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1570" windowHeight="7455"/>
  </bookViews>
  <sheets>
    <sheet name="Fichier Anik et ajouts" sheetId="6" r:id="rId1"/>
    <sheet name="Variables_extraites" sheetId="7" r:id="rId2"/>
    <sheet name="data épurée-finale_n292" sheetId="5" r:id="rId3"/>
    <sheet name="data épurée-short" sheetId="3" r:id="rId4"/>
    <sheet name="data épurée-ALL" sheetId="1" r:id="rId5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6" l="1"/>
  <c r="AT3" i="6"/>
  <c r="AU3" i="6"/>
  <c r="AV3" i="6"/>
  <c r="AS4" i="6"/>
  <c r="AT4" i="6"/>
  <c r="AU4" i="6"/>
  <c r="AV4" i="6"/>
  <c r="AS5" i="6"/>
  <c r="AT5" i="6"/>
  <c r="AU5" i="6"/>
  <c r="AV5" i="6"/>
  <c r="AS6" i="6"/>
  <c r="AT6" i="6"/>
  <c r="AU6" i="6"/>
  <c r="AV6" i="6"/>
  <c r="AS7" i="6"/>
  <c r="AT7" i="6"/>
  <c r="AU7" i="6"/>
  <c r="AV7" i="6"/>
  <c r="AS8" i="6"/>
  <c r="AT8" i="6"/>
  <c r="AU8" i="6"/>
  <c r="AV8" i="6"/>
  <c r="AS9" i="6"/>
  <c r="AT9" i="6"/>
  <c r="AU9" i="6"/>
  <c r="AV9" i="6"/>
  <c r="AS10" i="6"/>
  <c r="AT10" i="6"/>
  <c r="AU10" i="6"/>
  <c r="AV10" i="6"/>
  <c r="AS11" i="6"/>
  <c r="AT11" i="6"/>
  <c r="AU11" i="6"/>
  <c r="AV11" i="6"/>
  <c r="AS12" i="6"/>
  <c r="AT12" i="6"/>
  <c r="AU12" i="6"/>
  <c r="AV12" i="6"/>
  <c r="AS13" i="6"/>
  <c r="AT13" i="6"/>
  <c r="AU13" i="6"/>
  <c r="AV13" i="6"/>
  <c r="AS14" i="6"/>
  <c r="AT14" i="6"/>
  <c r="AU14" i="6"/>
  <c r="AV14" i="6"/>
  <c r="AS15" i="6"/>
  <c r="AT15" i="6"/>
  <c r="AU15" i="6"/>
  <c r="AV15" i="6"/>
  <c r="AS16" i="6"/>
  <c r="AT16" i="6"/>
  <c r="AU16" i="6"/>
  <c r="AV16" i="6"/>
  <c r="AS17" i="6"/>
  <c r="AT17" i="6"/>
  <c r="AU17" i="6"/>
  <c r="AV17" i="6"/>
  <c r="AS18" i="6"/>
  <c r="AT18" i="6"/>
  <c r="AU18" i="6"/>
  <c r="AV18" i="6"/>
  <c r="AS19" i="6"/>
  <c r="AT19" i="6"/>
  <c r="AU19" i="6"/>
  <c r="AV19" i="6"/>
  <c r="AS20" i="6"/>
  <c r="AT20" i="6"/>
  <c r="AU20" i="6"/>
  <c r="AV20" i="6"/>
  <c r="AS21" i="6"/>
  <c r="AT21" i="6"/>
  <c r="AU21" i="6"/>
  <c r="AV21" i="6"/>
  <c r="AS22" i="6"/>
  <c r="AT22" i="6"/>
  <c r="AU22" i="6"/>
  <c r="AV22" i="6"/>
  <c r="AS23" i="6"/>
  <c r="AT23" i="6"/>
  <c r="AU23" i="6"/>
  <c r="AV23" i="6"/>
  <c r="AS24" i="6"/>
  <c r="AT24" i="6"/>
  <c r="AU24" i="6"/>
  <c r="AV24" i="6"/>
  <c r="AS25" i="6"/>
  <c r="AT25" i="6"/>
  <c r="AU25" i="6"/>
  <c r="AV25" i="6"/>
  <c r="AS26" i="6"/>
  <c r="AT26" i="6"/>
  <c r="AU26" i="6"/>
  <c r="AV26" i="6"/>
  <c r="AS27" i="6"/>
  <c r="AT27" i="6"/>
  <c r="AU27" i="6"/>
  <c r="AV27" i="6"/>
  <c r="AS28" i="6"/>
  <c r="AT28" i="6"/>
  <c r="AU28" i="6"/>
  <c r="AV28" i="6"/>
  <c r="AS29" i="6"/>
  <c r="AT29" i="6"/>
  <c r="AU29" i="6"/>
  <c r="AV29" i="6"/>
  <c r="AS30" i="6"/>
  <c r="AT30" i="6"/>
  <c r="AU30" i="6"/>
  <c r="AV30" i="6"/>
  <c r="AS31" i="6"/>
  <c r="AT31" i="6"/>
  <c r="AU31" i="6"/>
  <c r="AV31" i="6"/>
  <c r="AS32" i="6"/>
  <c r="AT32" i="6"/>
  <c r="AU32" i="6"/>
  <c r="AV32" i="6"/>
  <c r="AS33" i="6"/>
  <c r="AT33" i="6"/>
  <c r="AU33" i="6"/>
  <c r="AV33" i="6"/>
  <c r="AS34" i="6"/>
  <c r="AT34" i="6"/>
  <c r="AU34" i="6"/>
  <c r="AV34" i="6"/>
  <c r="AS35" i="6"/>
  <c r="AT35" i="6"/>
  <c r="AU35" i="6"/>
  <c r="AV35" i="6"/>
  <c r="AS36" i="6"/>
  <c r="AT36" i="6"/>
  <c r="AU36" i="6"/>
  <c r="AV36" i="6"/>
  <c r="AS37" i="6"/>
  <c r="AT37" i="6"/>
  <c r="AU37" i="6"/>
  <c r="AV37" i="6"/>
  <c r="AS38" i="6"/>
  <c r="AT38" i="6"/>
  <c r="AU38" i="6"/>
  <c r="AV38" i="6"/>
  <c r="AS39" i="6"/>
  <c r="AT39" i="6"/>
  <c r="AU39" i="6"/>
  <c r="AV39" i="6"/>
  <c r="AS40" i="6"/>
  <c r="AT40" i="6"/>
  <c r="AU40" i="6"/>
  <c r="AV40" i="6"/>
  <c r="AS41" i="6"/>
  <c r="AT41" i="6"/>
  <c r="AU41" i="6"/>
  <c r="AV41" i="6"/>
  <c r="AS42" i="6"/>
  <c r="AT42" i="6"/>
  <c r="AU42" i="6"/>
  <c r="AV42" i="6"/>
  <c r="AS43" i="6"/>
  <c r="AT43" i="6"/>
  <c r="AU43" i="6"/>
  <c r="AV43" i="6"/>
  <c r="AS44" i="6"/>
  <c r="AT44" i="6"/>
  <c r="AU44" i="6"/>
  <c r="AV44" i="6"/>
  <c r="AS45" i="6"/>
  <c r="AT45" i="6"/>
  <c r="AU45" i="6"/>
  <c r="AV45" i="6"/>
  <c r="AS46" i="6"/>
  <c r="AT46" i="6"/>
  <c r="AU46" i="6"/>
  <c r="AV46" i="6"/>
  <c r="AS47" i="6"/>
  <c r="AT47" i="6"/>
  <c r="AU47" i="6"/>
  <c r="AV47" i="6"/>
  <c r="AS48" i="6"/>
  <c r="AT48" i="6"/>
  <c r="AU48" i="6"/>
  <c r="AV48" i="6"/>
  <c r="AS49" i="6"/>
  <c r="AT49" i="6"/>
  <c r="AU49" i="6"/>
  <c r="AV49" i="6"/>
  <c r="AS50" i="6"/>
  <c r="AT50" i="6"/>
  <c r="AU50" i="6"/>
  <c r="AV50" i="6"/>
  <c r="AS51" i="6"/>
  <c r="AT51" i="6"/>
  <c r="AU51" i="6"/>
  <c r="AV51" i="6"/>
  <c r="AS52" i="6"/>
  <c r="AT52" i="6"/>
  <c r="AU52" i="6"/>
  <c r="AV52" i="6"/>
  <c r="AS53" i="6"/>
  <c r="AT53" i="6"/>
  <c r="AU53" i="6"/>
  <c r="AV53" i="6"/>
  <c r="AS54" i="6"/>
  <c r="AT54" i="6"/>
  <c r="AU54" i="6"/>
  <c r="AV54" i="6"/>
  <c r="AS55" i="6"/>
  <c r="AT55" i="6"/>
  <c r="AU55" i="6"/>
  <c r="AV55" i="6"/>
  <c r="AS56" i="6"/>
  <c r="AT56" i="6"/>
  <c r="AU56" i="6"/>
  <c r="AV56" i="6"/>
  <c r="AS57" i="6"/>
  <c r="AT57" i="6"/>
  <c r="AU57" i="6"/>
  <c r="AV57" i="6"/>
  <c r="AS58" i="6"/>
  <c r="AT58" i="6"/>
  <c r="AU58" i="6"/>
  <c r="AV58" i="6"/>
  <c r="AS59" i="6"/>
  <c r="AT59" i="6"/>
  <c r="AU59" i="6"/>
  <c r="AV59" i="6"/>
  <c r="AS60" i="6"/>
  <c r="AT60" i="6"/>
  <c r="AU60" i="6"/>
  <c r="AV60" i="6"/>
  <c r="AS61" i="6"/>
  <c r="AT61" i="6"/>
  <c r="AU61" i="6"/>
  <c r="AV61" i="6"/>
  <c r="AS62" i="6"/>
  <c r="AT62" i="6"/>
  <c r="AU62" i="6"/>
  <c r="AV62" i="6"/>
  <c r="AS63" i="6"/>
  <c r="AT63" i="6"/>
  <c r="AU63" i="6"/>
  <c r="AV63" i="6"/>
  <c r="AS64" i="6"/>
  <c r="AT64" i="6"/>
  <c r="AU64" i="6"/>
  <c r="AV64" i="6"/>
  <c r="AS65" i="6"/>
  <c r="AT65" i="6"/>
  <c r="AU65" i="6"/>
  <c r="AV65" i="6"/>
  <c r="AS66" i="6"/>
  <c r="AT66" i="6"/>
  <c r="AU66" i="6"/>
  <c r="AV66" i="6"/>
  <c r="AS67" i="6"/>
  <c r="AT67" i="6"/>
  <c r="AU67" i="6"/>
  <c r="AV67" i="6"/>
  <c r="AS68" i="6"/>
  <c r="AT68" i="6"/>
  <c r="AU68" i="6"/>
  <c r="AV68" i="6"/>
  <c r="AS69" i="6"/>
  <c r="AT69" i="6"/>
  <c r="AU69" i="6"/>
  <c r="AV69" i="6"/>
  <c r="AS70" i="6"/>
  <c r="AT70" i="6"/>
  <c r="AU70" i="6"/>
  <c r="AV70" i="6"/>
  <c r="AS71" i="6"/>
  <c r="AT71" i="6"/>
  <c r="AU71" i="6"/>
  <c r="AV71" i="6"/>
  <c r="AS72" i="6"/>
  <c r="AT72" i="6"/>
  <c r="AU72" i="6"/>
  <c r="AV72" i="6"/>
  <c r="AS73" i="6"/>
  <c r="AT73" i="6"/>
  <c r="AU73" i="6"/>
  <c r="AV73" i="6"/>
  <c r="AS74" i="6"/>
  <c r="AT74" i="6"/>
  <c r="AU74" i="6"/>
  <c r="AV74" i="6"/>
  <c r="AS75" i="6"/>
  <c r="AT75" i="6"/>
  <c r="AU75" i="6"/>
  <c r="AV75" i="6"/>
  <c r="AS76" i="6"/>
  <c r="AT76" i="6"/>
  <c r="AU76" i="6"/>
  <c r="AV76" i="6"/>
  <c r="AS77" i="6"/>
  <c r="AT77" i="6"/>
  <c r="AU77" i="6"/>
  <c r="AV77" i="6"/>
  <c r="AS78" i="6"/>
  <c r="AT78" i="6"/>
  <c r="AU78" i="6"/>
  <c r="AV78" i="6"/>
  <c r="AS79" i="6"/>
  <c r="AT79" i="6"/>
  <c r="AU79" i="6"/>
  <c r="AV79" i="6"/>
  <c r="AS80" i="6"/>
  <c r="AT80" i="6"/>
  <c r="AU80" i="6"/>
  <c r="AV80" i="6"/>
  <c r="AS81" i="6"/>
  <c r="AT81" i="6"/>
  <c r="AU81" i="6"/>
  <c r="AV81" i="6"/>
  <c r="AS82" i="6"/>
  <c r="AT82" i="6"/>
  <c r="AU82" i="6"/>
  <c r="AV82" i="6"/>
  <c r="AS83" i="6"/>
  <c r="AT83" i="6"/>
  <c r="AU83" i="6"/>
  <c r="AV83" i="6"/>
  <c r="AS84" i="6"/>
  <c r="AT84" i="6"/>
  <c r="AU84" i="6"/>
  <c r="AV84" i="6"/>
  <c r="AS85" i="6"/>
  <c r="AT85" i="6"/>
  <c r="AU85" i="6"/>
  <c r="AV85" i="6"/>
  <c r="AS86" i="6"/>
  <c r="AT86" i="6"/>
  <c r="AU86" i="6"/>
  <c r="AV86" i="6"/>
  <c r="AS87" i="6"/>
  <c r="AT87" i="6"/>
  <c r="AU87" i="6"/>
  <c r="AV87" i="6"/>
  <c r="AS88" i="6"/>
  <c r="AT88" i="6"/>
  <c r="AU88" i="6"/>
  <c r="AV88" i="6"/>
  <c r="AS89" i="6"/>
  <c r="AT89" i="6"/>
  <c r="AU89" i="6"/>
  <c r="AV89" i="6"/>
  <c r="AS90" i="6"/>
  <c r="AT90" i="6"/>
  <c r="AU90" i="6"/>
  <c r="AV90" i="6"/>
  <c r="AS91" i="6"/>
  <c r="AT91" i="6"/>
  <c r="AU91" i="6"/>
  <c r="AV91" i="6"/>
  <c r="AS92" i="6"/>
  <c r="AT92" i="6"/>
  <c r="AU92" i="6"/>
  <c r="AV92" i="6"/>
  <c r="AS93" i="6"/>
  <c r="AT93" i="6"/>
  <c r="AU93" i="6"/>
  <c r="AV93" i="6"/>
  <c r="AS94" i="6"/>
  <c r="AT94" i="6"/>
  <c r="AU94" i="6"/>
  <c r="AV94" i="6"/>
  <c r="AS95" i="6"/>
  <c r="AT95" i="6"/>
  <c r="AU95" i="6"/>
  <c r="AV95" i="6"/>
  <c r="AS96" i="6"/>
  <c r="AT96" i="6"/>
  <c r="AU96" i="6"/>
  <c r="AV96" i="6"/>
  <c r="AS97" i="6"/>
  <c r="AT97" i="6"/>
  <c r="AU97" i="6"/>
  <c r="AV97" i="6"/>
  <c r="AS98" i="6"/>
  <c r="AT98" i="6"/>
  <c r="AU98" i="6"/>
  <c r="AV98" i="6"/>
  <c r="AS99" i="6"/>
  <c r="AT99" i="6"/>
  <c r="AU99" i="6"/>
  <c r="AV99" i="6"/>
  <c r="AS100" i="6"/>
  <c r="AT100" i="6"/>
  <c r="AU100" i="6"/>
  <c r="AV100" i="6"/>
  <c r="AS101" i="6"/>
  <c r="AT101" i="6"/>
  <c r="AU101" i="6"/>
  <c r="AV101" i="6"/>
  <c r="AS102" i="6"/>
  <c r="AT102" i="6"/>
  <c r="AU102" i="6"/>
  <c r="AV102" i="6"/>
  <c r="AS103" i="6"/>
  <c r="AT103" i="6"/>
  <c r="AU103" i="6"/>
  <c r="AV103" i="6"/>
  <c r="AS104" i="6"/>
  <c r="AT104" i="6"/>
  <c r="AU104" i="6"/>
  <c r="AV104" i="6"/>
  <c r="AS105" i="6"/>
  <c r="AT105" i="6"/>
  <c r="AU105" i="6"/>
  <c r="AV105" i="6"/>
  <c r="AS106" i="6"/>
  <c r="AT106" i="6"/>
  <c r="AU106" i="6"/>
  <c r="AV106" i="6"/>
  <c r="AS107" i="6"/>
  <c r="AT107" i="6"/>
  <c r="AU107" i="6"/>
  <c r="AV107" i="6"/>
  <c r="AS108" i="6"/>
  <c r="AT108" i="6"/>
  <c r="AU108" i="6"/>
  <c r="AV108" i="6"/>
  <c r="AS109" i="6"/>
  <c r="AT109" i="6"/>
  <c r="AU109" i="6"/>
  <c r="AV109" i="6"/>
  <c r="AS110" i="6"/>
  <c r="AT110" i="6"/>
  <c r="AU110" i="6"/>
  <c r="AV110" i="6"/>
  <c r="AS111" i="6"/>
  <c r="AT111" i="6"/>
  <c r="AU111" i="6"/>
  <c r="AV111" i="6"/>
  <c r="AS112" i="6"/>
  <c r="AT112" i="6"/>
  <c r="AU112" i="6"/>
  <c r="AV112" i="6"/>
  <c r="AS113" i="6"/>
  <c r="AT113" i="6"/>
  <c r="AU113" i="6"/>
  <c r="AV113" i="6"/>
  <c r="AS114" i="6"/>
  <c r="AT114" i="6"/>
  <c r="AU114" i="6"/>
  <c r="AV114" i="6"/>
  <c r="AS115" i="6"/>
  <c r="AT115" i="6"/>
  <c r="AU115" i="6"/>
  <c r="AV115" i="6"/>
  <c r="AS116" i="6"/>
  <c r="AT116" i="6"/>
  <c r="AU116" i="6"/>
  <c r="AV116" i="6"/>
  <c r="AS117" i="6"/>
  <c r="AT117" i="6"/>
  <c r="AU117" i="6"/>
  <c r="AV117" i="6"/>
  <c r="AS118" i="6"/>
  <c r="AT118" i="6"/>
  <c r="AU118" i="6"/>
  <c r="AV118" i="6"/>
  <c r="AS119" i="6"/>
  <c r="AT119" i="6"/>
  <c r="AU119" i="6"/>
  <c r="AV119" i="6"/>
  <c r="AS120" i="6"/>
  <c r="AT120" i="6"/>
  <c r="AU120" i="6"/>
  <c r="AV120" i="6"/>
  <c r="AS121" i="6"/>
  <c r="AT121" i="6"/>
  <c r="AU121" i="6"/>
  <c r="AV121" i="6"/>
  <c r="AS122" i="6"/>
  <c r="AT122" i="6"/>
  <c r="AU122" i="6"/>
  <c r="AV122" i="6"/>
  <c r="AS123" i="6"/>
  <c r="AT123" i="6"/>
  <c r="AU123" i="6"/>
  <c r="AV123" i="6"/>
  <c r="AS124" i="6"/>
  <c r="AT124" i="6"/>
  <c r="AU124" i="6"/>
  <c r="AV124" i="6"/>
  <c r="AS125" i="6"/>
  <c r="AT125" i="6"/>
  <c r="AU125" i="6"/>
  <c r="AV125" i="6"/>
  <c r="AS126" i="6"/>
  <c r="AT126" i="6"/>
  <c r="AU126" i="6"/>
  <c r="AV126" i="6"/>
  <c r="AS127" i="6"/>
  <c r="AT127" i="6"/>
  <c r="AU127" i="6"/>
  <c r="AV127" i="6"/>
  <c r="AS128" i="6"/>
  <c r="AT128" i="6"/>
  <c r="AU128" i="6"/>
  <c r="AV128" i="6"/>
  <c r="AS129" i="6"/>
  <c r="AT129" i="6"/>
  <c r="AU129" i="6"/>
  <c r="AV129" i="6"/>
  <c r="AS130" i="6"/>
  <c r="AT130" i="6"/>
  <c r="AU130" i="6"/>
  <c r="AV130" i="6"/>
  <c r="AS131" i="6"/>
  <c r="AT131" i="6"/>
  <c r="AU131" i="6"/>
  <c r="AV131" i="6"/>
  <c r="AS132" i="6"/>
  <c r="AT132" i="6"/>
  <c r="AU132" i="6"/>
  <c r="AV132" i="6"/>
  <c r="AS133" i="6"/>
  <c r="AT133" i="6"/>
  <c r="AU133" i="6"/>
  <c r="AV133" i="6"/>
  <c r="AS134" i="6"/>
  <c r="AT134" i="6"/>
  <c r="AU134" i="6"/>
  <c r="AV134" i="6"/>
  <c r="AS135" i="6"/>
  <c r="AT135" i="6"/>
  <c r="AU135" i="6"/>
  <c r="AV135" i="6"/>
  <c r="AS136" i="6"/>
  <c r="AT136" i="6"/>
  <c r="AU136" i="6"/>
  <c r="AV136" i="6"/>
  <c r="AS137" i="6"/>
  <c r="AT137" i="6"/>
  <c r="AU137" i="6"/>
  <c r="AV137" i="6"/>
  <c r="AS138" i="6"/>
  <c r="AT138" i="6"/>
  <c r="AU138" i="6"/>
  <c r="AV138" i="6"/>
  <c r="AS139" i="6"/>
  <c r="AT139" i="6"/>
  <c r="AU139" i="6"/>
  <c r="AV139" i="6"/>
  <c r="AS140" i="6"/>
  <c r="AT140" i="6"/>
  <c r="AU140" i="6"/>
  <c r="AV140" i="6"/>
  <c r="AS141" i="6"/>
  <c r="AT141" i="6"/>
  <c r="AU141" i="6"/>
  <c r="AV141" i="6"/>
  <c r="AS142" i="6"/>
  <c r="AT142" i="6"/>
  <c r="AU142" i="6"/>
  <c r="AV142" i="6"/>
  <c r="AS143" i="6"/>
  <c r="AT143" i="6"/>
  <c r="AU143" i="6"/>
  <c r="AV143" i="6"/>
  <c r="AS144" i="6"/>
  <c r="AT144" i="6"/>
  <c r="AU144" i="6"/>
  <c r="AV144" i="6"/>
  <c r="AS145" i="6"/>
  <c r="AT145" i="6"/>
  <c r="AU145" i="6"/>
  <c r="AV145" i="6"/>
  <c r="AS146" i="6"/>
  <c r="AT146" i="6"/>
  <c r="AU146" i="6"/>
  <c r="AV146" i="6"/>
  <c r="AS147" i="6"/>
  <c r="AT147" i="6"/>
  <c r="AU147" i="6"/>
  <c r="AV147" i="6"/>
  <c r="AS148" i="6"/>
  <c r="AT148" i="6"/>
  <c r="AU148" i="6"/>
  <c r="AV148" i="6"/>
  <c r="AS149" i="6"/>
  <c r="AT149" i="6"/>
  <c r="AU149" i="6"/>
  <c r="AV149" i="6"/>
  <c r="AS150" i="6"/>
  <c r="AT150" i="6"/>
  <c r="AU150" i="6"/>
  <c r="AV150" i="6"/>
  <c r="AS151" i="6"/>
  <c r="AT151" i="6"/>
  <c r="AU151" i="6"/>
  <c r="AV151" i="6"/>
  <c r="AS152" i="6"/>
  <c r="AT152" i="6"/>
  <c r="AU152" i="6"/>
  <c r="AV152" i="6"/>
  <c r="AS153" i="6"/>
  <c r="AT153" i="6"/>
  <c r="AU153" i="6"/>
  <c r="AV153" i="6"/>
  <c r="AS154" i="6"/>
  <c r="AT154" i="6"/>
  <c r="AU154" i="6"/>
  <c r="AV154" i="6"/>
  <c r="AS155" i="6"/>
  <c r="AT155" i="6"/>
  <c r="AU155" i="6"/>
  <c r="AV155" i="6"/>
  <c r="AS156" i="6"/>
  <c r="AT156" i="6"/>
  <c r="AU156" i="6"/>
  <c r="AV156" i="6"/>
  <c r="AS157" i="6"/>
  <c r="AT157" i="6"/>
  <c r="AU157" i="6"/>
  <c r="AV157" i="6"/>
  <c r="AS158" i="6"/>
  <c r="AT158" i="6"/>
  <c r="AU158" i="6"/>
  <c r="AV158" i="6"/>
  <c r="AS159" i="6"/>
  <c r="AT159" i="6"/>
  <c r="AU159" i="6"/>
  <c r="AV159" i="6"/>
  <c r="AS160" i="6"/>
  <c r="AT160" i="6"/>
  <c r="AU160" i="6"/>
  <c r="AV160" i="6"/>
  <c r="AS161" i="6"/>
  <c r="AT161" i="6"/>
  <c r="AU161" i="6"/>
  <c r="AV161" i="6"/>
  <c r="AS162" i="6"/>
  <c r="AT162" i="6"/>
  <c r="AU162" i="6"/>
  <c r="AV162" i="6"/>
  <c r="AS163" i="6"/>
  <c r="AT163" i="6"/>
  <c r="AU163" i="6"/>
  <c r="AV163" i="6"/>
  <c r="AS164" i="6"/>
  <c r="AT164" i="6"/>
  <c r="AU164" i="6"/>
  <c r="AV164" i="6"/>
  <c r="AS165" i="6"/>
  <c r="AT165" i="6"/>
  <c r="AU165" i="6"/>
  <c r="AV165" i="6"/>
  <c r="AS166" i="6"/>
  <c r="AT166" i="6"/>
  <c r="AU166" i="6"/>
  <c r="AV166" i="6"/>
  <c r="AS167" i="6"/>
  <c r="AT167" i="6"/>
  <c r="AU167" i="6"/>
  <c r="AV167" i="6"/>
  <c r="AS168" i="6"/>
  <c r="AT168" i="6"/>
  <c r="AU168" i="6"/>
  <c r="AV168" i="6"/>
  <c r="AS169" i="6"/>
  <c r="AT169" i="6"/>
  <c r="AU169" i="6"/>
  <c r="AV169" i="6"/>
  <c r="AS170" i="6"/>
  <c r="AT170" i="6"/>
  <c r="AU170" i="6"/>
  <c r="AV170" i="6"/>
  <c r="AS171" i="6"/>
  <c r="AT171" i="6"/>
  <c r="AU171" i="6"/>
  <c r="AV171" i="6"/>
  <c r="AS172" i="6"/>
  <c r="AT172" i="6"/>
  <c r="AU172" i="6"/>
  <c r="AV172" i="6"/>
  <c r="AS173" i="6"/>
  <c r="AT173" i="6"/>
  <c r="AU173" i="6"/>
  <c r="AV173" i="6"/>
  <c r="AS174" i="6"/>
  <c r="AT174" i="6"/>
  <c r="AU174" i="6"/>
  <c r="AV174" i="6"/>
  <c r="AS175" i="6"/>
  <c r="AT175" i="6"/>
  <c r="AU175" i="6"/>
  <c r="AV175" i="6"/>
  <c r="AS176" i="6"/>
  <c r="AT176" i="6"/>
  <c r="AU176" i="6"/>
  <c r="AV176" i="6"/>
  <c r="AS177" i="6"/>
  <c r="AT177" i="6"/>
  <c r="AU177" i="6"/>
  <c r="AV177" i="6"/>
  <c r="AS178" i="6"/>
  <c r="AT178" i="6"/>
  <c r="AU178" i="6"/>
  <c r="AV178" i="6"/>
  <c r="AS179" i="6"/>
  <c r="AT179" i="6"/>
  <c r="AU179" i="6"/>
  <c r="AV179" i="6"/>
  <c r="AS180" i="6"/>
  <c r="AT180" i="6"/>
  <c r="AU180" i="6"/>
  <c r="AV180" i="6"/>
  <c r="AS181" i="6"/>
  <c r="AT181" i="6"/>
  <c r="AU181" i="6"/>
  <c r="AV181" i="6"/>
  <c r="AS182" i="6"/>
  <c r="AT182" i="6"/>
  <c r="AU182" i="6"/>
  <c r="AV182" i="6"/>
  <c r="AS183" i="6"/>
  <c r="AT183" i="6"/>
  <c r="AU183" i="6"/>
  <c r="AV183" i="6"/>
  <c r="AS184" i="6"/>
  <c r="AT184" i="6"/>
  <c r="AU184" i="6"/>
  <c r="AV184" i="6"/>
  <c r="AS185" i="6"/>
  <c r="AT185" i="6"/>
  <c r="AU185" i="6"/>
  <c r="AV185" i="6"/>
  <c r="AS186" i="6"/>
  <c r="AT186" i="6"/>
  <c r="AU186" i="6"/>
  <c r="AV186" i="6"/>
  <c r="AS187" i="6"/>
  <c r="AT187" i="6"/>
  <c r="AU187" i="6"/>
  <c r="AV187" i="6"/>
  <c r="AS188" i="6"/>
  <c r="AT188" i="6"/>
  <c r="AU188" i="6"/>
  <c r="AV188" i="6"/>
  <c r="AS189" i="6"/>
  <c r="AT189" i="6"/>
  <c r="AU189" i="6"/>
  <c r="AV189" i="6"/>
  <c r="AS190" i="6"/>
  <c r="AT190" i="6"/>
  <c r="AU190" i="6"/>
  <c r="AV190" i="6"/>
  <c r="AS191" i="6"/>
  <c r="AT191" i="6"/>
  <c r="AU191" i="6"/>
  <c r="AV191" i="6"/>
  <c r="AS192" i="6"/>
  <c r="AT192" i="6"/>
  <c r="AU192" i="6"/>
  <c r="AV192" i="6"/>
  <c r="AS193" i="6"/>
  <c r="AT193" i="6"/>
  <c r="AU193" i="6"/>
  <c r="AV193" i="6"/>
  <c r="AS194" i="6"/>
  <c r="AT194" i="6"/>
  <c r="AU194" i="6"/>
  <c r="AV194" i="6"/>
  <c r="AS195" i="6"/>
  <c r="AT195" i="6"/>
  <c r="AU195" i="6"/>
  <c r="AV195" i="6"/>
  <c r="AS196" i="6"/>
  <c r="AT196" i="6"/>
  <c r="AU196" i="6"/>
  <c r="AV196" i="6"/>
  <c r="AS197" i="6"/>
  <c r="AT197" i="6"/>
  <c r="AU197" i="6"/>
  <c r="AV197" i="6"/>
  <c r="AS198" i="6"/>
  <c r="AT198" i="6"/>
  <c r="AU198" i="6"/>
  <c r="AV198" i="6"/>
  <c r="AS199" i="6"/>
  <c r="AT199" i="6"/>
  <c r="AU199" i="6"/>
  <c r="AV199" i="6"/>
  <c r="AS200" i="6"/>
  <c r="AT200" i="6"/>
  <c r="AU200" i="6"/>
  <c r="AV200" i="6"/>
  <c r="AS201" i="6"/>
  <c r="AT201" i="6"/>
  <c r="AU201" i="6"/>
  <c r="AV201" i="6"/>
  <c r="AS202" i="6"/>
  <c r="AT202" i="6"/>
  <c r="AU202" i="6"/>
  <c r="AV202" i="6"/>
  <c r="AS203" i="6"/>
  <c r="AT203" i="6"/>
  <c r="AU203" i="6"/>
  <c r="AV203" i="6"/>
  <c r="AS204" i="6"/>
  <c r="AT204" i="6"/>
  <c r="AU204" i="6"/>
  <c r="AV204" i="6"/>
  <c r="AS205" i="6"/>
  <c r="AT205" i="6"/>
  <c r="AU205" i="6"/>
  <c r="AV205" i="6"/>
  <c r="AS206" i="6"/>
  <c r="AT206" i="6"/>
  <c r="AU206" i="6"/>
  <c r="AV206" i="6"/>
  <c r="AS207" i="6"/>
  <c r="AT207" i="6"/>
  <c r="AU207" i="6"/>
  <c r="AV207" i="6"/>
  <c r="AS208" i="6"/>
  <c r="AT208" i="6"/>
  <c r="AU208" i="6"/>
  <c r="AV208" i="6"/>
  <c r="AS209" i="6"/>
  <c r="AT209" i="6"/>
  <c r="AU209" i="6"/>
  <c r="AV209" i="6"/>
  <c r="AS210" i="6"/>
  <c r="AT210" i="6"/>
  <c r="AU210" i="6"/>
  <c r="AV210" i="6"/>
  <c r="AS211" i="6"/>
  <c r="AT211" i="6"/>
  <c r="AU211" i="6"/>
  <c r="AV211" i="6"/>
  <c r="AS212" i="6"/>
  <c r="AT212" i="6"/>
  <c r="AU212" i="6"/>
  <c r="AV212" i="6"/>
  <c r="AS213" i="6"/>
  <c r="AT213" i="6"/>
  <c r="AU213" i="6"/>
  <c r="AV213" i="6"/>
  <c r="AS214" i="6"/>
  <c r="AT214" i="6"/>
  <c r="AU214" i="6"/>
  <c r="AV214" i="6"/>
  <c r="AS215" i="6"/>
  <c r="AT215" i="6"/>
  <c r="AU215" i="6"/>
  <c r="AV215" i="6"/>
  <c r="AS216" i="6"/>
  <c r="AT216" i="6"/>
  <c r="AU216" i="6"/>
  <c r="AV216" i="6"/>
  <c r="AS217" i="6"/>
  <c r="AT217" i="6"/>
  <c r="AU217" i="6"/>
  <c r="AV217" i="6"/>
  <c r="AS218" i="6"/>
  <c r="AT218" i="6"/>
  <c r="AU218" i="6"/>
  <c r="AV218" i="6"/>
  <c r="AS219" i="6"/>
  <c r="AT219" i="6"/>
  <c r="AU219" i="6"/>
  <c r="AV219" i="6"/>
  <c r="AS220" i="6"/>
  <c r="AT220" i="6"/>
  <c r="AU220" i="6"/>
  <c r="AV220" i="6"/>
  <c r="AS221" i="6"/>
  <c r="AT221" i="6"/>
  <c r="AU221" i="6"/>
  <c r="AV221" i="6"/>
  <c r="AS222" i="6"/>
  <c r="AT222" i="6"/>
  <c r="AU222" i="6"/>
  <c r="AV222" i="6"/>
  <c r="AS223" i="6"/>
  <c r="AT223" i="6"/>
  <c r="AU223" i="6"/>
  <c r="AV223" i="6"/>
  <c r="AS224" i="6"/>
  <c r="AT224" i="6"/>
  <c r="AU224" i="6"/>
  <c r="AV224" i="6"/>
  <c r="AS225" i="6"/>
  <c r="AT225" i="6"/>
  <c r="AU225" i="6"/>
  <c r="AV225" i="6"/>
  <c r="AS226" i="6"/>
  <c r="AT226" i="6"/>
  <c r="AU226" i="6"/>
  <c r="AV226" i="6"/>
  <c r="AS227" i="6"/>
  <c r="AT227" i="6"/>
  <c r="AU227" i="6"/>
  <c r="AV227" i="6"/>
  <c r="AS228" i="6"/>
  <c r="AT228" i="6"/>
  <c r="AU228" i="6"/>
  <c r="AV228" i="6"/>
  <c r="AS229" i="6"/>
  <c r="AT229" i="6"/>
  <c r="AU229" i="6"/>
  <c r="AV229" i="6"/>
  <c r="AS230" i="6"/>
  <c r="AT230" i="6"/>
  <c r="AU230" i="6"/>
  <c r="AV230" i="6"/>
  <c r="AS231" i="6"/>
  <c r="AT231" i="6"/>
  <c r="AU231" i="6"/>
  <c r="AV231" i="6"/>
  <c r="AS232" i="6"/>
  <c r="AT232" i="6"/>
  <c r="AU232" i="6"/>
  <c r="AV232" i="6"/>
  <c r="AS233" i="6"/>
  <c r="AT233" i="6"/>
  <c r="AU233" i="6"/>
  <c r="AV233" i="6"/>
  <c r="AS234" i="6"/>
  <c r="AT234" i="6"/>
  <c r="AU234" i="6"/>
  <c r="AV234" i="6"/>
  <c r="AS235" i="6"/>
  <c r="AT235" i="6"/>
  <c r="AU235" i="6"/>
  <c r="AV235" i="6"/>
  <c r="AS236" i="6"/>
  <c r="AT236" i="6"/>
  <c r="AU236" i="6"/>
  <c r="AV236" i="6"/>
  <c r="AS237" i="6"/>
  <c r="AT237" i="6"/>
  <c r="AU237" i="6"/>
  <c r="AV237" i="6"/>
  <c r="AS238" i="6"/>
  <c r="AT238" i="6"/>
  <c r="AU238" i="6"/>
  <c r="AV238" i="6"/>
  <c r="AS239" i="6"/>
  <c r="AT239" i="6"/>
  <c r="AU239" i="6"/>
  <c r="AV239" i="6"/>
  <c r="AS240" i="6"/>
  <c r="AT240" i="6"/>
  <c r="AU240" i="6"/>
  <c r="AV240" i="6"/>
  <c r="AS241" i="6"/>
  <c r="AT241" i="6"/>
  <c r="AU241" i="6"/>
  <c r="AV241" i="6"/>
  <c r="AS242" i="6"/>
  <c r="AT242" i="6"/>
  <c r="AU242" i="6"/>
  <c r="AV242" i="6"/>
  <c r="AS243" i="6"/>
  <c r="AT243" i="6"/>
  <c r="AU243" i="6"/>
  <c r="AV243" i="6"/>
  <c r="AS244" i="6"/>
  <c r="AT244" i="6"/>
  <c r="AU244" i="6"/>
  <c r="AV244" i="6"/>
  <c r="AS245" i="6"/>
  <c r="AT245" i="6"/>
  <c r="AU245" i="6"/>
  <c r="AV245" i="6"/>
  <c r="AS246" i="6"/>
  <c r="AT246" i="6"/>
  <c r="AU246" i="6"/>
  <c r="AV246" i="6"/>
  <c r="AS247" i="6"/>
  <c r="AT247" i="6"/>
  <c r="AU247" i="6"/>
  <c r="AV247" i="6"/>
  <c r="AS248" i="6"/>
  <c r="AT248" i="6"/>
  <c r="AU248" i="6"/>
  <c r="AV248" i="6"/>
  <c r="AS249" i="6"/>
  <c r="AT249" i="6"/>
  <c r="AU249" i="6"/>
  <c r="AV249" i="6"/>
  <c r="AS250" i="6"/>
  <c r="AT250" i="6"/>
  <c r="AU250" i="6"/>
  <c r="AV250" i="6"/>
  <c r="AS251" i="6"/>
  <c r="AT251" i="6"/>
  <c r="AU251" i="6"/>
  <c r="AV251" i="6"/>
  <c r="AS252" i="6"/>
  <c r="AT252" i="6"/>
  <c r="AU252" i="6"/>
  <c r="AV252" i="6"/>
  <c r="AS253" i="6"/>
  <c r="AT253" i="6"/>
  <c r="AU253" i="6"/>
  <c r="AV253" i="6"/>
  <c r="AS254" i="6"/>
  <c r="AT254" i="6"/>
  <c r="AU254" i="6"/>
  <c r="AV254" i="6"/>
  <c r="AS255" i="6"/>
  <c r="AT255" i="6"/>
  <c r="AU255" i="6"/>
  <c r="AV255" i="6"/>
  <c r="AS256" i="6"/>
  <c r="AT256" i="6"/>
  <c r="AU256" i="6"/>
  <c r="AV256" i="6"/>
  <c r="AS257" i="6"/>
  <c r="AT257" i="6"/>
  <c r="AU257" i="6"/>
  <c r="AV257" i="6"/>
  <c r="AS258" i="6"/>
  <c r="AT258" i="6"/>
  <c r="AU258" i="6"/>
  <c r="AV258" i="6"/>
  <c r="AS259" i="6"/>
  <c r="AT259" i="6"/>
  <c r="AU259" i="6"/>
  <c r="AV259" i="6"/>
  <c r="AS260" i="6"/>
  <c r="AT260" i="6"/>
  <c r="AU260" i="6"/>
  <c r="AV260" i="6"/>
  <c r="AS261" i="6"/>
  <c r="AT261" i="6"/>
  <c r="AU261" i="6"/>
  <c r="AV261" i="6"/>
  <c r="AS262" i="6"/>
  <c r="AT262" i="6"/>
  <c r="AU262" i="6"/>
  <c r="AV262" i="6"/>
  <c r="AS263" i="6"/>
  <c r="AT263" i="6"/>
  <c r="AU263" i="6"/>
  <c r="AV263" i="6"/>
  <c r="AS264" i="6"/>
  <c r="AT264" i="6"/>
  <c r="AU264" i="6"/>
  <c r="AV264" i="6"/>
  <c r="AS265" i="6"/>
  <c r="AT265" i="6"/>
  <c r="AU265" i="6"/>
  <c r="AV265" i="6"/>
  <c r="AS266" i="6"/>
  <c r="AT266" i="6"/>
  <c r="AU266" i="6"/>
  <c r="AV266" i="6"/>
  <c r="AS267" i="6"/>
  <c r="AT267" i="6"/>
  <c r="AU267" i="6"/>
  <c r="AV267" i="6"/>
  <c r="AS268" i="6"/>
  <c r="AT268" i="6"/>
  <c r="AU268" i="6"/>
  <c r="AV268" i="6"/>
  <c r="AS269" i="6"/>
  <c r="AT269" i="6"/>
  <c r="AU269" i="6"/>
  <c r="AV269" i="6"/>
  <c r="AS270" i="6"/>
  <c r="AT270" i="6"/>
  <c r="AU270" i="6"/>
  <c r="AV270" i="6"/>
  <c r="AS271" i="6"/>
  <c r="AT271" i="6"/>
  <c r="AU271" i="6"/>
  <c r="AV271" i="6"/>
  <c r="AS272" i="6"/>
  <c r="AT272" i="6"/>
  <c r="AU272" i="6"/>
  <c r="AV272" i="6"/>
  <c r="AS273" i="6"/>
  <c r="AT273" i="6"/>
  <c r="AU273" i="6"/>
  <c r="AV273" i="6"/>
  <c r="AS274" i="6"/>
  <c r="AT274" i="6"/>
  <c r="AU274" i="6"/>
  <c r="AV274" i="6"/>
  <c r="AS275" i="6"/>
  <c r="AT275" i="6"/>
  <c r="AU275" i="6"/>
  <c r="AV275" i="6"/>
  <c r="AS276" i="6"/>
  <c r="AT276" i="6"/>
  <c r="AU276" i="6"/>
  <c r="AV276" i="6"/>
  <c r="AS277" i="6"/>
  <c r="AT277" i="6"/>
  <c r="AU277" i="6"/>
  <c r="AV277" i="6"/>
  <c r="AS278" i="6"/>
  <c r="AT278" i="6"/>
  <c r="AU278" i="6"/>
  <c r="AV278" i="6"/>
  <c r="AS279" i="6"/>
  <c r="AT279" i="6"/>
  <c r="AU279" i="6"/>
  <c r="AV279" i="6"/>
  <c r="AS280" i="6"/>
  <c r="AT280" i="6"/>
  <c r="AU280" i="6"/>
  <c r="AV280" i="6"/>
  <c r="AS281" i="6"/>
  <c r="AT281" i="6"/>
  <c r="AU281" i="6"/>
  <c r="AV281" i="6"/>
  <c r="AS282" i="6"/>
  <c r="AT282" i="6"/>
  <c r="AU282" i="6"/>
  <c r="AV282" i="6"/>
  <c r="AS283" i="6"/>
  <c r="AT283" i="6"/>
  <c r="AU283" i="6"/>
  <c r="AV283" i="6"/>
  <c r="AS284" i="6"/>
  <c r="AT284" i="6"/>
  <c r="AU284" i="6"/>
  <c r="AV284" i="6"/>
  <c r="AS285" i="6"/>
  <c r="AT285" i="6"/>
  <c r="AU285" i="6"/>
  <c r="AV285" i="6"/>
  <c r="AS286" i="6"/>
  <c r="AT286" i="6"/>
  <c r="AU286" i="6"/>
  <c r="AV286" i="6"/>
  <c r="AS287" i="6"/>
  <c r="AT287" i="6"/>
  <c r="AU287" i="6"/>
  <c r="AV287" i="6"/>
  <c r="AS288" i="6"/>
  <c r="AT288" i="6"/>
  <c r="AU288" i="6"/>
  <c r="AV288" i="6"/>
  <c r="AS289" i="6"/>
  <c r="AT289" i="6"/>
  <c r="AU289" i="6"/>
  <c r="AV289" i="6"/>
  <c r="AS290" i="6"/>
  <c r="AT290" i="6"/>
  <c r="AU290" i="6"/>
  <c r="AV290" i="6"/>
  <c r="AS291" i="6"/>
  <c r="AT291" i="6"/>
  <c r="AU291" i="6"/>
  <c r="AV291" i="6"/>
  <c r="AS292" i="6"/>
  <c r="AT292" i="6"/>
  <c r="AU292" i="6"/>
  <c r="AV292" i="6"/>
  <c r="AS293" i="6"/>
  <c r="AT293" i="6"/>
  <c r="AU293" i="6"/>
  <c r="AV293" i="6"/>
  <c r="AS294" i="6"/>
  <c r="AT294" i="6"/>
  <c r="AU294" i="6"/>
  <c r="AV294" i="6"/>
  <c r="AS295" i="6"/>
  <c r="AT295" i="6"/>
  <c r="AU295" i="6"/>
  <c r="AV295" i="6"/>
  <c r="AS296" i="6"/>
  <c r="AT296" i="6"/>
  <c r="AU296" i="6"/>
  <c r="AV296" i="6"/>
  <c r="AS297" i="6"/>
  <c r="AT297" i="6"/>
  <c r="AU297" i="6"/>
  <c r="AV297" i="6"/>
  <c r="AS298" i="6"/>
  <c r="AT298" i="6"/>
  <c r="AU298" i="6"/>
  <c r="AV298" i="6"/>
  <c r="AS299" i="6"/>
  <c r="AT299" i="6"/>
  <c r="AU299" i="6"/>
  <c r="AV299" i="6"/>
  <c r="AV2" i="6"/>
  <c r="AU2" i="6"/>
  <c r="AT2" i="6"/>
  <c r="AS2" i="6"/>
  <c r="AQ2" i="6"/>
  <c r="AN3" i="6"/>
  <c r="AO3" i="6"/>
  <c r="AP3" i="6"/>
  <c r="AQ3" i="6"/>
  <c r="AR3" i="6"/>
  <c r="AN4" i="6"/>
  <c r="AO4" i="6"/>
  <c r="AP4" i="6"/>
  <c r="AQ4" i="6"/>
  <c r="AR4" i="6"/>
  <c r="AN5" i="6"/>
  <c r="AO5" i="6"/>
  <c r="AP5" i="6"/>
  <c r="AQ5" i="6"/>
  <c r="AR5" i="6"/>
  <c r="AN6" i="6"/>
  <c r="AO6" i="6"/>
  <c r="AP6" i="6"/>
  <c r="AQ6" i="6"/>
  <c r="AR6" i="6"/>
  <c r="AN7" i="6"/>
  <c r="AO7" i="6"/>
  <c r="AP7" i="6"/>
  <c r="AQ7" i="6"/>
  <c r="AR7" i="6"/>
  <c r="AN8" i="6"/>
  <c r="AO8" i="6"/>
  <c r="AP8" i="6"/>
  <c r="AQ8" i="6"/>
  <c r="AR8" i="6"/>
  <c r="AN9" i="6"/>
  <c r="AO9" i="6"/>
  <c r="AP9" i="6"/>
  <c r="AQ9" i="6"/>
  <c r="AR9" i="6"/>
  <c r="AN10" i="6"/>
  <c r="AO10" i="6"/>
  <c r="AP10" i="6"/>
  <c r="AQ10" i="6"/>
  <c r="AR10" i="6"/>
  <c r="AN11" i="6"/>
  <c r="AO11" i="6"/>
  <c r="AP11" i="6"/>
  <c r="AQ11" i="6"/>
  <c r="AR11" i="6"/>
  <c r="AN12" i="6"/>
  <c r="AO12" i="6"/>
  <c r="AP12" i="6"/>
  <c r="AQ12" i="6"/>
  <c r="AR12" i="6"/>
  <c r="AN13" i="6"/>
  <c r="AO13" i="6"/>
  <c r="AP13" i="6"/>
  <c r="AQ13" i="6"/>
  <c r="AR13" i="6"/>
  <c r="AN14" i="6"/>
  <c r="AO14" i="6"/>
  <c r="AP14" i="6"/>
  <c r="AQ14" i="6"/>
  <c r="AR14" i="6"/>
  <c r="AN15" i="6"/>
  <c r="AO15" i="6"/>
  <c r="AP15" i="6"/>
  <c r="AQ15" i="6"/>
  <c r="AR15" i="6"/>
  <c r="AN16" i="6"/>
  <c r="AO16" i="6"/>
  <c r="AP16" i="6"/>
  <c r="AQ16" i="6"/>
  <c r="AR16" i="6"/>
  <c r="AN17" i="6"/>
  <c r="AO17" i="6"/>
  <c r="AP17" i="6"/>
  <c r="AQ17" i="6"/>
  <c r="AR17" i="6"/>
  <c r="AN18" i="6"/>
  <c r="AO18" i="6"/>
  <c r="AP18" i="6"/>
  <c r="AQ18" i="6"/>
  <c r="AR18" i="6"/>
  <c r="AN19" i="6"/>
  <c r="AO19" i="6"/>
  <c r="AP19" i="6"/>
  <c r="AQ19" i="6"/>
  <c r="AR19" i="6"/>
  <c r="AN20" i="6"/>
  <c r="AO20" i="6"/>
  <c r="AP20" i="6"/>
  <c r="AQ20" i="6"/>
  <c r="AR20" i="6"/>
  <c r="AN21" i="6"/>
  <c r="AO21" i="6"/>
  <c r="AP21" i="6"/>
  <c r="AQ21" i="6"/>
  <c r="AR21" i="6"/>
  <c r="AN22" i="6"/>
  <c r="AO22" i="6"/>
  <c r="AP22" i="6"/>
  <c r="AQ22" i="6"/>
  <c r="AR22" i="6"/>
  <c r="AN23" i="6"/>
  <c r="AO23" i="6"/>
  <c r="AP23" i="6"/>
  <c r="AQ23" i="6"/>
  <c r="AR23" i="6"/>
  <c r="AN24" i="6"/>
  <c r="AO24" i="6"/>
  <c r="AP24" i="6"/>
  <c r="AQ24" i="6"/>
  <c r="AR24" i="6"/>
  <c r="AN25" i="6"/>
  <c r="AO25" i="6"/>
  <c r="AP25" i="6"/>
  <c r="AQ25" i="6"/>
  <c r="AR25" i="6"/>
  <c r="AN26" i="6"/>
  <c r="AO26" i="6"/>
  <c r="AP26" i="6"/>
  <c r="AQ26" i="6"/>
  <c r="AR26" i="6"/>
  <c r="AN27" i="6"/>
  <c r="AO27" i="6"/>
  <c r="AP27" i="6"/>
  <c r="AQ27" i="6"/>
  <c r="AR27" i="6"/>
  <c r="AN28" i="6"/>
  <c r="AO28" i="6"/>
  <c r="AP28" i="6"/>
  <c r="AQ28" i="6"/>
  <c r="AR28" i="6"/>
  <c r="AN29" i="6"/>
  <c r="AO29" i="6"/>
  <c r="AP29" i="6"/>
  <c r="AQ29" i="6"/>
  <c r="AR29" i="6"/>
  <c r="AN30" i="6"/>
  <c r="AO30" i="6"/>
  <c r="AP30" i="6"/>
  <c r="AQ30" i="6"/>
  <c r="AR30" i="6"/>
  <c r="AN31" i="6"/>
  <c r="AO31" i="6"/>
  <c r="AP31" i="6"/>
  <c r="AQ31" i="6"/>
  <c r="AR31" i="6"/>
  <c r="AN32" i="6"/>
  <c r="AO32" i="6"/>
  <c r="AP32" i="6"/>
  <c r="AQ32" i="6"/>
  <c r="AR32" i="6"/>
  <c r="AN33" i="6"/>
  <c r="AO33" i="6"/>
  <c r="AP33" i="6"/>
  <c r="AQ33" i="6"/>
  <c r="AR33" i="6"/>
  <c r="AN34" i="6"/>
  <c r="AO34" i="6"/>
  <c r="AP34" i="6"/>
  <c r="AQ34" i="6"/>
  <c r="AR34" i="6"/>
  <c r="AN35" i="6"/>
  <c r="AO35" i="6"/>
  <c r="AP35" i="6"/>
  <c r="AQ35" i="6"/>
  <c r="AR35" i="6"/>
  <c r="AN36" i="6"/>
  <c r="AO36" i="6"/>
  <c r="AP36" i="6"/>
  <c r="AQ36" i="6"/>
  <c r="AR36" i="6"/>
  <c r="AN37" i="6"/>
  <c r="AO37" i="6"/>
  <c r="AP37" i="6"/>
  <c r="AQ37" i="6"/>
  <c r="AR37" i="6"/>
  <c r="AN38" i="6"/>
  <c r="AO38" i="6"/>
  <c r="AP38" i="6"/>
  <c r="AQ38" i="6"/>
  <c r="AR38" i="6"/>
  <c r="AN39" i="6"/>
  <c r="AO39" i="6"/>
  <c r="AP39" i="6"/>
  <c r="AQ39" i="6"/>
  <c r="AR39" i="6"/>
  <c r="AN40" i="6"/>
  <c r="AO40" i="6"/>
  <c r="AP40" i="6"/>
  <c r="AQ40" i="6"/>
  <c r="AR40" i="6"/>
  <c r="AN41" i="6"/>
  <c r="AO41" i="6"/>
  <c r="AP41" i="6"/>
  <c r="AQ41" i="6"/>
  <c r="AR41" i="6"/>
  <c r="AN42" i="6"/>
  <c r="AO42" i="6"/>
  <c r="AP42" i="6"/>
  <c r="AQ42" i="6"/>
  <c r="AR42" i="6"/>
  <c r="AN43" i="6"/>
  <c r="AO43" i="6"/>
  <c r="AP43" i="6"/>
  <c r="AQ43" i="6"/>
  <c r="AR43" i="6"/>
  <c r="AN44" i="6"/>
  <c r="AO44" i="6"/>
  <c r="AP44" i="6"/>
  <c r="AQ44" i="6"/>
  <c r="AR44" i="6"/>
  <c r="AN45" i="6"/>
  <c r="AO45" i="6"/>
  <c r="AP45" i="6"/>
  <c r="AQ45" i="6"/>
  <c r="AR45" i="6"/>
  <c r="AN46" i="6"/>
  <c r="AO46" i="6"/>
  <c r="AP46" i="6"/>
  <c r="AQ46" i="6"/>
  <c r="AR46" i="6"/>
  <c r="AN47" i="6"/>
  <c r="AO47" i="6"/>
  <c r="AP47" i="6"/>
  <c r="AQ47" i="6"/>
  <c r="AR47" i="6"/>
  <c r="AN48" i="6"/>
  <c r="AO48" i="6"/>
  <c r="AP48" i="6"/>
  <c r="AQ48" i="6"/>
  <c r="AR48" i="6"/>
  <c r="AN49" i="6"/>
  <c r="AO49" i="6"/>
  <c r="AP49" i="6"/>
  <c r="AQ49" i="6"/>
  <c r="AR49" i="6"/>
  <c r="AN50" i="6"/>
  <c r="AO50" i="6"/>
  <c r="AP50" i="6"/>
  <c r="AQ50" i="6"/>
  <c r="AR50" i="6"/>
  <c r="AN51" i="6"/>
  <c r="AO51" i="6"/>
  <c r="AP51" i="6"/>
  <c r="AQ51" i="6"/>
  <c r="AR51" i="6"/>
  <c r="AN52" i="6"/>
  <c r="AO52" i="6"/>
  <c r="AP52" i="6"/>
  <c r="AQ52" i="6"/>
  <c r="AR52" i="6"/>
  <c r="AN53" i="6"/>
  <c r="AO53" i="6"/>
  <c r="AP53" i="6"/>
  <c r="AQ53" i="6"/>
  <c r="AR53" i="6"/>
  <c r="AN54" i="6"/>
  <c r="AO54" i="6"/>
  <c r="AP54" i="6"/>
  <c r="AQ54" i="6"/>
  <c r="AR54" i="6"/>
  <c r="AN55" i="6"/>
  <c r="AO55" i="6"/>
  <c r="AP55" i="6"/>
  <c r="AQ55" i="6"/>
  <c r="AR55" i="6"/>
  <c r="AN56" i="6"/>
  <c r="AO56" i="6"/>
  <c r="AP56" i="6"/>
  <c r="AQ56" i="6"/>
  <c r="AR56" i="6"/>
  <c r="AN57" i="6"/>
  <c r="AO57" i="6"/>
  <c r="AP57" i="6"/>
  <c r="AQ57" i="6"/>
  <c r="AR57" i="6"/>
  <c r="AN58" i="6"/>
  <c r="AO58" i="6"/>
  <c r="AP58" i="6"/>
  <c r="AQ58" i="6"/>
  <c r="AR58" i="6"/>
  <c r="AN59" i="6"/>
  <c r="AO59" i="6"/>
  <c r="AP59" i="6"/>
  <c r="AQ59" i="6"/>
  <c r="AR59" i="6"/>
  <c r="AN60" i="6"/>
  <c r="AO60" i="6"/>
  <c r="AP60" i="6"/>
  <c r="AQ60" i="6"/>
  <c r="AR60" i="6"/>
  <c r="AN61" i="6"/>
  <c r="AO61" i="6"/>
  <c r="AP61" i="6"/>
  <c r="AQ61" i="6"/>
  <c r="AR61" i="6"/>
  <c r="AN62" i="6"/>
  <c r="AO62" i="6"/>
  <c r="AP62" i="6"/>
  <c r="AQ62" i="6"/>
  <c r="AR62" i="6"/>
  <c r="AN63" i="6"/>
  <c r="AO63" i="6"/>
  <c r="AP63" i="6"/>
  <c r="AQ63" i="6"/>
  <c r="AR63" i="6"/>
  <c r="AN64" i="6"/>
  <c r="AO64" i="6"/>
  <c r="AP64" i="6"/>
  <c r="AQ64" i="6"/>
  <c r="AR64" i="6"/>
  <c r="AN65" i="6"/>
  <c r="AO65" i="6"/>
  <c r="AP65" i="6"/>
  <c r="AQ65" i="6"/>
  <c r="AR65" i="6"/>
  <c r="AN66" i="6"/>
  <c r="AO66" i="6"/>
  <c r="AP66" i="6"/>
  <c r="AQ66" i="6"/>
  <c r="AR66" i="6"/>
  <c r="AN67" i="6"/>
  <c r="AO67" i="6"/>
  <c r="AP67" i="6"/>
  <c r="AQ67" i="6"/>
  <c r="AR67" i="6"/>
  <c r="AN68" i="6"/>
  <c r="AO68" i="6"/>
  <c r="AP68" i="6"/>
  <c r="AQ68" i="6"/>
  <c r="AR68" i="6"/>
  <c r="AN69" i="6"/>
  <c r="AO69" i="6"/>
  <c r="AP69" i="6"/>
  <c r="AQ69" i="6"/>
  <c r="AR69" i="6"/>
  <c r="AN70" i="6"/>
  <c r="AO70" i="6"/>
  <c r="AP70" i="6"/>
  <c r="AQ70" i="6"/>
  <c r="AR70" i="6"/>
  <c r="AN71" i="6"/>
  <c r="AO71" i="6"/>
  <c r="AP71" i="6"/>
  <c r="AQ71" i="6"/>
  <c r="AR71" i="6"/>
  <c r="AN72" i="6"/>
  <c r="AO72" i="6"/>
  <c r="AP72" i="6"/>
  <c r="AQ72" i="6"/>
  <c r="AR72" i="6"/>
  <c r="AN73" i="6"/>
  <c r="AO73" i="6"/>
  <c r="AP73" i="6"/>
  <c r="AQ73" i="6"/>
  <c r="AR73" i="6"/>
  <c r="AN74" i="6"/>
  <c r="AO74" i="6"/>
  <c r="AP74" i="6"/>
  <c r="AQ74" i="6"/>
  <c r="AR74" i="6"/>
  <c r="AN75" i="6"/>
  <c r="AO75" i="6"/>
  <c r="AP75" i="6"/>
  <c r="AQ75" i="6"/>
  <c r="AR75" i="6"/>
  <c r="AN76" i="6"/>
  <c r="AO76" i="6"/>
  <c r="AP76" i="6"/>
  <c r="AQ76" i="6"/>
  <c r="AR76" i="6"/>
  <c r="AN77" i="6"/>
  <c r="AO77" i="6"/>
  <c r="AP77" i="6"/>
  <c r="AQ77" i="6"/>
  <c r="AR77" i="6"/>
  <c r="AN78" i="6"/>
  <c r="AO78" i="6"/>
  <c r="AP78" i="6"/>
  <c r="AQ78" i="6"/>
  <c r="AR78" i="6"/>
  <c r="AN79" i="6"/>
  <c r="AO79" i="6"/>
  <c r="AP79" i="6"/>
  <c r="AQ79" i="6"/>
  <c r="AR79" i="6"/>
  <c r="AN80" i="6"/>
  <c r="AO80" i="6"/>
  <c r="AP80" i="6"/>
  <c r="AQ80" i="6"/>
  <c r="AR80" i="6"/>
  <c r="AN81" i="6"/>
  <c r="AO81" i="6"/>
  <c r="AP81" i="6"/>
  <c r="AQ81" i="6"/>
  <c r="AR81" i="6"/>
  <c r="AN82" i="6"/>
  <c r="AO82" i="6"/>
  <c r="AP82" i="6"/>
  <c r="AQ82" i="6"/>
  <c r="AR82" i="6"/>
  <c r="AN83" i="6"/>
  <c r="AO83" i="6"/>
  <c r="AP83" i="6"/>
  <c r="AQ83" i="6"/>
  <c r="AR83" i="6"/>
  <c r="AN84" i="6"/>
  <c r="AO84" i="6"/>
  <c r="AP84" i="6"/>
  <c r="AQ84" i="6"/>
  <c r="AR84" i="6"/>
  <c r="AN85" i="6"/>
  <c r="AO85" i="6"/>
  <c r="AP85" i="6"/>
  <c r="AQ85" i="6"/>
  <c r="AR85" i="6"/>
  <c r="AN86" i="6"/>
  <c r="AO86" i="6"/>
  <c r="AP86" i="6"/>
  <c r="AQ86" i="6"/>
  <c r="AR86" i="6"/>
  <c r="AN87" i="6"/>
  <c r="AO87" i="6"/>
  <c r="AP87" i="6"/>
  <c r="AQ87" i="6"/>
  <c r="AR87" i="6"/>
  <c r="AN88" i="6"/>
  <c r="AO88" i="6"/>
  <c r="AP88" i="6"/>
  <c r="AQ88" i="6"/>
  <c r="AR88" i="6"/>
  <c r="AN89" i="6"/>
  <c r="AO89" i="6"/>
  <c r="AP89" i="6"/>
  <c r="AQ89" i="6"/>
  <c r="AR89" i="6"/>
  <c r="AN90" i="6"/>
  <c r="AO90" i="6"/>
  <c r="AP90" i="6"/>
  <c r="AQ90" i="6"/>
  <c r="AR90" i="6"/>
  <c r="AN91" i="6"/>
  <c r="AO91" i="6"/>
  <c r="AP91" i="6"/>
  <c r="AQ91" i="6"/>
  <c r="AR91" i="6"/>
  <c r="AN92" i="6"/>
  <c r="AO92" i="6"/>
  <c r="AP92" i="6"/>
  <c r="AQ92" i="6"/>
  <c r="AR92" i="6"/>
  <c r="AN93" i="6"/>
  <c r="AO93" i="6"/>
  <c r="AP93" i="6"/>
  <c r="AQ93" i="6"/>
  <c r="AR93" i="6"/>
  <c r="AN94" i="6"/>
  <c r="AO94" i="6"/>
  <c r="AP94" i="6"/>
  <c r="AQ94" i="6"/>
  <c r="AR94" i="6"/>
  <c r="AN95" i="6"/>
  <c r="AO95" i="6"/>
  <c r="AP95" i="6"/>
  <c r="AQ95" i="6"/>
  <c r="AR95" i="6"/>
  <c r="AN96" i="6"/>
  <c r="AO96" i="6"/>
  <c r="AP96" i="6"/>
  <c r="AQ96" i="6"/>
  <c r="AR96" i="6"/>
  <c r="AN97" i="6"/>
  <c r="AO97" i="6"/>
  <c r="AP97" i="6"/>
  <c r="AQ97" i="6"/>
  <c r="AR97" i="6"/>
  <c r="AN98" i="6"/>
  <c r="AO98" i="6"/>
  <c r="AP98" i="6"/>
  <c r="AQ98" i="6"/>
  <c r="AR98" i="6"/>
  <c r="AN99" i="6"/>
  <c r="AO99" i="6"/>
  <c r="AP99" i="6"/>
  <c r="AQ99" i="6"/>
  <c r="AR99" i="6"/>
  <c r="AN100" i="6"/>
  <c r="AO100" i="6"/>
  <c r="AP100" i="6"/>
  <c r="AQ100" i="6"/>
  <c r="AR100" i="6"/>
  <c r="AN101" i="6"/>
  <c r="AO101" i="6"/>
  <c r="AP101" i="6"/>
  <c r="AQ101" i="6"/>
  <c r="AR101" i="6"/>
  <c r="AN102" i="6"/>
  <c r="AO102" i="6"/>
  <c r="AP102" i="6"/>
  <c r="AQ102" i="6"/>
  <c r="AR102" i="6"/>
  <c r="AN103" i="6"/>
  <c r="AO103" i="6"/>
  <c r="AP103" i="6"/>
  <c r="AQ103" i="6"/>
  <c r="AR103" i="6"/>
  <c r="AN104" i="6"/>
  <c r="AO104" i="6"/>
  <c r="AP104" i="6"/>
  <c r="AQ104" i="6"/>
  <c r="AR104" i="6"/>
  <c r="AN105" i="6"/>
  <c r="AO105" i="6"/>
  <c r="AP105" i="6"/>
  <c r="AQ105" i="6"/>
  <c r="AR105" i="6"/>
  <c r="AN106" i="6"/>
  <c r="AO106" i="6"/>
  <c r="AP106" i="6"/>
  <c r="AQ106" i="6"/>
  <c r="AR106" i="6"/>
  <c r="AN107" i="6"/>
  <c r="AO107" i="6"/>
  <c r="AP107" i="6"/>
  <c r="AQ107" i="6"/>
  <c r="AR107" i="6"/>
  <c r="AN108" i="6"/>
  <c r="AO108" i="6"/>
  <c r="AP108" i="6"/>
  <c r="AQ108" i="6"/>
  <c r="AR108" i="6"/>
  <c r="AN109" i="6"/>
  <c r="AO109" i="6"/>
  <c r="AP109" i="6"/>
  <c r="AQ109" i="6"/>
  <c r="AR109" i="6"/>
  <c r="AN110" i="6"/>
  <c r="AO110" i="6"/>
  <c r="AP110" i="6"/>
  <c r="AQ110" i="6"/>
  <c r="AR110" i="6"/>
  <c r="AN111" i="6"/>
  <c r="AO111" i="6"/>
  <c r="AP111" i="6"/>
  <c r="AQ111" i="6"/>
  <c r="AR111" i="6"/>
  <c r="AN112" i="6"/>
  <c r="AO112" i="6"/>
  <c r="AP112" i="6"/>
  <c r="AQ112" i="6"/>
  <c r="AR112" i="6"/>
  <c r="AN113" i="6"/>
  <c r="AO113" i="6"/>
  <c r="AP113" i="6"/>
  <c r="AQ113" i="6"/>
  <c r="AR113" i="6"/>
  <c r="AN114" i="6"/>
  <c r="AO114" i="6"/>
  <c r="AP114" i="6"/>
  <c r="AQ114" i="6"/>
  <c r="AR114" i="6"/>
  <c r="AN115" i="6"/>
  <c r="AO115" i="6"/>
  <c r="AP115" i="6"/>
  <c r="AQ115" i="6"/>
  <c r="AR115" i="6"/>
  <c r="AN116" i="6"/>
  <c r="AO116" i="6"/>
  <c r="AP116" i="6"/>
  <c r="AQ116" i="6"/>
  <c r="AR116" i="6"/>
  <c r="AN117" i="6"/>
  <c r="AO117" i="6"/>
  <c r="AP117" i="6"/>
  <c r="AQ117" i="6"/>
  <c r="AR117" i="6"/>
  <c r="AN118" i="6"/>
  <c r="AO118" i="6"/>
  <c r="AP118" i="6"/>
  <c r="AQ118" i="6"/>
  <c r="AR118" i="6"/>
  <c r="AN119" i="6"/>
  <c r="AO119" i="6"/>
  <c r="AP119" i="6"/>
  <c r="AQ119" i="6"/>
  <c r="AR119" i="6"/>
  <c r="AN120" i="6"/>
  <c r="AO120" i="6"/>
  <c r="AP120" i="6"/>
  <c r="AQ120" i="6"/>
  <c r="AR120" i="6"/>
  <c r="AN121" i="6"/>
  <c r="AO121" i="6"/>
  <c r="AP121" i="6"/>
  <c r="AQ121" i="6"/>
  <c r="AR121" i="6"/>
  <c r="AN122" i="6"/>
  <c r="AO122" i="6"/>
  <c r="AP122" i="6"/>
  <c r="AQ122" i="6"/>
  <c r="AR122" i="6"/>
  <c r="AN123" i="6"/>
  <c r="AO123" i="6"/>
  <c r="AP123" i="6"/>
  <c r="AQ123" i="6"/>
  <c r="AR123" i="6"/>
  <c r="AN124" i="6"/>
  <c r="AO124" i="6"/>
  <c r="AP124" i="6"/>
  <c r="AQ124" i="6"/>
  <c r="AR124" i="6"/>
  <c r="AN125" i="6"/>
  <c r="AO125" i="6"/>
  <c r="AP125" i="6"/>
  <c r="AQ125" i="6"/>
  <c r="AR125" i="6"/>
  <c r="AN126" i="6"/>
  <c r="AO126" i="6"/>
  <c r="AP126" i="6"/>
  <c r="AQ126" i="6"/>
  <c r="AR126" i="6"/>
  <c r="AN127" i="6"/>
  <c r="AO127" i="6"/>
  <c r="AP127" i="6"/>
  <c r="AQ127" i="6"/>
  <c r="AR127" i="6"/>
  <c r="AN128" i="6"/>
  <c r="AO128" i="6"/>
  <c r="AP128" i="6"/>
  <c r="AQ128" i="6"/>
  <c r="AR128" i="6"/>
  <c r="AN129" i="6"/>
  <c r="AO129" i="6"/>
  <c r="AP129" i="6"/>
  <c r="AQ129" i="6"/>
  <c r="AR129" i="6"/>
  <c r="AN130" i="6"/>
  <c r="AO130" i="6"/>
  <c r="AP130" i="6"/>
  <c r="AQ130" i="6"/>
  <c r="AR130" i="6"/>
  <c r="AN131" i="6"/>
  <c r="AO131" i="6"/>
  <c r="AP131" i="6"/>
  <c r="AQ131" i="6"/>
  <c r="AR131" i="6"/>
  <c r="AN132" i="6"/>
  <c r="AO132" i="6"/>
  <c r="AP132" i="6"/>
  <c r="AQ132" i="6"/>
  <c r="AR132" i="6"/>
  <c r="AN133" i="6"/>
  <c r="AO133" i="6"/>
  <c r="AP133" i="6"/>
  <c r="AQ133" i="6"/>
  <c r="AR133" i="6"/>
  <c r="AN134" i="6"/>
  <c r="AO134" i="6"/>
  <c r="AP134" i="6"/>
  <c r="AQ134" i="6"/>
  <c r="AR134" i="6"/>
  <c r="AN135" i="6"/>
  <c r="AO135" i="6"/>
  <c r="AP135" i="6"/>
  <c r="AQ135" i="6"/>
  <c r="AR135" i="6"/>
  <c r="AN136" i="6"/>
  <c r="AO136" i="6"/>
  <c r="AP136" i="6"/>
  <c r="AQ136" i="6"/>
  <c r="AR136" i="6"/>
  <c r="AN137" i="6"/>
  <c r="AO137" i="6"/>
  <c r="AP137" i="6"/>
  <c r="AQ137" i="6"/>
  <c r="AR137" i="6"/>
  <c r="AN138" i="6"/>
  <c r="AO138" i="6"/>
  <c r="AP138" i="6"/>
  <c r="AQ138" i="6"/>
  <c r="AR138" i="6"/>
  <c r="AN139" i="6"/>
  <c r="AO139" i="6"/>
  <c r="AP139" i="6"/>
  <c r="AQ139" i="6"/>
  <c r="AR139" i="6"/>
  <c r="AN140" i="6"/>
  <c r="AO140" i="6"/>
  <c r="AP140" i="6"/>
  <c r="AQ140" i="6"/>
  <c r="AR140" i="6"/>
  <c r="AN141" i="6"/>
  <c r="AO141" i="6"/>
  <c r="AP141" i="6"/>
  <c r="AQ141" i="6"/>
  <c r="AR141" i="6"/>
  <c r="AN142" i="6"/>
  <c r="AO142" i="6"/>
  <c r="AP142" i="6"/>
  <c r="AQ142" i="6"/>
  <c r="AR142" i="6"/>
  <c r="AN143" i="6"/>
  <c r="AO143" i="6"/>
  <c r="AP143" i="6"/>
  <c r="AQ143" i="6"/>
  <c r="AR143" i="6"/>
  <c r="AN144" i="6"/>
  <c r="AO144" i="6"/>
  <c r="AP144" i="6"/>
  <c r="AQ144" i="6"/>
  <c r="AR144" i="6"/>
  <c r="AN145" i="6"/>
  <c r="AO145" i="6"/>
  <c r="AP145" i="6"/>
  <c r="AQ145" i="6"/>
  <c r="AR145" i="6"/>
  <c r="AN146" i="6"/>
  <c r="AO146" i="6"/>
  <c r="AP146" i="6"/>
  <c r="AQ146" i="6"/>
  <c r="AR146" i="6"/>
  <c r="AN147" i="6"/>
  <c r="AO147" i="6"/>
  <c r="AP147" i="6"/>
  <c r="AQ147" i="6"/>
  <c r="AR147" i="6"/>
  <c r="AN148" i="6"/>
  <c r="AO148" i="6"/>
  <c r="AP148" i="6"/>
  <c r="AQ148" i="6"/>
  <c r="AR148" i="6"/>
  <c r="AN149" i="6"/>
  <c r="AO149" i="6"/>
  <c r="AP149" i="6"/>
  <c r="AQ149" i="6"/>
  <c r="AR149" i="6"/>
  <c r="AN150" i="6"/>
  <c r="AO150" i="6"/>
  <c r="AP150" i="6"/>
  <c r="AQ150" i="6"/>
  <c r="AR150" i="6"/>
  <c r="AN151" i="6"/>
  <c r="AO151" i="6"/>
  <c r="AP151" i="6"/>
  <c r="AQ151" i="6"/>
  <c r="AR151" i="6"/>
  <c r="AN152" i="6"/>
  <c r="AO152" i="6"/>
  <c r="AP152" i="6"/>
  <c r="AQ152" i="6"/>
  <c r="AR152" i="6"/>
  <c r="AN153" i="6"/>
  <c r="AO153" i="6"/>
  <c r="AP153" i="6"/>
  <c r="AQ153" i="6"/>
  <c r="AR153" i="6"/>
  <c r="AN154" i="6"/>
  <c r="AO154" i="6"/>
  <c r="AP154" i="6"/>
  <c r="AQ154" i="6"/>
  <c r="AR154" i="6"/>
  <c r="AN155" i="6"/>
  <c r="AO155" i="6"/>
  <c r="AP155" i="6"/>
  <c r="AQ155" i="6"/>
  <c r="AR155" i="6"/>
  <c r="AN156" i="6"/>
  <c r="AO156" i="6"/>
  <c r="AP156" i="6"/>
  <c r="AQ156" i="6"/>
  <c r="AR156" i="6"/>
  <c r="AN157" i="6"/>
  <c r="AO157" i="6"/>
  <c r="AP157" i="6"/>
  <c r="AQ157" i="6"/>
  <c r="AR157" i="6"/>
  <c r="AN158" i="6"/>
  <c r="AO158" i="6"/>
  <c r="AP158" i="6"/>
  <c r="AQ158" i="6"/>
  <c r="AR158" i="6"/>
  <c r="AN159" i="6"/>
  <c r="AO159" i="6"/>
  <c r="AP159" i="6"/>
  <c r="AQ159" i="6"/>
  <c r="AR159" i="6"/>
  <c r="AN160" i="6"/>
  <c r="AO160" i="6"/>
  <c r="AP160" i="6"/>
  <c r="AQ160" i="6"/>
  <c r="AR160" i="6"/>
  <c r="AN161" i="6"/>
  <c r="AO161" i="6"/>
  <c r="AP161" i="6"/>
  <c r="AQ161" i="6"/>
  <c r="AR161" i="6"/>
  <c r="AN162" i="6"/>
  <c r="AO162" i="6"/>
  <c r="AP162" i="6"/>
  <c r="AQ162" i="6"/>
  <c r="AR162" i="6"/>
  <c r="AN163" i="6"/>
  <c r="AO163" i="6"/>
  <c r="AP163" i="6"/>
  <c r="AQ163" i="6"/>
  <c r="AR163" i="6"/>
  <c r="AN164" i="6"/>
  <c r="AO164" i="6"/>
  <c r="AP164" i="6"/>
  <c r="AQ164" i="6"/>
  <c r="AR164" i="6"/>
  <c r="AN165" i="6"/>
  <c r="AO165" i="6"/>
  <c r="AP165" i="6"/>
  <c r="AQ165" i="6"/>
  <c r="AR165" i="6"/>
  <c r="AN166" i="6"/>
  <c r="AO166" i="6"/>
  <c r="AP166" i="6"/>
  <c r="AQ166" i="6"/>
  <c r="AR166" i="6"/>
  <c r="AN167" i="6"/>
  <c r="AO167" i="6"/>
  <c r="AP167" i="6"/>
  <c r="AQ167" i="6"/>
  <c r="AR167" i="6"/>
  <c r="AN168" i="6"/>
  <c r="AO168" i="6"/>
  <c r="AP168" i="6"/>
  <c r="AQ168" i="6"/>
  <c r="AR168" i="6"/>
  <c r="AN169" i="6"/>
  <c r="AO169" i="6"/>
  <c r="AP169" i="6"/>
  <c r="AQ169" i="6"/>
  <c r="AR169" i="6"/>
  <c r="AN170" i="6"/>
  <c r="AO170" i="6"/>
  <c r="AP170" i="6"/>
  <c r="AQ170" i="6"/>
  <c r="AR170" i="6"/>
  <c r="AN171" i="6"/>
  <c r="AO171" i="6"/>
  <c r="AP171" i="6"/>
  <c r="AQ171" i="6"/>
  <c r="AR171" i="6"/>
  <c r="AN172" i="6"/>
  <c r="AO172" i="6"/>
  <c r="AP172" i="6"/>
  <c r="AQ172" i="6"/>
  <c r="AR172" i="6"/>
  <c r="AN173" i="6"/>
  <c r="AO173" i="6"/>
  <c r="AP173" i="6"/>
  <c r="AQ173" i="6"/>
  <c r="AR173" i="6"/>
  <c r="AN174" i="6"/>
  <c r="AO174" i="6"/>
  <c r="AP174" i="6"/>
  <c r="AQ174" i="6"/>
  <c r="AR174" i="6"/>
  <c r="AN175" i="6"/>
  <c r="AO175" i="6"/>
  <c r="AP175" i="6"/>
  <c r="AQ175" i="6"/>
  <c r="AR175" i="6"/>
  <c r="AN176" i="6"/>
  <c r="AO176" i="6"/>
  <c r="AP176" i="6"/>
  <c r="AQ176" i="6"/>
  <c r="AR176" i="6"/>
  <c r="AN177" i="6"/>
  <c r="AO177" i="6"/>
  <c r="AP177" i="6"/>
  <c r="AQ177" i="6"/>
  <c r="AR177" i="6"/>
  <c r="AN178" i="6"/>
  <c r="AO178" i="6"/>
  <c r="AP178" i="6"/>
  <c r="AQ178" i="6"/>
  <c r="AR178" i="6"/>
  <c r="AN179" i="6"/>
  <c r="AO179" i="6"/>
  <c r="AP179" i="6"/>
  <c r="AQ179" i="6"/>
  <c r="AR179" i="6"/>
  <c r="AN180" i="6"/>
  <c r="AO180" i="6"/>
  <c r="AP180" i="6"/>
  <c r="AQ180" i="6"/>
  <c r="AR180" i="6"/>
  <c r="AN181" i="6"/>
  <c r="AO181" i="6"/>
  <c r="AP181" i="6"/>
  <c r="AQ181" i="6"/>
  <c r="AR181" i="6"/>
  <c r="AN182" i="6"/>
  <c r="AO182" i="6"/>
  <c r="AP182" i="6"/>
  <c r="AQ182" i="6"/>
  <c r="AR182" i="6"/>
  <c r="AN183" i="6"/>
  <c r="AO183" i="6"/>
  <c r="AP183" i="6"/>
  <c r="AQ183" i="6"/>
  <c r="AR183" i="6"/>
  <c r="AN184" i="6"/>
  <c r="AO184" i="6"/>
  <c r="AP184" i="6"/>
  <c r="AQ184" i="6"/>
  <c r="AR184" i="6"/>
  <c r="AN185" i="6"/>
  <c r="AO185" i="6"/>
  <c r="AP185" i="6"/>
  <c r="AQ185" i="6"/>
  <c r="AR185" i="6"/>
  <c r="AN186" i="6"/>
  <c r="AO186" i="6"/>
  <c r="AP186" i="6"/>
  <c r="AQ186" i="6"/>
  <c r="AR186" i="6"/>
  <c r="AN187" i="6"/>
  <c r="AO187" i="6"/>
  <c r="AP187" i="6"/>
  <c r="AQ187" i="6"/>
  <c r="AR187" i="6"/>
  <c r="AN188" i="6"/>
  <c r="AO188" i="6"/>
  <c r="AP188" i="6"/>
  <c r="AQ188" i="6"/>
  <c r="AR188" i="6"/>
  <c r="AN189" i="6"/>
  <c r="AO189" i="6"/>
  <c r="AP189" i="6"/>
  <c r="AQ189" i="6"/>
  <c r="AR189" i="6"/>
  <c r="AN190" i="6"/>
  <c r="AO190" i="6"/>
  <c r="AP190" i="6"/>
  <c r="AQ190" i="6"/>
  <c r="AR190" i="6"/>
  <c r="AN191" i="6"/>
  <c r="AO191" i="6"/>
  <c r="AP191" i="6"/>
  <c r="AQ191" i="6"/>
  <c r="AR191" i="6"/>
  <c r="AN192" i="6"/>
  <c r="AO192" i="6"/>
  <c r="AP192" i="6"/>
  <c r="AQ192" i="6"/>
  <c r="AR192" i="6"/>
  <c r="AN193" i="6"/>
  <c r="AO193" i="6"/>
  <c r="AP193" i="6"/>
  <c r="AQ193" i="6"/>
  <c r="AR193" i="6"/>
  <c r="AN194" i="6"/>
  <c r="AO194" i="6"/>
  <c r="AP194" i="6"/>
  <c r="AQ194" i="6"/>
  <c r="AR194" i="6"/>
  <c r="AN195" i="6"/>
  <c r="AO195" i="6"/>
  <c r="AP195" i="6"/>
  <c r="AQ195" i="6"/>
  <c r="AR195" i="6"/>
  <c r="AN196" i="6"/>
  <c r="AO196" i="6"/>
  <c r="AP196" i="6"/>
  <c r="AQ196" i="6"/>
  <c r="AR196" i="6"/>
  <c r="AN197" i="6"/>
  <c r="AO197" i="6"/>
  <c r="AP197" i="6"/>
  <c r="AQ197" i="6"/>
  <c r="AR197" i="6"/>
  <c r="AN198" i="6"/>
  <c r="AO198" i="6"/>
  <c r="AP198" i="6"/>
  <c r="AQ198" i="6"/>
  <c r="AR198" i="6"/>
  <c r="AN199" i="6"/>
  <c r="AO199" i="6"/>
  <c r="AP199" i="6"/>
  <c r="AQ199" i="6"/>
  <c r="AR199" i="6"/>
  <c r="AN200" i="6"/>
  <c r="AO200" i="6"/>
  <c r="AP200" i="6"/>
  <c r="AQ200" i="6"/>
  <c r="AR200" i="6"/>
  <c r="AN201" i="6"/>
  <c r="AO201" i="6"/>
  <c r="AP201" i="6"/>
  <c r="AQ201" i="6"/>
  <c r="AR201" i="6"/>
  <c r="AN202" i="6"/>
  <c r="AO202" i="6"/>
  <c r="AP202" i="6"/>
  <c r="AQ202" i="6"/>
  <c r="AR202" i="6"/>
  <c r="AN203" i="6"/>
  <c r="AO203" i="6"/>
  <c r="AP203" i="6"/>
  <c r="AQ203" i="6"/>
  <c r="AR203" i="6"/>
  <c r="AN204" i="6"/>
  <c r="AO204" i="6"/>
  <c r="AP204" i="6"/>
  <c r="AQ204" i="6"/>
  <c r="AR204" i="6"/>
  <c r="AN205" i="6"/>
  <c r="AO205" i="6"/>
  <c r="AP205" i="6"/>
  <c r="AQ205" i="6"/>
  <c r="AR205" i="6"/>
  <c r="AN206" i="6"/>
  <c r="AO206" i="6"/>
  <c r="AP206" i="6"/>
  <c r="AQ206" i="6"/>
  <c r="AR206" i="6"/>
  <c r="AN207" i="6"/>
  <c r="AO207" i="6"/>
  <c r="AP207" i="6"/>
  <c r="AQ207" i="6"/>
  <c r="AR207" i="6"/>
  <c r="AN208" i="6"/>
  <c r="AO208" i="6"/>
  <c r="AP208" i="6"/>
  <c r="AQ208" i="6"/>
  <c r="AR208" i="6"/>
  <c r="AN209" i="6"/>
  <c r="AO209" i="6"/>
  <c r="AP209" i="6"/>
  <c r="AQ209" i="6"/>
  <c r="AR209" i="6"/>
  <c r="AN210" i="6"/>
  <c r="AO210" i="6"/>
  <c r="AP210" i="6"/>
  <c r="AQ210" i="6"/>
  <c r="AR210" i="6"/>
  <c r="AN211" i="6"/>
  <c r="AO211" i="6"/>
  <c r="AP211" i="6"/>
  <c r="AQ211" i="6"/>
  <c r="AR211" i="6"/>
  <c r="AN212" i="6"/>
  <c r="AO212" i="6"/>
  <c r="AP212" i="6"/>
  <c r="AQ212" i="6"/>
  <c r="AR212" i="6"/>
  <c r="AN213" i="6"/>
  <c r="AO213" i="6"/>
  <c r="AP213" i="6"/>
  <c r="AQ213" i="6"/>
  <c r="AR213" i="6"/>
  <c r="AN214" i="6"/>
  <c r="AO214" i="6"/>
  <c r="AP214" i="6"/>
  <c r="AQ214" i="6"/>
  <c r="AR214" i="6"/>
  <c r="AN215" i="6"/>
  <c r="AO215" i="6"/>
  <c r="AP215" i="6"/>
  <c r="AQ215" i="6"/>
  <c r="AR215" i="6"/>
  <c r="AN216" i="6"/>
  <c r="AO216" i="6"/>
  <c r="AP216" i="6"/>
  <c r="AQ216" i="6"/>
  <c r="AR216" i="6"/>
  <c r="AN217" i="6"/>
  <c r="AO217" i="6"/>
  <c r="AP217" i="6"/>
  <c r="AQ217" i="6"/>
  <c r="AR217" i="6"/>
  <c r="AN218" i="6"/>
  <c r="AO218" i="6"/>
  <c r="AP218" i="6"/>
  <c r="AQ218" i="6"/>
  <c r="AR218" i="6"/>
  <c r="AN219" i="6"/>
  <c r="AO219" i="6"/>
  <c r="AP219" i="6"/>
  <c r="AQ219" i="6"/>
  <c r="AR219" i="6"/>
  <c r="AN220" i="6"/>
  <c r="AO220" i="6"/>
  <c r="AP220" i="6"/>
  <c r="AQ220" i="6"/>
  <c r="AR220" i="6"/>
  <c r="AN221" i="6"/>
  <c r="AO221" i="6"/>
  <c r="AP221" i="6"/>
  <c r="AQ221" i="6"/>
  <c r="AR221" i="6"/>
  <c r="AN222" i="6"/>
  <c r="AO222" i="6"/>
  <c r="AP222" i="6"/>
  <c r="AQ222" i="6"/>
  <c r="AR222" i="6"/>
  <c r="AN223" i="6"/>
  <c r="AO223" i="6"/>
  <c r="AP223" i="6"/>
  <c r="AQ223" i="6"/>
  <c r="AR223" i="6"/>
  <c r="AN224" i="6"/>
  <c r="AO224" i="6"/>
  <c r="AP224" i="6"/>
  <c r="AQ224" i="6"/>
  <c r="AR224" i="6"/>
  <c r="AN225" i="6"/>
  <c r="AO225" i="6"/>
  <c r="AP225" i="6"/>
  <c r="AQ225" i="6"/>
  <c r="AR225" i="6"/>
  <c r="AN226" i="6"/>
  <c r="AO226" i="6"/>
  <c r="AP226" i="6"/>
  <c r="AQ226" i="6"/>
  <c r="AR226" i="6"/>
  <c r="AN227" i="6"/>
  <c r="AO227" i="6"/>
  <c r="AP227" i="6"/>
  <c r="AQ227" i="6"/>
  <c r="AR227" i="6"/>
  <c r="AN228" i="6"/>
  <c r="AO228" i="6"/>
  <c r="AP228" i="6"/>
  <c r="AQ228" i="6"/>
  <c r="AR228" i="6"/>
  <c r="AN229" i="6"/>
  <c r="AO229" i="6"/>
  <c r="AP229" i="6"/>
  <c r="AQ229" i="6"/>
  <c r="AR229" i="6"/>
  <c r="AN230" i="6"/>
  <c r="AO230" i="6"/>
  <c r="AP230" i="6"/>
  <c r="AQ230" i="6"/>
  <c r="AR230" i="6"/>
  <c r="AN231" i="6"/>
  <c r="AO231" i="6"/>
  <c r="AP231" i="6"/>
  <c r="AQ231" i="6"/>
  <c r="AR231" i="6"/>
  <c r="AN232" i="6"/>
  <c r="AO232" i="6"/>
  <c r="AP232" i="6"/>
  <c r="AQ232" i="6"/>
  <c r="AR232" i="6"/>
  <c r="AN233" i="6"/>
  <c r="AO233" i="6"/>
  <c r="AP233" i="6"/>
  <c r="AQ233" i="6"/>
  <c r="AR233" i="6"/>
  <c r="AN234" i="6"/>
  <c r="AO234" i="6"/>
  <c r="AP234" i="6"/>
  <c r="AQ234" i="6"/>
  <c r="AR234" i="6"/>
  <c r="AN235" i="6"/>
  <c r="AO235" i="6"/>
  <c r="AP235" i="6"/>
  <c r="AQ235" i="6"/>
  <c r="AR235" i="6"/>
  <c r="AN236" i="6"/>
  <c r="AO236" i="6"/>
  <c r="AP236" i="6"/>
  <c r="AQ236" i="6"/>
  <c r="AR236" i="6"/>
  <c r="AN237" i="6"/>
  <c r="AO237" i="6"/>
  <c r="AP237" i="6"/>
  <c r="AQ237" i="6"/>
  <c r="AR237" i="6"/>
  <c r="AN238" i="6"/>
  <c r="AO238" i="6"/>
  <c r="AP238" i="6"/>
  <c r="AQ238" i="6"/>
  <c r="AR238" i="6"/>
  <c r="AN239" i="6"/>
  <c r="AO239" i="6"/>
  <c r="AP239" i="6"/>
  <c r="AQ239" i="6"/>
  <c r="AR239" i="6"/>
  <c r="AN240" i="6"/>
  <c r="AO240" i="6"/>
  <c r="AP240" i="6"/>
  <c r="AQ240" i="6"/>
  <c r="AR240" i="6"/>
  <c r="AN241" i="6"/>
  <c r="AO241" i="6"/>
  <c r="AP241" i="6"/>
  <c r="AQ241" i="6"/>
  <c r="AR241" i="6"/>
  <c r="AN242" i="6"/>
  <c r="AO242" i="6"/>
  <c r="AP242" i="6"/>
  <c r="AQ242" i="6"/>
  <c r="AR242" i="6"/>
  <c r="AN243" i="6"/>
  <c r="AO243" i="6"/>
  <c r="AP243" i="6"/>
  <c r="AQ243" i="6"/>
  <c r="AR243" i="6"/>
  <c r="AN244" i="6"/>
  <c r="AO244" i="6"/>
  <c r="AP244" i="6"/>
  <c r="AQ244" i="6"/>
  <c r="AR244" i="6"/>
  <c r="AN245" i="6"/>
  <c r="AO245" i="6"/>
  <c r="AP245" i="6"/>
  <c r="AQ245" i="6"/>
  <c r="AR245" i="6"/>
  <c r="AN246" i="6"/>
  <c r="AO246" i="6"/>
  <c r="AP246" i="6"/>
  <c r="AQ246" i="6"/>
  <c r="AR246" i="6"/>
  <c r="AN247" i="6"/>
  <c r="AO247" i="6"/>
  <c r="AP247" i="6"/>
  <c r="AQ247" i="6"/>
  <c r="AR247" i="6"/>
  <c r="AN248" i="6"/>
  <c r="AO248" i="6"/>
  <c r="AP248" i="6"/>
  <c r="AQ248" i="6"/>
  <c r="AR248" i="6"/>
  <c r="AN249" i="6"/>
  <c r="AO249" i="6"/>
  <c r="AP249" i="6"/>
  <c r="AQ249" i="6"/>
  <c r="AR249" i="6"/>
  <c r="AN250" i="6"/>
  <c r="AO250" i="6"/>
  <c r="AP250" i="6"/>
  <c r="AQ250" i="6"/>
  <c r="AR250" i="6"/>
  <c r="AN251" i="6"/>
  <c r="AO251" i="6"/>
  <c r="AP251" i="6"/>
  <c r="AQ251" i="6"/>
  <c r="AR251" i="6"/>
  <c r="AN252" i="6"/>
  <c r="AO252" i="6"/>
  <c r="AP252" i="6"/>
  <c r="AQ252" i="6"/>
  <c r="AR252" i="6"/>
  <c r="AN253" i="6"/>
  <c r="AO253" i="6"/>
  <c r="AP253" i="6"/>
  <c r="AQ253" i="6"/>
  <c r="AR253" i="6"/>
  <c r="AN254" i="6"/>
  <c r="AO254" i="6"/>
  <c r="AP254" i="6"/>
  <c r="AQ254" i="6"/>
  <c r="AR254" i="6"/>
  <c r="AN255" i="6"/>
  <c r="AO255" i="6"/>
  <c r="AP255" i="6"/>
  <c r="AQ255" i="6"/>
  <c r="AR255" i="6"/>
  <c r="AN256" i="6"/>
  <c r="AO256" i="6"/>
  <c r="AP256" i="6"/>
  <c r="AQ256" i="6"/>
  <c r="AR256" i="6"/>
  <c r="AN257" i="6"/>
  <c r="AO257" i="6"/>
  <c r="AP257" i="6"/>
  <c r="AQ257" i="6"/>
  <c r="AR257" i="6"/>
  <c r="AN258" i="6"/>
  <c r="AO258" i="6"/>
  <c r="AP258" i="6"/>
  <c r="AQ258" i="6"/>
  <c r="AR258" i="6"/>
  <c r="AN259" i="6"/>
  <c r="AO259" i="6"/>
  <c r="AP259" i="6"/>
  <c r="AQ259" i="6"/>
  <c r="AR259" i="6"/>
  <c r="AN260" i="6"/>
  <c r="AO260" i="6"/>
  <c r="AP260" i="6"/>
  <c r="AQ260" i="6"/>
  <c r="AR260" i="6"/>
  <c r="AN261" i="6"/>
  <c r="AO261" i="6"/>
  <c r="AP261" i="6"/>
  <c r="AQ261" i="6"/>
  <c r="AR261" i="6"/>
  <c r="AN262" i="6"/>
  <c r="AO262" i="6"/>
  <c r="AP262" i="6"/>
  <c r="AQ262" i="6"/>
  <c r="AR262" i="6"/>
  <c r="AN263" i="6"/>
  <c r="AO263" i="6"/>
  <c r="AP263" i="6"/>
  <c r="AQ263" i="6"/>
  <c r="AR263" i="6"/>
  <c r="AN264" i="6"/>
  <c r="AO264" i="6"/>
  <c r="AP264" i="6"/>
  <c r="AQ264" i="6"/>
  <c r="AR264" i="6"/>
  <c r="AN265" i="6"/>
  <c r="AO265" i="6"/>
  <c r="AP265" i="6"/>
  <c r="AQ265" i="6"/>
  <c r="AR265" i="6"/>
  <c r="AN266" i="6"/>
  <c r="AO266" i="6"/>
  <c r="AP266" i="6"/>
  <c r="AQ266" i="6"/>
  <c r="AR266" i="6"/>
  <c r="AN267" i="6"/>
  <c r="AO267" i="6"/>
  <c r="AP267" i="6"/>
  <c r="AQ267" i="6"/>
  <c r="AR267" i="6"/>
  <c r="AN268" i="6"/>
  <c r="AO268" i="6"/>
  <c r="AP268" i="6"/>
  <c r="AQ268" i="6"/>
  <c r="AR268" i="6"/>
  <c r="AN269" i="6"/>
  <c r="AO269" i="6"/>
  <c r="AP269" i="6"/>
  <c r="AQ269" i="6"/>
  <c r="AR269" i="6"/>
  <c r="AN270" i="6"/>
  <c r="AO270" i="6"/>
  <c r="AP270" i="6"/>
  <c r="AQ270" i="6"/>
  <c r="AR270" i="6"/>
  <c r="AN271" i="6"/>
  <c r="AO271" i="6"/>
  <c r="AP271" i="6"/>
  <c r="AQ271" i="6"/>
  <c r="AR271" i="6"/>
  <c r="AN272" i="6"/>
  <c r="AO272" i="6"/>
  <c r="AP272" i="6"/>
  <c r="AQ272" i="6"/>
  <c r="AR272" i="6"/>
  <c r="AN273" i="6"/>
  <c r="AO273" i="6"/>
  <c r="AP273" i="6"/>
  <c r="AQ273" i="6"/>
  <c r="AR273" i="6"/>
  <c r="AN274" i="6"/>
  <c r="AO274" i="6"/>
  <c r="AP274" i="6"/>
  <c r="AQ274" i="6"/>
  <c r="AR274" i="6"/>
  <c r="AN275" i="6"/>
  <c r="AO275" i="6"/>
  <c r="AP275" i="6"/>
  <c r="AQ275" i="6"/>
  <c r="AR275" i="6"/>
  <c r="AN276" i="6"/>
  <c r="AO276" i="6"/>
  <c r="AP276" i="6"/>
  <c r="AQ276" i="6"/>
  <c r="AR276" i="6"/>
  <c r="AN277" i="6"/>
  <c r="AO277" i="6"/>
  <c r="AP277" i="6"/>
  <c r="AQ277" i="6"/>
  <c r="AR277" i="6"/>
  <c r="AN278" i="6"/>
  <c r="AO278" i="6"/>
  <c r="AP278" i="6"/>
  <c r="AQ278" i="6"/>
  <c r="AR278" i="6"/>
  <c r="AN279" i="6"/>
  <c r="AO279" i="6"/>
  <c r="AP279" i="6"/>
  <c r="AQ279" i="6"/>
  <c r="AR279" i="6"/>
  <c r="AN280" i="6"/>
  <c r="AO280" i="6"/>
  <c r="AP280" i="6"/>
  <c r="AQ280" i="6"/>
  <c r="AR280" i="6"/>
  <c r="AN281" i="6"/>
  <c r="AO281" i="6"/>
  <c r="AP281" i="6"/>
  <c r="AQ281" i="6"/>
  <c r="AR281" i="6"/>
  <c r="AN282" i="6"/>
  <c r="AO282" i="6"/>
  <c r="AP282" i="6"/>
  <c r="AQ282" i="6"/>
  <c r="AR282" i="6"/>
  <c r="AN283" i="6"/>
  <c r="AO283" i="6"/>
  <c r="AP283" i="6"/>
  <c r="AQ283" i="6"/>
  <c r="AR283" i="6"/>
  <c r="AN284" i="6"/>
  <c r="AO284" i="6"/>
  <c r="AP284" i="6"/>
  <c r="AQ284" i="6"/>
  <c r="AR284" i="6"/>
  <c r="AN285" i="6"/>
  <c r="AO285" i="6"/>
  <c r="AP285" i="6"/>
  <c r="AQ285" i="6"/>
  <c r="AR285" i="6"/>
  <c r="AN286" i="6"/>
  <c r="AO286" i="6"/>
  <c r="AP286" i="6"/>
  <c r="AQ286" i="6"/>
  <c r="AR286" i="6"/>
  <c r="AN287" i="6"/>
  <c r="AO287" i="6"/>
  <c r="AP287" i="6"/>
  <c r="AQ287" i="6"/>
  <c r="AR287" i="6"/>
  <c r="AN288" i="6"/>
  <c r="AO288" i="6"/>
  <c r="AP288" i="6"/>
  <c r="AQ288" i="6"/>
  <c r="AR288" i="6"/>
  <c r="AN289" i="6"/>
  <c r="AO289" i="6"/>
  <c r="AP289" i="6"/>
  <c r="AQ289" i="6"/>
  <c r="AR289" i="6"/>
  <c r="AN290" i="6"/>
  <c r="AO290" i="6"/>
  <c r="AP290" i="6"/>
  <c r="AQ290" i="6"/>
  <c r="AR290" i="6"/>
  <c r="AN291" i="6"/>
  <c r="AO291" i="6"/>
  <c r="AP291" i="6"/>
  <c r="AQ291" i="6"/>
  <c r="AR291" i="6"/>
  <c r="AN292" i="6"/>
  <c r="AO292" i="6"/>
  <c r="AP292" i="6"/>
  <c r="AQ292" i="6"/>
  <c r="AR292" i="6"/>
  <c r="AN293" i="6"/>
  <c r="AO293" i="6"/>
  <c r="AP293" i="6"/>
  <c r="AQ293" i="6"/>
  <c r="AR293" i="6"/>
  <c r="AN294" i="6"/>
  <c r="AO294" i="6"/>
  <c r="AP294" i="6"/>
  <c r="AQ294" i="6"/>
  <c r="AR294" i="6"/>
  <c r="AN295" i="6"/>
  <c r="AO295" i="6"/>
  <c r="AP295" i="6"/>
  <c r="AQ295" i="6"/>
  <c r="AR295" i="6"/>
  <c r="AN296" i="6"/>
  <c r="AO296" i="6"/>
  <c r="AP296" i="6"/>
  <c r="AQ296" i="6"/>
  <c r="AR296" i="6"/>
  <c r="AN297" i="6"/>
  <c r="AO297" i="6"/>
  <c r="AP297" i="6"/>
  <c r="AQ297" i="6"/>
  <c r="AR297" i="6"/>
  <c r="AN298" i="6"/>
  <c r="AO298" i="6"/>
  <c r="AP298" i="6"/>
  <c r="AQ298" i="6"/>
  <c r="AR298" i="6"/>
  <c r="AN299" i="6"/>
  <c r="AO299" i="6"/>
  <c r="AP299" i="6"/>
  <c r="AQ299" i="6"/>
  <c r="AR299" i="6"/>
  <c r="AR2" i="6"/>
  <c r="AP2" i="6"/>
  <c r="AO2" i="6"/>
  <c r="AN2" i="6"/>
  <c r="AI3" i="6"/>
  <c r="AJ3" i="6"/>
  <c r="AK3" i="6"/>
  <c r="AL3" i="6"/>
  <c r="AM3" i="6"/>
  <c r="AI4" i="6"/>
  <c r="AJ4" i="6"/>
  <c r="AK4" i="6"/>
  <c r="AL4" i="6"/>
  <c r="AM4" i="6"/>
  <c r="AI5" i="6"/>
  <c r="AJ5" i="6"/>
  <c r="AK5" i="6"/>
  <c r="AL5" i="6"/>
  <c r="AM5" i="6"/>
  <c r="AI6" i="6"/>
  <c r="AJ6" i="6"/>
  <c r="AK6" i="6"/>
  <c r="AL6" i="6"/>
  <c r="AM6" i="6"/>
  <c r="AI7" i="6"/>
  <c r="AJ7" i="6"/>
  <c r="AK7" i="6"/>
  <c r="AL7" i="6"/>
  <c r="AM7" i="6"/>
  <c r="AI8" i="6"/>
  <c r="AJ8" i="6"/>
  <c r="AK8" i="6"/>
  <c r="AL8" i="6"/>
  <c r="AM8" i="6"/>
  <c r="AI9" i="6"/>
  <c r="AJ9" i="6"/>
  <c r="AK9" i="6"/>
  <c r="AL9" i="6"/>
  <c r="AM9" i="6"/>
  <c r="AI10" i="6"/>
  <c r="AJ10" i="6"/>
  <c r="AK10" i="6"/>
  <c r="AL10" i="6"/>
  <c r="AM10" i="6"/>
  <c r="AI11" i="6"/>
  <c r="AJ11" i="6"/>
  <c r="AK11" i="6"/>
  <c r="AL11" i="6"/>
  <c r="AM11" i="6"/>
  <c r="AI12" i="6"/>
  <c r="AJ12" i="6"/>
  <c r="AK12" i="6"/>
  <c r="AL12" i="6"/>
  <c r="AM12" i="6"/>
  <c r="AI13" i="6"/>
  <c r="AJ13" i="6"/>
  <c r="AK13" i="6"/>
  <c r="AL13" i="6"/>
  <c r="AM13" i="6"/>
  <c r="AI14" i="6"/>
  <c r="AJ14" i="6"/>
  <c r="AK14" i="6"/>
  <c r="AL14" i="6"/>
  <c r="AM14" i="6"/>
  <c r="AI15" i="6"/>
  <c r="AJ15" i="6"/>
  <c r="AK15" i="6"/>
  <c r="AL15" i="6"/>
  <c r="AM15" i="6"/>
  <c r="AI16" i="6"/>
  <c r="AJ16" i="6"/>
  <c r="AK16" i="6"/>
  <c r="AL16" i="6"/>
  <c r="AM16" i="6"/>
  <c r="AI17" i="6"/>
  <c r="AJ17" i="6"/>
  <c r="AK17" i="6"/>
  <c r="AL17" i="6"/>
  <c r="AM17" i="6"/>
  <c r="AI18" i="6"/>
  <c r="AJ18" i="6"/>
  <c r="AK18" i="6"/>
  <c r="AL18" i="6"/>
  <c r="AM18" i="6"/>
  <c r="AI19" i="6"/>
  <c r="AJ19" i="6"/>
  <c r="AK19" i="6"/>
  <c r="AL19" i="6"/>
  <c r="AM19" i="6"/>
  <c r="AI20" i="6"/>
  <c r="AJ20" i="6"/>
  <c r="AK20" i="6"/>
  <c r="AL20" i="6"/>
  <c r="AM20" i="6"/>
  <c r="AI21" i="6"/>
  <c r="AJ21" i="6"/>
  <c r="AK21" i="6"/>
  <c r="AL21" i="6"/>
  <c r="AM21" i="6"/>
  <c r="AI22" i="6"/>
  <c r="AJ22" i="6"/>
  <c r="AK22" i="6"/>
  <c r="AL22" i="6"/>
  <c r="AM22" i="6"/>
  <c r="AI23" i="6"/>
  <c r="AJ23" i="6"/>
  <c r="AK23" i="6"/>
  <c r="AL23" i="6"/>
  <c r="AM23" i="6"/>
  <c r="AI24" i="6"/>
  <c r="AJ24" i="6"/>
  <c r="AK24" i="6"/>
  <c r="AL24" i="6"/>
  <c r="AM24" i="6"/>
  <c r="AI25" i="6"/>
  <c r="AJ25" i="6"/>
  <c r="AK25" i="6"/>
  <c r="AL25" i="6"/>
  <c r="AM25" i="6"/>
  <c r="AI26" i="6"/>
  <c r="AJ26" i="6"/>
  <c r="AK26" i="6"/>
  <c r="AL26" i="6"/>
  <c r="AM26" i="6"/>
  <c r="AI27" i="6"/>
  <c r="AJ27" i="6"/>
  <c r="AK27" i="6"/>
  <c r="AL27" i="6"/>
  <c r="AM27" i="6"/>
  <c r="AI28" i="6"/>
  <c r="AJ28" i="6"/>
  <c r="AK28" i="6"/>
  <c r="AL28" i="6"/>
  <c r="AM28" i="6"/>
  <c r="AI29" i="6"/>
  <c r="AJ29" i="6"/>
  <c r="AK29" i="6"/>
  <c r="AL29" i="6"/>
  <c r="AM29" i="6"/>
  <c r="AI30" i="6"/>
  <c r="AJ30" i="6"/>
  <c r="AK30" i="6"/>
  <c r="AL30" i="6"/>
  <c r="AM30" i="6"/>
  <c r="AI31" i="6"/>
  <c r="AJ31" i="6"/>
  <c r="AK31" i="6"/>
  <c r="AL31" i="6"/>
  <c r="AM31" i="6"/>
  <c r="AI32" i="6"/>
  <c r="AJ32" i="6"/>
  <c r="AK32" i="6"/>
  <c r="AL32" i="6"/>
  <c r="AM32" i="6"/>
  <c r="AI33" i="6"/>
  <c r="AJ33" i="6"/>
  <c r="AK33" i="6"/>
  <c r="AL33" i="6"/>
  <c r="AM33" i="6"/>
  <c r="AI34" i="6"/>
  <c r="AJ34" i="6"/>
  <c r="AK34" i="6"/>
  <c r="AL34" i="6"/>
  <c r="AM34" i="6"/>
  <c r="AI35" i="6"/>
  <c r="AJ35" i="6"/>
  <c r="AK35" i="6"/>
  <c r="AL35" i="6"/>
  <c r="AM35" i="6"/>
  <c r="AI36" i="6"/>
  <c r="AJ36" i="6"/>
  <c r="AK36" i="6"/>
  <c r="AL36" i="6"/>
  <c r="AM36" i="6"/>
  <c r="AI37" i="6"/>
  <c r="AJ37" i="6"/>
  <c r="AK37" i="6"/>
  <c r="AL37" i="6"/>
  <c r="AM37" i="6"/>
  <c r="AI38" i="6"/>
  <c r="AJ38" i="6"/>
  <c r="AK38" i="6"/>
  <c r="AL38" i="6"/>
  <c r="AM38" i="6"/>
  <c r="AI39" i="6"/>
  <c r="AJ39" i="6"/>
  <c r="AK39" i="6"/>
  <c r="AL39" i="6"/>
  <c r="AM39" i="6"/>
  <c r="AI40" i="6"/>
  <c r="AJ40" i="6"/>
  <c r="AK40" i="6"/>
  <c r="AL40" i="6"/>
  <c r="AM40" i="6"/>
  <c r="AI41" i="6"/>
  <c r="AJ41" i="6"/>
  <c r="AK41" i="6"/>
  <c r="AL41" i="6"/>
  <c r="AM41" i="6"/>
  <c r="AI42" i="6"/>
  <c r="AJ42" i="6"/>
  <c r="AK42" i="6"/>
  <c r="AL42" i="6"/>
  <c r="AM42" i="6"/>
  <c r="AI43" i="6"/>
  <c r="AJ43" i="6"/>
  <c r="AK43" i="6"/>
  <c r="AL43" i="6"/>
  <c r="AM43" i="6"/>
  <c r="AI44" i="6"/>
  <c r="AJ44" i="6"/>
  <c r="AK44" i="6"/>
  <c r="AL44" i="6"/>
  <c r="AM44" i="6"/>
  <c r="AI45" i="6"/>
  <c r="AJ45" i="6"/>
  <c r="AK45" i="6"/>
  <c r="AL45" i="6"/>
  <c r="AM45" i="6"/>
  <c r="AI46" i="6"/>
  <c r="AJ46" i="6"/>
  <c r="AK46" i="6"/>
  <c r="AL46" i="6"/>
  <c r="AM46" i="6"/>
  <c r="AI47" i="6"/>
  <c r="AJ47" i="6"/>
  <c r="AK47" i="6"/>
  <c r="AL47" i="6"/>
  <c r="AM47" i="6"/>
  <c r="AI48" i="6"/>
  <c r="AJ48" i="6"/>
  <c r="AK48" i="6"/>
  <c r="AL48" i="6"/>
  <c r="AM48" i="6"/>
  <c r="AI49" i="6"/>
  <c r="AJ49" i="6"/>
  <c r="AK49" i="6"/>
  <c r="AL49" i="6"/>
  <c r="AM49" i="6"/>
  <c r="AI50" i="6"/>
  <c r="AJ50" i="6"/>
  <c r="AK50" i="6"/>
  <c r="AL50" i="6"/>
  <c r="AM50" i="6"/>
  <c r="AI51" i="6"/>
  <c r="AJ51" i="6"/>
  <c r="AK51" i="6"/>
  <c r="AL51" i="6"/>
  <c r="AM51" i="6"/>
  <c r="AI52" i="6"/>
  <c r="AJ52" i="6"/>
  <c r="AK52" i="6"/>
  <c r="AL52" i="6"/>
  <c r="AM52" i="6"/>
  <c r="AI53" i="6"/>
  <c r="AJ53" i="6"/>
  <c r="AK53" i="6"/>
  <c r="AL53" i="6"/>
  <c r="AM53" i="6"/>
  <c r="AI54" i="6"/>
  <c r="AJ54" i="6"/>
  <c r="AK54" i="6"/>
  <c r="AL54" i="6"/>
  <c r="AM54" i="6"/>
  <c r="AI55" i="6"/>
  <c r="AJ55" i="6"/>
  <c r="AK55" i="6"/>
  <c r="AL55" i="6"/>
  <c r="AM55" i="6"/>
  <c r="AI56" i="6"/>
  <c r="AJ56" i="6"/>
  <c r="AK56" i="6"/>
  <c r="AL56" i="6"/>
  <c r="AM56" i="6"/>
  <c r="AI57" i="6"/>
  <c r="AJ57" i="6"/>
  <c r="AK57" i="6"/>
  <c r="AL57" i="6"/>
  <c r="AM57" i="6"/>
  <c r="AI58" i="6"/>
  <c r="AJ58" i="6"/>
  <c r="AK58" i="6"/>
  <c r="AL58" i="6"/>
  <c r="AM58" i="6"/>
  <c r="AI59" i="6"/>
  <c r="AJ59" i="6"/>
  <c r="AK59" i="6"/>
  <c r="AL59" i="6"/>
  <c r="AM59" i="6"/>
  <c r="AI60" i="6"/>
  <c r="AJ60" i="6"/>
  <c r="AK60" i="6"/>
  <c r="AL60" i="6"/>
  <c r="AM60" i="6"/>
  <c r="AI61" i="6"/>
  <c r="AJ61" i="6"/>
  <c r="AK61" i="6"/>
  <c r="AL61" i="6"/>
  <c r="AM61" i="6"/>
  <c r="AI62" i="6"/>
  <c r="AJ62" i="6"/>
  <c r="AK62" i="6"/>
  <c r="AL62" i="6"/>
  <c r="AM62" i="6"/>
  <c r="AI63" i="6"/>
  <c r="AJ63" i="6"/>
  <c r="AK63" i="6"/>
  <c r="AL63" i="6"/>
  <c r="AM63" i="6"/>
  <c r="AI64" i="6"/>
  <c r="AJ64" i="6"/>
  <c r="AK64" i="6"/>
  <c r="AL64" i="6"/>
  <c r="AM64" i="6"/>
  <c r="AI65" i="6"/>
  <c r="AJ65" i="6"/>
  <c r="AK65" i="6"/>
  <c r="AL65" i="6"/>
  <c r="AM65" i="6"/>
  <c r="AI66" i="6"/>
  <c r="AJ66" i="6"/>
  <c r="AK66" i="6"/>
  <c r="AL66" i="6"/>
  <c r="AM66" i="6"/>
  <c r="AI67" i="6"/>
  <c r="AJ67" i="6"/>
  <c r="AK67" i="6"/>
  <c r="AL67" i="6"/>
  <c r="AM67" i="6"/>
  <c r="AI68" i="6"/>
  <c r="AJ68" i="6"/>
  <c r="AK68" i="6"/>
  <c r="AL68" i="6"/>
  <c r="AM68" i="6"/>
  <c r="AI69" i="6"/>
  <c r="AJ69" i="6"/>
  <c r="AK69" i="6"/>
  <c r="AL69" i="6"/>
  <c r="AM69" i="6"/>
  <c r="AI70" i="6"/>
  <c r="AJ70" i="6"/>
  <c r="AK70" i="6"/>
  <c r="AL70" i="6"/>
  <c r="AM70" i="6"/>
  <c r="AI71" i="6"/>
  <c r="AJ71" i="6"/>
  <c r="AK71" i="6"/>
  <c r="AL71" i="6"/>
  <c r="AM71" i="6"/>
  <c r="AI72" i="6"/>
  <c r="AJ72" i="6"/>
  <c r="AK72" i="6"/>
  <c r="AL72" i="6"/>
  <c r="AM72" i="6"/>
  <c r="AI73" i="6"/>
  <c r="AJ73" i="6"/>
  <c r="AK73" i="6"/>
  <c r="AL73" i="6"/>
  <c r="AM73" i="6"/>
  <c r="AI74" i="6"/>
  <c r="AJ74" i="6"/>
  <c r="AK74" i="6"/>
  <c r="AL74" i="6"/>
  <c r="AM74" i="6"/>
  <c r="AI75" i="6"/>
  <c r="AJ75" i="6"/>
  <c r="AK75" i="6"/>
  <c r="AL75" i="6"/>
  <c r="AM75" i="6"/>
  <c r="AI76" i="6"/>
  <c r="AJ76" i="6"/>
  <c r="AK76" i="6"/>
  <c r="AL76" i="6"/>
  <c r="AM76" i="6"/>
  <c r="AI77" i="6"/>
  <c r="AJ77" i="6"/>
  <c r="AK77" i="6"/>
  <c r="AL77" i="6"/>
  <c r="AM77" i="6"/>
  <c r="AI78" i="6"/>
  <c r="AJ78" i="6"/>
  <c r="AK78" i="6"/>
  <c r="AL78" i="6"/>
  <c r="AM78" i="6"/>
  <c r="AI79" i="6"/>
  <c r="AJ79" i="6"/>
  <c r="AK79" i="6"/>
  <c r="AL79" i="6"/>
  <c r="AM79" i="6"/>
  <c r="AI80" i="6"/>
  <c r="AJ80" i="6"/>
  <c r="AK80" i="6"/>
  <c r="AL80" i="6"/>
  <c r="AM80" i="6"/>
  <c r="AI81" i="6"/>
  <c r="AJ81" i="6"/>
  <c r="AK81" i="6"/>
  <c r="AL81" i="6"/>
  <c r="AM81" i="6"/>
  <c r="AI82" i="6"/>
  <c r="AJ82" i="6"/>
  <c r="AK82" i="6"/>
  <c r="AL82" i="6"/>
  <c r="AM82" i="6"/>
  <c r="AI83" i="6"/>
  <c r="AJ83" i="6"/>
  <c r="AK83" i="6"/>
  <c r="AL83" i="6"/>
  <c r="AM83" i="6"/>
  <c r="AI84" i="6"/>
  <c r="AJ84" i="6"/>
  <c r="AK84" i="6"/>
  <c r="AL84" i="6"/>
  <c r="AM84" i="6"/>
  <c r="AI85" i="6"/>
  <c r="AJ85" i="6"/>
  <c r="AK85" i="6"/>
  <c r="AL85" i="6"/>
  <c r="AM85" i="6"/>
  <c r="AI86" i="6"/>
  <c r="AJ86" i="6"/>
  <c r="AK86" i="6"/>
  <c r="AL86" i="6"/>
  <c r="AM86" i="6"/>
  <c r="AI87" i="6"/>
  <c r="AJ87" i="6"/>
  <c r="AK87" i="6"/>
  <c r="AL87" i="6"/>
  <c r="AM87" i="6"/>
  <c r="AI88" i="6"/>
  <c r="AJ88" i="6"/>
  <c r="AK88" i="6"/>
  <c r="AL88" i="6"/>
  <c r="AM88" i="6"/>
  <c r="AI89" i="6"/>
  <c r="AJ89" i="6"/>
  <c r="AK89" i="6"/>
  <c r="AL89" i="6"/>
  <c r="AM89" i="6"/>
  <c r="AI90" i="6"/>
  <c r="AJ90" i="6"/>
  <c r="AK90" i="6"/>
  <c r="AL90" i="6"/>
  <c r="AM90" i="6"/>
  <c r="AI91" i="6"/>
  <c r="AJ91" i="6"/>
  <c r="AK91" i="6"/>
  <c r="AL91" i="6"/>
  <c r="AM91" i="6"/>
  <c r="AI92" i="6"/>
  <c r="AJ92" i="6"/>
  <c r="AK92" i="6"/>
  <c r="AL92" i="6"/>
  <c r="AM92" i="6"/>
  <c r="AI93" i="6"/>
  <c r="AJ93" i="6"/>
  <c r="AK93" i="6"/>
  <c r="AL93" i="6"/>
  <c r="AM93" i="6"/>
  <c r="AI94" i="6"/>
  <c r="AJ94" i="6"/>
  <c r="AK94" i="6"/>
  <c r="AL94" i="6"/>
  <c r="AM94" i="6"/>
  <c r="AI95" i="6"/>
  <c r="AJ95" i="6"/>
  <c r="AK95" i="6"/>
  <c r="AL95" i="6"/>
  <c r="AM95" i="6"/>
  <c r="AI96" i="6"/>
  <c r="AJ96" i="6"/>
  <c r="AK96" i="6"/>
  <c r="AL96" i="6"/>
  <c r="AM96" i="6"/>
  <c r="AI97" i="6"/>
  <c r="AJ97" i="6"/>
  <c r="AK97" i="6"/>
  <c r="AL97" i="6"/>
  <c r="AM97" i="6"/>
  <c r="AI98" i="6"/>
  <c r="AJ98" i="6"/>
  <c r="AK98" i="6"/>
  <c r="AL98" i="6"/>
  <c r="AM98" i="6"/>
  <c r="AI99" i="6"/>
  <c r="AJ99" i="6"/>
  <c r="AK99" i="6"/>
  <c r="AL99" i="6"/>
  <c r="AM99" i="6"/>
  <c r="AI100" i="6"/>
  <c r="AJ100" i="6"/>
  <c r="AK100" i="6"/>
  <c r="AL100" i="6"/>
  <c r="AM100" i="6"/>
  <c r="AI101" i="6"/>
  <c r="AJ101" i="6"/>
  <c r="AK101" i="6"/>
  <c r="AL101" i="6"/>
  <c r="AM101" i="6"/>
  <c r="AI102" i="6"/>
  <c r="AJ102" i="6"/>
  <c r="AK102" i="6"/>
  <c r="AL102" i="6"/>
  <c r="AM102" i="6"/>
  <c r="AI103" i="6"/>
  <c r="AJ103" i="6"/>
  <c r="AK103" i="6"/>
  <c r="AL103" i="6"/>
  <c r="AM103" i="6"/>
  <c r="AI104" i="6"/>
  <c r="AJ104" i="6"/>
  <c r="AK104" i="6"/>
  <c r="AL104" i="6"/>
  <c r="AM104" i="6"/>
  <c r="AI105" i="6"/>
  <c r="AJ105" i="6"/>
  <c r="AK105" i="6"/>
  <c r="AL105" i="6"/>
  <c r="AM105" i="6"/>
  <c r="AI106" i="6"/>
  <c r="AJ106" i="6"/>
  <c r="AK106" i="6"/>
  <c r="AL106" i="6"/>
  <c r="AM106" i="6"/>
  <c r="AI107" i="6"/>
  <c r="AJ107" i="6"/>
  <c r="AK107" i="6"/>
  <c r="AL107" i="6"/>
  <c r="AM107" i="6"/>
  <c r="AI108" i="6"/>
  <c r="AJ108" i="6"/>
  <c r="AK108" i="6"/>
  <c r="AL108" i="6"/>
  <c r="AM108" i="6"/>
  <c r="AI109" i="6"/>
  <c r="AJ109" i="6"/>
  <c r="AK109" i="6"/>
  <c r="AL109" i="6"/>
  <c r="AM109" i="6"/>
  <c r="AI110" i="6"/>
  <c r="AJ110" i="6"/>
  <c r="AK110" i="6"/>
  <c r="AL110" i="6"/>
  <c r="AM110" i="6"/>
  <c r="AI111" i="6"/>
  <c r="AJ111" i="6"/>
  <c r="AK111" i="6"/>
  <c r="AL111" i="6"/>
  <c r="AM111" i="6"/>
  <c r="AI112" i="6"/>
  <c r="AJ112" i="6"/>
  <c r="AK112" i="6"/>
  <c r="AL112" i="6"/>
  <c r="AM112" i="6"/>
  <c r="AI113" i="6"/>
  <c r="AJ113" i="6"/>
  <c r="AK113" i="6"/>
  <c r="AL113" i="6"/>
  <c r="AM113" i="6"/>
  <c r="AI114" i="6"/>
  <c r="AJ114" i="6"/>
  <c r="AK114" i="6"/>
  <c r="AL114" i="6"/>
  <c r="AM114" i="6"/>
  <c r="AI115" i="6"/>
  <c r="AJ115" i="6"/>
  <c r="AK115" i="6"/>
  <c r="AL115" i="6"/>
  <c r="AM115" i="6"/>
  <c r="AI116" i="6"/>
  <c r="AJ116" i="6"/>
  <c r="AK116" i="6"/>
  <c r="AL116" i="6"/>
  <c r="AM116" i="6"/>
  <c r="AI117" i="6"/>
  <c r="AJ117" i="6"/>
  <c r="AK117" i="6"/>
  <c r="AL117" i="6"/>
  <c r="AM117" i="6"/>
  <c r="AI118" i="6"/>
  <c r="AJ118" i="6"/>
  <c r="AK118" i="6"/>
  <c r="AL118" i="6"/>
  <c r="AM118" i="6"/>
  <c r="AI119" i="6"/>
  <c r="AJ119" i="6"/>
  <c r="AK119" i="6"/>
  <c r="AL119" i="6"/>
  <c r="AM119" i="6"/>
  <c r="AI120" i="6"/>
  <c r="AJ120" i="6"/>
  <c r="AK120" i="6"/>
  <c r="AL120" i="6"/>
  <c r="AM120" i="6"/>
  <c r="AI121" i="6"/>
  <c r="AJ121" i="6"/>
  <c r="AK121" i="6"/>
  <c r="AL121" i="6"/>
  <c r="AM121" i="6"/>
  <c r="AI122" i="6"/>
  <c r="AJ122" i="6"/>
  <c r="AK122" i="6"/>
  <c r="AL122" i="6"/>
  <c r="AM122" i="6"/>
  <c r="AI123" i="6"/>
  <c r="AJ123" i="6"/>
  <c r="AK123" i="6"/>
  <c r="AL123" i="6"/>
  <c r="AM123" i="6"/>
  <c r="AI124" i="6"/>
  <c r="AJ124" i="6"/>
  <c r="AK124" i="6"/>
  <c r="AL124" i="6"/>
  <c r="AM124" i="6"/>
  <c r="AI125" i="6"/>
  <c r="AJ125" i="6"/>
  <c r="AK125" i="6"/>
  <c r="AL125" i="6"/>
  <c r="AM125" i="6"/>
  <c r="AI126" i="6"/>
  <c r="AJ126" i="6"/>
  <c r="AK126" i="6"/>
  <c r="AL126" i="6"/>
  <c r="AM126" i="6"/>
  <c r="AI127" i="6"/>
  <c r="AJ127" i="6"/>
  <c r="AK127" i="6"/>
  <c r="AL127" i="6"/>
  <c r="AM127" i="6"/>
  <c r="AI128" i="6"/>
  <c r="AJ128" i="6"/>
  <c r="AK128" i="6"/>
  <c r="AL128" i="6"/>
  <c r="AM128" i="6"/>
  <c r="AI129" i="6"/>
  <c r="AJ129" i="6"/>
  <c r="AK129" i="6"/>
  <c r="AL129" i="6"/>
  <c r="AM129" i="6"/>
  <c r="AI130" i="6"/>
  <c r="AJ130" i="6"/>
  <c r="AK130" i="6"/>
  <c r="AL130" i="6"/>
  <c r="AM130" i="6"/>
  <c r="AI131" i="6"/>
  <c r="AJ131" i="6"/>
  <c r="AK131" i="6"/>
  <c r="AL131" i="6"/>
  <c r="AM131" i="6"/>
  <c r="AI132" i="6"/>
  <c r="AJ132" i="6"/>
  <c r="AK132" i="6"/>
  <c r="AL132" i="6"/>
  <c r="AM132" i="6"/>
  <c r="AI133" i="6"/>
  <c r="AJ133" i="6"/>
  <c r="AK133" i="6"/>
  <c r="AL133" i="6"/>
  <c r="AM133" i="6"/>
  <c r="AI134" i="6"/>
  <c r="AJ134" i="6"/>
  <c r="AK134" i="6"/>
  <c r="AL134" i="6"/>
  <c r="AM134" i="6"/>
  <c r="AI135" i="6"/>
  <c r="AJ135" i="6"/>
  <c r="AK135" i="6"/>
  <c r="AL135" i="6"/>
  <c r="AM135" i="6"/>
  <c r="AI136" i="6"/>
  <c r="AJ136" i="6"/>
  <c r="AK136" i="6"/>
  <c r="AL136" i="6"/>
  <c r="AM136" i="6"/>
  <c r="AI137" i="6"/>
  <c r="AJ137" i="6"/>
  <c r="AK137" i="6"/>
  <c r="AL137" i="6"/>
  <c r="AM137" i="6"/>
  <c r="AI138" i="6"/>
  <c r="AJ138" i="6"/>
  <c r="AK138" i="6"/>
  <c r="AL138" i="6"/>
  <c r="AM138" i="6"/>
  <c r="AI139" i="6"/>
  <c r="AJ139" i="6"/>
  <c r="AK139" i="6"/>
  <c r="AL139" i="6"/>
  <c r="AM139" i="6"/>
  <c r="AI140" i="6"/>
  <c r="AJ140" i="6"/>
  <c r="AK140" i="6"/>
  <c r="AL140" i="6"/>
  <c r="AM140" i="6"/>
  <c r="AI141" i="6"/>
  <c r="AJ141" i="6"/>
  <c r="AK141" i="6"/>
  <c r="AL141" i="6"/>
  <c r="AM141" i="6"/>
  <c r="AI142" i="6"/>
  <c r="AJ142" i="6"/>
  <c r="AK142" i="6"/>
  <c r="AL142" i="6"/>
  <c r="AM142" i="6"/>
  <c r="AI143" i="6"/>
  <c r="AJ143" i="6"/>
  <c r="AK143" i="6"/>
  <c r="AL143" i="6"/>
  <c r="AM143" i="6"/>
  <c r="AI144" i="6"/>
  <c r="AJ144" i="6"/>
  <c r="AK144" i="6"/>
  <c r="AL144" i="6"/>
  <c r="AM144" i="6"/>
  <c r="AI145" i="6"/>
  <c r="AJ145" i="6"/>
  <c r="AK145" i="6"/>
  <c r="AL145" i="6"/>
  <c r="AM145" i="6"/>
  <c r="AI146" i="6"/>
  <c r="AJ146" i="6"/>
  <c r="AK146" i="6"/>
  <c r="AL146" i="6"/>
  <c r="AM146" i="6"/>
  <c r="AI147" i="6"/>
  <c r="AJ147" i="6"/>
  <c r="AK147" i="6"/>
  <c r="AL147" i="6"/>
  <c r="AM147" i="6"/>
  <c r="AI148" i="6"/>
  <c r="AJ148" i="6"/>
  <c r="AK148" i="6"/>
  <c r="AL148" i="6"/>
  <c r="AM148" i="6"/>
  <c r="AI149" i="6"/>
  <c r="AJ149" i="6"/>
  <c r="AK149" i="6"/>
  <c r="AL149" i="6"/>
  <c r="AM149" i="6"/>
  <c r="AI150" i="6"/>
  <c r="AJ150" i="6"/>
  <c r="AK150" i="6"/>
  <c r="AL150" i="6"/>
  <c r="AM150" i="6"/>
  <c r="AI151" i="6"/>
  <c r="AJ151" i="6"/>
  <c r="AK151" i="6"/>
  <c r="AL151" i="6"/>
  <c r="AM151" i="6"/>
  <c r="AI152" i="6"/>
  <c r="AJ152" i="6"/>
  <c r="AK152" i="6"/>
  <c r="AL152" i="6"/>
  <c r="AM152" i="6"/>
  <c r="AI153" i="6"/>
  <c r="AJ153" i="6"/>
  <c r="AK153" i="6"/>
  <c r="AL153" i="6"/>
  <c r="AM153" i="6"/>
  <c r="AI154" i="6"/>
  <c r="AJ154" i="6"/>
  <c r="AK154" i="6"/>
  <c r="AL154" i="6"/>
  <c r="AM154" i="6"/>
  <c r="AI155" i="6"/>
  <c r="AJ155" i="6"/>
  <c r="AK155" i="6"/>
  <c r="AL155" i="6"/>
  <c r="AM155" i="6"/>
  <c r="AI156" i="6"/>
  <c r="AJ156" i="6"/>
  <c r="AK156" i="6"/>
  <c r="AL156" i="6"/>
  <c r="AM156" i="6"/>
  <c r="AI157" i="6"/>
  <c r="AJ157" i="6"/>
  <c r="AK157" i="6"/>
  <c r="AL157" i="6"/>
  <c r="AM157" i="6"/>
  <c r="AI158" i="6"/>
  <c r="AJ158" i="6"/>
  <c r="AK158" i="6"/>
  <c r="AL158" i="6"/>
  <c r="AM158" i="6"/>
  <c r="AI159" i="6"/>
  <c r="AJ159" i="6"/>
  <c r="AK159" i="6"/>
  <c r="AL159" i="6"/>
  <c r="AM159" i="6"/>
  <c r="AI160" i="6"/>
  <c r="AJ160" i="6"/>
  <c r="AK160" i="6"/>
  <c r="AL160" i="6"/>
  <c r="AM160" i="6"/>
  <c r="AI161" i="6"/>
  <c r="AJ161" i="6"/>
  <c r="AK161" i="6"/>
  <c r="AL161" i="6"/>
  <c r="AM161" i="6"/>
  <c r="AI162" i="6"/>
  <c r="AJ162" i="6"/>
  <c r="AK162" i="6"/>
  <c r="AL162" i="6"/>
  <c r="AM162" i="6"/>
  <c r="AI163" i="6"/>
  <c r="AJ163" i="6"/>
  <c r="AK163" i="6"/>
  <c r="AL163" i="6"/>
  <c r="AM163" i="6"/>
  <c r="AI164" i="6"/>
  <c r="AJ164" i="6"/>
  <c r="AK164" i="6"/>
  <c r="AL164" i="6"/>
  <c r="AM164" i="6"/>
  <c r="AI165" i="6"/>
  <c r="AJ165" i="6"/>
  <c r="AK165" i="6"/>
  <c r="AL165" i="6"/>
  <c r="AM165" i="6"/>
  <c r="AI166" i="6"/>
  <c r="AJ166" i="6"/>
  <c r="AK166" i="6"/>
  <c r="AL166" i="6"/>
  <c r="AM166" i="6"/>
  <c r="AI167" i="6"/>
  <c r="AJ167" i="6"/>
  <c r="AK167" i="6"/>
  <c r="AL167" i="6"/>
  <c r="AM167" i="6"/>
  <c r="AI168" i="6"/>
  <c r="AJ168" i="6"/>
  <c r="AK168" i="6"/>
  <c r="AL168" i="6"/>
  <c r="AM168" i="6"/>
  <c r="AI169" i="6"/>
  <c r="AJ169" i="6"/>
  <c r="AK169" i="6"/>
  <c r="AL169" i="6"/>
  <c r="AM169" i="6"/>
  <c r="AI170" i="6"/>
  <c r="AJ170" i="6"/>
  <c r="AK170" i="6"/>
  <c r="AL170" i="6"/>
  <c r="AM170" i="6"/>
  <c r="AI171" i="6"/>
  <c r="AJ171" i="6"/>
  <c r="AK171" i="6"/>
  <c r="AL171" i="6"/>
  <c r="AM171" i="6"/>
  <c r="AI172" i="6"/>
  <c r="AJ172" i="6"/>
  <c r="AK172" i="6"/>
  <c r="AL172" i="6"/>
  <c r="AM172" i="6"/>
  <c r="AI173" i="6"/>
  <c r="AJ173" i="6"/>
  <c r="AK173" i="6"/>
  <c r="AL173" i="6"/>
  <c r="AM173" i="6"/>
  <c r="AI174" i="6"/>
  <c r="AJ174" i="6"/>
  <c r="AK174" i="6"/>
  <c r="AL174" i="6"/>
  <c r="AM174" i="6"/>
  <c r="AI175" i="6"/>
  <c r="AJ175" i="6"/>
  <c r="AK175" i="6"/>
  <c r="AL175" i="6"/>
  <c r="AM175" i="6"/>
  <c r="AI176" i="6"/>
  <c r="AJ176" i="6"/>
  <c r="AK176" i="6"/>
  <c r="AL176" i="6"/>
  <c r="AM176" i="6"/>
  <c r="AI177" i="6"/>
  <c r="AJ177" i="6"/>
  <c r="AK177" i="6"/>
  <c r="AL177" i="6"/>
  <c r="AM177" i="6"/>
  <c r="AI178" i="6"/>
  <c r="AJ178" i="6"/>
  <c r="AK178" i="6"/>
  <c r="AL178" i="6"/>
  <c r="AM178" i="6"/>
  <c r="AI179" i="6"/>
  <c r="AJ179" i="6"/>
  <c r="AK179" i="6"/>
  <c r="AL179" i="6"/>
  <c r="AM179" i="6"/>
  <c r="AI180" i="6"/>
  <c r="AJ180" i="6"/>
  <c r="AK180" i="6"/>
  <c r="AL180" i="6"/>
  <c r="AM180" i="6"/>
  <c r="AI181" i="6"/>
  <c r="AJ181" i="6"/>
  <c r="AK181" i="6"/>
  <c r="AL181" i="6"/>
  <c r="AM181" i="6"/>
  <c r="AI182" i="6"/>
  <c r="AJ182" i="6"/>
  <c r="AK182" i="6"/>
  <c r="AL182" i="6"/>
  <c r="AM182" i="6"/>
  <c r="AI183" i="6"/>
  <c r="AJ183" i="6"/>
  <c r="AK183" i="6"/>
  <c r="AL183" i="6"/>
  <c r="AM183" i="6"/>
  <c r="AI184" i="6"/>
  <c r="AJ184" i="6"/>
  <c r="AK184" i="6"/>
  <c r="AL184" i="6"/>
  <c r="AM184" i="6"/>
  <c r="AI185" i="6"/>
  <c r="AJ185" i="6"/>
  <c r="AK185" i="6"/>
  <c r="AL185" i="6"/>
  <c r="AM185" i="6"/>
  <c r="AI186" i="6"/>
  <c r="AJ186" i="6"/>
  <c r="AK186" i="6"/>
  <c r="AL186" i="6"/>
  <c r="AM186" i="6"/>
  <c r="AI187" i="6"/>
  <c r="AJ187" i="6"/>
  <c r="AK187" i="6"/>
  <c r="AL187" i="6"/>
  <c r="AM187" i="6"/>
  <c r="AI188" i="6"/>
  <c r="AJ188" i="6"/>
  <c r="AK188" i="6"/>
  <c r="AL188" i="6"/>
  <c r="AM188" i="6"/>
  <c r="AI189" i="6"/>
  <c r="AJ189" i="6"/>
  <c r="AK189" i="6"/>
  <c r="AL189" i="6"/>
  <c r="AM189" i="6"/>
  <c r="AI190" i="6"/>
  <c r="AJ190" i="6"/>
  <c r="AK190" i="6"/>
  <c r="AL190" i="6"/>
  <c r="AM190" i="6"/>
  <c r="AI191" i="6"/>
  <c r="AJ191" i="6"/>
  <c r="AK191" i="6"/>
  <c r="AL191" i="6"/>
  <c r="AM191" i="6"/>
  <c r="AI192" i="6"/>
  <c r="AJ192" i="6"/>
  <c r="AK192" i="6"/>
  <c r="AL192" i="6"/>
  <c r="AM192" i="6"/>
  <c r="AI193" i="6"/>
  <c r="AJ193" i="6"/>
  <c r="AK193" i="6"/>
  <c r="AL193" i="6"/>
  <c r="AM193" i="6"/>
  <c r="AI194" i="6"/>
  <c r="AJ194" i="6"/>
  <c r="AK194" i="6"/>
  <c r="AL194" i="6"/>
  <c r="AM194" i="6"/>
  <c r="AI195" i="6"/>
  <c r="AJ195" i="6"/>
  <c r="AK195" i="6"/>
  <c r="AL195" i="6"/>
  <c r="AM195" i="6"/>
  <c r="AI196" i="6"/>
  <c r="AJ196" i="6"/>
  <c r="AK196" i="6"/>
  <c r="AL196" i="6"/>
  <c r="AM196" i="6"/>
  <c r="AI197" i="6"/>
  <c r="AJ197" i="6"/>
  <c r="AK197" i="6"/>
  <c r="AL197" i="6"/>
  <c r="AM197" i="6"/>
  <c r="AI198" i="6"/>
  <c r="AJ198" i="6"/>
  <c r="AK198" i="6"/>
  <c r="AL198" i="6"/>
  <c r="AM198" i="6"/>
  <c r="AI199" i="6"/>
  <c r="AJ199" i="6"/>
  <c r="AK199" i="6"/>
  <c r="AL199" i="6"/>
  <c r="AM199" i="6"/>
  <c r="AI200" i="6"/>
  <c r="AJ200" i="6"/>
  <c r="AK200" i="6"/>
  <c r="AL200" i="6"/>
  <c r="AM200" i="6"/>
  <c r="AI201" i="6"/>
  <c r="AJ201" i="6"/>
  <c r="AK201" i="6"/>
  <c r="AL201" i="6"/>
  <c r="AM201" i="6"/>
  <c r="AI202" i="6"/>
  <c r="AJ202" i="6"/>
  <c r="AK202" i="6"/>
  <c r="AL202" i="6"/>
  <c r="AM202" i="6"/>
  <c r="AI203" i="6"/>
  <c r="AJ203" i="6"/>
  <c r="AK203" i="6"/>
  <c r="AL203" i="6"/>
  <c r="AM203" i="6"/>
  <c r="AI204" i="6"/>
  <c r="AJ204" i="6"/>
  <c r="AK204" i="6"/>
  <c r="AL204" i="6"/>
  <c r="AM204" i="6"/>
  <c r="AI205" i="6"/>
  <c r="AJ205" i="6"/>
  <c r="AK205" i="6"/>
  <c r="AL205" i="6"/>
  <c r="AM205" i="6"/>
  <c r="AI206" i="6"/>
  <c r="AJ206" i="6"/>
  <c r="AK206" i="6"/>
  <c r="AL206" i="6"/>
  <c r="AM206" i="6"/>
  <c r="AI207" i="6"/>
  <c r="AJ207" i="6"/>
  <c r="AK207" i="6"/>
  <c r="AL207" i="6"/>
  <c r="AM207" i="6"/>
  <c r="AI208" i="6"/>
  <c r="AJ208" i="6"/>
  <c r="AK208" i="6"/>
  <c r="AL208" i="6"/>
  <c r="AM208" i="6"/>
  <c r="AI209" i="6"/>
  <c r="AJ209" i="6"/>
  <c r="AK209" i="6"/>
  <c r="AL209" i="6"/>
  <c r="AM209" i="6"/>
  <c r="AI210" i="6"/>
  <c r="AJ210" i="6"/>
  <c r="AK210" i="6"/>
  <c r="AL210" i="6"/>
  <c r="AM210" i="6"/>
  <c r="AI211" i="6"/>
  <c r="AJ211" i="6"/>
  <c r="AK211" i="6"/>
  <c r="AL211" i="6"/>
  <c r="AM211" i="6"/>
  <c r="AI212" i="6"/>
  <c r="AJ212" i="6"/>
  <c r="AK212" i="6"/>
  <c r="AL212" i="6"/>
  <c r="AM212" i="6"/>
  <c r="AI213" i="6"/>
  <c r="AJ213" i="6"/>
  <c r="AK213" i="6"/>
  <c r="AL213" i="6"/>
  <c r="AM213" i="6"/>
  <c r="AI214" i="6"/>
  <c r="AJ214" i="6"/>
  <c r="AK214" i="6"/>
  <c r="AL214" i="6"/>
  <c r="AM214" i="6"/>
  <c r="AI215" i="6"/>
  <c r="AJ215" i="6"/>
  <c r="AK215" i="6"/>
  <c r="AL215" i="6"/>
  <c r="AM215" i="6"/>
  <c r="AI216" i="6"/>
  <c r="AJ216" i="6"/>
  <c r="AK216" i="6"/>
  <c r="AL216" i="6"/>
  <c r="AM216" i="6"/>
  <c r="AI217" i="6"/>
  <c r="AJ217" i="6"/>
  <c r="AK217" i="6"/>
  <c r="AL217" i="6"/>
  <c r="AM217" i="6"/>
  <c r="AI218" i="6"/>
  <c r="AJ218" i="6"/>
  <c r="AK218" i="6"/>
  <c r="AL218" i="6"/>
  <c r="AM218" i="6"/>
  <c r="AI219" i="6"/>
  <c r="AJ219" i="6"/>
  <c r="AK219" i="6"/>
  <c r="AL219" i="6"/>
  <c r="AM219" i="6"/>
  <c r="AI220" i="6"/>
  <c r="AJ220" i="6"/>
  <c r="AK220" i="6"/>
  <c r="AL220" i="6"/>
  <c r="AM220" i="6"/>
  <c r="AI221" i="6"/>
  <c r="AJ221" i="6"/>
  <c r="AK221" i="6"/>
  <c r="AL221" i="6"/>
  <c r="AM221" i="6"/>
  <c r="AI222" i="6"/>
  <c r="AJ222" i="6"/>
  <c r="AK222" i="6"/>
  <c r="AL222" i="6"/>
  <c r="AM222" i="6"/>
  <c r="AI223" i="6"/>
  <c r="AJ223" i="6"/>
  <c r="AK223" i="6"/>
  <c r="AL223" i="6"/>
  <c r="AM223" i="6"/>
  <c r="AI224" i="6"/>
  <c r="AJ224" i="6"/>
  <c r="AK224" i="6"/>
  <c r="AL224" i="6"/>
  <c r="AM224" i="6"/>
  <c r="AI225" i="6"/>
  <c r="AJ225" i="6"/>
  <c r="AK225" i="6"/>
  <c r="AL225" i="6"/>
  <c r="AM225" i="6"/>
  <c r="AI226" i="6"/>
  <c r="AJ226" i="6"/>
  <c r="AK226" i="6"/>
  <c r="AL226" i="6"/>
  <c r="AM226" i="6"/>
  <c r="AI227" i="6"/>
  <c r="AJ227" i="6"/>
  <c r="AK227" i="6"/>
  <c r="AL227" i="6"/>
  <c r="AM227" i="6"/>
  <c r="AI228" i="6"/>
  <c r="AJ228" i="6"/>
  <c r="AK228" i="6"/>
  <c r="AL228" i="6"/>
  <c r="AM228" i="6"/>
  <c r="AI229" i="6"/>
  <c r="AJ229" i="6"/>
  <c r="AK229" i="6"/>
  <c r="AL229" i="6"/>
  <c r="AM229" i="6"/>
  <c r="AI230" i="6"/>
  <c r="AJ230" i="6"/>
  <c r="AK230" i="6"/>
  <c r="AL230" i="6"/>
  <c r="AM230" i="6"/>
  <c r="AI231" i="6"/>
  <c r="AJ231" i="6"/>
  <c r="AK231" i="6"/>
  <c r="AL231" i="6"/>
  <c r="AM231" i="6"/>
  <c r="AI232" i="6"/>
  <c r="AJ232" i="6"/>
  <c r="AK232" i="6"/>
  <c r="AL232" i="6"/>
  <c r="AM232" i="6"/>
  <c r="AI233" i="6"/>
  <c r="AJ233" i="6"/>
  <c r="AK233" i="6"/>
  <c r="AL233" i="6"/>
  <c r="AM233" i="6"/>
  <c r="AI234" i="6"/>
  <c r="AJ234" i="6"/>
  <c r="AK234" i="6"/>
  <c r="AL234" i="6"/>
  <c r="AM234" i="6"/>
  <c r="AI235" i="6"/>
  <c r="AJ235" i="6"/>
  <c r="AK235" i="6"/>
  <c r="AL235" i="6"/>
  <c r="AM235" i="6"/>
  <c r="AI236" i="6"/>
  <c r="AJ236" i="6"/>
  <c r="AK236" i="6"/>
  <c r="AL236" i="6"/>
  <c r="AM236" i="6"/>
  <c r="AI237" i="6"/>
  <c r="AJ237" i="6"/>
  <c r="AK237" i="6"/>
  <c r="AL237" i="6"/>
  <c r="AM237" i="6"/>
  <c r="AI238" i="6"/>
  <c r="AJ238" i="6"/>
  <c r="AK238" i="6"/>
  <c r="AL238" i="6"/>
  <c r="AM238" i="6"/>
  <c r="AI239" i="6"/>
  <c r="AJ239" i="6"/>
  <c r="AK239" i="6"/>
  <c r="AL239" i="6"/>
  <c r="AM239" i="6"/>
  <c r="AI240" i="6"/>
  <c r="AJ240" i="6"/>
  <c r="AK240" i="6"/>
  <c r="AL240" i="6"/>
  <c r="AM240" i="6"/>
  <c r="AI241" i="6"/>
  <c r="AJ241" i="6"/>
  <c r="AK241" i="6"/>
  <c r="AL241" i="6"/>
  <c r="AM241" i="6"/>
  <c r="AI242" i="6"/>
  <c r="AJ242" i="6"/>
  <c r="AK242" i="6"/>
  <c r="AL242" i="6"/>
  <c r="AM242" i="6"/>
  <c r="AI243" i="6"/>
  <c r="AJ243" i="6"/>
  <c r="AK243" i="6"/>
  <c r="AL243" i="6"/>
  <c r="AM243" i="6"/>
  <c r="AI244" i="6"/>
  <c r="AJ244" i="6"/>
  <c r="AK244" i="6"/>
  <c r="AL244" i="6"/>
  <c r="AM244" i="6"/>
  <c r="AI245" i="6"/>
  <c r="AJ245" i="6"/>
  <c r="AK245" i="6"/>
  <c r="AL245" i="6"/>
  <c r="AM245" i="6"/>
  <c r="AI246" i="6"/>
  <c r="AJ246" i="6"/>
  <c r="AK246" i="6"/>
  <c r="AL246" i="6"/>
  <c r="AM246" i="6"/>
  <c r="AI247" i="6"/>
  <c r="AJ247" i="6"/>
  <c r="AK247" i="6"/>
  <c r="AL247" i="6"/>
  <c r="AM247" i="6"/>
  <c r="AI248" i="6"/>
  <c r="AJ248" i="6"/>
  <c r="AK248" i="6"/>
  <c r="AL248" i="6"/>
  <c r="AM248" i="6"/>
  <c r="AI249" i="6"/>
  <c r="AJ249" i="6"/>
  <c r="AK249" i="6"/>
  <c r="AL249" i="6"/>
  <c r="AM249" i="6"/>
  <c r="AI250" i="6"/>
  <c r="AJ250" i="6"/>
  <c r="AK250" i="6"/>
  <c r="AL250" i="6"/>
  <c r="AM250" i="6"/>
  <c r="AI251" i="6"/>
  <c r="AJ251" i="6"/>
  <c r="AK251" i="6"/>
  <c r="AL251" i="6"/>
  <c r="AM251" i="6"/>
  <c r="AI252" i="6"/>
  <c r="AJ252" i="6"/>
  <c r="AK252" i="6"/>
  <c r="AL252" i="6"/>
  <c r="AM252" i="6"/>
  <c r="AI253" i="6"/>
  <c r="AJ253" i="6"/>
  <c r="AK253" i="6"/>
  <c r="AL253" i="6"/>
  <c r="AM253" i="6"/>
  <c r="AI254" i="6"/>
  <c r="AJ254" i="6"/>
  <c r="AK254" i="6"/>
  <c r="AL254" i="6"/>
  <c r="AM254" i="6"/>
  <c r="AI255" i="6"/>
  <c r="AJ255" i="6"/>
  <c r="AK255" i="6"/>
  <c r="AL255" i="6"/>
  <c r="AM255" i="6"/>
  <c r="AI256" i="6"/>
  <c r="AJ256" i="6"/>
  <c r="AK256" i="6"/>
  <c r="AL256" i="6"/>
  <c r="AM256" i="6"/>
  <c r="AI257" i="6"/>
  <c r="AJ257" i="6"/>
  <c r="AK257" i="6"/>
  <c r="AL257" i="6"/>
  <c r="AM257" i="6"/>
  <c r="AI258" i="6"/>
  <c r="AJ258" i="6"/>
  <c r="AK258" i="6"/>
  <c r="AL258" i="6"/>
  <c r="AM258" i="6"/>
  <c r="AI259" i="6"/>
  <c r="AJ259" i="6"/>
  <c r="AK259" i="6"/>
  <c r="AL259" i="6"/>
  <c r="AM259" i="6"/>
  <c r="AI260" i="6"/>
  <c r="AJ260" i="6"/>
  <c r="AK260" i="6"/>
  <c r="AL260" i="6"/>
  <c r="AM260" i="6"/>
  <c r="AI261" i="6"/>
  <c r="AJ261" i="6"/>
  <c r="AK261" i="6"/>
  <c r="AL261" i="6"/>
  <c r="AM261" i="6"/>
  <c r="AI262" i="6"/>
  <c r="AJ262" i="6"/>
  <c r="AK262" i="6"/>
  <c r="AL262" i="6"/>
  <c r="AM262" i="6"/>
  <c r="AI263" i="6"/>
  <c r="AJ263" i="6"/>
  <c r="AK263" i="6"/>
  <c r="AL263" i="6"/>
  <c r="AM263" i="6"/>
  <c r="AI264" i="6"/>
  <c r="AJ264" i="6"/>
  <c r="AK264" i="6"/>
  <c r="AL264" i="6"/>
  <c r="AM264" i="6"/>
  <c r="AI265" i="6"/>
  <c r="AJ265" i="6"/>
  <c r="AK265" i="6"/>
  <c r="AL265" i="6"/>
  <c r="AM265" i="6"/>
  <c r="AI266" i="6"/>
  <c r="AJ266" i="6"/>
  <c r="AK266" i="6"/>
  <c r="AL266" i="6"/>
  <c r="AM266" i="6"/>
  <c r="AI267" i="6"/>
  <c r="AJ267" i="6"/>
  <c r="AK267" i="6"/>
  <c r="AL267" i="6"/>
  <c r="AM267" i="6"/>
  <c r="AI268" i="6"/>
  <c r="AJ268" i="6"/>
  <c r="AK268" i="6"/>
  <c r="AL268" i="6"/>
  <c r="AM268" i="6"/>
  <c r="AI269" i="6"/>
  <c r="AJ269" i="6"/>
  <c r="AK269" i="6"/>
  <c r="AL269" i="6"/>
  <c r="AM269" i="6"/>
  <c r="AI270" i="6"/>
  <c r="AJ270" i="6"/>
  <c r="AK270" i="6"/>
  <c r="AL270" i="6"/>
  <c r="AM270" i="6"/>
  <c r="AI271" i="6"/>
  <c r="AJ271" i="6"/>
  <c r="AK271" i="6"/>
  <c r="AL271" i="6"/>
  <c r="AM271" i="6"/>
  <c r="AI272" i="6"/>
  <c r="AJ272" i="6"/>
  <c r="AK272" i="6"/>
  <c r="AL272" i="6"/>
  <c r="AM272" i="6"/>
  <c r="AI273" i="6"/>
  <c r="AJ273" i="6"/>
  <c r="AK273" i="6"/>
  <c r="AL273" i="6"/>
  <c r="AM273" i="6"/>
  <c r="AI274" i="6"/>
  <c r="AJ274" i="6"/>
  <c r="AK274" i="6"/>
  <c r="AL274" i="6"/>
  <c r="AM274" i="6"/>
  <c r="AI275" i="6"/>
  <c r="AJ275" i="6"/>
  <c r="AK275" i="6"/>
  <c r="AL275" i="6"/>
  <c r="AM275" i="6"/>
  <c r="AI276" i="6"/>
  <c r="AJ276" i="6"/>
  <c r="AK276" i="6"/>
  <c r="AL276" i="6"/>
  <c r="AM276" i="6"/>
  <c r="AI277" i="6"/>
  <c r="AJ277" i="6"/>
  <c r="AK277" i="6"/>
  <c r="AL277" i="6"/>
  <c r="AM277" i="6"/>
  <c r="AI278" i="6"/>
  <c r="AJ278" i="6"/>
  <c r="AK278" i="6"/>
  <c r="AL278" i="6"/>
  <c r="AM278" i="6"/>
  <c r="AI279" i="6"/>
  <c r="AJ279" i="6"/>
  <c r="AK279" i="6"/>
  <c r="AL279" i="6"/>
  <c r="AM279" i="6"/>
  <c r="AI280" i="6"/>
  <c r="AJ280" i="6"/>
  <c r="AK280" i="6"/>
  <c r="AL280" i="6"/>
  <c r="AM280" i="6"/>
  <c r="AI281" i="6"/>
  <c r="AJ281" i="6"/>
  <c r="AK281" i="6"/>
  <c r="AL281" i="6"/>
  <c r="AM281" i="6"/>
  <c r="AI282" i="6"/>
  <c r="AJ282" i="6"/>
  <c r="AK282" i="6"/>
  <c r="AL282" i="6"/>
  <c r="AM282" i="6"/>
  <c r="AI283" i="6"/>
  <c r="AJ283" i="6"/>
  <c r="AK283" i="6"/>
  <c r="AL283" i="6"/>
  <c r="AM283" i="6"/>
  <c r="AI284" i="6"/>
  <c r="AJ284" i="6"/>
  <c r="AK284" i="6"/>
  <c r="AL284" i="6"/>
  <c r="AM284" i="6"/>
  <c r="AI285" i="6"/>
  <c r="AJ285" i="6"/>
  <c r="AK285" i="6"/>
  <c r="AL285" i="6"/>
  <c r="AM285" i="6"/>
  <c r="AI286" i="6"/>
  <c r="AJ286" i="6"/>
  <c r="AK286" i="6"/>
  <c r="AL286" i="6"/>
  <c r="AM286" i="6"/>
  <c r="AI287" i="6"/>
  <c r="AJ287" i="6"/>
  <c r="AK287" i="6"/>
  <c r="AL287" i="6"/>
  <c r="AM287" i="6"/>
  <c r="AI288" i="6"/>
  <c r="AJ288" i="6"/>
  <c r="AK288" i="6"/>
  <c r="AL288" i="6"/>
  <c r="AM288" i="6"/>
  <c r="AI289" i="6"/>
  <c r="AJ289" i="6"/>
  <c r="AK289" i="6"/>
  <c r="AL289" i="6"/>
  <c r="AM289" i="6"/>
  <c r="AI290" i="6"/>
  <c r="AJ290" i="6"/>
  <c r="AK290" i="6"/>
  <c r="AL290" i="6"/>
  <c r="AM290" i="6"/>
  <c r="AI291" i="6"/>
  <c r="AJ291" i="6"/>
  <c r="AK291" i="6"/>
  <c r="AL291" i="6"/>
  <c r="AM291" i="6"/>
  <c r="AI292" i="6"/>
  <c r="AJ292" i="6"/>
  <c r="AK292" i="6"/>
  <c r="AL292" i="6"/>
  <c r="AM292" i="6"/>
  <c r="AI293" i="6"/>
  <c r="AJ293" i="6"/>
  <c r="AK293" i="6"/>
  <c r="AL293" i="6"/>
  <c r="AM293" i="6"/>
  <c r="AI294" i="6"/>
  <c r="AJ294" i="6"/>
  <c r="AK294" i="6"/>
  <c r="AL294" i="6"/>
  <c r="AM294" i="6"/>
  <c r="AI295" i="6"/>
  <c r="AJ295" i="6"/>
  <c r="AK295" i="6"/>
  <c r="AL295" i="6"/>
  <c r="AM295" i="6"/>
  <c r="AI296" i="6"/>
  <c r="AJ296" i="6"/>
  <c r="AK296" i="6"/>
  <c r="AL296" i="6"/>
  <c r="AM296" i="6"/>
  <c r="AI297" i="6"/>
  <c r="AJ297" i="6"/>
  <c r="AK297" i="6"/>
  <c r="AL297" i="6"/>
  <c r="AM297" i="6"/>
  <c r="AI298" i="6"/>
  <c r="AJ298" i="6"/>
  <c r="AK298" i="6"/>
  <c r="AL298" i="6"/>
  <c r="AM298" i="6"/>
  <c r="AI299" i="6"/>
  <c r="AJ299" i="6"/>
  <c r="AK299" i="6"/>
  <c r="AL299" i="6"/>
  <c r="AM299" i="6"/>
  <c r="AM2" i="6"/>
  <c r="AL2" i="6"/>
  <c r="AK2" i="6"/>
  <c r="AJ2" i="6"/>
  <c r="AI2" i="6"/>
  <c r="AF3" i="6"/>
  <c r="AG3" i="6"/>
  <c r="AH3" i="6"/>
  <c r="AF4" i="6"/>
  <c r="AG4" i="6"/>
  <c r="AH4" i="6"/>
  <c r="AF5" i="6"/>
  <c r="AG5" i="6"/>
  <c r="AH5" i="6"/>
  <c r="AF6" i="6"/>
  <c r="AG6" i="6"/>
  <c r="AH6" i="6"/>
  <c r="AF7" i="6"/>
  <c r="AG7" i="6"/>
  <c r="AH7" i="6"/>
  <c r="AF8" i="6"/>
  <c r="AG8" i="6"/>
  <c r="AH8" i="6"/>
  <c r="AF9" i="6"/>
  <c r="AG9" i="6"/>
  <c r="AH9" i="6"/>
  <c r="AF10" i="6"/>
  <c r="AG10" i="6"/>
  <c r="AH10" i="6"/>
  <c r="AF11" i="6"/>
  <c r="AG11" i="6"/>
  <c r="AH11" i="6"/>
  <c r="AF12" i="6"/>
  <c r="AG12" i="6"/>
  <c r="AH12" i="6"/>
  <c r="AF13" i="6"/>
  <c r="AG13" i="6"/>
  <c r="AH13" i="6"/>
  <c r="AF14" i="6"/>
  <c r="AG14" i="6"/>
  <c r="AH14" i="6"/>
  <c r="AF15" i="6"/>
  <c r="AG15" i="6"/>
  <c r="AH15" i="6"/>
  <c r="AF16" i="6"/>
  <c r="AG16" i="6"/>
  <c r="AH16" i="6"/>
  <c r="AF17" i="6"/>
  <c r="AG17" i="6"/>
  <c r="AH17" i="6"/>
  <c r="AF18" i="6"/>
  <c r="AG18" i="6"/>
  <c r="AH18" i="6"/>
  <c r="AF19" i="6"/>
  <c r="AG19" i="6"/>
  <c r="AH19" i="6"/>
  <c r="AF20" i="6"/>
  <c r="AG20" i="6"/>
  <c r="AH20" i="6"/>
  <c r="AF21" i="6"/>
  <c r="AG21" i="6"/>
  <c r="AH21" i="6"/>
  <c r="AF22" i="6"/>
  <c r="AG22" i="6"/>
  <c r="AH22" i="6"/>
  <c r="AF23" i="6"/>
  <c r="AG23" i="6"/>
  <c r="AH23" i="6"/>
  <c r="AF24" i="6"/>
  <c r="AG24" i="6"/>
  <c r="AH24" i="6"/>
  <c r="AF25" i="6"/>
  <c r="AG25" i="6"/>
  <c r="AH25" i="6"/>
  <c r="AF26" i="6"/>
  <c r="AG26" i="6"/>
  <c r="AH26" i="6"/>
  <c r="AF27" i="6"/>
  <c r="AG27" i="6"/>
  <c r="AH27" i="6"/>
  <c r="AF28" i="6"/>
  <c r="AG28" i="6"/>
  <c r="AH28" i="6"/>
  <c r="AF29" i="6"/>
  <c r="AG29" i="6"/>
  <c r="AH29" i="6"/>
  <c r="AF30" i="6"/>
  <c r="AG30" i="6"/>
  <c r="AH30" i="6"/>
  <c r="AF31" i="6"/>
  <c r="AG31" i="6"/>
  <c r="AH31" i="6"/>
  <c r="AF32" i="6"/>
  <c r="AG32" i="6"/>
  <c r="AH32" i="6"/>
  <c r="AF33" i="6"/>
  <c r="AG33" i="6"/>
  <c r="AH33" i="6"/>
  <c r="AF34" i="6"/>
  <c r="AG34" i="6"/>
  <c r="AH34" i="6"/>
  <c r="AF35" i="6"/>
  <c r="AG35" i="6"/>
  <c r="AH35" i="6"/>
  <c r="AF36" i="6"/>
  <c r="AG36" i="6"/>
  <c r="AH36" i="6"/>
  <c r="AF37" i="6"/>
  <c r="AG37" i="6"/>
  <c r="AH37" i="6"/>
  <c r="AF38" i="6"/>
  <c r="AG38" i="6"/>
  <c r="AH38" i="6"/>
  <c r="AF39" i="6"/>
  <c r="AG39" i="6"/>
  <c r="AH39" i="6"/>
  <c r="AF40" i="6"/>
  <c r="AG40" i="6"/>
  <c r="AH40" i="6"/>
  <c r="AF41" i="6"/>
  <c r="AG41" i="6"/>
  <c r="AH41" i="6"/>
  <c r="AF42" i="6"/>
  <c r="AG42" i="6"/>
  <c r="AH42" i="6"/>
  <c r="AF43" i="6"/>
  <c r="AG43" i="6"/>
  <c r="AH43" i="6"/>
  <c r="AF44" i="6"/>
  <c r="AG44" i="6"/>
  <c r="AH44" i="6"/>
  <c r="AF45" i="6"/>
  <c r="AG45" i="6"/>
  <c r="AH45" i="6"/>
  <c r="AF46" i="6"/>
  <c r="AG46" i="6"/>
  <c r="AH46" i="6"/>
  <c r="AF47" i="6"/>
  <c r="AG47" i="6"/>
  <c r="AH47" i="6"/>
  <c r="AF48" i="6"/>
  <c r="AG48" i="6"/>
  <c r="AH48" i="6"/>
  <c r="AF49" i="6"/>
  <c r="AG49" i="6"/>
  <c r="AH49" i="6"/>
  <c r="AF50" i="6"/>
  <c r="AG50" i="6"/>
  <c r="AH50" i="6"/>
  <c r="AF51" i="6"/>
  <c r="AG51" i="6"/>
  <c r="AH51" i="6"/>
  <c r="AF52" i="6"/>
  <c r="AG52" i="6"/>
  <c r="AH52" i="6"/>
  <c r="AF53" i="6"/>
  <c r="AG53" i="6"/>
  <c r="AH53" i="6"/>
  <c r="AF54" i="6"/>
  <c r="AG54" i="6"/>
  <c r="AH54" i="6"/>
  <c r="AF55" i="6"/>
  <c r="AG55" i="6"/>
  <c r="AH55" i="6"/>
  <c r="AF56" i="6"/>
  <c r="AG56" i="6"/>
  <c r="AH56" i="6"/>
  <c r="AF57" i="6"/>
  <c r="AG57" i="6"/>
  <c r="AH57" i="6"/>
  <c r="AF58" i="6"/>
  <c r="AG58" i="6"/>
  <c r="AH58" i="6"/>
  <c r="AF59" i="6"/>
  <c r="AG59" i="6"/>
  <c r="AH59" i="6"/>
  <c r="AF60" i="6"/>
  <c r="AG60" i="6"/>
  <c r="AH60" i="6"/>
  <c r="AF61" i="6"/>
  <c r="AG61" i="6"/>
  <c r="AH61" i="6"/>
  <c r="AF62" i="6"/>
  <c r="AG62" i="6"/>
  <c r="AH62" i="6"/>
  <c r="AF63" i="6"/>
  <c r="AG63" i="6"/>
  <c r="AH63" i="6"/>
  <c r="AF64" i="6"/>
  <c r="AG64" i="6"/>
  <c r="AH64" i="6"/>
  <c r="AF65" i="6"/>
  <c r="AG65" i="6"/>
  <c r="AH65" i="6"/>
  <c r="AF66" i="6"/>
  <c r="AG66" i="6"/>
  <c r="AH66" i="6"/>
  <c r="AF67" i="6"/>
  <c r="AG67" i="6"/>
  <c r="AH67" i="6"/>
  <c r="AF68" i="6"/>
  <c r="AG68" i="6"/>
  <c r="AH68" i="6"/>
  <c r="AF69" i="6"/>
  <c r="AG69" i="6"/>
  <c r="AH69" i="6"/>
  <c r="AF70" i="6"/>
  <c r="AG70" i="6"/>
  <c r="AH70" i="6"/>
  <c r="AF71" i="6"/>
  <c r="AG71" i="6"/>
  <c r="AH71" i="6"/>
  <c r="AF72" i="6"/>
  <c r="AG72" i="6"/>
  <c r="AH72" i="6"/>
  <c r="AF73" i="6"/>
  <c r="AG73" i="6"/>
  <c r="AH73" i="6"/>
  <c r="AF74" i="6"/>
  <c r="AG74" i="6"/>
  <c r="AH74" i="6"/>
  <c r="AF75" i="6"/>
  <c r="AG75" i="6"/>
  <c r="AH75" i="6"/>
  <c r="AF76" i="6"/>
  <c r="AG76" i="6"/>
  <c r="AH76" i="6"/>
  <c r="AF77" i="6"/>
  <c r="AG77" i="6"/>
  <c r="AH77" i="6"/>
  <c r="AF78" i="6"/>
  <c r="AG78" i="6"/>
  <c r="AH78" i="6"/>
  <c r="AF79" i="6"/>
  <c r="AG79" i="6"/>
  <c r="AH79" i="6"/>
  <c r="AF80" i="6"/>
  <c r="AG80" i="6"/>
  <c r="AH80" i="6"/>
  <c r="AF81" i="6"/>
  <c r="AG81" i="6"/>
  <c r="AH81" i="6"/>
  <c r="AF82" i="6"/>
  <c r="AG82" i="6"/>
  <c r="AH82" i="6"/>
  <c r="AF83" i="6"/>
  <c r="AG83" i="6"/>
  <c r="AH83" i="6"/>
  <c r="AF84" i="6"/>
  <c r="AG84" i="6"/>
  <c r="AH84" i="6"/>
  <c r="AF85" i="6"/>
  <c r="AG85" i="6"/>
  <c r="AH85" i="6"/>
  <c r="AF86" i="6"/>
  <c r="AG86" i="6"/>
  <c r="AH86" i="6"/>
  <c r="AF87" i="6"/>
  <c r="AG87" i="6"/>
  <c r="AH87" i="6"/>
  <c r="AF88" i="6"/>
  <c r="AG88" i="6"/>
  <c r="AH88" i="6"/>
  <c r="AF89" i="6"/>
  <c r="AG89" i="6"/>
  <c r="AH89" i="6"/>
  <c r="AF90" i="6"/>
  <c r="AG90" i="6"/>
  <c r="AH90" i="6"/>
  <c r="AF91" i="6"/>
  <c r="AG91" i="6"/>
  <c r="AH91" i="6"/>
  <c r="AF92" i="6"/>
  <c r="AG92" i="6"/>
  <c r="AH92" i="6"/>
  <c r="AF93" i="6"/>
  <c r="AG93" i="6"/>
  <c r="AH93" i="6"/>
  <c r="AF94" i="6"/>
  <c r="AG94" i="6"/>
  <c r="AH94" i="6"/>
  <c r="AF95" i="6"/>
  <c r="AG95" i="6"/>
  <c r="AH95" i="6"/>
  <c r="AF96" i="6"/>
  <c r="AG96" i="6"/>
  <c r="AH96" i="6"/>
  <c r="AF97" i="6"/>
  <c r="AG97" i="6"/>
  <c r="AH97" i="6"/>
  <c r="AF98" i="6"/>
  <c r="AG98" i="6"/>
  <c r="AH98" i="6"/>
  <c r="AF99" i="6"/>
  <c r="AG99" i="6"/>
  <c r="AH99" i="6"/>
  <c r="AF100" i="6"/>
  <c r="AG100" i="6"/>
  <c r="AH100" i="6"/>
  <c r="AF101" i="6"/>
  <c r="AG101" i="6"/>
  <c r="AH101" i="6"/>
  <c r="AF102" i="6"/>
  <c r="AG102" i="6"/>
  <c r="AH102" i="6"/>
  <c r="AF103" i="6"/>
  <c r="AG103" i="6"/>
  <c r="AH103" i="6"/>
  <c r="AF104" i="6"/>
  <c r="AG104" i="6"/>
  <c r="AH104" i="6"/>
  <c r="AF105" i="6"/>
  <c r="AG105" i="6"/>
  <c r="AH105" i="6"/>
  <c r="AF106" i="6"/>
  <c r="AG106" i="6"/>
  <c r="AH106" i="6"/>
  <c r="AF107" i="6"/>
  <c r="AG107" i="6"/>
  <c r="AH107" i="6"/>
  <c r="AF108" i="6"/>
  <c r="AG108" i="6"/>
  <c r="AH108" i="6"/>
  <c r="AF109" i="6"/>
  <c r="AG109" i="6"/>
  <c r="AH109" i="6"/>
  <c r="AF110" i="6"/>
  <c r="AG110" i="6"/>
  <c r="AH110" i="6"/>
  <c r="AF111" i="6"/>
  <c r="AG111" i="6"/>
  <c r="AH111" i="6"/>
  <c r="AF112" i="6"/>
  <c r="AG112" i="6"/>
  <c r="AH112" i="6"/>
  <c r="AF113" i="6"/>
  <c r="AG113" i="6"/>
  <c r="AH113" i="6"/>
  <c r="AF114" i="6"/>
  <c r="AG114" i="6"/>
  <c r="AH114" i="6"/>
  <c r="AF115" i="6"/>
  <c r="AG115" i="6"/>
  <c r="AH115" i="6"/>
  <c r="AF116" i="6"/>
  <c r="AG116" i="6"/>
  <c r="AH116" i="6"/>
  <c r="AF117" i="6"/>
  <c r="AG117" i="6"/>
  <c r="AH117" i="6"/>
  <c r="AF118" i="6"/>
  <c r="AG118" i="6"/>
  <c r="AH118" i="6"/>
  <c r="AF119" i="6"/>
  <c r="AG119" i="6"/>
  <c r="AH119" i="6"/>
  <c r="AF120" i="6"/>
  <c r="AG120" i="6"/>
  <c r="AH120" i="6"/>
  <c r="AF121" i="6"/>
  <c r="AG121" i="6"/>
  <c r="AH121" i="6"/>
  <c r="AF122" i="6"/>
  <c r="AG122" i="6"/>
  <c r="AH122" i="6"/>
  <c r="AF123" i="6"/>
  <c r="AG123" i="6"/>
  <c r="AH123" i="6"/>
  <c r="AF124" i="6"/>
  <c r="AG124" i="6"/>
  <c r="AH124" i="6"/>
  <c r="AF125" i="6"/>
  <c r="AG125" i="6"/>
  <c r="AH125" i="6"/>
  <c r="AF126" i="6"/>
  <c r="AG126" i="6"/>
  <c r="AH126" i="6"/>
  <c r="AF127" i="6"/>
  <c r="AG127" i="6"/>
  <c r="AH127" i="6"/>
  <c r="AF128" i="6"/>
  <c r="AG128" i="6"/>
  <c r="AH128" i="6"/>
  <c r="AF129" i="6"/>
  <c r="AG129" i="6"/>
  <c r="AH129" i="6"/>
  <c r="AF130" i="6"/>
  <c r="AG130" i="6"/>
  <c r="AH130" i="6"/>
  <c r="AF131" i="6"/>
  <c r="AG131" i="6"/>
  <c r="AH131" i="6"/>
  <c r="AF132" i="6"/>
  <c r="AG132" i="6"/>
  <c r="AH132" i="6"/>
  <c r="AF133" i="6"/>
  <c r="AG133" i="6"/>
  <c r="AH133" i="6"/>
  <c r="AF134" i="6"/>
  <c r="AG134" i="6"/>
  <c r="AH134" i="6"/>
  <c r="AF135" i="6"/>
  <c r="AG135" i="6"/>
  <c r="AH135" i="6"/>
  <c r="AF136" i="6"/>
  <c r="AG136" i="6"/>
  <c r="AH136" i="6"/>
  <c r="AF137" i="6"/>
  <c r="AG137" i="6"/>
  <c r="AH137" i="6"/>
  <c r="AF138" i="6"/>
  <c r="AG138" i="6"/>
  <c r="AH138" i="6"/>
  <c r="AF139" i="6"/>
  <c r="AG139" i="6"/>
  <c r="AH139" i="6"/>
  <c r="AF140" i="6"/>
  <c r="AG140" i="6"/>
  <c r="AH140" i="6"/>
  <c r="AF141" i="6"/>
  <c r="AG141" i="6"/>
  <c r="AH141" i="6"/>
  <c r="AF142" i="6"/>
  <c r="AG142" i="6"/>
  <c r="AH142" i="6"/>
  <c r="AF143" i="6"/>
  <c r="AG143" i="6"/>
  <c r="AH143" i="6"/>
  <c r="AF144" i="6"/>
  <c r="AG144" i="6"/>
  <c r="AH144" i="6"/>
  <c r="AF145" i="6"/>
  <c r="AG145" i="6"/>
  <c r="AH145" i="6"/>
  <c r="AF146" i="6"/>
  <c r="AG146" i="6"/>
  <c r="AH146" i="6"/>
  <c r="AF147" i="6"/>
  <c r="AG147" i="6"/>
  <c r="AH147" i="6"/>
  <c r="AF148" i="6"/>
  <c r="AG148" i="6"/>
  <c r="AH148" i="6"/>
  <c r="AF149" i="6"/>
  <c r="AG149" i="6"/>
  <c r="AH149" i="6"/>
  <c r="AF150" i="6"/>
  <c r="AG150" i="6"/>
  <c r="AH150" i="6"/>
  <c r="AF151" i="6"/>
  <c r="AG151" i="6"/>
  <c r="AH151" i="6"/>
  <c r="AF152" i="6"/>
  <c r="AG152" i="6"/>
  <c r="AH152" i="6"/>
  <c r="AF153" i="6"/>
  <c r="AG153" i="6"/>
  <c r="AH153" i="6"/>
  <c r="AF154" i="6"/>
  <c r="AG154" i="6"/>
  <c r="AH154" i="6"/>
  <c r="AF155" i="6"/>
  <c r="AG155" i="6"/>
  <c r="AH155" i="6"/>
  <c r="AF156" i="6"/>
  <c r="AG156" i="6"/>
  <c r="AH156" i="6"/>
  <c r="AF157" i="6"/>
  <c r="AG157" i="6"/>
  <c r="AH157" i="6"/>
  <c r="AF158" i="6"/>
  <c r="AG158" i="6"/>
  <c r="AH158" i="6"/>
  <c r="AF159" i="6"/>
  <c r="AG159" i="6"/>
  <c r="AH159" i="6"/>
  <c r="AF160" i="6"/>
  <c r="AG160" i="6"/>
  <c r="AH160" i="6"/>
  <c r="AF161" i="6"/>
  <c r="AG161" i="6"/>
  <c r="AH161" i="6"/>
  <c r="AF162" i="6"/>
  <c r="AG162" i="6"/>
  <c r="AH162" i="6"/>
  <c r="AF163" i="6"/>
  <c r="AG163" i="6"/>
  <c r="AH163" i="6"/>
  <c r="AF164" i="6"/>
  <c r="AG164" i="6"/>
  <c r="AH164" i="6"/>
  <c r="AF165" i="6"/>
  <c r="AG165" i="6"/>
  <c r="AH165" i="6"/>
  <c r="AF166" i="6"/>
  <c r="AG166" i="6"/>
  <c r="AH166" i="6"/>
  <c r="AF167" i="6"/>
  <c r="AG167" i="6"/>
  <c r="AH167" i="6"/>
  <c r="AF168" i="6"/>
  <c r="AG168" i="6"/>
  <c r="AH168" i="6"/>
  <c r="AF169" i="6"/>
  <c r="AG169" i="6"/>
  <c r="AH169" i="6"/>
  <c r="AF170" i="6"/>
  <c r="AG170" i="6"/>
  <c r="AH170" i="6"/>
  <c r="AF171" i="6"/>
  <c r="AG171" i="6"/>
  <c r="AH171" i="6"/>
  <c r="AF172" i="6"/>
  <c r="AG172" i="6"/>
  <c r="AH172" i="6"/>
  <c r="AF173" i="6"/>
  <c r="AG173" i="6"/>
  <c r="AH173" i="6"/>
  <c r="AF174" i="6"/>
  <c r="AG174" i="6"/>
  <c r="AH174" i="6"/>
  <c r="AF175" i="6"/>
  <c r="AG175" i="6"/>
  <c r="AH175" i="6"/>
  <c r="AF176" i="6"/>
  <c r="AG176" i="6"/>
  <c r="AH176" i="6"/>
  <c r="AF177" i="6"/>
  <c r="AG177" i="6"/>
  <c r="AH177" i="6"/>
  <c r="AF178" i="6"/>
  <c r="AG178" i="6"/>
  <c r="AH178" i="6"/>
  <c r="AF179" i="6"/>
  <c r="AG179" i="6"/>
  <c r="AH179" i="6"/>
  <c r="AF180" i="6"/>
  <c r="AG180" i="6"/>
  <c r="AH180" i="6"/>
  <c r="AF181" i="6"/>
  <c r="AG181" i="6"/>
  <c r="AH181" i="6"/>
  <c r="AF182" i="6"/>
  <c r="AG182" i="6"/>
  <c r="AH182" i="6"/>
  <c r="AF183" i="6"/>
  <c r="AG183" i="6"/>
  <c r="AH183" i="6"/>
  <c r="AF184" i="6"/>
  <c r="AG184" i="6"/>
  <c r="AH184" i="6"/>
  <c r="AF185" i="6"/>
  <c r="AG185" i="6"/>
  <c r="AH185" i="6"/>
  <c r="AF186" i="6"/>
  <c r="AG186" i="6"/>
  <c r="AH186" i="6"/>
  <c r="AF187" i="6"/>
  <c r="AG187" i="6"/>
  <c r="AH187" i="6"/>
  <c r="AF188" i="6"/>
  <c r="AG188" i="6"/>
  <c r="AH188" i="6"/>
  <c r="AF189" i="6"/>
  <c r="AG189" i="6"/>
  <c r="AH189" i="6"/>
  <c r="AF190" i="6"/>
  <c r="AG190" i="6"/>
  <c r="AH190" i="6"/>
  <c r="AF191" i="6"/>
  <c r="AG191" i="6"/>
  <c r="AH191" i="6"/>
  <c r="AF192" i="6"/>
  <c r="AG192" i="6"/>
  <c r="AH192" i="6"/>
  <c r="AF193" i="6"/>
  <c r="AG193" i="6"/>
  <c r="AH193" i="6"/>
  <c r="AF194" i="6"/>
  <c r="AG194" i="6"/>
  <c r="AH194" i="6"/>
  <c r="AF195" i="6"/>
  <c r="AG195" i="6"/>
  <c r="AH195" i="6"/>
  <c r="AF196" i="6"/>
  <c r="AG196" i="6"/>
  <c r="AH196" i="6"/>
  <c r="AF197" i="6"/>
  <c r="AG197" i="6"/>
  <c r="AH197" i="6"/>
  <c r="AF198" i="6"/>
  <c r="AG198" i="6"/>
  <c r="AH198" i="6"/>
  <c r="AF199" i="6"/>
  <c r="AG199" i="6"/>
  <c r="AH199" i="6"/>
  <c r="AF200" i="6"/>
  <c r="AG200" i="6"/>
  <c r="AH200" i="6"/>
  <c r="AF201" i="6"/>
  <c r="AG201" i="6"/>
  <c r="AH201" i="6"/>
  <c r="AF202" i="6"/>
  <c r="AG202" i="6"/>
  <c r="AH202" i="6"/>
  <c r="AF203" i="6"/>
  <c r="AG203" i="6"/>
  <c r="AH203" i="6"/>
  <c r="AF204" i="6"/>
  <c r="AG204" i="6"/>
  <c r="AH204" i="6"/>
  <c r="AF205" i="6"/>
  <c r="AG205" i="6"/>
  <c r="AH205" i="6"/>
  <c r="AF206" i="6"/>
  <c r="AG206" i="6"/>
  <c r="AH206" i="6"/>
  <c r="AF207" i="6"/>
  <c r="AG207" i="6"/>
  <c r="AH207" i="6"/>
  <c r="AF208" i="6"/>
  <c r="AG208" i="6"/>
  <c r="AH208" i="6"/>
  <c r="AF209" i="6"/>
  <c r="AG209" i="6"/>
  <c r="AH209" i="6"/>
  <c r="AF210" i="6"/>
  <c r="AG210" i="6"/>
  <c r="AH210" i="6"/>
  <c r="AF211" i="6"/>
  <c r="AG211" i="6"/>
  <c r="AH211" i="6"/>
  <c r="AF212" i="6"/>
  <c r="AG212" i="6"/>
  <c r="AH212" i="6"/>
  <c r="AF213" i="6"/>
  <c r="AG213" i="6"/>
  <c r="AH213" i="6"/>
  <c r="AF214" i="6"/>
  <c r="AG214" i="6"/>
  <c r="AH214" i="6"/>
  <c r="AF215" i="6"/>
  <c r="AG215" i="6"/>
  <c r="AH215" i="6"/>
  <c r="AF216" i="6"/>
  <c r="AG216" i="6"/>
  <c r="AH216" i="6"/>
  <c r="AF217" i="6"/>
  <c r="AG217" i="6"/>
  <c r="AH217" i="6"/>
  <c r="AF218" i="6"/>
  <c r="AG218" i="6"/>
  <c r="AH218" i="6"/>
  <c r="AF219" i="6"/>
  <c r="AG219" i="6"/>
  <c r="AH219" i="6"/>
  <c r="AF220" i="6"/>
  <c r="AG220" i="6"/>
  <c r="AH220" i="6"/>
  <c r="AF221" i="6"/>
  <c r="AG221" i="6"/>
  <c r="AH221" i="6"/>
  <c r="AF222" i="6"/>
  <c r="AG222" i="6"/>
  <c r="AH222" i="6"/>
  <c r="AF223" i="6"/>
  <c r="AG223" i="6"/>
  <c r="AH223" i="6"/>
  <c r="AF224" i="6"/>
  <c r="AG224" i="6"/>
  <c r="AH224" i="6"/>
  <c r="AF225" i="6"/>
  <c r="AG225" i="6"/>
  <c r="AH225" i="6"/>
  <c r="AF226" i="6"/>
  <c r="AG226" i="6"/>
  <c r="AH226" i="6"/>
  <c r="AF227" i="6"/>
  <c r="AG227" i="6"/>
  <c r="AH227" i="6"/>
  <c r="AF228" i="6"/>
  <c r="AG228" i="6"/>
  <c r="AH228" i="6"/>
  <c r="AF229" i="6"/>
  <c r="AG229" i="6"/>
  <c r="AH229" i="6"/>
  <c r="AF230" i="6"/>
  <c r="AG230" i="6"/>
  <c r="AH230" i="6"/>
  <c r="AF231" i="6"/>
  <c r="AG231" i="6"/>
  <c r="AH231" i="6"/>
  <c r="AF232" i="6"/>
  <c r="AG232" i="6"/>
  <c r="AH232" i="6"/>
  <c r="AF233" i="6"/>
  <c r="AG233" i="6"/>
  <c r="AH233" i="6"/>
  <c r="AF234" i="6"/>
  <c r="AG234" i="6"/>
  <c r="AH234" i="6"/>
  <c r="AF235" i="6"/>
  <c r="AG235" i="6"/>
  <c r="AH235" i="6"/>
  <c r="AF236" i="6"/>
  <c r="AG236" i="6"/>
  <c r="AH236" i="6"/>
  <c r="AF237" i="6"/>
  <c r="AG237" i="6"/>
  <c r="AH237" i="6"/>
  <c r="AF238" i="6"/>
  <c r="AG238" i="6"/>
  <c r="AH238" i="6"/>
  <c r="AF239" i="6"/>
  <c r="AG239" i="6"/>
  <c r="AH239" i="6"/>
  <c r="AF240" i="6"/>
  <c r="AG240" i="6"/>
  <c r="AH240" i="6"/>
  <c r="AF241" i="6"/>
  <c r="AG241" i="6"/>
  <c r="AH241" i="6"/>
  <c r="AF242" i="6"/>
  <c r="AG242" i="6"/>
  <c r="AH242" i="6"/>
  <c r="AF243" i="6"/>
  <c r="AG243" i="6"/>
  <c r="AH243" i="6"/>
  <c r="AF244" i="6"/>
  <c r="AG244" i="6"/>
  <c r="AH244" i="6"/>
  <c r="AF245" i="6"/>
  <c r="AG245" i="6"/>
  <c r="AH245" i="6"/>
  <c r="AF246" i="6"/>
  <c r="AG246" i="6"/>
  <c r="AH246" i="6"/>
  <c r="AF247" i="6"/>
  <c r="AG247" i="6"/>
  <c r="AH247" i="6"/>
  <c r="AF248" i="6"/>
  <c r="AG248" i="6"/>
  <c r="AH248" i="6"/>
  <c r="AF249" i="6"/>
  <c r="AG249" i="6"/>
  <c r="AH249" i="6"/>
  <c r="AF250" i="6"/>
  <c r="AG250" i="6"/>
  <c r="AH250" i="6"/>
  <c r="AF251" i="6"/>
  <c r="AG251" i="6"/>
  <c r="AH251" i="6"/>
  <c r="AF252" i="6"/>
  <c r="AG252" i="6"/>
  <c r="AH252" i="6"/>
  <c r="AF253" i="6"/>
  <c r="AG253" i="6"/>
  <c r="AH253" i="6"/>
  <c r="AF254" i="6"/>
  <c r="AG254" i="6"/>
  <c r="AH254" i="6"/>
  <c r="AF255" i="6"/>
  <c r="AG255" i="6"/>
  <c r="AH255" i="6"/>
  <c r="AF256" i="6"/>
  <c r="AG256" i="6"/>
  <c r="AH256" i="6"/>
  <c r="AF257" i="6"/>
  <c r="AG257" i="6"/>
  <c r="AH257" i="6"/>
  <c r="AF258" i="6"/>
  <c r="AG258" i="6"/>
  <c r="AH258" i="6"/>
  <c r="AF259" i="6"/>
  <c r="AG259" i="6"/>
  <c r="AH259" i="6"/>
  <c r="AF260" i="6"/>
  <c r="AG260" i="6"/>
  <c r="AH260" i="6"/>
  <c r="AF261" i="6"/>
  <c r="AG261" i="6"/>
  <c r="AH261" i="6"/>
  <c r="AF262" i="6"/>
  <c r="AG262" i="6"/>
  <c r="AH262" i="6"/>
  <c r="AF263" i="6"/>
  <c r="AG263" i="6"/>
  <c r="AH263" i="6"/>
  <c r="AF264" i="6"/>
  <c r="AG264" i="6"/>
  <c r="AH264" i="6"/>
  <c r="AF265" i="6"/>
  <c r="AG265" i="6"/>
  <c r="AH265" i="6"/>
  <c r="AF266" i="6"/>
  <c r="AG266" i="6"/>
  <c r="AH266" i="6"/>
  <c r="AF267" i="6"/>
  <c r="AG267" i="6"/>
  <c r="AH267" i="6"/>
  <c r="AF268" i="6"/>
  <c r="AG268" i="6"/>
  <c r="AH268" i="6"/>
  <c r="AF269" i="6"/>
  <c r="AG269" i="6"/>
  <c r="AH269" i="6"/>
  <c r="AF270" i="6"/>
  <c r="AG270" i="6"/>
  <c r="AH270" i="6"/>
  <c r="AF271" i="6"/>
  <c r="AG271" i="6"/>
  <c r="AH271" i="6"/>
  <c r="AF272" i="6"/>
  <c r="AG272" i="6"/>
  <c r="AH272" i="6"/>
  <c r="AF273" i="6"/>
  <c r="AG273" i="6"/>
  <c r="AH273" i="6"/>
  <c r="AF274" i="6"/>
  <c r="AG274" i="6"/>
  <c r="AH274" i="6"/>
  <c r="AF275" i="6"/>
  <c r="AG275" i="6"/>
  <c r="AH275" i="6"/>
  <c r="AF276" i="6"/>
  <c r="AG276" i="6"/>
  <c r="AH276" i="6"/>
  <c r="AF277" i="6"/>
  <c r="AG277" i="6"/>
  <c r="AH277" i="6"/>
  <c r="AF278" i="6"/>
  <c r="AG278" i="6"/>
  <c r="AH278" i="6"/>
  <c r="AF279" i="6"/>
  <c r="AG279" i="6"/>
  <c r="AH279" i="6"/>
  <c r="AF280" i="6"/>
  <c r="AG280" i="6"/>
  <c r="AH280" i="6"/>
  <c r="AF281" i="6"/>
  <c r="AG281" i="6"/>
  <c r="AH281" i="6"/>
  <c r="AF282" i="6"/>
  <c r="AG282" i="6"/>
  <c r="AH282" i="6"/>
  <c r="AF283" i="6"/>
  <c r="AG283" i="6"/>
  <c r="AH283" i="6"/>
  <c r="AF284" i="6"/>
  <c r="AG284" i="6"/>
  <c r="AH284" i="6"/>
  <c r="AF285" i="6"/>
  <c r="AG285" i="6"/>
  <c r="AH285" i="6"/>
  <c r="AF286" i="6"/>
  <c r="AG286" i="6"/>
  <c r="AH286" i="6"/>
  <c r="AF287" i="6"/>
  <c r="AG287" i="6"/>
  <c r="AH287" i="6"/>
  <c r="AF288" i="6"/>
  <c r="AG288" i="6"/>
  <c r="AH288" i="6"/>
  <c r="AF289" i="6"/>
  <c r="AG289" i="6"/>
  <c r="AH289" i="6"/>
  <c r="AF290" i="6"/>
  <c r="AG290" i="6"/>
  <c r="AH290" i="6"/>
  <c r="AF291" i="6"/>
  <c r="AG291" i="6"/>
  <c r="AH291" i="6"/>
  <c r="AF292" i="6"/>
  <c r="AG292" i="6"/>
  <c r="AH292" i="6"/>
  <c r="AF293" i="6"/>
  <c r="AG293" i="6"/>
  <c r="AH293" i="6"/>
  <c r="AF294" i="6"/>
  <c r="AG294" i="6"/>
  <c r="AH294" i="6"/>
  <c r="AF295" i="6"/>
  <c r="AG295" i="6"/>
  <c r="AH295" i="6"/>
  <c r="AF296" i="6"/>
  <c r="AG296" i="6"/>
  <c r="AH296" i="6"/>
  <c r="AF297" i="6"/>
  <c r="AG297" i="6"/>
  <c r="AH297" i="6"/>
  <c r="AF298" i="6"/>
  <c r="AG298" i="6"/>
  <c r="AH298" i="6"/>
  <c r="AF299" i="6"/>
  <c r="AG299" i="6"/>
  <c r="AH299" i="6"/>
  <c r="AH2" i="6"/>
  <c r="AG2" i="6"/>
  <c r="AF2" i="6"/>
  <c r="AD3" i="6"/>
  <c r="AE3" i="6"/>
  <c r="AD4" i="6"/>
  <c r="AE4" i="6"/>
  <c r="AD5" i="6"/>
  <c r="AE5" i="6"/>
  <c r="AD6" i="6"/>
  <c r="AE6" i="6"/>
  <c r="AD7" i="6"/>
  <c r="AE7" i="6"/>
  <c r="AD8" i="6"/>
  <c r="AE8" i="6"/>
  <c r="AD9" i="6"/>
  <c r="AE9" i="6"/>
  <c r="AD10" i="6"/>
  <c r="AE10" i="6"/>
  <c r="AD11" i="6"/>
  <c r="AE11" i="6"/>
  <c r="AD12" i="6"/>
  <c r="AE12" i="6"/>
  <c r="AD13" i="6"/>
  <c r="AE13" i="6"/>
  <c r="AD14" i="6"/>
  <c r="AE14" i="6"/>
  <c r="AD15" i="6"/>
  <c r="AE15" i="6"/>
  <c r="AD16" i="6"/>
  <c r="AE16" i="6"/>
  <c r="AD17" i="6"/>
  <c r="AE17" i="6"/>
  <c r="AD18" i="6"/>
  <c r="AE18" i="6"/>
  <c r="AD19" i="6"/>
  <c r="AE19" i="6"/>
  <c r="AD20" i="6"/>
  <c r="AE20" i="6"/>
  <c r="AD21" i="6"/>
  <c r="AE21" i="6"/>
  <c r="AD22" i="6"/>
  <c r="AE22" i="6"/>
  <c r="AD23" i="6"/>
  <c r="AE23" i="6"/>
  <c r="AD24" i="6"/>
  <c r="AE24" i="6"/>
  <c r="AD25" i="6"/>
  <c r="AE25" i="6"/>
  <c r="AD26" i="6"/>
  <c r="AE26" i="6"/>
  <c r="AD27" i="6"/>
  <c r="AE27" i="6"/>
  <c r="AD28" i="6"/>
  <c r="AE28" i="6"/>
  <c r="AD29" i="6"/>
  <c r="AE29" i="6"/>
  <c r="AD30" i="6"/>
  <c r="AE30" i="6"/>
  <c r="AD31" i="6"/>
  <c r="AE31" i="6"/>
  <c r="AD32" i="6"/>
  <c r="AE32" i="6"/>
  <c r="AD33" i="6"/>
  <c r="AE33" i="6"/>
  <c r="AD34" i="6"/>
  <c r="AE34" i="6"/>
  <c r="AD35" i="6"/>
  <c r="AE35" i="6"/>
  <c r="AD36" i="6"/>
  <c r="AE36" i="6"/>
  <c r="AD37" i="6"/>
  <c r="AE37" i="6"/>
  <c r="AD38" i="6"/>
  <c r="AE38" i="6"/>
  <c r="AD39" i="6"/>
  <c r="AE39" i="6"/>
  <c r="AD40" i="6"/>
  <c r="AE40" i="6"/>
  <c r="AD41" i="6"/>
  <c r="AE41" i="6"/>
  <c r="AD42" i="6"/>
  <c r="AE42" i="6"/>
  <c r="AD43" i="6"/>
  <c r="AE43" i="6"/>
  <c r="AD44" i="6"/>
  <c r="AE44" i="6"/>
  <c r="AD45" i="6"/>
  <c r="AE45" i="6"/>
  <c r="AD46" i="6"/>
  <c r="AE46" i="6"/>
  <c r="AD47" i="6"/>
  <c r="AE47" i="6"/>
  <c r="AD48" i="6"/>
  <c r="AE48" i="6"/>
  <c r="AD49" i="6"/>
  <c r="AE49" i="6"/>
  <c r="AD50" i="6"/>
  <c r="AE50" i="6"/>
  <c r="AD51" i="6"/>
  <c r="AE51" i="6"/>
  <c r="AD52" i="6"/>
  <c r="AE52" i="6"/>
  <c r="AD53" i="6"/>
  <c r="AE53" i="6"/>
  <c r="AD54" i="6"/>
  <c r="AE54" i="6"/>
  <c r="AD55" i="6"/>
  <c r="AE55" i="6"/>
  <c r="AD56" i="6"/>
  <c r="AE56" i="6"/>
  <c r="AD57" i="6"/>
  <c r="AE57" i="6"/>
  <c r="AD58" i="6"/>
  <c r="AE58" i="6"/>
  <c r="AD59" i="6"/>
  <c r="AE59" i="6"/>
  <c r="AD60" i="6"/>
  <c r="AE60" i="6"/>
  <c r="AD61" i="6"/>
  <c r="AE61" i="6"/>
  <c r="AD62" i="6"/>
  <c r="AE62" i="6"/>
  <c r="AD63" i="6"/>
  <c r="AE63" i="6"/>
  <c r="AD64" i="6"/>
  <c r="AE64" i="6"/>
  <c r="AD65" i="6"/>
  <c r="AE65" i="6"/>
  <c r="AD66" i="6"/>
  <c r="AE66" i="6"/>
  <c r="AD67" i="6"/>
  <c r="AE67" i="6"/>
  <c r="AD68" i="6"/>
  <c r="AE68" i="6"/>
  <c r="AD69" i="6"/>
  <c r="AE69" i="6"/>
  <c r="AD70" i="6"/>
  <c r="AE70" i="6"/>
  <c r="AD71" i="6"/>
  <c r="AE71" i="6"/>
  <c r="AD72" i="6"/>
  <c r="AE72" i="6"/>
  <c r="AD73" i="6"/>
  <c r="AE73" i="6"/>
  <c r="AD74" i="6"/>
  <c r="AE74" i="6"/>
  <c r="AD75" i="6"/>
  <c r="AE75" i="6"/>
  <c r="AD76" i="6"/>
  <c r="AE76" i="6"/>
  <c r="AD77" i="6"/>
  <c r="AE77" i="6"/>
  <c r="AD78" i="6"/>
  <c r="AE78" i="6"/>
  <c r="AD79" i="6"/>
  <c r="AE79" i="6"/>
  <c r="AD80" i="6"/>
  <c r="AE80" i="6"/>
  <c r="AD81" i="6"/>
  <c r="AE81" i="6"/>
  <c r="AD82" i="6"/>
  <c r="AE82" i="6"/>
  <c r="AD83" i="6"/>
  <c r="AE83" i="6"/>
  <c r="AD84" i="6"/>
  <c r="AE84" i="6"/>
  <c r="AD85" i="6"/>
  <c r="AE85" i="6"/>
  <c r="AD86" i="6"/>
  <c r="AE86" i="6"/>
  <c r="AD87" i="6"/>
  <c r="AE87" i="6"/>
  <c r="AD88" i="6"/>
  <c r="AE88" i="6"/>
  <c r="AD89" i="6"/>
  <c r="AE89" i="6"/>
  <c r="AD90" i="6"/>
  <c r="AE90" i="6"/>
  <c r="AD91" i="6"/>
  <c r="AE91" i="6"/>
  <c r="AD92" i="6"/>
  <c r="AE92" i="6"/>
  <c r="AD93" i="6"/>
  <c r="AE93" i="6"/>
  <c r="AD94" i="6"/>
  <c r="AE94" i="6"/>
  <c r="AD95" i="6"/>
  <c r="AE95" i="6"/>
  <c r="AD96" i="6"/>
  <c r="AE96" i="6"/>
  <c r="AD97" i="6"/>
  <c r="AE97" i="6"/>
  <c r="AD98" i="6"/>
  <c r="AE98" i="6"/>
  <c r="AD99" i="6"/>
  <c r="AE99" i="6"/>
  <c r="AD100" i="6"/>
  <c r="AE100" i="6"/>
  <c r="AD101" i="6"/>
  <c r="AE101" i="6"/>
  <c r="AD102" i="6"/>
  <c r="AE102" i="6"/>
  <c r="AD103" i="6"/>
  <c r="AE103" i="6"/>
  <c r="AD104" i="6"/>
  <c r="AE104" i="6"/>
  <c r="AD105" i="6"/>
  <c r="AE105" i="6"/>
  <c r="AD106" i="6"/>
  <c r="AE106" i="6"/>
  <c r="AD107" i="6"/>
  <c r="AE107" i="6"/>
  <c r="AD108" i="6"/>
  <c r="AE108" i="6"/>
  <c r="AD109" i="6"/>
  <c r="AE109" i="6"/>
  <c r="AD110" i="6"/>
  <c r="AE110" i="6"/>
  <c r="AD111" i="6"/>
  <c r="AE111" i="6"/>
  <c r="AD112" i="6"/>
  <c r="AE112" i="6"/>
  <c r="AD113" i="6"/>
  <c r="AE113" i="6"/>
  <c r="AD114" i="6"/>
  <c r="AE114" i="6"/>
  <c r="AD115" i="6"/>
  <c r="AE115" i="6"/>
  <c r="AD116" i="6"/>
  <c r="AE116" i="6"/>
  <c r="AD117" i="6"/>
  <c r="AE117" i="6"/>
  <c r="AD118" i="6"/>
  <c r="AE118" i="6"/>
  <c r="AD119" i="6"/>
  <c r="AE119" i="6"/>
  <c r="AD120" i="6"/>
  <c r="AE120" i="6"/>
  <c r="AD121" i="6"/>
  <c r="AE121" i="6"/>
  <c r="AD122" i="6"/>
  <c r="AE122" i="6"/>
  <c r="AD123" i="6"/>
  <c r="AE123" i="6"/>
  <c r="AD124" i="6"/>
  <c r="AE124" i="6"/>
  <c r="AD125" i="6"/>
  <c r="AE125" i="6"/>
  <c r="AD126" i="6"/>
  <c r="AE126" i="6"/>
  <c r="AD127" i="6"/>
  <c r="AE127" i="6"/>
  <c r="AD128" i="6"/>
  <c r="AE128" i="6"/>
  <c r="AD129" i="6"/>
  <c r="AE129" i="6"/>
  <c r="AD130" i="6"/>
  <c r="AE130" i="6"/>
  <c r="AD131" i="6"/>
  <c r="AE131" i="6"/>
  <c r="AD132" i="6"/>
  <c r="AE132" i="6"/>
  <c r="AD133" i="6"/>
  <c r="AE133" i="6"/>
  <c r="AD134" i="6"/>
  <c r="AE134" i="6"/>
  <c r="AD135" i="6"/>
  <c r="AE135" i="6"/>
  <c r="AD136" i="6"/>
  <c r="AE136" i="6"/>
  <c r="AD137" i="6"/>
  <c r="AE137" i="6"/>
  <c r="AD138" i="6"/>
  <c r="AE138" i="6"/>
  <c r="AD139" i="6"/>
  <c r="AE139" i="6"/>
  <c r="AD140" i="6"/>
  <c r="AE140" i="6"/>
  <c r="AD141" i="6"/>
  <c r="AE141" i="6"/>
  <c r="AD142" i="6"/>
  <c r="AE142" i="6"/>
  <c r="AD143" i="6"/>
  <c r="AE143" i="6"/>
  <c r="AD144" i="6"/>
  <c r="AE144" i="6"/>
  <c r="AD145" i="6"/>
  <c r="AE145" i="6"/>
  <c r="AD146" i="6"/>
  <c r="AE146" i="6"/>
  <c r="AD147" i="6"/>
  <c r="AE147" i="6"/>
  <c r="AD148" i="6"/>
  <c r="AE148" i="6"/>
  <c r="AD149" i="6"/>
  <c r="AE149" i="6"/>
  <c r="AD150" i="6"/>
  <c r="AE150" i="6"/>
  <c r="AD151" i="6"/>
  <c r="AE151" i="6"/>
  <c r="AD152" i="6"/>
  <c r="AE152" i="6"/>
  <c r="AD153" i="6"/>
  <c r="AE153" i="6"/>
  <c r="AD154" i="6"/>
  <c r="AE154" i="6"/>
  <c r="AD155" i="6"/>
  <c r="AE155" i="6"/>
  <c r="AD156" i="6"/>
  <c r="AE156" i="6"/>
  <c r="AD157" i="6"/>
  <c r="AE157" i="6"/>
  <c r="AD158" i="6"/>
  <c r="AE158" i="6"/>
  <c r="AD159" i="6"/>
  <c r="AE159" i="6"/>
  <c r="AD160" i="6"/>
  <c r="AE160" i="6"/>
  <c r="AD161" i="6"/>
  <c r="AE161" i="6"/>
  <c r="AD162" i="6"/>
  <c r="AE162" i="6"/>
  <c r="AD163" i="6"/>
  <c r="AE163" i="6"/>
  <c r="AD164" i="6"/>
  <c r="AE164" i="6"/>
  <c r="AD165" i="6"/>
  <c r="AE165" i="6"/>
  <c r="AD166" i="6"/>
  <c r="AE166" i="6"/>
  <c r="AD167" i="6"/>
  <c r="AE167" i="6"/>
  <c r="AD168" i="6"/>
  <c r="AE168" i="6"/>
  <c r="AD169" i="6"/>
  <c r="AE169" i="6"/>
  <c r="AD170" i="6"/>
  <c r="AE170" i="6"/>
  <c r="AD171" i="6"/>
  <c r="AE171" i="6"/>
  <c r="AD172" i="6"/>
  <c r="AE172" i="6"/>
  <c r="AD173" i="6"/>
  <c r="AE173" i="6"/>
  <c r="AD174" i="6"/>
  <c r="AE174" i="6"/>
  <c r="AD175" i="6"/>
  <c r="AE175" i="6"/>
  <c r="AD176" i="6"/>
  <c r="AE176" i="6"/>
  <c r="AD177" i="6"/>
  <c r="AE177" i="6"/>
  <c r="AD178" i="6"/>
  <c r="AE178" i="6"/>
  <c r="AD179" i="6"/>
  <c r="AE179" i="6"/>
  <c r="AD180" i="6"/>
  <c r="AE180" i="6"/>
  <c r="AD181" i="6"/>
  <c r="AE181" i="6"/>
  <c r="AD182" i="6"/>
  <c r="AE182" i="6"/>
  <c r="AD183" i="6"/>
  <c r="AE183" i="6"/>
  <c r="AD184" i="6"/>
  <c r="AE184" i="6"/>
  <c r="AD185" i="6"/>
  <c r="AE185" i="6"/>
  <c r="AD186" i="6"/>
  <c r="AE186" i="6"/>
  <c r="AD187" i="6"/>
  <c r="AE187" i="6"/>
  <c r="AD188" i="6"/>
  <c r="AE188" i="6"/>
  <c r="AD189" i="6"/>
  <c r="AE189" i="6"/>
  <c r="AD190" i="6"/>
  <c r="AE190" i="6"/>
  <c r="AD191" i="6"/>
  <c r="AE191" i="6"/>
  <c r="AD192" i="6"/>
  <c r="AE192" i="6"/>
  <c r="AD193" i="6"/>
  <c r="AE193" i="6"/>
  <c r="AD194" i="6"/>
  <c r="AE194" i="6"/>
  <c r="AD195" i="6"/>
  <c r="AE195" i="6"/>
  <c r="AD196" i="6"/>
  <c r="AE196" i="6"/>
  <c r="AD197" i="6"/>
  <c r="AE197" i="6"/>
  <c r="AD198" i="6"/>
  <c r="AE198" i="6"/>
  <c r="AD199" i="6"/>
  <c r="AE199" i="6"/>
  <c r="AD200" i="6"/>
  <c r="AE200" i="6"/>
  <c r="AD201" i="6"/>
  <c r="AE201" i="6"/>
  <c r="AD202" i="6"/>
  <c r="AE202" i="6"/>
  <c r="AD203" i="6"/>
  <c r="AE203" i="6"/>
  <c r="AD204" i="6"/>
  <c r="AE204" i="6"/>
  <c r="AD205" i="6"/>
  <c r="AE205" i="6"/>
  <c r="AD206" i="6"/>
  <c r="AE206" i="6"/>
  <c r="AD207" i="6"/>
  <c r="AE207" i="6"/>
  <c r="AD208" i="6"/>
  <c r="AE208" i="6"/>
  <c r="AD209" i="6"/>
  <c r="AE209" i="6"/>
  <c r="AD210" i="6"/>
  <c r="AE210" i="6"/>
  <c r="AD211" i="6"/>
  <c r="AE211" i="6"/>
  <c r="AD212" i="6"/>
  <c r="AE212" i="6"/>
  <c r="AD213" i="6"/>
  <c r="AE213" i="6"/>
  <c r="AD214" i="6"/>
  <c r="AE214" i="6"/>
  <c r="AD215" i="6"/>
  <c r="AE215" i="6"/>
  <c r="AD216" i="6"/>
  <c r="AE216" i="6"/>
  <c r="AD217" i="6"/>
  <c r="AE217" i="6"/>
  <c r="AD218" i="6"/>
  <c r="AE218" i="6"/>
  <c r="AD219" i="6"/>
  <c r="AE219" i="6"/>
  <c r="AD220" i="6"/>
  <c r="AE220" i="6"/>
  <c r="AD221" i="6"/>
  <c r="AE221" i="6"/>
  <c r="AD222" i="6"/>
  <c r="AE222" i="6"/>
  <c r="AD223" i="6"/>
  <c r="AE223" i="6"/>
  <c r="AD224" i="6"/>
  <c r="AE224" i="6"/>
  <c r="AD225" i="6"/>
  <c r="AE225" i="6"/>
  <c r="AD226" i="6"/>
  <c r="AE226" i="6"/>
  <c r="AD227" i="6"/>
  <c r="AE227" i="6"/>
  <c r="AD228" i="6"/>
  <c r="AE228" i="6"/>
  <c r="AD229" i="6"/>
  <c r="AE229" i="6"/>
  <c r="AD230" i="6"/>
  <c r="AE230" i="6"/>
  <c r="AD231" i="6"/>
  <c r="AE231" i="6"/>
  <c r="AD232" i="6"/>
  <c r="AE232" i="6"/>
  <c r="AD233" i="6"/>
  <c r="AE233" i="6"/>
  <c r="AD234" i="6"/>
  <c r="AE234" i="6"/>
  <c r="AD235" i="6"/>
  <c r="AE235" i="6"/>
  <c r="AD236" i="6"/>
  <c r="AE236" i="6"/>
  <c r="AD237" i="6"/>
  <c r="AE237" i="6"/>
  <c r="AD238" i="6"/>
  <c r="AE238" i="6"/>
  <c r="AD239" i="6"/>
  <c r="AE239" i="6"/>
  <c r="AD240" i="6"/>
  <c r="AE240" i="6"/>
  <c r="AD241" i="6"/>
  <c r="AE241" i="6"/>
  <c r="AD242" i="6"/>
  <c r="AE242" i="6"/>
  <c r="AD243" i="6"/>
  <c r="AE243" i="6"/>
  <c r="AD244" i="6"/>
  <c r="AE244" i="6"/>
  <c r="AD245" i="6"/>
  <c r="AE245" i="6"/>
  <c r="AD246" i="6"/>
  <c r="AE246" i="6"/>
  <c r="AD247" i="6"/>
  <c r="AE247" i="6"/>
  <c r="AD248" i="6"/>
  <c r="AE248" i="6"/>
  <c r="AD249" i="6"/>
  <c r="AE249" i="6"/>
  <c r="AD250" i="6"/>
  <c r="AE250" i="6"/>
  <c r="AD251" i="6"/>
  <c r="AE251" i="6"/>
  <c r="AD252" i="6"/>
  <c r="AE252" i="6"/>
  <c r="AD253" i="6"/>
  <c r="AE253" i="6"/>
  <c r="AD254" i="6"/>
  <c r="AE254" i="6"/>
  <c r="AD255" i="6"/>
  <c r="AE255" i="6"/>
  <c r="AD256" i="6"/>
  <c r="AE256" i="6"/>
  <c r="AD257" i="6"/>
  <c r="AE257" i="6"/>
  <c r="AD258" i="6"/>
  <c r="AE258" i="6"/>
  <c r="AD259" i="6"/>
  <c r="AE259" i="6"/>
  <c r="AD260" i="6"/>
  <c r="AE260" i="6"/>
  <c r="AD261" i="6"/>
  <c r="AE261" i="6"/>
  <c r="AD262" i="6"/>
  <c r="AE262" i="6"/>
  <c r="AD263" i="6"/>
  <c r="AE263" i="6"/>
  <c r="AD264" i="6"/>
  <c r="AE264" i="6"/>
  <c r="AD265" i="6"/>
  <c r="AE265" i="6"/>
  <c r="AD266" i="6"/>
  <c r="AE266" i="6"/>
  <c r="AD267" i="6"/>
  <c r="AE267" i="6"/>
  <c r="AD268" i="6"/>
  <c r="AE268" i="6"/>
  <c r="AD269" i="6"/>
  <c r="AE269" i="6"/>
  <c r="AD270" i="6"/>
  <c r="AE270" i="6"/>
  <c r="AD271" i="6"/>
  <c r="AE271" i="6"/>
  <c r="AD272" i="6"/>
  <c r="AE272" i="6"/>
  <c r="AD273" i="6"/>
  <c r="AE273" i="6"/>
  <c r="AD274" i="6"/>
  <c r="AE274" i="6"/>
  <c r="AD275" i="6"/>
  <c r="AE275" i="6"/>
  <c r="AD276" i="6"/>
  <c r="AE276" i="6"/>
  <c r="AD277" i="6"/>
  <c r="AE277" i="6"/>
  <c r="AD278" i="6"/>
  <c r="AE278" i="6"/>
  <c r="AD279" i="6"/>
  <c r="AE279" i="6"/>
  <c r="AD280" i="6"/>
  <c r="AE280" i="6"/>
  <c r="AD281" i="6"/>
  <c r="AE281" i="6"/>
  <c r="AD282" i="6"/>
  <c r="AE282" i="6"/>
  <c r="AD283" i="6"/>
  <c r="AE283" i="6"/>
  <c r="AD284" i="6"/>
  <c r="AE284" i="6"/>
  <c r="AD285" i="6"/>
  <c r="AE285" i="6"/>
  <c r="AD286" i="6"/>
  <c r="AE286" i="6"/>
  <c r="AD287" i="6"/>
  <c r="AE287" i="6"/>
  <c r="AD288" i="6"/>
  <c r="AE288" i="6"/>
  <c r="AD289" i="6"/>
  <c r="AE289" i="6"/>
  <c r="AD290" i="6"/>
  <c r="AE290" i="6"/>
  <c r="AD291" i="6"/>
  <c r="AE291" i="6"/>
  <c r="AD292" i="6"/>
  <c r="AE292" i="6"/>
  <c r="AD293" i="6"/>
  <c r="AE293" i="6"/>
  <c r="AD294" i="6"/>
  <c r="AE294" i="6"/>
  <c r="AD295" i="6"/>
  <c r="AE295" i="6"/>
  <c r="AD296" i="6"/>
  <c r="AE296" i="6"/>
  <c r="AD297" i="6"/>
  <c r="AE297" i="6"/>
  <c r="AD298" i="6"/>
  <c r="AE298" i="6"/>
  <c r="AD299" i="6"/>
  <c r="AE299" i="6"/>
  <c r="AE2" i="6"/>
  <c r="AD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2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" i="6"/>
  <c r="Y4" i="6"/>
  <c r="Y5" i="6"/>
  <c r="Y2" i="6"/>
  <c r="A286" i="7" l="1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285" i="7"/>
  <c r="A105" i="7"/>
  <c r="A151" i="7"/>
  <c r="A279" i="7"/>
  <c r="A281" i="7"/>
  <c r="A28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269" i="7"/>
  <c r="A270" i="7"/>
  <c r="A271" i="7"/>
  <c r="A272" i="7"/>
  <c r="A273" i="7"/>
  <c r="A274" i="7"/>
  <c r="A275" i="7"/>
  <c r="A276" i="7"/>
  <c r="A277" i="7"/>
  <c r="A278" i="7"/>
  <c r="A280" i="7"/>
  <c r="A282" i="7"/>
  <c r="A284" i="7"/>
  <c r="A2" i="7"/>
  <c r="A3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174" i="7"/>
  <c r="BH280" i="5" l="1"/>
  <c r="BH279" i="5"/>
  <c r="BH278" i="5"/>
  <c r="BH277" i="5"/>
  <c r="BH276" i="5"/>
  <c r="BH275" i="5"/>
  <c r="BH274" i="5"/>
  <c r="BH273" i="5"/>
  <c r="BH272" i="5"/>
  <c r="BH271" i="5"/>
  <c r="F178" i="3" l="1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BG280" i="1"/>
  <c r="BG279" i="1"/>
  <c r="BG278" i="1"/>
  <c r="BG277" i="1"/>
  <c r="BG276" i="1"/>
  <c r="BG275" i="1"/>
  <c r="BG274" i="1"/>
  <c r="BG273" i="1"/>
  <c r="BG272" i="1"/>
  <c r="BG271" i="1"/>
</calcChain>
</file>

<file path=xl/comments1.xml><?xml version="1.0" encoding="utf-8"?>
<comments xmlns="http://schemas.openxmlformats.org/spreadsheetml/2006/main">
  <authors>
    <author>LEJEUNE Sibille</author>
    <author>POULEUR Anne-Catherine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LEJEUNE Sibille:</t>
        </r>
        <r>
          <rPr>
            <sz val="9"/>
            <color indexed="81"/>
            <rFont val="Tahoma"/>
            <family val="2"/>
          </rPr>
          <t xml:space="preserve">
surligner gris = aged matched and HFpEF</t>
        </r>
      </text>
    </comment>
    <comment ref="C1" authorId="1">
      <text>
        <r>
          <rPr>
            <b/>
            <sz val="14"/>
            <color indexed="81"/>
            <rFont val="Tahoma"/>
            <family val="2"/>
          </rPr>
          <t>POULEUR Anne-Catherine:</t>
        </r>
        <r>
          <rPr>
            <sz val="14"/>
            <color indexed="81"/>
            <rFont val="Tahoma"/>
            <family val="2"/>
          </rPr>
          <t xml:space="preserve">
0=vol
1=stadeB
2=stadeC
4=unknown
</t>
        </r>
      </text>
    </comment>
    <comment ref="J1" authorId="1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1 female
0 male</t>
        </r>
      </text>
    </comment>
  </commentList>
</comments>
</file>

<file path=xl/comments2.xml><?xml version="1.0" encoding="utf-8"?>
<comments xmlns="http://schemas.openxmlformats.org/spreadsheetml/2006/main">
  <authors>
    <author>LEJEUNE Sibille</author>
    <author>POULEUR Anne-Catherine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LEJEUNE Sibille:</t>
        </r>
        <r>
          <rPr>
            <sz val="9"/>
            <color indexed="81"/>
            <rFont val="Tahoma"/>
            <family val="2"/>
          </rPr>
          <t xml:space="preserve">
surligner gris = aged matched and HFpEF</t>
        </r>
      </text>
    </comment>
    <comment ref="C1" authorId="1">
      <text>
        <r>
          <rPr>
            <b/>
            <sz val="14"/>
            <color indexed="81"/>
            <rFont val="Tahoma"/>
            <family val="2"/>
          </rPr>
          <t>POULEUR Anne-Catherine:</t>
        </r>
        <r>
          <rPr>
            <sz val="14"/>
            <color indexed="81"/>
            <rFont val="Tahoma"/>
            <family val="2"/>
          </rPr>
          <t xml:space="preserve">
0=vol
1=stadeB
2=HFpEF
4=unknown
5= HFrEF</t>
        </r>
      </text>
    </comment>
    <comment ref="D1" authorId="1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ID unique, tous les patients groupés HFpEF, HFrEF, contrôles
</t>
        </r>
      </text>
    </comment>
    <comment ref="E1" authorId="1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patients exclus pour le myo_i
</t>
        </r>
      </text>
    </comment>
    <comment ref="S1" authorId="1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0=vivant
1=décès
2=censoré greffe
</t>
        </r>
      </text>
    </comment>
  </commentList>
</comments>
</file>

<file path=xl/comments3.xml><?xml version="1.0" encoding="utf-8"?>
<comments xmlns="http://schemas.openxmlformats.org/spreadsheetml/2006/main">
  <authors>
    <author>POULEUR Anne-Catherine</author>
    <author>LEJEUNE Sibille</author>
    <author>Eric</author>
    <author>BADII Maria Chiara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ID unique, tous les patients groupés HFpEF, HFrEF, contrôles
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patients exclus pour le myo_i
</t>
        </r>
      </text>
    </comment>
    <comment ref="D1" authorId="0">
      <text>
        <r>
          <rPr>
            <b/>
            <sz val="14"/>
            <color indexed="81"/>
            <rFont val="Tahoma"/>
            <family val="2"/>
          </rPr>
          <t>POULEUR Anne-Catherine:</t>
        </r>
        <r>
          <rPr>
            <sz val="14"/>
            <color indexed="81"/>
            <rFont val="Tahoma"/>
            <family val="2"/>
          </rPr>
          <t xml:space="preserve">
0=vol
1=stadeB
2=HFpEF
4=unknown
5= HFrEF</t>
        </r>
      </text>
    </comment>
    <comment ref="E1" authorId="1">
      <text>
        <r>
          <rPr>
            <b/>
            <sz val="9"/>
            <color indexed="81"/>
            <rFont val="Tahoma"/>
            <family val="2"/>
          </rPr>
          <t>LEJEUNE Sibille:</t>
        </r>
        <r>
          <rPr>
            <sz val="9"/>
            <color indexed="81"/>
            <rFont val="Tahoma"/>
            <family val="2"/>
          </rPr>
          <t xml:space="preserve">
surligner gris = aged matched and HFpEF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1 female
0 male
</t>
        </r>
      </text>
    </comment>
    <comment ref="Y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0 jamais
1 oui</t>
        </r>
      </text>
    </comment>
    <comment ref="BW1" authorId="2">
      <text>
        <r>
          <rPr>
            <sz val="10"/>
            <color indexed="81"/>
            <rFont val="Calibri"/>
            <family val="2"/>
          </rPr>
          <t xml:space="preserve">Pendant hsopitalisation
</t>
        </r>
      </text>
    </comment>
    <comment ref="DX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membres inférieurs  le plus souvent</t>
        </r>
      </text>
    </comment>
    <comment ref="ED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1 discrète
2 modérée
3 sévère</t>
        </r>
      </text>
    </comment>
    <comment ref="FD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en parasternal long axe, mm</t>
        </r>
      </text>
    </comment>
    <comment ref="FF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en parasternal lon axe</t>
        </r>
      </text>
    </comment>
    <comment ref="FR1" authorId="3">
      <text>
        <r>
          <rPr>
            <b/>
            <sz val="9"/>
            <color indexed="81"/>
            <rFont val="Tahoma"/>
            <family val="2"/>
          </rPr>
          <t>BADII Maria Chiara:</t>
        </r>
        <r>
          <rPr>
            <sz val="9"/>
            <color indexed="81"/>
            <rFont val="Tahoma"/>
            <family val="2"/>
          </rPr>
          <t xml:space="preserve">
0= no
1= oui
</t>
        </r>
      </text>
    </comment>
    <comment ref="GP1" authorId="3">
      <text>
        <r>
          <rPr>
            <b/>
            <sz val="9"/>
            <color rgb="FF000000"/>
            <rFont val="Tahoma"/>
            <family val="2"/>
          </rPr>
          <t>BADII Maria Chiara: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homogène
</t>
        </r>
        <r>
          <rPr>
            <sz val="9"/>
            <color rgb="FF000000"/>
            <rFont val="Tahoma"/>
            <family val="2"/>
          </rPr>
          <t xml:space="preserve">0 non homogène
</t>
        </r>
      </text>
    </comment>
    <comment ref="GS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anormal si &lt;35%</t>
        </r>
      </text>
    </comment>
    <comment ref="GU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pathologic si &gt;0,55</t>
        </r>
      </text>
    </comment>
    <comment ref="HB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plate O</t>
        </r>
      </text>
    </comment>
    <comment ref="JQ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0=vivant
1=décès
2=censoré greffe
</t>
        </r>
      </text>
    </comment>
    <comment ref="J441" authorId="1">
      <text>
        <r>
          <rPr>
            <b/>
            <sz val="9"/>
            <color indexed="81"/>
            <rFont val="Tahoma"/>
            <family val="2"/>
          </rPr>
          <t>LEJEUNE Sibille:</t>
        </r>
        <r>
          <rPr>
            <sz val="9"/>
            <color indexed="81"/>
            <rFont val="Tahoma"/>
            <family val="2"/>
          </rPr>
          <t xml:space="preserve">
ATTENTION DOUBLON </t>
        </r>
      </text>
    </comment>
  </commentList>
</comments>
</file>

<file path=xl/comments4.xml><?xml version="1.0" encoding="utf-8"?>
<comments xmlns="http://schemas.openxmlformats.org/spreadsheetml/2006/main">
  <authors>
    <author>POULEUR Anne-Catherine</author>
    <author>LEJEUNE Sibille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ID unique, tous les patients groupés HFpEF, HFrEF, contrôles
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patients exclus pour le myo_i
</t>
        </r>
      </text>
    </comment>
    <comment ref="D1" authorId="0">
      <text>
        <r>
          <rPr>
            <b/>
            <sz val="14"/>
            <color indexed="81"/>
            <rFont val="Tahoma"/>
            <family val="2"/>
          </rPr>
          <t>POULEUR Anne-Catherine:</t>
        </r>
        <r>
          <rPr>
            <sz val="14"/>
            <color indexed="81"/>
            <rFont val="Tahoma"/>
            <family val="2"/>
          </rPr>
          <t xml:space="preserve">
0=vol
1=stadeB
2=stadeC
4=unknown
</t>
        </r>
      </text>
    </comment>
    <comment ref="E1" authorId="1">
      <text>
        <r>
          <rPr>
            <b/>
            <sz val="9"/>
            <color indexed="81"/>
            <rFont val="Tahoma"/>
            <family val="2"/>
          </rPr>
          <t>LEJEUNE Sibille:</t>
        </r>
        <r>
          <rPr>
            <sz val="9"/>
            <color indexed="81"/>
            <rFont val="Tahoma"/>
            <family val="2"/>
          </rPr>
          <t xml:space="preserve">
surligner gris = aged matched and HFpEF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1 female
0 male</t>
        </r>
      </text>
    </comment>
  </commentList>
</comments>
</file>

<file path=xl/comments5.xml><?xml version="1.0" encoding="utf-8"?>
<comments xmlns="http://schemas.openxmlformats.org/spreadsheetml/2006/main">
  <authors>
    <author>POULEUR Anne-Catherine</author>
    <author>LEJEUNE Sibille</author>
    <author>Eric</author>
    <author>BADII Maria Chiara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ID unique, tous les patients groupés HFpEF, HFrEF, contrôles
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patients exclus pour le myo_i
</t>
        </r>
      </text>
    </comment>
    <comment ref="D1" authorId="0">
      <text>
        <r>
          <rPr>
            <b/>
            <sz val="14"/>
            <color indexed="81"/>
            <rFont val="Tahoma"/>
            <family val="2"/>
          </rPr>
          <t>POULEUR Anne-Catherine:</t>
        </r>
        <r>
          <rPr>
            <sz val="14"/>
            <color indexed="81"/>
            <rFont val="Tahoma"/>
            <family val="2"/>
          </rPr>
          <t xml:space="preserve">
0=vol
1=stadeB
2=HFpEF
4=unknown
5= HFrEF</t>
        </r>
      </text>
    </comment>
    <comment ref="E1" authorId="1">
      <text>
        <r>
          <rPr>
            <b/>
            <sz val="9"/>
            <color indexed="81"/>
            <rFont val="Tahoma"/>
            <family val="2"/>
          </rPr>
          <t>LEJEUNE Sibille:</t>
        </r>
        <r>
          <rPr>
            <sz val="9"/>
            <color indexed="81"/>
            <rFont val="Tahoma"/>
            <family val="2"/>
          </rPr>
          <t xml:space="preserve">
surligner gris = aged matched and HFpEF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1 female
0 male</t>
        </r>
      </text>
    </comment>
    <comment ref="X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0 jamais
1 oui</t>
        </r>
      </text>
    </comment>
    <comment ref="BV1" authorId="2">
      <text>
        <r>
          <rPr>
            <sz val="10"/>
            <color indexed="81"/>
            <rFont val="Calibri"/>
            <family val="2"/>
          </rPr>
          <t xml:space="preserve">Pendant hsopitalisation
</t>
        </r>
      </text>
    </comment>
    <comment ref="DW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membres inférieurs  le plus souvent</t>
        </r>
      </text>
    </comment>
    <comment ref="EC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1 discrète
2 modérée
3 sévère</t>
        </r>
      </text>
    </comment>
    <comment ref="FC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en parasternal long axe, mm</t>
        </r>
      </text>
    </comment>
    <comment ref="FE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en parasternal lon axe</t>
        </r>
      </text>
    </comment>
    <comment ref="FQ1" authorId="3">
      <text>
        <r>
          <rPr>
            <b/>
            <sz val="9"/>
            <color indexed="81"/>
            <rFont val="Tahoma"/>
            <family val="2"/>
          </rPr>
          <t>BADII Maria Chiara:</t>
        </r>
        <r>
          <rPr>
            <sz val="9"/>
            <color indexed="81"/>
            <rFont val="Tahoma"/>
            <family val="2"/>
          </rPr>
          <t xml:space="preserve">
0= no
1= oui
</t>
        </r>
      </text>
    </comment>
    <comment ref="GO1" authorId="3">
      <text>
        <r>
          <rPr>
            <b/>
            <sz val="9"/>
            <color rgb="FF000000"/>
            <rFont val="Tahoma"/>
            <family val="2"/>
          </rPr>
          <t>BADII Maria Chiara: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homogène
</t>
        </r>
        <r>
          <rPr>
            <sz val="9"/>
            <color rgb="FF000000"/>
            <rFont val="Tahoma"/>
            <family val="2"/>
          </rPr>
          <t xml:space="preserve">0 non homogène
</t>
        </r>
      </text>
    </comment>
    <comment ref="GR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anormal si &lt;35%</t>
        </r>
      </text>
    </comment>
    <comment ref="GT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pathologic si &gt;0,55</t>
        </r>
      </text>
    </comment>
    <comment ref="HA1" authorId="2">
      <text>
        <r>
          <rPr>
            <b/>
            <sz val="10"/>
            <color indexed="81"/>
            <rFont val="Calibri"/>
            <family val="2"/>
          </rPr>
          <t>Eric:</t>
        </r>
        <r>
          <rPr>
            <sz val="10"/>
            <color indexed="81"/>
            <rFont val="Calibri"/>
            <family val="2"/>
          </rPr>
          <t xml:space="preserve">
plate O</t>
        </r>
      </text>
    </comment>
    <comment ref="JP1" authorId="0">
      <text>
        <r>
          <rPr>
            <b/>
            <sz val="9"/>
            <color indexed="81"/>
            <rFont val="Tahoma"/>
            <family val="2"/>
          </rPr>
          <t>POULEUR Anne-Catherine:</t>
        </r>
        <r>
          <rPr>
            <sz val="9"/>
            <color indexed="81"/>
            <rFont val="Tahoma"/>
            <family val="2"/>
          </rPr>
          <t xml:space="preserve">
0=vivant
1=décès
2=censoré greffe
</t>
        </r>
      </text>
    </comment>
    <comment ref="I441" authorId="1">
      <text>
        <r>
          <rPr>
            <b/>
            <sz val="9"/>
            <color indexed="81"/>
            <rFont val="Tahoma"/>
            <family val="2"/>
          </rPr>
          <t>LEJEUNE Sibille:</t>
        </r>
        <r>
          <rPr>
            <sz val="9"/>
            <color indexed="81"/>
            <rFont val="Tahoma"/>
            <family val="2"/>
          </rPr>
          <t xml:space="preserve">
ATTENTION DOUBLON </t>
        </r>
      </text>
    </comment>
  </commentList>
</comments>
</file>

<file path=xl/sharedStrings.xml><?xml version="1.0" encoding="utf-8"?>
<sst xmlns="http://schemas.openxmlformats.org/spreadsheetml/2006/main" count="42818" uniqueCount="2123">
  <si>
    <t>ID_all_PRC</t>
  </si>
  <si>
    <t>Ajout_Canada</t>
  </si>
  <si>
    <t>Metabolom_faite</t>
  </si>
  <si>
    <t>groupe_final</t>
  </si>
  <si>
    <t>ID unique</t>
  </si>
  <si>
    <t>ID_tube_HFpEF_co</t>
  </si>
  <si>
    <t>ID_clotilde</t>
  </si>
  <si>
    <t>ID_tube_HFrEF</t>
  </si>
  <si>
    <t>FirstName</t>
  </si>
  <si>
    <t>PatientID</t>
  </si>
  <si>
    <t>date_of_birth</t>
  </si>
  <si>
    <t>age</t>
  </si>
  <si>
    <t>Weight</t>
  </si>
  <si>
    <t>Height_cm</t>
  </si>
  <si>
    <t>BMI</t>
  </si>
  <si>
    <t>BSA_m2</t>
  </si>
  <si>
    <t>sex</t>
  </si>
  <si>
    <t>Tas</t>
  </si>
  <si>
    <t>Tad</t>
  </si>
  <si>
    <t>FA_visit</t>
  </si>
  <si>
    <t>NYHA</t>
  </si>
  <si>
    <t>Diabete</t>
  </si>
  <si>
    <t>diabete_type</t>
  </si>
  <si>
    <t>HTA</t>
  </si>
  <si>
    <t>Tabac</t>
  </si>
  <si>
    <t>Hypercholest</t>
  </si>
  <si>
    <t>ATCDfam</t>
  </si>
  <si>
    <t>BPCO</t>
  </si>
  <si>
    <t>SAS</t>
  </si>
  <si>
    <t>FE_protocole</t>
  </si>
  <si>
    <t>glc_mgdl</t>
  </si>
  <si>
    <t>creat_mgdl</t>
  </si>
  <si>
    <t>gfr_CKDepi</t>
  </si>
  <si>
    <t>GFRsup60</t>
  </si>
  <si>
    <t>Hb_gdL</t>
  </si>
  <si>
    <t>Hct</t>
  </si>
  <si>
    <t>BNP_pgmM</t>
  </si>
  <si>
    <t>NTproBNP_pgmL</t>
  </si>
  <si>
    <t>logNTpro</t>
  </si>
  <si>
    <t>TOTcholest</t>
  </si>
  <si>
    <t xml:space="preserve"> LDL</t>
  </si>
  <si>
    <t>HDL</t>
  </si>
  <si>
    <t>trigly</t>
  </si>
  <si>
    <t>TSH</t>
  </si>
  <si>
    <t>ferritin</t>
  </si>
  <si>
    <t>date bilan</t>
  </si>
  <si>
    <t>bloodtest_date</t>
  </si>
  <si>
    <t>creatinin</t>
  </si>
  <si>
    <t>urée</t>
  </si>
  <si>
    <t>acide_urique</t>
  </si>
  <si>
    <t>sodium</t>
  </si>
  <si>
    <t>date_bioM</t>
  </si>
  <si>
    <t>ST2 ng/mL valeur 3</t>
  </si>
  <si>
    <t>ddimères</t>
  </si>
  <si>
    <t>sST2_ng_mL_valeur2</t>
  </si>
  <si>
    <t>Ct_FGF23_ELISARUmL</t>
  </si>
  <si>
    <t>iFGF23_pg_mL</t>
  </si>
  <si>
    <t>log_ST2_val2</t>
  </si>
  <si>
    <t>logST2</t>
  </si>
  <si>
    <t>logctFGF</t>
  </si>
  <si>
    <t>logiFGF</t>
  </si>
  <si>
    <t>Calcium total</t>
  </si>
  <si>
    <t>Créat_IDMS</t>
  </si>
  <si>
    <t>Fer</t>
  </si>
  <si>
    <t xml:space="preserve"> </t>
  </si>
  <si>
    <t>NT_pro_BNP_bis</t>
  </si>
  <si>
    <t>PTH_intacte</t>
  </si>
  <si>
    <t>Ferritine</t>
  </si>
  <si>
    <t>Tropo_T</t>
  </si>
  <si>
    <t>25_OH_VitD</t>
  </si>
  <si>
    <t>CHF_admission</t>
  </si>
  <si>
    <t>FF</t>
  </si>
  <si>
    <t>syncope</t>
  </si>
  <si>
    <t>HTAP_echo_hospit</t>
  </si>
  <si>
    <t>coro_hospit</t>
  </si>
  <si>
    <t>CAD3_4</t>
  </si>
  <si>
    <t>détai_ CAD</t>
  </si>
  <si>
    <t>FA_hospit</t>
  </si>
  <si>
    <t>ECG_LBBB</t>
  </si>
  <si>
    <t>ECG_RBBB</t>
  </si>
  <si>
    <t>rightKT</t>
  </si>
  <si>
    <t>scintiVP</t>
  </si>
  <si>
    <t>AngioCT</t>
  </si>
  <si>
    <t xml:space="preserve">MI_veinous_echodoppler </t>
  </si>
  <si>
    <t>loopdiuretics</t>
  </si>
  <si>
    <t>HCT_thiazide</t>
  </si>
  <si>
    <t>Aldacton</t>
  </si>
  <si>
    <t>bblock</t>
  </si>
  <si>
    <t>IEC_arb</t>
  </si>
  <si>
    <t>AntiCa</t>
  </si>
  <si>
    <t>antiaggrégant</t>
  </si>
  <si>
    <t>anticoagulant</t>
  </si>
  <si>
    <t>digitale</t>
  </si>
  <si>
    <t>Nitrés</t>
  </si>
  <si>
    <t>statins</t>
  </si>
  <si>
    <t>cordarone</t>
  </si>
  <si>
    <t>VO2_max_mlkgmin</t>
  </si>
  <si>
    <t>QR</t>
  </si>
  <si>
    <t>METS</t>
  </si>
  <si>
    <t>VE_VCO2</t>
  </si>
  <si>
    <t>restCF</t>
  </si>
  <si>
    <t>maxeffortCF</t>
  </si>
  <si>
    <t>Etiologie</t>
  </si>
  <si>
    <t>Commentaires</t>
  </si>
  <si>
    <t>CMI</t>
  </si>
  <si>
    <t>coro</t>
  </si>
  <si>
    <t>lastcoro_date</t>
  </si>
  <si>
    <t>Lésions_last coro3_4</t>
  </si>
  <si>
    <t>Site_lésion3_4</t>
  </si>
  <si>
    <t>RMNyn</t>
  </si>
  <si>
    <t>LGE_gerber_relecture</t>
  </si>
  <si>
    <t>insertion_VD</t>
  </si>
  <si>
    <t>FA_ATCD</t>
  </si>
  <si>
    <t>ATCD_MI</t>
  </si>
  <si>
    <t>ATCD_PTCA</t>
  </si>
  <si>
    <t>ATCD_CABG</t>
  </si>
  <si>
    <t>ATCD_HFepisods</t>
  </si>
  <si>
    <t>ATCD_nbHFepisods</t>
  </si>
  <si>
    <t>ATCD_valvularsurgery</t>
  </si>
  <si>
    <t>ATCD_carot</t>
  </si>
  <si>
    <t>ATCD_periph_vasc_disease</t>
  </si>
  <si>
    <t>PMK</t>
  </si>
  <si>
    <t>ATCD_neurovasc</t>
  </si>
  <si>
    <t>IRC</t>
  </si>
  <si>
    <t>Grade</t>
  </si>
  <si>
    <t>Value_GFR_MDRD</t>
  </si>
  <si>
    <t>EFR_DATE</t>
  </si>
  <si>
    <t>VEMS</t>
  </si>
  <si>
    <t>pc_VEMS</t>
  </si>
  <si>
    <t>VEMS_CV</t>
  </si>
  <si>
    <t>CV</t>
  </si>
  <si>
    <t>CPT</t>
  </si>
  <si>
    <t>DlCO</t>
  </si>
  <si>
    <t>conclusions</t>
  </si>
  <si>
    <t>echo_date</t>
  </si>
  <si>
    <t>conditions</t>
  </si>
  <si>
    <t>Tas_echo</t>
  </si>
  <si>
    <t>Tad_echo</t>
  </si>
  <si>
    <t>FC_echo</t>
  </si>
  <si>
    <t>FA_echo</t>
  </si>
  <si>
    <t>IVSd</t>
  </si>
  <si>
    <t>PWd</t>
  </si>
  <si>
    <t>LVEDDmm</t>
  </si>
  <si>
    <t>LVESDmm</t>
  </si>
  <si>
    <t>IVSs</t>
  </si>
  <si>
    <t>PWs</t>
  </si>
  <si>
    <t>LA_PLA_dim</t>
  </si>
  <si>
    <t>LVOT_dim</t>
  </si>
  <si>
    <t>Aorte_dim</t>
  </si>
  <si>
    <t>TAmsec</t>
  </si>
  <si>
    <t>TEmsec</t>
  </si>
  <si>
    <t>meanTA</t>
  </si>
  <si>
    <t>meanTE</t>
  </si>
  <si>
    <t>LA_Vol_simpson</t>
  </si>
  <si>
    <t>LA_Vol_simpsoni</t>
  </si>
  <si>
    <t>LVEDVml</t>
  </si>
  <si>
    <t>LVESVml</t>
  </si>
  <si>
    <t>LVEDVi</t>
  </si>
  <si>
    <t>LVESVi</t>
  </si>
  <si>
    <t>EFsimpson</t>
  </si>
  <si>
    <t>FE_inf40</t>
  </si>
  <si>
    <t>FE_inf50</t>
  </si>
  <si>
    <t>MeanE_mitral</t>
  </si>
  <si>
    <t>MeanA_mitral</t>
  </si>
  <si>
    <t>Mean_E_DT</t>
  </si>
  <si>
    <t>Mean_Septal_epr</t>
  </si>
  <si>
    <t>Mean_Lateral_epri</t>
  </si>
  <si>
    <t>septalEeprim</t>
  </si>
  <si>
    <t>E_A</t>
  </si>
  <si>
    <t>Propagation_speed</t>
  </si>
  <si>
    <t>Mean_LVOT_VTI</t>
  </si>
  <si>
    <t>AV_PG</t>
  </si>
  <si>
    <t>AV_GM</t>
  </si>
  <si>
    <t>AV_Vmax</t>
  </si>
  <si>
    <t>AV_Vmoy</t>
  </si>
  <si>
    <t>AV_VTI</t>
  </si>
  <si>
    <t>Iao</t>
  </si>
  <si>
    <t>IM</t>
  </si>
  <si>
    <t>IT</t>
  </si>
  <si>
    <t>IP</t>
  </si>
  <si>
    <t>MeanVDOD</t>
  </si>
  <si>
    <t>VDODsup37</t>
  </si>
  <si>
    <t>HVG</t>
  </si>
  <si>
    <t>HVG_details</t>
  </si>
  <si>
    <t>Cinetique</t>
  </si>
  <si>
    <t>RA_Vol_simpson</t>
  </si>
  <si>
    <t>RA_Vol_simpsoni</t>
  </si>
  <si>
    <t xml:space="preserve">FAC_VD </t>
  </si>
  <si>
    <t>FAC_inf35</t>
  </si>
  <si>
    <t xml:space="preserve">Pulsed_doppler_MPI </t>
  </si>
  <si>
    <t>MPISup0,55</t>
  </si>
  <si>
    <t>Mean_Sprim</t>
  </si>
  <si>
    <t>PathologicSprim</t>
  </si>
  <si>
    <t>Mean_TAPSE</t>
  </si>
  <si>
    <t>TAPSE _inf17</t>
  </si>
  <si>
    <t>PAPS</t>
  </si>
  <si>
    <t>VCImm</t>
  </si>
  <si>
    <t>RV_subcostal_WT</t>
  </si>
  <si>
    <t>RMN</t>
  </si>
  <si>
    <t>LVMml</t>
  </si>
  <si>
    <t>LVMg</t>
  </si>
  <si>
    <t>LVMigm2</t>
  </si>
  <si>
    <t>EDV</t>
  </si>
  <si>
    <t>EDVi</t>
  </si>
  <si>
    <t>ESV</t>
  </si>
  <si>
    <t>ESVi</t>
  </si>
  <si>
    <t>SV</t>
  </si>
  <si>
    <t>Svi</t>
  </si>
  <si>
    <t>EF</t>
  </si>
  <si>
    <t>COlmin</t>
  </si>
  <si>
    <t>Cindex</t>
  </si>
  <si>
    <t>RVEDV</t>
  </si>
  <si>
    <t>RVEDVi</t>
  </si>
  <si>
    <t>RVESV</t>
  </si>
  <si>
    <t>RVESVi</t>
  </si>
  <si>
    <t>RVSV</t>
  </si>
  <si>
    <t>RVSVi</t>
  </si>
  <si>
    <t>RVEF</t>
  </si>
  <si>
    <t>RVEFinf45pc</t>
  </si>
  <si>
    <t>LV_mass_Vol</t>
  </si>
  <si>
    <t xml:space="preserve">LAarea4C </t>
  </si>
  <si>
    <t>LAdim4C</t>
  </si>
  <si>
    <t>LAarea2C</t>
  </si>
  <si>
    <t>LAdim2C</t>
  </si>
  <si>
    <t>RAarea4C</t>
  </si>
  <si>
    <t>RAdim2C</t>
  </si>
  <si>
    <t>LA_VolMR</t>
  </si>
  <si>
    <t>indexed_LAVol</t>
  </si>
  <si>
    <t>Scar_pc</t>
  </si>
  <si>
    <t>HCT_pc</t>
  </si>
  <si>
    <t>preAS</t>
  </si>
  <si>
    <t>preA</t>
  </si>
  <si>
    <t>preAL</t>
  </si>
  <si>
    <t>preIL</t>
  </si>
  <si>
    <t>preI</t>
  </si>
  <si>
    <t>preIS</t>
  </si>
  <si>
    <t>pre_myo_Mean</t>
  </si>
  <si>
    <t>pre_blood</t>
  </si>
  <si>
    <t>postAS</t>
  </si>
  <si>
    <t>postA</t>
  </si>
  <si>
    <t>postAL</t>
  </si>
  <si>
    <t>postIL</t>
  </si>
  <si>
    <t>postI</t>
  </si>
  <si>
    <t>postIS</t>
  </si>
  <si>
    <t>post_myo_mean</t>
  </si>
  <si>
    <t>post_blood</t>
  </si>
  <si>
    <t>ECVpc</t>
  </si>
  <si>
    <t>ECVsup33</t>
  </si>
  <si>
    <t>LGEpc</t>
  </si>
  <si>
    <t>LGE_coupe_MOLLI</t>
  </si>
  <si>
    <t>LGE_gerber</t>
  </si>
  <si>
    <t>LGEclo</t>
  </si>
  <si>
    <t>PSIR</t>
  </si>
  <si>
    <t>insertion VD</t>
  </si>
  <si>
    <t>T2_mapping</t>
  </si>
  <si>
    <t>FUP 02/2019 résumé</t>
  </si>
  <si>
    <t>DateBilan</t>
  </si>
  <si>
    <t>date FUP</t>
  </si>
  <si>
    <t>Death</t>
  </si>
  <si>
    <t>DateDeath_naturalhistory</t>
  </si>
  <si>
    <t>TimeDeath_Nat_Hist_M</t>
  </si>
  <si>
    <t>Hospit</t>
  </si>
  <si>
    <t>DateHospit</t>
  </si>
  <si>
    <t>TimeHospitM</t>
  </si>
  <si>
    <t>Combined</t>
  </si>
  <si>
    <t>DateCombined</t>
  </si>
  <si>
    <t>TimeCombinedM</t>
  </si>
  <si>
    <t>Mean FUP months</t>
  </si>
  <si>
    <t>MeanFUPdays</t>
  </si>
  <si>
    <t>Greffe_LVAD</t>
  </si>
  <si>
    <t>Date_greffe_VAD</t>
  </si>
  <si>
    <t>FA_tomtec_LV</t>
  </si>
  <si>
    <t>TOMTEC</t>
  </si>
  <si>
    <t>Tc_EDV</t>
  </si>
  <si>
    <t>Tc_ESV</t>
  </si>
  <si>
    <t>Tc_EF</t>
  </si>
  <si>
    <t>LVEndoGLS</t>
  </si>
  <si>
    <t>MyoGLS</t>
  </si>
  <si>
    <t>GRS</t>
  </si>
  <si>
    <t>SD_TS_Peak</t>
  </si>
  <si>
    <t>SD_LS_Peak</t>
  </si>
  <si>
    <t>Bad_Tracking_LVGLS</t>
  </si>
  <si>
    <t>EDSsup</t>
  </si>
  <si>
    <t>bad_tracking_RVGLS</t>
  </si>
  <si>
    <t xml:space="preserve">Tc_FAC_VD </t>
  </si>
  <si>
    <t>vue</t>
  </si>
  <si>
    <t>FACtomtec</t>
  </si>
  <si>
    <t>RVendoGLS</t>
  </si>
  <si>
    <t>Peakstrainfree wall</t>
  </si>
  <si>
    <t>ESSfreewall</t>
  </si>
  <si>
    <t>Timetopeakfreewall</t>
  </si>
  <si>
    <t>Peakstrainseptum</t>
  </si>
  <si>
    <t>ESSseptum</t>
  </si>
  <si>
    <t>Timetopeakseptum</t>
  </si>
  <si>
    <t>averagePeak</t>
  </si>
  <si>
    <t>AverageES</t>
  </si>
  <si>
    <t>TTPms</t>
  </si>
  <si>
    <t>FA_echobis</t>
  </si>
  <si>
    <t>badtracking</t>
  </si>
  <si>
    <t>vue_bis</t>
  </si>
  <si>
    <t>FACtomtecClo</t>
  </si>
  <si>
    <t>RVendoGLSClo</t>
  </si>
  <si>
    <t>Peakstrainfreewallbis</t>
  </si>
  <si>
    <t>ESSfreewallbis</t>
  </si>
  <si>
    <t>Timetopeakfreewallbis</t>
  </si>
  <si>
    <t>Peakstrainseptumbis</t>
  </si>
  <si>
    <t>ESSseptumbis</t>
  </si>
  <si>
    <t>Timetopeakseptumbis</t>
  </si>
  <si>
    <t>averagePeakbis</t>
  </si>
  <si>
    <t>AverageESbis</t>
  </si>
  <si>
    <t>TTPmsbis</t>
  </si>
  <si>
    <t>FAC_TT_Sib</t>
  </si>
  <si>
    <t>RVEndoGLSSib</t>
  </si>
  <si>
    <t>FeatureTrackingRV_Vic</t>
  </si>
  <si>
    <t>QualityRVFT_Vic</t>
  </si>
  <si>
    <t>FeatureTrackingRV_Sib</t>
  </si>
  <si>
    <t>QualityRVFT_Sib</t>
  </si>
  <si>
    <t>RVEF_bis</t>
  </si>
  <si>
    <t xml:space="preserve">RVEF bis </t>
  </si>
  <si>
    <t>score Minnesota</t>
  </si>
  <si>
    <t>ID-unique</t>
  </si>
  <si>
    <t>Prelevement1</t>
  </si>
  <si>
    <t>Idtube1</t>
  </si>
  <si>
    <t>Idtube1bis</t>
  </si>
  <si>
    <t>dosageMyo1</t>
  </si>
  <si>
    <t>Prelevement2</t>
  </si>
  <si>
    <t>IDtube2</t>
  </si>
  <si>
    <t>dosageMyo2</t>
  </si>
  <si>
    <t>Prelevement3</t>
  </si>
  <si>
    <t>IDtube3</t>
  </si>
  <si>
    <t>dosageMyo3</t>
  </si>
  <si>
    <t>Date_HbA1c</t>
  </si>
  <si>
    <t>HbA1C</t>
  </si>
  <si>
    <t>Durée_Diab_yrs</t>
  </si>
  <si>
    <t>Insuline</t>
  </si>
  <si>
    <t>Metformine</t>
  </si>
  <si>
    <t>Sulfamides_hypoglyc</t>
  </si>
  <si>
    <t>Gliptines</t>
  </si>
  <si>
    <t>Nbre_TTTDiab</t>
  </si>
  <si>
    <t>NTproBNP</t>
  </si>
  <si>
    <t>Score_Minnesota</t>
  </si>
  <si>
    <t>H2FPEF_Score</t>
  </si>
  <si>
    <t>ID_JTL</t>
  </si>
  <si>
    <t>Alanine</t>
  </si>
  <si>
    <t>Arginine</t>
  </si>
  <si>
    <t>Asparagine</t>
  </si>
  <si>
    <t>Aspartate</t>
  </si>
  <si>
    <t>Cysteine</t>
  </si>
  <si>
    <t>Glutamate</t>
  </si>
  <si>
    <t>Glutamine</t>
  </si>
  <si>
    <t>Glycine</t>
  </si>
  <si>
    <t>Histidine</t>
  </si>
  <si>
    <t>Hydroxyproline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</si>
  <si>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</si>
  <si>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</si>
  <si>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</si>
  <si>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</si>
  <si>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</si>
  <si>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</si>
  <si>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</si>
  <si>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</si>
  <si>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</si>
  <si>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</si>
  <si>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</si>
  <si>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Acetoacetate</t>
  </si>
  <si>
    <t>Alpha.hydroxy.butyrate</t>
  </si>
  <si>
    <t>Alpha.keto.butyrate</t>
  </si>
  <si>
    <t>Beta.hydroxy.butyrate</t>
  </si>
  <si>
    <t>Citrate</t>
  </si>
  <si>
    <t>Alpha.keto.glutarate</t>
  </si>
  <si>
    <t>Lactate</t>
  </si>
  <si>
    <t>Malate</t>
  </si>
  <si>
    <t>Pyruvate</t>
  </si>
  <si>
    <t>Succinate</t>
  </si>
  <si>
    <t>Lac_Pyr_ratio</t>
  </si>
  <si>
    <t>BHB_AcAc_ratio</t>
  </si>
  <si>
    <t>AHB_AKB_ratio</t>
  </si>
  <si>
    <t>Lucie</t>
  </si>
  <si>
    <t>S93287B</t>
  </si>
  <si>
    <t>sur pic hypertensif</t>
  </si>
  <si>
    <t>35 en novembre 2014</t>
  </si>
  <si>
    <t>x</t>
  </si>
  <si>
    <t>trouble mixte, composante obstructive non réversible</t>
  </si>
  <si>
    <t>A</t>
  </si>
  <si>
    <t>ECGbatt1</t>
  </si>
  <si>
    <t>Marie France</t>
  </si>
  <si>
    <t>A37610A</t>
  </si>
  <si>
    <t>arrêt diurétique, hospit récente pneumonie</t>
  </si>
  <si>
    <t>séquelle postérobasale sous endocardique</t>
  </si>
  <si>
    <t>Mesure de la CPT à faire pour distinguer si restrictif ou pas</t>
  </si>
  <si>
    <t>ECG corrigé</t>
  </si>
  <si>
    <t>Irène</t>
  </si>
  <si>
    <t>C83103E</t>
  </si>
  <si>
    <t>15/07/2012 (pas d'hospit)</t>
  </si>
  <si>
    <t>non connue</t>
  </si>
  <si>
    <t>(17/09/2012) pression diast VG élevée au KT</t>
  </si>
  <si>
    <t xml:space="preserve">CD ostium 2, 1èrediag 2, IVAmoy 2, 2emarg 2 </t>
  </si>
  <si>
    <t>EFR normale</t>
  </si>
  <si>
    <t>Maria</t>
  </si>
  <si>
    <t>S71722S</t>
  </si>
  <si>
    <r>
      <t>01.04.2015 (</t>
    </r>
    <r>
      <rPr>
        <b/>
        <sz val="12"/>
        <color theme="1"/>
        <rFont val="Arial"/>
        <family val="2"/>
      </rPr>
      <t>bilan ischémie dans bilan dyspnée</t>
    </r>
    <r>
      <rPr>
        <sz val="12"/>
        <color theme="1"/>
        <rFont val="Arial"/>
        <family val="2"/>
      </rPr>
      <t>)</t>
    </r>
  </si>
  <si>
    <t>ischémie possible dans territoire de la diag</t>
  </si>
  <si>
    <t>pont perméables</t>
  </si>
  <si>
    <t>hyperinflation, troubles de la diffusion</t>
  </si>
  <si>
    <t>Jacques</t>
  </si>
  <si>
    <t>B52177E</t>
  </si>
  <si>
    <t>bronchite traitée par augmentin, contexte d'ablation de FA 05/2015</t>
  </si>
  <si>
    <t>stent</t>
  </si>
  <si>
    <t>EFR normales</t>
  </si>
  <si>
    <t>2C shorten</t>
    <phoneticPr fontId="7" type="noConversion"/>
  </si>
  <si>
    <t>Pierre</t>
  </si>
  <si>
    <t>B57208A</t>
  </si>
  <si>
    <t>exacerbation BPCO et HTA sévère</t>
  </si>
  <si>
    <t>pré reva pulmonaire</t>
  </si>
  <si>
    <t>trouble ventilatoire mixte non réversible, troubles de la diffusion</t>
  </si>
  <si>
    <t>B</t>
  </si>
  <si>
    <t>4,0/3,1</t>
  </si>
  <si>
    <t>2,0/1,5</t>
  </si>
  <si>
    <t>100,1/88,1</t>
  </si>
  <si>
    <t>66,2/58,4</t>
  </si>
  <si>
    <t>19/17</t>
  </si>
  <si>
    <t>Moyenne 3 battements</t>
  </si>
  <si>
    <t>Simonne</t>
  </si>
  <si>
    <t>A20659S</t>
  </si>
  <si>
    <t>1, stent iva</t>
  </si>
  <si>
    <t>normal</t>
  </si>
  <si>
    <t>Jean Jacques</t>
  </si>
  <si>
    <t>E31390C</t>
  </si>
  <si>
    <t>non connue (BBD d'apparition récente?)</t>
  </si>
  <si>
    <t>LIMA IVA fct, RIMA ang fct, greffon v fct, CD occluse prox, cxprox 4, iva moy 5</t>
  </si>
  <si>
    <t>ponts</t>
  </si>
  <si>
    <t>séquelle inféro et postérobasale et séquelle VD</t>
  </si>
  <si>
    <t>déficit restrictif, hyperinflation relative, troubles de la diffusion</t>
  </si>
  <si>
    <t>11,4/10,2/8,2</t>
  </si>
  <si>
    <t>5,8/5,2/4,3</t>
  </si>
  <si>
    <t>169/160/143</t>
  </si>
  <si>
    <t>114/107/97</t>
  </si>
  <si>
    <t>33/33/28</t>
  </si>
  <si>
    <t>inf+septal, exclu dans molli post, pris dans pre</t>
  </si>
  <si>
    <t>ECG corrigé (que un battement)</t>
  </si>
  <si>
    <t>Ginette</t>
  </si>
  <si>
    <t>H46749C</t>
  </si>
  <si>
    <t>non connu</t>
  </si>
  <si>
    <t>troubles de la diffusion, déficit mixte</t>
  </si>
  <si>
    <t xml:space="preserve">Christiane </t>
  </si>
  <si>
    <t>C41915S</t>
  </si>
  <si>
    <t>non connu (régime sel? FA rapide non obj?)</t>
  </si>
  <si>
    <t>2,8/2,6/3,0</t>
  </si>
  <si>
    <t>83,9/76,5/79,7</t>
  </si>
  <si>
    <t>27,5/21,8/25,8</t>
  </si>
  <si>
    <t>Jenny</t>
  </si>
  <si>
    <t>C84685E</t>
  </si>
  <si>
    <t>-</t>
  </si>
  <si>
    <t>Pneumonie apicale droite oxygéno-requérante et pics HTA</t>
  </si>
  <si>
    <t>2 sur diagonale</t>
  </si>
  <si>
    <t>Georgette</t>
  </si>
  <si>
    <t>H99904J</t>
  </si>
  <si>
    <t>07/09/2015 (bilan HTAP)</t>
  </si>
  <si>
    <t>néant</t>
  </si>
  <si>
    <t>(03/09)</t>
  </si>
  <si>
    <t>marg 1 et diag 1</t>
  </si>
  <si>
    <t>diag1 marg 1</t>
  </si>
  <si>
    <t>inféroapicale, latéromoyenne, septale moyenne</t>
  </si>
  <si>
    <t>déficit restrictif</t>
  </si>
  <si>
    <t>concentrique</t>
  </si>
  <si>
    <t>antero lat, un peu de rehaussement, exclu dans post</t>
  </si>
  <si>
    <t>Jeannine</t>
  </si>
  <si>
    <t>A73792M</t>
  </si>
  <si>
    <t>0 (4 épisodes de DC en consultation)</t>
  </si>
  <si>
    <t>André</t>
  </si>
  <si>
    <t>CW9808H</t>
  </si>
  <si>
    <t>FA rapide 100bpm</t>
  </si>
  <si>
    <t xml:space="preserve">postérobasal SE </t>
  </si>
  <si>
    <t>21,4/16,0/14,6</t>
  </si>
  <si>
    <t>13,8/10,6/10,3</t>
  </si>
  <si>
    <t>231/200/191</t>
  </si>
  <si>
    <t>39,7/34,1/30,5</t>
  </si>
  <si>
    <t>exclu dans post, pas de diff dans pre</t>
  </si>
  <si>
    <t>Jean</t>
  </si>
  <si>
    <t>A67162Z</t>
  </si>
  <si>
    <t>non connu (HTA?)</t>
  </si>
  <si>
    <t>inféroseptale</t>
  </si>
  <si>
    <t>troubles de la diffusion</t>
  </si>
  <si>
    <t>6,0/6,1</t>
  </si>
  <si>
    <t>3,3/3,5</t>
  </si>
  <si>
    <t>122,2/123,5</t>
  </si>
  <si>
    <t>84,4/86,9</t>
  </si>
  <si>
    <t>27,9/29,7</t>
  </si>
  <si>
    <t>Bernard</t>
  </si>
  <si>
    <t>B66713T</t>
  </si>
  <si>
    <t>ITG</t>
  </si>
  <si>
    <t>0 (consult le 07/12/2015)</t>
  </si>
  <si>
    <t>Troubles de la diffusion</t>
  </si>
  <si>
    <t>Irene</t>
  </si>
  <si>
    <t>C38380S</t>
  </si>
  <si>
    <t>non connu (PAC 03/2015)</t>
  </si>
  <si>
    <t>3vx</t>
  </si>
  <si>
    <t>Anne</t>
  </si>
  <si>
    <t>P26953C</t>
  </si>
  <si>
    <t>MAP (OAP France 09/2015)</t>
  </si>
  <si>
    <t>hyperinflation relative, CV et VEMS abaissés, troubles de la diffusion</t>
  </si>
  <si>
    <t>Agnès</t>
  </si>
  <si>
    <t>A73678L</t>
  </si>
  <si>
    <t>16/07/2015 (consultation ACP)</t>
  </si>
  <si>
    <t>B76732F</t>
  </si>
  <si>
    <t>FA rapide dans contexte inflammatoire</t>
  </si>
  <si>
    <t>marginal, stent</t>
  </si>
  <si>
    <t>inférobasale</t>
  </si>
  <si>
    <t>troubles ventilatoirs obstructifs non réversible, troubles de la diffusion</t>
  </si>
  <si>
    <t>Daniel</t>
  </si>
  <si>
    <t>DH6722H</t>
  </si>
  <si>
    <t>maladie du nœud sinusal</t>
  </si>
  <si>
    <t>non faite (07/2015: HTAP)</t>
  </si>
  <si>
    <t>diag 4</t>
  </si>
  <si>
    <t>petite diagnnon stentée, traitement med</t>
  </si>
  <si>
    <t>Julienne</t>
  </si>
  <si>
    <t>AP4370U</t>
  </si>
  <si>
    <t>FA rapide 140 pré op chir canal lombaire étroit</t>
  </si>
  <si>
    <t>CD et petite diag, stent CD</t>
  </si>
  <si>
    <t>inférieure et latérale</t>
  </si>
  <si>
    <t>Trouble ventilatoire restrictif, troubles de la diffusion</t>
  </si>
  <si>
    <t>infero septal</t>
  </si>
  <si>
    <t>DB7264C</t>
  </si>
  <si>
    <t>dernier contrôle 11/2014: ok</t>
  </si>
  <si>
    <t>ponts ok</t>
  </si>
  <si>
    <t>inféro-apicale sous endocardique</t>
  </si>
  <si>
    <t>syndrome restrictif et troubles de la diffusion</t>
  </si>
  <si>
    <t>Suzanne</t>
  </si>
  <si>
    <t>AL4585A</t>
  </si>
  <si>
    <t>FA symptomatique</t>
  </si>
  <si>
    <t>Cecile</t>
  </si>
  <si>
    <t>J96246D</t>
  </si>
  <si>
    <t>sur FF</t>
  </si>
  <si>
    <t>VEMS et CV diminuée, courbe inspiratoire plate suggérant une obstruction des voies aériennes supérieures</t>
  </si>
  <si>
    <t>Marguerita</t>
  </si>
  <si>
    <t>E00606P</t>
  </si>
  <si>
    <t>anémie à 5,3 g/dl ferriprive d'origine non connue</t>
  </si>
  <si>
    <t>K42413S</t>
  </si>
  <si>
    <t>contexte de pneumonie depuis 2 mois</t>
  </si>
  <si>
    <t>Jonny</t>
  </si>
  <si>
    <t>S40512X</t>
  </si>
  <si>
    <t>1,91</t>
  </si>
  <si>
    <t>8,4</t>
  </si>
  <si>
    <t>BAV deuxieme degré</t>
  </si>
  <si>
    <t>normales</t>
  </si>
  <si>
    <t>12,4/14,4/16,1</t>
  </si>
  <si>
    <t>5,8/6,4/8,0</t>
  </si>
  <si>
    <t>189,4/176,2/200,7</t>
  </si>
  <si>
    <t>110,7/114,5/130,3</t>
  </si>
  <si>
    <t>38,6/46/49,5</t>
  </si>
  <si>
    <t>Martine</t>
  </si>
  <si>
    <t>J29310X</t>
  </si>
  <si>
    <t>Moucron</t>
  </si>
  <si>
    <t>diminution de la capacité de diffusion</t>
  </si>
  <si>
    <t>Francine</t>
  </si>
  <si>
    <t>A99384E</t>
  </si>
  <si>
    <t>ccl consult: augmentation lasix</t>
  </si>
  <si>
    <t>Bernadette</t>
  </si>
  <si>
    <t>L32540E</t>
  </si>
  <si>
    <t>aucune</t>
  </si>
  <si>
    <t>jamais de coro</t>
  </si>
  <si>
    <t>Nicole</t>
  </si>
  <si>
    <t>L65674U</t>
  </si>
  <si>
    <t>0 (microKT en mai 2015)</t>
  </si>
  <si>
    <t>M93713K</t>
  </si>
  <si>
    <t>2 (2004 et 2005)- via consultation Gerber: DC avec majorations lasix assez fréquentes</t>
  </si>
  <si>
    <t>FA rapide 100</t>
  </si>
  <si>
    <t>troubles ventilatoires restrictifs</t>
  </si>
  <si>
    <t>8,8/5,9/9,8</t>
  </si>
  <si>
    <t>5/3,5/4,8</t>
  </si>
  <si>
    <t>148,2/121,0/156,7</t>
  </si>
  <si>
    <t>103,9/88/103</t>
  </si>
  <si>
    <t>33/24/31,5</t>
  </si>
  <si>
    <t>Raymonde</t>
  </si>
  <si>
    <t>R02342J</t>
  </si>
  <si>
    <t>J40345W</t>
  </si>
  <si>
    <t>?</t>
  </si>
  <si>
    <t>FA parox rapide 120 (sinusal en mai 2015)</t>
  </si>
  <si>
    <t>suspicion takotsubo 05/2015, hypokinésie septo apicale avec bonne fonction VG. Coronaires saines. HTAP, BBD</t>
  </si>
  <si>
    <t>déficit restrictif et troubles de la diffusion</t>
  </si>
  <si>
    <t>Marcelle</t>
  </si>
  <si>
    <t>M53950M</t>
  </si>
  <si>
    <t>anémie sévère (6,2)</t>
  </si>
  <si>
    <t>14,0/13,5/15,1</t>
  </si>
  <si>
    <t>6,6/6,8/7,1</t>
  </si>
  <si>
    <t>194,4/183,5/186,8</t>
  </si>
  <si>
    <t>119,5/122,8/125</t>
  </si>
  <si>
    <t>37/31,6/37</t>
  </si>
  <si>
    <t>B75588M</t>
  </si>
  <si>
    <t>anémie sur HDH (néo duodénum)</t>
  </si>
  <si>
    <t>Sultan</t>
  </si>
  <si>
    <t>DK4148L</t>
  </si>
  <si>
    <t>consultation 30/07/2015</t>
  </si>
  <si>
    <t>normales, dlco non réalisable</t>
  </si>
  <si>
    <t>2,7/2,9/2,1</t>
  </si>
  <si>
    <t>1,5/1,4/1,2</t>
  </si>
  <si>
    <t>82,1/85,5/72,6</t>
  </si>
  <si>
    <t>58,5/55,0/51,3</t>
  </si>
  <si>
    <t>153,8/14,7/13,5</t>
  </si>
  <si>
    <t>A45082T</t>
  </si>
  <si>
    <t>troubles ventilatoires restrictifs, dlco abaissée, kco normale</t>
  </si>
  <si>
    <t>A20728L</t>
  </si>
  <si>
    <t>trouble ventilatoire obstructif modéré, hyperinflation relative</t>
  </si>
  <si>
    <t>4,3/4,7</t>
  </si>
  <si>
    <t>2,2/2,6</t>
  </si>
  <si>
    <t>103,8/108,6</t>
  </si>
  <si>
    <t>69,6/76,5</t>
  </si>
  <si>
    <t>21,1/23,7</t>
  </si>
  <si>
    <t>SABRIYE</t>
  </si>
  <si>
    <t>J59206B</t>
  </si>
  <si>
    <t>sur HTAP mixte</t>
  </si>
  <si>
    <t>josiane</t>
  </si>
  <si>
    <t>AR0335H</t>
  </si>
  <si>
    <t>Trouble ventilatoire restrictif</t>
  </si>
  <si>
    <t>5,5/5,5/5,0</t>
  </si>
  <si>
    <t>2,6/2,7/2,9</t>
  </si>
  <si>
    <t>117/117/112</t>
  </si>
  <si>
    <t>76,1/76,8/77,3</t>
  </si>
  <si>
    <t>20,6/21,1/19,0</t>
  </si>
  <si>
    <t>ECGbatt1 (pas echogene)</t>
  </si>
  <si>
    <t>Roger</t>
  </si>
  <si>
    <t>M28525B</t>
  </si>
  <si>
    <t xml:space="preserve">? </t>
  </si>
  <si>
    <t>HTA mal contrôlée et diminution de traitement</t>
  </si>
  <si>
    <t xml:space="preserve"> 70 (devenue modérée à sévère en 12/2015) </t>
  </si>
  <si>
    <t>déficit restrictif, CV et VEMS diminués, troubles de diffusion</t>
  </si>
  <si>
    <t>U68195F</t>
  </si>
  <si>
    <t>consult 08/2015</t>
  </si>
  <si>
    <t>Prise d'AINS</t>
  </si>
  <si>
    <t>1 à 2</t>
  </si>
  <si>
    <t>DLCO abaissée</t>
  </si>
  <si>
    <t>Renée</t>
  </si>
  <si>
    <t>B87324F</t>
  </si>
  <si>
    <t>(null)</t>
  </si>
  <si>
    <t>septicémie à staph MSSA. Origine ulcères artériels MI</t>
  </si>
  <si>
    <t>diffusion abaissée</t>
  </si>
  <si>
    <t>B96215D</t>
  </si>
  <si>
    <t>03/2015: HTAP</t>
  </si>
  <si>
    <t>absence de déficit ventilatoire</t>
  </si>
  <si>
    <t>17,0/14,9/17,6</t>
  </si>
  <si>
    <t>8,7/7,6/8,3</t>
  </si>
  <si>
    <t>209,6/193,3/206,3</t>
  </si>
  <si>
    <t>138,8/128,7/134,0</t>
  </si>
  <si>
    <t>38,8/36,4/38,9</t>
  </si>
  <si>
    <t>Andrée</t>
  </si>
  <si>
    <t>K06229J</t>
  </si>
  <si>
    <t>5,0/3,3/5,3</t>
  </si>
  <si>
    <t>2,5/2,0/2,9</t>
  </si>
  <si>
    <t>114,6/90,5/112,2</t>
  </si>
  <si>
    <t>74,8/66,7/79,5</t>
  </si>
  <si>
    <t>25,8/20,9/26,3</t>
  </si>
  <si>
    <t>M97678E</t>
  </si>
  <si>
    <t>15.04.2015</t>
  </si>
  <si>
    <t>VD/OD 37</t>
  </si>
  <si>
    <t>???</t>
  </si>
  <si>
    <t>L77736M</t>
  </si>
  <si>
    <t>récrutée à l'échographie</t>
  </si>
  <si>
    <t>hyperinflation relative, déficit obstructif</t>
  </si>
  <si>
    <t>Yvette</t>
  </si>
  <si>
    <t>J87113K</t>
  </si>
  <si>
    <t>bronchite</t>
  </si>
  <si>
    <t>Louis</t>
  </si>
  <si>
    <t>C71742R</t>
  </si>
  <si>
    <t>Marie</t>
  </si>
  <si>
    <t>E18667T</t>
  </si>
  <si>
    <t>NSTEMI (athéromatose diffuse)</t>
  </si>
  <si>
    <t>dlco abaissée</t>
  </si>
  <si>
    <t>Henri</t>
  </si>
  <si>
    <t>DM1046D</t>
  </si>
  <si>
    <t xml:space="preserve">HTA </t>
  </si>
  <si>
    <t>stents CD et IVA</t>
  </si>
  <si>
    <t>septal stripe</t>
  </si>
  <si>
    <t>déficit obstructif, bronchospasme, hyperinflation relative, diffusion abaissée</t>
  </si>
  <si>
    <t>C72229F</t>
  </si>
  <si>
    <t>Namur, 19/10/2013 (écho: augm p rempl)</t>
  </si>
  <si>
    <t>Trcommun 4, cx prox 5, CD prox 5, pontages fct</t>
  </si>
  <si>
    <t xml:space="preserve">ponts ok </t>
  </si>
  <si>
    <t>0 puis 1</t>
  </si>
  <si>
    <t>B-</t>
  </si>
  <si>
    <t>artef++</t>
  </si>
  <si>
    <t>Solange</t>
  </si>
  <si>
    <t>B49490A</t>
  </si>
  <si>
    <t>diminution lasix</t>
  </si>
  <si>
    <t>Francoise</t>
  </si>
  <si>
    <t>J51397C</t>
  </si>
  <si>
    <t>sepsis sévère sur pyélonéphrite</t>
  </si>
  <si>
    <t>&gt;70</t>
  </si>
  <si>
    <t>Raziye</t>
  </si>
  <si>
    <t>CE3226F</t>
  </si>
  <si>
    <t>non (hospit en 2012)</t>
  </si>
  <si>
    <t>(scinti effort -)</t>
  </si>
  <si>
    <t xml:space="preserve">  </t>
  </si>
  <si>
    <t>Louisa</t>
  </si>
  <si>
    <t>H61509U</t>
  </si>
  <si>
    <t>2013: Lésion 2 IVA, CD prox, diag 1</t>
  </si>
  <si>
    <t>insertion VD 2012</t>
  </si>
  <si>
    <t>inferolat exclue dans post</t>
  </si>
  <si>
    <t>Yvonne</t>
  </si>
  <si>
    <t>D34373F</t>
  </si>
  <si>
    <t>HTA importante</t>
  </si>
  <si>
    <t>fibrose focale antérieur moyenne</t>
  </si>
  <si>
    <t>absence de déficit ventilatoire, dlco diminuée</t>
  </si>
  <si>
    <t>Guy</t>
  </si>
  <si>
    <t>D21169A</t>
  </si>
  <si>
    <t>pics fébriles récurrents</t>
  </si>
  <si>
    <t>pas de contraste</t>
  </si>
  <si>
    <t>déficit restrictif, troubles de la diffusion</t>
  </si>
  <si>
    <t>22,4/21,8/24,8</t>
  </si>
  <si>
    <t>ECG batt1</t>
  </si>
  <si>
    <t>A54930R</t>
  </si>
  <si>
    <t>récidive de FA paroxystique</t>
  </si>
  <si>
    <t>&gt;45</t>
  </si>
  <si>
    <t>première diag</t>
  </si>
  <si>
    <t>3,3/3,9/3,3</t>
  </si>
  <si>
    <t>1,8/2,0/1,9</t>
  </si>
  <si>
    <t>98,4/98,4/90,9</t>
  </si>
  <si>
    <t>65,5/63,7/65,6</t>
  </si>
  <si>
    <t>19,9/17,3/18,2</t>
  </si>
  <si>
    <t>K84581L</t>
  </si>
  <si>
    <t>troubles de la diffusion, déficit restrictif</t>
  </si>
  <si>
    <t>Gaetana</t>
  </si>
  <si>
    <t>B39121L</t>
  </si>
  <si>
    <t>&gt;250</t>
  </si>
  <si>
    <t>3,6/3,0/3,0</t>
  </si>
  <si>
    <t>1,9/1,8/1,8</t>
  </si>
  <si>
    <t>95/86/86</t>
  </si>
  <si>
    <t>65,5/62/66</t>
  </si>
  <si>
    <t>16,1/15,4/15,3</t>
  </si>
  <si>
    <t>exclure artefact ++</t>
  </si>
  <si>
    <t>M90803S</t>
  </si>
  <si>
    <t>&gt;100</t>
  </si>
  <si>
    <t>urgences le 15/09/2015</t>
  </si>
  <si>
    <t>suspicion de passage en FA</t>
  </si>
  <si>
    <t>xx</t>
  </si>
  <si>
    <t>Emile</t>
  </si>
  <si>
    <t>M94093K</t>
  </si>
  <si>
    <t>néant (en consultation)</t>
  </si>
  <si>
    <t>distal, RVG</t>
  </si>
  <si>
    <t>latéral</t>
  </si>
  <si>
    <t>absence de défifit ventilatoire significatif, dlco diminuée</t>
  </si>
  <si>
    <t>8,1/7,1/8,9</t>
  </si>
  <si>
    <t>4,4/4,2/4,9</t>
  </si>
  <si>
    <t>141,9/133,4/148,9</t>
  </si>
  <si>
    <t>97,1/96/103</t>
  </si>
  <si>
    <t>29,2/26,1/31,0</t>
  </si>
  <si>
    <t>Monique</t>
  </si>
  <si>
    <t>J27575P</t>
  </si>
  <si>
    <t>59,1/66,9</t>
  </si>
  <si>
    <r>
      <t xml:space="preserve">D63721C </t>
    </r>
    <r>
      <rPr>
        <sz val="12"/>
        <color indexed="8"/>
        <rFont val="Arial"/>
        <family val="2"/>
      </rPr>
      <t>†</t>
    </r>
  </si>
  <si>
    <t>FA rapide à 125</t>
  </si>
  <si>
    <t>&gt;43</t>
  </si>
  <si>
    <t>H49712E</t>
  </si>
  <si>
    <t>FA rapide (153bpm) avec bonne fonction écho</t>
  </si>
  <si>
    <t>E89122C</t>
  </si>
  <si>
    <t>0 (consultation)</t>
  </si>
  <si>
    <t>Marthe</t>
  </si>
  <si>
    <t>H66887H</t>
  </si>
  <si>
    <t>apicale, antérieure, SE</t>
  </si>
  <si>
    <t>CV et VEMS abaissés, hyperinflation relative</t>
  </si>
  <si>
    <t>6,1/7,3/6,9</t>
  </si>
  <si>
    <t>3,2/4,5/4,4</t>
  </si>
  <si>
    <t>123,3/135,0/131,1</t>
  </si>
  <si>
    <t>83,5/100,5/101,5</t>
  </si>
  <si>
    <t>24/28/29,2</t>
  </si>
  <si>
    <t>ant, exclue pré et post</t>
  </si>
  <si>
    <t>Ida</t>
  </si>
  <si>
    <t>BD6704P</t>
  </si>
  <si>
    <t>raymonde</t>
  </si>
  <si>
    <t>A52631S</t>
  </si>
  <si>
    <t>FA rapide (120bpm ECG urg)</t>
  </si>
  <si>
    <t>&gt;46</t>
  </si>
  <si>
    <t>Pantaleone</t>
  </si>
  <si>
    <t>J28068C</t>
  </si>
  <si>
    <t>IVRS</t>
  </si>
  <si>
    <t>cx 4, diag 4</t>
  </si>
  <si>
    <t>1 puis RS 30/03</t>
  </si>
  <si>
    <t>circprox et ostiumdiag</t>
  </si>
  <si>
    <t>déficit obstructif gold 3 sans réversibilité, déficit restrictif et troubles de la diffusion</t>
  </si>
  <si>
    <t>1,9/3,3/2,3</t>
  </si>
  <si>
    <t>1,7/1,2/1,0</t>
  </si>
  <si>
    <t>69,8/90,2/76,6</t>
  </si>
  <si>
    <t>61,1/52,5/47,4</t>
  </si>
  <si>
    <t>20/17/16,2</t>
  </si>
  <si>
    <t>Regine</t>
  </si>
  <si>
    <t>R14115U</t>
  </si>
  <si>
    <t>favorisé par 2U de transfusion de GR (hématome mi cuisse)</t>
  </si>
  <si>
    <t>troubles ventilatoires restrictifs, troubles de la diffusion</t>
  </si>
  <si>
    <t>B46234L  †</t>
  </si>
  <si>
    <t>&gt;50</t>
  </si>
  <si>
    <t>trouble ventilatoire obstructif non reversible gold 2, trouble de la diffucion</t>
  </si>
  <si>
    <t>4,6/4,9</t>
  </si>
  <si>
    <t>103,9/101,6</t>
  </si>
  <si>
    <t>24,5/22,5</t>
  </si>
  <si>
    <t>Thomas</t>
  </si>
  <si>
    <t>A46664W</t>
  </si>
  <si>
    <t>stent IVA objectivée lors du KT</t>
  </si>
  <si>
    <t>DES sur IVA</t>
  </si>
  <si>
    <t>ivamoy, diag, ivaprox, stents 3</t>
  </si>
  <si>
    <t>déficit restrictif avec hyperinflation relative</t>
  </si>
  <si>
    <t>6,0/4,6</t>
  </si>
  <si>
    <t>3,1/2,8</t>
  </si>
  <si>
    <t>122,2/106,7</t>
  </si>
  <si>
    <t>82,9/78,3</t>
  </si>
  <si>
    <t>25,8/21,9</t>
  </si>
  <si>
    <t>A42042M</t>
  </si>
  <si>
    <t>favorisée par un épisode de bronchite</t>
  </si>
  <si>
    <t>? RVAO)</t>
  </si>
  <si>
    <t>brugman</t>
  </si>
  <si>
    <t>normal mais toux intempestive</t>
  </si>
  <si>
    <t>7,2/8,3</t>
  </si>
  <si>
    <t>4/4,7</t>
  </si>
  <si>
    <t>133,8/144,2</t>
  </si>
  <si>
    <t>93,7/101,2</t>
  </si>
  <si>
    <t>30,4/33,5</t>
  </si>
  <si>
    <t>Josephina</t>
  </si>
  <si>
    <t>E11016J</t>
  </si>
  <si>
    <t>surinfection bronchique et passage en FA parox 144</t>
  </si>
  <si>
    <t>(tropo 2x neg)</t>
  </si>
  <si>
    <t>diminituion de VEMS et CV non réversible, dlco diminuée</t>
  </si>
  <si>
    <t>Diane</t>
  </si>
  <si>
    <t>A62336W</t>
  </si>
  <si>
    <t>DC droite sur HTAP et IT 2. EP exclue. Suspicion SAS</t>
  </si>
  <si>
    <t>dlco abaissée, CV et VEMS diminués sans déficit spécifique</t>
  </si>
  <si>
    <t>Germaine</t>
  </si>
  <si>
    <t>B90422W</t>
  </si>
  <si>
    <t>bronchite récente (pneumonie droite fin 05/2015)</t>
  </si>
  <si>
    <t>deux marg, stent</t>
  </si>
  <si>
    <t>Claude</t>
  </si>
  <si>
    <t>P55827S</t>
  </si>
  <si>
    <t xml:space="preserve">22/06/2015 (bilan HTAP) </t>
  </si>
  <si>
    <t xml:space="preserve">HTAP </t>
  </si>
  <si>
    <t>déficit mixte, bronchospasme</t>
  </si>
  <si>
    <t>7,1/7,2</t>
  </si>
  <si>
    <t>3,6/3,6</t>
  </si>
  <si>
    <t>134,4/133,0</t>
  </si>
  <si>
    <t>87,7/89,6</t>
  </si>
  <si>
    <t>22,7/25,3</t>
  </si>
  <si>
    <t>pauline</t>
  </si>
  <si>
    <t>B24270K</t>
  </si>
  <si>
    <t>08/05/19024</t>
  </si>
  <si>
    <t>mauvaise compliance médicamenteuse</t>
  </si>
  <si>
    <t>&gt;40</t>
  </si>
  <si>
    <t>5,3/4,3/3,5</t>
  </si>
  <si>
    <t>1,8/2/3</t>
  </si>
  <si>
    <t>94/115/104</t>
  </si>
  <si>
    <t>82/66/63</t>
  </si>
  <si>
    <t>18,5/16,4/12,6</t>
  </si>
  <si>
    <t>Marie Elise</t>
  </si>
  <si>
    <t>S38609B</t>
  </si>
  <si>
    <t>non connue (CMI exclue par effort+scinti)</t>
  </si>
  <si>
    <t>stress -</t>
  </si>
  <si>
    <t>DLCO diminuée, CV et VEMS diminués avec CTP augmenté</t>
  </si>
  <si>
    <t>DA5888P</t>
  </si>
  <si>
    <t>&gt;44</t>
  </si>
  <si>
    <t>cir distale, IVA moy, diag 1, IVP, rétroVG</t>
  </si>
  <si>
    <t>S36611E</t>
  </si>
  <si>
    <t xml:space="preserve">favorisée par HTA </t>
  </si>
  <si>
    <t>A mais moche</t>
  </si>
  <si>
    <t>NF</t>
  </si>
  <si>
    <t>Antoon</t>
  </si>
  <si>
    <t>D16440T</t>
  </si>
  <si>
    <t>1 (a confimer)</t>
  </si>
  <si>
    <t>troubles du VEMS et CV sans déficit restrictif, hyperinflation relative</t>
  </si>
  <si>
    <t>7,1/8,1/8,6</t>
  </si>
  <si>
    <t>4,0/3,9/3,5</t>
  </si>
  <si>
    <t>146,6/142,3/133,6</t>
  </si>
  <si>
    <t>92,9/93,8/87,8</t>
  </si>
  <si>
    <t>29,5/29,4/28,1</t>
  </si>
  <si>
    <t>Hélène</t>
  </si>
  <si>
    <t>B75678P</t>
  </si>
  <si>
    <t>néant (hospit ortho)</t>
  </si>
  <si>
    <t>trouble ventilatoire restrictif, dlco abaissée</t>
  </si>
  <si>
    <t>Hilda</t>
  </si>
  <si>
    <t>E29324H</t>
  </si>
  <si>
    <t xml:space="preserve">suspect </t>
  </si>
  <si>
    <t>non mentionné (HTA?)</t>
  </si>
  <si>
    <t>(25/03/2015)</t>
  </si>
  <si>
    <t>CD 5, Cx 4</t>
  </si>
  <si>
    <t>circ, marg, cd prox, collatérales</t>
  </si>
  <si>
    <t>Gilbert</t>
  </si>
  <si>
    <t>CT9749M</t>
  </si>
  <si>
    <t>anémie, hypothyroidie aigue</t>
  </si>
  <si>
    <t>Jeanne</t>
  </si>
  <si>
    <t>A24933S</t>
  </si>
  <si>
    <t>H77209F</t>
  </si>
  <si>
    <t>pas de facteur favorisant</t>
  </si>
  <si>
    <t>cd prox, 2et3marg, stent</t>
  </si>
  <si>
    <t>inférobasale diffuse</t>
  </si>
  <si>
    <t>trouble restrictif, CV diminuée, tr de la diffusion</t>
  </si>
  <si>
    <t>32,8/28,5/36,4</t>
  </si>
  <si>
    <t>21/18/21</t>
  </si>
  <si>
    <t>287/267/302</t>
  </si>
  <si>
    <t>55/51/55,5</t>
  </si>
  <si>
    <t>54,7/51,4/55,5</t>
  </si>
  <si>
    <t>Dudu</t>
  </si>
  <si>
    <t>U24147H</t>
  </si>
  <si>
    <t>&gt;55</t>
  </si>
  <si>
    <t>pas injection</t>
  </si>
  <si>
    <t>12/15/2015</t>
  </si>
  <si>
    <t>Judas</t>
  </si>
  <si>
    <t>DP0997A</t>
  </si>
  <si>
    <t>régime plus riche en sel</t>
  </si>
  <si>
    <t>scinti 2015 -</t>
  </si>
  <si>
    <t>déficit restrictif. Collaboration difficile</t>
  </si>
  <si>
    <t>6,0/6,0/6,0</t>
  </si>
  <si>
    <t>3,0/3,2/3,0</t>
  </si>
  <si>
    <t>80,3/83,3/80,7</t>
  </si>
  <si>
    <t>19,9/20,9/22,2</t>
  </si>
  <si>
    <t>Peter</t>
  </si>
  <si>
    <t>M10725X</t>
  </si>
  <si>
    <t>contexte de fibrillation auriculaire</t>
  </si>
  <si>
    <t>DLCO diminuée</t>
  </si>
  <si>
    <t>7,8/8,3</t>
  </si>
  <si>
    <t>4,3/4,6</t>
  </si>
  <si>
    <t>139,6/144,5</t>
  </si>
  <si>
    <t>96,8/100,7</t>
  </si>
  <si>
    <t>28,9/32,4</t>
  </si>
  <si>
    <t>Mariette</t>
  </si>
  <si>
    <t>DM5072H</t>
  </si>
  <si>
    <t>suspicion de pleuro-péricardite aigue et bronchite subaigues</t>
  </si>
  <si>
    <t>IVA-diag, stent</t>
  </si>
  <si>
    <t>D52021J</t>
  </si>
  <si>
    <t>bilan de douleur thoracique</t>
  </si>
  <si>
    <t>Angèle</t>
  </si>
  <si>
    <t>P87632W</t>
  </si>
  <si>
    <t>&gt;42</t>
  </si>
  <si>
    <t>cx-marginale, stent</t>
  </si>
  <si>
    <t>latéro-apicale et septo-basale</t>
  </si>
  <si>
    <t>dlco abaissée, absence de déficit ventilatoire</t>
  </si>
  <si>
    <t>7,6/5,8/7,7</t>
  </si>
  <si>
    <t>4,4/3,4/4,2</t>
  </si>
  <si>
    <t>138,8/120,7/137,5</t>
  </si>
  <si>
    <t>99,6/88/95,4</t>
  </si>
  <si>
    <t>29,1/23,8/28,,2</t>
  </si>
  <si>
    <t>Lazar</t>
  </si>
  <si>
    <t>J01739J</t>
  </si>
  <si>
    <t>consultation, pas d'hospitalisation</t>
  </si>
  <si>
    <t>7,2/5,3/5,0</t>
  </si>
  <si>
    <t>3,5/2,7/2,8</t>
  </si>
  <si>
    <t>134/115/111</t>
  </si>
  <si>
    <t>86,4/76,9/80,3</t>
  </si>
  <si>
    <t>24,6/19,0/21,2</t>
  </si>
  <si>
    <t>Marie Louise</t>
  </si>
  <si>
    <t>T33952Z</t>
  </si>
  <si>
    <t>0,82</t>
  </si>
  <si>
    <t>36</t>
  </si>
  <si>
    <t>143</t>
  </si>
  <si>
    <t>consultation</t>
  </si>
  <si>
    <t>AD0838C</t>
  </si>
  <si>
    <t>diminution de la prise de diurétique</t>
  </si>
  <si>
    <t>apex TM</t>
  </si>
  <si>
    <t>2,9/3,7/5,3</t>
  </si>
  <si>
    <t>1,5/2,6/1,8</t>
  </si>
  <si>
    <t>85,7/96,5/114,6</t>
  </si>
  <si>
    <t>57,3/74,1/63,2</t>
  </si>
  <si>
    <t>14,5/21,4/16,5</t>
  </si>
  <si>
    <t>Michel</t>
  </si>
  <si>
    <t>L48398U</t>
  </si>
  <si>
    <t>1, à confirmer</t>
  </si>
  <si>
    <t>ischémie (cfr coro)</t>
  </si>
  <si>
    <t>angioplastie de l'IVA compliquée de dissection</t>
  </si>
  <si>
    <t>iva prox et distale</t>
  </si>
  <si>
    <t>sous endo inférieure</t>
  </si>
  <si>
    <t>dlco diminuée, déficit restrictif</t>
  </si>
  <si>
    <t>4,3/6,1</t>
  </si>
  <si>
    <t>2,9/2,1</t>
  </si>
  <si>
    <t>103,2/123,3</t>
  </si>
  <si>
    <t>81,0/69,4</t>
  </si>
  <si>
    <t>22,3/19,1</t>
  </si>
  <si>
    <t>sous endo inf, pas pris dans molli</t>
  </si>
  <si>
    <t>A27660D</t>
  </si>
  <si>
    <t>consultation le 20/01/2016</t>
  </si>
  <si>
    <t>Arife</t>
  </si>
  <si>
    <t>BD5324X</t>
  </si>
  <si>
    <t>2,72</t>
  </si>
  <si>
    <t>165</t>
  </si>
  <si>
    <t>140</t>
  </si>
  <si>
    <t>HTA et IR pre terminale</t>
  </si>
  <si>
    <t>2vx</t>
  </si>
  <si>
    <t>med</t>
  </si>
  <si>
    <t>K50170M</t>
  </si>
  <si>
    <t>pas de vrai DC</t>
  </si>
  <si>
    <t>lésion non stentée, évaluation par dobu</t>
  </si>
  <si>
    <t>ivamoy et cd</t>
  </si>
  <si>
    <t>transmurale inféroapical</t>
  </si>
  <si>
    <t>CV isolément diminuée</t>
  </si>
  <si>
    <t>Louise</t>
  </si>
  <si>
    <t>E38359A</t>
  </si>
  <si>
    <t>hospitalisation pour malaise</t>
  </si>
  <si>
    <t>&gt;39</t>
  </si>
  <si>
    <t>3vx, trait med</t>
  </si>
  <si>
    <t>Raymond</t>
  </si>
  <si>
    <t>BM7694Z</t>
  </si>
  <si>
    <t>aucun</t>
  </si>
  <si>
    <t>jeanne</t>
  </si>
  <si>
    <t>T27843K</t>
  </si>
  <si>
    <t>intol glucidique</t>
  </si>
  <si>
    <t>favorisée par pneumonie lobaire inférieure gauche</t>
  </si>
  <si>
    <t>&gt;31</t>
  </si>
  <si>
    <t>cd1,cd2,cd3</t>
  </si>
  <si>
    <t>postérobasal et inférobasal</t>
  </si>
  <si>
    <t>inf et inf lat, pris dans molli pre et post mais pas de diff</t>
  </si>
  <si>
    <t>Arsène</t>
  </si>
  <si>
    <t>A79153U</t>
  </si>
  <si>
    <t>hospit à Sainte Elizabeth pour subOAP (urgences, sorti après une ampoule de lasix)</t>
  </si>
  <si>
    <t>angioplastie de la CD moyenne</t>
  </si>
  <si>
    <t>cdmoy, stent</t>
  </si>
  <si>
    <t>déficit obstructif limite</t>
  </si>
  <si>
    <t>16,5/17,5/11,6</t>
  </si>
  <si>
    <t>7,4/7,8/5,8</t>
  </si>
  <si>
    <t>203,3/209,4/170,3</t>
  </si>
  <si>
    <t>124,3/127,7/110,7</t>
  </si>
  <si>
    <t>50,8/51,7/38,6</t>
  </si>
  <si>
    <t>Nelly</t>
  </si>
  <si>
    <t>R97429H</t>
  </si>
  <si>
    <t>pas de réelle DC, bilan de dyspnée</t>
  </si>
  <si>
    <t>&gt;35</t>
  </si>
  <si>
    <t>Dlco limite inférieure</t>
  </si>
  <si>
    <t>5,1/6,2</t>
  </si>
  <si>
    <t>3,2/2,9</t>
  </si>
  <si>
    <t>124,2/113,3</t>
  </si>
  <si>
    <t>83,4/81,0</t>
  </si>
  <si>
    <t>26,0/24,2</t>
  </si>
  <si>
    <t>Leonia</t>
  </si>
  <si>
    <t>A70679T</t>
  </si>
  <si>
    <t>douleurs thoraciques</t>
  </si>
  <si>
    <t>10,1/11,4</t>
  </si>
  <si>
    <t>5,4/5,4/6,3</t>
  </si>
  <si>
    <t>159,3/168,9</t>
  </si>
  <si>
    <t>6,3/5,4/5,4</t>
  </si>
  <si>
    <t>31,9/28,8/29,6</t>
  </si>
  <si>
    <t>Christiane</t>
  </si>
  <si>
    <t>R50671K</t>
  </si>
  <si>
    <t>bronchospasme? Bronchite?</t>
  </si>
  <si>
    <t>17/,3: normale</t>
  </si>
  <si>
    <t>CV et vems diminués, hyperinflation relative</t>
  </si>
  <si>
    <t>Gisèle</t>
  </si>
  <si>
    <t>A12092Z</t>
  </si>
  <si>
    <t>bilan diabète (ep pl droit 1l pct) - htap sévère</t>
  </si>
  <si>
    <t>29/03: ponts ok</t>
  </si>
  <si>
    <t>déficit ventilatoire restrictif</t>
  </si>
  <si>
    <t>A+</t>
  </si>
  <si>
    <t>5,6/7,0</t>
  </si>
  <si>
    <t>2,5/3,1</t>
  </si>
  <si>
    <t>118,3/131,9</t>
  </si>
  <si>
    <t>74,0/80,9</t>
  </si>
  <si>
    <t>24,4/31,6</t>
  </si>
  <si>
    <t>P96284Z</t>
  </si>
  <si>
    <t>Paulette</t>
  </si>
  <si>
    <t>DR1582A</t>
  </si>
  <si>
    <t>bilan d'HTAP découverte en 2009</t>
  </si>
  <si>
    <t>dlco non mesurable</t>
  </si>
  <si>
    <t>Marcel</t>
  </si>
  <si>
    <t>J74205K</t>
  </si>
  <si>
    <t>pneumonie à chlamydia et fa de novo</t>
  </si>
  <si>
    <t>inférobasale, épicardiaque postérieure</t>
  </si>
  <si>
    <t>4,2/2,6</t>
  </si>
  <si>
    <t>2,4/1,5</t>
  </si>
  <si>
    <t>102,5/80,8</t>
  </si>
  <si>
    <t>57,9/74,4</t>
  </si>
  <si>
    <t>21,8/15,3</t>
  </si>
  <si>
    <t>Jack</t>
  </si>
  <si>
    <t>A28896J</t>
  </si>
  <si>
    <t>FF: infection urinaire, syndrome restrictif</t>
  </si>
  <si>
    <t>déficit restrictif (pendant DC)</t>
  </si>
  <si>
    <t>4,7/3,7/4,5</t>
  </si>
  <si>
    <t>2,6/2,0/2,4</t>
  </si>
  <si>
    <t>107,9/96,4/105,9</t>
  </si>
  <si>
    <t>76,2/65,5/70,1</t>
  </si>
  <si>
    <t>20,5/16,3/19,1</t>
  </si>
  <si>
    <t>Denise</t>
  </si>
  <si>
    <t>D47259J</t>
  </si>
  <si>
    <t>non connue, pas de réelle hfpef selon l'hospitalisation</t>
  </si>
  <si>
    <t>fibrose postérobasale</t>
  </si>
  <si>
    <t>dlco diminuée</t>
  </si>
  <si>
    <t>D55441A</t>
  </si>
  <si>
    <t>pas d'hospitalisation, en consultation</t>
  </si>
  <si>
    <t>incompliance thérapeutique</t>
  </si>
  <si>
    <t>Marie Jeannine</t>
  </si>
  <si>
    <t>A42498A</t>
  </si>
  <si>
    <t>pas d'hospitalisation</t>
  </si>
  <si>
    <t>occlCDmoy, trait med</t>
  </si>
  <si>
    <t>Robert</t>
  </si>
  <si>
    <t>K66357Z</t>
  </si>
  <si>
    <t>fibrose auriculaire</t>
  </si>
  <si>
    <t>4,3/7,8/7,7</t>
  </si>
  <si>
    <t>3,2/3,4/2,6</t>
  </si>
  <si>
    <t>104/140/139</t>
  </si>
  <si>
    <t>84/85/78</t>
  </si>
  <si>
    <t>26,3/27,2/20,1</t>
  </si>
  <si>
    <t>Catherine</t>
  </si>
  <si>
    <t>P33782R</t>
  </si>
  <si>
    <t>ischémique? Scinti -</t>
  </si>
  <si>
    <t>occlusion non récente du pont veineux, traitement médical</t>
  </si>
  <si>
    <t>occl pont veineux</t>
  </si>
  <si>
    <t>8,4/10,0</t>
  </si>
  <si>
    <t>4,3/4,5</t>
  </si>
  <si>
    <t>158,2/145</t>
  </si>
  <si>
    <t>96,1/96,5</t>
  </si>
  <si>
    <t>31,0/32,1</t>
  </si>
  <si>
    <t>Juliette</t>
  </si>
  <si>
    <t>P35635R</t>
  </si>
  <si>
    <t>pic hypertensif</t>
  </si>
  <si>
    <t>tr ventilatoires obstructifs non réversibles, hyperinflation relative</t>
  </si>
  <si>
    <t>10,1/9,5</t>
  </si>
  <si>
    <t>4,4/3,9</t>
  </si>
  <si>
    <t>154,2/159</t>
  </si>
  <si>
    <t>98,3/90,2</t>
  </si>
  <si>
    <t>29,6/27,6</t>
  </si>
  <si>
    <t>B76652H</t>
  </si>
  <si>
    <t>incompliance thérapeutique et régime riche en sel</t>
  </si>
  <si>
    <t>ivaprox et moy</t>
  </si>
  <si>
    <t>trouble du cv isolé, hyperinflation relative</t>
  </si>
  <si>
    <t>L92974P</t>
  </si>
  <si>
    <t>15/04/20116</t>
  </si>
  <si>
    <t>passage en FA</t>
  </si>
  <si>
    <t>cx prox, stent</t>
  </si>
  <si>
    <t>36,1/26,9/27,9</t>
  </si>
  <si>
    <t>20,3/15,4/15,5</t>
  </si>
  <si>
    <t>300/259/264</t>
  </si>
  <si>
    <t>211/186/184</t>
  </si>
  <si>
    <t>58/47/47</t>
  </si>
  <si>
    <t>predom septale</t>
  </si>
  <si>
    <t>Luce</t>
  </si>
  <si>
    <t>E75983R</t>
  </si>
  <si>
    <t>1, àconfirmer</t>
  </si>
  <si>
    <t>map de cardiopathie</t>
  </si>
  <si>
    <t>dlco diminuée, déficit restricitf</t>
  </si>
  <si>
    <t>7,6/5,6/6,8</t>
  </si>
  <si>
    <t>4,4/2,9/3,6</t>
  </si>
  <si>
    <t>137,8/118,8/130,3</t>
  </si>
  <si>
    <t>99,2/80,8/86,6</t>
  </si>
  <si>
    <t>29,3/23,3/26,1</t>
  </si>
  <si>
    <t>francine</t>
  </si>
  <si>
    <t>H28166A</t>
  </si>
  <si>
    <t>maladie de deux vaisseaus</t>
  </si>
  <si>
    <t>IVA intra stent et première diag + marginale</t>
  </si>
  <si>
    <t>iva intrastent et diag 1 , stent</t>
  </si>
  <si>
    <t>Hneri</t>
  </si>
  <si>
    <t>A44242J</t>
  </si>
  <si>
    <t>angor --&gt;maladie coronarienne diffuse (NSTEMI??)</t>
  </si>
  <si>
    <t>3DES: IVA moy, marginale distale et cx prox</t>
  </si>
  <si>
    <t>ivamoy, circprox, margdist</t>
  </si>
  <si>
    <t>déficit restrictif, dlco diminuée</t>
  </si>
  <si>
    <t>Pande</t>
  </si>
  <si>
    <t>P12706A</t>
  </si>
  <si>
    <t>en consultation</t>
  </si>
  <si>
    <t>pas d'HF</t>
  </si>
  <si>
    <t>hyperréactivité bronchique</t>
  </si>
  <si>
    <t>Anita</t>
  </si>
  <si>
    <t>L49199U</t>
  </si>
  <si>
    <t>hospitalisation 12/2015</t>
  </si>
  <si>
    <t>FA permanente plus rapide (96bpm) et IM modérée</t>
  </si>
  <si>
    <t>diffucion abaisse, déficit obstructif</t>
  </si>
  <si>
    <t>2,7/2,9</t>
  </si>
  <si>
    <t>1,5/1,5</t>
  </si>
  <si>
    <t>81,4/85,8</t>
  </si>
  <si>
    <t>58,9/58,3</t>
  </si>
  <si>
    <t>19,6/20,5</t>
  </si>
  <si>
    <t>DS4962P</t>
  </si>
  <si>
    <t>pic hta et fa</t>
  </si>
  <si>
    <t>sténose artère bissectrice</t>
  </si>
  <si>
    <t>postérieur sous endocardique</t>
  </si>
  <si>
    <t>4,4/4,1/7,5</t>
  </si>
  <si>
    <t>3,6/2,3/2,4</t>
  </si>
  <si>
    <t>137/101,4/104,4</t>
  </si>
  <si>
    <t>86,6/71,5/73,6</t>
  </si>
  <si>
    <t>23,5/17,4/17,7</t>
  </si>
  <si>
    <t>P13495S</t>
  </si>
  <si>
    <t>anémie (gastro/colono pendant hospit)</t>
  </si>
  <si>
    <t xml:space="preserve">cdmoy, </t>
  </si>
  <si>
    <t>focale inférieure</t>
  </si>
  <si>
    <t>trouble ventilatoire mixte non réversible, dlco diminuée</t>
  </si>
  <si>
    <t>21,1/18,4/13,9</t>
  </si>
  <si>
    <t>9,9/9,2/7,4</t>
  </si>
  <si>
    <t>229,8/214,3/186,2</t>
  </si>
  <si>
    <t>143,9/142,7/126,1</t>
  </si>
  <si>
    <t>39,2/38,8/34,3</t>
  </si>
  <si>
    <t>Gabrielle</t>
  </si>
  <si>
    <t>E29460S</t>
  </si>
  <si>
    <t>choc septique</t>
  </si>
  <si>
    <t>MARIAM</t>
  </si>
  <si>
    <t>DM7256D</t>
  </si>
  <si>
    <t>&lt;12,5</t>
  </si>
  <si>
    <t>critique ivamoy et prox, angulaire, stent</t>
  </si>
  <si>
    <t>déficit obstructif</t>
  </si>
  <si>
    <t>spot en inf, post 274 versus 316</t>
  </si>
  <si>
    <t>Anny</t>
  </si>
  <si>
    <t>C68540S</t>
  </si>
  <si>
    <t>CV et VEMS dimnués</t>
  </si>
  <si>
    <t>E41138Z</t>
  </si>
  <si>
    <t>FA rapide à 120</t>
  </si>
  <si>
    <t>&gt;36</t>
  </si>
  <si>
    <t>dlco non réalisable, normal</t>
  </si>
  <si>
    <t>H95900C</t>
  </si>
  <si>
    <t>FFR 0,90</t>
  </si>
  <si>
    <t>lésion 3 iva non signi avec ffr</t>
  </si>
  <si>
    <t>trouble de la diffusion</t>
  </si>
  <si>
    <t>Gian</t>
  </si>
  <si>
    <t>M53202A</t>
  </si>
  <si>
    <t>06/04/2016, consultation</t>
  </si>
  <si>
    <t>diffuse dans territoire hypertrophique</t>
  </si>
  <si>
    <t>Paul</t>
  </si>
  <si>
    <t>H82211A</t>
  </si>
  <si>
    <t>270/2016</t>
  </si>
  <si>
    <t>&gt;37</t>
  </si>
  <si>
    <t>Jean Pierre</t>
  </si>
  <si>
    <t>H25923X</t>
  </si>
  <si>
    <t>anémie sur myélome, + transfusions itératives</t>
  </si>
  <si>
    <t>&gt;41</t>
  </si>
  <si>
    <t>dlco abaissée avec correction pour l'anémie, déficit obstructuf</t>
  </si>
  <si>
    <t>5C</t>
  </si>
  <si>
    <t>suzanne</t>
  </si>
  <si>
    <t>K72839Z</t>
  </si>
  <si>
    <t>pic HTA</t>
  </si>
  <si>
    <t>johanna</t>
  </si>
  <si>
    <t>c33554p</t>
  </si>
  <si>
    <t>récidive de FA</t>
  </si>
  <si>
    <t>examen difficile, limite syndrome obstructif</t>
  </si>
  <si>
    <t>Colette</t>
  </si>
  <si>
    <t>C22931E</t>
  </si>
  <si>
    <t>infection pulmonaire</t>
  </si>
  <si>
    <t>Bahtije</t>
  </si>
  <si>
    <t>U71576F</t>
  </si>
  <si>
    <t>spiro normale, capacité de diffusion limite inférieure</t>
  </si>
  <si>
    <t>AY5485X</t>
  </si>
  <si>
    <t>dlco abaissée sans déficit obstructif</t>
  </si>
  <si>
    <t>Francois</t>
  </si>
  <si>
    <t>DT2287U</t>
  </si>
  <si>
    <t>post op: OAP sans FF, pic HTA</t>
  </si>
  <si>
    <t>Murillo</t>
  </si>
  <si>
    <t>D22968L</t>
  </si>
  <si>
    <t>admission</t>
  </si>
  <si>
    <t>hyperfixation diffuse</t>
  </si>
  <si>
    <t>déficit mixte</t>
  </si>
  <si>
    <t>17,2/19,8</t>
  </si>
  <si>
    <t>7,1/9,0</t>
  </si>
  <si>
    <t>207,4/222,6</t>
  </si>
  <si>
    <t>119,2/134,9</t>
  </si>
  <si>
    <t>35,9/38,8</t>
  </si>
  <si>
    <t>Farida</t>
  </si>
  <si>
    <t>DE2648M</t>
  </si>
  <si>
    <t>CEE pour dyspnée</t>
  </si>
  <si>
    <t>21/,6/2016</t>
  </si>
  <si>
    <t>A19857X</t>
  </si>
  <si>
    <t>pas de FF</t>
  </si>
  <si>
    <t>stent cx et cd</t>
  </si>
  <si>
    <t>Anne Marie</t>
  </si>
  <si>
    <t>DR9330D</t>
  </si>
  <si>
    <t>myocardite avec myosite aigue dans contexte de polysérosite</t>
  </si>
  <si>
    <t>J73906H</t>
  </si>
  <si>
    <t>ablat de FA</t>
  </si>
  <si>
    <t>1discrète fibrose diffuse latérale</t>
  </si>
  <si>
    <t>Fatma</t>
  </si>
  <si>
    <t>M25324X</t>
  </si>
  <si>
    <t>troubles de la diffusion, CV et CEMS diminués, tendance restriction</t>
  </si>
  <si>
    <t>4,2/6,2</t>
  </si>
  <si>
    <t>96,6/116,3</t>
  </si>
  <si>
    <t>36,6/29,8</t>
  </si>
  <si>
    <t>Jacqueline</t>
  </si>
  <si>
    <t>E21206Z</t>
  </si>
  <si>
    <t>présyncope, BAV 2 sur IRA avec accum BB</t>
  </si>
  <si>
    <t>CV et VEMS diminués, sans défiict spécifique</t>
  </si>
  <si>
    <t>Ghislaine</t>
  </si>
  <si>
    <t>B65782D</t>
  </si>
  <si>
    <t>consultation chez Mr Melin</t>
  </si>
  <si>
    <t>pas mise en évidence</t>
  </si>
  <si>
    <t>effort-</t>
  </si>
  <si>
    <t>R49954W</t>
  </si>
  <si>
    <t>anémie à 7,2 (ùais chronique à 8,0)</t>
  </si>
  <si>
    <t xml:space="preserve">exclure - mauvais gating </t>
  </si>
  <si>
    <t>Huor</t>
  </si>
  <si>
    <t>K09488B</t>
  </si>
  <si>
    <t>toux et rhinorrhée</t>
  </si>
  <si>
    <t>septobasale, sous épi</t>
  </si>
  <si>
    <t>inf, ant septal et septal</t>
  </si>
  <si>
    <t>Fernanda</t>
  </si>
  <si>
    <t>A11673L</t>
  </si>
  <si>
    <t>trouble du rtyhme avec BAV et maladie de 1 vx</t>
  </si>
  <si>
    <t>pas de stent FFR 0,94</t>
  </si>
  <si>
    <t>mais ffr negatif</t>
  </si>
  <si>
    <t>Nicolas</t>
  </si>
  <si>
    <t>R79357D</t>
  </si>
  <si>
    <t>OAP sur diminution du traitement anti HTA et apport en cortisone, infection?</t>
  </si>
  <si>
    <t>pac</t>
  </si>
  <si>
    <t>demandee</t>
  </si>
  <si>
    <t>Jean Marie</t>
  </si>
  <si>
    <t>BK2126L</t>
  </si>
  <si>
    <t>fibrose focale latrobasale</t>
  </si>
  <si>
    <t>dlco 2012; défiict restrictif</t>
  </si>
  <si>
    <t>P51503T</t>
  </si>
  <si>
    <t>KT pour MAP HTAP</t>
  </si>
  <si>
    <t>déficit obstructif, troubles de la diffusion</t>
  </si>
  <si>
    <t>Rahma</t>
  </si>
  <si>
    <t>S43719J</t>
  </si>
  <si>
    <t>épicardique latéral et midventriculaire septal</t>
  </si>
  <si>
    <t>Marie Thérèse</t>
  </si>
  <si>
    <t>A32179A</t>
  </si>
  <si>
    <t>bilan HTAP</t>
  </si>
  <si>
    <t>dlco diminué</t>
  </si>
  <si>
    <t>Foncy</t>
  </si>
  <si>
    <t>J79059D</t>
  </si>
  <si>
    <t>CEE</t>
  </si>
  <si>
    <t>insertion vd</t>
  </si>
  <si>
    <t>Josée</t>
  </si>
  <si>
    <t>J76123X</t>
  </si>
  <si>
    <t>prévue le 11/10</t>
  </si>
  <si>
    <t>Baudouin</t>
  </si>
  <si>
    <t>C42860B</t>
  </si>
  <si>
    <t>consultation, hsopit MIG 04/2016</t>
  </si>
  <si>
    <t>Pneumonie, FA et anémie sur hématome grand droit</t>
  </si>
  <si>
    <t>iva, stent</t>
  </si>
  <si>
    <t>CV et VEMS diminués</t>
  </si>
  <si>
    <t>Mahbouda</t>
  </si>
  <si>
    <t>AY8538L</t>
  </si>
  <si>
    <t>échographie</t>
  </si>
  <si>
    <t>E79588H</t>
  </si>
  <si>
    <t>14/03/2016 (echo dobu pdt hospit)</t>
  </si>
  <si>
    <t>pied diabétique…</t>
  </si>
  <si>
    <t>dobu-2016</t>
  </si>
  <si>
    <t>Georges</t>
  </si>
  <si>
    <t>A87259C</t>
  </si>
  <si>
    <t>maladie de 3vx</t>
  </si>
  <si>
    <t>R41090M</t>
  </si>
  <si>
    <t>jamais (tel saint jean)</t>
  </si>
  <si>
    <t>S53252A</t>
  </si>
  <si>
    <t>consultation, pas d'HF</t>
  </si>
  <si>
    <t>pas de coro</t>
  </si>
  <si>
    <t>Madeleine</t>
  </si>
  <si>
    <t>B46293B</t>
  </si>
  <si>
    <t>exacerbation BPCO</t>
  </si>
  <si>
    <t>pas de coro, effort scinti 2005 nl</t>
  </si>
  <si>
    <t>déficit obstructif, hyperinflation, diminution dlco</t>
  </si>
  <si>
    <t>Annita</t>
  </si>
  <si>
    <t>L25611M</t>
  </si>
  <si>
    <t>hyperinflation</t>
  </si>
  <si>
    <t>René</t>
  </si>
  <si>
    <t>A54705F</t>
  </si>
  <si>
    <t>1,45</t>
  </si>
  <si>
    <t>96</t>
  </si>
  <si>
    <t>5,6</t>
  </si>
  <si>
    <t>141</t>
  </si>
  <si>
    <t>contrôle tensionnel insuffisant</t>
  </si>
  <si>
    <t>Flora</t>
  </si>
  <si>
    <t>U45454T</t>
  </si>
  <si>
    <t>Marc</t>
  </si>
  <si>
    <t>M23295A</t>
  </si>
  <si>
    <t>R27276U</t>
  </si>
  <si>
    <t>22/09/2016 (consultation)</t>
  </si>
  <si>
    <t>FA?</t>
  </si>
  <si>
    <t>maladie de 2 vx (IVAmoyenne et cx distale)</t>
  </si>
  <si>
    <t>déficit obstructif (asthme fixé)</t>
  </si>
  <si>
    <t>Lazlo</t>
  </si>
  <si>
    <t>C37554R</t>
  </si>
  <si>
    <t>24/10/2016 (consultation)</t>
  </si>
  <si>
    <t>post op de hanche</t>
  </si>
  <si>
    <t>fibrose dans territoire hypertrophique</t>
  </si>
  <si>
    <t>lat, inclus dans molli</t>
  </si>
  <si>
    <t>AB7162C</t>
  </si>
  <si>
    <t>flutter auriculaire</t>
  </si>
  <si>
    <t>DU1483A</t>
  </si>
  <si>
    <t>pas a saint luc</t>
  </si>
  <si>
    <t>Edmond</t>
  </si>
  <si>
    <t>L61614C</t>
  </si>
  <si>
    <t>arrêt du burinex</t>
  </si>
  <si>
    <t>IVA moyenne et distale</t>
  </si>
  <si>
    <t>nécrose antéro-septale</t>
  </si>
  <si>
    <t>déficit restrictif, diffusion abaissée</t>
  </si>
  <si>
    <t>Driss</t>
  </si>
  <si>
    <t>C75232U</t>
  </si>
  <si>
    <t>pas d'insuffisance cardiaque</t>
  </si>
  <si>
    <t>Arlette</t>
  </si>
  <si>
    <t>J73693R</t>
  </si>
  <si>
    <t>bilan de dyspnée</t>
  </si>
  <si>
    <t>PCI coronaire droite</t>
  </si>
  <si>
    <t>troubles obstructifs</t>
  </si>
  <si>
    <t>Claire</t>
  </si>
  <si>
    <t>A21998U</t>
  </si>
  <si>
    <t>AINS?</t>
  </si>
  <si>
    <t>E51876T</t>
  </si>
  <si>
    <t>anémie</t>
  </si>
  <si>
    <t>angiopalstie du tronc commun distal</t>
  </si>
  <si>
    <t>nécrose apicale ischémique</t>
  </si>
  <si>
    <t>Patrick</t>
  </si>
  <si>
    <t>EA4047D</t>
  </si>
  <si>
    <t>Saint Michel, HTA et infection pied diabetique</t>
  </si>
  <si>
    <t>CD</t>
  </si>
  <si>
    <t>Michele</t>
  </si>
  <si>
    <t>C35686S</t>
  </si>
  <si>
    <t>FA</t>
  </si>
  <si>
    <t>stent IVA et premiere diag</t>
  </si>
  <si>
    <t>normal, pas de trouble ventilatoire</t>
  </si>
  <si>
    <t>B60908R</t>
  </si>
  <si>
    <t>erysipèle et probable foyer pulmonaire (hospit en gériatrie)</t>
  </si>
  <si>
    <t>STEMI --&gt; non stentable car distal ++</t>
  </si>
  <si>
    <t>EA1989H</t>
  </si>
  <si>
    <t>09/12/2016 (consultation melin)</t>
  </si>
  <si>
    <t>syndrome restrictif</t>
  </si>
  <si>
    <t>2,3/2,6/3,1</t>
  </si>
  <si>
    <t>70,2/76,6/84,1</t>
  </si>
  <si>
    <t>20,3/22,1/22,2</t>
  </si>
  <si>
    <t>Egon</t>
  </si>
  <si>
    <t>R77806W</t>
  </si>
  <si>
    <t>19/12/2016 (consultation dr ROY)</t>
  </si>
  <si>
    <t>IM modérée</t>
  </si>
  <si>
    <t>S34925L</t>
  </si>
  <si>
    <t>Dominico</t>
  </si>
  <si>
    <t>L61338B</t>
  </si>
  <si>
    <t>modif therapeutique et régime riche en sel</t>
  </si>
  <si>
    <t>atheromatose diffuse, sténose 75% diag</t>
  </si>
  <si>
    <t>syndrome obstructif</t>
  </si>
  <si>
    <t>Albert</t>
  </si>
  <si>
    <t>E43653E</t>
  </si>
  <si>
    <t>DC favorisée par une colonoscopie</t>
  </si>
  <si>
    <t>sévérité intermédiaire de la Mg</t>
  </si>
  <si>
    <t>CV et VEMS diminués, hyperinflation relative</t>
  </si>
  <si>
    <t>alors que psir +</t>
  </si>
  <si>
    <t>c70281Z</t>
  </si>
  <si>
    <t>ablation de FA paroxystique</t>
  </si>
  <si>
    <t>Micheline</t>
  </si>
  <si>
    <t>R36049K</t>
  </si>
  <si>
    <t>pas de FF, bilan préop pour dilatation aorte ascendante</t>
  </si>
  <si>
    <t>spiro normale, capacité de diffusion abaissée</t>
  </si>
  <si>
    <t>Walther</t>
  </si>
  <si>
    <t xml:space="preserve">U08918R </t>
  </si>
  <si>
    <t>BROCHIER</t>
  </si>
  <si>
    <t>Valentin</t>
  </si>
  <si>
    <t xml:space="preserve">CT3575T </t>
  </si>
  <si>
    <t>VAN DEN BOSSCHE</t>
  </si>
  <si>
    <t>Laurent</t>
  </si>
  <si>
    <t xml:space="preserve">M71321M </t>
  </si>
  <si>
    <t>VLEMINCKX</t>
  </si>
  <si>
    <t>Alice</t>
  </si>
  <si>
    <t xml:space="preserve">CW1157P </t>
  </si>
  <si>
    <t>ISHIMWE</t>
  </si>
  <si>
    <t>Quentin</t>
  </si>
  <si>
    <t xml:space="preserve">L00329M </t>
  </si>
  <si>
    <t>RUFFACQ</t>
  </si>
  <si>
    <t xml:space="preserve">Anne </t>
  </si>
  <si>
    <t xml:space="preserve">L23171W </t>
  </si>
  <si>
    <t>VAN STEENBERGEN</t>
  </si>
  <si>
    <t>Alisson</t>
  </si>
  <si>
    <t xml:space="preserve">DH2216P </t>
  </si>
  <si>
    <t>SLIMANI</t>
  </si>
  <si>
    <t>Clotilde</t>
  </si>
  <si>
    <t xml:space="preserve">BE7759A </t>
  </si>
  <si>
    <t>ROY</t>
  </si>
  <si>
    <t>Benjamin</t>
  </si>
  <si>
    <t xml:space="preserve">CR1950R </t>
  </si>
  <si>
    <t>n/a</t>
  </si>
  <si>
    <t>na</t>
  </si>
  <si>
    <t>FERRACIN</t>
  </si>
  <si>
    <t>Gauthier</t>
  </si>
  <si>
    <t xml:space="preserve">AL5282R </t>
  </si>
  <si>
    <t>NOPPE</t>
  </si>
  <si>
    <t>Christophe</t>
  </si>
  <si>
    <t xml:space="preserve">U42075P </t>
  </si>
  <si>
    <t>DE MEESTER DE RAVENSTEIN</t>
  </si>
  <si>
    <t>Audrey</t>
  </si>
  <si>
    <t xml:space="preserve">P65684E </t>
  </si>
  <si>
    <t>GINION</t>
  </si>
  <si>
    <t>Guillaume</t>
  </si>
  <si>
    <t xml:space="preserve">T70423P </t>
  </si>
  <si>
    <t>CAMPION</t>
  </si>
  <si>
    <t>Eric</t>
  </si>
  <si>
    <t xml:space="preserve">DH1282W </t>
  </si>
  <si>
    <t>DIERCKX</t>
  </si>
  <si>
    <t>Sebastien</t>
  </si>
  <si>
    <t xml:space="preserve">DE1806B </t>
  </si>
  <si>
    <t>GUILLAUME</t>
  </si>
  <si>
    <t>Savas</t>
  </si>
  <si>
    <t xml:space="preserve">J95248A </t>
  </si>
  <si>
    <t>ARPACI</t>
  </si>
  <si>
    <t>Corinne</t>
  </si>
  <si>
    <t xml:space="preserve">M19191W </t>
  </si>
  <si>
    <t xml:space="preserve">LECUIVRE </t>
  </si>
  <si>
    <t xml:space="preserve">DJ4329F </t>
  </si>
  <si>
    <t>FEUILLIEN</t>
  </si>
  <si>
    <t>Natacha</t>
  </si>
  <si>
    <t xml:space="preserve">K61102M </t>
  </si>
  <si>
    <t>MORAZZO-LIMA</t>
  </si>
  <si>
    <t xml:space="preserve">Patricia </t>
  </si>
  <si>
    <t xml:space="preserve">L65735P </t>
  </si>
  <si>
    <t>BUCHLIN</t>
  </si>
  <si>
    <t>Dany</t>
  </si>
  <si>
    <t xml:space="preserve">R39786P </t>
  </si>
  <si>
    <t>VANDENBRANDEN</t>
  </si>
  <si>
    <t>Franz</t>
  </si>
  <si>
    <t>R53327M</t>
  </si>
  <si>
    <t>BEZNIK</t>
  </si>
  <si>
    <t>Inmaculada</t>
  </si>
  <si>
    <t xml:space="preserve">AE4682K </t>
  </si>
  <si>
    <t>diabète de grossesse</t>
  </si>
  <si>
    <t>PEREZ PEREZ</t>
  </si>
  <si>
    <t xml:space="preserve">CY1204U </t>
  </si>
  <si>
    <t xml:space="preserve">PELLETIER </t>
  </si>
  <si>
    <t>Thierry</t>
  </si>
  <si>
    <t xml:space="preserve">S73620Z </t>
  </si>
  <si>
    <t>HUENAERTS</t>
  </si>
  <si>
    <t>Aude</t>
  </si>
  <si>
    <t xml:space="preserve">BY2571M </t>
  </si>
  <si>
    <t>DUMORTIER</t>
  </si>
  <si>
    <t>Osman</t>
  </si>
  <si>
    <t xml:space="preserve">DH4252H </t>
  </si>
  <si>
    <t>SAGSOZ</t>
  </si>
  <si>
    <t>Yannic</t>
  </si>
  <si>
    <t xml:space="preserve">K47326C </t>
  </si>
  <si>
    <t>NIZET</t>
  </si>
  <si>
    <t xml:space="preserve">U69966M </t>
  </si>
  <si>
    <t>RADELET</t>
  </si>
  <si>
    <t>Viviane</t>
  </si>
  <si>
    <t xml:space="preserve">B99354L </t>
  </si>
  <si>
    <t>PEETERS</t>
  </si>
  <si>
    <t>Marie Noëlle</t>
  </si>
  <si>
    <t xml:space="preserve">B51532X </t>
  </si>
  <si>
    <t>STRUELENS</t>
  </si>
  <si>
    <t>Luc</t>
  </si>
  <si>
    <t xml:space="preserve">H44046H </t>
  </si>
  <si>
    <t>VAN DEN BROECK</t>
  </si>
  <si>
    <t>Christine</t>
  </si>
  <si>
    <t xml:space="preserve">E82048R </t>
  </si>
  <si>
    <t>APPELMANS</t>
  </si>
  <si>
    <t>Marie Cécile</t>
  </si>
  <si>
    <t xml:space="preserve">H75498Z </t>
  </si>
  <si>
    <t>VANPEL</t>
  </si>
  <si>
    <t>Marianna</t>
  </si>
  <si>
    <t xml:space="preserve">D21727K </t>
  </si>
  <si>
    <t>BREESCH</t>
  </si>
  <si>
    <t>Joseph</t>
  </si>
  <si>
    <t xml:space="preserve">K18444M </t>
  </si>
  <si>
    <t>Ioan</t>
  </si>
  <si>
    <t xml:space="preserve">R62689W </t>
  </si>
  <si>
    <t>PARAIAN</t>
  </si>
  <si>
    <t>Serge</t>
  </si>
  <si>
    <t xml:space="preserve">L07081C </t>
  </si>
  <si>
    <t>DE MEESTER</t>
  </si>
  <si>
    <t>Roland</t>
  </si>
  <si>
    <t xml:space="preserve">K70312B </t>
  </si>
  <si>
    <t>FLAMAND</t>
  </si>
  <si>
    <t>Marie Agnès</t>
  </si>
  <si>
    <t xml:space="preserve">A57311H </t>
  </si>
  <si>
    <t>BROUYAUX</t>
  </si>
  <si>
    <t xml:space="preserve">B26910K </t>
  </si>
  <si>
    <t>ADAM</t>
  </si>
  <si>
    <t xml:space="preserve">B36339M </t>
  </si>
  <si>
    <t>LOOP</t>
  </si>
  <si>
    <t>Francis</t>
  </si>
  <si>
    <t xml:space="preserve">D19125C </t>
  </si>
  <si>
    <t>LELOUX</t>
  </si>
  <si>
    <t>Alberte</t>
  </si>
  <si>
    <t xml:space="preserve">A20718J </t>
  </si>
  <si>
    <t>LEFEVRE</t>
  </si>
  <si>
    <t xml:space="preserve">B69305X </t>
  </si>
  <si>
    <t>PHLIPS</t>
  </si>
  <si>
    <t>Jaime</t>
  </si>
  <si>
    <t xml:space="preserve">K73751W </t>
  </si>
  <si>
    <t>PEREZ VIDAL</t>
  </si>
  <si>
    <t>Kathryn</t>
  </si>
  <si>
    <t xml:space="preserve">L02584T </t>
  </si>
  <si>
    <t>KRAUSE</t>
  </si>
  <si>
    <t>Brigitte</t>
  </si>
  <si>
    <t xml:space="preserve">A19307P </t>
  </si>
  <si>
    <t>DE STEXHE</t>
  </si>
  <si>
    <t>Adelson</t>
  </si>
  <si>
    <t xml:space="preserve">AR4017U </t>
  </si>
  <si>
    <t>A +</t>
  </si>
  <si>
    <t>LAVENTURE</t>
  </si>
  <si>
    <t xml:space="preserve">J72414F </t>
  </si>
  <si>
    <t>ITG, 126</t>
  </si>
  <si>
    <t>SIMAR</t>
  </si>
  <si>
    <t xml:space="preserve">B13268C </t>
  </si>
  <si>
    <t>RIGOLE</t>
  </si>
  <si>
    <t xml:space="preserve">B53184K </t>
  </si>
  <si>
    <t>QUINTYN</t>
  </si>
  <si>
    <t>Serafin</t>
  </si>
  <si>
    <t xml:space="preserve">CY6710U </t>
  </si>
  <si>
    <t xml:space="preserve">P57131X </t>
  </si>
  <si>
    <t>Claude Jacques</t>
  </si>
  <si>
    <t xml:space="preserve">R37330P </t>
  </si>
  <si>
    <t>STIEVENART</t>
  </si>
  <si>
    <t>Marguerite</t>
  </si>
  <si>
    <t xml:space="preserve">A65522R </t>
  </si>
  <si>
    <t>ROBERT</t>
  </si>
  <si>
    <t>Marie therèse</t>
  </si>
  <si>
    <t xml:space="preserve">DL5213S </t>
  </si>
  <si>
    <t>PHILIPPE</t>
  </si>
  <si>
    <t>Chaterine</t>
  </si>
  <si>
    <t>H72290K</t>
  </si>
  <si>
    <t>DE GHELDERE</t>
  </si>
  <si>
    <t>Gaby</t>
  </si>
  <si>
    <t>A65011S</t>
  </si>
  <si>
    <t>D'ALCANTARA DE QUERRIEU</t>
  </si>
  <si>
    <t>D44010J</t>
  </si>
  <si>
    <t>PINKERT</t>
  </si>
  <si>
    <t>A12802F</t>
  </si>
  <si>
    <t>DE WASSEIGE</t>
  </si>
  <si>
    <t>AP9755U</t>
  </si>
  <si>
    <t>DUROI</t>
  </si>
  <si>
    <t>H25228B</t>
  </si>
  <si>
    <t>MAUS</t>
  </si>
  <si>
    <t>A29985R</t>
  </si>
  <si>
    <t>VANLIEROP</t>
  </si>
  <si>
    <t>E03689J</t>
  </si>
  <si>
    <t>SOYER</t>
  </si>
  <si>
    <t>A28199K</t>
  </si>
  <si>
    <t>LAUWERYS</t>
  </si>
  <si>
    <t>Zenobio</t>
  </si>
  <si>
    <t>J18553D</t>
  </si>
  <si>
    <t>Geneviève</t>
  </si>
  <si>
    <t>J21163D</t>
  </si>
  <si>
    <t>Michelle</t>
  </si>
  <si>
    <t>C28788J</t>
  </si>
  <si>
    <t>DEREAU</t>
  </si>
  <si>
    <t>A55153A</t>
  </si>
  <si>
    <t>B86629T</t>
  </si>
  <si>
    <t>FRENSSEN</t>
  </si>
  <si>
    <t>Ferdinand</t>
  </si>
  <si>
    <t>K20296C</t>
  </si>
  <si>
    <t>L75554U</t>
  </si>
  <si>
    <t>GERARD</t>
  </si>
  <si>
    <t>J46634T</t>
  </si>
  <si>
    <t>VAN HERSTRAETEN</t>
  </si>
  <si>
    <t>H27364Z</t>
  </si>
  <si>
    <t>David</t>
  </si>
  <si>
    <t>L83810L</t>
  </si>
  <si>
    <t>sains CG</t>
  </si>
  <si>
    <t>MOREELS</t>
  </si>
  <si>
    <t>A78290Z</t>
  </si>
  <si>
    <t>DI PAOLO</t>
  </si>
  <si>
    <t>E15005F</t>
  </si>
  <si>
    <t>PEREZ ECHAGUE</t>
  </si>
  <si>
    <t>R82921A</t>
  </si>
  <si>
    <t>BREMS</t>
  </si>
  <si>
    <t>A80595Z</t>
  </si>
  <si>
    <t>MARCHAL</t>
  </si>
  <si>
    <t>C13400Z</t>
  </si>
  <si>
    <t>BERNARD</t>
  </si>
  <si>
    <t>M73507L</t>
  </si>
  <si>
    <t>DE LA KETHULLE</t>
  </si>
  <si>
    <t>A18169T</t>
  </si>
  <si>
    <t>ABRASSART</t>
  </si>
  <si>
    <t>C65812D</t>
  </si>
  <si>
    <t>DE VLIEGER</t>
  </si>
  <si>
    <t>J99011B</t>
  </si>
  <si>
    <t>FAMELAER</t>
  </si>
  <si>
    <t>J09297E</t>
  </si>
  <si>
    <t>DE7070U</t>
  </si>
  <si>
    <t>R50611U</t>
  </si>
  <si>
    <t>7/09/2016 (externe, appel MT)</t>
  </si>
  <si>
    <t>J78036M</t>
  </si>
  <si>
    <t>9/09/2016 (externe via MT)</t>
  </si>
  <si>
    <t>Alphonse</t>
  </si>
  <si>
    <t>U70085F</t>
  </si>
  <si>
    <t>7/09/2016 (tel MT)</t>
  </si>
  <si>
    <t>Philippe</t>
  </si>
  <si>
    <t>E01135H</t>
  </si>
  <si>
    <t>postérobasale diffuse</t>
  </si>
  <si>
    <t>AS1979M</t>
  </si>
  <si>
    <t>Zola</t>
  </si>
  <si>
    <t>E45068D</t>
  </si>
  <si>
    <t>sang post</t>
  </si>
  <si>
    <t>Olivier</t>
  </si>
  <si>
    <t>P65583A</t>
  </si>
  <si>
    <t>hyperinflation relative</t>
  </si>
  <si>
    <t>Marie Christine</t>
  </si>
  <si>
    <t>B70274K</t>
  </si>
  <si>
    <t>Grazia</t>
  </si>
  <si>
    <t>L94105D</t>
  </si>
  <si>
    <t>pnumopathie basage gauche</t>
  </si>
  <si>
    <t>Therese</t>
  </si>
  <si>
    <t>BH1988C</t>
  </si>
  <si>
    <t>pas d'insuffisance cardiaque, mise au point htap</t>
  </si>
  <si>
    <t>CD et diagnonale à évaluer par echo dobu</t>
  </si>
  <si>
    <t>fibrose sous endocardique latérale</t>
  </si>
  <si>
    <t>trouble diffusion, syndrome restrictif limite</t>
  </si>
  <si>
    <t>, insertion vd, pris dans molli</t>
  </si>
  <si>
    <t>DS2518E</t>
  </si>
  <si>
    <t>Roselyne</t>
  </si>
  <si>
    <t>E38066L</t>
  </si>
  <si>
    <t>FA et pic hypertensif</t>
  </si>
  <si>
    <t>Marie Paule</t>
  </si>
  <si>
    <t>EC4761X</t>
  </si>
  <si>
    <t>Pic hypertensif</t>
  </si>
  <si>
    <t>cx</t>
  </si>
  <si>
    <t>A56719C</t>
  </si>
  <si>
    <t>flutter à 138</t>
  </si>
  <si>
    <t>déficit obstructif et diminution de la dlco</t>
  </si>
  <si>
    <t>B17731F</t>
  </si>
  <si>
    <t>post op stomato</t>
  </si>
  <si>
    <t>Rolande</t>
  </si>
  <si>
    <t>J24582T</t>
  </si>
  <si>
    <t>maladie aortique rao mod et infection?</t>
  </si>
  <si>
    <t>irrégularités coronaires</t>
  </si>
  <si>
    <t>Andre</t>
  </si>
  <si>
    <t>EB0246T</t>
  </si>
  <si>
    <t>consultation 27/12/2016</t>
  </si>
  <si>
    <t>FA persistante</t>
  </si>
  <si>
    <t>Pieter</t>
  </si>
  <si>
    <t>E84430F</t>
  </si>
  <si>
    <t>episode viral des VRS</t>
  </si>
  <si>
    <t>B25438A</t>
  </si>
  <si>
    <t>fibrillation auriculaire et HF</t>
  </si>
  <si>
    <t>latero basale épicardique</t>
  </si>
  <si>
    <t>J37067D</t>
  </si>
  <si>
    <t>HTA maligne</t>
  </si>
  <si>
    <t>J25624R</t>
  </si>
  <si>
    <t>Francesca</t>
  </si>
  <si>
    <t>CE3755H</t>
  </si>
  <si>
    <t>consultation 20/04/2017</t>
  </si>
  <si>
    <t>dobu 2017 négative</t>
  </si>
  <si>
    <t>Naciye</t>
  </si>
  <si>
    <t>K69279X</t>
  </si>
  <si>
    <t>R31172E</t>
  </si>
  <si>
    <t>non connu, AINS local, FA</t>
  </si>
  <si>
    <t>CA1016W</t>
  </si>
  <si>
    <t>BL8293D</t>
  </si>
  <si>
    <t>sejour au CVI</t>
  </si>
  <si>
    <t>diminution du VEMS et CV isolément</t>
  </si>
  <si>
    <t>BY8025A</t>
  </si>
  <si>
    <t>dysplasie arythmogène du VD</t>
  </si>
  <si>
    <t>BJ5979W</t>
  </si>
  <si>
    <t>cardiopathie ischémique et toxique</t>
  </si>
  <si>
    <t>U85154T</t>
  </si>
  <si>
    <t>cardiomyopathie dilatée d'origine idiopathique</t>
  </si>
  <si>
    <t>CB2352D</t>
  </si>
  <si>
    <t>cardiomyopathie hypertrophique</t>
  </si>
  <si>
    <t>16/4/2012</t>
  </si>
  <si>
    <t>M72550J</t>
  </si>
  <si>
    <t>cardiopathie dilatée non ischémique</t>
  </si>
  <si>
    <t>BY9463E</t>
  </si>
  <si>
    <t>cardiopathie ischémique et valvulaire</t>
  </si>
  <si>
    <t>S38200Z</t>
  </si>
  <si>
    <t>17/2/2020</t>
  </si>
  <si>
    <t>U46811B</t>
  </si>
  <si>
    <t>BM9640T</t>
  </si>
  <si>
    <t>R38167E</t>
  </si>
  <si>
    <t>cardiopathie dilatée non ischémique (d'origine virale?)</t>
  </si>
  <si>
    <t>D76158A</t>
  </si>
  <si>
    <t>cardiopathie dilatée d'origine mixte ischémique et non-ischémique</t>
  </si>
  <si>
    <t>A96709L</t>
  </si>
  <si>
    <t>cardiomyopathie dilatée non ischémique (d'origine indéterminée : myocardite vs dermatopolymyosite)</t>
  </si>
  <si>
    <t>C17691H</t>
  </si>
  <si>
    <t>cardiomyopathie d'origine ischémique probable</t>
  </si>
  <si>
    <t>CB8781R</t>
  </si>
  <si>
    <t>1 (fraxiparine à la sortie)</t>
  </si>
  <si>
    <t>cardiomyopathie ischémique</t>
  </si>
  <si>
    <t>CB8830E</t>
  </si>
  <si>
    <t>D80417U</t>
  </si>
  <si>
    <t>cardiomyopathie dilatée d'origine mixte (problable origine ischémique et autre?)</t>
  </si>
  <si>
    <t>CB9757X</t>
  </si>
  <si>
    <t>cardiomyopathie dilatée non ischémique</t>
  </si>
  <si>
    <t>30/7/2012</t>
  </si>
  <si>
    <t>L99476T</t>
  </si>
  <si>
    <t>cardiomyopathie dilatée d'origine indéterminée</t>
  </si>
  <si>
    <t>27/11/2019</t>
  </si>
  <si>
    <t>CD8484B</t>
  </si>
  <si>
    <t>cardiopathie ischémique</t>
  </si>
  <si>
    <t>CE2732S</t>
  </si>
  <si>
    <t>cardiopathie dilatée non ischémique (valvulaire?). Plus tard composante ischémique</t>
  </si>
  <si>
    <t>BM2525U</t>
  </si>
  <si>
    <t>Cardiomyopathie dilatée ischémique</t>
  </si>
  <si>
    <t>CE0489P</t>
  </si>
  <si>
    <t>cardiopathie d'origine indéterminée</t>
  </si>
  <si>
    <t>AK2943E</t>
  </si>
  <si>
    <t>BY8905E</t>
  </si>
  <si>
    <t>cardiopathie dilatée</t>
  </si>
  <si>
    <t>13/2/2019</t>
  </si>
  <si>
    <t>CE3176R</t>
  </si>
  <si>
    <t>cardiopathie dilatée d'origine idiopathique</t>
  </si>
  <si>
    <t>AM4622T</t>
  </si>
  <si>
    <t>H80918Z</t>
  </si>
  <si>
    <t>CE0827L</t>
  </si>
  <si>
    <t>E31493K</t>
  </si>
  <si>
    <t>ezetrol</t>
  </si>
  <si>
    <t>CE8819P</t>
  </si>
  <si>
    <t>origine indéterminée</t>
  </si>
  <si>
    <t>J67546U</t>
  </si>
  <si>
    <t>cardiopathie congénitale</t>
  </si>
  <si>
    <t>CH7664J</t>
  </si>
  <si>
    <t>1 (ajout de pradaxa)</t>
  </si>
  <si>
    <t>1 (ajout d'atorvastatine)</t>
  </si>
  <si>
    <t>T64982R</t>
  </si>
  <si>
    <t>cardiomyopathie dilatée d'origine ischémique</t>
  </si>
  <si>
    <t>J32764U</t>
  </si>
  <si>
    <t>cardiomyopathie dilatée d'origine non ischémique (myocardite?)</t>
  </si>
  <si>
    <t>R14042U</t>
  </si>
  <si>
    <t>AC3541U</t>
  </si>
  <si>
    <t>1 (ajout sintrom)</t>
  </si>
  <si>
    <t>1 (ajout lanoxin)</t>
  </si>
  <si>
    <t>U52546L</t>
  </si>
  <si>
    <t>C19230M</t>
  </si>
  <si>
    <t>M48794U</t>
  </si>
  <si>
    <t>1 (ajout cordarone)</t>
  </si>
  <si>
    <t>E20318B</t>
  </si>
  <si>
    <t>cardiopathie congestive et ischémique</t>
  </si>
  <si>
    <t>E75067E</t>
  </si>
  <si>
    <t>cardiomyopathie dilatée idiopathique</t>
  </si>
  <si>
    <t>BA1074U</t>
  </si>
  <si>
    <t>U66850D</t>
  </si>
  <si>
    <t>cardiopathie toxique probablement</t>
  </si>
  <si>
    <t>M84537K</t>
  </si>
  <si>
    <t>cardiopathie dilatée d'origine mixte : valvulaire et tachycardiomyopathie</t>
  </si>
  <si>
    <t>P42134J</t>
  </si>
  <si>
    <t>1 (ajout asaflow)</t>
  </si>
  <si>
    <t>cardiomyopathie dilatée d'origine ischémique probable</t>
  </si>
  <si>
    <t>D79683R</t>
  </si>
  <si>
    <t>cardiomyopathie dilatée hypertensive ?</t>
  </si>
  <si>
    <t>CK8460E</t>
  </si>
  <si>
    <t>1 (ajout pravasine)</t>
  </si>
  <si>
    <t>cardiopathie dilatée d'origine ischémique probable</t>
  </si>
  <si>
    <t>D26131P</t>
  </si>
  <si>
    <t>cardiopathie dilatée ischémique</t>
  </si>
  <si>
    <t>CH3820A</t>
  </si>
  <si>
    <t>CH3001P</t>
  </si>
  <si>
    <t>CM2544M</t>
  </si>
  <si>
    <t>K11945M</t>
  </si>
  <si>
    <t>1 (stoppé à la sortie)</t>
  </si>
  <si>
    <t>origine ischémique et toxique</t>
  </si>
  <si>
    <t>5'</t>
  </si>
  <si>
    <t>AR9027E</t>
  </si>
  <si>
    <t>1 (ajout xarelto)</t>
  </si>
  <si>
    <t>C16278P</t>
  </si>
  <si>
    <t>B77583U</t>
  </si>
  <si>
    <t>1 (ajout fraxodi)</t>
  </si>
  <si>
    <t>D94782D</t>
  </si>
  <si>
    <t>CM7279Z</t>
  </si>
  <si>
    <t>cardiopathie dilatée d'origine indéterminée</t>
  </si>
  <si>
    <t>CM7970P</t>
  </si>
  <si>
    <t>Cardiomyopathie hypertrophique mixte (éthylique et hypertensive)</t>
  </si>
  <si>
    <t>B16969B</t>
  </si>
  <si>
    <t>cardiopathie dilatée avec origine toxique probable</t>
  </si>
  <si>
    <t>CP0053J</t>
  </si>
  <si>
    <t>myocardite ?</t>
  </si>
  <si>
    <t>M49135M</t>
  </si>
  <si>
    <t>11 ,9</t>
  </si>
  <si>
    <t>1 (à la sortie)</t>
  </si>
  <si>
    <t>1 (sotalol)</t>
  </si>
  <si>
    <t>cardiomyopathie dilatée éthylique</t>
  </si>
  <si>
    <t>A10091J</t>
  </si>
  <si>
    <t>AS1744R</t>
  </si>
  <si>
    <t>L30311C</t>
  </si>
  <si>
    <t>CP2358R</t>
  </si>
  <si>
    <t>02/06/1928</t>
  </si>
  <si>
    <t>origine ischémique probable</t>
  </si>
  <si>
    <t>CP2850A</t>
  </si>
  <si>
    <t>1 (ajout aux SI)</t>
  </si>
  <si>
    <t>1 (ajout hospit)</t>
  </si>
  <si>
    <t>BY3713P</t>
  </si>
  <si>
    <t>A87744M</t>
  </si>
  <si>
    <t>B31310M</t>
  </si>
  <si>
    <t>Origine éthylique probable</t>
  </si>
  <si>
    <t>BD7890T</t>
  </si>
  <si>
    <t>K58067T</t>
  </si>
  <si>
    <t>BD7135F</t>
  </si>
  <si>
    <t>K95134C</t>
  </si>
  <si>
    <t>M97919C</t>
  </si>
  <si>
    <t>CP7114A</t>
  </si>
  <si>
    <t>B83126A</t>
  </si>
  <si>
    <t>416b</t>
  </si>
  <si>
    <t>L80933E</t>
  </si>
  <si>
    <t>cardiopathie indéterminée</t>
  </si>
  <si>
    <t>CP8880X</t>
  </si>
  <si>
    <t>440b</t>
  </si>
  <si>
    <t>A93902R</t>
  </si>
  <si>
    <t>C60336L</t>
  </si>
  <si>
    <t>cardiomyopathie dilatée non ischémique (éthylique possible)</t>
  </si>
  <si>
    <t>A94424K</t>
  </si>
  <si>
    <t>1 (sotalex), stoppé à la sortie</t>
  </si>
  <si>
    <t>cardiopathie dilatée d'origine mixte (valvulaire et coronarienne)</t>
  </si>
  <si>
    <t>CB3496E</t>
  </si>
  <si>
    <t>cardiomyopathie dilatée ischémique</t>
  </si>
  <si>
    <t>B10860W</t>
  </si>
  <si>
    <t>cardiomyopathie ischémique et possiblement éthylique</t>
  </si>
  <si>
    <t>CP5552K</t>
  </si>
  <si>
    <t>cardiomyopathie dilatée d'origine non ischémique</t>
  </si>
  <si>
    <t>R54793Z</t>
  </si>
  <si>
    <t>C66602A</t>
  </si>
  <si>
    <t>cardiopathie dilatée secondaire à une myocardite à éosinophiles en 2010</t>
  </si>
  <si>
    <t>M25378R</t>
  </si>
  <si>
    <t>BS5509U</t>
  </si>
  <si>
    <t>cardiomyopathie dilatée d'origine non-ischémique</t>
  </si>
  <si>
    <t>R99997F</t>
  </si>
  <si>
    <t>cardiomyopathie ischémique et valvulaire</t>
  </si>
  <si>
    <t>C10394D</t>
  </si>
  <si>
    <t>CL9215F</t>
  </si>
  <si>
    <t>CR3935E</t>
  </si>
  <si>
    <t>CM9386P</t>
  </si>
  <si>
    <t>CP5614F</t>
  </si>
  <si>
    <t>P05093C</t>
  </si>
  <si>
    <t>U55282A</t>
  </si>
  <si>
    <t>cardiopathie ischémique et valvulaire ??</t>
  </si>
  <si>
    <t>BP3625H</t>
  </si>
  <si>
    <t>cardiomyopathie dilatée d'origine non ischémique (sur BBG et sur FA?)</t>
  </si>
  <si>
    <t>L15403W</t>
  </si>
  <si>
    <t>H63118T</t>
  </si>
  <si>
    <t>cardiopathie probablement toxique</t>
  </si>
  <si>
    <t>A30776F</t>
  </si>
  <si>
    <t>cardiopathie dilatée d'origine ischémique</t>
  </si>
  <si>
    <t>T88617L</t>
  </si>
  <si>
    <t>J57042K</t>
  </si>
  <si>
    <t>BS2669U</t>
  </si>
  <si>
    <t>P23095K</t>
  </si>
  <si>
    <t>P58977D</t>
  </si>
  <si>
    <t>CR5535C</t>
  </si>
  <si>
    <t>CS1575W</t>
  </si>
  <si>
    <t>cardiopathie dilatée ischémique et valvulaire</t>
  </si>
  <si>
    <t>C63839E</t>
  </si>
  <si>
    <t>P51993H</t>
  </si>
  <si>
    <t>cardiopathie non ischémique et probable myocardite</t>
  </si>
  <si>
    <t>B71426P</t>
  </si>
  <si>
    <t>cardiopathie d'origine indéterminée, origine toxique suspectée</t>
  </si>
  <si>
    <t>A34339K</t>
  </si>
  <si>
    <t>cardiopathie dilatée d'origine ischémique et toxique probable</t>
  </si>
  <si>
    <t>432b</t>
  </si>
  <si>
    <t>L13913E</t>
  </si>
  <si>
    <t>U10013E</t>
  </si>
  <si>
    <t>cardiopathie hypertrophique concentrique ischémique</t>
  </si>
  <si>
    <t>S94396M</t>
  </si>
  <si>
    <t>cardiomyopathie dilatée (maladie brady-tachy associant FA et bloc auriculo-ventriculaire)</t>
  </si>
  <si>
    <t>BM6754K</t>
  </si>
  <si>
    <t>422b</t>
  </si>
  <si>
    <t>CS7277B</t>
  </si>
  <si>
    <t>CT4355L</t>
  </si>
  <si>
    <t>cardiopathie dilatée d'origine non ischémique</t>
  </si>
  <si>
    <t>CT3146W</t>
  </si>
  <si>
    <t>CU0802X</t>
  </si>
  <si>
    <t>438b</t>
  </si>
  <si>
    <t>CU1835R</t>
  </si>
  <si>
    <t>1 (ajout hospit Jolimont)</t>
  </si>
  <si>
    <t>cardiomyopathie dilatée d'origine toxique probable (éthylique)</t>
  </si>
  <si>
    <t>CU2215T</t>
  </si>
  <si>
    <t>cardiomyopathie dilatée idiopathique possiblement aggravée par une consommation d'alcool excessive</t>
  </si>
  <si>
    <t>P90336C</t>
  </si>
  <si>
    <t>1 (ajout à la sortie)</t>
  </si>
  <si>
    <t>cardiopathie dilatée, tachycardiomyopathie</t>
  </si>
  <si>
    <t>E09321K</t>
  </si>
  <si>
    <t>R31120P</t>
  </si>
  <si>
    <t>E62140R</t>
  </si>
  <si>
    <t>B96308J</t>
  </si>
  <si>
    <t>cardiopathie d'origine valvulaire</t>
  </si>
  <si>
    <t>A66766W</t>
  </si>
  <si>
    <t>cardiopathie ischémique, hypertensive et rythmique</t>
  </si>
  <si>
    <t>C89465A</t>
  </si>
  <si>
    <t>CT1988C</t>
  </si>
  <si>
    <t>CS7165S</t>
  </si>
  <si>
    <t>cardiopathie dilatée d'origine mixte (ischémique et toxique)</t>
  </si>
  <si>
    <t>CM7333J</t>
  </si>
  <si>
    <t>S80154F</t>
  </si>
  <si>
    <t>J12452J</t>
  </si>
  <si>
    <t>cardiopathie dilatée sur probable myocardite découverte en 2008</t>
  </si>
  <si>
    <t>J88597J</t>
  </si>
  <si>
    <t>K22101F</t>
  </si>
  <si>
    <t>CU3498H</t>
  </si>
  <si>
    <t>C73993B</t>
  </si>
  <si>
    <t>K62441R</t>
  </si>
  <si>
    <t>A46941Z</t>
  </si>
  <si>
    <t>S31605A</t>
  </si>
  <si>
    <t>1 (ajout fraxiparine)</t>
  </si>
  <si>
    <t>H10122X</t>
  </si>
  <si>
    <t>1 (ajout fraxiparine, peu de temps)</t>
  </si>
  <si>
    <t>CW2635H</t>
  </si>
  <si>
    <t>AK0286D</t>
  </si>
  <si>
    <t>CM4263T</t>
  </si>
  <si>
    <t>CU3932D</t>
  </si>
  <si>
    <t>CW1706Z</t>
  </si>
  <si>
    <t>cardiopathie dilatée ischémique et hypertrophique</t>
  </si>
  <si>
    <t>CW8204X</t>
  </si>
  <si>
    <t>CE7705W</t>
  </si>
  <si>
    <t>CW7645T</t>
  </si>
  <si>
    <t>1 (stoppé à la sortie?)</t>
  </si>
  <si>
    <t>C68266T</t>
  </si>
  <si>
    <t>462b</t>
  </si>
  <si>
    <t>CW3068C</t>
  </si>
  <si>
    <t>466b</t>
  </si>
  <si>
    <t>CY8711J</t>
  </si>
  <si>
    <t>468b</t>
  </si>
  <si>
    <t>469b</t>
  </si>
  <si>
    <t>CY2919M</t>
  </si>
  <si>
    <t>cardiomyopathie idiopathique</t>
  </si>
  <si>
    <t>471b</t>
  </si>
  <si>
    <t>T59060W</t>
  </si>
  <si>
    <t>474b</t>
  </si>
  <si>
    <t>U75680F</t>
  </si>
  <si>
    <t>479b</t>
  </si>
  <si>
    <t>477b</t>
  </si>
  <si>
    <t>R81911R</t>
  </si>
  <si>
    <t>cardiopathie dilatée (IM sévère et suspicion de myocardite en 2012)</t>
  </si>
  <si>
    <t>A19311J</t>
  </si>
  <si>
    <t>cardiomyopathie d'origine idiopathique</t>
  </si>
  <si>
    <t>480b</t>
  </si>
  <si>
    <t>BW7613T</t>
  </si>
  <si>
    <t>Cardiomyopathie dilatée</t>
  </si>
  <si>
    <t>481b</t>
  </si>
  <si>
    <t>482b</t>
  </si>
  <si>
    <t>L65573P</t>
  </si>
  <si>
    <t>484b</t>
  </si>
  <si>
    <t>485b</t>
  </si>
  <si>
    <t>AC6450L</t>
  </si>
  <si>
    <t>486b</t>
  </si>
  <si>
    <t>DC8115C</t>
  </si>
  <si>
    <t>M57869A</t>
  </si>
  <si>
    <t>1 (nouveau)</t>
  </si>
  <si>
    <t>CE1387P</t>
  </si>
  <si>
    <t>DB5503J</t>
  </si>
  <si>
    <t>DE0741U</t>
  </si>
  <si>
    <t>DE5663F</t>
  </si>
  <si>
    <t>CU9903L</t>
  </si>
  <si>
    <t>cardiopathie non ischémique d'origine rythmique avec insuffisance chronotrope ou possiblement familliale ?</t>
  </si>
  <si>
    <t>K12998L</t>
  </si>
  <si>
    <t>DB8977T</t>
  </si>
  <si>
    <t>cardiomyopathie dilatée non ischémique, éthylique ?</t>
  </si>
  <si>
    <t>H08015M</t>
  </si>
  <si>
    <t>cardiomyopathie dilatée sur non compaction du VG</t>
  </si>
  <si>
    <t>CW5820B</t>
  </si>
  <si>
    <t>cardiopathie dilatée idiopathique, non ischémique</t>
  </si>
  <si>
    <t>AR5091P</t>
  </si>
  <si>
    <t>cardiomyopathie congestive, d'origine éthylique au départ</t>
  </si>
  <si>
    <t>DH9773S</t>
  </si>
  <si>
    <t>DJ6590J</t>
  </si>
  <si>
    <t>DJ3743M</t>
  </si>
  <si>
    <t>DC0332J</t>
  </si>
  <si>
    <t>DA4700X</t>
  </si>
  <si>
    <t>AS3155J</t>
  </si>
  <si>
    <t>K69083J</t>
  </si>
  <si>
    <t>DK2833S</t>
  </si>
  <si>
    <t>DK6949H</t>
  </si>
  <si>
    <t>H15683S</t>
  </si>
  <si>
    <t>cardiomyopathie d'origine encore incertaine (suspicion de sarcoïdose myocardique)</t>
  </si>
  <si>
    <t>DL5479Z</t>
  </si>
  <si>
    <t>cardiopathie probablement valvulaire avec bicuspidie aortique et dilatation aortique</t>
  </si>
  <si>
    <t>B61302R</t>
  </si>
  <si>
    <t>cardiopathie dilatée non ischémique chez un patient opéré d'une Tétralogie de Fallot en 1967 avec CIV résiduelle et insuffisance aortique modérée</t>
  </si>
  <si>
    <t>DM0200L</t>
  </si>
  <si>
    <t>cardiopathie non ischémique d'origine éthylique vs idiopathique</t>
  </si>
  <si>
    <t>DM1756J</t>
  </si>
  <si>
    <t>T74337U</t>
  </si>
  <si>
    <t>cardiomyopathie dilatée non ischémique, de type non compaction du VG associée à une insuffisance mitrale sévère</t>
  </si>
  <si>
    <t>D97303M</t>
  </si>
  <si>
    <t>M67225U</t>
  </si>
  <si>
    <t>AD9216E</t>
  </si>
  <si>
    <t>DP4271K</t>
  </si>
  <si>
    <t>cardiopathie dilatée non-ischémique</t>
  </si>
  <si>
    <t>DP9178Z</t>
  </si>
  <si>
    <t>U90548M</t>
  </si>
  <si>
    <t>cardiomyopathie dilatée d'étiologie non déterminée</t>
  </si>
  <si>
    <t>AD9514P</t>
  </si>
  <si>
    <t>DR0656U</t>
  </si>
  <si>
    <t>S61438F</t>
  </si>
  <si>
    <t>cardiomyopathie d'origine ischémique</t>
  </si>
  <si>
    <t>DR3403P</t>
  </si>
  <si>
    <t>cardiopathie dilatée (valvulaire?)</t>
  </si>
  <si>
    <t>DK9144P</t>
  </si>
  <si>
    <t>S10549L</t>
  </si>
  <si>
    <t>cardiomyopathie non ischémique</t>
  </si>
  <si>
    <t>C37289T</t>
  </si>
  <si>
    <t>cardiopathie dilatée valvulaire et rythmique</t>
  </si>
  <si>
    <t>DT8533C</t>
  </si>
  <si>
    <t>DU2243M</t>
  </si>
  <si>
    <t>BR0925T</t>
  </si>
  <si>
    <t>cardiopathie dilatée non ischémique, valvulaire ?</t>
  </si>
  <si>
    <t>K23214Z</t>
  </si>
  <si>
    <t>myopathie à bâtonnets compliquée d'une cardiomyopathie dilatée</t>
  </si>
  <si>
    <t>C43127D</t>
  </si>
  <si>
    <t>cardiopathie dilatée d'origine non-ischémique</t>
  </si>
  <si>
    <t>E27787E</t>
  </si>
  <si>
    <t>EA2810E</t>
  </si>
  <si>
    <t>C44576M</t>
  </si>
  <si>
    <t>cardiomyopathie dilatée d'origine toxique probable (éthylisme)</t>
  </si>
  <si>
    <t>BD5699J</t>
  </si>
  <si>
    <t>AM9073S</t>
  </si>
  <si>
    <t>cardiopathie dilatée d'origine mixte ischémique et valvulaire</t>
  </si>
  <si>
    <t>T47074F</t>
  </si>
  <si>
    <t>AJ6967H</t>
  </si>
  <si>
    <t>U14086D</t>
  </si>
  <si>
    <t>U38225P</t>
  </si>
  <si>
    <t>S54009U</t>
  </si>
  <si>
    <t>DU4455P</t>
  </si>
  <si>
    <t>B33340J</t>
  </si>
  <si>
    <t>DT8555K</t>
  </si>
  <si>
    <t>EJ1531B</t>
  </si>
  <si>
    <t>cardiopathie hypertrophique</t>
  </si>
  <si>
    <t>EJ3247M</t>
  </si>
  <si>
    <t>CE8319U</t>
  </si>
  <si>
    <t>R23704S</t>
  </si>
  <si>
    <t>U77903P</t>
  </si>
  <si>
    <t>C41654P</t>
  </si>
  <si>
    <t>NSTEMI</t>
  </si>
  <si>
    <t>flutter</t>
  </si>
  <si>
    <t>T82084M</t>
  </si>
  <si>
    <t>TakoTsubo?</t>
  </si>
  <si>
    <t>L84976W</t>
  </si>
  <si>
    <t>CR7416H</t>
  </si>
  <si>
    <t>K22963F</t>
  </si>
  <si>
    <t>A68008T</t>
  </si>
  <si>
    <t>D14511C</t>
  </si>
  <si>
    <t>CT9037E</t>
  </si>
  <si>
    <t>CS9075D</t>
  </si>
  <si>
    <t>T02381X</t>
  </si>
  <si>
    <t>CJ8695T</t>
  </si>
  <si>
    <t>C22557C</t>
  </si>
  <si>
    <t>U57546U</t>
  </si>
  <si>
    <t>DK7291P</t>
  </si>
  <si>
    <t>M78532W</t>
  </si>
  <si>
    <t>Metabolomique faite chez 298 patients mais 6 patients exclus après relecture des dossiers</t>
  </si>
  <si>
    <t>ID_tube</t>
  </si>
  <si>
    <t>à exclure</t>
  </si>
  <si>
    <t>à exclure (greffe cœur)</t>
  </si>
  <si>
    <t>dialysé</t>
  </si>
  <si>
    <t>U41464U</t>
  </si>
  <si>
    <t>U17133K</t>
  </si>
  <si>
    <t>B18214S</t>
  </si>
  <si>
    <t>R83978D</t>
  </si>
  <si>
    <t>BC4829H</t>
  </si>
  <si>
    <t>pheno</t>
  </si>
  <si>
    <t>ech# Lipidomique</t>
  </si>
  <si>
    <t>ech Lipidomique</t>
  </si>
  <si>
    <t>ech AAAO</t>
  </si>
  <si>
    <t>ST2 ng/mL</t>
  </si>
  <si>
    <t>HFpEF</t>
  </si>
  <si>
    <t>YES</t>
  </si>
  <si>
    <t>Ctrl</t>
  </si>
  <si>
    <t>HFrEF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</si>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</sst>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#,##0.000000000000"/>
    <numFmt numFmtId="165" formatCode="#,##0.0"/>
    <numFmt numFmtId="166" formatCode="0.000"/>
    <numFmt numFmtId="167" formatCode="0.0"/>
    <numFmt numFmtId="168" formatCode="_ * #,##0.00_ ;_ * \-#,##0.00_ ;_ * &quot;-&quot;??_ ;_ @_ "/>
    <numFmt numFmtId="169" formatCode="0.0000E+00"/>
    <numFmt numFmtId="170" formatCode="[$-80C]General"/>
    <numFmt numFmtId="171" formatCode="[$-80C]0"/>
    <numFmt numFmtId="172" formatCode="d/mm/yyyy"/>
    <numFmt numFmtId="173" formatCode="[$-80C]0.00"/>
    <numFmt numFmtId="174" formatCode="[$-80C]dd/mm/yy"/>
    <numFmt numFmtId="175" formatCode="0.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B05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FFFFFF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FF0000"/>
      <name val="Arial"/>
      <family val="2"/>
    </font>
    <font>
      <sz val="12"/>
      <color indexed="81"/>
      <name val="Tahoma"/>
      <family val="2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E0021"/>
        <bgColor rgb="FF7E0021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CC99"/>
      </patternFill>
    </fill>
    <fill>
      <patternFill patternType="solid">
        <fgColor rgb="FFFF3333"/>
        <bgColor rgb="FFFF3333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FF3333"/>
      </patternFill>
    </fill>
    <fill>
      <patternFill patternType="solid">
        <fgColor rgb="FFFFFF00"/>
        <bgColor rgb="FFFF3333"/>
      </patternFill>
    </fill>
    <fill>
      <patternFill patternType="solid">
        <fgColor rgb="FF66CC00"/>
        <bgColor rgb="FF66CC00"/>
      </patternFill>
    </fill>
    <fill>
      <patternFill patternType="solid">
        <fgColor theme="0"/>
        <bgColor rgb="FF66CC00"/>
      </patternFill>
    </fill>
    <fill>
      <patternFill patternType="solid">
        <fgColor rgb="FFFFFF00"/>
        <bgColor rgb="FF66CC00"/>
      </patternFill>
    </fill>
    <fill>
      <patternFill patternType="solid">
        <fgColor rgb="FFFFFF00"/>
        <bgColor rgb="FFCC99CC"/>
      </patternFill>
    </fill>
    <fill>
      <patternFill patternType="solid">
        <fgColor rgb="FF92D050"/>
        <bgColor rgb="FFCC99CC"/>
      </patternFill>
    </fill>
    <fill>
      <patternFill patternType="solid">
        <fgColor rgb="FF92D050"/>
        <bgColor rgb="FFFFFFFF"/>
      </patternFill>
    </fill>
    <fill>
      <patternFill patternType="solid">
        <fgColor theme="9" tint="0.39997558519241921"/>
        <bgColor rgb="FFFFCC99"/>
      </patternFill>
    </fill>
    <fill>
      <patternFill patternType="solid">
        <fgColor theme="9" tint="0.39997558519241921"/>
        <bgColor rgb="FF7E0021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rgb="FF7E0021"/>
      </patternFill>
    </fill>
    <fill>
      <patternFill patternType="solid">
        <fgColor rgb="FF00B0F0"/>
        <bgColor rgb="FF66CC00"/>
      </patternFill>
    </fill>
    <fill>
      <patternFill patternType="solid">
        <fgColor rgb="FF00B0F0"/>
        <bgColor rgb="FF7E0021"/>
      </patternFill>
    </fill>
    <fill>
      <patternFill patternType="solid">
        <fgColor rgb="FF00B0F0"/>
        <bgColor rgb="FFFFFFFF"/>
      </patternFill>
    </fill>
    <fill>
      <patternFill patternType="solid">
        <fgColor theme="8" tint="0.59999389629810485"/>
        <bgColor rgb="FF99CCFF"/>
      </patternFill>
    </fill>
    <fill>
      <patternFill patternType="solid">
        <fgColor theme="9" tint="0.79998168889431442"/>
        <bgColor indexed="34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7E0021"/>
      </patternFill>
    </fill>
    <fill>
      <patternFill patternType="solid">
        <fgColor rgb="FFFF0000"/>
        <bgColor indexed="34"/>
      </patternFill>
    </fill>
    <fill>
      <patternFill patternType="solid">
        <fgColor rgb="FFFFFFCC"/>
        <bgColor rgb="FFFFCC99"/>
      </patternFill>
    </fill>
    <fill>
      <patternFill patternType="solid">
        <fgColor rgb="FFFFFFCC"/>
        <bgColor indexed="64"/>
      </patternFill>
    </fill>
    <fill>
      <patternFill patternType="solid">
        <fgColor rgb="FFFF00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168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7" fillId="0" borderId="0"/>
    <xf numFmtId="0" fontId="8" fillId="0" borderId="0"/>
    <xf numFmtId="170" fontId="11" fillId="0" borderId="0"/>
    <xf numFmtId="0" fontId="5" fillId="0" borderId="0"/>
  </cellStyleXfs>
  <cellXfs count="981">
    <xf numFmtId="0" fontId="0" fillId="0" borderId="0" xfId="0"/>
    <xf numFmtId="0" fontId="4" fillId="0" borderId="1" xfId="0" applyFont="1" applyBorder="1" applyAlignment="1">
      <alignment horizontal="center" vertical="center"/>
    </xf>
    <xf numFmtId="14" fontId="4" fillId="0" borderId="1" xfId="5" applyNumberFormat="1" applyFont="1" applyFill="1" applyBorder="1" applyAlignment="1">
      <alignment horizontal="center" vertical="center"/>
    </xf>
    <xf numFmtId="1" fontId="4" fillId="0" borderId="1" xfId="5" applyNumberFormat="1" applyFont="1" applyFill="1" applyBorder="1" applyAlignment="1">
      <alignment horizontal="center" vertical="center"/>
    </xf>
    <xf numFmtId="3" fontId="6" fillId="0" borderId="1" xfId="3" applyNumberFormat="1" applyFont="1" applyBorder="1" applyAlignment="1">
      <alignment horizontal="center" vertical="center"/>
    </xf>
    <xf numFmtId="4" fontId="6" fillId="0" borderId="1" xfId="3" applyNumberFormat="1" applyFont="1" applyBorder="1" applyAlignment="1">
      <alignment horizontal="center" vertical="center"/>
    </xf>
    <xf numFmtId="2" fontId="6" fillId="0" borderId="1" xfId="3" applyNumberFormat="1" applyFont="1" applyBorder="1" applyAlignment="1">
      <alignment horizontal="center" vertical="center"/>
    </xf>
    <xf numFmtId="165" fontId="6" fillId="3" borderId="1" xfId="3" applyNumberFormat="1" applyFont="1" applyFill="1" applyBorder="1" applyAlignment="1">
      <alignment horizontal="center" vertical="center"/>
    </xf>
    <xf numFmtId="164" fontId="6" fillId="3" borderId="1" xfId="3" applyNumberFormat="1" applyFont="1" applyFill="1" applyBorder="1" applyAlignment="1">
      <alignment horizontal="center" vertical="center"/>
    </xf>
    <xf numFmtId="166" fontId="6" fillId="3" borderId="1" xfId="3" applyNumberFormat="1" applyFont="1" applyFill="1" applyBorder="1" applyAlignment="1">
      <alignment horizontal="center" vertical="center"/>
    </xf>
    <xf numFmtId="14" fontId="4" fillId="3" borderId="1" xfId="5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2" fontId="6" fillId="4" borderId="1" xfId="3" applyNumberFormat="1" applyFont="1" applyFill="1" applyBorder="1" applyAlignment="1">
      <alignment horizontal="center" vertical="center"/>
    </xf>
    <xf numFmtId="3" fontId="6" fillId="6" borderId="1" xfId="3" applyNumberFormat="1" applyFont="1" applyFill="1" applyBorder="1" applyAlignment="1">
      <alignment horizontal="center" vertical="center"/>
    </xf>
    <xf numFmtId="3" fontId="6" fillId="9" borderId="1" xfId="3" applyNumberFormat="1" applyFont="1" applyFill="1" applyBorder="1" applyAlignment="1">
      <alignment horizontal="center" vertical="center"/>
    </xf>
    <xf numFmtId="0" fontId="4" fillId="9" borderId="1" xfId="5" applyFont="1" applyFill="1" applyBorder="1" applyAlignment="1">
      <alignment horizontal="center" vertical="center"/>
    </xf>
    <xf numFmtId="0" fontId="4" fillId="7" borderId="1" xfId="5" applyFont="1" applyFill="1" applyBorder="1" applyAlignment="1">
      <alignment horizontal="center" vertical="center"/>
    </xf>
    <xf numFmtId="0" fontId="4" fillId="7" borderId="1" xfId="5" applyNumberFormat="1" applyFont="1" applyFill="1" applyBorder="1" applyAlignment="1">
      <alignment horizontal="center" vertical="center"/>
    </xf>
    <xf numFmtId="0" fontId="4" fillId="0" borderId="1" xfId="5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167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24" borderId="0" xfId="0" applyFill="1" applyAlignment="1">
      <alignment horizontal="center"/>
    </xf>
    <xf numFmtId="0" fontId="20" fillId="0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18" fillId="0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center" vertical="center"/>
    </xf>
    <xf numFmtId="0" fontId="20" fillId="0" borderId="0" xfId="0" applyNumberFormat="1" applyFont="1" applyFill="1" applyAlignment="1">
      <alignment horizontal="center"/>
    </xf>
    <xf numFmtId="3" fontId="6" fillId="0" borderId="1" xfId="3" applyNumberFormat="1" applyFont="1" applyFill="1" applyBorder="1" applyAlignment="1">
      <alignment horizontal="center" vertical="center"/>
    </xf>
    <xf numFmtId="14" fontId="18" fillId="3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167" fontId="18" fillId="4" borderId="1" xfId="0" applyNumberFormat="1" applyFont="1" applyFill="1" applyBorder="1" applyAlignment="1">
      <alignment horizontal="center" vertical="center"/>
    </xf>
    <xf numFmtId="2" fontId="18" fillId="4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1" fontId="18" fillId="3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2" fontId="4" fillId="15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67" fontId="18" fillId="15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8" borderId="0" xfId="0" applyFont="1" applyFill="1" applyAlignment="1">
      <alignment horizontal="center"/>
    </xf>
    <xf numFmtId="14" fontId="20" fillId="18" borderId="0" xfId="0" applyNumberFormat="1" applyFont="1" applyFill="1" applyAlignment="1">
      <alignment horizontal="center"/>
    </xf>
    <xf numFmtId="0" fontId="20" fillId="18" borderId="0" xfId="0" applyFont="1" applyFill="1" applyAlignment="1">
      <alignment horizontal="center"/>
    </xf>
    <xf numFmtId="0" fontId="20" fillId="18" borderId="0" xfId="0" applyNumberFormat="1" applyFont="1" applyFill="1" applyAlignment="1">
      <alignment horizontal="center"/>
    </xf>
    <xf numFmtId="0" fontId="18" fillId="18" borderId="0" xfId="0" applyNumberFormat="1" applyFont="1" applyFill="1" applyAlignment="1">
      <alignment horizontal="center"/>
    </xf>
    <xf numFmtId="1" fontId="18" fillId="7" borderId="1" xfId="0" applyNumberFormat="1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14" fontId="20" fillId="0" borderId="0" xfId="0" applyNumberFormat="1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14" fontId="20" fillId="7" borderId="0" xfId="0" applyNumberFormat="1" applyFont="1" applyFill="1" applyAlignment="1">
      <alignment horizontal="center"/>
    </xf>
    <xf numFmtId="14" fontId="20" fillId="0" borderId="0" xfId="0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18" fillId="7" borderId="1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" fontId="20" fillId="0" borderId="0" xfId="0" applyNumberFormat="1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4" fontId="18" fillId="3" borderId="0" xfId="0" applyNumberFormat="1" applyFont="1" applyFill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67" fontId="20" fillId="4" borderId="0" xfId="0" applyNumberFormat="1" applyFont="1" applyFill="1" applyAlignment="1">
      <alignment horizontal="center"/>
    </xf>
    <xf numFmtId="2" fontId="20" fillId="4" borderId="0" xfId="0" applyNumberFormat="1" applyFont="1" applyFill="1" applyAlignment="1">
      <alignment horizontal="center" vertical="center"/>
    </xf>
    <xf numFmtId="14" fontId="20" fillId="0" borderId="0" xfId="0" applyNumberFormat="1" applyFont="1" applyFill="1" applyAlignment="1">
      <alignment horizontal="center" vertical="center"/>
    </xf>
    <xf numFmtId="0" fontId="18" fillId="0" borderId="0" xfId="0" applyNumberFormat="1" applyFont="1" applyFill="1" applyAlignment="1">
      <alignment horizontal="center" vertical="center"/>
    </xf>
    <xf numFmtId="167" fontId="20" fillId="11" borderId="0" xfId="0" applyNumberFormat="1" applyFont="1" applyFill="1" applyAlignment="1">
      <alignment horizontal="center"/>
    </xf>
    <xf numFmtId="167" fontId="20" fillId="12" borderId="0" xfId="0" applyNumberFormat="1" applyFont="1" applyFill="1" applyAlignment="1">
      <alignment horizontal="center"/>
    </xf>
    <xf numFmtId="1" fontId="20" fillId="13" borderId="0" xfId="0" applyNumberFormat="1" applyFont="1" applyFill="1" applyAlignment="1">
      <alignment horizontal="center"/>
    </xf>
    <xf numFmtId="1" fontId="20" fillId="0" borderId="0" xfId="0" applyNumberFormat="1" applyFont="1" applyAlignment="1">
      <alignment horizontal="center"/>
    </xf>
    <xf numFmtId="167" fontId="20" fillId="3" borderId="0" xfId="0" applyNumberFormat="1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1" fontId="20" fillId="3" borderId="0" xfId="0" applyNumberFormat="1" applyFont="1" applyFill="1" applyAlignment="1">
      <alignment horizontal="center"/>
    </xf>
    <xf numFmtId="2" fontId="20" fillId="13" borderId="0" xfId="0" applyNumberFormat="1" applyFont="1" applyFill="1" applyAlignment="1">
      <alignment horizontal="center"/>
    </xf>
    <xf numFmtId="2" fontId="20" fillId="0" borderId="0" xfId="0" applyNumberFormat="1" applyFont="1" applyFill="1" applyAlignment="1">
      <alignment horizontal="center"/>
    </xf>
    <xf numFmtId="1" fontId="18" fillId="3" borderId="0" xfId="0" applyNumberFormat="1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20" fillId="14" borderId="0" xfId="0" applyFont="1" applyFill="1" applyAlignment="1">
      <alignment horizontal="center"/>
    </xf>
    <xf numFmtId="167" fontId="20" fillId="5" borderId="0" xfId="0" applyNumberFormat="1" applyFont="1" applyFill="1" applyAlignment="1">
      <alignment horizontal="center"/>
    </xf>
    <xf numFmtId="167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167" fontId="20" fillId="0" borderId="0" xfId="0" applyNumberFormat="1" applyFont="1" applyFill="1" applyAlignment="1">
      <alignment horizontal="center"/>
    </xf>
    <xf numFmtId="0" fontId="18" fillId="0" borderId="0" xfId="0" applyNumberFormat="1" applyFont="1" applyFill="1" applyAlignment="1">
      <alignment horizontal="center"/>
    </xf>
    <xf numFmtId="0" fontId="20" fillId="7" borderId="0" xfId="0" applyFont="1" applyFill="1"/>
    <xf numFmtId="0" fontId="18" fillId="19" borderId="0" xfId="0" applyFont="1" applyFill="1" applyAlignment="1">
      <alignment horizontal="center"/>
    </xf>
    <xf numFmtId="0" fontId="18" fillId="0" borderId="0" xfId="0" applyFont="1" applyFill="1" applyAlignment="1">
      <alignment horizontal="center" vertical="center"/>
    </xf>
    <xf numFmtId="167" fontId="20" fillId="11" borderId="0" xfId="0" applyNumberFormat="1" applyFont="1" applyFill="1" applyAlignment="1">
      <alignment horizontal="center" vertical="center"/>
    </xf>
    <xf numFmtId="0" fontId="18" fillId="19" borderId="0" xfId="0" applyFont="1" applyFill="1" applyAlignment="1">
      <alignment horizontal="center" vertical="center"/>
    </xf>
    <xf numFmtId="2" fontId="18" fillId="19" borderId="0" xfId="0" applyNumberFormat="1" applyFont="1" applyFill="1" applyAlignment="1">
      <alignment horizontal="center" vertical="center"/>
    </xf>
    <xf numFmtId="17" fontId="20" fillId="0" borderId="0" xfId="0" applyNumberFormat="1" applyFont="1" applyFill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20" fillId="3" borderId="0" xfId="0" applyNumberFormat="1" applyFont="1" applyFill="1" applyAlignment="1">
      <alignment horizontal="center" vertical="center"/>
    </xf>
    <xf numFmtId="0" fontId="18" fillId="0" borderId="0" xfId="0" applyNumberFormat="1" applyFont="1" applyAlignment="1">
      <alignment horizontal="center"/>
    </xf>
    <xf numFmtId="0" fontId="20" fillId="21" borderId="0" xfId="0" applyNumberFormat="1" applyFont="1" applyFill="1" applyAlignment="1">
      <alignment horizontal="center" vertical="center"/>
    </xf>
    <xf numFmtId="0" fontId="20" fillId="7" borderId="0" xfId="0" applyNumberFormat="1" applyFont="1" applyFill="1" applyAlignment="1">
      <alignment horizontal="center"/>
    </xf>
    <xf numFmtId="0" fontId="18" fillId="19" borderId="0" xfId="0" applyNumberFormat="1" applyFont="1" applyFill="1" applyAlignment="1">
      <alignment horizontal="center" vertical="center"/>
    </xf>
    <xf numFmtId="0" fontId="20" fillId="24" borderId="0" xfId="0" applyFont="1" applyFill="1" applyAlignment="1">
      <alignment horizontal="center"/>
    </xf>
    <xf numFmtId="0" fontId="20" fillId="11" borderId="0" xfId="0" applyFont="1" applyFill="1" applyAlignment="1">
      <alignment horizontal="center" vertical="center"/>
    </xf>
    <xf numFmtId="2" fontId="20" fillId="11" borderId="0" xfId="0" applyNumberFormat="1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167" fontId="20" fillId="0" borderId="0" xfId="0" applyNumberFormat="1" applyFont="1" applyFill="1" applyAlignment="1">
      <alignment horizontal="center" vertical="center"/>
    </xf>
    <xf numFmtId="1" fontId="20" fillId="0" borderId="0" xfId="0" applyNumberFormat="1" applyFont="1" applyFill="1" applyAlignment="1">
      <alignment horizontal="center"/>
    </xf>
    <xf numFmtId="0" fontId="18" fillId="3" borderId="0" xfId="0" applyFont="1" applyFill="1" applyAlignment="1">
      <alignment horizontal="center" vertical="center"/>
    </xf>
    <xf numFmtId="14" fontId="18" fillId="3" borderId="0" xfId="0" applyNumberFormat="1" applyFont="1" applyFill="1" applyAlignment="1">
      <alignment horizontal="center"/>
    </xf>
    <xf numFmtId="0" fontId="18" fillId="21" borderId="0" xfId="0" applyFont="1" applyFill="1" applyAlignment="1">
      <alignment horizontal="center" vertical="center"/>
    </xf>
    <xf numFmtId="2" fontId="20" fillId="0" borderId="0" xfId="0" applyNumberFormat="1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20" fillId="6" borderId="0" xfId="0" applyNumberFormat="1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14" fontId="18" fillId="4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20" fillId="19" borderId="0" xfId="0" applyFont="1" applyFill="1" applyAlignment="1">
      <alignment horizontal="center"/>
    </xf>
    <xf numFmtId="2" fontId="20" fillId="4" borderId="0" xfId="0" applyNumberFormat="1" applyFont="1" applyFill="1" applyAlignment="1">
      <alignment horizontal="center"/>
    </xf>
    <xf numFmtId="0" fontId="20" fillId="0" borderId="0" xfId="0" applyNumberFormat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3" fontId="20" fillId="0" borderId="0" xfId="0" applyNumberFormat="1" applyFont="1" applyFill="1" applyAlignment="1">
      <alignment horizontal="center" vertical="center"/>
    </xf>
    <xf numFmtId="1" fontId="18" fillId="19" borderId="0" xfId="0" applyNumberFormat="1" applyFont="1" applyFill="1" applyAlignment="1">
      <alignment horizontal="center" vertical="center"/>
    </xf>
    <xf numFmtId="0" fontId="20" fillId="13" borderId="0" xfId="0" applyNumberFormat="1" applyFont="1" applyFill="1" applyBorder="1" applyAlignment="1">
      <alignment horizontal="center" vertical="center"/>
    </xf>
    <xf numFmtId="0" fontId="18" fillId="13" borderId="0" xfId="0" applyFont="1" applyFill="1" applyBorder="1" applyAlignment="1">
      <alignment horizontal="center" vertical="center"/>
    </xf>
    <xf numFmtId="2" fontId="20" fillId="13" borderId="0" xfId="0" applyNumberFormat="1" applyFont="1" applyFill="1" applyAlignment="1">
      <alignment horizontal="center" vertical="center"/>
    </xf>
    <xf numFmtId="0" fontId="20" fillId="13" borderId="0" xfId="0" applyNumberFormat="1" applyFont="1" applyFill="1" applyAlignment="1">
      <alignment horizontal="center" vertical="center"/>
    </xf>
    <xf numFmtId="0" fontId="20" fillId="11" borderId="0" xfId="0" applyNumberFormat="1" applyFont="1" applyFill="1" applyAlignment="1">
      <alignment horizontal="center" vertical="center"/>
    </xf>
    <xf numFmtId="166" fontId="20" fillId="3" borderId="0" xfId="0" applyNumberFormat="1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/>
    </xf>
    <xf numFmtId="14" fontId="20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8" borderId="0" xfId="0" applyFont="1" applyFill="1" applyAlignment="1">
      <alignment horizontal="center"/>
    </xf>
    <xf numFmtId="167" fontId="20" fillId="7" borderId="0" xfId="0" applyNumberFormat="1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3" fontId="20" fillId="0" borderId="0" xfId="0" applyNumberFormat="1" applyFont="1" applyFill="1" applyBorder="1" applyAlignment="1">
      <alignment horizontal="center" vertical="center"/>
    </xf>
    <xf numFmtId="2" fontId="20" fillId="0" borderId="0" xfId="0" applyNumberFormat="1" applyFont="1" applyFill="1" applyBorder="1" applyAlignment="1">
      <alignment horizontal="center" vertical="center"/>
    </xf>
    <xf numFmtId="0" fontId="20" fillId="0" borderId="0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0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0" fillId="30" borderId="0" xfId="0" applyFont="1" applyFill="1" applyAlignment="1">
      <alignment horizontal="center"/>
    </xf>
    <xf numFmtId="14" fontId="20" fillId="28" borderId="0" xfId="0" applyNumberFormat="1" applyFont="1" applyFill="1" applyAlignment="1">
      <alignment horizontal="center"/>
    </xf>
    <xf numFmtId="3" fontId="20" fillId="28" borderId="0" xfId="0" applyNumberFormat="1" applyFont="1" applyFill="1" applyBorder="1" applyAlignment="1">
      <alignment horizontal="center" vertical="center"/>
    </xf>
    <xf numFmtId="0" fontId="20" fillId="28" borderId="0" xfId="0" applyFont="1" applyFill="1" applyBorder="1" applyAlignment="1">
      <alignment horizontal="center" vertical="center"/>
    </xf>
    <xf numFmtId="0" fontId="20" fillId="28" borderId="0" xfId="0" applyFont="1" applyFill="1" applyAlignment="1">
      <alignment horizontal="center" vertical="center"/>
    </xf>
    <xf numFmtId="2" fontId="20" fillId="28" borderId="0" xfId="0" applyNumberFormat="1" applyFont="1" applyFill="1" applyAlignment="1">
      <alignment horizontal="center"/>
    </xf>
    <xf numFmtId="167" fontId="20" fillId="28" borderId="0" xfId="0" applyNumberFormat="1" applyFont="1" applyFill="1" applyAlignment="1">
      <alignment horizontal="center"/>
    </xf>
    <xf numFmtId="2" fontId="20" fillId="28" borderId="0" xfId="0" applyNumberFormat="1" applyFont="1" applyFill="1" applyAlignment="1">
      <alignment horizontal="center" vertical="center"/>
    </xf>
    <xf numFmtId="1" fontId="20" fillId="28" borderId="0" xfId="0" applyNumberFormat="1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20" borderId="0" xfId="0" applyFont="1" applyFill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/>
    </xf>
    <xf numFmtId="2" fontId="18" fillId="4" borderId="0" xfId="0" applyNumberFormat="1" applyFont="1" applyFill="1" applyAlignment="1">
      <alignment horizontal="center"/>
    </xf>
    <xf numFmtId="0" fontId="4" fillId="0" borderId="0" xfId="5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4" fillId="0" borderId="0" xfId="5" applyNumberFormat="1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67" fontId="18" fillId="11" borderId="1" xfId="0" applyNumberFormat="1" applyFont="1" applyFill="1" applyBorder="1" applyAlignment="1">
      <alignment horizontal="center" vertical="center"/>
    </xf>
    <xf numFmtId="167" fontId="18" fillId="12" borderId="1" xfId="0" applyNumberFormat="1" applyFont="1" applyFill="1" applyBorder="1" applyAlignment="1">
      <alignment horizontal="center" vertical="center"/>
    </xf>
    <xf numFmtId="1" fontId="18" fillId="13" borderId="1" xfId="0" applyNumberFormat="1" applyFont="1" applyFill="1" applyBorder="1" applyAlignment="1">
      <alignment horizontal="center" vertical="center"/>
    </xf>
    <xf numFmtId="167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2" fontId="18" fillId="13" borderId="1" xfId="0" applyNumberFormat="1" applyFont="1" applyFill="1" applyBorder="1" applyAlignment="1">
      <alignment horizontal="center" vertical="center"/>
    </xf>
    <xf numFmtId="2" fontId="18" fillId="5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167" fontId="18" fillId="16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1" fontId="18" fillId="0" borderId="1" xfId="0" applyNumberFormat="1" applyFont="1" applyFill="1" applyBorder="1" applyAlignment="1">
      <alignment horizontal="center" vertical="center" wrapText="1"/>
    </xf>
    <xf numFmtId="1" fontId="20" fillId="11" borderId="0" xfId="0" applyNumberFormat="1" applyFont="1" applyFill="1" applyAlignment="1">
      <alignment horizontal="center" vertical="center"/>
    </xf>
    <xf numFmtId="1" fontId="20" fillId="6" borderId="0" xfId="0" applyNumberFormat="1" applyFont="1" applyFill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71" fontId="11" fillId="44" borderId="0" xfId="7" applyNumberFormat="1" applyFont="1" applyFill="1" applyAlignment="1">
      <alignment horizontal="center"/>
    </xf>
    <xf numFmtId="0" fontId="18" fillId="40" borderId="1" xfId="0" applyFont="1" applyFill="1" applyBorder="1" applyAlignment="1">
      <alignment horizontal="center" vertical="center"/>
    </xf>
    <xf numFmtId="0" fontId="18" fillId="0" borderId="11" xfId="4" applyFont="1" applyFill="1" applyBorder="1" applyAlignment="1">
      <alignment horizontal="center" vertical="center"/>
    </xf>
    <xf numFmtId="171" fontId="20" fillId="44" borderId="0" xfId="7" applyNumberFormat="1" applyFont="1" applyFill="1" applyAlignment="1">
      <alignment horizontal="center"/>
    </xf>
    <xf numFmtId="0" fontId="4" fillId="18" borderId="0" xfId="0" applyFont="1" applyFill="1" applyAlignment="1">
      <alignment horizontal="center" vertical="center"/>
    </xf>
    <xf numFmtId="14" fontId="18" fillId="18" borderId="0" xfId="0" applyNumberFormat="1" applyFont="1" applyFill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18" borderId="0" xfId="0" applyNumberFormat="1" applyFont="1" applyFill="1" applyAlignment="1">
      <alignment horizontal="center" vertical="center"/>
    </xf>
    <xf numFmtId="170" fontId="23" fillId="0" borderId="11" xfId="7" applyFont="1" applyFill="1" applyBorder="1" applyAlignment="1">
      <alignment horizontal="center" vertical="center"/>
    </xf>
    <xf numFmtId="170" fontId="23" fillId="40" borderId="11" xfId="7" applyFont="1" applyFill="1" applyBorder="1" applyAlignment="1">
      <alignment horizontal="center" vertical="center"/>
    </xf>
    <xf numFmtId="170" fontId="23" fillId="0" borderId="0" xfId="7" applyFont="1" applyFill="1" applyBorder="1" applyAlignment="1">
      <alignment horizontal="center" vertical="center"/>
    </xf>
    <xf numFmtId="0" fontId="18" fillId="0" borderId="0" xfId="4" applyFont="1" applyFill="1" applyBorder="1" applyAlignment="1">
      <alignment horizontal="center" vertical="center"/>
    </xf>
    <xf numFmtId="0" fontId="19" fillId="0" borderId="0" xfId="3" applyNumberFormat="1" applyFont="1" applyFill="1" applyAlignment="1">
      <alignment horizontal="center" vertical="center"/>
    </xf>
    <xf numFmtId="1" fontId="19" fillId="0" borderId="0" xfId="5" applyNumberFormat="1" applyFont="1" applyFill="1" applyBorder="1" applyAlignment="1">
      <alignment horizontal="center" vertical="center"/>
    </xf>
    <xf numFmtId="3" fontId="19" fillId="0" borderId="0" xfId="3" applyNumberFormat="1" applyFont="1" applyFill="1" applyAlignment="1">
      <alignment horizontal="center" vertical="center"/>
    </xf>
    <xf numFmtId="4" fontId="19" fillId="0" borderId="0" xfId="3" applyNumberFormat="1" applyFont="1" applyFill="1" applyAlignment="1">
      <alignment horizontal="center" vertical="center"/>
    </xf>
    <xf numFmtId="2" fontId="19" fillId="0" borderId="0" xfId="3" applyNumberFormat="1" applyFont="1" applyFill="1" applyAlignment="1">
      <alignment horizontal="center" vertical="center"/>
    </xf>
    <xf numFmtId="0" fontId="19" fillId="3" borderId="0" xfId="3" applyNumberFormat="1" applyFont="1" applyFill="1" applyAlignment="1">
      <alignment horizontal="center" vertical="center"/>
    </xf>
    <xf numFmtId="3" fontId="19" fillId="3" borderId="0" xfId="3" applyNumberFormat="1" applyFont="1" applyFill="1" applyAlignment="1">
      <alignment horizontal="center" vertical="center"/>
    </xf>
    <xf numFmtId="165" fontId="19" fillId="3" borderId="0" xfId="3" applyNumberFormat="1" applyFont="1" applyFill="1" applyAlignment="1">
      <alignment horizontal="center" vertical="center"/>
    </xf>
    <xf numFmtId="166" fontId="19" fillId="3" borderId="0" xfId="3" applyNumberFormat="1" applyFont="1" applyFill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6" fillId="3" borderId="0" xfId="3" applyNumberFormat="1" applyFont="1" applyFill="1" applyAlignment="1">
      <alignment horizontal="center" vertical="center"/>
    </xf>
    <xf numFmtId="2" fontId="19" fillId="4" borderId="0" xfId="3" applyNumberFormat="1" applyFont="1" applyFill="1" applyAlignment="1">
      <alignment horizontal="center" vertical="center"/>
    </xf>
    <xf numFmtId="167" fontId="20" fillId="4" borderId="0" xfId="0" applyNumberFormat="1" applyFont="1" applyFill="1" applyAlignment="1">
      <alignment horizontal="center" vertical="center"/>
    </xf>
    <xf numFmtId="2" fontId="6" fillId="4" borderId="0" xfId="3" applyNumberFormat="1" applyFont="1" applyFill="1" applyAlignment="1">
      <alignment horizontal="center" vertical="center"/>
    </xf>
    <xf numFmtId="1" fontId="9" fillId="0" borderId="0" xfId="5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9" fillId="0" borderId="0" xfId="4" applyFont="1" applyFill="1" applyAlignment="1">
      <alignment horizontal="center" vertical="center"/>
    </xf>
    <xf numFmtId="3" fontId="9" fillId="0" borderId="0" xfId="5" applyNumberFormat="1" applyFont="1" applyFill="1" applyBorder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67" fontId="20" fillId="12" borderId="0" xfId="0" applyNumberFormat="1" applyFont="1" applyFill="1" applyAlignment="1">
      <alignment horizontal="center" vertical="center"/>
    </xf>
    <xf numFmtId="1" fontId="20" fillId="13" borderId="0" xfId="0" applyNumberFormat="1" applyFont="1" applyFill="1" applyAlignment="1">
      <alignment horizontal="center" vertical="center"/>
    </xf>
    <xf numFmtId="167" fontId="20" fillId="3" borderId="0" xfId="0" applyNumberFormat="1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1" fontId="18" fillId="3" borderId="0" xfId="0" applyNumberFormat="1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2" fontId="20" fillId="5" borderId="0" xfId="0" applyNumberFormat="1" applyFont="1" applyFill="1" applyAlignment="1">
      <alignment horizontal="center" vertical="center"/>
    </xf>
    <xf numFmtId="1" fontId="20" fillId="5" borderId="0" xfId="0" applyNumberFormat="1" applyFont="1" applyFill="1" applyAlignment="1">
      <alignment horizontal="center" vertical="center"/>
    </xf>
    <xf numFmtId="167" fontId="20" fillId="5" borderId="0" xfId="0" applyNumberFormat="1" applyFont="1" applyFill="1" applyAlignment="1">
      <alignment horizontal="center" vertical="center"/>
    </xf>
    <xf numFmtId="3" fontId="20" fillId="22" borderId="0" xfId="0" applyNumberFormat="1" applyFont="1" applyFill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0" fontId="20" fillId="22" borderId="0" xfId="0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4" fillId="9" borderId="0" xfId="0" applyNumberFormat="1" applyFont="1" applyFill="1" applyAlignment="1">
      <alignment horizontal="center" vertical="center"/>
    </xf>
    <xf numFmtId="0" fontId="4" fillId="18" borderId="0" xfId="0" applyNumberFormat="1" applyFont="1" applyFill="1" applyAlignment="1">
      <alignment horizontal="center" vertical="center"/>
    </xf>
    <xf numFmtId="14" fontId="20" fillId="18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0" fontId="9" fillId="18" borderId="0" xfId="0" applyNumberFormat="1" applyFont="1" applyFill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1" fontId="18" fillId="23" borderId="0" xfId="0" applyNumberFormat="1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4" fillId="19" borderId="0" xfId="0" applyNumberFormat="1" applyFont="1" applyFill="1" applyAlignment="1">
      <alignment horizontal="center" vertical="center"/>
    </xf>
    <xf numFmtId="0" fontId="4" fillId="20" borderId="0" xfId="0" applyNumberFormat="1" applyFont="1" applyFill="1" applyAlignment="1">
      <alignment horizontal="center" vertical="center"/>
    </xf>
    <xf numFmtId="0" fontId="9" fillId="0" borderId="0" xfId="5" applyFont="1" applyFill="1" applyBorder="1" applyAlignment="1">
      <alignment horizontal="center" vertical="center"/>
    </xf>
    <xf numFmtId="14" fontId="19" fillId="0" borderId="4" xfId="4" applyNumberFormat="1" applyFont="1" applyFill="1" applyBorder="1" applyAlignment="1">
      <alignment horizontal="center" vertical="center"/>
    </xf>
    <xf numFmtId="1" fontId="19" fillId="0" borderId="4" xfId="5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5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4" xfId="4" applyNumberFormat="1" applyFont="1" applyFill="1" applyBorder="1" applyAlignment="1">
      <alignment horizontal="center" vertical="center"/>
    </xf>
    <xf numFmtId="0" fontId="6" fillId="0" borderId="0" xfId="4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1" fontId="18" fillId="7" borderId="0" xfId="0" applyNumberFormat="1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14" fontId="2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3" fontId="20" fillId="11" borderId="0" xfId="0" applyNumberFormat="1" applyFont="1" applyFill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20" fillId="11" borderId="0" xfId="0" applyNumberFormat="1" applyFont="1" applyFill="1" applyAlignment="1">
      <alignment horizontal="center" vertical="center"/>
    </xf>
    <xf numFmtId="167" fontId="20" fillId="23" borderId="0" xfId="0" applyNumberFormat="1" applyFont="1" applyFill="1" applyAlignment="1">
      <alignment horizontal="center" vertical="center"/>
    </xf>
    <xf numFmtId="165" fontId="20" fillId="22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9" fillId="0" borderId="0" xfId="5" applyNumberFormat="1" applyFont="1" applyFill="1" applyBorder="1" applyAlignment="1">
      <alignment horizontal="center" vertical="center"/>
    </xf>
    <xf numFmtId="0" fontId="19" fillId="0" borderId="4" xfId="5" applyNumberFormat="1" applyFont="1" applyFill="1" applyBorder="1" applyAlignment="1">
      <alignment horizontal="center" vertical="center"/>
    </xf>
    <xf numFmtId="0" fontId="19" fillId="0" borderId="0" xfId="4" applyNumberFormat="1" applyFont="1" applyFill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6" fillId="6" borderId="0" xfId="0" applyNumberFormat="1" applyFont="1" applyFill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9" fillId="19" borderId="0" xfId="0" applyNumberFormat="1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4" fontId="19" fillId="0" borderId="0" xfId="4" applyNumberFormat="1" applyFont="1" applyFill="1" applyBorder="1" applyAlignment="1">
      <alignment horizontal="center" vertical="center"/>
    </xf>
    <xf numFmtId="167" fontId="4" fillId="9" borderId="0" xfId="0" applyNumberFormat="1" applyFont="1" applyFill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7" fontId="9" fillId="4" borderId="0" xfId="0" applyNumberFormat="1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3" fontId="19" fillId="11" borderId="0" xfId="3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9" fillId="11" borderId="0" xfId="3" applyNumberFormat="1" applyFont="1" applyFill="1" applyAlignment="1">
      <alignment horizontal="center" vertical="center"/>
    </xf>
    <xf numFmtId="14" fontId="20" fillId="11" borderId="0" xfId="0" applyNumberFormat="1" applyFont="1" applyFill="1" applyAlignment="1">
      <alignment horizontal="center" vertical="center"/>
    </xf>
    <xf numFmtId="1" fontId="18" fillId="11" borderId="0" xfId="0" applyNumberFormat="1" applyFont="1" applyFill="1" applyAlignment="1">
      <alignment horizontal="center" vertical="center"/>
    </xf>
    <xf numFmtId="0" fontId="20" fillId="11" borderId="0" xfId="0" applyFont="1" applyFill="1" applyBorder="1" applyAlignment="1">
      <alignment horizontal="center" vertical="center"/>
    </xf>
    <xf numFmtId="1" fontId="6" fillId="11" borderId="0" xfId="0" applyNumberFormat="1" applyFont="1" applyFill="1" applyAlignment="1">
      <alignment horizontal="center" vertical="center"/>
    </xf>
    <xf numFmtId="0" fontId="6" fillId="11" borderId="0" xfId="4" applyNumberFormat="1" applyFont="1" applyFill="1" applyBorder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14" fontId="9" fillId="18" borderId="0" xfId="0" applyNumberFormat="1" applyFont="1" applyFill="1" applyAlignment="1">
      <alignment horizontal="center" vertical="center"/>
    </xf>
    <xf numFmtId="1" fontId="18" fillId="0" borderId="0" xfId="0" applyNumberFormat="1" applyFont="1" applyFill="1" applyAlignment="1">
      <alignment horizontal="center" vertical="center"/>
    </xf>
    <xf numFmtId="165" fontId="20" fillId="0" borderId="0" xfId="0" applyNumberFormat="1" applyFont="1" applyFill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1" fontId="18" fillId="25" borderId="0" xfId="0" applyNumberFormat="1" applyFont="1" applyFill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18" fillId="25" borderId="0" xfId="0" applyFont="1" applyFill="1" applyAlignment="1">
      <alignment horizontal="center" vertical="center"/>
    </xf>
    <xf numFmtId="3" fontId="6" fillId="0" borderId="0" xfId="3" applyNumberFormat="1" applyFont="1" applyFill="1" applyAlignment="1">
      <alignment horizontal="center" vertical="center"/>
    </xf>
    <xf numFmtId="0" fontId="20" fillId="2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7" fontId="20" fillId="7" borderId="0" xfId="0" applyNumberFormat="1" applyFont="1" applyFill="1" applyAlignment="1">
      <alignment horizontal="center" vertical="center"/>
    </xf>
    <xf numFmtId="167" fontId="18" fillId="7" borderId="0" xfId="0" applyNumberFormat="1" applyFont="1" applyFill="1" applyAlignment="1">
      <alignment horizontal="center" vertical="center"/>
    </xf>
    <xf numFmtId="14" fontId="9" fillId="0" borderId="5" xfId="5" applyNumberFormat="1" applyFont="1" applyFill="1" applyBorder="1" applyAlignment="1">
      <alignment horizontal="center" vertical="center"/>
    </xf>
    <xf numFmtId="0" fontId="4" fillId="0" borderId="4" xfId="5" applyNumberFormat="1" applyFont="1" applyFill="1" applyBorder="1" applyAlignment="1">
      <alignment horizontal="center" vertical="center"/>
    </xf>
    <xf numFmtId="0" fontId="19" fillId="0" borderId="0" xfId="4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4" fontId="19" fillId="0" borderId="5" xfId="4" applyNumberFormat="1" applyFont="1" applyFill="1" applyBorder="1" applyAlignment="1">
      <alignment horizontal="center" vertical="center"/>
    </xf>
    <xf numFmtId="14" fontId="20" fillId="0" borderId="5" xfId="0" applyNumberFormat="1" applyFont="1" applyFill="1" applyBorder="1" applyAlignment="1">
      <alignment horizontal="center" vertical="center"/>
    </xf>
    <xf numFmtId="0" fontId="18" fillId="0" borderId="4" xfId="0" applyNumberFormat="1" applyFont="1" applyFill="1" applyBorder="1" applyAlignment="1">
      <alignment horizontal="center" vertical="center"/>
    </xf>
    <xf numFmtId="0" fontId="20" fillId="27" borderId="0" xfId="0" applyFont="1" applyFill="1" applyAlignment="1">
      <alignment horizontal="center" vertical="center"/>
    </xf>
    <xf numFmtId="4" fontId="20" fillId="0" borderId="0" xfId="0" applyNumberFormat="1" applyFont="1" applyFill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3" fontId="19" fillId="6" borderId="0" xfId="3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9" fillId="6" borderId="0" xfId="3" applyNumberFormat="1" applyFont="1" applyFill="1" applyAlignment="1">
      <alignment horizontal="center" vertical="center"/>
    </xf>
    <xf numFmtId="0" fontId="19" fillId="6" borderId="0" xfId="4" applyFont="1" applyFill="1" applyAlignment="1">
      <alignment horizontal="center" vertical="center"/>
    </xf>
    <xf numFmtId="3" fontId="9" fillId="6" borderId="0" xfId="5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3" fontId="20" fillId="6" borderId="0" xfId="0" applyNumberFormat="1" applyFont="1" applyFill="1" applyAlignment="1">
      <alignment horizontal="center" vertical="center"/>
    </xf>
    <xf numFmtId="0" fontId="6" fillId="0" borderId="0" xfId="3" applyNumberFormat="1" applyFont="1" applyFill="1" applyAlignment="1">
      <alignment horizontal="center" vertical="center"/>
    </xf>
    <xf numFmtId="4" fontId="6" fillId="3" borderId="0" xfId="3" applyNumberFormat="1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4" fillId="6" borderId="0" xfId="5" applyFont="1" applyFill="1" applyBorder="1" applyAlignment="1">
      <alignment horizontal="center" vertical="center"/>
    </xf>
    <xf numFmtId="1" fontId="19" fillId="6" borderId="0" xfId="5" applyNumberFormat="1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7" fontId="9" fillId="11" borderId="0" xfId="5" applyNumberFormat="1" applyFont="1" applyFill="1" applyBorder="1" applyAlignment="1">
      <alignment horizontal="center" vertical="center"/>
    </xf>
    <xf numFmtId="167" fontId="19" fillId="11" borderId="0" xfId="4" applyNumberFormat="1" applyFont="1" applyFill="1" applyAlignment="1">
      <alignment horizontal="center" vertical="center"/>
    </xf>
    <xf numFmtId="1" fontId="19" fillId="3" borderId="0" xfId="3" applyNumberFormat="1" applyFont="1" applyFill="1" applyAlignment="1">
      <alignment horizontal="center" vertical="center"/>
    </xf>
    <xf numFmtId="1" fontId="19" fillId="0" borderId="0" xfId="3" applyNumberFormat="1" applyFont="1" applyFill="1" applyAlignment="1">
      <alignment horizontal="center" vertical="center"/>
    </xf>
    <xf numFmtId="3" fontId="6" fillId="19" borderId="0" xfId="3" applyNumberFormat="1" applyFont="1" applyFill="1" applyAlignment="1">
      <alignment horizontal="center" vertical="center"/>
    </xf>
    <xf numFmtId="2" fontId="6" fillId="19" borderId="0" xfId="3" applyNumberFormat="1" applyFont="1" applyFill="1" applyAlignment="1">
      <alignment horizontal="center" vertical="center"/>
    </xf>
    <xf numFmtId="167" fontId="19" fillId="0" borderId="0" xfId="3" applyNumberFormat="1" applyFont="1" applyFill="1" applyAlignment="1">
      <alignment horizontal="center" vertical="center"/>
    </xf>
    <xf numFmtId="4" fontId="19" fillId="0" borderId="0" xfId="3" applyNumberFormat="1" applyFont="1" applyFill="1" applyBorder="1" applyAlignment="1">
      <alignment horizontal="center" vertical="center"/>
    </xf>
    <xf numFmtId="3" fontId="6" fillId="6" borderId="0" xfId="3" applyNumberFormat="1" applyFont="1" applyFill="1" applyAlignment="1">
      <alignment horizontal="center" vertical="center"/>
    </xf>
    <xf numFmtId="2" fontId="9" fillId="0" borderId="0" xfId="0" applyNumberFormat="1" applyFont="1" applyFill="1" applyAlignment="1">
      <alignment horizontal="center" vertical="center"/>
    </xf>
    <xf numFmtId="49" fontId="19" fillId="3" borderId="0" xfId="3" applyNumberFormat="1" applyFont="1" applyFill="1" applyAlignment="1">
      <alignment horizontal="center" vertical="center"/>
    </xf>
    <xf numFmtId="3" fontId="19" fillId="0" borderId="0" xfId="3" applyNumberFormat="1" applyFont="1" applyFill="1" applyBorder="1" applyAlignment="1">
      <alignment horizontal="center" vertical="center"/>
    </xf>
    <xf numFmtId="1" fontId="19" fillId="0" borderId="0" xfId="3" applyNumberFormat="1" applyFont="1" applyFill="1" applyBorder="1" applyAlignment="1">
      <alignment horizontal="center" vertical="center"/>
    </xf>
    <xf numFmtId="0" fontId="19" fillId="0" borderId="0" xfId="3" applyFont="1" applyFill="1" applyAlignment="1">
      <alignment horizontal="center" vertical="center"/>
    </xf>
    <xf numFmtId="14" fontId="4" fillId="18" borderId="0" xfId="0" applyNumberFormat="1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1" fontId="18" fillId="21" borderId="0" xfId="0" applyNumberFormat="1" applyFont="1" applyFill="1" applyAlignment="1">
      <alignment horizontal="center" vertical="center"/>
    </xf>
    <xf numFmtId="0" fontId="18" fillId="11" borderId="0" xfId="0" applyNumberFormat="1" applyFont="1" applyFill="1" applyBorder="1" applyAlignment="1">
      <alignment horizontal="center" vertical="center"/>
    </xf>
    <xf numFmtId="0" fontId="18" fillId="11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" fontId="19" fillId="0" borderId="7" xfId="5" applyNumberFormat="1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18" fillId="5" borderId="0" xfId="0" applyNumberFormat="1" applyFont="1" applyFill="1" applyBorder="1" applyAlignment="1">
      <alignment horizontal="center" vertical="center"/>
    </xf>
    <xf numFmtId="0" fontId="19" fillId="3" borderId="0" xfId="4" applyFont="1" applyFill="1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  <xf numFmtId="14" fontId="19" fillId="0" borderId="0" xfId="3" applyNumberFormat="1" applyFont="1" applyFill="1" applyAlignment="1">
      <alignment horizontal="center" vertical="center"/>
    </xf>
    <xf numFmtId="3" fontId="19" fillId="22" borderId="0" xfId="3" applyNumberFormat="1" applyFont="1" applyFill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/>
    </xf>
    <xf numFmtId="0" fontId="4" fillId="11" borderId="0" xfId="0" applyNumberFormat="1" applyFont="1" applyFill="1" applyBorder="1" applyAlignment="1">
      <alignment horizontal="center" vertical="center"/>
    </xf>
    <xf numFmtId="167" fontId="19" fillId="11" borderId="0" xfId="3" applyNumberFormat="1" applyFont="1" applyFill="1" applyAlignment="1">
      <alignment horizontal="center" vertical="center"/>
    </xf>
    <xf numFmtId="1" fontId="19" fillId="11" borderId="0" xfId="3" applyNumberFormat="1" applyFont="1" applyFill="1" applyAlignment="1">
      <alignment horizontal="center" vertical="center"/>
    </xf>
    <xf numFmtId="0" fontId="19" fillId="0" borderId="0" xfId="3" applyNumberFormat="1" applyFont="1" applyFill="1" applyBorder="1" applyAlignment="1">
      <alignment horizontal="center" vertical="center"/>
    </xf>
    <xf numFmtId="167" fontId="18" fillId="23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" fontId="20" fillId="21" borderId="0" xfId="0" applyNumberFormat="1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1" fontId="9" fillId="13" borderId="0" xfId="0" applyNumberFormat="1" applyFont="1" applyFill="1" applyAlignment="1">
      <alignment horizontal="center" vertical="center"/>
    </xf>
    <xf numFmtId="14" fontId="20" fillId="13" borderId="0" xfId="0" applyNumberFormat="1" applyFont="1" applyFill="1" applyAlignment="1">
      <alignment horizontal="center" vertical="center"/>
    </xf>
    <xf numFmtId="0" fontId="19" fillId="13" borderId="0" xfId="3" applyNumberFormat="1" applyFont="1" applyFill="1" applyAlignment="1">
      <alignment horizontal="center" vertical="center"/>
    </xf>
    <xf numFmtId="2" fontId="19" fillId="13" borderId="0" xfId="3" applyNumberFormat="1" applyFont="1" applyFill="1" applyAlignment="1">
      <alignment horizontal="center" vertical="center"/>
    </xf>
    <xf numFmtId="3" fontId="19" fillId="13" borderId="0" xfId="3" applyNumberFormat="1" applyFont="1" applyFill="1" applyAlignment="1">
      <alignment horizontal="center" vertical="center"/>
    </xf>
    <xf numFmtId="1" fontId="19" fillId="13" borderId="0" xfId="3" applyNumberFormat="1" applyFont="1" applyFill="1" applyAlignment="1">
      <alignment horizontal="center" vertical="center"/>
    </xf>
    <xf numFmtId="0" fontId="19" fillId="13" borderId="0" xfId="4" applyFont="1" applyFill="1" applyAlignment="1">
      <alignment horizontal="center" vertical="center"/>
    </xf>
    <xf numFmtId="167" fontId="20" fillId="13" borderId="0" xfId="0" applyNumberFormat="1" applyFont="1" applyFill="1" applyAlignment="1">
      <alignment horizontal="center" vertical="center"/>
    </xf>
    <xf numFmtId="2" fontId="6" fillId="13" borderId="0" xfId="3" applyNumberFormat="1" applyFont="1" applyFill="1" applyAlignment="1">
      <alignment horizontal="center" vertical="center"/>
    </xf>
    <xf numFmtId="0" fontId="9" fillId="13" borderId="0" xfId="5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1" fontId="18" fillId="13" borderId="0" xfId="0" applyNumberFormat="1" applyFont="1" applyFill="1" applyAlignment="1">
      <alignment horizontal="center" vertical="center"/>
    </xf>
    <xf numFmtId="3" fontId="20" fillId="13" borderId="0" xfId="0" applyNumberFormat="1" applyFont="1" applyFill="1" applyAlignment="1">
      <alignment horizontal="center" vertical="center"/>
    </xf>
    <xf numFmtId="165" fontId="20" fillId="13" borderId="0" xfId="0" applyNumberFormat="1" applyFont="1" applyFill="1" applyAlignment="1">
      <alignment horizontal="center" vertical="center"/>
    </xf>
    <xf numFmtId="4" fontId="19" fillId="13" borderId="0" xfId="3" applyNumberFormat="1" applyFont="1" applyFill="1" applyAlignment="1">
      <alignment horizontal="center" vertical="center"/>
    </xf>
    <xf numFmtId="2" fontId="6" fillId="13" borderId="0" xfId="0" applyNumberFormat="1" applyFont="1" applyFill="1" applyAlignment="1">
      <alignment horizontal="center" vertical="center"/>
    </xf>
    <xf numFmtId="1" fontId="6" fillId="13" borderId="0" xfId="0" applyNumberFormat="1" applyFont="1" applyFill="1" applyAlignment="1">
      <alignment horizontal="center" vertical="center"/>
    </xf>
    <xf numFmtId="0" fontId="18" fillId="13" borderId="0" xfId="0" applyNumberFormat="1" applyFont="1" applyFill="1" applyAlignment="1">
      <alignment horizontal="center" vertical="center"/>
    </xf>
    <xf numFmtId="167" fontId="4" fillId="13" borderId="0" xfId="0" applyNumberFormat="1" applyFont="1" applyFill="1" applyAlignment="1">
      <alignment horizontal="center" vertical="center"/>
    </xf>
    <xf numFmtId="14" fontId="18" fillId="13" borderId="0" xfId="0" applyNumberFormat="1" applyFont="1" applyFill="1" applyAlignment="1">
      <alignment horizontal="center" vertical="center"/>
    </xf>
    <xf numFmtId="167" fontId="18" fillId="11" borderId="0" xfId="0" applyNumberFormat="1" applyFont="1" applyFill="1" applyAlignment="1">
      <alignment horizontal="center" vertical="center"/>
    </xf>
    <xf numFmtId="2" fontId="18" fillId="23" borderId="0" xfId="0" applyNumberFormat="1" applyFont="1" applyFill="1" applyAlignment="1">
      <alignment horizontal="center" vertical="center"/>
    </xf>
    <xf numFmtId="2" fontId="20" fillId="23" borderId="0" xfId="0" applyNumberFormat="1" applyFont="1" applyFill="1" applyAlignment="1">
      <alignment horizontal="center" vertical="center"/>
    </xf>
    <xf numFmtId="1" fontId="9" fillId="0" borderId="0" xfId="0" applyNumberFormat="1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14" fontId="19" fillId="11" borderId="0" xfId="0" applyNumberFormat="1" applyFont="1" applyFill="1" applyAlignment="1">
      <alignment horizontal="center" vertical="center"/>
    </xf>
    <xf numFmtId="14" fontId="19" fillId="0" borderId="0" xfId="0" applyNumberFormat="1" applyFont="1" applyFill="1" applyAlignment="1">
      <alignment horizontal="center" vertical="center"/>
    </xf>
    <xf numFmtId="0" fontId="6" fillId="18" borderId="0" xfId="0" applyNumberFormat="1" applyFont="1" applyFill="1" applyAlignment="1">
      <alignment horizontal="center" vertical="center"/>
    </xf>
    <xf numFmtId="0" fontId="19" fillId="0" borderId="0" xfId="0" applyNumberFormat="1" applyFont="1" applyFill="1" applyAlignment="1">
      <alignment horizontal="center" vertical="center"/>
    </xf>
    <xf numFmtId="2" fontId="6" fillId="21" borderId="0" xfId="0" applyNumberFormat="1" applyFont="1" applyFill="1" applyAlignment="1">
      <alignment horizontal="center" vertical="center"/>
    </xf>
    <xf numFmtId="0" fontId="18" fillId="21" borderId="0" xfId="0" applyNumberFormat="1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166" fontId="20" fillId="3" borderId="0" xfId="0" applyNumberFormat="1" applyFont="1" applyFill="1" applyAlignment="1">
      <alignment horizontal="center" vertical="center"/>
    </xf>
    <xf numFmtId="167" fontId="18" fillId="9" borderId="0" xfId="0" applyNumberFormat="1" applyFont="1" applyFill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/>
    </xf>
    <xf numFmtId="167" fontId="18" fillId="6" borderId="0" xfId="0" applyNumberFormat="1" applyFont="1" applyFill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/>
    </xf>
    <xf numFmtId="0" fontId="18" fillId="0" borderId="0" xfId="0" applyNumberFormat="1" applyFont="1" applyBorder="1" applyAlignment="1">
      <alignment horizontal="center" vertical="center"/>
    </xf>
    <xf numFmtId="0" fontId="18" fillId="23" borderId="0" xfId="0" applyFont="1" applyFill="1" applyAlignment="1">
      <alignment horizontal="center" vertical="center"/>
    </xf>
    <xf numFmtId="0" fontId="20" fillId="23" borderId="0" xfId="0" applyFont="1" applyFill="1" applyAlignment="1">
      <alignment horizontal="center" vertical="center"/>
    </xf>
    <xf numFmtId="3" fontId="19" fillId="4" borderId="0" xfId="3" applyNumberFormat="1" applyFont="1" applyFill="1" applyAlignment="1">
      <alignment horizontal="center" vertical="center"/>
    </xf>
    <xf numFmtId="167" fontId="19" fillId="4" borderId="0" xfId="3" applyNumberFormat="1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18" fillId="7" borderId="0" xfId="0" applyNumberFormat="1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9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2" fontId="9" fillId="4" borderId="0" xfId="0" applyNumberFormat="1" applyFont="1" applyFill="1" applyAlignment="1">
      <alignment horizontal="center" vertical="center"/>
    </xf>
    <xf numFmtId="167" fontId="9" fillId="3" borderId="0" xfId="0" applyNumberFormat="1" applyFont="1" applyFill="1" applyAlignment="1">
      <alignment horizontal="center" vertical="center"/>
    </xf>
    <xf numFmtId="167" fontId="9" fillId="12" borderId="0" xfId="0" applyNumberFormat="1" applyFont="1" applyFill="1" applyAlignment="1">
      <alignment horizontal="center" vertical="center"/>
    </xf>
    <xf numFmtId="2" fontId="9" fillId="12" borderId="0" xfId="0" applyNumberFormat="1" applyFont="1" applyFill="1" applyAlignment="1">
      <alignment horizontal="center" vertical="center"/>
    </xf>
    <xf numFmtId="167" fontId="20" fillId="10" borderId="0" xfId="0" applyNumberFormat="1" applyFont="1" applyFill="1" applyAlignment="1">
      <alignment horizontal="center" vertical="center"/>
    </xf>
    <xf numFmtId="1" fontId="20" fillId="10" borderId="0" xfId="0" applyNumberFormat="1" applyFont="1" applyFill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14" fontId="20" fillId="7" borderId="0" xfId="0" applyNumberFormat="1" applyFont="1" applyFill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7" fontId="9" fillId="0" borderId="0" xfId="0" applyNumberFormat="1" applyFont="1" applyFill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20" fillId="29" borderId="0" xfId="0" applyFont="1" applyFill="1" applyAlignment="1">
      <alignment horizontal="center" vertical="center"/>
    </xf>
    <xf numFmtId="1" fontId="19" fillId="0" borderId="0" xfId="0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6" fillId="19" borderId="0" xfId="4" applyFont="1" applyFill="1" applyBorder="1" applyAlignment="1">
      <alignment horizontal="center" vertical="center"/>
    </xf>
    <xf numFmtId="2" fontId="6" fillId="19" borderId="0" xfId="4" applyNumberFormat="1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2" fontId="18" fillId="5" borderId="0" xfId="0" applyNumberFormat="1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167" fontId="4" fillId="12" borderId="0" xfId="0" applyNumberFormat="1" applyFont="1" applyFill="1" applyAlignment="1">
      <alignment horizontal="center" vertical="center"/>
    </xf>
    <xf numFmtId="167" fontId="4" fillId="0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3" fontId="9" fillId="0" borderId="0" xfId="0" applyNumberFormat="1" applyFont="1" applyFill="1" applyAlignment="1">
      <alignment horizontal="center" vertical="center"/>
    </xf>
    <xf numFmtId="2" fontId="18" fillId="25" borderId="0" xfId="0" applyNumberFormat="1" applyFont="1" applyFill="1" applyAlignment="1">
      <alignment horizontal="center" vertical="center"/>
    </xf>
    <xf numFmtId="0" fontId="4" fillId="21" borderId="0" xfId="0" applyNumberFormat="1" applyFont="1" applyFill="1" applyAlignment="1">
      <alignment horizontal="center" vertical="center"/>
    </xf>
    <xf numFmtId="0" fontId="20" fillId="30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1" fontId="6" fillId="0" borderId="0" xfId="5" applyNumberFormat="1" applyFont="1" applyFill="1" applyBorder="1" applyAlignment="1">
      <alignment horizontal="center" vertical="center"/>
    </xf>
    <xf numFmtId="0" fontId="19" fillId="28" borderId="0" xfId="0" applyFont="1" applyFill="1" applyAlignment="1">
      <alignment horizontal="center" vertical="center"/>
    </xf>
    <xf numFmtId="14" fontId="20" fillId="28" borderId="0" xfId="0" applyNumberFormat="1" applyFont="1" applyFill="1" applyAlignment="1">
      <alignment horizontal="center" vertical="center"/>
    </xf>
    <xf numFmtId="0" fontId="22" fillId="28" borderId="0" xfId="0" applyFont="1" applyFill="1" applyAlignment="1">
      <alignment horizontal="center" vertical="center"/>
    </xf>
    <xf numFmtId="165" fontId="20" fillId="28" borderId="0" xfId="0" applyNumberFormat="1" applyFont="1" applyFill="1" applyAlignment="1">
      <alignment horizontal="center" vertical="center"/>
    </xf>
    <xf numFmtId="2" fontId="9" fillId="28" borderId="0" xfId="0" applyNumberFormat="1" applyFont="1" applyFill="1" applyAlignment="1">
      <alignment horizontal="center" vertical="center"/>
    </xf>
    <xf numFmtId="1" fontId="9" fillId="28" borderId="0" xfId="0" applyNumberFormat="1" applyFont="1" applyFill="1" applyBorder="1" applyAlignment="1">
      <alignment horizontal="center" vertical="center"/>
    </xf>
    <xf numFmtId="167" fontId="20" fillId="28" borderId="0" xfId="0" applyNumberFormat="1" applyFont="1" applyFill="1" applyAlignment="1">
      <alignment horizontal="center" vertical="center"/>
    </xf>
    <xf numFmtId="2" fontId="6" fillId="28" borderId="0" xfId="3" applyNumberFormat="1" applyFont="1" applyFill="1" applyAlignment="1">
      <alignment horizontal="center" vertical="center"/>
    </xf>
    <xf numFmtId="0" fontId="9" fillId="28" borderId="0" xfId="0" applyFont="1" applyFill="1" applyAlignment="1">
      <alignment horizontal="center" vertical="center"/>
    </xf>
    <xf numFmtId="3" fontId="9" fillId="28" borderId="0" xfId="0" applyNumberFormat="1" applyFont="1" applyFill="1" applyAlignment="1">
      <alignment horizontal="center" vertical="center"/>
    </xf>
    <xf numFmtId="3" fontId="4" fillId="28" borderId="0" xfId="0" applyNumberFormat="1" applyFont="1" applyFill="1" applyAlignment="1">
      <alignment horizontal="center" vertical="center"/>
    </xf>
    <xf numFmtId="1" fontId="19" fillId="28" borderId="0" xfId="0" applyNumberFormat="1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18" fillId="28" borderId="0" xfId="0" applyFont="1" applyFill="1" applyAlignment="1">
      <alignment horizontal="center" vertical="center"/>
    </xf>
    <xf numFmtId="1" fontId="20" fillId="28" borderId="0" xfId="0" applyNumberFormat="1" applyFont="1" applyFill="1" applyAlignment="1">
      <alignment horizontal="center" vertical="center"/>
    </xf>
    <xf numFmtId="167" fontId="9" fillId="28" borderId="0" xfId="0" applyNumberFormat="1" applyFont="1" applyFill="1" applyAlignment="1">
      <alignment horizontal="center" vertical="center"/>
    </xf>
    <xf numFmtId="1" fontId="18" fillId="28" borderId="0" xfId="0" applyNumberFormat="1" applyFont="1" applyFill="1" applyAlignment="1">
      <alignment horizontal="center" vertical="center"/>
    </xf>
    <xf numFmtId="3" fontId="20" fillId="28" borderId="0" xfId="0" applyNumberFormat="1" applyFont="1" applyFill="1" applyAlignment="1">
      <alignment horizontal="center" vertical="center"/>
    </xf>
    <xf numFmtId="0" fontId="19" fillId="28" borderId="0" xfId="2" applyFont="1" applyFill="1" applyBorder="1" applyAlignment="1">
      <alignment horizontal="center" vertical="center"/>
    </xf>
    <xf numFmtId="167" fontId="6" fillId="28" borderId="0" xfId="0" applyNumberFormat="1" applyFont="1" applyFill="1" applyAlignment="1">
      <alignment horizontal="center" vertical="center"/>
    </xf>
    <xf numFmtId="2" fontId="6" fillId="28" borderId="0" xfId="0" applyNumberFormat="1" applyFont="1" applyFill="1" applyAlignment="1">
      <alignment horizontal="center" vertical="center"/>
    </xf>
    <xf numFmtId="0" fontId="18" fillId="28" borderId="0" xfId="0" applyNumberFormat="1" applyFont="1" applyFill="1" applyAlignment="1">
      <alignment horizontal="center" vertical="center"/>
    </xf>
    <xf numFmtId="2" fontId="18" fillId="28" borderId="0" xfId="0" applyNumberFormat="1" applyFont="1" applyFill="1" applyAlignment="1">
      <alignment horizontal="center" vertical="center"/>
    </xf>
    <xf numFmtId="14" fontId="18" fillId="28" borderId="0" xfId="0" applyNumberFormat="1" applyFont="1" applyFill="1" applyAlignment="1">
      <alignment horizontal="center" vertical="center"/>
    </xf>
    <xf numFmtId="0" fontId="19" fillId="0" borderId="0" xfId="2" applyFont="1" applyFill="1" applyBorder="1" applyAlignment="1">
      <alignment horizontal="center" vertical="center"/>
    </xf>
    <xf numFmtId="3" fontId="19" fillId="0" borderId="0" xfId="2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0" fontId="19" fillId="3" borderId="0" xfId="2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2" fontId="19" fillId="3" borderId="0" xfId="0" applyNumberFormat="1" applyFont="1" applyFill="1" applyAlignment="1">
      <alignment horizontal="center" vertical="center"/>
    </xf>
    <xf numFmtId="2" fontId="19" fillId="4" borderId="0" xfId="0" applyNumberFormat="1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3" fontId="20" fillId="12" borderId="0" xfId="0" applyNumberFormat="1" applyFont="1" applyFill="1" applyAlignment="1">
      <alignment horizontal="center" vertical="center"/>
    </xf>
    <xf numFmtId="14" fontId="19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167" fontId="19" fillId="10" borderId="0" xfId="0" applyNumberFormat="1" applyFont="1" applyFill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1" fontId="20" fillId="10" borderId="0" xfId="0" applyNumberFormat="1" applyFont="1" applyFill="1" applyBorder="1" applyAlignment="1">
      <alignment horizontal="center" vertical="center"/>
    </xf>
    <xf numFmtId="0" fontId="9" fillId="30" borderId="0" xfId="0" applyNumberFormat="1" applyFont="1" applyFill="1" applyAlignment="1">
      <alignment horizontal="center" vertical="center"/>
    </xf>
    <xf numFmtId="1" fontId="20" fillId="0" borderId="0" xfId="0" applyNumberFormat="1" applyFont="1" applyFill="1" applyBorder="1" applyAlignment="1">
      <alignment horizontal="center" vertical="center"/>
    </xf>
    <xf numFmtId="169" fontId="20" fillId="7" borderId="0" xfId="0" applyNumberFormat="1" applyFont="1" applyFill="1" applyAlignment="1">
      <alignment horizontal="center" vertical="center"/>
    </xf>
    <xf numFmtId="0" fontId="20" fillId="12" borderId="0" xfId="0" applyFont="1" applyFill="1" applyBorder="1" applyAlignment="1">
      <alignment horizontal="center" vertical="center"/>
    </xf>
    <xf numFmtId="14" fontId="20" fillId="21" borderId="0" xfId="0" applyNumberFormat="1" applyFont="1" applyFill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4" fontId="20" fillId="5" borderId="0" xfId="0" applyNumberFormat="1" applyFont="1" applyFill="1" applyAlignment="1">
      <alignment horizontal="center" vertical="center"/>
    </xf>
    <xf numFmtId="1" fontId="18" fillId="5" borderId="0" xfId="0" applyNumberFormat="1" applyFont="1" applyFill="1" applyAlignment="1">
      <alignment horizontal="center" vertical="center"/>
    </xf>
    <xf numFmtId="2" fontId="18" fillId="4" borderId="0" xfId="0" applyNumberFormat="1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172" fontId="20" fillId="0" borderId="0" xfId="7" applyNumberFormat="1" applyFont="1" applyFill="1" applyAlignment="1">
      <alignment horizontal="center" vertical="center"/>
    </xf>
    <xf numFmtId="170" fontId="20" fillId="0" borderId="0" xfId="7" applyFont="1" applyFill="1" applyAlignment="1">
      <alignment horizontal="center" vertical="center"/>
    </xf>
    <xf numFmtId="171" fontId="20" fillId="32" borderId="0" xfId="7" applyNumberFormat="1" applyFont="1" applyFill="1" applyAlignment="1">
      <alignment horizontal="center" vertical="center"/>
    </xf>
    <xf numFmtId="170" fontId="20" fillId="32" borderId="0" xfId="7" applyFont="1" applyFill="1" applyAlignment="1">
      <alignment horizontal="center" vertical="center"/>
    </xf>
    <xf numFmtId="1" fontId="20" fillId="0" borderId="0" xfId="7" applyNumberFormat="1" applyFont="1" applyFill="1" applyAlignment="1">
      <alignment horizontal="center" vertical="center"/>
    </xf>
    <xf numFmtId="170" fontId="20" fillId="36" borderId="0" xfId="7" applyFont="1" applyFill="1" applyAlignment="1">
      <alignment horizontal="center" vertical="center"/>
    </xf>
    <xf numFmtId="170" fontId="20" fillId="38" borderId="0" xfId="7" applyFont="1" applyFill="1" applyAlignment="1">
      <alignment horizontal="center" vertical="center"/>
    </xf>
    <xf numFmtId="0" fontId="20" fillId="31" borderId="0" xfId="0" applyFont="1" applyFill="1" applyAlignment="1">
      <alignment horizontal="center" vertical="center"/>
    </xf>
    <xf numFmtId="170" fontId="20" fillId="48" borderId="0" xfId="7" applyFont="1" applyFill="1" applyAlignment="1">
      <alignment horizontal="center" vertical="center"/>
    </xf>
    <xf numFmtId="14" fontId="20" fillId="48" borderId="0" xfId="7" applyNumberFormat="1" applyFont="1" applyFill="1" applyAlignment="1">
      <alignment horizontal="center" vertical="center"/>
    </xf>
    <xf numFmtId="0" fontId="22" fillId="40" borderId="0" xfId="0" applyFont="1" applyFill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67" fontId="19" fillId="40" borderId="9" xfId="0" applyNumberFormat="1" applyFont="1" applyFill="1" applyBorder="1" applyAlignment="1">
      <alignment horizontal="center" vertical="center"/>
    </xf>
    <xf numFmtId="170" fontId="20" fillId="35" borderId="0" xfId="7" applyFont="1" applyFill="1" applyAlignment="1">
      <alignment horizontal="center" vertical="center"/>
    </xf>
    <xf numFmtId="171" fontId="20" fillId="44" borderId="0" xfId="7" applyNumberFormat="1" applyFont="1" applyFill="1" applyAlignment="1">
      <alignment horizontal="center" vertical="center"/>
    </xf>
    <xf numFmtId="167" fontId="20" fillId="15" borderId="0" xfId="0" applyNumberFormat="1" applyFont="1" applyFill="1" applyAlignment="1">
      <alignment horizontal="center" vertical="center"/>
    </xf>
    <xf numFmtId="1" fontId="20" fillId="35" borderId="0" xfId="7" applyNumberFormat="1" applyFont="1" applyFill="1" applyAlignment="1">
      <alignment horizontal="center" vertical="center"/>
    </xf>
    <xf numFmtId="14" fontId="20" fillId="0" borderId="0" xfId="7" applyNumberFormat="1" applyFont="1" applyFill="1" applyAlignment="1">
      <alignment horizontal="center" vertical="center"/>
    </xf>
    <xf numFmtId="167" fontId="19" fillId="0" borderId="9" xfId="0" applyNumberFormat="1" applyFont="1" applyBorder="1" applyAlignment="1">
      <alignment horizontal="center" vertical="center"/>
    </xf>
    <xf numFmtId="170" fontId="22" fillId="38" borderId="0" xfId="7" applyFont="1" applyFill="1" applyAlignment="1">
      <alignment horizontal="center" vertical="center"/>
    </xf>
    <xf numFmtId="167" fontId="27" fillId="40" borderId="9" xfId="0" applyNumberFormat="1" applyFont="1" applyFill="1" applyBorder="1" applyAlignment="1">
      <alignment horizontal="center" vertical="center"/>
    </xf>
    <xf numFmtId="170" fontId="20" fillId="24" borderId="0" xfId="7" applyFont="1" applyFill="1" applyAlignment="1">
      <alignment horizontal="center" vertical="center"/>
    </xf>
    <xf numFmtId="0" fontId="19" fillId="24" borderId="9" xfId="0" applyFont="1" applyFill="1" applyBorder="1" applyAlignment="1">
      <alignment horizontal="center" vertical="center"/>
    </xf>
    <xf numFmtId="172" fontId="20" fillId="31" borderId="0" xfId="7" applyNumberFormat="1" applyFont="1" applyFill="1" applyAlignment="1">
      <alignment horizontal="center" vertical="center"/>
    </xf>
    <xf numFmtId="170" fontId="20" fillId="31" borderId="0" xfId="7" applyFont="1" applyFill="1" applyAlignment="1">
      <alignment horizontal="center" vertical="center"/>
    </xf>
    <xf numFmtId="171" fontId="20" fillId="33" borderId="0" xfId="7" applyNumberFormat="1" applyFont="1" applyFill="1" applyAlignment="1">
      <alignment horizontal="center" vertical="center"/>
    </xf>
    <xf numFmtId="170" fontId="20" fillId="42" borderId="0" xfId="7" applyFont="1" applyFill="1" applyAlignment="1">
      <alignment horizontal="center" vertical="center"/>
    </xf>
    <xf numFmtId="0" fontId="19" fillId="31" borderId="9" xfId="0" applyFont="1" applyFill="1" applyBorder="1" applyAlignment="1">
      <alignment horizontal="center" vertical="center"/>
    </xf>
    <xf numFmtId="171" fontId="20" fillId="45" borderId="0" xfId="7" applyNumberFormat="1" applyFont="1" applyFill="1" applyAlignment="1">
      <alignment horizontal="center" vertical="center"/>
    </xf>
    <xf numFmtId="172" fontId="20" fillId="24" borderId="0" xfId="7" applyNumberFormat="1" applyFont="1" applyFill="1" applyAlignment="1">
      <alignment horizontal="center" vertical="center"/>
    </xf>
    <xf numFmtId="171" fontId="20" fillId="34" borderId="0" xfId="7" applyNumberFormat="1" applyFont="1" applyFill="1" applyAlignment="1">
      <alignment horizontal="center" vertical="center"/>
    </xf>
    <xf numFmtId="170" fontId="20" fillId="34" borderId="0" xfId="7" applyFont="1" applyFill="1" applyAlignment="1">
      <alignment horizontal="center" vertical="center"/>
    </xf>
    <xf numFmtId="1" fontId="20" fillId="34" borderId="0" xfId="7" applyNumberFormat="1" applyFont="1" applyFill="1" applyAlignment="1">
      <alignment horizontal="center" vertical="center"/>
    </xf>
    <xf numFmtId="167" fontId="20" fillId="24" borderId="0" xfId="0" applyNumberFormat="1" applyFont="1" applyFill="1" applyAlignment="1">
      <alignment horizontal="center" vertical="center"/>
    </xf>
    <xf numFmtId="1" fontId="20" fillId="24" borderId="0" xfId="7" applyNumberFormat="1" applyFont="1" applyFill="1" applyAlignment="1">
      <alignment horizontal="center" vertical="center"/>
    </xf>
    <xf numFmtId="170" fontId="20" fillId="37" borderId="0" xfId="7" applyFont="1" applyFill="1" applyAlignment="1">
      <alignment horizontal="center" vertical="center"/>
    </xf>
    <xf numFmtId="173" fontId="20" fillId="37" borderId="0" xfId="7" applyNumberFormat="1" applyFont="1" applyFill="1" applyAlignment="1">
      <alignment horizontal="center" vertical="center"/>
    </xf>
    <xf numFmtId="170" fontId="20" fillId="43" borderId="0" xfId="7" applyFont="1" applyFill="1" applyAlignment="1">
      <alignment horizontal="center" vertical="center"/>
    </xf>
    <xf numFmtId="170" fontId="20" fillId="47" borderId="0" xfId="7" applyFont="1" applyFill="1" applyAlignment="1">
      <alignment horizontal="center" vertical="center"/>
    </xf>
    <xf numFmtId="14" fontId="20" fillId="47" borderId="0" xfId="7" applyNumberFormat="1" applyFont="1" applyFill="1" applyAlignment="1">
      <alignment horizontal="center" vertical="center"/>
    </xf>
    <xf numFmtId="0" fontId="22" fillId="24" borderId="0" xfId="0" applyFont="1" applyFill="1" applyAlignment="1">
      <alignment horizontal="center" vertical="center"/>
    </xf>
    <xf numFmtId="171" fontId="20" fillId="46" borderId="0" xfId="7" applyNumberFormat="1" applyFont="1" applyFill="1" applyAlignment="1">
      <alignment horizontal="center" vertical="center"/>
    </xf>
    <xf numFmtId="0" fontId="19" fillId="41" borderId="9" xfId="0" applyFont="1" applyFill="1" applyBorder="1" applyAlignment="1">
      <alignment horizontal="center" vertical="center"/>
    </xf>
    <xf numFmtId="1" fontId="9" fillId="3" borderId="0" xfId="0" applyNumberFormat="1" applyFont="1" applyFill="1" applyAlignment="1">
      <alignment horizontal="center" vertical="center"/>
    </xf>
    <xf numFmtId="1" fontId="20" fillId="36" borderId="0" xfId="7" applyNumberFormat="1" applyFont="1" applyFill="1" applyAlignment="1">
      <alignment horizontal="center" vertical="center"/>
    </xf>
    <xf numFmtId="1" fontId="20" fillId="37" borderId="0" xfId="7" applyNumberFormat="1" applyFont="1" applyFill="1" applyAlignment="1">
      <alignment horizontal="center" vertical="center"/>
    </xf>
    <xf numFmtId="14" fontId="19" fillId="3" borderId="0" xfId="5" applyNumberFormat="1" applyFont="1" applyFill="1" applyBorder="1" applyAlignment="1">
      <alignment horizontal="center" vertical="center"/>
    </xf>
    <xf numFmtId="14" fontId="20" fillId="3" borderId="0" xfId="0" applyNumberFormat="1" applyFont="1" applyFill="1" applyAlignment="1">
      <alignment horizontal="center" vertical="center"/>
    </xf>
    <xf numFmtId="14" fontId="9" fillId="4" borderId="3" xfId="0" applyNumberFormat="1" applyFont="1" applyFill="1" applyBorder="1" applyAlignment="1">
      <alignment horizontal="center" vertical="center"/>
    </xf>
    <xf numFmtId="0" fontId="19" fillId="3" borderId="0" xfId="3" applyNumberFormat="1" applyFont="1" applyFill="1" applyBorder="1" applyAlignment="1">
      <alignment horizontal="center" vertical="center"/>
    </xf>
    <xf numFmtId="14" fontId="9" fillId="3" borderId="0" xfId="5" applyNumberFormat="1" applyFont="1" applyFill="1" applyBorder="1" applyAlignment="1">
      <alignment horizontal="center" vertical="center"/>
    </xf>
    <xf numFmtId="49" fontId="19" fillId="3" borderId="0" xfId="3" applyNumberFormat="1" applyFont="1" applyFill="1" applyBorder="1" applyAlignment="1">
      <alignment horizontal="center" vertical="center"/>
    </xf>
    <xf numFmtId="14" fontId="19" fillId="3" borderId="0" xfId="3" applyNumberFormat="1" applyFont="1" applyFill="1" applyAlignment="1">
      <alignment horizontal="center" vertical="center"/>
    </xf>
    <xf numFmtId="14" fontId="19" fillId="3" borderId="0" xfId="4" applyNumberFormat="1" applyFont="1" applyFill="1" applyAlignment="1">
      <alignment horizontal="center" vertical="center"/>
    </xf>
    <xf numFmtId="14" fontId="9" fillId="3" borderId="0" xfId="0" applyNumberFormat="1" applyFont="1" applyFill="1" applyAlignment="1">
      <alignment horizontal="center" vertical="center"/>
    </xf>
    <xf numFmtId="0" fontId="19" fillId="3" borderId="0" xfId="4" applyFont="1" applyFill="1" applyBorder="1" applyAlignment="1">
      <alignment horizontal="center" vertical="center"/>
    </xf>
    <xf numFmtId="14" fontId="9" fillId="13" borderId="3" xfId="0" applyNumberFormat="1" applyFont="1" applyFill="1" applyBorder="1" applyAlignment="1">
      <alignment horizontal="center" vertical="center"/>
    </xf>
    <xf numFmtId="14" fontId="20" fillId="4" borderId="3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14" fontId="9" fillId="28" borderId="3" xfId="0" applyNumberFormat="1" applyFont="1" applyFill="1" applyBorder="1" applyAlignment="1">
      <alignment horizontal="center" vertical="center"/>
    </xf>
    <xf numFmtId="1" fontId="18" fillId="4" borderId="1" xfId="0" applyNumberFormat="1" applyFont="1" applyFill="1" applyBorder="1" applyAlignment="1">
      <alignment horizontal="center" vertical="center"/>
    </xf>
    <xf numFmtId="1" fontId="20" fillId="4" borderId="0" xfId="0" applyNumberFormat="1" applyFont="1" applyFill="1" applyAlignment="1">
      <alignment horizontal="center" vertical="center"/>
    </xf>
    <xf numFmtId="1" fontId="9" fillId="22" borderId="0" xfId="0" applyNumberFormat="1" applyFont="1" applyFill="1" applyAlignment="1">
      <alignment horizontal="center" vertical="center"/>
    </xf>
    <xf numFmtId="1" fontId="20" fillId="4" borderId="0" xfId="0" applyNumberFormat="1" applyFont="1" applyFill="1" applyAlignment="1">
      <alignment horizontal="center"/>
    </xf>
    <xf numFmtId="14" fontId="11" fillId="44" borderId="0" xfId="7" applyNumberFormat="1" applyFont="1" applyFill="1" applyAlignment="1">
      <alignment horizontal="center"/>
    </xf>
    <xf numFmtId="14" fontId="11" fillId="35" borderId="0" xfId="7" applyNumberFormat="1" applyFont="1" applyFill="1" applyAlignment="1">
      <alignment horizontal="center"/>
    </xf>
    <xf numFmtId="14" fontId="11" fillId="45" borderId="0" xfId="7" applyNumberFormat="1" applyFont="1" applyFill="1" applyAlignment="1">
      <alignment horizontal="center"/>
    </xf>
    <xf numFmtId="14" fontId="11" fillId="46" borderId="0" xfId="7" applyNumberFormat="1" applyFont="1" applyFill="1" applyAlignment="1">
      <alignment horizontal="center"/>
    </xf>
    <xf numFmtId="1" fontId="20" fillId="24" borderId="0" xfId="0" applyNumberFormat="1" applyFont="1" applyFill="1" applyAlignment="1">
      <alignment horizontal="center" vertical="center"/>
    </xf>
    <xf numFmtId="1" fontId="20" fillId="15" borderId="0" xfId="0" applyNumberFormat="1" applyFont="1" applyFill="1" applyAlignment="1">
      <alignment horizontal="center" vertical="center"/>
    </xf>
    <xf numFmtId="0" fontId="4" fillId="40" borderId="0" xfId="0" applyFont="1" applyFill="1" applyBorder="1" applyAlignment="1">
      <alignment horizontal="center" vertical="center"/>
    </xf>
    <xf numFmtId="0" fontId="20" fillId="40" borderId="0" xfId="0" applyFont="1" applyFill="1" applyAlignment="1">
      <alignment horizontal="center" vertical="center"/>
    </xf>
    <xf numFmtId="0" fontId="20" fillId="4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2" fontId="20" fillId="40" borderId="0" xfId="0" applyNumberFormat="1" applyFont="1" applyFill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0" fontId="20" fillId="40" borderId="0" xfId="0" applyNumberFormat="1" applyFont="1" applyFill="1" applyAlignment="1">
      <alignment horizontal="center" vertical="center"/>
    </xf>
    <xf numFmtId="0" fontId="0" fillId="40" borderId="0" xfId="0" applyFill="1" applyAlignment="1">
      <alignment horizontal="center"/>
    </xf>
    <xf numFmtId="1" fontId="24" fillId="0" borderId="0" xfId="7" applyNumberFormat="1" applyFont="1" applyFill="1" applyAlignment="1">
      <alignment horizontal="center" vertical="center"/>
    </xf>
    <xf numFmtId="170" fontId="20" fillId="50" borderId="0" xfId="7" applyFont="1" applyFill="1" applyAlignment="1">
      <alignment horizontal="center" vertical="center"/>
    </xf>
    <xf numFmtId="173" fontId="20" fillId="50" borderId="0" xfId="7" applyNumberFormat="1" applyFont="1" applyFill="1" applyAlignment="1">
      <alignment horizontal="center" vertical="center"/>
    </xf>
    <xf numFmtId="170" fontId="20" fillId="51" borderId="0" xfId="7" applyFont="1" applyFill="1" applyAlignment="1">
      <alignment horizontal="center" vertical="center"/>
    </xf>
    <xf numFmtId="0" fontId="20" fillId="52" borderId="0" xfId="0" applyFont="1" applyFill="1" applyAlignment="1">
      <alignment horizontal="center" vertical="center"/>
    </xf>
    <xf numFmtId="1" fontId="20" fillId="50" borderId="0" xfId="7" applyNumberFormat="1" applyFont="1" applyFill="1" applyAlignment="1">
      <alignment horizontal="center" vertical="center"/>
    </xf>
    <xf numFmtId="1" fontId="20" fillId="51" borderId="0" xfId="7" applyNumberFormat="1" applyFont="1" applyFill="1" applyAlignment="1">
      <alignment horizontal="center" vertical="center"/>
    </xf>
    <xf numFmtId="173" fontId="20" fillId="51" borderId="0" xfId="7" applyNumberFormat="1" applyFont="1" applyFill="1" applyAlignment="1">
      <alignment horizontal="center" vertical="center"/>
    </xf>
    <xf numFmtId="0" fontId="18" fillId="52" borderId="1" xfId="0" applyFont="1" applyFill="1" applyBorder="1" applyAlignment="1">
      <alignment horizontal="center" vertical="center" wrapText="1"/>
    </xf>
    <xf numFmtId="165" fontId="6" fillId="52" borderId="1" xfId="3" applyNumberFormat="1" applyFont="1" applyFill="1" applyBorder="1" applyAlignment="1">
      <alignment horizontal="center" vertical="center"/>
    </xf>
    <xf numFmtId="0" fontId="18" fillId="50" borderId="0" xfId="4" applyFont="1" applyFill="1" applyBorder="1" applyAlignment="1">
      <alignment horizontal="center" vertical="center"/>
    </xf>
    <xf numFmtId="164" fontId="6" fillId="52" borderId="1" xfId="3" applyNumberFormat="1" applyFont="1" applyFill="1" applyBorder="1" applyAlignment="1">
      <alignment horizontal="center" vertical="center"/>
    </xf>
    <xf numFmtId="0" fontId="6" fillId="52" borderId="1" xfId="3" applyNumberFormat="1" applyFont="1" applyFill="1" applyBorder="1" applyAlignment="1">
      <alignment horizontal="center" vertical="center"/>
    </xf>
    <xf numFmtId="1" fontId="6" fillId="52" borderId="1" xfId="3" applyNumberFormat="1" applyFont="1" applyFill="1" applyBorder="1" applyAlignment="1">
      <alignment horizontal="center" vertical="center"/>
    </xf>
    <xf numFmtId="0" fontId="19" fillId="52" borderId="0" xfId="3" applyNumberFormat="1" applyFont="1" applyFill="1" applyAlignment="1">
      <alignment horizontal="center" vertical="center"/>
    </xf>
    <xf numFmtId="3" fontId="19" fillId="52" borderId="0" xfId="3" applyNumberFormat="1" applyFont="1" applyFill="1" applyAlignment="1">
      <alignment horizontal="center" vertical="center"/>
    </xf>
    <xf numFmtId="165" fontId="19" fillId="52" borderId="0" xfId="3" applyNumberFormat="1" applyFont="1" applyFill="1" applyAlignment="1">
      <alignment horizontal="center" vertical="center"/>
    </xf>
    <xf numFmtId="1" fontId="19" fillId="52" borderId="0" xfId="3" applyNumberFormat="1" applyFont="1" applyFill="1" applyAlignment="1">
      <alignment horizontal="center" vertical="center"/>
    </xf>
    <xf numFmtId="0" fontId="20" fillId="52" borderId="0" xfId="0" applyNumberFormat="1" applyFont="1" applyFill="1" applyAlignment="1">
      <alignment horizontal="center" vertical="center"/>
    </xf>
    <xf numFmtId="1" fontId="20" fillId="52" borderId="0" xfId="0" applyNumberFormat="1" applyFont="1" applyFill="1" applyAlignment="1">
      <alignment horizontal="center" vertical="center"/>
    </xf>
    <xf numFmtId="0" fontId="9" fillId="52" borderId="0" xfId="0" applyFont="1" applyFill="1" applyAlignment="1">
      <alignment horizontal="center" vertical="center"/>
    </xf>
    <xf numFmtId="1" fontId="9" fillId="52" borderId="0" xfId="0" applyNumberFormat="1" applyFont="1" applyFill="1" applyAlignment="1">
      <alignment horizontal="center" vertical="center"/>
    </xf>
    <xf numFmtId="0" fontId="6" fillId="52" borderId="0" xfId="3" applyNumberFormat="1" applyFont="1" applyFill="1" applyAlignment="1">
      <alignment horizontal="center" vertical="center"/>
    </xf>
    <xf numFmtId="1" fontId="6" fillId="52" borderId="0" xfId="3" applyNumberFormat="1" applyFont="1" applyFill="1" applyAlignment="1">
      <alignment horizontal="center" vertical="center"/>
    </xf>
    <xf numFmtId="49" fontId="19" fillId="52" borderId="0" xfId="3" applyNumberFormat="1" applyFont="1" applyFill="1" applyAlignment="1">
      <alignment horizontal="center" vertical="center"/>
    </xf>
    <xf numFmtId="0" fontId="19" fillId="52" borderId="0" xfId="4" applyFont="1" applyFill="1" applyAlignment="1">
      <alignment horizontal="center" vertical="center"/>
    </xf>
    <xf numFmtId="1" fontId="19" fillId="52" borderId="0" xfId="4" applyNumberFormat="1" applyFont="1" applyFill="1" applyAlignment="1">
      <alignment horizontal="center" vertical="center"/>
    </xf>
    <xf numFmtId="2" fontId="20" fillId="52" borderId="0" xfId="0" applyNumberFormat="1" applyFont="1" applyFill="1" applyBorder="1" applyAlignment="1">
      <alignment horizontal="center" vertical="center"/>
    </xf>
    <xf numFmtId="0" fontId="9" fillId="52" borderId="0" xfId="0" applyNumberFormat="1" applyFont="1" applyFill="1" applyAlignment="1">
      <alignment horizontal="center" vertical="center"/>
    </xf>
    <xf numFmtId="0" fontId="22" fillId="52" borderId="0" xfId="0" applyFont="1" applyFill="1" applyAlignment="1">
      <alignment horizontal="center" vertical="center"/>
    </xf>
    <xf numFmtId="0" fontId="20" fillId="52" borderId="0" xfId="0" applyFont="1" applyFill="1" applyBorder="1" applyAlignment="1">
      <alignment horizontal="center" vertical="center"/>
    </xf>
    <xf numFmtId="0" fontId="22" fillId="52" borderId="0" xfId="0" applyFont="1" applyFill="1" applyBorder="1" applyAlignment="1">
      <alignment horizontal="center" vertical="center"/>
    </xf>
    <xf numFmtId="0" fontId="4" fillId="52" borderId="0" xfId="0" applyFont="1" applyFill="1" applyAlignment="1">
      <alignment horizontal="center" vertical="center"/>
    </xf>
    <xf numFmtId="0" fontId="4" fillId="52" borderId="0" xfId="0" applyNumberFormat="1" applyFont="1" applyFill="1" applyAlignment="1">
      <alignment horizontal="center" vertical="center"/>
    </xf>
    <xf numFmtId="1" fontId="4" fillId="52" borderId="0" xfId="0" applyNumberFormat="1" applyFont="1" applyFill="1" applyAlignment="1">
      <alignment horizontal="center" vertical="center"/>
    </xf>
    <xf numFmtId="1" fontId="20" fillId="52" borderId="0" xfId="0" applyNumberFormat="1" applyFont="1" applyFill="1" applyBorder="1" applyAlignment="1">
      <alignment horizontal="center" vertical="center"/>
    </xf>
    <xf numFmtId="3" fontId="9" fillId="52" borderId="0" xfId="0" applyNumberFormat="1" applyFont="1" applyFill="1" applyAlignment="1">
      <alignment horizontal="center" vertical="center"/>
    </xf>
    <xf numFmtId="1" fontId="22" fillId="52" borderId="0" xfId="0" applyNumberFormat="1" applyFont="1" applyFill="1" applyAlignment="1">
      <alignment horizontal="center" vertical="center"/>
    </xf>
    <xf numFmtId="0" fontId="19" fillId="52" borderId="0" xfId="2" applyFont="1" applyFill="1" applyBorder="1" applyAlignment="1">
      <alignment horizontal="center" vertical="center"/>
    </xf>
    <xf numFmtId="1" fontId="19" fillId="52" borderId="0" xfId="0" applyNumberFormat="1" applyFont="1" applyFill="1" applyAlignment="1">
      <alignment horizontal="center" vertical="center"/>
    </xf>
    <xf numFmtId="167" fontId="6" fillId="52" borderId="0" xfId="0" applyNumberFormat="1" applyFont="1" applyFill="1" applyAlignment="1">
      <alignment horizontal="center" vertical="center"/>
    </xf>
    <xf numFmtId="0" fontId="19" fillId="52" borderId="0" xfId="0" applyFont="1" applyFill="1" applyAlignment="1">
      <alignment horizontal="center" vertical="center"/>
    </xf>
    <xf numFmtId="0" fontId="19" fillId="52" borderId="0" xfId="0" applyNumberFormat="1" applyFont="1" applyFill="1" applyBorder="1" applyAlignment="1">
      <alignment horizontal="center" vertical="center"/>
    </xf>
    <xf numFmtId="0" fontId="19" fillId="52" borderId="0" xfId="0" applyFont="1" applyFill="1" applyBorder="1" applyAlignment="1">
      <alignment horizontal="center" vertical="center"/>
    </xf>
    <xf numFmtId="2" fontId="19" fillId="52" borderId="0" xfId="0" applyNumberFormat="1" applyFont="1" applyFill="1" applyBorder="1" applyAlignment="1">
      <alignment horizontal="center" vertical="center"/>
    </xf>
    <xf numFmtId="0" fontId="19" fillId="52" borderId="0" xfId="2" applyNumberFormat="1" applyFont="1" applyFill="1" applyBorder="1" applyAlignment="1">
      <alignment horizontal="center" vertical="center"/>
    </xf>
    <xf numFmtId="0" fontId="9" fillId="21" borderId="0" xfId="5" applyFont="1" applyFill="1" applyBorder="1" applyAlignment="1">
      <alignment horizontal="center" vertical="center"/>
    </xf>
    <xf numFmtId="0" fontId="20" fillId="21" borderId="0" xfId="0" applyFont="1" applyFill="1" applyBorder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6" fillId="5" borderId="1" xfId="4" applyFont="1" applyFill="1" applyBorder="1" applyAlignment="1">
      <alignment horizontal="center" vertical="center"/>
    </xf>
    <xf numFmtId="0" fontId="4" fillId="5" borderId="1" xfId="5" applyFont="1" applyFill="1" applyBorder="1" applyAlignment="1">
      <alignment horizontal="center" vertical="center"/>
    </xf>
    <xf numFmtId="0" fontId="9" fillId="5" borderId="0" xfId="5" applyFont="1" applyFill="1" applyBorder="1" applyAlignment="1">
      <alignment horizontal="center" vertical="center"/>
    </xf>
    <xf numFmtId="0" fontId="9" fillId="5" borderId="4" xfId="5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9" fillId="5" borderId="0" xfId="5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5" xfId="5" applyFont="1" applyFill="1" applyBorder="1" applyAlignment="1">
      <alignment horizontal="center" vertical="center"/>
    </xf>
    <xf numFmtId="0" fontId="19" fillId="5" borderId="0" xfId="4" applyFont="1" applyFill="1" applyBorder="1" applyAlignment="1">
      <alignment horizontal="center" vertical="center"/>
    </xf>
    <xf numFmtId="0" fontId="20" fillId="5" borderId="5" xfId="0" applyNumberFormat="1" applyFont="1" applyFill="1" applyBorder="1" applyAlignment="1">
      <alignment horizontal="center" vertical="center"/>
    </xf>
    <xf numFmtId="0" fontId="9" fillId="5" borderId="5" xfId="5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>
      <alignment horizontal="center" vertical="center"/>
    </xf>
    <xf numFmtId="11" fontId="20" fillId="5" borderId="0" xfId="0" applyNumberFormat="1" applyFont="1" applyFill="1" applyAlignment="1">
      <alignment horizontal="center" vertical="center"/>
    </xf>
    <xf numFmtId="11" fontId="20" fillId="5" borderId="0" xfId="0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21" borderId="0" xfId="3" applyNumberFormat="1" applyFont="1" applyFill="1" applyAlignment="1">
      <alignment horizontal="center" vertical="center"/>
    </xf>
    <xf numFmtId="0" fontId="19" fillId="21" borderId="0" xfId="4" applyFont="1" applyFill="1" applyAlignment="1">
      <alignment horizontal="center" vertical="center"/>
    </xf>
    <xf numFmtId="0" fontId="9" fillId="21" borderId="0" xfId="0" applyNumberFormat="1" applyFont="1" applyFill="1" applyAlignment="1">
      <alignment horizontal="center" vertical="center"/>
    </xf>
    <xf numFmtId="2" fontId="19" fillId="52" borderId="0" xfId="0" applyNumberFormat="1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9" fillId="6" borderId="0" xfId="0" applyNumberFormat="1" applyFont="1" applyFill="1" applyAlignment="1">
      <alignment horizontal="center" vertical="center"/>
    </xf>
    <xf numFmtId="0" fontId="19" fillId="6" borderId="0" xfId="3" applyFont="1" applyFill="1" applyAlignment="1">
      <alignment horizontal="center" vertical="center"/>
    </xf>
    <xf numFmtId="1" fontId="19" fillId="6" borderId="0" xfId="3" applyNumberFormat="1" applyFont="1" applyFill="1" applyAlignment="1">
      <alignment horizontal="center" vertical="center"/>
    </xf>
    <xf numFmtId="170" fontId="20" fillId="6" borderId="0" xfId="7" applyFont="1" applyFill="1" applyAlignment="1">
      <alignment horizontal="center" vertical="center"/>
    </xf>
    <xf numFmtId="170" fontId="20" fillId="53" borderId="0" xfId="7" applyFont="1" applyFill="1" applyAlignment="1">
      <alignment horizontal="center" vertical="center"/>
    </xf>
    <xf numFmtId="170" fontId="20" fillId="54" borderId="0" xfId="7" applyFont="1" applyFill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9" fillId="18" borderId="0" xfId="5" applyFont="1" applyFill="1" applyBorder="1" applyAlignment="1">
      <alignment horizontal="center" vertical="center"/>
    </xf>
    <xf numFmtId="170" fontId="20" fillId="55" borderId="0" xfId="7" applyFont="1" applyFill="1" applyAlignment="1">
      <alignment horizontal="center" vertical="center"/>
    </xf>
    <xf numFmtId="170" fontId="20" fillId="56" borderId="0" xfId="7" applyFont="1" applyFill="1" applyAlignment="1">
      <alignment horizontal="center" vertical="center"/>
    </xf>
    <xf numFmtId="0" fontId="20" fillId="21" borderId="0" xfId="0" applyNumberFormat="1" applyFont="1" applyFill="1" applyBorder="1" applyAlignment="1">
      <alignment horizontal="center" vertical="center"/>
    </xf>
    <xf numFmtId="2" fontId="19" fillId="21" borderId="0" xfId="3" applyNumberFormat="1" applyFont="1" applyFill="1" applyAlignment="1">
      <alignment horizontal="center" vertical="center"/>
    </xf>
    <xf numFmtId="3" fontId="19" fillId="21" borderId="0" xfId="3" applyNumberFormat="1" applyFont="1" applyFill="1" applyAlignment="1">
      <alignment horizontal="center" vertical="center"/>
    </xf>
    <xf numFmtId="1" fontId="19" fillId="21" borderId="0" xfId="3" applyNumberFormat="1" applyFont="1" applyFill="1" applyAlignment="1">
      <alignment horizontal="center" vertical="center"/>
    </xf>
    <xf numFmtId="3" fontId="9" fillId="21" borderId="0" xfId="5" applyNumberFormat="1" applyFont="1" applyFill="1" applyBorder="1" applyAlignment="1">
      <alignment horizontal="center" vertical="center"/>
    </xf>
    <xf numFmtId="1" fontId="9" fillId="21" borderId="0" xfId="0" applyNumberFormat="1" applyFont="1" applyFill="1" applyAlignment="1">
      <alignment horizontal="center" vertical="center"/>
    </xf>
    <xf numFmtId="166" fontId="19" fillId="21" borderId="0" xfId="3" applyNumberFormat="1" applyFont="1" applyFill="1" applyAlignment="1">
      <alignment horizontal="center" vertical="center"/>
    </xf>
    <xf numFmtId="4" fontId="19" fillId="21" borderId="0" xfId="3" applyNumberFormat="1" applyFont="1" applyFill="1" applyAlignment="1">
      <alignment horizontal="center" vertical="center"/>
    </xf>
    <xf numFmtId="14" fontId="9" fillId="21" borderId="3" xfId="0" applyNumberFormat="1" applyFont="1" applyFill="1" applyBorder="1" applyAlignment="1">
      <alignment horizontal="center" vertical="center"/>
    </xf>
    <xf numFmtId="167" fontId="20" fillId="21" borderId="0" xfId="0" applyNumberFormat="1" applyFont="1" applyFill="1" applyAlignment="1">
      <alignment horizontal="center" vertical="center"/>
    </xf>
    <xf numFmtId="2" fontId="20" fillId="21" borderId="0" xfId="0" applyNumberFormat="1" applyFont="1" applyFill="1" applyAlignment="1">
      <alignment horizontal="center" vertical="center"/>
    </xf>
    <xf numFmtId="2" fontId="6" fillId="21" borderId="0" xfId="3" applyNumberFormat="1" applyFont="1" applyFill="1" applyAlignment="1">
      <alignment horizontal="center" vertical="center"/>
    </xf>
    <xf numFmtId="14" fontId="9" fillId="21" borderId="0" xfId="0" applyNumberFormat="1" applyFont="1" applyFill="1" applyAlignment="1">
      <alignment horizontal="center" vertical="center"/>
    </xf>
    <xf numFmtId="3" fontId="20" fillId="21" borderId="0" xfId="0" applyNumberFormat="1" applyFont="1" applyFill="1" applyAlignment="1">
      <alignment horizontal="center" vertical="center"/>
    </xf>
    <xf numFmtId="165" fontId="20" fillId="21" borderId="0" xfId="0" applyNumberFormat="1" applyFont="1" applyFill="1" applyAlignment="1">
      <alignment horizontal="center" vertical="center"/>
    </xf>
    <xf numFmtId="1" fontId="6" fillId="21" borderId="0" xfId="0" applyNumberFormat="1" applyFont="1" applyFill="1" applyAlignment="1">
      <alignment horizontal="center" vertical="center"/>
    </xf>
    <xf numFmtId="2" fontId="18" fillId="21" borderId="0" xfId="0" applyNumberFormat="1" applyFont="1" applyFill="1" applyAlignment="1">
      <alignment horizontal="center" vertical="center"/>
    </xf>
    <xf numFmtId="14" fontId="18" fillId="21" borderId="0" xfId="0" applyNumberFormat="1" applyFont="1" applyFill="1" applyAlignment="1">
      <alignment horizontal="center" vertical="center"/>
    </xf>
    <xf numFmtId="4" fontId="20" fillId="21" borderId="0" xfId="0" applyNumberFormat="1" applyFont="1" applyFill="1" applyAlignment="1">
      <alignment horizontal="center" vertical="center"/>
    </xf>
    <xf numFmtId="10" fontId="20" fillId="21" borderId="0" xfId="0" applyNumberFormat="1" applyFont="1" applyFill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4" fontId="20" fillId="30" borderId="0" xfId="0" applyNumberFormat="1" applyFont="1" applyFill="1" applyAlignment="1">
      <alignment horizontal="center" vertical="center"/>
    </xf>
    <xf numFmtId="4" fontId="19" fillId="30" borderId="0" xfId="3" applyNumberFormat="1" applyFont="1" applyFill="1" applyAlignment="1">
      <alignment horizontal="center" vertical="center"/>
    </xf>
    <xf numFmtId="4" fontId="9" fillId="30" borderId="0" xfId="0" applyNumberFormat="1" applyFont="1" applyFill="1" applyAlignment="1">
      <alignment horizontal="center" vertical="center"/>
    </xf>
    <xf numFmtId="2" fontId="9" fillId="30" borderId="0" xfId="0" applyNumberFormat="1" applyFont="1" applyFill="1" applyAlignment="1">
      <alignment horizontal="center" vertical="center"/>
    </xf>
    <xf numFmtId="0" fontId="20" fillId="30" borderId="0" xfId="0" applyNumberFormat="1" applyFont="1" applyFill="1" applyAlignment="1">
      <alignment horizontal="center" vertical="center"/>
    </xf>
    <xf numFmtId="3" fontId="19" fillId="30" borderId="0" xfId="3" applyNumberFormat="1" applyFont="1" applyFill="1" applyAlignment="1">
      <alignment horizontal="center" vertical="center"/>
    </xf>
    <xf numFmtId="1" fontId="20" fillId="30" borderId="0" xfId="0" applyNumberFormat="1" applyFont="1" applyFill="1" applyAlignment="1">
      <alignment horizontal="center" vertical="center"/>
    </xf>
    <xf numFmtId="0" fontId="19" fillId="30" borderId="0" xfId="4" applyFont="1" applyFill="1" applyBorder="1" applyAlignment="1">
      <alignment horizontal="center" vertical="center"/>
    </xf>
    <xf numFmtId="0" fontId="18" fillId="57" borderId="0" xfId="4" applyFont="1" applyFill="1" applyBorder="1" applyAlignment="1">
      <alignment horizontal="center" vertical="center"/>
    </xf>
    <xf numFmtId="170" fontId="20" fillId="57" borderId="0" xfId="7" applyFont="1" applyFill="1" applyAlignment="1">
      <alignment horizontal="center" vertical="center"/>
    </xf>
    <xf numFmtId="174" fontId="20" fillId="0" borderId="0" xfId="7" applyNumberFormat="1" applyFont="1" applyFill="1" applyAlignment="1">
      <alignment horizontal="center" vertical="center"/>
    </xf>
    <xf numFmtId="0" fontId="18" fillId="18" borderId="0" xfId="4" applyFont="1" applyFill="1" applyBorder="1" applyAlignment="1">
      <alignment horizontal="center" vertical="center"/>
    </xf>
    <xf numFmtId="1" fontId="6" fillId="0" borderId="1" xfId="3" applyNumberFormat="1" applyFont="1" applyBorder="1" applyAlignment="1">
      <alignment horizontal="center" vertical="center"/>
    </xf>
    <xf numFmtId="1" fontId="6" fillId="0" borderId="0" xfId="3" applyNumberFormat="1" applyFont="1" applyFill="1" applyAlignment="1">
      <alignment horizontal="center" vertical="center"/>
    </xf>
    <xf numFmtId="0" fontId="4" fillId="6" borderId="1" xfId="5" applyFont="1" applyFill="1" applyBorder="1" applyAlignment="1">
      <alignment horizontal="center" vertical="center"/>
    </xf>
    <xf numFmtId="0" fontId="4" fillId="6" borderId="0" xfId="5" applyNumberFormat="1" applyFont="1" applyFill="1" applyBorder="1" applyAlignment="1">
      <alignment horizontal="center" vertical="center"/>
    </xf>
    <xf numFmtId="0" fontId="9" fillId="6" borderId="0" xfId="5" applyNumberFormat="1" applyFont="1" applyFill="1" applyBorder="1" applyAlignment="1">
      <alignment horizontal="center" vertical="center"/>
    </xf>
    <xf numFmtId="0" fontId="19" fillId="6" borderId="0" xfId="4" applyNumberFormat="1" applyFont="1" applyFill="1" applyAlignment="1">
      <alignment horizontal="center" vertical="center"/>
    </xf>
    <xf numFmtId="0" fontId="6" fillId="6" borderId="0" xfId="4" applyFont="1" applyFill="1" applyBorder="1" applyAlignment="1">
      <alignment horizontal="center" vertical="center"/>
    </xf>
    <xf numFmtId="165" fontId="19" fillId="6" borderId="0" xfId="3" applyNumberFormat="1" applyFont="1" applyFill="1" applyAlignment="1">
      <alignment horizontal="center" vertical="center"/>
    </xf>
    <xf numFmtId="0" fontId="19" fillId="6" borderId="0" xfId="0" applyNumberFormat="1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1" fillId="6" borderId="0" xfId="0" applyNumberFormat="1" applyFont="1" applyFill="1" applyAlignment="1">
      <alignment horizontal="center" vertical="center"/>
    </xf>
    <xf numFmtId="15" fontId="21" fillId="6" borderId="0" xfId="0" applyNumberFormat="1" applyFont="1" applyFill="1" applyAlignment="1">
      <alignment horizontal="center" vertical="center"/>
    </xf>
    <xf numFmtId="3" fontId="19" fillId="6" borderId="0" xfId="5" applyNumberFormat="1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1" fontId="19" fillId="6" borderId="0" xfId="0" applyNumberFormat="1" applyFont="1" applyFill="1" applyAlignment="1">
      <alignment horizontal="center" vertical="center"/>
    </xf>
    <xf numFmtId="170" fontId="20" fillId="58" borderId="0" xfId="7" applyFont="1" applyFill="1" applyAlignment="1">
      <alignment horizontal="center" vertical="center"/>
    </xf>
    <xf numFmtId="1" fontId="19" fillId="28" borderId="0" xfId="3" applyNumberFormat="1" applyFont="1" applyFill="1" applyAlignment="1">
      <alignment horizontal="center" vertical="center"/>
    </xf>
    <xf numFmtId="1" fontId="19" fillId="21" borderId="4" xfId="5" applyNumberFormat="1" applyFont="1" applyFill="1" applyBorder="1" applyAlignment="1">
      <alignment horizontal="center" vertical="center"/>
    </xf>
    <xf numFmtId="14" fontId="19" fillId="21" borderId="0" xfId="5" applyNumberFormat="1" applyFont="1" applyFill="1" applyBorder="1" applyAlignment="1">
      <alignment horizontal="center" vertical="center"/>
    </xf>
    <xf numFmtId="0" fontId="18" fillId="21" borderId="0" xfId="0" applyFont="1" applyFill="1" applyBorder="1" applyAlignment="1">
      <alignment horizontal="center" vertical="center"/>
    </xf>
    <xf numFmtId="17" fontId="20" fillId="21" borderId="0" xfId="0" applyNumberFormat="1" applyFont="1" applyFill="1" applyAlignment="1">
      <alignment horizontal="center" vertical="center"/>
    </xf>
    <xf numFmtId="1" fontId="9" fillId="21" borderId="0" xfId="5" applyNumberFormat="1" applyFont="1" applyFill="1" applyBorder="1" applyAlignment="1">
      <alignment horizontal="center" vertical="center"/>
    </xf>
    <xf numFmtId="2" fontId="9" fillId="21" borderId="0" xfId="0" applyNumberFormat="1" applyFont="1" applyFill="1" applyAlignment="1">
      <alignment horizontal="center" vertical="center"/>
    </xf>
    <xf numFmtId="14" fontId="19" fillId="21" borderId="0" xfId="4" applyNumberFormat="1" applyFont="1" applyFill="1" applyBorder="1" applyAlignment="1">
      <alignment horizontal="center" vertical="center"/>
    </xf>
    <xf numFmtId="0" fontId="4" fillId="21" borderId="0" xfId="5" applyFont="1" applyFill="1" applyBorder="1" applyAlignment="1">
      <alignment horizontal="center" vertical="center"/>
    </xf>
    <xf numFmtId="0" fontId="19" fillId="21" borderId="0" xfId="3" applyNumberFormat="1" applyFont="1" applyFill="1" applyBorder="1" applyAlignment="1">
      <alignment horizontal="center" vertical="center"/>
    </xf>
    <xf numFmtId="167" fontId="9" fillId="21" borderId="0" xfId="0" applyNumberFormat="1" applyFont="1" applyFill="1" applyAlignment="1">
      <alignment horizontal="center" vertical="center"/>
    </xf>
    <xf numFmtId="14" fontId="9" fillId="21" borderId="0" xfId="5" applyNumberFormat="1" applyFont="1" applyFill="1" applyBorder="1" applyAlignment="1">
      <alignment horizontal="center" vertical="center"/>
    </xf>
    <xf numFmtId="0" fontId="6" fillId="21" borderId="0" xfId="4" applyNumberFormat="1" applyFont="1" applyFill="1" applyBorder="1" applyAlignment="1">
      <alignment horizontal="center" vertical="center"/>
    </xf>
    <xf numFmtId="14" fontId="20" fillId="3" borderId="0" xfId="0" applyNumberFormat="1" applyFont="1" applyFill="1" applyAlignment="1">
      <alignment horizontal="center"/>
    </xf>
    <xf numFmtId="14" fontId="20" fillId="4" borderId="3" xfId="0" applyNumberFormat="1" applyFont="1" applyFill="1" applyBorder="1" applyAlignment="1">
      <alignment horizontal="center"/>
    </xf>
    <xf numFmtId="0" fontId="20" fillId="0" borderId="0" xfId="8" applyFont="1" applyAlignment="1">
      <alignment horizontal="center"/>
    </xf>
    <xf numFmtId="0" fontId="20" fillId="0" borderId="0" xfId="8" applyFont="1" applyFill="1" applyAlignment="1">
      <alignment horizontal="center"/>
    </xf>
    <xf numFmtId="172" fontId="20" fillId="0" borderId="0" xfId="8" applyNumberFormat="1" applyFont="1" applyFill="1" applyAlignment="1">
      <alignment horizontal="center"/>
    </xf>
    <xf numFmtId="1" fontId="20" fillId="28" borderId="0" xfId="8" applyNumberFormat="1" applyFont="1" applyFill="1" applyBorder="1" applyAlignment="1">
      <alignment horizontal="center"/>
    </xf>
    <xf numFmtId="0" fontId="20" fillId="40" borderId="0" xfId="0" applyFont="1" applyFill="1" applyBorder="1" applyAlignment="1">
      <alignment horizontal="center"/>
    </xf>
    <xf numFmtId="1" fontId="20" fillId="40" borderId="0" xfId="8" applyNumberFormat="1" applyFont="1" applyFill="1" applyBorder="1" applyAlignment="1">
      <alignment horizontal="center"/>
    </xf>
    <xf numFmtId="2" fontId="20" fillId="7" borderId="0" xfId="8" applyNumberFormat="1" applyFont="1" applyFill="1" applyAlignment="1">
      <alignment horizontal="center"/>
    </xf>
    <xf numFmtId="0" fontId="20" fillId="7" borderId="0" xfId="8" applyFont="1" applyFill="1" applyAlignment="1">
      <alignment horizontal="center"/>
    </xf>
    <xf numFmtId="2" fontId="20" fillId="3" borderId="0" xfId="8" applyNumberFormat="1" applyFont="1" applyFill="1" applyAlignment="1">
      <alignment horizontal="center"/>
    </xf>
    <xf numFmtId="0" fontId="20" fillId="3" borderId="0" xfId="8" applyFont="1" applyFill="1" applyAlignment="1">
      <alignment horizontal="center"/>
    </xf>
    <xf numFmtId="0" fontId="20" fillId="59" borderId="0" xfId="8" applyFont="1" applyFill="1" applyAlignment="1">
      <alignment horizontal="center"/>
    </xf>
    <xf numFmtId="167" fontId="18" fillId="0" borderId="0" xfId="0" applyNumberFormat="1" applyFont="1" applyFill="1" applyAlignment="1">
      <alignment horizontal="center" vertical="center"/>
    </xf>
    <xf numFmtId="170" fontId="20" fillId="40" borderId="0" xfId="7" applyFont="1" applyFill="1" applyAlignment="1">
      <alignment horizontal="center"/>
    </xf>
    <xf numFmtId="170" fontId="20" fillId="49" borderId="0" xfId="7" applyFont="1" applyFill="1" applyAlignment="1">
      <alignment horizontal="center"/>
    </xf>
    <xf numFmtId="167" fontId="19" fillId="5" borderId="9" xfId="0" applyNumberFormat="1" applyFont="1" applyFill="1" applyBorder="1" applyAlignment="1">
      <alignment horizontal="center" vertical="center"/>
    </xf>
    <xf numFmtId="1" fontId="20" fillId="7" borderId="0" xfId="0" applyNumberFormat="1" applyFont="1" applyFill="1" applyAlignment="1">
      <alignment horizontal="center"/>
    </xf>
    <xf numFmtId="2" fontId="20" fillId="7" borderId="0" xfId="0" applyNumberFormat="1" applyFont="1" applyFill="1" applyAlignment="1">
      <alignment horizontal="center"/>
    </xf>
    <xf numFmtId="1" fontId="20" fillId="7" borderId="0" xfId="8" applyNumberFormat="1" applyFont="1" applyFill="1" applyBorder="1" applyAlignment="1">
      <alignment horizontal="center"/>
    </xf>
    <xf numFmtId="166" fontId="20" fillId="7" borderId="0" xfId="0" applyNumberFormat="1" applyFont="1" applyFill="1" applyAlignment="1">
      <alignment horizontal="center"/>
    </xf>
    <xf numFmtId="14" fontId="20" fillId="7" borderId="3" xfId="0" applyNumberFormat="1" applyFont="1" applyFill="1" applyBorder="1" applyAlignment="1">
      <alignment horizontal="center"/>
    </xf>
    <xf numFmtId="172" fontId="20" fillId="7" borderId="0" xfId="8" applyNumberFormat="1" applyFont="1" applyFill="1" applyAlignment="1">
      <alignment horizontal="center"/>
    </xf>
    <xf numFmtId="0" fontId="20" fillId="28" borderId="0" xfId="8" applyFont="1" applyFill="1" applyAlignment="1">
      <alignment horizontal="center"/>
    </xf>
    <xf numFmtId="2" fontId="20" fillId="28" borderId="0" xfId="8" applyNumberFormat="1" applyFont="1" applyFill="1" applyAlignment="1">
      <alignment horizontal="center"/>
    </xf>
    <xf numFmtId="166" fontId="20" fillId="28" borderId="0" xfId="0" applyNumberFormat="1" applyFont="1" applyFill="1" applyAlignment="1">
      <alignment horizontal="center"/>
    </xf>
    <xf numFmtId="14" fontId="20" fillId="28" borderId="3" xfId="0" applyNumberFormat="1" applyFont="1" applyFill="1" applyBorder="1" applyAlignment="1">
      <alignment horizontal="center"/>
    </xf>
    <xf numFmtId="0" fontId="20" fillId="28" borderId="0" xfId="0" applyFont="1" applyFill="1"/>
    <xf numFmtId="0" fontId="20" fillId="28" borderId="0" xfId="0" applyNumberFormat="1" applyFont="1" applyFill="1" applyAlignment="1">
      <alignment horizontal="center"/>
    </xf>
    <xf numFmtId="172" fontId="20" fillId="28" borderId="0" xfId="8" applyNumberFormat="1" applyFont="1" applyFill="1" applyAlignment="1">
      <alignment horizontal="center"/>
    </xf>
    <xf numFmtId="0" fontId="20" fillId="39" borderId="0" xfId="8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4" fontId="10" fillId="4" borderId="0" xfId="3" applyNumberFormat="1" applyFont="1" applyFill="1" applyAlignment="1">
      <alignment horizontal="center"/>
    </xf>
    <xf numFmtId="167" fontId="0" fillId="0" borderId="9" xfId="0" applyNumberFormat="1" applyBorder="1" applyAlignment="1">
      <alignment horizontal="center"/>
    </xf>
    <xf numFmtId="172" fontId="19" fillId="0" borderId="0" xfId="7" applyNumberFormat="1" applyFont="1" applyFill="1" applyAlignment="1">
      <alignment horizontal="center"/>
    </xf>
    <xf numFmtId="170" fontId="19" fillId="0" borderId="0" xfId="7" applyFont="1" applyFill="1" applyAlignment="1">
      <alignment horizontal="center"/>
    </xf>
    <xf numFmtId="14" fontId="19" fillId="0" borderId="0" xfId="7" applyNumberFormat="1" applyFont="1" applyFill="1" applyAlignment="1">
      <alignment horizontal="center"/>
    </xf>
    <xf numFmtId="164" fontId="6" fillId="0" borderId="1" xfId="3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4" fillId="28" borderId="0" xfId="0" applyNumberFormat="1" applyFont="1" applyFill="1" applyAlignment="1">
      <alignment horizontal="center" vertical="center"/>
    </xf>
    <xf numFmtId="0" fontId="4" fillId="14" borderId="0" xfId="0" applyNumberFormat="1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9" fillId="14" borderId="0" xfId="3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14" fontId="20" fillId="14" borderId="0" xfId="0" applyNumberFormat="1" applyFont="1" applyFill="1" applyAlignment="1">
      <alignment horizontal="center" vertical="center"/>
    </xf>
    <xf numFmtId="1" fontId="19" fillId="14" borderId="4" xfId="5" applyNumberFormat="1" applyFont="1" applyFill="1" applyBorder="1" applyAlignment="1">
      <alignment horizontal="center" vertical="center"/>
    </xf>
    <xf numFmtId="1" fontId="19" fillId="14" borderId="0" xfId="3" applyNumberFormat="1" applyFont="1" applyFill="1" applyAlignment="1">
      <alignment horizontal="center" vertical="center"/>
    </xf>
    <xf numFmtId="2" fontId="19" fillId="14" borderId="0" xfId="3" applyNumberFormat="1" applyFont="1" applyFill="1" applyAlignment="1">
      <alignment horizontal="center" vertical="center"/>
    </xf>
    <xf numFmtId="3" fontId="19" fillId="14" borderId="0" xfId="3" applyNumberFormat="1" applyFont="1" applyFill="1" applyAlignment="1">
      <alignment horizontal="center" vertical="center"/>
    </xf>
    <xf numFmtId="1" fontId="20" fillId="14" borderId="0" xfId="0" applyNumberFormat="1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3" fontId="9" fillId="14" borderId="0" xfId="5" applyNumberFormat="1" applyFont="1" applyFill="1" applyBorder="1" applyAlignment="1">
      <alignment horizontal="center" vertical="center"/>
    </xf>
    <xf numFmtId="0" fontId="19" fillId="14" borderId="0" xfId="4" applyFont="1" applyFill="1" applyAlignment="1">
      <alignment horizontal="center" vertical="center"/>
    </xf>
    <xf numFmtId="166" fontId="19" fillId="14" borderId="0" xfId="3" applyNumberFormat="1" applyFont="1" applyFill="1" applyAlignment="1">
      <alignment horizontal="center" vertical="center"/>
    </xf>
    <xf numFmtId="4" fontId="19" fillId="14" borderId="0" xfId="3" applyNumberFormat="1" applyFont="1" applyFill="1" applyAlignment="1">
      <alignment horizontal="center" vertical="center"/>
    </xf>
    <xf numFmtId="14" fontId="19" fillId="14" borderId="0" xfId="5" applyNumberFormat="1" applyFont="1" applyFill="1" applyBorder="1" applyAlignment="1">
      <alignment horizontal="center" vertical="center"/>
    </xf>
    <xf numFmtId="14" fontId="9" fillId="14" borderId="3" xfId="0" applyNumberFormat="1" applyFont="1" applyFill="1" applyBorder="1" applyAlignment="1">
      <alignment horizontal="center" vertical="center"/>
    </xf>
    <xf numFmtId="167" fontId="20" fillId="14" borderId="0" xfId="0" applyNumberFormat="1" applyFont="1" applyFill="1" applyAlignment="1">
      <alignment horizontal="center" vertical="center"/>
    </xf>
    <xf numFmtId="2" fontId="20" fillId="14" borderId="0" xfId="0" applyNumberFormat="1" applyFont="1" applyFill="1" applyAlignment="1">
      <alignment horizontal="center" vertical="center"/>
    </xf>
    <xf numFmtId="2" fontId="6" fillId="14" borderId="0" xfId="3" applyNumberFormat="1" applyFont="1" applyFill="1" applyAlignment="1">
      <alignment horizontal="center" vertical="center"/>
    </xf>
    <xf numFmtId="1" fontId="9" fillId="14" borderId="0" xfId="5" applyNumberFormat="1" applyFont="1" applyFill="1" applyBorder="1" applyAlignment="1">
      <alignment horizontal="center" vertical="center"/>
    </xf>
    <xf numFmtId="0" fontId="18" fillId="14" borderId="0" xfId="0" applyNumberFormat="1" applyFont="1" applyFill="1" applyAlignment="1">
      <alignment horizontal="center" vertical="center"/>
    </xf>
    <xf numFmtId="0" fontId="20" fillId="14" borderId="0" xfId="0" applyFont="1" applyFill="1" applyBorder="1" applyAlignment="1">
      <alignment horizontal="center" vertical="center"/>
    </xf>
    <xf numFmtId="1" fontId="18" fillId="14" borderId="0" xfId="0" applyNumberFormat="1" applyFont="1" applyFill="1" applyAlignment="1">
      <alignment horizontal="center" vertical="center"/>
    </xf>
    <xf numFmtId="167" fontId="18" fillId="14" borderId="0" xfId="0" applyNumberFormat="1" applyFont="1" applyFill="1" applyAlignment="1">
      <alignment horizontal="center" vertical="center"/>
    </xf>
    <xf numFmtId="3" fontId="20" fillId="14" borderId="0" xfId="0" applyNumberFormat="1" applyFont="1" applyFill="1" applyAlignment="1">
      <alignment horizontal="center" vertical="center"/>
    </xf>
    <xf numFmtId="165" fontId="20" fillId="14" borderId="0" xfId="0" applyNumberFormat="1" applyFont="1" applyFill="1" applyAlignment="1">
      <alignment horizontal="center" vertical="center"/>
    </xf>
    <xf numFmtId="2" fontId="6" fillId="14" borderId="0" xfId="0" applyNumberFormat="1" applyFont="1" applyFill="1" applyAlignment="1">
      <alignment horizontal="center" vertical="center"/>
    </xf>
    <xf numFmtId="1" fontId="6" fillId="14" borderId="0" xfId="0" applyNumberFormat="1" applyFont="1" applyFill="1" applyAlignment="1">
      <alignment horizontal="center" vertical="center"/>
    </xf>
    <xf numFmtId="0" fontId="20" fillId="14" borderId="0" xfId="0" applyNumberFormat="1" applyFont="1" applyFill="1" applyAlignment="1">
      <alignment horizontal="center" vertical="center"/>
    </xf>
    <xf numFmtId="0" fontId="9" fillId="14" borderId="0" xfId="0" applyNumberFormat="1" applyFont="1" applyFill="1" applyAlignment="1">
      <alignment horizontal="center" vertical="center"/>
    </xf>
    <xf numFmtId="14" fontId="9" fillId="14" borderId="0" xfId="0" applyNumberFormat="1" applyFont="1" applyFill="1" applyAlignment="1">
      <alignment horizontal="center" vertical="center"/>
    </xf>
    <xf numFmtId="2" fontId="18" fillId="14" borderId="0" xfId="0" applyNumberFormat="1" applyFont="1" applyFill="1" applyAlignment="1">
      <alignment horizontal="center" vertical="center"/>
    </xf>
    <xf numFmtId="14" fontId="18" fillId="14" borderId="0" xfId="0" applyNumberFormat="1" applyFont="1" applyFill="1" applyAlignment="1">
      <alignment horizontal="center" vertical="center"/>
    </xf>
    <xf numFmtId="2" fontId="9" fillId="14" borderId="0" xfId="0" applyNumberFormat="1" applyFont="1" applyFill="1" applyAlignment="1">
      <alignment horizontal="center" vertical="center"/>
    </xf>
    <xf numFmtId="4" fontId="20" fillId="14" borderId="0" xfId="0" applyNumberFormat="1" applyFont="1" applyFill="1" applyAlignment="1">
      <alignment horizontal="center" vertical="center"/>
    </xf>
    <xf numFmtId="10" fontId="20" fillId="14" borderId="0" xfId="0" applyNumberFormat="1" applyFont="1" applyFill="1" applyAlignment="1">
      <alignment horizontal="center" vertical="center"/>
    </xf>
    <xf numFmtId="167" fontId="18" fillId="21" borderId="0" xfId="0" applyNumberFormat="1" applyFont="1" applyFill="1" applyAlignment="1">
      <alignment horizontal="center" vertical="center"/>
    </xf>
    <xf numFmtId="0" fontId="9" fillId="21" borderId="0" xfId="5" applyNumberFormat="1" applyFont="1" applyFill="1" applyBorder="1" applyAlignment="1">
      <alignment horizontal="center" vertical="center"/>
    </xf>
    <xf numFmtId="14" fontId="20" fillId="21" borderId="0" xfId="0" applyNumberFormat="1" applyFont="1" applyFill="1" applyBorder="1" applyAlignment="1">
      <alignment horizontal="center" vertical="center"/>
    </xf>
    <xf numFmtId="0" fontId="19" fillId="21" borderId="4" xfId="5" applyNumberFormat="1" applyFont="1" applyFill="1" applyBorder="1" applyAlignment="1">
      <alignment horizontal="center" vertical="center"/>
    </xf>
    <xf numFmtId="0" fontId="4" fillId="21" borderId="0" xfId="5" applyNumberFormat="1" applyFont="1" applyFill="1" applyBorder="1" applyAlignment="1">
      <alignment horizontal="center" vertical="center"/>
    </xf>
    <xf numFmtId="0" fontId="19" fillId="21" borderId="0" xfId="4" applyNumberFormat="1" applyFont="1" applyFill="1" applyAlignment="1">
      <alignment horizontal="center" vertical="center"/>
    </xf>
    <xf numFmtId="0" fontId="20" fillId="21" borderId="6" xfId="0" applyNumberFormat="1" applyFont="1" applyFill="1" applyBorder="1" applyAlignment="1">
      <alignment horizontal="center" vertical="center"/>
    </xf>
    <xf numFmtId="0" fontId="6" fillId="21" borderId="0" xfId="0" applyNumberFormat="1" applyFont="1" applyFill="1" applyAlignment="1">
      <alignment horizontal="center" vertical="center"/>
    </xf>
    <xf numFmtId="0" fontId="18" fillId="21" borderId="0" xfId="0" applyNumberFormat="1" applyFont="1" applyFill="1" applyBorder="1" applyAlignment="1">
      <alignment horizontal="center" vertical="center"/>
    </xf>
    <xf numFmtId="167" fontId="4" fillId="21" borderId="0" xfId="0" applyNumberFormat="1" applyFont="1" applyFill="1" applyAlignment="1">
      <alignment horizontal="center" vertical="center"/>
    </xf>
    <xf numFmtId="165" fontId="19" fillId="21" borderId="0" xfId="3" applyNumberFormat="1" applyFont="1" applyFill="1" applyAlignment="1">
      <alignment horizontal="center" vertical="center"/>
    </xf>
    <xf numFmtId="165" fontId="19" fillId="14" borderId="0" xfId="3" applyNumberFormat="1" applyFont="1" applyFill="1" applyAlignment="1">
      <alignment horizontal="center" vertical="center"/>
    </xf>
    <xf numFmtId="1" fontId="9" fillId="14" borderId="0" xfId="0" applyNumberFormat="1" applyFont="1" applyFill="1" applyAlignment="1">
      <alignment horizontal="center" vertical="center"/>
    </xf>
    <xf numFmtId="14" fontId="19" fillId="14" borderId="0" xfId="4" applyNumberFormat="1" applyFont="1" applyFill="1" applyBorder="1" applyAlignment="1">
      <alignment horizontal="center" vertical="center"/>
    </xf>
    <xf numFmtId="0" fontId="4" fillId="14" borderId="0" xfId="5" applyFont="1" applyFill="1" applyBorder="1" applyAlignment="1">
      <alignment horizontal="center" vertical="center"/>
    </xf>
    <xf numFmtId="0" fontId="9" fillId="14" borderId="0" xfId="5" applyFont="1" applyFill="1" applyBorder="1" applyAlignment="1">
      <alignment horizontal="center" vertical="center"/>
    </xf>
    <xf numFmtId="0" fontId="6" fillId="14" borderId="0" xfId="4" applyNumberFormat="1" applyFont="1" applyFill="1" applyBorder="1" applyAlignment="1">
      <alignment horizontal="center" vertical="center"/>
    </xf>
    <xf numFmtId="0" fontId="20" fillId="14" borderId="5" xfId="0" applyFont="1" applyFill="1" applyBorder="1" applyAlignment="1">
      <alignment horizontal="center" vertical="center"/>
    </xf>
    <xf numFmtId="0" fontId="9" fillId="14" borderId="5" xfId="5" applyFont="1" applyFill="1" applyBorder="1" applyAlignment="1">
      <alignment horizontal="center" vertical="center"/>
    </xf>
    <xf numFmtId="0" fontId="19" fillId="14" borderId="0" xfId="3" applyNumberFormat="1" applyFont="1" applyFill="1" applyBorder="1" applyAlignment="1">
      <alignment horizontal="center" vertical="center"/>
    </xf>
    <xf numFmtId="14" fontId="19" fillId="21" borderId="0" xfId="3" applyNumberFormat="1" applyFont="1" applyFill="1" applyAlignment="1">
      <alignment horizontal="center" vertical="center"/>
    </xf>
    <xf numFmtId="14" fontId="19" fillId="21" borderId="0" xfId="4" applyNumberFormat="1" applyFont="1" applyFill="1" applyAlignment="1">
      <alignment horizontal="center" vertical="center"/>
    </xf>
    <xf numFmtId="167" fontId="19" fillId="21" borderId="0" xfId="3" applyNumberFormat="1" applyFont="1" applyFill="1" applyAlignment="1">
      <alignment horizontal="center" vertical="center"/>
    </xf>
    <xf numFmtId="0" fontId="19" fillId="21" borderId="0" xfId="3" applyFont="1" applyFill="1" applyAlignment="1">
      <alignment horizontal="center" vertical="center"/>
    </xf>
    <xf numFmtId="1" fontId="4" fillId="21" borderId="0" xfId="0" applyNumberFormat="1" applyFont="1" applyFill="1" applyAlignment="1">
      <alignment horizontal="center" vertical="center"/>
    </xf>
    <xf numFmtId="2" fontId="4" fillId="21" borderId="0" xfId="0" applyNumberFormat="1" applyFont="1" applyFill="1" applyAlignment="1">
      <alignment horizontal="center" vertical="center"/>
    </xf>
    <xf numFmtId="14" fontId="4" fillId="21" borderId="0" xfId="0" applyNumberFormat="1" applyFont="1" applyFill="1" applyAlignment="1">
      <alignment horizontal="center" vertical="center"/>
    </xf>
    <xf numFmtId="0" fontId="19" fillId="21" borderId="0" xfId="4" applyFont="1" applyFill="1" applyBorder="1" applyAlignment="1">
      <alignment horizontal="center" vertical="center"/>
    </xf>
    <xf numFmtId="4" fontId="19" fillId="21" borderId="0" xfId="3" applyNumberFormat="1" applyFont="1" applyFill="1" applyBorder="1" applyAlignment="1">
      <alignment horizontal="center" vertical="center"/>
    </xf>
    <xf numFmtId="3" fontId="19" fillId="21" borderId="0" xfId="3" applyNumberFormat="1" applyFont="1" applyFill="1" applyBorder="1" applyAlignment="1">
      <alignment horizontal="center" vertical="center"/>
    </xf>
    <xf numFmtId="4" fontId="9" fillId="21" borderId="0" xfId="0" applyNumberFormat="1" applyFont="1" applyFill="1" applyAlignment="1">
      <alignment horizontal="center" vertical="center"/>
    </xf>
    <xf numFmtId="1" fontId="20" fillId="21" borderId="0" xfId="0" applyNumberFormat="1" applyFont="1" applyFill="1" applyBorder="1" applyAlignment="1">
      <alignment horizontal="center" vertical="center"/>
    </xf>
    <xf numFmtId="49" fontId="20" fillId="21" borderId="0" xfId="0" applyNumberFormat="1" applyFont="1" applyFill="1" applyAlignment="1">
      <alignment horizontal="center" vertical="center"/>
    </xf>
    <xf numFmtId="14" fontId="20" fillId="21" borderId="3" xfId="0" applyNumberFormat="1" applyFont="1" applyFill="1" applyBorder="1" applyAlignment="1">
      <alignment horizontal="center" vertical="center"/>
    </xf>
    <xf numFmtId="2" fontId="19" fillId="21" borderId="0" xfId="0" applyNumberFormat="1" applyFont="1" applyFill="1" applyAlignment="1">
      <alignment horizontal="center" vertical="center"/>
    </xf>
    <xf numFmtId="166" fontId="20" fillId="21" borderId="0" xfId="0" applyNumberFormat="1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172" fontId="19" fillId="24" borderId="0" xfId="7" applyNumberFormat="1" applyFont="1" applyFill="1" applyAlignment="1">
      <alignment horizontal="center"/>
    </xf>
    <xf numFmtId="170" fontId="20" fillId="60" borderId="0" xfId="7" applyFont="1" applyFill="1" applyAlignment="1">
      <alignment horizontal="center" vertical="center"/>
    </xf>
    <xf numFmtId="166" fontId="20" fillId="24" borderId="0" xfId="0" applyNumberFormat="1" applyFont="1" applyFill="1" applyAlignment="1">
      <alignment horizontal="center" vertical="center"/>
    </xf>
    <xf numFmtId="14" fontId="18" fillId="24" borderId="0" xfId="0" applyNumberFormat="1" applyFont="1" applyFill="1" applyAlignment="1">
      <alignment horizontal="center" vertical="center"/>
    </xf>
    <xf numFmtId="0" fontId="18" fillId="24" borderId="0" xfId="0" applyFont="1" applyFill="1" applyAlignment="1">
      <alignment horizontal="center" vertical="center"/>
    </xf>
    <xf numFmtId="14" fontId="18" fillId="24" borderId="3" xfId="0" applyNumberFormat="1" applyFont="1" applyFill="1" applyBorder="1" applyAlignment="1">
      <alignment horizontal="center" vertical="center"/>
    </xf>
    <xf numFmtId="2" fontId="20" fillId="24" borderId="0" xfId="0" applyNumberFormat="1" applyFont="1" applyFill="1" applyAlignment="1">
      <alignment horizontal="center" vertical="center"/>
    </xf>
    <xf numFmtId="2" fontId="18" fillId="24" borderId="0" xfId="0" applyNumberFormat="1" applyFont="1" applyFill="1" applyAlignment="1">
      <alignment horizontal="center" vertical="center"/>
    </xf>
    <xf numFmtId="170" fontId="20" fillId="61" borderId="0" xfId="7" applyFont="1" applyFill="1" applyAlignment="1">
      <alignment horizontal="center" vertical="center"/>
    </xf>
    <xf numFmtId="170" fontId="20" fillId="46" borderId="0" xfId="7" applyFont="1" applyFill="1" applyAlignment="1">
      <alignment horizontal="center" vertical="center"/>
    </xf>
    <xf numFmtId="0" fontId="18" fillId="24" borderId="0" xfId="0" applyNumberFormat="1" applyFont="1" applyFill="1" applyAlignment="1">
      <alignment horizontal="center" vertical="center"/>
    </xf>
    <xf numFmtId="14" fontId="20" fillId="24" borderId="0" xfId="0" applyNumberFormat="1" applyFont="1" applyFill="1" applyAlignment="1">
      <alignment horizontal="center" vertical="center"/>
    </xf>
    <xf numFmtId="0" fontId="20" fillId="24" borderId="0" xfId="0" applyNumberFormat="1" applyFont="1" applyFill="1" applyAlignment="1">
      <alignment horizontal="center" vertical="center"/>
    </xf>
    <xf numFmtId="170" fontId="20" fillId="24" borderId="0" xfId="7" applyFont="1" applyFill="1" applyAlignment="1">
      <alignment horizontal="center"/>
    </xf>
    <xf numFmtId="167" fontId="19" fillId="24" borderId="9" xfId="0" applyNumberFormat="1" applyFont="1" applyFill="1" applyBorder="1" applyAlignment="1">
      <alignment horizontal="center" vertical="center"/>
    </xf>
    <xf numFmtId="0" fontId="4" fillId="24" borderId="0" xfId="0" applyNumberFormat="1" applyFont="1" applyFill="1" applyAlignment="1">
      <alignment horizontal="center" vertical="center"/>
    </xf>
    <xf numFmtId="14" fontId="11" fillId="61" borderId="0" xfId="7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39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19" fillId="0" borderId="0" xfId="5" applyNumberFormat="1" applyFont="1" applyFill="1" applyBorder="1" applyAlignment="1">
      <alignment horizontal="center" vertical="center"/>
    </xf>
    <xf numFmtId="171" fontId="20" fillId="0" borderId="0" xfId="7" applyNumberFormat="1" applyFont="1" applyFill="1" applyAlignment="1">
      <alignment horizontal="center" vertical="center"/>
    </xf>
    <xf numFmtId="2" fontId="4" fillId="24" borderId="1" xfId="0" applyNumberFormat="1" applyFont="1" applyFill="1" applyBorder="1" applyAlignment="1">
      <alignment horizontal="center" vertical="center"/>
    </xf>
    <xf numFmtId="2" fontId="8" fillId="24" borderId="0" xfId="0" applyNumberFormat="1" applyFont="1" applyFill="1" applyAlignment="1">
      <alignment vertical="center"/>
    </xf>
    <xf numFmtId="2" fontId="4" fillId="0" borderId="0" xfId="0" applyNumberFormat="1" applyFont="1" applyAlignment="1">
      <alignment horizontal="center" vertical="center"/>
    </xf>
    <xf numFmtId="2" fontId="0" fillId="2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4" fillId="24" borderId="0" xfId="0" applyNumberFormat="1" applyFont="1" applyFill="1" applyAlignment="1">
      <alignment horizontal="center" vertical="center"/>
    </xf>
    <xf numFmtId="175" fontId="4" fillId="0" borderId="0" xfId="0" applyNumberFormat="1" applyFont="1" applyAlignment="1">
      <alignment horizontal="center" vertical="center"/>
    </xf>
    <xf numFmtId="0" fontId="6" fillId="0" borderId="1" xfId="4" applyFont="1" applyFill="1" applyBorder="1" applyAlignment="1">
      <alignment horizontal="center" vertical="center"/>
    </xf>
    <xf numFmtId="0" fontId="6" fillId="17" borderId="1" xfId="4" applyFont="1" applyFill="1" applyBorder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20" fillId="17" borderId="0" xfId="0" applyNumberFormat="1" applyFont="1" applyFill="1" applyAlignment="1">
      <alignment horizontal="center" vertical="center"/>
    </xf>
    <xf numFmtId="0" fontId="20" fillId="17" borderId="0" xfId="0" applyFont="1" applyFill="1" applyAlignment="1">
      <alignment horizontal="center"/>
    </xf>
    <xf numFmtId="0" fontId="18" fillId="17" borderId="0" xfId="0" applyFont="1" applyFill="1" applyAlignment="1">
      <alignment horizontal="center" vertical="center"/>
    </xf>
    <xf numFmtId="170" fontId="20" fillId="17" borderId="0" xfId="7" applyFont="1" applyFill="1" applyAlignment="1">
      <alignment horizontal="center" vertical="center"/>
    </xf>
    <xf numFmtId="0" fontId="20" fillId="17" borderId="0" xfId="8" applyFont="1" applyFill="1" applyAlignment="1">
      <alignment horizontal="center"/>
    </xf>
    <xf numFmtId="0" fontId="18" fillId="17" borderId="0" xfId="0" applyNumberFormat="1" applyFont="1" applyFill="1" applyAlignment="1">
      <alignment horizontal="center" vertical="center"/>
    </xf>
    <xf numFmtId="170" fontId="18" fillId="17" borderId="0" xfId="7" applyFont="1" applyFill="1" applyAlignment="1">
      <alignment horizontal="center" vertical="center"/>
    </xf>
    <xf numFmtId="0" fontId="18" fillId="17" borderId="0" xfId="8" applyFont="1" applyFill="1" applyAlignment="1">
      <alignment horizontal="center"/>
    </xf>
    <xf numFmtId="0" fontId="18" fillId="17" borderId="0" xfId="0" applyFont="1" applyFill="1" applyAlignment="1">
      <alignment horizontal="center"/>
    </xf>
    <xf numFmtId="1" fontId="4" fillId="28" borderId="0" xfId="0" applyNumberFormat="1" applyFont="1" applyFill="1" applyAlignment="1">
      <alignment horizontal="center" vertical="center"/>
    </xf>
    <xf numFmtId="175" fontId="4" fillId="28" borderId="0" xfId="0" applyNumberFormat="1" applyFont="1" applyFill="1" applyAlignment="1">
      <alignment horizontal="center" vertical="center"/>
    </xf>
    <xf numFmtId="0" fontId="20" fillId="62" borderId="0" xfId="8" applyFont="1" applyFill="1" applyAlignment="1">
      <alignment horizontal="center"/>
    </xf>
    <xf numFmtId="0" fontId="18" fillId="40" borderId="0" xfId="8" applyFont="1" applyFill="1" applyAlignment="1">
      <alignment horizontal="center"/>
    </xf>
    <xf numFmtId="0" fontId="4" fillId="17" borderId="1" xfId="0" applyFont="1" applyFill="1" applyBorder="1" applyAlignment="1">
      <alignment horizontal="center" vertical="center"/>
    </xf>
    <xf numFmtId="0" fontId="4" fillId="17" borderId="0" xfId="0" applyNumberFormat="1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6" fillId="40" borderId="1" xfId="4" applyFont="1" applyFill="1" applyBorder="1" applyAlignment="1">
      <alignment horizontal="center" vertical="center"/>
    </xf>
    <xf numFmtId="0" fontId="18" fillId="40" borderId="0" xfId="0" applyFont="1" applyFill="1" applyAlignment="1">
      <alignment horizontal="center" vertical="center"/>
    </xf>
    <xf numFmtId="0" fontId="18" fillId="40" borderId="0" xfId="0" applyNumberFormat="1" applyFont="1" applyFill="1" applyAlignment="1">
      <alignment horizontal="center" vertical="center"/>
    </xf>
    <xf numFmtId="170" fontId="18" fillId="40" borderId="0" xfId="7" applyFont="1" applyFill="1" applyAlignment="1">
      <alignment horizontal="center" vertical="center"/>
    </xf>
    <xf numFmtId="0" fontId="18" fillId="40" borderId="0" xfId="0" applyFont="1" applyFill="1" applyAlignment="1">
      <alignment horizontal="center"/>
    </xf>
    <xf numFmtId="0" fontId="4" fillId="30" borderId="0" xfId="0" applyNumberFormat="1" applyFont="1" applyFill="1" applyAlignment="1">
      <alignment horizontal="center" vertical="center"/>
    </xf>
    <xf numFmtId="0" fontId="0" fillId="30" borderId="0" xfId="0" applyFill="1"/>
    <xf numFmtId="0" fontId="18" fillId="63" borderId="0" xfId="4" applyFont="1" applyFill="1" applyBorder="1" applyAlignment="1">
      <alignment horizontal="center" vertical="center"/>
    </xf>
    <xf numFmtId="0" fontId="18" fillId="64" borderId="1" xfId="0" applyFont="1" applyFill="1" applyBorder="1" applyAlignment="1">
      <alignment horizontal="center" vertical="center"/>
    </xf>
    <xf numFmtId="167" fontId="18" fillId="64" borderId="1" xfId="0" applyNumberFormat="1" applyFont="1" applyFill="1" applyBorder="1" applyAlignment="1">
      <alignment horizontal="center" vertical="center"/>
    </xf>
    <xf numFmtId="1" fontId="18" fillId="64" borderId="1" xfId="0" applyNumberFormat="1" applyFont="1" applyFill="1" applyBorder="1" applyAlignment="1">
      <alignment horizontal="center" vertical="center"/>
    </xf>
    <xf numFmtId="1" fontId="18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2" fontId="20" fillId="24" borderId="0" xfId="0" applyNumberFormat="1" applyFont="1" applyFill="1" applyAlignment="1">
      <alignment vertical="center"/>
    </xf>
    <xf numFmtId="0" fontId="20" fillId="11" borderId="0" xfId="0" applyFont="1" applyFill="1" applyAlignment="1">
      <alignment horizontal="center"/>
    </xf>
    <xf numFmtId="3" fontId="19" fillId="64" borderId="0" xfId="3" applyNumberFormat="1" applyFont="1" applyFill="1" applyAlignment="1">
      <alignment horizontal="center" vertical="center"/>
    </xf>
    <xf numFmtId="0" fontId="18" fillId="64" borderId="0" xfId="0" applyFont="1" applyFill="1" applyBorder="1" applyAlignment="1">
      <alignment horizontal="center" vertical="center"/>
    </xf>
    <xf numFmtId="167" fontId="20" fillId="64" borderId="0" xfId="0" applyNumberFormat="1" applyFont="1" applyFill="1" applyAlignment="1">
      <alignment horizontal="center" vertical="center"/>
    </xf>
    <xf numFmtId="1" fontId="20" fillId="64" borderId="0" xfId="0" applyNumberFormat="1" applyFont="1" applyFill="1" applyAlignment="1">
      <alignment horizontal="center" vertical="center"/>
    </xf>
    <xf numFmtId="0" fontId="20" fillId="64" borderId="0" xfId="0" applyFont="1" applyFill="1" applyAlignment="1">
      <alignment horizontal="center" vertical="center"/>
    </xf>
    <xf numFmtId="1" fontId="18" fillId="12" borderId="0" xfId="0" applyNumberFormat="1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3" fontId="20" fillId="15" borderId="0" xfId="0" applyNumberFormat="1" applyFont="1" applyFill="1" applyAlignment="1">
      <alignment horizontal="center" vertical="center"/>
    </xf>
    <xf numFmtId="2" fontId="6" fillId="15" borderId="0" xfId="0" applyNumberFormat="1" applyFont="1" applyFill="1" applyAlignment="1">
      <alignment horizontal="center" vertical="center"/>
    </xf>
    <xf numFmtId="165" fontId="20" fillId="15" borderId="0" xfId="0" applyNumberFormat="1" applyFont="1" applyFill="1" applyAlignment="1">
      <alignment horizontal="center" vertical="center"/>
    </xf>
    <xf numFmtId="0" fontId="20" fillId="0" borderId="4" xfId="0" applyNumberFormat="1" applyFont="1" applyFill="1" applyBorder="1" applyAlignment="1">
      <alignment horizontal="center" vertical="center"/>
    </xf>
    <xf numFmtId="0" fontId="19" fillId="64" borderId="0" xfId="4" applyFont="1" applyFill="1" applyAlignment="1">
      <alignment horizontal="center" vertical="center"/>
    </xf>
    <xf numFmtId="1" fontId="9" fillId="64" borderId="0" xfId="0" applyNumberFormat="1" applyFont="1" applyFill="1" applyAlignment="1">
      <alignment horizontal="center" vertical="center"/>
    </xf>
    <xf numFmtId="0" fontId="9" fillId="64" borderId="0" xfId="0" applyFont="1" applyFill="1" applyAlignment="1">
      <alignment horizontal="center" vertical="center"/>
    </xf>
    <xf numFmtId="167" fontId="18" fillId="12" borderId="0" xfId="0" applyNumberFormat="1" applyFont="1" applyFill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67" fontId="18" fillId="15" borderId="0" xfId="0" applyNumberFormat="1" applyFont="1" applyFill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2" fontId="18" fillId="15" borderId="0" xfId="0" applyNumberFormat="1" applyFont="1" applyFill="1" applyAlignment="1">
      <alignment horizontal="center" vertical="center"/>
    </xf>
    <xf numFmtId="165" fontId="19" fillId="0" borderId="0" xfId="3" applyNumberFormat="1" applyFont="1" applyFill="1" applyAlignment="1">
      <alignment horizontal="center" vertical="center"/>
    </xf>
    <xf numFmtId="1" fontId="19" fillId="64" borderId="0" xfId="0" applyNumberFormat="1" applyFont="1" applyFill="1" applyAlignment="1">
      <alignment horizontal="center" vertical="center"/>
    </xf>
    <xf numFmtId="167" fontId="20" fillId="64" borderId="0" xfId="0" applyNumberFormat="1" applyFont="1" applyFill="1" applyAlignment="1">
      <alignment horizontal="center"/>
    </xf>
    <xf numFmtId="167" fontId="6" fillId="15" borderId="0" xfId="0" applyNumberFormat="1" applyFont="1" applyFill="1" applyAlignment="1">
      <alignment horizontal="center" vertical="center"/>
    </xf>
    <xf numFmtId="167" fontId="20" fillId="0" borderId="0" xfId="0" applyNumberFormat="1" applyFont="1" applyBorder="1" applyAlignment="1">
      <alignment horizontal="center"/>
    </xf>
    <xf numFmtId="170" fontId="20" fillId="63" borderId="0" xfId="7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167" fontId="19" fillId="40" borderId="0" xfId="0" applyNumberFormat="1" applyFont="1" applyFill="1" applyBorder="1" applyAlignment="1">
      <alignment horizontal="center" vertical="center"/>
    </xf>
    <xf numFmtId="0" fontId="20" fillId="64" borderId="0" xfId="8" applyFont="1" applyFill="1" applyAlignment="1">
      <alignment horizontal="center"/>
    </xf>
    <xf numFmtId="0" fontId="20" fillId="64" borderId="0" xfId="0" applyFont="1" applyFill="1" applyAlignment="1">
      <alignment horizontal="center"/>
    </xf>
    <xf numFmtId="1" fontId="20" fillId="64" borderId="0" xfId="0" applyNumberFormat="1" applyFont="1" applyFill="1" applyAlignment="1">
      <alignment horizontal="center"/>
    </xf>
    <xf numFmtId="1" fontId="20" fillId="12" borderId="0" xfId="0" applyNumberFormat="1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0" fontId="20" fillId="21" borderId="4" xfId="0" applyNumberFormat="1" applyFont="1" applyFill="1" applyBorder="1" applyAlignment="1">
      <alignment horizontal="center" vertical="center"/>
    </xf>
    <xf numFmtId="0" fontId="20" fillId="21" borderId="4" xfId="0" applyFont="1" applyFill="1" applyBorder="1" applyAlignment="1">
      <alignment horizontal="center" vertical="center"/>
    </xf>
    <xf numFmtId="0" fontId="20" fillId="64" borderId="0" xfId="0" applyFont="1" applyFill="1" applyBorder="1" applyAlignment="1">
      <alignment horizontal="center" vertical="center"/>
    </xf>
    <xf numFmtId="0" fontId="21" fillId="0" borderId="0" xfId="0" applyNumberFormat="1" applyFont="1" applyFill="1" applyAlignment="1">
      <alignment horizontal="center" vertical="center"/>
    </xf>
    <xf numFmtId="0" fontId="18" fillId="64" borderId="6" xfId="0" applyFont="1" applyFill="1" applyBorder="1" applyAlignment="1">
      <alignment horizontal="center" vertical="center"/>
    </xf>
    <xf numFmtId="0" fontId="18" fillId="64" borderId="8" xfId="0" applyFont="1" applyFill="1" applyBorder="1" applyAlignment="1">
      <alignment horizontal="center" vertical="center"/>
    </xf>
    <xf numFmtId="1" fontId="20" fillId="7" borderId="0" xfId="0" applyNumberFormat="1" applyFont="1" applyFill="1" applyBorder="1" applyAlignment="1">
      <alignment horizontal="center"/>
    </xf>
    <xf numFmtId="171" fontId="20" fillId="32" borderId="0" xfId="7" applyNumberFormat="1" applyFont="1" applyFill="1" applyBorder="1" applyAlignment="1">
      <alignment horizontal="center" vertical="center"/>
    </xf>
    <xf numFmtId="1" fontId="20" fillId="0" borderId="0" xfId="0" applyNumberFormat="1" applyFont="1" applyFill="1" applyBorder="1" applyAlignment="1">
      <alignment horizontal="center"/>
    </xf>
    <xf numFmtId="167" fontId="27" fillId="40" borderId="0" xfId="0" applyNumberFormat="1" applyFont="1" applyFill="1" applyBorder="1" applyAlignment="1">
      <alignment horizontal="center" vertical="center"/>
    </xf>
    <xf numFmtId="0" fontId="19" fillId="64" borderId="0" xfId="3" applyNumberFormat="1" applyFont="1" applyFill="1" applyAlignment="1">
      <alignment horizontal="center" vertical="center"/>
    </xf>
    <xf numFmtId="0" fontId="18" fillId="12" borderId="0" xfId="0" applyNumberFormat="1" applyFont="1" applyFill="1" applyAlignment="1">
      <alignment horizontal="center" vertical="center"/>
    </xf>
    <xf numFmtId="0" fontId="20" fillId="15" borderId="0" xfId="0" applyNumberFormat="1" applyFont="1" applyFill="1" applyAlignment="1">
      <alignment horizontal="center" vertical="center"/>
    </xf>
    <xf numFmtId="0" fontId="6" fillId="15" borderId="0" xfId="0" applyNumberFormat="1" applyFont="1" applyFill="1" applyAlignment="1">
      <alignment horizontal="center" vertical="center"/>
    </xf>
    <xf numFmtId="3" fontId="9" fillId="64" borderId="0" xfId="0" applyNumberFormat="1" applyFont="1" applyFill="1" applyAlignment="1">
      <alignment horizontal="center" vertical="center"/>
    </xf>
    <xf numFmtId="0" fontId="4" fillId="64" borderId="0" xfId="0" applyFont="1" applyFill="1" applyAlignment="1">
      <alignment horizontal="center" vertical="center"/>
    </xf>
    <xf numFmtId="171" fontId="20" fillId="33" borderId="0" xfId="7" applyNumberFormat="1" applyFont="1" applyFill="1" applyBorder="1" applyAlignment="1">
      <alignment horizontal="center" vertical="center"/>
    </xf>
    <xf numFmtId="0" fontId="20" fillId="28" borderId="0" xfId="0" applyFont="1" applyFill="1" applyBorder="1" applyAlignment="1">
      <alignment horizontal="center"/>
    </xf>
    <xf numFmtId="3" fontId="6" fillId="65" borderId="1" xfId="3" applyNumberFormat="1" applyFont="1" applyFill="1" applyBorder="1" applyAlignment="1">
      <alignment horizontal="center" vertical="center"/>
    </xf>
    <xf numFmtId="0" fontId="4" fillId="65" borderId="1" xfId="5" applyFont="1" applyFill="1" applyBorder="1" applyAlignment="1">
      <alignment horizontal="center" vertical="center"/>
    </xf>
    <xf numFmtId="0" fontId="18" fillId="65" borderId="1" xfId="0" applyFont="1" applyFill="1" applyBorder="1" applyAlignment="1">
      <alignment horizontal="center" vertical="center" wrapText="1"/>
    </xf>
    <xf numFmtId="0" fontId="6" fillId="65" borderId="1" xfId="3" applyNumberFormat="1" applyFont="1" applyFill="1" applyBorder="1" applyAlignment="1">
      <alignment horizontal="center" vertical="center"/>
    </xf>
    <xf numFmtId="1" fontId="18" fillId="65" borderId="1" xfId="0" applyNumberFormat="1" applyFont="1" applyFill="1" applyBorder="1" applyAlignment="1">
      <alignment horizontal="center" vertical="center"/>
    </xf>
    <xf numFmtId="167" fontId="18" fillId="65" borderId="1" xfId="0" applyNumberFormat="1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4" fillId="65" borderId="0" xfId="0" applyFont="1" applyFill="1" applyAlignment="1">
      <alignment horizontal="center" vertical="center"/>
    </xf>
    <xf numFmtId="14" fontId="18" fillId="65" borderId="0" xfId="0" applyNumberFormat="1" applyFont="1" applyFill="1" applyAlignment="1">
      <alignment horizontal="center" vertical="center"/>
    </xf>
    <xf numFmtId="0" fontId="18" fillId="65" borderId="0" xfId="0" applyFont="1" applyFill="1" applyAlignment="1">
      <alignment horizontal="center" vertical="center"/>
    </xf>
    <xf numFmtId="0" fontId="18" fillId="65" borderId="0" xfId="0" applyNumberFormat="1" applyFont="1" applyFill="1" applyAlignment="1">
      <alignment horizontal="center" vertical="center"/>
    </xf>
    <xf numFmtId="2" fontId="20" fillId="40" borderId="0" xfId="0" applyNumberFormat="1" applyFont="1" applyFill="1" applyBorder="1" applyAlignment="1">
      <alignment horizontal="center" vertical="center"/>
    </xf>
    <xf numFmtId="1" fontId="20" fillId="28" borderId="0" xfId="0" applyNumberFormat="1" applyFont="1" applyFill="1" applyBorder="1" applyAlignment="1">
      <alignment horizontal="center"/>
    </xf>
    <xf numFmtId="1" fontId="20" fillId="0" borderId="0" xfId="0" applyNumberFormat="1" applyFont="1" applyBorder="1" applyAlignment="1">
      <alignment horizontal="center"/>
    </xf>
    <xf numFmtId="0" fontId="20" fillId="40" borderId="9" xfId="0" applyFont="1" applyFill="1" applyBorder="1" applyAlignment="1">
      <alignment horizontal="center"/>
    </xf>
    <xf numFmtId="170" fontId="4" fillId="0" borderId="0" xfId="0" applyNumberFormat="1" applyFont="1" applyFill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0" fillId="13" borderId="4" xfId="0" applyNumberFormat="1" applyFont="1" applyFill="1" applyBorder="1" applyAlignment="1">
      <alignment horizontal="center" vertical="center"/>
    </xf>
  </cellXfs>
  <cellStyles count="9">
    <cellStyle name="Comma" xfId="1" builtinId="3"/>
    <cellStyle name="Excel Built-in Normal" xfId="8"/>
    <cellStyle name="Excel Built-in Normal 1" xfId="7"/>
    <cellStyle name="Good" xfId="2" builtinId="26"/>
    <cellStyle name="Normal" xfId="0" builtinId="0"/>
    <cellStyle name="Normal 2" xfId="4"/>
    <cellStyle name="Normal 3" xfId="3"/>
    <cellStyle name="Normal 4" xfId="6"/>
    <cellStyle name="Normal_Sheet1" xfId="5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299"/>
  <sheetViews>
    <sheetView tabSelected="1" zoomScale="70" zoomScaleNormal="70" workbookViewId="0">
      <selection activeCell="C48" sqref="C48"/>
    </sheetView>
  </sheetViews>
  <sheetFormatPr defaultRowHeight="15" x14ac:dyDescent="0.25"/>
  <cols>
    <col min="1" max="7" width="12.7109375" customWidth="1"/>
    <col min="25" max="48" width="12.7109375" customWidth="1"/>
  </cols>
  <sheetData>
    <row r="1" spans="1:82" ht="15.75" x14ac:dyDescent="0.25">
      <c r="A1" s="870" t="s">
        <v>342</v>
      </c>
      <c r="B1" s="763" t="s">
        <v>4</v>
      </c>
      <c r="C1" s="769" t="s">
        <v>3</v>
      </c>
      <c r="D1" s="136" t="s">
        <v>2113</v>
      </c>
      <c r="E1" s="90" t="s">
        <v>2114</v>
      </c>
      <c r="F1" s="105" t="s">
        <v>2115</v>
      </c>
      <c r="G1" s="105" t="s">
        <v>2116</v>
      </c>
      <c r="H1" s="3" t="s">
        <v>11</v>
      </c>
      <c r="I1" s="702" t="s">
        <v>14</v>
      </c>
      <c r="J1" s="4" t="s">
        <v>16</v>
      </c>
      <c r="K1" s="190" t="s">
        <v>20</v>
      </c>
      <c r="L1" s="33" t="s">
        <v>21</v>
      </c>
      <c r="M1" s="904" t="s">
        <v>32</v>
      </c>
      <c r="N1" s="905" t="s">
        <v>2117</v>
      </c>
      <c r="O1" s="906" t="s">
        <v>55</v>
      </c>
      <c r="P1" s="907" t="s">
        <v>339</v>
      </c>
      <c r="Q1" s="905" t="s">
        <v>68</v>
      </c>
      <c r="R1" s="177" t="s">
        <v>154</v>
      </c>
      <c r="S1" s="177" t="s">
        <v>167</v>
      </c>
      <c r="T1" s="908" t="s">
        <v>180</v>
      </c>
      <c r="U1" s="909" t="s">
        <v>276</v>
      </c>
      <c r="V1" s="42" t="s">
        <v>201</v>
      </c>
      <c r="W1" s="42" t="s">
        <v>246</v>
      </c>
      <c r="X1" s="203" t="s">
        <v>324</v>
      </c>
      <c r="Y1" s="136" t="s">
        <v>27</v>
      </c>
      <c r="Z1" s="136" t="s">
        <v>28</v>
      </c>
      <c r="AA1" s="136" t="s">
        <v>34</v>
      </c>
      <c r="AB1" s="136" t="s">
        <v>84</v>
      </c>
      <c r="AC1" s="136" t="s">
        <v>104</v>
      </c>
      <c r="AD1" s="136" t="s">
        <v>112</v>
      </c>
      <c r="AE1" s="136" t="s">
        <v>159</v>
      </c>
      <c r="AF1" s="136" t="s">
        <v>168</v>
      </c>
      <c r="AG1" s="136" t="s">
        <v>193</v>
      </c>
      <c r="AH1" s="136" t="s">
        <v>255</v>
      </c>
      <c r="AI1" s="136" t="s">
        <v>256</v>
      </c>
      <c r="AJ1" s="136" t="s">
        <v>257</v>
      </c>
      <c r="AK1" s="136" t="s">
        <v>258</v>
      </c>
      <c r="AL1" s="136" t="s">
        <v>259</v>
      </c>
      <c r="AM1" s="136" t="s">
        <v>260</v>
      </c>
      <c r="AN1" s="136" t="s">
        <v>261</v>
      </c>
      <c r="AO1" s="136" t="s">
        <v>262</v>
      </c>
      <c r="AP1" s="136" t="s">
        <v>263</v>
      </c>
      <c r="AQ1" s="136" t="s">
        <v>264</v>
      </c>
      <c r="AR1" s="136" t="s">
        <v>265</v>
      </c>
      <c r="AS1" s="136" t="s">
        <v>266</v>
      </c>
      <c r="AT1" s="136" t="s">
        <v>267</v>
      </c>
      <c r="AU1" s="136" t="s">
        <v>268</v>
      </c>
      <c r="AV1" s="136" t="s">
        <v>312</v>
      </c>
      <c r="AW1" s="910" t="s">
        <v>343</v>
      </c>
      <c r="AX1" s="910" t="s">
        <v>344</v>
      </c>
      <c r="AY1" s="910" t="s">
        <v>345</v>
      </c>
      <c r="AZ1" s="910" t="s">
        <v>346</v>
      </c>
      <c r="BA1" s="910" t="s">
        <v>347</v>
      </c>
      <c r="BB1" s="910" t="s">
        <v>348</v>
      </c>
      <c r="BC1" s="910" t="s">
        <v>349</v>
      </c>
      <c r="BD1" s="910" t="s">
        <v>350</v>
      </c>
      <c r="BE1" s="910" t="s">
        <v>351</v>
      </c>
      <c r="BF1" s="910" t="s">
        <v>352</v>
      </c>
      <c r="BG1" s="910" t="s">
        <v>353</v>
      </c>
      <c r="BH1" s="910" t="s">
        <v>354</v>
      </c>
      <c r="BI1" s="910" t="s">
        <v>355</v>
      </c>
      <c r="BJ1" s="910" t="s">
        <v>356</v>
      </c>
      <c r="BK1" s="910" t="s">
        <v>357</v>
      </c>
      <c r="BL1" s="910" t="s">
        <v>358</v>
      </c>
      <c r="BM1" s="910" t="s">
        <v>359</v>
      </c>
      <c r="BN1" s="910" t="s">
        <v>360</v>
      </c>
      <c r="BO1" s="910" t="s">
        <v>361</v>
      </c>
      <c r="BP1" s="910" t="s">
        <v>362</v>
      </c>
      <c r="BQ1" s="910" t="s">
        <v>363</v>
      </c>
      <c r="BR1" s="910" t="s">
        <v>364</v>
      </c>
      <c r="BS1" s="910" t="s">
        <v>365</v>
      </c>
      <c r="BT1" s="910" t="s">
        <v>366</v>
      </c>
      <c r="BU1" s="910" t="s">
        <v>367</v>
      </c>
      <c r="BV1" s="910" t="s">
        <v>368</v>
      </c>
      <c r="BW1" s="910" t="s">
        <v>369</v>
      </c>
      <c r="BX1" s="910" t="s">
        <v>370</v>
      </c>
      <c r="BY1" s="910" t="s">
        <v>371</v>
      </c>
      <c r="BZ1" s="910" t="s">
        <v>372</v>
      </c>
      <c r="CA1" s="910" t="s">
        <v>373</v>
      </c>
      <c r="CB1" s="910" t="s">
        <v>374</v>
      </c>
      <c r="CC1" s="910" t="s">
        <v>375</v>
      </c>
      <c r="CD1" s="910" t="s">
        <v>376</v>
      </c>
    </row>
    <row r="2" spans="1:82" ht="15.75" x14ac:dyDescent="0.25">
      <c r="A2" s="876">
        <v>1</v>
      </c>
      <c r="B2" s="274">
        <v>1</v>
      </c>
      <c r="C2" s="206">
        <v>2</v>
      </c>
      <c r="D2" s="29" t="s">
        <v>2118</v>
      </c>
      <c r="E2" s="27">
        <v>10429</v>
      </c>
      <c r="F2" s="911" t="s">
        <v>2119</v>
      </c>
      <c r="G2" s="911" t="s">
        <v>2119</v>
      </c>
      <c r="H2" s="207">
        <v>77</v>
      </c>
      <c r="I2" s="342">
        <v>27.343749999999996</v>
      </c>
      <c r="J2" s="208">
        <v>1</v>
      </c>
      <c r="K2" s="62">
        <v>2</v>
      </c>
      <c r="L2" s="208">
        <v>0</v>
      </c>
      <c r="M2" s="912">
        <v>70</v>
      </c>
      <c r="N2" s="913">
        <v>44.46</v>
      </c>
      <c r="O2" s="914">
        <v>613.93853562998083</v>
      </c>
      <c r="P2" s="915">
        <v>1519</v>
      </c>
      <c r="Q2" s="916">
        <v>11</v>
      </c>
      <c r="R2" s="227">
        <v>40.273950676945617</v>
      </c>
      <c r="S2" s="227">
        <v>19.484848484848488</v>
      </c>
      <c r="T2" s="917">
        <v>44</v>
      </c>
      <c r="U2" s="918">
        <v>-19.670000000000002</v>
      </c>
      <c r="V2" s="919">
        <v>62.914790000000004</v>
      </c>
      <c r="W2" s="920">
        <v>33.649026762157845</v>
      </c>
      <c r="X2" s="584">
        <v>21.303699999999999</v>
      </c>
      <c r="Y2" s="28">
        <f>VLOOKUP($A:$A,Variables_extraites!$A:$AD,7,FALSE)</f>
        <v>0</v>
      </c>
      <c r="Z2" s="28">
        <f>VLOOKUP($A:$A,Variables_extraites!$A:$AD,8,FALSE)</f>
        <v>1</v>
      </c>
      <c r="AA2" s="28">
        <f>VLOOKUP($A:$A,Variables_extraites!$A:$AD,9,FALSE)</f>
        <v>12.2</v>
      </c>
      <c r="AB2" s="28">
        <f>VLOOKUP($A:$A,Variables_extraites!$A:$AD,10,FALSE)</f>
        <v>1</v>
      </c>
      <c r="AC2" s="28">
        <f>VLOOKUP($A:$A,Variables_extraites!$A:$AD,11,FALSE)</f>
        <v>0</v>
      </c>
      <c r="AD2" s="28">
        <f>VLOOKUP($A:$A,Variables_extraites!$A:$AD,12,FALSE)</f>
        <v>1</v>
      </c>
      <c r="AE2" s="74">
        <f>VLOOKUP($A:$A,Variables_extraites!$A:$AD,13,FALSE)</f>
        <v>62.124711316397232</v>
      </c>
      <c r="AF2" s="74" t="str">
        <f>VLOOKUP($A:$A,Variables_extraites!$A:$AD,14,FALSE)</f>
        <v>NA</v>
      </c>
      <c r="AG2" s="84">
        <f>VLOOKUP($A:$A,Variables_extraites!$A:$AD,15,FALSE)</f>
        <v>14.333333333333334</v>
      </c>
      <c r="AH2" s="74">
        <f>VLOOKUP($A:$A,Variables_extraites!$A:$AD,16,FALSE)</f>
        <v>1</v>
      </c>
      <c r="AI2" s="58">
        <f>VLOOKUP($A:$A,Variables_extraites!$A:$AD,17,FALSE)</f>
        <v>42065</v>
      </c>
      <c r="AJ2" s="58">
        <f>VLOOKUP($A:$A,Variables_extraites!$A:$AD,18,FALSE)</f>
        <v>43514</v>
      </c>
      <c r="AK2" s="74">
        <f>VLOOKUP($A:$A,Variables_extraites!$A:$AD,19,FALSE)</f>
        <v>0</v>
      </c>
      <c r="AL2" s="58">
        <f>VLOOKUP($A:$A,Variables_extraites!$A:$AD,20,FALSE)</f>
        <v>43514</v>
      </c>
      <c r="AM2" s="74">
        <f>VLOOKUP($A:$A,Variables_extraites!$A:$AD,21,FALSE)</f>
        <v>47</v>
      </c>
      <c r="AN2" s="74">
        <f>VLOOKUP($A:$A,Variables_extraites!$A:$AD,22,FALSE)</f>
        <v>1</v>
      </c>
      <c r="AO2" s="58">
        <f>VLOOKUP($A:$A,Variables_extraites!$A:$AD,23,FALSE)</f>
        <v>43166</v>
      </c>
      <c r="AP2" s="74">
        <f>VLOOKUP($A:$A,Variables_extraites!$A:$AD,24,FALSE)</f>
        <v>36</v>
      </c>
      <c r="AQ2" s="74">
        <f>VLOOKUP($A:$A,Variables_extraites!$A:$AD,25,FALSE)</f>
        <v>1</v>
      </c>
      <c r="AR2" s="58">
        <f>VLOOKUP($A:$A,Variables_extraites!$A:$AD,26,FALSE)</f>
        <v>43166</v>
      </c>
      <c r="AS2" s="74">
        <f>VLOOKUP($A:$A,Variables_extraites!$A:$AD,27,FALSE)</f>
        <v>36</v>
      </c>
      <c r="AT2" s="74">
        <f>VLOOKUP($A:$A,Variables_extraites!$A:$AD,28,FALSE)</f>
        <v>47</v>
      </c>
      <c r="AU2" s="74">
        <f>VLOOKUP($A:$A,Variables_extraites!$A:$AD,29,FALSE)</f>
        <v>1449</v>
      </c>
      <c r="AV2" s="74" t="str">
        <f>VLOOKUP($A:$A,Variables_extraites!$A:$AD,30,FALSE)</f>
        <v>NA</v>
      </c>
      <c r="AW2" s="877">
        <v>8.1396025108903505</v>
      </c>
      <c r="AX2" s="877">
        <v>7.2647240742380097</v>
      </c>
      <c r="AY2" s="877">
        <v>5.0343037677680398</v>
      </c>
      <c r="AZ2" s="877">
        <v>2.4541758931858002</v>
      </c>
      <c r="BA2" s="877">
        <v>7.9648029183319</v>
      </c>
      <c r="BB2" s="877">
        <v>5.9692426044345002</v>
      </c>
      <c r="BC2" s="877">
        <v>9.3438519334421208</v>
      </c>
      <c r="BD2" s="877">
        <v>7.7308437120135798</v>
      </c>
      <c r="BE2" s="877">
        <v>6.10454633862346</v>
      </c>
      <c r="BF2" s="877">
        <v>1.13750352374994</v>
      </c>
      <c r="BG2" s="877">
        <v>5.83895176695194</v>
      </c>
      <c r="BH2" s="877">
        <v>6.6516257839206396</v>
      </c>
      <c r="BI2" s="877">
        <v>7.0936024287957302</v>
      </c>
      <c r="BJ2" s="877">
        <v>4.4918530963296703</v>
      </c>
      <c r="BK2" s="877">
        <v>5.9995490873409496</v>
      </c>
      <c r="BL2" s="877">
        <v>7.7457751494857998</v>
      </c>
      <c r="BM2" s="877">
        <v>6.2692202057800896</v>
      </c>
      <c r="BN2" s="877">
        <v>6.8417215811284597</v>
      </c>
      <c r="BO2" s="877">
        <v>5.7899900186681004</v>
      </c>
      <c r="BP2" s="877">
        <v>6.0338634518662797</v>
      </c>
      <c r="BQ2" s="877">
        <v>7.88190928904719</v>
      </c>
      <c r="BR2" s="877">
        <v>3.7463127664254601</v>
      </c>
      <c r="BS2" s="877">
        <v>10.419475687951699</v>
      </c>
      <c r="BT2" s="877">
        <v>1.4489009511451301</v>
      </c>
      <c r="BU2" s="877">
        <v>5.5490530293372897</v>
      </c>
      <c r="BV2" s="877">
        <v>6.9525665409427999</v>
      </c>
      <c r="BW2" s="877">
        <v>5.7931155552743503</v>
      </c>
      <c r="BX2" s="877">
        <v>10.8919735190256</v>
      </c>
      <c r="BY2" s="877">
        <v>3.6380738371807202</v>
      </c>
      <c r="BZ2" s="877">
        <v>8.2183937110767893</v>
      </c>
      <c r="CA2" s="877">
        <v>4.5927560104410299</v>
      </c>
      <c r="CB2" s="877">
        <v>2.6735798079487698</v>
      </c>
      <c r="CC2" s="877">
        <v>1.8027402629118301</v>
      </c>
      <c r="CD2" s="877">
        <v>8.9705747368066096</v>
      </c>
    </row>
    <row r="3" spans="1:82" ht="15.75" x14ac:dyDescent="0.25">
      <c r="A3" s="876">
        <v>2</v>
      </c>
      <c r="B3" s="267">
        <v>2</v>
      </c>
      <c r="C3" s="206">
        <v>2</v>
      </c>
      <c r="D3" s="29" t="s">
        <v>2118</v>
      </c>
      <c r="E3" s="27">
        <v>10297</v>
      </c>
      <c r="F3" s="911" t="s">
        <v>2119</v>
      </c>
      <c r="G3" s="911"/>
      <c r="H3" s="256">
        <v>75</v>
      </c>
      <c r="I3" s="342">
        <v>21.612811791383223</v>
      </c>
      <c r="J3" s="208">
        <v>1</v>
      </c>
      <c r="K3" s="62">
        <v>4</v>
      </c>
      <c r="L3" s="125">
        <v>0</v>
      </c>
      <c r="M3" s="912">
        <v>84</v>
      </c>
      <c r="N3" s="913">
        <v>34.58</v>
      </c>
      <c r="O3" s="914">
        <v>173.36511810017984</v>
      </c>
      <c r="P3" s="915">
        <v>1597</v>
      </c>
      <c r="Q3" s="916">
        <v>48</v>
      </c>
      <c r="R3" s="227">
        <v>60.892984922710554</v>
      </c>
      <c r="S3" s="227">
        <v>16.399999999999999</v>
      </c>
      <c r="T3" s="917">
        <v>37</v>
      </c>
      <c r="U3" s="918">
        <v>-16.899999999999999</v>
      </c>
      <c r="V3" s="919">
        <v>56.589861999999997</v>
      </c>
      <c r="W3" s="920">
        <v>33.516899466478549</v>
      </c>
      <c r="X3" s="584">
        <v>23.4603</v>
      </c>
      <c r="Y3" s="28">
        <f>VLOOKUP($A:$A,Variables_extraites!$A:$AD,7,FALSE)</f>
        <v>0</v>
      </c>
      <c r="Z3" s="28">
        <f>VLOOKUP($A:$A,Variables_extraites!$A:$AD,8,FALSE)</f>
        <v>0</v>
      </c>
      <c r="AA3" s="28">
        <f>VLOOKUP($A:$A,Variables_extraites!$A:$AD,9,FALSE)</f>
        <v>9.8000000000000007</v>
      </c>
      <c r="AB3" s="28">
        <f>VLOOKUP($A:$A,Variables_extraites!$A:$AD,10,FALSE)</f>
        <v>1</v>
      </c>
      <c r="AC3" s="28">
        <f>VLOOKUP($A:$A,Variables_extraites!$A:$AD,11,FALSE)</f>
        <v>0</v>
      </c>
      <c r="AD3" s="28">
        <f>VLOOKUP($A:$A,Variables_extraites!$A:$AD,12,FALSE)</f>
        <v>1</v>
      </c>
      <c r="AE3" s="74">
        <f>VLOOKUP($A:$A,Variables_extraites!$A:$AD,13,FALSE)</f>
        <v>54.750593824228034</v>
      </c>
      <c r="AF3" s="74">
        <f>VLOOKUP($A:$A,Variables_extraites!$A:$AD,14,FALSE)</f>
        <v>1</v>
      </c>
      <c r="AG3" s="84">
        <f>VLOOKUP($A:$A,Variables_extraites!$A:$AD,15,FALSE)</f>
        <v>30</v>
      </c>
      <c r="AH3" s="74">
        <f>VLOOKUP($A:$A,Variables_extraites!$A:$AD,16,FALSE)</f>
        <v>2</v>
      </c>
      <c r="AI3" s="58">
        <f>VLOOKUP($A:$A,Variables_extraites!$A:$AD,17,FALSE)</f>
        <v>42317</v>
      </c>
      <c r="AJ3" s="58">
        <f>VLOOKUP($A:$A,Variables_extraites!$A:$AD,18,FALSE)</f>
        <v>43272</v>
      </c>
      <c r="AK3" s="74">
        <f>VLOOKUP($A:$A,Variables_extraites!$A:$AD,19,FALSE)</f>
        <v>0</v>
      </c>
      <c r="AL3" s="58">
        <f>VLOOKUP($A:$A,Variables_extraites!$A:$AD,20,FALSE)</f>
        <v>43272</v>
      </c>
      <c r="AM3" s="74">
        <f>VLOOKUP($A:$A,Variables_extraites!$A:$AD,21,FALSE)</f>
        <v>31</v>
      </c>
      <c r="AN3" s="74">
        <f>VLOOKUP($A:$A,Variables_extraites!$A:$AD,22,FALSE)</f>
        <v>0</v>
      </c>
      <c r="AO3" s="58">
        <f>VLOOKUP($A:$A,Variables_extraites!$A:$AD,23,FALSE)</f>
        <v>43272</v>
      </c>
      <c r="AP3" s="74">
        <f>VLOOKUP($A:$A,Variables_extraites!$A:$AD,24,FALSE)</f>
        <v>31</v>
      </c>
      <c r="AQ3" s="74">
        <f>VLOOKUP($A:$A,Variables_extraites!$A:$AD,25,FALSE)</f>
        <v>0</v>
      </c>
      <c r="AR3" s="58">
        <f>VLOOKUP($A:$A,Variables_extraites!$A:$AD,26,FALSE)</f>
        <v>43272</v>
      </c>
      <c r="AS3" s="74">
        <f>VLOOKUP($A:$A,Variables_extraites!$A:$AD,27,FALSE)</f>
        <v>31</v>
      </c>
      <c r="AT3" s="74">
        <f>VLOOKUP($A:$A,Variables_extraites!$A:$AD,28,FALSE)</f>
        <v>31</v>
      </c>
      <c r="AU3" s="74">
        <f>VLOOKUP($A:$A,Variables_extraites!$A:$AD,29,FALSE)</f>
        <v>955</v>
      </c>
      <c r="AV3" s="74">
        <f>VLOOKUP($A:$A,Variables_extraites!$A:$AD,30,FALSE)</f>
        <v>-22.89</v>
      </c>
      <c r="AW3" s="877" t="s">
        <v>64</v>
      </c>
      <c r="AX3" s="877" t="s">
        <v>64</v>
      </c>
      <c r="AY3" s="877" t="s">
        <v>64</v>
      </c>
      <c r="AZ3" s="877" t="s">
        <v>64</v>
      </c>
      <c r="BA3" s="877" t="s">
        <v>64</v>
      </c>
      <c r="BB3" s="877" t="s">
        <v>64</v>
      </c>
      <c r="BC3" s="877" t="s">
        <v>64</v>
      </c>
      <c r="BD3" s="877" t="s">
        <v>64</v>
      </c>
      <c r="BE3" s="877" t="s">
        <v>64</v>
      </c>
      <c r="BF3" s="877" t="s">
        <v>64</v>
      </c>
      <c r="BG3" s="877" t="s">
        <v>64</v>
      </c>
      <c r="BH3" s="877" t="s">
        <v>64</v>
      </c>
      <c r="BI3" s="877" t="s">
        <v>64</v>
      </c>
      <c r="BJ3" s="877" t="s">
        <v>64</v>
      </c>
      <c r="BK3" s="877" t="s">
        <v>64</v>
      </c>
      <c r="BL3" s="877" t="s">
        <v>64</v>
      </c>
      <c r="BM3" s="877" t="s">
        <v>64</v>
      </c>
      <c r="BN3" s="877" t="s">
        <v>64</v>
      </c>
      <c r="BO3" s="877" t="s">
        <v>64</v>
      </c>
      <c r="BP3" s="877" t="s">
        <v>64</v>
      </c>
      <c r="BQ3" s="877" t="s">
        <v>64</v>
      </c>
      <c r="BR3" s="877" t="s">
        <v>64</v>
      </c>
      <c r="BS3" s="877" t="s">
        <v>64</v>
      </c>
      <c r="BT3" s="877" t="s">
        <v>64</v>
      </c>
      <c r="BU3" s="877" t="s">
        <v>64</v>
      </c>
      <c r="BV3" s="877" t="s">
        <v>64</v>
      </c>
      <c r="BW3" s="877" t="s">
        <v>64</v>
      </c>
      <c r="BX3" s="877" t="s">
        <v>64</v>
      </c>
      <c r="BY3" s="877" t="s">
        <v>64</v>
      </c>
      <c r="BZ3" s="877" t="s">
        <v>64</v>
      </c>
      <c r="CA3" s="877" t="s">
        <v>64</v>
      </c>
      <c r="CB3" s="877" t="s">
        <v>64</v>
      </c>
      <c r="CC3" s="877" t="s">
        <v>64</v>
      </c>
      <c r="CD3" s="877" t="s">
        <v>64</v>
      </c>
    </row>
    <row r="4" spans="1:82" ht="15.75" x14ac:dyDescent="0.25">
      <c r="A4" s="876">
        <v>5</v>
      </c>
      <c r="B4" s="267">
        <v>5</v>
      </c>
      <c r="C4" s="206">
        <v>2</v>
      </c>
      <c r="D4" s="29" t="s">
        <v>2118</v>
      </c>
      <c r="E4" s="27">
        <v>10547</v>
      </c>
      <c r="F4" s="911" t="s">
        <v>2119</v>
      </c>
      <c r="G4" s="911" t="s">
        <v>2119</v>
      </c>
      <c r="H4" s="256">
        <v>67</v>
      </c>
      <c r="I4" s="342">
        <v>30.421849648458629</v>
      </c>
      <c r="J4" s="208">
        <v>0</v>
      </c>
      <c r="K4" s="62">
        <v>0</v>
      </c>
      <c r="L4" s="208">
        <v>1</v>
      </c>
      <c r="M4" s="912">
        <v>79</v>
      </c>
      <c r="N4" s="913">
        <v>24.48</v>
      </c>
      <c r="O4" s="914">
        <v>49.122977141272145</v>
      </c>
      <c r="P4" s="915">
        <v>483.8</v>
      </c>
      <c r="Q4" s="916">
        <v>14</v>
      </c>
      <c r="R4" s="227">
        <v>45.350503800584896</v>
      </c>
      <c r="S4" s="227">
        <v>18.928571428571427</v>
      </c>
      <c r="T4" s="917">
        <v>34</v>
      </c>
      <c r="U4" s="918">
        <v>-20.12</v>
      </c>
      <c r="V4" s="919">
        <v>65.941287000000003</v>
      </c>
      <c r="W4" s="920">
        <v>33.789972604044102</v>
      </c>
      <c r="X4" s="584">
        <v>25.5106</v>
      </c>
      <c r="Y4" s="28">
        <f>VLOOKUP($A:$A,Variables_extraites!$A:$AD,7,FALSE)</f>
        <v>0</v>
      </c>
      <c r="Z4" s="28">
        <f>VLOOKUP($A:$A,Variables_extraites!$A:$AD,8,FALSE)</f>
        <v>0</v>
      </c>
      <c r="AA4" s="28">
        <f>VLOOKUP($A:$A,Variables_extraites!$A:$AD,9,FALSE)</f>
        <v>11.1</v>
      </c>
      <c r="AB4" s="28">
        <f>VLOOKUP($A:$A,Variables_extraites!$A:$AD,10,FALSE)</f>
        <v>0</v>
      </c>
      <c r="AC4" s="28">
        <f>VLOOKUP($A:$A,Variables_extraites!$A:$AD,11,FALSE)</f>
        <v>1</v>
      </c>
      <c r="AD4" s="28">
        <f>VLOOKUP($A:$A,Variables_extraites!$A:$AD,12,FALSE)</f>
        <v>1</v>
      </c>
      <c r="AE4" s="74">
        <f>VLOOKUP($A:$A,Variables_extraites!$A:$AD,13,FALSE)</f>
        <v>65.268138801261827</v>
      </c>
      <c r="AF4" s="74">
        <f>VLOOKUP($A:$A,Variables_extraites!$A:$AD,14,FALSE)</f>
        <v>1.8275862068965518</v>
      </c>
      <c r="AG4" s="84">
        <f>VLOOKUP($A:$A,Variables_extraites!$A:$AD,15,FALSE)</f>
        <v>15</v>
      </c>
      <c r="AH4" s="74">
        <f>VLOOKUP($A:$A,Variables_extraites!$A:$AD,16,FALSE)</f>
        <v>5</v>
      </c>
      <c r="AI4" s="58">
        <f>VLOOKUP($A:$A,Variables_extraites!$A:$AD,17,FALSE)</f>
        <v>42262</v>
      </c>
      <c r="AJ4" s="58">
        <f>VLOOKUP($A:$A,Variables_extraites!$A:$AD,18,FALSE)</f>
        <v>43048</v>
      </c>
      <c r="AK4" s="74">
        <f>VLOOKUP($A:$A,Variables_extraites!$A:$AD,19,FALSE)</f>
        <v>0</v>
      </c>
      <c r="AL4" s="58">
        <f>VLOOKUP($A:$A,Variables_extraites!$A:$AD,20,FALSE)</f>
        <v>43048</v>
      </c>
      <c r="AM4" s="74">
        <f>VLOOKUP($A:$A,Variables_extraites!$A:$AD,21,FALSE)</f>
        <v>26</v>
      </c>
      <c r="AN4" s="74">
        <f>VLOOKUP($A:$A,Variables_extraites!$A:$AD,22,FALSE)</f>
        <v>0</v>
      </c>
      <c r="AO4" s="58">
        <f>VLOOKUP($A:$A,Variables_extraites!$A:$AD,23,FALSE)</f>
        <v>43048</v>
      </c>
      <c r="AP4" s="74">
        <f>VLOOKUP($A:$A,Variables_extraites!$A:$AD,24,FALSE)</f>
        <v>26</v>
      </c>
      <c r="AQ4" s="74">
        <f>VLOOKUP($A:$A,Variables_extraites!$A:$AD,25,FALSE)</f>
        <v>0</v>
      </c>
      <c r="AR4" s="58">
        <f>VLOOKUP($A:$A,Variables_extraites!$A:$AD,26,FALSE)</f>
        <v>43048</v>
      </c>
      <c r="AS4" s="74">
        <f>VLOOKUP($A:$A,Variables_extraites!$A:$AD,27,FALSE)</f>
        <v>26</v>
      </c>
      <c r="AT4" s="74">
        <f>VLOOKUP($A:$A,Variables_extraites!$A:$AD,28,FALSE)</f>
        <v>25.8</v>
      </c>
      <c r="AU4" s="74">
        <f>VLOOKUP($A:$A,Variables_extraites!$A:$AD,29,FALSE)</f>
        <v>786</v>
      </c>
      <c r="AV4" s="74">
        <f>VLOOKUP($A:$A,Variables_extraites!$A:$AD,30,FALSE)</f>
        <v>-20.5</v>
      </c>
      <c r="AW4" s="877">
        <v>9.0643116429986197</v>
      </c>
      <c r="AX4" s="877">
        <v>7.5465858290080998</v>
      </c>
      <c r="AY4" s="877">
        <v>5.4299506574037704</v>
      </c>
      <c r="AZ4" s="877">
        <v>2.1731274334806598</v>
      </c>
      <c r="BA4" s="877">
        <v>7.8492487027644096</v>
      </c>
      <c r="BB4" s="877">
        <v>6.2744480439252097</v>
      </c>
      <c r="BC4" s="877">
        <v>9.3467353282879309</v>
      </c>
      <c r="BD4" s="877">
        <v>8.0001690559196792</v>
      </c>
      <c r="BE4" s="877">
        <v>5.8955449892533904</v>
      </c>
      <c r="BF4" s="877">
        <v>1.08406426478847</v>
      </c>
      <c r="BG4" s="877">
        <v>5.99706654539873</v>
      </c>
      <c r="BH4" s="877">
        <v>5.9136075118231002</v>
      </c>
      <c r="BI4" s="877">
        <v>7.1428218441159297</v>
      </c>
      <c r="BJ4" s="877">
        <v>4.3059705209843901</v>
      </c>
      <c r="BK4" s="877">
        <v>5.6070343459486196</v>
      </c>
      <c r="BL4" s="877">
        <v>7.94573644261376</v>
      </c>
      <c r="BM4" s="877">
        <v>6.6088092426755196</v>
      </c>
      <c r="BN4" s="877">
        <v>6.4899282194051802</v>
      </c>
      <c r="BO4" s="877">
        <v>5.2816982500988301</v>
      </c>
      <c r="BP4" s="877">
        <v>5.4763816875672404</v>
      </c>
      <c r="BQ4" s="877">
        <v>7.0214797274104503</v>
      </c>
      <c r="BR4" s="877">
        <v>0.298658315564515</v>
      </c>
      <c r="BS4" s="877">
        <v>9.6208429645009996</v>
      </c>
      <c r="BT4" s="877">
        <v>1.3729520979118299</v>
      </c>
      <c r="BU4" s="877">
        <v>5.6513387661059298</v>
      </c>
      <c r="BV4" s="877">
        <v>7.2107200415305002</v>
      </c>
      <c r="BW4" s="877">
        <v>5.7106686996746303</v>
      </c>
      <c r="BX4" s="877">
        <v>12.0960002175001</v>
      </c>
      <c r="BY4" s="877">
        <v>3.7322691995014501</v>
      </c>
      <c r="BZ4" s="877">
        <v>9.54897599315834</v>
      </c>
      <c r="CA4" s="877">
        <v>3.9532652390148399</v>
      </c>
      <c r="CB4" s="877">
        <v>2.5470242243417398</v>
      </c>
      <c r="CC4" s="877">
        <v>5.3526804505414196</v>
      </c>
      <c r="CD4" s="877">
        <v>8.2478908665891808</v>
      </c>
    </row>
    <row r="5" spans="1:82" ht="15.75" x14ac:dyDescent="0.25">
      <c r="A5" s="876">
        <v>6</v>
      </c>
      <c r="B5" s="274">
        <v>6</v>
      </c>
      <c r="C5" s="206">
        <v>2</v>
      </c>
      <c r="D5" s="29" t="s">
        <v>2118</v>
      </c>
      <c r="E5" s="27">
        <v>10552</v>
      </c>
      <c r="F5" s="911" t="s">
        <v>2119</v>
      </c>
      <c r="G5" s="911"/>
      <c r="H5" s="256">
        <v>77</v>
      </c>
      <c r="I5" s="342">
        <v>25.925925925925924</v>
      </c>
      <c r="J5" s="208">
        <v>0</v>
      </c>
      <c r="K5" s="62">
        <v>4</v>
      </c>
      <c r="L5" s="125">
        <v>0</v>
      </c>
      <c r="M5" s="912">
        <v>48</v>
      </c>
      <c r="N5" s="913">
        <v>57.88</v>
      </c>
      <c r="O5" s="914">
        <v>122.11921651187933</v>
      </c>
      <c r="P5" s="924"/>
      <c r="Q5" s="925"/>
      <c r="R5" s="227">
        <v>44.793313640193084</v>
      </c>
      <c r="S5" s="227">
        <v>14.341463414634147</v>
      </c>
      <c r="T5" s="917">
        <v>40</v>
      </c>
      <c r="U5" s="227">
        <v>-18.809999999999999</v>
      </c>
      <c r="V5" s="919">
        <v>64.171086000000003</v>
      </c>
      <c r="W5" s="920">
        <v>32.847686281122833</v>
      </c>
      <c r="X5" s="584">
        <v>39.984400000000001</v>
      </c>
      <c r="Y5" s="28">
        <f>VLOOKUP($A:$A,Variables_extraites!$A:$AD,7,FALSE)</f>
        <v>1</v>
      </c>
      <c r="Z5" s="28">
        <f>VLOOKUP($A:$A,Variables_extraites!$A:$AD,8,FALSE)</f>
        <v>0</v>
      </c>
      <c r="AA5" s="28">
        <f>VLOOKUP($A:$A,Variables_extraites!$A:$AD,9,FALSE)</f>
        <v>16.7</v>
      </c>
      <c r="AB5" s="28">
        <f>VLOOKUP($A:$A,Variables_extraites!$A:$AD,10,FALSE)</f>
        <v>0</v>
      </c>
      <c r="AC5" s="28">
        <f>VLOOKUP($A:$A,Variables_extraites!$A:$AD,11,FALSE)</f>
        <v>0</v>
      </c>
      <c r="AD5" s="28">
        <f>VLOOKUP($A:$A,Variables_extraites!$A:$AD,12,FALSE)</f>
        <v>1</v>
      </c>
      <c r="AE5" s="74">
        <f>VLOOKUP($A:$A,Variables_extraites!$A:$AD,13,FALSE)</f>
        <v>67.320261437908485</v>
      </c>
      <c r="AF5" s="74" t="str">
        <f>VLOOKUP($A:$A,Variables_extraites!$A:$AD,14,FALSE)</f>
        <v>NA</v>
      </c>
      <c r="AG5" s="84">
        <f>VLOOKUP($A:$A,Variables_extraites!$A:$AD,15,FALSE)</f>
        <v>15</v>
      </c>
      <c r="AH5" s="74">
        <f>VLOOKUP($A:$A,Variables_extraites!$A:$AD,16,FALSE)</f>
        <v>6</v>
      </c>
      <c r="AI5" s="58">
        <f>VLOOKUP($A:$A,Variables_extraites!$A:$AD,17,FALSE)</f>
        <v>42156</v>
      </c>
      <c r="AJ5" s="58">
        <f>VLOOKUP($A:$A,Variables_extraites!$A:$AD,18,FALSE)</f>
        <v>43048</v>
      </c>
      <c r="AK5" s="74">
        <f>VLOOKUP($A:$A,Variables_extraites!$A:$AD,19,FALSE)</f>
        <v>0</v>
      </c>
      <c r="AL5" s="58">
        <f>VLOOKUP($A:$A,Variables_extraites!$A:$AD,20,FALSE)</f>
        <v>43048</v>
      </c>
      <c r="AM5" s="74">
        <f>VLOOKUP($A:$A,Variables_extraites!$A:$AD,21,FALSE)</f>
        <v>29</v>
      </c>
      <c r="AN5" s="74">
        <f>VLOOKUP($A:$A,Variables_extraites!$A:$AD,22,FALSE)</f>
        <v>1</v>
      </c>
      <c r="AO5" s="58">
        <f>VLOOKUP($A:$A,Variables_extraites!$A:$AD,23,FALSE)</f>
        <v>42401</v>
      </c>
      <c r="AP5" s="74">
        <f>VLOOKUP($A:$A,Variables_extraites!$A:$AD,24,FALSE)</f>
        <v>8</v>
      </c>
      <c r="AQ5" s="74">
        <f>VLOOKUP($A:$A,Variables_extraites!$A:$AD,25,FALSE)</f>
        <v>1</v>
      </c>
      <c r="AR5" s="58">
        <f>VLOOKUP($A:$A,Variables_extraites!$A:$AD,26,FALSE)</f>
        <v>42401</v>
      </c>
      <c r="AS5" s="74">
        <f>VLOOKUP($A:$A,Variables_extraites!$A:$AD,27,FALSE)</f>
        <v>8</v>
      </c>
      <c r="AT5" s="74">
        <f>VLOOKUP($A:$A,Variables_extraites!$A:$AD,28,FALSE)</f>
        <v>29.33</v>
      </c>
      <c r="AU5" s="74">
        <f>VLOOKUP($A:$A,Variables_extraites!$A:$AD,29,FALSE)</f>
        <v>892</v>
      </c>
      <c r="AV5" s="74">
        <f>VLOOKUP($A:$A,Variables_extraites!$A:$AD,30,FALSE)</f>
        <v>-21.37</v>
      </c>
      <c r="AW5" s="877" t="s">
        <v>64</v>
      </c>
      <c r="AX5" s="877" t="s">
        <v>64</v>
      </c>
      <c r="AY5" s="877" t="s">
        <v>64</v>
      </c>
      <c r="AZ5" s="877" t="s">
        <v>64</v>
      </c>
      <c r="BA5" s="877" t="s">
        <v>64</v>
      </c>
      <c r="BB5" s="877" t="s">
        <v>64</v>
      </c>
      <c r="BC5" s="877" t="s">
        <v>64</v>
      </c>
      <c r="BD5" s="877" t="s">
        <v>64</v>
      </c>
      <c r="BE5" s="877" t="s">
        <v>64</v>
      </c>
      <c r="BF5" s="877" t="s">
        <v>64</v>
      </c>
      <c r="BG5" s="877" t="s">
        <v>64</v>
      </c>
      <c r="BH5" s="877" t="s">
        <v>64</v>
      </c>
      <c r="BI5" s="877" t="s">
        <v>64</v>
      </c>
      <c r="BJ5" s="877" t="s">
        <v>64</v>
      </c>
      <c r="BK5" s="877" t="s">
        <v>64</v>
      </c>
      <c r="BL5" s="877" t="s">
        <v>64</v>
      </c>
      <c r="BM5" s="877" t="s">
        <v>64</v>
      </c>
      <c r="BN5" s="877" t="s">
        <v>64</v>
      </c>
      <c r="BO5" s="877" t="s">
        <v>64</v>
      </c>
      <c r="BP5" s="877" t="s">
        <v>64</v>
      </c>
      <c r="BQ5" s="877" t="s">
        <v>64</v>
      </c>
      <c r="BR5" s="877" t="s">
        <v>64</v>
      </c>
      <c r="BS5" s="877" t="s">
        <v>64</v>
      </c>
      <c r="BT5" s="877" t="s">
        <v>64</v>
      </c>
      <c r="BU5" s="877" t="s">
        <v>64</v>
      </c>
      <c r="BV5" s="877" t="s">
        <v>64</v>
      </c>
      <c r="BW5" s="877" t="s">
        <v>64</v>
      </c>
      <c r="BX5" s="877" t="s">
        <v>64</v>
      </c>
      <c r="BY5" s="877" t="s">
        <v>64</v>
      </c>
      <c r="BZ5" s="877" t="s">
        <v>64</v>
      </c>
      <c r="CA5" s="877" t="s">
        <v>64</v>
      </c>
      <c r="CB5" s="877" t="s">
        <v>64</v>
      </c>
      <c r="CC5" s="877" t="s">
        <v>64</v>
      </c>
      <c r="CD5" s="877" t="s">
        <v>64</v>
      </c>
    </row>
    <row r="6" spans="1:82" ht="15.75" x14ac:dyDescent="0.25">
      <c r="A6" s="876">
        <v>8</v>
      </c>
      <c r="B6" s="453">
        <v>8</v>
      </c>
      <c r="C6" s="652">
        <v>2</v>
      </c>
      <c r="D6" s="29" t="s">
        <v>2118</v>
      </c>
      <c r="E6" s="27">
        <v>10477</v>
      </c>
      <c r="F6" s="911" t="s">
        <v>2119</v>
      </c>
      <c r="G6" s="911"/>
      <c r="H6" s="814">
        <v>78</v>
      </c>
      <c r="I6" s="671">
        <v>34.722222222222229</v>
      </c>
      <c r="J6" s="652">
        <v>0</v>
      </c>
      <c r="K6" s="375">
        <v>2</v>
      </c>
      <c r="L6" s="206">
        <v>1</v>
      </c>
      <c r="M6" s="955">
        <v>62</v>
      </c>
      <c r="N6" s="913">
        <v>55.55</v>
      </c>
      <c r="O6" s="914">
        <v>545.50789878054729</v>
      </c>
      <c r="P6" s="915">
        <v>3605</v>
      </c>
      <c r="Q6" s="916">
        <v>17</v>
      </c>
      <c r="R6" s="227">
        <v>46.809838415183961</v>
      </c>
      <c r="S6" s="227">
        <v>20.876190476190477</v>
      </c>
      <c r="T6" s="917">
        <v>38.6</v>
      </c>
      <c r="U6" s="956">
        <v>-14.33</v>
      </c>
      <c r="V6" s="957">
        <v>82.605597203265816</v>
      </c>
      <c r="W6" s="958">
        <v>36.531471769612189</v>
      </c>
      <c r="X6" s="678">
        <v>24.39</v>
      </c>
      <c r="Y6" s="28">
        <f>VLOOKUP($A:$A,Variables_extraites!$A:$AD,7,FALSE)</f>
        <v>0</v>
      </c>
      <c r="Z6" s="28">
        <f>VLOOKUP($A:$A,Variables_extraites!$A:$AD,8,FALSE)</f>
        <v>1</v>
      </c>
      <c r="AA6" s="28">
        <f>VLOOKUP($A:$A,Variables_extraites!$A:$AD,9,FALSE)</f>
        <v>13.8</v>
      </c>
      <c r="AB6" s="28">
        <f>VLOOKUP($A:$A,Variables_extraites!$A:$AD,10,FALSE)</f>
        <v>1</v>
      </c>
      <c r="AC6" s="28">
        <f>VLOOKUP($A:$A,Variables_extraites!$A:$AD,11,FALSE)</f>
        <v>1</v>
      </c>
      <c r="AD6" s="28">
        <f>VLOOKUP($A:$A,Variables_extraites!$A:$AD,12,FALSE)</f>
        <v>1</v>
      </c>
      <c r="AE6" s="74">
        <f>VLOOKUP($A:$A,Variables_extraites!$A:$AD,13,FALSE)</f>
        <v>52.132288946910357</v>
      </c>
      <c r="AF6" s="74" t="str">
        <f>VLOOKUP($A:$A,Variables_extraites!$A:$AD,14,FALSE)</f>
        <v>NA</v>
      </c>
      <c r="AG6" s="84">
        <f>VLOOKUP($A:$A,Variables_extraites!$A:$AD,15,FALSE)</f>
        <v>12.5</v>
      </c>
      <c r="AH6" s="74">
        <f>VLOOKUP($A:$A,Variables_extraites!$A:$AD,16,FALSE)</f>
        <v>8</v>
      </c>
      <c r="AI6" s="58">
        <f>VLOOKUP($A:$A,Variables_extraites!$A:$AD,17,FALSE)</f>
        <v>42129</v>
      </c>
      <c r="AJ6" s="58">
        <f>VLOOKUP($A:$A,Variables_extraites!$A:$AD,18,FALSE)</f>
        <v>43040</v>
      </c>
      <c r="AK6" s="74">
        <f>VLOOKUP($A:$A,Variables_extraites!$A:$AD,19,FALSE)</f>
        <v>1</v>
      </c>
      <c r="AL6" s="58">
        <f>VLOOKUP($A:$A,Variables_extraites!$A:$AD,20,FALSE)</f>
        <v>43040</v>
      </c>
      <c r="AM6" s="74">
        <f>VLOOKUP($A:$A,Variables_extraites!$A:$AD,21,FALSE)</f>
        <v>29</v>
      </c>
      <c r="AN6" s="74">
        <f>VLOOKUP($A:$A,Variables_extraites!$A:$AD,22,FALSE)</f>
        <v>1</v>
      </c>
      <c r="AO6" s="58">
        <f>VLOOKUP($A:$A,Variables_extraites!$A:$AD,23,FALSE)</f>
        <v>42152</v>
      </c>
      <c r="AP6" s="74">
        <f>VLOOKUP($A:$A,Variables_extraites!$A:$AD,24,FALSE)</f>
        <v>1</v>
      </c>
      <c r="AQ6" s="74">
        <f>VLOOKUP($A:$A,Variables_extraites!$A:$AD,25,FALSE)</f>
        <v>1</v>
      </c>
      <c r="AR6" s="58">
        <f>VLOOKUP($A:$A,Variables_extraites!$A:$AD,26,FALSE)</f>
        <v>42152</v>
      </c>
      <c r="AS6" s="74">
        <f>VLOOKUP($A:$A,Variables_extraites!$A:$AD,27,FALSE)</f>
        <v>1</v>
      </c>
      <c r="AT6" s="74">
        <f>VLOOKUP($A:$A,Variables_extraites!$A:$AD,28,FALSE)</f>
        <v>29</v>
      </c>
      <c r="AU6" s="74">
        <f>VLOOKUP($A:$A,Variables_extraites!$A:$AD,29,FALSE)</f>
        <v>911</v>
      </c>
      <c r="AV6" s="74" t="str">
        <f>VLOOKUP($A:$A,Variables_extraites!$A:$AD,30,FALSE)</f>
        <v>NA</v>
      </c>
      <c r="AW6" s="877" t="s">
        <v>64</v>
      </c>
      <c r="AX6" s="877" t="s">
        <v>64</v>
      </c>
      <c r="AY6" s="877" t="s">
        <v>64</v>
      </c>
      <c r="AZ6" s="877" t="s">
        <v>64</v>
      </c>
      <c r="BA6" s="877" t="s">
        <v>64</v>
      </c>
      <c r="BB6" s="877" t="s">
        <v>64</v>
      </c>
      <c r="BC6" s="877" t="s">
        <v>64</v>
      </c>
      <c r="BD6" s="877" t="s">
        <v>64</v>
      </c>
      <c r="BE6" s="877" t="s">
        <v>64</v>
      </c>
      <c r="BF6" s="877" t="s">
        <v>64</v>
      </c>
      <c r="BG6" s="877" t="s">
        <v>64</v>
      </c>
      <c r="BH6" s="877" t="s">
        <v>64</v>
      </c>
      <c r="BI6" s="877" t="s">
        <v>64</v>
      </c>
      <c r="BJ6" s="877" t="s">
        <v>64</v>
      </c>
      <c r="BK6" s="877" t="s">
        <v>64</v>
      </c>
      <c r="BL6" s="877" t="s">
        <v>64</v>
      </c>
      <c r="BM6" s="877" t="s">
        <v>64</v>
      </c>
      <c r="BN6" s="877" t="s">
        <v>64</v>
      </c>
      <c r="BO6" s="877" t="s">
        <v>64</v>
      </c>
      <c r="BP6" s="877" t="s">
        <v>64</v>
      </c>
      <c r="BQ6" s="877" t="s">
        <v>64</v>
      </c>
      <c r="BR6" s="877" t="s">
        <v>64</v>
      </c>
      <c r="BS6" s="877" t="s">
        <v>64</v>
      </c>
      <c r="BT6" s="877" t="s">
        <v>64</v>
      </c>
      <c r="BU6" s="877" t="s">
        <v>64</v>
      </c>
      <c r="BV6" s="877" t="s">
        <v>64</v>
      </c>
      <c r="BW6" s="877" t="s">
        <v>64</v>
      </c>
      <c r="BX6" s="877" t="s">
        <v>64</v>
      </c>
      <c r="BY6" s="877" t="s">
        <v>64</v>
      </c>
      <c r="BZ6" s="877" t="s">
        <v>64</v>
      </c>
      <c r="CA6" s="877" t="s">
        <v>64</v>
      </c>
      <c r="CB6" s="877" t="s">
        <v>64</v>
      </c>
      <c r="CC6" s="877" t="s">
        <v>64</v>
      </c>
      <c r="CD6" s="877" t="s">
        <v>64</v>
      </c>
    </row>
    <row r="7" spans="1:82" ht="15.75" x14ac:dyDescent="0.25">
      <c r="A7" s="876">
        <v>9</v>
      </c>
      <c r="B7" s="267">
        <v>9</v>
      </c>
      <c r="C7" s="206">
        <v>2</v>
      </c>
      <c r="D7" s="29" t="s">
        <v>2118</v>
      </c>
      <c r="E7" s="27">
        <v>10298</v>
      </c>
      <c r="F7" s="911" t="s">
        <v>2119</v>
      </c>
      <c r="G7" s="911" t="s">
        <v>2119</v>
      </c>
      <c r="H7" s="256">
        <v>84</v>
      </c>
      <c r="I7" s="342">
        <v>24.221453287197235</v>
      </c>
      <c r="J7" s="208">
        <v>1</v>
      </c>
      <c r="K7" s="62">
        <v>3</v>
      </c>
      <c r="L7" s="208">
        <v>1</v>
      </c>
      <c r="M7" s="912">
        <v>20</v>
      </c>
      <c r="N7" s="913">
        <v>85.09</v>
      </c>
      <c r="O7" s="914">
        <v>1335.70586237927</v>
      </c>
      <c r="P7" s="915">
        <v>6563</v>
      </c>
      <c r="Q7" s="916">
        <v>77</v>
      </c>
      <c r="R7" s="227">
        <v>72.663664196287684</v>
      </c>
      <c r="S7" s="227">
        <v>28.888888888888889</v>
      </c>
      <c r="T7" s="917">
        <v>43</v>
      </c>
      <c r="U7" s="918">
        <v>-17.170000000000002</v>
      </c>
      <c r="V7" s="921"/>
      <c r="W7" s="920"/>
      <c r="X7" s="584">
        <v>75.915800000000004</v>
      </c>
      <c r="Y7" s="28">
        <f>VLOOKUP($A:$A,Variables_extraites!$A:$AD,7,FALSE)</f>
        <v>0</v>
      </c>
      <c r="Z7" s="28">
        <f>VLOOKUP($A:$A,Variables_extraites!$A:$AD,8,FALSE)</f>
        <v>0</v>
      </c>
      <c r="AA7" s="28">
        <f>VLOOKUP($A:$A,Variables_extraites!$A:$AD,9,FALSE)</f>
        <v>9</v>
      </c>
      <c r="AB7" s="28">
        <f>VLOOKUP($A:$A,Variables_extraites!$A:$AD,10,FALSE)</f>
        <v>1</v>
      </c>
      <c r="AC7" s="28">
        <f>VLOOKUP($A:$A,Variables_extraites!$A:$AD,11,FALSE)</f>
        <v>1</v>
      </c>
      <c r="AD7" s="28">
        <f>VLOOKUP($A:$A,Variables_extraites!$A:$AD,12,FALSE)</f>
        <v>0</v>
      </c>
      <c r="AE7" s="74">
        <f>VLOOKUP($A:$A,Variables_extraites!$A:$AD,13,FALSE)</f>
        <v>60.39928486293207</v>
      </c>
      <c r="AF7" s="74">
        <f>VLOOKUP($A:$A,Variables_extraites!$A:$AD,14,FALSE)</f>
        <v>1.0586319218241043</v>
      </c>
      <c r="AG7" s="84">
        <f>VLOOKUP($A:$A,Variables_extraites!$A:$AD,15,FALSE)</f>
        <v>16</v>
      </c>
      <c r="AH7" s="74">
        <f>VLOOKUP($A:$A,Variables_extraites!$A:$AD,16,FALSE)</f>
        <v>9</v>
      </c>
      <c r="AI7" s="58">
        <f>VLOOKUP($A:$A,Variables_extraites!$A:$AD,17,FALSE)</f>
        <v>42345</v>
      </c>
      <c r="AJ7" s="58">
        <f>VLOOKUP($A:$A,Variables_extraites!$A:$AD,18,FALSE)</f>
        <v>42622</v>
      </c>
      <c r="AK7" s="74">
        <f>VLOOKUP($A:$A,Variables_extraites!$A:$AD,19,FALSE)</f>
        <v>1</v>
      </c>
      <c r="AL7" s="58">
        <f>VLOOKUP($A:$A,Variables_extraites!$A:$AD,20,FALSE)</f>
        <v>42622</v>
      </c>
      <c r="AM7" s="74">
        <f>VLOOKUP($A:$A,Variables_extraites!$A:$AD,21,FALSE)</f>
        <v>9</v>
      </c>
      <c r="AN7" s="74">
        <f>VLOOKUP($A:$A,Variables_extraites!$A:$AD,22,FALSE)</f>
        <v>1</v>
      </c>
      <c r="AO7" s="58">
        <f>VLOOKUP($A:$A,Variables_extraites!$A:$AD,23,FALSE)</f>
        <v>42397</v>
      </c>
      <c r="AP7" s="74">
        <f>VLOOKUP($A:$A,Variables_extraites!$A:$AD,24,FALSE)</f>
        <v>2</v>
      </c>
      <c r="AQ7" s="74">
        <f>VLOOKUP($A:$A,Variables_extraites!$A:$AD,25,FALSE)</f>
        <v>1</v>
      </c>
      <c r="AR7" s="58">
        <f>VLOOKUP($A:$A,Variables_extraites!$A:$AD,26,FALSE)</f>
        <v>42397</v>
      </c>
      <c r="AS7" s="74">
        <f>VLOOKUP($A:$A,Variables_extraites!$A:$AD,27,FALSE)</f>
        <v>2</v>
      </c>
      <c r="AT7" s="74">
        <f>VLOOKUP($A:$A,Variables_extraites!$A:$AD,28,FALSE)</f>
        <v>9</v>
      </c>
      <c r="AU7" s="74">
        <f>VLOOKUP($A:$A,Variables_extraites!$A:$AD,29,FALSE)</f>
        <v>277</v>
      </c>
      <c r="AV7" s="74">
        <f>VLOOKUP($A:$A,Variables_extraites!$A:$AD,30,FALSE)</f>
        <v>-20.25</v>
      </c>
      <c r="AW7" s="877">
        <v>7.60673831741759</v>
      </c>
      <c r="AX7" s="877">
        <v>7.3979740493267698</v>
      </c>
      <c r="AY7" s="877">
        <v>5.04614178164472</v>
      </c>
      <c r="AZ7" s="877">
        <v>3.1243281350021999</v>
      </c>
      <c r="BA7" s="877">
        <v>8.5007622254579207</v>
      </c>
      <c r="BB7" s="877">
        <v>7.1183181922183802</v>
      </c>
      <c r="BC7" s="877">
        <v>9.1011352762462394</v>
      </c>
      <c r="BD7" s="877">
        <v>7.9936177577273897</v>
      </c>
      <c r="BE7" s="877">
        <v>6.3774708428496503</v>
      </c>
      <c r="BF7" s="877">
        <v>1.1570437101455799</v>
      </c>
      <c r="BG7" s="877">
        <v>5.6965503010785703</v>
      </c>
      <c r="BH7" s="877">
        <v>6.34925910990445</v>
      </c>
      <c r="BI7" s="877">
        <v>7.5947724604187901</v>
      </c>
      <c r="BJ7" s="877">
        <v>4.5310694927259503</v>
      </c>
      <c r="BK7" s="877">
        <v>5.95791459863299</v>
      </c>
      <c r="BL7" s="877">
        <v>7.8323837165491303</v>
      </c>
      <c r="BM7" s="877">
        <v>6.26416107128808</v>
      </c>
      <c r="BN7" s="877">
        <v>7.5291962679993896</v>
      </c>
      <c r="BO7" s="877">
        <v>4.6322682154995096</v>
      </c>
      <c r="BP7" s="877">
        <v>5.9300276408817396</v>
      </c>
      <c r="BQ7" s="877">
        <v>7.4654031486090604</v>
      </c>
      <c r="BR7" s="877">
        <v>0.33342373372519202</v>
      </c>
      <c r="BS7" s="877">
        <v>10.692815983147501</v>
      </c>
      <c r="BT7" s="877">
        <v>1.13093086982645</v>
      </c>
      <c r="BU7" s="877">
        <v>8.7794567246341693</v>
      </c>
      <c r="BV7" s="877">
        <v>6.7059779016825196</v>
      </c>
      <c r="BW7" s="877">
        <v>5.7438919109365703</v>
      </c>
      <c r="BX7" s="877">
        <v>11.2530378834989</v>
      </c>
      <c r="BY7" s="877">
        <v>3.5789387130933901</v>
      </c>
      <c r="BZ7" s="877">
        <v>7.7380922596204904</v>
      </c>
      <c r="CA7" s="877">
        <v>4.3096127724541198</v>
      </c>
      <c r="CB7" s="877">
        <v>3.51494562387842</v>
      </c>
      <c r="CC7" s="877">
        <v>8.4460329909089698</v>
      </c>
      <c r="CD7" s="877">
        <v>9.5618851133210505</v>
      </c>
    </row>
    <row r="8" spans="1:82" ht="15.75" x14ac:dyDescent="0.25">
      <c r="A8" s="876">
        <v>10</v>
      </c>
      <c r="B8" s="267">
        <v>10</v>
      </c>
      <c r="C8" s="206">
        <v>2</v>
      </c>
      <c r="D8" s="29" t="s">
        <v>2118</v>
      </c>
      <c r="E8" s="27">
        <v>10332</v>
      </c>
      <c r="F8" s="911" t="s">
        <v>2119</v>
      </c>
      <c r="G8" s="911" t="s">
        <v>2119</v>
      </c>
      <c r="H8" s="256">
        <v>81</v>
      </c>
      <c r="I8" s="342">
        <v>31.645569620253159</v>
      </c>
      <c r="J8" s="208">
        <v>1</v>
      </c>
      <c r="K8" s="62">
        <v>3</v>
      </c>
      <c r="L8" s="208">
        <v>0</v>
      </c>
      <c r="M8" s="912">
        <v>48</v>
      </c>
      <c r="N8" s="913">
        <v>21.97</v>
      </c>
      <c r="O8" s="914">
        <v>150.29695682034895</v>
      </c>
      <c r="P8" s="915">
        <v>1717</v>
      </c>
      <c r="Q8" s="916">
        <v>17</v>
      </c>
      <c r="R8" s="227"/>
      <c r="S8" s="227">
        <v>17.610062893081761</v>
      </c>
      <c r="T8" s="917">
        <v>36</v>
      </c>
      <c r="U8" s="227">
        <v>-19.123333333333331</v>
      </c>
      <c r="V8" s="921">
        <v>40.958825456569031</v>
      </c>
      <c r="W8" s="920">
        <v>29.127332680966862</v>
      </c>
      <c r="X8" s="584">
        <v>60.390099999999997</v>
      </c>
      <c r="Y8" s="28">
        <f>VLOOKUP($A:$A,Variables_extraites!$A:$AD,7,FALSE)</f>
        <v>0</v>
      </c>
      <c r="Z8" s="28">
        <f>VLOOKUP($A:$A,Variables_extraites!$A:$AD,8,FALSE)</f>
        <v>0</v>
      </c>
      <c r="AA8" s="28">
        <f>VLOOKUP($A:$A,Variables_extraites!$A:$AD,9,FALSE)</f>
        <v>11.3</v>
      </c>
      <c r="AB8" s="28">
        <f>VLOOKUP($A:$A,Variables_extraites!$A:$AD,10,FALSE)</f>
        <v>1</v>
      </c>
      <c r="AC8" s="28">
        <f>VLOOKUP($A:$A,Variables_extraites!$A:$AD,11,FALSE)</f>
        <v>0</v>
      </c>
      <c r="AD8" s="28">
        <f>VLOOKUP($A:$A,Variables_extraites!$A:$AD,12,FALSE)</f>
        <v>1</v>
      </c>
      <c r="AE8" s="74">
        <f>VLOOKUP($A:$A,Variables_extraites!$A:$AD,13,FALSE)</f>
        <v>66.39798488664988</v>
      </c>
      <c r="AF8" s="74" t="str">
        <f>VLOOKUP($A:$A,Variables_extraites!$A:$AD,14,FALSE)</f>
        <v>NA</v>
      </c>
      <c r="AG8" s="84">
        <f>VLOOKUP($A:$A,Variables_extraites!$A:$AD,15,FALSE)</f>
        <v>23</v>
      </c>
      <c r="AH8" s="74">
        <f>VLOOKUP($A:$A,Variables_extraites!$A:$AD,16,FALSE)</f>
        <v>10</v>
      </c>
      <c r="AI8" s="58">
        <f>VLOOKUP($A:$A,Variables_extraites!$A:$AD,17,FALSE)</f>
        <v>42041</v>
      </c>
      <c r="AJ8" s="58">
        <f>VLOOKUP($A:$A,Variables_extraites!$A:$AD,18,FALSE)</f>
        <v>43480</v>
      </c>
      <c r="AK8" s="74">
        <f>VLOOKUP($A:$A,Variables_extraites!$A:$AD,19,FALSE)</f>
        <v>0</v>
      </c>
      <c r="AL8" s="58">
        <f>VLOOKUP($A:$A,Variables_extraites!$A:$AD,20,FALSE)</f>
        <v>43480</v>
      </c>
      <c r="AM8" s="74">
        <f>VLOOKUP($A:$A,Variables_extraites!$A:$AD,21,FALSE)</f>
        <v>47</v>
      </c>
      <c r="AN8" s="74">
        <f>VLOOKUP($A:$A,Variables_extraites!$A:$AD,22,FALSE)</f>
        <v>1</v>
      </c>
      <c r="AO8" s="58">
        <f>VLOOKUP($A:$A,Variables_extraites!$A:$AD,23,FALSE)</f>
        <v>42873</v>
      </c>
      <c r="AP8" s="74">
        <f>VLOOKUP($A:$A,Variables_extraites!$A:$AD,24,FALSE)</f>
        <v>27</v>
      </c>
      <c r="AQ8" s="74">
        <f>VLOOKUP($A:$A,Variables_extraites!$A:$AD,25,FALSE)</f>
        <v>1</v>
      </c>
      <c r="AR8" s="58">
        <f>VLOOKUP($A:$A,Variables_extraites!$A:$AD,26,FALSE)</f>
        <v>42873</v>
      </c>
      <c r="AS8" s="74">
        <f>VLOOKUP($A:$A,Variables_extraites!$A:$AD,27,FALSE)</f>
        <v>27</v>
      </c>
      <c r="AT8" s="74">
        <f>VLOOKUP($A:$A,Variables_extraites!$A:$AD,28,FALSE)</f>
        <v>47</v>
      </c>
      <c r="AU8" s="74">
        <f>VLOOKUP($A:$A,Variables_extraites!$A:$AD,29,FALSE)</f>
        <v>1439</v>
      </c>
      <c r="AV8" s="74">
        <f>VLOOKUP($A:$A,Variables_extraites!$A:$AD,30,FALSE)</f>
        <v>-25.97</v>
      </c>
      <c r="AW8" s="877">
        <v>8.76434084667018</v>
      </c>
      <c r="AX8" s="877">
        <v>8.0100524905952195</v>
      </c>
      <c r="AY8" s="877">
        <v>5.10349763970334</v>
      </c>
      <c r="AZ8" s="877">
        <v>2.5360529002402101</v>
      </c>
      <c r="BA8" s="877">
        <v>8.0101084534742899</v>
      </c>
      <c r="BB8" s="877">
        <v>5.5625477241991197</v>
      </c>
      <c r="BC8" s="877">
        <v>9.4409106834175809</v>
      </c>
      <c r="BD8" s="877">
        <v>8.0997685898850893</v>
      </c>
      <c r="BE8" s="877">
        <v>6.2479275134435897</v>
      </c>
      <c r="BF8" s="877">
        <v>1.54101915313356</v>
      </c>
      <c r="BG8" s="877">
        <v>5.8945752731752803</v>
      </c>
      <c r="BH8" s="877">
        <v>6.1963316342657597</v>
      </c>
      <c r="BI8" s="877">
        <v>7.6116150376923404</v>
      </c>
      <c r="BJ8" s="877">
        <v>4.3154213159457804</v>
      </c>
      <c r="BK8" s="877">
        <v>5.8797057662822896</v>
      </c>
      <c r="BL8" s="877">
        <v>8.0465783666203308</v>
      </c>
      <c r="BM8" s="877">
        <v>6.4955352806445301</v>
      </c>
      <c r="BN8" s="877">
        <v>6.6697354627979797</v>
      </c>
      <c r="BO8" s="877">
        <v>5.3034154626856198</v>
      </c>
      <c r="BP8" s="877">
        <v>5.7202784652333296</v>
      </c>
      <c r="BQ8" s="877">
        <v>7.2983833855892399</v>
      </c>
      <c r="BR8" s="877">
        <v>2.8399595874895298</v>
      </c>
      <c r="BS8" s="877">
        <v>9.7109441545758699</v>
      </c>
      <c r="BT8" s="877">
        <v>1.6599245584023801</v>
      </c>
      <c r="BU8" s="877">
        <v>6.1616861745840001</v>
      </c>
      <c r="BV8" s="877">
        <v>7.0660891904577703</v>
      </c>
      <c r="BW8" s="877">
        <v>5.5369853757919403</v>
      </c>
      <c r="BX8" s="877">
        <v>10.160262223909401</v>
      </c>
      <c r="BY8" s="877">
        <v>3.3434078222978099</v>
      </c>
      <c r="BZ8" s="877">
        <v>7.8101217264985197</v>
      </c>
      <c r="CA8" s="877">
        <v>4.4032677223393</v>
      </c>
      <c r="CB8" s="877">
        <v>2.3501404974109001</v>
      </c>
      <c r="CC8" s="877">
        <v>3.3217265870944699</v>
      </c>
      <c r="CD8" s="877">
        <v>8.0510195961734894</v>
      </c>
    </row>
    <row r="9" spans="1:82" ht="15.75" x14ac:dyDescent="0.25">
      <c r="A9" s="876">
        <v>12</v>
      </c>
      <c r="B9" s="408">
        <v>12</v>
      </c>
      <c r="C9" s="652">
        <v>2</v>
      </c>
      <c r="D9" s="29" t="s">
        <v>2118</v>
      </c>
      <c r="E9" s="27">
        <v>10363</v>
      </c>
      <c r="F9" s="911" t="s">
        <v>2119</v>
      </c>
      <c r="G9" s="911" t="s">
        <v>2119</v>
      </c>
      <c r="H9" s="720">
        <v>83</v>
      </c>
      <c r="I9" s="671">
        <v>29.937594872659808</v>
      </c>
      <c r="J9" s="670">
        <v>1</v>
      </c>
      <c r="K9" s="375">
        <v>2</v>
      </c>
      <c r="L9" s="125">
        <v>1</v>
      </c>
      <c r="M9" s="912">
        <v>94</v>
      </c>
      <c r="N9" s="913">
        <v>55.8</v>
      </c>
      <c r="O9" s="914">
        <v>204.47624299252195</v>
      </c>
      <c r="P9" s="924"/>
      <c r="Q9" s="925"/>
      <c r="R9" s="227">
        <v>47.411340714934866</v>
      </c>
      <c r="S9" s="227">
        <v>23.243243243243242</v>
      </c>
      <c r="T9" s="917">
        <v>58.5</v>
      </c>
      <c r="U9" s="918">
        <v>-14.7</v>
      </c>
      <c r="V9" s="919">
        <v>55.576293999999997</v>
      </c>
      <c r="W9" s="920">
        <v>31.531215318623158</v>
      </c>
      <c r="X9" s="678">
        <v>38.564700000000002</v>
      </c>
      <c r="Y9" s="28">
        <f>VLOOKUP($A:$A,Variables_extraites!$A:$AD,7,FALSE)</f>
        <v>0</v>
      </c>
      <c r="Z9" s="28">
        <f>VLOOKUP($A:$A,Variables_extraites!$A:$AD,8,FALSE)</f>
        <v>0</v>
      </c>
      <c r="AA9" s="28">
        <f>VLOOKUP($A:$A,Variables_extraites!$A:$AD,9,FALSE)</f>
        <v>13.4</v>
      </c>
      <c r="AB9" s="28">
        <f>VLOOKUP($A:$A,Variables_extraites!$A:$AD,10,FALSE)</f>
        <v>1</v>
      </c>
      <c r="AC9" s="28">
        <f>VLOOKUP($A:$A,Variables_extraites!$A:$AD,11,FALSE)</f>
        <v>1</v>
      </c>
      <c r="AD9" s="28">
        <f>VLOOKUP($A:$A,Variables_extraites!$A:$AD,12,FALSE)</f>
        <v>0</v>
      </c>
      <c r="AE9" s="74">
        <f>VLOOKUP($A:$A,Variables_extraites!$A:$AD,13,FALSE)</f>
        <v>81.55893536121674</v>
      </c>
      <c r="AF9" s="74">
        <f>VLOOKUP($A:$A,Variables_extraites!$A:$AD,14,FALSE)</f>
        <v>2.0476190476190474</v>
      </c>
      <c r="AG9" s="84">
        <f>VLOOKUP($A:$A,Variables_extraites!$A:$AD,15,FALSE)</f>
        <v>16</v>
      </c>
      <c r="AH9" s="74">
        <f>VLOOKUP($A:$A,Variables_extraites!$A:$AD,16,FALSE)</f>
        <v>12</v>
      </c>
      <c r="AI9" s="58">
        <f>VLOOKUP($A:$A,Variables_extraites!$A:$AD,17,FALSE)</f>
        <v>42254</v>
      </c>
      <c r="AJ9" s="58">
        <f>VLOOKUP($A:$A,Variables_extraites!$A:$AD,18,FALSE)</f>
        <v>43119</v>
      </c>
      <c r="AK9" s="74">
        <f>VLOOKUP($A:$A,Variables_extraites!$A:$AD,19,FALSE)</f>
        <v>0</v>
      </c>
      <c r="AL9" s="58">
        <f>VLOOKUP($A:$A,Variables_extraites!$A:$AD,20,FALSE)</f>
        <v>43119</v>
      </c>
      <c r="AM9" s="74">
        <f>VLOOKUP($A:$A,Variables_extraites!$A:$AD,21,FALSE)</f>
        <v>28</v>
      </c>
      <c r="AN9" s="74">
        <f>VLOOKUP($A:$A,Variables_extraites!$A:$AD,22,FALSE)</f>
        <v>1</v>
      </c>
      <c r="AO9" s="58">
        <f>VLOOKUP($A:$A,Variables_extraites!$A:$AD,23,FALSE)</f>
        <v>43119</v>
      </c>
      <c r="AP9" s="74">
        <f>VLOOKUP($A:$A,Variables_extraites!$A:$AD,24,FALSE)</f>
        <v>28</v>
      </c>
      <c r="AQ9" s="74">
        <f>VLOOKUP($A:$A,Variables_extraites!$A:$AD,25,FALSE)</f>
        <v>1</v>
      </c>
      <c r="AR9" s="58">
        <f>VLOOKUP($A:$A,Variables_extraites!$A:$AD,26,FALSE)</f>
        <v>43119</v>
      </c>
      <c r="AS9" s="74">
        <f>VLOOKUP($A:$A,Variables_extraites!$A:$AD,27,FALSE)</f>
        <v>28</v>
      </c>
      <c r="AT9" s="74">
        <f>VLOOKUP($A:$A,Variables_extraites!$A:$AD,28,FALSE)</f>
        <v>28</v>
      </c>
      <c r="AU9" s="74">
        <f>VLOOKUP($A:$A,Variables_extraites!$A:$AD,29,FALSE)</f>
        <v>865</v>
      </c>
      <c r="AV9" s="74">
        <f>VLOOKUP($A:$A,Variables_extraites!$A:$AD,30,FALSE)</f>
        <v>-17.559999999999999</v>
      </c>
      <c r="AW9" s="877">
        <v>8.7237291956655998</v>
      </c>
      <c r="AX9" s="877">
        <v>7.4976123656183598</v>
      </c>
      <c r="AY9" s="877">
        <v>5.18308946064076</v>
      </c>
      <c r="AZ9" s="877">
        <v>3.78240856492737</v>
      </c>
      <c r="BA9" s="877">
        <v>7.6510516911789299</v>
      </c>
      <c r="BB9" s="877">
        <v>8.6892642111048009</v>
      </c>
      <c r="BC9" s="877">
        <v>7.8963324039099403</v>
      </c>
      <c r="BD9" s="877">
        <v>8.0714623625566198</v>
      </c>
      <c r="BE9" s="877">
        <v>6.2176184853510499</v>
      </c>
      <c r="BF9" s="877">
        <v>1.13750352374994</v>
      </c>
      <c r="BG9" s="877">
        <v>5.8482473527045098</v>
      </c>
      <c r="BH9" s="877">
        <v>6.5161727755250904</v>
      </c>
      <c r="BI9" s="877">
        <v>7.7338966052474998</v>
      </c>
      <c r="BJ9" s="877">
        <v>4.7980505147675103</v>
      </c>
      <c r="BK9" s="877">
        <v>5.9646296667205903</v>
      </c>
      <c r="BL9" s="877">
        <v>7.82610353474906</v>
      </c>
      <c r="BM9" s="877">
        <v>6.7068067985975297</v>
      </c>
      <c r="BN9" s="877">
        <v>7.2194589667351696</v>
      </c>
      <c r="BO9" s="877">
        <v>6.1731274334806603</v>
      </c>
      <c r="BP9" s="877">
        <v>6.27724089833207</v>
      </c>
      <c r="BQ9" s="877">
        <v>7.5970096598346704</v>
      </c>
      <c r="BR9" s="877">
        <v>-0.32192809488736202</v>
      </c>
      <c r="BS9" s="877">
        <v>10.392800387144399</v>
      </c>
      <c r="BT9" s="877">
        <v>0.23878685958711601</v>
      </c>
      <c r="BU9" s="877">
        <v>5.5888645181901504</v>
      </c>
      <c r="BV9" s="877">
        <v>6.6444331524062497</v>
      </c>
      <c r="BW9" s="877">
        <v>5.4469178648660304</v>
      </c>
      <c r="BX9" s="877">
        <v>11.1402034873181</v>
      </c>
      <c r="BY9" s="877">
        <v>3.4711874603869899</v>
      </c>
      <c r="BZ9" s="877">
        <v>6.5722833666504101</v>
      </c>
      <c r="CA9" s="877">
        <v>4.6135316529179304</v>
      </c>
      <c r="CB9" s="877">
        <v>4.56792012066769</v>
      </c>
      <c r="CC9" s="877">
        <v>5.9107926130775104</v>
      </c>
      <c r="CD9" s="877">
        <v>10.1540135275573</v>
      </c>
    </row>
    <row r="10" spans="1:82" ht="15.75" x14ac:dyDescent="0.25">
      <c r="A10" s="876">
        <v>16</v>
      </c>
      <c r="B10" s="408">
        <v>16</v>
      </c>
      <c r="C10" s="652">
        <v>2</v>
      </c>
      <c r="D10" s="29" t="s">
        <v>2118</v>
      </c>
      <c r="E10" s="27">
        <v>10550</v>
      </c>
      <c r="F10" s="911" t="s">
        <v>2119</v>
      </c>
      <c r="G10" s="911" t="s">
        <v>2119</v>
      </c>
      <c r="H10" s="720">
        <v>79</v>
      </c>
      <c r="I10" s="671">
        <v>32.653061224489797</v>
      </c>
      <c r="J10" s="670">
        <v>0</v>
      </c>
      <c r="K10" s="375">
        <v>2</v>
      </c>
      <c r="L10" s="208">
        <v>0</v>
      </c>
      <c r="M10" s="912">
        <v>97</v>
      </c>
      <c r="N10" s="913">
        <v>41.25</v>
      </c>
      <c r="O10" s="914">
        <v>92.974799402765441</v>
      </c>
      <c r="P10" s="915">
        <v>1029</v>
      </c>
      <c r="Q10" s="916">
        <v>17</v>
      </c>
      <c r="R10" s="227">
        <v>62.283614641002572</v>
      </c>
      <c r="S10" s="227">
        <v>22.222222222222221</v>
      </c>
      <c r="T10" s="917">
        <v>41</v>
      </c>
      <c r="U10" s="918">
        <v>-13.1</v>
      </c>
      <c r="V10" s="921"/>
      <c r="W10" s="920"/>
      <c r="X10" s="678">
        <v>36.6252</v>
      </c>
      <c r="Y10" s="28">
        <f>VLOOKUP($A:$A,Variables_extraites!$A:$AD,7,FALSE)</f>
        <v>0</v>
      </c>
      <c r="Z10" s="28">
        <f>VLOOKUP($A:$A,Variables_extraites!$A:$AD,8,FALSE)</f>
        <v>1</v>
      </c>
      <c r="AA10" s="28">
        <f>VLOOKUP($A:$A,Variables_extraites!$A:$AD,9,FALSE)</f>
        <v>14.5</v>
      </c>
      <c r="AB10" s="28">
        <f>VLOOKUP($A:$A,Variables_extraites!$A:$AD,10,FALSE)</f>
        <v>1</v>
      </c>
      <c r="AC10" s="28">
        <f>VLOOKUP($A:$A,Variables_extraites!$A:$AD,11,FALSE)</f>
        <v>0</v>
      </c>
      <c r="AD10" s="28">
        <f>VLOOKUP($A:$A,Variables_extraites!$A:$AD,12,FALSE)</f>
        <v>1</v>
      </c>
      <c r="AE10" s="74">
        <f>VLOOKUP($A:$A,Variables_extraites!$A:$AD,13,FALSE)</f>
        <v>60.529830810329479</v>
      </c>
      <c r="AF10" s="74" t="str">
        <f>VLOOKUP($A:$A,Variables_extraites!$A:$AD,14,FALSE)</f>
        <v>NA</v>
      </c>
      <c r="AG10" s="84">
        <f>VLOOKUP($A:$A,Variables_extraites!$A:$AD,15,FALSE)</f>
        <v>19</v>
      </c>
      <c r="AH10" s="74">
        <f>VLOOKUP($A:$A,Variables_extraites!$A:$AD,16,FALSE)</f>
        <v>16</v>
      </c>
      <c r="AI10" s="58">
        <f>VLOOKUP($A:$A,Variables_extraites!$A:$AD,17,FALSE)</f>
        <v>42345</v>
      </c>
      <c r="AJ10" s="58">
        <f>VLOOKUP($A:$A,Variables_extraites!$A:$AD,18,FALSE)</f>
        <v>43398</v>
      </c>
      <c r="AK10" s="74">
        <f>VLOOKUP($A:$A,Variables_extraites!$A:$AD,19,FALSE)</f>
        <v>0</v>
      </c>
      <c r="AL10" s="58">
        <f>VLOOKUP($A:$A,Variables_extraites!$A:$AD,20,FALSE)</f>
        <v>43398</v>
      </c>
      <c r="AM10" s="74">
        <f>VLOOKUP($A:$A,Variables_extraites!$A:$AD,21,FALSE)</f>
        <v>34</v>
      </c>
      <c r="AN10" s="74">
        <f>VLOOKUP($A:$A,Variables_extraites!$A:$AD,22,FALSE)</f>
        <v>1</v>
      </c>
      <c r="AO10" s="58">
        <f>VLOOKUP($A:$A,Variables_extraites!$A:$AD,23,FALSE)</f>
        <v>42522</v>
      </c>
      <c r="AP10" s="74">
        <f>VLOOKUP($A:$A,Variables_extraites!$A:$AD,24,FALSE)</f>
        <v>5</v>
      </c>
      <c r="AQ10" s="74">
        <f>VLOOKUP($A:$A,Variables_extraites!$A:$AD,25,FALSE)</f>
        <v>1</v>
      </c>
      <c r="AR10" s="58">
        <f>VLOOKUP($A:$A,Variables_extraites!$A:$AD,26,FALSE)</f>
        <v>42522</v>
      </c>
      <c r="AS10" s="74">
        <f>VLOOKUP($A:$A,Variables_extraites!$A:$AD,27,FALSE)</f>
        <v>5</v>
      </c>
      <c r="AT10" s="74">
        <f>VLOOKUP($A:$A,Variables_extraites!$A:$AD,28,FALSE)</f>
        <v>34</v>
      </c>
      <c r="AU10" s="74">
        <f>VLOOKUP($A:$A,Variables_extraites!$A:$AD,29,FALSE)</f>
        <v>1053</v>
      </c>
      <c r="AV10" s="74">
        <f>VLOOKUP($A:$A,Variables_extraites!$A:$AD,30,FALSE)</f>
        <v>-15.01</v>
      </c>
      <c r="AW10" s="877">
        <v>8.37186374782409</v>
      </c>
      <c r="AX10" s="877">
        <v>7.1846770206808896</v>
      </c>
      <c r="AY10" s="877">
        <v>4.9832216507426699</v>
      </c>
      <c r="AZ10" s="877">
        <v>1.5509006646475201</v>
      </c>
      <c r="BA10" s="877">
        <v>7.9629538276270404</v>
      </c>
      <c r="BB10" s="877">
        <v>5.6182386555954498</v>
      </c>
      <c r="BC10" s="877">
        <v>9.2555715443215991</v>
      </c>
      <c r="BD10" s="877">
        <v>7.7391730313094902</v>
      </c>
      <c r="BE10" s="877">
        <v>6.0995056170911397</v>
      </c>
      <c r="BF10" s="877">
        <v>1.1043366598147399</v>
      </c>
      <c r="BG10" s="877">
        <v>5.4809113460477503</v>
      </c>
      <c r="BH10" s="877">
        <v>5.9257621136719196</v>
      </c>
      <c r="BI10" s="877">
        <v>7.1825929896489402</v>
      </c>
      <c r="BJ10" s="877">
        <v>4.0992952043377704</v>
      </c>
      <c r="BK10" s="877">
        <v>5.762880292917</v>
      </c>
      <c r="BL10" s="877">
        <v>7.6037746864639697</v>
      </c>
      <c r="BM10" s="877">
        <v>6.4836545732816404</v>
      </c>
      <c r="BN10" s="877">
        <v>6.5349642498046503</v>
      </c>
      <c r="BO10" s="877">
        <v>5.6276068381296502</v>
      </c>
      <c r="BP10" s="877">
        <v>5.4947356048628002</v>
      </c>
      <c r="BQ10" s="877">
        <v>7.5376843371475202</v>
      </c>
      <c r="BR10" s="877">
        <v>1.3103401206121501</v>
      </c>
      <c r="BS10" s="877">
        <v>9.7673237454258501</v>
      </c>
      <c r="BT10" s="877">
        <v>1.98550043030488</v>
      </c>
      <c r="BU10" s="877">
        <v>3.6403895600549498</v>
      </c>
      <c r="BV10" s="877">
        <v>7.0748907201263398</v>
      </c>
      <c r="BW10" s="877">
        <v>4.8904466926799097</v>
      </c>
      <c r="BX10" s="877">
        <v>10.618936044162201</v>
      </c>
      <c r="BY10" s="877">
        <v>3.1309308698264502</v>
      </c>
      <c r="BZ10" s="877">
        <v>8.6093634503938006</v>
      </c>
      <c r="CA10" s="877">
        <v>3.9457949567400599</v>
      </c>
      <c r="CB10" s="877">
        <v>2.0095725937684099</v>
      </c>
      <c r="CC10" s="877">
        <v>2.33004943944279</v>
      </c>
      <c r="CD10" s="877">
        <v>7.7818233151209704</v>
      </c>
    </row>
    <row r="11" spans="1:82" ht="15.75" x14ac:dyDescent="0.25">
      <c r="A11" s="876">
        <v>17</v>
      </c>
      <c r="B11" s="267">
        <v>17</v>
      </c>
      <c r="C11" s="206">
        <v>2</v>
      </c>
      <c r="D11" s="29" t="s">
        <v>2118</v>
      </c>
      <c r="E11" s="27">
        <v>10430</v>
      </c>
      <c r="F11" s="911" t="s">
        <v>2119</v>
      </c>
      <c r="G11" s="911" t="s">
        <v>2119</v>
      </c>
      <c r="H11" s="256">
        <v>84</v>
      </c>
      <c r="I11" s="342">
        <v>37.465564738292017</v>
      </c>
      <c r="J11" s="208">
        <v>1</v>
      </c>
      <c r="K11" s="62">
        <v>2</v>
      </c>
      <c r="L11" s="208">
        <v>0</v>
      </c>
      <c r="M11" s="912">
        <v>35</v>
      </c>
      <c r="N11" s="913">
        <v>55.44</v>
      </c>
      <c r="O11" s="914">
        <v>243.67732631833769</v>
      </c>
      <c r="P11" s="915">
        <v>4680</v>
      </c>
      <c r="Q11" s="916">
        <v>31</v>
      </c>
      <c r="R11" s="227">
        <v>33.874695726720802</v>
      </c>
      <c r="S11" s="227">
        <v>34.333333333333336</v>
      </c>
      <c r="T11" s="917">
        <v>22</v>
      </c>
      <c r="U11" s="918">
        <v>-22.5</v>
      </c>
      <c r="V11" s="919">
        <v>65.825571999999994</v>
      </c>
      <c r="W11" s="920">
        <v>33.348859347688844</v>
      </c>
      <c r="X11" s="584">
        <v>159.4128</v>
      </c>
      <c r="Y11" s="28">
        <f>VLOOKUP($A:$A,Variables_extraites!$A:$AD,7,FALSE)</f>
        <v>0</v>
      </c>
      <c r="Z11" s="28">
        <f>VLOOKUP($A:$A,Variables_extraites!$A:$AD,8,FALSE)</f>
        <v>0</v>
      </c>
      <c r="AA11" s="28">
        <f>VLOOKUP($A:$A,Variables_extraites!$A:$AD,9,FALSE)</f>
        <v>9.6999999999999993</v>
      </c>
      <c r="AB11" s="28">
        <f>VLOOKUP($A:$A,Variables_extraites!$A:$AD,10,FALSE)</f>
        <v>1</v>
      </c>
      <c r="AC11" s="28">
        <f>VLOOKUP($A:$A,Variables_extraites!$A:$AD,11,FALSE)</f>
        <v>1</v>
      </c>
      <c r="AD11" s="28">
        <f>VLOOKUP($A:$A,Variables_extraites!$A:$AD,12,FALSE)</f>
        <v>0</v>
      </c>
      <c r="AE11" s="74">
        <f>VLOOKUP($A:$A,Variables_extraites!$A:$AD,13,FALSE)</f>
        <v>76.108870967741936</v>
      </c>
      <c r="AF11" s="74">
        <f>VLOOKUP($A:$A,Variables_extraites!$A:$AD,14,FALSE)</f>
        <v>0.93570929419986026</v>
      </c>
      <c r="AG11" s="84">
        <f>VLOOKUP($A:$A,Variables_extraites!$A:$AD,15,FALSE)</f>
        <v>19</v>
      </c>
      <c r="AH11" s="74">
        <f>VLOOKUP($A:$A,Variables_extraites!$A:$AD,16,FALSE)</f>
        <v>17</v>
      </c>
      <c r="AI11" s="58">
        <f>VLOOKUP($A:$A,Variables_extraites!$A:$AD,17,FALSE)</f>
        <v>42255</v>
      </c>
      <c r="AJ11" s="58">
        <f>VLOOKUP($A:$A,Variables_extraites!$A:$AD,18,FALSE)</f>
        <v>43229</v>
      </c>
      <c r="AK11" s="74">
        <f>VLOOKUP($A:$A,Variables_extraites!$A:$AD,19,FALSE)</f>
        <v>0</v>
      </c>
      <c r="AL11" s="58">
        <f>VLOOKUP($A:$A,Variables_extraites!$A:$AD,20,FALSE)</f>
        <v>43229</v>
      </c>
      <c r="AM11" s="74">
        <f>VLOOKUP($A:$A,Variables_extraites!$A:$AD,21,FALSE)</f>
        <v>32</v>
      </c>
      <c r="AN11" s="74">
        <f>VLOOKUP($A:$A,Variables_extraites!$A:$AD,22,FALSE)</f>
        <v>0</v>
      </c>
      <c r="AO11" s="58">
        <f>VLOOKUP($A:$A,Variables_extraites!$A:$AD,23,FALSE)</f>
        <v>43229</v>
      </c>
      <c r="AP11" s="74">
        <f>VLOOKUP($A:$A,Variables_extraites!$A:$AD,24,FALSE)</f>
        <v>32</v>
      </c>
      <c r="AQ11" s="74">
        <f>VLOOKUP($A:$A,Variables_extraites!$A:$AD,25,FALSE)</f>
        <v>0</v>
      </c>
      <c r="AR11" s="58">
        <f>VLOOKUP($A:$A,Variables_extraites!$A:$AD,26,FALSE)</f>
        <v>43229</v>
      </c>
      <c r="AS11" s="74">
        <f>VLOOKUP($A:$A,Variables_extraites!$A:$AD,27,FALSE)</f>
        <v>32</v>
      </c>
      <c r="AT11" s="74">
        <f>VLOOKUP($A:$A,Variables_extraites!$A:$AD,28,FALSE)</f>
        <v>32</v>
      </c>
      <c r="AU11" s="74">
        <f>VLOOKUP($A:$A,Variables_extraites!$A:$AD,29,FALSE)</f>
        <v>974</v>
      </c>
      <c r="AV11" s="74">
        <f>VLOOKUP($A:$A,Variables_extraites!$A:$AD,30,FALSE)</f>
        <v>-33.47</v>
      </c>
      <c r="AW11" s="877">
        <v>8.2158727029036704</v>
      </c>
      <c r="AX11" s="877">
        <v>7.6542779952612401</v>
      </c>
      <c r="AY11" s="877">
        <v>4.6455863859136102</v>
      </c>
      <c r="AZ11" s="877">
        <v>2.6712933724815802</v>
      </c>
      <c r="BA11" s="877">
        <v>7.3810237471095599</v>
      </c>
      <c r="BB11" s="877">
        <v>8.0227007042442295</v>
      </c>
      <c r="BC11" s="877">
        <v>7.9070709212185104</v>
      </c>
      <c r="BD11" s="877">
        <v>7.6486092451745398</v>
      </c>
      <c r="BE11" s="877">
        <v>5.94906796585291</v>
      </c>
      <c r="BF11" s="877">
        <v>1.38956681176273</v>
      </c>
      <c r="BG11" s="877">
        <v>6.2387868595871199</v>
      </c>
      <c r="BH11" s="877">
        <v>6.7110818623066999</v>
      </c>
      <c r="BI11" s="877">
        <v>7.5835341268895204</v>
      </c>
      <c r="BJ11" s="877">
        <v>4.3398500028846199</v>
      </c>
      <c r="BK11" s="877">
        <v>6.0024775036062401</v>
      </c>
      <c r="BL11" s="877">
        <v>7.7533504806437197</v>
      </c>
      <c r="BM11" s="877">
        <v>6.3824943402931202</v>
      </c>
      <c r="BN11" s="877">
        <v>6.2605902747310003</v>
      </c>
      <c r="BO11" s="877">
        <v>5.9724629072021402</v>
      </c>
      <c r="BP11" s="877">
        <v>5.6670405590229898</v>
      </c>
      <c r="BQ11" s="877">
        <v>7.7528154803906597</v>
      </c>
      <c r="BR11" s="877">
        <v>-1.9378782880922001</v>
      </c>
      <c r="BS11" s="877">
        <v>11.0246064142669</v>
      </c>
      <c r="BT11" s="877">
        <v>1.62760683812965</v>
      </c>
      <c r="BU11" s="877">
        <v>6.9776233814329496</v>
      </c>
      <c r="BV11" s="877">
        <v>6.94192792470872</v>
      </c>
      <c r="BW11" s="877">
        <v>5.3273280826299496</v>
      </c>
      <c r="BX11" s="877">
        <v>10.6390060007598</v>
      </c>
      <c r="BY11" s="877">
        <v>3.18903382439002</v>
      </c>
      <c r="BZ11" s="877">
        <v>7.0571253042715201</v>
      </c>
      <c r="CA11" s="877">
        <v>4.3412741836921702</v>
      </c>
      <c r="CB11" s="877">
        <v>3.5818806964882399</v>
      </c>
      <c r="CC11" s="877">
        <v>8.9155016695251508</v>
      </c>
      <c r="CD11" s="877">
        <v>9.39699957613729</v>
      </c>
    </row>
    <row r="12" spans="1:82" ht="15.75" x14ac:dyDescent="0.25">
      <c r="A12" s="876">
        <v>21</v>
      </c>
      <c r="B12" s="267">
        <v>21</v>
      </c>
      <c r="C12" s="206">
        <v>2</v>
      </c>
      <c r="D12" s="29" t="s">
        <v>2118</v>
      </c>
      <c r="E12" s="27">
        <v>10364</v>
      </c>
      <c r="F12" s="911" t="s">
        <v>2119</v>
      </c>
      <c r="G12" s="911"/>
      <c r="H12" s="256">
        <v>71</v>
      </c>
      <c r="I12" s="342">
        <v>39.519741051601493</v>
      </c>
      <c r="J12" s="208">
        <v>1</v>
      </c>
      <c r="K12" s="62">
        <v>2</v>
      </c>
      <c r="L12" s="208">
        <v>1</v>
      </c>
      <c r="M12" s="912">
        <v>50</v>
      </c>
      <c r="N12" s="913">
        <v>35.450000000000003</v>
      </c>
      <c r="O12" s="914">
        <v>308.7807722985039</v>
      </c>
      <c r="P12" s="915">
        <v>613.79999999999995</v>
      </c>
      <c r="Q12" s="916">
        <v>13</v>
      </c>
      <c r="R12" s="227">
        <v>36.490252438681232</v>
      </c>
      <c r="S12" s="227">
        <v>12</v>
      </c>
      <c r="T12" s="917">
        <v>26</v>
      </c>
      <c r="U12" s="918">
        <v>-17.5</v>
      </c>
      <c r="V12" s="919">
        <v>64.819747000000007</v>
      </c>
      <c r="W12" s="920">
        <v>30.40887761351901</v>
      </c>
      <c r="X12" s="584">
        <v>98.742800000000003</v>
      </c>
      <c r="Y12" s="28">
        <f>VLOOKUP($A:$A,Variables_extraites!$A:$AD,7,FALSE)</f>
        <v>0</v>
      </c>
      <c r="Z12" s="28">
        <f>VLOOKUP($A:$A,Variables_extraites!$A:$AD,8,FALSE)</f>
        <v>1</v>
      </c>
      <c r="AA12" s="28">
        <f>VLOOKUP($A:$A,Variables_extraites!$A:$AD,9,FALSE)</f>
        <v>11.1</v>
      </c>
      <c r="AB12" s="28">
        <f>VLOOKUP($A:$A,Variables_extraites!$A:$AD,10,FALSE)</f>
        <v>0</v>
      </c>
      <c r="AC12" s="28">
        <f>VLOOKUP($A:$A,Variables_extraites!$A:$AD,11,FALSE)</f>
        <v>1</v>
      </c>
      <c r="AD12" s="28">
        <f>VLOOKUP($A:$A,Variables_extraites!$A:$AD,12,FALSE)</f>
        <v>1</v>
      </c>
      <c r="AE12" s="74">
        <f>VLOOKUP($A:$A,Variables_extraites!$A:$AD,13,FALSE)</f>
        <v>63.500305436774582</v>
      </c>
      <c r="AF12" s="74">
        <f>VLOOKUP($A:$A,Variables_extraites!$A:$AD,14,FALSE)</f>
        <v>0.76190476190476186</v>
      </c>
      <c r="AG12" s="84">
        <f>VLOOKUP($A:$A,Variables_extraites!$A:$AD,15,FALSE)</f>
        <v>27</v>
      </c>
      <c r="AH12" s="74">
        <f>VLOOKUP($A:$A,Variables_extraites!$A:$AD,16,FALSE)</f>
        <v>21</v>
      </c>
      <c r="AI12" s="58">
        <f>VLOOKUP($A:$A,Variables_extraites!$A:$AD,17,FALSE)</f>
        <v>42248</v>
      </c>
      <c r="AJ12" s="58">
        <f>VLOOKUP($A:$A,Variables_extraites!$A:$AD,18,FALSE)</f>
        <v>43404</v>
      </c>
      <c r="AK12" s="74">
        <f>VLOOKUP($A:$A,Variables_extraites!$A:$AD,19,FALSE)</f>
        <v>0</v>
      </c>
      <c r="AL12" s="58">
        <f>VLOOKUP($A:$A,Variables_extraites!$A:$AD,20,FALSE)</f>
        <v>43404</v>
      </c>
      <c r="AM12" s="74">
        <f>VLOOKUP($A:$A,Variables_extraites!$A:$AD,21,FALSE)</f>
        <v>37</v>
      </c>
      <c r="AN12" s="74">
        <f>VLOOKUP($A:$A,Variables_extraites!$A:$AD,22,FALSE)</f>
        <v>0</v>
      </c>
      <c r="AO12" s="58">
        <f>VLOOKUP($A:$A,Variables_extraites!$A:$AD,23,FALSE)</f>
        <v>43404</v>
      </c>
      <c r="AP12" s="74">
        <f>VLOOKUP($A:$A,Variables_extraites!$A:$AD,24,FALSE)</f>
        <v>37</v>
      </c>
      <c r="AQ12" s="74">
        <f>VLOOKUP($A:$A,Variables_extraites!$A:$AD,25,FALSE)</f>
        <v>0</v>
      </c>
      <c r="AR12" s="58">
        <f>VLOOKUP($A:$A,Variables_extraites!$A:$AD,26,FALSE)</f>
        <v>43404</v>
      </c>
      <c r="AS12" s="74">
        <f>VLOOKUP($A:$A,Variables_extraites!$A:$AD,27,FALSE)</f>
        <v>37</v>
      </c>
      <c r="AT12" s="74">
        <f>VLOOKUP($A:$A,Variables_extraites!$A:$AD,28,FALSE)</f>
        <v>37</v>
      </c>
      <c r="AU12" s="74">
        <f>VLOOKUP($A:$A,Variables_extraites!$A:$AD,29,FALSE)</f>
        <v>1156</v>
      </c>
      <c r="AV12" s="74">
        <f>VLOOKUP($A:$A,Variables_extraites!$A:$AD,30,FALSE)</f>
        <v>-19.190000000000001</v>
      </c>
      <c r="AW12" s="877" t="s">
        <v>64</v>
      </c>
      <c r="AX12" s="877" t="s">
        <v>64</v>
      </c>
      <c r="AY12" s="877" t="s">
        <v>64</v>
      </c>
      <c r="AZ12" s="877" t="s">
        <v>64</v>
      </c>
      <c r="BA12" s="877" t="s">
        <v>64</v>
      </c>
      <c r="BB12" s="877" t="s">
        <v>64</v>
      </c>
      <c r="BC12" s="877" t="s">
        <v>64</v>
      </c>
      <c r="BD12" s="877" t="s">
        <v>64</v>
      </c>
      <c r="BE12" s="877" t="s">
        <v>64</v>
      </c>
      <c r="BF12" s="877" t="s">
        <v>64</v>
      </c>
      <c r="BG12" s="877" t="s">
        <v>64</v>
      </c>
      <c r="BH12" s="877" t="s">
        <v>64</v>
      </c>
      <c r="BI12" s="877" t="s">
        <v>64</v>
      </c>
      <c r="BJ12" s="877" t="s">
        <v>64</v>
      </c>
      <c r="BK12" s="877" t="s">
        <v>64</v>
      </c>
      <c r="BL12" s="877" t="s">
        <v>64</v>
      </c>
      <c r="BM12" s="877" t="s">
        <v>64</v>
      </c>
      <c r="BN12" s="877" t="s">
        <v>64</v>
      </c>
      <c r="BO12" s="877" t="s">
        <v>64</v>
      </c>
      <c r="BP12" s="877" t="s">
        <v>64</v>
      </c>
      <c r="BQ12" s="877" t="s">
        <v>64</v>
      </c>
      <c r="BR12" s="877" t="s">
        <v>64</v>
      </c>
      <c r="BS12" s="877" t="s">
        <v>64</v>
      </c>
      <c r="BT12" s="877" t="s">
        <v>64</v>
      </c>
      <c r="BU12" s="877" t="s">
        <v>64</v>
      </c>
      <c r="BV12" s="877" t="s">
        <v>64</v>
      </c>
      <c r="BW12" s="877" t="s">
        <v>64</v>
      </c>
      <c r="BX12" s="877" t="s">
        <v>64</v>
      </c>
      <c r="BY12" s="877" t="s">
        <v>64</v>
      </c>
      <c r="BZ12" s="877" t="s">
        <v>64</v>
      </c>
      <c r="CA12" s="877" t="s">
        <v>64</v>
      </c>
      <c r="CB12" s="877" t="s">
        <v>64</v>
      </c>
      <c r="CC12" s="877" t="s">
        <v>64</v>
      </c>
      <c r="CD12" s="877" t="s">
        <v>64</v>
      </c>
    </row>
    <row r="13" spans="1:82" ht="15.75" x14ac:dyDescent="0.25">
      <c r="A13" s="876">
        <v>23</v>
      </c>
      <c r="B13" s="267">
        <v>23</v>
      </c>
      <c r="C13" s="206">
        <v>2</v>
      </c>
      <c r="D13" s="29" t="s">
        <v>2118</v>
      </c>
      <c r="E13" s="27">
        <v>10365</v>
      </c>
      <c r="F13" s="911" t="s">
        <v>2119</v>
      </c>
      <c r="G13" s="911" t="s">
        <v>2119</v>
      </c>
      <c r="H13" s="256">
        <v>72</v>
      </c>
      <c r="I13" s="342">
        <v>30.359251138471919</v>
      </c>
      <c r="J13" s="208">
        <v>1</v>
      </c>
      <c r="K13" s="62">
        <v>4</v>
      </c>
      <c r="L13" s="125">
        <v>1</v>
      </c>
      <c r="M13" s="912">
        <v>62</v>
      </c>
      <c r="N13" s="913">
        <v>44.57</v>
      </c>
      <c r="O13" s="914">
        <v>161.94704526089683</v>
      </c>
      <c r="P13" s="915">
        <v>5619</v>
      </c>
      <c r="Q13" s="916">
        <v>26</v>
      </c>
      <c r="R13" s="227">
        <v>39.768987722307735</v>
      </c>
      <c r="S13" s="227">
        <v>38.224543080939945</v>
      </c>
      <c r="T13" s="917">
        <v>20</v>
      </c>
      <c r="U13" s="918">
        <v>-14.8</v>
      </c>
      <c r="V13" s="919">
        <v>62.715504000000003</v>
      </c>
      <c r="W13" s="920">
        <v>36.069830309679944</v>
      </c>
      <c r="X13" s="584">
        <v>37.677</v>
      </c>
      <c r="Y13" s="28">
        <f>VLOOKUP($A:$A,Variables_extraites!$A:$AD,7,FALSE)</f>
        <v>0</v>
      </c>
      <c r="Z13" s="28">
        <f>VLOOKUP($A:$A,Variables_extraites!$A:$AD,8,FALSE)</f>
        <v>0</v>
      </c>
      <c r="AA13" s="28">
        <f>VLOOKUP($A:$A,Variables_extraites!$A:$AD,9,FALSE)</f>
        <v>9.6</v>
      </c>
      <c r="AB13" s="28">
        <f>VLOOKUP($A:$A,Variables_extraites!$A:$AD,10,FALSE)</f>
        <v>1</v>
      </c>
      <c r="AC13" s="28">
        <f>VLOOKUP($A:$A,Variables_extraites!$A:$AD,11,FALSE)</f>
        <v>1</v>
      </c>
      <c r="AD13" s="28">
        <f>VLOOKUP($A:$A,Variables_extraites!$A:$AD,12,FALSE)</f>
        <v>0</v>
      </c>
      <c r="AE13" s="74">
        <f>VLOOKUP($A:$A,Variables_extraites!$A:$AD,13,FALSE)</f>
        <v>65.40595057992941</v>
      </c>
      <c r="AF13" s="74">
        <f>VLOOKUP($A:$A,Variables_extraites!$A:$AD,14,FALSE)</f>
        <v>1.921259842519685</v>
      </c>
      <c r="AG13" s="84">
        <f>VLOOKUP($A:$A,Variables_extraites!$A:$AD,15,FALSE)</f>
        <v>18</v>
      </c>
      <c r="AH13" s="74">
        <f>VLOOKUP($A:$A,Variables_extraites!$A:$AD,16,FALSE)</f>
        <v>23</v>
      </c>
      <c r="AI13" s="58">
        <f>VLOOKUP($A:$A,Variables_extraites!$A:$AD,17,FALSE)</f>
        <v>42220</v>
      </c>
      <c r="AJ13" s="58">
        <f>VLOOKUP($A:$A,Variables_extraites!$A:$AD,18,FALSE)</f>
        <v>43388</v>
      </c>
      <c r="AK13" s="74">
        <f>VLOOKUP($A:$A,Variables_extraites!$A:$AD,19,FALSE)</f>
        <v>0</v>
      </c>
      <c r="AL13" s="58">
        <f>VLOOKUP($A:$A,Variables_extraites!$A:$AD,20,FALSE)</f>
        <v>43388</v>
      </c>
      <c r="AM13" s="74">
        <f>VLOOKUP($A:$A,Variables_extraites!$A:$AD,21,FALSE)</f>
        <v>38</v>
      </c>
      <c r="AN13" s="74">
        <f>VLOOKUP($A:$A,Variables_extraites!$A:$AD,22,FALSE)</f>
        <v>1</v>
      </c>
      <c r="AO13" s="58">
        <f>VLOOKUP($A:$A,Variables_extraites!$A:$AD,23,FALSE)</f>
        <v>43388</v>
      </c>
      <c r="AP13" s="74">
        <f>VLOOKUP($A:$A,Variables_extraites!$A:$AD,24,FALSE)</f>
        <v>38</v>
      </c>
      <c r="AQ13" s="74">
        <f>VLOOKUP($A:$A,Variables_extraites!$A:$AD,25,FALSE)</f>
        <v>1</v>
      </c>
      <c r="AR13" s="58">
        <f>VLOOKUP($A:$A,Variables_extraites!$A:$AD,26,FALSE)</f>
        <v>43388</v>
      </c>
      <c r="AS13" s="74">
        <f>VLOOKUP($A:$A,Variables_extraites!$A:$AD,27,FALSE)</f>
        <v>38</v>
      </c>
      <c r="AT13" s="74">
        <f>VLOOKUP($A:$A,Variables_extraites!$A:$AD,28,FALSE)</f>
        <v>38</v>
      </c>
      <c r="AU13" s="74">
        <f>VLOOKUP($A:$A,Variables_extraites!$A:$AD,29,FALSE)</f>
        <v>1168</v>
      </c>
      <c r="AV13" s="74">
        <f>VLOOKUP($A:$A,Variables_extraites!$A:$AD,30,FALSE)</f>
        <v>-18.22</v>
      </c>
      <c r="AW13" s="877">
        <v>9.0088767683942592</v>
      </c>
      <c r="AX13" s="877">
        <v>8.1583067283139794</v>
      </c>
      <c r="AY13" s="877">
        <v>5.66249036391378</v>
      </c>
      <c r="AZ13" s="877">
        <v>0.81885056089543395</v>
      </c>
      <c r="BA13" s="877">
        <v>6.92148393743373</v>
      </c>
      <c r="BB13" s="877">
        <v>8.3583435103447901</v>
      </c>
      <c r="BC13" s="877">
        <v>8.7861715929445801</v>
      </c>
      <c r="BD13" s="877">
        <v>8.4541347573621</v>
      </c>
      <c r="BE13" s="877">
        <v>5.9183862344463503</v>
      </c>
      <c r="BF13" s="877">
        <v>1.5310694927259501</v>
      </c>
      <c r="BG13" s="877">
        <v>6.02480723340057</v>
      </c>
      <c r="BH13" s="877">
        <v>6.4247541670045498</v>
      </c>
      <c r="BI13" s="877">
        <v>7.5484366246960404</v>
      </c>
      <c r="BJ13" s="877">
        <v>4.3596617223338798</v>
      </c>
      <c r="BK13" s="877">
        <v>6.07510472220949</v>
      </c>
      <c r="BL13" s="877">
        <v>8.3239104380197908</v>
      </c>
      <c r="BM13" s="877">
        <v>6.7236950704413996</v>
      </c>
      <c r="BN13" s="877">
        <v>7.7092906357233604</v>
      </c>
      <c r="BO13" s="877">
        <v>5.8532471672421504</v>
      </c>
      <c r="BP13" s="877">
        <v>5.9990980337056099</v>
      </c>
      <c r="BQ13" s="877">
        <v>7.4865534926245303</v>
      </c>
      <c r="BR13" s="877">
        <v>-5.88936890535686E-2</v>
      </c>
      <c r="BS13" s="877">
        <v>10.2155815336657</v>
      </c>
      <c r="BT13" s="877">
        <v>-1.39592867633114</v>
      </c>
      <c r="BU13" s="877">
        <v>4.3469568893788804</v>
      </c>
      <c r="BV13" s="877">
        <v>6.0371625501273796</v>
      </c>
      <c r="BW13" s="877">
        <v>3.0755326311673601</v>
      </c>
      <c r="BX13" s="877">
        <v>11.1838586531959</v>
      </c>
      <c r="BY13" s="877">
        <v>3.5459683691052901</v>
      </c>
      <c r="BZ13" s="877">
        <v>5.12350066435096</v>
      </c>
      <c r="CA13" s="877">
        <v>4.7591558338002704</v>
      </c>
      <c r="CB13" s="877">
        <v>6.0603579888448902</v>
      </c>
      <c r="CC13" s="877">
        <v>4.4058505784324504</v>
      </c>
      <c r="CD13" s="877">
        <v>11.611510209996901</v>
      </c>
    </row>
    <row r="14" spans="1:82" ht="15.75" x14ac:dyDescent="0.25">
      <c r="A14" s="876">
        <v>24</v>
      </c>
      <c r="B14" s="274">
        <v>24</v>
      </c>
      <c r="C14" s="206">
        <v>2</v>
      </c>
      <c r="D14" s="29" t="s">
        <v>2118</v>
      </c>
      <c r="E14" s="27">
        <v>10549</v>
      </c>
      <c r="F14" s="911" t="s">
        <v>2119</v>
      </c>
      <c r="G14" s="911" t="s">
        <v>2119</v>
      </c>
      <c r="H14" s="256">
        <v>78</v>
      </c>
      <c r="I14" s="342">
        <v>24.023808670084982</v>
      </c>
      <c r="J14" s="208">
        <v>0</v>
      </c>
      <c r="K14" s="62">
        <v>3</v>
      </c>
      <c r="L14" s="208">
        <v>0</v>
      </c>
      <c r="M14" s="912">
        <v>40</v>
      </c>
      <c r="N14" s="913">
        <v>82.91</v>
      </c>
      <c r="O14" s="914">
        <v>2777.9081451315869</v>
      </c>
      <c r="P14" s="915">
        <v>822.9</v>
      </c>
      <c r="Q14" s="916">
        <v>28</v>
      </c>
      <c r="R14" s="227">
        <v>83.573437629260482</v>
      </c>
      <c r="S14" s="227">
        <v>12.771929824561402</v>
      </c>
      <c r="T14" s="917">
        <v>25</v>
      </c>
      <c r="U14" s="227">
        <v>-17.299999999999997</v>
      </c>
      <c r="V14" s="919">
        <v>61.936093</v>
      </c>
      <c r="W14" s="920">
        <v>38.395106619622901</v>
      </c>
      <c r="X14" s="584">
        <v>69.788700000000006</v>
      </c>
      <c r="Y14" s="28">
        <f>VLOOKUP($A:$A,Variables_extraites!$A:$AD,7,FALSE)</f>
        <v>0</v>
      </c>
      <c r="Z14" s="28">
        <f>VLOOKUP($A:$A,Variables_extraites!$A:$AD,8,FALSE)</f>
        <v>0</v>
      </c>
      <c r="AA14" s="28">
        <f>VLOOKUP($A:$A,Variables_extraites!$A:$AD,9,FALSE)</f>
        <v>8.6</v>
      </c>
      <c r="AB14" s="28">
        <f>VLOOKUP($A:$A,Variables_extraites!$A:$AD,10,FALSE)</f>
        <v>1</v>
      </c>
      <c r="AC14" s="28">
        <f>VLOOKUP($A:$A,Variables_extraites!$A:$AD,11,FALSE)</f>
        <v>1</v>
      </c>
      <c r="AD14" s="28">
        <f>VLOOKUP($A:$A,Variables_extraites!$A:$AD,12,FALSE)</f>
        <v>1</v>
      </c>
      <c r="AE14" s="74">
        <f>VLOOKUP($A:$A,Variables_extraites!$A:$AD,13,FALSE)</f>
        <v>63.584905660377366</v>
      </c>
      <c r="AF14" s="74" t="str">
        <f>VLOOKUP($A:$A,Variables_extraites!$A:$AD,14,FALSE)</f>
        <v>NA</v>
      </c>
      <c r="AG14" s="84">
        <f>VLOOKUP($A:$A,Variables_extraites!$A:$AD,15,FALSE)</f>
        <v>14.333333333333334</v>
      </c>
      <c r="AH14" s="74">
        <f>VLOOKUP($A:$A,Variables_extraites!$A:$AD,16,FALSE)</f>
        <v>24</v>
      </c>
      <c r="AI14" s="58">
        <f>VLOOKUP($A:$A,Variables_extraites!$A:$AD,17,FALSE)</f>
        <v>42304</v>
      </c>
      <c r="AJ14" s="58">
        <f>VLOOKUP($A:$A,Variables_extraites!$A:$AD,18,FALSE)</f>
        <v>42899</v>
      </c>
      <c r="AK14" s="74">
        <f>VLOOKUP($A:$A,Variables_extraites!$A:$AD,19,FALSE)</f>
        <v>1</v>
      </c>
      <c r="AL14" s="58">
        <f>VLOOKUP($A:$A,Variables_extraites!$A:$AD,20,FALSE)</f>
        <v>42899</v>
      </c>
      <c r="AM14" s="74">
        <f>VLOOKUP($A:$A,Variables_extraites!$A:$AD,21,FALSE)</f>
        <v>19</v>
      </c>
      <c r="AN14" s="74">
        <f>VLOOKUP($A:$A,Variables_extraites!$A:$AD,22,FALSE)</f>
        <v>1</v>
      </c>
      <c r="AO14" s="58">
        <f>VLOOKUP($A:$A,Variables_extraites!$A:$AD,23,FALSE)</f>
        <v>42328</v>
      </c>
      <c r="AP14" s="74">
        <f>VLOOKUP($A:$A,Variables_extraites!$A:$AD,24,FALSE)</f>
        <v>1</v>
      </c>
      <c r="AQ14" s="74">
        <f>VLOOKUP($A:$A,Variables_extraites!$A:$AD,25,FALSE)</f>
        <v>1</v>
      </c>
      <c r="AR14" s="58">
        <f>VLOOKUP($A:$A,Variables_extraites!$A:$AD,26,FALSE)</f>
        <v>42328</v>
      </c>
      <c r="AS14" s="74">
        <f>VLOOKUP($A:$A,Variables_extraites!$A:$AD,27,FALSE)</f>
        <v>1</v>
      </c>
      <c r="AT14" s="74">
        <f>VLOOKUP($A:$A,Variables_extraites!$A:$AD,28,FALSE)</f>
        <v>19</v>
      </c>
      <c r="AU14" s="74">
        <f>VLOOKUP($A:$A,Variables_extraites!$A:$AD,29,FALSE)</f>
        <v>595</v>
      </c>
      <c r="AV14" s="74" t="str">
        <f>VLOOKUP($A:$A,Variables_extraites!$A:$AD,30,FALSE)</f>
        <v>NA</v>
      </c>
      <c r="AW14" s="877">
        <v>8.57610638110412</v>
      </c>
      <c r="AX14" s="877">
        <v>7.6420516929279803</v>
      </c>
      <c r="AY14" s="877">
        <v>5.4518704788643202</v>
      </c>
      <c r="AZ14" s="877">
        <v>1.62293035092018</v>
      </c>
      <c r="BA14" s="877">
        <v>8.36793887527217</v>
      </c>
      <c r="BB14" s="877">
        <v>5.4873577153115498</v>
      </c>
      <c r="BC14" s="877">
        <v>9.1054633252690191</v>
      </c>
      <c r="BD14" s="877">
        <v>7.61448900654442</v>
      </c>
      <c r="BE14" s="877">
        <v>6.18010806871201</v>
      </c>
      <c r="BF14" s="877">
        <v>0.82374936030827295</v>
      </c>
      <c r="BG14" s="877">
        <v>6.6881803585869299</v>
      </c>
      <c r="BH14" s="877">
        <v>7.1798095903741599</v>
      </c>
      <c r="BI14" s="877">
        <v>8.3001237245690103</v>
      </c>
      <c r="BJ14" s="877">
        <v>5.2835514231743099</v>
      </c>
      <c r="BK14" s="877">
        <v>6.4666271200415002</v>
      </c>
      <c r="BL14" s="877">
        <v>7.0737131409083798</v>
      </c>
      <c r="BM14" s="877">
        <v>6.1921941652833397</v>
      </c>
      <c r="BN14" s="877">
        <v>7.3304687665903199</v>
      </c>
      <c r="BO14" s="877">
        <v>6.4770296530130604</v>
      </c>
      <c r="BP14" s="877">
        <v>6.8197958951807696</v>
      </c>
      <c r="BQ14" s="877">
        <v>8.3734307119688403</v>
      </c>
      <c r="BR14" s="877">
        <v>1.9597701552114699</v>
      </c>
      <c r="BS14" s="877">
        <v>9.0239206486187094</v>
      </c>
      <c r="BT14" s="877">
        <v>1.0214797274104499</v>
      </c>
      <c r="BU14" s="877">
        <v>4.4208865749755297</v>
      </c>
      <c r="BV14" s="877">
        <v>6.1003469613580998</v>
      </c>
      <c r="BW14" s="877">
        <v>5.4001963420265797</v>
      </c>
      <c r="BX14" s="877">
        <v>11.045650465572701</v>
      </c>
      <c r="BY14" s="877">
        <v>3.3729520979118299</v>
      </c>
      <c r="BZ14" s="877">
        <v>8.6141945038557903</v>
      </c>
      <c r="CA14" s="877">
        <v>4.2555007331483896</v>
      </c>
      <c r="CB14" s="877">
        <v>2.4314559617169</v>
      </c>
      <c r="CC14" s="877">
        <v>2.46111641976406</v>
      </c>
      <c r="CD14" s="877">
        <v>8.0024409212082492</v>
      </c>
    </row>
    <row r="15" spans="1:82" ht="15.75" x14ac:dyDescent="0.25">
      <c r="A15" s="876">
        <v>26</v>
      </c>
      <c r="B15" s="267">
        <v>26</v>
      </c>
      <c r="C15" s="206">
        <v>2</v>
      </c>
      <c r="D15" s="29" t="s">
        <v>2118</v>
      </c>
      <c r="E15" s="27">
        <v>10333</v>
      </c>
      <c r="F15" s="911" t="s">
        <v>2119</v>
      </c>
      <c r="G15" s="911" t="s">
        <v>2119</v>
      </c>
      <c r="H15" s="256">
        <v>53</v>
      </c>
      <c r="I15" s="342">
        <v>37.499999999999993</v>
      </c>
      <c r="J15" s="208">
        <v>1</v>
      </c>
      <c r="K15" s="62">
        <v>2</v>
      </c>
      <c r="L15" s="208">
        <v>1</v>
      </c>
      <c r="M15" s="912">
        <v>63</v>
      </c>
      <c r="N15" s="913">
        <v>28.8</v>
      </c>
      <c r="O15" s="914">
        <v>1228.6100858565928</v>
      </c>
      <c r="P15" s="915">
        <v>67.099999999999994</v>
      </c>
      <c r="Q15" s="916">
        <v>18</v>
      </c>
      <c r="R15" s="227">
        <v>29.105879466127803</v>
      </c>
      <c r="S15" s="227">
        <v>14.145833333333336</v>
      </c>
      <c r="T15" s="917">
        <v>26</v>
      </c>
      <c r="U15" s="918">
        <v>-18.2</v>
      </c>
      <c r="V15" s="921"/>
      <c r="W15" s="920"/>
      <c r="X15" s="584">
        <v>38.092300000000002</v>
      </c>
      <c r="Y15" s="28">
        <f>VLOOKUP($A:$A,Variables_extraites!$A:$AD,7,FALSE)</f>
        <v>0</v>
      </c>
      <c r="Z15" s="28">
        <f>VLOOKUP($A:$A,Variables_extraites!$A:$AD,8,FALSE)</f>
        <v>1</v>
      </c>
      <c r="AA15" s="28">
        <f>VLOOKUP($A:$A,Variables_extraites!$A:$AD,9,FALSE)</f>
        <v>10.4</v>
      </c>
      <c r="AB15" s="28">
        <f>VLOOKUP($A:$A,Variables_extraites!$A:$AD,10,FALSE)</f>
        <v>1</v>
      </c>
      <c r="AC15" s="28">
        <f>VLOOKUP($A:$A,Variables_extraites!$A:$AD,11,FALSE)</f>
        <v>0</v>
      </c>
      <c r="AD15" s="28">
        <f>VLOOKUP($A:$A,Variables_extraites!$A:$AD,12,FALSE)</f>
        <v>0</v>
      </c>
      <c r="AE15" s="74">
        <f>VLOOKUP($A:$A,Variables_extraites!$A:$AD,13,FALSE)</f>
        <v>74.603174603174608</v>
      </c>
      <c r="AF15" s="74">
        <f>VLOOKUP($A:$A,Variables_extraites!$A:$AD,14,FALSE)</f>
        <v>0.69569672131147553</v>
      </c>
      <c r="AG15" s="84">
        <f>VLOOKUP($A:$A,Variables_extraites!$A:$AD,15,FALSE)</f>
        <v>21</v>
      </c>
      <c r="AH15" s="74">
        <f>VLOOKUP($A:$A,Variables_extraites!$A:$AD,16,FALSE)</f>
        <v>26</v>
      </c>
      <c r="AI15" s="58">
        <f>VLOOKUP($A:$A,Variables_extraites!$A:$AD,17,FALSE)</f>
        <v>42048</v>
      </c>
      <c r="AJ15" s="58">
        <f>VLOOKUP($A:$A,Variables_extraites!$A:$AD,18,FALSE)</f>
        <v>43480</v>
      </c>
      <c r="AK15" s="74">
        <f>VLOOKUP($A:$A,Variables_extraites!$A:$AD,19,FALSE)</f>
        <v>0</v>
      </c>
      <c r="AL15" s="58">
        <f>VLOOKUP($A:$A,Variables_extraites!$A:$AD,20,FALSE)</f>
        <v>43480</v>
      </c>
      <c r="AM15" s="74">
        <f>VLOOKUP($A:$A,Variables_extraites!$A:$AD,21,FALSE)</f>
        <v>47</v>
      </c>
      <c r="AN15" s="74">
        <f>VLOOKUP($A:$A,Variables_extraites!$A:$AD,22,FALSE)</f>
        <v>0</v>
      </c>
      <c r="AO15" s="58">
        <f>VLOOKUP($A:$A,Variables_extraites!$A:$AD,23,FALSE)</f>
        <v>43480</v>
      </c>
      <c r="AP15" s="74">
        <f>VLOOKUP($A:$A,Variables_extraites!$A:$AD,24,FALSE)</f>
        <v>47</v>
      </c>
      <c r="AQ15" s="74">
        <f>VLOOKUP($A:$A,Variables_extraites!$A:$AD,25,FALSE)</f>
        <v>0</v>
      </c>
      <c r="AR15" s="58">
        <f>VLOOKUP($A:$A,Variables_extraites!$A:$AD,26,FALSE)</f>
        <v>43480</v>
      </c>
      <c r="AS15" s="74">
        <f>VLOOKUP($A:$A,Variables_extraites!$A:$AD,27,FALSE)</f>
        <v>47</v>
      </c>
      <c r="AT15" s="74">
        <f>VLOOKUP($A:$A,Variables_extraites!$A:$AD,28,FALSE)</f>
        <v>47</v>
      </c>
      <c r="AU15" s="74">
        <f>VLOOKUP($A:$A,Variables_extraites!$A:$AD,29,FALSE)</f>
        <v>1432</v>
      </c>
      <c r="AV15" s="74">
        <f>VLOOKUP($A:$A,Variables_extraites!$A:$AD,30,FALSE)</f>
        <v>-22.86</v>
      </c>
      <c r="AW15" s="877">
        <v>8.7173336994536896</v>
      </c>
      <c r="AX15" s="877">
        <v>7.0381508102693804</v>
      </c>
      <c r="AY15" s="877">
        <v>4.3750394313469201</v>
      </c>
      <c r="AZ15" s="877">
        <v>3.2570106182060199</v>
      </c>
      <c r="BA15" s="877">
        <v>7.95762445221267</v>
      </c>
      <c r="BB15" s="877">
        <v>7.5655971758542204</v>
      </c>
      <c r="BC15" s="877">
        <v>8.3700770743842394</v>
      </c>
      <c r="BD15" s="877">
        <v>7.31786479839195</v>
      </c>
      <c r="BE15" s="877">
        <v>6.0870384567669502</v>
      </c>
      <c r="BF15" s="877">
        <v>1.1699250014423099</v>
      </c>
      <c r="BG15" s="877">
        <v>6.2639733548034098</v>
      </c>
      <c r="BH15" s="877">
        <v>6.80271021929134</v>
      </c>
      <c r="BI15" s="877">
        <v>7.4139663515077503</v>
      </c>
      <c r="BJ15" s="877">
        <v>4.1043366598147397</v>
      </c>
      <c r="BK15" s="877">
        <v>5.7460439829983398</v>
      </c>
      <c r="BL15" s="877">
        <v>8.2771943950348597</v>
      </c>
      <c r="BM15" s="877">
        <v>6.08894720461877</v>
      </c>
      <c r="BN15" s="877">
        <v>6.6431346618572604</v>
      </c>
      <c r="BO15" s="877">
        <v>5.5533605033353304</v>
      </c>
      <c r="BP15" s="877">
        <v>5.5062083893067504</v>
      </c>
      <c r="BQ15" s="877">
        <v>8.1267560889159292</v>
      </c>
      <c r="BR15" s="877">
        <v>-0.64385618977472503</v>
      </c>
      <c r="BS15" s="877">
        <v>11.6796252414004</v>
      </c>
      <c r="BT15" s="877">
        <v>3.0107798387532401</v>
      </c>
      <c r="BU15" s="877">
        <v>6.13914201914569</v>
      </c>
      <c r="BV15" s="877">
        <v>7.20750245925879</v>
      </c>
      <c r="BW15" s="877">
        <v>5.3323499003738704</v>
      </c>
      <c r="BX15" s="877">
        <v>11.4493911381097</v>
      </c>
      <c r="BY15" s="877">
        <v>3.1026581313637398</v>
      </c>
      <c r="BZ15" s="877">
        <v>8.3058793467788394</v>
      </c>
      <c r="CA15" s="877">
        <v>4.0321008431670204</v>
      </c>
      <c r="CB15" s="877">
        <v>3.1435117913308601</v>
      </c>
      <c r="CC15" s="877">
        <v>6.7829982089204099</v>
      </c>
      <c r="CD15" s="877">
        <v>8.66884540264717</v>
      </c>
    </row>
    <row r="16" spans="1:82" ht="15.75" x14ac:dyDescent="0.25">
      <c r="A16" s="876">
        <v>29</v>
      </c>
      <c r="B16" s="267">
        <v>29</v>
      </c>
      <c r="C16" s="206">
        <v>2</v>
      </c>
      <c r="D16" s="29" t="s">
        <v>2118</v>
      </c>
      <c r="E16" s="27">
        <v>10514</v>
      </c>
      <c r="F16" s="911" t="s">
        <v>2119</v>
      </c>
      <c r="G16" s="911"/>
      <c r="H16" s="256">
        <v>79</v>
      </c>
      <c r="I16" s="342">
        <v>23.87543252595156</v>
      </c>
      <c r="J16" s="208">
        <v>0</v>
      </c>
      <c r="K16" s="62">
        <v>2</v>
      </c>
      <c r="L16" s="208">
        <v>1</v>
      </c>
      <c r="M16" s="912">
        <v>34</v>
      </c>
      <c r="N16" s="913">
        <v>38.08</v>
      </c>
      <c r="O16" s="914">
        <v>123.33415223609197</v>
      </c>
      <c r="P16" s="924"/>
      <c r="Q16" s="925"/>
      <c r="R16" s="227">
        <v>42.169934834877367</v>
      </c>
      <c r="S16" s="227"/>
      <c r="T16" s="917">
        <v>13</v>
      </c>
      <c r="U16" s="918"/>
      <c r="V16" s="921"/>
      <c r="W16" s="920"/>
      <c r="X16" s="584">
        <v>52.7911</v>
      </c>
      <c r="Y16" s="28">
        <f>VLOOKUP($A:$A,Variables_extraites!$A:$AD,7,FALSE)</f>
        <v>0</v>
      </c>
      <c r="Z16" s="28">
        <f>VLOOKUP($A:$A,Variables_extraites!$A:$AD,8,FALSE)</f>
        <v>0</v>
      </c>
      <c r="AA16" s="28">
        <f>VLOOKUP($A:$A,Variables_extraites!$A:$AD,9,FALSE)</f>
        <v>9.5</v>
      </c>
      <c r="AB16" s="28">
        <f>VLOOKUP($A:$A,Variables_extraites!$A:$AD,10,FALSE)</f>
        <v>0</v>
      </c>
      <c r="AC16" s="28">
        <f>VLOOKUP($A:$A,Variables_extraites!$A:$AD,11,FALSE)</f>
        <v>1</v>
      </c>
      <c r="AD16" s="28">
        <f>VLOOKUP($A:$A,Variables_extraites!$A:$AD,12,FALSE)</f>
        <v>1</v>
      </c>
      <c r="AE16" s="74">
        <f>VLOOKUP($A:$A,Variables_extraites!$A:$AD,13,FALSE)</f>
        <v>53.478359392703382</v>
      </c>
      <c r="AF16" s="74" t="str">
        <f>VLOOKUP($A:$A,Variables_extraites!$A:$AD,14,FALSE)</f>
        <v>NA</v>
      </c>
      <c r="AG16" s="84">
        <f>VLOOKUP($A:$A,Variables_extraites!$A:$AD,15,FALSE)</f>
        <v>16</v>
      </c>
      <c r="AH16" s="74" t="str">
        <f>VLOOKUP($A:$A,Variables_extraites!$A:$AD,16,FALSE)</f>
        <v>NA</v>
      </c>
      <c r="AI16" s="58" t="str">
        <f>VLOOKUP($A:$A,Variables_extraites!$A:$AD,17,FALSE)</f>
        <v>NA</v>
      </c>
      <c r="AJ16" s="58">
        <f>VLOOKUP($A:$A,Variables_extraites!$A:$AD,18,FALSE)</f>
        <v>43542</v>
      </c>
      <c r="AK16" s="74">
        <f>VLOOKUP($A:$A,Variables_extraites!$A:$AD,19,FALSE)</f>
        <v>0</v>
      </c>
      <c r="AL16" s="58">
        <f>VLOOKUP($A:$A,Variables_extraites!$A:$AD,20,FALSE)</f>
        <v>43542</v>
      </c>
      <c r="AM16" s="74">
        <f>VLOOKUP($A:$A,Variables_extraites!$A:$AD,21,FALSE)</f>
        <v>41</v>
      </c>
      <c r="AN16" s="74">
        <f>VLOOKUP($A:$A,Variables_extraites!$A:$AD,22,FALSE)</f>
        <v>0</v>
      </c>
      <c r="AO16" s="58">
        <f>VLOOKUP($A:$A,Variables_extraites!$A:$AD,23,FALSE)</f>
        <v>43542</v>
      </c>
      <c r="AP16" s="74">
        <f>VLOOKUP($A:$A,Variables_extraites!$A:$AD,24,FALSE)</f>
        <v>41</v>
      </c>
      <c r="AQ16" s="74">
        <f>VLOOKUP($A:$A,Variables_extraites!$A:$AD,25,FALSE)</f>
        <v>0</v>
      </c>
      <c r="AR16" s="58">
        <f>VLOOKUP($A:$A,Variables_extraites!$A:$AD,26,FALSE)</f>
        <v>43542</v>
      </c>
      <c r="AS16" s="74">
        <f>VLOOKUP($A:$A,Variables_extraites!$A:$AD,27,FALSE)</f>
        <v>41</v>
      </c>
      <c r="AT16" s="74">
        <f>VLOOKUP($A:$A,Variables_extraites!$A:$AD,28,FALSE)</f>
        <v>41</v>
      </c>
      <c r="AU16" s="74">
        <f>VLOOKUP($A:$A,Variables_extraites!$A:$AD,29,FALSE)</f>
        <v>1260</v>
      </c>
      <c r="AV16" s="74" t="str">
        <f>VLOOKUP($A:$A,Variables_extraites!$A:$AD,30,FALSE)</f>
        <v>NA</v>
      </c>
      <c r="AW16" s="877" t="s">
        <v>64</v>
      </c>
      <c r="AX16" s="877" t="s">
        <v>64</v>
      </c>
      <c r="AY16" s="877" t="s">
        <v>64</v>
      </c>
      <c r="AZ16" s="877" t="s">
        <v>64</v>
      </c>
      <c r="BA16" s="877" t="s">
        <v>64</v>
      </c>
      <c r="BB16" s="877" t="s">
        <v>64</v>
      </c>
      <c r="BC16" s="877" t="s">
        <v>64</v>
      </c>
      <c r="BD16" s="877" t="s">
        <v>64</v>
      </c>
      <c r="BE16" s="877" t="s">
        <v>64</v>
      </c>
      <c r="BF16" s="877" t="s">
        <v>64</v>
      </c>
      <c r="BG16" s="877" t="s">
        <v>64</v>
      </c>
      <c r="BH16" s="877" t="s">
        <v>64</v>
      </c>
      <c r="BI16" s="877" t="s">
        <v>64</v>
      </c>
      <c r="BJ16" s="877" t="s">
        <v>64</v>
      </c>
      <c r="BK16" s="877" t="s">
        <v>64</v>
      </c>
      <c r="BL16" s="877" t="s">
        <v>64</v>
      </c>
      <c r="BM16" s="877" t="s">
        <v>64</v>
      </c>
      <c r="BN16" s="877" t="s">
        <v>64</v>
      </c>
      <c r="BO16" s="877" t="s">
        <v>64</v>
      </c>
      <c r="BP16" s="877" t="s">
        <v>64</v>
      </c>
      <c r="BQ16" s="877" t="s">
        <v>64</v>
      </c>
      <c r="BR16" s="877" t="s">
        <v>64</v>
      </c>
      <c r="BS16" s="877" t="s">
        <v>64</v>
      </c>
      <c r="BT16" s="877" t="s">
        <v>64</v>
      </c>
      <c r="BU16" s="877" t="s">
        <v>64</v>
      </c>
      <c r="BV16" s="877" t="s">
        <v>64</v>
      </c>
      <c r="BW16" s="877" t="s">
        <v>64</v>
      </c>
      <c r="BX16" s="877" t="s">
        <v>64</v>
      </c>
      <c r="BY16" s="877" t="s">
        <v>64</v>
      </c>
      <c r="BZ16" s="877" t="s">
        <v>64</v>
      </c>
      <c r="CA16" s="877" t="s">
        <v>64</v>
      </c>
      <c r="CB16" s="877" t="s">
        <v>64</v>
      </c>
      <c r="CC16" s="877" t="s">
        <v>64</v>
      </c>
      <c r="CD16" s="877" t="s">
        <v>64</v>
      </c>
    </row>
    <row r="17" spans="1:82" ht="15.75" x14ac:dyDescent="0.25">
      <c r="A17" s="876">
        <v>30</v>
      </c>
      <c r="B17" s="267">
        <v>30</v>
      </c>
      <c r="C17" s="206">
        <v>2</v>
      </c>
      <c r="D17" s="29" t="s">
        <v>2118</v>
      </c>
      <c r="E17" s="27">
        <v>10334</v>
      </c>
      <c r="F17" s="911" t="s">
        <v>2119</v>
      </c>
      <c r="G17" s="911" t="s">
        <v>2119</v>
      </c>
      <c r="H17" s="256">
        <v>56</v>
      </c>
      <c r="I17" s="342">
        <v>36.718749999999993</v>
      </c>
      <c r="J17" s="208">
        <v>1</v>
      </c>
      <c r="K17" s="62">
        <v>2</v>
      </c>
      <c r="L17" s="208">
        <v>0</v>
      </c>
      <c r="M17" s="916">
        <v>34</v>
      </c>
      <c r="N17" s="913">
        <v>25.53</v>
      </c>
      <c r="O17" s="914">
        <v>683.63376934556288</v>
      </c>
      <c r="P17" s="915">
        <v>476.8</v>
      </c>
      <c r="Q17" s="916">
        <v>11</v>
      </c>
      <c r="R17" s="227">
        <v>23.509265273901015</v>
      </c>
      <c r="S17" s="227">
        <v>28.86363636363636</v>
      </c>
      <c r="T17" s="917">
        <v>47</v>
      </c>
      <c r="U17" s="918"/>
      <c r="V17" s="921">
        <v>47.884527318454936</v>
      </c>
      <c r="W17" s="920">
        <v>39.171243383422734</v>
      </c>
      <c r="X17" s="584">
        <v>84.158799999999999</v>
      </c>
      <c r="Y17" s="28">
        <f>VLOOKUP($A:$A,Variables_extraites!$A:$AD,7,FALSE)</f>
        <v>0</v>
      </c>
      <c r="Z17" s="28">
        <f>VLOOKUP($A:$A,Variables_extraites!$A:$AD,8,FALSE)</f>
        <v>0</v>
      </c>
      <c r="AA17" s="28">
        <f>VLOOKUP($A:$A,Variables_extraites!$A:$AD,9,FALSE)</f>
        <v>10.8</v>
      </c>
      <c r="AB17" s="28">
        <f>VLOOKUP($A:$A,Variables_extraites!$A:$AD,10,FALSE)</f>
        <v>1</v>
      </c>
      <c r="AC17" s="28">
        <f>VLOOKUP($A:$A,Variables_extraites!$A:$AD,11,FALSE)</f>
        <v>0</v>
      </c>
      <c r="AD17" s="28">
        <f>VLOOKUP($A:$A,Variables_extraites!$A:$AD,12,FALSE)</f>
        <v>0</v>
      </c>
      <c r="AE17" s="74">
        <f>VLOOKUP($A:$A,Variables_extraites!$A:$AD,13,FALSE)</f>
        <v>59.505703422053237</v>
      </c>
      <c r="AF17" s="74">
        <f>VLOOKUP($A:$A,Variables_extraites!$A:$AD,14,FALSE)</f>
        <v>0.71468767585818804</v>
      </c>
      <c r="AG17" s="84">
        <f>VLOOKUP($A:$A,Variables_extraites!$A:$AD,15,FALSE)</f>
        <v>25</v>
      </c>
      <c r="AH17" s="74" t="str">
        <f>VLOOKUP($A:$A,Variables_extraites!$A:$AD,16,FALSE)</f>
        <v>NA</v>
      </c>
      <c r="AI17" s="58" t="str">
        <f>VLOOKUP($A:$A,Variables_extraites!$A:$AD,17,FALSE)</f>
        <v>NA</v>
      </c>
      <c r="AJ17" s="58" t="str">
        <f>VLOOKUP($A:$A,Variables_extraites!$A:$AD,18,FALSE)</f>
        <v>NA</v>
      </c>
      <c r="AK17" s="74" t="str">
        <f>VLOOKUP($A:$A,Variables_extraites!$A:$AD,19,FALSE)</f>
        <v>NA</v>
      </c>
      <c r="AL17" s="58" t="str">
        <f>VLOOKUP($A:$A,Variables_extraites!$A:$AD,20,FALSE)</f>
        <v>NA</v>
      </c>
      <c r="AM17" s="74" t="str">
        <f>VLOOKUP($A:$A,Variables_extraites!$A:$AD,21,FALSE)</f>
        <v>NA</v>
      </c>
      <c r="AN17" s="74" t="str">
        <f>VLOOKUP($A:$A,Variables_extraites!$A:$AD,22,FALSE)</f>
        <v>NA</v>
      </c>
      <c r="AO17" s="58" t="str">
        <f>VLOOKUP($A:$A,Variables_extraites!$A:$AD,23,FALSE)</f>
        <v>NA</v>
      </c>
      <c r="AP17" s="74" t="str">
        <f>VLOOKUP($A:$A,Variables_extraites!$A:$AD,24,FALSE)</f>
        <v>NA</v>
      </c>
      <c r="AQ17" s="74" t="str">
        <f>VLOOKUP($A:$A,Variables_extraites!$A:$AD,25,FALSE)</f>
        <v>NA</v>
      </c>
      <c r="AR17" s="58" t="str">
        <f>VLOOKUP($A:$A,Variables_extraites!$A:$AD,26,FALSE)</f>
        <v>NA</v>
      </c>
      <c r="AS17" s="74" t="str">
        <f>VLOOKUP($A:$A,Variables_extraites!$A:$AD,27,FALSE)</f>
        <v>NA</v>
      </c>
      <c r="AT17" s="74" t="str">
        <f>VLOOKUP($A:$A,Variables_extraites!$A:$AD,28,FALSE)</f>
        <v>NA</v>
      </c>
      <c r="AU17" s="74" t="str">
        <f>VLOOKUP($A:$A,Variables_extraites!$A:$AD,29,FALSE)</f>
        <v>NA</v>
      </c>
      <c r="AV17" s="74" t="str">
        <f>VLOOKUP($A:$A,Variables_extraites!$A:$AD,30,FALSE)</f>
        <v>NA</v>
      </c>
      <c r="AW17" s="877">
        <v>8.4897676970082596</v>
      </c>
      <c r="AX17" s="877">
        <v>7.6444331524062497</v>
      </c>
      <c r="AY17" s="877">
        <v>4.29645740737124</v>
      </c>
      <c r="AZ17" s="877">
        <v>2.9278964537288199</v>
      </c>
      <c r="BA17" s="877">
        <v>7.7096352751365904</v>
      </c>
      <c r="BB17" s="877">
        <v>8.0324865978738096</v>
      </c>
      <c r="BC17" s="877">
        <v>8.0319906085888704</v>
      </c>
      <c r="BD17" s="877">
        <v>7.5975311742242102</v>
      </c>
      <c r="BE17" s="877">
        <v>5.3483740751911597</v>
      </c>
      <c r="BF17" s="877">
        <v>2.4931349223054999</v>
      </c>
      <c r="BG17" s="877">
        <v>6.1795110502715103</v>
      </c>
      <c r="BH17" s="877">
        <v>6.6540631326439801</v>
      </c>
      <c r="BI17" s="877">
        <v>7.18437948621294</v>
      </c>
      <c r="BJ17" s="877">
        <v>3.9107326619029101</v>
      </c>
      <c r="BK17" s="877">
        <v>6.3366404464087296</v>
      </c>
      <c r="BL17" s="877">
        <v>8.7000928747589903</v>
      </c>
      <c r="BM17" s="877">
        <v>5.6313953536956003</v>
      </c>
      <c r="BN17" s="877">
        <v>6.7305041025299097</v>
      </c>
      <c r="BO17" s="877">
        <v>3.7937918632950098</v>
      </c>
      <c r="BP17" s="877">
        <v>6.2831809789455697</v>
      </c>
      <c r="BQ17" s="877">
        <v>8.0490316984100208</v>
      </c>
      <c r="BR17" s="877">
        <v>1.25096157353322</v>
      </c>
      <c r="BS17" s="877">
        <v>9.0071955014041993</v>
      </c>
      <c r="BT17" s="877">
        <v>4.2644337408493702E-2</v>
      </c>
      <c r="BU17" s="877">
        <v>5.3004898443631099</v>
      </c>
      <c r="BV17" s="877">
        <v>6.9653225483672498</v>
      </c>
      <c r="BW17" s="877">
        <v>5.12350066435096</v>
      </c>
      <c r="BX17" s="877">
        <v>10.7414501323887</v>
      </c>
      <c r="BY17" s="877">
        <v>2.8135246892978101</v>
      </c>
      <c r="BZ17" s="877">
        <v>7.00573681681316</v>
      </c>
      <c r="CA17" s="877">
        <v>4.3045110418099499</v>
      </c>
      <c r="CB17" s="877">
        <v>3.7357133155755098</v>
      </c>
      <c r="CC17" s="877">
        <v>4.0495282708298896</v>
      </c>
      <c r="CD17" s="877">
        <v>8.9645511639957096</v>
      </c>
    </row>
    <row r="18" spans="1:82" ht="15.75" x14ac:dyDescent="0.25">
      <c r="A18" s="876">
        <v>31</v>
      </c>
      <c r="B18" s="267">
        <v>31</v>
      </c>
      <c r="C18" s="206">
        <v>2</v>
      </c>
      <c r="D18" s="29" t="s">
        <v>2118</v>
      </c>
      <c r="E18" s="27">
        <v>10299</v>
      </c>
      <c r="F18" s="911" t="s">
        <v>2119</v>
      </c>
      <c r="G18" s="911" t="s">
        <v>2119</v>
      </c>
      <c r="H18" s="256">
        <v>73</v>
      </c>
      <c r="I18" s="342">
        <v>25.06574621959237</v>
      </c>
      <c r="J18" s="208">
        <v>1</v>
      </c>
      <c r="K18" s="62">
        <v>2</v>
      </c>
      <c r="L18" s="125">
        <v>1</v>
      </c>
      <c r="M18" s="912">
        <v>27</v>
      </c>
      <c r="N18" s="913">
        <v>35.65</v>
      </c>
      <c r="O18" s="914">
        <v>215.16022922202941</v>
      </c>
      <c r="P18" s="915">
        <v>2891</v>
      </c>
      <c r="Q18" s="916">
        <v>18</v>
      </c>
      <c r="R18" s="227">
        <v>48.354284878661581</v>
      </c>
      <c r="S18" s="227">
        <v>33.4375</v>
      </c>
      <c r="T18" s="917">
        <v>57</v>
      </c>
      <c r="U18" s="918">
        <v>-15.2</v>
      </c>
      <c r="V18" s="919">
        <v>71.421887999999996</v>
      </c>
      <c r="W18" s="920">
        <v>34.162487523906805</v>
      </c>
      <c r="X18" s="584">
        <v>116.77719999999999</v>
      </c>
      <c r="Y18" s="28">
        <f>VLOOKUP($A:$A,Variables_extraites!$A:$AD,7,FALSE)</f>
        <v>0</v>
      </c>
      <c r="Z18" s="28">
        <f>VLOOKUP($A:$A,Variables_extraites!$A:$AD,8,FALSE)</f>
        <v>0</v>
      </c>
      <c r="AA18" s="28">
        <f>VLOOKUP($A:$A,Variables_extraites!$A:$AD,9,FALSE)</f>
        <v>9.8000000000000007</v>
      </c>
      <c r="AB18" s="28">
        <f>VLOOKUP($A:$A,Variables_extraites!$A:$AD,10,FALSE)</f>
        <v>1</v>
      </c>
      <c r="AC18" s="28">
        <f>VLOOKUP($A:$A,Variables_extraites!$A:$AD,11,FALSE)</f>
        <v>1</v>
      </c>
      <c r="AD18" s="28">
        <f>VLOOKUP($A:$A,Variables_extraites!$A:$AD,12,FALSE)</f>
        <v>0</v>
      </c>
      <c r="AE18" s="74">
        <f>VLOOKUP($A:$A,Variables_extraites!$A:$AD,13,FALSE)</f>
        <v>60.105557280347725</v>
      </c>
      <c r="AF18" s="74">
        <f>VLOOKUP($A:$A,Variables_extraites!$A:$AD,14,FALSE)</f>
        <v>1.7774086378737541</v>
      </c>
      <c r="AG18" s="84">
        <f>VLOOKUP($A:$A,Variables_extraites!$A:$AD,15,FALSE)</f>
        <v>22</v>
      </c>
      <c r="AH18" s="74">
        <f>VLOOKUP($A:$A,Variables_extraites!$A:$AD,16,FALSE)</f>
        <v>31</v>
      </c>
      <c r="AI18" s="58">
        <f>VLOOKUP($A:$A,Variables_extraites!$A:$AD,17,FALSE)</f>
        <v>42290</v>
      </c>
      <c r="AJ18" s="58">
        <f>VLOOKUP($A:$A,Variables_extraites!$A:$AD,18,FALSE)</f>
        <v>42861</v>
      </c>
      <c r="AK18" s="74">
        <f>VLOOKUP($A:$A,Variables_extraites!$A:$AD,19,FALSE)</f>
        <v>1</v>
      </c>
      <c r="AL18" s="58">
        <f>VLOOKUP($A:$A,Variables_extraites!$A:$AD,20,FALSE)</f>
        <v>42861</v>
      </c>
      <c r="AM18" s="74">
        <f>VLOOKUP($A:$A,Variables_extraites!$A:$AD,21,FALSE)</f>
        <v>18</v>
      </c>
      <c r="AN18" s="74">
        <f>VLOOKUP($A:$A,Variables_extraites!$A:$AD,22,FALSE)</f>
        <v>0</v>
      </c>
      <c r="AO18" s="58">
        <f>VLOOKUP($A:$A,Variables_extraites!$A:$AD,23,FALSE)</f>
        <v>42861</v>
      </c>
      <c r="AP18" s="74">
        <f>VLOOKUP($A:$A,Variables_extraites!$A:$AD,24,FALSE)</f>
        <v>18</v>
      </c>
      <c r="AQ18" s="74">
        <f>VLOOKUP($A:$A,Variables_extraites!$A:$AD,25,FALSE)</f>
        <v>1</v>
      </c>
      <c r="AR18" s="58">
        <f>VLOOKUP($A:$A,Variables_extraites!$A:$AD,26,FALSE)</f>
        <v>42861</v>
      </c>
      <c r="AS18" s="74">
        <f>VLOOKUP($A:$A,Variables_extraites!$A:$AD,27,FALSE)</f>
        <v>18</v>
      </c>
      <c r="AT18" s="74">
        <f>VLOOKUP($A:$A,Variables_extraites!$A:$AD,28,FALSE)</f>
        <v>18</v>
      </c>
      <c r="AU18" s="74">
        <f>VLOOKUP($A:$A,Variables_extraites!$A:$AD,29,FALSE)</f>
        <v>571</v>
      </c>
      <c r="AV18" s="74">
        <f>VLOOKUP($A:$A,Variables_extraites!$A:$AD,30,FALSE)</f>
        <v>-23.1</v>
      </c>
      <c r="AW18" s="877">
        <v>9.2086977024521008</v>
      </c>
      <c r="AX18" s="877">
        <v>7.5719042986115301</v>
      </c>
      <c r="AY18" s="877">
        <v>5.5310694927259503</v>
      </c>
      <c r="AZ18" s="877">
        <v>2.3103401206121501</v>
      </c>
      <c r="BA18" s="877">
        <v>8.0618841797012504</v>
      </c>
      <c r="BB18" s="877">
        <v>8.4037363857354705</v>
      </c>
      <c r="BC18" s="877">
        <v>7.9926551493868301</v>
      </c>
      <c r="BD18" s="877">
        <v>7.6237352017309501</v>
      </c>
      <c r="BE18" s="877">
        <v>6.5112782650830301</v>
      </c>
      <c r="BF18" s="877">
        <v>1.48542682717024</v>
      </c>
      <c r="BG18" s="877">
        <v>6.39746072605472</v>
      </c>
      <c r="BH18" s="877">
        <v>6.7889466665771403</v>
      </c>
      <c r="BI18" s="877">
        <v>7.6450819596810398</v>
      </c>
      <c r="BJ18" s="877">
        <v>5.0552824355011898</v>
      </c>
      <c r="BK18" s="877">
        <v>6.2605902747310003</v>
      </c>
      <c r="BL18" s="877">
        <v>8.17042585027251</v>
      </c>
      <c r="BM18" s="877">
        <v>6.3275077345872104</v>
      </c>
      <c r="BN18" s="877">
        <v>7.0350739973776202</v>
      </c>
      <c r="BO18" s="877">
        <v>6.3615929237722098</v>
      </c>
      <c r="BP18" s="877">
        <v>6.4841381312016697</v>
      </c>
      <c r="BQ18" s="877">
        <v>7.9407540474748002</v>
      </c>
      <c r="BR18" s="877">
        <v>1.2078928516413301</v>
      </c>
      <c r="BS18" s="877">
        <v>9.6534720953943296</v>
      </c>
      <c r="BT18" s="877">
        <v>1.56559717585423</v>
      </c>
      <c r="BU18" s="877">
        <v>3.7484612330040399</v>
      </c>
      <c r="BV18" s="877">
        <v>6.9524500583590001</v>
      </c>
      <c r="BW18" s="877">
        <v>5.9450926305399596</v>
      </c>
      <c r="BX18" s="877">
        <v>10.797645315706101</v>
      </c>
      <c r="BY18" s="877">
        <v>3.5981269599196</v>
      </c>
      <c r="BZ18" s="877">
        <v>8.3984016792439107</v>
      </c>
      <c r="CA18" s="877">
        <v>4.2839217723076199</v>
      </c>
      <c r="CB18" s="877">
        <v>2.3992436364621401</v>
      </c>
      <c r="CC18" s="877">
        <v>2.5405683813627</v>
      </c>
      <c r="CD18" s="877">
        <v>8.0878749195401092</v>
      </c>
    </row>
    <row r="19" spans="1:82" ht="15.75" x14ac:dyDescent="0.25">
      <c r="A19" s="876">
        <v>34</v>
      </c>
      <c r="B19" s="267">
        <v>34</v>
      </c>
      <c r="C19" s="308">
        <v>2</v>
      </c>
      <c r="D19" s="29" t="s">
        <v>2118</v>
      </c>
      <c r="E19" s="27">
        <v>10335</v>
      </c>
      <c r="F19" s="911" t="s">
        <v>2119</v>
      </c>
      <c r="G19" s="911"/>
      <c r="H19" s="256">
        <v>84</v>
      </c>
      <c r="I19" s="342">
        <v>16.896235078053262</v>
      </c>
      <c r="J19" s="208">
        <v>1</v>
      </c>
      <c r="K19" s="62">
        <v>2</v>
      </c>
      <c r="L19" s="125">
        <v>0</v>
      </c>
      <c r="M19" s="912">
        <v>47</v>
      </c>
      <c r="N19" s="913">
        <v>36.340000000000003</v>
      </c>
      <c r="O19" s="914">
        <v>335.7770398861104</v>
      </c>
      <c r="P19" s="915">
        <v>3330</v>
      </c>
      <c r="Q19" s="916">
        <v>52</v>
      </c>
      <c r="R19" s="227">
        <v>39.283368685199285</v>
      </c>
      <c r="S19" s="227">
        <v>11.383561643835616</v>
      </c>
      <c r="T19" s="917">
        <v>17</v>
      </c>
      <c r="U19" s="926">
        <v>-14.186666666666667</v>
      </c>
      <c r="V19" s="919">
        <v>55.362580000000001</v>
      </c>
      <c r="W19" s="920">
        <v>28.868096075549882</v>
      </c>
      <c r="X19" s="584">
        <v>98.431799999999996</v>
      </c>
      <c r="Y19" s="28">
        <f>VLOOKUP($A:$A,Variables_extraites!$A:$AD,7,FALSE)</f>
        <v>0</v>
      </c>
      <c r="Z19" s="28">
        <f>VLOOKUP($A:$A,Variables_extraites!$A:$AD,8,FALSE)</f>
        <v>0</v>
      </c>
      <c r="AA19" s="28">
        <f>VLOOKUP($A:$A,Variables_extraites!$A:$AD,9,FALSE)</f>
        <v>12.4</v>
      </c>
      <c r="AB19" s="28">
        <f>VLOOKUP($A:$A,Variables_extraites!$A:$AD,10,FALSE)</f>
        <v>1</v>
      </c>
      <c r="AC19" s="28">
        <f>VLOOKUP($A:$A,Variables_extraites!$A:$AD,11,FALSE)</f>
        <v>0</v>
      </c>
      <c r="AD19" s="28">
        <f>VLOOKUP($A:$A,Variables_extraites!$A:$AD,12,FALSE)</f>
        <v>1</v>
      </c>
      <c r="AE19" s="74">
        <f>VLOOKUP($A:$A,Variables_extraites!$A:$AD,13,FALSE)</f>
        <v>68.528610354223432</v>
      </c>
      <c r="AF19" s="74" t="str">
        <f>VLOOKUP($A:$A,Variables_extraites!$A:$AD,14,FALSE)</f>
        <v>NA</v>
      </c>
      <c r="AG19" s="84">
        <f>VLOOKUP($A:$A,Variables_extraites!$A:$AD,15,FALSE)</f>
        <v>11</v>
      </c>
      <c r="AH19" s="74">
        <f>VLOOKUP($A:$A,Variables_extraites!$A:$AD,16,FALSE)</f>
        <v>34</v>
      </c>
      <c r="AI19" s="58">
        <f>VLOOKUP($A:$A,Variables_extraites!$A:$AD,17,FALSE)</f>
        <v>42199</v>
      </c>
      <c r="AJ19" s="58">
        <f>VLOOKUP($A:$A,Variables_extraites!$A:$AD,18,FALSE)</f>
        <v>43437</v>
      </c>
      <c r="AK19" s="74">
        <f>VLOOKUP($A:$A,Variables_extraites!$A:$AD,19,FALSE)</f>
        <v>0</v>
      </c>
      <c r="AL19" s="58">
        <f>VLOOKUP($A:$A,Variables_extraites!$A:$AD,20,FALSE)</f>
        <v>43437</v>
      </c>
      <c r="AM19" s="74">
        <f>VLOOKUP($A:$A,Variables_extraites!$A:$AD,21,FALSE)</f>
        <v>40</v>
      </c>
      <c r="AN19" s="74">
        <f>VLOOKUP($A:$A,Variables_extraites!$A:$AD,22,FALSE)</f>
        <v>1</v>
      </c>
      <c r="AO19" s="58">
        <f>VLOOKUP($A:$A,Variables_extraites!$A:$AD,23,FALSE)</f>
        <v>43000</v>
      </c>
      <c r="AP19" s="74">
        <f>VLOOKUP($A:$A,Variables_extraites!$A:$AD,24,FALSE)</f>
        <v>26</v>
      </c>
      <c r="AQ19" s="74">
        <f>VLOOKUP($A:$A,Variables_extraites!$A:$AD,25,FALSE)</f>
        <v>1</v>
      </c>
      <c r="AR19" s="58">
        <f>VLOOKUP($A:$A,Variables_extraites!$A:$AD,26,FALSE)</f>
        <v>43000</v>
      </c>
      <c r="AS19" s="74">
        <f>VLOOKUP($A:$A,Variables_extraites!$A:$AD,27,FALSE)</f>
        <v>26</v>
      </c>
      <c r="AT19" s="74">
        <f>VLOOKUP($A:$A,Variables_extraites!$A:$AD,28,FALSE)</f>
        <v>40</v>
      </c>
      <c r="AU19" s="74">
        <f>VLOOKUP($A:$A,Variables_extraites!$A:$AD,29,FALSE)</f>
        <v>1238</v>
      </c>
      <c r="AV19" s="74" t="str">
        <f>VLOOKUP($A:$A,Variables_extraites!$A:$AD,30,FALSE)</f>
        <v>NA</v>
      </c>
      <c r="AW19" s="877"/>
      <c r="AX19" s="877" t="s">
        <v>64</v>
      </c>
      <c r="AY19" s="877"/>
      <c r="AZ19" s="877" t="s">
        <v>64</v>
      </c>
      <c r="BA19" s="877" t="s">
        <v>64</v>
      </c>
      <c r="BB19" s="877" t="s">
        <v>64</v>
      </c>
      <c r="BC19" s="877" t="s">
        <v>64</v>
      </c>
      <c r="BD19" s="877" t="s">
        <v>64</v>
      </c>
      <c r="BE19" s="877" t="s">
        <v>64</v>
      </c>
      <c r="BF19" s="877" t="s">
        <v>64</v>
      </c>
      <c r="BG19" s="877" t="s">
        <v>64</v>
      </c>
      <c r="BH19" s="877" t="s">
        <v>64</v>
      </c>
      <c r="BI19" s="877" t="s">
        <v>64</v>
      </c>
      <c r="BJ19" s="877" t="s">
        <v>64</v>
      </c>
      <c r="BK19" s="877" t="s">
        <v>64</v>
      </c>
      <c r="BL19" s="877" t="s">
        <v>64</v>
      </c>
      <c r="BM19" s="877" t="s">
        <v>64</v>
      </c>
      <c r="BN19" s="877" t="s">
        <v>64</v>
      </c>
      <c r="BO19" s="877" t="s">
        <v>64</v>
      </c>
      <c r="BP19" s="877" t="s">
        <v>64</v>
      </c>
      <c r="BQ19" s="877" t="s">
        <v>64</v>
      </c>
      <c r="BR19" s="877" t="s">
        <v>64</v>
      </c>
      <c r="BS19" s="877" t="s">
        <v>64</v>
      </c>
      <c r="BT19" s="877" t="s">
        <v>64</v>
      </c>
      <c r="BU19" s="877" t="s">
        <v>64</v>
      </c>
      <c r="BV19" s="877" t="s">
        <v>64</v>
      </c>
      <c r="BW19" s="877" t="s">
        <v>64</v>
      </c>
      <c r="BX19" s="877" t="s">
        <v>64</v>
      </c>
      <c r="BY19" s="877" t="s">
        <v>64</v>
      </c>
      <c r="BZ19" s="877" t="s">
        <v>64</v>
      </c>
      <c r="CA19" s="877" t="s">
        <v>64</v>
      </c>
      <c r="CB19" s="877" t="s">
        <v>64</v>
      </c>
      <c r="CC19" s="877" t="s">
        <v>64</v>
      </c>
      <c r="CD19" s="877" t="s">
        <v>64</v>
      </c>
    </row>
    <row r="20" spans="1:82" ht="15.75" x14ac:dyDescent="0.25">
      <c r="A20" s="876">
        <v>37</v>
      </c>
      <c r="B20" s="274">
        <v>37</v>
      </c>
      <c r="C20" s="308">
        <v>2</v>
      </c>
      <c r="D20" s="29" t="s">
        <v>2118</v>
      </c>
      <c r="E20" s="27">
        <v>10431</v>
      </c>
      <c r="F20" s="911" t="s">
        <v>2119</v>
      </c>
      <c r="G20" s="911"/>
      <c r="H20" s="256">
        <v>71</v>
      </c>
      <c r="I20" s="342">
        <v>23.138507103521682</v>
      </c>
      <c r="J20" s="208">
        <v>1</v>
      </c>
      <c r="K20" s="62">
        <v>2</v>
      </c>
      <c r="L20" s="208">
        <v>1</v>
      </c>
      <c r="M20" s="912">
        <v>64</v>
      </c>
      <c r="N20" s="913">
        <v>45.96</v>
      </c>
      <c r="O20" s="914">
        <v>712.66130862888338</v>
      </c>
      <c r="P20" s="915">
        <v>2495</v>
      </c>
      <c r="Q20" s="916">
        <v>29</v>
      </c>
      <c r="R20" s="227">
        <v>49.480350489821689</v>
      </c>
      <c r="S20" s="227">
        <v>17.05314009661836</v>
      </c>
      <c r="T20" s="917">
        <v>24</v>
      </c>
      <c r="U20" s="227">
        <v>-15.666666666666666</v>
      </c>
      <c r="V20" s="921">
        <v>78.630191902222023</v>
      </c>
      <c r="W20" s="920">
        <v>31.678041084911669</v>
      </c>
      <c r="X20" s="584">
        <v>34.025300000000001</v>
      </c>
      <c r="Y20" s="28">
        <f>VLOOKUP($A:$A,Variables_extraites!$A:$AD,7,FALSE)</f>
        <v>0</v>
      </c>
      <c r="Z20" s="28">
        <f>VLOOKUP($A:$A,Variables_extraites!$A:$AD,8,FALSE)</f>
        <v>0</v>
      </c>
      <c r="AA20" s="28">
        <f>VLOOKUP($A:$A,Variables_extraites!$A:$AD,9,FALSE)</f>
        <v>11.8</v>
      </c>
      <c r="AB20" s="28">
        <f>VLOOKUP($A:$A,Variables_extraites!$A:$AD,10,FALSE)</f>
        <v>1</v>
      </c>
      <c r="AC20" s="28">
        <f>VLOOKUP($A:$A,Variables_extraites!$A:$AD,11,FALSE)</f>
        <v>0</v>
      </c>
      <c r="AD20" s="28">
        <f>VLOOKUP($A:$A,Variables_extraites!$A:$AD,12,FALSE)</f>
        <v>1</v>
      </c>
      <c r="AE20" s="74">
        <f>VLOOKUP($A:$A,Variables_extraites!$A:$AD,13,FALSE)</f>
        <v>71.907343518974869</v>
      </c>
      <c r="AF20" s="74" t="str">
        <f>VLOOKUP($A:$A,Variables_extraites!$A:$AD,14,FALSE)</f>
        <v>NA</v>
      </c>
      <c r="AG20" s="84">
        <f>VLOOKUP($A:$A,Variables_extraites!$A:$AD,15,FALSE)</f>
        <v>14.666666666666666</v>
      </c>
      <c r="AH20" s="74">
        <f>VLOOKUP($A:$A,Variables_extraites!$A:$AD,16,FALSE)</f>
        <v>37</v>
      </c>
      <c r="AI20" s="58">
        <f>VLOOKUP($A:$A,Variables_extraites!$A:$AD,17,FALSE)</f>
        <v>42111</v>
      </c>
      <c r="AJ20" s="58">
        <f>VLOOKUP($A:$A,Variables_extraites!$A:$AD,18,FALSE)</f>
        <v>43245</v>
      </c>
      <c r="AK20" s="74">
        <f>VLOOKUP($A:$A,Variables_extraites!$A:$AD,19,FALSE)</f>
        <v>1</v>
      </c>
      <c r="AL20" s="58">
        <f>VLOOKUP($A:$A,Variables_extraites!$A:$AD,20,FALSE)</f>
        <v>43245</v>
      </c>
      <c r="AM20" s="74">
        <f>VLOOKUP($A:$A,Variables_extraites!$A:$AD,21,FALSE)</f>
        <v>37</v>
      </c>
      <c r="AN20" s="74">
        <f>VLOOKUP($A:$A,Variables_extraites!$A:$AD,22,FALSE)</f>
        <v>1</v>
      </c>
      <c r="AO20" s="58">
        <f>VLOOKUP($A:$A,Variables_extraites!$A:$AD,23,FALSE)</f>
        <v>42637</v>
      </c>
      <c r="AP20" s="74">
        <f>VLOOKUP($A:$A,Variables_extraites!$A:$AD,24,FALSE)</f>
        <v>17</v>
      </c>
      <c r="AQ20" s="74">
        <f>VLOOKUP($A:$A,Variables_extraites!$A:$AD,25,FALSE)</f>
        <v>1</v>
      </c>
      <c r="AR20" s="58">
        <f>VLOOKUP($A:$A,Variables_extraites!$A:$AD,26,FALSE)</f>
        <v>42637</v>
      </c>
      <c r="AS20" s="74">
        <f>VLOOKUP($A:$A,Variables_extraites!$A:$AD,27,FALSE)</f>
        <v>17</v>
      </c>
      <c r="AT20" s="74">
        <f>VLOOKUP($A:$A,Variables_extraites!$A:$AD,28,FALSE)</f>
        <v>37</v>
      </c>
      <c r="AU20" s="74">
        <f>VLOOKUP($A:$A,Variables_extraites!$A:$AD,29,FALSE)</f>
        <v>1133</v>
      </c>
      <c r="AV20" s="74">
        <f>VLOOKUP($A:$A,Variables_extraites!$A:$AD,30,FALSE)</f>
        <v>-23.116666666666664</v>
      </c>
      <c r="AW20" s="877" t="s">
        <v>64</v>
      </c>
      <c r="AX20" s="877" t="s">
        <v>64</v>
      </c>
      <c r="AY20" s="877" t="s">
        <v>64</v>
      </c>
      <c r="AZ20" s="877" t="s">
        <v>64</v>
      </c>
      <c r="BA20" s="877" t="s">
        <v>64</v>
      </c>
      <c r="BB20" s="877" t="s">
        <v>64</v>
      </c>
      <c r="BC20" s="877" t="s">
        <v>64</v>
      </c>
      <c r="BD20" s="877" t="s">
        <v>64</v>
      </c>
      <c r="BE20" s="877" t="s">
        <v>64</v>
      </c>
      <c r="BF20" s="877" t="s">
        <v>64</v>
      </c>
      <c r="BG20" s="877" t="s">
        <v>64</v>
      </c>
      <c r="BH20" s="877" t="s">
        <v>64</v>
      </c>
      <c r="BI20" s="877" t="s">
        <v>64</v>
      </c>
      <c r="BJ20" s="877" t="s">
        <v>64</v>
      </c>
      <c r="BK20" s="877" t="s">
        <v>64</v>
      </c>
      <c r="BL20" s="877" t="s">
        <v>64</v>
      </c>
      <c r="BM20" s="877" t="s">
        <v>64</v>
      </c>
      <c r="BN20" s="877" t="s">
        <v>64</v>
      </c>
      <c r="BO20" s="877" t="s">
        <v>64</v>
      </c>
      <c r="BP20" s="877" t="s">
        <v>64</v>
      </c>
      <c r="BQ20" s="877" t="s">
        <v>64</v>
      </c>
      <c r="BR20" s="877" t="s">
        <v>64</v>
      </c>
      <c r="BS20" s="877" t="s">
        <v>64</v>
      </c>
      <c r="BT20" s="877" t="s">
        <v>64</v>
      </c>
      <c r="BU20" s="877" t="s">
        <v>64</v>
      </c>
      <c r="BV20" s="877" t="s">
        <v>64</v>
      </c>
      <c r="BW20" s="877" t="s">
        <v>64</v>
      </c>
      <c r="BX20" s="877" t="s">
        <v>64</v>
      </c>
      <c r="BY20" s="877" t="s">
        <v>64</v>
      </c>
      <c r="BZ20" s="877" t="s">
        <v>64</v>
      </c>
      <c r="CA20" s="877" t="s">
        <v>64</v>
      </c>
      <c r="CB20" s="877" t="s">
        <v>64</v>
      </c>
      <c r="CC20" s="877" t="s">
        <v>64</v>
      </c>
      <c r="CD20" s="877" t="s">
        <v>64</v>
      </c>
    </row>
    <row r="21" spans="1:82" ht="15.75" x14ac:dyDescent="0.25">
      <c r="A21" s="876">
        <v>38</v>
      </c>
      <c r="B21" s="267">
        <v>38</v>
      </c>
      <c r="C21" s="308">
        <v>2</v>
      </c>
      <c r="D21" s="29" t="s">
        <v>2118</v>
      </c>
      <c r="E21" s="27">
        <v>10645</v>
      </c>
      <c r="F21" s="911" t="s">
        <v>2119</v>
      </c>
      <c r="G21" s="911" t="s">
        <v>2119</v>
      </c>
      <c r="H21" s="256">
        <v>68</v>
      </c>
      <c r="I21" s="342">
        <v>23.629489603024574</v>
      </c>
      <c r="J21" s="208">
        <v>0</v>
      </c>
      <c r="K21" s="62">
        <v>0</v>
      </c>
      <c r="L21" s="208">
        <v>0</v>
      </c>
      <c r="M21" s="912">
        <v>89</v>
      </c>
      <c r="N21" s="913">
        <v>37.630000000000003</v>
      </c>
      <c r="O21" s="914">
        <v>690.23499791357892</v>
      </c>
      <c r="P21" s="915">
        <v>1791</v>
      </c>
      <c r="Q21" s="916">
        <v>10</v>
      </c>
      <c r="R21" s="227">
        <v>46.463173464139608</v>
      </c>
      <c r="S21" s="227">
        <v>9.5662100456620998</v>
      </c>
      <c r="T21" s="917">
        <v>23</v>
      </c>
      <c r="U21" s="227">
        <v>-14.56</v>
      </c>
      <c r="V21" s="919">
        <v>55.949224000000001</v>
      </c>
      <c r="W21" s="920">
        <v>32.837057066811859</v>
      </c>
      <c r="X21" s="974">
        <v>16.804400000000001</v>
      </c>
      <c r="Y21" s="28">
        <f>VLOOKUP($A:$A,Variables_extraites!$A:$AD,7,FALSE)</f>
        <v>0</v>
      </c>
      <c r="Z21" s="28">
        <f>VLOOKUP($A:$A,Variables_extraites!$A:$AD,8,FALSE)</f>
        <v>0</v>
      </c>
      <c r="AA21" s="28">
        <f>VLOOKUP($A:$A,Variables_extraites!$A:$AD,9,FALSE)</f>
        <v>12.2</v>
      </c>
      <c r="AB21" s="28">
        <f>VLOOKUP($A:$A,Variables_extraites!$A:$AD,10,FALSE)</f>
        <v>1</v>
      </c>
      <c r="AC21" s="28">
        <f>VLOOKUP($A:$A,Variables_extraites!$A:$AD,11,FALSE)</f>
        <v>0</v>
      </c>
      <c r="AD21" s="28">
        <f>VLOOKUP($A:$A,Variables_extraites!$A:$AD,12,FALSE)</f>
        <v>1</v>
      </c>
      <c r="AE21" s="74">
        <f>VLOOKUP($A:$A,Variables_extraites!$A:$AD,13,FALSE)</f>
        <v>63.525132275132265</v>
      </c>
      <c r="AF21" s="74" t="str">
        <f>VLOOKUP($A:$A,Variables_extraites!$A:$AD,14,FALSE)</f>
        <v>NA</v>
      </c>
      <c r="AG21" s="84">
        <f>VLOOKUP($A:$A,Variables_extraites!$A:$AD,15,FALSE)</f>
        <v>28</v>
      </c>
      <c r="AH21" s="74">
        <f>VLOOKUP($A:$A,Variables_extraites!$A:$AD,16,FALSE)</f>
        <v>38</v>
      </c>
      <c r="AI21" s="58">
        <f>VLOOKUP($A:$A,Variables_extraites!$A:$AD,17,FALSE)</f>
        <v>42128</v>
      </c>
      <c r="AJ21" s="58">
        <f>VLOOKUP($A:$A,Variables_extraites!$A:$AD,18,FALSE)</f>
        <v>43542</v>
      </c>
      <c r="AK21" s="74">
        <f>VLOOKUP($A:$A,Variables_extraites!$A:$AD,19,FALSE)</f>
        <v>0</v>
      </c>
      <c r="AL21" s="58">
        <f>VLOOKUP($A:$A,Variables_extraites!$A:$AD,20,FALSE)</f>
        <v>43542</v>
      </c>
      <c r="AM21" s="74">
        <f>VLOOKUP($A:$A,Variables_extraites!$A:$AD,21,FALSE)</f>
        <v>46</v>
      </c>
      <c r="AN21" s="74">
        <f>VLOOKUP($A:$A,Variables_extraites!$A:$AD,22,FALSE)</f>
        <v>0</v>
      </c>
      <c r="AO21" s="58">
        <f>VLOOKUP($A:$A,Variables_extraites!$A:$AD,23,FALSE)</f>
        <v>43542</v>
      </c>
      <c r="AP21" s="74">
        <f>VLOOKUP($A:$A,Variables_extraites!$A:$AD,24,FALSE)</f>
        <v>46</v>
      </c>
      <c r="AQ21" s="74">
        <f>VLOOKUP($A:$A,Variables_extraites!$A:$AD,25,FALSE)</f>
        <v>0</v>
      </c>
      <c r="AR21" s="58">
        <f>VLOOKUP($A:$A,Variables_extraites!$A:$AD,26,FALSE)</f>
        <v>43542</v>
      </c>
      <c r="AS21" s="74">
        <f>VLOOKUP($A:$A,Variables_extraites!$A:$AD,27,FALSE)</f>
        <v>46</v>
      </c>
      <c r="AT21" s="74">
        <f>VLOOKUP($A:$A,Variables_extraites!$A:$AD,28,FALSE)</f>
        <v>46</v>
      </c>
      <c r="AU21" s="74">
        <f>VLOOKUP($A:$A,Variables_extraites!$A:$AD,29,FALSE)</f>
        <v>1414</v>
      </c>
      <c r="AV21" s="74">
        <f>VLOOKUP($A:$A,Variables_extraites!$A:$AD,30,FALSE)</f>
        <v>-20.41</v>
      </c>
      <c r="AW21" s="877">
        <v>8.6310678943201999</v>
      </c>
      <c r="AX21" s="877">
        <v>8.3717766443379205</v>
      </c>
      <c r="AY21" s="877">
        <v>5.7189095543792297</v>
      </c>
      <c r="AZ21" s="877">
        <v>2.3504972470841299</v>
      </c>
      <c r="BA21" s="877">
        <v>8.4911315684122108</v>
      </c>
      <c r="BB21" s="877">
        <v>6.7421409854981498</v>
      </c>
      <c r="BC21" s="877">
        <v>9.1847018124502906</v>
      </c>
      <c r="BD21" s="877">
        <v>8.0050630800134606</v>
      </c>
      <c r="BE21" s="877">
        <v>6.1739269319998096</v>
      </c>
      <c r="BF21" s="877">
        <v>1.13093086982645</v>
      </c>
      <c r="BG21" s="877">
        <v>6.9682059786769104</v>
      </c>
      <c r="BH21" s="877">
        <v>7.3975462926180704</v>
      </c>
      <c r="BI21" s="877">
        <v>8.1214817140745907</v>
      </c>
      <c r="BJ21" s="877">
        <v>5.5762197812095797</v>
      </c>
      <c r="BK21" s="877">
        <v>6.5362083546922598</v>
      </c>
      <c r="BL21" s="877">
        <v>8.1629954724177001</v>
      </c>
      <c r="BM21" s="877">
        <v>6.88129753691112</v>
      </c>
      <c r="BN21" s="877">
        <v>7.6711518138256301</v>
      </c>
      <c r="BO21" s="877">
        <v>6.0351839966183398</v>
      </c>
      <c r="BP21" s="877">
        <v>6.6230767208326302</v>
      </c>
      <c r="BQ21" s="877">
        <v>8.42202270447976</v>
      </c>
      <c r="BR21" s="877">
        <v>3.2509615735332198</v>
      </c>
      <c r="BS21" s="877">
        <v>11.161963240543599</v>
      </c>
      <c r="BT21" s="877">
        <v>3.58616424593091</v>
      </c>
      <c r="BU21" s="877">
        <v>5.75702324650746</v>
      </c>
      <c r="BV21" s="877">
        <v>6.18010806871201</v>
      </c>
      <c r="BW21" s="877">
        <v>5.1902197636601599</v>
      </c>
      <c r="BX21" s="877">
        <v>10.471512648045501</v>
      </c>
      <c r="BY21" s="877">
        <v>3.13750352374994</v>
      </c>
      <c r="BZ21" s="877">
        <v>8.6696291803957592</v>
      </c>
      <c r="CA21" s="877">
        <v>3.6016965164809598</v>
      </c>
      <c r="CB21" s="877">
        <v>1.8018834676497399</v>
      </c>
      <c r="CC21" s="877">
        <v>2.5060616729742402</v>
      </c>
      <c r="CD21" s="877">
        <v>7.5757989946126498</v>
      </c>
    </row>
    <row r="22" spans="1:82" ht="15.75" x14ac:dyDescent="0.25">
      <c r="A22" s="876">
        <v>40</v>
      </c>
      <c r="B22" s="274">
        <v>40</v>
      </c>
      <c r="C22" s="308">
        <v>2</v>
      </c>
      <c r="D22" s="29" t="s">
        <v>2118</v>
      </c>
      <c r="E22" s="27">
        <v>10509</v>
      </c>
      <c r="F22" s="911" t="s">
        <v>2119</v>
      </c>
      <c r="G22" s="911" t="s">
        <v>2119</v>
      </c>
      <c r="H22" s="256">
        <v>73</v>
      </c>
      <c r="I22" s="342">
        <v>33.834027364663896</v>
      </c>
      <c r="J22" s="208">
        <v>0</v>
      </c>
      <c r="K22" s="62">
        <v>2</v>
      </c>
      <c r="L22" s="125">
        <v>1</v>
      </c>
      <c r="M22" s="912">
        <v>64</v>
      </c>
      <c r="N22" s="913">
        <v>110.63</v>
      </c>
      <c r="O22" s="914">
        <v>104.76655309142633</v>
      </c>
      <c r="P22" s="915">
        <v>158.4</v>
      </c>
      <c r="Q22" s="916">
        <v>24</v>
      </c>
      <c r="R22" s="227">
        <v>19.582430751537405</v>
      </c>
      <c r="S22" s="227">
        <v>14.022727272727272</v>
      </c>
      <c r="T22" s="917">
        <v>31</v>
      </c>
      <c r="U22" s="918">
        <v>-13.7</v>
      </c>
      <c r="V22" s="919">
        <v>63.771802999999998</v>
      </c>
      <c r="W22" s="920">
        <v>36.015701530279834</v>
      </c>
      <c r="X22" s="584">
        <v>54.299700000000001</v>
      </c>
      <c r="Y22" s="28">
        <f>VLOOKUP($A:$A,Variables_extraites!$A:$AD,7,FALSE)</f>
        <v>0</v>
      </c>
      <c r="Z22" s="28">
        <f>VLOOKUP($A:$A,Variables_extraites!$A:$AD,8,FALSE)</f>
        <v>1</v>
      </c>
      <c r="AA22" s="28">
        <f>VLOOKUP($A:$A,Variables_extraites!$A:$AD,9,FALSE)</f>
        <v>14.8</v>
      </c>
      <c r="AB22" s="28">
        <f>VLOOKUP($A:$A,Variables_extraites!$A:$AD,10,FALSE)</f>
        <v>0</v>
      </c>
      <c r="AC22" s="28">
        <f>VLOOKUP($A:$A,Variables_extraites!$A:$AD,11,FALSE)</f>
        <v>0</v>
      </c>
      <c r="AD22" s="28">
        <f>VLOOKUP($A:$A,Variables_extraites!$A:$AD,12,FALSE)</f>
        <v>0</v>
      </c>
      <c r="AE22" s="74">
        <f>VLOOKUP($A:$A,Variables_extraites!$A:$AD,13,FALSE)</f>
        <v>58.62632869991824</v>
      </c>
      <c r="AF22" s="74">
        <f>VLOOKUP($A:$A,Variables_extraites!$A:$AD,14,FALSE)</f>
        <v>0.77610062893081766</v>
      </c>
      <c r="AG22" s="84">
        <f>VLOOKUP($A:$A,Variables_extraites!$A:$AD,15,FALSE)</f>
        <v>11</v>
      </c>
      <c r="AH22" s="74">
        <f>VLOOKUP($A:$A,Variables_extraites!$A:$AD,16,FALSE)</f>
        <v>40</v>
      </c>
      <c r="AI22" s="58">
        <f>VLOOKUP($A:$A,Variables_extraites!$A:$AD,17,FALSE)</f>
        <v>42262</v>
      </c>
      <c r="AJ22" s="58">
        <f>VLOOKUP($A:$A,Variables_extraites!$A:$AD,18,FALSE)</f>
        <v>43244</v>
      </c>
      <c r="AK22" s="74">
        <f>VLOOKUP($A:$A,Variables_extraites!$A:$AD,19,FALSE)</f>
        <v>0</v>
      </c>
      <c r="AL22" s="58">
        <f>VLOOKUP($A:$A,Variables_extraites!$A:$AD,20,FALSE)</f>
        <v>43244</v>
      </c>
      <c r="AM22" s="74">
        <f>VLOOKUP($A:$A,Variables_extraites!$A:$AD,21,FALSE)</f>
        <v>32</v>
      </c>
      <c r="AN22" s="74">
        <f>VLOOKUP($A:$A,Variables_extraites!$A:$AD,22,FALSE)</f>
        <v>0</v>
      </c>
      <c r="AO22" s="58">
        <f>VLOOKUP($A:$A,Variables_extraites!$A:$AD,23,FALSE)</f>
        <v>43244</v>
      </c>
      <c r="AP22" s="74">
        <f>VLOOKUP($A:$A,Variables_extraites!$A:$AD,24,FALSE)</f>
        <v>32</v>
      </c>
      <c r="AQ22" s="74">
        <f>VLOOKUP($A:$A,Variables_extraites!$A:$AD,25,FALSE)</f>
        <v>0</v>
      </c>
      <c r="AR22" s="58">
        <f>VLOOKUP($A:$A,Variables_extraites!$A:$AD,26,FALSE)</f>
        <v>43244</v>
      </c>
      <c r="AS22" s="74">
        <f>VLOOKUP($A:$A,Variables_extraites!$A:$AD,27,FALSE)</f>
        <v>32</v>
      </c>
      <c r="AT22" s="74">
        <f>VLOOKUP($A:$A,Variables_extraites!$A:$AD,28,FALSE)</f>
        <v>32</v>
      </c>
      <c r="AU22" s="74">
        <f>VLOOKUP($A:$A,Variables_extraites!$A:$AD,29,FALSE)</f>
        <v>982</v>
      </c>
      <c r="AV22" s="74">
        <f>VLOOKUP($A:$A,Variables_extraites!$A:$AD,30,FALSE)</f>
        <v>-16.25</v>
      </c>
      <c r="AW22" s="877">
        <v>8.2176669491648493</v>
      </c>
      <c r="AX22" s="877">
        <v>7.1627941193062901</v>
      </c>
      <c r="AY22" s="877">
        <v>4.44095219802964</v>
      </c>
      <c r="AZ22" s="877">
        <v>2.70043971814109</v>
      </c>
      <c r="BA22" s="877">
        <v>6.7638099072802902</v>
      </c>
      <c r="BB22" s="877">
        <v>6.7405228583549004</v>
      </c>
      <c r="BC22" s="877">
        <v>8.5247767582166993</v>
      </c>
      <c r="BD22" s="877">
        <v>7.8712276123579796</v>
      </c>
      <c r="BE22" s="877">
        <v>5.9049657186840303</v>
      </c>
      <c r="BF22" s="877">
        <v>2.2839217723076199</v>
      </c>
      <c r="BG22" s="877">
        <v>6.85934841976571</v>
      </c>
      <c r="BH22" s="877">
        <v>7.0678107837896196</v>
      </c>
      <c r="BI22" s="877">
        <v>7.3431412899743203</v>
      </c>
      <c r="BJ22" s="877">
        <v>4.0522419811811403</v>
      </c>
      <c r="BK22" s="877">
        <v>6.0746766862944996</v>
      </c>
      <c r="BL22" s="877">
        <v>7.4323748637965599</v>
      </c>
      <c r="BM22" s="877">
        <v>5.6102866570810201</v>
      </c>
      <c r="BN22" s="877">
        <v>6.2494453410858402</v>
      </c>
      <c r="BO22" s="877">
        <v>4.6853795519590804</v>
      </c>
      <c r="BP22" s="877">
        <v>5.6602098733525601</v>
      </c>
      <c r="BQ22" s="877">
        <v>8.1369398609020198</v>
      </c>
      <c r="BR22" s="877">
        <v>2.6937657122177798</v>
      </c>
      <c r="BS22" s="877">
        <v>10.7511172126146</v>
      </c>
      <c r="BT22" s="877">
        <v>1.5058909297299601</v>
      </c>
      <c r="BU22" s="877">
        <v>5.41244282477561</v>
      </c>
      <c r="BV22" s="877">
        <v>7.00831656373499</v>
      </c>
      <c r="BW22" s="877">
        <v>4.5360529002402101</v>
      </c>
      <c r="BX22" s="877">
        <v>10.710410412930999</v>
      </c>
      <c r="BY22" s="877">
        <v>3.3419857472286201</v>
      </c>
      <c r="BZ22" s="877">
        <v>7.3388700624073104</v>
      </c>
      <c r="CA22" s="877">
        <v>4.1101961777542</v>
      </c>
      <c r="CB22" s="877">
        <v>3.3715403505236998</v>
      </c>
      <c r="CC22" s="877">
        <v>2.7186771125578302</v>
      </c>
      <c r="CD22" s="877">
        <v>9.2452262828846195</v>
      </c>
    </row>
    <row r="23" spans="1:82" ht="15.75" x14ac:dyDescent="0.25">
      <c r="A23" s="876">
        <v>41</v>
      </c>
      <c r="B23" s="267">
        <v>41</v>
      </c>
      <c r="C23" s="308">
        <v>2</v>
      </c>
      <c r="D23" s="29" t="s">
        <v>2118</v>
      </c>
      <c r="E23" s="27">
        <v>10432</v>
      </c>
      <c r="F23" s="911" t="s">
        <v>2119</v>
      </c>
      <c r="G23" s="911"/>
      <c r="H23" s="256">
        <v>78</v>
      </c>
      <c r="I23" s="342">
        <v>37.729725343827333</v>
      </c>
      <c r="J23" s="208">
        <v>1</v>
      </c>
      <c r="K23" s="62">
        <v>2</v>
      </c>
      <c r="L23" s="208">
        <v>1</v>
      </c>
      <c r="M23" s="912">
        <v>61</v>
      </c>
      <c r="N23" s="913">
        <v>46.86</v>
      </c>
      <c r="O23" s="914">
        <v>435.73258647767119</v>
      </c>
      <c r="P23" s="915">
        <v>2441</v>
      </c>
      <c r="Q23" s="916">
        <v>14</v>
      </c>
      <c r="R23" s="227">
        <v>44.798504586906404</v>
      </c>
      <c r="S23" s="227">
        <v>14.102040816326527</v>
      </c>
      <c r="T23" s="917">
        <v>35.366666666666667</v>
      </c>
      <c r="U23" s="227">
        <v>-18.553333333333331</v>
      </c>
      <c r="V23" s="919">
        <v>49.950966999999999</v>
      </c>
      <c r="W23" s="920">
        <v>30.164534058304948</v>
      </c>
      <c r="X23" s="584">
        <v>77.514600000000002</v>
      </c>
      <c r="Y23" s="28">
        <f>VLOOKUP($A:$A,Variables_extraites!$A:$AD,7,FALSE)</f>
        <v>0</v>
      </c>
      <c r="Z23" s="28">
        <f>VLOOKUP($A:$A,Variables_extraites!$A:$AD,8,FALSE)</f>
        <v>0</v>
      </c>
      <c r="AA23" s="28">
        <f>VLOOKUP($A:$A,Variables_extraites!$A:$AD,9,FALSE)</f>
        <v>10.7</v>
      </c>
      <c r="AB23" s="28">
        <f>VLOOKUP($A:$A,Variables_extraites!$A:$AD,10,FALSE)</f>
        <v>1</v>
      </c>
      <c r="AC23" s="28">
        <f>VLOOKUP($A:$A,Variables_extraites!$A:$AD,11,FALSE)</f>
        <v>0</v>
      </c>
      <c r="AD23" s="28">
        <f>VLOOKUP($A:$A,Variables_extraites!$A:$AD,12,FALSE)</f>
        <v>1</v>
      </c>
      <c r="AE23" s="74">
        <f>VLOOKUP($A:$A,Variables_extraites!$A:$AD,13,FALSE)</f>
        <v>61.273336524652947</v>
      </c>
      <c r="AF23" s="74" t="str">
        <f>VLOOKUP($A:$A,Variables_extraites!$A:$AD,14,FALSE)</f>
        <v>NA</v>
      </c>
      <c r="AG23" s="84">
        <f>VLOOKUP($A:$A,Variables_extraites!$A:$AD,15,FALSE)</f>
        <v>14.333333333333334</v>
      </c>
      <c r="AH23" s="74">
        <f>VLOOKUP($A:$A,Variables_extraites!$A:$AD,16,FALSE)</f>
        <v>41</v>
      </c>
      <c r="AI23" s="58">
        <f>VLOOKUP($A:$A,Variables_extraites!$A:$AD,17,FALSE)</f>
        <v>42202</v>
      </c>
      <c r="AJ23" s="58">
        <f>VLOOKUP($A:$A,Variables_extraites!$A:$AD,18,FALSE)</f>
        <v>43326</v>
      </c>
      <c r="AK23" s="74">
        <f>VLOOKUP($A:$A,Variables_extraites!$A:$AD,19,FALSE)</f>
        <v>0</v>
      </c>
      <c r="AL23" s="58">
        <f>VLOOKUP($A:$A,Variables_extraites!$A:$AD,20,FALSE)</f>
        <v>43326</v>
      </c>
      <c r="AM23" s="74">
        <f>VLOOKUP($A:$A,Variables_extraites!$A:$AD,21,FALSE)</f>
        <v>36</v>
      </c>
      <c r="AN23" s="74">
        <f>VLOOKUP($A:$A,Variables_extraites!$A:$AD,22,FALSE)</f>
        <v>1</v>
      </c>
      <c r="AO23" s="58">
        <f>VLOOKUP($A:$A,Variables_extraites!$A:$AD,23,FALSE)</f>
        <v>42668</v>
      </c>
      <c r="AP23" s="74">
        <f>VLOOKUP($A:$A,Variables_extraites!$A:$AD,24,FALSE)</f>
        <v>15</v>
      </c>
      <c r="AQ23" s="74">
        <f>VLOOKUP($A:$A,Variables_extraites!$A:$AD,25,FALSE)</f>
        <v>1</v>
      </c>
      <c r="AR23" s="58">
        <f>VLOOKUP($A:$A,Variables_extraites!$A:$AD,26,FALSE)</f>
        <v>42668</v>
      </c>
      <c r="AS23" s="74">
        <f>VLOOKUP($A:$A,Variables_extraites!$A:$AD,27,FALSE)</f>
        <v>15</v>
      </c>
      <c r="AT23" s="74">
        <f>VLOOKUP($A:$A,Variables_extraites!$A:$AD,28,FALSE)</f>
        <v>36</v>
      </c>
      <c r="AU23" s="74">
        <f>VLOOKUP($A:$A,Variables_extraites!$A:$AD,29,FALSE)</f>
        <v>1124</v>
      </c>
      <c r="AV23" s="74" t="str">
        <f>VLOOKUP($A:$A,Variables_extraites!$A:$AD,30,FALSE)</f>
        <v>NA</v>
      </c>
      <c r="AW23" s="877" t="s">
        <v>64</v>
      </c>
      <c r="AX23" s="877" t="s">
        <v>64</v>
      </c>
      <c r="AY23" s="877" t="s">
        <v>64</v>
      </c>
      <c r="AZ23" s="877" t="s">
        <v>64</v>
      </c>
      <c r="BA23" s="877" t="s">
        <v>64</v>
      </c>
      <c r="BB23" s="877" t="s">
        <v>64</v>
      </c>
      <c r="BC23" s="877" t="s">
        <v>64</v>
      </c>
      <c r="BD23" s="877" t="s">
        <v>64</v>
      </c>
      <c r="BE23" s="877" t="s">
        <v>64</v>
      </c>
      <c r="BF23" s="877" t="s">
        <v>64</v>
      </c>
      <c r="BG23" s="877" t="s">
        <v>64</v>
      </c>
      <c r="BH23" s="877" t="s">
        <v>64</v>
      </c>
      <c r="BI23" s="877" t="s">
        <v>64</v>
      </c>
      <c r="BJ23" s="877" t="s">
        <v>64</v>
      </c>
      <c r="BK23" s="877" t="s">
        <v>64</v>
      </c>
      <c r="BL23" s="877" t="s">
        <v>64</v>
      </c>
      <c r="BM23" s="877" t="s">
        <v>64</v>
      </c>
      <c r="BN23" s="877" t="s">
        <v>64</v>
      </c>
      <c r="BO23" s="877" t="s">
        <v>64</v>
      </c>
      <c r="BP23" s="877" t="s">
        <v>64</v>
      </c>
      <c r="BQ23" s="877" t="s">
        <v>64</v>
      </c>
      <c r="BR23" s="877" t="s">
        <v>64</v>
      </c>
      <c r="BS23" s="877" t="s">
        <v>64</v>
      </c>
      <c r="BT23" s="877" t="s">
        <v>64</v>
      </c>
      <c r="BU23" s="877" t="s">
        <v>64</v>
      </c>
      <c r="BV23" s="877" t="s">
        <v>64</v>
      </c>
      <c r="BW23" s="877" t="s">
        <v>64</v>
      </c>
      <c r="BX23" s="877" t="s">
        <v>64</v>
      </c>
      <c r="BY23" s="877" t="s">
        <v>64</v>
      </c>
      <c r="BZ23" s="877" t="s">
        <v>64</v>
      </c>
      <c r="CA23" s="877" t="s">
        <v>64</v>
      </c>
      <c r="CB23" s="877" t="s">
        <v>64</v>
      </c>
      <c r="CC23" s="877" t="s">
        <v>64</v>
      </c>
      <c r="CD23" s="877" t="s">
        <v>64</v>
      </c>
    </row>
    <row r="24" spans="1:82" ht="15.75" x14ac:dyDescent="0.25">
      <c r="A24" s="876">
        <v>43</v>
      </c>
      <c r="B24" s="267">
        <v>43</v>
      </c>
      <c r="C24" s="308">
        <v>2</v>
      </c>
      <c r="D24" s="29" t="s">
        <v>2118</v>
      </c>
      <c r="E24" s="27">
        <v>10394</v>
      </c>
      <c r="F24" s="911" t="s">
        <v>2119</v>
      </c>
      <c r="G24" s="911" t="s">
        <v>2119</v>
      </c>
      <c r="H24" s="256">
        <v>72</v>
      </c>
      <c r="I24" s="342">
        <v>15.221919564172406</v>
      </c>
      <c r="J24" s="208">
        <v>1</v>
      </c>
      <c r="K24" s="62">
        <v>3</v>
      </c>
      <c r="L24" s="125">
        <v>0</v>
      </c>
      <c r="M24" s="912">
        <v>40</v>
      </c>
      <c r="N24" s="913">
        <v>56.82</v>
      </c>
      <c r="O24" s="914">
        <v>353.54088320460056</v>
      </c>
      <c r="P24" s="915">
        <v>2219</v>
      </c>
      <c r="Q24" s="916">
        <v>16</v>
      </c>
      <c r="R24" s="227">
        <v>46.572799116688714</v>
      </c>
      <c r="S24" s="227">
        <v>9.5530726256983254</v>
      </c>
      <c r="T24" s="917">
        <v>40</v>
      </c>
      <c r="U24" s="918">
        <v>-14.14</v>
      </c>
      <c r="V24" s="921"/>
      <c r="W24" s="920"/>
      <c r="X24" s="584">
        <v>68.384699999999995</v>
      </c>
      <c r="Y24" s="28">
        <f>VLOOKUP($A:$A,Variables_extraites!$A:$AD,7,FALSE)</f>
        <v>1</v>
      </c>
      <c r="Z24" s="28">
        <f>VLOOKUP($A:$A,Variables_extraites!$A:$AD,8,FALSE)</f>
        <v>0</v>
      </c>
      <c r="AA24" s="28">
        <f>VLOOKUP($A:$A,Variables_extraites!$A:$AD,9,FALSE)</f>
        <v>15.3</v>
      </c>
      <c r="AB24" s="28">
        <f>VLOOKUP($A:$A,Variables_extraites!$A:$AD,10,FALSE)</f>
        <v>0</v>
      </c>
      <c r="AC24" s="28">
        <f>VLOOKUP($A:$A,Variables_extraites!$A:$AD,11,FALSE)</f>
        <v>0</v>
      </c>
      <c r="AD24" s="28">
        <f>VLOOKUP($A:$A,Variables_extraites!$A:$AD,12,FALSE)</f>
        <v>1</v>
      </c>
      <c r="AE24" s="74">
        <f>VLOOKUP($A:$A,Variables_extraites!$A:$AD,13,FALSE)</f>
        <v>65.26138279932546</v>
      </c>
      <c r="AF24" s="74" t="str">
        <f>VLOOKUP($A:$A,Variables_extraites!$A:$AD,14,FALSE)</f>
        <v>NA</v>
      </c>
      <c r="AG24" s="84">
        <f>VLOOKUP($A:$A,Variables_extraites!$A:$AD,15,FALSE)</f>
        <v>14.333333333333334</v>
      </c>
      <c r="AH24" s="74">
        <f>VLOOKUP($A:$A,Variables_extraites!$A:$AD,16,FALSE)</f>
        <v>43</v>
      </c>
      <c r="AI24" s="58">
        <f>VLOOKUP($A:$A,Variables_extraites!$A:$AD,17,FALSE)</f>
        <v>42242</v>
      </c>
      <c r="AJ24" s="58">
        <f>VLOOKUP($A:$A,Variables_extraites!$A:$AD,18,FALSE)</f>
        <v>42695</v>
      </c>
      <c r="AK24" s="74">
        <f>VLOOKUP($A:$A,Variables_extraites!$A:$AD,19,FALSE)</f>
        <v>1</v>
      </c>
      <c r="AL24" s="58">
        <f>VLOOKUP($A:$A,Variables_extraites!$A:$AD,20,FALSE)</f>
        <v>42695</v>
      </c>
      <c r="AM24" s="74">
        <f>VLOOKUP($A:$A,Variables_extraites!$A:$AD,21,FALSE)</f>
        <v>14</v>
      </c>
      <c r="AN24" s="74">
        <f>VLOOKUP($A:$A,Variables_extraites!$A:$AD,22,FALSE)</f>
        <v>1</v>
      </c>
      <c r="AO24" s="58">
        <f>VLOOKUP($A:$A,Variables_extraites!$A:$AD,23,FALSE)</f>
        <v>42382</v>
      </c>
      <c r="AP24" s="74">
        <f>VLOOKUP($A:$A,Variables_extraites!$A:$AD,24,FALSE)</f>
        <v>4</v>
      </c>
      <c r="AQ24" s="74">
        <f>VLOOKUP($A:$A,Variables_extraites!$A:$AD,25,FALSE)</f>
        <v>1</v>
      </c>
      <c r="AR24" s="58">
        <f>VLOOKUP($A:$A,Variables_extraites!$A:$AD,26,FALSE)</f>
        <v>42382</v>
      </c>
      <c r="AS24" s="74">
        <f>VLOOKUP($A:$A,Variables_extraites!$A:$AD,27,FALSE)</f>
        <v>4</v>
      </c>
      <c r="AT24" s="74">
        <f>VLOOKUP($A:$A,Variables_extraites!$A:$AD,28,FALSE)</f>
        <v>14</v>
      </c>
      <c r="AU24" s="74">
        <f>VLOOKUP($A:$A,Variables_extraites!$A:$AD,29,FALSE)</f>
        <v>453</v>
      </c>
      <c r="AV24" s="74" t="str">
        <f>VLOOKUP($A:$A,Variables_extraites!$A:$AD,30,FALSE)</f>
        <v>NA</v>
      </c>
      <c r="AW24" s="877">
        <v>8.5597212311972406</v>
      </c>
      <c r="AX24" s="877">
        <v>7.8429159952700598</v>
      </c>
      <c r="AY24" s="877">
        <v>5.3483740751911597</v>
      </c>
      <c r="AZ24" s="877">
        <v>3.6194130105979401</v>
      </c>
      <c r="BA24" s="877">
        <v>7.6322682154995096</v>
      </c>
      <c r="BB24" s="877">
        <v>7.7974021416313999</v>
      </c>
      <c r="BC24" s="877">
        <v>8.6815546805283699</v>
      </c>
      <c r="BD24" s="877">
        <v>7.9935611514832603</v>
      </c>
      <c r="BE24" s="877">
        <v>6.2813273296594803</v>
      </c>
      <c r="BF24" s="877">
        <v>0.94860084749335605</v>
      </c>
      <c r="BG24" s="877">
        <v>6.3705130524604101</v>
      </c>
      <c r="BH24" s="877">
        <v>6.9318012284192401</v>
      </c>
      <c r="BI24" s="877">
        <v>7.9509349283145401</v>
      </c>
      <c r="BJ24" s="877">
        <v>4.7473873996527196</v>
      </c>
      <c r="BK24" s="877">
        <v>6.2785423824445896</v>
      </c>
      <c r="BL24" s="877">
        <v>8.1574479962742998</v>
      </c>
      <c r="BM24" s="877">
        <v>6.7090148649032697</v>
      </c>
      <c r="BN24" s="877">
        <v>7.01100356443267</v>
      </c>
      <c r="BO24" s="877">
        <v>6.0263574469638401</v>
      </c>
      <c r="BP24" s="877">
        <v>6.1582562288113403</v>
      </c>
      <c r="BQ24" s="877">
        <v>8.0001127061475401</v>
      </c>
      <c r="BR24" s="877">
        <v>-7.40005814437769E-2</v>
      </c>
      <c r="BS24" s="877">
        <v>10.1869189522191</v>
      </c>
      <c r="BT24" s="877">
        <v>-0.97143084780322897</v>
      </c>
      <c r="BU24" s="877">
        <v>4.2735158897021197</v>
      </c>
      <c r="BV24" s="877">
        <v>6.5169606598988201</v>
      </c>
      <c r="BW24" s="877">
        <v>3.5071603491175201</v>
      </c>
      <c r="BX24" s="877">
        <v>10.8022578523685</v>
      </c>
      <c r="BY24" s="877">
        <v>3.6724253419715001</v>
      </c>
      <c r="BZ24" s="877">
        <v>4.9713136240688804</v>
      </c>
      <c r="CA24" s="877">
        <v>5.0263574469638401</v>
      </c>
      <c r="CB24" s="877">
        <v>5.8309442282996198</v>
      </c>
      <c r="CC24" s="877">
        <v>4.34751647114589</v>
      </c>
      <c r="CD24" s="877">
        <v>11.1583498000224</v>
      </c>
    </row>
    <row r="25" spans="1:82" ht="15.75" x14ac:dyDescent="0.25">
      <c r="A25" s="876">
        <v>51</v>
      </c>
      <c r="B25" s="267">
        <v>51</v>
      </c>
      <c r="C25" s="206">
        <v>2</v>
      </c>
      <c r="D25" s="29" t="s">
        <v>2118</v>
      </c>
      <c r="E25" s="27">
        <v>10336</v>
      </c>
      <c r="F25" s="911" t="s">
        <v>2119</v>
      </c>
      <c r="G25" s="911" t="s">
        <v>2119</v>
      </c>
      <c r="H25" s="256">
        <v>83</v>
      </c>
      <c r="I25" s="342">
        <v>27.555555555555557</v>
      </c>
      <c r="J25" s="208">
        <v>1</v>
      </c>
      <c r="K25" s="62">
        <v>2</v>
      </c>
      <c r="L25" s="208">
        <v>0</v>
      </c>
      <c r="M25" s="912">
        <v>60</v>
      </c>
      <c r="N25" s="913">
        <v>53.3</v>
      </c>
      <c r="O25" s="914">
        <v>254.27692559085972</v>
      </c>
      <c r="P25" s="915">
        <v>2091</v>
      </c>
      <c r="Q25" s="916">
        <v>49</v>
      </c>
      <c r="R25" s="227">
        <v>53.260755542300437</v>
      </c>
      <c r="S25" s="227">
        <v>27.15625</v>
      </c>
      <c r="T25" s="917">
        <v>28</v>
      </c>
      <c r="U25" s="918">
        <v>-14.9</v>
      </c>
      <c r="V25" s="919">
        <v>55.020299999999999</v>
      </c>
      <c r="W25" s="920">
        <v>34.315960796027269</v>
      </c>
      <c r="X25" s="584">
        <v>67.812200000000004</v>
      </c>
      <c r="Y25" s="28">
        <f>VLOOKUP($A:$A,Variables_extraites!$A:$AD,7,FALSE)</f>
        <v>0</v>
      </c>
      <c r="Z25" s="28">
        <f>VLOOKUP($A:$A,Variables_extraites!$A:$AD,8,FALSE)</f>
        <v>0</v>
      </c>
      <c r="AA25" s="28">
        <f>VLOOKUP($A:$A,Variables_extraites!$A:$AD,9,FALSE)</f>
        <v>13.4</v>
      </c>
      <c r="AB25" s="28">
        <f>VLOOKUP($A:$A,Variables_extraites!$A:$AD,10,FALSE)</f>
        <v>1</v>
      </c>
      <c r="AC25" s="28">
        <f>VLOOKUP($A:$A,Variables_extraites!$A:$AD,11,FALSE)</f>
        <v>0</v>
      </c>
      <c r="AD25" s="28">
        <f>VLOOKUP($A:$A,Variables_extraites!$A:$AD,12,FALSE)</f>
        <v>1</v>
      </c>
      <c r="AE25" s="74">
        <f>VLOOKUP($A:$A,Variables_extraites!$A:$AD,13,FALSE)</f>
        <v>68.408262454435004</v>
      </c>
      <c r="AF25" s="74">
        <f>VLOOKUP($A:$A,Variables_extraites!$A:$AD,14,FALSE)</f>
        <v>3.381322957198444</v>
      </c>
      <c r="AG25" s="84">
        <f>VLOOKUP($A:$A,Variables_extraites!$A:$AD,15,FALSE)</f>
        <v>15</v>
      </c>
      <c r="AH25" s="74">
        <f>VLOOKUP($A:$A,Variables_extraites!$A:$AD,16,FALSE)</f>
        <v>51</v>
      </c>
      <c r="AI25" s="58">
        <f>VLOOKUP($A:$A,Variables_extraites!$A:$AD,17,FALSE)</f>
        <v>42083</v>
      </c>
      <c r="AJ25" s="58">
        <f>VLOOKUP($A:$A,Variables_extraites!$A:$AD,18,FALSE)</f>
        <v>43123</v>
      </c>
      <c r="AK25" s="74">
        <f>VLOOKUP($A:$A,Variables_extraites!$A:$AD,19,FALSE)</f>
        <v>1</v>
      </c>
      <c r="AL25" s="58">
        <f>VLOOKUP($A:$A,Variables_extraites!$A:$AD,20,FALSE)</f>
        <v>43123</v>
      </c>
      <c r="AM25" s="74">
        <f>VLOOKUP($A:$A,Variables_extraites!$A:$AD,21,FALSE)</f>
        <v>34</v>
      </c>
      <c r="AN25" s="74">
        <f>VLOOKUP($A:$A,Variables_extraites!$A:$AD,22,FALSE)</f>
        <v>1</v>
      </c>
      <c r="AO25" s="58">
        <f>VLOOKUP($A:$A,Variables_extraites!$A:$AD,23,FALSE)</f>
        <v>43047</v>
      </c>
      <c r="AP25" s="74">
        <f>VLOOKUP($A:$A,Variables_extraites!$A:$AD,24,FALSE)</f>
        <v>31</v>
      </c>
      <c r="AQ25" s="74">
        <f>VLOOKUP($A:$A,Variables_extraites!$A:$AD,25,FALSE)</f>
        <v>1</v>
      </c>
      <c r="AR25" s="58">
        <f>VLOOKUP($A:$A,Variables_extraites!$A:$AD,26,FALSE)</f>
        <v>43047</v>
      </c>
      <c r="AS25" s="74">
        <f>VLOOKUP($A:$A,Variables_extraites!$A:$AD,27,FALSE)</f>
        <v>31</v>
      </c>
      <c r="AT25" s="74">
        <f>VLOOKUP($A:$A,Variables_extraites!$A:$AD,28,FALSE)</f>
        <v>34</v>
      </c>
      <c r="AU25" s="74">
        <f>VLOOKUP($A:$A,Variables_extraites!$A:$AD,29,FALSE)</f>
        <v>1040</v>
      </c>
      <c r="AV25" s="74">
        <f>VLOOKUP($A:$A,Variables_extraites!$A:$AD,30,FALSE)</f>
        <v>-27.42</v>
      </c>
      <c r="AW25" s="877">
        <v>8.7109441545758699</v>
      </c>
      <c r="AX25" s="877">
        <v>7.6065902803705301</v>
      </c>
      <c r="AY25" s="877">
        <v>5.18308946064076</v>
      </c>
      <c r="AZ25" s="877">
        <v>1.76553474636298</v>
      </c>
      <c r="BA25" s="877">
        <v>8.0924928868590609</v>
      </c>
      <c r="BB25" s="877">
        <v>5.2861418728342997</v>
      </c>
      <c r="BC25" s="877">
        <v>9.3004669645978097</v>
      </c>
      <c r="BD25" s="877">
        <v>7.3904269411871697</v>
      </c>
      <c r="BE25" s="877">
        <v>5.8419731189271804</v>
      </c>
      <c r="BF25" s="877">
        <v>1.27500704749987</v>
      </c>
      <c r="BG25" s="877">
        <v>6.0723202160326997</v>
      </c>
      <c r="BH25" s="877">
        <v>6.5902127614083597</v>
      </c>
      <c r="BI25" s="877">
        <v>7.60229058486114</v>
      </c>
      <c r="BJ25" s="877">
        <v>4.1826922975161898</v>
      </c>
      <c r="BK25" s="877">
        <v>5.9742998580037296</v>
      </c>
      <c r="BL25" s="877">
        <v>6.9642831010687196</v>
      </c>
      <c r="BM25" s="877">
        <v>6.2494453410858402</v>
      </c>
      <c r="BN25" s="877">
        <v>6.53325185192897</v>
      </c>
      <c r="BO25" s="877">
        <v>5.6037746864639697</v>
      </c>
      <c r="BP25" s="877">
        <v>6.5337190711398998</v>
      </c>
      <c r="BQ25" s="877">
        <v>7.7499364499998604</v>
      </c>
      <c r="BR25" s="877">
        <v>4.4679315460262901</v>
      </c>
      <c r="BS25" s="877">
        <v>9.8487637606211802</v>
      </c>
      <c r="BT25" s="877">
        <v>2.0356239097307198</v>
      </c>
      <c r="BU25" s="877">
        <v>6.3717330906226701</v>
      </c>
      <c r="BV25" s="877">
        <v>6.9411063109464299</v>
      </c>
      <c r="BW25" s="877">
        <v>5.8534967037023202</v>
      </c>
      <c r="BX25" s="877">
        <v>10.903128676812299</v>
      </c>
      <c r="BY25" s="877">
        <v>3.3812833725037801</v>
      </c>
      <c r="BZ25" s="877">
        <v>8.50501755552812</v>
      </c>
      <c r="CA25" s="877">
        <v>4.2257376534660596</v>
      </c>
      <c r="CB25" s="877">
        <v>2.3981111212842001</v>
      </c>
      <c r="CC25" s="877">
        <v>1.9038015445963801</v>
      </c>
      <c r="CD25" s="877">
        <v>7.8131398508904599</v>
      </c>
    </row>
    <row r="26" spans="1:82" ht="15.75" x14ac:dyDescent="0.25">
      <c r="A26" s="876">
        <v>53</v>
      </c>
      <c r="B26" s="274">
        <v>53</v>
      </c>
      <c r="C26" s="206">
        <v>2</v>
      </c>
      <c r="D26" s="29" t="s">
        <v>2118</v>
      </c>
      <c r="E26" s="27">
        <v>10395</v>
      </c>
      <c r="F26" s="911" t="s">
        <v>2119</v>
      </c>
      <c r="G26" s="911" t="s">
        <v>2119</v>
      </c>
      <c r="H26" s="256">
        <v>85</v>
      </c>
      <c r="I26" s="342">
        <v>26.23355580417422</v>
      </c>
      <c r="J26" s="208">
        <v>1</v>
      </c>
      <c r="K26" s="62">
        <v>2</v>
      </c>
      <c r="L26" s="208">
        <v>0</v>
      </c>
      <c r="M26" s="912">
        <v>40</v>
      </c>
      <c r="N26" s="913">
        <v>47.05</v>
      </c>
      <c r="O26" s="914">
        <v>89.292289901862063</v>
      </c>
      <c r="P26" s="915">
        <v>4906</v>
      </c>
      <c r="Q26" s="916">
        <v>49</v>
      </c>
      <c r="R26" s="227">
        <v>50.42398853456514</v>
      </c>
      <c r="S26" s="227">
        <v>30.590163934426229</v>
      </c>
      <c r="T26" s="917">
        <v>34</v>
      </c>
      <c r="U26" s="918">
        <v>-12.97</v>
      </c>
      <c r="V26" s="921"/>
      <c r="W26" s="920"/>
      <c r="X26" s="584">
        <v>56.748699999999999</v>
      </c>
      <c r="Y26" s="28">
        <f>VLOOKUP($A:$A,Variables_extraites!$A:$AD,7,FALSE)</f>
        <v>0</v>
      </c>
      <c r="Z26" s="28">
        <f>VLOOKUP($A:$A,Variables_extraites!$A:$AD,8,FALSE)</f>
        <v>0</v>
      </c>
      <c r="AA26" s="28">
        <f>VLOOKUP($A:$A,Variables_extraites!$A:$AD,9,FALSE)</f>
        <v>13</v>
      </c>
      <c r="AB26" s="28">
        <f>VLOOKUP($A:$A,Variables_extraites!$A:$AD,10,FALSE)</f>
        <v>1</v>
      </c>
      <c r="AC26" s="28">
        <f>VLOOKUP($A:$A,Variables_extraites!$A:$AD,11,FALSE)</f>
        <v>1</v>
      </c>
      <c r="AD26" s="28">
        <f>VLOOKUP($A:$A,Variables_extraites!$A:$AD,12,FALSE)</f>
        <v>1</v>
      </c>
      <c r="AE26" s="74">
        <f>VLOOKUP($A:$A,Variables_extraites!$A:$AD,13,FALSE)</f>
        <v>47.010550996482998</v>
      </c>
      <c r="AF26" s="74">
        <f>VLOOKUP($A:$A,Variables_extraites!$A:$AD,14,FALSE)</f>
        <v>1.5245098039215685</v>
      </c>
      <c r="AG26" s="84">
        <f>VLOOKUP($A:$A,Variables_extraites!$A:$AD,15,FALSE)</f>
        <v>19</v>
      </c>
      <c r="AH26" s="74">
        <f>VLOOKUP($A:$A,Variables_extraites!$A:$AD,16,FALSE)</f>
        <v>53</v>
      </c>
      <c r="AI26" s="58">
        <f>VLOOKUP($A:$A,Variables_extraites!$A:$AD,17,FALSE)</f>
        <v>42080</v>
      </c>
      <c r="AJ26" s="58">
        <f>VLOOKUP($A:$A,Variables_extraites!$A:$AD,18,FALSE)</f>
        <v>43231</v>
      </c>
      <c r="AK26" s="74">
        <f>VLOOKUP($A:$A,Variables_extraites!$A:$AD,19,FALSE)</f>
        <v>0</v>
      </c>
      <c r="AL26" s="58">
        <f>VLOOKUP($A:$A,Variables_extraites!$A:$AD,20,FALSE)</f>
        <v>43231</v>
      </c>
      <c r="AM26" s="74">
        <f>VLOOKUP($A:$A,Variables_extraites!$A:$AD,21,FALSE)</f>
        <v>37</v>
      </c>
      <c r="AN26" s="74">
        <f>VLOOKUP($A:$A,Variables_extraites!$A:$AD,22,FALSE)</f>
        <v>1</v>
      </c>
      <c r="AO26" s="58">
        <f>VLOOKUP($A:$A,Variables_extraites!$A:$AD,23,FALSE)</f>
        <v>42214</v>
      </c>
      <c r="AP26" s="74">
        <f>VLOOKUP($A:$A,Variables_extraites!$A:$AD,24,FALSE)</f>
        <v>4</v>
      </c>
      <c r="AQ26" s="74">
        <f>VLOOKUP($A:$A,Variables_extraites!$A:$AD,25,FALSE)</f>
        <v>1</v>
      </c>
      <c r="AR26" s="58">
        <f>VLOOKUP($A:$A,Variables_extraites!$A:$AD,26,FALSE)</f>
        <v>42214</v>
      </c>
      <c r="AS26" s="74">
        <f>VLOOKUP($A:$A,Variables_extraites!$A:$AD,27,FALSE)</f>
        <v>4</v>
      </c>
      <c r="AT26" s="74">
        <f>VLOOKUP($A:$A,Variables_extraites!$A:$AD,28,FALSE)</f>
        <v>37</v>
      </c>
      <c r="AU26" s="74">
        <f>VLOOKUP($A:$A,Variables_extraites!$A:$AD,29,FALSE)</f>
        <v>1151</v>
      </c>
      <c r="AV26" s="74">
        <f>VLOOKUP($A:$A,Variables_extraites!$A:$AD,30,FALSE)</f>
        <v>-25.51</v>
      </c>
      <c r="AW26" s="877">
        <v>8.7030383889864193</v>
      </c>
      <c r="AX26" s="877">
        <v>7.6678921252302299</v>
      </c>
      <c r="AY26" s="877">
        <v>4.7532836164608803</v>
      </c>
      <c r="AZ26" s="877">
        <v>1.5704629310260401</v>
      </c>
      <c r="BA26" s="877">
        <v>8.0831601705483909</v>
      </c>
      <c r="BB26" s="877">
        <v>4.9514012916743102</v>
      </c>
      <c r="BC26" s="877">
        <v>9.1107181935506407</v>
      </c>
      <c r="BD26" s="877">
        <v>7.6611367574453997</v>
      </c>
      <c r="BE26" s="877">
        <v>6.1255684517780304</v>
      </c>
      <c r="BF26" s="877">
        <v>1.1505596765753801</v>
      </c>
      <c r="BG26" s="877">
        <v>6.0654430629374296</v>
      </c>
      <c r="BH26" s="877">
        <v>6.4024152168243997</v>
      </c>
      <c r="BI26" s="877">
        <v>7.5625477241991197</v>
      </c>
      <c r="BJ26" s="877">
        <v>4.3603642765434696</v>
      </c>
      <c r="BK26" s="877">
        <v>5.8081275874554699</v>
      </c>
      <c r="BL26" s="877">
        <v>7.6564963705534996</v>
      </c>
      <c r="BM26" s="877">
        <v>5.9231491804723104</v>
      </c>
      <c r="BN26" s="877">
        <v>6.2414588712746504</v>
      </c>
      <c r="BO26" s="877">
        <v>5.5150690140322398</v>
      </c>
      <c r="BP26" s="877">
        <v>5.78607355157855</v>
      </c>
      <c r="BQ26" s="877">
        <v>7.8762099575137503</v>
      </c>
      <c r="BR26" s="877">
        <v>3.7246502717329699</v>
      </c>
      <c r="BS26" s="877">
        <v>9.81528721969282</v>
      </c>
      <c r="BT26" s="877">
        <v>1.52105073690096</v>
      </c>
      <c r="BU26" s="877">
        <v>5.6539198731194196</v>
      </c>
      <c r="BV26" s="877">
        <v>7.2134444951050503</v>
      </c>
      <c r="BW26" s="877">
        <v>5.3586072491178101</v>
      </c>
      <c r="BX26" s="877">
        <v>10.611532049728201</v>
      </c>
      <c r="BY26" s="877">
        <v>3.3812833725037801</v>
      </c>
      <c r="BZ26" s="877">
        <v>8.2160182654888398</v>
      </c>
      <c r="CA26" s="877">
        <v>4.5855634984556897</v>
      </c>
      <c r="CB26" s="877">
        <v>2.3955137842393901</v>
      </c>
      <c r="CC26" s="877">
        <v>1.9292696013864501</v>
      </c>
      <c r="CD26" s="877">
        <v>8.2942364827918595</v>
      </c>
    </row>
    <row r="27" spans="1:82" ht="15.75" x14ac:dyDescent="0.25">
      <c r="A27" s="876">
        <v>54</v>
      </c>
      <c r="B27" s="267">
        <v>54</v>
      </c>
      <c r="C27" s="206">
        <v>2</v>
      </c>
      <c r="D27" s="29" t="s">
        <v>2118</v>
      </c>
      <c r="E27" s="27">
        <v>10473</v>
      </c>
      <c r="F27" s="911" t="s">
        <v>2119</v>
      </c>
      <c r="G27" s="911" t="s">
        <v>2119</v>
      </c>
      <c r="H27" s="256">
        <v>75</v>
      </c>
      <c r="I27" s="342">
        <v>24.567474048442911</v>
      </c>
      <c r="J27" s="208">
        <v>0</v>
      </c>
      <c r="K27" s="62">
        <v>4</v>
      </c>
      <c r="L27" s="125">
        <v>1</v>
      </c>
      <c r="M27" s="912">
        <v>39</v>
      </c>
      <c r="N27" s="913">
        <v>33.020000000000003</v>
      </c>
      <c r="O27" s="914">
        <v>769.16672766433214</v>
      </c>
      <c r="P27" s="915">
        <v>1138</v>
      </c>
      <c r="Q27" s="916">
        <v>33</v>
      </c>
      <c r="R27" s="227">
        <v>29.604802988541831</v>
      </c>
      <c r="S27" s="227">
        <v>16.618181818181821</v>
      </c>
      <c r="T27" s="917">
        <v>36</v>
      </c>
      <c r="U27" s="918">
        <v>-19.239999999999998</v>
      </c>
      <c r="V27" s="921">
        <v>46.137355306818442</v>
      </c>
      <c r="W27" s="920">
        <v>42.478716996038038</v>
      </c>
      <c r="X27" s="584">
        <v>51.297600000000003</v>
      </c>
      <c r="Y27" s="28">
        <f>VLOOKUP($A:$A,Variables_extraites!$A:$AD,7,FALSE)</f>
        <v>1</v>
      </c>
      <c r="Z27" s="28">
        <f>VLOOKUP($A:$A,Variables_extraites!$A:$AD,8,FALSE)</f>
        <v>0</v>
      </c>
      <c r="AA27" s="28">
        <f>VLOOKUP($A:$A,Variables_extraites!$A:$AD,9,FALSE)</f>
        <v>7.1</v>
      </c>
      <c r="AB27" s="28">
        <f>VLOOKUP($A:$A,Variables_extraites!$A:$AD,10,FALSE)</f>
        <v>0</v>
      </c>
      <c r="AC27" s="28">
        <f>VLOOKUP($A:$A,Variables_extraites!$A:$AD,11,FALSE)</f>
        <v>1</v>
      </c>
      <c r="AD27" s="28">
        <f>VLOOKUP($A:$A,Variables_extraites!$A:$AD,12,FALSE)</f>
        <v>1</v>
      </c>
      <c r="AE27" s="74">
        <f>VLOOKUP($A:$A,Variables_extraites!$A:$AD,13,FALSE)</f>
        <v>59.315403422982882</v>
      </c>
      <c r="AF27" s="74">
        <f>VLOOKUP($A:$A,Variables_extraites!$A:$AD,14,FALSE)</f>
        <v>0.93360572012257403</v>
      </c>
      <c r="AG27" s="84">
        <f>VLOOKUP($A:$A,Variables_extraites!$A:$AD,15,FALSE)</f>
        <v>22</v>
      </c>
      <c r="AH27" s="74">
        <f>VLOOKUP($A:$A,Variables_extraites!$A:$AD,16,FALSE)</f>
        <v>54</v>
      </c>
      <c r="AI27" s="58">
        <f>VLOOKUP($A:$A,Variables_extraites!$A:$AD,17,FALSE)</f>
        <v>42317</v>
      </c>
      <c r="AJ27" s="58">
        <f>VLOOKUP($A:$A,Variables_extraites!$A:$AD,18,FALSE)</f>
        <v>43052</v>
      </c>
      <c r="AK27" s="74">
        <f>VLOOKUP($A:$A,Variables_extraites!$A:$AD,19,FALSE)</f>
        <v>0</v>
      </c>
      <c r="AL27" s="58">
        <f>VLOOKUP($A:$A,Variables_extraites!$A:$AD,20,FALSE)</f>
        <v>43052</v>
      </c>
      <c r="AM27" s="74">
        <f>VLOOKUP($A:$A,Variables_extraites!$A:$AD,21,FALSE)</f>
        <v>24</v>
      </c>
      <c r="AN27" s="74">
        <f>VLOOKUP($A:$A,Variables_extraites!$A:$AD,22,FALSE)</f>
        <v>1</v>
      </c>
      <c r="AO27" s="58">
        <f>VLOOKUP($A:$A,Variables_extraites!$A:$AD,23,FALSE)</f>
        <v>42460</v>
      </c>
      <c r="AP27" s="74">
        <f>VLOOKUP($A:$A,Variables_extraites!$A:$AD,24,FALSE)</f>
        <v>4</v>
      </c>
      <c r="AQ27" s="74">
        <f>VLOOKUP($A:$A,Variables_extraites!$A:$AD,25,FALSE)</f>
        <v>1</v>
      </c>
      <c r="AR27" s="58">
        <f>VLOOKUP($A:$A,Variables_extraites!$A:$AD,26,FALSE)</f>
        <v>42460</v>
      </c>
      <c r="AS27" s="74">
        <f>VLOOKUP($A:$A,Variables_extraites!$A:$AD,27,FALSE)</f>
        <v>4</v>
      </c>
      <c r="AT27" s="74">
        <f>VLOOKUP($A:$A,Variables_extraites!$A:$AD,28,FALSE)</f>
        <v>24.16</v>
      </c>
      <c r="AU27" s="74">
        <f>VLOOKUP($A:$A,Variables_extraites!$A:$AD,29,FALSE)</f>
        <v>735</v>
      </c>
      <c r="AV27" s="74">
        <f>VLOOKUP($A:$A,Variables_extraites!$A:$AD,30,FALSE)</f>
        <v>-28.39</v>
      </c>
      <c r="AW27" s="877">
        <v>8.9289920403485201</v>
      </c>
      <c r="AX27" s="877">
        <v>7.8922088559477697</v>
      </c>
      <c r="AY27" s="877">
        <v>5.6920923754275696</v>
      </c>
      <c r="AZ27" s="877">
        <v>3.3715588626119599</v>
      </c>
      <c r="BA27" s="877">
        <v>8.1897257407669706</v>
      </c>
      <c r="BB27" s="877">
        <v>7.3421635832893504</v>
      </c>
      <c r="BC27" s="877">
        <v>9.3118164185921799</v>
      </c>
      <c r="BD27" s="877">
        <v>7.8661043343931301</v>
      </c>
      <c r="BE27" s="877">
        <v>6.66604642940879</v>
      </c>
      <c r="BF27" s="877">
        <v>1.4114262457264699</v>
      </c>
      <c r="BG27" s="877">
        <v>7.5107246143930704</v>
      </c>
      <c r="BH27" s="877">
        <v>7.8073549220576002</v>
      </c>
      <c r="BI27" s="877">
        <v>8.7130083916441503</v>
      </c>
      <c r="BJ27" s="877">
        <v>5.5930549216698804</v>
      </c>
      <c r="BK27" s="877">
        <v>6.7213726594768204</v>
      </c>
      <c r="BL27" s="877">
        <v>8.3791183985975604</v>
      </c>
      <c r="BM27" s="877">
        <v>6.8050344398545404</v>
      </c>
      <c r="BN27" s="877">
        <v>7.4813958241541298</v>
      </c>
      <c r="BO27" s="877">
        <v>5.3387809438947</v>
      </c>
      <c r="BP27" s="877">
        <v>6.9623176549423098</v>
      </c>
      <c r="BQ27" s="877">
        <v>8.6499028198931391</v>
      </c>
      <c r="BR27" s="877">
        <v>3.85299758761332</v>
      </c>
      <c r="BS27" s="877">
        <v>10.4071721480029</v>
      </c>
      <c r="BT27" s="877">
        <v>2.5728896684205802</v>
      </c>
      <c r="BU27" s="877">
        <v>4.6971065744769804</v>
      </c>
      <c r="BV27" s="877">
        <v>6.0236989172664099</v>
      </c>
      <c r="BW27" s="877">
        <v>4.3729520979118304</v>
      </c>
      <c r="BX27" s="877">
        <v>10.4081280253729</v>
      </c>
      <c r="BY27" s="877">
        <v>2.6667565918848002</v>
      </c>
      <c r="BZ27" s="877">
        <v>8.3030044059240602</v>
      </c>
      <c r="CA27" s="877">
        <v>4.2479275134435897</v>
      </c>
      <c r="CB27" s="877">
        <v>2.1051236194487899</v>
      </c>
      <c r="CC27" s="877">
        <v>0.84410898686365898</v>
      </c>
      <c r="CD27" s="877">
        <v>7.8342824795822796</v>
      </c>
    </row>
    <row r="28" spans="1:82" ht="15.75" x14ac:dyDescent="0.25">
      <c r="A28" s="876">
        <v>55</v>
      </c>
      <c r="B28" s="267">
        <v>55</v>
      </c>
      <c r="C28" s="206">
        <v>2</v>
      </c>
      <c r="D28" s="29" t="s">
        <v>2118</v>
      </c>
      <c r="E28" s="27">
        <v>10606</v>
      </c>
      <c r="F28" s="911" t="s">
        <v>2119</v>
      </c>
      <c r="G28" s="911" t="s">
        <v>2119</v>
      </c>
      <c r="H28" s="256">
        <v>84</v>
      </c>
      <c r="I28" s="342">
        <v>36.289737262302225</v>
      </c>
      <c r="J28" s="208">
        <v>0</v>
      </c>
      <c r="K28" s="62">
        <v>0</v>
      </c>
      <c r="L28" s="208">
        <v>1</v>
      </c>
      <c r="M28" s="912">
        <v>47</v>
      </c>
      <c r="N28" s="913">
        <v>23.45</v>
      </c>
      <c r="O28" s="914">
        <v>99.892853801426568</v>
      </c>
      <c r="P28" s="915">
        <v>858.8</v>
      </c>
      <c r="Q28" s="916">
        <v>47</v>
      </c>
      <c r="R28" s="227">
        <v>42.635369050080449</v>
      </c>
      <c r="S28" s="227">
        <v>24.3</v>
      </c>
      <c r="T28" s="917">
        <v>29</v>
      </c>
      <c r="U28" s="918">
        <v>-10.18</v>
      </c>
      <c r="V28" s="921">
        <v>98.073426823414508</v>
      </c>
      <c r="W28" s="920">
        <v>23.533139534726299</v>
      </c>
      <c r="X28" s="584">
        <v>141.41149999999999</v>
      </c>
      <c r="Y28" s="28">
        <f>VLOOKUP($A:$A,Variables_extraites!$A:$AD,7,FALSE)</f>
        <v>0</v>
      </c>
      <c r="Z28" s="28">
        <f>VLOOKUP($A:$A,Variables_extraites!$A:$AD,8,FALSE)</f>
        <v>1</v>
      </c>
      <c r="AA28" s="28">
        <f>VLOOKUP($A:$A,Variables_extraites!$A:$AD,9,FALSE)</f>
        <v>11.5</v>
      </c>
      <c r="AB28" s="28">
        <f>VLOOKUP($A:$A,Variables_extraites!$A:$AD,10,FALSE)</f>
        <v>1</v>
      </c>
      <c r="AC28" s="28">
        <f>VLOOKUP($A:$A,Variables_extraites!$A:$AD,11,FALSE)</f>
        <v>1</v>
      </c>
      <c r="AD28" s="28">
        <f>VLOOKUP($A:$A,Variables_extraites!$A:$AD,12,FALSE)</f>
        <v>0</v>
      </c>
      <c r="AE28" s="74">
        <f>VLOOKUP($A:$A,Variables_extraites!$A:$AD,13,FALSE)</f>
        <v>60.322279308734231</v>
      </c>
      <c r="AF28" s="74">
        <f>VLOOKUP($A:$A,Variables_extraites!$A:$AD,14,FALSE)</f>
        <v>2.8928571428571428</v>
      </c>
      <c r="AG28" s="84">
        <f>VLOOKUP($A:$A,Variables_extraites!$A:$AD,15,FALSE)</f>
        <v>18</v>
      </c>
      <c r="AH28" s="74">
        <f>VLOOKUP($A:$A,Variables_extraites!$A:$AD,16,FALSE)</f>
        <v>55</v>
      </c>
      <c r="AI28" s="58">
        <f>VLOOKUP($A:$A,Variables_extraites!$A:$AD,17,FALSE)</f>
        <v>42101</v>
      </c>
      <c r="AJ28" s="58">
        <f>VLOOKUP($A:$A,Variables_extraites!$A:$AD,18,FALSE)</f>
        <v>43482</v>
      </c>
      <c r="AK28" s="74">
        <f>VLOOKUP($A:$A,Variables_extraites!$A:$AD,19,FALSE)</f>
        <v>0</v>
      </c>
      <c r="AL28" s="58">
        <f>VLOOKUP($A:$A,Variables_extraites!$A:$AD,20,FALSE)</f>
        <v>43482</v>
      </c>
      <c r="AM28" s="74">
        <f>VLOOKUP($A:$A,Variables_extraites!$A:$AD,21,FALSE)</f>
        <v>45</v>
      </c>
      <c r="AN28" s="74">
        <f>VLOOKUP($A:$A,Variables_extraites!$A:$AD,22,FALSE)</f>
        <v>0</v>
      </c>
      <c r="AO28" s="58">
        <f>VLOOKUP($A:$A,Variables_extraites!$A:$AD,23,FALSE)</f>
        <v>43482</v>
      </c>
      <c r="AP28" s="74">
        <f>VLOOKUP($A:$A,Variables_extraites!$A:$AD,24,FALSE)</f>
        <v>45</v>
      </c>
      <c r="AQ28" s="74">
        <f>VLOOKUP($A:$A,Variables_extraites!$A:$AD,25,FALSE)</f>
        <v>0</v>
      </c>
      <c r="AR28" s="58">
        <f>VLOOKUP($A:$A,Variables_extraites!$A:$AD,26,FALSE)</f>
        <v>43482</v>
      </c>
      <c r="AS28" s="74">
        <f>VLOOKUP($A:$A,Variables_extraites!$A:$AD,27,FALSE)</f>
        <v>45</v>
      </c>
      <c r="AT28" s="74">
        <f>VLOOKUP($A:$A,Variables_extraites!$A:$AD,28,FALSE)</f>
        <v>45</v>
      </c>
      <c r="AU28" s="74">
        <f>VLOOKUP($A:$A,Variables_extraites!$A:$AD,29,FALSE)</f>
        <v>1381</v>
      </c>
      <c r="AV28" s="74">
        <f>VLOOKUP($A:$A,Variables_extraites!$A:$AD,30,FALSE)</f>
        <v>-16.46</v>
      </c>
      <c r="AW28" s="877">
        <v>9.0652276227756197</v>
      </c>
      <c r="AX28" s="877">
        <v>7.6005076453457896</v>
      </c>
      <c r="AY28" s="877">
        <v>5.1973149994738197</v>
      </c>
      <c r="AZ28" s="877">
        <v>3.53729606709084</v>
      </c>
      <c r="BA28" s="877">
        <v>8.0177549197407103</v>
      </c>
      <c r="BB28" s="877">
        <v>7.0113390879135897</v>
      </c>
      <c r="BC28" s="877">
        <v>8.8043246585288699</v>
      </c>
      <c r="BD28" s="877">
        <v>7.72689931847653</v>
      </c>
      <c r="BE28" s="877">
        <v>6.1009776477248199</v>
      </c>
      <c r="BF28" s="877">
        <v>1.0071955014042</v>
      </c>
      <c r="BG28" s="877">
        <v>6.1346316714476501</v>
      </c>
      <c r="BH28" s="877">
        <v>6.6550655511950296</v>
      </c>
      <c r="BI28" s="877">
        <v>7.7644735509926699</v>
      </c>
      <c r="BJ28" s="877">
        <v>5.0062980239003698</v>
      </c>
      <c r="BK28" s="877">
        <v>6.6756748156010799</v>
      </c>
      <c r="BL28" s="877">
        <v>7.5221499331757702</v>
      </c>
      <c r="BM28" s="877">
        <v>6.7247866774477103</v>
      </c>
      <c r="BN28" s="877">
        <v>7.2890044555424396</v>
      </c>
      <c r="BO28" s="877">
        <v>6.1531973308550798</v>
      </c>
      <c r="BP28" s="877">
        <v>6.4852658031128296</v>
      </c>
      <c r="BQ28" s="877">
        <v>7.8628232998236802</v>
      </c>
      <c r="BR28" s="877">
        <v>-1.9378782880922001</v>
      </c>
      <c r="BS28" s="877">
        <v>11.584210901307999</v>
      </c>
      <c r="BT28" s="877">
        <v>2.4249220882106899</v>
      </c>
      <c r="BU28" s="877">
        <v>6.23016457788425</v>
      </c>
      <c r="BV28" s="877">
        <v>6.6295023394919701</v>
      </c>
      <c r="BW28" s="877">
        <v>4.3701642805402097</v>
      </c>
      <c r="BX28" s="877">
        <v>11.749752130348901</v>
      </c>
      <c r="BY28" s="877">
        <v>3.3645724322958599</v>
      </c>
      <c r="BZ28" s="877">
        <v>7.5223853663159304</v>
      </c>
      <c r="CA28" s="877">
        <v>4.4620523187964301</v>
      </c>
      <c r="CB28" s="877">
        <v>4.2273667640329302</v>
      </c>
      <c r="CC28" s="877">
        <v>8.1680428659764495</v>
      </c>
      <c r="CD28" s="877">
        <v>9.15928881309733</v>
      </c>
    </row>
    <row r="29" spans="1:82" ht="15.75" x14ac:dyDescent="0.25">
      <c r="A29" s="876">
        <v>57</v>
      </c>
      <c r="B29" s="267">
        <v>57</v>
      </c>
      <c r="C29" s="206">
        <v>2</v>
      </c>
      <c r="D29" s="29" t="s">
        <v>2118</v>
      </c>
      <c r="E29" s="27">
        <v>10301</v>
      </c>
      <c r="F29" s="911" t="s">
        <v>2119</v>
      </c>
      <c r="G29" s="911" t="s">
        <v>2119</v>
      </c>
      <c r="H29" s="256">
        <v>65</v>
      </c>
      <c r="I29" s="342">
        <v>30.224349872205767</v>
      </c>
      <c r="J29" s="208">
        <v>1</v>
      </c>
      <c r="K29" s="62">
        <v>2</v>
      </c>
      <c r="L29" s="125">
        <v>1</v>
      </c>
      <c r="M29" s="912">
        <v>33</v>
      </c>
      <c r="N29" s="913">
        <v>57.99</v>
      </c>
      <c r="O29" s="914">
        <v>268.0490982017003</v>
      </c>
      <c r="P29" s="915">
        <v>529.79999999999995</v>
      </c>
      <c r="Q29" s="916">
        <v>47</v>
      </c>
      <c r="R29" s="227">
        <v>38.053208655434908</v>
      </c>
      <c r="S29" s="227">
        <v>16.354166666666668</v>
      </c>
      <c r="T29" s="917">
        <v>47</v>
      </c>
      <c r="U29" s="918">
        <v>-13.67</v>
      </c>
      <c r="V29" s="921"/>
      <c r="W29" s="920"/>
      <c r="X29" s="584">
        <v>76.455399999999997</v>
      </c>
      <c r="Y29" s="28">
        <f>VLOOKUP($A:$A,Variables_extraites!$A:$AD,7,FALSE)</f>
        <v>0</v>
      </c>
      <c r="Z29" s="28">
        <f>VLOOKUP($A:$A,Variables_extraites!$A:$AD,8,FALSE)</f>
        <v>0</v>
      </c>
      <c r="AA29" s="28">
        <f>VLOOKUP($A:$A,Variables_extraites!$A:$AD,9,FALSE)</f>
        <v>9.8000000000000007</v>
      </c>
      <c r="AB29" s="28">
        <f>VLOOKUP($A:$A,Variables_extraites!$A:$AD,10,FALSE)</f>
        <v>1</v>
      </c>
      <c r="AC29" s="28">
        <f>VLOOKUP($A:$A,Variables_extraites!$A:$AD,11,FALSE)</f>
        <v>0</v>
      </c>
      <c r="AD29" s="28">
        <f>VLOOKUP($A:$A,Variables_extraites!$A:$AD,12,FALSE)</f>
        <v>1</v>
      </c>
      <c r="AE29" s="74">
        <f>VLOOKUP($A:$A,Variables_extraites!$A:$AD,13,FALSE)</f>
        <v>50.085470085470085</v>
      </c>
      <c r="AF29" s="74">
        <f>VLOOKUP($A:$A,Variables_extraites!$A:$AD,14,FALSE)</f>
        <v>1.3018242122719734</v>
      </c>
      <c r="AG29" s="84">
        <f>VLOOKUP($A:$A,Variables_extraites!$A:$AD,15,FALSE)</f>
        <v>14</v>
      </c>
      <c r="AH29" s="74">
        <f>VLOOKUP($A:$A,Variables_extraites!$A:$AD,16,FALSE)</f>
        <v>57</v>
      </c>
      <c r="AI29" s="58">
        <f>VLOOKUP($A:$A,Variables_extraites!$A:$AD,17,FALSE)</f>
        <v>42185</v>
      </c>
      <c r="AJ29" s="58">
        <f>VLOOKUP($A:$A,Variables_extraites!$A:$AD,18,FALSE)</f>
        <v>42656</v>
      </c>
      <c r="AK29" s="74">
        <f>VLOOKUP($A:$A,Variables_extraites!$A:$AD,19,FALSE)</f>
        <v>1</v>
      </c>
      <c r="AL29" s="58">
        <f>VLOOKUP($A:$A,Variables_extraites!$A:$AD,20,FALSE)</f>
        <v>42656</v>
      </c>
      <c r="AM29" s="74">
        <f>VLOOKUP($A:$A,Variables_extraites!$A:$AD,21,FALSE)</f>
        <v>15</v>
      </c>
      <c r="AN29" s="74">
        <f>VLOOKUP($A:$A,Variables_extraites!$A:$AD,22,FALSE)</f>
        <v>1</v>
      </c>
      <c r="AO29" s="58">
        <f>VLOOKUP($A:$A,Variables_extraites!$A:$AD,23,FALSE)</f>
        <v>42569</v>
      </c>
      <c r="AP29" s="74">
        <f>VLOOKUP($A:$A,Variables_extraites!$A:$AD,24,FALSE)</f>
        <v>12</v>
      </c>
      <c r="AQ29" s="74">
        <f>VLOOKUP($A:$A,Variables_extraites!$A:$AD,25,FALSE)</f>
        <v>1</v>
      </c>
      <c r="AR29" s="58">
        <f>VLOOKUP($A:$A,Variables_extraites!$A:$AD,26,FALSE)</f>
        <v>42569</v>
      </c>
      <c r="AS29" s="74">
        <f>VLOOKUP($A:$A,Variables_extraites!$A:$AD,27,FALSE)</f>
        <v>12</v>
      </c>
      <c r="AT29" s="74">
        <f>VLOOKUP($A:$A,Variables_extraites!$A:$AD,28,FALSE)</f>
        <v>15</v>
      </c>
      <c r="AU29" s="74">
        <f>VLOOKUP($A:$A,Variables_extraites!$A:$AD,29,FALSE)</f>
        <v>471</v>
      </c>
      <c r="AV29" s="74">
        <f>VLOOKUP($A:$A,Variables_extraites!$A:$AD,30,FALSE)</f>
        <v>-17.02</v>
      </c>
      <c r="AW29" s="877">
        <v>8.1565887527890908</v>
      </c>
      <c r="AX29" s="877">
        <v>7.5164091860198203</v>
      </c>
      <c r="AY29" s="877">
        <v>5.4356285940520896</v>
      </c>
      <c r="AZ29" s="877">
        <v>0.81885056089543395</v>
      </c>
      <c r="BA29" s="877">
        <v>8.4928546201747501</v>
      </c>
      <c r="BB29" s="877">
        <v>6.2622828064206599</v>
      </c>
      <c r="BC29" s="877">
        <v>8.7940258960704298</v>
      </c>
      <c r="BD29" s="877">
        <v>7.5368300050480599</v>
      </c>
      <c r="BE29" s="877">
        <v>6.0112272554232504</v>
      </c>
      <c r="BF29" s="877">
        <v>1.54101915313356</v>
      </c>
      <c r="BG29" s="877">
        <v>5.8402114326574699</v>
      </c>
      <c r="BH29" s="877">
        <v>6.49968646445849</v>
      </c>
      <c r="BI29" s="877">
        <v>7.8407149911410796</v>
      </c>
      <c r="BJ29" s="877">
        <v>4.09676785471469</v>
      </c>
      <c r="BK29" s="877">
        <v>6.2353441281726703</v>
      </c>
      <c r="BL29" s="877">
        <v>8.0559331286074105</v>
      </c>
      <c r="BM29" s="877">
        <v>6.0386995513055899</v>
      </c>
      <c r="BN29" s="877">
        <v>6.6745453938458699</v>
      </c>
      <c r="BO29" s="877">
        <v>6.0957134842512604</v>
      </c>
      <c r="BP29" s="877">
        <v>6.4679315460262901</v>
      </c>
      <c r="BQ29" s="877">
        <v>7.8325735989774001</v>
      </c>
      <c r="BR29" s="877">
        <v>3.6587827340128301</v>
      </c>
      <c r="BS29" s="877">
        <v>9.5616698125680308</v>
      </c>
      <c r="BT29" s="877">
        <v>1.0426443374084899</v>
      </c>
      <c r="BU29" s="877">
        <v>4.14730669878029</v>
      </c>
      <c r="BV29" s="877">
        <v>5.6800429926225702</v>
      </c>
      <c r="BW29" s="877">
        <v>5.38301301548867</v>
      </c>
      <c r="BX29" s="877">
        <v>10.4628089788396</v>
      </c>
      <c r="BY29" s="877">
        <v>3.3504972470841299</v>
      </c>
      <c r="BZ29" s="877">
        <v>8.0497941071010395</v>
      </c>
      <c r="CA29" s="877">
        <v>4.27724089833207</v>
      </c>
      <c r="CB29" s="877">
        <v>2.41301487173858</v>
      </c>
      <c r="CC29" s="877">
        <v>0.48852396476746601</v>
      </c>
      <c r="CD29" s="877">
        <v>8.5190254751595393</v>
      </c>
    </row>
    <row r="30" spans="1:82" ht="15.75" x14ac:dyDescent="0.25">
      <c r="A30" s="876">
        <v>58</v>
      </c>
      <c r="B30" s="274">
        <v>58</v>
      </c>
      <c r="C30" s="206">
        <v>2</v>
      </c>
      <c r="D30" s="29" t="s">
        <v>2118</v>
      </c>
      <c r="E30" s="27">
        <v>10366</v>
      </c>
      <c r="F30" s="911" t="s">
        <v>2119</v>
      </c>
      <c r="G30" s="911" t="s">
        <v>2119</v>
      </c>
      <c r="H30" s="256">
        <v>65</v>
      </c>
      <c r="I30" s="342">
        <v>38.541117286705344</v>
      </c>
      <c r="J30" s="208">
        <v>1</v>
      </c>
      <c r="K30" s="62">
        <v>2</v>
      </c>
      <c r="L30" s="208">
        <v>1</v>
      </c>
      <c r="M30" s="912">
        <v>45</v>
      </c>
      <c r="N30" s="913">
        <v>44.53</v>
      </c>
      <c r="O30" s="914">
        <v>336.6677176681693</v>
      </c>
      <c r="P30" s="915">
        <v>526.5</v>
      </c>
      <c r="Q30" s="916">
        <v>6</v>
      </c>
      <c r="R30" s="227">
        <v>31.747596944362304</v>
      </c>
      <c r="S30" s="227">
        <v>17.277777777777775</v>
      </c>
      <c r="T30" s="917">
        <v>35</v>
      </c>
      <c r="U30" s="918">
        <v>-19.3</v>
      </c>
      <c r="V30" s="919">
        <v>59.654876000000002</v>
      </c>
      <c r="W30" s="920">
        <v>27.565081813827312</v>
      </c>
      <c r="X30" s="584">
        <v>59.618600000000001</v>
      </c>
      <c r="Y30" s="28">
        <f>VLOOKUP($A:$A,Variables_extraites!$A:$AD,7,FALSE)</f>
        <v>0</v>
      </c>
      <c r="Z30" s="28">
        <f>VLOOKUP($A:$A,Variables_extraites!$A:$AD,8,FALSE)</f>
        <v>0</v>
      </c>
      <c r="AA30" s="28">
        <f>VLOOKUP($A:$A,Variables_extraites!$A:$AD,9,FALSE)</f>
        <v>11.6</v>
      </c>
      <c r="AB30" s="28">
        <f>VLOOKUP($A:$A,Variables_extraites!$A:$AD,10,FALSE)</f>
        <v>1</v>
      </c>
      <c r="AC30" s="28">
        <f>VLOOKUP($A:$A,Variables_extraites!$A:$AD,11,FALSE)</f>
        <v>0</v>
      </c>
      <c r="AD30" s="28">
        <f>VLOOKUP($A:$A,Variables_extraites!$A:$AD,12,FALSE)</f>
        <v>0</v>
      </c>
      <c r="AE30" s="74">
        <f>VLOOKUP($A:$A,Variables_extraites!$A:$AD,13,FALSE)</f>
        <v>63.368220742150328</v>
      </c>
      <c r="AF30" s="74">
        <f>VLOOKUP($A:$A,Variables_extraites!$A:$AD,14,FALSE)</f>
        <v>1.8772635814889334</v>
      </c>
      <c r="AG30" s="84">
        <f>VLOOKUP($A:$A,Variables_extraites!$A:$AD,15,FALSE)</f>
        <v>25</v>
      </c>
      <c r="AH30" s="74">
        <f>VLOOKUP($A:$A,Variables_extraites!$A:$AD,16,FALSE)</f>
        <v>58</v>
      </c>
      <c r="AI30" s="58">
        <f>VLOOKUP($A:$A,Variables_extraites!$A:$AD,17,FALSE)</f>
        <v>42289</v>
      </c>
      <c r="AJ30" s="58">
        <f>VLOOKUP($A:$A,Variables_extraites!$A:$AD,18,FALSE)</f>
        <v>43395</v>
      </c>
      <c r="AK30" s="74">
        <f>VLOOKUP($A:$A,Variables_extraites!$A:$AD,19,FALSE)</f>
        <v>0</v>
      </c>
      <c r="AL30" s="58">
        <f>VLOOKUP($A:$A,Variables_extraites!$A:$AD,20,FALSE)</f>
        <v>43395</v>
      </c>
      <c r="AM30" s="74">
        <f>VLOOKUP($A:$A,Variables_extraites!$A:$AD,21,FALSE)</f>
        <v>36</v>
      </c>
      <c r="AN30" s="74">
        <f>VLOOKUP($A:$A,Variables_extraites!$A:$AD,22,FALSE)</f>
        <v>0</v>
      </c>
      <c r="AO30" s="58">
        <f>VLOOKUP($A:$A,Variables_extraites!$A:$AD,23,FALSE)</f>
        <v>43395</v>
      </c>
      <c r="AP30" s="74">
        <f>VLOOKUP($A:$A,Variables_extraites!$A:$AD,24,FALSE)</f>
        <v>36</v>
      </c>
      <c r="AQ30" s="74">
        <f>VLOOKUP($A:$A,Variables_extraites!$A:$AD,25,FALSE)</f>
        <v>0</v>
      </c>
      <c r="AR30" s="58">
        <f>VLOOKUP($A:$A,Variables_extraites!$A:$AD,26,FALSE)</f>
        <v>43395</v>
      </c>
      <c r="AS30" s="74">
        <f>VLOOKUP($A:$A,Variables_extraites!$A:$AD,27,FALSE)</f>
        <v>36</v>
      </c>
      <c r="AT30" s="74">
        <f>VLOOKUP($A:$A,Variables_extraites!$A:$AD,28,FALSE)</f>
        <v>36</v>
      </c>
      <c r="AU30" s="74">
        <f>VLOOKUP($A:$A,Variables_extraites!$A:$AD,29,FALSE)</f>
        <v>1106</v>
      </c>
      <c r="AV30" s="74">
        <f>VLOOKUP($A:$A,Variables_extraites!$A:$AD,30,FALSE)</f>
        <v>-24.88</v>
      </c>
      <c r="AW30" s="877">
        <v>9.2378791586522606</v>
      </c>
      <c r="AX30" s="877">
        <v>8.0083725939907708</v>
      </c>
      <c r="AY30" s="877">
        <v>5.3981451165044101</v>
      </c>
      <c r="AZ30" s="877">
        <v>0.81885056089543395</v>
      </c>
      <c r="BA30" s="877">
        <v>7.3956626549083699</v>
      </c>
      <c r="BB30" s="877">
        <v>7.6114675002334096</v>
      </c>
      <c r="BC30" s="877">
        <v>8.9602916007852293</v>
      </c>
      <c r="BD30" s="877">
        <v>8.1895775009051199</v>
      </c>
      <c r="BE30" s="877">
        <v>6.3348542693316299</v>
      </c>
      <c r="BF30" s="877">
        <v>1.48026512205446</v>
      </c>
      <c r="BG30" s="877">
        <v>6.2809563138310596</v>
      </c>
      <c r="BH30" s="877">
        <v>6.7596884884272903</v>
      </c>
      <c r="BI30" s="877">
        <v>7.61860574423154</v>
      </c>
      <c r="BJ30" s="877">
        <v>4.5945485495503497</v>
      </c>
      <c r="BK30" s="877">
        <v>5.9493014683282803</v>
      </c>
      <c r="BL30" s="877">
        <v>8.7229782542087193</v>
      </c>
      <c r="BM30" s="877">
        <v>6.6556380492346401</v>
      </c>
      <c r="BN30" s="877">
        <v>7.3969472200728301</v>
      </c>
      <c r="BO30" s="877">
        <v>5.5351198215997996</v>
      </c>
      <c r="BP30" s="877">
        <v>6.0988742867444499</v>
      </c>
      <c r="BQ30" s="877">
        <v>8.1040745184419993</v>
      </c>
      <c r="BR30" s="877">
        <v>0.98550043030488499</v>
      </c>
      <c r="BS30" s="877">
        <v>9.6549223911809303</v>
      </c>
      <c r="BT30" s="877">
        <v>0.367371065648529</v>
      </c>
      <c r="BU30" s="877">
        <v>4.0487593119198602</v>
      </c>
      <c r="BV30" s="877">
        <v>6.3097946438745796</v>
      </c>
      <c r="BW30" s="877">
        <v>4.0942360698457696</v>
      </c>
      <c r="BX30" s="877">
        <v>10.679189771902299</v>
      </c>
      <c r="BY30" s="877">
        <v>3.24184018356467</v>
      </c>
      <c r="BZ30" s="877">
        <v>6.6912549786501403</v>
      </c>
      <c r="CA30" s="877">
        <v>4.4515408330178303</v>
      </c>
      <c r="CB30" s="877">
        <v>3.9879347932521698</v>
      </c>
      <c r="CC30" s="877">
        <v>3.0632588816149702</v>
      </c>
      <c r="CD30" s="877">
        <v>9.2875513255323998</v>
      </c>
    </row>
    <row r="31" spans="1:82" ht="15.75" x14ac:dyDescent="0.25">
      <c r="A31" s="876">
        <v>59</v>
      </c>
      <c r="B31" s="267">
        <v>59</v>
      </c>
      <c r="C31" s="206">
        <v>2</v>
      </c>
      <c r="D31" s="29" t="s">
        <v>2118</v>
      </c>
      <c r="E31" s="27">
        <v>10396</v>
      </c>
      <c r="F31" s="911" t="s">
        <v>2119</v>
      </c>
      <c r="G31" s="911"/>
      <c r="H31" s="256">
        <v>69</v>
      </c>
      <c r="I31" s="342">
        <v>17.709563164108619</v>
      </c>
      <c r="J31" s="208">
        <v>1</v>
      </c>
      <c r="K31" s="62">
        <v>3</v>
      </c>
      <c r="L31" s="208">
        <v>0</v>
      </c>
      <c r="M31" s="912">
        <v>26</v>
      </c>
      <c r="N31" s="913">
        <v>119.42</v>
      </c>
      <c r="O31" s="914">
        <v>6765.9671661772045</v>
      </c>
      <c r="P31" s="915">
        <v>9352</v>
      </c>
      <c r="Q31" s="916">
        <v>48</v>
      </c>
      <c r="R31" s="227">
        <v>27.806194452724327</v>
      </c>
      <c r="S31" s="227">
        <v>38.93333333333333</v>
      </c>
      <c r="T31" s="917">
        <v>32</v>
      </c>
      <c r="U31" s="918">
        <v>-16.059999999999999</v>
      </c>
      <c r="V31" s="919">
        <v>55.550958000000001</v>
      </c>
      <c r="W31" s="920">
        <v>46.478912791819418</v>
      </c>
      <c r="X31" s="584">
        <v>37.255699999999997</v>
      </c>
      <c r="Y31" s="28">
        <f>VLOOKUP($A:$A,Variables_extraites!$A:$AD,7,FALSE)</f>
        <v>0</v>
      </c>
      <c r="Z31" s="28">
        <f>VLOOKUP($A:$A,Variables_extraites!$A:$AD,8,FALSE)</f>
        <v>0</v>
      </c>
      <c r="AA31" s="28">
        <f>VLOOKUP($A:$A,Variables_extraites!$A:$AD,9,FALSE)</f>
        <v>9.1999999999999993</v>
      </c>
      <c r="AB31" s="28">
        <f>VLOOKUP($A:$A,Variables_extraites!$A:$AD,10,FALSE)</f>
        <v>1</v>
      </c>
      <c r="AC31" s="28">
        <f>VLOOKUP($A:$A,Variables_extraites!$A:$AD,11,FALSE)</f>
        <v>0</v>
      </c>
      <c r="AD31" s="28">
        <f>VLOOKUP($A:$A,Variables_extraites!$A:$AD,12,FALSE)</f>
        <v>0</v>
      </c>
      <c r="AE31" s="74">
        <f>VLOOKUP($A:$A,Variables_extraites!$A:$AD,13,FALSE)</f>
        <v>49.640287769784173</v>
      </c>
      <c r="AF31" s="74">
        <f>VLOOKUP($A:$A,Variables_extraites!$A:$AD,14,FALSE)</f>
        <v>2.162962962962963</v>
      </c>
      <c r="AG31" s="84">
        <f>VLOOKUP($A:$A,Variables_extraites!$A:$AD,15,FALSE)</f>
        <v>11</v>
      </c>
      <c r="AH31" s="74">
        <f>VLOOKUP($A:$A,Variables_extraites!$A:$AD,16,FALSE)</f>
        <v>59</v>
      </c>
      <c r="AI31" s="58">
        <f>VLOOKUP($A:$A,Variables_extraites!$A:$AD,17,FALSE)</f>
        <v>42171</v>
      </c>
      <c r="AJ31" s="58">
        <f>VLOOKUP($A:$A,Variables_extraites!$A:$AD,18,FALSE)</f>
        <v>42320</v>
      </c>
      <c r="AK31" s="74">
        <f>VLOOKUP($A:$A,Variables_extraites!$A:$AD,19,FALSE)</f>
        <v>1</v>
      </c>
      <c r="AL31" s="58">
        <f>VLOOKUP($A:$A,Variables_extraites!$A:$AD,20,FALSE)</f>
        <v>42320</v>
      </c>
      <c r="AM31" s="74">
        <f>VLOOKUP($A:$A,Variables_extraites!$A:$AD,21,FALSE)</f>
        <v>4</v>
      </c>
      <c r="AN31" s="74">
        <f>VLOOKUP($A:$A,Variables_extraites!$A:$AD,22,FALSE)</f>
        <v>1</v>
      </c>
      <c r="AO31" s="58">
        <f>VLOOKUP($A:$A,Variables_extraites!$A:$AD,23,FALSE)</f>
        <v>42318</v>
      </c>
      <c r="AP31" s="74">
        <f>VLOOKUP($A:$A,Variables_extraites!$A:$AD,24,FALSE)</f>
        <v>4</v>
      </c>
      <c r="AQ31" s="74">
        <f>VLOOKUP($A:$A,Variables_extraites!$A:$AD,25,FALSE)</f>
        <v>1</v>
      </c>
      <c r="AR31" s="58">
        <f>VLOOKUP($A:$A,Variables_extraites!$A:$AD,26,FALSE)</f>
        <v>42318</v>
      </c>
      <c r="AS31" s="74">
        <f>VLOOKUP($A:$A,Variables_extraites!$A:$AD,27,FALSE)</f>
        <v>4</v>
      </c>
      <c r="AT31" s="74">
        <f>VLOOKUP($A:$A,Variables_extraites!$A:$AD,28,FALSE)</f>
        <v>4</v>
      </c>
      <c r="AU31" s="74">
        <f>VLOOKUP($A:$A,Variables_extraites!$A:$AD,29,FALSE)</f>
        <v>149</v>
      </c>
      <c r="AV31" s="74" t="str">
        <f>VLOOKUP($A:$A,Variables_extraites!$A:$AD,30,FALSE)</f>
        <v>NA</v>
      </c>
      <c r="AW31" s="877" t="s">
        <v>64</v>
      </c>
      <c r="AX31" s="877" t="s">
        <v>64</v>
      </c>
      <c r="AY31" s="877" t="s">
        <v>64</v>
      </c>
      <c r="AZ31" s="877" t="s">
        <v>64</v>
      </c>
      <c r="BA31" s="877" t="s">
        <v>64</v>
      </c>
      <c r="BB31" s="877" t="s">
        <v>64</v>
      </c>
      <c r="BC31" s="877" t="s">
        <v>64</v>
      </c>
      <c r="BD31" s="877" t="s">
        <v>64</v>
      </c>
      <c r="BE31" s="877" t="s">
        <v>64</v>
      </c>
      <c r="BF31" s="877" t="s">
        <v>64</v>
      </c>
      <c r="BG31" s="877" t="s">
        <v>64</v>
      </c>
      <c r="BH31" s="877" t="s">
        <v>64</v>
      </c>
      <c r="BI31" s="877" t="s">
        <v>64</v>
      </c>
      <c r="BJ31" s="877" t="s">
        <v>64</v>
      </c>
      <c r="BK31" s="877" t="s">
        <v>64</v>
      </c>
      <c r="BL31" s="877" t="s">
        <v>64</v>
      </c>
      <c r="BM31" s="877" t="s">
        <v>64</v>
      </c>
      <c r="BN31" s="877" t="s">
        <v>64</v>
      </c>
      <c r="BO31" s="877" t="s">
        <v>64</v>
      </c>
      <c r="BP31" s="877" t="s">
        <v>64</v>
      </c>
      <c r="BQ31" s="877" t="s">
        <v>64</v>
      </c>
      <c r="BR31" s="877" t="s">
        <v>64</v>
      </c>
      <c r="BS31" s="877" t="s">
        <v>64</v>
      </c>
      <c r="BT31" s="877" t="s">
        <v>64</v>
      </c>
      <c r="BU31" s="877" t="s">
        <v>64</v>
      </c>
      <c r="BV31" s="877" t="s">
        <v>64</v>
      </c>
      <c r="BW31" s="877" t="s">
        <v>64</v>
      </c>
      <c r="BX31" s="877" t="s">
        <v>64</v>
      </c>
      <c r="BY31" s="877" t="s">
        <v>64</v>
      </c>
      <c r="BZ31" s="877" t="s">
        <v>64</v>
      </c>
      <c r="CA31" s="877" t="s">
        <v>64</v>
      </c>
      <c r="CB31" s="877" t="s">
        <v>64</v>
      </c>
      <c r="CC31" s="877" t="s">
        <v>64</v>
      </c>
      <c r="CD31" s="877" t="s">
        <v>64</v>
      </c>
    </row>
    <row r="32" spans="1:82" ht="15.75" x14ac:dyDescent="0.25">
      <c r="A32" s="876">
        <v>62</v>
      </c>
      <c r="B32" s="267">
        <v>62</v>
      </c>
      <c r="C32" s="206">
        <v>2</v>
      </c>
      <c r="D32" s="29" t="s">
        <v>2118</v>
      </c>
      <c r="E32" s="27">
        <v>10649</v>
      </c>
      <c r="F32" s="911" t="s">
        <v>2119</v>
      </c>
      <c r="G32" s="911"/>
      <c r="H32" s="256">
        <v>68</v>
      </c>
      <c r="I32" s="342">
        <v>24.034609838166958</v>
      </c>
      <c r="J32" s="208">
        <v>0</v>
      </c>
      <c r="K32" s="62">
        <v>2</v>
      </c>
      <c r="L32" s="208">
        <v>0</v>
      </c>
      <c r="M32" s="912">
        <v>34</v>
      </c>
      <c r="N32" s="913">
        <v>25.18</v>
      </c>
      <c r="O32" s="914">
        <v>124.69139169768179</v>
      </c>
      <c r="P32" s="915">
        <v>4233</v>
      </c>
      <c r="Q32" s="916">
        <v>32</v>
      </c>
      <c r="R32" s="227">
        <v>40.501769289056249</v>
      </c>
      <c r="S32" s="227">
        <v>14.547872340425535</v>
      </c>
      <c r="T32" s="917">
        <v>26.666666666666668</v>
      </c>
      <c r="U32" s="227">
        <v>-16.47666666666667</v>
      </c>
      <c r="V32" s="921">
        <v>49.149612501312504</v>
      </c>
      <c r="W32" s="920">
        <v>31.546302631332196</v>
      </c>
      <c r="X32" s="974">
        <v>57.843400000000003</v>
      </c>
      <c r="Y32" s="28">
        <f>VLOOKUP($A:$A,Variables_extraites!$A:$AD,7,FALSE)</f>
        <v>1</v>
      </c>
      <c r="Z32" s="28">
        <f>VLOOKUP($A:$A,Variables_extraites!$A:$AD,8,FALSE)</f>
        <v>0</v>
      </c>
      <c r="AA32" s="28">
        <f>VLOOKUP($A:$A,Variables_extraites!$A:$AD,9,FALSE)</f>
        <v>13</v>
      </c>
      <c r="AB32" s="28">
        <f>VLOOKUP($A:$A,Variables_extraites!$A:$AD,10,FALSE)</f>
        <v>1</v>
      </c>
      <c r="AC32" s="28">
        <f>VLOOKUP($A:$A,Variables_extraites!$A:$AD,11,FALSE)</f>
        <v>1</v>
      </c>
      <c r="AD32" s="28">
        <f>VLOOKUP($A:$A,Variables_extraites!$A:$AD,12,FALSE)</f>
        <v>1</v>
      </c>
      <c r="AE32" s="74">
        <f>VLOOKUP($A:$A,Variables_extraites!$A:$AD,13,FALSE)</f>
        <v>61.059765865680838</v>
      </c>
      <c r="AF32" s="74" t="str">
        <f>VLOOKUP($A:$A,Variables_extraites!$A:$AD,14,FALSE)</f>
        <v>NA</v>
      </c>
      <c r="AG32" s="84">
        <f>VLOOKUP($A:$A,Variables_extraites!$A:$AD,15,FALSE)</f>
        <v>20</v>
      </c>
      <c r="AH32" s="74">
        <f>VLOOKUP($A:$A,Variables_extraites!$A:$AD,16,FALSE)</f>
        <v>62</v>
      </c>
      <c r="AI32" s="58">
        <f>VLOOKUP($A:$A,Variables_extraites!$A:$AD,17,FALSE)</f>
        <v>42381</v>
      </c>
      <c r="AJ32" s="58">
        <f>VLOOKUP($A:$A,Variables_extraites!$A:$AD,18,FALSE)</f>
        <v>43011</v>
      </c>
      <c r="AK32" s="74">
        <f>VLOOKUP($A:$A,Variables_extraites!$A:$AD,19,FALSE)</f>
        <v>1</v>
      </c>
      <c r="AL32" s="58">
        <f>VLOOKUP($A:$A,Variables_extraites!$A:$AD,20,FALSE)</f>
        <v>43011</v>
      </c>
      <c r="AM32" s="74">
        <f>VLOOKUP($A:$A,Variables_extraites!$A:$AD,21,FALSE)</f>
        <v>20</v>
      </c>
      <c r="AN32" s="74">
        <f>VLOOKUP($A:$A,Variables_extraites!$A:$AD,22,FALSE)</f>
        <v>0</v>
      </c>
      <c r="AO32" s="58">
        <f>VLOOKUP($A:$A,Variables_extraites!$A:$AD,23,FALSE)</f>
        <v>43011</v>
      </c>
      <c r="AP32" s="74">
        <f>VLOOKUP($A:$A,Variables_extraites!$A:$AD,24,FALSE)</f>
        <v>20</v>
      </c>
      <c r="AQ32" s="74">
        <f>VLOOKUP($A:$A,Variables_extraites!$A:$AD,25,FALSE)</f>
        <v>1</v>
      </c>
      <c r="AR32" s="58">
        <f>VLOOKUP($A:$A,Variables_extraites!$A:$AD,26,FALSE)</f>
        <v>43011</v>
      </c>
      <c r="AS32" s="74">
        <f>VLOOKUP($A:$A,Variables_extraites!$A:$AD,27,FALSE)</f>
        <v>20</v>
      </c>
      <c r="AT32" s="74">
        <f>VLOOKUP($A:$A,Variables_extraites!$A:$AD,28,FALSE)</f>
        <v>20</v>
      </c>
      <c r="AU32" s="74">
        <f>VLOOKUP($A:$A,Variables_extraites!$A:$AD,29,FALSE)</f>
        <v>630</v>
      </c>
      <c r="AV32" s="74">
        <f>VLOOKUP($A:$A,Variables_extraites!$A:$AD,30,FALSE)</f>
        <v>-24</v>
      </c>
      <c r="AW32" s="877" t="s">
        <v>64</v>
      </c>
      <c r="AX32" s="877" t="s">
        <v>64</v>
      </c>
      <c r="AY32" s="877" t="s">
        <v>64</v>
      </c>
      <c r="AZ32" s="877" t="s">
        <v>64</v>
      </c>
      <c r="BA32" s="877" t="s">
        <v>64</v>
      </c>
      <c r="BB32" s="877" t="s">
        <v>64</v>
      </c>
      <c r="BC32" s="877" t="s">
        <v>64</v>
      </c>
      <c r="BD32" s="877" t="s">
        <v>64</v>
      </c>
      <c r="BE32" s="877" t="s">
        <v>64</v>
      </c>
      <c r="BF32" s="877" t="s">
        <v>64</v>
      </c>
      <c r="BG32" s="877" t="s">
        <v>64</v>
      </c>
      <c r="BH32" s="877" t="s">
        <v>64</v>
      </c>
      <c r="BI32" s="877" t="s">
        <v>64</v>
      </c>
      <c r="BJ32" s="877" t="s">
        <v>64</v>
      </c>
      <c r="BK32" s="877" t="s">
        <v>64</v>
      </c>
      <c r="BL32" s="877" t="s">
        <v>64</v>
      </c>
      <c r="BM32" s="877" t="s">
        <v>64</v>
      </c>
      <c r="BN32" s="877" t="s">
        <v>64</v>
      </c>
      <c r="BO32" s="877" t="s">
        <v>64</v>
      </c>
      <c r="BP32" s="877" t="s">
        <v>64</v>
      </c>
      <c r="BQ32" s="877" t="s">
        <v>64</v>
      </c>
      <c r="BR32" s="877" t="s">
        <v>64</v>
      </c>
      <c r="BS32" s="877" t="s">
        <v>64</v>
      </c>
      <c r="BT32" s="877" t="s">
        <v>64</v>
      </c>
      <c r="BU32" s="877" t="s">
        <v>64</v>
      </c>
      <c r="BV32" s="877" t="s">
        <v>64</v>
      </c>
      <c r="BW32" s="877" t="s">
        <v>64</v>
      </c>
      <c r="BX32" s="877" t="s">
        <v>64</v>
      </c>
      <c r="BY32" s="877" t="s">
        <v>64</v>
      </c>
      <c r="BZ32" s="877" t="s">
        <v>64</v>
      </c>
      <c r="CA32" s="877" t="s">
        <v>64</v>
      </c>
      <c r="CB32" s="877" t="s">
        <v>64</v>
      </c>
      <c r="CC32" s="877" t="s">
        <v>64</v>
      </c>
      <c r="CD32" s="877" t="s">
        <v>64</v>
      </c>
    </row>
    <row r="33" spans="1:82" ht="15.75" x14ac:dyDescent="0.25">
      <c r="A33" s="876">
        <v>64</v>
      </c>
      <c r="B33" s="267">
        <v>64</v>
      </c>
      <c r="C33" s="206">
        <v>2</v>
      </c>
      <c r="D33" s="29" t="s">
        <v>2118</v>
      </c>
      <c r="E33" s="27">
        <v>10398</v>
      </c>
      <c r="F33" s="911" t="s">
        <v>2119</v>
      </c>
      <c r="G33" s="911"/>
      <c r="H33" s="256">
        <v>80</v>
      </c>
      <c r="I33" s="342">
        <v>20</v>
      </c>
      <c r="J33" s="208">
        <v>1</v>
      </c>
      <c r="K33" s="62">
        <v>2</v>
      </c>
      <c r="L33" s="125">
        <v>1</v>
      </c>
      <c r="M33" s="912">
        <v>53</v>
      </c>
      <c r="N33" s="913">
        <v>250</v>
      </c>
      <c r="O33" s="914">
        <v>3294.4007865833878</v>
      </c>
      <c r="P33" s="915">
        <v>1218</v>
      </c>
      <c r="Q33" s="916">
        <v>40</v>
      </c>
      <c r="R33" s="227">
        <v>100.63729746258299</v>
      </c>
      <c r="S33" s="227">
        <v>19.691358024691358</v>
      </c>
      <c r="T33" s="917">
        <v>9</v>
      </c>
      <c r="U33" s="227">
        <v>-16.906666666666666</v>
      </c>
      <c r="V33" s="919">
        <v>52.871502999999997</v>
      </c>
      <c r="W33" s="920">
        <v>47.111050207289985</v>
      </c>
      <c r="X33" s="584">
        <v>35.358699999999999</v>
      </c>
      <c r="Y33" s="28">
        <f>VLOOKUP($A:$A,Variables_extraites!$A:$AD,7,FALSE)</f>
        <v>0</v>
      </c>
      <c r="Z33" s="28">
        <f>VLOOKUP($A:$A,Variables_extraites!$A:$AD,8,FALSE)</f>
        <v>0</v>
      </c>
      <c r="AA33" s="28">
        <f>VLOOKUP($A:$A,Variables_extraites!$A:$AD,9,FALSE)</f>
        <v>12.4</v>
      </c>
      <c r="AB33" s="28">
        <f>VLOOKUP($A:$A,Variables_extraites!$A:$AD,10,FALSE)</f>
        <v>1</v>
      </c>
      <c r="AC33" s="28">
        <f>VLOOKUP($A:$A,Variables_extraites!$A:$AD,11,FALSE)</f>
        <v>0</v>
      </c>
      <c r="AD33" s="28">
        <f>VLOOKUP($A:$A,Variables_extraites!$A:$AD,12,FALSE)</f>
        <v>1</v>
      </c>
      <c r="AE33" s="74">
        <f>VLOOKUP($A:$A,Variables_extraites!$A:$AD,13,FALSE)</f>
        <v>70.341207349081373</v>
      </c>
      <c r="AF33" s="74" t="str">
        <f>VLOOKUP($A:$A,Variables_extraites!$A:$AD,14,FALSE)</f>
        <v>NA</v>
      </c>
      <c r="AG33" s="84">
        <f>VLOOKUP($A:$A,Variables_extraites!$A:$AD,15,FALSE)</f>
        <v>15</v>
      </c>
      <c r="AH33" s="74">
        <f>VLOOKUP($A:$A,Variables_extraites!$A:$AD,16,FALSE)</f>
        <v>64</v>
      </c>
      <c r="AI33" s="58">
        <f>VLOOKUP($A:$A,Variables_extraites!$A:$AD,17,FALSE)</f>
        <v>42317</v>
      </c>
      <c r="AJ33" s="58">
        <f>VLOOKUP($A:$A,Variables_extraites!$A:$AD,18,FALSE)</f>
        <v>43061</v>
      </c>
      <c r="AK33" s="74">
        <f>VLOOKUP($A:$A,Variables_extraites!$A:$AD,19,FALSE)</f>
        <v>0</v>
      </c>
      <c r="AL33" s="58">
        <f>VLOOKUP($A:$A,Variables_extraites!$A:$AD,20,FALSE)</f>
        <v>43061</v>
      </c>
      <c r="AM33" s="74">
        <f>VLOOKUP($A:$A,Variables_extraites!$A:$AD,21,FALSE)</f>
        <v>24</v>
      </c>
      <c r="AN33" s="74">
        <f>VLOOKUP($A:$A,Variables_extraites!$A:$AD,22,FALSE)</f>
        <v>1</v>
      </c>
      <c r="AO33" s="58">
        <f>VLOOKUP($A:$A,Variables_extraites!$A:$AD,23,FALSE)</f>
        <v>42731</v>
      </c>
      <c r="AP33" s="74">
        <f>VLOOKUP($A:$A,Variables_extraites!$A:$AD,24,FALSE)</f>
        <v>14</v>
      </c>
      <c r="AQ33" s="74">
        <f>VLOOKUP($A:$A,Variables_extraites!$A:$AD,25,FALSE)</f>
        <v>1</v>
      </c>
      <c r="AR33" s="58">
        <f>VLOOKUP($A:$A,Variables_extraites!$A:$AD,26,FALSE)</f>
        <v>42731</v>
      </c>
      <c r="AS33" s="74">
        <f>VLOOKUP($A:$A,Variables_extraites!$A:$AD,27,FALSE)</f>
        <v>14</v>
      </c>
      <c r="AT33" s="74">
        <f>VLOOKUP($A:$A,Variables_extraites!$A:$AD,28,FALSE)</f>
        <v>24.46</v>
      </c>
      <c r="AU33" s="74">
        <f>VLOOKUP($A:$A,Variables_extraites!$A:$AD,29,FALSE)</f>
        <v>744</v>
      </c>
      <c r="AV33" s="74">
        <f>VLOOKUP($A:$A,Variables_extraites!$A:$AD,30,FALSE)</f>
        <v>-18.25</v>
      </c>
      <c r="AW33" s="877" t="s">
        <v>64</v>
      </c>
      <c r="AX33" s="877" t="s">
        <v>64</v>
      </c>
      <c r="AY33" s="877" t="s">
        <v>64</v>
      </c>
      <c r="AZ33" s="877" t="s">
        <v>64</v>
      </c>
      <c r="BA33" s="877" t="s">
        <v>64</v>
      </c>
      <c r="BB33" s="877" t="s">
        <v>64</v>
      </c>
      <c r="BC33" s="877" t="s">
        <v>64</v>
      </c>
      <c r="BD33" s="877" t="s">
        <v>64</v>
      </c>
      <c r="BE33" s="877" t="s">
        <v>64</v>
      </c>
      <c r="BF33" s="877" t="s">
        <v>64</v>
      </c>
      <c r="BG33" s="877" t="s">
        <v>64</v>
      </c>
      <c r="BH33" s="877" t="s">
        <v>64</v>
      </c>
      <c r="BI33" s="877" t="s">
        <v>64</v>
      </c>
      <c r="BJ33" s="877" t="s">
        <v>64</v>
      </c>
      <c r="BK33" s="877" t="s">
        <v>64</v>
      </c>
      <c r="BL33" s="877" t="s">
        <v>64</v>
      </c>
      <c r="BM33" s="877" t="s">
        <v>64</v>
      </c>
      <c r="BN33" s="877" t="s">
        <v>64</v>
      </c>
      <c r="BO33" s="877" t="s">
        <v>64</v>
      </c>
      <c r="BP33" s="877" t="s">
        <v>64</v>
      </c>
      <c r="BQ33" s="877" t="s">
        <v>64</v>
      </c>
      <c r="BR33" s="877" t="s">
        <v>64</v>
      </c>
      <c r="BS33" s="877" t="s">
        <v>64</v>
      </c>
      <c r="BT33" s="877" t="s">
        <v>64</v>
      </c>
      <c r="BU33" s="877" t="s">
        <v>64</v>
      </c>
      <c r="BV33" s="877" t="s">
        <v>64</v>
      </c>
      <c r="BW33" s="877" t="s">
        <v>64</v>
      </c>
      <c r="BX33" s="877" t="s">
        <v>64</v>
      </c>
      <c r="BY33" s="877" t="s">
        <v>64</v>
      </c>
      <c r="BZ33" s="877" t="s">
        <v>64</v>
      </c>
      <c r="CA33" s="877" t="s">
        <v>64</v>
      </c>
      <c r="CB33" s="877" t="s">
        <v>64</v>
      </c>
      <c r="CC33" s="877" t="s">
        <v>64</v>
      </c>
      <c r="CD33" s="877" t="s">
        <v>64</v>
      </c>
    </row>
    <row r="34" spans="1:82" ht="15.75" x14ac:dyDescent="0.25">
      <c r="A34" s="876">
        <v>66</v>
      </c>
      <c r="B34" s="274">
        <v>66</v>
      </c>
      <c r="C34" s="206">
        <v>2</v>
      </c>
      <c r="D34" s="29" t="s">
        <v>2118</v>
      </c>
      <c r="E34" s="27">
        <v>10648</v>
      </c>
      <c r="F34" s="911" t="s">
        <v>2119</v>
      </c>
      <c r="G34" s="911"/>
      <c r="H34" s="256">
        <v>79</v>
      </c>
      <c r="I34" s="342">
        <v>29.411764705882355</v>
      </c>
      <c r="J34" s="208">
        <v>0</v>
      </c>
      <c r="K34" s="62">
        <v>2</v>
      </c>
      <c r="L34" s="125">
        <v>0</v>
      </c>
      <c r="M34" s="912">
        <v>87</v>
      </c>
      <c r="N34" s="913">
        <v>75.14</v>
      </c>
      <c r="O34" s="914">
        <v>180.1430559339166</v>
      </c>
      <c r="P34" s="915">
        <v>727.1</v>
      </c>
      <c r="Q34" s="916">
        <v>25</v>
      </c>
      <c r="R34" s="227">
        <v>61.438740542409903</v>
      </c>
      <c r="S34" s="227">
        <v>14.411764705882351</v>
      </c>
      <c r="T34" s="917">
        <v>18</v>
      </c>
      <c r="U34" s="918">
        <v>-11.3</v>
      </c>
      <c r="V34" s="921">
        <v>60.039514567323963</v>
      </c>
      <c r="W34" s="920">
        <v>27.787640150219268</v>
      </c>
      <c r="X34" s="974">
        <v>54.855899999999998</v>
      </c>
      <c r="Y34" s="28">
        <f>VLOOKUP($A:$A,Variables_extraites!$A:$AD,7,FALSE)</f>
        <v>0</v>
      </c>
      <c r="Z34" s="28">
        <f>VLOOKUP($A:$A,Variables_extraites!$A:$AD,8,FALSE)</f>
        <v>0</v>
      </c>
      <c r="AA34" s="28" t="str">
        <f>VLOOKUP($A:$A,Variables_extraites!$A:$AD,9,FALSE)</f>
        <v>NA</v>
      </c>
      <c r="AB34" s="28">
        <f>VLOOKUP($A:$A,Variables_extraites!$A:$AD,10,FALSE)</f>
        <v>0</v>
      </c>
      <c r="AC34" s="28">
        <f>VLOOKUP($A:$A,Variables_extraites!$A:$AD,11,FALSE)</f>
        <v>1</v>
      </c>
      <c r="AD34" s="28">
        <f>VLOOKUP($A:$A,Variables_extraites!$A:$AD,12,FALSE)</f>
        <v>1</v>
      </c>
      <c r="AE34" s="74">
        <f>VLOOKUP($A:$A,Variables_extraites!$A:$AD,13,FALSE)</f>
        <v>51.112706389088302</v>
      </c>
      <c r="AF34" s="74" t="str">
        <f>VLOOKUP($A:$A,Variables_extraites!$A:$AD,14,FALSE)</f>
        <v>NA</v>
      </c>
      <c r="AG34" s="84">
        <f>VLOOKUP($A:$A,Variables_extraites!$A:$AD,15,FALSE)</f>
        <v>12</v>
      </c>
      <c r="AH34" s="74">
        <f>VLOOKUP($A:$A,Variables_extraites!$A:$AD,16,FALSE)</f>
        <v>66</v>
      </c>
      <c r="AI34" s="58">
        <f>VLOOKUP($A:$A,Variables_extraites!$A:$AD,17,FALSE)</f>
        <v>42247</v>
      </c>
      <c r="AJ34" s="58">
        <f>VLOOKUP($A:$A,Variables_extraites!$A:$AD,18,FALSE)</f>
        <v>43517</v>
      </c>
      <c r="AK34" s="74">
        <f>VLOOKUP($A:$A,Variables_extraites!$A:$AD,19,FALSE)</f>
        <v>0</v>
      </c>
      <c r="AL34" s="58">
        <f>VLOOKUP($A:$A,Variables_extraites!$A:$AD,20,FALSE)</f>
        <v>43517</v>
      </c>
      <c r="AM34" s="74">
        <f>VLOOKUP($A:$A,Variables_extraites!$A:$AD,21,FALSE)</f>
        <v>41</v>
      </c>
      <c r="AN34" s="74">
        <f>VLOOKUP($A:$A,Variables_extraites!$A:$AD,22,FALSE)</f>
        <v>0</v>
      </c>
      <c r="AO34" s="58">
        <f>VLOOKUP($A:$A,Variables_extraites!$A:$AD,23,FALSE)</f>
        <v>43517</v>
      </c>
      <c r="AP34" s="74">
        <f>VLOOKUP($A:$A,Variables_extraites!$A:$AD,24,FALSE)</f>
        <v>41</v>
      </c>
      <c r="AQ34" s="74">
        <f>VLOOKUP($A:$A,Variables_extraites!$A:$AD,25,FALSE)</f>
        <v>0</v>
      </c>
      <c r="AR34" s="58">
        <f>VLOOKUP($A:$A,Variables_extraites!$A:$AD,26,FALSE)</f>
        <v>43517</v>
      </c>
      <c r="AS34" s="74">
        <f>VLOOKUP($A:$A,Variables_extraites!$A:$AD,27,FALSE)</f>
        <v>41</v>
      </c>
      <c r="AT34" s="74">
        <f>VLOOKUP($A:$A,Variables_extraites!$A:$AD,28,FALSE)</f>
        <v>41</v>
      </c>
      <c r="AU34" s="74">
        <f>VLOOKUP($A:$A,Variables_extraites!$A:$AD,29,FALSE)</f>
        <v>1270</v>
      </c>
      <c r="AV34" s="74">
        <f>VLOOKUP($A:$A,Variables_extraites!$A:$AD,30,FALSE)</f>
        <v>-15.226666666666667</v>
      </c>
      <c r="AW34" s="877" t="s">
        <v>64</v>
      </c>
      <c r="AX34" s="877" t="s">
        <v>64</v>
      </c>
      <c r="AY34" s="877" t="s">
        <v>64</v>
      </c>
      <c r="AZ34" s="877" t="s">
        <v>64</v>
      </c>
      <c r="BA34" s="877" t="s">
        <v>64</v>
      </c>
      <c r="BB34" s="877" t="s">
        <v>64</v>
      </c>
      <c r="BC34" s="877" t="s">
        <v>64</v>
      </c>
      <c r="BD34" s="877" t="s">
        <v>64</v>
      </c>
      <c r="BE34" s="877" t="s">
        <v>64</v>
      </c>
      <c r="BF34" s="877" t="s">
        <v>64</v>
      </c>
      <c r="BG34" s="877" t="s">
        <v>64</v>
      </c>
      <c r="BH34" s="877" t="s">
        <v>64</v>
      </c>
      <c r="BI34" s="877" t="s">
        <v>64</v>
      </c>
      <c r="BJ34" s="877" t="s">
        <v>64</v>
      </c>
      <c r="BK34" s="877" t="s">
        <v>64</v>
      </c>
      <c r="BL34" s="877" t="s">
        <v>64</v>
      </c>
      <c r="BM34" s="877" t="s">
        <v>64</v>
      </c>
      <c r="BN34" s="877" t="s">
        <v>64</v>
      </c>
      <c r="BO34" s="877" t="s">
        <v>64</v>
      </c>
      <c r="BP34" s="877" t="s">
        <v>64</v>
      </c>
      <c r="BQ34" s="877" t="s">
        <v>64</v>
      </c>
      <c r="BR34" s="877" t="s">
        <v>64</v>
      </c>
      <c r="BS34" s="877" t="s">
        <v>64</v>
      </c>
      <c r="BT34" s="877" t="s">
        <v>64</v>
      </c>
      <c r="BU34" s="877" t="s">
        <v>64</v>
      </c>
      <c r="BV34" s="877" t="s">
        <v>64</v>
      </c>
      <c r="BW34" s="877" t="s">
        <v>64</v>
      </c>
      <c r="BX34" s="877" t="s">
        <v>64</v>
      </c>
      <c r="BY34" s="877" t="s">
        <v>64</v>
      </c>
      <c r="BZ34" s="877" t="s">
        <v>64</v>
      </c>
      <c r="CA34" s="877" t="s">
        <v>64</v>
      </c>
      <c r="CB34" s="877" t="s">
        <v>64</v>
      </c>
      <c r="CC34" s="877" t="s">
        <v>64</v>
      </c>
      <c r="CD34" s="877" t="s">
        <v>64</v>
      </c>
    </row>
    <row r="35" spans="1:82" ht="15.75" x14ac:dyDescent="0.25">
      <c r="A35" s="876">
        <v>67</v>
      </c>
      <c r="B35" s="267">
        <v>67</v>
      </c>
      <c r="C35" s="206">
        <v>2</v>
      </c>
      <c r="D35" s="29" t="s">
        <v>2118</v>
      </c>
      <c r="E35" s="27">
        <v>10433</v>
      </c>
      <c r="F35" s="911" t="s">
        <v>2119</v>
      </c>
      <c r="G35" s="911"/>
      <c r="H35" s="256">
        <v>83</v>
      </c>
      <c r="I35" s="342">
        <v>28.604764951635367</v>
      </c>
      <c r="J35" s="208">
        <v>1</v>
      </c>
      <c r="K35" s="62">
        <v>2</v>
      </c>
      <c r="L35" s="208">
        <v>1</v>
      </c>
      <c r="M35" s="912">
        <v>41</v>
      </c>
      <c r="N35" s="913">
        <v>73.760000000000005</v>
      </c>
      <c r="O35" s="914">
        <v>5076.6272335110434</v>
      </c>
      <c r="P35" s="915">
        <v>1013</v>
      </c>
      <c r="Q35" s="916">
        <v>35</v>
      </c>
      <c r="R35" s="227">
        <v>61.475124681696883</v>
      </c>
      <c r="S35" s="227">
        <v>7.9322033898305078</v>
      </c>
      <c r="T35" s="917">
        <v>39</v>
      </c>
      <c r="U35" s="918">
        <v>-21.35</v>
      </c>
      <c r="V35" s="919">
        <v>51.893560999999998</v>
      </c>
      <c r="W35" s="920">
        <v>31.976251614181606</v>
      </c>
      <c r="X35" s="584">
        <v>59.8949</v>
      </c>
      <c r="Y35" s="28">
        <f>VLOOKUP($A:$A,Variables_extraites!$A:$AD,7,FALSE)</f>
        <v>0</v>
      </c>
      <c r="Z35" s="28">
        <f>VLOOKUP($A:$A,Variables_extraites!$A:$AD,8,FALSE)</f>
        <v>0</v>
      </c>
      <c r="AA35" s="28">
        <f>VLOOKUP($A:$A,Variables_extraites!$A:$AD,9,FALSE)</f>
        <v>12.4</v>
      </c>
      <c r="AB35" s="28">
        <f>VLOOKUP($A:$A,Variables_extraites!$A:$AD,10,FALSE)</f>
        <v>1</v>
      </c>
      <c r="AC35" s="28">
        <f>VLOOKUP($A:$A,Variables_extraites!$A:$AD,11,FALSE)</f>
        <v>0</v>
      </c>
      <c r="AD35" s="28">
        <f>VLOOKUP($A:$A,Variables_extraites!$A:$AD,12,FALSE)</f>
        <v>1</v>
      </c>
      <c r="AE35" s="74">
        <f>VLOOKUP($A:$A,Variables_extraites!$A:$AD,13,FALSE)</f>
        <v>69.622245540398737</v>
      </c>
      <c r="AF35" s="74">
        <f>VLOOKUP($A:$A,Variables_extraites!$A:$AD,14,FALSE)</f>
        <v>1.1386861313868613</v>
      </c>
      <c r="AG35" s="84">
        <f>VLOOKUP($A:$A,Variables_extraites!$A:$AD,15,FALSE)</f>
        <v>25</v>
      </c>
      <c r="AH35" s="74">
        <f>VLOOKUP($A:$A,Variables_extraites!$A:$AD,16,FALSE)</f>
        <v>67</v>
      </c>
      <c r="AI35" s="58">
        <f>VLOOKUP($A:$A,Variables_extraites!$A:$AD,17,FALSE)</f>
        <v>42166</v>
      </c>
      <c r="AJ35" s="58">
        <f>VLOOKUP($A:$A,Variables_extraites!$A:$AD,18,FALSE)</f>
        <v>43039</v>
      </c>
      <c r="AK35" s="74">
        <f>VLOOKUP($A:$A,Variables_extraites!$A:$AD,19,FALSE)</f>
        <v>1</v>
      </c>
      <c r="AL35" s="58">
        <f>VLOOKUP($A:$A,Variables_extraites!$A:$AD,20,FALSE)</f>
        <v>43039</v>
      </c>
      <c r="AM35" s="74">
        <f>VLOOKUP($A:$A,Variables_extraites!$A:$AD,21,FALSE)</f>
        <v>28</v>
      </c>
      <c r="AN35" s="74">
        <f>VLOOKUP($A:$A,Variables_extraites!$A:$AD,22,FALSE)</f>
        <v>1</v>
      </c>
      <c r="AO35" s="58">
        <f>VLOOKUP($A:$A,Variables_extraites!$A:$AD,23,FALSE)</f>
        <v>42595</v>
      </c>
      <c r="AP35" s="74">
        <f>VLOOKUP($A:$A,Variables_extraites!$A:$AD,24,FALSE)</f>
        <v>14</v>
      </c>
      <c r="AQ35" s="74">
        <f>VLOOKUP($A:$A,Variables_extraites!$A:$AD,25,FALSE)</f>
        <v>1</v>
      </c>
      <c r="AR35" s="58">
        <f>VLOOKUP($A:$A,Variables_extraites!$A:$AD,26,FALSE)</f>
        <v>42595</v>
      </c>
      <c r="AS35" s="74">
        <f>VLOOKUP($A:$A,Variables_extraites!$A:$AD,27,FALSE)</f>
        <v>14</v>
      </c>
      <c r="AT35" s="74">
        <f>VLOOKUP($A:$A,Variables_extraites!$A:$AD,28,FALSE)</f>
        <v>28</v>
      </c>
      <c r="AU35" s="74">
        <f>VLOOKUP($A:$A,Variables_extraites!$A:$AD,29,FALSE)</f>
        <v>873</v>
      </c>
      <c r="AV35" s="74">
        <f>VLOOKUP($A:$A,Variables_extraites!$A:$AD,30,FALSE)</f>
        <v>-22.69</v>
      </c>
      <c r="AW35" s="877" t="s">
        <v>64</v>
      </c>
      <c r="AX35" s="877" t="s">
        <v>64</v>
      </c>
      <c r="AY35" s="877" t="s">
        <v>64</v>
      </c>
      <c r="AZ35" s="877" t="s">
        <v>64</v>
      </c>
      <c r="BA35" s="877" t="s">
        <v>64</v>
      </c>
      <c r="BB35" s="877" t="s">
        <v>64</v>
      </c>
      <c r="BC35" s="877" t="s">
        <v>64</v>
      </c>
      <c r="BD35" s="877" t="s">
        <v>64</v>
      </c>
      <c r="BE35" s="877" t="s">
        <v>64</v>
      </c>
      <c r="BF35" s="877" t="s">
        <v>64</v>
      </c>
      <c r="BG35" s="877" t="s">
        <v>64</v>
      </c>
      <c r="BH35" s="877" t="s">
        <v>64</v>
      </c>
      <c r="BI35" s="877" t="s">
        <v>64</v>
      </c>
      <c r="BJ35" s="877" t="s">
        <v>64</v>
      </c>
      <c r="BK35" s="877" t="s">
        <v>64</v>
      </c>
      <c r="BL35" s="877" t="s">
        <v>64</v>
      </c>
      <c r="BM35" s="877" t="s">
        <v>64</v>
      </c>
      <c r="BN35" s="877" t="s">
        <v>64</v>
      </c>
      <c r="BO35" s="877" t="s">
        <v>64</v>
      </c>
      <c r="BP35" s="877" t="s">
        <v>64</v>
      </c>
      <c r="BQ35" s="877" t="s">
        <v>64</v>
      </c>
      <c r="BR35" s="877" t="s">
        <v>64</v>
      </c>
      <c r="BS35" s="877" t="s">
        <v>64</v>
      </c>
      <c r="BT35" s="877" t="s">
        <v>64</v>
      </c>
      <c r="BU35" s="877" t="s">
        <v>64</v>
      </c>
      <c r="BV35" s="877" t="s">
        <v>64</v>
      </c>
      <c r="BW35" s="877" t="s">
        <v>64</v>
      </c>
      <c r="BX35" s="877" t="s">
        <v>64</v>
      </c>
      <c r="BY35" s="877" t="s">
        <v>64</v>
      </c>
      <c r="BZ35" s="877" t="s">
        <v>64</v>
      </c>
      <c r="CA35" s="877" t="s">
        <v>64</v>
      </c>
      <c r="CB35" s="877" t="s">
        <v>64</v>
      </c>
      <c r="CC35" s="877" t="s">
        <v>64</v>
      </c>
      <c r="CD35" s="877" t="s">
        <v>64</v>
      </c>
    </row>
    <row r="36" spans="1:82" ht="15.75" x14ac:dyDescent="0.25">
      <c r="A36" s="876">
        <v>69</v>
      </c>
      <c r="B36" s="267">
        <v>69</v>
      </c>
      <c r="C36" s="206">
        <v>2</v>
      </c>
      <c r="D36" s="29" t="s">
        <v>2118</v>
      </c>
      <c r="E36" s="27">
        <v>10644</v>
      </c>
      <c r="F36" s="911" t="s">
        <v>2119</v>
      </c>
      <c r="G36" s="911" t="s">
        <v>2119</v>
      </c>
      <c r="H36" s="256">
        <v>75</v>
      </c>
      <c r="I36" s="342">
        <v>27.763429752066116</v>
      </c>
      <c r="J36" s="208">
        <v>0</v>
      </c>
      <c r="K36" s="62">
        <v>0</v>
      </c>
      <c r="L36" s="208">
        <v>0</v>
      </c>
      <c r="M36" s="912">
        <v>44</v>
      </c>
      <c r="N36" s="913">
        <v>86.71</v>
      </c>
      <c r="O36" s="914">
        <v>73.187722495663621</v>
      </c>
      <c r="P36" s="915">
        <v>533.4</v>
      </c>
      <c r="Q36" s="916">
        <v>21</v>
      </c>
      <c r="R36" s="227">
        <v>55.197188079283158</v>
      </c>
      <c r="S36" s="227">
        <v>14.377358490566039</v>
      </c>
      <c r="T36" s="917">
        <v>22</v>
      </c>
      <c r="U36" s="918">
        <v>-17.100000000000001</v>
      </c>
      <c r="V36" s="919">
        <v>61.873339000000001</v>
      </c>
      <c r="W36" s="920">
        <v>26.945589180654483</v>
      </c>
      <c r="X36" s="974">
        <v>81.340599999999995</v>
      </c>
      <c r="Y36" s="28">
        <f>VLOOKUP($A:$A,Variables_extraites!$A:$AD,7,FALSE)</f>
        <v>0</v>
      </c>
      <c r="Z36" s="28">
        <f>VLOOKUP($A:$A,Variables_extraites!$A:$AD,8,FALSE)</f>
        <v>0</v>
      </c>
      <c r="AA36" s="28">
        <f>VLOOKUP($A:$A,Variables_extraites!$A:$AD,9,FALSE)</f>
        <v>16.600000000000001</v>
      </c>
      <c r="AB36" s="28">
        <f>VLOOKUP($A:$A,Variables_extraites!$A:$AD,10,FALSE)</f>
        <v>0</v>
      </c>
      <c r="AC36" s="28">
        <f>VLOOKUP($A:$A,Variables_extraites!$A:$AD,11,FALSE)</f>
        <v>0</v>
      </c>
      <c r="AD36" s="28">
        <f>VLOOKUP($A:$A,Variables_extraites!$A:$AD,12,FALSE)</f>
        <v>1</v>
      </c>
      <c r="AE36" s="74">
        <f>VLOOKUP($A:$A,Variables_extraites!$A:$AD,13,FALSE)</f>
        <v>61.311953352769692</v>
      </c>
      <c r="AF36" s="74">
        <f>VLOOKUP($A:$A,Variables_extraites!$A:$AD,14,FALSE)</f>
        <v>2.0212201591511936</v>
      </c>
      <c r="AG36" s="84">
        <f>VLOOKUP($A:$A,Variables_extraites!$A:$AD,15,FALSE)</f>
        <v>29</v>
      </c>
      <c r="AH36" s="74">
        <f>VLOOKUP($A:$A,Variables_extraites!$A:$AD,16,FALSE)</f>
        <v>69</v>
      </c>
      <c r="AI36" s="58">
        <f>VLOOKUP($A:$A,Variables_extraites!$A:$AD,17,FALSE)</f>
        <v>42093</v>
      </c>
      <c r="AJ36" s="58">
        <f>VLOOKUP($A:$A,Variables_extraites!$A:$AD,18,FALSE)</f>
        <v>43154</v>
      </c>
      <c r="AK36" s="74">
        <f>VLOOKUP($A:$A,Variables_extraites!$A:$AD,19,FALSE)</f>
        <v>0</v>
      </c>
      <c r="AL36" s="58">
        <f>VLOOKUP($A:$A,Variables_extraites!$A:$AD,20,FALSE)</f>
        <v>43154</v>
      </c>
      <c r="AM36" s="74">
        <f>VLOOKUP($A:$A,Variables_extraites!$A:$AD,21,FALSE)</f>
        <v>34</v>
      </c>
      <c r="AN36" s="74">
        <f>VLOOKUP($A:$A,Variables_extraites!$A:$AD,22,FALSE)</f>
        <v>0</v>
      </c>
      <c r="AO36" s="58">
        <f>VLOOKUP($A:$A,Variables_extraites!$A:$AD,23,FALSE)</f>
        <v>43154</v>
      </c>
      <c r="AP36" s="74">
        <f>VLOOKUP($A:$A,Variables_extraites!$A:$AD,24,FALSE)</f>
        <v>34</v>
      </c>
      <c r="AQ36" s="74">
        <f>VLOOKUP($A:$A,Variables_extraites!$A:$AD,25,FALSE)</f>
        <v>0</v>
      </c>
      <c r="AR36" s="58">
        <f>VLOOKUP($A:$A,Variables_extraites!$A:$AD,26,FALSE)</f>
        <v>43154</v>
      </c>
      <c r="AS36" s="74">
        <f>VLOOKUP($A:$A,Variables_extraites!$A:$AD,27,FALSE)</f>
        <v>34</v>
      </c>
      <c r="AT36" s="74">
        <f>VLOOKUP($A:$A,Variables_extraites!$A:$AD,28,FALSE)</f>
        <v>34</v>
      </c>
      <c r="AU36" s="74">
        <f>VLOOKUP($A:$A,Variables_extraites!$A:$AD,29,FALSE)</f>
        <v>1061</v>
      </c>
      <c r="AV36" s="74">
        <f>VLOOKUP($A:$A,Variables_extraites!$A:$AD,30,FALSE)</f>
        <v>-27.22</v>
      </c>
      <c r="AW36" s="877">
        <v>8.2753795962536199</v>
      </c>
      <c r="AX36" s="877">
        <v>7.81044310384517</v>
      </c>
      <c r="AY36" s="877">
        <v>5.1723274916576196</v>
      </c>
      <c r="AZ36" s="877">
        <v>2.52606881166759</v>
      </c>
      <c r="BA36" s="877">
        <v>7.1602748314085902</v>
      </c>
      <c r="BB36" s="877">
        <v>6.8563632750692003</v>
      </c>
      <c r="BC36" s="877">
        <v>9.2410536165078998</v>
      </c>
      <c r="BD36" s="877">
        <v>7.5451189300094397</v>
      </c>
      <c r="BE36" s="877">
        <v>6.4170085867887803</v>
      </c>
      <c r="BF36" s="877">
        <v>1.8599695482210299</v>
      </c>
      <c r="BG36" s="877">
        <v>6.4180212412811404</v>
      </c>
      <c r="BH36" s="877">
        <v>6.9804823555382596</v>
      </c>
      <c r="BI36" s="877">
        <v>7.7715554952227199</v>
      </c>
      <c r="BJ36" s="877">
        <v>4.45746296464855</v>
      </c>
      <c r="BK36" s="877">
        <v>6.04679660957376</v>
      </c>
      <c r="BL36" s="877">
        <v>8.3626013875311305</v>
      </c>
      <c r="BM36" s="877">
        <v>6.3724297923340902</v>
      </c>
      <c r="BN36" s="877">
        <v>7.0003380920316003</v>
      </c>
      <c r="BO36" s="877">
        <v>5.9380504995340404</v>
      </c>
      <c r="BP36" s="877">
        <v>5.97338167497138</v>
      </c>
      <c r="BQ36" s="877">
        <v>8.2567748028046406</v>
      </c>
      <c r="BR36" s="877">
        <v>-1.9378782880922001</v>
      </c>
      <c r="BS36" s="877">
        <v>10.359859350287801</v>
      </c>
      <c r="BT36" s="877">
        <v>0.89530262133330696</v>
      </c>
      <c r="BU36" s="877">
        <v>5.56193705962243</v>
      </c>
      <c r="BV36" s="877">
        <v>6.5245025374491599</v>
      </c>
      <c r="BW36" s="877">
        <v>3.7344386661371698</v>
      </c>
      <c r="BX36" s="877">
        <v>9.97780938701219</v>
      </c>
      <c r="BY36" s="877">
        <v>2.84398384404833</v>
      </c>
      <c r="BZ36" s="877">
        <v>5.7535510546006501</v>
      </c>
      <c r="CA36" s="877">
        <v>4.0470148195175897</v>
      </c>
      <c r="CB36" s="877">
        <v>4.2242583324115301</v>
      </c>
      <c r="CC36" s="877">
        <v>7.4998153477146401</v>
      </c>
      <c r="CD36" s="877">
        <v>9.4645567289545198</v>
      </c>
    </row>
    <row r="37" spans="1:82" ht="15.75" x14ac:dyDescent="0.25">
      <c r="A37" s="876">
        <v>70</v>
      </c>
      <c r="B37" s="267">
        <v>70</v>
      </c>
      <c r="C37" s="206">
        <v>2</v>
      </c>
      <c r="D37" s="29" t="s">
        <v>2118</v>
      </c>
      <c r="E37" s="27">
        <v>10337</v>
      </c>
      <c r="F37" s="911" t="s">
        <v>2119</v>
      </c>
      <c r="G37" s="911" t="s">
        <v>2119</v>
      </c>
      <c r="H37" s="256">
        <v>73</v>
      </c>
      <c r="I37" s="342">
        <v>42.849722991689752</v>
      </c>
      <c r="J37" s="208">
        <v>1</v>
      </c>
      <c r="K37" s="62">
        <v>3</v>
      </c>
      <c r="L37" s="125">
        <v>0</v>
      </c>
      <c r="M37" s="912">
        <v>61</v>
      </c>
      <c r="N37" s="913">
        <v>31.37</v>
      </c>
      <c r="O37" s="914">
        <v>71.496293404219003</v>
      </c>
      <c r="P37" s="915">
        <v>448.6</v>
      </c>
      <c r="Q37" s="916">
        <v>18</v>
      </c>
      <c r="R37" s="227">
        <v>14.507246250775996</v>
      </c>
      <c r="S37" s="227">
        <v>19.473684210526315</v>
      </c>
      <c r="T37" s="917">
        <v>45</v>
      </c>
      <c r="U37" s="918">
        <v>-15.9</v>
      </c>
      <c r="V37" s="919">
        <v>46.310549000000002</v>
      </c>
      <c r="W37" s="920">
        <v>29.301986446350082</v>
      </c>
      <c r="X37" s="584">
        <v>58.655799999999999</v>
      </c>
      <c r="Y37" s="28">
        <f>VLOOKUP($A:$A,Variables_extraites!$A:$AD,7,FALSE)</f>
        <v>0</v>
      </c>
      <c r="Z37" s="28">
        <f>VLOOKUP($A:$A,Variables_extraites!$A:$AD,8,FALSE)</f>
        <v>0</v>
      </c>
      <c r="AA37" s="28">
        <f>VLOOKUP($A:$A,Variables_extraites!$A:$AD,9,FALSE)</f>
        <v>13.3</v>
      </c>
      <c r="AB37" s="28">
        <f>VLOOKUP($A:$A,Variables_extraites!$A:$AD,10,FALSE)</f>
        <v>1</v>
      </c>
      <c r="AC37" s="28">
        <f>VLOOKUP($A:$A,Variables_extraites!$A:$AD,11,FALSE)</f>
        <v>0</v>
      </c>
      <c r="AD37" s="28">
        <f>VLOOKUP($A:$A,Variables_extraites!$A:$AD,12,FALSE)</f>
        <v>0</v>
      </c>
      <c r="AE37" s="74">
        <f>VLOOKUP($A:$A,Variables_extraites!$A:$AD,13,FALSE)</f>
        <v>60.75709779179811</v>
      </c>
      <c r="AF37" s="74">
        <f>VLOOKUP($A:$A,Variables_extraites!$A:$AD,14,FALSE)</f>
        <v>0.71153846153846156</v>
      </c>
      <c r="AG37" s="84">
        <f>VLOOKUP($A:$A,Variables_extraites!$A:$AD,15,FALSE)</f>
        <v>23</v>
      </c>
      <c r="AH37" s="74">
        <f>VLOOKUP($A:$A,Variables_extraites!$A:$AD,16,FALSE)</f>
        <v>70</v>
      </c>
      <c r="AI37" s="58">
        <f>VLOOKUP($A:$A,Variables_extraites!$A:$AD,17,FALSE)</f>
        <v>42268</v>
      </c>
      <c r="AJ37" s="58">
        <f>VLOOKUP($A:$A,Variables_extraites!$A:$AD,18,FALSE)</f>
        <v>43269</v>
      </c>
      <c r="AK37" s="74">
        <f>VLOOKUP($A:$A,Variables_extraites!$A:$AD,19,FALSE)</f>
        <v>0</v>
      </c>
      <c r="AL37" s="58">
        <f>VLOOKUP($A:$A,Variables_extraites!$A:$AD,20,FALSE)</f>
        <v>43269</v>
      </c>
      <c r="AM37" s="74">
        <f>VLOOKUP($A:$A,Variables_extraites!$A:$AD,21,FALSE)</f>
        <v>32</v>
      </c>
      <c r="AN37" s="74">
        <f>VLOOKUP($A:$A,Variables_extraites!$A:$AD,22,FALSE)</f>
        <v>0</v>
      </c>
      <c r="AO37" s="58">
        <f>VLOOKUP($A:$A,Variables_extraites!$A:$AD,23,FALSE)</f>
        <v>43269</v>
      </c>
      <c r="AP37" s="74">
        <f>VLOOKUP($A:$A,Variables_extraites!$A:$AD,24,FALSE)</f>
        <v>32</v>
      </c>
      <c r="AQ37" s="74">
        <f>VLOOKUP($A:$A,Variables_extraites!$A:$AD,25,FALSE)</f>
        <v>0</v>
      </c>
      <c r="AR37" s="58">
        <f>VLOOKUP($A:$A,Variables_extraites!$A:$AD,26,FALSE)</f>
        <v>43269</v>
      </c>
      <c r="AS37" s="74">
        <f>VLOOKUP($A:$A,Variables_extraites!$A:$AD,27,FALSE)</f>
        <v>32</v>
      </c>
      <c r="AT37" s="74">
        <f>VLOOKUP($A:$A,Variables_extraites!$A:$AD,28,FALSE)</f>
        <v>32</v>
      </c>
      <c r="AU37" s="74">
        <f>VLOOKUP($A:$A,Variables_extraites!$A:$AD,29,FALSE)</f>
        <v>1001</v>
      </c>
      <c r="AV37" s="74">
        <f>VLOOKUP($A:$A,Variables_extraites!$A:$AD,30,FALSE)</f>
        <v>-28.58</v>
      </c>
      <c r="AW37" s="877">
        <v>8.89196592687275</v>
      </c>
      <c r="AX37" s="877">
        <v>7.9992108103357902</v>
      </c>
      <c r="AY37" s="877">
        <v>4.5879649888826801</v>
      </c>
      <c r="AZ37" s="877">
        <v>0.81885056089543395</v>
      </c>
      <c r="BA37" s="877">
        <v>7.6415460290875199</v>
      </c>
      <c r="BB37" s="877">
        <v>7.4826063081078598</v>
      </c>
      <c r="BC37" s="877">
        <v>8.6110247973073495</v>
      </c>
      <c r="BD37" s="877">
        <v>7.4791335330798496</v>
      </c>
      <c r="BE37" s="877">
        <v>6.0009014027415297</v>
      </c>
      <c r="BF37" s="877">
        <v>1.4541758931858</v>
      </c>
      <c r="BG37" s="877">
        <v>6.4237462291147702</v>
      </c>
      <c r="BH37" s="877">
        <v>6.8374387148563702</v>
      </c>
      <c r="BI37" s="877">
        <v>7.7168537495746703</v>
      </c>
      <c r="BJ37" s="877">
        <v>4.2218770810770296</v>
      </c>
      <c r="BK37" s="877">
        <v>6.1199786096548801</v>
      </c>
      <c r="BL37" s="877">
        <v>7.7330831318451203</v>
      </c>
      <c r="BM37" s="877">
        <v>6.2605902747310003</v>
      </c>
      <c r="BN37" s="877">
        <v>6.4073527511400403</v>
      </c>
      <c r="BO37" s="877">
        <v>5.8828875532249603</v>
      </c>
      <c r="BP37" s="877">
        <v>6.4287788913375898</v>
      </c>
      <c r="BQ37" s="877">
        <v>8.0428084696494295</v>
      </c>
      <c r="BR37" s="877">
        <v>-2.9146345659516501E-2</v>
      </c>
      <c r="BS37" s="877">
        <v>11.481108184900799</v>
      </c>
      <c r="BT37" s="877">
        <v>2.04614178164472</v>
      </c>
      <c r="BU37" s="877">
        <v>7.90080644290863</v>
      </c>
      <c r="BV37" s="877">
        <v>7.0394674382785301</v>
      </c>
      <c r="BW37" s="877">
        <v>5.2207168919989204</v>
      </c>
      <c r="BX37" s="877">
        <v>11.1237205075369</v>
      </c>
      <c r="BY37" s="877">
        <v>3.32048467801769</v>
      </c>
      <c r="BZ37" s="877">
        <v>6.6948801927991903</v>
      </c>
      <c r="CA37" s="877">
        <v>4.42827641439251</v>
      </c>
      <c r="CB37" s="877">
        <v>4.4288403147376902</v>
      </c>
      <c r="CC37" s="877">
        <v>7.9299527885681496</v>
      </c>
      <c r="CD37" s="877">
        <v>9.4349664032560394</v>
      </c>
    </row>
    <row r="38" spans="1:82" ht="15.75" x14ac:dyDescent="0.25">
      <c r="A38" s="876">
        <v>71</v>
      </c>
      <c r="B38" s="274">
        <v>71</v>
      </c>
      <c r="C38" s="206">
        <v>2</v>
      </c>
      <c r="D38" s="29" t="s">
        <v>2118</v>
      </c>
      <c r="E38" s="27">
        <v>10434</v>
      </c>
      <c r="F38" s="911" t="s">
        <v>2119</v>
      </c>
      <c r="G38" s="911" t="s">
        <v>2119</v>
      </c>
      <c r="H38" s="256">
        <v>74</v>
      </c>
      <c r="I38" s="342">
        <v>36.363636363636367</v>
      </c>
      <c r="J38" s="208">
        <v>1</v>
      </c>
      <c r="K38" s="62">
        <v>2</v>
      </c>
      <c r="L38" s="125">
        <v>1</v>
      </c>
      <c r="M38" s="912">
        <v>33</v>
      </c>
      <c r="N38" s="913">
        <v>42.48</v>
      </c>
      <c r="O38" s="914">
        <v>259.9701964564984</v>
      </c>
      <c r="P38" s="915">
        <v>603.70000000000005</v>
      </c>
      <c r="Q38" s="916">
        <v>47</v>
      </c>
      <c r="R38" s="227">
        <v>32.528506903760693</v>
      </c>
      <c r="S38" s="227">
        <v>19.583333333333332</v>
      </c>
      <c r="T38" s="917">
        <v>45</v>
      </c>
      <c r="U38" s="227">
        <v>-9.2666666666666657</v>
      </c>
      <c r="V38" s="919">
        <v>65.574821999999998</v>
      </c>
      <c r="W38" s="920">
        <v>33.593281902800108</v>
      </c>
      <c r="X38" s="584">
        <v>84.6661</v>
      </c>
      <c r="Y38" s="28">
        <f>VLOOKUP($A:$A,Variables_extraites!$A:$AD,7,FALSE)</f>
        <v>1</v>
      </c>
      <c r="Z38" s="28">
        <f>VLOOKUP($A:$A,Variables_extraites!$A:$AD,8,FALSE)</f>
        <v>1</v>
      </c>
      <c r="AA38" s="28">
        <f>VLOOKUP($A:$A,Variables_extraites!$A:$AD,9,FALSE)</f>
        <v>12.1</v>
      </c>
      <c r="AB38" s="28">
        <f>VLOOKUP($A:$A,Variables_extraites!$A:$AD,10,FALSE)</f>
        <v>1</v>
      </c>
      <c r="AC38" s="28">
        <f>VLOOKUP($A:$A,Variables_extraites!$A:$AD,11,FALSE)</f>
        <v>1</v>
      </c>
      <c r="AD38" s="28">
        <f>VLOOKUP($A:$A,Variables_extraites!$A:$AD,12,FALSE)</f>
        <v>1</v>
      </c>
      <c r="AE38" s="74">
        <f>VLOOKUP($A:$A,Variables_extraites!$A:$AD,13,FALSE)</f>
        <v>43.917213528520946</v>
      </c>
      <c r="AF38" s="74" t="str">
        <f>VLOOKUP($A:$A,Variables_extraites!$A:$AD,14,FALSE)</f>
        <v>NA</v>
      </c>
      <c r="AG38" s="84">
        <f>VLOOKUP($A:$A,Variables_extraites!$A:$AD,15,FALSE)</f>
        <v>8</v>
      </c>
      <c r="AH38" s="74">
        <f>VLOOKUP($A:$A,Variables_extraites!$A:$AD,16,FALSE)</f>
        <v>71</v>
      </c>
      <c r="AI38" s="58">
        <f>VLOOKUP($A:$A,Variables_extraites!$A:$AD,17,FALSE)</f>
        <v>42312</v>
      </c>
      <c r="AJ38" s="58">
        <f>VLOOKUP($A:$A,Variables_extraites!$A:$AD,18,FALSE)</f>
        <v>43446</v>
      </c>
      <c r="AK38" s="74">
        <f>VLOOKUP($A:$A,Variables_extraites!$A:$AD,19,FALSE)</f>
        <v>0</v>
      </c>
      <c r="AL38" s="58">
        <f>VLOOKUP($A:$A,Variables_extraites!$A:$AD,20,FALSE)</f>
        <v>43446</v>
      </c>
      <c r="AM38" s="74">
        <f>VLOOKUP($A:$A,Variables_extraites!$A:$AD,21,FALSE)</f>
        <v>37</v>
      </c>
      <c r="AN38" s="74">
        <f>VLOOKUP($A:$A,Variables_extraites!$A:$AD,22,FALSE)</f>
        <v>1</v>
      </c>
      <c r="AO38" s="58">
        <f>VLOOKUP($A:$A,Variables_extraites!$A:$AD,23,FALSE)</f>
        <v>42966</v>
      </c>
      <c r="AP38" s="74">
        <f>VLOOKUP($A:$A,Variables_extraites!$A:$AD,24,FALSE)</f>
        <v>21</v>
      </c>
      <c r="AQ38" s="74">
        <f>VLOOKUP($A:$A,Variables_extraites!$A:$AD,25,FALSE)</f>
        <v>1</v>
      </c>
      <c r="AR38" s="58">
        <f>VLOOKUP($A:$A,Variables_extraites!$A:$AD,26,FALSE)</f>
        <v>42966</v>
      </c>
      <c r="AS38" s="74">
        <f>VLOOKUP($A:$A,Variables_extraites!$A:$AD,27,FALSE)</f>
        <v>21</v>
      </c>
      <c r="AT38" s="74">
        <f>VLOOKUP($A:$A,Variables_extraites!$A:$AD,28,FALSE)</f>
        <v>37</v>
      </c>
      <c r="AU38" s="74">
        <f>VLOOKUP($A:$A,Variables_extraites!$A:$AD,29,FALSE)</f>
        <v>1134</v>
      </c>
      <c r="AV38" s="74">
        <f>VLOOKUP($A:$A,Variables_extraites!$A:$AD,30,FALSE)</f>
        <v>-11.063333333333333</v>
      </c>
      <c r="AW38" s="877">
        <v>8.8585094719361201</v>
      </c>
      <c r="AX38" s="877">
        <v>7.1547168637423404</v>
      </c>
      <c r="AY38" s="877">
        <v>5.3501436020178001</v>
      </c>
      <c r="AZ38" s="877">
        <v>2.56559717585422</v>
      </c>
      <c r="BA38" s="877">
        <v>7.8523734495802699</v>
      </c>
      <c r="BB38" s="877">
        <v>7.0242531817631697</v>
      </c>
      <c r="BC38" s="877">
        <v>9.2637152047494506</v>
      </c>
      <c r="BD38" s="877">
        <v>8.5915223465707307</v>
      </c>
      <c r="BE38" s="877">
        <v>6.1941658685298204</v>
      </c>
      <c r="BF38" s="877">
        <v>2.2630344058337899</v>
      </c>
      <c r="BG38" s="877">
        <v>6.14139191617073</v>
      </c>
      <c r="BH38" s="877">
        <v>6.5984247605277204</v>
      </c>
      <c r="BI38" s="877">
        <v>7.8082563247991397</v>
      </c>
      <c r="BJ38" s="877">
        <v>4.4005379295837299</v>
      </c>
      <c r="BK38" s="877">
        <v>5.7886857106135299</v>
      </c>
      <c r="BL38" s="877">
        <v>8.7922371822954801</v>
      </c>
      <c r="BM38" s="877">
        <v>6.4754091934010596</v>
      </c>
      <c r="BN38" s="877">
        <v>6.8321305010959303</v>
      </c>
      <c r="BO38" s="877">
        <v>5.5354309148712799</v>
      </c>
      <c r="BP38" s="877">
        <v>5.8899601996586401</v>
      </c>
      <c r="BQ38" s="877">
        <v>7.8757800630684898</v>
      </c>
      <c r="BR38" s="877">
        <v>0.86393845042397199</v>
      </c>
      <c r="BS38" s="877">
        <v>9.9137271730051797</v>
      </c>
      <c r="BT38" s="877">
        <v>0.92599941855622303</v>
      </c>
      <c r="BU38" s="877">
        <v>4.8145504234618102</v>
      </c>
      <c r="BV38" s="877">
        <v>6.3391373849195896</v>
      </c>
      <c r="BW38" s="877">
        <v>5.2723965090374803</v>
      </c>
      <c r="BX38" s="877">
        <v>11.109373619663801</v>
      </c>
      <c r="BY38" s="877">
        <v>3.4100696917563802</v>
      </c>
      <c r="BZ38" s="877">
        <v>7.2023197623124799</v>
      </c>
      <c r="CA38" s="877">
        <v>4.2234225499349396</v>
      </c>
      <c r="CB38" s="877">
        <v>3.9070538573513001</v>
      </c>
      <c r="CC38" s="877">
        <v>3.95061197303784</v>
      </c>
      <c r="CD38" s="877">
        <v>8.9877277544489491</v>
      </c>
    </row>
    <row r="39" spans="1:82" ht="15.75" x14ac:dyDescent="0.25">
      <c r="A39" s="876">
        <v>73</v>
      </c>
      <c r="B39" s="267">
        <v>73</v>
      </c>
      <c r="C39" s="206">
        <v>2</v>
      </c>
      <c r="D39" s="29" t="s">
        <v>2118</v>
      </c>
      <c r="E39" s="27">
        <v>10399</v>
      </c>
      <c r="F39" s="911" t="s">
        <v>2119</v>
      </c>
      <c r="G39" s="911" t="s">
        <v>2119</v>
      </c>
      <c r="H39" s="256">
        <v>70</v>
      </c>
      <c r="I39" s="342">
        <v>22.058051188683873</v>
      </c>
      <c r="J39" s="208">
        <v>1</v>
      </c>
      <c r="K39" s="62">
        <v>2</v>
      </c>
      <c r="L39" s="125">
        <v>0</v>
      </c>
      <c r="M39" s="912">
        <v>42</v>
      </c>
      <c r="N39" s="913">
        <v>37.36</v>
      </c>
      <c r="O39" s="914">
        <v>136.58557016483516</v>
      </c>
      <c r="P39" s="915">
        <v>1421</v>
      </c>
      <c r="Q39" s="916">
        <v>13</v>
      </c>
      <c r="R39" s="227">
        <v>31.165232248697521</v>
      </c>
      <c r="S39" s="227">
        <v>10.055555555555555</v>
      </c>
      <c r="T39" s="917">
        <v>21</v>
      </c>
      <c r="U39" s="918">
        <v>-18.079999999999998</v>
      </c>
      <c r="V39" s="919">
        <v>73.736446999999998</v>
      </c>
      <c r="W39" s="920">
        <v>30.056976552050447</v>
      </c>
      <c r="X39" s="584">
        <v>56.5</v>
      </c>
      <c r="Y39" s="28">
        <f>VLOOKUP($A:$A,Variables_extraites!$A:$AD,7,FALSE)</f>
        <v>0</v>
      </c>
      <c r="Z39" s="28">
        <f>VLOOKUP($A:$A,Variables_extraites!$A:$AD,8,FALSE)</f>
        <v>0</v>
      </c>
      <c r="AA39" s="28">
        <f>VLOOKUP($A:$A,Variables_extraites!$A:$AD,9,FALSE)</f>
        <v>12.7</v>
      </c>
      <c r="AB39" s="28">
        <f>VLOOKUP($A:$A,Variables_extraites!$A:$AD,10,FALSE)</f>
        <v>0</v>
      </c>
      <c r="AC39" s="28">
        <f>VLOOKUP($A:$A,Variables_extraites!$A:$AD,11,FALSE)</f>
        <v>0</v>
      </c>
      <c r="AD39" s="28">
        <f>VLOOKUP($A:$A,Variables_extraites!$A:$AD,12,FALSE)</f>
        <v>1</v>
      </c>
      <c r="AE39" s="74">
        <f>VLOOKUP($A:$A,Variables_extraites!$A:$AD,13,FALSE)</f>
        <v>58.237145855194129</v>
      </c>
      <c r="AF39" s="74">
        <f>VLOOKUP($A:$A,Variables_extraites!$A:$AD,14,FALSE)</f>
        <v>0.72545090180360727</v>
      </c>
      <c r="AG39" s="84">
        <f>VLOOKUP($A:$A,Variables_extraites!$A:$AD,15,FALSE)</f>
        <v>23</v>
      </c>
      <c r="AH39" s="74">
        <f>VLOOKUP($A:$A,Variables_extraites!$A:$AD,16,FALSE)</f>
        <v>73</v>
      </c>
      <c r="AI39" s="58">
        <f>VLOOKUP($A:$A,Variables_extraites!$A:$AD,17,FALSE)</f>
        <v>42328</v>
      </c>
      <c r="AJ39" s="58">
        <f>VLOOKUP($A:$A,Variables_extraites!$A:$AD,18,FALSE)</f>
        <v>43060</v>
      </c>
      <c r="AK39" s="74">
        <f>VLOOKUP($A:$A,Variables_extraites!$A:$AD,19,FALSE)</f>
        <v>0</v>
      </c>
      <c r="AL39" s="58">
        <f>VLOOKUP($A:$A,Variables_extraites!$A:$AD,20,FALSE)</f>
        <v>43060</v>
      </c>
      <c r="AM39" s="74">
        <f>VLOOKUP($A:$A,Variables_extraites!$A:$AD,21,FALSE)</f>
        <v>24</v>
      </c>
      <c r="AN39" s="74">
        <f>VLOOKUP($A:$A,Variables_extraites!$A:$AD,22,FALSE)</f>
        <v>1</v>
      </c>
      <c r="AO39" s="58">
        <f>VLOOKUP($A:$A,Variables_extraites!$A:$AD,23,FALSE)</f>
        <v>42981</v>
      </c>
      <c r="AP39" s="74">
        <f>VLOOKUP($A:$A,Variables_extraites!$A:$AD,24,FALSE)</f>
        <v>21</v>
      </c>
      <c r="AQ39" s="74">
        <f>VLOOKUP($A:$A,Variables_extraites!$A:$AD,25,FALSE)</f>
        <v>1</v>
      </c>
      <c r="AR39" s="58">
        <f>VLOOKUP($A:$A,Variables_extraites!$A:$AD,26,FALSE)</f>
        <v>42981</v>
      </c>
      <c r="AS39" s="74">
        <f>VLOOKUP($A:$A,Variables_extraites!$A:$AD,27,FALSE)</f>
        <v>21</v>
      </c>
      <c r="AT39" s="74">
        <f>VLOOKUP($A:$A,Variables_extraites!$A:$AD,28,FALSE)</f>
        <v>24.07</v>
      </c>
      <c r="AU39" s="74">
        <f>VLOOKUP($A:$A,Variables_extraites!$A:$AD,29,FALSE)</f>
        <v>732</v>
      </c>
      <c r="AV39" s="74">
        <f>VLOOKUP($A:$A,Variables_extraites!$A:$AD,30,FALSE)</f>
        <v>-28.86</v>
      </c>
      <c r="AW39" s="877">
        <v>8.2851247508277606</v>
      </c>
      <c r="AX39" s="877">
        <v>8.1677191986010804</v>
      </c>
      <c r="AY39" s="877">
        <v>5.2872506432546196</v>
      </c>
      <c r="AZ39" s="877">
        <v>2.4462562298895598</v>
      </c>
      <c r="BA39" s="877">
        <v>7.3316335671710302</v>
      </c>
      <c r="BB39" s="877">
        <v>6.0921228498386801</v>
      </c>
      <c r="BC39" s="877">
        <v>9.2370426127680201</v>
      </c>
      <c r="BD39" s="877">
        <v>8.4541347573621</v>
      </c>
      <c r="BE39" s="877">
        <v>6.0349639897492997</v>
      </c>
      <c r="BF39" s="877">
        <v>1.1763227726404599</v>
      </c>
      <c r="BG39" s="877">
        <v>5.9183862344463503</v>
      </c>
      <c r="BH39" s="877">
        <v>6.2532329385380301</v>
      </c>
      <c r="BI39" s="877">
        <v>7.3001237245690103</v>
      </c>
      <c r="BJ39" s="877">
        <v>4.4121040446775703</v>
      </c>
      <c r="BK39" s="877">
        <v>5.7460439829983398</v>
      </c>
      <c r="BL39" s="877">
        <v>7.5273206078770496</v>
      </c>
      <c r="BM39" s="877">
        <v>7.04231601689711</v>
      </c>
      <c r="BN39" s="877">
        <v>6.5915597458277997</v>
      </c>
      <c r="BO39" s="877">
        <v>5.5558161550616401</v>
      </c>
      <c r="BP39" s="877">
        <v>5.4292811933356599</v>
      </c>
      <c r="BQ39" s="877">
        <v>7.19071361744271</v>
      </c>
      <c r="BR39" s="877">
        <v>-0.20091269392599601</v>
      </c>
      <c r="BS39" s="877">
        <v>8.6537765993677898</v>
      </c>
      <c r="BT39" s="877">
        <v>9.7610796626422303E-2</v>
      </c>
      <c r="BU39" s="877">
        <v>5.8150630171928697</v>
      </c>
      <c r="BV39" s="877">
        <v>6.5310694927259503</v>
      </c>
      <c r="BW39" s="877">
        <v>4.8683904530544497</v>
      </c>
      <c r="BX39" s="877">
        <v>11.1804562154098</v>
      </c>
      <c r="BY39" s="877">
        <v>3.46988597627446</v>
      </c>
      <c r="BZ39" s="877">
        <v>8.1730774501092291</v>
      </c>
      <c r="CA39" s="877">
        <v>4.4087118610294302</v>
      </c>
      <c r="CB39" s="877">
        <v>3.0073787653005399</v>
      </c>
      <c r="CC39" s="877">
        <v>6.0159757111188599</v>
      </c>
      <c r="CD39" s="877">
        <v>8.5561658027413596</v>
      </c>
    </row>
    <row r="40" spans="1:82" ht="15.75" x14ac:dyDescent="0.25">
      <c r="A40" s="876">
        <v>74</v>
      </c>
      <c r="B40" s="267">
        <v>74</v>
      </c>
      <c r="C40" s="206">
        <v>2</v>
      </c>
      <c r="D40" s="29" t="s">
        <v>2118</v>
      </c>
      <c r="E40" s="27">
        <v>10569</v>
      </c>
      <c r="F40" s="911" t="s">
        <v>2119</v>
      </c>
      <c r="G40" s="911" t="s">
        <v>2119</v>
      </c>
      <c r="H40" s="256">
        <v>81</v>
      </c>
      <c r="I40" s="342">
        <v>23.243801652892564</v>
      </c>
      <c r="J40" s="208">
        <v>0</v>
      </c>
      <c r="K40" s="62">
        <v>2</v>
      </c>
      <c r="L40" s="208">
        <v>0</v>
      </c>
      <c r="M40" s="912">
        <v>35</v>
      </c>
      <c r="N40" s="913">
        <v>61.32</v>
      </c>
      <c r="O40" s="914">
        <v>80.105472276119926</v>
      </c>
      <c r="P40" s="915">
        <v>2025</v>
      </c>
      <c r="Q40" s="916">
        <v>35</v>
      </c>
      <c r="R40" s="227">
        <v>37.616886556770318</v>
      </c>
      <c r="S40" s="227">
        <v>7.6190476190476195</v>
      </c>
      <c r="T40" s="917">
        <v>25.5</v>
      </c>
      <c r="U40" s="227">
        <v>-11.82</v>
      </c>
      <c r="V40" s="919">
        <v>77.607202999999998</v>
      </c>
      <c r="W40" s="920">
        <v>29.537779383651603</v>
      </c>
      <c r="X40" s="584">
        <v>54.674399999999999</v>
      </c>
      <c r="Y40" s="28">
        <f>VLOOKUP($A:$A,Variables_extraites!$A:$AD,7,FALSE)</f>
        <v>1</v>
      </c>
      <c r="Z40" s="28">
        <f>VLOOKUP($A:$A,Variables_extraites!$A:$AD,8,FALSE)</f>
        <v>0</v>
      </c>
      <c r="AA40" s="28">
        <f>VLOOKUP($A:$A,Variables_extraites!$A:$AD,9,FALSE)</f>
        <v>11.6</v>
      </c>
      <c r="AB40" s="28">
        <f>VLOOKUP($A:$A,Variables_extraites!$A:$AD,10,FALSE)</f>
        <v>1</v>
      </c>
      <c r="AC40" s="28">
        <f>VLOOKUP($A:$A,Variables_extraites!$A:$AD,11,FALSE)</f>
        <v>1</v>
      </c>
      <c r="AD40" s="28">
        <f>VLOOKUP($A:$A,Variables_extraites!$A:$AD,12,FALSE)</f>
        <v>1</v>
      </c>
      <c r="AE40" s="74">
        <f>VLOOKUP($A:$A,Variables_extraites!$A:$AD,13,FALSE)</f>
        <v>49.999999999999993</v>
      </c>
      <c r="AF40" s="74" t="str">
        <f>VLOOKUP($A:$A,Variables_extraites!$A:$AD,14,FALSE)</f>
        <v>NA</v>
      </c>
      <c r="AG40" s="84">
        <f>VLOOKUP($A:$A,Variables_extraites!$A:$AD,15,FALSE)</f>
        <v>17.666666666666668</v>
      </c>
      <c r="AH40" s="74">
        <f>VLOOKUP($A:$A,Variables_extraites!$A:$AD,16,FALSE)</f>
        <v>74</v>
      </c>
      <c r="AI40" s="58">
        <f>VLOOKUP($A:$A,Variables_extraites!$A:$AD,17,FALSE)</f>
        <v>42087</v>
      </c>
      <c r="AJ40" s="58">
        <f>VLOOKUP($A:$A,Variables_extraites!$A:$AD,18,FALSE)</f>
        <v>43333</v>
      </c>
      <c r="AK40" s="74">
        <f>VLOOKUP($A:$A,Variables_extraites!$A:$AD,19,FALSE)</f>
        <v>0</v>
      </c>
      <c r="AL40" s="58">
        <f>VLOOKUP($A:$A,Variables_extraites!$A:$AD,20,FALSE)</f>
        <v>43333</v>
      </c>
      <c r="AM40" s="74">
        <f>VLOOKUP($A:$A,Variables_extraites!$A:$AD,21,FALSE)</f>
        <v>40</v>
      </c>
      <c r="AN40" s="74">
        <f>VLOOKUP($A:$A,Variables_extraites!$A:$AD,22,FALSE)</f>
        <v>1</v>
      </c>
      <c r="AO40" s="58">
        <f>VLOOKUP($A:$A,Variables_extraites!$A:$AD,23,FALSE)</f>
        <v>43244</v>
      </c>
      <c r="AP40" s="74">
        <f>VLOOKUP($A:$A,Variables_extraites!$A:$AD,24,FALSE)</f>
        <v>38</v>
      </c>
      <c r="AQ40" s="74">
        <f>VLOOKUP($A:$A,Variables_extraites!$A:$AD,25,FALSE)</f>
        <v>1</v>
      </c>
      <c r="AR40" s="58">
        <f>VLOOKUP($A:$A,Variables_extraites!$A:$AD,26,FALSE)</f>
        <v>43244</v>
      </c>
      <c r="AS40" s="74">
        <f>VLOOKUP($A:$A,Variables_extraites!$A:$AD,27,FALSE)</f>
        <v>38</v>
      </c>
      <c r="AT40" s="74">
        <f>VLOOKUP($A:$A,Variables_extraites!$A:$AD,28,FALSE)</f>
        <v>40</v>
      </c>
      <c r="AU40" s="74">
        <f>VLOOKUP($A:$A,Variables_extraites!$A:$AD,29,FALSE)</f>
        <v>1246</v>
      </c>
      <c r="AV40" s="74" t="str">
        <f>VLOOKUP($A:$A,Variables_extraites!$A:$AD,30,FALSE)</f>
        <v>NA</v>
      </c>
      <c r="AW40" s="877">
        <v>7.9101929891948597</v>
      </c>
      <c r="AX40" s="877">
        <v>6.9074915933430496</v>
      </c>
      <c r="AY40" s="877">
        <v>4.8369340113210901</v>
      </c>
      <c r="AZ40" s="877">
        <v>2.03210084316702</v>
      </c>
      <c r="BA40" s="877">
        <v>6.8085137650283896</v>
      </c>
      <c r="BB40" s="877">
        <v>5.6735564239901404</v>
      </c>
      <c r="BC40" s="877">
        <v>9.0275743044104999</v>
      </c>
      <c r="BD40" s="877">
        <v>7.4095606549827799</v>
      </c>
      <c r="BE40" s="877">
        <v>6.1580542131223099</v>
      </c>
      <c r="BF40" s="877">
        <v>1.22650852980868</v>
      </c>
      <c r="BG40" s="877">
        <v>5.9305008107911599</v>
      </c>
      <c r="BH40" s="877">
        <v>6.4311214725264296</v>
      </c>
      <c r="BI40" s="877">
        <v>7.0719985807530596</v>
      </c>
      <c r="BJ40" s="877">
        <v>4.1882426562644097</v>
      </c>
      <c r="BK40" s="877">
        <v>5.9932214673689401</v>
      </c>
      <c r="BL40" s="877">
        <v>7.3656225561133404</v>
      </c>
      <c r="BM40" s="877">
        <v>6.4944156103974997</v>
      </c>
      <c r="BN40" s="877">
        <v>6.5527459367484502</v>
      </c>
      <c r="BO40" s="877">
        <v>5.2039841658559904</v>
      </c>
      <c r="BP40" s="877">
        <v>6.03650333373899</v>
      </c>
      <c r="BQ40" s="877">
        <v>7.5428770993541399</v>
      </c>
      <c r="BR40" s="877">
        <v>4.1333991254172</v>
      </c>
      <c r="BS40" s="877">
        <v>10.282486139534701</v>
      </c>
      <c r="BT40" s="877">
        <v>2.4195388915137799</v>
      </c>
      <c r="BU40" s="877">
        <v>6.6984963203130699</v>
      </c>
      <c r="BV40" s="877">
        <v>6.6254166220707802</v>
      </c>
      <c r="BW40" s="877">
        <v>4.26002565596146</v>
      </c>
      <c r="BX40" s="877">
        <v>10.220632258371401</v>
      </c>
      <c r="BY40" s="877">
        <v>2.7907720378619998</v>
      </c>
      <c r="BZ40" s="877">
        <v>7.9928817032567796</v>
      </c>
      <c r="CA40" s="877">
        <v>3.90689059560852</v>
      </c>
      <c r="CB40" s="877">
        <v>2.2277505551146</v>
      </c>
      <c r="CC40" s="877">
        <v>2.5650971948958698</v>
      </c>
      <c r="CD40" s="877">
        <v>7.8629472480209204</v>
      </c>
    </row>
    <row r="41" spans="1:82" ht="15.75" x14ac:dyDescent="0.25">
      <c r="A41" s="876">
        <v>77</v>
      </c>
      <c r="B41" s="267">
        <v>77</v>
      </c>
      <c r="C41" s="206">
        <v>2</v>
      </c>
      <c r="D41" s="29" t="s">
        <v>2118</v>
      </c>
      <c r="E41" s="27">
        <v>10545</v>
      </c>
      <c r="F41" s="911" t="s">
        <v>2119</v>
      </c>
      <c r="G41" s="911" t="s">
        <v>2119</v>
      </c>
      <c r="H41" s="256">
        <v>76</v>
      </c>
      <c r="I41" s="342">
        <v>25.142857142857142</v>
      </c>
      <c r="J41" s="208">
        <v>0</v>
      </c>
      <c r="K41" s="62">
        <v>3</v>
      </c>
      <c r="L41" s="125">
        <v>1</v>
      </c>
      <c r="M41" s="912">
        <v>42</v>
      </c>
      <c r="N41" s="913">
        <v>65.260000000000005</v>
      </c>
      <c r="O41" s="914">
        <v>488.64175803327902</v>
      </c>
      <c r="P41" s="915">
        <v>5592</v>
      </c>
      <c r="Q41" s="916">
        <v>56</v>
      </c>
      <c r="R41" s="227">
        <v>63.365714680615909</v>
      </c>
      <c r="S41" s="227">
        <v>15.544554455445546</v>
      </c>
      <c r="T41" s="917">
        <v>37.333333333333336</v>
      </c>
      <c r="U41" s="227">
        <v>-11.280000000000001</v>
      </c>
      <c r="V41" s="921">
        <v>98.205166663685162</v>
      </c>
      <c r="W41" s="920">
        <v>39.407027333238517</v>
      </c>
      <c r="X41" s="584">
        <v>65.264399999999995</v>
      </c>
      <c r="Y41" s="28">
        <f>VLOOKUP($A:$A,Variables_extraites!$A:$AD,7,FALSE)</f>
        <v>0</v>
      </c>
      <c r="Z41" s="28">
        <f>VLOOKUP($A:$A,Variables_extraites!$A:$AD,8,FALSE)</f>
        <v>0</v>
      </c>
      <c r="AA41" s="28">
        <f>VLOOKUP($A:$A,Variables_extraites!$A:$AD,9,FALSE)</f>
        <v>9.6</v>
      </c>
      <c r="AB41" s="28">
        <f>VLOOKUP($A:$A,Variables_extraites!$A:$AD,10,FALSE)</f>
        <v>1</v>
      </c>
      <c r="AC41" s="28">
        <f>VLOOKUP($A:$A,Variables_extraites!$A:$AD,11,FALSE)</f>
        <v>1</v>
      </c>
      <c r="AD41" s="28">
        <f>VLOOKUP($A:$A,Variables_extraites!$A:$AD,12,FALSE)</f>
        <v>1</v>
      </c>
      <c r="AE41" s="74">
        <f>VLOOKUP($A:$A,Variables_extraites!$A:$AD,13,FALSE)</f>
        <v>50.514626218851575</v>
      </c>
      <c r="AF41" s="74" t="str">
        <f>VLOOKUP($A:$A,Variables_extraites!$A:$AD,14,FALSE)</f>
        <v>NA</v>
      </c>
      <c r="AG41" s="84">
        <f>VLOOKUP($A:$A,Variables_extraites!$A:$AD,15,FALSE)</f>
        <v>9.6666666666666661</v>
      </c>
      <c r="AH41" s="74">
        <f>VLOOKUP($A:$A,Variables_extraites!$A:$AD,16,FALSE)</f>
        <v>77</v>
      </c>
      <c r="AI41" s="58">
        <f>VLOOKUP($A:$A,Variables_extraites!$A:$AD,17,FALSE)</f>
        <v>42185</v>
      </c>
      <c r="AJ41" s="58">
        <f>VLOOKUP($A:$A,Variables_extraites!$A:$AD,18,FALSE)</f>
        <v>43118</v>
      </c>
      <c r="AK41" s="74">
        <f>VLOOKUP($A:$A,Variables_extraites!$A:$AD,19,FALSE)</f>
        <v>0</v>
      </c>
      <c r="AL41" s="58">
        <f>VLOOKUP($A:$A,Variables_extraites!$A:$AD,20,FALSE)</f>
        <v>43118</v>
      </c>
      <c r="AM41" s="74">
        <f>VLOOKUP($A:$A,Variables_extraites!$A:$AD,21,FALSE)</f>
        <v>30</v>
      </c>
      <c r="AN41" s="74">
        <f>VLOOKUP($A:$A,Variables_extraites!$A:$AD,22,FALSE)</f>
        <v>0</v>
      </c>
      <c r="AO41" s="58">
        <f>VLOOKUP($A:$A,Variables_extraites!$A:$AD,23,FALSE)</f>
        <v>43118</v>
      </c>
      <c r="AP41" s="74">
        <f>VLOOKUP($A:$A,Variables_extraites!$A:$AD,24,FALSE)</f>
        <v>30</v>
      </c>
      <c r="AQ41" s="74">
        <f>VLOOKUP($A:$A,Variables_extraites!$A:$AD,25,FALSE)</f>
        <v>0</v>
      </c>
      <c r="AR41" s="58">
        <f>VLOOKUP($A:$A,Variables_extraites!$A:$AD,26,FALSE)</f>
        <v>43118</v>
      </c>
      <c r="AS41" s="74">
        <f>VLOOKUP($A:$A,Variables_extraites!$A:$AD,27,FALSE)</f>
        <v>30</v>
      </c>
      <c r="AT41" s="74">
        <f>VLOOKUP($A:$A,Variables_extraites!$A:$AD,28,FALSE)</f>
        <v>30</v>
      </c>
      <c r="AU41" s="74">
        <f>VLOOKUP($A:$A,Variables_extraites!$A:$AD,29,FALSE)</f>
        <v>933</v>
      </c>
      <c r="AV41" s="74">
        <f>VLOOKUP($A:$A,Variables_extraites!$A:$AD,30,FALSE)</f>
        <v>-18.510000000000002</v>
      </c>
      <c r="AW41" s="877">
        <v>8.1079493550129609</v>
      </c>
      <c r="AX41" s="877">
        <v>7.5320831414924996</v>
      </c>
      <c r="AY41" s="877">
        <v>5.1055942757951902</v>
      </c>
      <c r="AZ41" s="877">
        <v>1.2630344058337899</v>
      </c>
      <c r="BA41" s="877">
        <v>7.8050344398545404</v>
      </c>
      <c r="BB41" s="877">
        <v>4.77188557851537</v>
      </c>
      <c r="BC41" s="877">
        <v>9.0860565892485194</v>
      </c>
      <c r="BD41" s="877">
        <v>7.1634987322828803</v>
      </c>
      <c r="BE41" s="877">
        <v>5.9316830570598098</v>
      </c>
      <c r="BF41" s="877">
        <v>1.98913900736823</v>
      </c>
      <c r="BG41" s="877">
        <v>6.7487295665007396</v>
      </c>
      <c r="BH41" s="877">
        <v>6.9391090130424198</v>
      </c>
      <c r="BI41" s="877">
        <v>7.4443523373712104</v>
      </c>
      <c r="BJ41" s="877">
        <v>4.5728896684205802</v>
      </c>
      <c r="BK41" s="877">
        <v>6.1018181342274103</v>
      </c>
      <c r="BL41" s="877">
        <v>7.3185879991293898</v>
      </c>
      <c r="BM41" s="877">
        <v>6.3362833878644302</v>
      </c>
      <c r="BN41" s="877">
        <v>6.8701180839659299</v>
      </c>
      <c r="BO41" s="877">
        <v>6.1751253496577201</v>
      </c>
      <c r="BP41" s="877">
        <v>6.5439597973718504</v>
      </c>
      <c r="BQ41" s="877">
        <v>8.0573419576794798</v>
      </c>
      <c r="BR41" s="877">
        <v>4.5813512471687803</v>
      </c>
      <c r="BS41" s="877">
        <v>10.138950104196301</v>
      </c>
      <c r="BT41" s="877">
        <v>2.46988597627446</v>
      </c>
      <c r="BU41" s="877">
        <v>5.5816525304612803</v>
      </c>
      <c r="BV41" s="877">
        <v>6.8763941587832402</v>
      </c>
      <c r="BW41" s="877">
        <v>4.6524864949181604</v>
      </c>
      <c r="BX41" s="877">
        <v>10.0010421960587</v>
      </c>
      <c r="BY41" s="877">
        <v>2.6803243568440198</v>
      </c>
      <c r="BZ41" s="877">
        <v>8.0611821514441804</v>
      </c>
      <c r="CA41" s="877">
        <v>3.7344386661371698</v>
      </c>
      <c r="CB41" s="877">
        <v>1.93986004461455</v>
      </c>
      <c r="CC41" s="877">
        <v>1.0003012832925</v>
      </c>
      <c r="CD41" s="877">
        <v>7.6690641279218799</v>
      </c>
    </row>
    <row r="42" spans="1:82" ht="15.75" x14ac:dyDescent="0.25">
      <c r="A42" s="876">
        <v>78</v>
      </c>
      <c r="B42" s="267">
        <v>78</v>
      </c>
      <c r="C42" s="206">
        <v>2</v>
      </c>
      <c r="D42" s="29" t="s">
        <v>2118</v>
      </c>
      <c r="E42" s="27">
        <v>10338</v>
      </c>
      <c r="F42" s="911" t="s">
        <v>2119</v>
      </c>
      <c r="G42" s="911" t="s">
        <v>2119</v>
      </c>
      <c r="H42" s="256">
        <v>79</v>
      </c>
      <c r="I42" s="342">
        <v>37.109374999999993</v>
      </c>
      <c r="J42" s="208">
        <v>1</v>
      </c>
      <c r="K42" s="62">
        <v>3</v>
      </c>
      <c r="L42" s="208">
        <v>0</v>
      </c>
      <c r="M42" s="912">
        <v>36</v>
      </c>
      <c r="N42" s="913">
        <v>73.400000000000006</v>
      </c>
      <c r="O42" s="914">
        <v>242.75022512220153</v>
      </c>
      <c r="P42" s="915">
        <v>2385</v>
      </c>
      <c r="Q42" s="916">
        <v>12</v>
      </c>
      <c r="R42" s="227">
        <v>62.781950092863752</v>
      </c>
      <c r="S42" s="227">
        <v>20.15625</v>
      </c>
      <c r="T42" s="917">
        <v>23.333333333333332</v>
      </c>
      <c r="U42" s="227">
        <v>-11.856666666666667</v>
      </c>
      <c r="V42" s="921"/>
      <c r="W42" s="920"/>
      <c r="X42" s="584">
        <v>83.558999999999997</v>
      </c>
      <c r="Y42" s="28">
        <f>VLOOKUP($A:$A,Variables_extraites!$A:$AD,7,FALSE)</f>
        <v>0</v>
      </c>
      <c r="Z42" s="28">
        <f>VLOOKUP($A:$A,Variables_extraites!$A:$AD,8,FALSE)</f>
        <v>0</v>
      </c>
      <c r="AA42" s="28">
        <f>VLOOKUP($A:$A,Variables_extraites!$A:$AD,9,FALSE)</f>
        <v>13.5</v>
      </c>
      <c r="AB42" s="28">
        <f>VLOOKUP($A:$A,Variables_extraites!$A:$AD,10,FALSE)</f>
        <v>1</v>
      </c>
      <c r="AC42" s="28">
        <f>VLOOKUP($A:$A,Variables_extraites!$A:$AD,11,FALSE)</f>
        <v>0</v>
      </c>
      <c r="AD42" s="28">
        <f>VLOOKUP($A:$A,Variables_extraites!$A:$AD,12,FALSE)</f>
        <v>1</v>
      </c>
      <c r="AE42" s="74">
        <f>VLOOKUP($A:$A,Variables_extraites!$A:$AD,13,FALSE)</f>
        <v>50.109986801583815</v>
      </c>
      <c r="AF42" s="74" t="str">
        <f>VLOOKUP($A:$A,Variables_extraites!$A:$AD,14,FALSE)</f>
        <v>NA</v>
      </c>
      <c r="AG42" s="84">
        <f>VLOOKUP($A:$A,Variables_extraites!$A:$AD,15,FALSE)</f>
        <v>18</v>
      </c>
      <c r="AH42" s="74">
        <f>VLOOKUP($A:$A,Variables_extraites!$A:$AD,16,FALSE)</f>
        <v>78</v>
      </c>
      <c r="AI42" s="58">
        <f>VLOOKUP($A:$A,Variables_extraites!$A:$AD,17,FALSE)</f>
        <v>42179</v>
      </c>
      <c r="AJ42" s="58">
        <f>VLOOKUP($A:$A,Variables_extraites!$A:$AD,18,FALSE)</f>
        <v>43053</v>
      </c>
      <c r="AK42" s="74">
        <f>VLOOKUP($A:$A,Variables_extraites!$A:$AD,19,FALSE)</f>
        <v>0</v>
      </c>
      <c r="AL42" s="58">
        <f>VLOOKUP($A:$A,Variables_extraites!$A:$AD,20,FALSE)</f>
        <v>43053</v>
      </c>
      <c r="AM42" s="74">
        <f>VLOOKUP($A:$A,Variables_extraites!$A:$AD,21,FALSE)</f>
        <v>29</v>
      </c>
      <c r="AN42" s="74">
        <f>VLOOKUP($A:$A,Variables_extraites!$A:$AD,22,FALSE)</f>
        <v>1</v>
      </c>
      <c r="AO42" s="58">
        <f>VLOOKUP($A:$A,Variables_extraites!$A:$AD,23,FALSE)</f>
        <v>42675</v>
      </c>
      <c r="AP42" s="74">
        <f>VLOOKUP($A:$A,Variables_extraites!$A:$AD,24,FALSE)</f>
        <v>16</v>
      </c>
      <c r="AQ42" s="74">
        <f>VLOOKUP($A:$A,Variables_extraites!$A:$AD,25,FALSE)</f>
        <v>1</v>
      </c>
      <c r="AR42" s="58">
        <f>VLOOKUP($A:$A,Variables_extraites!$A:$AD,26,FALSE)</f>
        <v>42675</v>
      </c>
      <c r="AS42" s="74">
        <f>VLOOKUP($A:$A,Variables_extraites!$A:$AD,27,FALSE)</f>
        <v>16</v>
      </c>
      <c r="AT42" s="74">
        <f>VLOOKUP($A:$A,Variables_extraites!$A:$AD,28,FALSE)</f>
        <v>28.7</v>
      </c>
      <c r="AU42" s="74">
        <f>VLOOKUP($A:$A,Variables_extraites!$A:$AD,29,FALSE)</f>
        <v>874</v>
      </c>
      <c r="AV42" s="74">
        <f>VLOOKUP($A:$A,Variables_extraites!$A:$AD,30,FALSE)</f>
        <v>-18.923333333333332</v>
      </c>
      <c r="AW42" s="877">
        <v>8.3746917520969308</v>
      </c>
      <c r="AX42" s="877">
        <v>7.5414064226285102</v>
      </c>
      <c r="AY42" s="877">
        <v>4.6701605141266302</v>
      </c>
      <c r="AZ42" s="877">
        <v>2.0976107966264199</v>
      </c>
      <c r="BA42" s="877">
        <v>7.6562818380926796</v>
      </c>
      <c r="BB42" s="877">
        <v>7.3328869169596</v>
      </c>
      <c r="BC42" s="877">
        <v>8.7960071518833303</v>
      </c>
      <c r="BD42" s="877">
        <v>7.7884247074394404</v>
      </c>
      <c r="BE42" s="877">
        <v>5.9274224287398702</v>
      </c>
      <c r="BF42" s="877">
        <v>1.0703893278914001</v>
      </c>
      <c r="BG42" s="877">
        <v>5.8229850185468797</v>
      </c>
      <c r="BH42" s="877">
        <v>6.3881895371560802</v>
      </c>
      <c r="BI42" s="877">
        <v>7.2846621854831604</v>
      </c>
      <c r="BJ42" s="877">
        <v>4.0669502439246301</v>
      </c>
      <c r="BK42" s="877">
        <v>5.8858183719899202</v>
      </c>
      <c r="BL42" s="877">
        <v>7.4623795718410202</v>
      </c>
      <c r="BM42" s="877">
        <v>6.0950804919014097</v>
      </c>
      <c r="BN42" s="877">
        <v>6.3852584556943102</v>
      </c>
      <c r="BO42" s="877">
        <v>5.7224660244710899</v>
      </c>
      <c r="BP42" s="877">
        <v>5.8356714794816202</v>
      </c>
      <c r="BQ42" s="877">
        <v>7.6380738371807197</v>
      </c>
      <c r="BR42" s="877">
        <v>-0.83650126771711997</v>
      </c>
      <c r="BS42" s="877">
        <v>9.6508184007316604</v>
      </c>
      <c r="BT42" s="877">
        <v>1.33913738491959</v>
      </c>
      <c r="BU42" s="877">
        <v>6.7516779456875797</v>
      </c>
      <c r="BV42" s="877">
        <v>7.3177743728040996</v>
      </c>
      <c r="BW42" s="877">
        <v>5.6427015718332303</v>
      </c>
      <c r="BX42" s="877">
        <v>10.0089467786841</v>
      </c>
      <c r="BY42" s="877">
        <v>2.9467308601403102</v>
      </c>
      <c r="BZ42" s="877">
        <v>6.7958448561972302</v>
      </c>
      <c r="CA42" s="877">
        <v>4.4854268271702402</v>
      </c>
      <c r="CB42" s="877">
        <v>3.2131019224868398</v>
      </c>
      <c r="CC42" s="877">
        <v>7.5881792134047004</v>
      </c>
      <c r="CD42" s="877">
        <v>8.3116810158120806</v>
      </c>
    </row>
    <row r="43" spans="1:82" ht="15.75" x14ac:dyDescent="0.25">
      <c r="A43" s="876">
        <v>81</v>
      </c>
      <c r="B43" s="267">
        <v>81</v>
      </c>
      <c r="C43" s="206">
        <v>2</v>
      </c>
      <c r="D43" s="29" t="s">
        <v>2118</v>
      </c>
      <c r="E43" s="27">
        <v>10367</v>
      </c>
      <c r="F43" s="911" t="s">
        <v>2119</v>
      </c>
      <c r="G43" s="911"/>
      <c r="H43" s="256">
        <v>83</v>
      </c>
      <c r="I43" s="342">
        <v>21.786492374727668</v>
      </c>
      <c r="J43" s="208">
        <v>1</v>
      </c>
      <c r="K43" s="62">
        <v>3</v>
      </c>
      <c r="L43" s="125">
        <v>0</v>
      </c>
      <c r="M43" s="912">
        <v>38</v>
      </c>
      <c r="N43" s="913">
        <v>34.5</v>
      </c>
      <c r="O43" s="914">
        <v>66.524206107096987</v>
      </c>
      <c r="P43" s="915">
        <v>1280</v>
      </c>
      <c r="Q43" s="916">
        <v>31</v>
      </c>
      <c r="R43" s="227">
        <v>13.920192194889058</v>
      </c>
      <c r="S43" s="227">
        <v>13</v>
      </c>
      <c r="T43" s="917">
        <v>24</v>
      </c>
      <c r="U43" s="918">
        <v>-12.98</v>
      </c>
      <c r="V43" s="919">
        <v>77.485656000000006</v>
      </c>
      <c r="W43" s="920">
        <v>27.801531561026714</v>
      </c>
      <c r="X43" s="584">
        <v>33.5764</v>
      </c>
      <c r="Y43" s="28">
        <f>VLOOKUP($A:$A,Variables_extraites!$A:$AD,7,FALSE)</f>
        <v>0</v>
      </c>
      <c r="Z43" s="28">
        <f>VLOOKUP($A:$A,Variables_extraites!$A:$AD,8,FALSE)</f>
        <v>0</v>
      </c>
      <c r="AA43" s="28">
        <f>VLOOKUP($A:$A,Variables_extraites!$A:$AD,9,FALSE)</f>
        <v>10.7</v>
      </c>
      <c r="AB43" s="28">
        <f>VLOOKUP($A:$A,Variables_extraites!$A:$AD,10,FALSE)</f>
        <v>0</v>
      </c>
      <c r="AC43" s="28">
        <f>VLOOKUP($A:$A,Variables_extraites!$A:$AD,11,FALSE)</f>
        <v>1</v>
      </c>
      <c r="AD43" s="28">
        <f>VLOOKUP($A:$A,Variables_extraites!$A:$AD,12,FALSE)</f>
        <v>0</v>
      </c>
      <c r="AE43" s="74">
        <f>VLOOKUP($A:$A,Variables_extraites!$A:$AD,13,FALSE)</f>
        <v>58.894645941278057</v>
      </c>
      <c r="AF43" s="74">
        <f>VLOOKUP($A:$A,Variables_extraites!$A:$AD,14,FALSE)</f>
        <v>0.43820224719101125</v>
      </c>
      <c r="AG43" s="84">
        <f>VLOOKUP($A:$A,Variables_extraites!$A:$AD,15,FALSE)</f>
        <v>13</v>
      </c>
      <c r="AH43" s="74">
        <f>VLOOKUP($A:$A,Variables_extraites!$A:$AD,16,FALSE)</f>
        <v>81</v>
      </c>
      <c r="AI43" s="58">
        <f>VLOOKUP($A:$A,Variables_extraites!$A:$AD,17,FALSE)</f>
        <v>42170</v>
      </c>
      <c r="AJ43" s="58">
        <f>VLOOKUP($A:$A,Variables_extraites!$A:$AD,18,FALSE)</f>
        <v>42943</v>
      </c>
      <c r="AK43" s="74">
        <f>VLOOKUP($A:$A,Variables_extraites!$A:$AD,19,FALSE)</f>
        <v>1</v>
      </c>
      <c r="AL43" s="58">
        <f>VLOOKUP($A:$A,Variables_extraites!$A:$AD,20,FALSE)</f>
        <v>42943</v>
      </c>
      <c r="AM43" s="74">
        <f>VLOOKUP($A:$A,Variables_extraites!$A:$AD,21,FALSE)</f>
        <v>25</v>
      </c>
      <c r="AN43" s="74">
        <f>VLOOKUP($A:$A,Variables_extraites!$A:$AD,22,FALSE)</f>
        <v>1</v>
      </c>
      <c r="AO43" s="58">
        <f>VLOOKUP($A:$A,Variables_extraites!$A:$AD,23,FALSE)</f>
        <v>42640</v>
      </c>
      <c r="AP43" s="74">
        <f>VLOOKUP($A:$A,Variables_extraites!$A:$AD,24,FALSE)</f>
        <v>15</v>
      </c>
      <c r="AQ43" s="74">
        <f>VLOOKUP($A:$A,Variables_extraites!$A:$AD,25,FALSE)</f>
        <v>1</v>
      </c>
      <c r="AR43" s="58">
        <f>VLOOKUP($A:$A,Variables_extraites!$A:$AD,26,FALSE)</f>
        <v>42640</v>
      </c>
      <c r="AS43" s="74">
        <f>VLOOKUP($A:$A,Variables_extraites!$A:$AD,27,FALSE)</f>
        <v>15</v>
      </c>
      <c r="AT43" s="74">
        <f>VLOOKUP($A:$A,Variables_extraites!$A:$AD,28,FALSE)</f>
        <v>25</v>
      </c>
      <c r="AU43" s="74">
        <f>VLOOKUP($A:$A,Variables_extraites!$A:$AD,29,FALSE)</f>
        <v>773</v>
      </c>
      <c r="AV43" s="74">
        <f>VLOOKUP($A:$A,Variables_extraites!$A:$AD,30,FALSE)</f>
        <v>-23.81</v>
      </c>
      <c r="AW43" s="877" t="s">
        <v>64</v>
      </c>
      <c r="AX43" s="877" t="s">
        <v>64</v>
      </c>
      <c r="AY43" s="877" t="s">
        <v>64</v>
      </c>
      <c r="AZ43" s="877" t="s">
        <v>64</v>
      </c>
      <c r="BA43" s="877" t="s">
        <v>64</v>
      </c>
      <c r="BB43" s="877" t="s">
        <v>64</v>
      </c>
      <c r="BC43" s="877" t="s">
        <v>64</v>
      </c>
      <c r="BD43" s="877" t="s">
        <v>64</v>
      </c>
      <c r="BE43" s="877" t="s">
        <v>64</v>
      </c>
      <c r="BF43" s="877" t="s">
        <v>64</v>
      </c>
      <c r="BG43" s="877" t="s">
        <v>64</v>
      </c>
      <c r="BH43" s="877" t="s">
        <v>64</v>
      </c>
      <c r="BI43" s="877" t="s">
        <v>64</v>
      </c>
      <c r="BJ43" s="877" t="s">
        <v>64</v>
      </c>
      <c r="BK43" s="877" t="s">
        <v>64</v>
      </c>
      <c r="BL43" s="877" t="s">
        <v>64</v>
      </c>
      <c r="BM43" s="877" t="s">
        <v>64</v>
      </c>
      <c r="BN43" s="877" t="s">
        <v>64</v>
      </c>
      <c r="BO43" s="877" t="s">
        <v>64</v>
      </c>
      <c r="BP43" s="877" t="s">
        <v>64</v>
      </c>
      <c r="BQ43" s="877" t="s">
        <v>64</v>
      </c>
      <c r="BR43" s="877" t="s">
        <v>64</v>
      </c>
      <c r="BS43" s="877" t="s">
        <v>64</v>
      </c>
      <c r="BT43" s="877" t="s">
        <v>64</v>
      </c>
      <c r="BU43" s="877" t="s">
        <v>64</v>
      </c>
      <c r="BV43" s="877" t="s">
        <v>64</v>
      </c>
      <c r="BW43" s="877" t="s">
        <v>64</v>
      </c>
      <c r="BX43" s="877" t="s">
        <v>64</v>
      </c>
      <c r="BY43" s="877" t="s">
        <v>64</v>
      </c>
      <c r="BZ43" s="877" t="s">
        <v>64</v>
      </c>
      <c r="CA43" s="877" t="s">
        <v>64</v>
      </c>
      <c r="CB43" s="877" t="s">
        <v>64</v>
      </c>
      <c r="CC43" s="877" t="s">
        <v>64</v>
      </c>
      <c r="CD43" s="877" t="s">
        <v>64</v>
      </c>
    </row>
    <row r="44" spans="1:82" ht="15.75" x14ac:dyDescent="0.25">
      <c r="A44" s="876">
        <v>85</v>
      </c>
      <c r="B44" s="267">
        <v>85</v>
      </c>
      <c r="C44" s="206">
        <v>2</v>
      </c>
      <c r="D44" s="29" t="s">
        <v>2118</v>
      </c>
      <c r="E44" s="27">
        <v>10368</v>
      </c>
      <c r="F44" s="911" t="s">
        <v>2119</v>
      </c>
      <c r="G44" s="911" t="s">
        <v>2119</v>
      </c>
      <c r="H44" s="256">
        <v>82</v>
      </c>
      <c r="I44" s="342">
        <v>29.384756657483933</v>
      </c>
      <c r="J44" s="208">
        <v>1</v>
      </c>
      <c r="K44" s="62">
        <v>4</v>
      </c>
      <c r="L44" s="125">
        <v>1</v>
      </c>
      <c r="M44" s="912">
        <v>72</v>
      </c>
      <c r="N44" s="913">
        <v>54.61</v>
      </c>
      <c r="O44" s="914">
        <v>47.78456620007487</v>
      </c>
      <c r="P44" s="915">
        <v>291.3</v>
      </c>
      <c r="Q44" s="916">
        <v>15</v>
      </c>
      <c r="R44" s="227">
        <v>47.829392659800476</v>
      </c>
      <c r="S44" s="227">
        <v>29.137931034482758</v>
      </c>
      <c r="T44" s="917">
        <v>39</v>
      </c>
      <c r="U44" s="918">
        <v>-16.100000000000001</v>
      </c>
      <c r="V44" s="919">
        <v>68.636155000000002</v>
      </c>
      <c r="W44" s="920">
        <v>26.782428467884451</v>
      </c>
      <c r="X44" s="584">
        <v>41.972299999999997</v>
      </c>
      <c r="Y44" s="28">
        <f>VLOOKUP($A:$A,Variables_extraites!$A:$AD,7,FALSE)</f>
        <v>0</v>
      </c>
      <c r="Z44" s="28">
        <f>VLOOKUP($A:$A,Variables_extraites!$A:$AD,8,FALSE)</f>
        <v>0</v>
      </c>
      <c r="AA44" s="28">
        <f>VLOOKUP($A:$A,Variables_extraites!$A:$AD,9,FALSE)</f>
        <v>11.8</v>
      </c>
      <c r="AB44" s="28">
        <f>VLOOKUP($A:$A,Variables_extraites!$A:$AD,10,FALSE)</f>
        <v>1</v>
      </c>
      <c r="AC44" s="28">
        <f>VLOOKUP($A:$A,Variables_extraites!$A:$AD,11,FALSE)</f>
        <v>1</v>
      </c>
      <c r="AD44" s="28">
        <f>VLOOKUP($A:$A,Variables_extraites!$A:$AD,12,FALSE)</f>
        <v>0</v>
      </c>
      <c r="AE44" s="74">
        <f>VLOOKUP($A:$A,Variables_extraites!$A:$AD,13,FALSE)</f>
        <v>54.680664916885377</v>
      </c>
      <c r="AF44" s="74">
        <f>VLOOKUP($A:$A,Variables_extraites!$A:$AD,14,FALSE)</f>
        <v>2.4635568513119535</v>
      </c>
      <c r="AG44" s="84">
        <f>VLOOKUP($A:$A,Variables_extraites!$A:$AD,15,FALSE)</f>
        <v>10</v>
      </c>
      <c r="AH44" s="74">
        <f>VLOOKUP($A:$A,Variables_extraites!$A:$AD,16,FALSE)</f>
        <v>85</v>
      </c>
      <c r="AI44" s="58">
        <f>VLOOKUP($A:$A,Variables_extraites!$A:$AD,17,FALSE)</f>
        <v>42332</v>
      </c>
      <c r="AJ44" s="58">
        <f>VLOOKUP($A:$A,Variables_extraites!$A:$AD,18,FALSE)</f>
        <v>43544</v>
      </c>
      <c r="AK44" s="74">
        <f>VLOOKUP($A:$A,Variables_extraites!$A:$AD,19,FALSE)</f>
        <v>0</v>
      </c>
      <c r="AL44" s="58">
        <f>VLOOKUP($A:$A,Variables_extraites!$A:$AD,20,FALSE)</f>
        <v>43544</v>
      </c>
      <c r="AM44" s="74">
        <f>VLOOKUP($A:$A,Variables_extraites!$A:$AD,21,FALSE)</f>
        <v>39</v>
      </c>
      <c r="AN44" s="74">
        <f>VLOOKUP($A:$A,Variables_extraites!$A:$AD,22,FALSE)</f>
        <v>0</v>
      </c>
      <c r="AO44" s="58">
        <f>VLOOKUP($A:$A,Variables_extraites!$A:$AD,23,FALSE)</f>
        <v>43544</v>
      </c>
      <c r="AP44" s="74">
        <f>VLOOKUP($A:$A,Variables_extraites!$A:$AD,24,FALSE)</f>
        <v>39</v>
      </c>
      <c r="AQ44" s="74">
        <f>VLOOKUP($A:$A,Variables_extraites!$A:$AD,25,FALSE)</f>
        <v>0</v>
      </c>
      <c r="AR44" s="58">
        <f>VLOOKUP($A:$A,Variables_extraites!$A:$AD,26,FALSE)</f>
        <v>43544</v>
      </c>
      <c r="AS44" s="74">
        <f>VLOOKUP($A:$A,Variables_extraites!$A:$AD,27,FALSE)</f>
        <v>39</v>
      </c>
      <c r="AT44" s="74">
        <f>VLOOKUP($A:$A,Variables_extraites!$A:$AD,28,FALSE)</f>
        <v>39</v>
      </c>
      <c r="AU44" s="74">
        <f>VLOOKUP($A:$A,Variables_extraites!$A:$AD,29,FALSE)</f>
        <v>1212</v>
      </c>
      <c r="AV44" s="74">
        <f>VLOOKUP($A:$A,Variables_extraites!$A:$AD,30,FALSE)</f>
        <v>-24.91</v>
      </c>
      <c r="AW44" s="877">
        <v>8.6818357501132404</v>
      </c>
      <c r="AX44" s="877">
        <v>7.0825748663395203</v>
      </c>
      <c r="AY44" s="877">
        <v>5.4597594666198201</v>
      </c>
      <c r="AZ44" s="877">
        <v>3.0891591319112401</v>
      </c>
      <c r="BA44" s="877">
        <v>7.2317011990289997</v>
      </c>
      <c r="BB44" s="877">
        <v>6.8576078360857302</v>
      </c>
      <c r="BC44" s="877">
        <v>8.7917489661260095</v>
      </c>
      <c r="BD44" s="877">
        <v>7.3409182702721196</v>
      </c>
      <c r="BE44" s="877">
        <v>6.1805059437947598</v>
      </c>
      <c r="BF44" s="877">
        <v>1.2141248053528499</v>
      </c>
      <c r="BG44" s="877">
        <v>6.1872530855822996</v>
      </c>
      <c r="BH44" s="877">
        <v>6.8609627978581198</v>
      </c>
      <c r="BI44" s="877">
        <v>7.6149306478869097</v>
      </c>
      <c r="BJ44" s="877">
        <v>4.6741216326323904</v>
      </c>
      <c r="BK44" s="877">
        <v>6.3719072975951496</v>
      </c>
      <c r="BL44" s="877">
        <v>7.6959242370186001</v>
      </c>
      <c r="BM44" s="877">
        <v>6.4475791965488796</v>
      </c>
      <c r="BN44" s="877">
        <v>6.7191834404817898</v>
      </c>
      <c r="BO44" s="877">
        <v>5.9150427913719801</v>
      </c>
      <c r="BP44" s="877">
        <v>6.3647475060222902</v>
      </c>
      <c r="BQ44" s="877">
        <v>7.94807515849108</v>
      </c>
      <c r="BR44" s="877">
        <v>-0.78587519464715305</v>
      </c>
      <c r="BS44" s="877">
        <v>10.0093107774348</v>
      </c>
      <c r="BT44" s="877">
        <v>1.3103401206121501</v>
      </c>
      <c r="BU44" s="877">
        <v>3.2479275134435901</v>
      </c>
      <c r="BV44" s="877">
        <v>5.8158315664648201</v>
      </c>
      <c r="BW44" s="877">
        <v>5.5689441446547097</v>
      </c>
      <c r="BX44" s="877">
        <v>11.8517139104273</v>
      </c>
      <c r="BY44" s="877">
        <v>3.0408924306468998</v>
      </c>
      <c r="BZ44" s="877">
        <v>8.2507247672294994</v>
      </c>
      <c r="CA44" s="877">
        <v>4.3362833878644302</v>
      </c>
      <c r="CB44" s="877">
        <v>3.6009891431977601</v>
      </c>
      <c r="CC44" s="877">
        <v>4.0338027080907404</v>
      </c>
      <c r="CD44" s="877">
        <v>8.6989706568226399</v>
      </c>
    </row>
    <row r="45" spans="1:82" ht="15.75" x14ac:dyDescent="0.25">
      <c r="A45" s="876">
        <v>87</v>
      </c>
      <c r="B45" s="267">
        <v>87</v>
      </c>
      <c r="C45" s="206">
        <v>2</v>
      </c>
      <c r="D45" s="29" t="s">
        <v>2118</v>
      </c>
      <c r="E45" s="27">
        <v>10508</v>
      </c>
      <c r="F45" s="911" t="s">
        <v>2119</v>
      </c>
      <c r="G45" s="911" t="s">
        <v>2119</v>
      </c>
      <c r="H45" s="256">
        <v>80</v>
      </c>
      <c r="I45" s="342">
        <v>29.802775748721693</v>
      </c>
      <c r="J45" s="208">
        <v>0</v>
      </c>
      <c r="K45" s="62">
        <v>2</v>
      </c>
      <c r="L45" s="208">
        <v>0</v>
      </c>
      <c r="M45" s="912">
        <v>47</v>
      </c>
      <c r="N45" s="913">
        <v>49.9</v>
      </c>
      <c r="O45" s="914">
        <v>144.75966284865385</v>
      </c>
      <c r="P45" s="915">
        <v>1393</v>
      </c>
      <c r="Q45" s="916">
        <v>29</v>
      </c>
      <c r="R45" s="227">
        <v>67.604547286310179</v>
      </c>
      <c r="S45" s="227">
        <v>23.693333333333332</v>
      </c>
      <c r="T45" s="917">
        <v>40.333333333333336</v>
      </c>
      <c r="U45" s="227">
        <v>-15.876666666666667</v>
      </c>
      <c r="V45" s="919">
        <v>56.752276000000002</v>
      </c>
      <c r="W45" s="920">
        <v>28.96704007294111</v>
      </c>
      <c r="X45" s="584">
        <v>89.213999999999999</v>
      </c>
      <c r="Y45" s="28">
        <f>VLOOKUP($A:$A,Variables_extraites!$A:$AD,7,FALSE)</f>
        <v>1</v>
      </c>
      <c r="Z45" s="28">
        <f>VLOOKUP($A:$A,Variables_extraites!$A:$AD,8,FALSE)</f>
        <v>0</v>
      </c>
      <c r="AA45" s="28">
        <f>VLOOKUP($A:$A,Variables_extraites!$A:$AD,9,FALSE)</f>
        <v>12.1</v>
      </c>
      <c r="AB45" s="28">
        <f>VLOOKUP($A:$A,Variables_extraites!$A:$AD,10,FALSE)</f>
        <v>1</v>
      </c>
      <c r="AC45" s="28">
        <f>VLOOKUP($A:$A,Variables_extraites!$A:$AD,11,FALSE)</f>
        <v>0</v>
      </c>
      <c r="AD45" s="28">
        <f>VLOOKUP($A:$A,Variables_extraites!$A:$AD,12,FALSE)</f>
        <v>1</v>
      </c>
      <c r="AE45" s="74">
        <f>VLOOKUP($A:$A,Variables_extraites!$A:$AD,13,FALSE)</f>
        <v>66.976127320954916</v>
      </c>
      <c r="AF45" s="74" t="str">
        <f>VLOOKUP($A:$A,Variables_extraites!$A:$AD,14,FALSE)</f>
        <v>NA</v>
      </c>
      <c r="AG45" s="84">
        <f>VLOOKUP($A:$A,Variables_extraites!$A:$AD,15,FALSE)</f>
        <v>18.333333333333332</v>
      </c>
      <c r="AH45" s="74">
        <f>VLOOKUP($A:$A,Variables_extraites!$A:$AD,16,FALSE)</f>
        <v>87</v>
      </c>
      <c r="AI45" s="58">
        <f>VLOOKUP($A:$A,Variables_extraites!$A:$AD,17,FALSE)</f>
        <v>42104</v>
      </c>
      <c r="AJ45" s="58">
        <f>VLOOKUP($A:$A,Variables_extraites!$A:$AD,18,FALSE)</f>
        <v>43118</v>
      </c>
      <c r="AK45" s="74">
        <f>VLOOKUP($A:$A,Variables_extraites!$A:$AD,19,FALSE)</f>
        <v>0</v>
      </c>
      <c r="AL45" s="58">
        <f>VLOOKUP($A:$A,Variables_extraites!$A:$AD,20,FALSE)</f>
        <v>43118</v>
      </c>
      <c r="AM45" s="74">
        <f>VLOOKUP($A:$A,Variables_extraites!$A:$AD,21,FALSE)</f>
        <v>33</v>
      </c>
      <c r="AN45" s="74">
        <f>VLOOKUP($A:$A,Variables_extraites!$A:$AD,22,FALSE)</f>
        <v>0</v>
      </c>
      <c r="AO45" s="58">
        <f>VLOOKUP($A:$A,Variables_extraites!$A:$AD,23,FALSE)</f>
        <v>43118</v>
      </c>
      <c r="AP45" s="74">
        <f>VLOOKUP($A:$A,Variables_extraites!$A:$AD,24,FALSE)</f>
        <v>33</v>
      </c>
      <c r="AQ45" s="74">
        <f>VLOOKUP($A:$A,Variables_extraites!$A:$AD,25,FALSE)</f>
        <v>0</v>
      </c>
      <c r="AR45" s="58">
        <f>VLOOKUP($A:$A,Variables_extraites!$A:$AD,26,FALSE)</f>
        <v>43118</v>
      </c>
      <c r="AS45" s="74">
        <f>VLOOKUP($A:$A,Variables_extraites!$A:$AD,27,FALSE)</f>
        <v>33</v>
      </c>
      <c r="AT45" s="74">
        <f>VLOOKUP($A:$A,Variables_extraites!$A:$AD,28,FALSE)</f>
        <v>33</v>
      </c>
      <c r="AU45" s="74">
        <f>VLOOKUP($A:$A,Variables_extraites!$A:$AD,29,FALSE)</f>
        <v>1014</v>
      </c>
      <c r="AV45" s="74">
        <f>VLOOKUP($A:$A,Variables_extraites!$A:$AD,30,FALSE)</f>
        <v>-23.736666666666668</v>
      </c>
      <c r="AW45" s="877">
        <v>8.6017707884077108</v>
      </c>
      <c r="AX45" s="877">
        <v>7.1719273543534596</v>
      </c>
      <c r="AY45" s="877">
        <v>4.9040023162836901</v>
      </c>
      <c r="AZ45" s="877">
        <v>2.6252704893746901</v>
      </c>
      <c r="BA45" s="877">
        <v>7.1756243966864197</v>
      </c>
      <c r="BB45" s="877">
        <v>6.8960296029767498</v>
      </c>
      <c r="BC45" s="877">
        <v>9.2160667830870295</v>
      </c>
      <c r="BD45" s="877">
        <v>7.3735612155231101</v>
      </c>
      <c r="BE45" s="877">
        <v>6.2127638639021203</v>
      </c>
      <c r="BF45" s="877">
        <v>1.2630344058337899</v>
      </c>
      <c r="BG45" s="877">
        <v>6.6016965164809598</v>
      </c>
      <c r="BH45" s="877">
        <v>7.0047260935890101</v>
      </c>
      <c r="BI45" s="877">
        <v>7.5572722230600302</v>
      </c>
      <c r="BJ45" s="877">
        <v>4.5527459367484502</v>
      </c>
      <c r="BK45" s="877">
        <v>6.18646094003548</v>
      </c>
      <c r="BL45" s="877">
        <v>8.0905888274313007</v>
      </c>
      <c r="BM45" s="877">
        <v>5.7235585614720996</v>
      </c>
      <c r="BN45" s="877">
        <v>6.23150921086705</v>
      </c>
      <c r="BO45" s="877">
        <v>5.8649289722897899</v>
      </c>
      <c r="BP45" s="877">
        <v>6.5444235621894196</v>
      </c>
      <c r="BQ45" s="877">
        <v>7.9723480200795702</v>
      </c>
      <c r="BR45" s="877">
        <v>1.7484612330040401</v>
      </c>
      <c r="BS45" s="877">
        <v>11.481299950774901</v>
      </c>
      <c r="BT45" s="877">
        <v>2.3045110418099499</v>
      </c>
      <c r="BU45" s="877">
        <v>7.1483240424800796</v>
      </c>
      <c r="BV45" s="877">
        <v>6.8469946869655702</v>
      </c>
      <c r="BW45" s="877">
        <v>5.6208796113554103</v>
      </c>
      <c r="BX45" s="877">
        <v>11.485743790770901</v>
      </c>
      <c r="BY45" s="877">
        <v>4.5903624884637502</v>
      </c>
      <c r="BZ45" s="877">
        <v>8.1535520317081094</v>
      </c>
      <c r="CA45" s="877">
        <v>4.0660891904577703</v>
      </c>
      <c r="CB45" s="877">
        <v>3.3321917590628098</v>
      </c>
      <c r="CC45" s="877">
        <v>5.3998628094760504</v>
      </c>
      <c r="CD45" s="877">
        <v>9.1767889089649604</v>
      </c>
    </row>
    <row r="46" spans="1:82" ht="15.75" x14ac:dyDescent="0.25">
      <c r="A46" s="876">
        <v>89</v>
      </c>
      <c r="B46" s="274">
        <v>89</v>
      </c>
      <c r="C46" s="206">
        <v>2</v>
      </c>
      <c r="D46" s="29" t="s">
        <v>2118</v>
      </c>
      <c r="E46" s="27">
        <v>10369</v>
      </c>
      <c r="F46" s="911" t="s">
        <v>2119</v>
      </c>
      <c r="G46" s="911" t="s">
        <v>2119</v>
      </c>
      <c r="H46" s="256">
        <v>73</v>
      </c>
      <c r="I46" s="342">
        <v>38.855952571703249</v>
      </c>
      <c r="J46" s="208">
        <v>1</v>
      </c>
      <c r="K46" s="62">
        <v>3</v>
      </c>
      <c r="L46" s="208">
        <v>1</v>
      </c>
      <c r="M46" s="912">
        <v>25</v>
      </c>
      <c r="N46" s="913">
        <v>58.71</v>
      </c>
      <c r="O46" s="914">
        <v>332.88608919132344</v>
      </c>
      <c r="P46" s="915">
        <v>3643</v>
      </c>
      <c r="Q46" s="916">
        <v>224</v>
      </c>
      <c r="R46" s="227">
        <v>35.38127777685348</v>
      </c>
      <c r="S46" s="227">
        <v>27.10526315789474</v>
      </c>
      <c r="T46" s="917">
        <v>43</v>
      </c>
      <c r="U46" s="918">
        <v>-16.899999999999999</v>
      </c>
      <c r="V46" s="921">
        <v>63.914566306574024</v>
      </c>
      <c r="W46" s="920">
        <v>28.27815570464287</v>
      </c>
      <c r="X46" s="584">
        <v>90.061999999999998</v>
      </c>
      <c r="Y46" s="28">
        <f>VLOOKUP($A:$A,Variables_extraites!$A:$AD,7,FALSE)</f>
        <v>0</v>
      </c>
      <c r="Z46" s="28" t="str">
        <f>VLOOKUP($A:$A,Variables_extraites!$A:$AD,8,FALSE)</f>
        <v xml:space="preserve">suspect </v>
      </c>
      <c r="AA46" s="28">
        <f>VLOOKUP($A:$A,Variables_extraites!$A:$AD,9,FALSE)</f>
        <v>12.8</v>
      </c>
      <c r="AB46" s="28">
        <f>VLOOKUP($A:$A,Variables_extraites!$A:$AD,10,FALSE)</f>
        <v>1</v>
      </c>
      <c r="AC46" s="28">
        <f>VLOOKUP($A:$A,Variables_extraites!$A:$AD,11,FALSE)</f>
        <v>1</v>
      </c>
      <c r="AD46" s="28">
        <f>VLOOKUP($A:$A,Variables_extraites!$A:$AD,12,FALSE)</f>
        <v>0</v>
      </c>
      <c r="AE46" s="74">
        <f>VLOOKUP($A:$A,Variables_extraites!$A:$AD,13,FALSE)</f>
        <v>61.182033096926716</v>
      </c>
      <c r="AF46" s="74">
        <f>VLOOKUP($A:$A,Variables_extraites!$A:$AD,14,FALSE)</f>
        <v>1.8761384335154827</v>
      </c>
      <c r="AG46" s="84">
        <f>VLOOKUP($A:$A,Variables_extraites!$A:$AD,15,FALSE)</f>
        <v>17</v>
      </c>
      <c r="AH46" s="74">
        <f>VLOOKUP($A:$A,Variables_extraites!$A:$AD,16,FALSE)</f>
        <v>89</v>
      </c>
      <c r="AI46" s="58">
        <f>VLOOKUP($A:$A,Variables_extraites!$A:$AD,17,FALSE)</f>
        <v>42108</v>
      </c>
      <c r="AJ46" s="58">
        <f>VLOOKUP($A:$A,Variables_extraites!$A:$AD,18,FALSE)</f>
        <v>43424</v>
      </c>
      <c r="AK46" s="74">
        <f>VLOOKUP($A:$A,Variables_extraites!$A:$AD,19,FALSE)</f>
        <v>0</v>
      </c>
      <c r="AL46" s="58">
        <f>VLOOKUP($A:$A,Variables_extraites!$A:$AD,20,FALSE)</f>
        <v>43424</v>
      </c>
      <c r="AM46" s="74">
        <f>VLOOKUP($A:$A,Variables_extraites!$A:$AD,21,FALSE)</f>
        <v>43</v>
      </c>
      <c r="AN46" s="74">
        <f>VLOOKUP($A:$A,Variables_extraites!$A:$AD,22,FALSE)</f>
        <v>1</v>
      </c>
      <c r="AO46" s="58">
        <f>VLOOKUP($A:$A,Variables_extraites!$A:$AD,23,FALSE)</f>
        <v>42473</v>
      </c>
      <c r="AP46" s="74">
        <f>VLOOKUP($A:$A,Variables_extraites!$A:$AD,24,FALSE)</f>
        <v>11</v>
      </c>
      <c r="AQ46" s="74">
        <f>VLOOKUP($A:$A,Variables_extraites!$A:$AD,25,FALSE)</f>
        <v>1</v>
      </c>
      <c r="AR46" s="58">
        <f>VLOOKUP($A:$A,Variables_extraites!$A:$AD,26,FALSE)</f>
        <v>42473</v>
      </c>
      <c r="AS46" s="74">
        <f>VLOOKUP($A:$A,Variables_extraites!$A:$AD,27,FALSE)</f>
        <v>11</v>
      </c>
      <c r="AT46" s="74">
        <f>VLOOKUP($A:$A,Variables_extraites!$A:$AD,28,FALSE)</f>
        <v>43</v>
      </c>
      <c r="AU46" s="74">
        <f>VLOOKUP($A:$A,Variables_extraites!$A:$AD,29,FALSE)</f>
        <v>1316</v>
      </c>
      <c r="AV46" s="74">
        <f>VLOOKUP($A:$A,Variables_extraites!$A:$AD,30,FALSE)</f>
        <v>-14.73</v>
      </c>
      <c r="AW46" s="877">
        <v>8.3827537012000395</v>
      </c>
      <c r="AX46" s="877">
        <v>9.2006289172087197</v>
      </c>
      <c r="AY46" s="877">
        <v>5.5310694927259503</v>
      </c>
      <c r="AZ46" s="877">
        <v>1.62760683812965</v>
      </c>
      <c r="BA46" s="877">
        <v>8.4352535379293503</v>
      </c>
      <c r="BB46" s="877">
        <v>4.7158933705476098</v>
      </c>
      <c r="BC46" s="877">
        <v>9.1955690649364694</v>
      </c>
      <c r="BD46" s="877">
        <v>8.5604856944627308</v>
      </c>
      <c r="BE46" s="877">
        <v>6.0656584709319903</v>
      </c>
      <c r="BF46" s="877">
        <v>2.0285691521967699</v>
      </c>
      <c r="BG46" s="877">
        <v>5.4860707437356702</v>
      </c>
      <c r="BH46" s="877">
        <v>5.7750505414831697</v>
      </c>
      <c r="BI46" s="877">
        <v>7.4075227099127998</v>
      </c>
      <c r="BJ46" s="877">
        <v>4.7114949066500902</v>
      </c>
      <c r="BK46" s="877">
        <v>6.0533285934497902</v>
      </c>
      <c r="BL46" s="877">
        <v>7.3703386770397703</v>
      </c>
      <c r="BM46" s="877">
        <v>6.5623950822859598</v>
      </c>
      <c r="BN46" s="877">
        <v>7.2211037253678798</v>
      </c>
      <c r="BO46" s="877">
        <v>6.0232553523002998</v>
      </c>
      <c r="BP46" s="877">
        <v>5.7758406985312503</v>
      </c>
      <c r="BQ46" s="877">
        <v>7.1231902404571601</v>
      </c>
      <c r="BR46" s="877">
        <v>5.9411063109464299</v>
      </c>
      <c r="BS46" s="877">
        <v>10.7646559995072</v>
      </c>
      <c r="BT46" s="877">
        <v>2.43829285157915</v>
      </c>
      <c r="BU46" s="877">
        <v>7.0552824355011898</v>
      </c>
      <c r="BV46" s="877">
        <v>7.2042776849050298</v>
      </c>
      <c r="BW46" s="877">
        <v>5.1026581313637402</v>
      </c>
      <c r="BX46" s="877">
        <v>10.469122842050901</v>
      </c>
      <c r="BY46" s="877">
        <v>3.2187811677840701</v>
      </c>
      <c r="BZ46" s="877">
        <v>8.3230097106128103</v>
      </c>
      <c r="CA46" s="877">
        <v>4.5825560030140604</v>
      </c>
      <c r="CB46" s="877">
        <v>2.1461131314380801</v>
      </c>
      <c r="CC46" s="877">
        <v>1.1141761245547599</v>
      </c>
      <c r="CD46" s="877">
        <v>8.3263631479281006</v>
      </c>
    </row>
    <row r="47" spans="1:82" ht="15.75" x14ac:dyDescent="0.25">
      <c r="A47" s="876">
        <v>90</v>
      </c>
      <c r="B47" s="267">
        <v>90</v>
      </c>
      <c r="C47" s="206">
        <v>2</v>
      </c>
      <c r="D47" s="29" t="s">
        <v>2118</v>
      </c>
      <c r="E47" s="27">
        <v>10511</v>
      </c>
      <c r="F47" s="911" t="s">
        <v>2119</v>
      </c>
      <c r="G47" s="911" t="s">
        <v>2119</v>
      </c>
      <c r="H47" s="256">
        <v>66</v>
      </c>
      <c r="I47" s="342">
        <v>24.675500270416443</v>
      </c>
      <c r="J47" s="208">
        <v>0</v>
      </c>
      <c r="K47" s="62">
        <v>2</v>
      </c>
      <c r="L47" s="125">
        <v>0</v>
      </c>
      <c r="M47" s="912">
        <v>47</v>
      </c>
      <c r="N47" s="913">
        <v>62.19</v>
      </c>
      <c r="O47" s="914">
        <v>134.2035556657639</v>
      </c>
      <c r="P47" s="915">
        <v>311.89999999999998</v>
      </c>
      <c r="Q47" s="916">
        <v>16</v>
      </c>
      <c r="R47" s="227">
        <v>27.772376129877092</v>
      </c>
      <c r="S47" s="227">
        <v>9.2000000000000011</v>
      </c>
      <c r="T47" s="917">
        <v>30</v>
      </c>
      <c r="U47" s="918">
        <v>-20.59</v>
      </c>
      <c r="V47" s="919">
        <v>75.705709999999996</v>
      </c>
      <c r="W47" s="920">
        <v>29.366441669235243</v>
      </c>
      <c r="X47" s="584">
        <v>66.634799999999998</v>
      </c>
      <c r="Y47" s="28">
        <f>VLOOKUP($A:$A,Variables_extraites!$A:$AD,7,FALSE)</f>
        <v>0</v>
      </c>
      <c r="Z47" s="28">
        <f>VLOOKUP($A:$A,Variables_extraites!$A:$AD,8,FALSE)</f>
        <v>0</v>
      </c>
      <c r="AA47" s="28">
        <f>VLOOKUP($A:$A,Variables_extraites!$A:$AD,9,FALSE)</f>
        <v>7.3</v>
      </c>
      <c r="AB47" s="28">
        <f>VLOOKUP($A:$A,Variables_extraites!$A:$AD,10,FALSE)</f>
        <v>1</v>
      </c>
      <c r="AC47" s="28">
        <f>VLOOKUP($A:$A,Variables_extraites!$A:$AD,11,FALSE)</f>
        <v>0</v>
      </c>
      <c r="AD47" s="28">
        <f>VLOOKUP($A:$A,Variables_extraites!$A:$AD,12,FALSE)</f>
        <v>0</v>
      </c>
      <c r="AE47" s="74">
        <f>VLOOKUP($A:$A,Variables_extraites!$A:$AD,13,FALSE)</f>
        <v>67.038671165325724</v>
      </c>
      <c r="AF47" s="74">
        <f>VLOOKUP($A:$A,Variables_extraites!$A:$AD,14,FALSE)</f>
        <v>1.1925925925925926</v>
      </c>
      <c r="AG47" s="84">
        <f>VLOOKUP($A:$A,Variables_extraites!$A:$AD,15,FALSE)</f>
        <v>25</v>
      </c>
      <c r="AH47" s="74">
        <f>VLOOKUP($A:$A,Variables_extraites!$A:$AD,16,FALSE)</f>
        <v>90</v>
      </c>
      <c r="AI47" s="58">
        <f>VLOOKUP($A:$A,Variables_extraites!$A:$AD,17,FALSE)</f>
        <v>42198</v>
      </c>
      <c r="AJ47" s="58">
        <f>VLOOKUP($A:$A,Variables_extraites!$A:$AD,18,FALSE)</f>
        <v>42281</v>
      </c>
      <c r="AK47" s="74">
        <f>VLOOKUP($A:$A,Variables_extraites!$A:$AD,19,FALSE)</f>
        <v>1</v>
      </c>
      <c r="AL47" s="58">
        <f>VLOOKUP($A:$A,Variables_extraites!$A:$AD,20,FALSE)</f>
        <v>42281</v>
      </c>
      <c r="AM47" s="74">
        <f>VLOOKUP($A:$A,Variables_extraites!$A:$AD,21,FALSE)</f>
        <v>3</v>
      </c>
      <c r="AN47" s="74">
        <f>VLOOKUP($A:$A,Variables_extraites!$A:$AD,22,FALSE)</f>
        <v>1</v>
      </c>
      <c r="AO47" s="58">
        <f>VLOOKUP($A:$A,Variables_extraites!$A:$AD,23,FALSE)</f>
        <v>42205</v>
      </c>
      <c r="AP47" s="74">
        <f>VLOOKUP($A:$A,Variables_extraites!$A:$AD,24,FALSE)</f>
        <v>0</v>
      </c>
      <c r="AQ47" s="74">
        <f>VLOOKUP($A:$A,Variables_extraites!$A:$AD,25,FALSE)</f>
        <v>1</v>
      </c>
      <c r="AR47" s="58">
        <f>VLOOKUP($A:$A,Variables_extraites!$A:$AD,26,FALSE)</f>
        <v>42205</v>
      </c>
      <c r="AS47" s="74">
        <f>VLOOKUP($A:$A,Variables_extraites!$A:$AD,27,FALSE)</f>
        <v>0</v>
      </c>
      <c r="AT47" s="74">
        <f>VLOOKUP($A:$A,Variables_extraites!$A:$AD,28,FALSE)</f>
        <v>2.7</v>
      </c>
      <c r="AU47" s="74">
        <f>VLOOKUP($A:$A,Variables_extraites!$A:$AD,29,FALSE)</f>
        <v>83</v>
      </c>
      <c r="AV47" s="74">
        <f>VLOOKUP($A:$A,Variables_extraites!$A:$AD,30,FALSE)</f>
        <v>-23.26</v>
      </c>
      <c r="AW47" s="877">
        <v>8.5590328677451808</v>
      </c>
      <c r="AX47" s="877">
        <v>7.2205234364115096</v>
      </c>
      <c r="AY47" s="877">
        <v>4.5229345609434599</v>
      </c>
      <c r="AZ47" s="877">
        <v>1.5058909297299601</v>
      </c>
      <c r="BA47" s="877">
        <v>6.7281926354980497</v>
      </c>
      <c r="BB47" s="877">
        <v>5.0334230015374501</v>
      </c>
      <c r="BC47" s="877">
        <v>9.3734524633810299</v>
      </c>
      <c r="BD47" s="877">
        <v>7.6881803585869299</v>
      </c>
      <c r="BE47" s="877">
        <v>6.18962691588486</v>
      </c>
      <c r="BF47" s="877">
        <v>1.4750848829487799</v>
      </c>
      <c r="BG47" s="877">
        <v>6.1026581313637402</v>
      </c>
      <c r="BH47" s="877">
        <v>6.52528588711324</v>
      </c>
      <c r="BI47" s="877">
        <v>6.2861418728342997</v>
      </c>
      <c r="BJ47" s="877">
        <v>4.1626934322112401</v>
      </c>
      <c r="BK47" s="877">
        <v>5.7219194455515403</v>
      </c>
      <c r="BL47" s="877">
        <v>7.3907708494226201</v>
      </c>
      <c r="BM47" s="877">
        <v>6.4213916318828002</v>
      </c>
      <c r="BN47" s="877">
        <v>6.0844895249362496</v>
      </c>
      <c r="BO47" s="877">
        <v>4.6322682154995096</v>
      </c>
      <c r="BP47" s="877">
        <v>5.8972404255748003</v>
      </c>
      <c r="BQ47" s="877">
        <v>7.6044420344247801</v>
      </c>
      <c r="BR47" s="877">
        <v>3.54473265593262</v>
      </c>
      <c r="BS47" s="877">
        <v>10.5552601625739</v>
      </c>
      <c r="BT47" s="877">
        <v>2.2387868595871199</v>
      </c>
      <c r="BU47" s="877">
        <v>5.1763227726404599</v>
      </c>
      <c r="BV47" s="877">
        <v>7.3454496025321898</v>
      </c>
      <c r="BW47" s="877">
        <v>5.0049507599510497</v>
      </c>
      <c r="BX47" s="877">
        <v>11.309447931673001</v>
      </c>
      <c r="BY47" s="877">
        <v>3.66902676550963</v>
      </c>
      <c r="BZ47" s="877">
        <v>9.0069431422815107</v>
      </c>
      <c r="CA47" s="877">
        <v>4.0643655402636298</v>
      </c>
      <c r="CB47" s="877">
        <v>2.3025047893915098</v>
      </c>
      <c r="CC47" s="877">
        <v>1.6315901167078399</v>
      </c>
      <c r="CD47" s="877">
        <v>8.3164733029868199</v>
      </c>
    </row>
    <row r="48" spans="1:82" ht="15.75" x14ac:dyDescent="0.25">
      <c r="A48" s="876">
        <v>92</v>
      </c>
      <c r="B48" s="274">
        <v>92</v>
      </c>
      <c r="C48" s="206">
        <v>2</v>
      </c>
      <c r="D48" s="29" t="s">
        <v>2118</v>
      </c>
      <c r="E48" s="27">
        <v>10607</v>
      </c>
      <c r="F48" s="911" t="s">
        <v>2119</v>
      </c>
      <c r="G48" s="911" t="s">
        <v>2119</v>
      </c>
      <c r="H48" s="256">
        <v>80</v>
      </c>
      <c r="I48" s="342">
        <v>31.444048090897081</v>
      </c>
      <c r="J48" s="208">
        <v>0</v>
      </c>
      <c r="K48" s="62">
        <v>4</v>
      </c>
      <c r="L48" s="931">
        <v>1</v>
      </c>
      <c r="M48" s="912">
        <v>41</v>
      </c>
      <c r="N48" s="913">
        <v>35.42</v>
      </c>
      <c r="O48" s="914">
        <v>1543.0627332362326</v>
      </c>
      <c r="P48" s="915">
        <v>1120</v>
      </c>
      <c r="Q48" s="916">
        <v>32</v>
      </c>
      <c r="R48" s="227">
        <v>38.666567659670392</v>
      </c>
      <c r="S48" s="227">
        <v>12.292553191489365</v>
      </c>
      <c r="T48" s="917">
        <v>38</v>
      </c>
      <c r="U48" s="227">
        <v>-18.363333333333333</v>
      </c>
      <c r="V48" s="919">
        <v>86.759235000000004</v>
      </c>
      <c r="W48" s="920">
        <v>34.641399075142317</v>
      </c>
      <c r="X48" s="584">
        <v>99.2941</v>
      </c>
      <c r="Y48" s="28">
        <f>VLOOKUP($A:$A,Variables_extraites!$A:$AD,7,FALSE)</f>
        <v>0</v>
      </c>
      <c r="Z48" s="28">
        <f>VLOOKUP($A:$A,Variables_extraites!$A:$AD,8,FALSE)</f>
        <v>1</v>
      </c>
      <c r="AA48" s="28">
        <f>VLOOKUP($A:$A,Variables_extraites!$A:$AD,9,FALSE)</f>
        <v>10.5</v>
      </c>
      <c r="AB48" s="28">
        <f>VLOOKUP($A:$A,Variables_extraites!$A:$AD,10,FALSE)</f>
        <v>0</v>
      </c>
      <c r="AC48" s="28">
        <f>VLOOKUP($A:$A,Variables_extraites!$A:$AD,11,FALSE)</f>
        <v>1</v>
      </c>
      <c r="AD48" s="28">
        <f>VLOOKUP($A:$A,Variables_extraites!$A:$AD,12,FALSE)</f>
        <v>1</v>
      </c>
      <c r="AE48" s="74">
        <f>VLOOKUP($A:$A,Variables_extraites!$A:$AD,13,FALSE)</f>
        <v>65.333333333333329</v>
      </c>
      <c r="AF48" s="74" t="str">
        <f>VLOOKUP($A:$A,Variables_extraites!$A:$AD,14,FALSE)</f>
        <v>NA</v>
      </c>
      <c r="AG48" s="84">
        <f>VLOOKUP($A:$A,Variables_extraites!$A:$AD,15,FALSE)</f>
        <v>18</v>
      </c>
      <c r="AH48" s="74">
        <f>VLOOKUP($A:$A,Variables_extraites!$A:$AD,16,FALSE)</f>
        <v>92</v>
      </c>
      <c r="AI48" s="58">
        <f>VLOOKUP($A:$A,Variables_extraites!$A:$AD,17,FALSE)</f>
        <v>42153</v>
      </c>
      <c r="AJ48" s="58">
        <f>VLOOKUP($A:$A,Variables_extraites!$A:$AD,18,FALSE)</f>
        <v>43518</v>
      </c>
      <c r="AK48" s="74">
        <f>VLOOKUP($A:$A,Variables_extraites!$A:$AD,19,FALSE)</f>
        <v>0</v>
      </c>
      <c r="AL48" s="58">
        <f>VLOOKUP($A:$A,Variables_extraites!$A:$AD,20,FALSE)</f>
        <v>43518</v>
      </c>
      <c r="AM48" s="74">
        <f>VLOOKUP($A:$A,Variables_extraites!$A:$AD,21,FALSE)</f>
        <v>44</v>
      </c>
      <c r="AN48" s="74">
        <f>VLOOKUP($A:$A,Variables_extraites!$A:$AD,22,FALSE)</f>
        <v>1</v>
      </c>
      <c r="AO48" s="58">
        <f>VLOOKUP($A:$A,Variables_extraites!$A:$AD,23,FALSE)</f>
        <v>43513</v>
      </c>
      <c r="AP48" s="74">
        <f>VLOOKUP($A:$A,Variables_extraites!$A:$AD,24,FALSE)</f>
        <v>44</v>
      </c>
      <c r="AQ48" s="74">
        <f>VLOOKUP($A:$A,Variables_extraites!$A:$AD,25,FALSE)</f>
        <v>1</v>
      </c>
      <c r="AR48" s="58">
        <f>VLOOKUP($A:$A,Variables_extraites!$A:$AD,26,FALSE)</f>
        <v>43513</v>
      </c>
      <c r="AS48" s="74">
        <f>VLOOKUP($A:$A,Variables_extraites!$A:$AD,27,FALSE)</f>
        <v>44</v>
      </c>
      <c r="AT48" s="74">
        <f>VLOOKUP($A:$A,Variables_extraites!$A:$AD,28,FALSE)</f>
        <v>44</v>
      </c>
      <c r="AU48" s="74">
        <f>VLOOKUP($A:$A,Variables_extraites!$A:$AD,29,FALSE)</f>
        <v>1365</v>
      </c>
      <c r="AV48" s="74">
        <f>VLOOKUP($A:$A,Variables_extraites!$A:$AD,30,FALSE)</f>
        <v>-22.766666666666666</v>
      </c>
      <c r="AW48" s="877">
        <v>6.5096958419333903</v>
      </c>
      <c r="AX48" s="877">
        <v>8.4771915989121993</v>
      </c>
      <c r="AY48" s="877">
        <v>5.1497471195046796</v>
      </c>
      <c r="AZ48" s="877">
        <v>1.66902676550963</v>
      </c>
      <c r="BA48" s="877">
        <v>9.1335018778150108</v>
      </c>
      <c r="BB48" s="877">
        <v>6.3731261577589198</v>
      </c>
      <c r="BC48" s="877">
        <v>9.06269378804339</v>
      </c>
      <c r="BD48" s="877">
        <v>7.76639639320969</v>
      </c>
      <c r="BE48" s="877">
        <v>6.0236989172664099</v>
      </c>
      <c r="BF48" s="877">
        <v>1.52606881166759</v>
      </c>
      <c r="BG48" s="877">
        <v>5.2152903056512301</v>
      </c>
      <c r="BH48" s="877">
        <v>5.7330831318451203</v>
      </c>
      <c r="BI48" s="877">
        <v>7.23016457788425</v>
      </c>
      <c r="BJ48" s="877">
        <v>4.6507645591169</v>
      </c>
      <c r="BK48" s="877">
        <v>6.1683211157397198</v>
      </c>
      <c r="BL48" s="877">
        <v>7.25257082639488</v>
      </c>
      <c r="BM48" s="877">
        <v>6.1729274896038397</v>
      </c>
      <c r="BN48" s="877">
        <v>6.7273759385948999</v>
      </c>
      <c r="BO48" s="877">
        <v>5.6698771604890901</v>
      </c>
      <c r="BP48" s="877">
        <v>6.1578521691417398</v>
      </c>
      <c r="BQ48" s="877">
        <v>6.992088609014</v>
      </c>
      <c r="BR48" s="877">
        <v>6.3991710938198203</v>
      </c>
      <c r="BS48" s="877">
        <v>11.547463325041299</v>
      </c>
      <c r="BT48" s="877">
        <v>3.2464080872463801</v>
      </c>
      <c r="BU48" s="877">
        <v>7.6914643734168298</v>
      </c>
      <c r="BV48" s="877">
        <v>6.8875252707415902</v>
      </c>
      <c r="BW48" s="877">
        <v>6.0254718146211799</v>
      </c>
      <c r="BX48" s="877">
        <v>9.9949615036651291</v>
      </c>
      <c r="BY48" s="877">
        <v>3.5310694927259498</v>
      </c>
      <c r="BZ48" s="877">
        <v>7.7816219978705998</v>
      </c>
      <c r="CA48" s="877">
        <v>4.1018181342274103</v>
      </c>
      <c r="CB48" s="877">
        <v>2.2133395057945302</v>
      </c>
      <c r="CC48" s="877">
        <v>1.2922932795970099</v>
      </c>
      <c r="CD48" s="877">
        <v>8.3010552377949498</v>
      </c>
    </row>
    <row r="49" spans="1:82" ht="15.75" x14ac:dyDescent="0.25">
      <c r="A49" s="876">
        <v>93</v>
      </c>
      <c r="B49" s="267">
        <v>93</v>
      </c>
      <c r="C49" s="206">
        <v>2</v>
      </c>
      <c r="D49" s="29" t="s">
        <v>2118</v>
      </c>
      <c r="E49" s="27">
        <v>10435</v>
      </c>
      <c r="F49" s="911" t="s">
        <v>2119</v>
      </c>
      <c r="G49" s="911" t="s">
        <v>2119</v>
      </c>
      <c r="H49" s="256">
        <v>68</v>
      </c>
      <c r="I49" s="342">
        <v>34.707760655282527</v>
      </c>
      <c r="J49" s="208">
        <v>1</v>
      </c>
      <c r="K49" s="62">
        <v>3</v>
      </c>
      <c r="L49" s="208">
        <v>1</v>
      </c>
      <c r="M49" s="912">
        <v>23</v>
      </c>
      <c r="N49" s="913">
        <v>226.6</v>
      </c>
      <c r="O49" s="914">
        <v>983.56521241568521</v>
      </c>
      <c r="P49" s="915">
        <v>7015</v>
      </c>
      <c r="Q49" s="916">
        <v>34</v>
      </c>
      <c r="R49" s="227">
        <v>63.768817046604823</v>
      </c>
      <c r="S49" s="227">
        <v>35.75</v>
      </c>
      <c r="T49" s="917">
        <v>38</v>
      </c>
      <c r="U49" s="918">
        <v>-20.7</v>
      </c>
      <c r="V49" s="921">
        <v>75.127358091371747</v>
      </c>
      <c r="W49" s="920"/>
      <c r="X49" s="584">
        <v>205.29480000000001</v>
      </c>
      <c r="Y49" s="28">
        <f>VLOOKUP($A:$A,Variables_extraites!$A:$AD,7,FALSE)</f>
        <v>0</v>
      </c>
      <c r="Z49" s="28">
        <f>VLOOKUP($A:$A,Variables_extraites!$A:$AD,8,FALSE)</f>
        <v>0</v>
      </c>
      <c r="AA49" s="28">
        <f>VLOOKUP($A:$A,Variables_extraites!$A:$AD,9,FALSE)</f>
        <v>9.4</v>
      </c>
      <c r="AB49" s="28">
        <f>VLOOKUP($A:$A,Variables_extraites!$A:$AD,10,FALSE)</f>
        <v>1</v>
      </c>
      <c r="AC49" s="28">
        <f>VLOOKUP($A:$A,Variables_extraites!$A:$AD,11,FALSE)</f>
        <v>0</v>
      </c>
      <c r="AD49" s="28">
        <f>VLOOKUP($A:$A,Variables_extraites!$A:$AD,12,FALSE)</f>
        <v>0</v>
      </c>
      <c r="AE49" s="74">
        <f>VLOOKUP($A:$A,Variables_extraites!$A:$AD,13,FALSE)</f>
        <v>65.045703839122496</v>
      </c>
      <c r="AF49" s="74">
        <f>VLOOKUP($A:$A,Variables_extraites!$A:$AD,14,FALSE)</f>
        <v>1.8239795918367345</v>
      </c>
      <c r="AG49" s="84">
        <f>VLOOKUP($A:$A,Variables_extraites!$A:$AD,15,FALSE)</f>
        <v>30</v>
      </c>
      <c r="AH49" s="74">
        <f>VLOOKUP($A:$A,Variables_extraites!$A:$AD,16,FALSE)</f>
        <v>93</v>
      </c>
      <c r="AI49" s="58">
        <f>VLOOKUP($A:$A,Variables_extraites!$A:$AD,17,FALSE)</f>
        <v>42353</v>
      </c>
      <c r="AJ49" s="58">
        <f>VLOOKUP($A:$A,Variables_extraites!$A:$AD,18,FALSE)</f>
        <v>43399</v>
      </c>
      <c r="AK49" s="74">
        <f>VLOOKUP($A:$A,Variables_extraites!$A:$AD,19,FALSE)</f>
        <v>0</v>
      </c>
      <c r="AL49" s="58">
        <f>VLOOKUP($A:$A,Variables_extraites!$A:$AD,20,FALSE)</f>
        <v>43399</v>
      </c>
      <c r="AM49" s="74">
        <f>VLOOKUP($A:$A,Variables_extraites!$A:$AD,21,FALSE)</f>
        <v>34</v>
      </c>
      <c r="AN49" s="74">
        <f>VLOOKUP($A:$A,Variables_extraites!$A:$AD,22,FALSE)</f>
        <v>1</v>
      </c>
      <c r="AO49" s="58">
        <f>VLOOKUP($A:$A,Variables_extraites!$A:$AD,23,FALSE)</f>
        <v>42370</v>
      </c>
      <c r="AP49" s="74">
        <f>VLOOKUP($A:$A,Variables_extraites!$A:$AD,24,FALSE)</f>
        <v>1</v>
      </c>
      <c r="AQ49" s="74">
        <f>VLOOKUP($A:$A,Variables_extraites!$A:$AD,25,FALSE)</f>
        <v>1</v>
      </c>
      <c r="AR49" s="58">
        <f>VLOOKUP($A:$A,Variables_extraites!$A:$AD,26,FALSE)</f>
        <v>42370</v>
      </c>
      <c r="AS49" s="74">
        <f>VLOOKUP($A:$A,Variables_extraites!$A:$AD,27,FALSE)</f>
        <v>1</v>
      </c>
      <c r="AT49" s="74">
        <f>VLOOKUP($A:$A,Variables_extraites!$A:$AD,28,FALSE)</f>
        <v>34</v>
      </c>
      <c r="AU49" s="74">
        <f>VLOOKUP($A:$A,Variables_extraites!$A:$AD,29,FALSE)</f>
        <v>1046</v>
      </c>
      <c r="AV49" s="74">
        <f>VLOOKUP($A:$A,Variables_extraites!$A:$AD,30,FALSE)</f>
        <v>-15.15</v>
      </c>
      <c r="AW49" s="877">
        <v>8.1913060189186897</v>
      </c>
      <c r="AX49" s="877">
        <v>7.0749977251359102</v>
      </c>
      <c r="AY49" s="877">
        <v>5.2776128707566903</v>
      </c>
      <c r="AZ49" s="877">
        <v>3.2078928516413301</v>
      </c>
      <c r="BA49" s="877">
        <v>7.3442071239506896</v>
      </c>
      <c r="BB49" s="877">
        <v>6.9064096170940203</v>
      </c>
      <c r="BC49" s="877">
        <v>9.1333220563159294</v>
      </c>
      <c r="BD49" s="877">
        <v>8.5163303868259401</v>
      </c>
      <c r="BE49" s="877">
        <v>5.8936049048582904</v>
      </c>
      <c r="BF49" s="877">
        <v>3.2125693388508099</v>
      </c>
      <c r="BG49" s="877">
        <v>6.0212576205605197</v>
      </c>
      <c r="BH49" s="877">
        <v>6.44443516757309</v>
      </c>
      <c r="BI49" s="877">
        <v>6.7683166760490598</v>
      </c>
      <c r="BJ49" s="877">
        <v>3.84899843040002</v>
      </c>
      <c r="BK49" s="877">
        <v>5.6536333113862502</v>
      </c>
      <c r="BL49" s="877">
        <v>8.3530585845707606</v>
      </c>
      <c r="BM49" s="877">
        <v>7.1459830785504304</v>
      </c>
      <c r="BN49" s="877">
        <v>6.5731927237816103</v>
      </c>
      <c r="BO49" s="877">
        <v>3.9457949567400599</v>
      </c>
      <c r="BP49" s="877">
        <v>5.34411833452143</v>
      </c>
      <c r="BQ49" s="877">
        <v>7.2476427428980204</v>
      </c>
      <c r="BR49" s="877">
        <v>1.3504972470841301</v>
      </c>
      <c r="BS49" s="877">
        <v>9.2589428519510104</v>
      </c>
      <c r="BT49" s="877">
        <v>-0.71311885221183802</v>
      </c>
      <c r="BU49" s="877">
        <v>6.5939512839484102</v>
      </c>
      <c r="BV49" s="877">
        <v>6.4342946179599299</v>
      </c>
      <c r="BW49" s="877">
        <v>5.0802312720192599</v>
      </c>
      <c r="BX49" s="877">
        <v>12.2205143675443</v>
      </c>
      <c r="BY49" s="877">
        <v>3.8399595874895298</v>
      </c>
      <c r="BZ49" s="877">
        <v>6.9907280037189699</v>
      </c>
      <c r="CA49" s="877">
        <v>4.1432301347768901</v>
      </c>
      <c r="CB49" s="877">
        <v>5.2297863638253599</v>
      </c>
      <c r="CC49" s="877">
        <v>5.2434540368642804</v>
      </c>
      <c r="CD49" s="877">
        <v>9.9720617041628508</v>
      </c>
    </row>
    <row r="50" spans="1:82" ht="15.75" x14ac:dyDescent="0.25">
      <c r="A50" s="876">
        <v>95</v>
      </c>
      <c r="B50" s="267">
        <v>95</v>
      </c>
      <c r="C50" s="206">
        <v>2</v>
      </c>
      <c r="D50" s="29" t="s">
        <v>2118</v>
      </c>
      <c r="E50" s="27">
        <v>10610</v>
      </c>
      <c r="F50" s="911" t="s">
        <v>2119</v>
      </c>
      <c r="G50" s="911" t="s">
        <v>2119</v>
      </c>
      <c r="H50" s="256">
        <v>80</v>
      </c>
      <c r="I50" s="342">
        <v>26.592669672794539</v>
      </c>
      <c r="J50" s="208">
        <v>0</v>
      </c>
      <c r="K50" s="62">
        <v>2</v>
      </c>
      <c r="L50" s="208">
        <v>0</v>
      </c>
      <c r="M50" s="912">
        <v>82</v>
      </c>
      <c r="N50" s="913">
        <v>31.78</v>
      </c>
      <c r="O50" s="914">
        <v>60.364391876881974</v>
      </c>
      <c r="P50" s="915">
        <v>734</v>
      </c>
      <c r="Q50" s="916">
        <v>12</v>
      </c>
      <c r="R50" s="227">
        <v>40.1923546703837</v>
      </c>
      <c r="S50" s="227">
        <v>12.609819121447028</v>
      </c>
      <c r="T50" s="917">
        <v>23.5</v>
      </c>
      <c r="U50" s="227">
        <v>-17.763333333333335</v>
      </c>
      <c r="V50" s="919">
        <v>59.959443</v>
      </c>
      <c r="W50" s="920">
        <v>29.373801701211132</v>
      </c>
      <c r="X50" s="584">
        <v>54.552799999999998</v>
      </c>
      <c r="Y50" s="28">
        <f>VLOOKUP($A:$A,Variables_extraites!$A:$AD,7,FALSE)</f>
        <v>0</v>
      </c>
      <c r="Z50" s="28">
        <f>VLOOKUP($A:$A,Variables_extraites!$A:$AD,8,FALSE)</f>
        <v>0</v>
      </c>
      <c r="AA50" s="28">
        <f>VLOOKUP($A:$A,Variables_extraites!$A:$AD,9,FALSE)</f>
        <v>13.3</v>
      </c>
      <c r="AB50" s="28">
        <f>VLOOKUP($A:$A,Variables_extraites!$A:$AD,10,FALSE)</f>
        <v>0</v>
      </c>
      <c r="AC50" s="28">
        <f>VLOOKUP($A:$A,Variables_extraites!$A:$AD,11,FALSE)</f>
        <v>0</v>
      </c>
      <c r="AD50" s="28">
        <f>VLOOKUP($A:$A,Variables_extraites!$A:$AD,12,FALSE)</f>
        <v>0</v>
      </c>
      <c r="AE50" s="74">
        <f>VLOOKUP($A:$A,Variables_extraites!$A:$AD,13,FALSE)</f>
        <v>70.439128882541951</v>
      </c>
      <c r="AF50" s="74" t="str">
        <f>VLOOKUP($A:$A,Variables_extraites!$A:$AD,14,FALSE)</f>
        <v>NA</v>
      </c>
      <c r="AG50" s="84">
        <f>VLOOKUP($A:$A,Variables_extraites!$A:$AD,15,FALSE)</f>
        <v>24</v>
      </c>
      <c r="AH50" s="74">
        <f>VLOOKUP($A:$A,Variables_extraites!$A:$AD,16,FALSE)</f>
        <v>95</v>
      </c>
      <c r="AI50" s="58">
        <f>VLOOKUP($A:$A,Variables_extraites!$A:$AD,17,FALSE)</f>
        <v>42401</v>
      </c>
      <c r="AJ50" s="58">
        <f>VLOOKUP($A:$A,Variables_extraites!$A:$AD,18,FALSE)</f>
        <v>43480</v>
      </c>
      <c r="AK50" s="74">
        <f>VLOOKUP($A:$A,Variables_extraites!$A:$AD,19,FALSE)</f>
        <v>0</v>
      </c>
      <c r="AL50" s="58">
        <f>VLOOKUP($A:$A,Variables_extraites!$A:$AD,20,FALSE)</f>
        <v>43480</v>
      </c>
      <c r="AM50" s="74">
        <f>VLOOKUP($A:$A,Variables_extraites!$A:$AD,21,FALSE)</f>
        <v>35</v>
      </c>
      <c r="AN50" s="74">
        <f>VLOOKUP($A:$A,Variables_extraites!$A:$AD,22,FALSE)</f>
        <v>0</v>
      </c>
      <c r="AO50" s="58">
        <f>VLOOKUP($A:$A,Variables_extraites!$A:$AD,23,FALSE)</f>
        <v>43480</v>
      </c>
      <c r="AP50" s="74">
        <f>VLOOKUP($A:$A,Variables_extraites!$A:$AD,24,FALSE)</f>
        <v>35</v>
      </c>
      <c r="AQ50" s="74">
        <f>VLOOKUP($A:$A,Variables_extraites!$A:$AD,25,FALSE)</f>
        <v>0</v>
      </c>
      <c r="AR50" s="58">
        <f>VLOOKUP($A:$A,Variables_extraites!$A:$AD,26,FALSE)</f>
        <v>43480</v>
      </c>
      <c r="AS50" s="74">
        <f>VLOOKUP($A:$A,Variables_extraites!$A:$AD,27,FALSE)</f>
        <v>35</v>
      </c>
      <c r="AT50" s="74">
        <f>VLOOKUP($A:$A,Variables_extraites!$A:$AD,28,FALSE)</f>
        <v>35</v>
      </c>
      <c r="AU50" s="74">
        <f>VLOOKUP($A:$A,Variables_extraites!$A:$AD,29,FALSE)</f>
        <v>1079</v>
      </c>
      <c r="AV50" s="74">
        <f>VLOOKUP($A:$A,Variables_extraites!$A:$AD,30,FALSE)</f>
        <v>-22.206666666666667</v>
      </c>
      <c r="AW50" s="877">
        <v>8.4061199508827595</v>
      </c>
      <c r="AX50" s="877">
        <v>7.7936358203506302</v>
      </c>
      <c r="AY50" s="877">
        <v>5.4558203650849197</v>
      </c>
      <c r="AZ50" s="877">
        <v>2.0908534304511099</v>
      </c>
      <c r="BA50" s="877">
        <v>7.6707270544994701</v>
      </c>
      <c r="BB50" s="877">
        <v>5.8799507684126002</v>
      </c>
      <c r="BC50" s="877">
        <v>9.1791129006785592</v>
      </c>
      <c r="BD50" s="877">
        <v>7.9720607622403996</v>
      </c>
      <c r="BE50" s="877">
        <v>6.13975597548131</v>
      </c>
      <c r="BF50" s="877">
        <v>0.91838623444634804</v>
      </c>
      <c r="BG50" s="877">
        <v>6.6395215995108297</v>
      </c>
      <c r="BH50" s="877">
        <v>7.0491951056222701</v>
      </c>
      <c r="BI50" s="877">
        <v>7.7128021007964502</v>
      </c>
      <c r="BJ50" s="877">
        <v>4.5843612525187103</v>
      </c>
      <c r="BK50" s="877">
        <v>6.3722556484457904</v>
      </c>
      <c r="BL50" s="877">
        <v>7.80154670335678</v>
      </c>
      <c r="BM50" s="877">
        <v>6.3619437737352396</v>
      </c>
      <c r="BN50" s="877">
        <v>6.9752174570430201</v>
      </c>
      <c r="BO50" s="877">
        <v>6.26416107128808</v>
      </c>
      <c r="BP50" s="877">
        <v>6.5581145385984003</v>
      </c>
      <c r="BQ50" s="877">
        <v>8.0370527016451305</v>
      </c>
      <c r="BR50" s="877">
        <v>1.3617683594191501</v>
      </c>
      <c r="BS50" s="877">
        <v>10.0322110693229</v>
      </c>
      <c r="BT50" s="877">
        <v>1.4276061727819001</v>
      </c>
      <c r="BU50" s="877">
        <v>4.9791107550157898</v>
      </c>
      <c r="BV50" s="877">
        <v>6.44443516757309</v>
      </c>
      <c r="BW50" s="877">
        <v>4.6351739466749198</v>
      </c>
      <c r="BX50" s="877">
        <v>11.0748572794332</v>
      </c>
      <c r="BY50" s="877">
        <v>2.88947354253111</v>
      </c>
      <c r="BZ50" s="877">
        <v>8.4230318468070902</v>
      </c>
      <c r="CA50" s="877">
        <v>4.0179219079972599</v>
      </c>
      <c r="CB50" s="877">
        <v>2.6518254326260702</v>
      </c>
      <c r="CC50" s="877">
        <v>3.61734239559663</v>
      </c>
      <c r="CD50" s="877">
        <v>8.60460489654103</v>
      </c>
    </row>
    <row r="51" spans="1:82" ht="15.75" x14ac:dyDescent="0.25">
      <c r="A51" s="876">
        <v>96</v>
      </c>
      <c r="B51" s="267">
        <v>96</v>
      </c>
      <c r="C51" s="206">
        <v>2</v>
      </c>
      <c r="D51" s="29" t="s">
        <v>2118</v>
      </c>
      <c r="E51" s="27">
        <v>10400</v>
      </c>
      <c r="F51" s="911" t="s">
        <v>2119</v>
      </c>
      <c r="G51" s="911" t="s">
        <v>2119</v>
      </c>
      <c r="H51" s="256">
        <v>80</v>
      </c>
      <c r="I51" s="342">
        <v>26.479181884587291</v>
      </c>
      <c r="J51" s="208">
        <v>1</v>
      </c>
      <c r="K51" s="62">
        <v>2</v>
      </c>
      <c r="L51" s="208">
        <v>0</v>
      </c>
      <c r="M51" s="912">
        <v>67</v>
      </c>
      <c r="N51" s="913">
        <v>79.03</v>
      </c>
      <c r="O51" s="914">
        <v>47.205279254884225</v>
      </c>
      <c r="P51" s="915">
        <v>647.9</v>
      </c>
      <c r="Q51" s="916">
        <v>10</v>
      </c>
      <c r="R51" s="227">
        <v>47.28672848414427</v>
      </c>
      <c r="S51" s="227">
        <v>10.65079365079365</v>
      </c>
      <c r="T51" s="917">
        <v>29</v>
      </c>
      <c r="U51" s="918">
        <v>-13.26</v>
      </c>
      <c r="V51" s="921">
        <v>67.505196716343121</v>
      </c>
      <c r="W51" s="920">
        <v>32.747232201996923</v>
      </c>
      <c r="X51" s="584">
        <v>35.258400000000002</v>
      </c>
      <c r="Y51" s="28">
        <f>VLOOKUP($A:$A,Variables_extraites!$A:$AD,7,FALSE)</f>
        <v>0</v>
      </c>
      <c r="Z51" s="28">
        <f>VLOOKUP($A:$A,Variables_extraites!$A:$AD,8,FALSE)</f>
        <v>0</v>
      </c>
      <c r="AA51" s="28">
        <f>VLOOKUP($A:$A,Variables_extraites!$A:$AD,9,FALSE)</f>
        <v>8.8000000000000007</v>
      </c>
      <c r="AB51" s="28">
        <f>VLOOKUP($A:$A,Variables_extraites!$A:$AD,10,FALSE)</f>
        <v>0</v>
      </c>
      <c r="AC51" s="28">
        <f>VLOOKUP($A:$A,Variables_extraites!$A:$AD,11,FALSE)</f>
        <v>1</v>
      </c>
      <c r="AD51" s="28">
        <f>VLOOKUP($A:$A,Variables_extraites!$A:$AD,12,FALSE)</f>
        <v>0</v>
      </c>
      <c r="AE51" s="74">
        <f>VLOOKUP($A:$A,Variables_extraites!$A:$AD,13,FALSE)</f>
        <v>68.032786885245912</v>
      </c>
      <c r="AF51" s="74">
        <f>VLOOKUP($A:$A,Variables_extraites!$A:$AD,14,FALSE)</f>
        <v>0.70409233997901355</v>
      </c>
      <c r="AG51" s="84">
        <f>VLOOKUP($A:$A,Variables_extraites!$A:$AD,15,FALSE)</f>
        <v>17</v>
      </c>
      <c r="AH51" s="74">
        <f>VLOOKUP($A:$A,Variables_extraites!$A:$AD,16,FALSE)</f>
        <v>96</v>
      </c>
      <c r="AI51" s="58">
        <f>VLOOKUP($A:$A,Variables_extraites!$A:$AD,17,FALSE)</f>
        <v>42373</v>
      </c>
      <c r="AJ51" s="58">
        <f>VLOOKUP($A:$A,Variables_extraites!$A:$AD,18,FALSE)</f>
        <v>43404</v>
      </c>
      <c r="AK51" s="74">
        <f>VLOOKUP($A:$A,Variables_extraites!$A:$AD,19,FALSE)</f>
        <v>0</v>
      </c>
      <c r="AL51" s="58">
        <f>VLOOKUP($A:$A,Variables_extraites!$A:$AD,20,FALSE)</f>
        <v>43404</v>
      </c>
      <c r="AM51" s="74">
        <f>VLOOKUP($A:$A,Variables_extraites!$A:$AD,21,FALSE)</f>
        <v>33</v>
      </c>
      <c r="AN51" s="74">
        <f>VLOOKUP($A:$A,Variables_extraites!$A:$AD,22,FALSE)</f>
        <v>0</v>
      </c>
      <c r="AO51" s="58">
        <f>VLOOKUP($A:$A,Variables_extraites!$A:$AD,23,FALSE)</f>
        <v>43404</v>
      </c>
      <c r="AP51" s="74">
        <f>VLOOKUP($A:$A,Variables_extraites!$A:$AD,24,FALSE)</f>
        <v>33</v>
      </c>
      <c r="AQ51" s="74">
        <f>VLOOKUP($A:$A,Variables_extraites!$A:$AD,25,FALSE)</f>
        <v>0</v>
      </c>
      <c r="AR51" s="58">
        <f>VLOOKUP($A:$A,Variables_extraites!$A:$AD,26,FALSE)</f>
        <v>43404</v>
      </c>
      <c r="AS51" s="74">
        <f>VLOOKUP($A:$A,Variables_extraites!$A:$AD,27,FALSE)</f>
        <v>33</v>
      </c>
      <c r="AT51" s="74">
        <f>VLOOKUP($A:$A,Variables_extraites!$A:$AD,28,FALSE)</f>
        <v>33</v>
      </c>
      <c r="AU51" s="74">
        <f>VLOOKUP($A:$A,Variables_extraites!$A:$AD,29,FALSE)</f>
        <v>1031</v>
      </c>
      <c r="AV51" s="74">
        <f>VLOOKUP($A:$A,Variables_extraites!$A:$AD,30,FALSE)</f>
        <v>-27.36</v>
      </c>
      <c r="AW51" s="877">
        <v>8.4963744634355507</v>
      </c>
      <c r="AX51" s="877">
        <v>7.8252768300548698</v>
      </c>
      <c r="AY51" s="877">
        <v>5.0417686499516297</v>
      </c>
      <c r="AZ51" s="877">
        <v>1.88362081628567</v>
      </c>
      <c r="BA51" s="877">
        <v>7.3169602873648998</v>
      </c>
      <c r="BB51" s="877">
        <v>5.8522485895654004</v>
      </c>
      <c r="BC51" s="877">
        <v>9.11087476146451</v>
      </c>
      <c r="BD51" s="877">
        <v>7.6146362353475796</v>
      </c>
      <c r="BE51" s="877">
        <v>5.8140376475399798</v>
      </c>
      <c r="BF51" s="877">
        <v>1.0285691521967699</v>
      </c>
      <c r="BG51" s="877">
        <v>5.9827654625836502</v>
      </c>
      <c r="BH51" s="877">
        <v>6.2679102808848297</v>
      </c>
      <c r="BI51" s="877">
        <v>7.1980029565212398</v>
      </c>
      <c r="BJ51" s="877">
        <v>4.1060132376221201</v>
      </c>
      <c r="BK51" s="877">
        <v>5.7782085763980904</v>
      </c>
      <c r="BL51" s="877">
        <v>7.5056527891961098</v>
      </c>
      <c r="BM51" s="877">
        <v>6.4531883095482296</v>
      </c>
      <c r="BN51" s="877">
        <v>7.1528932321276102</v>
      </c>
      <c r="BO51" s="877">
        <v>5.0596148562972196</v>
      </c>
      <c r="BP51" s="877">
        <v>6.0143552929770703</v>
      </c>
      <c r="BQ51" s="877">
        <v>7.6478181559271503</v>
      </c>
      <c r="BR51" s="877">
        <v>2.3504972470841299</v>
      </c>
      <c r="BS51" s="877">
        <v>10.2007637674253</v>
      </c>
      <c r="BT51" s="877">
        <v>2.2660368939953202</v>
      </c>
      <c r="BU51" s="877">
        <v>6.3145152711751296</v>
      </c>
      <c r="BV51" s="877">
        <v>7.0224787853019501</v>
      </c>
      <c r="BW51" s="877">
        <v>4.6461626571578902</v>
      </c>
      <c r="BX51" s="877">
        <v>10.0966361005396</v>
      </c>
      <c r="BY51" s="877">
        <v>3.02502879449152</v>
      </c>
      <c r="BZ51" s="877">
        <v>7.9169542789532201</v>
      </c>
      <c r="CA51" s="877">
        <v>4.1226727188241403</v>
      </c>
      <c r="CB51" s="877">
        <v>2.1796818215863798</v>
      </c>
      <c r="CC51" s="877">
        <v>3.9640180240909899</v>
      </c>
      <c r="CD51" s="877">
        <v>7.9347268734299696</v>
      </c>
    </row>
    <row r="52" spans="1:82" ht="15.75" x14ac:dyDescent="0.25">
      <c r="A52" s="876">
        <v>99</v>
      </c>
      <c r="B52" s="267">
        <v>99</v>
      </c>
      <c r="C52" s="206">
        <v>2</v>
      </c>
      <c r="D52" s="29" t="s">
        <v>2118</v>
      </c>
      <c r="E52" s="27">
        <v>10642</v>
      </c>
      <c r="F52" s="911" t="s">
        <v>2119</v>
      </c>
      <c r="G52" s="911" t="s">
        <v>2119</v>
      </c>
      <c r="H52" s="256">
        <v>66</v>
      </c>
      <c r="I52" s="342">
        <v>36.506219578150358</v>
      </c>
      <c r="J52" s="208">
        <v>0</v>
      </c>
      <c r="K52" s="62">
        <v>2</v>
      </c>
      <c r="L52" s="208">
        <v>0</v>
      </c>
      <c r="M52" s="912">
        <v>54</v>
      </c>
      <c r="N52" s="913">
        <v>80.260000000000005</v>
      </c>
      <c r="O52" s="914">
        <v>199.40723090581582</v>
      </c>
      <c r="P52" s="915">
        <v>1994</v>
      </c>
      <c r="Q52" s="916">
        <v>44</v>
      </c>
      <c r="R52" s="227">
        <v>42.698247191347555</v>
      </c>
      <c r="S52" s="227">
        <v>16.919191919191924</v>
      </c>
      <c r="T52" s="917">
        <v>35.5</v>
      </c>
      <c r="U52" s="227">
        <v>-21.45</v>
      </c>
      <c r="V52" s="919">
        <v>62.763105000000003</v>
      </c>
      <c r="W52" s="920">
        <v>30.343161612734281</v>
      </c>
      <c r="X52" s="974">
        <v>62.132100000000001</v>
      </c>
      <c r="Y52" s="28">
        <f>VLOOKUP($A:$A,Variables_extraites!$A:$AD,7,FALSE)</f>
        <v>0</v>
      </c>
      <c r="Z52" s="28">
        <f>VLOOKUP($A:$A,Variables_extraites!$A:$AD,8,FALSE)</f>
        <v>1</v>
      </c>
      <c r="AA52" s="28">
        <f>VLOOKUP($A:$A,Variables_extraites!$A:$AD,9,FALSE)</f>
        <v>12.1</v>
      </c>
      <c r="AB52" s="28">
        <f>VLOOKUP($A:$A,Variables_extraites!$A:$AD,10,FALSE)</f>
        <v>1</v>
      </c>
      <c r="AC52" s="28">
        <f>VLOOKUP($A:$A,Variables_extraites!$A:$AD,11,FALSE)</f>
        <v>0</v>
      </c>
      <c r="AD52" s="28">
        <f>VLOOKUP($A:$A,Variables_extraites!$A:$AD,12,FALSE)</f>
        <v>1</v>
      </c>
      <c r="AE52" s="74">
        <f>VLOOKUP($A:$A,Variables_extraites!$A:$AD,13,FALSE)</f>
        <v>59.524606628724477</v>
      </c>
      <c r="AF52" s="74" t="str">
        <f>VLOOKUP($A:$A,Variables_extraites!$A:$AD,14,FALSE)</f>
        <v>NA</v>
      </c>
      <c r="AG52" s="84">
        <f>VLOOKUP($A:$A,Variables_extraites!$A:$AD,15,FALSE)</f>
        <v>16.666666666666668</v>
      </c>
      <c r="AH52" s="74">
        <f>VLOOKUP($A:$A,Variables_extraites!$A:$AD,16,FALSE)</f>
        <v>99</v>
      </c>
      <c r="AI52" s="58">
        <f>VLOOKUP($A:$A,Variables_extraites!$A:$AD,17,FALSE)</f>
        <v>42409</v>
      </c>
      <c r="AJ52" s="58">
        <f>VLOOKUP($A:$A,Variables_extraites!$A:$AD,18,FALSE)</f>
        <v>43481</v>
      </c>
      <c r="AK52" s="74">
        <f>VLOOKUP($A:$A,Variables_extraites!$A:$AD,19,FALSE)</f>
        <v>0</v>
      </c>
      <c r="AL52" s="58">
        <f>VLOOKUP($A:$A,Variables_extraites!$A:$AD,20,FALSE)</f>
        <v>43481</v>
      </c>
      <c r="AM52" s="74">
        <f>VLOOKUP($A:$A,Variables_extraites!$A:$AD,21,FALSE)</f>
        <v>35</v>
      </c>
      <c r="AN52" s="74">
        <f>VLOOKUP($A:$A,Variables_extraites!$A:$AD,22,FALSE)</f>
        <v>0</v>
      </c>
      <c r="AO52" s="58">
        <f>VLOOKUP($A:$A,Variables_extraites!$A:$AD,23,FALSE)</f>
        <v>43481</v>
      </c>
      <c r="AP52" s="74">
        <f>VLOOKUP($A:$A,Variables_extraites!$A:$AD,24,FALSE)</f>
        <v>35</v>
      </c>
      <c r="AQ52" s="74">
        <f>VLOOKUP($A:$A,Variables_extraites!$A:$AD,25,FALSE)</f>
        <v>0</v>
      </c>
      <c r="AR52" s="58">
        <f>VLOOKUP($A:$A,Variables_extraites!$A:$AD,26,FALSE)</f>
        <v>43481</v>
      </c>
      <c r="AS52" s="74">
        <f>VLOOKUP($A:$A,Variables_extraites!$A:$AD,27,FALSE)</f>
        <v>35</v>
      </c>
      <c r="AT52" s="74">
        <f>VLOOKUP($A:$A,Variables_extraites!$A:$AD,28,FALSE)</f>
        <v>35</v>
      </c>
      <c r="AU52" s="74">
        <f>VLOOKUP($A:$A,Variables_extraites!$A:$AD,29,FALSE)</f>
        <v>1072</v>
      </c>
      <c r="AV52" s="74">
        <f>VLOOKUP($A:$A,Variables_extraites!$A:$AD,30,FALSE)</f>
        <v>-22.33666666666667</v>
      </c>
      <c r="AW52" s="877">
        <v>7.7012718022019699</v>
      </c>
      <c r="AX52" s="877">
        <v>8.1065367688688905</v>
      </c>
      <c r="AY52" s="877">
        <v>5.1711267466520701</v>
      </c>
      <c r="AZ52" s="877">
        <v>2.18903382439002</v>
      </c>
      <c r="BA52" s="877">
        <v>7.8420988713823396</v>
      </c>
      <c r="BB52" s="877">
        <v>6.0853396693573698</v>
      </c>
      <c r="BC52" s="877">
        <v>8.9734677794590301</v>
      </c>
      <c r="BD52" s="877">
        <v>7.6058498671949799</v>
      </c>
      <c r="BE52" s="877">
        <v>5.9576824861651199</v>
      </c>
      <c r="BF52" s="877">
        <v>1.5310694927259501</v>
      </c>
      <c r="BG52" s="877">
        <v>7.1083153553877203</v>
      </c>
      <c r="BH52" s="877">
        <v>7.2801211791965104</v>
      </c>
      <c r="BI52" s="877">
        <v>7.81269074296491</v>
      </c>
      <c r="BJ52" s="877">
        <v>4.7803100990433798</v>
      </c>
      <c r="BK52" s="877">
        <v>6.3050585195374298</v>
      </c>
      <c r="BL52" s="877">
        <v>7.7944808511495998</v>
      </c>
      <c r="BM52" s="877">
        <v>6.0895828931247102</v>
      </c>
      <c r="BN52" s="877">
        <v>6.5179055535299497</v>
      </c>
      <c r="BO52" s="877">
        <v>5.7043186777608303</v>
      </c>
      <c r="BP52" s="877">
        <v>6.4075227099127998</v>
      </c>
      <c r="BQ52" s="877">
        <v>8.2115476517944792</v>
      </c>
      <c r="BR52" s="877">
        <v>6.67581593117227</v>
      </c>
      <c r="BS52" s="877">
        <v>11.4234678721919</v>
      </c>
      <c r="BT52" s="877">
        <v>3.6496154590634098</v>
      </c>
      <c r="BU52" s="877">
        <v>7.6829243778352501</v>
      </c>
      <c r="BV52" s="877">
        <v>6.54024430213427</v>
      </c>
      <c r="BW52" s="877">
        <v>4.4114262457264601</v>
      </c>
      <c r="BX52" s="877">
        <v>9.3682445263768503</v>
      </c>
      <c r="BY52" s="877">
        <v>3.1176950426697498</v>
      </c>
      <c r="BZ52" s="877">
        <v>7.8146145076390896</v>
      </c>
      <c r="CA52" s="877">
        <v>3.88557436437143</v>
      </c>
      <c r="CB52" s="877">
        <v>1.5536300187377501</v>
      </c>
      <c r="CC52" s="877">
        <v>1.0071084466629801</v>
      </c>
      <c r="CD52" s="877">
        <v>7.7738524131284503</v>
      </c>
    </row>
    <row r="53" spans="1:82" ht="15.75" x14ac:dyDescent="0.25">
      <c r="A53" s="876">
        <v>101</v>
      </c>
      <c r="B53" s="267">
        <v>101</v>
      </c>
      <c r="C53" s="206">
        <v>2</v>
      </c>
      <c r="D53" s="29" t="s">
        <v>2118</v>
      </c>
      <c r="E53" s="27">
        <v>10513</v>
      </c>
      <c r="F53" s="911" t="s">
        <v>2119</v>
      </c>
      <c r="G53" s="911" t="s">
        <v>2119</v>
      </c>
      <c r="H53" s="256">
        <v>81</v>
      </c>
      <c r="I53" s="342">
        <v>21.913580246913579</v>
      </c>
      <c r="J53" s="208">
        <v>0</v>
      </c>
      <c r="K53" s="62">
        <v>3</v>
      </c>
      <c r="L53" s="208">
        <v>0</v>
      </c>
      <c r="M53" s="912">
        <v>59</v>
      </c>
      <c r="N53" s="913">
        <v>63.57</v>
      </c>
      <c r="O53" s="914">
        <v>142.47508406570236</v>
      </c>
      <c r="P53" s="915">
        <v>1056</v>
      </c>
      <c r="Q53" s="916">
        <v>28</v>
      </c>
      <c r="R53" s="227">
        <v>56.042023277880531</v>
      </c>
      <c r="S53" s="227">
        <v>41.296296296296291</v>
      </c>
      <c r="T53" s="917">
        <v>41</v>
      </c>
      <c r="U53" s="918"/>
      <c r="V53" s="919">
        <v>94.628084999999999</v>
      </c>
      <c r="W53" s="920">
        <v>39.033982388607633</v>
      </c>
      <c r="X53" s="584">
        <v>66.106700000000004</v>
      </c>
      <c r="Y53" s="28">
        <f>VLOOKUP($A:$A,Variables_extraites!$A:$AD,7,FALSE)</f>
        <v>0</v>
      </c>
      <c r="Z53" s="28">
        <f>VLOOKUP($A:$A,Variables_extraites!$A:$AD,8,FALSE)</f>
        <v>0</v>
      </c>
      <c r="AA53" s="28">
        <f>VLOOKUP($A:$A,Variables_extraites!$A:$AD,9,FALSE)</f>
        <v>14.4</v>
      </c>
      <c r="AB53" s="28">
        <f>VLOOKUP($A:$A,Variables_extraites!$A:$AD,10,FALSE)</f>
        <v>1</v>
      </c>
      <c r="AC53" s="28">
        <f>VLOOKUP($A:$A,Variables_extraites!$A:$AD,11,FALSE)</f>
        <v>0</v>
      </c>
      <c r="AD53" s="28">
        <f>VLOOKUP($A:$A,Variables_extraites!$A:$AD,12,FALSE)</f>
        <v>1</v>
      </c>
      <c r="AE53" s="74">
        <f>VLOOKUP($A:$A,Variables_extraites!$A:$AD,13,FALSE)</f>
        <v>54.863355862474286</v>
      </c>
      <c r="AF53" s="74" t="str">
        <f>VLOOKUP($A:$A,Variables_extraites!$A:$AD,14,FALSE)</f>
        <v>NA</v>
      </c>
      <c r="AG53" s="84">
        <f>VLOOKUP($A:$A,Variables_extraites!$A:$AD,15,FALSE)</f>
        <v>12.333333333333334</v>
      </c>
      <c r="AH53" s="74" t="str">
        <f>VLOOKUP($A:$A,Variables_extraites!$A:$AD,16,FALSE)</f>
        <v>NA</v>
      </c>
      <c r="AI53" s="58">
        <f>VLOOKUP($A:$A,Variables_extraites!$A:$AD,17,FALSE)</f>
        <v>42390</v>
      </c>
      <c r="AJ53" s="58">
        <f>VLOOKUP($A:$A,Variables_extraites!$A:$AD,18,FALSE)</f>
        <v>43486</v>
      </c>
      <c r="AK53" s="74">
        <f>VLOOKUP($A:$A,Variables_extraites!$A:$AD,19,FALSE)</f>
        <v>1</v>
      </c>
      <c r="AL53" s="58">
        <f>VLOOKUP($A:$A,Variables_extraites!$A:$AD,20,FALSE)</f>
        <v>43486</v>
      </c>
      <c r="AM53" s="74">
        <f>VLOOKUP($A:$A,Variables_extraites!$A:$AD,21,FALSE)</f>
        <v>36</v>
      </c>
      <c r="AN53" s="74">
        <f>VLOOKUP($A:$A,Variables_extraites!$A:$AD,22,FALSE)</f>
        <v>0</v>
      </c>
      <c r="AO53" s="58">
        <f>VLOOKUP($A:$A,Variables_extraites!$A:$AD,23,FALSE)</f>
        <v>43486</v>
      </c>
      <c r="AP53" s="74">
        <f>VLOOKUP($A:$A,Variables_extraites!$A:$AD,24,FALSE)</f>
        <v>36</v>
      </c>
      <c r="AQ53" s="74">
        <f>VLOOKUP($A:$A,Variables_extraites!$A:$AD,25,FALSE)</f>
        <v>1</v>
      </c>
      <c r="AR53" s="58">
        <f>VLOOKUP($A:$A,Variables_extraites!$A:$AD,26,FALSE)</f>
        <v>43486</v>
      </c>
      <c r="AS53" s="74">
        <f>VLOOKUP($A:$A,Variables_extraites!$A:$AD,27,FALSE)</f>
        <v>36</v>
      </c>
      <c r="AT53" s="74">
        <f>VLOOKUP($A:$A,Variables_extraites!$A:$AD,28,FALSE)</f>
        <v>36</v>
      </c>
      <c r="AU53" s="74">
        <f>VLOOKUP($A:$A,Variables_extraites!$A:$AD,29,FALSE)</f>
        <v>1096</v>
      </c>
      <c r="AV53" s="74" t="str">
        <f>VLOOKUP($A:$A,Variables_extraites!$A:$AD,30,FALSE)</f>
        <v>NA</v>
      </c>
      <c r="AW53" s="877">
        <v>8.7971751421752007</v>
      </c>
      <c r="AX53" s="877">
        <v>8.2116449865024403</v>
      </c>
      <c r="AY53" s="877">
        <v>5.7742599514327599</v>
      </c>
      <c r="AZ53" s="877">
        <v>2.67807190511264</v>
      </c>
      <c r="BA53" s="877">
        <v>7.2061352534045904</v>
      </c>
      <c r="BB53" s="877">
        <v>6.1811025507538</v>
      </c>
      <c r="BC53" s="877">
        <v>9.2474528646349299</v>
      </c>
      <c r="BD53" s="877">
        <v>8.1092038270669793</v>
      </c>
      <c r="BE53" s="877">
        <v>6.5145957147636597</v>
      </c>
      <c r="BF53" s="877">
        <v>2.3362833878644298</v>
      </c>
      <c r="BG53" s="877">
        <v>6.8582297142111797</v>
      </c>
      <c r="BH53" s="877">
        <v>7.2061352534045904</v>
      </c>
      <c r="BI53" s="877">
        <v>7.95506864440976</v>
      </c>
      <c r="BJ53" s="877">
        <v>5.2467880938443603</v>
      </c>
      <c r="BK53" s="877">
        <v>6.5957423394744001</v>
      </c>
      <c r="BL53" s="877">
        <v>7.9821379682399201</v>
      </c>
      <c r="BM53" s="877">
        <v>6.6872006946518896</v>
      </c>
      <c r="BN53" s="877">
        <v>7.7992816215219198</v>
      </c>
      <c r="BO53" s="877">
        <v>6.9932214673689401</v>
      </c>
      <c r="BP53" s="877">
        <v>7.2014378295040302</v>
      </c>
      <c r="BQ53" s="877">
        <v>8.2829957211551495</v>
      </c>
      <c r="BR53" s="877">
        <v>3.08236196955747</v>
      </c>
      <c r="BS53" s="877">
        <v>9.6466127089583509</v>
      </c>
      <c r="BT53" s="877">
        <v>1.7484612330040401</v>
      </c>
      <c r="BU53" s="877">
        <v>4.5975311742242102</v>
      </c>
      <c r="BV53" s="877">
        <v>6.6049608695037803</v>
      </c>
      <c r="BW53" s="877">
        <v>4.2555007331483896</v>
      </c>
      <c r="BX53" s="877">
        <v>10.2913549103913</v>
      </c>
      <c r="BY53" s="877">
        <v>3.0071955014042002</v>
      </c>
      <c r="BZ53" s="877">
        <v>8.1024481779265791</v>
      </c>
      <c r="CA53" s="877">
        <v>4.10517519226548</v>
      </c>
      <c r="CB53" s="877">
        <v>2.18890673246469</v>
      </c>
      <c r="CC53" s="877">
        <v>1.51516920466674</v>
      </c>
      <c r="CD53" s="877">
        <v>7.8981514759543199</v>
      </c>
    </row>
    <row r="54" spans="1:82" ht="15.75" x14ac:dyDescent="0.25">
      <c r="A54" s="876">
        <v>103</v>
      </c>
      <c r="B54" s="267">
        <v>103</v>
      </c>
      <c r="C54" s="206">
        <v>2</v>
      </c>
      <c r="D54" s="29" t="s">
        <v>2118</v>
      </c>
      <c r="E54" s="27">
        <v>10437</v>
      </c>
      <c r="F54" s="911" t="s">
        <v>2119</v>
      </c>
      <c r="G54" s="911"/>
      <c r="H54" s="256">
        <v>83</v>
      </c>
      <c r="I54" s="342">
        <v>39.958376690946928</v>
      </c>
      <c r="J54" s="208">
        <v>1</v>
      </c>
      <c r="K54" s="62">
        <v>3</v>
      </c>
      <c r="L54" s="208">
        <v>0</v>
      </c>
      <c r="M54" s="912">
        <v>67</v>
      </c>
      <c r="N54" s="913">
        <v>44</v>
      </c>
      <c r="O54" s="914">
        <v>284.6634658079019</v>
      </c>
      <c r="P54" s="915">
        <v>2219</v>
      </c>
      <c r="Q54" s="916">
        <v>38</v>
      </c>
      <c r="R54" s="227">
        <v>36.758080585921128</v>
      </c>
      <c r="S54" s="227">
        <v>20.348837209302328</v>
      </c>
      <c r="T54" s="917">
        <v>38</v>
      </c>
      <c r="U54" s="918">
        <v>-16.850000000000001</v>
      </c>
      <c r="V54" s="921"/>
      <c r="W54" s="920"/>
      <c r="X54" s="584">
        <v>37.652000000000001</v>
      </c>
      <c r="Y54" s="28">
        <f>VLOOKUP($A:$A,Variables_extraites!$A:$AD,7,FALSE)</f>
        <v>0</v>
      </c>
      <c r="Z54" s="28">
        <f>VLOOKUP($A:$A,Variables_extraites!$A:$AD,8,FALSE)</f>
        <v>0</v>
      </c>
      <c r="AA54" s="28">
        <f>VLOOKUP($A:$A,Variables_extraites!$A:$AD,9,FALSE)</f>
        <v>13.1</v>
      </c>
      <c r="AB54" s="28">
        <f>VLOOKUP($A:$A,Variables_extraites!$A:$AD,10,FALSE)</f>
        <v>1</v>
      </c>
      <c r="AC54" s="28">
        <f>VLOOKUP($A:$A,Variables_extraites!$A:$AD,11,FALSE)</f>
        <v>0</v>
      </c>
      <c r="AD54" s="28">
        <f>VLOOKUP($A:$A,Variables_extraites!$A:$AD,12,FALSE)</f>
        <v>1</v>
      </c>
      <c r="AE54" s="74">
        <f>VLOOKUP($A:$A,Variables_extraites!$A:$AD,13,FALSE)</f>
        <v>54.08348457350273</v>
      </c>
      <c r="AF54" s="74">
        <f>VLOOKUP($A:$A,Variables_extraites!$A:$AD,14,FALSE)</f>
        <v>1.8004115226337447</v>
      </c>
      <c r="AG54" s="84">
        <f>VLOOKUP($A:$A,Variables_extraites!$A:$AD,15,FALSE)</f>
        <v>16.5</v>
      </c>
      <c r="AH54" s="74">
        <f>VLOOKUP($A:$A,Variables_extraites!$A:$AD,16,FALSE)</f>
        <v>103</v>
      </c>
      <c r="AI54" s="58">
        <f>VLOOKUP($A:$A,Variables_extraites!$A:$AD,17,FALSE)</f>
        <v>42389</v>
      </c>
      <c r="AJ54" s="58">
        <f>VLOOKUP($A:$A,Variables_extraites!$A:$AD,18,FALSE)</f>
        <v>42858</v>
      </c>
      <c r="AK54" s="74">
        <f>VLOOKUP($A:$A,Variables_extraites!$A:$AD,19,FALSE)</f>
        <v>0</v>
      </c>
      <c r="AL54" s="58">
        <f>VLOOKUP($A:$A,Variables_extraites!$A:$AD,20,FALSE)</f>
        <v>42858</v>
      </c>
      <c r="AM54" s="74">
        <f>VLOOKUP($A:$A,Variables_extraites!$A:$AD,21,FALSE)</f>
        <v>15</v>
      </c>
      <c r="AN54" s="74">
        <f>VLOOKUP($A:$A,Variables_extraites!$A:$AD,22,FALSE)</f>
        <v>0</v>
      </c>
      <c r="AO54" s="58">
        <f>VLOOKUP($A:$A,Variables_extraites!$A:$AD,23,FALSE)</f>
        <v>42858</v>
      </c>
      <c r="AP54" s="74">
        <f>VLOOKUP($A:$A,Variables_extraites!$A:$AD,24,FALSE)</f>
        <v>15</v>
      </c>
      <c r="AQ54" s="74">
        <f>VLOOKUP($A:$A,Variables_extraites!$A:$AD,25,FALSE)</f>
        <v>0</v>
      </c>
      <c r="AR54" s="58">
        <f>VLOOKUP($A:$A,Variables_extraites!$A:$AD,26,FALSE)</f>
        <v>42858</v>
      </c>
      <c r="AS54" s="74">
        <f>VLOOKUP($A:$A,Variables_extraites!$A:$AD,27,FALSE)</f>
        <v>15</v>
      </c>
      <c r="AT54" s="74">
        <f>VLOOKUP($A:$A,Variables_extraites!$A:$AD,28,FALSE)</f>
        <v>15.42</v>
      </c>
      <c r="AU54" s="74">
        <f>VLOOKUP($A:$A,Variables_extraites!$A:$AD,29,FALSE)</f>
        <v>469</v>
      </c>
      <c r="AV54" s="74">
        <f>VLOOKUP($A:$A,Variables_extraites!$A:$AD,30,FALSE)</f>
        <v>-12.42</v>
      </c>
      <c r="AW54" s="877" t="s">
        <v>64</v>
      </c>
      <c r="AX54" s="877" t="s">
        <v>64</v>
      </c>
      <c r="AY54" s="877" t="s">
        <v>64</v>
      </c>
      <c r="AZ54" s="877" t="s">
        <v>64</v>
      </c>
      <c r="BA54" s="877" t="s">
        <v>64</v>
      </c>
      <c r="BB54" s="877" t="s">
        <v>64</v>
      </c>
      <c r="BC54" s="877" t="s">
        <v>64</v>
      </c>
      <c r="BD54" s="877" t="s">
        <v>64</v>
      </c>
      <c r="BE54" s="877" t="s">
        <v>64</v>
      </c>
      <c r="BF54" s="877" t="s">
        <v>64</v>
      </c>
      <c r="BG54" s="877" t="s">
        <v>64</v>
      </c>
      <c r="BH54" s="877" t="s">
        <v>64</v>
      </c>
      <c r="BI54" s="877" t="s">
        <v>64</v>
      </c>
      <c r="BJ54" s="877" t="s">
        <v>64</v>
      </c>
      <c r="BK54" s="877" t="s">
        <v>64</v>
      </c>
      <c r="BL54" s="877" t="s">
        <v>64</v>
      </c>
      <c r="BM54" s="877" t="s">
        <v>64</v>
      </c>
      <c r="BN54" s="877" t="s">
        <v>64</v>
      </c>
      <c r="BO54" s="877" t="s">
        <v>64</v>
      </c>
      <c r="BP54" s="877" t="s">
        <v>64</v>
      </c>
      <c r="BQ54" s="877" t="s">
        <v>64</v>
      </c>
      <c r="BR54" s="877" t="s">
        <v>64</v>
      </c>
      <c r="BS54" s="877" t="s">
        <v>64</v>
      </c>
      <c r="BT54" s="877" t="s">
        <v>64</v>
      </c>
      <c r="BU54" s="877" t="s">
        <v>64</v>
      </c>
      <c r="BV54" s="877" t="s">
        <v>64</v>
      </c>
      <c r="BW54" s="877" t="s">
        <v>64</v>
      </c>
      <c r="BX54" s="877" t="s">
        <v>64</v>
      </c>
      <c r="BY54" s="877" t="s">
        <v>64</v>
      </c>
      <c r="BZ54" s="877" t="s">
        <v>64</v>
      </c>
      <c r="CA54" s="877" t="s">
        <v>64</v>
      </c>
      <c r="CB54" s="877" t="s">
        <v>64</v>
      </c>
      <c r="CC54" s="877" t="s">
        <v>64</v>
      </c>
      <c r="CD54" s="877" t="s">
        <v>64</v>
      </c>
    </row>
    <row r="55" spans="1:82" ht="15.75" x14ac:dyDescent="0.25">
      <c r="A55" s="876">
        <v>107</v>
      </c>
      <c r="B55" s="267">
        <v>107</v>
      </c>
      <c r="C55" s="206">
        <v>2</v>
      </c>
      <c r="D55" s="29" t="s">
        <v>2118</v>
      </c>
      <c r="E55" s="27">
        <v>10551</v>
      </c>
      <c r="F55" s="911" t="s">
        <v>2119</v>
      </c>
      <c r="G55" s="911"/>
      <c r="H55" s="256">
        <v>83</v>
      </c>
      <c r="I55" s="342">
        <v>26.543209876543209</v>
      </c>
      <c r="J55" s="208">
        <v>0</v>
      </c>
      <c r="K55" s="62">
        <v>2</v>
      </c>
      <c r="L55" s="208">
        <v>0</v>
      </c>
      <c r="M55" s="912">
        <v>64</v>
      </c>
      <c r="N55" s="913">
        <v>32.200000000000003</v>
      </c>
      <c r="O55" s="914">
        <v>45.793893010761124</v>
      </c>
      <c r="P55" s="915">
        <v>749.7</v>
      </c>
      <c r="Q55" s="916">
        <v>30</v>
      </c>
      <c r="R55" s="227">
        <v>49.302087781492027</v>
      </c>
      <c r="S55" s="227">
        <v>25.578947368421055</v>
      </c>
      <c r="T55" s="917">
        <v>25</v>
      </c>
      <c r="U55" s="918">
        <v>-19.170000000000002</v>
      </c>
      <c r="V55" s="919">
        <v>94.735439</v>
      </c>
      <c r="W55" s="920">
        <v>29.262239177689974</v>
      </c>
      <c r="X55" s="584">
        <v>90.055899999999994</v>
      </c>
      <c r="Y55" s="28">
        <f>VLOOKUP($A:$A,Variables_extraites!$A:$AD,7,FALSE)</f>
        <v>0</v>
      </c>
      <c r="Z55" s="28">
        <f>VLOOKUP($A:$A,Variables_extraites!$A:$AD,8,FALSE)</f>
        <v>0</v>
      </c>
      <c r="AA55" s="28">
        <f>VLOOKUP($A:$A,Variables_extraites!$A:$AD,9,FALSE)</f>
        <v>12.1</v>
      </c>
      <c r="AB55" s="28" t="str">
        <f>VLOOKUP($A:$A,Variables_extraites!$A:$AD,10,FALSE)</f>
        <v>NA</v>
      </c>
      <c r="AC55" s="28">
        <f>VLOOKUP($A:$A,Variables_extraites!$A:$AD,11,FALSE)</f>
        <v>0</v>
      </c>
      <c r="AD55" s="28">
        <f>VLOOKUP($A:$A,Variables_extraites!$A:$AD,12,FALSE)</f>
        <v>1</v>
      </c>
      <c r="AE55" s="74">
        <f>VLOOKUP($A:$A,Variables_extraites!$A:$AD,13,FALSE)</f>
        <v>64.242771256799315</v>
      </c>
      <c r="AF55" s="74">
        <f>VLOOKUP($A:$A,Variables_extraites!$A:$AD,14,FALSE)</f>
        <v>1.5379746835443038</v>
      </c>
      <c r="AG55" s="84">
        <f>VLOOKUP($A:$A,Variables_extraites!$A:$AD,15,FALSE)</f>
        <v>20</v>
      </c>
      <c r="AH55" s="74">
        <f>VLOOKUP($A:$A,Variables_extraites!$A:$AD,16,FALSE)</f>
        <v>107</v>
      </c>
      <c r="AI55" s="58">
        <f>VLOOKUP($A:$A,Variables_extraites!$A:$AD,17,FALSE)</f>
        <v>42465</v>
      </c>
      <c r="AJ55" s="58">
        <f>VLOOKUP($A:$A,Variables_extraites!$A:$AD,18,FALSE)</f>
        <v>43290</v>
      </c>
      <c r="AK55" s="74">
        <f>VLOOKUP($A:$A,Variables_extraites!$A:$AD,19,FALSE)</f>
        <v>0</v>
      </c>
      <c r="AL55" s="58">
        <f>VLOOKUP($A:$A,Variables_extraites!$A:$AD,20,FALSE)</f>
        <v>43290</v>
      </c>
      <c r="AM55" s="74">
        <f>VLOOKUP($A:$A,Variables_extraites!$A:$AD,21,FALSE)</f>
        <v>27</v>
      </c>
      <c r="AN55" s="74">
        <f>VLOOKUP($A:$A,Variables_extraites!$A:$AD,22,FALSE)</f>
        <v>0</v>
      </c>
      <c r="AO55" s="58">
        <f>VLOOKUP($A:$A,Variables_extraites!$A:$AD,23,FALSE)</f>
        <v>43290</v>
      </c>
      <c r="AP55" s="74">
        <f>VLOOKUP($A:$A,Variables_extraites!$A:$AD,24,FALSE)</f>
        <v>27</v>
      </c>
      <c r="AQ55" s="74">
        <f>VLOOKUP($A:$A,Variables_extraites!$A:$AD,25,FALSE)</f>
        <v>0</v>
      </c>
      <c r="AR55" s="58">
        <f>VLOOKUP($A:$A,Variables_extraites!$A:$AD,26,FALSE)</f>
        <v>43290</v>
      </c>
      <c r="AS55" s="74">
        <f>VLOOKUP($A:$A,Variables_extraites!$A:$AD,27,FALSE)</f>
        <v>27</v>
      </c>
      <c r="AT55" s="74">
        <f>VLOOKUP($A:$A,Variables_extraites!$A:$AD,28,FALSE)</f>
        <v>27</v>
      </c>
      <c r="AU55" s="74">
        <f>VLOOKUP($A:$A,Variables_extraites!$A:$AD,29,FALSE)</f>
        <v>825</v>
      </c>
      <c r="AV55" s="74">
        <f>VLOOKUP($A:$A,Variables_extraites!$A:$AD,30,FALSE)</f>
        <v>-29.28</v>
      </c>
      <c r="AW55" s="877" t="s">
        <v>64</v>
      </c>
      <c r="AX55" s="877" t="s">
        <v>64</v>
      </c>
      <c r="AY55" s="877" t="s">
        <v>64</v>
      </c>
      <c r="AZ55" s="877" t="s">
        <v>64</v>
      </c>
      <c r="BA55" s="877" t="s">
        <v>64</v>
      </c>
      <c r="BB55" s="877" t="s">
        <v>64</v>
      </c>
      <c r="BC55" s="877" t="s">
        <v>64</v>
      </c>
      <c r="BD55" s="877" t="s">
        <v>64</v>
      </c>
      <c r="BE55" s="877" t="s">
        <v>64</v>
      </c>
      <c r="BF55" s="877" t="s">
        <v>64</v>
      </c>
      <c r="BG55" s="877" t="s">
        <v>64</v>
      </c>
      <c r="BH55" s="877" t="s">
        <v>64</v>
      </c>
      <c r="BI55" s="877" t="s">
        <v>64</v>
      </c>
      <c r="BJ55" s="877" t="s">
        <v>64</v>
      </c>
      <c r="BK55" s="877" t="s">
        <v>64</v>
      </c>
      <c r="BL55" s="877" t="s">
        <v>64</v>
      </c>
      <c r="BM55" s="877" t="s">
        <v>64</v>
      </c>
      <c r="BN55" s="877" t="s">
        <v>64</v>
      </c>
      <c r="BO55" s="877" t="s">
        <v>64</v>
      </c>
      <c r="BP55" s="877" t="s">
        <v>64</v>
      </c>
      <c r="BQ55" s="877" t="s">
        <v>64</v>
      </c>
      <c r="BR55" s="877" t="s">
        <v>64</v>
      </c>
      <c r="BS55" s="877" t="s">
        <v>64</v>
      </c>
      <c r="BT55" s="877" t="s">
        <v>64</v>
      </c>
      <c r="BU55" s="877" t="s">
        <v>64</v>
      </c>
      <c r="BV55" s="877" t="s">
        <v>64</v>
      </c>
      <c r="BW55" s="877" t="s">
        <v>64</v>
      </c>
      <c r="BX55" s="877" t="s">
        <v>64</v>
      </c>
      <c r="BY55" s="877" t="s">
        <v>64</v>
      </c>
      <c r="BZ55" s="877" t="s">
        <v>64</v>
      </c>
      <c r="CA55" s="877" t="s">
        <v>64</v>
      </c>
      <c r="CB55" s="877" t="s">
        <v>64</v>
      </c>
      <c r="CC55" s="877" t="s">
        <v>64</v>
      </c>
      <c r="CD55" s="877" t="s">
        <v>64</v>
      </c>
    </row>
    <row r="56" spans="1:82" ht="15.75" x14ac:dyDescent="0.25">
      <c r="A56" s="876">
        <v>109</v>
      </c>
      <c r="B56" s="267">
        <v>109</v>
      </c>
      <c r="C56" s="206">
        <v>2</v>
      </c>
      <c r="D56" s="29" t="s">
        <v>2118</v>
      </c>
      <c r="E56" s="27">
        <v>10475</v>
      </c>
      <c r="F56" s="911" t="s">
        <v>2119</v>
      </c>
      <c r="G56" s="911" t="s">
        <v>2119</v>
      </c>
      <c r="H56" s="256">
        <v>75</v>
      </c>
      <c r="I56" s="342">
        <v>25.711662075298442</v>
      </c>
      <c r="J56" s="208">
        <v>0</v>
      </c>
      <c r="K56" s="62">
        <v>3</v>
      </c>
      <c r="L56" s="208">
        <v>0</v>
      </c>
      <c r="M56" s="912">
        <v>67</v>
      </c>
      <c r="N56" s="913">
        <v>26.13</v>
      </c>
      <c r="O56" s="914">
        <v>98.988131579027012</v>
      </c>
      <c r="P56" s="915">
        <v>887.1</v>
      </c>
      <c r="Q56" s="916">
        <v>31</v>
      </c>
      <c r="R56" s="227">
        <v>127.02147375120146</v>
      </c>
      <c r="S56" s="227"/>
      <c r="T56" s="917">
        <v>41</v>
      </c>
      <c r="U56" s="227">
        <v>-15.69</v>
      </c>
      <c r="V56" s="921">
        <v>108.41574998991189</v>
      </c>
      <c r="W56" s="920">
        <v>26.517296949356421</v>
      </c>
      <c r="X56" s="584">
        <v>48.842199999999998</v>
      </c>
      <c r="Y56" s="28">
        <f>VLOOKUP($A:$A,Variables_extraites!$A:$AD,7,FALSE)</f>
        <v>0</v>
      </c>
      <c r="Z56" s="28">
        <f>VLOOKUP($A:$A,Variables_extraites!$A:$AD,8,FALSE)</f>
        <v>0</v>
      </c>
      <c r="AA56" s="28">
        <f>VLOOKUP($A:$A,Variables_extraites!$A:$AD,9,FALSE)</f>
        <v>12</v>
      </c>
      <c r="AB56" s="28">
        <f>VLOOKUP($A:$A,Variables_extraites!$A:$AD,10,FALSE)</f>
        <v>1</v>
      </c>
      <c r="AC56" s="28">
        <f>VLOOKUP($A:$A,Variables_extraites!$A:$AD,11,FALSE)</f>
        <v>1</v>
      </c>
      <c r="AD56" s="28">
        <f>VLOOKUP($A:$A,Variables_extraites!$A:$AD,12,FALSE)</f>
        <v>1</v>
      </c>
      <c r="AE56" s="74">
        <f>VLOOKUP($A:$A,Variables_extraites!$A:$AD,13,FALSE)</f>
        <v>71.462264150943398</v>
      </c>
      <c r="AF56" s="74" t="str">
        <f>VLOOKUP($A:$A,Variables_extraites!$A:$AD,14,FALSE)</f>
        <v>NA</v>
      </c>
      <c r="AG56" s="84">
        <f>VLOOKUP($A:$A,Variables_extraites!$A:$AD,15,FALSE)</f>
        <v>16.5</v>
      </c>
      <c r="AH56" s="74">
        <f>VLOOKUP($A:$A,Variables_extraites!$A:$AD,16,FALSE)</f>
        <v>109</v>
      </c>
      <c r="AI56" s="58">
        <f>VLOOKUP($A:$A,Variables_extraites!$A:$AD,17,FALSE)</f>
        <v>42411</v>
      </c>
      <c r="AJ56" s="58">
        <f>VLOOKUP($A:$A,Variables_extraites!$A:$AD,18,FALSE)</f>
        <v>43060</v>
      </c>
      <c r="AK56" s="74">
        <f>VLOOKUP($A:$A,Variables_extraites!$A:$AD,19,FALSE)</f>
        <v>0</v>
      </c>
      <c r="AL56" s="58">
        <f>VLOOKUP($A:$A,Variables_extraites!$A:$AD,20,FALSE)</f>
        <v>43060</v>
      </c>
      <c r="AM56" s="74">
        <f>VLOOKUP($A:$A,Variables_extraites!$A:$AD,21,FALSE)</f>
        <v>21</v>
      </c>
      <c r="AN56" s="74">
        <f>VLOOKUP($A:$A,Variables_extraites!$A:$AD,22,FALSE)</f>
        <v>0</v>
      </c>
      <c r="AO56" s="58">
        <f>VLOOKUP($A:$A,Variables_extraites!$A:$AD,23,FALSE)</f>
        <v>43060</v>
      </c>
      <c r="AP56" s="74">
        <f>VLOOKUP($A:$A,Variables_extraites!$A:$AD,24,FALSE)</f>
        <v>21</v>
      </c>
      <c r="AQ56" s="74">
        <f>VLOOKUP($A:$A,Variables_extraites!$A:$AD,25,FALSE)</f>
        <v>0</v>
      </c>
      <c r="AR56" s="58">
        <f>VLOOKUP($A:$A,Variables_extraites!$A:$AD,26,FALSE)</f>
        <v>43060</v>
      </c>
      <c r="AS56" s="74">
        <f>VLOOKUP($A:$A,Variables_extraites!$A:$AD,27,FALSE)</f>
        <v>21</v>
      </c>
      <c r="AT56" s="74">
        <f>VLOOKUP($A:$A,Variables_extraites!$A:$AD,28,FALSE)</f>
        <v>21.3</v>
      </c>
      <c r="AU56" s="74">
        <f>VLOOKUP($A:$A,Variables_extraites!$A:$AD,29,FALSE)</f>
        <v>649</v>
      </c>
      <c r="AV56" s="74">
        <f>VLOOKUP($A:$A,Variables_extraites!$A:$AD,30,FALSE)</f>
        <v>-24.623333333333335</v>
      </c>
      <c r="AW56" s="877">
        <v>8.8367447019660794</v>
      </c>
      <c r="AX56" s="877">
        <v>7.3900829509516601</v>
      </c>
      <c r="AY56" s="877">
        <v>5.45746296464855</v>
      </c>
      <c r="AZ56" s="877">
        <v>1.3504972470841301</v>
      </c>
      <c r="BA56" s="877">
        <v>6.9734964798129502</v>
      </c>
      <c r="BB56" s="877">
        <v>5.4005379295837299</v>
      </c>
      <c r="BC56" s="877">
        <v>9.3665626433840892</v>
      </c>
      <c r="BD56" s="877">
        <v>8.1678697014308295</v>
      </c>
      <c r="BE56" s="877">
        <v>6.3988291824446302</v>
      </c>
      <c r="BF56" s="877">
        <v>0.66902676550963103</v>
      </c>
      <c r="BG56" s="877">
        <v>5.4336271670847802</v>
      </c>
      <c r="BH56" s="877">
        <v>6.6315408673414904</v>
      </c>
      <c r="BI56" s="877">
        <v>7.8644957026515803</v>
      </c>
      <c r="BJ56" s="877">
        <v>4.3694664836507204</v>
      </c>
      <c r="BK56" s="877">
        <v>5.8442349877587496</v>
      </c>
      <c r="BL56" s="877">
        <v>8.6817654878504804</v>
      </c>
      <c r="BM56" s="877">
        <v>5.9406366072011503</v>
      </c>
      <c r="BN56" s="877">
        <v>6.7165794207963403</v>
      </c>
      <c r="BO56" s="877">
        <v>5.5366746175697603</v>
      </c>
      <c r="BP56" s="877">
        <v>5.7395781120480498</v>
      </c>
      <c r="BQ56" s="877">
        <v>7.94906796585291</v>
      </c>
      <c r="BR56" s="877">
        <v>2.4462562298895598</v>
      </c>
      <c r="BS56" s="877">
        <v>10.6428188798862</v>
      </c>
      <c r="BT56" s="877">
        <v>3.9560566524123999</v>
      </c>
      <c r="BU56" s="877">
        <v>4.6604951318885099</v>
      </c>
      <c r="BV56" s="877">
        <v>6.1303131455434601</v>
      </c>
      <c r="BW56" s="877">
        <v>4.6299394094395403</v>
      </c>
      <c r="BX56" s="877">
        <v>10.7146233168958</v>
      </c>
      <c r="BY56" s="877">
        <v>2.85598969730848</v>
      </c>
      <c r="BZ56" s="877">
        <v>9.1021856931559402</v>
      </c>
      <c r="CA56" s="877">
        <v>3.8688842730287698</v>
      </c>
      <c r="CB56" s="877">
        <v>1.6124376237398199</v>
      </c>
      <c r="CC56" s="877">
        <v>2.2142389019989501</v>
      </c>
      <c r="CD56" s="877">
        <v>6.6867622274737704</v>
      </c>
    </row>
    <row r="57" spans="1:82" ht="15.75" x14ac:dyDescent="0.25">
      <c r="A57" s="876">
        <v>110</v>
      </c>
      <c r="B57" s="274">
        <v>110</v>
      </c>
      <c r="C57" s="206">
        <v>2</v>
      </c>
      <c r="D57" s="29" t="s">
        <v>2118</v>
      </c>
      <c r="E57" s="27">
        <v>10438</v>
      </c>
      <c r="F57" s="911" t="s">
        <v>2119</v>
      </c>
      <c r="G57" s="911" t="s">
        <v>2119</v>
      </c>
      <c r="H57" s="256">
        <v>74</v>
      </c>
      <c r="I57" s="342">
        <v>23.140495867768596</v>
      </c>
      <c r="J57" s="208">
        <v>1</v>
      </c>
      <c r="K57" s="62">
        <v>2</v>
      </c>
      <c r="L57" s="208">
        <v>0</v>
      </c>
      <c r="M57" s="912">
        <v>53</v>
      </c>
      <c r="N57" s="913">
        <v>12.15</v>
      </c>
      <c r="O57" s="914">
        <v>306.41537496456203</v>
      </c>
      <c r="P57" s="915">
        <v>1201</v>
      </c>
      <c r="Q57" s="916">
        <v>20</v>
      </c>
      <c r="R57" s="227">
        <v>42.517779928468812</v>
      </c>
      <c r="S57" s="227">
        <v>11.213872832369944</v>
      </c>
      <c r="T57" s="917">
        <v>24</v>
      </c>
      <c r="U57" s="227">
        <v>-17.046666666666667</v>
      </c>
      <c r="V57" s="919">
        <v>52.382604999999998</v>
      </c>
      <c r="W57" s="920">
        <v>29.485004363071042</v>
      </c>
      <c r="X57" s="584">
        <v>54.325499999999998</v>
      </c>
      <c r="Y57" s="28">
        <f>VLOOKUP($A:$A,Variables_extraites!$A:$AD,7,FALSE)</f>
        <v>0</v>
      </c>
      <c r="Z57" s="28">
        <f>VLOOKUP($A:$A,Variables_extraites!$A:$AD,8,FALSE)</f>
        <v>0</v>
      </c>
      <c r="AA57" s="28">
        <f>VLOOKUP($A:$A,Variables_extraites!$A:$AD,9,FALSE)</f>
        <v>11.2</v>
      </c>
      <c r="AB57" s="28">
        <f>VLOOKUP($A:$A,Variables_extraites!$A:$AD,10,FALSE)</f>
        <v>1</v>
      </c>
      <c r="AC57" s="28">
        <f>VLOOKUP($A:$A,Variables_extraites!$A:$AD,11,FALSE)</f>
        <v>0</v>
      </c>
      <c r="AD57" s="28">
        <f>VLOOKUP($A:$A,Variables_extraites!$A:$AD,12,FALSE)</f>
        <v>1</v>
      </c>
      <c r="AE57" s="74">
        <f>VLOOKUP($A:$A,Variables_extraites!$A:$AD,13,FALSE)</f>
        <v>66.685052399338105</v>
      </c>
      <c r="AF57" s="74" t="str">
        <f>VLOOKUP($A:$A,Variables_extraites!$A:$AD,14,FALSE)</f>
        <v>NA</v>
      </c>
      <c r="AG57" s="84">
        <f>VLOOKUP($A:$A,Variables_extraites!$A:$AD,15,FALSE)</f>
        <v>19</v>
      </c>
      <c r="AH57" s="74">
        <f>VLOOKUP($A:$A,Variables_extraites!$A:$AD,16,FALSE)</f>
        <v>110</v>
      </c>
      <c r="AI57" s="58">
        <f>VLOOKUP($A:$A,Variables_extraites!$A:$AD,17,FALSE)</f>
        <v>42423</v>
      </c>
      <c r="AJ57" s="58">
        <f>VLOOKUP($A:$A,Variables_extraites!$A:$AD,18,FALSE)</f>
        <v>43517</v>
      </c>
      <c r="AK57" s="74">
        <f>VLOOKUP($A:$A,Variables_extraites!$A:$AD,19,FALSE)</f>
        <v>0</v>
      </c>
      <c r="AL57" s="58">
        <f>VLOOKUP($A:$A,Variables_extraites!$A:$AD,20,FALSE)</f>
        <v>43517</v>
      </c>
      <c r="AM57" s="74">
        <f>VLOOKUP($A:$A,Variables_extraites!$A:$AD,21,FALSE)</f>
        <v>35</v>
      </c>
      <c r="AN57" s="74">
        <f>VLOOKUP($A:$A,Variables_extraites!$A:$AD,22,FALSE)</f>
        <v>1</v>
      </c>
      <c r="AO57" s="58">
        <f>VLOOKUP($A:$A,Variables_extraites!$A:$AD,23,FALSE)</f>
        <v>42798</v>
      </c>
      <c r="AP57" s="74">
        <f>VLOOKUP($A:$A,Variables_extraites!$A:$AD,24,FALSE)</f>
        <v>12</v>
      </c>
      <c r="AQ57" s="74">
        <f>VLOOKUP($A:$A,Variables_extraites!$A:$AD,25,FALSE)</f>
        <v>1</v>
      </c>
      <c r="AR57" s="58">
        <f>VLOOKUP($A:$A,Variables_extraites!$A:$AD,26,FALSE)</f>
        <v>42798</v>
      </c>
      <c r="AS57" s="74">
        <f>VLOOKUP($A:$A,Variables_extraites!$A:$AD,27,FALSE)</f>
        <v>12</v>
      </c>
      <c r="AT57" s="74">
        <f>VLOOKUP($A:$A,Variables_extraites!$A:$AD,28,FALSE)</f>
        <v>35</v>
      </c>
      <c r="AU57" s="74">
        <f>VLOOKUP($A:$A,Variables_extraites!$A:$AD,29,FALSE)</f>
        <v>1094</v>
      </c>
      <c r="AV57" s="74">
        <f>VLOOKUP($A:$A,Variables_extraites!$A:$AD,30,FALSE)</f>
        <v>-27.223333333333333</v>
      </c>
      <c r="AW57" s="877">
        <v>8.0645811091905699</v>
      </c>
      <c r="AX57" s="877">
        <v>7.8171115727957003</v>
      </c>
      <c r="AY57" s="877">
        <v>5.3230097106128103</v>
      </c>
      <c r="AZ57" s="877">
        <v>2.2448870591235299</v>
      </c>
      <c r="BA57" s="877">
        <v>6.8330165608111004</v>
      </c>
      <c r="BB57" s="877">
        <v>6.4784865120841904</v>
      </c>
      <c r="BC57" s="877">
        <v>8.9853296466360408</v>
      </c>
      <c r="BD57" s="877">
        <v>7.8171755433107704</v>
      </c>
      <c r="BE57" s="877">
        <v>6.2313171971526602</v>
      </c>
      <c r="BF57" s="877">
        <v>0.90303827011291204</v>
      </c>
      <c r="BG57" s="877">
        <v>5.7546203116745298</v>
      </c>
      <c r="BH57" s="877">
        <v>6.7608862427849097</v>
      </c>
      <c r="BI57" s="877">
        <v>7.3029587257201198</v>
      </c>
      <c r="BJ57" s="877">
        <v>4.04614178164472</v>
      </c>
      <c r="BK57" s="877">
        <v>6.0318803655871802</v>
      </c>
      <c r="BL57" s="877">
        <v>8.0045013922349408</v>
      </c>
      <c r="BM57" s="877">
        <v>6.3596617223338798</v>
      </c>
      <c r="BN57" s="877">
        <v>6.6751102152452297</v>
      </c>
      <c r="BO57" s="877">
        <v>5.4518704788643202</v>
      </c>
      <c r="BP57" s="877">
        <v>5.5564294154495704</v>
      </c>
      <c r="BQ57" s="877">
        <v>7.8544944181548804</v>
      </c>
      <c r="BR57" s="877">
        <v>-0.13606154957602801</v>
      </c>
      <c r="BS57" s="877">
        <v>10.4663416195731</v>
      </c>
      <c r="BT57" s="877">
        <v>2.0143552929770698</v>
      </c>
      <c r="BU57" s="877">
        <v>7.4418652173881199</v>
      </c>
      <c r="BV57" s="877">
        <v>6.8858183719899202</v>
      </c>
      <c r="BW57" s="877">
        <v>4.9791107550157898</v>
      </c>
      <c r="BX57" s="877">
        <v>10.218744848137799</v>
      </c>
      <c r="BY57" s="877">
        <v>3.32048467801769</v>
      </c>
      <c r="BZ57" s="877">
        <v>7.5134907455881201</v>
      </c>
      <c r="CA57" s="877">
        <v>4.0780974230266596</v>
      </c>
      <c r="CB57" s="877">
        <v>2.7052541025497199</v>
      </c>
      <c r="CC57" s="877">
        <v>7.5779267669641497</v>
      </c>
      <c r="CD57" s="877">
        <v>8.4519863265960105</v>
      </c>
    </row>
    <row r="58" spans="1:82" ht="15.75" x14ac:dyDescent="0.25">
      <c r="A58" s="876">
        <v>111</v>
      </c>
      <c r="B58" s="267">
        <v>111</v>
      </c>
      <c r="C58" s="206">
        <v>2</v>
      </c>
      <c r="D58" s="29" t="s">
        <v>2118</v>
      </c>
      <c r="E58" s="27">
        <v>10339</v>
      </c>
      <c r="F58" s="911" t="s">
        <v>2119</v>
      </c>
      <c r="G58" s="911"/>
      <c r="H58" s="256">
        <v>85</v>
      </c>
      <c r="I58" s="342">
        <v>25.605536332179934</v>
      </c>
      <c r="J58" s="208">
        <v>1</v>
      </c>
      <c r="K58" s="62">
        <v>2</v>
      </c>
      <c r="L58" s="208">
        <v>1</v>
      </c>
      <c r="M58" s="912">
        <v>32</v>
      </c>
      <c r="N58" s="913">
        <v>250</v>
      </c>
      <c r="O58" s="914">
        <v>330.49723743852263</v>
      </c>
      <c r="P58" s="915">
        <v>2701</v>
      </c>
      <c r="Q58" s="916">
        <v>18</v>
      </c>
      <c r="R58" s="227"/>
      <c r="S58" s="227">
        <v>17.04</v>
      </c>
      <c r="T58" s="917">
        <v>24</v>
      </c>
      <c r="U58" s="227">
        <v>-19.136666666666667</v>
      </c>
      <c r="V58" s="919">
        <v>63.084994000000002</v>
      </c>
      <c r="W58" s="920">
        <v>33.250836464627248</v>
      </c>
      <c r="X58" s="584">
        <v>204.49369999999999</v>
      </c>
      <c r="Y58" s="28">
        <f>VLOOKUP($A:$A,Variables_extraites!$A:$AD,7,FALSE)</f>
        <v>0</v>
      </c>
      <c r="Z58" s="28">
        <f>VLOOKUP($A:$A,Variables_extraites!$A:$AD,8,FALSE)</f>
        <v>0</v>
      </c>
      <c r="AA58" s="28">
        <f>VLOOKUP($A:$A,Variables_extraites!$A:$AD,9,FALSE)</f>
        <v>13.3</v>
      </c>
      <c r="AB58" s="28">
        <f>VLOOKUP($A:$A,Variables_extraites!$A:$AD,10,FALSE)</f>
        <v>1</v>
      </c>
      <c r="AC58" s="28">
        <f>VLOOKUP($A:$A,Variables_extraites!$A:$AD,11,FALSE)</f>
        <v>0</v>
      </c>
      <c r="AD58" s="28">
        <f>VLOOKUP($A:$A,Variables_extraites!$A:$AD,12,FALSE)</f>
        <v>1</v>
      </c>
      <c r="AE58" s="74">
        <f>VLOOKUP($A:$A,Variables_extraites!$A:$AD,13,FALSE)</f>
        <v>77.704722056186483</v>
      </c>
      <c r="AF58" s="74" t="str">
        <f>VLOOKUP($A:$A,Variables_extraites!$A:$AD,14,FALSE)</f>
        <v>NA</v>
      </c>
      <c r="AG58" s="84">
        <f>VLOOKUP($A:$A,Variables_extraites!$A:$AD,15,FALSE)</f>
        <v>26</v>
      </c>
      <c r="AH58" s="74">
        <f>VLOOKUP($A:$A,Variables_extraites!$A:$AD,16,FALSE)</f>
        <v>111</v>
      </c>
      <c r="AI58" s="58">
        <f>VLOOKUP($A:$A,Variables_extraites!$A:$AD,17,FALSE)</f>
        <v>42430</v>
      </c>
      <c r="AJ58" s="58">
        <f>VLOOKUP($A:$A,Variables_extraites!$A:$AD,18,FALSE)</f>
        <v>42511</v>
      </c>
      <c r="AK58" s="74">
        <f>VLOOKUP($A:$A,Variables_extraites!$A:$AD,19,FALSE)</f>
        <v>1</v>
      </c>
      <c r="AL58" s="58">
        <f>VLOOKUP($A:$A,Variables_extraites!$A:$AD,20,FALSE)</f>
        <v>42511</v>
      </c>
      <c r="AM58" s="74">
        <f>VLOOKUP($A:$A,Variables_extraites!$A:$AD,21,FALSE)</f>
        <v>3</v>
      </c>
      <c r="AN58" s="74">
        <f>VLOOKUP($A:$A,Variables_extraites!$A:$AD,22,FALSE)</f>
        <v>0</v>
      </c>
      <c r="AO58" s="58">
        <f>VLOOKUP($A:$A,Variables_extraites!$A:$AD,23,FALSE)</f>
        <v>42511</v>
      </c>
      <c r="AP58" s="74">
        <f>VLOOKUP($A:$A,Variables_extraites!$A:$AD,24,FALSE)</f>
        <v>2</v>
      </c>
      <c r="AQ58" s="74">
        <f>VLOOKUP($A:$A,Variables_extraites!$A:$AD,25,FALSE)</f>
        <v>1</v>
      </c>
      <c r="AR58" s="58">
        <f>VLOOKUP($A:$A,Variables_extraites!$A:$AD,26,FALSE)</f>
        <v>42511</v>
      </c>
      <c r="AS58" s="74">
        <f>VLOOKUP($A:$A,Variables_extraites!$A:$AD,27,FALSE)</f>
        <v>2</v>
      </c>
      <c r="AT58" s="74">
        <f>VLOOKUP($A:$A,Variables_extraites!$A:$AD,28,FALSE)</f>
        <v>2.5</v>
      </c>
      <c r="AU58" s="74">
        <f>VLOOKUP($A:$A,Variables_extraites!$A:$AD,29,FALSE)</f>
        <v>81</v>
      </c>
      <c r="AV58" s="74" t="str">
        <f>VLOOKUP($A:$A,Variables_extraites!$A:$AD,30,FALSE)</f>
        <v>NA</v>
      </c>
      <c r="AW58" s="877" t="s">
        <v>64</v>
      </c>
      <c r="AX58" s="877" t="s">
        <v>64</v>
      </c>
      <c r="AY58" s="877" t="s">
        <v>64</v>
      </c>
      <c r="AZ58" s="877" t="s">
        <v>64</v>
      </c>
      <c r="BA58" s="877" t="s">
        <v>64</v>
      </c>
      <c r="BB58" s="877" t="s">
        <v>64</v>
      </c>
      <c r="BC58" s="877" t="s">
        <v>64</v>
      </c>
      <c r="BD58" s="877" t="s">
        <v>64</v>
      </c>
      <c r="BE58" s="877" t="s">
        <v>64</v>
      </c>
      <c r="BF58" s="877" t="s">
        <v>64</v>
      </c>
      <c r="BG58" s="877" t="s">
        <v>64</v>
      </c>
      <c r="BH58" s="877" t="s">
        <v>64</v>
      </c>
      <c r="BI58" s="877" t="s">
        <v>64</v>
      </c>
      <c r="BJ58" s="877" t="s">
        <v>64</v>
      </c>
      <c r="BK58" s="877" t="s">
        <v>64</v>
      </c>
      <c r="BL58" s="877" t="s">
        <v>64</v>
      </c>
      <c r="BM58" s="877" t="s">
        <v>64</v>
      </c>
      <c r="BN58" s="877" t="s">
        <v>64</v>
      </c>
      <c r="BO58" s="877" t="s">
        <v>64</v>
      </c>
      <c r="BP58" s="877" t="s">
        <v>64</v>
      </c>
      <c r="BQ58" s="877" t="s">
        <v>64</v>
      </c>
      <c r="BR58" s="877" t="s">
        <v>64</v>
      </c>
      <c r="BS58" s="877" t="s">
        <v>64</v>
      </c>
      <c r="BT58" s="877" t="s">
        <v>64</v>
      </c>
      <c r="BU58" s="877" t="s">
        <v>64</v>
      </c>
      <c r="BV58" s="877" t="s">
        <v>64</v>
      </c>
      <c r="BW58" s="877" t="s">
        <v>64</v>
      </c>
      <c r="BX58" s="877" t="s">
        <v>64</v>
      </c>
      <c r="BY58" s="877" t="s">
        <v>64</v>
      </c>
      <c r="BZ58" s="877" t="s">
        <v>64</v>
      </c>
      <c r="CA58" s="877" t="s">
        <v>64</v>
      </c>
      <c r="CB58" s="877" t="s">
        <v>64</v>
      </c>
      <c r="CC58" s="877" t="s">
        <v>64</v>
      </c>
      <c r="CD58" s="877" t="s">
        <v>64</v>
      </c>
    </row>
    <row r="59" spans="1:82" ht="15.75" x14ac:dyDescent="0.25">
      <c r="A59" s="876">
        <v>115</v>
      </c>
      <c r="B59" s="274">
        <v>115</v>
      </c>
      <c r="C59" s="206">
        <v>2</v>
      </c>
      <c r="D59" s="29" t="s">
        <v>2118</v>
      </c>
      <c r="E59" s="27">
        <v>10439</v>
      </c>
      <c r="F59" s="911" t="s">
        <v>2119</v>
      </c>
      <c r="G59" s="911" t="s">
        <v>2119</v>
      </c>
      <c r="H59" s="256">
        <v>84</v>
      </c>
      <c r="I59" s="342">
        <v>42.165626581211001</v>
      </c>
      <c r="J59" s="208">
        <v>1</v>
      </c>
      <c r="K59" s="62">
        <v>3</v>
      </c>
      <c r="L59" s="208">
        <v>0</v>
      </c>
      <c r="M59" s="912">
        <v>37</v>
      </c>
      <c r="N59" s="913">
        <v>35.81</v>
      </c>
      <c r="O59" s="914">
        <v>207.2174734427324</v>
      </c>
      <c r="P59" s="915">
        <v>203.3</v>
      </c>
      <c r="Q59" s="916">
        <v>11</v>
      </c>
      <c r="R59" s="227">
        <v>24.052645518392364</v>
      </c>
      <c r="S59" s="227">
        <v>14.625000000000002</v>
      </c>
      <c r="T59" s="917">
        <v>47</v>
      </c>
      <c r="U59" s="918">
        <v>-18.73</v>
      </c>
      <c r="V59" s="921">
        <v>59.685249748714874</v>
      </c>
      <c r="W59" s="920">
        <v>24.366029944968023</v>
      </c>
      <c r="X59" s="584">
        <v>89.819599999999994</v>
      </c>
      <c r="Y59" s="28">
        <f>VLOOKUP($A:$A,Variables_extraites!$A:$AD,7,FALSE)</f>
        <v>0</v>
      </c>
      <c r="Z59" s="28">
        <f>VLOOKUP($A:$A,Variables_extraites!$A:$AD,8,FALSE)</f>
        <v>1</v>
      </c>
      <c r="AA59" s="28">
        <f>VLOOKUP($A:$A,Variables_extraites!$A:$AD,9,FALSE)</f>
        <v>11.9</v>
      </c>
      <c r="AB59" s="28">
        <f>VLOOKUP($A:$A,Variables_extraites!$A:$AD,10,FALSE)</f>
        <v>1</v>
      </c>
      <c r="AC59" s="28">
        <f>VLOOKUP($A:$A,Variables_extraites!$A:$AD,11,FALSE)</f>
        <v>0</v>
      </c>
      <c r="AD59" s="28">
        <f>VLOOKUP($A:$A,Variables_extraites!$A:$AD,12,FALSE)</f>
        <v>0</v>
      </c>
      <c r="AE59" s="74">
        <f>VLOOKUP($A:$A,Variables_extraites!$A:$AD,13,FALSE)</f>
        <v>67.038148306900979</v>
      </c>
      <c r="AF59" s="74">
        <f>VLOOKUP($A:$A,Variables_extraites!$A:$AD,14,FALSE)</f>
        <v>0.8666666666666667</v>
      </c>
      <c r="AG59" s="84">
        <f>VLOOKUP($A:$A,Variables_extraites!$A:$AD,15,FALSE)</f>
        <v>22</v>
      </c>
      <c r="AH59" s="74">
        <f>VLOOKUP($A:$A,Variables_extraites!$A:$AD,16,FALSE)</f>
        <v>115</v>
      </c>
      <c r="AI59" s="58">
        <f>VLOOKUP($A:$A,Variables_extraites!$A:$AD,17,FALSE)</f>
        <v>42443</v>
      </c>
      <c r="AJ59" s="58">
        <f>VLOOKUP($A:$A,Variables_extraites!$A:$AD,18,FALSE)</f>
        <v>43478</v>
      </c>
      <c r="AK59" s="74">
        <f>VLOOKUP($A:$A,Variables_extraites!$A:$AD,19,FALSE)</f>
        <v>0</v>
      </c>
      <c r="AL59" s="58">
        <f>VLOOKUP($A:$A,Variables_extraites!$A:$AD,20,FALSE)</f>
        <v>43478</v>
      </c>
      <c r="AM59" s="74">
        <f>VLOOKUP($A:$A,Variables_extraites!$A:$AD,21,FALSE)</f>
        <v>33</v>
      </c>
      <c r="AN59" s="74">
        <f>VLOOKUP($A:$A,Variables_extraites!$A:$AD,22,FALSE)</f>
        <v>0</v>
      </c>
      <c r="AO59" s="58">
        <f>VLOOKUP($A:$A,Variables_extraites!$A:$AD,23,FALSE)</f>
        <v>43478</v>
      </c>
      <c r="AP59" s="74">
        <f>VLOOKUP($A:$A,Variables_extraites!$A:$AD,24,FALSE)</f>
        <v>33</v>
      </c>
      <c r="AQ59" s="74">
        <f>VLOOKUP($A:$A,Variables_extraites!$A:$AD,25,FALSE)</f>
        <v>0</v>
      </c>
      <c r="AR59" s="58">
        <f>VLOOKUP($A:$A,Variables_extraites!$A:$AD,26,FALSE)</f>
        <v>43478</v>
      </c>
      <c r="AS59" s="74">
        <f>VLOOKUP($A:$A,Variables_extraites!$A:$AD,27,FALSE)</f>
        <v>33</v>
      </c>
      <c r="AT59" s="74">
        <f>VLOOKUP($A:$A,Variables_extraites!$A:$AD,28,FALSE)</f>
        <v>33</v>
      </c>
      <c r="AU59" s="74">
        <f>VLOOKUP($A:$A,Variables_extraites!$A:$AD,29,FALSE)</f>
        <v>1035</v>
      </c>
      <c r="AV59" s="74">
        <f>VLOOKUP($A:$A,Variables_extraites!$A:$AD,30,FALSE)</f>
        <v>-22.12</v>
      </c>
      <c r="AW59" s="877">
        <v>9.1041007347228007</v>
      </c>
      <c r="AX59" s="877">
        <v>7.7338966052474998</v>
      </c>
      <c r="AY59" s="877">
        <v>5.6345932684457596</v>
      </c>
      <c r="AZ59" s="877">
        <v>2.9297909977185999</v>
      </c>
      <c r="BA59" s="877">
        <v>7.3779045926021398</v>
      </c>
      <c r="BB59" s="877">
        <v>6.6293566200796104</v>
      </c>
      <c r="BC59" s="877">
        <v>9.0747837071795896</v>
      </c>
      <c r="BD59" s="877">
        <v>7.9968971255123398</v>
      </c>
      <c r="BE59" s="877">
        <v>6.3895668117627302</v>
      </c>
      <c r="BF59" s="877">
        <v>1.37851162325373</v>
      </c>
      <c r="BG59" s="877">
        <v>7.1344263202209302</v>
      </c>
      <c r="BH59" s="877">
        <v>7.4510462229766796</v>
      </c>
      <c r="BI59" s="877">
        <v>8.2167943513312505</v>
      </c>
      <c r="BJ59" s="877">
        <v>5.4121040446775703</v>
      </c>
      <c r="BK59" s="877">
        <v>6.3504972470841299</v>
      </c>
      <c r="BL59" s="877">
        <v>8.4211391255303791</v>
      </c>
      <c r="BM59" s="877">
        <v>6.3517343225915797</v>
      </c>
      <c r="BN59" s="877">
        <v>7.2667865406949002</v>
      </c>
      <c r="BO59" s="877">
        <v>6.1775192025978098</v>
      </c>
      <c r="BP59" s="877">
        <v>6.6380738371807197</v>
      </c>
      <c r="BQ59" s="877">
        <v>8.5014789540754396</v>
      </c>
      <c r="BR59" s="877">
        <v>1.9781956296816501</v>
      </c>
      <c r="BS59" s="877">
        <v>11.1311367191585</v>
      </c>
      <c r="BT59" s="877">
        <v>2.3645724322958599</v>
      </c>
      <c r="BU59" s="877">
        <v>4.6088092426755196</v>
      </c>
      <c r="BV59" s="877">
        <v>6.3971184090425801</v>
      </c>
      <c r="BW59" s="877">
        <v>5.1679198655519398</v>
      </c>
      <c r="BX59" s="877">
        <v>10.833277528218099</v>
      </c>
      <c r="BY59" s="877">
        <v>3.5570424152637199</v>
      </c>
      <c r="BZ59" s="877">
        <v>8.4231999685891701</v>
      </c>
      <c r="CA59" s="877">
        <v>4.2913088598289697</v>
      </c>
      <c r="CB59" s="877">
        <v>2.4100775596289399</v>
      </c>
      <c r="CC59" s="877">
        <v>2.6306136129938702</v>
      </c>
      <c r="CD59" s="877">
        <v>8.7665642868625895</v>
      </c>
    </row>
    <row r="60" spans="1:82" ht="15.75" x14ac:dyDescent="0.25">
      <c r="A60" s="876">
        <v>118</v>
      </c>
      <c r="B60" s="274">
        <v>118</v>
      </c>
      <c r="C60" s="206">
        <v>2</v>
      </c>
      <c r="D60" s="29" t="s">
        <v>2118</v>
      </c>
      <c r="E60" s="27">
        <v>10370</v>
      </c>
      <c r="F60" s="911" t="s">
        <v>2119</v>
      </c>
      <c r="G60" s="911" t="s">
        <v>2119</v>
      </c>
      <c r="H60" s="256">
        <v>72</v>
      </c>
      <c r="I60" s="342">
        <v>49.947970863683658</v>
      </c>
      <c r="J60" s="208">
        <v>1</v>
      </c>
      <c r="K60" s="62">
        <v>3</v>
      </c>
      <c r="L60" s="208">
        <v>1</v>
      </c>
      <c r="M60" s="912">
        <v>37</v>
      </c>
      <c r="N60" s="913">
        <v>94.49</v>
      </c>
      <c r="O60" s="914">
        <v>154.62812682665665</v>
      </c>
      <c r="P60" s="915">
        <v>1046</v>
      </c>
      <c r="Q60" s="916">
        <v>34</v>
      </c>
      <c r="R60" s="227">
        <v>33.079872329373138</v>
      </c>
      <c r="S60" s="227">
        <v>20.14</v>
      </c>
      <c r="T60" s="917">
        <v>22</v>
      </c>
      <c r="U60" s="918">
        <v>-14.45</v>
      </c>
      <c r="V60" s="921">
        <v>77.530950771968293</v>
      </c>
      <c r="W60" s="920">
        <v>32.827470719996207</v>
      </c>
      <c r="X60" s="584">
        <v>107.07170000000001</v>
      </c>
      <c r="Y60" s="28">
        <f>VLOOKUP($A:$A,Variables_extraites!$A:$AD,7,FALSE)</f>
        <v>0</v>
      </c>
      <c r="Z60" s="28">
        <f>VLOOKUP($A:$A,Variables_extraites!$A:$AD,8,FALSE)</f>
        <v>0</v>
      </c>
      <c r="AA60" s="28">
        <f>VLOOKUP($A:$A,Variables_extraites!$A:$AD,9,FALSE)</f>
        <v>11.4</v>
      </c>
      <c r="AB60" s="28">
        <f>VLOOKUP($A:$A,Variables_extraites!$A:$AD,10,FALSE)</f>
        <v>1</v>
      </c>
      <c r="AC60" s="28">
        <f>VLOOKUP($A:$A,Variables_extraites!$A:$AD,11,FALSE)</f>
        <v>0</v>
      </c>
      <c r="AD60" s="28">
        <f>VLOOKUP($A:$A,Variables_extraites!$A:$AD,12,FALSE)</f>
        <v>1</v>
      </c>
      <c r="AE60" s="74">
        <f>VLOOKUP($A:$A,Variables_extraites!$A:$AD,13,FALSE)</f>
        <v>56.108949416342412</v>
      </c>
      <c r="AF60" s="74">
        <f>VLOOKUP($A:$A,Variables_extraites!$A:$AD,14,FALSE)</f>
        <v>0.86437768240343349</v>
      </c>
      <c r="AG60" s="84">
        <f>VLOOKUP($A:$A,Variables_extraites!$A:$AD,15,FALSE)</f>
        <v>20</v>
      </c>
      <c r="AH60" s="74">
        <f>VLOOKUP($A:$A,Variables_extraites!$A:$AD,16,FALSE)</f>
        <v>118</v>
      </c>
      <c r="AI60" s="58">
        <f>VLOOKUP($A:$A,Variables_extraites!$A:$AD,17,FALSE)</f>
        <v>42458</v>
      </c>
      <c r="AJ60" s="58">
        <f>VLOOKUP($A:$A,Variables_extraites!$A:$AD,18,FALSE)</f>
        <v>43318</v>
      </c>
      <c r="AK60" s="74">
        <f>VLOOKUP($A:$A,Variables_extraites!$A:$AD,19,FALSE)</f>
        <v>0</v>
      </c>
      <c r="AL60" s="58">
        <f>VLOOKUP($A:$A,Variables_extraites!$A:$AD,20,FALSE)</f>
        <v>43318</v>
      </c>
      <c r="AM60" s="74">
        <f>VLOOKUP($A:$A,Variables_extraites!$A:$AD,21,FALSE)</f>
        <v>28</v>
      </c>
      <c r="AN60" s="74">
        <f>VLOOKUP($A:$A,Variables_extraites!$A:$AD,22,FALSE)</f>
        <v>1</v>
      </c>
      <c r="AO60" s="58">
        <f>VLOOKUP($A:$A,Variables_extraites!$A:$AD,23,FALSE)</f>
        <v>42714</v>
      </c>
      <c r="AP60" s="74">
        <f>VLOOKUP($A:$A,Variables_extraites!$A:$AD,24,FALSE)</f>
        <v>8</v>
      </c>
      <c r="AQ60" s="74">
        <f>VLOOKUP($A:$A,Variables_extraites!$A:$AD,25,FALSE)</f>
        <v>1</v>
      </c>
      <c r="AR60" s="58">
        <f>VLOOKUP($A:$A,Variables_extraites!$A:$AD,26,FALSE)</f>
        <v>42714</v>
      </c>
      <c r="AS60" s="74">
        <f>VLOOKUP($A:$A,Variables_extraites!$A:$AD,27,FALSE)</f>
        <v>8</v>
      </c>
      <c r="AT60" s="74">
        <f>VLOOKUP($A:$A,Variables_extraites!$A:$AD,28,FALSE)</f>
        <v>28</v>
      </c>
      <c r="AU60" s="74">
        <f>VLOOKUP($A:$A,Variables_extraites!$A:$AD,29,FALSE)</f>
        <v>860</v>
      </c>
      <c r="AV60" s="74">
        <f>VLOOKUP($A:$A,Variables_extraites!$A:$AD,30,FALSE)</f>
        <v>-17.96</v>
      </c>
      <c r="AW60" s="877">
        <v>8.4540113428530503</v>
      </c>
      <c r="AX60" s="877">
        <v>6.2366839445590099</v>
      </c>
      <c r="AY60" s="877">
        <v>4.9020735793107404</v>
      </c>
      <c r="AZ60" s="877">
        <v>1.7092906357233599</v>
      </c>
      <c r="BA60" s="877">
        <v>7.5662062934655099</v>
      </c>
      <c r="BB60" s="877">
        <v>5.8150630171928697</v>
      </c>
      <c r="BC60" s="877">
        <v>8.7181218420796291</v>
      </c>
      <c r="BD60" s="877">
        <v>7.2973748605283202</v>
      </c>
      <c r="BE60" s="877">
        <v>5.6965503010785703</v>
      </c>
      <c r="BF60" s="877">
        <v>2.2839217723076199</v>
      </c>
      <c r="BG60" s="877">
        <v>6.2671612180222596</v>
      </c>
      <c r="BH60" s="877">
        <v>6.5686401954192197</v>
      </c>
      <c r="BI60" s="877">
        <v>7.4407030924361903</v>
      </c>
      <c r="BJ60" s="877">
        <v>4.0452682151385302</v>
      </c>
      <c r="BK60" s="877">
        <v>5.3981451165044101</v>
      </c>
      <c r="BL60" s="877">
        <v>7.57175264350355</v>
      </c>
      <c r="BM60" s="877">
        <v>5.5825560030140604</v>
      </c>
      <c r="BN60" s="877">
        <v>6.3296618149289898</v>
      </c>
      <c r="BO60" s="877">
        <v>5.3359262409283597</v>
      </c>
      <c r="BP60" s="877">
        <v>5.3561438102252801</v>
      </c>
      <c r="BQ60" s="877">
        <v>8.0148573813163893</v>
      </c>
      <c r="BR60" s="877">
        <v>2.5459683691052901</v>
      </c>
      <c r="BS60" s="877">
        <v>11.4817943872687</v>
      </c>
      <c r="BT60" s="877">
        <v>2.82171021503467</v>
      </c>
      <c r="BU60" s="877">
        <v>6.01234519041983</v>
      </c>
      <c r="BV60" s="877">
        <v>6.5122268865139601</v>
      </c>
      <c r="BW60" s="877">
        <v>4.5631581304028099</v>
      </c>
      <c r="BX60" s="877">
        <v>10.4131095656982</v>
      </c>
      <c r="BY60" s="877">
        <v>3.24336442569366</v>
      </c>
      <c r="BZ60" s="877">
        <v>7.8745510868966404</v>
      </c>
      <c r="CA60" s="877">
        <v>4.01524777369894</v>
      </c>
      <c r="CB60" s="877">
        <v>2.5385584788015398</v>
      </c>
      <c r="CC60" s="877">
        <v>3.4663768213145398</v>
      </c>
      <c r="CD60" s="877">
        <v>8.6600841722340007</v>
      </c>
    </row>
    <row r="61" spans="1:82" ht="15.75" x14ac:dyDescent="0.25">
      <c r="A61" s="876">
        <v>120</v>
      </c>
      <c r="B61" s="267">
        <v>120</v>
      </c>
      <c r="C61" s="206">
        <v>2</v>
      </c>
      <c r="D61" s="29" t="s">
        <v>2118</v>
      </c>
      <c r="E61" s="27">
        <v>10302</v>
      </c>
      <c r="F61" s="911" t="s">
        <v>2119</v>
      </c>
      <c r="G61" s="911" t="s">
        <v>2119</v>
      </c>
      <c r="H61" s="922">
        <v>69</v>
      </c>
      <c r="I61" s="342">
        <v>25.631167499679609</v>
      </c>
      <c r="J61" s="208">
        <v>1</v>
      </c>
      <c r="K61" s="342">
        <v>2</v>
      </c>
      <c r="L61" s="208">
        <v>0</v>
      </c>
      <c r="M61" s="923">
        <v>92</v>
      </c>
      <c r="N61" s="913">
        <v>17.98</v>
      </c>
      <c r="O61" s="914">
        <v>116.5816231863413</v>
      </c>
      <c r="P61" s="915">
        <v>56.6</v>
      </c>
      <c r="Q61" s="916">
        <v>5</v>
      </c>
      <c r="R61" s="227">
        <v>35.216260591352999</v>
      </c>
      <c r="S61" s="227">
        <v>13.563380281690142</v>
      </c>
      <c r="T61" s="917">
        <v>28</v>
      </c>
      <c r="U61" s="918">
        <v>-20.65</v>
      </c>
      <c r="V61" s="919">
        <v>45.143298000000001</v>
      </c>
      <c r="W61" s="920">
        <v>31.79327813407491</v>
      </c>
      <c r="X61" s="584">
        <v>9.2448999999999995</v>
      </c>
      <c r="Y61" s="28">
        <f>VLOOKUP($A:$A,Variables_extraites!$A:$AD,7,FALSE)</f>
        <v>0</v>
      </c>
      <c r="Z61" s="28">
        <f>VLOOKUP($A:$A,Variables_extraites!$A:$AD,8,FALSE)</f>
        <v>0</v>
      </c>
      <c r="AA61" s="28">
        <f>VLOOKUP($A:$A,Variables_extraites!$A:$AD,9,FALSE)</f>
        <v>11.6</v>
      </c>
      <c r="AB61" s="28">
        <f>VLOOKUP($A:$A,Variables_extraites!$A:$AD,10,FALSE)</f>
        <v>0</v>
      </c>
      <c r="AC61" s="28">
        <f>VLOOKUP($A:$A,Variables_extraites!$A:$AD,11,FALSE)</f>
        <v>1</v>
      </c>
      <c r="AD61" s="28">
        <f>VLOOKUP($A:$A,Variables_extraites!$A:$AD,12,FALSE)</f>
        <v>1</v>
      </c>
      <c r="AE61" s="74">
        <f>VLOOKUP($A:$A,Variables_extraites!$A:$AD,13,FALSE)</f>
        <v>68.432432432432435</v>
      </c>
      <c r="AF61" s="74">
        <f>VLOOKUP($A:$A,Variables_extraites!$A:$AD,14,FALSE)</f>
        <v>1.237789203084833</v>
      </c>
      <c r="AG61" s="84">
        <f>VLOOKUP($A:$A,Variables_extraites!$A:$AD,15,FALSE)</f>
        <v>27</v>
      </c>
      <c r="AH61" s="74">
        <f>VLOOKUP($A:$A,Variables_extraites!$A:$AD,16,FALSE)</f>
        <v>120</v>
      </c>
      <c r="AI61" s="58">
        <f>VLOOKUP($A:$A,Variables_extraites!$A:$AD,17,FALSE)</f>
        <v>42472</v>
      </c>
      <c r="AJ61" s="58">
        <f>VLOOKUP($A:$A,Variables_extraites!$A:$AD,18,FALSE)</f>
        <v>43493</v>
      </c>
      <c r="AK61" s="74">
        <f>VLOOKUP($A:$A,Variables_extraites!$A:$AD,19,FALSE)</f>
        <v>0</v>
      </c>
      <c r="AL61" s="58">
        <f>VLOOKUP($A:$A,Variables_extraites!$A:$AD,20,FALSE)</f>
        <v>43493</v>
      </c>
      <c r="AM61" s="74">
        <f>VLOOKUP($A:$A,Variables_extraites!$A:$AD,21,FALSE)</f>
        <v>33</v>
      </c>
      <c r="AN61" s="74">
        <f>VLOOKUP($A:$A,Variables_extraites!$A:$AD,22,FALSE)</f>
        <v>0</v>
      </c>
      <c r="AO61" s="58">
        <f>VLOOKUP($A:$A,Variables_extraites!$A:$AD,23,FALSE)</f>
        <v>43493</v>
      </c>
      <c r="AP61" s="74">
        <f>VLOOKUP($A:$A,Variables_extraites!$A:$AD,24,FALSE)</f>
        <v>33</v>
      </c>
      <c r="AQ61" s="74">
        <f>VLOOKUP($A:$A,Variables_extraites!$A:$AD,25,FALSE)</f>
        <v>0</v>
      </c>
      <c r="AR61" s="58">
        <f>VLOOKUP($A:$A,Variables_extraites!$A:$AD,26,FALSE)</f>
        <v>43493</v>
      </c>
      <c r="AS61" s="74">
        <f>VLOOKUP($A:$A,Variables_extraites!$A:$AD,27,FALSE)</f>
        <v>33</v>
      </c>
      <c r="AT61" s="74">
        <f>VLOOKUP($A:$A,Variables_extraites!$A:$AD,28,FALSE)</f>
        <v>33</v>
      </c>
      <c r="AU61" s="74">
        <f>VLOOKUP($A:$A,Variables_extraites!$A:$AD,29,FALSE)</f>
        <v>1021</v>
      </c>
      <c r="AV61" s="74">
        <f>VLOOKUP($A:$A,Variables_extraites!$A:$AD,30,FALSE)</f>
        <v>-27.88</v>
      </c>
      <c r="AW61" s="877">
        <v>7.8489984304000204</v>
      </c>
      <c r="AX61" s="877">
        <v>7.7354544816842497</v>
      </c>
      <c r="AY61" s="877">
        <v>4.9823091301297699</v>
      </c>
      <c r="AZ61" s="877">
        <v>1.08406426478847</v>
      </c>
      <c r="BA61" s="877">
        <v>7.66348694611023</v>
      </c>
      <c r="BB61" s="877">
        <v>5.5188498287076904</v>
      </c>
      <c r="BC61" s="877">
        <v>9.05020237465361</v>
      </c>
      <c r="BD61" s="877">
        <v>7.2697812382743798</v>
      </c>
      <c r="BE61" s="877">
        <v>6.3275077345872104</v>
      </c>
      <c r="BF61" s="877">
        <v>0.613531652917927</v>
      </c>
      <c r="BG61" s="877">
        <v>5.4931349223055097</v>
      </c>
      <c r="BH61" s="877">
        <v>5.9852727142534503</v>
      </c>
      <c r="BI61" s="877">
        <v>7.3420746679991398</v>
      </c>
      <c r="BJ61" s="877">
        <v>4.1301071786588297</v>
      </c>
      <c r="BK61" s="877">
        <v>5.6008049549894698</v>
      </c>
      <c r="BL61" s="877">
        <v>6.7121830512092302</v>
      </c>
      <c r="BM61" s="877">
        <v>5.9245750033927296</v>
      </c>
      <c r="BN61" s="877">
        <v>7.1628947993747802</v>
      </c>
      <c r="BO61" s="877">
        <v>5.6892991605358896</v>
      </c>
      <c r="BP61" s="877">
        <v>5.4737869116143703</v>
      </c>
      <c r="BQ61" s="877">
        <v>7.2762174793712902</v>
      </c>
      <c r="BR61" s="877">
        <v>3.3146965256562901</v>
      </c>
      <c r="BS61" s="877">
        <v>9.2103791227919398</v>
      </c>
      <c r="BT61" s="877">
        <v>1.75702324650746</v>
      </c>
      <c r="BU61" s="877">
        <v>6.8618313306976102</v>
      </c>
      <c r="BV61" s="877">
        <v>6.6435676219088</v>
      </c>
      <c r="BW61" s="877">
        <v>5.4087118610294302</v>
      </c>
      <c r="BX61" s="877">
        <v>10.1039696485546</v>
      </c>
      <c r="BY61" s="877">
        <v>2.84799690655495</v>
      </c>
      <c r="BZ61" s="877">
        <v>8.2994369994275008</v>
      </c>
      <c r="CA61" s="877">
        <v>4.5801454844233804</v>
      </c>
      <c r="CB61" s="877">
        <v>1.8045326491270599</v>
      </c>
      <c r="CC61" s="877">
        <v>3.5471348050413298</v>
      </c>
      <c r="CD61" s="877">
        <v>7.4533558762844798</v>
      </c>
    </row>
    <row r="62" spans="1:82" ht="15.75" x14ac:dyDescent="0.25">
      <c r="A62" s="876">
        <v>122</v>
      </c>
      <c r="B62" s="267">
        <v>122</v>
      </c>
      <c r="C62" s="206">
        <v>2</v>
      </c>
      <c r="D62" s="29" t="s">
        <v>2118</v>
      </c>
      <c r="E62" s="27">
        <v>10303</v>
      </c>
      <c r="F62" s="911" t="s">
        <v>2119</v>
      </c>
      <c r="G62" s="911" t="s">
        <v>2119</v>
      </c>
      <c r="H62" s="922">
        <v>73</v>
      </c>
      <c r="I62" s="342">
        <v>29.270994027135</v>
      </c>
      <c r="J62" s="208">
        <v>1</v>
      </c>
      <c r="K62" s="342">
        <v>2</v>
      </c>
      <c r="L62" s="208">
        <v>0</v>
      </c>
      <c r="M62" s="923">
        <v>66</v>
      </c>
      <c r="N62" s="913">
        <v>19.28</v>
      </c>
      <c r="O62" s="914">
        <v>797.5803803593584</v>
      </c>
      <c r="P62" s="915">
        <v>718.9</v>
      </c>
      <c r="Q62" s="916">
        <v>10</v>
      </c>
      <c r="R62" s="227">
        <v>51.09799010379583</v>
      </c>
      <c r="S62" s="227">
        <v>29.470198675496697</v>
      </c>
      <c r="T62" s="917">
        <v>25</v>
      </c>
      <c r="U62" s="227">
        <v>-19.533333333333335</v>
      </c>
      <c r="V62" s="921">
        <v>54.383670176988915</v>
      </c>
      <c r="W62" s="920">
        <v>35.066668552884359</v>
      </c>
      <c r="X62" s="584">
        <v>56.519500000000001</v>
      </c>
      <c r="Y62" s="28">
        <f>VLOOKUP($A:$A,Variables_extraites!$A:$AD,7,FALSE)</f>
        <v>0</v>
      </c>
      <c r="Z62" s="28">
        <f>VLOOKUP($A:$A,Variables_extraites!$A:$AD,8,FALSE)</f>
        <v>0</v>
      </c>
      <c r="AA62" s="28">
        <f>VLOOKUP($A:$A,Variables_extraites!$A:$AD,9,FALSE)</f>
        <v>11.2</v>
      </c>
      <c r="AB62" s="28">
        <f>VLOOKUP($A:$A,Variables_extraites!$A:$AD,10,FALSE)</f>
        <v>1</v>
      </c>
      <c r="AC62" s="28">
        <f>VLOOKUP($A:$A,Variables_extraites!$A:$AD,11,FALSE)</f>
        <v>1</v>
      </c>
      <c r="AD62" s="28">
        <f>VLOOKUP($A:$A,Variables_extraites!$A:$AD,12,FALSE)</f>
        <v>1</v>
      </c>
      <c r="AE62" s="74">
        <f>VLOOKUP($A:$A,Variables_extraites!$A:$AD,13,FALSE)</f>
        <v>71.006944444444457</v>
      </c>
      <c r="AF62" s="74" t="str">
        <f>VLOOKUP($A:$A,Variables_extraites!$A:$AD,14,FALSE)</f>
        <v>NA</v>
      </c>
      <c r="AG62" s="84">
        <f>VLOOKUP($A:$A,Variables_extraites!$A:$AD,15,FALSE)</f>
        <v>11.333333333333334</v>
      </c>
      <c r="AH62" s="74">
        <f>VLOOKUP($A:$A,Variables_extraites!$A:$AD,16,FALSE)</f>
        <v>122</v>
      </c>
      <c r="AI62" s="58">
        <f>VLOOKUP($A:$A,Variables_extraites!$A:$AD,17,FALSE)</f>
        <v>42471</v>
      </c>
      <c r="AJ62" s="58">
        <f>VLOOKUP($A:$A,Variables_extraites!$A:$AD,18,FALSE)</f>
        <v>43493</v>
      </c>
      <c r="AK62" s="74">
        <f>VLOOKUP($A:$A,Variables_extraites!$A:$AD,19,FALSE)</f>
        <v>0</v>
      </c>
      <c r="AL62" s="58">
        <f>VLOOKUP($A:$A,Variables_extraites!$A:$AD,20,FALSE)</f>
        <v>43493</v>
      </c>
      <c r="AM62" s="74">
        <f>VLOOKUP($A:$A,Variables_extraites!$A:$AD,21,FALSE)</f>
        <v>33</v>
      </c>
      <c r="AN62" s="74">
        <f>VLOOKUP($A:$A,Variables_extraites!$A:$AD,22,FALSE)</f>
        <v>1</v>
      </c>
      <c r="AO62" s="58">
        <f>VLOOKUP($A:$A,Variables_extraites!$A:$AD,23,FALSE)</f>
        <v>42494</v>
      </c>
      <c r="AP62" s="74">
        <f>VLOOKUP($A:$A,Variables_extraites!$A:$AD,24,FALSE)</f>
        <v>1</v>
      </c>
      <c r="AQ62" s="74">
        <f>VLOOKUP($A:$A,Variables_extraites!$A:$AD,25,FALSE)</f>
        <v>1</v>
      </c>
      <c r="AR62" s="58">
        <f>VLOOKUP($A:$A,Variables_extraites!$A:$AD,26,FALSE)</f>
        <v>42494</v>
      </c>
      <c r="AS62" s="74">
        <f>VLOOKUP($A:$A,Variables_extraites!$A:$AD,27,FALSE)</f>
        <v>1</v>
      </c>
      <c r="AT62" s="74">
        <f>VLOOKUP($A:$A,Variables_extraites!$A:$AD,28,FALSE)</f>
        <v>33</v>
      </c>
      <c r="AU62" s="74">
        <f>VLOOKUP($A:$A,Variables_extraites!$A:$AD,29,FALSE)</f>
        <v>1022</v>
      </c>
      <c r="AV62" s="74">
        <f>VLOOKUP($A:$A,Variables_extraites!$A:$AD,30,FALSE)</f>
        <v>-21.733333333333331</v>
      </c>
      <c r="AW62" s="877">
        <v>8.6455863859136102</v>
      </c>
      <c r="AX62" s="877">
        <v>7.3977174105213503</v>
      </c>
      <c r="AY62" s="877">
        <v>5.7479244162384404</v>
      </c>
      <c r="AZ62" s="877">
        <v>2.3305584000307999</v>
      </c>
      <c r="BA62" s="877">
        <v>7.9708536543404804</v>
      </c>
      <c r="BB62" s="877">
        <v>6.7044570193288404</v>
      </c>
      <c r="BC62" s="877">
        <v>9.3608031992524108</v>
      </c>
      <c r="BD62" s="877">
        <v>8.0032649088174903</v>
      </c>
      <c r="BE62" s="877">
        <v>6.2609665645194896</v>
      </c>
      <c r="BF62" s="877">
        <v>0.92599941855622303</v>
      </c>
      <c r="BG62" s="877">
        <v>6.19258872156664</v>
      </c>
      <c r="BH62" s="877">
        <v>6.8139094250770302</v>
      </c>
      <c r="BI62" s="877">
        <v>7.84479990131066</v>
      </c>
      <c r="BJ62" s="877">
        <v>4.6898582363192496</v>
      </c>
      <c r="BK62" s="877">
        <v>6.1039172107520701</v>
      </c>
      <c r="BL62" s="877">
        <v>8.0901124196642904</v>
      </c>
      <c r="BM62" s="877">
        <v>6.7536847550818102</v>
      </c>
      <c r="BN62" s="877">
        <v>7.9459704848807098</v>
      </c>
      <c r="BO62" s="877">
        <v>5.9784244654408596</v>
      </c>
      <c r="BP62" s="877">
        <v>6.1965283609369397</v>
      </c>
      <c r="BQ62" s="877">
        <v>8.1938702847744604</v>
      </c>
      <c r="BR62" s="877">
        <v>3.4918530963296699</v>
      </c>
      <c r="BS62" s="877">
        <v>11.121391053883899</v>
      </c>
      <c r="BT62" s="877">
        <v>1.86393845042397</v>
      </c>
      <c r="BU62" s="877">
        <v>6.5318492857511998</v>
      </c>
      <c r="BV62" s="877">
        <v>6.6834157470304296</v>
      </c>
      <c r="BW62" s="877">
        <v>6.0332027259372198</v>
      </c>
      <c r="BX62" s="877">
        <v>11.011318119982</v>
      </c>
      <c r="BY62" s="877">
        <v>3.1521834190550502</v>
      </c>
      <c r="BZ62" s="877">
        <v>7.9362256815227301</v>
      </c>
      <c r="CA62" s="877">
        <v>4.0959244199985401</v>
      </c>
      <c r="CB62" s="877">
        <v>3.0750924384592402</v>
      </c>
      <c r="CC62" s="877">
        <v>3.0399961894215299</v>
      </c>
      <c r="CD62" s="877">
        <v>9.2574526034599405</v>
      </c>
    </row>
    <row r="63" spans="1:82" ht="15.75" x14ac:dyDescent="0.25">
      <c r="A63" s="876">
        <v>123</v>
      </c>
      <c r="B63" s="274">
        <v>123</v>
      </c>
      <c r="C63" s="206">
        <v>2</v>
      </c>
      <c r="D63" s="29" t="s">
        <v>2118</v>
      </c>
      <c r="E63" s="27">
        <v>10304</v>
      </c>
      <c r="F63" s="911" t="s">
        <v>2119</v>
      </c>
      <c r="G63" s="911" t="s">
        <v>2119</v>
      </c>
      <c r="H63" s="922">
        <v>81</v>
      </c>
      <c r="I63" s="342">
        <v>33.203124999999993</v>
      </c>
      <c r="J63" s="208">
        <v>1</v>
      </c>
      <c r="K63" s="342">
        <v>4</v>
      </c>
      <c r="L63" s="208">
        <v>0</v>
      </c>
      <c r="M63" s="923">
        <v>49</v>
      </c>
      <c r="N63" s="913">
        <v>29.97</v>
      </c>
      <c r="O63" s="914">
        <v>140.82468215076881</v>
      </c>
      <c r="P63" s="915">
        <v>581.4</v>
      </c>
      <c r="Q63" s="916">
        <v>24</v>
      </c>
      <c r="R63" s="227">
        <v>31.421804801359926</v>
      </c>
      <c r="S63" s="227">
        <v>11.262443438914024</v>
      </c>
      <c r="T63" s="917">
        <v>28</v>
      </c>
      <c r="U63" s="227">
        <v>-17.623333333333331</v>
      </c>
      <c r="V63" s="919">
        <v>52.438667000000002</v>
      </c>
      <c r="W63" s="920">
        <v>26.131676638241817</v>
      </c>
      <c r="X63" s="584">
        <v>48.281399999999998</v>
      </c>
      <c r="Y63" s="28">
        <f>VLOOKUP($A:$A,Variables_extraites!$A:$AD,7,FALSE)</f>
        <v>0</v>
      </c>
      <c r="Z63" s="28">
        <f>VLOOKUP($A:$A,Variables_extraites!$A:$AD,8,FALSE)</f>
        <v>1</v>
      </c>
      <c r="AA63" s="28">
        <f>VLOOKUP($A:$A,Variables_extraites!$A:$AD,9,FALSE)</f>
        <v>13.2</v>
      </c>
      <c r="AB63" s="28">
        <f>VLOOKUP($A:$A,Variables_extraites!$A:$AD,10,FALSE)</f>
        <v>0</v>
      </c>
      <c r="AC63" s="28">
        <f>VLOOKUP($A:$A,Variables_extraites!$A:$AD,11,FALSE)</f>
        <v>0</v>
      </c>
      <c r="AD63" s="28">
        <f>VLOOKUP($A:$A,Variables_extraites!$A:$AD,12,FALSE)</f>
        <v>1</v>
      </c>
      <c r="AE63" s="74">
        <f>VLOOKUP($A:$A,Variables_extraites!$A:$AD,13,FALSE)</f>
        <v>56.786102062975033</v>
      </c>
      <c r="AF63" s="74" t="str">
        <f>VLOOKUP($A:$A,Variables_extraites!$A:$AD,14,FALSE)</f>
        <v>NA</v>
      </c>
      <c r="AG63" s="84">
        <f>VLOOKUP($A:$A,Variables_extraites!$A:$AD,15,FALSE)</f>
        <v>16.666666666666668</v>
      </c>
      <c r="AH63" s="74">
        <f>VLOOKUP($A:$A,Variables_extraites!$A:$AD,16,FALSE)</f>
        <v>123</v>
      </c>
      <c r="AI63" s="58">
        <f>VLOOKUP($A:$A,Variables_extraites!$A:$AD,17,FALSE)</f>
        <v>42471</v>
      </c>
      <c r="AJ63" s="58">
        <f>VLOOKUP($A:$A,Variables_extraites!$A:$AD,18,FALSE)</f>
        <v>43409</v>
      </c>
      <c r="AK63" s="74">
        <f>VLOOKUP($A:$A,Variables_extraites!$A:$AD,19,FALSE)</f>
        <v>0</v>
      </c>
      <c r="AL63" s="58">
        <f>VLOOKUP($A:$A,Variables_extraites!$A:$AD,20,FALSE)</f>
        <v>43409</v>
      </c>
      <c r="AM63" s="74">
        <f>VLOOKUP($A:$A,Variables_extraites!$A:$AD,21,FALSE)</f>
        <v>30</v>
      </c>
      <c r="AN63" s="74">
        <f>VLOOKUP($A:$A,Variables_extraites!$A:$AD,22,FALSE)</f>
        <v>1</v>
      </c>
      <c r="AO63" s="58">
        <f>VLOOKUP($A:$A,Variables_extraites!$A:$AD,23,FALSE)</f>
        <v>43348</v>
      </c>
      <c r="AP63" s="74">
        <f>VLOOKUP($A:$A,Variables_extraites!$A:$AD,24,FALSE)</f>
        <v>28</v>
      </c>
      <c r="AQ63" s="74">
        <f>VLOOKUP($A:$A,Variables_extraites!$A:$AD,25,FALSE)</f>
        <v>1</v>
      </c>
      <c r="AR63" s="58">
        <f>VLOOKUP($A:$A,Variables_extraites!$A:$AD,26,FALSE)</f>
        <v>43348</v>
      </c>
      <c r="AS63" s="74">
        <f>VLOOKUP($A:$A,Variables_extraites!$A:$AD,27,FALSE)</f>
        <v>28</v>
      </c>
      <c r="AT63" s="74">
        <f>VLOOKUP($A:$A,Variables_extraites!$A:$AD,28,FALSE)</f>
        <v>30</v>
      </c>
      <c r="AU63" s="74">
        <f>VLOOKUP($A:$A,Variables_extraites!$A:$AD,29,FALSE)</f>
        <v>938</v>
      </c>
      <c r="AV63" s="74">
        <f>VLOOKUP($A:$A,Variables_extraites!$A:$AD,30,FALSE)</f>
        <v>-20.246666666666666</v>
      </c>
      <c r="AW63" s="877">
        <v>8.5208150858442995</v>
      </c>
      <c r="AX63" s="877">
        <v>7.1649069266756902</v>
      </c>
      <c r="AY63" s="877">
        <v>5.5659017668066699</v>
      </c>
      <c r="AZ63" s="877">
        <v>2.0806576633452298</v>
      </c>
      <c r="BA63" s="877">
        <v>8.1113443632830808</v>
      </c>
      <c r="BB63" s="877">
        <v>6.0127921219726304</v>
      </c>
      <c r="BC63" s="877">
        <v>9.3269237839127292</v>
      </c>
      <c r="BD63" s="877">
        <v>7.4771106282349802</v>
      </c>
      <c r="BE63" s="877">
        <v>6.2935176304174201</v>
      </c>
      <c r="BF63" s="877">
        <v>1</v>
      </c>
      <c r="BG63" s="877">
        <v>6.5191644498060697</v>
      </c>
      <c r="BH63" s="877">
        <v>7.3660598822074697</v>
      </c>
      <c r="BI63" s="877">
        <v>8.0259700497086506</v>
      </c>
      <c r="BJ63" s="877">
        <v>4.8923910259134002</v>
      </c>
      <c r="BK63" s="877">
        <v>6.4538467737499303</v>
      </c>
      <c r="BL63" s="877">
        <v>8.3526172989584992</v>
      </c>
      <c r="BM63" s="877">
        <v>6.4492312006694901</v>
      </c>
      <c r="BN63" s="877">
        <v>7.2368752453669396</v>
      </c>
      <c r="BO63" s="877">
        <v>5.8833764366728403</v>
      </c>
      <c r="BP63" s="877">
        <v>6.3489051611684104</v>
      </c>
      <c r="BQ63" s="877">
        <v>8.4122310965372407</v>
      </c>
      <c r="BR63" s="877">
        <v>4.4679315460262901</v>
      </c>
      <c r="BS63" s="877">
        <v>11.0369222457081</v>
      </c>
      <c r="BT63" s="877">
        <v>2.2448870591235299</v>
      </c>
      <c r="BU63" s="877">
        <v>6.9328643353055197</v>
      </c>
      <c r="BV63" s="877">
        <v>6.4075227099127998</v>
      </c>
      <c r="BW63" s="877">
        <v>5.4495613746132401</v>
      </c>
      <c r="BX63" s="877">
        <v>10.910852561760899</v>
      </c>
      <c r="BY63" s="877">
        <v>3.0053999877425901</v>
      </c>
      <c r="BZ63" s="877">
        <v>8.1272721481004595</v>
      </c>
      <c r="CA63" s="877">
        <v>4.2024177215751797</v>
      </c>
      <c r="CB63" s="877">
        <v>2.7835804136604798</v>
      </c>
      <c r="CC63" s="877">
        <v>2.4649327892792301</v>
      </c>
      <c r="CD63" s="877">
        <v>8.7920351865846094</v>
      </c>
    </row>
    <row r="64" spans="1:82" ht="15.75" x14ac:dyDescent="0.25">
      <c r="A64" s="876">
        <v>124</v>
      </c>
      <c r="B64" s="267">
        <v>124</v>
      </c>
      <c r="C64" s="206">
        <v>2</v>
      </c>
      <c r="D64" s="29" t="s">
        <v>2118</v>
      </c>
      <c r="E64" s="27">
        <v>10476</v>
      </c>
      <c r="F64" s="911" t="s">
        <v>2119</v>
      </c>
      <c r="G64" s="911" t="s">
        <v>2119</v>
      </c>
      <c r="H64" s="922">
        <v>85</v>
      </c>
      <c r="I64" s="342">
        <v>27.13141179099237</v>
      </c>
      <c r="J64" s="61">
        <v>0</v>
      </c>
      <c r="K64" s="62">
        <v>3</v>
      </c>
      <c r="L64" s="125">
        <v>0</v>
      </c>
      <c r="M64" s="916">
        <v>66</v>
      </c>
      <c r="N64" s="913">
        <v>10.4</v>
      </c>
      <c r="O64" s="914">
        <v>330.51023989751201</v>
      </c>
      <c r="P64" s="915">
        <v>915.7</v>
      </c>
      <c r="Q64" s="916">
        <v>28</v>
      </c>
      <c r="R64" s="227">
        <v>57.567310517688419</v>
      </c>
      <c r="S64" s="227">
        <v>16.517045454545453</v>
      </c>
      <c r="T64" s="917">
        <v>26</v>
      </c>
      <c r="U64" s="227">
        <v>-21.543333333333333</v>
      </c>
      <c r="V64" s="919">
        <v>79.289685000000006</v>
      </c>
      <c r="W64" s="920">
        <v>30.386739784121765</v>
      </c>
      <c r="X64" s="584">
        <v>40.458500000000001</v>
      </c>
      <c r="Y64" s="28">
        <f>VLOOKUP($A:$A,Variables_extraites!$A:$AD,7,FALSE)</f>
        <v>0</v>
      </c>
      <c r="Z64" s="28">
        <f>VLOOKUP($A:$A,Variables_extraites!$A:$AD,8,FALSE)</f>
        <v>1</v>
      </c>
      <c r="AA64" s="28">
        <f>VLOOKUP($A:$A,Variables_extraites!$A:$AD,9,FALSE)</f>
        <v>10.7</v>
      </c>
      <c r="AB64" s="28">
        <f>VLOOKUP($A:$A,Variables_extraites!$A:$AD,10,FALSE)</f>
        <v>1</v>
      </c>
      <c r="AC64" s="28">
        <f>VLOOKUP($A:$A,Variables_extraites!$A:$AD,11,FALSE)</f>
        <v>1</v>
      </c>
      <c r="AD64" s="28">
        <f>VLOOKUP($A:$A,Variables_extraites!$A:$AD,12,FALSE)</f>
        <v>1</v>
      </c>
      <c r="AE64" s="74">
        <f>VLOOKUP($A:$A,Variables_extraites!$A:$AD,13,FALSE)</f>
        <v>71.58682634730539</v>
      </c>
      <c r="AF64" s="74" t="str">
        <f>VLOOKUP($A:$A,Variables_extraites!$A:$AD,14,FALSE)</f>
        <v>NA</v>
      </c>
      <c r="AG64" s="84">
        <f>VLOOKUP($A:$A,Variables_extraites!$A:$AD,15,FALSE)</f>
        <v>14.333333333333334</v>
      </c>
      <c r="AH64" s="74">
        <f>VLOOKUP($A:$A,Variables_extraites!$A:$AD,16,FALSE)</f>
        <v>124</v>
      </c>
      <c r="AI64" s="58">
        <f>VLOOKUP($A:$A,Variables_extraites!$A:$AD,17,FALSE)</f>
        <v>42467</v>
      </c>
      <c r="AJ64" s="58">
        <f>VLOOKUP($A:$A,Variables_extraites!$A:$AD,18,FALSE)</f>
        <v>43507</v>
      </c>
      <c r="AK64" s="74">
        <f>VLOOKUP($A:$A,Variables_extraites!$A:$AD,19,FALSE)</f>
        <v>0</v>
      </c>
      <c r="AL64" s="58">
        <f>VLOOKUP($A:$A,Variables_extraites!$A:$AD,20,FALSE)</f>
        <v>43507</v>
      </c>
      <c r="AM64" s="74">
        <f>VLOOKUP($A:$A,Variables_extraites!$A:$AD,21,FALSE)</f>
        <v>34</v>
      </c>
      <c r="AN64" s="74">
        <f>VLOOKUP($A:$A,Variables_extraites!$A:$AD,22,FALSE)</f>
        <v>1</v>
      </c>
      <c r="AO64" s="58">
        <f>VLOOKUP($A:$A,Variables_extraites!$A:$AD,23,FALSE)</f>
        <v>42583</v>
      </c>
      <c r="AP64" s="74">
        <f>VLOOKUP($A:$A,Variables_extraites!$A:$AD,24,FALSE)</f>
        <v>3</v>
      </c>
      <c r="AQ64" s="74">
        <f>VLOOKUP($A:$A,Variables_extraites!$A:$AD,25,FALSE)</f>
        <v>1</v>
      </c>
      <c r="AR64" s="58">
        <f>VLOOKUP($A:$A,Variables_extraites!$A:$AD,26,FALSE)</f>
        <v>42583</v>
      </c>
      <c r="AS64" s="74">
        <f>VLOOKUP($A:$A,Variables_extraites!$A:$AD,27,FALSE)</f>
        <v>3</v>
      </c>
      <c r="AT64" s="74">
        <f>VLOOKUP($A:$A,Variables_extraites!$A:$AD,28,FALSE)</f>
        <v>34</v>
      </c>
      <c r="AU64" s="74">
        <f>VLOOKUP($A:$A,Variables_extraites!$A:$AD,29,FALSE)</f>
        <v>1040</v>
      </c>
      <c r="AV64" s="74">
        <f>VLOOKUP($A:$A,Variables_extraites!$A:$AD,30,FALSE)</f>
        <v>-19.853333333333332</v>
      </c>
      <c r="AW64" s="877">
        <v>8.1821460196332101</v>
      </c>
      <c r="AX64" s="877">
        <v>7.86746408476795</v>
      </c>
      <c r="AY64" s="877">
        <v>5.2384047393250803</v>
      </c>
      <c r="AZ64" s="877">
        <v>3.1538053360790399</v>
      </c>
      <c r="BA64" s="877">
        <v>7.3889644159004604</v>
      </c>
      <c r="BB64" s="877">
        <v>8.8701489157240303</v>
      </c>
      <c r="BC64" s="877">
        <v>7.2500141150103703</v>
      </c>
      <c r="BD64" s="877">
        <v>7.6590682748432304</v>
      </c>
      <c r="BE64" s="877">
        <v>6.3136086570304899</v>
      </c>
      <c r="BF64" s="877">
        <v>2.4515408330178299</v>
      </c>
      <c r="BG64" s="877">
        <v>7.7094974292506802</v>
      </c>
      <c r="BH64" s="877">
        <v>8.0554451362935193</v>
      </c>
      <c r="BI64" s="877">
        <v>8.5319272418769607</v>
      </c>
      <c r="BJ64" s="877">
        <v>5.6322682154995096</v>
      </c>
      <c r="BK64" s="877">
        <v>6.6843979836375702</v>
      </c>
      <c r="BL64" s="877">
        <v>7.7270355117213096</v>
      </c>
      <c r="BM64" s="877">
        <v>6.7835876120184704</v>
      </c>
      <c r="BN64" s="877">
        <v>7.22660486039603</v>
      </c>
      <c r="BO64" s="877">
        <v>6.8213275542196801</v>
      </c>
      <c r="BP64" s="877">
        <v>7.0989795276564003</v>
      </c>
      <c r="BQ64" s="877">
        <v>8.9001120629774597</v>
      </c>
      <c r="BR64" s="877">
        <v>-1.9378782880922001</v>
      </c>
      <c r="BS64" s="877">
        <v>9.9481481823081097</v>
      </c>
      <c r="BT64" s="877">
        <v>2.5680321047712802</v>
      </c>
      <c r="BU64" s="877">
        <v>5.5993177936982299</v>
      </c>
      <c r="BV64" s="877">
        <v>6.2412681773293697</v>
      </c>
      <c r="BW64" s="877">
        <v>4.3132458517875598</v>
      </c>
      <c r="BX64" s="877">
        <v>9.5911483006674505</v>
      </c>
      <c r="BY64" s="877">
        <v>2.5704629310260398</v>
      </c>
      <c r="BZ64" s="877">
        <v>6.57076649652761</v>
      </c>
      <c r="CA64" s="877">
        <v>4.1921941652833397</v>
      </c>
      <c r="CB64" s="877">
        <v>3.02038180413984</v>
      </c>
      <c r="CC64" s="877">
        <v>7.5371960817904302</v>
      </c>
      <c r="CD64" s="877">
        <v>7.3801160775368304</v>
      </c>
    </row>
    <row r="65" spans="1:82" ht="15.75" x14ac:dyDescent="0.25">
      <c r="A65" s="876">
        <v>125</v>
      </c>
      <c r="B65" s="267">
        <v>125</v>
      </c>
      <c r="C65" s="206">
        <v>2</v>
      </c>
      <c r="D65" s="29" t="s">
        <v>2118</v>
      </c>
      <c r="E65" s="27">
        <v>10548</v>
      </c>
      <c r="F65" s="911" t="s">
        <v>2119</v>
      </c>
      <c r="G65" s="911" t="s">
        <v>2119</v>
      </c>
      <c r="H65" s="922">
        <v>79</v>
      </c>
      <c r="I65" s="342">
        <v>29.065926806711587</v>
      </c>
      <c r="J65" s="208">
        <v>0</v>
      </c>
      <c r="K65" s="342">
        <v>2</v>
      </c>
      <c r="L65" s="208">
        <v>1</v>
      </c>
      <c r="M65" s="923">
        <v>32</v>
      </c>
      <c r="N65" s="913">
        <v>34.07</v>
      </c>
      <c r="O65" s="914">
        <v>296.62473015261145</v>
      </c>
      <c r="P65" s="915">
        <v>721.5</v>
      </c>
      <c r="Q65" s="916">
        <v>66</v>
      </c>
      <c r="R65" s="227">
        <v>24.328620989927082</v>
      </c>
      <c r="S65" s="227">
        <v>33.823999999999991</v>
      </c>
      <c r="T65" s="917">
        <v>25.666666666666668</v>
      </c>
      <c r="U65" s="227">
        <v>-10.266666666666666</v>
      </c>
      <c r="V65" s="919">
        <v>82.680426999999995</v>
      </c>
      <c r="W65" s="920">
        <v>32.939130076835212</v>
      </c>
      <c r="X65" s="584">
        <v>131.6439</v>
      </c>
      <c r="Y65" s="28">
        <f>VLOOKUP($A:$A,Variables_extraites!$A:$AD,7,FALSE)</f>
        <v>0</v>
      </c>
      <c r="Z65" s="28">
        <f>VLOOKUP($A:$A,Variables_extraites!$A:$AD,8,FALSE)</f>
        <v>0</v>
      </c>
      <c r="AA65" s="28">
        <f>VLOOKUP($A:$A,Variables_extraites!$A:$AD,9,FALSE)</f>
        <v>13.2</v>
      </c>
      <c r="AB65" s="28">
        <f>VLOOKUP($A:$A,Variables_extraites!$A:$AD,10,FALSE)</f>
        <v>0</v>
      </c>
      <c r="AC65" s="28">
        <f>VLOOKUP($A:$A,Variables_extraites!$A:$AD,11,FALSE)</f>
        <v>1</v>
      </c>
      <c r="AD65" s="28">
        <f>VLOOKUP($A:$A,Variables_extraites!$A:$AD,12,FALSE)</f>
        <v>0</v>
      </c>
      <c r="AE65" s="74">
        <f>VLOOKUP($A:$A,Variables_extraites!$A:$AD,13,FALSE)</f>
        <v>62.546957175056363</v>
      </c>
      <c r="AF65" s="74">
        <f>VLOOKUP($A:$A,Variables_extraites!$A:$AD,14,FALSE)</f>
        <v>1.6777777777777776</v>
      </c>
      <c r="AG65" s="84">
        <f>VLOOKUP($A:$A,Variables_extraites!$A:$AD,15,FALSE)</f>
        <v>13.333333333333334</v>
      </c>
      <c r="AH65" s="74">
        <f>VLOOKUP($A:$A,Variables_extraites!$A:$AD,16,FALSE)</f>
        <v>125</v>
      </c>
      <c r="AI65" s="58">
        <f>VLOOKUP($A:$A,Variables_extraites!$A:$AD,17,FALSE)</f>
        <v>42476</v>
      </c>
      <c r="AJ65" s="58">
        <f>VLOOKUP($A:$A,Variables_extraites!$A:$AD,18,FALSE)</f>
        <v>43059</v>
      </c>
      <c r="AK65" s="74">
        <f>VLOOKUP($A:$A,Variables_extraites!$A:$AD,19,FALSE)</f>
        <v>1</v>
      </c>
      <c r="AL65" s="58">
        <f>VLOOKUP($A:$A,Variables_extraites!$A:$AD,20,FALSE)</f>
        <v>43059</v>
      </c>
      <c r="AM65" s="74">
        <f>VLOOKUP($A:$A,Variables_extraites!$A:$AD,21,FALSE)</f>
        <v>19</v>
      </c>
      <c r="AN65" s="74">
        <f>VLOOKUP($A:$A,Variables_extraites!$A:$AD,22,FALSE)</f>
        <v>1</v>
      </c>
      <c r="AO65" s="58">
        <f>VLOOKUP($A:$A,Variables_extraites!$A:$AD,23,FALSE)</f>
        <v>42884</v>
      </c>
      <c r="AP65" s="74">
        <f>VLOOKUP($A:$A,Variables_extraites!$A:$AD,24,FALSE)</f>
        <v>13</v>
      </c>
      <c r="AQ65" s="74">
        <f>VLOOKUP($A:$A,Variables_extraites!$A:$AD,25,FALSE)</f>
        <v>1</v>
      </c>
      <c r="AR65" s="58">
        <f>VLOOKUP($A:$A,Variables_extraites!$A:$AD,26,FALSE)</f>
        <v>42884</v>
      </c>
      <c r="AS65" s="74">
        <f>VLOOKUP($A:$A,Variables_extraites!$A:$AD,27,FALSE)</f>
        <v>13</v>
      </c>
      <c r="AT65" s="74">
        <f>VLOOKUP($A:$A,Variables_extraites!$A:$AD,28,FALSE)</f>
        <v>19</v>
      </c>
      <c r="AU65" s="74">
        <f>VLOOKUP($A:$A,Variables_extraites!$A:$AD,29,FALSE)</f>
        <v>583</v>
      </c>
      <c r="AV65" s="74">
        <f>VLOOKUP($A:$A,Variables_extraites!$A:$AD,30,FALSE)</f>
        <v>-12.97</v>
      </c>
      <c r="AW65" s="877">
        <v>8.5252075712843904</v>
      </c>
      <c r="AX65" s="877">
        <v>7.4500564938908402</v>
      </c>
      <c r="AY65" s="877">
        <v>5.4950555283680202</v>
      </c>
      <c r="AZ65" s="877">
        <v>0.81885056089543395</v>
      </c>
      <c r="BA65" s="877">
        <v>6.7284647650925304</v>
      </c>
      <c r="BB65" s="877">
        <v>5.3081569751147599</v>
      </c>
      <c r="BC65" s="877">
        <v>9.1654597700556693</v>
      </c>
      <c r="BD65" s="877">
        <v>7.2945288545611504</v>
      </c>
      <c r="BE65" s="877">
        <v>6.0931798467654996</v>
      </c>
      <c r="BF65" s="877">
        <v>0.59454854955035397</v>
      </c>
      <c r="BG65" s="877">
        <v>7.0901124196642904</v>
      </c>
      <c r="BH65" s="877">
        <v>7.4887238658492299</v>
      </c>
      <c r="BI65" s="877">
        <v>8.0842237520340596</v>
      </c>
      <c r="BJ65" s="877">
        <v>4.8782348791123402</v>
      </c>
      <c r="BK65" s="877">
        <v>6.3030500846816704</v>
      </c>
      <c r="BL65" s="877">
        <v>8.2484494468313905</v>
      </c>
      <c r="BM65" s="877">
        <v>5.7852889807040198</v>
      </c>
      <c r="BN65" s="877">
        <v>7.0823619695574704</v>
      </c>
      <c r="BO65" s="877">
        <v>6.0763880685128404</v>
      </c>
      <c r="BP65" s="877">
        <v>6.5637682784520299</v>
      </c>
      <c r="BQ65" s="877">
        <v>8.5930549216698804</v>
      </c>
      <c r="BR65" s="877">
        <v>1.7355221772965399</v>
      </c>
      <c r="BS65" s="877">
        <v>10.66572674221</v>
      </c>
      <c r="BT65" s="877">
        <v>3.1407786557828001</v>
      </c>
      <c r="BU65" s="877">
        <v>5.4741115139424101</v>
      </c>
      <c r="BV65" s="877">
        <v>6.2033969485461196</v>
      </c>
      <c r="BW65" s="877">
        <v>4.7009944941682704</v>
      </c>
      <c r="BX65" s="877">
        <v>10.5836939494824</v>
      </c>
      <c r="BY65" s="877">
        <v>2.9781956296816499</v>
      </c>
      <c r="BZ65" s="877">
        <v>8.7105653905260603</v>
      </c>
      <c r="CA65" s="877">
        <v>3.7516779456875802</v>
      </c>
      <c r="CB65" s="877">
        <v>1.87312855895631</v>
      </c>
      <c r="CC65" s="877">
        <v>3.73858933664587</v>
      </c>
      <c r="CD65" s="877">
        <v>7.5249480864272398</v>
      </c>
    </row>
    <row r="66" spans="1:82" ht="15.75" x14ac:dyDescent="0.25">
      <c r="A66" s="876">
        <v>126</v>
      </c>
      <c r="B66" s="267">
        <v>126</v>
      </c>
      <c r="C66" s="206">
        <v>2</v>
      </c>
      <c r="D66" s="29" t="s">
        <v>2118</v>
      </c>
      <c r="E66" s="27">
        <v>10440</v>
      </c>
      <c r="F66" s="911" t="s">
        <v>2119</v>
      </c>
      <c r="G66" s="911"/>
      <c r="H66" s="922">
        <v>67</v>
      </c>
      <c r="I66" s="342">
        <v>36.730945821854917</v>
      </c>
      <c r="J66" s="208">
        <v>1</v>
      </c>
      <c r="K66" s="342">
        <v>2</v>
      </c>
      <c r="L66" s="208">
        <v>1</v>
      </c>
      <c r="M66" s="923">
        <v>64</v>
      </c>
      <c r="N66" s="913">
        <v>83.18</v>
      </c>
      <c r="O66" s="914">
        <v>842.48885012761502</v>
      </c>
      <c r="P66" s="915">
        <v>189.8</v>
      </c>
      <c r="Q66" s="916">
        <v>23</v>
      </c>
      <c r="R66" s="227">
        <v>41.269778192371128</v>
      </c>
      <c r="S66" s="227">
        <v>11.246696035242289</v>
      </c>
      <c r="T66" s="917">
        <v>20.666666666666668</v>
      </c>
      <c r="U66" s="926">
        <v>-16.25</v>
      </c>
      <c r="V66" s="921"/>
      <c r="W66" s="920"/>
      <c r="X66" s="584">
        <v>90.094800000000006</v>
      </c>
      <c r="Y66" s="28">
        <f>VLOOKUP($A:$A,Variables_extraites!$A:$AD,7,FALSE)</f>
        <v>0</v>
      </c>
      <c r="Z66" s="28" t="str">
        <f>VLOOKUP($A:$A,Variables_extraites!$A:$AD,8,FALSE)</f>
        <v>1, àconfirmer</v>
      </c>
      <c r="AA66" s="28">
        <f>VLOOKUP($A:$A,Variables_extraites!$A:$AD,9,FALSE)</f>
        <v>13.8</v>
      </c>
      <c r="AB66" s="28">
        <f>VLOOKUP($A:$A,Variables_extraites!$A:$AD,10,FALSE)</f>
        <v>1</v>
      </c>
      <c r="AC66" s="28">
        <f>VLOOKUP($A:$A,Variables_extraites!$A:$AD,11,FALSE)</f>
        <v>0</v>
      </c>
      <c r="AD66" s="28">
        <f>VLOOKUP($A:$A,Variables_extraites!$A:$AD,12,FALSE)</f>
        <v>1</v>
      </c>
      <c r="AE66" s="74">
        <f>VLOOKUP($A:$A,Variables_extraites!$A:$AD,13,FALSE)</f>
        <v>66.688632619439872</v>
      </c>
      <c r="AF66" s="74" t="str">
        <f>VLOOKUP($A:$A,Variables_extraites!$A:$AD,14,FALSE)</f>
        <v>NA</v>
      </c>
      <c r="AG66" s="84">
        <f>VLOOKUP($A:$A,Variables_extraites!$A:$AD,15,FALSE)</f>
        <v>15.333333333333334</v>
      </c>
      <c r="AH66" s="74">
        <f>VLOOKUP($A:$A,Variables_extraites!$A:$AD,16,FALSE)</f>
        <v>126</v>
      </c>
      <c r="AI66" s="58">
        <f>VLOOKUP($A:$A,Variables_extraites!$A:$AD,17,FALSE)</f>
        <v>42474</v>
      </c>
      <c r="AJ66" s="58">
        <f>VLOOKUP($A:$A,Variables_extraites!$A:$AD,18,FALSE)</f>
        <v>42490</v>
      </c>
      <c r="AK66" s="74">
        <f>VLOOKUP($A:$A,Variables_extraites!$A:$AD,19,FALSE)</f>
        <v>1</v>
      </c>
      <c r="AL66" s="58">
        <f>VLOOKUP($A:$A,Variables_extraites!$A:$AD,20,FALSE)</f>
        <v>42490</v>
      </c>
      <c r="AM66" s="74">
        <f>VLOOKUP($A:$A,Variables_extraites!$A:$AD,21,FALSE)</f>
        <v>1</v>
      </c>
      <c r="AN66" s="74">
        <f>VLOOKUP($A:$A,Variables_extraites!$A:$AD,22,FALSE)</f>
        <v>0</v>
      </c>
      <c r="AO66" s="58">
        <f>VLOOKUP($A:$A,Variables_extraites!$A:$AD,23,FALSE)</f>
        <v>42490</v>
      </c>
      <c r="AP66" s="74">
        <f>VLOOKUP($A:$A,Variables_extraites!$A:$AD,24,FALSE)</f>
        <v>1</v>
      </c>
      <c r="AQ66" s="74">
        <f>VLOOKUP($A:$A,Variables_extraites!$A:$AD,25,FALSE)</f>
        <v>1</v>
      </c>
      <c r="AR66" s="58">
        <f>VLOOKUP($A:$A,Variables_extraites!$A:$AD,26,FALSE)</f>
        <v>42490</v>
      </c>
      <c r="AS66" s="74">
        <f>VLOOKUP($A:$A,Variables_extraites!$A:$AD,27,FALSE)</f>
        <v>1</v>
      </c>
      <c r="AT66" s="74">
        <f>VLOOKUP($A:$A,Variables_extraites!$A:$AD,28,FALSE)</f>
        <v>0.5</v>
      </c>
      <c r="AU66" s="74">
        <f>VLOOKUP($A:$A,Variables_extraites!$A:$AD,29,FALSE)</f>
        <v>16</v>
      </c>
      <c r="AV66" s="74">
        <f>VLOOKUP($A:$A,Variables_extraites!$A:$AD,30,FALSE)</f>
        <v>-16.826666666666668</v>
      </c>
      <c r="AW66" s="877" t="s">
        <v>64</v>
      </c>
      <c r="AX66" s="877" t="s">
        <v>64</v>
      </c>
      <c r="AY66" s="877" t="s">
        <v>64</v>
      </c>
      <c r="AZ66" s="877" t="s">
        <v>64</v>
      </c>
      <c r="BA66" s="877" t="s">
        <v>64</v>
      </c>
      <c r="BB66" s="877" t="s">
        <v>64</v>
      </c>
      <c r="BC66" s="877" t="s">
        <v>64</v>
      </c>
      <c r="BD66" s="877" t="s">
        <v>64</v>
      </c>
      <c r="BE66" s="877" t="s">
        <v>64</v>
      </c>
      <c r="BF66" s="877" t="s">
        <v>64</v>
      </c>
      <c r="BG66" s="877" t="s">
        <v>64</v>
      </c>
      <c r="BH66" s="877" t="s">
        <v>64</v>
      </c>
      <c r="BI66" s="877" t="s">
        <v>64</v>
      </c>
      <c r="BJ66" s="877" t="s">
        <v>64</v>
      </c>
      <c r="BK66" s="877" t="s">
        <v>64</v>
      </c>
      <c r="BL66" s="877" t="s">
        <v>64</v>
      </c>
      <c r="BM66" s="877" t="s">
        <v>64</v>
      </c>
      <c r="BN66" s="877" t="s">
        <v>64</v>
      </c>
      <c r="BO66" s="877" t="s">
        <v>64</v>
      </c>
      <c r="BP66" s="877" t="s">
        <v>64</v>
      </c>
      <c r="BQ66" s="877" t="s">
        <v>64</v>
      </c>
      <c r="BR66" s="877" t="s">
        <v>64</v>
      </c>
      <c r="BS66" s="877" t="s">
        <v>64</v>
      </c>
      <c r="BT66" s="877" t="s">
        <v>64</v>
      </c>
      <c r="BU66" s="877" t="s">
        <v>64</v>
      </c>
      <c r="BV66" s="877" t="s">
        <v>64</v>
      </c>
      <c r="BW66" s="877" t="s">
        <v>64</v>
      </c>
      <c r="BX66" s="877" t="s">
        <v>64</v>
      </c>
      <c r="BY66" s="877" t="s">
        <v>64</v>
      </c>
      <c r="BZ66" s="877" t="s">
        <v>64</v>
      </c>
      <c r="CA66" s="877" t="s">
        <v>64</v>
      </c>
      <c r="CB66" s="877" t="s">
        <v>64</v>
      </c>
      <c r="CC66" s="877" t="s">
        <v>64</v>
      </c>
      <c r="CD66" s="877" t="s">
        <v>64</v>
      </c>
    </row>
    <row r="67" spans="1:82" ht="15.75" x14ac:dyDescent="0.25">
      <c r="A67" s="876">
        <v>128</v>
      </c>
      <c r="B67" s="274">
        <v>128</v>
      </c>
      <c r="C67" s="206">
        <v>2</v>
      </c>
      <c r="D67" s="29" t="s">
        <v>2118</v>
      </c>
      <c r="E67" s="27">
        <v>10643</v>
      </c>
      <c r="F67" s="911" t="s">
        <v>2119</v>
      </c>
      <c r="G67" s="911" t="s">
        <v>2119</v>
      </c>
      <c r="H67" s="922">
        <v>82</v>
      </c>
      <c r="I67" s="342">
        <v>45.703124999999993</v>
      </c>
      <c r="J67" s="208">
        <v>0</v>
      </c>
      <c r="K67" s="342">
        <v>2</v>
      </c>
      <c r="L67" s="208">
        <v>1</v>
      </c>
      <c r="M67" s="923">
        <v>47</v>
      </c>
      <c r="N67" s="913">
        <v>32.409999999999997</v>
      </c>
      <c r="O67" s="914">
        <v>134.59751227988707</v>
      </c>
      <c r="P67" s="915">
        <v>1066</v>
      </c>
      <c r="Q67" s="916">
        <v>90</v>
      </c>
      <c r="R67" s="227">
        <v>36.366934845630233</v>
      </c>
      <c r="S67" s="227">
        <v>21.320754716981131</v>
      </c>
      <c r="T67" s="917">
        <v>42</v>
      </c>
      <c r="U67" s="918">
        <v>-13.28</v>
      </c>
      <c r="V67" s="919">
        <v>67.396990000000002</v>
      </c>
      <c r="W67" s="920">
        <v>36.78174588898856</v>
      </c>
      <c r="X67" s="974">
        <v>83.223600000000005</v>
      </c>
      <c r="Y67" s="28">
        <f>VLOOKUP($A:$A,Variables_extraites!$A:$AD,7,FALSE)</f>
        <v>0</v>
      </c>
      <c r="Z67" s="28">
        <f>VLOOKUP($A:$A,Variables_extraites!$A:$AD,8,FALSE)</f>
        <v>1</v>
      </c>
      <c r="AA67" s="28">
        <f>VLOOKUP($A:$A,Variables_extraites!$A:$AD,9,FALSE)</f>
        <v>15.6</v>
      </c>
      <c r="AB67" s="28">
        <f>VLOOKUP($A:$A,Variables_extraites!$A:$AD,10,FALSE)</f>
        <v>1</v>
      </c>
      <c r="AC67" s="28">
        <f>VLOOKUP($A:$A,Variables_extraites!$A:$AD,11,FALSE)</f>
        <v>1</v>
      </c>
      <c r="AD67" s="28">
        <f>VLOOKUP($A:$A,Variables_extraites!$A:$AD,12,FALSE)</f>
        <v>0</v>
      </c>
      <c r="AE67" s="74">
        <f>VLOOKUP($A:$A,Variables_extraites!$A:$AD,13,FALSE)</f>
        <v>61.294261294261297</v>
      </c>
      <c r="AF67" s="74">
        <f>VLOOKUP($A:$A,Variables_extraites!$A:$AD,14,FALSE)</f>
        <v>3.7792642140468229</v>
      </c>
      <c r="AG67" s="84">
        <f>VLOOKUP($A:$A,Variables_extraites!$A:$AD,15,FALSE)</f>
        <v>19</v>
      </c>
      <c r="AH67" s="74">
        <f>VLOOKUP($A:$A,Variables_extraites!$A:$AD,16,FALSE)</f>
        <v>128</v>
      </c>
      <c r="AI67" s="58">
        <f>VLOOKUP($A:$A,Variables_extraites!$A:$AD,17,FALSE)</f>
        <v>42400</v>
      </c>
      <c r="AJ67" s="58">
        <f>VLOOKUP($A:$A,Variables_extraites!$A:$AD,18,FALSE)</f>
        <v>43517</v>
      </c>
      <c r="AK67" s="74">
        <f>VLOOKUP($A:$A,Variables_extraites!$A:$AD,19,FALSE)</f>
        <v>0</v>
      </c>
      <c r="AL67" s="58">
        <f>VLOOKUP($A:$A,Variables_extraites!$A:$AD,20,FALSE)</f>
        <v>43517</v>
      </c>
      <c r="AM67" s="74">
        <f>VLOOKUP($A:$A,Variables_extraites!$A:$AD,21,FALSE)</f>
        <v>36</v>
      </c>
      <c r="AN67" s="74">
        <f>VLOOKUP($A:$A,Variables_extraites!$A:$AD,22,FALSE)</f>
        <v>1</v>
      </c>
      <c r="AO67" s="58">
        <f>VLOOKUP($A:$A,Variables_extraites!$A:$AD,23,FALSE)</f>
        <v>42458</v>
      </c>
      <c r="AP67" s="74">
        <f>VLOOKUP($A:$A,Variables_extraites!$A:$AD,24,FALSE)</f>
        <v>2</v>
      </c>
      <c r="AQ67" s="74">
        <f>VLOOKUP($A:$A,Variables_extraites!$A:$AD,25,FALSE)</f>
        <v>1</v>
      </c>
      <c r="AR67" s="58">
        <f>VLOOKUP($A:$A,Variables_extraites!$A:$AD,26,FALSE)</f>
        <v>42458</v>
      </c>
      <c r="AS67" s="74">
        <f>VLOOKUP($A:$A,Variables_extraites!$A:$AD,27,FALSE)</f>
        <v>2</v>
      </c>
      <c r="AT67" s="74">
        <f>VLOOKUP($A:$A,Variables_extraites!$A:$AD,28,FALSE)</f>
        <v>36</v>
      </c>
      <c r="AU67" s="74">
        <f>VLOOKUP($A:$A,Variables_extraites!$A:$AD,29,FALSE)</f>
        <v>1117</v>
      </c>
      <c r="AV67" s="74">
        <f>VLOOKUP($A:$A,Variables_extraites!$A:$AD,30,FALSE)</f>
        <v>-22.46</v>
      </c>
      <c r="AW67" s="877">
        <v>8.0123451904198308</v>
      </c>
      <c r="AX67" s="877">
        <v>7.5647592189993604</v>
      </c>
      <c r="AY67" s="877">
        <v>5.0245856382782703</v>
      </c>
      <c r="AZ67" s="877">
        <v>1.9107326619029099</v>
      </c>
      <c r="BA67" s="877">
        <v>7.4522824302793804</v>
      </c>
      <c r="BB67" s="877">
        <v>5.5719801201877299</v>
      </c>
      <c r="BC67" s="877">
        <v>9.1600730981997192</v>
      </c>
      <c r="BD67" s="877">
        <v>7.8489984304000204</v>
      </c>
      <c r="BE67" s="877">
        <v>6.0071955014042002</v>
      </c>
      <c r="BF67" s="877">
        <v>1.4489009511451301</v>
      </c>
      <c r="BG67" s="877">
        <v>6.5226207610420799</v>
      </c>
      <c r="BH67" s="877">
        <v>6.9487176412631699</v>
      </c>
      <c r="BI67" s="877">
        <v>7.5197934862410998</v>
      </c>
      <c r="BJ67" s="877">
        <v>4.3950627995175804</v>
      </c>
      <c r="BK67" s="877">
        <v>5.8422246128772404</v>
      </c>
      <c r="BL67" s="877">
        <v>7.6197798005831103</v>
      </c>
      <c r="BM67" s="877">
        <v>6.6058498671949799</v>
      </c>
      <c r="BN67" s="877">
        <v>6.5390036742681703</v>
      </c>
      <c r="BO67" s="877">
        <v>5.4076926486656802</v>
      </c>
      <c r="BP67" s="877">
        <v>5.5125429550968601</v>
      </c>
      <c r="BQ67" s="877">
        <v>8.0482143846080394</v>
      </c>
      <c r="BR67" s="877">
        <v>5.0793781111186496</v>
      </c>
      <c r="BS67" s="877">
        <v>10.564663965825799</v>
      </c>
      <c r="BT67" s="877">
        <v>2.7070829917717099</v>
      </c>
      <c r="BU67" s="877">
        <v>8.7267631123736198</v>
      </c>
      <c r="BV67" s="877">
        <v>6.9691274605706797</v>
      </c>
      <c r="BW67" s="877">
        <v>4.6707270544994701</v>
      </c>
      <c r="BX67" s="877">
        <v>10.3868971469945</v>
      </c>
      <c r="BY67" s="877">
        <v>2.9183862344463498</v>
      </c>
      <c r="BZ67" s="877">
        <v>7.6727789003707398</v>
      </c>
      <c r="CA67" s="877">
        <v>3.5147534984397502</v>
      </c>
      <c r="CB67" s="877">
        <v>2.7141182466237699</v>
      </c>
      <c r="CC67" s="877">
        <v>3.6473850012549698</v>
      </c>
      <c r="CD67" s="877">
        <v>7.8575809740540903</v>
      </c>
    </row>
    <row r="68" spans="1:82" ht="15.75" x14ac:dyDescent="0.25">
      <c r="A68" s="876">
        <v>130</v>
      </c>
      <c r="B68" s="267">
        <v>130</v>
      </c>
      <c r="C68" s="206">
        <v>2</v>
      </c>
      <c r="D68" s="29" t="s">
        <v>2118</v>
      </c>
      <c r="E68" s="27">
        <v>10371</v>
      </c>
      <c r="F68" s="911" t="s">
        <v>2119</v>
      </c>
      <c r="G68" s="911" t="s">
        <v>2119</v>
      </c>
      <c r="H68" s="922">
        <v>84</v>
      </c>
      <c r="I68" s="342">
        <v>28.400547963513649</v>
      </c>
      <c r="J68" s="208">
        <v>1</v>
      </c>
      <c r="K68" s="342">
        <v>2</v>
      </c>
      <c r="L68" s="206">
        <v>0</v>
      </c>
      <c r="M68" s="923">
        <v>60</v>
      </c>
      <c r="N68" s="913">
        <v>38.53</v>
      </c>
      <c r="O68" s="914">
        <v>273.93778322268474</v>
      </c>
      <c r="P68" s="915">
        <v>1714</v>
      </c>
      <c r="Q68" s="916">
        <v>10</v>
      </c>
      <c r="R68" s="227">
        <v>38.207306871066791</v>
      </c>
      <c r="S68" s="227">
        <v>12.972375690607732</v>
      </c>
      <c r="T68" s="917">
        <v>35.666666666666664</v>
      </c>
      <c r="U68" s="227">
        <v>-16.099999999999998</v>
      </c>
      <c r="V68" s="919">
        <v>49.445619999999998</v>
      </c>
      <c r="W68" s="920">
        <v>27.970208731128004</v>
      </c>
      <c r="X68" s="584">
        <v>114.2347</v>
      </c>
      <c r="Y68" s="28">
        <f>VLOOKUP($A:$A,Variables_extraites!$A:$AD,7,FALSE)</f>
        <v>1</v>
      </c>
      <c r="Z68" s="28">
        <f>VLOOKUP($A:$A,Variables_extraites!$A:$AD,8,FALSE)</f>
        <v>0</v>
      </c>
      <c r="AA68" s="28">
        <f>VLOOKUP($A:$A,Variables_extraites!$A:$AD,9,FALSE)</f>
        <v>13.2</v>
      </c>
      <c r="AB68" s="28">
        <f>VLOOKUP($A:$A,Variables_extraites!$A:$AD,10,FALSE)</f>
        <v>1</v>
      </c>
      <c r="AC68" s="28">
        <f>VLOOKUP($A:$A,Variables_extraites!$A:$AD,11,FALSE)</f>
        <v>0</v>
      </c>
      <c r="AD68" s="28">
        <f>VLOOKUP($A:$A,Variables_extraites!$A:$AD,12,FALSE)</f>
        <v>1</v>
      </c>
      <c r="AE68" s="74">
        <f>VLOOKUP($A:$A,Variables_extraites!$A:$AD,13,FALSE)</f>
        <v>66.120481927710841</v>
      </c>
      <c r="AF68" s="74" t="str">
        <f>VLOOKUP($A:$A,Variables_extraites!$A:$AD,14,FALSE)</f>
        <v>NA</v>
      </c>
      <c r="AG68" s="84">
        <f>VLOOKUP($A:$A,Variables_extraites!$A:$AD,15,FALSE)</f>
        <v>16</v>
      </c>
      <c r="AH68" s="74">
        <f>VLOOKUP($A:$A,Variables_extraites!$A:$AD,16,FALSE)</f>
        <v>130</v>
      </c>
      <c r="AI68" s="58">
        <f>VLOOKUP($A:$A,Variables_extraites!$A:$AD,17,FALSE)</f>
        <v>42492</v>
      </c>
      <c r="AJ68" s="58">
        <f>VLOOKUP($A:$A,Variables_extraites!$A:$AD,18,FALSE)</f>
        <v>43054</v>
      </c>
      <c r="AK68" s="74">
        <f>VLOOKUP($A:$A,Variables_extraites!$A:$AD,19,FALSE)</f>
        <v>0</v>
      </c>
      <c r="AL68" s="58">
        <f>VLOOKUP($A:$A,Variables_extraites!$A:$AD,20,FALSE)</f>
        <v>43054</v>
      </c>
      <c r="AM68" s="74">
        <f>VLOOKUP($A:$A,Variables_extraites!$A:$AD,21,FALSE)</f>
        <v>18</v>
      </c>
      <c r="AN68" s="74">
        <f>VLOOKUP($A:$A,Variables_extraites!$A:$AD,22,FALSE)</f>
        <v>0</v>
      </c>
      <c r="AO68" s="58">
        <f>VLOOKUP($A:$A,Variables_extraites!$A:$AD,23,FALSE)</f>
        <v>43054</v>
      </c>
      <c r="AP68" s="74">
        <f>VLOOKUP($A:$A,Variables_extraites!$A:$AD,24,FALSE)</f>
        <v>18</v>
      </c>
      <c r="AQ68" s="74">
        <f>VLOOKUP($A:$A,Variables_extraites!$A:$AD,25,FALSE)</f>
        <v>0</v>
      </c>
      <c r="AR68" s="58">
        <f>VLOOKUP($A:$A,Variables_extraites!$A:$AD,26,FALSE)</f>
        <v>43054</v>
      </c>
      <c r="AS68" s="74">
        <f>VLOOKUP($A:$A,Variables_extraites!$A:$AD,27,FALSE)</f>
        <v>18</v>
      </c>
      <c r="AT68" s="74">
        <f>VLOOKUP($A:$A,Variables_extraites!$A:$AD,28,FALSE)</f>
        <v>18.5</v>
      </c>
      <c r="AU68" s="74">
        <f>VLOOKUP($A:$A,Variables_extraites!$A:$AD,29,FALSE)</f>
        <v>562</v>
      </c>
      <c r="AV68" s="74">
        <f>VLOOKUP($A:$A,Variables_extraites!$A:$AD,30,FALSE)</f>
        <v>-19.776666666666667</v>
      </c>
      <c r="AW68" s="877">
        <v>8.6014365346221702</v>
      </c>
      <c r="AX68" s="877">
        <v>7.9803681052874902</v>
      </c>
      <c r="AY68" s="877">
        <v>5.4455942913411803</v>
      </c>
      <c r="AZ68" s="877">
        <v>1.6915341649191999</v>
      </c>
      <c r="BA68" s="877">
        <v>7.5551259253821499</v>
      </c>
      <c r="BB68" s="877">
        <v>5.8262942454996303</v>
      </c>
      <c r="BC68" s="877">
        <v>9.22144211950169</v>
      </c>
      <c r="BD68" s="877">
        <v>7.6932778561088702</v>
      </c>
      <c r="BE68" s="877">
        <v>6.0891591319112397</v>
      </c>
      <c r="BF68" s="877">
        <v>1.2570106182060199</v>
      </c>
      <c r="BG68" s="877">
        <v>6.2768688299764603</v>
      </c>
      <c r="BH68" s="877">
        <v>6.5690960952621396</v>
      </c>
      <c r="BI68" s="877">
        <v>7.9639942327496902</v>
      </c>
      <c r="BJ68" s="877">
        <v>4.8323837165491303</v>
      </c>
      <c r="BK68" s="877">
        <v>6.1544130851749701</v>
      </c>
      <c r="BL68" s="877">
        <v>7.4748416022577997</v>
      </c>
      <c r="BM68" s="877">
        <v>6.3110671022556</v>
      </c>
      <c r="BN68" s="877">
        <v>6.9137271730051797</v>
      </c>
      <c r="BO68" s="877">
        <v>6.1253618063517798</v>
      </c>
      <c r="BP68" s="877">
        <v>6.5816525304612803</v>
      </c>
      <c r="BQ68" s="877">
        <v>7.9752174570430201</v>
      </c>
      <c r="BR68" s="877">
        <v>3.51096191927738</v>
      </c>
      <c r="BS68" s="877">
        <v>10.9032341441351</v>
      </c>
      <c r="BT68" s="877">
        <v>2.9164766444377199</v>
      </c>
      <c r="BU68" s="877">
        <v>6.5576551547254196</v>
      </c>
      <c r="BV68" s="877">
        <v>6.8133964212345202</v>
      </c>
      <c r="BW68" s="877">
        <v>5.8686373841703103</v>
      </c>
      <c r="BX68" s="877">
        <v>10.494305595905599</v>
      </c>
      <c r="BY68" s="877">
        <v>3.1407786557828001</v>
      </c>
      <c r="BZ68" s="877">
        <v>8.1560324988888695</v>
      </c>
      <c r="CA68" s="877">
        <v>4.3074285251922504</v>
      </c>
      <c r="CB68" s="877">
        <v>2.3382730970167702</v>
      </c>
      <c r="CC68" s="877">
        <v>3.04669323544804</v>
      </c>
      <c r="CD68" s="877">
        <v>7.9867574996973696</v>
      </c>
    </row>
    <row r="69" spans="1:82" ht="15.75" x14ac:dyDescent="0.25">
      <c r="A69" s="876">
        <v>131</v>
      </c>
      <c r="B69" s="274">
        <v>131</v>
      </c>
      <c r="C69" s="206">
        <v>2</v>
      </c>
      <c r="D69" s="29" t="s">
        <v>2118</v>
      </c>
      <c r="E69" s="27">
        <v>10608</v>
      </c>
      <c r="F69" s="911" t="s">
        <v>2119</v>
      </c>
      <c r="G69" s="911" t="s">
        <v>2119</v>
      </c>
      <c r="H69" s="922">
        <v>67</v>
      </c>
      <c r="I69" s="342">
        <v>28.735632183908045</v>
      </c>
      <c r="J69" s="208">
        <v>0</v>
      </c>
      <c r="K69" s="342">
        <v>4</v>
      </c>
      <c r="L69" s="206">
        <v>1</v>
      </c>
      <c r="M69" s="923">
        <v>58</v>
      </c>
      <c r="N69" s="913">
        <v>73.98</v>
      </c>
      <c r="O69" s="914">
        <v>124.09538640071908</v>
      </c>
      <c r="P69" s="915">
        <v>7884</v>
      </c>
      <c r="Q69" s="916">
        <v>26</v>
      </c>
      <c r="R69" s="227">
        <v>47.432779185106732</v>
      </c>
      <c r="S69" s="227">
        <v>19.311475409836063</v>
      </c>
      <c r="T69" s="917">
        <v>23.333333333333332</v>
      </c>
      <c r="U69" s="227">
        <v>-7.1166666666666671</v>
      </c>
      <c r="V69" s="919">
        <v>93.277439999999999</v>
      </c>
      <c r="W69" s="920">
        <v>29.722647951175425</v>
      </c>
      <c r="X69" s="584">
        <v>57.073399999999999</v>
      </c>
      <c r="Y69" s="28">
        <f>VLOOKUP($A:$A,Variables_extraites!$A:$AD,7,FALSE)</f>
        <v>0</v>
      </c>
      <c r="Z69" s="28">
        <f>VLOOKUP($A:$A,Variables_extraites!$A:$AD,8,FALSE)</f>
        <v>0</v>
      </c>
      <c r="AA69" s="28">
        <f>VLOOKUP($A:$A,Variables_extraites!$A:$AD,9,FALSE)</f>
        <v>15.2</v>
      </c>
      <c r="AB69" s="28">
        <f>VLOOKUP($A:$A,Variables_extraites!$A:$AD,10,FALSE)</f>
        <v>1</v>
      </c>
      <c r="AC69" s="28">
        <f>VLOOKUP($A:$A,Variables_extraites!$A:$AD,11,FALSE)</f>
        <v>1</v>
      </c>
      <c r="AD69" s="28">
        <f>VLOOKUP($A:$A,Variables_extraites!$A:$AD,12,FALSE)</f>
        <v>0</v>
      </c>
      <c r="AE69" s="74">
        <f>VLOOKUP($A:$A,Variables_extraites!$A:$AD,13,FALSE)</f>
        <v>48.070495290185356</v>
      </c>
      <c r="AF69" s="74" t="str">
        <f>VLOOKUP($A:$A,Variables_extraites!$A:$AD,14,FALSE)</f>
        <v>NA</v>
      </c>
      <c r="AG69" s="84">
        <f>VLOOKUP($A:$A,Variables_extraites!$A:$AD,15,FALSE)</f>
        <v>15.666666666666666</v>
      </c>
      <c r="AH69" s="74">
        <f>VLOOKUP($A:$A,Variables_extraites!$A:$AD,16,FALSE)</f>
        <v>131</v>
      </c>
      <c r="AI69" s="58">
        <f>VLOOKUP($A:$A,Variables_extraites!$A:$AD,17,FALSE)</f>
        <v>42492</v>
      </c>
      <c r="AJ69" s="58" t="str">
        <f>VLOOKUP($A:$A,Variables_extraites!$A:$AD,18,FALSE)</f>
        <v>NA</v>
      </c>
      <c r="AK69" s="74" t="str">
        <f>VLOOKUP($A:$A,Variables_extraites!$A:$AD,19,FALSE)</f>
        <v>NA</v>
      </c>
      <c r="AL69" s="58" t="str">
        <f>VLOOKUP($A:$A,Variables_extraites!$A:$AD,20,FALSE)</f>
        <v>NA</v>
      </c>
      <c r="AM69" s="74" t="str">
        <f>VLOOKUP($A:$A,Variables_extraites!$A:$AD,21,FALSE)</f>
        <v>NA</v>
      </c>
      <c r="AN69" s="74" t="str">
        <f>VLOOKUP($A:$A,Variables_extraites!$A:$AD,22,FALSE)</f>
        <v>NA</v>
      </c>
      <c r="AO69" s="58" t="str">
        <f>VLOOKUP($A:$A,Variables_extraites!$A:$AD,23,FALSE)</f>
        <v>NA</v>
      </c>
      <c r="AP69" s="74" t="str">
        <f>VLOOKUP($A:$A,Variables_extraites!$A:$AD,24,FALSE)</f>
        <v>NA</v>
      </c>
      <c r="AQ69" s="74" t="str">
        <f>VLOOKUP($A:$A,Variables_extraites!$A:$AD,25,FALSE)</f>
        <v>NA</v>
      </c>
      <c r="AR69" s="58" t="str">
        <f>VLOOKUP($A:$A,Variables_extraites!$A:$AD,26,FALSE)</f>
        <v>NA</v>
      </c>
      <c r="AS69" s="74" t="str">
        <f>VLOOKUP($A:$A,Variables_extraites!$A:$AD,27,FALSE)</f>
        <v>NA</v>
      </c>
      <c r="AT69" s="74" t="str">
        <f>VLOOKUP($A:$A,Variables_extraites!$A:$AD,28,FALSE)</f>
        <v>NA</v>
      </c>
      <c r="AU69" s="74" t="str">
        <f>VLOOKUP($A:$A,Variables_extraites!$A:$AD,29,FALSE)</f>
        <v>NA</v>
      </c>
      <c r="AV69" s="74">
        <f>VLOOKUP($A:$A,Variables_extraites!$A:$AD,30,FALSE)</f>
        <v>-17.830000000000002</v>
      </c>
      <c r="AW69" s="877">
        <v>7.8782348791123402</v>
      </c>
      <c r="AX69" s="877">
        <v>7.2225534274234304</v>
      </c>
      <c r="AY69" s="877">
        <v>4.2979250525038104</v>
      </c>
      <c r="AZ69" s="877">
        <v>3.08746284125034</v>
      </c>
      <c r="BA69" s="877">
        <v>7.4116804576517499</v>
      </c>
      <c r="BB69" s="877">
        <v>7.3912865581111804</v>
      </c>
      <c r="BC69" s="877">
        <v>8.0161954299102494</v>
      </c>
      <c r="BD69" s="877">
        <v>7.3772973064278498</v>
      </c>
      <c r="BE69" s="877">
        <v>5.0878871009331199</v>
      </c>
      <c r="BF69" s="877">
        <v>0.43295940727610599</v>
      </c>
      <c r="BG69" s="877">
        <v>6.6447215472179799</v>
      </c>
      <c r="BH69" s="877">
        <v>7.1984941536390803</v>
      </c>
      <c r="BI69" s="877">
        <v>6.9559404512894796</v>
      </c>
      <c r="BJ69" s="877">
        <v>4.09254574154357</v>
      </c>
      <c r="BK69" s="877">
        <v>5.7703004894994203</v>
      </c>
      <c r="BL69" s="877">
        <v>7.0197019144425497</v>
      </c>
      <c r="BM69" s="877">
        <v>6.0181445289437603</v>
      </c>
      <c r="BN69" s="877">
        <v>6.1548181090521004</v>
      </c>
      <c r="BO69" s="877">
        <v>5.3805909342659204</v>
      </c>
      <c r="BP69" s="877">
        <v>5.52324829260521</v>
      </c>
      <c r="BQ69" s="877">
        <v>8.0970313269730099</v>
      </c>
      <c r="BR69" s="877">
        <v>-1.9378782880922001</v>
      </c>
      <c r="BS69" s="877">
        <v>10.7717205463093</v>
      </c>
      <c r="BT69" s="877">
        <v>1.6959938131098999</v>
      </c>
      <c r="BU69" s="877">
        <v>5.7889466665771403</v>
      </c>
      <c r="BV69" s="877">
        <v>5.1424134378737403</v>
      </c>
      <c r="BW69" s="877">
        <v>3.33913738491959</v>
      </c>
      <c r="BX69" s="877">
        <v>10.1777060551836</v>
      </c>
      <c r="BY69" s="877">
        <v>2.5993177936982299</v>
      </c>
      <c r="BZ69" s="877">
        <v>6.29682445864937</v>
      </c>
      <c r="CA69" s="877">
        <v>3.7634115744700098</v>
      </c>
      <c r="CB69" s="877">
        <v>3.8808815965341799</v>
      </c>
      <c r="CC69" s="877">
        <v>7.7268249546693504</v>
      </c>
      <c r="CD69" s="877">
        <v>9.0757267331993692</v>
      </c>
    </row>
    <row r="70" spans="1:82" ht="15.75" x14ac:dyDescent="0.25">
      <c r="A70" s="876">
        <v>132</v>
      </c>
      <c r="B70" s="267">
        <v>132</v>
      </c>
      <c r="C70" s="206">
        <v>2</v>
      </c>
      <c r="D70" s="29" t="s">
        <v>2118</v>
      </c>
      <c r="E70" s="27">
        <v>10647</v>
      </c>
      <c r="F70" s="911" t="s">
        <v>2119</v>
      </c>
      <c r="G70" s="911" t="s">
        <v>2119</v>
      </c>
      <c r="H70" s="922">
        <v>78</v>
      </c>
      <c r="I70" s="342">
        <v>26.149276859504134</v>
      </c>
      <c r="J70" s="208">
        <v>0</v>
      </c>
      <c r="K70" s="342">
        <v>3</v>
      </c>
      <c r="L70" s="206">
        <v>0</v>
      </c>
      <c r="M70" s="923">
        <v>71</v>
      </c>
      <c r="N70" s="913">
        <v>20.9</v>
      </c>
      <c r="O70" s="914">
        <v>1109.2870921292731</v>
      </c>
      <c r="P70" s="915">
        <v>2643</v>
      </c>
      <c r="Q70" s="916">
        <v>34</v>
      </c>
      <c r="R70" s="227">
        <v>58.72210457655239</v>
      </c>
      <c r="S70" s="227">
        <v>23.874999999999993</v>
      </c>
      <c r="T70" s="917">
        <v>24</v>
      </c>
      <c r="U70" s="227">
        <v>-18.2</v>
      </c>
      <c r="V70" s="919">
        <v>65.128105000000005</v>
      </c>
      <c r="W70" s="920">
        <v>32.94096911694264</v>
      </c>
      <c r="X70" s="974">
        <v>30.310500000000001</v>
      </c>
      <c r="Y70" s="28">
        <f>VLOOKUP($A:$A,Variables_extraites!$A:$AD,7,FALSE)</f>
        <v>1</v>
      </c>
      <c r="Z70" s="28">
        <f>VLOOKUP($A:$A,Variables_extraites!$A:$AD,8,FALSE)</f>
        <v>0</v>
      </c>
      <c r="AA70" s="28">
        <f>VLOOKUP($A:$A,Variables_extraites!$A:$AD,9,FALSE)</f>
        <v>8.6999999999999993</v>
      </c>
      <c r="AB70" s="28">
        <f>VLOOKUP($A:$A,Variables_extraites!$A:$AD,10,FALSE)</f>
        <v>1</v>
      </c>
      <c r="AC70" s="28">
        <f>VLOOKUP($A:$A,Variables_extraites!$A:$AD,11,FALSE)</f>
        <v>1</v>
      </c>
      <c r="AD70" s="28">
        <f>VLOOKUP($A:$A,Variables_extraites!$A:$AD,12,FALSE)</f>
        <v>1</v>
      </c>
      <c r="AE70" s="74">
        <f>VLOOKUP($A:$A,Variables_extraites!$A:$AD,13,FALSE)</f>
        <v>73.51168048229087</v>
      </c>
      <c r="AF70" s="74" t="str">
        <f>VLOOKUP($A:$A,Variables_extraites!$A:$AD,14,FALSE)</f>
        <v>NA</v>
      </c>
      <c r="AG70" s="84">
        <f>VLOOKUP($A:$A,Variables_extraites!$A:$AD,15,FALSE)</f>
        <v>10.666666666666666</v>
      </c>
      <c r="AH70" s="74">
        <f>VLOOKUP($A:$A,Variables_extraites!$A:$AD,16,FALSE)</f>
        <v>132</v>
      </c>
      <c r="AI70" s="58">
        <f>VLOOKUP($A:$A,Variables_extraites!$A:$AD,17,FALSE)</f>
        <v>42493</v>
      </c>
      <c r="AJ70" s="58">
        <f>VLOOKUP($A:$A,Variables_extraites!$A:$AD,18,FALSE)</f>
        <v>43455</v>
      </c>
      <c r="AK70" s="74">
        <f>VLOOKUP($A:$A,Variables_extraites!$A:$AD,19,FALSE)</f>
        <v>0</v>
      </c>
      <c r="AL70" s="58">
        <f>VLOOKUP($A:$A,Variables_extraites!$A:$AD,20,FALSE)</f>
        <v>43455</v>
      </c>
      <c r="AM70" s="74">
        <f>VLOOKUP($A:$A,Variables_extraites!$A:$AD,21,FALSE)</f>
        <v>31</v>
      </c>
      <c r="AN70" s="74">
        <f>VLOOKUP($A:$A,Variables_extraites!$A:$AD,22,FALSE)</f>
        <v>1</v>
      </c>
      <c r="AO70" s="58">
        <f>VLOOKUP($A:$A,Variables_extraites!$A:$AD,23,FALSE)</f>
        <v>42821</v>
      </c>
      <c r="AP70" s="74">
        <f>VLOOKUP($A:$A,Variables_extraites!$A:$AD,24,FALSE)</f>
        <v>10</v>
      </c>
      <c r="AQ70" s="74">
        <f>VLOOKUP($A:$A,Variables_extraites!$A:$AD,25,FALSE)</f>
        <v>1</v>
      </c>
      <c r="AR70" s="58">
        <f>VLOOKUP($A:$A,Variables_extraites!$A:$AD,26,FALSE)</f>
        <v>42821</v>
      </c>
      <c r="AS70" s="74">
        <f>VLOOKUP($A:$A,Variables_extraites!$A:$AD,27,FALSE)</f>
        <v>10</v>
      </c>
      <c r="AT70" s="74">
        <f>VLOOKUP($A:$A,Variables_extraites!$A:$AD,28,FALSE)</f>
        <v>31</v>
      </c>
      <c r="AU70" s="74">
        <f>VLOOKUP($A:$A,Variables_extraites!$A:$AD,29,FALSE)</f>
        <v>962</v>
      </c>
      <c r="AV70" s="74">
        <f>VLOOKUP($A:$A,Variables_extraites!$A:$AD,30,FALSE)</f>
        <v>-18.393333333333334</v>
      </c>
      <c r="AW70" s="877">
        <v>8.5348086612317502</v>
      </c>
      <c r="AX70" s="877">
        <v>7.76434084667018</v>
      </c>
      <c r="AY70" s="877">
        <v>5.2517190926059598</v>
      </c>
      <c r="AZ70" s="877">
        <v>2.26002565596146</v>
      </c>
      <c r="BA70" s="877">
        <v>7.5796176461691598</v>
      </c>
      <c r="BB70" s="877">
        <v>6.1179027890940301</v>
      </c>
      <c r="BC70" s="877">
        <v>9.2747508644145995</v>
      </c>
      <c r="BD70" s="877">
        <v>7.3844815833646598</v>
      </c>
      <c r="BE70" s="877">
        <v>6.2437452347339804</v>
      </c>
      <c r="BF70" s="877">
        <v>0.91838623444634804</v>
      </c>
      <c r="BG70" s="877">
        <v>6.3403842354554003</v>
      </c>
      <c r="BH70" s="877">
        <v>6.96809075204526</v>
      </c>
      <c r="BI70" s="877">
        <v>7.3047848066434797</v>
      </c>
      <c r="BJ70" s="877">
        <v>4.4053116825974499</v>
      </c>
      <c r="BK70" s="877">
        <v>5.8419731189271804</v>
      </c>
      <c r="BL70" s="877">
        <v>7.44724856860178</v>
      </c>
      <c r="BM70" s="877">
        <v>6.1781170457063999</v>
      </c>
      <c r="BN70" s="877">
        <v>6.6646250548693002</v>
      </c>
      <c r="BO70" s="877">
        <v>5.5223068928713896</v>
      </c>
      <c r="BP70" s="877">
        <v>6.3524407469126496</v>
      </c>
      <c r="BQ70" s="877">
        <v>8.1755246010898706</v>
      </c>
      <c r="BR70" s="877">
        <v>3.5008020530571602</v>
      </c>
      <c r="BS70" s="877">
        <v>11.137926126410999</v>
      </c>
      <c r="BT70" s="877">
        <v>2.7697717392494501</v>
      </c>
      <c r="BU70" s="877">
        <v>9.1760235100552805</v>
      </c>
      <c r="BV70" s="877">
        <v>7.0082044966948196</v>
      </c>
      <c r="BW70" s="877">
        <v>5</v>
      </c>
      <c r="BX70" s="877">
        <v>10.589201697135801</v>
      </c>
      <c r="BY70" s="877">
        <v>3.4815572807085902</v>
      </c>
      <c r="BZ70" s="877">
        <v>8.6266946521580596</v>
      </c>
      <c r="CA70" s="877">
        <v>3.96716860753263</v>
      </c>
      <c r="CB70" s="877">
        <v>1.9625070449777</v>
      </c>
      <c r="CC70" s="877">
        <v>5.6752214569981296</v>
      </c>
      <c r="CD70" s="877">
        <v>8.3681543871615798</v>
      </c>
    </row>
    <row r="71" spans="1:82" ht="15.75" x14ac:dyDescent="0.25">
      <c r="A71" s="876">
        <v>134</v>
      </c>
      <c r="B71" s="267">
        <v>134</v>
      </c>
      <c r="C71" s="206">
        <v>2</v>
      </c>
      <c r="D71" s="29" t="s">
        <v>2118</v>
      </c>
      <c r="E71" s="27">
        <v>10305</v>
      </c>
      <c r="F71" s="911" t="s">
        <v>2119</v>
      </c>
      <c r="G71" s="911"/>
      <c r="H71" s="922">
        <v>70</v>
      </c>
      <c r="I71" s="342">
        <v>40.903686087990486</v>
      </c>
      <c r="J71" s="208">
        <v>1</v>
      </c>
      <c r="K71" s="342">
        <v>3</v>
      </c>
      <c r="L71" s="206">
        <v>1</v>
      </c>
      <c r="M71" s="923">
        <v>26</v>
      </c>
      <c r="N71" s="913">
        <v>12.5</v>
      </c>
      <c r="O71" s="914">
        <v>1812.6840704277631</v>
      </c>
      <c r="P71" s="924"/>
      <c r="Q71" s="925"/>
      <c r="R71" s="227">
        <v>40.255005241375535</v>
      </c>
      <c r="S71" s="227">
        <v>13.611111111111111</v>
      </c>
      <c r="T71" s="917">
        <v>20</v>
      </c>
      <c r="U71" s="918">
        <v>-21.76</v>
      </c>
      <c r="V71" s="919">
        <v>51.020125999999998</v>
      </c>
      <c r="W71" s="920">
        <v>39.677445159720953</v>
      </c>
      <c r="X71" s="584">
        <v>107.60129999999999</v>
      </c>
      <c r="Y71" s="28">
        <f>VLOOKUP($A:$A,Variables_extraites!$A:$AD,7,FALSE)</f>
        <v>0</v>
      </c>
      <c r="Z71" s="28">
        <f>VLOOKUP($A:$A,Variables_extraites!$A:$AD,8,FALSE)</f>
        <v>0</v>
      </c>
      <c r="AA71" s="28">
        <f>VLOOKUP($A:$A,Variables_extraites!$A:$AD,9,FALSE)</f>
        <v>9.5</v>
      </c>
      <c r="AB71" s="28">
        <f>VLOOKUP($A:$A,Variables_extraites!$A:$AD,10,FALSE)</f>
        <v>1</v>
      </c>
      <c r="AC71" s="28">
        <f>VLOOKUP($A:$A,Variables_extraites!$A:$AD,11,FALSE)</f>
        <v>1</v>
      </c>
      <c r="AD71" s="28">
        <f>VLOOKUP($A:$A,Variables_extraites!$A:$AD,12,FALSE)</f>
        <v>1</v>
      </c>
      <c r="AE71" s="74">
        <f>VLOOKUP($A:$A,Variables_extraites!$A:$AD,13,FALSE)</f>
        <v>67.255369928400953</v>
      </c>
      <c r="AF71" s="74">
        <f>VLOOKUP($A:$A,Variables_extraites!$A:$AD,14,FALSE)</f>
        <v>0.75230296827021492</v>
      </c>
      <c r="AG71" s="84">
        <f>VLOOKUP($A:$A,Variables_extraites!$A:$AD,15,FALSE)</f>
        <v>20</v>
      </c>
      <c r="AH71" s="74">
        <f>VLOOKUP($A:$A,Variables_extraites!$A:$AD,16,FALSE)</f>
        <v>134</v>
      </c>
      <c r="AI71" s="58">
        <f>VLOOKUP($A:$A,Variables_extraites!$A:$AD,17,FALSE)</f>
        <v>42500</v>
      </c>
      <c r="AJ71" s="58">
        <f>VLOOKUP($A:$A,Variables_extraites!$A:$AD,18,FALSE)</f>
        <v>43262</v>
      </c>
      <c r="AK71" s="74">
        <f>VLOOKUP($A:$A,Variables_extraites!$A:$AD,19,FALSE)</f>
        <v>0</v>
      </c>
      <c r="AL71" s="58">
        <f>VLOOKUP($A:$A,Variables_extraites!$A:$AD,20,FALSE)</f>
        <v>43262</v>
      </c>
      <c r="AM71" s="74">
        <f>VLOOKUP($A:$A,Variables_extraites!$A:$AD,21,FALSE)</f>
        <v>25</v>
      </c>
      <c r="AN71" s="74">
        <f>VLOOKUP($A:$A,Variables_extraites!$A:$AD,22,FALSE)</f>
        <v>1</v>
      </c>
      <c r="AO71" s="58">
        <f>VLOOKUP($A:$A,Variables_extraites!$A:$AD,23,FALSE)</f>
        <v>42541</v>
      </c>
      <c r="AP71" s="74">
        <f>VLOOKUP($A:$A,Variables_extraites!$A:$AD,24,FALSE)</f>
        <v>1</v>
      </c>
      <c r="AQ71" s="74">
        <f>VLOOKUP($A:$A,Variables_extraites!$A:$AD,25,FALSE)</f>
        <v>1</v>
      </c>
      <c r="AR71" s="58">
        <f>VLOOKUP($A:$A,Variables_extraites!$A:$AD,26,FALSE)</f>
        <v>42541</v>
      </c>
      <c r="AS71" s="74">
        <f>VLOOKUP($A:$A,Variables_extraites!$A:$AD,27,FALSE)</f>
        <v>1</v>
      </c>
      <c r="AT71" s="74">
        <f>VLOOKUP($A:$A,Variables_extraites!$A:$AD,28,FALSE)</f>
        <v>25</v>
      </c>
      <c r="AU71" s="74">
        <f>VLOOKUP($A:$A,Variables_extraites!$A:$AD,29,FALSE)</f>
        <v>762</v>
      </c>
      <c r="AV71" s="74">
        <f>VLOOKUP($A:$A,Variables_extraites!$A:$AD,30,FALSE)</f>
        <v>-21.96</v>
      </c>
      <c r="AW71" s="877" t="s">
        <v>64</v>
      </c>
      <c r="AX71" s="877" t="s">
        <v>64</v>
      </c>
      <c r="AY71" s="877" t="s">
        <v>64</v>
      </c>
      <c r="AZ71" s="877" t="s">
        <v>64</v>
      </c>
      <c r="BA71" s="877" t="s">
        <v>64</v>
      </c>
      <c r="BB71" s="877" t="s">
        <v>64</v>
      </c>
      <c r="BC71" s="877" t="s">
        <v>64</v>
      </c>
      <c r="BD71" s="877" t="s">
        <v>64</v>
      </c>
      <c r="BE71" s="877" t="s">
        <v>64</v>
      </c>
      <c r="BF71" s="877" t="s">
        <v>64</v>
      </c>
      <c r="BG71" s="877" t="s">
        <v>64</v>
      </c>
      <c r="BH71" s="877" t="s">
        <v>64</v>
      </c>
      <c r="BI71" s="877" t="s">
        <v>64</v>
      </c>
      <c r="BJ71" s="877" t="s">
        <v>64</v>
      </c>
      <c r="BK71" s="877" t="s">
        <v>64</v>
      </c>
      <c r="BL71" s="877" t="s">
        <v>64</v>
      </c>
      <c r="BM71" s="877" t="s">
        <v>64</v>
      </c>
      <c r="BN71" s="877" t="s">
        <v>64</v>
      </c>
      <c r="BO71" s="877" t="s">
        <v>64</v>
      </c>
      <c r="BP71" s="877" t="s">
        <v>64</v>
      </c>
      <c r="BQ71" s="877" t="s">
        <v>64</v>
      </c>
      <c r="BR71" s="877" t="s">
        <v>64</v>
      </c>
      <c r="BS71" s="877" t="s">
        <v>64</v>
      </c>
      <c r="BT71" s="877" t="s">
        <v>64</v>
      </c>
      <c r="BU71" s="877" t="s">
        <v>64</v>
      </c>
      <c r="BV71" s="877" t="s">
        <v>64</v>
      </c>
      <c r="BW71" s="877" t="s">
        <v>64</v>
      </c>
      <c r="BX71" s="877" t="s">
        <v>64</v>
      </c>
      <c r="BY71" s="877" t="s">
        <v>64</v>
      </c>
      <c r="BZ71" s="877" t="s">
        <v>64</v>
      </c>
      <c r="CA71" s="877" t="s">
        <v>64</v>
      </c>
      <c r="CB71" s="877" t="s">
        <v>64</v>
      </c>
      <c r="CC71" s="877" t="s">
        <v>64</v>
      </c>
      <c r="CD71" s="877" t="s">
        <v>64</v>
      </c>
    </row>
    <row r="72" spans="1:82" ht="15.75" x14ac:dyDescent="0.25">
      <c r="A72" s="876">
        <v>135</v>
      </c>
      <c r="B72" s="267">
        <v>135</v>
      </c>
      <c r="C72" s="206">
        <v>2</v>
      </c>
      <c r="D72" s="29" t="s">
        <v>2118</v>
      </c>
      <c r="E72" s="27">
        <v>10306</v>
      </c>
      <c r="F72" s="911" t="s">
        <v>2119</v>
      </c>
      <c r="G72" s="911"/>
      <c r="H72" s="922">
        <v>70</v>
      </c>
      <c r="I72" s="342">
        <v>25.558846200657225</v>
      </c>
      <c r="J72" s="208">
        <v>1</v>
      </c>
      <c r="K72" s="342">
        <v>3</v>
      </c>
      <c r="L72" s="206">
        <v>0</v>
      </c>
      <c r="M72" s="923">
        <v>24</v>
      </c>
      <c r="N72" s="913">
        <v>57.98</v>
      </c>
      <c r="O72" s="914">
        <v>2277.3306911346749</v>
      </c>
      <c r="P72" s="915">
        <v>8610</v>
      </c>
      <c r="Q72" s="916">
        <v>47</v>
      </c>
      <c r="R72" s="227">
        <v>39.18020182577358</v>
      </c>
      <c r="S72" s="227">
        <v>27.415094339622645</v>
      </c>
      <c r="T72" s="917">
        <v>52</v>
      </c>
      <c r="U72" s="227">
        <v>-13.233333333333334</v>
      </c>
      <c r="V72" s="921"/>
      <c r="W72" s="920"/>
      <c r="X72" s="584">
        <v>87.4148</v>
      </c>
      <c r="Y72" s="28">
        <f>VLOOKUP($A:$A,Variables_extraites!$A:$AD,7,FALSE)</f>
        <v>0</v>
      </c>
      <c r="Z72" s="28">
        <f>VLOOKUP($A:$A,Variables_extraites!$A:$AD,8,FALSE)</f>
        <v>0</v>
      </c>
      <c r="AA72" s="28">
        <f>VLOOKUP($A:$A,Variables_extraites!$A:$AD,9,FALSE)</f>
        <v>10.5</v>
      </c>
      <c r="AB72" s="28">
        <f>VLOOKUP($A:$A,Variables_extraites!$A:$AD,10,FALSE)</f>
        <v>1</v>
      </c>
      <c r="AC72" s="28">
        <f>VLOOKUP($A:$A,Variables_extraites!$A:$AD,11,FALSE)</f>
        <v>0</v>
      </c>
      <c r="AD72" s="28">
        <f>VLOOKUP($A:$A,Variables_extraites!$A:$AD,12,FALSE)</f>
        <v>1</v>
      </c>
      <c r="AE72" s="74">
        <f>VLOOKUP($A:$A,Variables_extraites!$A:$AD,13,FALSE)</f>
        <v>73.278939316675164</v>
      </c>
      <c r="AF72" s="74">
        <f>VLOOKUP($A:$A,Variables_extraites!$A:$AD,14,FALSE)</f>
        <v>2.9774590163934431</v>
      </c>
      <c r="AG72" s="84">
        <f>VLOOKUP($A:$A,Variables_extraites!$A:$AD,15,FALSE)</f>
        <v>22</v>
      </c>
      <c r="AH72" s="74">
        <f>VLOOKUP($A:$A,Variables_extraites!$A:$AD,16,FALSE)</f>
        <v>135</v>
      </c>
      <c r="AI72" s="58">
        <f>VLOOKUP($A:$A,Variables_extraites!$A:$AD,17,FALSE)</f>
        <v>42501</v>
      </c>
      <c r="AJ72" s="58">
        <f>VLOOKUP($A:$A,Variables_extraites!$A:$AD,18,FALSE)</f>
        <v>42625</v>
      </c>
      <c r="AK72" s="74">
        <f>VLOOKUP($A:$A,Variables_extraites!$A:$AD,19,FALSE)</f>
        <v>1</v>
      </c>
      <c r="AL72" s="58">
        <f>VLOOKUP($A:$A,Variables_extraites!$A:$AD,20,FALSE)</f>
        <v>42625</v>
      </c>
      <c r="AM72" s="74">
        <f>VLOOKUP($A:$A,Variables_extraites!$A:$AD,21,FALSE)</f>
        <v>4</v>
      </c>
      <c r="AN72" s="74">
        <f>VLOOKUP($A:$A,Variables_extraites!$A:$AD,22,FALSE)</f>
        <v>1</v>
      </c>
      <c r="AO72" s="58">
        <f>VLOOKUP($A:$A,Variables_extraites!$A:$AD,23,FALSE)</f>
        <v>42594</v>
      </c>
      <c r="AP72" s="74">
        <f>VLOOKUP($A:$A,Variables_extraites!$A:$AD,24,FALSE)</f>
        <v>3</v>
      </c>
      <c r="AQ72" s="74">
        <f>VLOOKUP($A:$A,Variables_extraites!$A:$AD,25,FALSE)</f>
        <v>1</v>
      </c>
      <c r="AR72" s="58">
        <f>VLOOKUP($A:$A,Variables_extraites!$A:$AD,26,FALSE)</f>
        <v>42594</v>
      </c>
      <c r="AS72" s="74">
        <f>VLOOKUP($A:$A,Variables_extraites!$A:$AD,27,FALSE)</f>
        <v>3</v>
      </c>
      <c r="AT72" s="74">
        <f>VLOOKUP($A:$A,Variables_extraites!$A:$AD,28,FALSE)</f>
        <v>4</v>
      </c>
      <c r="AU72" s="74">
        <f>VLOOKUP($A:$A,Variables_extraites!$A:$AD,29,FALSE)</f>
        <v>124</v>
      </c>
      <c r="AV72" s="74">
        <f>VLOOKUP($A:$A,Variables_extraites!$A:$AD,30,FALSE)</f>
        <v>-12.68</v>
      </c>
      <c r="AW72" s="877" t="s">
        <v>64</v>
      </c>
      <c r="AX72" s="877" t="s">
        <v>64</v>
      </c>
      <c r="AY72" s="877" t="s">
        <v>64</v>
      </c>
      <c r="AZ72" s="877" t="s">
        <v>64</v>
      </c>
      <c r="BA72" s="877" t="s">
        <v>64</v>
      </c>
      <c r="BB72" s="877" t="s">
        <v>64</v>
      </c>
      <c r="BC72" s="877" t="s">
        <v>64</v>
      </c>
      <c r="BD72" s="877" t="s">
        <v>64</v>
      </c>
      <c r="BE72" s="877" t="s">
        <v>64</v>
      </c>
      <c r="BF72" s="877" t="s">
        <v>64</v>
      </c>
      <c r="BG72" s="877" t="s">
        <v>64</v>
      </c>
      <c r="BH72" s="877" t="s">
        <v>64</v>
      </c>
      <c r="BI72" s="877" t="s">
        <v>64</v>
      </c>
      <c r="BJ72" s="877" t="s">
        <v>64</v>
      </c>
      <c r="BK72" s="877" t="s">
        <v>64</v>
      </c>
      <c r="BL72" s="877" t="s">
        <v>64</v>
      </c>
      <c r="BM72" s="877" t="s">
        <v>64</v>
      </c>
      <c r="BN72" s="877" t="s">
        <v>64</v>
      </c>
      <c r="BO72" s="877" t="s">
        <v>64</v>
      </c>
      <c r="BP72" s="877" t="s">
        <v>64</v>
      </c>
      <c r="BQ72" s="877" t="s">
        <v>64</v>
      </c>
      <c r="BR72" s="877" t="s">
        <v>64</v>
      </c>
      <c r="BS72" s="877" t="s">
        <v>64</v>
      </c>
      <c r="BT72" s="877" t="s">
        <v>64</v>
      </c>
      <c r="BU72" s="877" t="s">
        <v>64</v>
      </c>
      <c r="BV72" s="877" t="s">
        <v>64</v>
      </c>
      <c r="BW72" s="877" t="s">
        <v>64</v>
      </c>
      <c r="BX72" s="877" t="s">
        <v>64</v>
      </c>
      <c r="BY72" s="877" t="s">
        <v>64</v>
      </c>
      <c r="BZ72" s="877" t="s">
        <v>64</v>
      </c>
      <c r="CA72" s="877" t="s">
        <v>64</v>
      </c>
      <c r="CB72" s="877" t="s">
        <v>64</v>
      </c>
      <c r="CC72" s="877" t="s">
        <v>64</v>
      </c>
      <c r="CD72" s="877" t="s">
        <v>64</v>
      </c>
    </row>
    <row r="73" spans="1:82" ht="15.75" x14ac:dyDescent="0.25">
      <c r="A73" s="876">
        <v>136</v>
      </c>
      <c r="B73" s="267">
        <v>136</v>
      </c>
      <c r="C73" s="206">
        <v>2</v>
      </c>
      <c r="D73" s="29" t="s">
        <v>2118</v>
      </c>
      <c r="E73" s="27">
        <v>10401</v>
      </c>
      <c r="F73" s="911" t="s">
        <v>2119</v>
      </c>
      <c r="G73" s="911"/>
      <c r="H73" s="922">
        <v>79</v>
      </c>
      <c r="I73" s="342">
        <v>21.829952199932254</v>
      </c>
      <c r="J73" s="208">
        <v>1</v>
      </c>
      <c r="K73" s="342">
        <v>3</v>
      </c>
      <c r="L73" s="206">
        <v>0</v>
      </c>
      <c r="M73" s="923">
        <v>33</v>
      </c>
      <c r="N73" s="913">
        <v>40.549999999999997</v>
      </c>
      <c r="O73" s="914">
        <v>647.41920356360708</v>
      </c>
      <c r="P73" s="915">
        <v>3178</v>
      </c>
      <c r="Q73" s="916">
        <v>19</v>
      </c>
      <c r="R73" s="227">
        <v>43.318945682616231</v>
      </c>
      <c r="S73" s="227">
        <v>16.421965317919074</v>
      </c>
      <c r="T73" s="917">
        <v>37.666666666666664</v>
      </c>
      <c r="U73" s="227">
        <v>-15.819999999999999</v>
      </c>
      <c r="V73" s="921">
        <v>65.057624315833706</v>
      </c>
      <c r="W73" s="920">
        <v>33.200666761677532</v>
      </c>
      <c r="X73" s="584">
        <v>79.386200000000002</v>
      </c>
      <c r="Y73" s="28">
        <f>VLOOKUP($A:$A,Variables_extraites!$A:$AD,7,FALSE)</f>
        <v>0</v>
      </c>
      <c r="Z73" s="28">
        <f>VLOOKUP($A:$A,Variables_extraites!$A:$AD,8,FALSE)</f>
        <v>0</v>
      </c>
      <c r="AA73" s="28">
        <f>VLOOKUP($A:$A,Variables_extraites!$A:$AD,9,FALSE)</f>
        <v>13.5</v>
      </c>
      <c r="AB73" s="28">
        <f>VLOOKUP($A:$A,Variables_extraites!$A:$AD,10,FALSE)</f>
        <v>1</v>
      </c>
      <c r="AC73" s="28">
        <f>VLOOKUP($A:$A,Variables_extraites!$A:$AD,11,FALSE)</f>
        <v>0</v>
      </c>
      <c r="AD73" s="28">
        <f>VLOOKUP($A:$A,Variables_extraites!$A:$AD,12,FALSE)</f>
        <v>1</v>
      </c>
      <c r="AE73" s="74">
        <f>VLOOKUP($A:$A,Variables_extraites!$A:$AD,13,FALSE)</f>
        <v>60.808709175738727</v>
      </c>
      <c r="AF73" s="74" t="str">
        <f>VLOOKUP($A:$A,Variables_extraites!$A:$AD,14,FALSE)</f>
        <v>NA</v>
      </c>
      <c r="AG73" s="84">
        <f>VLOOKUP($A:$A,Variables_extraites!$A:$AD,15,FALSE)</f>
        <v>13.333333333333334</v>
      </c>
      <c r="AH73" s="74">
        <f>VLOOKUP($A:$A,Variables_extraites!$A:$AD,16,FALSE)</f>
        <v>136</v>
      </c>
      <c r="AI73" s="58">
        <f>VLOOKUP($A:$A,Variables_extraites!$A:$AD,17,FALSE)</f>
        <v>42508</v>
      </c>
      <c r="AJ73" s="58">
        <f>VLOOKUP($A:$A,Variables_extraites!$A:$AD,18,FALSE)</f>
        <v>43235</v>
      </c>
      <c r="AK73" s="74">
        <f>VLOOKUP($A:$A,Variables_extraites!$A:$AD,19,FALSE)</f>
        <v>0</v>
      </c>
      <c r="AL73" s="58">
        <f>VLOOKUP($A:$A,Variables_extraites!$A:$AD,20,FALSE)</f>
        <v>43235</v>
      </c>
      <c r="AM73" s="74">
        <f>VLOOKUP($A:$A,Variables_extraites!$A:$AD,21,FALSE)</f>
        <v>23</v>
      </c>
      <c r="AN73" s="74">
        <f>VLOOKUP($A:$A,Variables_extraites!$A:$AD,22,FALSE)</f>
        <v>1</v>
      </c>
      <c r="AO73" s="58">
        <f>VLOOKUP($A:$A,Variables_extraites!$A:$AD,23,FALSE)</f>
        <v>43216</v>
      </c>
      <c r="AP73" s="74">
        <f>VLOOKUP($A:$A,Variables_extraites!$A:$AD,24,FALSE)</f>
        <v>23</v>
      </c>
      <c r="AQ73" s="74">
        <f>VLOOKUP($A:$A,Variables_extraites!$A:$AD,25,FALSE)</f>
        <v>1</v>
      </c>
      <c r="AR73" s="58">
        <f>VLOOKUP($A:$A,Variables_extraites!$A:$AD,26,FALSE)</f>
        <v>43216</v>
      </c>
      <c r="AS73" s="74">
        <f>VLOOKUP($A:$A,Variables_extraites!$A:$AD,27,FALSE)</f>
        <v>23</v>
      </c>
      <c r="AT73" s="74">
        <f>VLOOKUP($A:$A,Variables_extraites!$A:$AD,28,FALSE)</f>
        <v>23</v>
      </c>
      <c r="AU73" s="74">
        <f>VLOOKUP($A:$A,Variables_extraites!$A:$AD,29,FALSE)</f>
        <v>727</v>
      </c>
      <c r="AV73" s="74">
        <f>VLOOKUP($A:$A,Variables_extraites!$A:$AD,30,FALSE)</f>
        <v>-19.873333333333335</v>
      </c>
      <c r="AW73" s="877" t="s">
        <v>64</v>
      </c>
      <c r="AX73" s="877" t="s">
        <v>64</v>
      </c>
      <c r="AY73" s="877" t="s">
        <v>64</v>
      </c>
      <c r="AZ73" s="877" t="s">
        <v>64</v>
      </c>
      <c r="BA73" s="877" t="s">
        <v>64</v>
      </c>
      <c r="BB73" s="877" t="s">
        <v>64</v>
      </c>
      <c r="BC73" s="877" t="s">
        <v>64</v>
      </c>
      <c r="BD73" s="877" t="s">
        <v>64</v>
      </c>
      <c r="BE73" s="877" t="s">
        <v>64</v>
      </c>
      <c r="BF73" s="877" t="s">
        <v>64</v>
      </c>
      <c r="BG73" s="877" t="s">
        <v>64</v>
      </c>
      <c r="BH73" s="877" t="s">
        <v>64</v>
      </c>
      <c r="BI73" s="877" t="s">
        <v>64</v>
      </c>
      <c r="BJ73" s="877" t="s">
        <v>64</v>
      </c>
      <c r="BK73" s="877" t="s">
        <v>64</v>
      </c>
      <c r="BL73" s="877" t="s">
        <v>64</v>
      </c>
      <c r="BM73" s="877" t="s">
        <v>64</v>
      </c>
      <c r="BN73" s="877" t="s">
        <v>64</v>
      </c>
      <c r="BO73" s="877" t="s">
        <v>64</v>
      </c>
      <c r="BP73" s="877" t="s">
        <v>64</v>
      </c>
      <c r="BQ73" s="877" t="s">
        <v>64</v>
      </c>
      <c r="BR73" s="877" t="s">
        <v>64</v>
      </c>
      <c r="BS73" s="877" t="s">
        <v>64</v>
      </c>
      <c r="BT73" s="877" t="s">
        <v>64</v>
      </c>
      <c r="BU73" s="877" t="s">
        <v>64</v>
      </c>
      <c r="BV73" s="877" t="s">
        <v>64</v>
      </c>
      <c r="BW73" s="877" t="s">
        <v>64</v>
      </c>
      <c r="BX73" s="877" t="s">
        <v>64</v>
      </c>
      <c r="BY73" s="877" t="s">
        <v>64</v>
      </c>
      <c r="BZ73" s="877" t="s">
        <v>64</v>
      </c>
      <c r="CA73" s="877" t="s">
        <v>64</v>
      </c>
      <c r="CB73" s="877" t="s">
        <v>64</v>
      </c>
      <c r="CC73" s="877" t="s">
        <v>64</v>
      </c>
      <c r="CD73" s="877" t="s">
        <v>64</v>
      </c>
    </row>
    <row r="74" spans="1:82" ht="15.75" x14ac:dyDescent="0.25">
      <c r="A74" s="876">
        <v>137</v>
      </c>
      <c r="B74" s="274">
        <v>137</v>
      </c>
      <c r="C74" s="206">
        <v>2</v>
      </c>
      <c r="D74" s="29" t="s">
        <v>2118</v>
      </c>
      <c r="E74" s="27">
        <v>10402</v>
      </c>
      <c r="F74" s="911" t="s">
        <v>2119</v>
      </c>
      <c r="G74" s="911" t="s">
        <v>2119</v>
      </c>
      <c r="H74" s="922">
        <v>74</v>
      </c>
      <c r="I74" s="342">
        <v>29.752066115702483</v>
      </c>
      <c r="J74" s="208">
        <v>1</v>
      </c>
      <c r="K74" s="342">
        <v>2</v>
      </c>
      <c r="L74" s="206">
        <v>0</v>
      </c>
      <c r="M74" s="923">
        <v>64</v>
      </c>
      <c r="N74" s="913">
        <v>20.21</v>
      </c>
      <c r="O74" s="914">
        <v>570.52775170483199</v>
      </c>
      <c r="P74" s="915">
        <v>183.9</v>
      </c>
      <c r="Q74" s="916">
        <v>5</v>
      </c>
      <c r="R74" s="227">
        <v>40.068089518983541</v>
      </c>
      <c r="S74" s="227">
        <v>13.538461538461538</v>
      </c>
      <c r="T74" s="917">
        <v>27</v>
      </c>
      <c r="U74" s="918">
        <v>-16.45</v>
      </c>
      <c r="V74" s="919">
        <v>46.811374000000001</v>
      </c>
      <c r="W74" s="920">
        <v>32.48314217957482</v>
      </c>
      <c r="X74" s="584">
        <v>72.967200000000005</v>
      </c>
      <c r="Y74" s="28">
        <f>VLOOKUP($A:$A,Variables_extraites!$A:$AD,7,FALSE)</f>
        <v>0</v>
      </c>
      <c r="Z74" s="28">
        <f>VLOOKUP($A:$A,Variables_extraites!$A:$AD,8,FALSE)</f>
        <v>0</v>
      </c>
      <c r="AA74" s="28">
        <f>VLOOKUP($A:$A,Variables_extraites!$A:$AD,9,FALSE)</f>
        <v>11.2</v>
      </c>
      <c r="AB74" s="28">
        <f>VLOOKUP($A:$A,Variables_extraites!$A:$AD,10,FALSE)</f>
        <v>1</v>
      </c>
      <c r="AC74" s="28">
        <f>VLOOKUP($A:$A,Variables_extraites!$A:$AD,11,FALSE)</f>
        <v>0</v>
      </c>
      <c r="AD74" s="28">
        <f>VLOOKUP($A:$A,Variables_extraites!$A:$AD,12,FALSE)</f>
        <v>1</v>
      </c>
      <c r="AE74" s="74">
        <f>VLOOKUP($A:$A,Variables_extraites!$A:$AD,13,FALSE)</f>
        <v>61.370123691722178</v>
      </c>
      <c r="AF74" s="74">
        <f>VLOOKUP($A:$A,Variables_extraites!$A:$AD,14,FALSE)</f>
        <v>0.79398496240601502</v>
      </c>
      <c r="AG74" s="84">
        <f>VLOOKUP($A:$A,Variables_extraites!$A:$AD,15,FALSE)</f>
        <v>27</v>
      </c>
      <c r="AH74" s="74">
        <f>VLOOKUP($A:$A,Variables_extraites!$A:$AD,16,FALSE)</f>
        <v>137</v>
      </c>
      <c r="AI74" s="58">
        <f>VLOOKUP($A:$A,Variables_extraites!$A:$AD,17,FALSE)</f>
        <v>42513</v>
      </c>
      <c r="AJ74" s="58">
        <f>VLOOKUP($A:$A,Variables_extraites!$A:$AD,18,FALSE)</f>
        <v>43228</v>
      </c>
      <c r="AK74" s="74">
        <f>VLOOKUP($A:$A,Variables_extraites!$A:$AD,19,FALSE)</f>
        <v>0</v>
      </c>
      <c r="AL74" s="58">
        <f>VLOOKUP($A:$A,Variables_extraites!$A:$AD,20,FALSE)</f>
        <v>43228</v>
      </c>
      <c r="AM74" s="74">
        <f>VLOOKUP($A:$A,Variables_extraites!$A:$AD,21,FALSE)</f>
        <v>23</v>
      </c>
      <c r="AN74" s="74">
        <f>VLOOKUP($A:$A,Variables_extraites!$A:$AD,22,FALSE)</f>
        <v>0</v>
      </c>
      <c r="AO74" s="58">
        <f>VLOOKUP($A:$A,Variables_extraites!$A:$AD,23,FALSE)</f>
        <v>43228</v>
      </c>
      <c r="AP74" s="74">
        <f>VLOOKUP($A:$A,Variables_extraites!$A:$AD,24,FALSE)</f>
        <v>23</v>
      </c>
      <c r="AQ74" s="74">
        <f>VLOOKUP($A:$A,Variables_extraites!$A:$AD,25,FALSE)</f>
        <v>0</v>
      </c>
      <c r="AR74" s="58">
        <f>VLOOKUP($A:$A,Variables_extraites!$A:$AD,26,FALSE)</f>
        <v>43228</v>
      </c>
      <c r="AS74" s="74">
        <f>VLOOKUP($A:$A,Variables_extraites!$A:$AD,27,FALSE)</f>
        <v>23</v>
      </c>
      <c r="AT74" s="74">
        <f>VLOOKUP($A:$A,Variables_extraites!$A:$AD,28,FALSE)</f>
        <v>23</v>
      </c>
      <c r="AU74" s="74">
        <f>VLOOKUP($A:$A,Variables_extraites!$A:$AD,29,FALSE)</f>
        <v>715</v>
      </c>
      <c r="AV74" s="74">
        <f>VLOOKUP($A:$A,Variables_extraites!$A:$AD,30,FALSE)</f>
        <v>-29.12</v>
      </c>
      <c r="AW74" s="877">
        <v>8.4908508767402999</v>
      </c>
      <c r="AX74" s="877">
        <v>7.6712225948898398</v>
      </c>
      <c r="AY74" s="877">
        <v>5.2573878426926504</v>
      </c>
      <c r="AZ74" s="877">
        <v>2.04614178164472</v>
      </c>
      <c r="BA74" s="877">
        <v>7.8189655670767602</v>
      </c>
      <c r="BB74" s="877">
        <v>6.3936907641874496</v>
      </c>
      <c r="BC74" s="877">
        <v>9.3597715189838393</v>
      </c>
      <c r="BD74" s="877">
        <v>7.8911761247545398</v>
      </c>
      <c r="BE74" s="877">
        <v>6.19120730223037</v>
      </c>
      <c r="BF74" s="877">
        <v>1.0976107966264199</v>
      </c>
      <c r="BG74" s="877">
        <v>6.3184976188605502</v>
      </c>
      <c r="BH74" s="877">
        <v>6.8373125555243099</v>
      </c>
      <c r="BI74" s="877">
        <v>7.3655350749841899</v>
      </c>
      <c r="BJ74" s="877">
        <v>4.6141208687892501</v>
      </c>
      <c r="BK74" s="877">
        <v>6.0172538389689398</v>
      </c>
      <c r="BL74" s="877">
        <v>8.2411728209037491</v>
      </c>
      <c r="BM74" s="877">
        <v>6.2152903056512301</v>
      </c>
      <c r="BN74" s="877">
        <v>7.1089425686607903</v>
      </c>
      <c r="BO74" s="877">
        <v>6.0069711843640397</v>
      </c>
      <c r="BP74" s="877">
        <v>6.4528589647138102</v>
      </c>
      <c r="BQ74" s="877">
        <v>7.7625481425665299</v>
      </c>
      <c r="BR74" s="877">
        <v>3.6667565918848002</v>
      </c>
      <c r="BS74" s="877">
        <v>9.3087940672164802</v>
      </c>
      <c r="BT74" s="877">
        <v>1.7697717392494501</v>
      </c>
      <c r="BU74" s="877">
        <v>4.7902507388352298</v>
      </c>
      <c r="BV74" s="877">
        <v>6.4402878208404202</v>
      </c>
      <c r="BW74" s="877">
        <v>5.3128829552843602</v>
      </c>
      <c r="BX74" s="877">
        <v>10.066492873258801</v>
      </c>
      <c r="BY74" s="877">
        <v>3.3950627995175799</v>
      </c>
      <c r="BZ74" s="877">
        <v>8.1352988611406705</v>
      </c>
      <c r="CA74" s="877">
        <v>4.3645724322958603</v>
      </c>
      <c r="CB74" s="877">
        <v>1.9311940121180999</v>
      </c>
      <c r="CC74" s="877">
        <v>1.12349414695043</v>
      </c>
      <c r="CD74" s="877">
        <v>7.5390223279670296</v>
      </c>
    </row>
    <row r="75" spans="1:82" ht="15.75" x14ac:dyDescent="0.25">
      <c r="A75" s="876">
        <v>138</v>
      </c>
      <c r="B75" s="267">
        <v>138</v>
      </c>
      <c r="C75" s="206">
        <v>2</v>
      </c>
      <c r="D75" s="29" t="s">
        <v>2118</v>
      </c>
      <c r="E75" s="27">
        <v>10515</v>
      </c>
      <c r="F75" s="911" t="s">
        <v>2119</v>
      </c>
      <c r="G75" s="911"/>
      <c r="H75" s="980">
        <v>72</v>
      </c>
      <c r="I75" s="382">
        <v>27.763429752066116</v>
      </c>
      <c r="J75" s="381">
        <v>0</v>
      </c>
      <c r="K75" s="382">
        <v>2</v>
      </c>
      <c r="L75" s="206">
        <v>1</v>
      </c>
      <c r="M75" s="923">
        <v>57</v>
      </c>
      <c r="N75" s="913">
        <v>32.57</v>
      </c>
      <c r="O75" s="914">
        <v>152.58367113903344</v>
      </c>
      <c r="P75" s="915">
        <v>1187</v>
      </c>
      <c r="Q75" s="916">
        <v>29</v>
      </c>
      <c r="R75" s="227">
        <v>90.053373038114913</v>
      </c>
      <c r="S75" s="227">
        <v>13.413043478260871</v>
      </c>
      <c r="T75" s="917">
        <v>34</v>
      </c>
      <c r="U75" s="918">
        <v>-14.41</v>
      </c>
      <c r="V75" s="921">
        <v>77.338064860847695</v>
      </c>
      <c r="W75" s="920">
        <v>31.867240716764904</v>
      </c>
      <c r="X75" s="584">
        <v>53.5991</v>
      </c>
      <c r="Y75" s="28">
        <f>VLOOKUP($A:$A,Variables_extraites!$A:$AD,7,FALSE)</f>
        <v>0</v>
      </c>
      <c r="Z75" s="28">
        <f>VLOOKUP($A:$A,Variables_extraites!$A:$AD,8,FALSE)</f>
        <v>0</v>
      </c>
      <c r="AA75" s="28">
        <f>VLOOKUP($A:$A,Variables_extraites!$A:$AD,9,FALSE)</f>
        <v>12.2</v>
      </c>
      <c r="AB75" s="28">
        <f>VLOOKUP($A:$A,Variables_extraites!$A:$AD,10,FALSE)</f>
        <v>1</v>
      </c>
      <c r="AC75" s="28">
        <f>VLOOKUP($A:$A,Variables_extraites!$A:$AD,11,FALSE)</f>
        <v>0</v>
      </c>
      <c r="AD75" s="28">
        <f>VLOOKUP($A:$A,Variables_extraites!$A:$AD,12,FALSE)</f>
        <v>1</v>
      </c>
      <c r="AE75" s="74">
        <f>VLOOKUP($A:$A,Variables_extraites!$A:$AD,13,FALSE)</f>
        <v>50.93033318909562</v>
      </c>
      <c r="AF75" s="74">
        <f>VLOOKUP($A:$A,Variables_extraites!$A:$AD,14,FALSE)</f>
        <v>3.3351351351351353</v>
      </c>
      <c r="AG75" s="84">
        <f>VLOOKUP($A:$A,Variables_extraites!$A:$AD,15,FALSE)</f>
        <v>13</v>
      </c>
      <c r="AH75" s="74">
        <f>VLOOKUP($A:$A,Variables_extraites!$A:$AD,16,FALSE)</f>
        <v>138</v>
      </c>
      <c r="AI75" s="58">
        <f>VLOOKUP($A:$A,Variables_extraites!$A:$AD,17,FALSE)</f>
        <v>42527</v>
      </c>
      <c r="AJ75" s="58">
        <f>VLOOKUP($A:$A,Variables_extraites!$A:$AD,18,FALSE)</f>
        <v>43480</v>
      </c>
      <c r="AK75" s="74">
        <f>VLOOKUP($A:$A,Variables_extraites!$A:$AD,19,FALSE)</f>
        <v>1</v>
      </c>
      <c r="AL75" s="58">
        <f>VLOOKUP($A:$A,Variables_extraites!$A:$AD,20,FALSE)</f>
        <v>43480</v>
      </c>
      <c r="AM75" s="74">
        <f>VLOOKUP($A:$A,Variables_extraites!$A:$AD,21,FALSE)</f>
        <v>31</v>
      </c>
      <c r="AN75" s="74">
        <f>VLOOKUP($A:$A,Variables_extraites!$A:$AD,22,FALSE)</f>
        <v>0</v>
      </c>
      <c r="AO75" s="58">
        <f>VLOOKUP($A:$A,Variables_extraites!$A:$AD,23,FALSE)</f>
        <v>43480</v>
      </c>
      <c r="AP75" s="74">
        <f>VLOOKUP($A:$A,Variables_extraites!$A:$AD,24,FALSE)</f>
        <v>31</v>
      </c>
      <c r="AQ75" s="74">
        <f>VLOOKUP($A:$A,Variables_extraites!$A:$AD,25,FALSE)</f>
        <v>1</v>
      </c>
      <c r="AR75" s="58">
        <f>VLOOKUP($A:$A,Variables_extraites!$A:$AD,26,FALSE)</f>
        <v>43480</v>
      </c>
      <c r="AS75" s="74">
        <f>VLOOKUP($A:$A,Variables_extraites!$A:$AD,27,FALSE)</f>
        <v>31</v>
      </c>
      <c r="AT75" s="74">
        <f>VLOOKUP($A:$A,Variables_extraites!$A:$AD,28,FALSE)</f>
        <v>31</v>
      </c>
      <c r="AU75" s="74">
        <f>VLOOKUP($A:$A,Variables_extraites!$A:$AD,29,FALSE)</f>
        <v>953</v>
      </c>
      <c r="AV75" s="74">
        <f>VLOOKUP($A:$A,Variables_extraites!$A:$AD,30,FALSE)</f>
        <v>-13.06</v>
      </c>
      <c r="AW75" s="877" t="s">
        <v>64</v>
      </c>
      <c r="AX75" s="877" t="s">
        <v>64</v>
      </c>
      <c r="AY75" s="877" t="s">
        <v>64</v>
      </c>
      <c r="AZ75" s="877" t="s">
        <v>64</v>
      </c>
      <c r="BA75" s="877" t="s">
        <v>64</v>
      </c>
      <c r="BB75" s="877" t="s">
        <v>64</v>
      </c>
      <c r="BC75" s="877" t="s">
        <v>64</v>
      </c>
      <c r="BD75" s="877" t="s">
        <v>64</v>
      </c>
      <c r="BE75" s="877" t="s">
        <v>64</v>
      </c>
      <c r="BF75" s="877" t="s">
        <v>64</v>
      </c>
      <c r="BG75" s="877" t="s">
        <v>64</v>
      </c>
      <c r="BH75" s="877" t="s">
        <v>64</v>
      </c>
      <c r="BI75" s="877" t="s">
        <v>64</v>
      </c>
      <c r="BJ75" s="877" t="s">
        <v>64</v>
      </c>
      <c r="BK75" s="877" t="s">
        <v>64</v>
      </c>
      <c r="BL75" s="877" t="s">
        <v>64</v>
      </c>
      <c r="BM75" s="877" t="s">
        <v>64</v>
      </c>
      <c r="BN75" s="877" t="s">
        <v>64</v>
      </c>
      <c r="BO75" s="877" t="s">
        <v>64</v>
      </c>
      <c r="BP75" s="877" t="s">
        <v>64</v>
      </c>
      <c r="BQ75" s="877" t="s">
        <v>64</v>
      </c>
      <c r="BR75" s="877" t="s">
        <v>64</v>
      </c>
      <c r="BS75" s="877" t="s">
        <v>64</v>
      </c>
      <c r="BT75" s="877" t="s">
        <v>64</v>
      </c>
      <c r="BU75" s="877" t="s">
        <v>64</v>
      </c>
      <c r="BV75" s="877" t="s">
        <v>64</v>
      </c>
      <c r="BW75" s="877" t="s">
        <v>64</v>
      </c>
      <c r="BX75" s="877" t="s">
        <v>64</v>
      </c>
      <c r="BY75" s="877" t="s">
        <v>64</v>
      </c>
      <c r="BZ75" s="877" t="s">
        <v>64</v>
      </c>
      <c r="CA75" s="877" t="s">
        <v>64</v>
      </c>
      <c r="CB75" s="877" t="s">
        <v>64</v>
      </c>
      <c r="CC75" s="877" t="s">
        <v>64</v>
      </c>
      <c r="CD75" s="877" t="s">
        <v>64</v>
      </c>
    </row>
    <row r="76" spans="1:82" ht="15.75" x14ac:dyDescent="0.25">
      <c r="A76" s="876">
        <v>139</v>
      </c>
      <c r="B76" s="267">
        <v>139</v>
      </c>
      <c r="C76" s="206">
        <v>2</v>
      </c>
      <c r="D76" s="29" t="s">
        <v>2118</v>
      </c>
      <c r="E76" s="27">
        <v>10605</v>
      </c>
      <c r="F76" s="911" t="s">
        <v>2119</v>
      </c>
      <c r="G76" s="911" t="s">
        <v>2119</v>
      </c>
      <c r="H76" s="922">
        <v>73</v>
      </c>
      <c r="I76" s="342">
        <v>36.848072562358283</v>
      </c>
      <c r="J76" s="208">
        <v>0</v>
      </c>
      <c r="K76" s="342">
        <v>2</v>
      </c>
      <c r="L76" s="206">
        <v>1</v>
      </c>
      <c r="M76" s="923">
        <v>64</v>
      </c>
      <c r="N76" s="913">
        <v>25.03</v>
      </c>
      <c r="O76" s="914">
        <v>37.559964455448295</v>
      </c>
      <c r="P76" s="915">
        <v>563.1</v>
      </c>
      <c r="Q76" s="916">
        <v>6</v>
      </c>
      <c r="R76" s="227">
        <v>36.245483885282653</v>
      </c>
      <c r="S76" s="227">
        <v>19.444444444444443</v>
      </c>
      <c r="T76" s="917">
        <v>37</v>
      </c>
      <c r="U76" s="918">
        <v>-17.12</v>
      </c>
      <c r="V76" s="919">
        <v>76.389686513935743</v>
      </c>
      <c r="W76" s="920">
        <v>26.087934609856887</v>
      </c>
      <c r="X76" s="584">
        <v>30.9297</v>
      </c>
      <c r="Y76" s="28">
        <f>VLOOKUP($A:$A,Variables_extraites!$A:$AD,7,FALSE)</f>
        <v>0</v>
      </c>
      <c r="Z76" s="28">
        <f>VLOOKUP($A:$A,Variables_extraites!$A:$AD,8,FALSE)</f>
        <v>0</v>
      </c>
      <c r="AA76" s="28">
        <f>VLOOKUP($A:$A,Variables_extraites!$A:$AD,9,FALSE)</f>
        <v>13.9</v>
      </c>
      <c r="AB76" s="28">
        <f>VLOOKUP($A:$A,Variables_extraites!$A:$AD,10,FALSE)</f>
        <v>0</v>
      </c>
      <c r="AC76" s="28">
        <f>VLOOKUP($A:$A,Variables_extraites!$A:$AD,11,FALSE)</f>
        <v>1</v>
      </c>
      <c r="AD76" s="28">
        <f>VLOOKUP($A:$A,Variables_extraites!$A:$AD,12,FALSE)</f>
        <v>0</v>
      </c>
      <c r="AE76" s="74">
        <f>VLOOKUP($A:$A,Variables_extraites!$A:$AD,13,FALSE)</f>
        <v>60.164344408717398</v>
      </c>
      <c r="AF76" s="74">
        <f>VLOOKUP($A:$A,Variables_extraites!$A:$AD,14,FALSE)</f>
        <v>0.875</v>
      </c>
      <c r="AG76" s="84">
        <f>VLOOKUP($A:$A,Variables_extraites!$A:$AD,15,FALSE)</f>
        <v>15</v>
      </c>
      <c r="AH76" s="74">
        <f>VLOOKUP($A:$A,Variables_extraites!$A:$AD,16,FALSE)</f>
        <v>139</v>
      </c>
      <c r="AI76" s="58">
        <f>VLOOKUP($A:$A,Variables_extraites!$A:$AD,17,FALSE)</f>
        <v>42487</v>
      </c>
      <c r="AJ76" s="58">
        <f>VLOOKUP($A:$A,Variables_extraites!$A:$AD,18,FALSE)</f>
        <v>43544</v>
      </c>
      <c r="AK76" s="74">
        <f>VLOOKUP($A:$A,Variables_extraites!$A:$AD,19,FALSE)</f>
        <v>0</v>
      </c>
      <c r="AL76" s="58">
        <f>VLOOKUP($A:$A,Variables_extraites!$A:$AD,20,FALSE)</f>
        <v>43544</v>
      </c>
      <c r="AM76" s="74">
        <f>VLOOKUP($A:$A,Variables_extraites!$A:$AD,21,FALSE)</f>
        <v>34</v>
      </c>
      <c r="AN76" s="74">
        <f>VLOOKUP($A:$A,Variables_extraites!$A:$AD,22,FALSE)</f>
        <v>0</v>
      </c>
      <c r="AO76" s="58">
        <f>VLOOKUP($A:$A,Variables_extraites!$A:$AD,23,FALSE)</f>
        <v>43544</v>
      </c>
      <c r="AP76" s="74">
        <f>VLOOKUP($A:$A,Variables_extraites!$A:$AD,24,FALSE)</f>
        <v>34</v>
      </c>
      <c r="AQ76" s="74">
        <f>VLOOKUP($A:$A,Variables_extraites!$A:$AD,25,FALSE)</f>
        <v>0</v>
      </c>
      <c r="AR76" s="58">
        <f>VLOOKUP($A:$A,Variables_extraites!$A:$AD,26,FALSE)</f>
        <v>43544</v>
      </c>
      <c r="AS76" s="74">
        <f>VLOOKUP($A:$A,Variables_extraites!$A:$AD,27,FALSE)</f>
        <v>34</v>
      </c>
      <c r="AT76" s="74">
        <f>VLOOKUP($A:$A,Variables_extraites!$A:$AD,28,FALSE)</f>
        <v>34</v>
      </c>
      <c r="AU76" s="74">
        <f>VLOOKUP($A:$A,Variables_extraites!$A:$AD,29,FALSE)</f>
        <v>1057</v>
      </c>
      <c r="AV76" s="74">
        <f>VLOOKUP($A:$A,Variables_extraites!$A:$AD,30,FALSE)</f>
        <v>-14.78</v>
      </c>
      <c r="AW76" s="877">
        <v>8.09132959362422</v>
      </c>
      <c r="AX76" s="877">
        <v>7.7786685461264797</v>
      </c>
      <c r="AY76" s="877">
        <v>5.2883585621936602</v>
      </c>
      <c r="AZ76" s="877">
        <v>1.4646682670034401</v>
      </c>
      <c r="BA76" s="877">
        <v>8.3037350925483402</v>
      </c>
      <c r="BB76" s="877">
        <v>4.8514992024612598</v>
      </c>
      <c r="BC76" s="877">
        <v>9.3020905269204004</v>
      </c>
      <c r="BD76" s="877">
        <v>7.4690719520803901</v>
      </c>
      <c r="BE76" s="877">
        <v>6.0946583426545402</v>
      </c>
      <c r="BF76" s="877">
        <v>1.3561438102252801</v>
      </c>
      <c r="BG76" s="877">
        <v>5.9212458885855899</v>
      </c>
      <c r="BH76" s="877">
        <v>6.4899282194051802</v>
      </c>
      <c r="BI76" s="877">
        <v>7.3745178810462901</v>
      </c>
      <c r="BJ76" s="877">
        <v>4.3561438102252801</v>
      </c>
      <c r="BK76" s="877">
        <v>6.0419876216513604</v>
      </c>
      <c r="BL76" s="877">
        <v>8.1272205504880706</v>
      </c>
      <c r="BM76" s="877">
        <v>6.1206007738451698</v>
      </c>
      <c r="BN76" s="877">
        <v>6.8284538739304903</v>
      </c>
      <c r="BO76" s="877">
        <v>5.7384976438897901</v>
      </c>
      <c r="BP76" s="877">
        <v>6.0234771518304298</v>
      </c>
      <c r="BQ76" s="877">
        <v>7.7921395522778996</v>
      </c>
      <c r="BR76" s="877">
        <v>5.3092489608166202</v>
      </c>
      <c r="BS76" s="877">
        <v>10.386131937315</v>
      </c>
      <c r="BT76" s="877">
        <v>2.2387868595871199</v>
      </c>
      <c r="BU76" s="877">
        <v>6.8375648631571497</v>
      </c>
      <c r="BV76" s="877">
        <v>6.9670532980140498</v>
      </c>
      <c r="BW76" s="877">
        <v>4.9703935379146804</v>
      </c>
      <c r="BX76" s="877">
        <v>9.7808350017382306</v>
      </c>
      <c r="BY76" s="877">
        <v>2.9240998856407399</v>
      </c>
      <c r="BZ76" s="877">
        <v>7.6544212192304704</v>
      </c>
      <c r="CA76" s="877">
        <v>3.8237493603082702</v>
      </c>
      <c r="CB76" s="877">
        <v>2.1264137825077598</v>
      </c>
      <c r="CC76" s="877">
        <v>1.5283159023405299</v>
      </c>
      <c r="CD76" s="877">
        <v>8.1473450777278806</v>
      </c>
    </row>
    <row r="77" spans="1:82" ht="15.75" x14ac:dyDescent="0.25">
      <c r="A77" s="876">
        <v>140</v>
      </c>
      <c r="B77" s="274">
        <v>140</v>
      </c>
      <c r="C77" s="206">
        <v>2</v>
      </c>
      <c r="D77" s="29" t="s">
        <v>2118</v>
      </c>
      <c r="E77" s="27">
        <v>10403</v>
      </c>
      <c r="F77" s="911" t="s">
        <v>2119</v>
      </c>
      <c r="G77" s="911"/>
      <c r="H77" s="922">
        <v>75</v>
      </c>
      <c r="I77" s="342">
        <v>19.031141868512112</v>
      </c>
      <c r="J77" s="208">
        <v>1</v>
      </c>
      <c r="K77" s="342">
        <v>2</v>
      </c>
      <c r="L77" s="206">
        <v>0</v>
      </c>
      <c r="M77" s="923">
        <v>71</v>
      </c>
      <c r="N77" s="913">
        <v>34.07</v>
      </c>
      <c r="O77" s="914">
        <v>340.98004999930265</v>
      </c>
      <c r="P77" s="915">
        <v>2097</v>
      </c>
      <c r="Q77" s="916">
        <v>29</v>
      </c>
      <c r="R77" s="227">
        <v>28.559836272243022</v>
      </c>
      <c r="S77" s="227">
        <v>12.977272727272727</v>
      </c>
      <c r="T77" s="917">
        <v>20.399999999999999</v>
      </c>
      <c r="U77" s="918">
        <v>-16.600000000000001</v>
      </c>
      <c r="V77" s="919">
        <v>99.447255999999996</v>
      </c>
      <c r="W77" s="920">
        <v>32.934444125934426</v>
      </c>
      <c r="X77" s="584">
        <v>78.355099999999993</v>
      </c>
      <c r="Y77" s="28">
        <f>VLOOKUP($A:$A,Variables_extraites!$A:$AD,7,FALSE)</f>
        <v>0</v>
      </c>
      <c r="Z77" s="28">
        <f>VLOOKUP($A:$A,Variables_extraites!$A:$AD,8,FALSE)</f>
        <v>0</v>
      </c>
      <c r="AA77" s="28">
        <f>VLOOKUP($A:$A,Variables_extraites!$A:$AD,9,FALSE)</f>
        <v>9</v>
      </c>
      <c r="AB77" s="28">
        <f>VLOOKUP($A:$A,Variables_extraites!$A:$AD,10,FALSE)</f>
        <v>0</v>
      </c>
      <c r="AC77" s="28">
        <f>VLOOKUP($A:$A,Variables_extraites!$A:$AD,11,FALSE)</f>
        <v>0</v>
      </c>
      <c r="AD77" s="28">
        <f>VLOOKUP($A:$A,Variables_extraites!$A:$AD,12,FALSE)</f>
        <v>0</v>
      </c>
      <c r="AE77" s="74">
        <f>VLOOKUP($A:$A,Variables_extraites!$A:$AD,13,FALSE)</f>
        <v>57.861400894187774</v>
      </c>
      <c r="AF77" s="74">
        <f>VLOOKUP($A:$A,Variables_extraites!$A:$AD,14,FALSE)</f>
        <v>0.62200435729847503</v>
      </c>
      <c r="AG77" s="84">
        <f>VLOOKUP($A:$A,Variables_extraites!$A:$AD,15,FALSE)</f>
        <v>18</v>
      </c>
      <c r="AH77" s="74">
        <f>VLOOKUP($A:$A,Variables_extraites!$A:$AD,16,FALSE)</f>
        <v>140</v>
      </c>
      <c r="AI77" s="58">
        <f>VLOOKUP($A:$A,Variables_extraites!$A:$AD,17,FALSE)</f>
        <v>42514</v>
      </c>
      <c r="AJ77" s="58">
        <f>VLOOKUP($A:$A,Variables_extraites!$A:$AD,18,FALSE)</f>
        <v>43070</v>
      </c>
      <c r="AK77" s="74">
        <f>VLOOKUP($A:$A,Variables_extraites!$A:$AD,19,FALSE)</f>
        <v>1</v>
      </c>
      <c r="AL77" s="58">
        <f>VLOOKUP($A:$A,Variables_extraites!$A:$AD,20,FALSE)</f>
        <v>43070</v>
      </c>
      <c r="AM77" s="74">
        <f>VLOOKUP($A:$A,Variables_extraites!$A:$AD,21,FALSE)</f>
        <v>18</v>
      </c>
      <c r="AN77" s="74">
        <f>VLOOKUP($A:$A,Variables_extraites!$A:$AD,22,FALSE)</f>
        <v>1</v>
      </c>
      <c r="AO77" s="58">
        <f>VLOOKUP($A:$A,Variables_extraites!$A:$AD,23,FALSE)</f>
        <v>42563</v>
      </c>
      <c r="AP77" s="74">
        <f>VLOOKUP($A:$A,Variables_extraites!$A:$AD,24,FALSE)</f>
        <v>2</v>
      </c>
      <c r="AQ77" s="74">
        <f>VLOOKUP($A:$A,Variables_extraites!$A:$AD,25,FALSE)</f>
        <v>1</v>
      </c>
      <c r="AR77" s="58">
        <f>VLOOKUP($A:$A,Variables_extraites!$A:$AD,26,FALSE)</f>
        <v>42563</v>
      </c>
      <c r="AS77" s="74">
        <f>VLOOKUP($A:$A,Variables_extraites!$A:$AD,27,FALSE)</f>
        <v>2</v>
      </c>
      <c r="AT77" s="74">
        <f>VLOOKUP($A:$A,Variables_extraites!$A:$AD,28,FALSE)</f>
        <v>18</v>
      </c>
      <c r="AU77" s="74">
        <f>VLOOKUP($A:$A,Variables_extraites!$A:$AD,29,FALSE)</f>
        <v>556</v>
      </c>
      <c r="AV77" s="74">
        <f>VLOOKUP($A:$A,Variables_extraites!$A:$AD,30,FALSE)</f>
        <v>-16.690000000000001</v>
      </c>
      <c r="AW77" s="877" t="s">
        <v>64</v>
      </c>
      <c r="AX77" s="877" t="s">
        <v>64</v>
      </c>
      <c r="AY77" s="877" t="s">
        <v>64</v>
      </c>
      <c r="AZ77" s="877" t="s">
        <v>64</v>
      </c>
      <c r="BA77" s="877" t="s">
        <v>64</v>
      </c>
      <c r="BB77" s="877" t="s">
        <v>64</v>
      </c>
      <c r="BC77" s="877" t="s">
        <v>64</v>
      </c>
      <c r="BD77" s="877" t="s">
        <v>64</v>
      </c>
      <c r="BE77" s="877" t="s">
        <v>64</v>
      </c>
      <c r="BF77" s="877" t="s">
        <v>64</v>
      </c>
      <c r="BG77" s="877" t="s">
        <v>64</v>
      </c>
      <c r="BH77" s="877" t="s">
        <v>64</v>
      </c>
      <c r="BI77" s="877" t="s">
        <v>64</v>
      </c>
      <c r="BJ77" s="877" t="s">
        <v>64</v>
      </c>
      <c r="BK77" s="877" t="s">
        <v>64</v>
      </c>
      <c r="BL77" s="877" t="s">
        <v>64</v>
      </c>
      <c r="BM77" s="877" t="s">
        <v>64</v>
      </c>
      <c r="BN77" s="877" t="s">
        <v>64</v>
      </c>
      <c r="BO77" s="877" t="s">
        <v>64</v>
      </c>
      <c r="BP77" s="877" t="s">
        <v>64</v>
      </c>
      <c r="BQ77" s="877" t="s">
        <v>64</v>
      </c>
      <c r="BR77" s="877" t="s">
        <v>64</v>
      </c>
      <c r="BS77" s="877" t="s">
        <v>64</v>
      </c>
      <c r="BT77" s="877" t="s">
        <v>64</v>
      </c>
      <c r="BU77" s="877" t="s">
        <v>64</v>
      </c>
      <c r="BV77" s="877" t="s">
        <v>64</v>
      </c>
      <c r="BW77" s="877" t="s">
        <v>64</v>
      </c>
      <c r="BX77" s="877" t="s">
        <v>64</v>
      </c>
      <c r="BY77" s="877" t="s">
        <v>64</v>
      </c>
      <c r="BZ77" s="877" t="s">
        <v>64</v>
      </c>
      <c r="CA77" s="877" t="s">
        <v>64</v>
      </c>
      <c r="CB77" s="877" t="s">
        <v>64</v>
      </c>
      <c r="CC77" s="877" t="s">
        <v>64</v>
      </c>
      <c r="CD77" s="877" t="s">
        <v>64</v>
      </c>
    </row>
    <row r="78" spans="1:82" ht="15.75" x14ac:dyDescent="0.25">
      <c r="A78" s="876">
        <v>141</v>
      </c>
      <c r="B78" s="408">
        <v>141</v>
      </c>
      <c r="C78" s="652">
        <v>2</v>
      </c>
      <c r="D78" s="29" t="s">
        <v>2118</v>
      </c>
      <c r="E78" s="27">
        <v>10340</v>
      </c>
      <c r="F78" s="911" t="s">
        <v>2119</v>
      </c>
      <c r="G78" s="911"/>
      <c r="H78" s="945">
        <v>81</v>
      </c>
      <c r="I78" s="671">
        <v>17.578124999999996</v>
      </c>
      <c r="J78" s="670">
        <v>1</v>
      </c>
      <c r="K78" s="671">
        <v>3</v>
      </c>
      <c r="L78" s="206">
        <v>0</v>
      </c>
      <c r="M78" s="923">
        <v>67</v>
      </c>
      <c r="N78" s="913">
        <v>36.5</v>
      </c>
      <c r="O78" s="914">
        <v>760.87754470600191</v>
      </c>
      <c r="P78" s="915">
        <v>3310</v>
      </c>
      <c r="Q78" s="916">
        <v>32</v>
      </c>
      <c r="R78" s="227">
        <v>60.889555433158513</v>
      </c>
      <c r="S78" s="227">
        <v>10.666666666666666</v>
      </c>
      <c r="T78" s="917">
        <v>29</v>
      </c>
      <c r="U78" s="227">
        <v>-16.286666666666665</v>
      </c>
      <c r="V78" s="921"/>
      <c r="W78" s="920"/>
      <c r="X78" s="678">
        <v>60.6907</v>
      </c>
      <c r="Y78" s="28">
        <f>VLOOKUP($A:$A,Variables_extraites!$A:$AD,7,FALSE)</f>
        <v>0</v>
      </c>
      <c r="Z78" s="28">
        <f>VLOOKUP($A:$A,Variables_extraites!$A:$AD,8,FALSE)</f>
        <v>0</v>
      </c>
      <c r="AA78" s="28">
        <f>VLOOKUP($A:$A,Variables_extraites!$A:$AD,9,FALSE)</f>
        <v>12.7</v>
      </c>
      <c r="AB78" s="28">
        <f>VLOOKUP($A:$A,Variables_extraites!$A:$AD,10,FALSE)</f>
        <v>0</v>
      </c>
      <c r="AC78" s="28">
        <f>VLOOKUP($A:$A,Variables_extraites!$A:$AD,11,FALSE)</f>
        <v>0</v>
      </c>
      <c r="AD78" s="28">
        <f>VLOOKUP($A:$A,Variables_extraites!$A:$AD,12,FALSE)</f>
        <v>1</v>
      </c>
      <c r="AE78" s="74">
        <f>VLOOKUP($A:$A,Variables_extraites!$A:$AD,13,FALSE)</f>
        <v>51.015473887814323</v>
      </c>
      <c r="AF78" s="74" t="str">
        <f>VLOOKUP($A:$A,Variables_extraites!$A:$AD,14,FALSE)</f>
        <v>NA</v>
      </c>
      <c r="AG78" s="84">
        <f>VLOOKUP($A:$A,Variables_extraites!$A:$AD,15,FALSE)</f>
        <v>16</v>
      </c>
      <c r="AH78" s="74">
        <f>VLOOKUP($A:$A,Variables_extraites!$A:$AD,16,FALSE)</f>
        <v>141</v>
      </c>
      <c r="AI78" s="58">
        <f>VLOOKUP($A:$A,Variables_extraites!$A:$AD,17,FALSE)</f>
        <v>42509</v>
      </c>
      <c r="AJ78" s="58">
        <f>VLOOKUP($A:$A,Variables_extraites!$A:$AD,18,FALSE)</f>
        <v>43054</v>
      </c>
      <c r="AK78" s="74">
        <f>VLOOKUP($A:$A,Variables_extraites!$A:$AD,19,FALSE)</f>
        <v>0</v>
      </c>
      <c r="AL78" s="58">
        <f>VLOOKUP($A:$A,Variables_extraites!$A:$AD,20,FALSE)</f>
        <v>43054</v>
      </c>
      <c r="AM78" s="74">
        <f>VLOOKUP($A:$A,Variables_extraites!$A:$AD,21,FALSE)</f>
        <v>18</v>
      </c>
      <c r="AN78" s="74">
        <f>VLOOKUP($A:$A,Variables_extraites!$A:$AD,22,FALSE)</f>
        <v>0</v>
      </c>
      <c r="AO78" s="58">
        <f>VLOOKUP($A:$A,Variables_extraites!$A:$AD,23,FALSE)</f>
        <v>43054</v>
      </c>
      <c r="AP78" s="74">
        <f>VLOOKUP($A:$A,Variables_extraites!$A:$AD,24,FALSE)</f>
        <v>18</v>
      </c>
      <c r="AQ78" s="74">
        <f>VLOOKUP($A:$A,Variables_extraites!$A:$AD,25,FALSE)</f>
        <v>0</v>
      </c>
      <c r="AR78" s="58">
        <f>VLOOKUP($A:$A,Variables_extraites!$A:$AD,26,FALSE)</f>
        <v>43054</v>
      </c>
      <c r="AS78" s="74">
        <f>VLOOKUP($A:$A,Variables_extraites!$A:$AD,27,FALSE)</f>
        <v>18</v>
      </c>
      <c r="AT78" s="74">
        <f>VLOOKUP($A:$A,Variables_extraites!$A:$AD,28,FALSE)</f>
        <v>17.899999999999999</v>
      </c>
      <c r="AU78" s="74">
        <f>VLOOKUP($A:$A,Variables_extraites!$A:$AD,29,FALSE)</f>
        <v>545</v>
      </c>
      <c r="AV78" s="74">
        <f>VLOOKUP($A:$A,Variables_extraites!$A:$AD,30,FALSE)</f>
        <v>-15.9</v>
      </c>
      <c r="AW78" s="877" t="s">
        <v>64</v>
      </c>
      <c r="AX78" s="877" t="s">
        <v>64</v>
      </c>
      <c r="AY78" s="877" t="s">
        <v>64</v>
      </c>
      <c r="AZ78" s="877" t="s">
        <v>64</v>
      </c>
      <c r="BA78" s="877" t="s">
        <v>64</v>
      </c>
      <c r="BB78" s="877" t="s">
        <v>64</v>
      </c>
      <c r="BC78" s="877" t="s">
        <v>64</v>
      </c>
      <c r="BD78" s="877" t="s">
        <v>64</v>
      </c>
      <c r="BE78" s="877" t="s">
        <v>64</v>
      </c>
      <c r="BF78" s="877" t="s">
        <v>64</v>
      </c>
      <c r="BG78" s="877" t="s">
        <v>64</v>
      </c>
      <c r="BH78" s="877" t="s">
        <v>64</v>
      </c>
      <c r="BI78" s="877" t="s">
        <v>64</v>
      </c>
      <c r="BJ78" s="877" t="s">
        <v>64</v>
      </c>
      <c r="BK78" s="877" t="s">
        <v>64</v>
      </c>
      <c r="BL78" s="877" t="s">
        <v>64</v>
      </c>
      <c r="BM78" s="877" t="s">
        <v>64</v>
      </c>
      <c r="BN78" s="877" t="s">
        <v>64</v>
      </c>
      <c r="BO78" s="877" t="s">
        <v>64</v>
      </c>
      <c r="BP78" s="877" t="s">
        <v>64</v>
      </c>
      <c r="BQ78" s="877" t="s">
        <v>64</v>
      </c>
      <c r="BR78" s="877" t="s">
        <v>64</v>
      </c>
      <c r="BS78" s="877" t="s">
        <v>64</v>
      </c>
      <c r="BT78" s="877" t="s">
        <v>64</v>
      </c>
      <c r="BU78" s="877" t="s">
        <v>64</v>
      </c>
      <c r="BV78" s="877" t="s">
        <v>64</v>
      </c>
      <c r="BW78" s="877" t="s">
        <v>64</v>
      </c>
      <c r="BX78" s="877" t="s">
        <v>64</v>
      </c>
      <c r="BY78" s="877" t="s">
        <v>64</v>
      </c>
      <c r="BZ78" s="877" t="s">
        <v>64</v>
      </c>
      <c r="CA78" s="877" t="s">
        <v>64</v>
      </c>
      <c r="CB78" s="877" t="s">
        <v>64</v>
      </c>
      <c r="CC78" s="877" t="s">
        <v>64</v>
      </c>
      <c r="CD78" s="877" t="s">
        <v>64</v>
      </c>
    </row>
    <row r="79" spans="1:82" ht="15.75" x14ac:dyDescent="0.25">
      <c r="A79" s="876">
        <v>143</v>
      </c>
      <c r="B79" s="267">
        <v>143</v>
      </c>
      <c r="C79" s="206">
        <v>2</v>
      </c>
      <c r="D79" s="29" t="s">
        <v>2118</v>
      </c>
      <c r="E79" s="27">
        <v>10404</v>
      </c>
      <c r="F79" s="911" t="s">
        <v>2119</v>
      </c>
      <c r="G79" s="911" t="s">
        <v>2119</v>
      </c>
      <c r="H79" s="922">
        <v>83</v>
      </c>
      <c r="I79" s="342">
        <v>22.491349480968861</v>
      </c>
      <c r="J79" s="208">
        <v>1</v>
      </c>
      <c r="K79" s="342">
        <v>4</v>
      </c>
      <c r="L79" s="206">
        <v>1</v>
      </c>
      <c r="M79" s="923">
        <v>27</v>
      </c>
      <c r="N79" s="913">
        <v>42.37</v>
      </c>
      <c r="O79" s="914">
        <v>489.76581546845972</v>
      </c>
      <c r="P79" s="915">
        <v>3728</v>
      </c>
      <c r="Q79" s="916">
        <v>35</v>
      </c>
      <c r="R79" s="227">
        <v>41.029935102671985</v>
      </c>
      <c r="S79" s="227">
        <v>13.877551020408163</v>
      </c>
      <c r="T79" s="917">
        <v>35</v>
      </c>
      <c r="U79" s="918">
        <v>-20.49</v>
      </c>
      <c r="V79" s="919">
        <v>94.660381999999998</v>
      </c>
      <c r="W79" s="920">
        <v>30.356878598096632</v>
      </c>
      <c r="X79" s="584">
        <v>89.73</v>
      </c>
      <c r="Y79" s="28">
        <f>VLOOKUP($A:$A,Variables_extraites!$A:$AD,7,FALSE)</f>
        <v>0</v>
      </c>
      <c r="Z79" s="28">
        <f>VLOOKUP($A:$A,Variables_extraites!$A:$AD,8,FALSE)</f>
        <v>0</v>
      </c>
      <c r="AA79" s="28">
        <f>VLOOKUP($A:$A,Variables_extraites!$A:$AD,9,FALSE)</f>
        <v>10.5</v>
      </c>
      <c r="AB79" s="28">
        <f>VLOOKUP($A:$A,Variables_extraites!$A:$AD,10,FALSE)</f>
        <v>0</v>
      </c>
      <c r="AC79" s="28">
        <f>VLOOKUP($A:$A,Variables_extraites!$A:$AD,11,FALSE)</f>
        <v>0</v>
      </c>
      <c r="AD79" s="28">
        <f>VLOOKUP($A:$A,Variables_extraites!$A:$AD,12,FALSE)</f>
        <v>1</v>
      </c>
      <c r="AE79" s="74">
        <f>VLOOKUP($A:$A,Variables_extraites!$A:$AD,13,FALSE)</f>
        <v>64.544205222171328</v>
      </c>
      <c r="AF79" s="74">
        <f>VLOOKUP($A:$A,Variables_extraites!$A:$AD,14,FALSE)</f>
        <v>0.8</v>
      </c>
      <c r="AG79" s="84">
        <f>VLOOKUP($A:$A,Variables_extraites!$A:$AD,15,FALSE)</f>
        <v>26</v>
      </c>
      <c r="AH79" s="74">
        <f>VLOOKUP($A:$A,Variables_extraites!$A:$AD,16,FALSE)</f>
        <v>143</v>
      </c>
      <c r="AI79" s="58">
        <f>VLOOKUP($A:$A,Variables_extraites!$A:$AD,17,FALSE)</f>
        <v>42517</v>
      </c>
      <c r="AJ79" s="58">
        <f>VLOOKUP($A:$A,Variables_extraites!$A:$AD,18,FALSE)</f>
        <v>43291</v>
      </c>
      <c r="AK79" s="74">
        <f>VLOOKUP($A:$A,Variables_extraites!$A:$AD,19,FALSE)</f>
        <v>0</v>
      </c>
      <c r="AL79" s="58">
        <f>VLOOKUP($A:$A,Variables_extraites!$A:$AD,20,FALSE)</f>
        <v>43291</v>
      </c>
      <c r="AM79" s="74">
        <f>VLOOKUP($A:$A,Variables_extraites!$A:$AD,21,FALSE)</f>
        <v>25</v>
      </c>
      <c r="AN79" s="74">
        <f>VLOOKUP($A:$A,Variables_extraites!$A:$AD,22,FALSE)</f>
        <v>1</v>
      </c>
      <c r="AO79" s="58">
        <f>VLOOKUP($A:$A,Variables_extraites!$A:$AD,23,FALSE)</f>
        <v>43037</v>
      </c>
      <c r="AP79" s="74">
        <f>VLOOKUP($A:$A,Variables_extraites!$A:$AD,24,FALSE)</f>
        <v>17</v>
      </c>
      <c r="AQ79" s="74">
        <f>VLOOKUP($A:$A,Variables_extraites!$A:$AD,25,FALSE)</f>
        <v>1</v>
      </c>
      <c r="AR79" s="58">
        <f>VLOOKUP($A:$A,Variables_extraites!$A:$AD,26,FALSE)</f>
        <v>43037</v>
      </c>
      <c r="AS79" s="74">
        <f>VLOOKUP($A:$A,Variables_extraites!$A:$AD,27,FALSE)</f>
        <v>17</v>
      </c>
      <c r="AT79" s="74">
        <f>VLOOKUP($A:$A,Variables_extraites!$A:$AD,28,FALSE)</f>
        <v>25</v>
      </c>
      <c r="AU79" s="74">
        <f>VLOOKUP($A:$A,Variables_extraites!$A:$AD,29,FALSE)</f>
        <v>774</v>
      </c>
      <c r="AV79" s="74">
        <f>VLOOKUP($A:$A,Variables_extraites!$A:$AD,30,FALSE)</f>
        <v>-28.18</v>
      </c>
      <c r="AW79" s="877">
        <v>7.3947199129940602</v>
      </c>
      <c r="AX79" s="877">
        <v>7.2851247508277597</v>
      </c>
      <c r="AY79" s="877">
        <v>4.5235619560570104</v>
      </c>
      <c r="AZ79" s="877">
        <v>1.4222330006830499</v>
      </c>
      <c r="BA79" s="877">
        <v>8.1508135068346501</v>
      </c>
      <c r="BB79" s="877">
        <v>5.4352952156471703</v>
      </c>
      <c r="BC79" s="877">
        <v>8.9478706721374603</v>
      </c>
      <c r="BD79" s="877">
        <v>6.8883779634067803</v>
      </c>
      <c r="BE79" s="877">
        <v>5.8792156371656699</v>
      </c>
      <c r="BF79" s="877">
        <v>0.86393845042397199</v>
      </c>
      <c r="BG79" s="877">
        <v>5.7161678297971497</v>
      </c>
      <c r="BH79" s="877">
        <v>6.5698556083309496</v>
      </c>
      <c r="BI79" s="877">
        <v>7.0124569362888201</v>
      </c>
      <c r="BJ79" s="877">
        <v>3.65306001710456</v>
      </c>
      <c r="BK79" s="877">
        <v>6.1878469094395703</v>
      </c>
      <c r="BL79" s="877">
        <v>6.9366379390025701</v>
      </c>
      <c r="BM79" s="877">
        <v>5.58766502110098</v>
      </c>
      <c r="BN79" s="877">
        <v>5.5043025831631702</v>
      </c>
      <c r="BO79" s="877">
        <v>4.9749881119919301</v>
      </c>
      <c r="BP79" s="877">
        <v>5.4591036961353998</v>
      </c>
      <c r="BQ79" s="877">
        <v>7.8342814171440001</v>
      </c>
      <c r="BR79" s="877">
        <v>3.4956951626240702</v>
      </c>
      <c r="BS79" s="877">
        <v>9.6304127525072403</v>
      </c>
      <c r="BT79" s="877">
        <v>1.9259994185562199</v>
      </c>
      <c r="BU79" s="877">
        <v>3.8639384504239702</v>
      </c>
      <c r="BV79" s="877">
        <v>5.3355690055567502</v>
      </c>
      <c r="BW79" s="877">
        <v>4.5229345609434599</v>
      </c>
      <c r="BX79" s="877">
        <v>9.90041400836175</v>
      </c>
      <c r="BY79" s="877">
        <v>2.8953026213333102</v>
      </c>
      <c r="BZ79" s="877">
        <v>7.9409888993458901</v>
      </c>
      <c r="CA79" s="877">
        <v>4.1489341045263401</v>
      </c>
      <c r="CB79" s="877">
        <v>1.9594251090158601</v>
      </c>
      <c r="CC79" s="877">
        <v>0.36824328779990301</v>
      </c>
      <c r="CD79" s="877">
        <v>7.7044133339510097</v>
      </c>
    </row>
    <row r="80" spans="1:82" ht="15.75" x14ac:dyDescent="0.25">
      <c r="A80" s="876">
        <v>144</v>
      </c>
      <c r="B80" s="267">
        <v>144</v>
      </c>
      <c r="C80" s="206">
        <v>2</v>
      </c>
      <c r="D80" s="29" t="s">
        <v>2118</v>
      </c>
      <c r="E80" s="27">
        <v>10405</v>
      </c>
      <c r="F80" s="911" t="s">
        <v>2119</v>
      </c>
      <c r="G80" s="911"/>
      <c r="H80" s="922">
        <v>73</v>
      </c>
      <c r="I80" s="342">
        <v>36.558841223564258</v>
      </c>
      <c r="J80" s="208">
        <v>1</v>
      </c>
      <c r="K80" s="342">
        <v>4</v>
      </c>
      <c r="L80" s="206">
        <v>1</v>
      </c>
      <c r="M80" s="923">
        <v>79</v>
      </c>
      <c r="N80" s="913">
        <v>37.590000000000003</v>
      </c>
      <c r="O80" s="914">
        <v>1071.9607965701634</v>
      </c>
      <c r="P80" s="915">
        <v>192.8</v>
      </c>
      <c r="Q80" s="916">
        <v>18</v>
      </c>
      <c r="R80" s="227">
        <v>43.12958439123986</v>
      </c>
      <c r="S80" s="227">
        <v>17.105263157894736</v>
      </c>
      <c r="T80" s="917">
        <v>20</v>
      </c>
      <c r="U80" s="918">
        <v>-13.1</v>
      </c>
      <c r="V80" s="919">
        <v>79.50667</v>
      </c>
      <c r="W80" s="920">
        <v>30.979957795334517</v>
      </c>
      <c r="X80" s="584">
        <v>53.627200000000002</v>
      </c>
      <c r="Y80" s="28">
        <f>VLOOKUP($A:$A,Variables_extraites!$A:$AD,7,FALSE)</f>
        <v>0</v>
      </c>
      <c r="Z80" s="28">
        <f>VLOOKUP($A:$A,Variables_extraites!$A:$AD,8,FALSE)</f>
        <v>0</v>
      </c>
      <c r="AA80" s="28">
        <f>VLOOKUP($A:$A,Variables_extraites!$A:$AD,9,FALSE)</f>
        <v>12.5</v>
      </c>
      <c r="AB80" s="28">
        <f>VLOOKUP($A:$A,Variables_extraites!$A:$AD,10,FALSE)</f>
        <v>0</v>
      </c>
      <c r="AC80" s="28">
        <f>VLOOKUP($A:$A,Variables_extraites!$A:$AD,11,FALSE)</f>
        <v>1</v>
      </c>
      <c r="AD80" s="28">
        <f>VLOOKUP($A:$A,Variables_extraites!$A:$AD,12,FALSE)</f>
        <v>0</v>
      </c>
      <c r="AE80" s="74">
        <f>VLOOKUP($A:$A,Variables_extraites!$A:$AD,13,FALSE)</f>
        <v>54.523312456506609</v>
      </c>
      <c r="AF80" s="74">
        <f>VLOOKUP($A:$A,Variables_extraites!$A:$AD,14,FALSE)</f>
        <v>1.1669658886894074</v>
      </c>
      <c r="AG80" s="84">
        <f>VLOOKUP($A:$A,Variables_extraites!$A:$AD,15,FALSE)</f>
        <v>17</v>
      </c>
      <c r="AH80" s="74">
        <f>VLOOKUP($A:$A,Variables_extraites!$A:$AD,16,FALSE)</f>
        <v>144</v>
      </c>
      <c r="AI80" s="58">
        <f>VLOOKUP($A:$A,Variables_extraites!$A:$AD,17,FALSE)</f>
        <v>42527</v>
      </c>
      <c r="AJ80" s="58">
        <f>VLOOKUP($A:$A,Variables_extraites!$A:$AD,18,FALSE)</f>
        <v>43250</v>
      </c>
      <c r="AK80" s="74">
        <f>VLOOKUP($A:$A,Variables_extraites!$A:$AD,19,FALSE)</f>
        <v>0</v>
      </c>
      <c r="AL80" s="58">
        <f>VLOOKUP($A:$A,Variables_extraites!$A:$AD,20,FALSE)</f>
        <v>43250</v>
      </c>
      <c r="AM80" s="74">
        <f>VLOOKUP($A:$A,Variables_extraites!$A:$AD,21,FALSE)</f>
        <v>24</v>
      </c>
      <c r="AN80" s="74">
        <f>VLOOKUP($A:$A,Variables_extraites!$A:$AD,22,FALSE)</f>
        <v>0</v>
      </c>
      <c r="AO80" s="58">
        <f>VLOOKUP($A:$A,Variables_extraites!$A:$AD,23,FALSE)</f>
        <v>43250</v>
      </c>
      <c r="AP80" s="74">
        <f>VLOOKUP($A:$A,Variables_extraites!$A:$AD,24,FALSE)</f>
        <v>24</v>
      </c>
      <c r="AQ80" s="74">
        <f>VLOOKUP($A:$A,Variables_extraites!$A:$AD,25,FALSE)</f>
        <v>0</v>
      </c>
      <c r="AR80" s="58">
        <f>VLOOKUP($A:$A,Variables_extraites!$A:$AD,26,FALSE)</f>
        <v>43250</v>
      </c>
      <c r="AS80" s="74">
        <f>VLOOKUP($A:$A,Variables_extraites!$A:$AD,27,FALSE)</f>
        <v>24</v>
      </c>
      <c r="AT80" s="74">
        <f>VLOOKUP($A:$A,Variables_extraites!$A:$AD,28,FALSE)</f>
        <v>24</v>
      </c>
      <c r="AU80" s="74">
        <f>VLOOKUP($A:$A,Variables_extraites!$A:$AD,29,FALSE)</f>
        <v>723</v>
      </c>
      <c r="AV80" s="74">
        <f>VLOOKUP($A:$A,Variables_extraites!$A:$AD,30,FALSE)</f>
        <v>-20.260000000000002</v>
      </c>
      <c r="AW80" s="877" t="s">
        <v>64</v>
      </c>
      <c r="AX80" s="877" t="s">
        <v>64</v>
      </c>
      <c r="AY80" s="877" t="s">
        <v>64</v>
      </c>
      <c r="AZ80" s="877" t="s">
        <v>64</v>
      </c>
      <c r="BA80" s="877" t="s">
        <v>64</v>
      </c>
      <c r="BB80" s="877" t="s">
        <v>64</v>
      </c>
      <c r="BC80" s="877" t="s">
        <v>64</v>
      </c>
      <c r="BD80" s="877" t="s">
        <v>64</v>
      </c>
      <c r="BE80" s="877" t="s">
        <v>64</v>
      </c>
      <c r="BF80" s="877" t="s">
        <v>64</v>
      </c>
      <c r="BG80" s="877" t="s">
        <v>64</v>
      </c>
      <c r="BH80" s="877" t="s">
        <v>64</v>
      </c>
      <c r="BI80" s="877" t="s">
        <v>64</v>
      </c>
      <c r="BJ80" s="877" t="s">
        <v>64</v>
      </c>
      <c r="BK80" s="877" t="s">
        <v>64</v>
      </c>
      <c r="BL80" s="877" t="s">
        <v>64</v>
      </c>
      <c r="BM80" s="877" t="s">
        <v>64</v>
      </c>
      <c r="BN80" s="877" t="s">
        <v>64</v>
      </c>
      <c r="BO80" s="877" t="s">
        <v>64</v>
      </c>
      <c r="BP80" s="877" t="s">
        <v>64</v>
      </c>
      <c r="BQ80" s="877" t="s">
        <v>64</v>
      </c>
      <c r="BR80" s="877" t="s">
        <v>64</v>
      </c>
      <c r="BS80" s="877" t="s">
        <v>64</v>
      </c>
      <c r="BT80" s="877" t="s">
        <v>64</v>
      </c>
      <c r="BU80" s="877" t="s">
        <v>64</v>
      </c>
      <c r="BV80" s="877" t="s">
        <v>64</v>
      </c>
      <c r="BW80" s="877" t="s">
        <v>64</v>
      </c>
      <c r="BX80" s="877" t="s">
        <v>64</v>
      </c>
      <c r="BY80" s="877" t="s">
        <v>64</v>
      </c>
      <c r="BZ80" s="877" t="s">
        <v>64</v>
      </c>
      <c r="CA80" s="877" t="s">
        <v>64</v>
      </c>
      <c r="CB80" s="877" t="s">
        <v>64</v>
      </c>
      <c r="CC80" s="877" t="s">
        <v>64</v>
      </c>
      <c r="CD80" s="877" t="s">
        <v>64</v>
      </c>
    </row>
    <row r="81" spans="1:82" ht="15.75" x14ac:dyDescent="0.25">
      <c r="A81" s="876">
        <v>145</v>
      </c>
      <c r="B81" s="267">
        <v>145</v>
      </c>
      <c r="C81" s="206">
        <v>2</v>
      </c>
      <c r="D81" s="29" t="s">
        <v>2118</v>
      </c>
      <c r="E81" s="27">
        <v>10406</v>
      </c>
      <c r="F81" s="911" t="s">
        <v>2119</v>
      </c>
      <c r="G81" s="911"/>
      <c r="H81" s="922">
        <v>73</v>
      </c>
      <c r="I81" s="342">
        <v>33.912513336381643</v>
      </c>
      <c r="J81" s="208">
        <v>1</v>
      </c>
      <c r="K81" s="342">
        <v>3</v>
      </c>
      <c r="L81" s="206">
        <v>1</v>
      </c>
      <c r="M81" s="923">
        <v>36</v>
      </c>
      <c r="N81" s="913">
        <v>36.42</v>
      </c>
      <c r="O81" s="914">
        <v>1196.9498171698233</v>
      </c>
      <c r="P81" s="915">
        <v>78</v>
      </c>
      <c r="Q81" s="916">
        <v>28</v>
      </c>
      <c r="R81" s="227">
        <v>30.899092321366222</v>
      </c>
      <c r="S81" s="227">
        <v>17.978260869565219</v>
      </c>
      <c r="T81" s="917">
        <v>26</v>
      </c>
      <c r="U81" s="918">
        <v>-18.03</v>
      </c>
      <c r="V81" s="919">
        <v>73.393776000000003</v>
      </c>
      <c r="W81" s="920">
        <v>29.571149862139091</v>
      </c>
      <c r="X81" s="584">
        <v>122.3035</v>
      </c>
      <c r="Y81" s="28">
        <f>VLOOKUP($A:$A,Variables_extraites!$A:$AD,7,FALSE)</f>
        <v>0</v>
      </c>
      <c r="Z81" s="28">
        <f>VLOOKUP($A:$A,Variables_extraites!$A:$AD,8,FALSE)</f>
        <v>0</v>
      </c>
      <c r="AA81" s="28">
        <f>VLOOKUP($A:$A,Variables_extraites!$A:$AD,9,FALSE)</f>
        <v>10</v>
      </c>
      <c r="AB81" s="28">
        <f>VLOOKUP($A:$A,Variables_extraites!$A:$AD,10,FALSE)</f>
        <v>1</v>
      </c>
      <c r="AC81" s="28">
        <f>VLOOKUP($A:$A,Variables_extraites!$A:$AD,11,FALSE)</f>
        <v>0</v>
      </c>
      <c r="AD81" s="28">
        <f>VLOOKUP($A:$A,Variables_extraites!$A:$AD,12,FALSE)</f>
        <v>0</v>
      </c>
      <c r="AE81" s="74">
        <f>VLOOKUP($A:$A,Variables_extraites!$A:$AD,13,FALSE)</f>
        <v>69.263698630137</v>
      </c>
      <c r="AF81" s="74">
        <f>VLOOKUP($A:$A,Variables_extraites!$A:$AD,14,FALSE)</f>
        <v>0.71663778162911607</v>
      </c>
      <c r="AG81" s="84">
        <f>VLOOKUP($A:$A,Variables_extraites!$A:$AD,15,FALSE)</f>
        <v>28</v>
      </c>
      <c r="AH81" s="74">
        <f>VLOOKUP($A:$A,Variables_extraites!$A:$AD,16,FALSE)</f>
        <v>145</v>
      </c>
      <c r="AI81" s="58">
        <f>VLOOKUP($A:$A,Variables_extraites!$A:$AD,17,FALSE)</f>
        <v>42528</v>
      </c>
      <c r="AJ81" s="58">
        <f>VLOOKUP($A:$A,Variables_extraites!$A:$AD,18,FALSE)</f>
        <v>42765</v>
      </c>
      <c r="AK81" s="74">
        <f>VLOOKUP($A:$A,Variables_extraites!$A:$AD,19,FALSE)</f>
        <v>1</v>
      </c>
      <c r="AL81" s="58">
        <f>VLOOKUP($A:$A,Variables_extraites!$A:$AD,20,FALSE)</f>
        <v>42765</v>
      </c>
      <c r="AM81" s="74">
        <f>VLOOKUP($A:$A,Variables_extraites!$A:$AD,21,FALSE)</f>
        <v>7</v>
      </c>
      <c r="AN81" s="74">
        <f>VLOOKUP($A:$A,Variables_extraites!$A:$AD,22,FALSE)</f>
        <v>1</v>
      </c>
      <c r="AO81" s="58">
        <f>VLOOKUP($A:$A,Variables_extraites!$A:$AD,23,FALSE)</f>
        <v>42660</v>
      </c>
      <c r="AP81" s="74">
        <f>VLOOKUP($A:$A,Variables_extraites!$A:$AD,24,FALSE)</f>
        <v>4</v>
      </c>
      <c r="AQ81" s="74">
        <f>VLOOKUP($A:$A,Variables_extraites!$A:$AD,25,FALSE)</f>
        <v>1</v>
      </c>
      <c r="AR81" s="58">
        <f>VLOOKUP($A:$A,Variables_extraites!$A:$AD,26,FALSE)</f>
        <v>42660</v>
      </c>
      <c r="AS81" s="74">
        <f>VLOOKUP($A:$A,Variables_extraites!$A:$AD,27,FALSE)</f>
        <v>4</v>
      </c>
      <c r="AT81" s="74">
        <f>VLOOKUP($A:$A,Variables_extraites!$A:$AD,28,FALSE)</f>
        <v>7</v>
      </c>
      <c r="AU81" s="74">
        <f>VLOOKUP($A:$A,Variables_extraites!$A:$AD,29,FALSE)</f>
        <v>237</v>
      </c>
      <c r="AV81" s="74">
        <f>VLOOKUP($A:$A,Variables_extraites!$A:$AD,30,FALSE)</f>
        <v>-27.17</v>
      </c>
      <c r="AW81" s="877" t="s">
        <v>64</v>
      </c>
      <c r="AX81" s="877" t="s">
        <v>64</v>
      </c>
      <c r="AY81" s="877" t="s">
        <v>64</v>
      </c>
      <c r="AZ81" s="877" t="s">
        <v>64</v>
      </c>
      <c r="BA81" s="877" t="s">
        <v>64</v>
      </c>
      <c r="BB81" s="877" t="s">
        <v>64</v>
      </c>
      <c r="BC81" s="877" t="s">
        <v>64</v>
      </c>
      <c r="BD81" s="877" t="s">
        <v>64</v>
      </c>
      <c r="BE81" s="877" t="s">
        <v>64</v>
      </c>
      <c r="BF81" s="877" t="s">
        <v>64</v>
      </c>
      <c r="BG81" s="877" t="s">
        <v>64</v>
      </c>
      <c r="BH81" s="877" t="s">
        <v>64</v>
      </c>
      <c r="BI81" s="877" t="s">
        <v>64</v>
      </c>
      <c r="BJ81" s="877" t="s">
        <v>64</v>
      </c>
      <c r="BK81" s="877" t="s">
        <v>64</v>
      </c>
      <c r="BL81" s="877" t="s">
        <v>64</v>
      </c>
      <c r="BM81" s="877" t="s">
        <v>64</v>
      </c>
      <c r="BN81" s="877" t="s">
        <v>64</v>
      </c>
      <c r="BO81" s="877" t="s">
        <v>64</v>
      </c>
      <c r="BP81" s="877" t="s">
        <v>64</v>
      </c>
      <c r="BQ81" s="877" t="s">
        <v>64</v>
      </c>
      <c r="BR81" s="877" t="s">
        <v>64</v>
      </c>
      <c r="BS81" s="877" t="s">
        <v>64</v>
      </c>
      <c r="BT81" s="877" t="s">
        <v>64</v>
      </c>
      <c r="BU81" s="877" t="s">
        <v>64</v>
      </c>
      <c r="BV81" s="877" t="s">
        <v>64</v>
      </c>
      <c r="BW81" s="877" t="s">
        <v>64</v>
      </c>
      <c r="BX81" s="877" t="s">
        <v>64</v>
      </c>
      <c r="BY81" s="877" t="s">
        <v>64</v>
      </c>
      <c r="BZ81" s="877" t="s">
        <v>64</v>
      </c>
      <c r="CA81" s="877" t="s">
        <v>64</v>
      </c>
      <c r="CB81" s="877" t="s">
        <v>64</v>
      </c>
      <c r="CC81" s="877" t="s">
        <v>64</v>
      </c>
      <c r="CD81" s="877" t="s">
        <v>64</v>
      </c>
    </row>
    <row r="82" spans="1:82" ht="15.75" x14ac:dyDescent="0.25">
      <c r="A82" s="876">
        <v>146</v>
      </c>
      <c r="B82" s="267">
        <v>146</v>
      </c>
      <c r="C82" s="206">
        <v>2</v>
      </c>
      <c r="D82" s="29" t="s">
        <v>2118</v>
      </c>
      <c r="E82" s="27">
        <v>10612</v>
      </c>
      <c r="F82" s="911" t="s">
        <v>2119</v>
      </c>
      <c r="G82" s="911"/>
      <c r="H82" s="922">
        <v>85</v>
      </c>
      <c r="I82" s="342">
        <v>22.981901752370007</v>
      </c>
      <c r="J82" s="208">
        <v>0</v>
      </c>
      <c r="K82" s="342">
        <v>4</v>
      </c>
      <c r="L82" s="206">
        <v>0</v>
      </c>
      <c r="M82" s="923">
        <v>96</v>
      </c>
      <c r="N82" s="913">
        <v>32.93</v>
      </c>
      <c r="O82" s="914">
        <v>132.29331776778537</v>
      </c>
      <c r="P82" s="915">
        <v>10454</v>
      </c>
      <c r="Q82" s="916">
        <v>42</v>
      </c>
      <c r="R82" s="227">
        <v>44.700699769345931</v>
      </c>
      <c r="S82" s="227">
        <v>21.886792452830189</v>
      </c>
      <c r="T82" s="917">
        <v>58</v>
      </c>
      <c r="U82" s="918">
        <v>-11.53</v>
      </c>
      <c r="V82" s="921">
        <v>77.581601266632973</v>
      </c>
      <c r="W82" s="920">
        <v>29.361518410783621</v>
      </c>
      <c r="X82" s="584">
        <v>26.7743</v>
      </c>
      <c r="Y82" s="28">
        <f>VLOOKUP($A:$A,Variables_extraites!$A:$AD,7,FALSE)</f>
        <v>0</v>
      </c>
      <c r="Z82" s="28">
        <f>VLOOKUP($A:$A,Variables_extraites!$A:$AD,8,FALSE)</f>
        <v>0</v>
      </c>
      <c r="AA82" s="28">
        <f>VLOOKUP($A:$A,Variables_extraites!$A:$AD,9,FALSE)</f>
        <v>10.7</v>
      </c>
      <c r="AB82" s="28">
        <f>VLOOKUP($A:$A,Variables_extraites!$A:$AD,10,FALSE)</f>
        <v>0</v>
      </c>
      <c r="AC82" s="28">
        <f>VLOOKUP($A:$A,Variables_extraites!$A:$AD,11,FALSE)</f>
        <v>0</v>
      </c>
      <c r="AD82" s="28">
        <f>VLOOKUP($A:$A,Variables_extraites!$A:$AD,12,FALSE)</f>
        <v>0</v>
      </c>
      <c r="AE82" s="74">
        <f>VLOOKUP($A:$A,Variables_extraites!$A:$AD,13,FALSE)</f>
        <v>59.37274693583273</v>
      </c>
      <c r="AF82" s="74">
        <f>VLOOKUP($A:$A,Variables_extraites!$A:$AD,14,FALSE)</f>
        <v>1.4026602176541716</v>
      </c>
      <c r="AG82" s="84">
        <f>VLOOKUP($A:$A,Variables_extraites!$A:$AD,15,FALSE)</f>
        <v>21</v>
      </c>
      <c r="AH82" s="74">
        <f>VLOOKUP($A:$A,Variables_extraites!$A:$AD,16,FALSE)</f>
        <v>146</v>
      </c>
      <c r="AI82" s="58">
        <f>VLOOKUP($A:$A,Variables_extraites!$A:$AD,17,FALSE)</f>
        <v>42535</v>
      </c>
      <c r="AJ82" s="58">
        <f>VLOOKUP($A:$A,Variables_extraites!$A:$AD,18,FALSE)</f>
        <v>43039</v>
      </c>
      <c r="AK82" s="74">
        <f>VLOOKUP($A:$A,Variables_extraites!$A:$AD,19,FALSE)</f>
        <v>0</v>
      </c>
      <c r="AL82" s="58">
        <f>VLOOKUP($A:$A,Variables_extraites!$A:$AD,20,FALSE)</f>
        <v>43039</v>
      </c>
      <c r="AM82" s="74">
        <f>VLOOKUP($A:$A,Variables_extraites!$A:$AD,21,FALSE)</f>
        <v>17</v>
      </c>
      <c r="AN82" s="74">
        <f>VLOOKUP($A:$A,Variables_extraites!$A:$AD,22,FALSE)</f>
        <v>0</v>
      </c>
      <c r="AO82" s="58">
        <f>VLOOKUP($A:$A,Variables_extraites!$A:$AD,23,FALSE)</f>
        <v>43039</v>
      </c>
      <c r="AP82" s="74">
        <f>VLOOKUP($A:$A,Variables_extraites!$A:$AD,24,FALSE)</f>
        <v>17</v>
      </c>
      <c r="AQ82" s="74">
        <f>VLOOKUP($A:$A,Variables_extraites!$A:$AD,25,FALSE)</f>
        <v>0</v>
      </c>
      <c r="AR82" s="58">
        <f>VLOOKUP($A:$A,Variables_extraites!$A:$AD,26,FALSE)</f>
        <v>43039</v>
      </c>
      <c r="AS82" s="74">
        <f>VLOOKUP($A:$A,Variables_extraites!$A:$AD,27,FALSE)</f>
        <v>17</v>
      </c>
      <c r="AT82" s="74">
        <f>VLOOKUP($A:$A,Variables_extraites!$A:$AD,28,FALSE)</f>
        <v>16.5</v>
      </c>
      <c r="AU82" s="74">
        <f>VLOOKUP($A:$A,Variables_extraites!$A:$AD,29,FALSE)</f>
        <v>504</v>
      </c>
      <c r="AV82" s="74">
        <f>VLOOKUP($A:$A,Variables_extraites!$A:$AD,30,FALSE)</f>
        <v>-23.87</v>
      </c>
      <c r="AW82" s="877" t="s">
        <v>64</v>
      </c>
      <c r="AX82" s="877" t="s">
        <v>64</v>
      </c>
      <c r="AY82" s="877" t="s">
        <v>64</v>
      </c>
      <c r="AZ82" s="877" t="s">
        <v>64</v>
      </c>
      <c r="BA82" s="877" t="s">
        <v>64</v>
      </c>
      <c r="BB82" s="877" t="s">
        <v>64</v>
      </c>
      <c r="BC82" s="877" t="s">
        <v>64</v>
      </c>
      <c r="BD82" s="877" t="s">
        <v>64</v>
      </c>
      <c r="BE82" s="877" t="s">
        <v>64</v>
      </c>
      <c r="BF82" s="877" t="s">
        <v>64</v>
      </c>
      <c r="BG82" s="877" t="s">
        <v>64</v>
      </c>
      <c r="BH82" s="877" t="s">
        <v>64</v>
      </c>
      <c r="BI82" s="877" t="s">
        <v>64</v>
      </c>
      <c r="BJ82" s="877" t="s">
        <v>64</v>
      </c>
      <c r="BK82" s="877" t="s">
        <v>64</v>
      </c>
      <c r="BL82" s="877" t="s">
        <v>64</v>
      </c>
      <c r="BM82" s="877" t="s">
        <v>64</v>
      </c>
      <c r="BN82" s="877" t="s">
        <v>64</v>
      </c>
      <c r="BO82" s="877" t="s">
        <v>64</v>
      </c>
      <c r="BP82" s="877" t="s">
        <v>64</v>
      </c>
      <c r="BQ82" s="877" t="s">
        <v>64</v>
      </c>
      <c r="BR82" s="877" t="s">
        <v>64</v>
      </c>
      <c r="BS82" s="877" t="s">
        <v>64</v>
      </c>
      <c r="BT82" s="877" t="s">
        <v>64</v>
      </c>
      <c r="BU82" s="877" t="s">
        <v>64</v>
      </c>
      <c r="BV82" s="877" t="s">
        <v>64</v>
      </c>
      <c r="BW82" s="877" t="s">
        <v>64</v>
      </c>
      <c r="BX82" s="877" t="s">
        <v>64</v>
      </c>
      <c r="BY82" s="877" t="s">
        <v>64</v>
      </c>
      <c r="BZ82" s="877" t="s">
        <v>64</v>
      </c>
      <c r="CA82" s="877" t="s">
        <v>64</v>
      </c>
      <c r="CB82" s="877" t="s">
        <v>64</v>
      </c>
      <c r="CC82" s="877" t="s">
        <v>64</v>
      </c>
      <c r="CD82" s="877" t="s">
        <v>64</v>
      </c>
    </row>
    <row r="83" spans="1:82" ht="15.75" x14ac:dyDescent="0.25">
      <c r="A83" s="876">
        <v>152</v>
      </c>
      <c r="B83" s="267">
        <v>152</v>
      </c>
      <c r="C83" s="206">
        <v>2</v>
      </c>
      <c r="D83" s="29" t="s">
        <v>2118</v>
      </c>
      <c r="E83" s="27">
        <v>10441</v>
      </c>
      <c r="F83" s="911" t="s">
        <v>2119</v>
      </c>
      <c r="G83" s="911" t="s">
        <v>2119</v>
      </c>
      <c r="H83" s="922">
        <v>62</v>
      </c>
      <c r="I83" s="342">
        <v>38.214990138067058</v>
      </c>
      <c r="J83" s="208">
        <v>1</v>
      </c>
      <c r="K83" s="342">
        <v>3</v>
      </c>
      <c r="L83" s="206">
        <v>1</v>
      </c>
      <c r="M83" s="923">
        <v>25</v>
      </c>
      <c r="N83" s="913">
        <v>32.369999999999997</v>
      </c>
      <c r="O83" s="914">
        <v>405.81174247934536</v>
      </c>
      <c r="P83" s="915">
        <v>1126</v>
      </c>
      <c r="Q83" s="916">
        <v>15</v>
      </c>
      <c r="R83" s="227">
        <v>48.081661232598705</v>
      </c>
      <c r="S83" s="227">
        <v>23.593749999999996</v>
      </c>
      <c r="T83" s="917">
        <v>49</v>
      </c>
      <c r="U83" s="926">
        <v>-19.473333333333333</v>
      </c>
      <c r="V83" s="919">
        <v>58.179071999999998</v>
      </c>
      <c r="W83" s="920">
        <v>31.833035535866607</v>
      </c>
      <c r="X83" s="584">
        <v>67.648399999999995</v>
      </c>
      <c r="Y83" s="28">
        <f>VLOOKUP($A:$A,Variables_extraites!$A:$AD,7,FALSE)</f>
        <v>0</v>
      </c>
      <c r="Z83" s="28">
        <f>VLOOKUP($A:$A,Variables_extraites!$A:$AD,8,FALSE)</f>
        <v>0</v>
      </c>
      <c r="AA83" s="28">
        <f>VLOOKUP($A:$A,Variables_extraites!$A:$AD,9,FALSE)</f>
        <v>10.5</v>
      </c>
      <c r="AB83" s="28">
        <f>VLOOKUP($A:$A,Variables_extraites!$A:$AD,10,FALSE)</f>
        <v>1</v>
      </c>
      <c r="AC83" s="28">
        <f>VLOOKUP($A:$A,Variables_extraites!$A:$AD,11,FALSE)</f>
        <v>0</v>
      </c>
      <c r="AD83" s="28">
        <f>VLOOKUP($A:$A,Variables_extraites!$A:$AD,12,FALSE)</f>
        <v>1</v>
      </c>
      <c r="AE83" s="74">
        <f>VLOOKUP($A:$A,Variables_extraites!$A:$AD,13,FALSE)</f>
        <v>68.013799901429266</v>
      </c>
      <c r="AF83" s="74" t="str">
        <f>VLOOKUP($A:$A,Variables_extraites!$A:$AD,14,FALSE)</f>
        <v>NA</v>
      </c>
      <c r="AG83" s="84">
        <f>VLOOKUP($A:$A,Variables_extraites!$A:$AD,15,FALSE)</f>
        <v>21</v>
      </c>
      <c r="AH83" s="74">
        <f>VLOOKUP($A:$A,Variables_extraites!$A:$AD,16,FALSE)</f>
        <v>152</v>
      </c>
      <c r="AI83" s="58">
        <f>VLOOKUP($A:$A,Variables_extraites!$A:$AD,17,FALSE)</f>
        <v>42555</v>
      </c>
      <c r="AJ83" s="58">
        <f>VLOOKUP($A:$A,Variables_extraites!$A:$AD,18,FALSE)</f>
        <v>43444</v>
      </c>
      <c r="AK83" s="74">
        <f>VLOOKUP($A:$A,Variables_extraites!$A:$AD,19,FALSE)</f>
        <v>0</v>
      </c>
      <c r="AL83" s="58">
        <f>VLOOKUP($A:$A,Variables_extraites!$A:$AD,20,FALSE)</f>
        <v>43444</v>
      </c>
      <c r="AM83" s="74">
        <f>VLOOKUP($A:$A,Variables_extraites!$A:$AD,21,FALSE)</f>
        <v>29</v>
      </c>
      <c r="AN83" s="74">
        <f>VLOOKUP($A:$A,Variables_extraites!$A:$AD,22,FALSE)</f>
        <v>1</v>
      </c>
      <c r="AO83" s="58">
        <f>VLOOKUP($A:$A,Variables_extraites!$A:$AD,23,FALSE)</f>
        <v>42618</v>
      </c>
      <c r="AP83" s="74">
        <f>VLOOKUP($A:$A,Variables_extraites!$A:$AD,24,FALSE)</f>
        <v>2</v>
      </c>
      <c r="AQ83" s="74">
        <f>VLOOKUP($A:$A,Variables_extraites!$A:$AD,25,FALSE)</f>
        <v>1</v>
      </c>
      <c r="AR83" s="58">
        <f>VLOOKUP($A:$A,Variables_extraites!$A:$AD,26,FALSE)</f>
        <v>42618</v>
      </c>
      <c r="AS83" s="74">
        <f>VLOOKUP($A:$A,Variables_extraites!$A:$AD,27,FALSE)</f>
        <v>2</v>
      </c>
      <c r="AT83" s="74">
        <f>VLOOKUP($A:$A,Variables_extraites!$A:$AD,28,FALSE)</f>
        <v>29</v>
      </c>
      <c r="AU83" s="74">
        <f>VLOOKUP($A:$A,Variables_extraites!$A:$AD,29,FALSE)</f>
        <v>889</v>
      </c>
      <c r="AV83" s="74">
        <f>VLOOKUP($A:$A,Variables_extraites!$A:$AD,30,FALSE)</f>
        <v>-24.62</v>
      </c>
      <c r="AW83" s="877">
        <v>9.0219793428364206</v>
      </c>
      <c r="AX83" s="877">
        <v>7.8834986316537199</v>
      </c>
      <c r="AY83" s="877">
        <v>5.24184018356467</v>
      </c>
      <c r="AZ83" s="877">
        <v>2.8196681834964599</v>
      </c>
      <c r="BA83" s="877">
        <v>7.9505267366711401</v>
      </c>
      <c r="BB83" s="877">
        <v>7.3060616894283399</v>
      </c>
      <c r="BC83" s="877">
        <v>9.0788979863016799</v>
      </c>
      <c r="BD83" s="877">
        <v>8.12814902528633</v>
      </c>
      <c r="BE83" s="877">
        <v>5.8574834282866703</v>
      </c>
      <c r="BF83" s="877">
        <v>1.7136958148433601</v>
      </c>
      <c r="BG83" s="877">
        <v>6.9555917917539896</v>
      </c>
      <c r="BH83" s="877">
        <v>7.2098432305255002</v>
      </c>
      <c r="BI83" s="877">
        <v>7.6043678998937496</v>
      </c>
      <c r="BJ83" s="877">
        <v>4.7766304230510501</v>
      </c>
      <c r="BK83" s="877">
        <v>5.9907280037189699</v>
      </c>
      <c r="BL83" s="877">
        <v>8.1531466521849794</v>
      </c>
      <c r="BM83" s="877">
        <v>6.0701746251540598</v>
      </c>
      <c r="BN83" s="877">
        <v>7.4964943068537098</v>
      </c>
      <c r="BO83" s="877">
        <v>6.2224568259274697</v>
      </c>
      <c r="BP83" s="877">
        <v>6.4503864790342904</v>
      </c>
      <c r="BQ83" s="877">
        <v>8.3032327852506391</v>
      </c>
      <c r="BR83" s="877">
        <v>2.7070829917717099</v>
      </c>
      <c r="BS83" s="877">
        <v>11.886115700486901</v>
      </c>
      <c r="BT83" s="877">
        <v>3.5434958834257699</v>
      </c>
      <c r="BU83" s="877">
        <v>5.5376066914952897</v>
      </c>
      <c r="BV83" s="877">
        <v>6.9781956296816503</v>
      </c>
      <c r="BW83" s="877">
        <v>5.5918589049871699</v>
      </c>
      <c r="BX83" s="877">
        <v>10.9852228965756</v>
      </c>
      <c r="BY83" s="877">
        <v>2.8757800630684902</v>
      </c>
      <c r="BZ83" s="877">
        <v>8.8709503102466893</v>
      </c>
      <c r="CA83" s="877">
        <v>3.9316830570598098</v>
      </c>
      <c r="CB83" s="877">
        <v>2.11427258632893</v>
      </c>
      <c r="CC83" s="877">
        <v>2.8305236997235799</v>
      </c>
      <c r="CD83" s="877">
        <v>8.3426198170611396</v>
      </c>
    </row>
    <row r="84" spans="1:82" ht="15.75" x14ac:dyDescent="0.25">
      <c r="A84" s="876">
        <v>153</v>
      </c>
      <c r="B84" s="267">
        <v>153</v>
      </c>
      <c r="C84" s="206">
        <v>2</v>
      </c>
      <c r="D84" s="29" t="s">
        <v>2118</v>
      </c>
      <c r="E84" s="27">
        <v>10372</v>
      </c>
      <c r="F84" s="911" t="s">
        <v>2119</v>
      </c>
      <c r="G84" s="911"/>
      <c r="H84" s="922">
        <v>83</v>
      </c>
      <c r="I84" s="342">
        <v>30.043262297708697</v>
      </c>
      <c r="J84" s="208">
        <v>1</v>
      </c>
      <c r="K84" s="400">
        <v>1</v>
      </c>
      <c r="L84" s="206">
        <v>1</v>
      </c>
      <c r="M84" s="923">
        <v>43</v>
      </c>
      <c r="N84" s="913">
        <v>22.06</v>
      </c>
      <c r="O84" s="914">
        <v>221.64996095298164</v>
      </c>
      <c r="P84" s="915">
        <v>642.6</v>
      </c>
      <c r="Q84" s="916">
        <v>29</v>
      </c>
      <c r="R84" s="227">
        <v>33.838214208913513</v>
      </c>
      <c r="S84" s="227">
        <v>14.477272727272727</v>
      </c>
      <c r="T84" s="917">
        <v>26</v>
      </c>
      <c r="U84" s="918">
        <v>-17.87</v>
      </c>
      <c r="V84" s="919">
        <v>62.179302</v>
      </c>
      <c r="W84" s="920">
        <v>35.449443857877903</v>
      </c>
      <c r="X84" s="584">
        <v>65.063199999999995</v>
      </c>
      <c r="Y84" s="28">
        <f>VLOOKUP($A:$A,Variables_extraites!$A:$AD,7,FALSE)</f>
        <v>0</v>
      </c>
      <c r="Z84" s="28">
        <f>VLOOKUP($A:$A,Variables_extraites!$A:$AD,8,FALSE)</f>
        <v>0</v>
      </c>
      <c r="AA84" s="28">
        <f>VLOOKUP($A:$A,Variables_extraites!$A:$AD,9,FALSE)</f>
        <v>9.6</v>
      </c>
      <c r="AB84" s="28">
        <f>VLOOKUP($A:$A,Variables_extraites!$A:$AD,10,FALSE)</f>
        <v>0</v>
      </c>
      <c r="AC84" s="28">
        <f>VLOOKUP($A:$A,Variables_extraites!$A:$AD,11,FALSE)</f>
        <v>0</v>
      </c>
      <c r="AD84" s="28">
        <f>VLOOKUP($A:$A,Variables_extraites!$A:$AD,12,FALSE)</f>
        <v>0</v>
      </c>
      <c r="AE84" s="74">
        <f>VLOOKUP($A:$A,Variables_extraites!$A:$AD,13,FALSE)</f>
        <v>69.270497094899923</v>
      </c>
      <c r="AF84" s="74">
        <f>VLOOKUP($A:$A,Variables_extraites!$A:$AD,14,FALSE)</f>
        <v>0.54074702886247883</v>
      </c>
      <c r="AG84" s="84">
        <f>VLOOKUP($A:$A,Variables_extraites!$A:$AD,15,FALSE)</f>
        <v>22.5</v>
      </c>
      <c r="AH84" s="74">
        <f>VLOOKUP($A:$A,Variables_extraites!$A:$AD,16,FALSE)</f>
        <v>153</v>
      </c>
      <c r="AI84" s="58">
        <f>VLOOKUP($A:$A,Variables_extraites!$A:$AD,17,FALSE)</f>
        <v>42555</v>
      </c>
      <c r="AJ84" s="58">
        <f>VLOOKUP($A:$A,Variables_extraites!$A:$AD,18,FALSE)</f>
        <v>43054</v>
      </c>
      <c r="AK84" s="74">
        <f>VLOOKUP($A:$A,Variables_extraites!$A:$AD,19,FALSE)</f>
        <v>0</v>
      </c>
      <c r="AL84" s="58">
        <f>VLOOKUP($A:$A,Variables_extraites!$A:$AD,20,FALSE)</f>
        <v>43054</v>
      </c>
      <c r="AM84" s="74">
        <f>VLOOKUP($A:$A,Variables_extraites!$A:$AD,21,FALSE)</f>
        <v>16</v>
      </c>
      <c r="AN84" s="74">
        <f>VLOOKUP($A:$A,Variables_extraites!$A:$AD,22,FALSE)</f>
        <v>0</v>
      </c>
      <c r="AO84" s="58">
        <f>VLOOKUP($A:$A,Variables_extraites!$A:$AD,23,FALSE)</f>
        <v>43054</v>
      </c>
      <c r="AP84" s="74">
        <f>VLOOKUP($A:$A,Variables_extraites!$A:$AD,24,FALSE)</f>
        <v>16</v>
      </c>
      <c r="AQ84" s="74">
        <f>VLOOKUP($A:$A,Variables_extraites!$A:$AD,25,FALSE)</f>
        <v>0</v>
      </c>
      <c r="AR84" s="58">
        <f>VLOOKUP($A:$A,Variables_extraites!$A:$AD,26,FALSE)</f>
        <v>43054</v>
      </c>
      <c r="AS84" s="74">
        <f>VLOOKUP($A:$A,Variables_extraites!$A:$AD,27,FALSE)</f>
        <v>16</v>
      </c>
      <c r="AT84" s="74">
        <f>VLOOKUP($A:$A,Variables_extraites!$A:$AD,28,FALSE)</f>
        <v>16.41</v>
      </c>
      <c r="AU84" s="74">
        <f>VLOOKUP($A:$A,Variables_extraites!$A:$AD,29,FALSE)</f>
        <v>499</v>
      </c>
      <c r="AV84" s="74">
        <f>VLOOKUP($A:$A,Variables_extraites!$A:$AD,30,FALSE)</f>
        <v>-27.69</v>
      </c>
      <c r="AW84" s="877" t="s">
        <v>64</v>
      </c>
      <c r="AX84" s="877" t="s">
        <v>64</v>
      </c>
      <c r="AY84" s="877" t="s">
        <v>64</v>
      </c>
      <c r="AZ84" s="877" t="s">
        <v>64</v>
      </c>
      <c r="BA84" s="877" t="s">
        <v>64</v>
      </c>
      <c r="BB84" s="877" t="s">
        <v>64</v>
      </c>
      <c r="BC84" s="877" t="s">
        <v>64</v>
      </c>
      <c r="BD84" s="877" t="s">
        <v>64</v>
      </c>
      <c r="BE84" s="877" t="s">
        <v>64</v>
      </c>
      <c r="BF84" s="877" t="s">
        <v>64</v>
      </c>
      <c r="BG84" s="877" t="s">
        <v>64</v>
      </c>
      <c r="BH84" s="877" t="s">
        <v>64</v>
      </c>
      <c r="BI84" s="877" t="s">
        <v>64</v>
      </c>
      <c r="BJ84" s="877" t="s">
        <v>64</v>
      </c>
      <c r="BK84" s="877" t="s">
        <v>64</v>
      </c>
      <c r="BL84" s="877" t="s">
        <v>64</v>
      </c>
      <c r="BM84" s="877" t="s">
        <v>64</v>
      </c>
      <c r="BN84" s="877" t="s">
        <v>64</v>
      </c>
      <c r="BO84" s="877" t="s">
        <v>64</v>
      </c>
      <c r="BP84" s="877" t="s">
        <v>64</v>
      </c>
      <c r="BQ84" s="877" t="s">
        <v>64</v>
      </c>
      <c r="BR84" s="877" t="s">
        <v>64</v>
      </c>
      <c r="BS84" s="877" t="s">
        <v>64</v>
      </c>
      <c r="BT84" s="877" t="s">
        <v>64</v>
      </c>
      <c r="BU84" s="877" t="s">
        <v>64</v>
      </c>
      <c r="BV84" s="877" t="s">
        <v>64</v>
      </c>
      <c r="BW84" s="877" t="s">
        <v>64</v>
      </c>
      <c r="BX84" s="877" t="s">
        <v>64</v>
      </c>
      <c r="BY84" s="877" t="s">
        <v>64</v>
      </c>
      <c r="BZ84" s="877" t="s">
        <v>64</v>
      </c>
      <c r="CA84" s="877" t="s">
        <v>64</v>
      </c>
      <c r="CB84" s="877" t="s">
        <v>64</v>
      </c>
      <c r="CC84" s="877" t="s">
        <v>64</v>
      </c>
      <c r="CD84" s="877" t="s">
        <v>64</v>
      </c>
    </row>
    <row r="85" spans="1:82" ht="15.75" x14ac:dyDescent="0.25">
      <c r="A85" s="876">
        <v>155</v>
      </c>
      <c r="B85" s="267">
        <v>155</v>
      </c>
      <c r="C85" s="206">
        <v>2</v>
      </c>
      <c r="D85" s="29" t="s">
        <v>2118</v>
      </c>
      <c r="E85" s="27">
        <v>10474</v>
      </c>
      <c r="F85" s="911" t="s">
        <v>2119</v>
      </c>
      <c r="G85" s="911" t="s">
        <v>2119</v>
      </c>
      <c r="H85" s="922">
        <v>69</v>
      </c>
      <c r="I85" s="342">
        <v>21.306818181818183</v>
      </c>
      <c r="J85" s="208">
        <v>0</v>
      </c>
      <c r="K85" s="400">
        <v>4</v>
      </c>
      <c r="L85" s="206">
        <v>1</v>
      </c>
      <c r="M85" s="923">
        <v>124</v>
      </c>
      <c r="N85" s="913">
        <v>250</v>
      </c>
      <c r="O85" s="914">
        <v>80.620318372531614</v>
      </c>
      <c r="P85" s="915">
        <v>286.60000000000002</v>
      </c>
      <c r="Q85" s="916">
        <v>16</v>
      </c>
      <c r="R85" s="227">
        <v>27.652531860822513</v>
      </c>
      <c r="S85" s="227">
        <v>10.616666666666667</v>
      </c>
      <c r="T85" s="917">
        <v>26</v>
      </c>
      <c r="U85" s="918">
        <v>-18.21</v>
      </c>
      <c r="V85" s="921">
        <v>65.050931443141678</v>
      </c>
      <c r="W85" s="920">
        <v>42.368543842794985</v>
      </c>
      <c r="X85" s="584">
        <v>57.628100000000003</v>
      </c>
      <c r="Y85" s="28">
        <f>VLOOKUP($A:$A,Variables_extraites!$A:$AD,7,FALSE)</f>
        <v>0</v>
      </c>
      <c r="Z85" s="28">
        <f>VLOOKUP($A:$A,Variables_extraites!$A:$AD,8,FALSE)</f>
        <v>0</v>
      </c>
      <c r="AA85" s="28">
        <f>VLOOKUP($A:$A,Variables_extraites!$A:$AD,9,FALSE)</f>
        <v>7.2</v>
      </c>
      <c r="AB85" s="28">
        <f>VLOOKUP($A:$A,Variables_extraites!$A:$AD,10,FALSE)</f>
        <v>1</v>
      </c>
      <c r="AC85" s="28">
        <f>VLOOKUP($A:$A,Variables_extraites!$A:$AD,11,FALSE)</f>
        <v>0</v>
      </c>
      <c r="AD85" s="28">
        <f>VLOOKUP($A:$A,Variables_extraites!$A:$AD,12,FALSE)</f>
        <v>0</v>
      </c>
      <c r="AE85" s="74">
        <f>VLOOKUP($A:$A,Variables_extraites!$A:$AD,13,FALSE)</f>
        <v>66.770186335403722</v>
      </c>
      <c r="AF85" s="74">
        <f>VLOOKUP($A:$A,Variables_extraites!$A:$AD,14,FALSE)</f>
        <v>0.78641975308641976</v>
      </c>
      <c r="AG85" s="84">
        <f>VLOOKUP($A:$A,Variables_extraites!$A:$AD,15,FALSE)</f>
        <v>24</v>
      </c>
      <c r="AH85" s="74">
        <f>VLOOKUP($A:$A,Variables_extraites!$A:$AD,16,FALSE)</f>
        <v>155</v>
      </c>
      <c r="AI85" s="58">
        <f>VLOOKUP($A:$A,Variables_extraites!$A:$AD,17,FALSE)</f>
        <v>42556</v>
      </c>
      <c r="AJ85" s="58">
        <f>VLOOKUP($A:$A,Variables_extraites!$A:$AD,18,FALSE)</f>
        <v>43218</v>
      </c>
      <c r="AK85" s="74">
        <f>VLOOKUP($A:$A,Variables_extraites!$A:$AD,19,FALSE)</f>
        <v>1</v>
      </c>
      <c r="AL85" s="58">
        <f>VLOOKUP($A:$A,Variables_extraites!$A:$AD,20,FALSE)</f>
        <v>43218</v>
      </c>
      <c r="AM85" s="74">
        <f>VLOOKUP($A:$A,Variables_extraites!$A:$AD,21,FALSE)</f>
        <v>21</v>
      </c>
      <c r="AN85" s="74">
        <f>VLOOKUP($A:$A,Variables_extraites!$A:$AD,22,FALSE)</f>
        <v>1</v>
      </c>
      <c r="AO85" s="58">
        <f>VLOOKUP($A:$A,Variables_extraites!$A:$AD,23,FALSE)</f>
        <v>43132</v>
      </c>
      <c r="AP85" s="74">
        <f>VLOOKUP($A:$A,Variables_extraites!$A:$AD,24,FALSE)</f>
        <v>18</v>
      </c>
      <c r="AQ85" s="74">
        <f>VLOOKUP($A:$A,Variables_extraites!$A:$AD,25,FALSE)</f>
        <v>1</v>
      </c>
      <c r="AR85" s="58">
        <f>VLOOKUP($A:$A,Variables_extraites!$A:$AD,26,FALSE)</f>
        <v>43132</v>
      </c>
      <c r="AS85" s="74">
        <f>VLOOKUP($A:$A,Variables_extraites!$A:$AD,27,FALSE)</f>
        <v>18</v>
      </c>
      <c r="AT85" s="74">
        <f>VLOOKUP($A:$A,Variables_extraites!$A:$AD,28,FALSE)</f>
        <v>21</v>
      </c>
      <c r="AU85" s="74">
        <f>VLOOKUP($A:$A,Variables_extraites!$A:$AD,29,FALSE)</f>
        <v>662</v>
      </c>
      <c r="AV85" s="74">
        <f>VLOOKUP($A:$A,Variables_extraites!$A:$AD,30,FALSE)</f>
        <v>-31.69</v>
      </c>
      <c r="AW85" s="877">
        <v>7.6297937341689703</v>
      </c>
      <c r="AX85" s="877">
        <v>7.7005090768123301</v>
      </c>
      <c r="AY85" s="877">
        <v>5.9683211961062703</v>
      </c>
      <c r="AZ85" s="877">
        <v>2.8399595874895298</v>
      </c>
      <c r="BA85" s="877">
        <v>7.5359751667322401</v>
      </c>
      <c r="BB85" s="877">
        <v>7.0064102391254801</v>
      </c>
      <c r="BC85" s="877">
        <v>8.9663612472936105</v>
      </c>
      <c r="BD85" s="877">
        <v>7.4621341390171203</v>
      </c>
      <c r="BE85" s="877">
        <v>5.9866384717308501</v>
      </c>
      <c r="BF85" s="877">
        <v>1.49569516262407</v>
      </c>
      <c r="BG85" s="877">
        <v>6.8992964946401703</v>
      </c>
      <c r="BH85" s="877">
        <v>7.4121040446775703</v>
      </c>
      <c r="BI85" s="877">
        <v>7.8651764965317801</v>
      </c>
      <c r="BJ85" s="877">
        <v>4.6380738371807197</v>
      </c>
      <c r="BK85" s="877">
        <v>6.0936024287957302</v>
      </c>
      <c r="BL85" s="877">
        <v>8.0192015095673899</v>
      </c>
      <c r="BM85" s="877">
        <v>6.8172395109894497</v>
      </c>
      <c r="BN85" s="877">
        <v>7.1601739683302199</v>
      </c>
      <c r="BO85" s="877">
        <v>5.32912359629157</v>
      </c>
      <c r="BP85" s="877">
        <v>6.2541782862167601</v>
      </c>
      <c r="BQ85" s="877">
        <v>8.2824861395347096</v>
      </c>
      <c r="BR85" s="877">
        <v>5.3081569751147599</v>
      </c>
      <c r="BS85" s="877">
        <v>10.601213655733901</v>
      </c>
      <c r="BT85" s="877">
        <v>2.5849625007211601</v>
      </c>
      <c r="BU85" s="877">
        <v>7.3924891619660196</v>
      </c>
      <c r="BV85" s="877">
        <v>5.8472453071418098</v>
      </c>
      <c r="BW85" s="877">
        <v>4.3212065669698996</v>
      </c>
      <c r="BX85" s="877">
        <v>10.5714398044866</v>
      </c>
      <c r="BY85" s="877">
        <v>2.7070829917717099</v>
      </c>
      <c r="BZ85" s="877">
        <v>8.09587168895297</v>
      </c>
      <c r="CA85" s="877">
        <v>3.8459917706645701</v>
      </c>
      <c r="CB85" s="877">
        <v>2.47556811553362</v>
      </c>
      <c r="CC85" s="877">
        <v>2.0843321868512601</v>
      </c>
      <c r="CD85" s="877">
        <v>8.0162511550127498</v>
      </c>
    </row>
    <row r="86" spans="1:82" ht="15.75" x14ac:dyDescent="0.25">
      <c r="A86" s="876">
        <v>156</v>
      </c>
      <c r="B86" s="267">
        <v>156</v>
      </c>
      <c r="C86" s="206">
        <v>2</v>
      </c>
      <c r="D86" s="29" t="s">
        <v>2118</v>
      </c>
      <c r="E86" s="27">
        <v>10308</v>
      </c>
      <c r="F86" s="911" t="s">
        <v>2119</v>
      </c>
      <c r="G86" s="911"/>
      <c r="H86" s="922">
        <v>51</v>
      </c>
      <c r="I86" s="342">
        <v>32.029085872576175</v>
      </c>
      <c r="J86" s="208">
        <v>1</v>
      </c>
      <c r="K86" s="400">
        <v>3</v>
      </c>
      <c r="L86" s="206">
        <v>1</v>
      </c>
      <c r="M86" s="923">
        <v>85</v>
      </c>
      <c r="N86" s="913">
        <v>25.57</v>
      </c>
      <c r="O86" s="914">
        <v>112.49739887343486</v>
      </c>
      <c r="P86" s="915">
        <v>294</v>
      </c>
      <c r="Q86" s="916">
        <v>17</v>
      </c>
      <c r="R86" s="227">
        <v>28.38672776458095</v>
      </c>
      <c r="S86" s="227">
        <v>21.083333333333336</v>
      </c>
      <c r="T86" s="917" t="s">
        <v>381</v>
      </c>
      <c r="U86" s="918">
        <v>-12.42</v>
      </c>
      <c r="V86" s="919">
        <v>80.248866000000007</v>
      </c>
      <c r="W86" s="920">
        <v>42.706574679036962</v>
      </c>
      <c r="X86" s="584">
        <v>19.898099999999999</v>
      </c>
      <c r="Y86" s="28">
        <f>VLOOKUP($A:$A,Variables_extraites!$A:$AD,7,FALSE)</f>
        <v>0</v>
      </c>
      <c r="Z86" s="28">
        <f>VLOOKUP($A:$A,Variables_extraites!$A:$AD,8,FALSE)</f>
        <v>0</v>
      </c>
      <c r="AA86" s="28">
        <f>VLOOKUP($A:$A,Variables_extraites!$A:$AD,9,FALSE)</f>
        <v>12.5</v>
      </c>
      <c r="AB86" s="28">
        <f>VLOOKUP($A:$A,Variables_extraites!$A:$AD,10,FALSE)</f>
        <v>0</v>
      </c>
      <c r="AC86" s="28">
        <f>VLOOKUP($A:$A,Variables_extraites!$A:$AD,11,FALSE)</f>
        <v>0</v>
      </c>
      <c r="AD86" s="28">
        <f>VLOOKUP($A:$A,Variables_extraites!$A:$AD,12,FALSE)</f>
        <v>0</v>
      </c>
      <c r="AE86" s="74">
        <f>VLOOKUP($A:$A,Variables_extraites!$A:$AD,13,FALSE)</f>
        <v>55.832320777642764</v>
      </c>
      <c r="AF86" s="74">
        <f>VLOOKUP($A:$A,Variables_extraites!$A:$AD,14,FALSE)</f>
        <v>1.4904270986745212</v>
      </c>
      <c r="AG86" s="84">
        <f>VLOOKUP($A:$A,Variables_extraites!$A:$AD,15,FALSE)</f>
        <v>20</v>
      </c>
      <c r="AH86" s="74" t="str">
        <f>VLOOKUP($A:$A,Variables_extraites!$A:$AD,16,FALSE)</f>
        <v>NA</v>
      </c>
      <c r="AI86" s="58">
        <f>VLOOKUP($A:$A,Variables_extraites!$A:$AD,17,FALSE)</f>
        <v>42562</v>
      </c>
      <c r="AJ86" s="58" t="str">
        <f>VLOOKUP($A:$A,Variables_extraites!$A:$AD,18,FALSE)</f>
        <v>NA</v>
      </c>
      <c r="AK86" s="74" t="str">
        <f>VLOOKUP($A:$A,Variables_extraites!$A:$AD,19,FALSE)</f>
        <v>NA</v>
      </c>
      <c r="AL86" s="58" t="str">
        <f>VLOOKUP($A:$A,Variables_extraites!$A:$AD,20,FALSE)</f>
        <v>NA</v>
      </c>
      <c r="AM86" s="74" t="str">
        <f>VLOOKUP($A:$A,Variables_extraites!$A:$AD,21,FALSE)</f>
        <v>NA</v>
      </c>
      <c r="AN86" s="74" t="str">
        <f>VLOOKUP($A:$A,Variables_extraites!$A:$AD,22,FALSE)</f>
        <v>NA</v>
      </c>
      <c r="AO86" s="58" t="str">
        <f>VLOOKUP($A:$A,Variables_extraites!$A:$AD,23,FALSE)</f>
        <v>NA</v>
      </c>
      <c r="AP86" s="74" t="str">
        <f>VLOOKUP($A:$A,Variables_extraites!$A:$AD,24,FALSE)</f>
        <v>NA</v>
      </c>
      <c r="AQ86" s="74" t="str">
        <f>VLOOKUP($A:$A,Variables_extraites!$A:$AD,25,FALSE)</f>
        <v>NA</v>
      </c>
      <c r="AR86" s="58" t="str">
        <f>VLOOKUP($A:$A,Variables_extraites!$A:$AD,26,FALSE)</f>
        <v>NA</v>
      </c>
      <c r="AS86" s="74" t="str">
        <f>VLOOKUP($A:$A,Variables_extraites!$A:$AD,27,FALSE)</f>
        <v>NA</v>
      </c>
      <c r="AT86" s="74" t="str">
        <f>VLOOKUP($A:$A,Variables_extraites!$A:$AD,28,FALSE)</f>
        <v>NA</v>
      </c>
      <c r="AU86" s="74" t="str">
        <f>VLOOKUP($A:$A,Variables_extraites!$A:$AD,29,FALSE)</f>
        <v>NA</v>
      </c>
      <c r="AV86" s="74">
        <f>VLOOKUP($A:$A,Variables_extraites!$A:$AD,30,FALSE)</f>
        <v>-19.87</v>
      </c>
      <c r="AW86" s="877" t="s">
        <v>64</v>
      </c>
      <c r="AX86" s="877" t="s">
        <v>64</v>
      </c>
      <c r="AY86" s="877" t="s">
        <v>64</v>
      </c>
      <c r="AZ86" s="877" t="s">
        <v>64</v>
      </c>
      <c r="BA86" s="877" t="s">
        <v>64</v>
      </c>
      <c r="BB86" s="877" t="s">
        <v>64</v>
      </c>
      <c r="BC86" s="877" t="s">
        <v>64</v>
      </c>
      <c r="BD86" s="877" t="s">
        <v>64</v>
      </c>
      <c r="BE86" s="877" t="s">
        <v>64</v>
      </c>
      <c r="BF86" s="877" t="s">
        <v>64</v>
      </c>
      <c r="BG86" s="877" t="s">
        <v>64</v>
      </c>
      <c r="BH86" s="877" t="s">
        <v>64</v>
      </c>
      <c r="BI86" s="877" t="s">
        <v>64</v>
      </c>
      <c r="BJ86" s="877" t="s">
        <v>64</v>
      </c>
      <c r="BK86" s="877" t="s">
        <v>64</v>
      </c>
      <c r="BL86" s="877" t="s">
        <v>64</v>
      </c>
      <c r="BM86" s="877" t="s">
        <v>64</v>
      </c>
      <c r="BN86" s="877" t="s">
        <v>64</v>
      </c>
      <c r="BO86" s="877" t="s">
        <v>64</v>
      </c>
      <c r="BP86" s="877" t="s">
        <v>64</v>
      </c>
      <c r="BQ86" s="877" t="s">
        <v>64</v>
      </c>
      <c r="BR86" s="877" t="s">
        <v>64</v>
      </c>
      <c r="BS86" s="877" t="s">
        <v>64</v>
      </c>
      <c r="BT86" s="877" t="s">
        <v>64</v>
      </c>
      <c r="BU86" s="877" t="s">
        <v>64</v>
      </c>
      <c r="BV86" s="877" t="s">
        <v>64</v>
      </c>
      <c r="BW86" s="877" t="s">
        <v>64</v>
      </c>
      <c r="BX86" s="877" t="s">
        <v>64</v>
      </c>
      <c r="BY86" s="877" t="s">
        <v>64</v>
      </c>
      <c r="BZ86" s="877" t="s">
        <v>64</v>
      </c>
      <c r="CA86" s="877" t="s">
        <v>64</v>
      </c>
      <c r="CB86" s="877" t="s">
        <v>64</v>
      </c>
      <c r="CC86" s="877" t="s">
        <v>64</v>
      </c>
      <c r="CD86" s="877" t="s">
        <v>64</v>
      </c>
    </row>
    <row r="87" spans="1:82" ht="15.75" x14ac:dyDescent="0.25">
      <c r="A87" s="876">
        <v>159</v>
      </c>
      <c r="B87" s="267">
        <v>159</v>
      </c>
      <c r="C87" s="206">
        <v>2</v>
      </c>
      <c r="D87" s="29" t="s">
        <v>2118</v>
      </c>
      <c r="E87" s="27">
        <v>10634</v>
      </c>
      <c r="F87" s="911" t="s">
        <v>2119</v>
      </c>
      <c r="G87" s="911" t="s">
        <v>2119</v>
      </c>
      <c r="H87" s="922">
        <v>83</v>
      </c>
      <c r="I87" s="342">
        <v>25.249337204898371</v>
      </c>
      <c r="J87" s="208">
        <v>0</v>
      </c>
      <c r="K87" s="400">
        <v>2</v>
      </c>
      <c r="L87" s="206">
        <v>1</v>
      </c>
      <c r="M87" s="923">
        <v>55</v>
      </c>
      <c r="N87" s="913">
        <v>65.92</v>
      </c>
      <c r="O87" s="914">
        <v>591.79743015189672</v>
      </c>
      <c r="P87" s="915">
        <v>1474</v>
      </c>
      <c r="Q87" s="916">
        <v>37</v>
      </c>
      <c r="R87" s="227">
        <v>42.240774786656189</v>
      </c>
      <c r="S87" s="227">
        <v>18.232558139534884</v>
      </c>
      <c r="T87" s="917">
        <v>35.366666666666667</v>
      </c>
      <c r="U87" s="926">
        <v>-15.096666666666666</v>
      </c>
      <c r="V87" s="919">
        <v>79.870576999999997</v>
      </c>
      <c r="W87" s="920">
        <v>31.031681471224999</v>
      </c>
      <c r="X87" s="584">
        <v>43.973399999999998</v>
      </c>
      <c r="Y87" s="28">
        <f>VLOOKUP($A:$A,Variables_extraites!$A:$AD,7,FALSE)</f>
        <v>0</v>
      </c>
      <c r="Z87" s="28">
        <f>VLOOKUP($A:$A,Variables_extraites!$A:$AD,8,FALSE)</f>
        <v>0</v>
      </c>
      <c r="AA87" s="28">
        <f>VLOOKUP($A:$A,Variables_extraites!$A:$AD,9,FALSE)</f>
        <v>14</v>
      </c>
      <c r="AB87" s="28">
        <f>VLOOKUP($A:$A,Variables_extraites!$A:$AD,10,FALSE)</f>
        <v>1</v>
      </c>
      <c r="AC87" s="28">
        <f>VLOOKUP($A:$A,Variables_extraites!$A:$AD,11,FALSE)</f>
        <v>0</v>
      </c>
      <c r="AD87" s="28">
        <f>VLOOKUP($A:$A,Variables_extraites!$A:$AD,12,FALSE)</f>
        <v>1</v>
      </c>
      <c r="AE87" s="74">
        <f>VLOOKUP($A:$A,Variables_extraites!$A:$AD,13,FALSE)</f>
        <v>61.502145922746784</v>
      </c>
      <c r="AF87" s="74" t="str">
        <f>VLOOKUP($A:$A,Variables_extraites!$A:$AD,14,FALSE)</f>
        <v>NA</v>
      </c>
      <c r="AG87" s="84">
        <f>VLOOKUP($A:$A,Variables_extraites!$A:$AD,15,FALSE)</f>
        <v>16.5</v>
      </c>
      <c r="AH87" s="74">
        <f>VLOOKUP($A:$A,Variables_extraites!$A:$AD,16,FALSE)</f>
        <v>159</v>
      </c>
      <c r="AI87" s="58">
        <f>VLOOKUP($A:$A,Variables_extraites!$A:$AD,17,FALSE)</f>
        <v>42566</v>
      </c>
      <c r="AJ87" s="58">
        <f>VLOOKUP($A:$A,Variables_extraites!$A:$AD,18,FALSE)</f>
        <v>43046</v>
      </c>
      <c r="AK87" s="74">
        <f>VLOOKUP($A:$A,Variables_extraites!$A:$AD,19,FALSE)</f>
        <v>1</v>
      </c>
      <c r="AL87" s="58">
        <f>VLOOKUP($A:$A,Variables_extraites!$A:$AD,20,FALSE)</f>
        <v>43046</v>
      </c>
      <c r="AM87" s="74">
        <f>VLOOKUP($A:$A,Variables_extraites!$A:$AD,21,FALSE)</f>
        <v>15</v>
      </c>
      <c r="AN87" s="74">
        <f>VLOOKUP($A:$A,Variables_extraites!$A:$AD,22,FALSE)</f>
        <v>0</v>
      </c>
      <c r="AO87" s="58">
        <f>VLOOKUP($A:$A,Variables_extraites!$A:$AD,23,FALSE)</f>
        <v>43046</v>
      </c>
      <c r="AP87" s="74">
        <f>VLOOKUP($A:$A,Variables_extraites!$A:$AD,24,FALSE)</f>
        <v>15</v>
      </c>
      <c r="AQ87" s="74">
        <f>VLOOKUP($A:$A,Variables_extraites!$A:$AD,25,FALSE)</f>
        <v>1</v>
      </c>
      <c r="AR87" s="58">
        <f>VLOOKUP($A:$A,Variables_extraites!$A:$AD,26,FALSE)</f>
        <v>43046</v>
      </c>
      <c r="AS87" s="74">
        <f>VLOOKUP($A:$A,Variables_extraites!$A:$AD,27,FALSE)</f>
        <v>15</v>
      </c>
      <c r="AT87" s="74">
        <f>VLOOKUP($A:$A,Variables_extraites!$A:$AD,28,FALSE)</f>
        <v>15</v>
      </c>
      <c r="AU87" s="74">
        <f>VLOOKUP($A:$A,Variables_extraites!$A:$AD,29,FALSE)</f>
        <v>480</v>
      </c>
      <c r="AV87" s="74">
        <f>VLOOKUP($A:$A,Variables_extraites!$A:$AD,30,FALSE)</f>
        <v>-23.99666666666667</v>
      </c>
      <c r="AW87" s="877">
        <v>8.38145643014699</v>
      </c>
      <c r="AX87" s="877">
        <v>6.6954371104053703</v>
      </c>
      <c r="AY87" s="877">
        <v>5.2102329900958502</v>
      </c>
      <c r="AZ87" s="877">
        <v>2.51853513898218</v>
      </c>
      <c r="BA87" s="877">
        <v>6.8498741937956202</v>
      </c>
      <c r="BB87" s="877">
        <v>6.1426176554465801</v>
      </c>
      <c r="BC87" s="877">
        <v>9.1219996630429208</v>
      </c>
      <c r="BD87" s="877">
        <v>7.6448657230079196</v>
      </c>
      <c r="BE87" s="877">
        <v>6.2982917306201198</v>
      </c>
      <c r="BF87" s="877">
        <v>1.27500704749987</v>
      </c>
      <c r="BG87" s="877">
        <v>6.6940444130861998</v>
      </c>
      <c r="BH87" s="877">
        <v>7.15451435180477</v>
      </c>
      <c r="BI87" s="877">
        <v>7.3781647798716303</v>
      </c>
      <c r="BJ87" s="877">
        <v>4.6507645591169</v>
      </c>
      <c r="BK87" s="877">
        <v>5.6398109777167802</v>
      </c>
      <c r="BL87" s="877">
        <v>7.7673899620657201</v>
      </c>
      <c r="BM87" s="877">
        <v>6.7452373321297499</v>
      </c>
      <c r="BN87" s="877">
        <v>7.0064102391254801</v>
      </c>
      <c r="BO87" s="877">
        <v>6.1193561770396796</v>
      </c>
      <c r="BP87" s="877">
        <v>5.9478998862482699</v>
      </c>
      <c r="BQ87" s="877">
        <v>8.2623767777635209</v>
      </c>
      <c r="BR87" s="877">
        <v>-1.9378782880922001</v>
      </c>
      <c r="BS87" s="877">
        <v>10.5276333872909</v>
      </c>
      <c r="BT87" s="877">
        <v>1.5459683691052899</v>
      </c>
      <c r="BU87" s="877">
        <v>6.5501311041444596</v>
      </c>
      <c r="BV87" s="877">
        <v>6.2883585621936602</v>
      </c>
      <c r="BW87" s="877">
        <v>4.6369145803558798</v>
      </c>
      <c r="BX87" s="877">
        <v>11.840211432657499</v>
      </c>
      <c r="BY87" s="877">
        <v>2.8237493603082702</v>
      </c>
      <c r="BZ87" s="877">
        <v>8.8748584291020407</v>
      </c>
      <c r="CA87" s="877">
        <v>4.3426969599819296</v>
      </c>
      <c r="CB87" s="877">
        <v>2.9653530035554398</v>
      </c>
      <c r="CC87" s="877">
        <v>8.4880093922366608</v>
      </c>
      <c r="CD87" s="877">
        <v>8.9816650181856392</v>
      </c>
    </row>
    <row r="88" spans="1:82" ht="15.75" x14ac:dyDescent="0.25">
      <c r="A88" s="876">
        <v>160</v>
      </c>
      <c r="B88" s="267">
        <v>160</v>
      </c>
      <c r="C88" s="206">
        <v>2</v>
      </c>
      <c r="D88" s="29" t="s">
        <v>2118</v>
      </c>
      <c r="E88" s="27">
        <v>10609</v>
      </c>
      <c r="F88" s="911" t="s">
        <v>2119</v>
      </c>
      <c r="G88" s="911" t="s">
        <v>2119</v>
      </c>
      <c r="H88" s="922">
        <v>71</v>
      </c>
      <c r="I88" s="342">
        <v>21.224489795918366</v>
      </c>
      <c r="J88" s="208">
        <v>0</v>
      </c>
      <c r="K88" s="400">
        <v>2</v>
      </c>
      <c r="L88" s="206">
        <v>0</v>
      </c>
      <c r="M88" s="923">
        <v>77</v>
      </c>
      <c r="N88" s="913">
        <v>82.81</v>
      </c>
      <c r="O88" s="914">
        <v>86.514122800951199</v>
      </c>
      <c r="P88" s="915">
        <v>350</v>
      </c>
      <c r="Q88" s="916">
        <v>9</v>
      </c>
      <c r="R88" s="227">
        <v>36.044512913442489</v>
      </c>
      <c r="S88" s="227">
        <v>8.8947368421052637</v>
      </c>
      <c r="T88" s="917">
        <v>42</v>
      </c>
      <c r="U88" s="918">
        <v>-20.6</v>
      </c>
      <c r="V88" s="919">
        <v>68.790342999999993</v>
      </c>
      <c r="W88" s="920">
        <v>33.512479213845943</v>
      </c>
      <c r="X88" s="584">
        <v>43.451099999999997</v>
      </c>
      <c r="Y88" s="28">
        <f>VLOOKUP($A:$A,Variables_extraites!$A:$AD,7,FALSE)</f>
        <v>0</v>
      </c>
      <c r="Z88" s="28">
        <f>VLOOKUP($A:$A,Variables_extraites!$A:$AD,8,FALSE)</f>
        <v>0</v>
      </c>
      <c r="AA88" s="28">
        <f>VLOOKUP($A:$A,Variables_extraites!$A:$AD,9,FALSE)</f>
        <v>8.9</v>
      </c>
      <c r="AB88" s="28">
        <f>VLOOKUP($A:$A,Variables_extraites!$A:$AD,10,FALSE)</f>
        <v>1</v>
      </c>
      <c r="AC88" s="28">
        <f>VLOOKUP($A:$A,Variables_extraites!$A:$AD,11,FALSE)</f>
        <v>0</v>
      </c>
      <c r="AD88" s="28">
        <f>VLOOKUP($A:$A,Variables_extraites!$A:$AD,12,FALSE)</f>
        <v>0</v>
      </c>
      <c r="AE88" s="74">
        <f>VLOOKUP($A:$A,Variables_extraites!$A:$AD,13,FALSE)</f>
        <v>64.420391061452506</v>
      </c>
      <c r="AF88" s="74">
        <f>VLOOKUP($A:$A,Variables_extraites!$A:$AD,14,FALSE)</f>
        <v>0.85932203389830508</v>
      </c>
      <c r="AG88" s="84">
        <f>VLOOKUP($A:$A,Variables_extraites!$A:$AD,15,FALSE)</f>
        <v>24</v>
      </c>
      <c r="AH88" s="74">
        <f>VLOOKUP($A:$A,Variables_extraites!$A:$AD,16,FALSE)</f>
        <v>160</v>
      </c>
      <c r="AI88" s="58">
        <f>VLOOKUP($A:$A,Variables_extraites!$A:$AD,17,FALSE)</f>
        <v>42570</v>
      </c>
      <c r="AJ88" s="58">
        <f>VLOOKUP($A:$A,Variables_extraites!$A:$AD,18,FALSE)</f>
        <v>43090</v>
      </c>
      <c r="AK88" s="74">
        <f>VLOOKUP($A:$A,Variables_extraites!$A:$AD,19,FALSE)</f>
        <v>1</v>
      </c>
      <c r="AL88" s="58">
        <f>VLOOKUP($A:$A,Variables_extraites!$A:$AD,20,FALSE)</f>
        <v>43090</v>
      </c>
      <c r="AM88" s="74">
        <f>VLOOKUP($A:$A,Variables_extraites!$A:$AD,21,FALSE)</f>
        <v>17</v>
      </c>
      <c r="AN88" s="74">
        <f>VLOOKUP($A:$A,Variables_extraites!$A:$AD,22,FALSE)</f>
        <v>1</v>
      </c>
      <c r="AO88" s="58">
        <f>VLOOKUP($A:$A,Variables_extraites!$A:$AD,23,FALSE)</f>
        <v>43048</v>
      </c>
      <c r="AP88" s="74">
        <f>VLOOKUP($A:$A,Variables_extraites!$A:$AD,24,FALSE)</f>
        <v>15</v>
      </c>
      <c r="AQ88" s="74">
        <f>VLOOKUP($A:$A,Variables_extraites!$A:$AD,25,FALSE)</f>
        <v>1</v>
      </c>
      <c r="AR88" s="58">
        <f>VLOOKUP($A:$A,Variables_extraites!$A:$AD,26,FALSE)</f>
        <v>43048</v>
      </c>
      <c r="AS88" s="74">
        <f>VLOOKUP($A:$A,Variables_extraites!$A:$AD,27,FALSE)</f>
        <v>15</v>
      </c>
      <c r="AT88" s="74">
        <f>VLOOKUP($A:$A,Variables_extraites!$A:$AD,28,FALSE)</f>
        <v>17</v>
      </c>
      <c r="AU88" s="74">
        <f>VLOOKUP($A:$A,Variables_extraites!$A:$AD,29,FALSE)</f>
        <v>520</v>
      </c>
      <c r="AV88" s="74">
        <f>VLOOKUP($A:$A,Variables_extraites!$A:$AD,30,FALSE)</f>
        <v>-25.82</v>
      </c>
      <c r="AW88" s="877">
        <v>8.2852634915155505</v>
      </c>
      <c r="AX88" s="877">
        <v>6.6043678998937496</v>
      </c>
      <c r="AY88" s="877">
        <v>5.7713574089905597</v>
      </c>
      <c r="AZ88" s="877">
        <v>2.4905701304462</v>
      </c>
      <c r="BA88" s="877">
        <v>7.9535562633720103</v>
      </c>
      <c r="BB88" s="877">
        <v>6.1064320778169296</v>
      </c>
      <c r="BC88" s="877">
        <v>9.5008817049572993</v>
      </c>
      <c r="BD88" s="877">
        <v>8.55750199425594</v>
      </c>
      <c r="BE88" s="877">
        <v>6.1503565802083404</v>
      </c>
      <c r="BF88" s="877">
        <v>1.6644828403646801</v>
      </c>
      <c r="BG88" s="877">
        <v>6.4888041873725602</v>
      </c>
      <c r="BH88" s="877">
        <v>6.8991756304805101</v>
      </c>
      <c r="BI88" s="877">
        <v>7.8540580029796097</v>
      </c>
      <c r="BJ88" s="877">
        <v>4.7933757112647504</v>
      </c>
      <c r="BK88" s="877">
        <v>6.1826922975161898</v>
      </c>
      <c r="BL88" s="877">
        <v>8.1951999350231794</v>
      </c>
      <c r="BM88" s="877">
        <v>6.4960148734377601</v>
      </c>
      <c r="BN88" s="877">
        <v>7.3625575559358998</v>
      </c>
      <c r="BO88" s="877">
        <v>5.3327079336405996</v>
      </c>
      <c r="BP88" s="877">
        <v>5.9502351004856902</v>
      </c>
      <c r="BQ88" s="877">
        <v>7.7944158663501097</v>
      </c>
      <c r="BR88" s="877">
        <v>6.2738888236684902</v>
      </c>
      <c r="BS88" s="877">
        <v>10.556486895248</v>
      </c>
      <c r="BT88" s="877">
        <v>2.5434958834257699</v>
      </c>
      <c r="BU88" s="877">
        <v>7.5894638929560996</v>
      </c>
      <c r="BV88" s="877">
        <v>6.2026136201484903</v>
      </c>
      <c r="BW88" s="877">
        <v>4.6374943252063101</v>
      </c>
      <c r="BX88" s="877">
        <v>10.0922682328445</v>
      </c>
      <c r="BY88" s="877">
        <v>2.9240998856407399</v>
      </c>
      <c r="BZ88" s="877">
        <v>8.0340285860782092</v>
      </c>
      <c r="CA88" s="877">
        <v>4.1858665453113302</v>
      </c>
      <c r="CB88" s="877">
        <v>2.05823964676634</v>
      </c>
      <c r="CC88" s="877">
        <v>1.3155750692876</v>
      </c>
      <c r="CD88" s="877">
        <v>8.0129910118222405</v>
      </c>
    </row>
    <row r="89" spans="1:82" ht="15.75" x14ac:dyDescent="0.25">
      <c r="A89" s="876">
        <v>161</v>
      </c>
      <c r="B89" s="267">
        <v>161</v>
      </c>
      <c r="C89" s="206">
        <v>2</v>
      </c>
      <c r="D89" s="29" t="s">
        <v>2118</v>
      </c>
      <c r="E89" s="27">
        <v>10407</v>
      </c>
      <c r="F89" s="911" t="s">
        <v>2119</v>
      </c>
      <c r="G89" s="911" t="s">
        <v>2119</v>
      </c>
      <c r="H89" s="922">
        <v>76</v>
      </c>
      <c r="I89" s="342">
        <v>29.218407596785976</v>
      </c>
      <c r="J89" s="208">
        <v>1</v>
      </c>
      <c r="K89" s="400">
        <v>2</v>
      </c>
      <c r="L89" s="206">
        <v>0</v>
      </c>
      <c r="M89" s="923">
        <v>66</v>
      </c>
      <c r="N89" s="913">
        <v>20.71</v>
      </c>
      <c r="O89" s="914">
        <v>346.2467910806908</v>
      </c>
      <c r="P89" s="915">
        <v>693.1</v>
      </c>
      <c r="Q89" s="916">
        <v>20</v>
      </c>
      <c r="R89" s="227">
        <v>61.184931427210557</v>
      </c>
      <c r="S89" s="227">
        <v>16.434782608695652</v>
      </c>
      <c r="T89" s="917">
        <v>32</v>
      </c>
      <c r="U89" s="918">
        <v>-19.7</v>
      </c>
      <c r="V89" s="919">
        <v>64.885448999999994</v>
      </c>
      <c r="W89" s="920">
        <v>31.887304436995262</v>
      </c>
      <c r="X89" s="584">
        <v>75.097300000000004</v>
      </c>
      <c r="Y89" s="28">
        <f>VLOOKUP($A:$A,Variables_extraites!$A:$AD,7,FALSE)</f>
        <v>0</v>
      </c>
      <c r="Z89" s="28">
        <f>VLOOKUP($A:$A,Variables_extraites!$A:$AD,8,FALSE)</f>
        <v>0</v>
      </c>
      <c r="AA89" s="28">
        <f>VLOOKUP($A:$A,Variables_extraites!$A:$AD,9,FALSE)</f>
        <v>9</v>
      </c>
      <c r="AB89" s="28">
        <f>VLOOKUP($A:$A,Variables_extraites!$A:$AD,10,FALSE)</f>
        <v>0</v>
      </c>
      <c r="AC89" s="28">
        <f>VLOOKUP($A:$A,Variables_extraites!$A:$AD,11,FALSE)</f>
        <v>0</v>
      </c>
      <c r="AD89" s="28">
        <f>VLOOKUP($A:$A,Variables_extraites!$A:$AD,12,FALSE)</f>
        <v>1</v>
      </c>
      <c r="AE89" s="74">
        <f>VLOOKUP($A:$A,Variables_extraites!$A:$AD,13,FALSE)</f>
        <v>60.036166365280287</v>
      </c>
      <c r="AF89" s="74">
        <f>VLOOKUP($A:$A,Variables_extraites!$A:$AD,14,FALSE)</f>
        <v>2.2040816326530615</v>
      </c>
      <c r="AG89" s="84">
        <f>VLOOKUP($A:$A,Variables_extraites!$A:$AD,15,FALSE)</f>
        <v>16.5</v>
      </c>
      <c r="AH89" s="74">
        <f>VLOOKUP($A:$A,Variables_extraites!$A:$AD,16,FALSE)</f>
        <v>161</v>
      </c>
      <c r="AI89" s="58">
        <f>VLOOKUP($A:$A,Variables_extraites!$A:$AD,17,FALSE)</f>
        <v>42577</v>
      </c>
      <c r="AJ89" s="58">
        <f>VLOOKUP($A:$A,Variables_extraites!$A:$AD,18,FALSE)</f>
        <v>43474</v>
      </c>
      <c r="AK89" s="74">
        <f>VLOOKUP($A:$A,Variables_extraites!$A:$AD,19,FALSE)</f>
        <v>0</v>
      </c>
      <c r="AL89" s="58">
        <f>VLOOKUP($A:$A,Variables_extraites!$A:$AD,20,FALSE)</f>
        <v>43474</v>
      </c>
      <c r="AM89" s="74">
        <f>VLOOKUP($A:$A,Variables_extraites!$A:$AD,21,FALSE)</f>
        <v>29</v>
      </c>
      <c r="AN89" s="74">
        <f>VLOOKUP($A:$A,Variables_extraites!$A:$AD,22,FALSE)</f>
        <v>0</v>
      </c>
      <c r="AO89" s="58">
        <f>VLOOKUP($A:$A,Variables_extraites!$A:$AD,23,FALSE)</f>
        <v>43474</v>
      </c>
      <c r="AP89" s="74">
        <f>VLOOKUP($A:$A,Variables_extraites!$A:$AD,24,FALSE)</f>
        <v>29</v>
      </c>
      <c r="AQ89" s="74">
        <f>VLOOKUP($A:$A,Variables_extraites!$A:$AD,25,FALSE)</f>
        <v>0</v>
      </c>
      <c r="AR89" s="58">
        <f>VLOOKUP($A:$A,Variables_extraites!$A:$AD,26,FALSE)</f>
        <v>43474</v>
      </c>
      <c r="AS89" s="74">
        <f>VLOOKUP($A:$A,Variables_extraites!$A:$AD,27,FALSE)</f>
        <v>29</v>
      </c>
      <c r="AT89" s="74">
        <f>VLOOKUP($A:$A,Variables_extraites!$A:$AD,28,FALSE)</f>
        <v>29</v>
      </c>
      <c r="AU89" s="74">
        <f>VLOOKUP($A:$A,Variables_extraites!$A:$AD,29,FALSE)</f>
        <v>897</v>
      </c>
      <c r="AV89" s="74">
        <f>VLOOKUP($A:$A,Variables_extraites!$A:$AD,30,FALSE)</f>
        <v>-18.36</v>
      </c>
      <c r="AW89" s="877">
        <v>8.8832847836446405</v>
      </c>
      <c r="AX89" s="877">
        <v>8.1880447964216998</v>
      </c>
      <c r="AY89" s="877">
        <v>5.7970129778361397</v>
      </c>
      <c r="AZ89" s="877">
        <v>1.78240856492737</v>
      </c>
      <c r="BA89" s="877">
        <v>7.9422212448359701</v>
      </c>
      <c r="BB89" s="877">
        <v>5.6308131522991296</v>
      </c>
      <c r="BC89" s="877">
        <v>9.1945106397205905</v>
      </c>
      <c r="BD89" s="877">
        <v>8.0313841678038305</v>
      </c>
      <c r="BE89" s="877">
        <v>5.9818526532897396</v>
      </c>
      <c r="BF89" s="877">
        <v>1.13750352374994</v>
      </c>
      <c r="BG89" s="877">
        <v>7.4487357980294</v>
      </c>
      <c r="BH89" s="877">
        <v>7.5888645181901504</v>
      </c>
      <c r="BI89" s="877">
        <v>8.1416473644141991</v>
      </c>
      <c r="BJ89" s="877">
        <v>5.7363342769751098</v>
      </c>
      <c r="BK89" s="877">
        <v>6.5617843530818396</v>
      </c>
      <c r="BL89" s="877">
        <v>8.2175700199091697</v>
      </c>
      <c r="BM89" s="877">
        <v>7.05658352836637</v>
      </c>
      <c r="BN89" s="877">
        <v>7.5260688116675896</v>
      </c>
      <c r="BO89" s="877">
        <v>6.4638512926110998</v>
      </c>
      <c r="BP89" s="877">
        <v>6.9546616208379</v>
      </c>
      <c r="BQ89" s="877">
        <v>8.3743874640054603</v>
      </c>
      <c r="BR89" s="877">
        <v>0.81557542886257295</v>
      </c>
      <c r="BS89" s="877">
        <v>10.437793677925301</v>
      </c>
      <c r="BT89" s="877">
        <v>2.4489009511451298</v>
      </c>
      <c r="BU89" s="877">
        <v>4.5453506448222996</v>
      </c>
      <c r="BV89" s="877">
        <v>6.7319977866437402</v>
      </c>
      <c r="BW89" s="877">
        <v>4.9708536543404804</v>
      </c>
      <c r="BX89" s="877">
        <v>10.2535520626375</v>
      </c>
      <c r="BY89" s="877">
        <v>3.2585189247113</v>
      </c>
      <c r="BZ89" s="877">
        <v>8.0107798387532405</v>
      </c>
      <c r="CA89" s="877">
        <v>4.1060132376221201</v>
      </c>
      <c r="CB89" s="877">
        <v>2.24277222388422</v>
      </c>
      <c r="CC89" s="877">
        <v>3.7297752159597302</v>
      </c>
      <c r="CD89" s="877">
        <v>7.9888927267801497</v>
      </c>
    </row>
    <row r="90" spans="1:82" ht="15.75" x14ac:dyDescent="0.25">
      <c r="A90" s="876">
        <v>162</v>
      </c>
      <c r="B90" s="267">
        <v>162</v>
      </c>
      <c r="C90" s="206">
        <v>2</v>
      </c>
      <c r="D90" s="29" t="s">
        <v>2118</v>
      </c>
      <c r="E90" s="27">
        <v>10342</v>
      </c>
      <c r="F90" s="911" t="s">
        <v>2119</v>
      </c>
      <c r="G90" s="911"/>
      <c r="H90" s="922">
        <v>77</v>
      </c>
      <c r="I90" s="342">
        <v>38.054798910431018</v>
      </c>
      <c r="J90" s="208">
        <v>1</v>
      </c>
      <c r="K90" s="400">
        <v>3</v>
      </c>
      <c r="L90" s="206">
        <v>0</v>
      </c>
      <c r="M90" s="923">
        <v>76</v>
      </c>
      <c r="N90" s="913">
        <v>22.91</v>
      </c>
      <c r="O90" s="914">
        <v>131.48456308650785</v>
      </c>
      <c r="P90" s="915">
        <v>875.4</v>
      </c>
      <c r="Q90" s="916">
        <v>16</v>
      </c>
      <c r="R90" s="227">
        <v>53.428779650633565</v>
      </c>
      <c r="S90" s="227">
        <v>16.60377358490566</v>
      </c>
      <c r="T90" s="917">
        <v>45</v>
      </c>
      <c r="U90" s="918">
        <v>-16.440000000000001</v>
      </c>
      <c r="V90" s="919">
        <v>67.578564</v>
      </c>
      <c r="W90" s="920">
        <v>33.431155274176547</v>
      </c>
      <c r="X90" s="584">
        <v>38.471499999999999</v>
      </c>
      <c r="Y90" s="28">
        <f>VLOOKUP($A:$A,Variables_extraites!$A:$AD,7,FALSE)</f>
        <v>1</v>
      </c>
      <c r="Z90" s="28">
        <f>VLOOKUP($A:$A,Variables_extraites!$A:$AD,8,FALSE)</f>
        <v>0</v>
      </c>
      <c r="AA90" s="28">
        <f>VLOOKUP($A:$A,Variables_extraites!$A:$AD,9,FALSE)</f>
        <v>13.5</v>
      </c>
      <c r="AB90" s="28">
        <f>VLOOKUP($A:$A,Variables_extraites!$A:$AD,10,FALSE)</f>
        <v>0</v>
      </c>
      <c r="AC90" s="28">
        <f>VLOOKUP($A:$A,Variables_extraites!$A:$AD,11,FALSE)</f>
        <v>0</v>
      </c>
      <c r="AD90" s="28">
        <f>VLOOKUP($A:$A,Variables_extraites!$A:$AD,12,FALSE)</f>
        <v>1</v>
      </c>
      <c r="AE90" s="74">
        <f>VLOOKUP($A:$A,Variables_extraites!$A:$AD,13,FALSE)</f>
        <v>59.979028311779103</v>
      </c>
      <c r="AF90" s="74">
        <f>VLOOKUP($A:$A,Variables_extraites!$A:$AD,14,FALSE)</f>
        <v>1.2884333821376281</v>
      </c>
      <c r="AG90" s="84">
        <f>VLOOKUP($A:$A,Variables_extraites!$A:$AD,15,FALSE)</f>
        <v>22</v>
      </c>
      <c r="AH90" s="74">
        <f>VLOOKUP($A:$A,Variables_extraites!$A:$AD,16,FALSE)</f>
        <v>162</v>
      </c>
      <c r="AI90" s="58">
        <f>VLOOKUP($A:$A,Variables_extraites!$A:$AD,17,FALSE)</f>
        <v>42576</v>
      </c>
      <c r="AJ90" s="58">
        <f>VLOOKUP($A:$A,Variables_extraites!$A:$AD,18,FALSE)</f>
        <v>43493</v>
      </c>
      <c r="AK90" s="74">
        <f>VLOOKUP($A:$A,Variables_extraites!$A:$AD,19,FALSE)</f>
        <v>0</v>
      </c>
      <c r="AL90" s="58">
        <f>VLOOKUP($A:$A,Variables_extraites!$A:$AD,20,FALSE)</f>
        <v>43493</v>
      </c>
      <c r="AM90" s="74">
        <f>VLOOKUP($A:$A,Variables_extraites!$A:$AD,21,FALSE)</f>
        <v>30</v>
      </c>
      <c r="AN90" s="74">
        <f>VLOOKUP($A:$A,Variables_extraites!$A:$AD,22,FALSE)</f>
        <v>1</v>
      </c>
      <c r="AO90" s="58">
        <f>VLOOKUP($A:$A,Variables_extraites!$A:$AD,23,FALSE)</f>
        <v>42800</v>
      </c>
      <c r="AP90" s="74">
        <f>VLOOKUP($A:$A,Variables_extraites!$A:$AD,24,FALSE)</f>
        <v>7</v>
      </c>
      <c r="AQ90" s="74">
        <f>VLOOKUP($A:$A,Variables_extraites!$A:$AD,25,FALSE)</f>
        <v>1</v>
      </c>
      <c r="AR90" s="58">
        <f>VLOOKUP($A:$A,Variables_extraites!$A:$AD,26,FALSE)</f>
        <v>42800</v>
      </c>
      <c r="AS90" s="74">
        <f>VLOOKUP($A:$A,Variables_extraites!$A:$AD,27,FALSE)</f>
        <v>7</v>
      </c>
      <c r="AT90" s="74">
        <f>VLOOKUP($A:$A,Variables_extraites!$A:$AD,28,FALSE)</f>
        <v>30</v>
      </c>
      <c r="AU90" s="74">
        <f>VLOOKUP($A:$A,Variables_extraites!$A:$AD,29,FALSE)</f>
        <v>917</v>
      </c>
      <c r="AV90" s="74">
        <f>VLOOKUP($A:$A,Variables_extraites!$A:$AD,30,FALSE)</f>
        <v>-22.06</v>
      </c>
      <c r="AW90" s="877" t="s">
        <v>64</v>
      </c>
      <c r="AX90" s="877" t="s">
        <v>64</v>
      </c>
      <c r="AY90" s="877" t="s">
        <v>64</v>
      </c>
      <c r="AZ90" s="877" t="s">
        <v>64</v>
      </c>
      <c r="BA90" s="877" t="s">
        <v>64</v>
      </c>
      <c r="BB90" s="877" t="s">
        <v>64</v>
      </c>
      <c r="BC90" s="877" t="s">
        <v>64</v>
      </c>
      <c r="BD90" s="877" t="s">
        <v>64</v>
      </c>
      <c r="BE90" s="877" t="s">
        <v>64</v>
      </c>
      <c r="BF90" s="877" t="s">
        <v>64</v>
      </c>
      <c r="BG90" s="877" t="s">
        <v>64</v>
      </c>
      <c r="BH90" s="877" t="s">
        <v>64</v>
      </c>
      <c r="BI90" s="877" t="s">
        <v>64</v>
      </c>
      <c r="BJ90" s="877" t="s">
        <v>64</v>
      </c>
      <c r="BK90" s="877" t="s">
        <v>64</v>
      </c>
      <c r="BL90" s="877" t="s">
        <v>64</v>
      </c>
      <c r="BM90" s="877" t="s">
        <v>64</v>
      </c>
      <c r="BN90" s="877" t="s">
        <v>64</v>
      </c>
      <c r="BO90" s="877" t="s">
        <v>64</v>
      </c>
      <c r="BP90" s="877" t="s">
        <v>64</v>
      </c>
      <c r="BQ90" s="877" t="s">
        <v>64</v>
      </c>
      <c r="BR90" s="877" t="s">
        <v>64</v>
      </c>
      <c r="BS90" s="877" t="s">
        <v>64</v>
      </c>
      <c r="BT90" s="877" t="s">
        <v>64</v>
      </c>
      <c r="BU90" s="877" t="s">
        <v>64</v>
      </c>
      <c r="BV90" s="877" t="s">
        <v>64</v>
      </c>
      <c r="BW90" s="877" t="s">
        <v>64</v>
      </c>
      <c r="BX90" s="877" t="s">
        <v>64</v>
      </c>
      <c r="BY90" s="877" t="s">
        <v>64</v>
      </c>
      <c r="BZ90" s="877" t="s">
        <v>64</v>
      </c>
      <c r="CA90" s="877" t="s">
        <v>64</v>
      </c>
      <c r="CB90" s="877" t="s">
        <v>64</v>
      </c>
      <c r="CC90" s="877" t="s">
        <v>64</v>
      </c>
      <c r="CD90" s="877" t="s">
        <v>64</v>
      </c>
    </row>
    <row r="91" spans="1:82" ht="15.75" x14ac:dyDescent="0.25">
      <c r="A91" s="876">
        <v>165</v>
      </c>
      <c r="B91" s="267">
        <v>165</v>
      </c>
      <c r="C91" s="332">
        <v>2</v>
      </c>
      <c r="D91" s="29" t="s">
        <v>2118</v>
      </c>
      <c r="E91" s="27">
        <v>10646</v>
      </c>
      <c r="F91" s="911" t="s">
        <v>2119</v>
      </c>
      <c r="G91" s="911" t="s">
        <v>2119</v>
      </c>
      <c r="H91" s="922">
        <v>81</v>
      </c>
      <c r="I91" s="342">
        <v>24.933720489837143</v>
      </c>
      <c r="J91" s="208">
        <v>0</v>
      </c>
      <c r="K91" s="400">
        <v>2</v>
      </c>
      <c r="L91" s="206">
        <v>0</v>
      </c>
      <c r="M91" s="923">
        <v>66</v>
      </c>
      <c r="N91" s="913">
        <v>59.48</v>
      </c>
      <c r="O91" s="914">
        <v>44.03047105702224</v>
      </c>
      <c r="P91" s="915">
        <v>251.3</v>
      </c>
      <c r="Q91" s="916">
        <v>10</v>
      </c>
      <c r="R91" s="227">
        <v>25.460011660699898</v>
      </c>
      <c r="S91" s="227">
        <v>4.9350649350649354</v>
      </c>
      <c r="T91" s="917">
        <v>18</v>
      </c>
      <c r="U91" s="918">
        <v>-20.18</v>
      </c>
      <c r="V91" s="919">
        <v>74.647599</v>
      </c>
      <c r="W91" s="920">
        <v>25.263506690640053</v>
      </c>
      <c r="X91" s="974">
        <v>55.045400000000001</v>
      </c>
      <c r="Y91" s="28">
        <f>VLOOKUP($A:$A,Variables_extraites!$A:$AD,7,FALSE)</f>
        <v>0</v>
      </c>
      <c r="Z91" s="28">
        <f>VLOOKUP($A:$A,Variables_extraites!$A:$AD,8,FALSE)</f>
        <v>0</v>
      </c>
      <c r="AA91" s="28">
        <f>VLOOKUP($A:$A,Variables_extraites!$A:$AD,9,FALSE)</f>
        <v>15.4</v>
      </c>
      <c r="AB91" s="28">
        <f>VLOOKUP($A:$A,Variables_extraites!$A:$AD,10,FALSE)</f>
        <v>1</v>
      </c>
      <c r="AC91" s="28">
        <f>VLOOKUP($A:$A,Variables_extraites!$A:$AD,11,FALSE)</f>
        <v>1</v>
      </c>
      <c r="AD91" s="28">
        <f>VLOOKUP($A:$A,Variables_extraites!$A:$AD,12,FALSE)</f>
        <v>1</v>
      </c>
      <c r="AE91" s="74">
        <f>VLOOKUP($A:$A,Variables_extraites!$A:$AD,13,FALSE)</f>
        <v>64.223798266351452</v>
      </c>
      <c r="AF91" s="74">
        <f>VLOOKUP($A:$A,Variables_extraites!$A:$AD,14,FALSE)</f>
        <v>0.55072463768115942</v>
      </c>
      <c r="AG91" s="84">
        <f>VLOOKUP($A:$A,Variables_extraites!$A:$AD,15,FALSE)</f>
        <v>26</v>
      </c>
      <c r="AH91" s="74">
        <f>VLOOKUP($A:$A,Variables_extraites!$A:$AD,16,FALSE)</f>
        <v>165</v>
      </c>
      <c r="AI91" s="58">
        <f>VLOOKUP($A:$A,Variables_extraites!$A:$AD,17,FALSE)</f>
        <v>42605</v>
      </c>
      <c r="AJ91" s="58">
        <f>VLOOKUP($A:$A,Variables_extraites!$A:$AD,18,FALSE)</f>
        <v>43494</v>
      </c>
      <c r="AK91" s="74">
        <f>VLOOKUP($A:$A,Variables_extraites!$A:$AD,19,FALSE)</f>
        <v>0</v>
      </c>
      <c r="AL91" s="58">
        <f>VLOOKUP($A:$A,Variables_extraites!$A:$AD,20,FALSE)</f>
        <v>43494</v>
      </c>
      <c r="AM91" s="74">
        <f>VLOOKUP($A:$A,Variables_extraites!$A:$AD,21,FALSE)</f>
        <v>29</v>
      </c>
      <c r="AN91" s="74">
        <f>VLOOKUP($A:$A,Variables_extraites!$A:$AD,22,FALSE)</f>
        <v>0</v>
      </c>
      <c r="AO91" s="58">
        <f>VLOOKUP($A:$A,Variables_extraites!$A:$AD,23,FALSE)</f>
        <v>43494</v>
      </c>
      <c r="AP91" s="74">
        <f>VLOOKUP($A:$A,Variables_extraites!$A:$AD,24,FALSE)</f>
        <v>29</v>
      </c>
      <c r="AQ91" s="74">
        <f>VLOOKUP($A:$A,Variables_extraites!$A:$AD,25,FALSE)</f>
        <v>0</v>
      </c>
      <c r="AR91" s="58">
        <f>VLOOKUP($A:$A,Variables_extraites!$A:$AD,26,FALSE)</f>
        <v>43494</v>
      </c>
      <c r="AS91" s="74">
        <f>VLOOKUP($A:$A,Variables_extraites!$A:$AD,27,FALSE)</f>
        <v>29</v>
      </c>
      <c r="AT91" s="74">
        <f>VLOOKUP($A:$A,Variables_extraites!$A:$AD,28,FALSE)</f>
        <v>29</v>
      </c>
      <c r="AU91" s="74">
        <f>VLOOKUP($A:$A,Variables_extraites!$A:$AD,29,FALSE)</f>
        <v>889</v>
      </c>
      <c r="AV91" s="74">
        <f>VLOOKUP($A:$A,Variables_extraites!$A:$AD,30,FALSE)</f>
        <v>-27.81</v>
      </c>
      <c r="AW91" s="877">
        <v>8.2942990931233709</v>
      </c>
      <c r="AX91" s="877">
        <v>7.3051497456300298</v>
      </c>
      <c r="AY91" s="877">
        <v>5.0712478194614397</v>
      </c>
      <c r="AZ91" s="877">
        <v>2.75702324650746</v>
      </c>
      <c r="BA91" s="877">
        <v>8.2041309328451302</v>
      </c>
      <c r="BB91" s="877">
        <v>6.8489984304000204</v>
      </c>
      <c r="BC91" s="877">
        <v>8.8693779240313297</v>
      </c>
      <c r="BD91" s="877">
        <v>7.6524864949181604</v>
      </c>
      <c r="BE91" s="877">
        <v>6.0864016458800299</v>
      </c>
      <c r="BF91" s="877">
        <v>1.03562390973072</v>
      </c>
      <c r="BG91" s="877">
        <v>5.50557340028202</v>
      </c>
      <c r="BH91" s="877">
        <v>5.8614591663615103</v>
      </c>
      <c r="BI91" s="877">
        <v>7.1969217338203304</v>
      </c>
      <c r="BJ91" s="877">
        <v>4.3881895371560802</v>
      </c>
      <c r="BK91" s="877">
        <v>6.2999406298240697</v>
      </c>
      <c r="BL91" s="877">
        <v>7.14200491598488</v>
      </c>
      <c r="BM91" s="877">
        <v>6.2735158897021197</v>
      </c>
      <c r="BN91" s="877">
        <v>6.4431093133353601</v>
      </c>
      <c r="BO91" s="877">
        <v>6.2802139958106196</v>
      </c>
      <c r="BP91" s="877">
        <v>6.4692347936676597</v>
      </c>
      <c r="BQ91" s="877">
        <v>7.2390733833789103</v>
      </c>
      <c r="BR91" s="877">
        <v>-1.9378782880922001</v>
      </c>
      <c r="BS91" s="877">
        <v>10.3170281453664</v>
      </c>
      <c r="BT91" s="877">
        <v>1.68257329734758</v>
      </c>
      <c r="BU91" s="877">
        <v>4.7687136570304904</v>
      </c>
      <c r="BV91" s="877">
        <v>7.1836850003977801</v>
      </c>
      <c r="BW91" s="877">
        <v>5.5087455542444701</v>
      </c>
      <c r="BX91" s="877">
        <v>11.8130035293339</v>
      </c>
      <c r="BY91" s="877">
        <v>3.8718436485093202</v>
      </c>
      <c r="BZ91" s="877">
        <v>9.1150176319822709</v>
      </c>
      <c r="CA91" s="877">
        <v>4.2779847472997696</v>
      </c>
      <c r="CB91" s="877">
        <v>2.6979858973516802</v>
      </c>
      <c r="CC91" s="877">
        <v>6.7065919451226899</v>
      </c>
      <c r="CD91" s="877">
        <v>8.6344548480188301</v>
      </c>
    </row>
    <row r="92" spans="1:82" ht="15.75" x14ac:dyDescent="0.25">
      <c r="A92" s="876">
        <v>167</v>
      </c>
      <c r="B92" s="267">
        <v>167</v>
      </c>
      <c r="C92" s="332">
        <v>2</v>
      </c>
      <c r="D92" s="29" t="s">
        <v>2118</v>
      </c>
      <c r="E92" s="27">
        <v>10611</v>
      </c>
      <c r="F92" s="911" t="s">
        <v>2119</v>
      </c>
      <c r="G92" s="911"/>
      <c r="H92" s="922">
        <v>76</v>
      </c>
      <c r="I92" s="342">
        <v>24.464601603372351</v>
      </c>
      <c r="J92" s="208">
        <v>0</v>
      </c>
      <c r="K92" s="400">
        <v>2</v>
      </c>
      <c r="L92" s="206">
        <v>1</v>
      </c>
      <c r="M92" s="923">
        <v>56</v>
      </c>
      <c r="N92" s="913">
        <v>85.51</v>
      </c>
      <c r="O92" s="914">
        <v>137.00803263294679</v>
      </c>
      <c r="P92" s="915">
        <v>597.20000000000005</v>
      </c>
      <c r="Q92" s="916">
        <v>33</v>
      </c>
      <c r="R92" s="227">
        <v>33.304997145780362</v>
      </c>
      <c r="S92" s="227">
        <v>24.081632653061224</v>
      </c>
      <c r="T92" s="917">
        <v>35</v>
      </c>
      <c r="U92" s="918">
        <v>-22.02</v>
      </c>
      <c r="V92" s="919">
        <v>67.114110999999994</v>
      </c>
      <c r="W92" s="920">
        <v>39.122542509650991</v>
      </c>
      <c r="X92" s="584">
        <v>160.38200000000001</v>
      </c>
      <c r="Y92" s="28">
        <f>VLOOKUP($A:$A,Variables_extraites!$A:$AD,7,FALSE)</f>
        <v>0</v>
      </c>
      <c r="Z92" s="28">
        <f>VLOOKUP($A:$A,Variables_extraites!$A:$AD,8,FALSE)</f>
        <v>0</v>
      </c>
      <c r="AA92" s="28">
        <f>VLOOKUP($A:$A,Variables_extraites!$A:$AD,9,FALSE)</f>
        <v>10.5</v>
      </c>
      <c r="AB92" s="28">
        <f>VLOOKUP($A:$A,Variables_extraites!$A:$AD,10,FALSE)</f>
        <v>1</v>
      </c>
      <c r="AC92" s="28">
        <f>VLOOKUP($A:$A,Variables_extraites!$A:$AD,11,FALSE)</f>
        <v>0</v>
      </c>
      <c r="AD92" s="28">
        <f>VLOOKUP($A:$A,Variables_extraites!$A:$AD,12,FALSE)</f>
        <v>0</v>
      </c>
      <c r="AE92" s="74">
        <f>VLOOKUP($A:$A,Variables_extraites!$A:$AD,13,FALSE)</f>
        <v>78.090452261306524</v>
      </c>
      <c r="AF92" s="74">
        <f>VLOOKUP($A:$A,Variables_extraites!$A:$AD,14,FALSE)</f>
        <v>0.78666666666666663</v>
      </c>
      <c r="AG92" s="84">
        <f>VLOOKUP($A:$A,Variables_extraites!$A:$AD,15,FALSE)</f>
        <v>18</v>
      </c>
      <c r="AH92" s="74">
        <f>VLOOKUP($A:$A,Variables_extraites!$A:$AD,16,FALSE)</f>
        <v>167</v>
      </c>
      <c r="AI92" s="58">
        <f>VLOOKUP($A:$A,Variables_extraites!$A:$AD,17,FALSE)</f>
        <v>42438</v>
      </c>
      <c r="AJ92" s="58">
        <f>VLOOKUP($A:$A,Variables_extraites!$A:$AD,18,FALSE)</f>
        <v>43393</v>
      </c>
      <c r="AK92" s="74">
        <f>VLOOKUP($A:$A,Variables_extraites!$A:$AD,19,FALSE)</f>
        <v>0</v>
      </c>
      <c r="AL92" s="58">
        <f>VLOOKUP($A:$A,Variables_extraites!$A:$AD,20,FALSE)</f>
        <v>43393</v>
      </c>
      <c r="AM92" s="74">
        <f>VLOOKUP($A:$A,Variables_extraites!$A:$AD,21,FALSE)</f>
        <v>31</v>
      </c>
      <c r="AN92" s="74">
        <f>VLOOKUP($A:$A,Variables_extraites!$A:$AD,22,FALSE)</f>
        <v>1</v>
      </c>
      <c r="AO92" s="58">
        <f>VLOOKUP($A:$A,Variables_extraites!$A:$AD,23,FALSE)</f>
        <v>42464</v>
      </c>
      <c r="AP92" s="74">
        <f>VLOOKUP($A:$A,Variables_extraites!$A:$AD,24,FALSE)</f>
        <v>1</v>
      </c>
      <c r="AQ92" s="74">
        <f>VLOOKUP($A:$A,Variables_extraites!$A:$AD,25,FALSE)</f>
        <v>1</v>
      </c>
      <c r="AR92" s="58">
        <f>VLOOKUP($A:$A,Variables_extraites!$A:$AD,26,FALSE)</f>
        <v>42464</v>
      </c>
      <c r="AS92" s="74">
        <f>VLOOKUP($A:$A,Variables_extraites!$A:$AD,27,FALSE)</f>
        <v>1</v>
      </c>
      <c r="AT92" s="74">
        <f>VLOOKUP($A:$A,Variables_extraites!$A:$AD,28,FALSE)</f>
        <v>31</v>
      </c>
      <c r="AU92" s="74">
        <f>VLOOKUP($A:$A,Variables_extraites!$A:$AD,29,FALSE)</f>
        <v>955</v>
      </c>
      <c r="AV92" s="74">
        <f>VLOOKUP($A:$A,Variables_extraites!$A:$AD,30,FALSE)</f>
        <v>-22.93</v>
      </c>
      <c r="AW92" s="877" t="s">
        <v>64</v>
      </c>
      <c r="AX92" s="877" t="s">
        <v>64</v>
      </c>
      <c r="AY92" s="877" t="s">
        <v>64</v>
      </c>
      <c r="AZ92" s="877" t="s">
        <v>64</v>
      </c>
      <c r="BA92" s="877" t="s">
        <v>64</v>
      </c>
      <c r="BB92" s="877" t="s">
        <v>64</v>
      </c>
      <c r="BC92" s="877" t="s">
        <v>64</v>
      </c>
      <c r="BD92" s="877" t="s">
        <v>64</v>
      </c>
      <c r="BE92" s="877" t="s">
        <v>64</v>
      </c>
      <c r="BF92" s="877" t="s">
        <v>64</v>
      </c>
      <c r="BG92" s="877" t="s">
        <v>64</v>
      </c>
      <c r="BH92" s="877" t="s">
        <v>64</v>
      </c>
      <c r="BI92" s="877" t="s">
        <v>64</v>
      </c>
      <c r="BJ92" s="877" t="s">
        <v>64</v>
      </c>
      <c r="BK92" s="877" t="s">
        <v>64</v>
      </c>
      <c r="BL92" s="877" t="s">
        <v>64</v>
      </c>
      <c r="BM92" s="877" t="s">
        <v>64</v>
      </c>
      <c r="BN92" s="877" t="s">
        <v>64</v>
      </c>
      <c r="BO92" s="877" t="s">
        <v>64</v>
      </c>
      <c r="BP92" s="877" t="s">
        <v>64</v>
      </c>
      <c r="BQ92" s="877" t="s">
        <v>64</v>
      </c>
      <c r="BR92" s="877" t="s">
        <v>64</v>
      </c>
      <c r="BS92" s="877" t="s">
        <v>64</v>
      </c>
      <c r="BT92" s="877" t="s">
        <v>64</v>
      </c>
      <c r="BU92" s="877" t="s">
        <v>64</v>
      </c>
      <c r="BV92" s="877" t="s">
        <v>64</v>
      </c>
      <c r="BW92" s="877" t="s">
        <v>64</v>
      </c>
      <c r="BX92" s="877" t="s">
        <v>64</v>
      </c>
      <c r="BY92" s="877" t="s">
        <v>64</v>
      </c>
      <c r="BZ92" s="877" t="s">
        <v>64</v>
      </c>
      <c r="CA92" s="877" t="s">
        <v>64</v>
      </c>
      <c r="CB92" s="877" t="s">
        <v>64</v>
      </c>
      <c r="CC92" s="877" t="s">
        <v>64</v>
      </c>
      <c r="CD92" s="877" t="s">
        <v>64</v>
      </c>
    </row>
    <row r="93" spans="1:82" ht="15.75" x14ac:dyDescent="0.25">
      <c r="A93" s="876">
        <v>169</v>
      </c>
      <c r="B93" s="267">
        <v>169</v>
      </c>
      <c r="C93" s="90">
        <v>2</v>
      </c>
      <c r="D93" s="29" t="s">
        <v>2118</v>
      </c>
      <c r="E93" s="27">
        <v>10510</v>
      </c>
      <c r="F93" s="911" t="s">
        <v>2119</v>
      </c>
      <c r="G93" s="911" t="s">
        <v>2119</v>
      </c>
      <c r="H93" s="922">
        <v>85</v>
      </c>
      <c r="I93" s="342">
        <v>15.719503287070852</v>
      </c>
      <c r="J93" s="208">
        <v>0</v>
      </c>
      <c r="K93" s="400">
        <v>3</v>
      </c>
      <c r="L93" s="206">
        <v>0</v>
      </c>
      <c r="M93" s="923">
        <v>27</v>
      </c>
      <c r="N93" s="913">
        <v>146.36000000000001</v>
      </c>
      <c r="O93" s="914">
        <v>760.49029567219463</v>
      </c>
      <c r="P93" s="915">
        <v>2500</v>
      </c>
      <c r="Q93" s="916">
        <v>99</v>
      </c>
      <c r="R93" s="227">
        <v>44.900398367310331</v>
      </c>
      <c r="S93" s="227">
        <v>21.75</v>
      </c>
      <c r="T93" s="917">
        <v>38.333333333333336</v>
      </c>
      <c r="U93" s="918">
        <v>-14.91</v>
      </c>
      <c r="V93" s="919">
        <v>70.857202000000001</v>
      </c>
      <c r="W93" s="920">
        <v>30.598446273111634</v>
      </c>
      <c r="X93" s="584">
        <v>72.447299999999998</v>
      </c>
      <c r="Y93" s="28">
        <f>VLOOKUP($A:$A,Variables_extraites!$A:$AD,7,FALSE)</f>
        <v>0</v>
      </c>
      <c r="Z93" s="28">
        <f>VLOOKUP($A:$A,Variables_extraites!$A:$AD,8,FALSE)</f>
        <v>0</v>
      </c>
      <c r="AA93" s="28">
        <f>VLOOKUP($A:$A,Variables_extraites!$A:$AD,9,FALSE)</f>
        <v>8.8000000000000007</v>
      </c>
      <c r="AB93" s="28">
        <f>VLOOKUP($A:$A,Variables_extraites!$A:$AD,10,FALSE)</f>
        <v>1</v>
      </c>
      <c r="AC93" s="28">
        <f>VLOOKUP($A:$A,Variables_extraites!$A:$AD,11,FALSE)</f>
        <v>0</v>
      </c>
      <c r="AD93" s="28">
        <f>VLOOKUP($A:$A,Variables_extraites!$A:$AD,12,FALSE)</f>
        <v>1</v>
      </c>
      <c r="AE93" s="74">
        <f>VLOOKUP($A:$A,Variables_extraites!$A:$AD,13,FALSE)</f>
        <v>68.308823529411768</v>
      </c>
      <c r="AF93" s="74" t="str">
        <f>VLOOKUP($A:$A,Variables_extraites!$A:$AD,14,FALSE)</f>
        <v>NA</v>
      </c>
      <c r="AG93" s="84">
        <f>VLOOKUP($A:$A,Variables_extraites!$A:$AD,15,FALSE)</f>
        <v>15</v>
      </c>
      <c r="AH93" s="74">
        <f>VLOOKUP($A:$A,Variables_extraites!$A:$AD,16,FALSE)</f>
        <v>169</v>
      </c>
      <c r="AI93" s="58">
        <f>VLOOKUP($A:$A,Variables_extraites!$A:$AD,17,FALSE)</f>
        <v>42626</v>
      </c>
      <c r="AJ93" s="58">
        <f>VLOOKUP($A:$A,Variables_extraites!$A:$AD,18,FALSE)</f>
        <v>43544</v>
      </c>
      <c r="AK93" s="74">
        <f>VLOOKUP($A:$A,Variables_extraites!$A:$AD,19,FALSE)</f>
        <v>0</v>
      </c>
      <c r="AL93" s="58">
        <f>VLOOKUP($A:$A,Variables_extraites!$A:$AD,20,FALSE)</f>
        <v>43544</v>
      </c>
      <c r="AM93" s="74">
        <f>VLOOKUP($A:$A,Variables_extraites!$A:$AD,21,FALSE)</f>
        <v>30</v>
      </c>
      <c r="AN93" s="74">
        <f>VLOOKUP($A:$A,Variables_extraites!$A:$AD,22,FALSE)</f>
        <v>1</v>
      </c>
      <c r="AO93" s="58">
        <f>VLOOKUP($A:$A,Variables_extraites!$A:$AD,23,FALSE)</f>
        <v>42803</v>
      </c>
      <c r="AP93" s="74">
        <f>VLOOKUP($A:$A,Variables_extraites!$A:$AD,24,FALSE)</f>
        <v>5</v>
      </c>
      <c r="AQ93" s="74">
        <f>VLOOKUP($A:$A,Variables_extraites!$A:$AD,25,FALSE)</f>
        <v>1</v>
      </c>
      <c r="AR93" s="58">
        <f>VLOOKUP($A:$A,Variables_extraites!$A:$AD,26,FALSE)</f>
        <v>42803</v>
      </c>
      <c r="AS93" s="74">
        <f>VLOOKUP($A:$A,Variables_extraites!$A:$AD,27,FALSE)</f>
        <v>5</v>
      </c>
      <c r="AT93" s="74">
        <f>VLOOKUP($A:$A,Variables_extraites!$A:$AD,28,FALSE)</f>
        <v>30</v>
      </c>
      <c r="AU93" s="74">
        <f>VLOOKUP($A:$A,Variables_extraites!$A:$AD,29,FALSE)</f>
        <v>918</v>
      </c>
      <c r="AV93" s="74">
        <f>VLOOKUP($A:$A,Variables_extraites!$A:$AD,30,FALSE)</f>
        <v>-21.58</v>
      </c>
      <c r="AW93" s="877">
        <v>8.9668514841772105</v>
      </c>
      <c r="AX93" s="877">
        <v>7.5982014158348203</v>
      </c>
      <c r="AY93" s="877">
        <v>5.4685833170068303</v>
      </c>
      <c r="AZ93" s="877">
        <v>2.3561438102252801</v>
      </c>
      <c r="BA93" s="877">
        <v>7.6093265098353298</v>
      </c>
      <c r="BB93" s="877">
        <v>6.0872506646133102</v>
      </c>
      <c r="BC93" s="877">
        <v>9.2243876279299108</v>
      </c>
      <c r="BD93" s="877">
        <v>7.8816034454046404</v>
      </c>
      <c r="BE93" s="877">
        <v>6.1403696706515296</v>
      </c>
      <c r="BF93" s="877">
        <v>1.4594316186373</v>
      </c>
      <c r="BG93" s="877">
        <v>6.75595576955096</v>
      </c>
      <c r="BH93" s="877">
        <v>7.1543118114364903</v>
      </c>
      <c r="BI93" s="877">
        <v>7.7312511378962299</v>
      </c>
      <c r="BJ93" s="877">
        <v>4.7246502717329699</v>
      </c>
      <c r="BK93" s="877">
        <v>6.1047559869622603</v>
      </c>
      <c r="BL93" s="877">
        <v>8.0414401300729708</v>
      </c>
      <c r="BM93" s="877">
        <v>6.7336254984082302</v>
      </c>
      <c r="BN93" s="877">
        <v>7.32912359629157</v>
      </c>
      <c r="BO93" s="877">
        <v>6.3847405872923799</v>
      </c>
      <c r="BP93" s="877">
        <v>6.4684204018645497</v>
      </c>
      <c r="BQ93" s="877">
        <v>8.1405230536630206</v>
      </c>
      <c r="BR93" s="877">
        <v>4.3398500028846199</v>
      </c>
      <c r="BS93" s="877">
        <v>10.617201125267201</v>
      </c>
      <c r="BT93" s="877">
        <v>2.75702324650746</v>
      </c>
      <c r="BU93" s="877">
        <v>5.4083722035726796</v>
      </c>
      <c r="BV93" s="877">
        <v>6.5941006235314701</v>
      </c>
      <c r="BW93" s="877">
        <v>4.8042601156347402</v>
      </c>
      <c r="BX93" s="877">
        <v>10.4311005734435</v>
      </c>
      <c r="BY93" s="877">
        <v>3.2203299548795599</v>
      </c>
      <c r="BZ93" s="877">
        <v>8.3038720551003902</v>
      </c>
      <c r="CA93" s="877">
        <v>4.0018022426339899</v>
      </c>
      <c r="CB93" s="877">
        <v>2.1272285183431401</v>
      </c>
      <c r="CC93" s="877">
        <v>1.0685222006880499</v>
      </c>
      <c r="CD93" s="877">
        <v>7.8601778787597798</v>
      </c>
    </row>
    <row r="94" spans="1:82" ht="15.75" x14ac:dyDescent="0.25">
      <c r="A94" s="876">
        <v>171</v>
      </c>
      <c r="B94" s="267">
        <v>171</v>
      </c>
      <c r="C94" s="90">
        <v>2</v>
      </c>
      <c r="D94" s="29" t="s">
        <v>2118</v>
      </c>
      <c r="E94" s="27">
        <v>10309</v>
      </c>
      <c r="F94" s="911" t="s">
        <v>2119</v>
      </c>
      <c r="G94" s="911"/>
      <c r="H94" s="922">
        <v>69</v>
      </c>
      <c r="I94" s="342">
        <v>26.678200692041525</v>
      </c>
      <c r="J94" s="208">
        <v>1</v>
      </c>
      <c r="K94" s="400">
        <v>3</v>
      </c>
      <c r="L94" s="206">
        <v>1</v>
      </c>
      <c r="M94" s="916">
        <v>86</v>
      </c>
      <c r="N94" s="913">
        <v>72.41</v>
      </c>
      <c r="O94" s="914">
        <v>318.30934914724463</v>
      </c>
      <c r="P94" s="915">
        <v>787</v>
      </c>
      <c r="Q94" s="916">
        <v>32</v>
      </c>
      <c r="R94" s="227">
        <v>38.60925992309749</v>
      </c>
      <c r="S94" s="227">
        <v>22.372881355932204</v>
      </c>
      <c r="T94" s="917">
        <v>29</v>
      </c>
      <c r="U94" s="926">
        <v>-14.806666666666667</v>
      </c>
      <c r="V94" s="919">
        <v>61.047998999999997</v>
      </c>
      <c r="W94" s="920">
        <v>34.822966074000469</v>
      </c>
      <c r="X94" s="584">
        <v>101.8892</v>
      </c>
      <c r="Y94" s="28">
        <f>VLOOKUP($A:$A,Variables_extraites!$A:$AD,7,FALSE)</f>
        <v>1</v>
      </c>
      <c r="Z94" s="28">
        <f>VLOOKUP($A:$A,Variables_extraites!$A:$AD,8,FALSE)</f>
        <v>0</v>
      </c>
      <c r="AA94" s="28">
        <f>VLOOKUP($A:$A,Variables_extraites!$A:$AD,9,FALSE)</f>
        <v>11.7</v>
      </c>
      <c r="AB94" s="28">
        <f>VLOOKUP($A:$A,Variables_extraites!$A:$AD,10,FALSE)</f>
        <v>1</v>
      </c>
      <c r="AC94" s="28">
        <f>VLOOKUP($A:$A,Variables_extraites!$A:$AD,11,FALSE)</f>
        <v>0</v>
      </c>
      <c r="AD94" s="28">
        <f>VLOOKUP($A:$A,Variables_extraites!$A:$AD,12,FALSE)</f>
        <v>1</v>
      </c>
      <c r="AE94" s="74">
        <f>VLOOKUP($A:$A,Variables_extraites!$A:$AD,13,FALSE)</f>
        <v>63.603322949117349</v>
      </c>
      <c r="AF94" s="74" t="str">
        <f>VLOOKUP($A:$A,Variables_extraites!$A:$AD,14,FALSE)</f>
        <v>NA</v>
      </c>
      <c r="AG94" s="84">
        <f>VLOOKUP($A:$A,Variables_extraites!$A:$AD,15,FALSE)</f>
        <v>17</v>
      </c>
      <c r="AH94" s="74">
        <f>VLOOKUP($A:$A,Variables_extraites!$A:$AD,16,FALSE)</f>
        <v>171</v>
      </c>
      <c r="AI94" s="58">
        <f>VLOOKUP($A:$A,Variables_extraites!$A:$AD,17,FALSE)</f>
        <v>42647</v>
      </c>
      <c r="AJ94" s="58">
        <f>VLOOKUP($A:$A,Variables_extraites!$A:$AD,18,FALSE)</f>
        <v>43147</v>
      </c>
      <c r="AK94" s="74">
        <f>VLOOKUP($A:$A,Variables_extraites!$A:$AD,19,FALSE)</f>
        <v>0</v>
      </c>
      <c r="AL94" s="58">
        <f>VLOOKUP($A:$A,Variables_extraites!$A:$AD,20,FALSE)</f>
        <v>43147</v>
      </c>
      <c r="AM94" s="74">
        <f>VLOOKUP($A:$A,Variables_extraites!$A:$AD,21,FALSE)</f>
        <v>16</v>
      </c>
      <c r="AN94" s="74">
        <f>VLOOKUP($A:$A,Variables_extraites!$A:$AD,22,FALSE)</f>
        <v>1</v>
      </c>
      <c r="AO94" s="58">
        <f>VLOOKUP($A:$A,Variables_extraites!$A:$AD,23,FALSE)</f>
        <v>42664</v>
      </c>
      <c r="AP94" s="74">
        <f>VLOOKUP($A:$A,Variables_extraites!$A:$AD,24,FALSE)</f>
        <v>1</v>
      </c>
      <c r="AQ94" s="74">
        <f>VLOOKUP($A:$A,Variables_extraites!$A:$AD,25,FALSE)</f>
        <v>1</v>
      </c>
      <c r="AR94" s="58">
        <f>VLOOKUP($A:$A,Variables_extraites!$A:$AD,26,FALSE)</f>
        <v>42664</v>
      </c>
      <c r="AS94" s="74">
        <f>VLOOKUP($A:$A,Variables_extraites!$A:$AD,27,FALSE)</f>
        <v>1</v>
      </c>
      <c r="AT94" s="74">
        <f>VLOOKUP($A:$A,Variables_extraites!$A:$AD,28,FALSE)</f>
        <v>16</v>
      </c>
      <c r="AU94" s="74">
        <f>VLOOKUP($A:$A,Variables_extraites!$A:$AD,29,FALSE)</f>
        <v>500</v>
      </c>
      <c r="AV94" s="74">
        <f>VLOOKUP($A:$A,Variables_extraites!$A:$AD,30,FALSE)</f>
        <v>-18.656666666666666</v>
      </c>
      <c r="AW94" s="877" t="s">
        <v>64</v>
      </c>
      <c r="AX94" s="877" t="s">
        <v>64</v>
      </c>
      <c r="AY94" s="877" t="s">
        <v>64</v>
      </c>
      <c r="AZ94" s="877" t="s">
        <v>64</v>
      </c>
      <c r="BA94" s="877" t="s">
        <v>64</v>
      </c>
      <c r="BB94" s="877" t="s">
        <v>64</v>
      </c>
      <c r="BC94" s="877" t="s">
        <v>64</v>
      </c>
      <c r="BD94" s="877" t="s">
        <v>64</v>
      </c>
      <c r="BE94" s="877" t="s">
        <v>64</v>
      </c>
      <c r="BF94" s="877" t="s">
        <v>64</v>
      </c>
      <c r="BG94" s="877" t="s">
        <v>64</v>
      </c>
      <c r="BH94" s="877" t="s">
        <v>64</v>
      </c>
      <c r="BI94" s="877" t="s">
        <v>64</v>
      </c>
      <c r="BJ94" s="877" t="s">
        <v>64</v>
      </c>
      <c r="BK94" s="877" t="s">
        <v>64</v>
      </c>
      <c r="BL94" s="877" t="s">
        <v>64</v>
      </c>
      <c r="BM94" s="877" t="s">
        <v>64</v>
      </c>
      <c r="BN94" s="877" t="s">
        <v>64</v>
      </c>
      <c r="BO94" s="877" t="s">
        <v>64</v>
      </c>
      <c r="BP94" s="877" t="s">
        <v>64</v>
      </c>
      <c r="BQ94" s="877" t="s">
        <v>64</v>
      </c>
      <c r="BR94" s="877" t="s">
        <v>64</v>
      </c>
      <c r="BS94" s="877" t="s">
        <v>64</v>
      </c>
      <c r="BT94" s="877" t="s">
        <v>64</v>
      </c>
      <c r="BU94" s="877" t="s">
        <v>64</v>
      </c>
      <c r="BV94" s="877" t="s">
        <v>64</v>
      </c>
      <c r="BW94" s="877" t="s">
        <v>64</v>
      </c>
      <c r="BX94" s="877" t="s">
        <v>64</v>
      </c>
      <c r="BY94" s="877" t="s">
        <v>64</v>
      </c>
      <c r="BZ94" s="877" t="s">
        <v>64</v>
      </c>
      <c r="CA94" s="877" t="s">
        <v>64</v>
      </c>
      <c r="CB94" s="877" t="s">
        <v>64</v>
      </c>
      <c r="CC94" s="877" t="s">
        <v>64</v>
      </c>
      <c r="CD94" s="877" t="s">
        <v>64</v>
      </c>
    </row>
    <row r="95" spans="1:82" ht="15.75" x14ac:dyDescent="0.25">
      <c r="A95" s="876">
        <v>175</v>
      </c>
      <c r="B95" s="90">
        <v>175</v>
      </c>
      <c r="C95" s="61">
        <v>2</v>
      </c>
      <c r="D95" s="29" t="s">
        <v>2118</v>
      </c>
      <c r="E95" s="27">
        <v>10537</v>
      </c>
      <c r="F95" s="911" t="s">
        <v>2119</v>
      </c>
      <c r="G95" s="911" t="s">
        <v>2119</v>
      </c>
      <c r="H95" s="927">
        <v>71</v>
      </c>
      <c r="I95" s="342">
        <v>31.28092182961473</v>
      </c>
      <c r="J95" s="133">
        <v>0</v>
      </c>
      <c r="K95" s="193">
        <v>2</v>
      </c>
      <c r="L95" s="61">
        <v>0</v>
      </c>
      <c r="M95" s="916">
        <v>41</v>
      </c>
      <c r="N95" s="913">
        <v>31.02</v>
      </c>
      <c r="O95" s="914">
        <v>31.717105792918872</v>
      </c>
      <c r="P95" s="915">
        <v>11.9</v>
      </c>
      <c r="Q95" s="916">
        <v>3</v>
      </c>
      <c r="R95" s="227">
        <v>26.443104731227834</v>
      </c>
      <c r="S95" s="227">
        <v>18.76923076923077</v>
      </c>
      <c r="T95" s="917">
        <v>27</v>
      </c>
      <c r="U95" s="918">
        <v>-19.12</v>
      </c>
      <c r="V95" s="919">
        <v>51.648865000000001</v>
      </c>
      <c r="W95" s="928">
        <v>33.64112413780677</v>
      </c>
      <c r="X95" s="584">
        <v>23.722200000000001</v>
      </c>
      <c r="Y95" s="28">
        <f>VLOOKUP($A:$A,Variables_extraites!$A:$AD,7,FALSE)</f>
        <v>0</v>
      </c>
      <c r="Z95" s="28">
        <f>VLOOKUP($A:$A,Variables_extraites!$A:$AD,8,FALSE)</f>
        <v>0</v>
      </c>
      <c r="AA95" s="28">
        <f>VLOOKUP($A:$A,Variables_extraites!$A:$AD,9,FALSE)</f>
        <v>11.7</v>
      </c>
      <c r="AB95" s="28">
        <f>VLOOKUP($A:$A,Variables_extraites!$A:$AD,10,FALSE)</f>
        <v>1</v>
      </c>
      <c r="AC95" s="28">
        <f>VLOOKUP($A:$A,Variables_extraites!$A:$AD,11,FALSE)</f>
        <v>0</v>
      </c>
      <c r="AD95" s="28">
        <f>VLOOKUP($A:$A,Variables_extraites!$A:$AD,12,FALSE)</f>
        <v>0</v>
      </c>
      <c r="AE95" s="74">
        <f>VLOOKUP($A:$A,Variables_extraites!$A:$AD,13,FALSE)</f>
        <v>63.518385003604905</v>
      </c>
      <c r="AF95" s="74">
        <f>VLOOKUP($A:$A,Variables_extraites!$A:$AD,14,FALSE)</f>
        <v>1.8208955223880596</v>
      </c>
      <c r="AG95" s="84">
        <f>VLOOKUP($A:$A,Variables_extraites!$A:$AD,15,FALSE)</f>
        <v>28</v>
      </c>
      <c r="AH95" s="74">
        <f>VLOOKUP($A:$A,Variables_extraites!$A:$AD,16,FALSE)</f>
        <v>175</v>
      </c>
      <c r="AI95" s="58">
        <f>VLOOKUP($A:$A,Variables_extraites!$A:$AD,17,FALSE)</f>
        <v>42662</v>
      </c>
      <c r="AJ95" s="58">
        <f>VLOOKUP($A:$A,Variables_extraites!$A:$AD,18,FALSE)</f>
        <v>43500</v>
      </c>
      <c r="AK95" s="74">
        <f>VLOOKUP($A:$A,Variables_extraites!$A:$AD,19,FALSE)</f>
        <v>0</v>
      </c>
      <c r="AL95" s="58">
        <f>VLOOKUP($A:$A,Variables_extraites!$A:$AD,20,FALSE)</f>
        <v>43500</v>
      </c>
      <c r="AM95" s="74">
        <f>VLOOKUP($A:$A,Variables_extraites!$A:$AD,21,FALSE)</f>
        <v>27</v>
      </c>
      <c r="AN95" s="74">
        <f>VLOOKUP($A:$A,Variables_extraites!$A:$AD,22,FALSE)</f>
        <v>1</v>
      </c>
      <c r="AO95" s="58">
        <f>VLOOKUP($A:$A,Variables_extraites!$A:$AD,23,FALSE)</f>
        <v>42710</v>
      </c>
      <c r="AP95" s="74">
        <f>VLOOKUP($A:$A,Variables_extraites!$A:$AD,24,FALSE)</f>
        <v>1</v>
      </c>
      <c r="AQ95" s="74">
        <f>VLOOKUP($A:$A,Variables_extraites!$A:$AD,25,FALSE)</f>
        <v>1</v>
      </c>
      <c r="AR95" s="58">
        <f>VLOOKUP($A:$A,Variables_extraites!$A:$AD,26,FALSE)</f>
        <v>42710</v>
      </c>
      <c r="AS95" s="74">
        <f>VLOOKUP($A:$A,Variables_extraites!$A:$AD,27,FALSE)</f>
        <v>1</v>
      </c>
      <c r="AT95" s="74">
        <f>VLOOKUP($A:$A,Variables_extraites!$A:$AD,28,FALSE)</f>
        <v>27</v>
      </c>
      <c r="AU95" s="74">
        <f>VLOOKUP($A:$A,Variables_extraites!$A:$AD,29,FALSE)</f>
        <v>838</v>
      </c>
      <c r="AV95" s="74">
        <f>VLOOKUP($A:$A,Variables_extraites!$A:$AD,30,FALSE)</f>
        <v>-29.51</v>
      </c>
      <c r="AW95" s="877">
        <v>8.2538947469500599</v>
      </c>
      <c r="AX95" s="877">
        <v>7.0020273647442801</v>
      </c>
      <c r="AY95" s="877">
        <v>4.8904466926799097</v>
      </c>
      <c r="AZ95" s="877">
        <v>2.0806576633452298</v>
      </c>
      <c r="BA95" s="877">
        <v>7.3715588626119599</v>
      </c>
      <c r="BB95" s="877">
        <v>6.18646094003548</v>
      </c>
      <c r="BC95" s="877">
        <v>9.0992689005857201</v>
      </c>
      <c r="BD95" s="877">
        <v>7.3724297923340902</v>
      </c>
      <c r="BE95" s="877">
        <v>6.0563667610245302</v>
      </c>
      <c r="BF95" s="877">
        <v>1.3504972470841301</v>
      </c>
      <c r="BG95" s="877">
        <v>6.38577613826941</v>
      </c>
      <c r="BH95" s="877">
        <v>6.7375515700082804</v>
      </c>
      <c r="BI95" s="877">
        <v>7.8530599865684003</v>
      </c>
      <c r="BJ95" s="877">
        <v>4.3204846780176904</v>
      </c>
      <c r="BK95" s="877">
        <v>5.9255247697475699</v>
      </c>
      <c r="BL95" s="877">
        <v>7.5370630548895896</v>
      </c>
      <c r="BM95" s="877">
        <v>5.7631459581494804</v>
      </c>
      <c r="BN95" s="877">
        <v>6.5436505379835497</v>
      </c>
      <c r="BO95" s="877">
        <v>6.1422091913892398</v>
      </c>
      <c r="BP95" s="877">
        <v>6.1124916357418604</v>
      </c>
      <c r="BQ95" s="877">
        <v>7.9789963960889398</v>
      </c>
      <c r="BR95" s="877">
        <v>-1.9378782880922001</v>
      </c>
      <c r="BS95" s="877">
        <v>10.6726816804481</v>
      </c>
      <c r="BT95" s="877">
        <v>2.3305584000307999</v>
      </c>
      <c r="BU95" s="877">
        <v>4.4121040446775703</v>
      </c>
      <c r="BV95" s="877">
        <v>6.8302299672406699</v>
      </c>
      <c r="BW95" s="877">
        <v>5.0156938071051496</v>
      </c>
      <c r="BX95" s="877">
        <v>10.594613860476899</v>
      </c>
      <c r="BY95" s="877">
        <v>3.26002565596146</v>
      </c>
      <c r="BZ95" s="877">
        <v>7.9780239790390501</v>
      </c>
      <c r="CA95" s="877">
        <v>3.84398384404833</v>
      </c>
      <c r="CB95" s="877">
        <v>2.6165898814377999</v>
      </c>
      <c r="CC95" s="877">
        <v>6.3499823327697698</v>
      </c>
      <c r="CD95" s="877">
        <v>8.3421232804173293</v>
      </c>
    </row>
    <row r="96" spans="1:82" ht="15.75" x14ac:dyDescent="0.25">
      <c r="A96" s="876">
        <v>176</v>
      </c>
      <c r="B96" s="90">
        <v>176</v>
      </c>
      <c r="C96" s="61">
        <v>2</v>
      </c>
      <c r="D96" s="29" t="s">
        <v>2118</v>
      </c>
      <c r="E96" s="27">
        <v>10597</v>
      </c>
      <c r="F96" s="911" t="s">
        <v>2119</v>
      </c>
      <c r="G96" s="911" t="s">
        <v>2119</v>
      </c>
      <c r="H96" s="927">
        <v>81</v>
      </c>
      <c r="I96" s="342">
        <v>29.053287981859416</v>
      </c>
      <c r="J96" s="133">
        <v>0</v>
      </c>
      <c r="K96" s="193">
        <v>2</v>
      </c>
      <c r="L96" s="61">
        <v>0</v>
      </c>
      <c r="M96" s="916">
        <v>58</v>
      </c>
      <c r="N96" s="913">
        <v>45.57</v>
      </c>
      <c r="O96" s="914">
        <v>43.491130991199988</v>
      </c>
      <c r="P96" s="915">
        <v>360.4</v>
      </c>
      <c r="Q96" s="916">
        <v>16</v>
      </c>
      <c r="R96" s="227">
        <v>34.548332305037476</v>
      </c>
      <c r="S96" s="227">
        <v>10.739130434782609</v>
      </c>
      <c r="T96" s="917">
        <v>19</v>
      </c>
      <c r="U96" s="918">
        <v>-23.4</v>
      </c>
      <c r="V96" s="919">
        <v>82.697489000000004</v>
      </c>
      <c r="W96" s="928">
        <v>28.197390967835556</v>
      </c>
      <c r="X96" s="584">
        <v>43.672400000000003</v>
      </c>
      <c r="Y96" s="28">
        <f>VLOOKUP($A:$A,Variables_extraites!$A:$AD,7,FALSE)</f>
        <v>0</v>
      </c>
      <c r="Z96" s="28">
        <f>VLOOKUP($A:$A,Variables_extraites!$A:$AD,8,FALSE)</f>
        <v>0</v>
      </c>
      <c r="AA96" s="28">
        <f>VLOOKUP($A:$A,Variables_extraites!$A:$AD,9,FALSE)</f>
        <v>14.1</v>
      </c>
      <c r="AB96" s="28">
        <f>VLOOKUP($A:$A,Variables_extraites!$A:$AD,10,FALSE)</f>
        <v>0</v>
      </c>
      <c r="AC96" s="28">
        <f>VLOOKUP($A:$A,Variables_extraites!$A:$AD,11,FALSE)</f>
        <v>1</v>
      </c>
      <c r="AD96" s="28">
        <f>VLOOKUP($A:$A,Variables_extraites!$A:$AD,12,FALSE)</f>
        <v>1</v>
      </c>
      <c r="AE96" s="74">
        <f>VLOOKUP($A:$A,Variables_extraites!$A:$AD,13,FALSE)</f>
        <v>67.784585617542731</v>
      </c>
      <c r="AF96" s="74">
        <f>VLOOKUP($A:$A,Variables_extraites!$A:$AD,14,FALSE)</f>
        <v>0.61366459627329195</v>
      </c>
      <c r="AG96" s="84">
        <f>VLOOKUP($A:$A,Variables_extraites!$A:$AD,15,FALSE)</f>
        <v>17</v>
      </c>
      <c r="AH96" s="74">
        <f>VLOOKUP($A:$A,Variables_extraites!$A:$AD,16,FALSE)</f>
        <v>176</v>
      </c>
      <c r="AI96" s="58">
        <f>VLOOKUP($A:$A,Variables_extraites!$A:$AD,17,FALSE)</f>
        <v>42664</v>
      </c>
      <c r="AJ96" s="58">
        <f>VLOOKUP($A:$A,Variables_extraites!$A:$AD,18,FALSE)</f>
        <v>43453</v>
      </c>
      <c r="AK96" s="74">
        <f>VLOOKUP($A:$A,Variables_extraites!$A:$AD,19,FALSE)</f>
        <v>0</v>
      </c>
      <c r="AL96" s="58">
        <f>VLOOKUP($A:$A,Variables_extraites!$A:$AD,20,FALSE)</f>
        <v>43453</v>
      </c>
      <c r="AM96" s="74">
        <f>VLOOKUP($A:$A,Variables_extraites!$A:$AD,21,FALSE)</f>
        <v>25</v>
      </c>
      <c r="AN96" s="74">
        <f>VLOOKUP($A:$A,Variables_extraites!$A:$AD,22,FALSE)</f>
        <v>0</v>
      </c>
      <c r="AO96" s="58">
        <f>VLOOKUP($A:$A,Variables_extraites!$A:$AD,23,FALSE)</f>
        <v>43453</v>
      </c>
      <c r="AP96" s="74">
        <f>VLOOKUP($A:$A,Variables_extraites!$A:$AD,24,FALSE)</f>
        <v>25</v>
      </c>
      <c r="AQ96" s="74">
        <f>VLOOKUP($A:$A,Variables_extraites!$A:$AD,25,FALSE)</f>
        <v>0</v>
      </c>
      <c r="AR96" s="58">
        <f>VLOOKUP($A:$A,Variables_extraites!$A:$AD,26,FALSE)</f>
        <v>43453</v>
      </c>
      <c r="AS96" s="74">
        <f>VLOOKUP($A:$A,Variables_extraites!$A:$AD,27,FALSE)</f>
        <v>25</v>
      </c>
      <c r="AT96" s="74">
        <f>VLOOKUP($A:$A,Variables_extraites!$A:$AD,28,FALSE)</f>
        <v>25</v>
      </c>
      <c r="AU96" s="74">
        <f>VLOOKUP($A:$A,Variables_extraites!$A:$AD,29,FALSE)</f>
        <v>789</v>
      </c>
      <c r="AV96" s="74">
        <f>VLOOKUP($A:$A,Variables_extraites!$A:$AD,30,FALSE)</f>
        <v>-12.32</v>
      </c>
      <c r="AW96" s="877">
        <v>7.9564632826535098</v>
      </c>
      <c r="AX96" s="877">
        <v>7.8206257456729498</v>
      </c>
      <c r="AY96" s="877">
        <v>5.3964335312509899</v>
      </c>
      <c r="AZ96" s="877">
        <v>2.32192809488736</v>
      </c>
      <c r="BA96" s="877">
        <v>7.94795831269521</v>
      </c>
      <c r="BB96" s="877">
        <v>5.6831349851260899</v>
      </c>
      <c r="BC96" s="877">
        <v>9.1686971864642306</v>
      </c>
      <c r="BD96" s="877">
        <v>8.3582116228758103</v>
      </c>
      <c r="BE96" s="877">
        <v>6.17672169288105</v>
      </c>
      <c r="BF96" s="877">
        <v>1.26903314645524</v>
      </c>
      <c r="BG96" s="877">
        <v>6.7376867614098597</v>
      </c>
      <c r="BH96" s="877">
        <v>6.8833764366728403</v>
      </c>
      <c r="BI96" s="877">
        <v>7.7665951617292697</v>
      </c>
      <c r="BJ96" s="877">
        <v>4.5515160176280096</v>
      </c>
      <c r="BK96" s="877">
        <v>5.8050344398545404</v>
      </c>
      <c r="BL96" s="877">
        <v>7.4043752269277201</v>
      </c>
      <c r="BM96" s="877">
        <v>6.3904269411871697</v>
      </c>
      <c r="BN96" s="877">
        <v>7.5362083546922598</v>
      </c>
      <c r="BO96" s="877">
        <v>6.0274637234085802</v>
      </c>
      <c r="BP96" s="877">
        <v>5.66931028620247</v>
      </c>
      <c r="BQ96" s="877">
        <v>7.9583207056141001</v>
      </c>
      <c r="BR96" s="877">
        <v>2.26002565596146</v>
      </c>
      <c r="BS96" s="877">
        <v>10.1541219040133</v>
      </c>
      <c r="BT96" s="877">
        <v>2.0703893278913998</v>
      </c>
      <c r="BU96" s="877">
        <v>6.3605398616518096</v>
      </c>
      <c r="BV96" s="877">
        <v>6.8383215214127198</v>
      </c>
      <c r="BW96" s="877">
        <v>4.5545888516776403</v>
      </c>
      <c r="BX96" s="877">
        <v>9.9724485468121404</v>
      </c>
      <c r="BY96" s="877">
        <v>3.1127001327493602</v>
      </c>
      <c r="BZ96" s="877">
        <v>7.6790577854932902</v>
      </c>
      <c r="CA96" s="877">
        <v>4.2410774581750399</v>
      </c>
      <c r="CB96" s="877">
        <v>2.2933907613188498</v>
      </c>
      <c r="CC96" s="877">
        <v>4.1005142056903496</v>
      </c>
      <c r="CD96" s="877">
        <v>8.0837325761218697</v>
      </c>
    </row>
    <row r="97" spans="1:82" ht="15.75" x14ac:dyDescent="0.25">
      <c r="A97" s="876">
        <v>177</v>
      </c>
      <c r="B97" s="90">
        <v>177</v>
      </c>
      <c r="C97" s="61">
        <v>2</v>
      </c>
      <c r="D97" s="29" t="s">
        <v>2118</v>
      </c>
      <c r="E97" s="27">
        <v>10546</v>
      </c>
      <c r="F97" s="911" t="s">
        <v>2119</v>
      </c>
      <c r="G97" s="911" t="s">
        <v>2119</v>
      </c>
      <c r="H97" s="927">
        <v>78</v>
      </c>
      <c r="I97" s="342">
        <v>24.37673130193906</v>
      </c>
      <c r="J97" s="133">
        <v>0</v>
      </c>
      <c r="K97" s="193">
        <v>2</v>
      </c>
      <c r="L97" s="61">
        <v>1</v>
      </c>
      <c r="M97" s="916">
        <v>61</v>
      </c>
      <c r="N97" s="913">
        <v>32.78</v>
      </c>
      <c r="O97" s="914">
        <v>101.20433984432815</v>
      </c>
      <c r="P97" s="915">
        <v>1946</v>
      </c>
      <c r="Q97" s="916">
        <v>46</v>
      </c>
      <c r="R97" s="227">
        <v>29.948284678771095</v>
      </c>
      <c r="S97" s="227">
        <v>18.717948717948719</v>
      </c>
      <c r="T97" s="917">
        <v>25</v>
      </c>
      <c r="U97" s="918">
        <v>-14.67</v>
      </c>
      <c r="V97" s="919">
        <v>89.313068999999999</v>
      </c>
      <c r="W97" s="928">
        <v>24.841657178568898</v>
      </c>
      <c r="X97" s="584">
        <v>47.43</v>
      </c>
      <c r="Y97" s="28">
        <f>VLOOKUP($A:$A,Variables_extraites!$A:$AD,7,FALSE)</f>
        <v>0</v>
      </c>
      <c r="Z97" s="28">
        <f>VLOOKUP($A:$A,Variables_extraites!$A:$AD,8,FALSE)</f>
        <v>0</v>
      </c>
      <c r="AA97" s="28">
        <f>VLOOKUP($A:$A,Variables_extraites!$A:$AD,9,FALSE)</f>
        <v>11.3</v>
      </c>
      <c r="AB97" s="28">
        <f>VLOOKUP($A:$A,Variables_extraites!$A:$AD,10,FALSE)</f>
        <v>1</v>
      </c>
      <c r="AC97" s="28">
        <f>VLOOKUP($A:$A,Variables_extraites!$A:$AD,11,FALSE)</f>
        <v>0</v>
      </c>
      <c r="AD97" s="28">
        <f>VLOOKUP($A:$A,Variables_extraites!$A:$AD,12,FALSE)</f>
        <v>0</v>
      </c>
      <c r="AE97" s="74">
        <f>VLOOKUP($A:$A,Variables_extraites!$A:$AD,13,FALSE)</f>
        <v>57.361963190184049</v>
      </c>
      <c r="AF97" s="74">
        <f>VLOOKUP($A:$A,Variables_extraites!$A:$AD,14,FALSE)</f>
        <v>1.2651646447140381</v>
      </c>
      <c r="AG97" s="84">
        <f>VLOOKUP($A:$A,Variables_extraites!$A:$AD,15,FALSE)</f>
        <v>24</v>
      </c>
      <c r="AH97" s="74">
        <f>VLOOKUP($A:$A,Variables_extraites!$A:$AD,16,FALSE)</f>
        <v>177</v>
      </c>
      <c r="AI97" s="58">
        <f>VLOOKUP($A:$A,Variables_extraites!$A:$AD,17,FALSE)</f>
        <v>42670</v>
      </c>
      <c r="AJ97" s="58">
        <f>VLOOKUP($A:$A,Variables_extraites!$A:$AD,18,FALSE)</f>
        <v>43202</v>
      </c>
      <c r="AK97" s="74">
        <f>VLOOKUP($A:$A,Variables_extraites!$A:$AD,19,FALSE)</f>
        <v>0</v>
      </c>
      <c r="AL97" s="58">
        <f>VLOOKUP($A:$A,Variables_extraites!$A:$AD,20,FALSE)</f>
        <v>43202</v>
      </c>
      <c r="AM97" s="74">
        <f>VLOOKUP($A:$A,Variables_extraites!$A:$AD,21,FALSE)</f>
        <v>17</v>
      </c>
      <c r="AN97" s="74">
        <f>VLOOKUP($A:$A,Variables_extraites!$A:$AD,22,FALSE)</f>
        <v>0</v>
      </c>
      <c r="AO97" s="58">
        <f>VLOOKUP($A:$A,Variables_extraites!$A:$AD,23,FALSE)</f>
        <v>43202</v>
      </c>
      <c r="AP97" s="74">
        <f>VLOOKUP($A:$A,Variables_extraites!$A:$AD,24,FALSE)</f>
        <v>17</v>
      </c>
      <c r="AQ97" s="74">
        <f>VLOOKUP($A:$A,Variables_extraites!$A:$AD,25,FALSE)</f>
        <v>0</v>
      </c>
      <c r="AR97" s="58">
        <f>VLOOKUP($A:$A,Variables_extraites!$A:$AD,26,FALSE)</f>
        <v>43202</v>
      </c>
      <c r="AS97" s="74">
        <f>VLOOKUP($A:$A,Variables_extraites!$A:$AD,27,FALSE)</f>
        <v>17</v>
      </c>
      <c r="AT97" s="74">
        <f>VLOOKUP($A:$A,Variables_extraites!$A:$AD,28,FALSE)</f>
        <v>17</v>
      </c>
      <c r="AU97" s="74">
        <f>VLOOKUP($A:$A,Variables_extraites!$A:$AD,29,FALSE)</f>
        <v>532</v>
      </c>
      <c r="AV97" s="74">
        <f>VLOOKUP($A:$A,Variables_extraites!$A:$AD,30,FALSE)</f>
        <v>-21.78</v>
      </c>
      <c r="AW97" s="877">
        <v>8.6292837548536596</v>
      </c>
      <c r="AX97" s="877">
        <v>7.3831858657903098</v>
      </c>
      <c r="AY97" s="877">
        <v>5.2753795962536199</v>
      </c>
      <c r="AZ97" s="877">
        <v>1.3729520979118299</v>
      </c>
      <c r="BA97" s="877">
        <v>7.8305468967999197</v>
      </c>
      <c r="BB97" s="877">
        <v>5.39951292418296</v>
      </c>
      <c r="BC97" s="877">
        <v>9.5265774848812903</v>
      </c>
      <c r="BD97" s="877">
        <v>7.4654031486090604</v>
      </c>
      <c r="BE97" s="877">
        <v>6.3856035980502401</v>
      </c>
      <c r="BF97" s="877">
        <v>1.2078928516413301</v>
      </c>
      <c r="BG97" s="877">
        <v>6.4775154361842402</v>
      </c>
      <c r="BH97" s="877">
        <v>6.9941271140031303</v>
      </c>
      <c r="BI97" s="877">
        <v>7.7749188065571904</v>
      </c>
      <c r="BJ97" s="877">
        <v>5.2410774581750399</v>
      </c>
      <c r="BK97" s="877">
        <v>6.5177481142281204</v>
      </c>
      <c r="BL97" s="877">
        <v>7.9209482722790403</v>
      </c>
      <c r="BM97" s="877">
        <v>6.22091032164872</v>
      </c>
      <c r="BN97" s="877">
        <v>7.07456965746987</v>
      </c>
      <c r="BO97" s="877">
        <v>6.23744899563932</v>
      </c>
      <c r="BP97" s="877">
        <v>7.15177765473205</v>
      </c>
      <c r="BQ97" s="877">
        <v>8.1409831048784191</v>
      </c>
      <c r="BR97" s="877">
        <v>2.9963887464476202</v>
      </c>
      <c r="BS97" s="877">
        <v>9.6893341091203595</v>
      </c>
      <c r="BT97" s="877">
        <v>1.70043971814109</v>
      </c>
      <c r="BU97" s="877">
        <v>4.5122268865139601</v>
      </c>
      <c r="BV97" s="877">
        <v>7.5050969750343999</v>
      </c>
      <c r="BW97" s="877">
        <v>5.1403696706515296</v>
      </c>
      <c r="BX97" s="877">
        <v>10.0242670356477</v>
      </c>
      <c r="BY97" s="877">
        <v>3.2448870591235299</v>
      </c>
      <c r="BZ97" s="877">
        <v>7.87682387030637</v>
      </c>
      <c r="CA97" s="877">
        <v>3.8738131983590902</v>
      </c>
      <c r="CB97" s="877">
        <v>2.1474431653412802</v>
      </c>
      <c r="CC97" s="877">
        <v>1.5158381400663401</v>
      </c>
      <c r="CD97" s="877">
        <v>7.9888943909792598</v>
      </c>
    </row>
    <row r="98" spans="1:82" ht="15.75" x14ac:dyDescent="0.25">
      <c r="A98" s="876">
        <v>178</v>
      </c>
      <c r="B98" s="90">
        <v>178</v>
      </c>
      <c r="C98" s="61">
        <v>2</v>
      </c>
      <c r="D98" s="29" t="s">
        <v>2118</v>
      </c>
      <c r="E98" s="27">
        <v>10463</v>
      </c>
      <c r="F98" s="911" t="s">
        <v>2119</v>
      </c>
      <c r="G98" s="911" t="s">
        <v>2119</v>
      </c>
      <c r="H98" s="927">
        <v>66</v>
      </c>
      <c r="I98" s="342">
        <v>27.763429752066116</v>
      </c>
      <c r="J98" s="133">
        <v>0</v>
      </c>
      <c r="K98" s="193">
        <v>3</v>
      </c>
      <c r="L98" s="61">
        <v>0</v>
      </c>
      <c r="M98" s="916">
        <v>70</v>
      </c>
      <c r="N98" s="913">
        <v>30.03</v>
      </c>
      <c r="O98" s="914">
        <v>60.136738147241672</v>
      </c>
      <c r="P98" s="915">
        <v>1499</v>
      </c>
      <c r="Q98" s="916">
        <v>18</v>
      </c>
      <c r="R98" s="227">
        <v>89.06594570217068</v>
      </c>
      <c r="S98" s="227">
        <v>13.661971830985916</v>
      </c>
      <c r="T98" s="917">
        <v>28</v>
      </c>
      <c r="U98" s="918">
        <v>-10.54</v>
      </c>
      <c r="V98" s="919">
        <v>64.864642000000003</v>
      </c>
      <c r="W98" s="928">
        <v>30.081867129333595</v>
      </c>
      <c r="X98" s="584">
        <v>51.081200000000003</v>
      </c>
      <c r="Y98" s="28">
        <f>VLOOKUP($A:$A,Variables_extraites!$A:$AD,7,FALSE)</f>
        <v>0</v>
      </c>
      <c r="Z98" s="28">
        <f>VLOOKUP($A:$A,Variables_extraites!$A:$AD,8,FALSE)</f>
        <v>0</v>
      </c>
      <c r="AA98" s="28">
        <f>VLOOKUP($A:$A,Variables_extraites!$A:$AD,9,FALSE)</f>
        <v>15.5</v>
      </c>
      <c r="AB98" s="28">
        <f>VLOOKUP($A:$A,Variables_extraites!$A:$AD,10,FALSE)</f>
        <v>1</v>
      </c>
      <c r="AC98" s="28">
        <f>VLOOKUP($A:$A,Variables_extraites!$A:$AD,11,FALSE)</f>
        <v>0</v>
      </c>
      <c r="AD98" s="28">
        <f>VLOOKUP($A:$A,Variables_extraites!$A:$AD,12,FALSE)</f>
        <v>1</v>
      </c>
      <c r="AE98" s="74">
        <f>VLOOKUP($A:$A,Variables_extraites!$A:$AD,13,FALSE)</f>
        <v>60.524523160762946</v>
      </c>
      <c r="AF98" s="74">
        <f>VLOOKUP($A:$A,Variables_extraites!$A:$AD,14,FALSE)</f>
        <v>2.0124481327800829</v>
      </c>
      <c r="AG98" s="84">
        <f>VLOOKUP($A:$A,Variables_extraites!$A:$AD,15,FALSE)</f>
        <v>23</v>
      </c>
      <c r="AH98" s="74" t="str">
        <f>VLOOKUP($A:$A,Variables_extraites!$A:$AD,16,FALSE)</f>
        <v>NA</v>
      </c>
      <c r="AI98" s="58">
        <f>VLOOKUP($A:$A,Variables_extraites!$A:$AD,17,FALSE)</f>
        <v>42668</v>
      </c>
      <c r="AJ98" s="58">
        <f>VLOOKUP($A:$A,Variables_extraites!$A:$AD,18,FALSE)</f>
        <v>43396</v>
      </c>
      <c r="AK98" s="74">
        <f>VLOOKUP($A:$A,Variables_extraites!$A:$AD,19,FALSE)</f>
        <v>0</v>
      </c>
      <c r="AL98" s="58">
        <f>VLOOKUP($A:$A,Variables_extraites!$A:$AD,20,FALSE)</f>
        <v>43396</v>
      </c>
      <c r="AM98" s="74">
        <f>VLOOKUP($A:$A,Variables_extraites!$A:$AD,21,FALSE)</f>
        <v>23</v>
      </c>
      <c r="AN98" s="74">
        <f>VLOOKUP($A:$A,Variables_extraites!$A:$AD,22,FALSE)</f>
        <v>0</v>
      </c>
      <c r="AO98" s="58">
        <f>VLOOKUP($A:$A,Variables_extraites!$A:$AD,23,FALSE)</f>
        <v>43396</v>
      </c>
      <c r="AP98" s="74">
        <f>VLOOKUP($A:$A,Variables_extraites!$A:$AD,24,FALSE)</f>
        <v>23</v>
      </c>
      <c r="AQ98" s="74">
        <f>VLOOKUP($A:$A,Variables_extraites!$A:$AD,25,FALSE)</f>
        <v>0</v>
      </c>
      <c r="AR98" s="58">
        <f>VLOOKUP($A:$A,Variables_extraites!$A:$AD,26,FALSE)</f>
        <v>43396</v>
      </c>
      <c r="AS98" s="74">
        <f>VLOOKUP($A:$A,Variables_extraites!$A:$AD,27,FALSE)</f>
        <v>23</v>
      </c>
      <c r="AT98" s="74">
        <f>VLOOKUP($A:$A,Variables_extraites!$A:$AD,28,FALSE)</f>
        <v>23</v>
      </c>
      <c r="AU98" s="74">
        <f>VLOOKUP($A:$A,Variables_extraites!$A:$AD,29,FALSE)</f>
        <v>728</v>
      </c>
      <c r="AV98" s="74">
        <f>VLOOKUP($A:$A,Variables_extraites!$A:$AD,30,FALSE)</f>
        <v>-18.21</v>
      </c>
      <c r="AW98" s="877">
        <v>8.3189494635950201</v>
      </c>
      <c r="AX98" s="877">
        <v>7.2575764179547804</v>
      </c>
      <c r="AY98" s="877">
        <v>5.2125693388508099</v>
      </c>
      <c r="AZ98" s="877">
        <v>1.76553474636298</v>
      </c>
      <c r="BA98" s="877">
        <v>7.6655491075962603</v>
      </c>
      <c r="BB98" s="877">
        <v>6.0802312720192599</v>
      </c>
      <c r="BC98" s="877">
        <v>9.1385278014222706</v>
      </c>
      <c r="BD98" s="877">
        <v>7.28762004411207</v>
      </c>
      <c r="BE98" s="877">
        <v>6.1628947993747802</v>
      </c>
      <c r="BF98" s="877">
        <v>0.82374936030827295</v>
      </c>
      <c r="BG98" s="877">
        <v>6.1331935986641097</v>
      </c>
      <c r="BH98" s="877">
        <v>6.8633190287318797</v>
      </c>
      <c r="BI98" s="877">
        <v>7.5205793962898904</v>
      </c>
      <c r="BJ98" s="877">
        <v>4.5310694927259503</v>
      </c>
      <c r="BK98" s="877">
        <v>5.9945797242157504</v>
      </c>
      <c r="BL98" s="877">
        <v>7.6617068518132596</v>
      </c>
      <c r="BM98" s="877">
        <v>6.5315374191177202</v>
      </c>
      <c r="BN98" s="877">
        <v>7.0913824909436398</v>
      </c>
      <c r="BO98" s="877">
        <v>6.1003469613580998</v>
      </c>
      <c r="BP98" s="877">
        <v>6.3355690055567502</v>
      </c>
      <c r="BQ98" s="877">
        <v>8.0464146627366997</v>
      </c>
      <c r="BR98" s="877">
        <v>1.2630344058337899</v>
      </c>
      <c r="BS98" s="877">
        <v>9.4310378743782994</v>
      </c>
      <c r="BT98" s="877">
        <v>1.8519988371124501</v>
      </c>
      <c r="BU98" s="877">
        <v>7.0794847838268096</v>
      </c>
      <c r="BV98" s="877">
        <v>6.3947199129940602</v>
      </c>
      <c r="BW98" s="877">
        <v>4.0950804919014097</v>
      </c>
      <c r="BX98" s="877">
        <v>10.1061310487177</v>
      </c>
      <c r="BY98" s="877">
        <v>2.3729520979118299</v>
      </c>
      <c r="BZ98" s="877">
        <v>7.7576900187340003</v>
      </c>
      <c r="CA98" s="877">
        <v>3.7441610955704099</v>
      </c>
      <c r="CB98" s="877">
        <v>2.3484410299837299</v>
      </c>
      <c r="CC98" s="877">
        <v>5.8164503779930197</v>
      </c>
      <c r="CD98" s="877">
        <v>7.5790390372658498</v>
      </c>
    </row>
    <row r="99" spans="1:82" ht="15.75" x14ac:dyDescent="0.25">
      <c r="A99" s="876">
        <v>180</v>
      </c>
      <c r="B99" s="90">
        <v>180</v>
      </c>
      <c r="C99" s="61">
        <v>2</v>
      </c>
      <c r="D99" s="29" t="s">
        <v>2118</v>
      </c>
      <c r="E99" s="27">
        <v>10500</v>
      </c>
      <c r="F99" s="911" t="s">
        <v>2119</v>
      </c>
      <c r="G99" s="911" t="s">
        <v>2119</v>
      </c>
      <c r="H99" s="927">
        <v>67</v>
      </c>
      <c r="I99" s="342">
        <v>34.80081484834767</v>
      </c>
      <c r="J99" s="133">
        <v>0</v>
      </c>
      <c r="K99" s="193">
        <v>2</v>
      </c>
      <c r="L99" s="61">
        <v>1</v>
      </c>
      <c r="M99" s="916">
        <v>48</v>
      </c>
      <c r="N99" s="913">
        <v>19.079999999999998</v>
      </c>
      <c r="O99" s="914">
        <v>279.22950438313148</v>
      </c>
      <c r="P99" s="915">
        <v>1922</v>
      </c>
      <c r="Q99" s="916">
        <v>33</v>
      </c>
      <c r="R99" s="227">
        <v>29.814092043978228</v>
      </c>
      <c r="S99" s="227">
        <v>16.551724137931036</v>
      </c>
      <c r="T99" s="917"/>
      <c r="U99" s="918">
        <v>-13.48</v>
      </c>
      <c r="V99" s="919">
        <v>93.594254000000006</v>
      </c>
      <c r="W99" s="928">
        <v>27.2310232015944</v>
      </c>
      <c r="X99" s="584">
        <v>207.59909999999999</v>
      </c>
      <c r="Y99" s="28">
        <f>VLOOKUP($A:$A,Variables_extraites!$A:$AD,7,FALSE)</f>
        <v>0</v>
      </c>
      <c r="Z99" s="28">
        <f>VLOOKUP($A:$A,Variables_extraites!$A:$AD,8,FALSE)</f>
        <v>0</v>
      </c>
      <c r="AA99" s="28">
        <f>VLOOKUP($A:$A,Variables_extraites!$A:$AD,9,FALSE)</f>
        <v>11.6</v>
      </c>
      <c r="AB99" s="28">
        <f>VLOOKUP($A:$A,Variables_extraites!$A:$AD,10,FALSE)</f>
        <v>1</v>
      </c>
      <c r="AC99" s="28">
        <f>VLOOKUP($A:$A,Variables_extraites!$A:$AD,11,FALSE)</f>
        <v>1</v>
      </c>
      <c r="AD99" s="28">
        <f>VLOOKUP($A:$A,Variables_extraites!$A:$AD,12,FALSE)</f>
        <v>0</v>
      </c>
      <c r="AE99" s="74">
        <f>VLOOKUP($A:$A,Variables_extraites!$A:$AD,13,FALSE)</f>
        <v>50.282087447108601</v>
      </c>
      <c r="AF99" s="74">
        <f>VLOOKUP($A:$A,Variables_extraites!$A:$AD,14,FALSE)</f>
        <v>0.69565217391304346</v>
      </c>
      <c r="AG99" s="84">
        <f>VLOOKUP($A:$A,Variables_extraites!$A:$AD,15,FALSE)</f>
        <v>20</v>
      </c>
      <c r="AH99" s="74">
        <f>VLOOKUP($A:$A,Variables_extraites!$A:$AD,16,FALSE)</f>
        <v>180</v>
      </c>
      <c r="AI99" s="58">
        <f>VLOOKUP($A:$A,Variables_extraites!$A:$AD,17,FALSE)</f>
        <v>42703</v>
      </c>
      <c r="AJ99" s="58">
        <f>VLOOKUP($A:$A,Variables_extraites!$A:$AD,18,FALSE)</f>
        <v>43510</v>
      </c>
      <c r="AK99" s="74">
        <f>VLOOKUP($A:$A,Variables_extraites!$A:$AD,19,FALSE)</f>
        <v>0</v>
      </c>
      <c r="AL99" s="58">
        <f>VLOOKUP($A:$A,Variables_extraites!$A:$AD,20,FALSE)</f>
        <v>43510</v>
      </c>
      <c r="AM99" s="74">
        <f>VLOOKUP($A:$A,Variables_extraites!$A:$AD,21,FALSE)</f>
        <v>26</v>
      </c>
      <c r="AN99" s="74">
        <f>VLOOKUP($A:$A,Variables_extraites!$A:$AD,22,FALSE)</f>
        <v>1</v>
      </c>
      <c r="AO99" s="58">
        <f>VLOOKUP($A:$A,Variables_extraites!$A:$AD,23,FALSE)</f>
        <v>43068</v>
      </c>
      <c r="AP99" s="74">
        <f>VLOOKUP($A:$A,Variables_extraites!$A:$AD,24,FALSE)</f>
        <v>12</v>
      </c>
      <c r="AQ99" s="74">
        <f>VLOOKUP($A:$A,Variables_extraites!$A:$AD,25,FALSE)</f>
        <v>1</v>
      </c>
      <c r="AR99" s="58">
        <f>VLOOKUP($A:$A,Variables_extraites!$A:$AD,26,FALSE)</f>
        <v>43068</v>
      </c>
      <c r="AS99" s="74">
        <f>VLOOKUP($A:$A,Variables_extraites!$A:$AD,27,FALSE)</f>
        <v>12</v>
      </c>
      <c r="AT99" s="74">
        <f>VLOOKUP($A:$A,Variables_extraites!$A:$AD,28,FALSE)</f>
        <v>26</v>
      </c>
      <c r="AU99" s="74">
        <f>VLOOKUP($A:$A,Variables_extraites!$A:$AD,29,FALSE)</f>
        <v>807</v>
      </c>
      <c r="AV99" s="74">
        <f>VLOOKUP($A:$A,Variables_extraites!$A:$AD,30,FALSE)</f>
        <v>-22.28</v>
      </c>
      <c r="AW99" s="877">
        <v>8.4226535011497194</v>
      </c>
      <c r="AX99" s="877">
        <v>6.7705647919716903</v>
      </c>
      <c r="AY99" s="877">
        <v>4.5310694927259503</v>
      </c>
      <c r="AZ99" s="877">
        <v>2.48026512205446</v>
      </c>
      <c r="BA99" s="877">
        <v>7.1933775105643596</v>
      </c>
      <c r="BB99" s="877">
        <v>6.3979740493267698</v>
      </c>
      <c r="BC99" s="877">
        <v>8.5540899612918402</v>
      </c>
      <c r="BD99" s="877">
        <v>7.7532836164608803</v>
      </c>
      <c r="BE99" s="877">
        <v>6.1505596765753801</v>
      </c>
      <c r="BF99" s="877">
        <v>0.93357263826102399</v>
      </c>
      <c r="BG99" s="877">
        <v>5.6820113908006897</v>
      </c>
      <c r="BH99" s="877">
        <v>6.1959381004278304</v>
      </c>
      <c r="BI99" s="877">
        <v>7.1610814822771802</v>
      </c>
      <c r="BJ99" s="877">
        <v>4.0635029423061599</v>
      </c>
      <c r="BK99" s="877">
        <v>5.8938475581329204</v>
      </c>
      <c r="BL99" s="877">
        <v>7.2357270598380596</v>
      </c>
      <c r="BM99" s="877">
        <v>5.6879005224807502</v>
      </c>
      <c r="BN99" s="877">
        <v>5.98504496225347</v>
      </c>
      <c r="BO99" s="877">
        <v>5.0417686499516297</v>
      </c>
      <c r="BP99" s="877">
        <v>6.0916998341368096</v>
      </c>
      <c r="BQ99" s="877">
        <v>7.8851472517084398</v>
      </c>
      <c r="BR99" s="877">
        <v>-1.9378782880922001</v>
      </c>
      <c r="BS99" s="877">
        <v>10.4154143259635</v>
      </c>
      <c r="BT99" s="877">
        <v>2.3561438102252801</v>
      </c>
      <c r="BU99" s="877">
        <v>4.7834566543602399</v>
      </c>
      <c r="BV99" s="877">
        <v>6.8895952222040098</v>
      </c>
      <c r="BW99" s="877">
        <v>4.8227301479445197</v>
      </c>
      <c r="BX99" s="877">
        <v>10.810619830875099</v>
      </c>
      <c r="BY99" s="877">
        <v>3.5957423394744001</v>
      </c>
      <c r="BZ99" s="877">
        <v>8.7950980607956293</v>
      </c>
      <c r="CA99" s="877">
        <v>4.5141222601707103</v>
      </c>
      <c r="CB99" s="877">
        <v>2.0155217700794599</v>
      </c>
      <c r="CC99" s="877">
        <v>6.7213349424524402</v>
      </c>
      <c r="CD99" s="877">
        <v>8.0592705157382003</v>
      </c>
    </row>
    <row r="100" spans="1:82" ht="15.75" x14ac:dyDescent="0.25">
      <c r="A100" s="876">
        <v>182</v>
      </c>
      <c r="B100" s="110">
        <v>182</v>
      </c>
      <c r="C100" s="95">
        <v>2</v>
      </c>
      <c r="D100" s="29" t="s">
        <v>2118</v>
      </c>
      <c r="E100" s="27">
        <v>10374</v>
      </c>
      <c r="F100" s="911" t="s">
        <v>2119</v>
      </c>
      <c r="G100" s="911"/>
      <c r="H100" s="946">
        <v>84</v>
      </c>
      <c r="I100" s="671">
        <v>30.483379300333869</v>
      </c>
      <c r="J100" s="95">
        <v>1</v>
      </c>
      <c r="K100" s="375">
        <v>3</v>
      </c>
      <c r="L100" s="61">
        <v>1</v>
      </c>
      <c r="M100" s="916">
        <v>58</v>
      </c>
      <c r="N100" s="913">
        <v>36.33</v>
      </c>
      <c r="O100" s="914">
        <v>81.75643742909412</v>
      </c>
      <c r="P100" s="915">
        <v>829.4</v>
      </c>
      <c r="Q100" s="916">
        <v>30</v>
      </c>
      <c r="R100" s="227">
        <v>50.389058173133122</v>
      </c>
      <c r="S100" s="227">
        <v>27.5</v>
      </c>
      <c r="T100" s="917">
        <v>39</v>
      </c>
      <c r="U100" s="918">
        <v>-11.08</v>
      </c>
      <c r="V100" s="919"/>
      <c r="W100" s="937"/>
      <c r="X100" s="678">
        <v>28.803000000000001</v>
      </c>
      <c r="Y100" s="28">
        <f>VLOOKUP($A:$A,Variables_extraites!$A:$AD,7,FALSE)</f>
        <v>1</v>
      </c>
      <c r="Z100" s="28">
        <f>VLOOKUP($A:$A,Variables_extraites!$A:$AD,8,FALSE)</f>
        <v>0</v>
      </c>
      <c r="AA100" s="28">
        <f>VLOOKUP($A:$A,Variables_extraites!$A:$AD,9,FALSE)</f>
        <v>12</v>
      </c>
      <c r="AB100" s="28">
        <f>VLOOKUP($A:$A,Variables_extraites!$A:$AD,10,FALSE)</f>
        <v>1</v>
      </c>
      <c r="AC100" s="28">
        <f>VLOOKUP($A:$A,Variables_extraites!$A:$AD,11,FALSE)</f>
        <v>1</v>
      </c>
      <c r="AD100" s="28">
        <f>VLOOKUP($A:$A,Variables_extraites!$A:$AD,12,FALSE)</f>
        <v>1</v>
      </c>
      <c r="AE100" s="74">
        <f>VLOOKUP($A:$A,Variables_extraites!$A:$AD,13,FALSE)</f>
        <v>52.399355877616749</v>
      </c>
      <c r="AF100" s="74">
        <f>VLOOKUP($A:$A,Variables_extraites!$A:$AD,14,FALSE)</f>
        <v>1.6696428571428572</v>
      </c>
      <c r="AG100" s="84">
        <f>VLOOKUP($A:$A,Variables_extraites!$A:$AD,15,FALSE)</f>
        <v>24.5</v>
      </c>
      <c r="AH100" s="74">
        <f>VLOOKUP($A:$A,Variables_extraites!$A:$AD,16,FALSE)</f>
        <v>182</v>
      </c>
      <c r="AI100" s="58">
        <f>VLOOKUP($A:$A,Variables_extraites!$A:$AD,17,FALSE)</f>
        <v>42724</v>
      </c>
      <c r="AJ100" s="58">
        <f>VLOOKUP($A:$A,Variables_extraites!$A:$AD,18,FALSE)</f>
        <v>43544</v>
      </c>
      <c r="AK100" s="74">
        <f>VLOOKUP($A:$A,Variables_extraites!$A:$AD,19,FALSE)</f>
        <v>0</v>
      </c>
      <c r="AL100" s="58">
        <f>VLOOKUP($A:$A,Variables_extraites!$A:$AD,20,FALSE)</f>
        <v>43544</v>
      </c>
      <c r="AM100" s="74">
        <f>VLOOKUP($A:$A,Variables_extraites!$A:$AD,21,FALSE)</f>
        <v>27</v>
      </c>
      <c r="AN100" s="74">
        <f>VLOOKUP($A:$A,Variables_extraites!$A:$AD,22,FALSE)</f>
        <v>1</v>
      </c>
      <c r="AO100" s="58">
        <f>VLOOKUP($A:$A,Variables_extraites!$A:$AD,23,FALSE)</f>
        <v>42858</v>
      </c>
      <c r="AP100" s="74">
        <f>VLOOKUP($A:$A,Variables_extraites!$A:$AD,24,FALSE)</f>
        <v>4</v>
      </c>
      <c r="AQ100" s="74">
        <f>VLOOKUP($A:$A,Variables_extraites!$A:$AD,25,FALSE)</f>
        <v>1</v>
      </c>
      <c r="AR100" s="58">
        <f>VLOOKUP($A:$A,Variables_extraites!$A:$AD,26,FALSE)</f>
        <v>42858</v>
      </c>
      <c r="AS100" s="74">
        <f>VLOOKUP($A:$A,Variables_extraites!$A:$AD,27,FALSE)</f>
        <v>4</v>
      </c>
      <c r="AT100" s="74">
        <f>VLOOKUP($A:$A,Variables_extraites!$A:$AD,28,FALSE)</f>
        <v>27</v>
      </c>
      <c r="AU100" s="74">
        <f>VLOOKUP($A:$A,Variables_extraites!$A:$AD,29,FALSE)</f>
        <v>820</v>
      </c>
      <c r="AV100" s="74">
        <f>VLOOKUP($A:$A,Variables_extraites!$A:$AD,30,FALSE)</f>
        <v>-30.25</v>
      </c>
      <c r="AW100" s="877" t="s">
        <v>64</v>
      </c>
      <c r="AX100" s="877" t="s">
        <v>64</v>
      </c>
      <c r="AY100" s="877" t="s">
        <v>64</v>
      </c>
      <c r="AZ100" s="877" t="s">
        <v>64</v>
      </c>
      <c r="BA100" s="877" t="s">
        <v>64</v>
      </c>
      <c r="BB100" s="877" t="s">
        <v>64</v>
      </c>
      <c r="BC100" s="877" t="s">
        <v>64</v>
      </c>
      <c r="BD100" s="877" t="s">
        <v>64</v>
      </c>
      <c r="BE100" s="877" t="s">
        <v>64</v>
      </c>
      <c r="BF100" s="877" t="s">
        <v>64</v>
      </c>
      <c r="BG100" s="877" t="s">
        <v>64</v>
      </c>
      <c r="BH100" s="877" t="s">
        <v>64</v>
      </c>
      <c r="BI100" s="877" t="s">
        <v>64</v>
      </c>
      <c r="BJ100" s="877" t="s">
        <v>64</v>
      </c>
      <c r="BK100" s="877" t="s">
        <v>64</v>
      </c>
      <c r="BL100" s="877" t="s">
        <v>64</v>
      </c>
      <c r="BM100" s="877" t="s">
        <v>64</v>
      </c>
      <c r="BN100" s="877" t="s">
        <v>64</v>
      </c>
      <c r="BO100" s="877" t="s">
        <v>64</v>
      </c>
      <c r="BP100" s="877" t="s">
        <v>64</v>
      </c>
      <c r="BQ100" s="877" t="s">
        <v>64</v>
      </c>
      <c r="BR100" s="877" t="s">
        <v>64</v>
      </c>
      <c r="BS100" s="877" t="s">
        <v>64</v>
      </c>
      <c r="BT100" s="877" t="s">
        <v>64</v>
      </c>
      <c r="BU100" s="877" t="s">
        <v>64</v>
      </c>
      <c r="BV100" s="877" t="s">
        <v>64</v>
      </c>
      <c r="BW100" s="877" t="s">
        <v>64</v>
      </c>
      <c r="BX100" s="877" t="s">
        <v>64</v>
      </c>
      <c r="BY100" s="877" t="s">
        <v>64</v>
      </c>
      <c r="BZ100" s="877" t="s">
        <v>64</v>
      </c>
      <c r="CA100" s="877" t="s">
        <v>64</v>
      </c>
      <c r="CB100" s="877" t="s">
        <v>64</v>
      </c>
      <c r="CC100" s="877" t="s">
        <v>64</v>
      </c>
      <c r="CD100" s="877" t="s">
        <v>64</v>
      </c>
    </row>
    <row r="101" spans="1:82" ht="15.75" x14ac:dyDescent="0.25">
      <c r="A101" s="876">
        <v>183</v>
      </c>
      <c r="B101" s="90">
        <v>183</v>
      </c>
      <c r="C101" s="61">
        <v>2</v>
      </c>
      <c r="D101" s="29" t="s">
        <v>2118</v>
      </c>
      <c r="E101" s="27">
        <v>10442</v>
      </c>
      <c r="F101" s="911" t="s">
        <v>2119</v>
      </c>
      <c r="G101" s="911"/>
      <c r="H101" s="927">
        <v>78</v>
      </c>
      <c r="I101" s="342">
        <v>22.136739730004358</v>
      </c>
      <c r="J101" s="133">
        <v>1</v>
      </c>
      <c r="K101" s="193">
        <v>3</v>
      </c>
      <c r="L101" s="61">
        <v>0</v>
      </c>
      <c r="M101" s="916">
        <v>47</v>
      </c>
      <c r="N101" s="913">
        <v>22.91</v>
      </c>
      <c r="O101" s="914">
        <v>141.79597146284308</v>
      </c>
      <c r="P101" s="915">
        <v>280.89999999999998</v>
      </c>
      <c r="Q101" s="916">
        <v>19</v>
      </c>
      <c r="R101" s="227">
        <v>15.765792596743978</v>
      </c>
      <c r="S101" s="227">
        <v>13.351851851851849</v>
      </c>
      <c r="T101" s="917">
        <v>21</v>
      </c>
      <c r="U101" s="918">
        <v>-18.600000000000001</v>
      </c>
      <c r="V101" s="919">
        <v>55.185915000000001</v>
      </c>
      <c r="W101" s="928">
        <v>31.874516263291614</v>
      </c>
      <c r="X101" s="584">
        <v>102.8443</v>
      </c>
      <c r="Y101" s="28">
        <f>VLOOKUP($A:$A,Variables_extraites!$A:$AD,7,FALSE)</f>
        <v>0</v>
      </c>
      <c r="Z101" s="28">
        <f>VLOOKUP($A:$A,Variables_extraites!$A:$AD,8,FALSE)</f>
        <v>0</v>
      </c>
      <c r="AA101" s="28">
        <f>VLOOKUP($A:$A,Variables_extraites!$A:$AD,9,FALSE)</f>
        <v>10.6</v>
      </c>
      <c r="AB101" s="28">
        <f>VLOOKUP($A:$A,Variables_extraites!$A:$AD,10,FALSE)</f>
        <v>0</v>
      </c>
      <c r="AC101" s="28">
        <f>VLOOKUP($A:$A,Variables_extraites!$A:$AD,11,FALSE)</f>
        <v>0</v>
      </c>
      <c r="AD101" s="28">
        <f>VLOOKUP($A:$A,Variables_extraites!$A:$AD,12,FALSE)</f>
        <v>0</v>
      </c>
      <c r="AE101" s="74">
        <f>VLOOKUP($A:$A,Variables_extraites!$A:$AD,13,FALSE)</f>
        <v>70.702634880803004</v>
      </c>
      <c r="AF101" s="74">
        <f>VLOOKUP($A:$A,Variables_extraites!$A:$AD,14,FALSE)</f>
        <v>0.70686274509803915</v>
      </c>
      <c r="AG101" s="84">
        <f>VLOOKUP($A:$A,Variables_extraites!$A:$AD,15,FALSE)</f>
        <v>25</v>
      </c>
      <c r="AH101" s="74">
        <f>VLOOKUP($A:$A,Variables_extraites!$A:$AD,16,FALSE)</f>
        <v>183</v>
      </c>
      <c r="AI101" s="58">
        <f>VLOOKUP($A:$A,Variables_extraites!$A:$AD,17,FALSE)</f>
        <v>42725</v>
      </c>
      <c r="AJ101" s="58">
        <f>VLOOKUP($A:$A,Variables_extraites!$A:$AD,18,FALSE)</f>
        <v>43413</v>
      </c>
      <c r="AK101" s="74">
        <f>VLOOKUP($A:$A,Variables_extraites!$A:$AD,19,FALSE)</f>
        <v>0</v>
      </c>
      <c r="AL101" s="58">
        <f>VLOOKUP($A:$A,Variables_extraites!$A:$AD,20,FALSE)</f>
        <v>43413</v>
      </c>
      <c r="AM101" s="74">
        <f>VLOOKUP($A:$A,Variables_extraites!$A:$AD,21,FALSE)</f>
        <v>22</v>
      </c>
      <c r="AN101" s="74">
        <f>VLOOKUP($A:$A,Variables_extraites!$A:$AD,22,FALSE)</f>
        <v>0</v>
      </c>
      <c r="AO101" s="58">
        <f>VLOOKUP($A:$A,Variables_extraites!$A:$AD,23,FALSE)</f>
        <v>43413</v>
      </c>
      <c r="AP101" s="74">
        <f>VLOOKUP($A:$A,Variables_extraites!$A:$AD,24,FALSE)</f>
        <v>22</v>
      </c>
      <c r="AQ101" s="74">
        <f>VLOOKUP($A:$A,Variables_extraites!$A:$AD,25,FALSE)</f>
        <v>0</v>
      </c>
      <c r="AR101" s="58">
        <f>VLOOKUP($A:$A,Variables_extraites!$A:$AD,26,FALSE)</f>
        <v>43413</v>
      </c>
      <c r="AS101" s="74">
        <f>VLOOKUP($A:$A,Variables_extraites!$A:$AD,27,FALSE)</f>
        <v>22</v>
      </c>
      <c r="AT101" s="74">
        <f>VLOOKUP($A:$A,Variables_extraites!$A:$AD,28,FALSE)</f>
        <v>22</v>
      </c>
      <c r="AU101" s="74">
        <f>VLOOKUP($A:$A,Variables_extraites!$A:$AD,29,FALSE)</f>
        <v>688</v>
      </c>
      <c r="AV101" s="74">
        <f>VLOOKUP($A:$A,Variables_extraites!$A:$AD,30,FALSE)</f>
        <v>-21.45</v>
      </c>
      <c r="AW101" s="877" t="s">
        <v>64</v>
      </c>
      <c r="AX101" s="877" t="s">
        <v>64</v>
      </c>
      <c r="AY101" s="877" t="s">
        <v>64</v>
      </c>
      <c r="AZ101" s="877" t="s">
        <v>64</v>
      </c>
      <c r="BA101" s="877" t="s">
        <v>64</v>
      </c>
      <c r="BB101" s="877" t="s">
        <v>64</v>
      </c>
      <c r="BC101" s="877" t="s">
        <v>64</v>
      </c>
      <c r="BD101" s="877" t="s">
        <v>64</v>
      </c>
      <c r="BE101" s="877" t="s">
        <v>64</v>
      </c>
      <c r="BF101" s="877" t="s">
        <v>64</v>
      </c>
      <c r="BG101" s="877" t="s">
        <v>64</v>
      </c>
      <c r="BH101" s="877" t="s">
        <v>64</v>
      </c>
      <c r="BI101" s="877" t="s">
        <v>64</v>
      </c>
      <c r="BJ101" s="877" t="s">
        <v>64</v>
      </c>
      <c r="BK101" s="877" t="s">
        <v>64</v>
      </c>
      <c r="BL101" s="877" t="s">
        <v>64</v>
      </c>
      <c r="BM101" s="877" t="s">
        <v>64</v>
      </c>
      <c r="BN101" s="877" t="s">
        <v>64</v>
      </c>
      <c r="BO101" s="877" t="s">
        <v>64</v>
      </c>
      <c r="BP101" s="877" t="s">
        <v>64</v>
      </c>
      <c r="BQ101" s="877" t="s">
        <v>64</v>
      </c>
      <c r="BR101" s="877" t="s">
        <v>64</v>
      </c>
      <c r="BS101" s="877" t="s">
        <v>64</v>
      </c>
      <c r="BT101" s="877" t="s">
        <v>64</v>
      </c>
      <c r="BU101" s="877" t="s">
        <v>64</v>
      </c>
      <c r="BV101" s="877" t="s">
        <v>64</v>
      </c>
      <c r="BW101" s="877" t="s">
        <v>64</v>
      </c>
      <c r="BX101" s="877" t="s">
        <v>64</v>
      </c>
      <c r="BY101" s="877" t="s">
        <v>64</v>
      </c>
      <c r="BZ101" s="877" t="s">
        <v>64</v>
      </c>
      <c r="CA101" s="877" t="s">
        <v>64</v>
      </c>
      <c r="CB101" s="877" t="s">
        <v>64</v>
      </c>
      <c r="CC101" s="877" t="s">
        <v>64</v>
      </c>
      <c r="CD101" s="877" t="s">
        <v>64</v>
      </c>
    </row>
    <row r="102" spans="1:82" ht="15.75" x14ac:dyDescent="0.25">
      <c r="A102" s="876">
        <v>184</v>
      </c>
      <c r="B102" s="90">
        <v>184</v>
      </c>
      <c r="C102" s="61">
        <v>2</v>
      </c>
      <c r="D102" s="29" t="s">
        <v>2118</v>
      </c>
      <c r="E102" s="27">
        <v>10478</v>
      </c>
      <c r="F102" s="911" t="s">
        <v>2119</v>
      </c>
      <c r="G102" s="911"/>
      <c r="H102" s="927">
        <v>84</v>
      </c>
      <c r="I102" s="342">
        <v>26.196187350082059</v>
      </c>
      <c r="J102" s="133">
        <v>0</v>
      </c>
      <c r="K102" s="193">
        <v>2</v>
      </c>
      <c r="L102" s="61">
        <v>1</v>
      </c>
      <c r="M102" s="916">
        <v>38</v>
      </c>
      <c r="N102" s="913">
        <v>47.5</v>
      </c>
      <c r="O102" s="914">
        <v>428.92248359861856</v>
      </c>
      <c r="P102" s="915">
        <v>2106</v>
      </c>
      <c r="Q102" s="916">
        <v>47</v>
      </c>
      <c r="R102" s="227">
        <v>48.02287005543765</v>
      </c>
      <c r="S102" s="227">
        <v>25.214876033057852</v>
      </c>
      <c r="T102" s="917">
        <v>36</v>
      </c>
      <c r="U102" s="926">
        <v>-14.44</v>
      </c>
      <c r="V102" s="919">
        <v>88.451965999999999</v>
      </c>
      <c r="W102" s="928">
        <v>33.397938826359642</v>
      </c>
      <c r="X102" s="584">
        <v>78.023200000000003</v>
      </c>
      <c r="Y102" s="28">
        <f>VLOOKUP($A:$A,Variables_extraites!$A:$AD,7,FALSE)</f>
        <v>0</v>
      </c>
      <c r="Z102" s="28">
        <f>VLOOKUP($A:$A,Variables_extraites!$A:$AD,8,FALSE)</f>
        <v>0</v>
      </c>
      <c r="AA102" s="28">
        <f>VLOOKUP($A:$A,Variables_extraites!$A:$AD,9,FALSE)</f>
        <v>8.6</v>
      </c>
      <c r="AB102" s="28">
        <f>VLOOKUP($A:$A,Variables_extraites!$A:$AD,10,FALSE)</f>
        <v>1</v>
      </c>
      <c r="AC102" s="28">
        <f>VLOOKUP($A:$A,Variables_extraites!$A:$AD,11,FALSE)</f>
        <v>1</v>
      </c>
      <c r="AD102" s="28">
        <f>VLOOKUP($A:$A,Variables_extraites!$A:$AD,12,FALSE)</f>
        <v>1</v>
      </c>
      <c r="AE102" s="74">
        <f>VLOOKUP($A:$A,Variables_extraites!$A:$AD,13,FALSE)</f>
        <v>50.170015455950548</v>
      </c>
      <c r="AF102" s="74" t="str">
        <f>VLOOKUP($A:$A,Variables_extraites!$A:$AD,14,FALSE)</f>
        <v>NA</v>
      </c>
      <c r="AG102" s="84">
        <f>VLOOKUP($A:$A,Variables_extraites!$A:$AD,15,FALSE)</f>
        <v>9</v>
      </c>
      <c r="AH102" s="74">
        <f>VLOOKUP($A:$A,Variables_extraites!$A:$AD,16,FALSE)</f>
        <v>184</v>
      </c>
      <c r="AI102" s="58">
        <f>VLOOKUP($A:$A,Variables_extraites!$A:$AD,17,FALSE)</f>
        <v>42705</v>
      </c>
      <c r="AJ102" s="58">
        <f>VLOOKUP($A:$A,Variables_extraites!$A:$AD,18,FALSE)</f>
        <v>43224</v>
      </c>
      <c r="AK102" s="74">
        <f>VLOOKUP($A:$A,Variables_extraites!$A:$AD,19,FALSE)</f>
        <v>0</v>
      </c>
      <c r="AL102" s="58">
        <f>VLOOKUP($A:$A,Variables_extraites!$A:$AD,20,FALSE)</f>
        <v>43224</v>
      </c>
      <c r="AM102" s="74">
        <f>VLOOKUP($A:$A,Variables_extraites!$A:$AD,21,FALSE)</f>
        <v>17</v>
      </c>
      <c r="AN102" s="74">
        <f>VLOOKUP($A:$A,Variables_extraites!$A:$AD,22,FALSE)</f>
        <v>1</v>
      </c>
      <c r="AO102" s="58">
        <f>VLOOKUP($A:$A,Variables_extraites!$A:$AD,23,FALSE)</f>
        <v>43208</v>
      </c>
      <c r="AP102" s="74">
        <f>VLOOKUP($A:$A,Variables_extraites!$A:$AD,24,FALSE)</f>
        <v>16</v>
      </c>
      <c r="AQ102" s="74">
        <f>VLOOKUP($A:$A,Variables_extraites!$A:$AD,25,FALSE)</f>
        <v>1</v>
      </c>
      <c r="AR102" s="58">
        <f>VLOOKUP($A:$A,Variables_extraites!$A:$AD,26,FALSE)</f>
        <v>43208</v>
      </c>
      <c r="AS102" s="74">
        <f>VLOOKUP($A:$A,Variables_extraites!$A:$AD,27,FALSE)</f>
        <v>16</v>
      </c>
      <c r="AT102" s="74">
        <f>VLOOKUP($A:$A,Variables_extraites!$A:$AD,28,FALSE)</f>
        <v>17</v>
      </c>
      <c r="AU102" s="74">
        <f>VLOOKUP($A:$A,Variables_extraites!$A:$AD,29,FALSE)</f>
        <v>519</v>
      </c>
      <c r="AV102" s="74">
        <f>VLOOKUP($A:$A,Variables_extraites!$A:$AD,30,FALSE)</f>
        <v>-22.116666666666664</v>
      </c>
      <c r="AW102" s="877" t="s">
        <v>64</v>
      </c>
      <c r="AX102" s="877" t="s">
        <v>64</v>
      </c>
      <c r="AY102" s="877" t="s">
        <v>64</v>
      </c>
      <c r="AZ102" s="877" t="s">
        <v>64</v>
      </c>
      <c r="BA102" s="877" t="s">
        <v>64</v>
      </c>
      <c r="BB102" s="877" t="s">
        <v>64</v>
      </c>
      <c r="BC102" s="877" t="s">
        <v>64</v>
      </c>
      <c r="BD102" s="877" t="s">
        <v>64</v>
      </c>
      <c r="BE102" s="877" t="s">
        <v>64</v>
      </c>
      <c r="BF102" s="877" t="s">
        <v>64</v>
      </c>
      <c r="BG102" s="877" t="s">
        <v>64</v>
      </c>
      <c r="BH102" s="877" t="s">
        <v>64</v>
      </c>
      <c r="BI102" s="877" t="s">
        <v>64</v>
      </c>
      <c r="BJ102" s="877" t="s">
        <v>64</v>
      </c>
      <c r="BK102" s="877" t="s">
        <v>64</v>
      </c>
      <c r="BL102" s="877" t="s">
        <v>64</v>
      </c>
      <c r="BM102" s="877" t="s">
        <v>64</v>
      </c>
      <c r="BN102" s="877" t="s">
        <v>64</v>
      </c>
      <c r="BO102" s="877" t="s">
        <v>64</v>
      </c>
      <c r="BP102" s="877" t="s">
        <v>64</v>
      </c>
      <c r="BQ102" s="877" t="s">
        <v>64</v>
      </c>
      <c r="BR102" s="877" t="s">
        <v>64</v>
      </c>
      <c r="BS102" s="877" t="s">
        <v>64</v>
      </c>
      <c r="BT102" s="877" t="s">
        <v>64</v>
      </c>
      <c r="BU102" s="877" t="s">
        <v>64</v>
      </c>
      <c r="BV102" s="877" t="s">
        <v>64</v>
      </c>
      <c r="BW102" s="877" t="s">
        <v>64</v>
      </c>
      <c r="BX102" s="877" t="s">
        <v>64</v>
      </c>
      <c r="BY102" s="877" t="s">
        <v>64</v>
      </c>
      <c r="BZ102" s="877" t="s">
        <v>64</v>
      </c>
      <c r="CA102" s="877" t="s">
        <v>64</v>
      </c>
      <c r="CB102" s="877" t="s">
        <v>64</v>
      </c>
      <c r="CC102" s="877" t="s">
        <v>64</v>
      </c>
      <c r="CD102" s="877" t="s">
        <v>64</v>
      </c>
    </row>
    <row r="103" spans="1:82" ht="15.75" x14ac:dyDescent="0.25">
      <c r="A103" s="876">
        <v>186</v>
      </c>
      <c r="B103" s="90">
        <v>186</v>
      </c>
      <c r="C103" s="61">
        <v>2</v>
      </c>
      <c r="D103" s="29" t="s">
        <v>2118</v>
      </c>
      <c r="E103" s="27">
        <v>10310</v>
      </c>
      <c r="F103" s="911" t="s">
        <v>2119</v>
      </c>
      <c r="G103" s="911" t="s">
        <v>2119</v>
      </c>
      <c r="H103" s="927">
        <v>71</v>
      </c>
      <c r="I103" s="342">
        <v>24.386526444139609</v>
      </c>
      <c r="J103" s="133">
        <v>1</v>
      </c>
      <c r="K103" s="193">
        <v>3</v>
      </c>
      <c r="L103" s="61">
        <v>0</v>
      </c>
      <c r="M103" s="916">
        <v>55</v>
      </c>
      <c r="N103" s="913">
        <v>24.71</v>
      </c>
      <c r="O103" s="914">
        <v>855.25065083587253</v>
      </c>
      <c r="P103" s="915">
        <v>476.2</v>
      </c>
      <c r="Q103" s="916">
        <v>13</v>
      </c>
      <c r="R103" s="227">
        <v>56.115236311656531</v>
      </c>
      <c r="S103" s="227">
        <v>18.372549019607842</v>
      </c>
      <c r="T103" s="917">
        <v>34</v>
      </c>
      <c r="U103" s="926">
        <v>-17.506666666666668</v>
      </c>
      <c r="V103" s="919">
        <v>70.470791000000006</v>
      </c>
      <c r="W103" s="928">
        <v>34.30699545474188</v>
      </c>
      <c r="X103" s="584">
        <v>76.098299999999995</v>
      </c>
      <c r="Y103" s="28">
        <f>VLOOKUP($A:$A,Variables_extraites!$A:$AD,7,FALSE)</f>
        <v>0</v>
      </c>
      <c r="Z103" s="28">
        <f>VLOOKUP($A:$A,Variables_extraites!$A:$AD,8,FALSE)</f>
        <v>0</v>
      </c>
      <c r="AA103" s="28">
        <f>VLOOKUP($A:$A,Variables_extraites!$A:$AD,9,FALSE)</f>
        <v>10.8</v>
      </c>
      <c r="AB103" s="28">
        <f>VLOOKUP($A:$A,Variables_extraites!$A:$AD,10,FALSE)</f>
        <v>1</v>
      </c>
      <c r="AC103" s="28">
        <f>VLOOKUP($A:$A,Variables_extraites!$A:$AD,11,FALSE)</f>
        <v>1</v>
      </c>
      <c r="AD103" s="28">
        <f>VLOOKUP($A:$A,Variables_extraites!$A:$AD,12,FALSE)</f>
        <v>1</v>
      </c>
      <c r="AE103" s="74">
        <f>VLOOKUP($A:$A,Variables_extraites!$A:$AD,13,FALSE)</f>
        <v>57.508342602892107</v>
      </c>
      <c r="AF103" s="74" t="str">
        <f>VLOOKUP($A:$A,Variables_extraites!$A:$AD,14,FALSE)</f>
        <v>NA</v>
      </c>
      <c r="AG103" s="84">
        <f>VLOOKUP($A:$A,Variables_extraites!$A:$AD,15,FALSE)</f>
        <v>17</v>
      </c>
      <c r="AH103" s="74">
        <f>VLOOKUP($A:$A,Variables_extraites!$A:$AD,16,FALSE)</f>
        <v>186</v>
      </c>
      <c r="AI103" s="58">
        <f>VLOOKUP($A:$A,Variables_extraites!$A:$AD,17,FALSE)</f>
        <v>42724</v>
      </c>
      <c r="AJ103" s="58">
        <f>VLOOKUP($A:$A,Variables_extraites!$A:$AD,18,FALSE)</f>
        <v>43483</v>
      </c>
      <c r="AK103" s="74">
        <f>VLOOKUP($A:$A,Variables_extraites!$A:$AD,19,FALSE)</f>
        <v>0</v>
      </c>
      <c r="AL103" s="58">
        <f>VLOOKUP($A:$A,Variables_extraites!$A:$AD,20,FALSE)</f>
        <v>43483</v>
      </c>
      <c r="AM103" s="74">
        <f>VLOOKUP($A:$A,Variables_extraites!$A:$AD,21,FALSE)</f>
        <v>24</v>
      </c>
      <c r="AN103" s="74">
        <f>VLOOKUP($A:$A,Variables_extraites!$A:$AD,22,FALSE)</f>
        <v>1</v>
      </c>
      <c r="AO103" s="58">
        <f>VLOOKUP($A:$A,Variables_extraites!$A:$AD,23,FALSE)</f>
        <v>42762</v>
      </c>
      <c r="AP103" s="74">
        <f>VLOOKUP($A:$A,Variables_extraites!$A:$AD,24,FALSE)</f>
        <v>1</v>
      </c>
      <c r="AQ103" s="74">
        <f>VLOOKUP($A:$A,Variables_extraites!$A:$AD,25,FALSE)</f>
        <v>1</v>
      </c>
      <c r="AR103" s="58">
        <f>VLOOKUP($A:$A,Variables_extraites!$A:$AD,26,FALSE)</f>
        <v>42762</v>
      </c>
      <c r="AS103" s="74">
        <f>VLOOKUP($A:$A,Variables_extraites!$A:$AD,27,FALSE)</f>
        <v>1</v>
      </c>
      <c r="AT103" s="74">
        <f>VLOOKUP($A:$A,Variables_extraites!$A:$AD,28,FALSE)</f>
        <v>24</v>
      </c>
      <c r="AU103" s="74">
        <f>VLOOKUP($A:$A,Variables_extraites!$A:$AD,29,FALSE)</f>
        <v>759</v>
      </c>
      <c r="AV103" s="74">
        <f>VLOOKUP($A:$A,Variables_extraites!$A:$AD,30,FALSE)</f>
        <v>-20.553333333333331</v>
      </c>
      <c r="AW103" s="877">
        <v>8.2625177233021105</v>
      </c>
      <c r="AX103" s="877">
        <v>7.4318736379521804</v>
      </c>
      <c r="AY103" s="877">
        <v>5.9882302230604596</v>
      </c>
      <c r="AZ103" s="877">
        <v>0.81885056089543395</v>
      </c>
      <c r="BA103" s="877">
        <v>8.43854237365308</v>
      </c>
      <c r="BB103" s="877">
        <v>6.0660891904577703</v>
      </c>
      <c r="BC103" s="877">
        <v>9.1225433094036994</v>
      </c>
      <c r="BD103" s="877">
        <v>8.4007086930379007</v>
      </c>
      <c r="BE103" s="877">
        <v>6.0281270823171402</v>
      </c>
      <c r="BF103" s="877">
        <v>0.67807190511263804</v>
      </c>
      <c r="BG103" s="877">
        <v>5.8285808102766001</v>
      </c>
      <c r="BH103" s="877">
        <v>6.2063306478710496</v>
      </c>
      <c r="BI103" s="877">
        <v>7.2738888236684902</v>
      </c>
      <c r="BJ103" s="877">
        <v>4.3895668117627302</v>
      </c>
      <c r="BK103" s="877">
        <v>5.8549930167569997</v>
      </c>
      <c r="BL103" s="877">
        <v>7.3098855709877704</v>
      </c>
      <c r="BM103" s="877">
        <v>6.7090148649032697</v>
      </c>
      <c r="BN103" s="877">
        <v>7.1629954724177001</v>
      </c>
      <c r="BO103" s="877">
        <v>6.2082831384125203</v>
      </c>
      <c r="BP103" s="877">
        <v>5.8755343515732399</v>
      </c>
      <c r="BQ103" s="877">
        <v>7.9741277431914197</v>
      </c>
      <c r="BR103" s="877">
        <v>4.7136958148433603</v>
      </c>
      <c r="BS103" s="877">
        <v>9.5628720346514005</v>
      </c>
      <c r="BT103" s="877">
        <v>1.7048719644563499</v>
      </c>
      <c r="BU103" s="877">
        <v>5.0130155358392603</v>
      </c>
      <c r="BV103" s="877">
        <v>7.3670215332323101</v>
      </c>
      <c r="BW103" s="877">
        <v>6.0812970141382703</v>
      </c>
      <c r="BX103" s="877">
        <v>9.8226186278958103</v>
      </c>
      <c r="BY103" s="877">
        <v>3.6403895600549498</v>
      </c>
      <c r="BZ103" s="877">
        <v>7.9385798533678997</v>
      </c>
      <c r="CA103" s="877">
        <v>4.1659119389356896</v>
      </c>
      <c r="CB103" s="877">
        <v>1.8840387745279099</v>
      </c>
      <c r="CC103" s="877">
        <v>0.29931972099589699</v>
      </c>
      <c r="CD103" s="877">
        <v>7.8580000701950503</v>
      </c>
    </row>
    <row r="104" spans="1:82" ht="15.75" x14ac:dyDescent="0.25">
      <c r="A104" s="876">
        <v>187</v>
      </c>
      <c r="B104" s="90">
        <v>187</v>
      </c>
      <c r="C104" s="61">
        <v>2</v>
      </c>
      <c r="D104" s="29" t="s">
        <v>2118</v>
      </c>
      <c r="E104" s="27">
        <v>10471</v>
      </c>
      <c r="F104" s="911" t="s">
        <v>2119</v>
      </c>
      <c r="G104" s="911" t="s">
        <v>2119</v>
      </c>
      <c r="H104" s="927">
        <v>84</v>
      </c>
      <c r="I104" s="342">
        <v>26.296566837107374</v>
      </c>
      <c r="J104" s="133">
        <v>0</v>
      </c>
      <c r="K104" s="193">
        <v>3</v>
      </c>
      <c r="L104" s="61">
        <v>0</v>
      </c>
      <c r="M104" s="916">
        <v>83</v>
      </c>
      <c r="N104" s="913">
        <v>42.41</v>
      </c>
      <c r="O104" s="914">
        <v>198.92332127379791</v>
      </c>
      <c r="P104" s="915">
        <v>3249</v>
      </c>
      <c r="Q104" s="916">
        <v>35</v>
      </c>
      <c r="R104" s="227">
        <v>51.471011290654396</v>
      </c>
      <c r="S104" s="227">
        <v>10.879227053140097</v>
      </c>
      <c r="T104" s="917">
        <v>23.5</v>
      </c>
      <c r="U104" s="926">
        <v>-14.366666666666665</v>
      </c>
      <c r="V104" s="919">
        <v>75.212806</v>
      </c>
      <c r="W104" s="928">
        <v>29.403618466265087</v>
      </c>
      <c r="X104" s="584">
        <v>47.553199999999997</v>
      </c>
      <c r="Y104" s="28">
        <f>VLOOKUP($A:$A,Variables_extraites!$A:$AD,7,FALSE)</f>
        <v>0</v>
      </c>
      <c r="Z104" s="28">
        <f>VLOOKUP($A:$A,Variables_extraites!$A:$AD,8,FALSE)</f>
        <v>0</v>
      </c>
      <c r="AA104" s="28">
        <f>VLOOKUP($A:$A,Variables_extraites!$A:$AD,9,FALSE)</f>
        <v>11.9</v>
      </c>
      <c r="AB104" s="28">
        <f>VLOOKUP($A:$A,Variables_extraites!$A:$AD,10,FALSE)</f>
        <v>0</v>
      </c>
      <c r="AC104" s="28">
        <f>VLOOKUP($A:$A,Variables_extraites!$A:$AD,11,FALSE)</f>
        <v>1</v>
      </c>
      <c r="AD104" s="28">
        <f>VLOOKUP($A:$A,Variables_extraites!$A:$AD,12,FALSE)</f>
        <v>1</v>
      </c>
      <c r="AE104" s="74">
        <f>VLOOKUP($A:$A,Variables_extraites!$A:$AD,13,FALSE)</f>
        <v>53.077609277430859</v>
      </c>
      <c r="AF104" s="74" t="str">
        <f>VLOOKUP($A:$A,Variables_extraites!$A:$AD,14,FALSE)</f>
        <v>NA</v>
      </c>
      <c r="AG104" s="84">
        <f>VLOOKUP($A:$A,Variables_extraites!$A:$AD,15,FALSE)</f>
        <v>17.666666666666668</v>
      </c>
      <c r="AH104" s="74">
        <f>VLOOKUP($A:$A,Variables_extraites!$A:$AD,16,FALSE)</f>
        <v>187</v>
      </c>
      <c r="AI104" s="58">
        <f>VLOOKUP($A:$A,Variables_extraites!$A:$AD,17,FALSE)</f>
        <v>42766</v>
      </c>
      <c r="AJ104" s="58">
        <f>VLOOKUP($A:$A,Variables_extraites!$A:$AD,18,FALSE)</f>
        <v>43493</v>
      </c>
      <c r="AK104" s="74">
        <f>VLOOKUP($A:$A,Variables_extraites!$A:$AD,19,FALSE)</f>
        <v>0</v>
      </c>
      <c r="AL104" s="58">
        <f>VLOOKUP($A:$A,Variables_extraites!$A:$AD,20,FALSE)</f>
        <v>43493</v>
      </c>
      <c r="AM104" s="74">
        <f>VLOOKUP($A:$A,Variables_extraites!$A:$AD,21,FALSE)</f>
        <v>23</v>
      </c>
      <c r="AN104" s="74">
        <f>VLOOKUP($A:$A,Variables_extraites!$A:$AD,22,FALSE)</f>
        <v>0</v>
      </c>
      <c r="AO104" s="58">
        <f>VLOOKUP($A:$A,Variables_extraites!$A:$AD,23,FALSE)</f>
        <v>43493</v>
      </c>
      <c r="AP104" s="74">
        <f>VLOOKUP($A:$A,Variables_extraites!$A:$AD,24,FALSE)</f>
        <v>23</v>
      </c>
      <c r="AQ104" s="74">
        <f>VLOOKUP($A:$A,Variables_extraites!$A:$AD,25,FALSE)</f>
        <v>0</v>
      </c>
      <c r="AR104" s="58">
        <f>VLOOKUP($A:$A,Variables_extraites!$A:$AD,26,FALSE)</f>
        <v>43493</v>
      </c>
      <c r="AS104" s="74">
        <f>VLOOKUP($A:$A,Variables_extraites!$A:$AD,27,FALSE)</f>
        <v>23</v>
      </c>
      <c r="AT104" s="74">
        <f>VLOOKUP($A:$A,Variables_extraites!$A:$AD,28,FALSE)</f>
        <v>23</v>
      </c>
      <c r="AU104" s="74">
        <f>VLOOKUP($A:$A,Variables_extraites!$A:$AD,29,FALSE)</f>
        <v>727</v>
      </c>
      <c r="AV104" s="74">
        <f>VLOOKUP($A:$A,Variables_extraites!$A:$AD,30,FALSE)</f>
        <v>-20.976666666666667</v>
      </c>
      <c r="AW104" s="877">
        <v>9.3557695274305299</v>
      </c>
      <c r="AX104" s="877">
        <v>7.1167598133815604</v>
      </c>
      <c r="AY104" s="877">
        <v>5.3081569751147599</v>
      </c>
      <c r="AZ104" s="877">
        <v>2.6158870739160598</v>
      </c>
      <c r="BA104" s="877">
        <v>7.4731374877722603</v>
      </c>
      <c r="BB104" s="877">
        <v>6.6387978999517001</v>
      </c>
      <c r="BC104" s="877">
        <v>9.2171822377502295</v>
      </c>
      <c r="BD104" s="877">
        <v>7.71170138448469</v>
      </c>
      <c r="BE104" s="877">
        <v>6.7492660838148097</v>
      </c>
      <c r="BF104" s="877">
        <v>1.2141248053528499</v>
      </c>
      <c r="BG104" s="877">
        <v>6.88386515450979</v>
      </c>
      <c r="BH104" s="877">
        <v>7.21052524068753</v>
      </c>
      <c r="BI104" s="877">
        <v>8.2784959210806903</v>
      </c>
      <c r="BJ104" s="877">
        <v>5.0938136734027299</v>
      </c>
      <c r="BK104" s="877">
        <v>6.1701253618399496</v>
      </c>
      <c r="BL104" s="877">
        <v>8.4439381150131805</v>
      </c>
      <c r="BM104" s="877">
        <v>6.5130169281748396</v>
      </c>
      <c r="BN104" s="877">
        <v>7.3098855709877704</v>
      </c>
      <c r="BO104" s="877">
        <v>6.0080924209487199</v>
      </c>
      <c r="BP104" s="877">
        <v>6.0170310805278397</v>
      </c>
      <c r="BQ104" s="877">
        <v>8.3344967683904194</v>
      </c>
      <c r="BR104" s="877">
        <v>0.51601514700366502</v>
      </c>
      <c r="BS104" s="877">
        <v>10.4801237219621</v>
      </c>
      <c r="BT104" s="877">
        <v>2.7070829917717099</v>
      </c>
      <c r="BU104" s="877">
        <v>5.6319773202387502</v>
      </c>
      <c r="BV104" s="877">
        <v>6.9408714781891998</v>
      </c>
      <c r="BW104" s="877">
        <v>4.6403895600549498</v>
      </c>
      <c r="BX104" s="877">
        <v>11.694915006448699</v>
      </c>
      <c r="BY104" s="877">
        <v>3.81147103052984</v>
      </c>
      <c r="BZ104" s="877">
        <v>9.1854701460669403</v>
      </c>
      <c r="CA104" s="877">
        <v>4.1602748314085902</v>
      </c>
      <c r="CB104" s="877">
        <v>2.5094448603817199</v>
      </c>
      <c r="CC104" s="877">
        <v>5.1159621732350802</v>
      </c>
      <c r="CD104" s="877">
        <v>7.7730407301904298</v>
      </c>
    </row>
    <row r="105" spans="1:82" ht="15.75" x14ac:dyDescent="0.25">
      <c r="A105" s="876">
        <v>188</v>
      </c>
      <c r="B105" s="110">
        <v>188</v>
      </c>
      <c r="C105" s="95">
        <v>2</v>
      </c>
      <c r="D105" s="29" t="s">
        <v>2118</v>
      </c>
      <c r="E105" s="27">
        <v>10343</v>
      </c>
      <c r="F105" s="911" t="s">
        <v>2119</v>
      </c>
      <c r="G105" s="911" t="s">
        <v>2119</v>
      </c>
      <c r="H105" s="946">
        <v>83</v>
      </c>
      <c r="I105" s="671">
        <v>41.234895478504072</v>
      </c>
      <c r="J105" s="95">
        <v>1</v>
      </c>
      <c r="K105" s="375">
        <v>3</v>
      </c>
      <c r="L105" s="61">
        <v>0</v>
      </c>
      <c r="M105" s="916">
        <v>44</v>
      </c>
      <c r="N105" s="913">
        <v>49.3</v>
      </c>
      <c r="O105" s="914">
        <v>475.80921048079017</v>
      </c>
      <c r="P105" s="915">
        <v>1482</v>
      </c>
      <c r="Q105" s="916">
        <v>78</v>
      </c>
      <c r="R105" s="227">
        <v>29.599258658874888</v>
      </c>
      <c r="S105" s="227">
        <v>18.751633986928102</v>
      </c>
      <c r="T105" s="917">
        <v>24.666666666666668</v>
      </c>
      <c r="U105" s="918">
        <v>-13.3</v>
      </c>
      <c r="V105" s="919"/>
      <c r="W105" s="937"/>
      <c r="X105" s="678">
        <v>54.399500000000003</v>
      </c>
      <c r="Y105" s="28">
        <f>VLOOKUP($A:$A,Variables_extraites!$A:$AD,7,FALSE)</f>
        <v>0</v>
      </c>
      <c r="Z105" s="28">
        <f>VLOOKUP($A:$A,Variables_extraites!$A:$AD,8,FALSE)</f>
        <v>0</v>
      </c>
      <c r="AA105" s="28">
        <f>VLOOKUP($A:$A,Variables_extraites!$A:$AD,9,FALSE)</f>
        <v>11.3</v>
      </c>
      <c r="AB105" s="28">
        <f>VLOOKUP($A:$A,Variables_extraites!$A:$AD,10,FALSE)</f>
        <v>1</v>
      </c>
      <c r="AC105" s="28">
        <f>VLOOKUP($A:$A,Variables_extraites!$A:$AD,11,FALSE)</f>
        <v>0</v>
      </c>
      <c r="AD105" s="28">
        <f>VLOOKUP($A:$A,Variables_extraites!$A:$AD,12,FALSE)</f>
        <v>1</v>
      </c>
      <c r="AE105" s="74">
        <f>VLOOKUP($A:$A,Variables_extraites!$A:$AD,13,FALSE)</f>
        <v>57.685459940652819</v>
      </c>
      <c r="AF105" s="74" t="str">
        <f>VLOOKUP($A:$A,Variables_extraites!$A:$AD,14,FALSE)</f>
        <v>NA</v>
      </c>
      <c r="AG105" s="84">
        <f>VLOOKUP($A:$A,Variables_extraites!$A:$AD,15,FALSE)</f>
        <v>16</v>
      </c>
      <c r="AH105" s="74">
        <f>VLOOKUP($A:$A,Variables_extraites!$A:$AD,16,FALSE)</f>
        <v>188</v>
      </c>
      <c r="AI105" s="58">
        <f>VLOOKUP($A:$A,Variables_extraites!$A:$AD,17,FALSE)</f>
        <v>42713</v>
      </c>
      <c r="AJ105" s="58">
        <f>VLOOKUP($A:$A,Variables_extraites!$A:$AD,18,FALSE)</f>
        <v>43307</v>
      </c>
      <c r="AK105" s="74">
        <f>VLOOKUP($A:$A,Variables_extraites!$A:$AD,19,FALSE)</f>
        <v>1</v>
      </c>
      <c r="AL105" s="58">
        <f>VLOOKUP($A:$A,Variables_extraites!$A:$AD,20,FALSE)</f>
        <v>43307</v>
      </c>
      <c r="AM105" s="74">
        <f>VLOOKUP($A:$A,Variables_extraites!$A:$AD,21,FALSE)</f>
        <v>19</v>
      </c>
      <c r="AN105" s="74">
        <f>VLOOKUP($A:$A,Variables_extraites!$A:$AD,22,FALSE)</f>
        <v>0</v>
      </c>
      <c r="AO105" s="58">
        <f>VLOOKUP($A:$A,Variables_extraites!$A:$AD,23,FALSE)</f>
        <v>43307</v>
      </c>
      <c r="AP105" s="74">
        <f>VLOOKUP($A:$A,Variables_extraites!$A:$AD,24,FALSE)</f>
        <v>19</v>
      </c>
      <c r="AQ105" s="74">
        <f>VLOOKUP($A:$A,Variables_extraites!$A:$AD,25,FALSE)</f>
        <v>1</v>
      </c>
      <c r="AR105" s="58">
        <f>VLOOKUP($A:$A,Variables_extraites!$A:$AD,26,FALSE)</f>
        <v>43307</v>
      </c>
      <c r="AS105" s="74">
        <f>VLOOKUP($A:$A,Variables_extraites!$A:$AD,27,FALSE)</f>
        <v>19</v>
      </c>
      <c r="AT105" s="74">
        <f>VLOOKUP($A:$A,Variables_extraites!$A:$AD,28,FALSE)</f>
        <v>19</v>
      </c>
      <c r="AU105" s="74">
        <f>VLOOKUP($A:$A,Variables_extraites!$A:$AD,29,FALSE)</f>
        <v>594</v>
      </c>
      <c r="AV105" s="74" t="str">
        <f>VLOOKUP($A:$A,Variables_extraites!$A:$AD,30,FALSE)</f>
        <v>NA</v>
      </c>
      <c r="AW105" s="877">
        <v>8.4188645773903197</v>
      </c>
      <c r="AX105" s="877">
        <v>7.5488219084587502</v>
      </c>
      <c r="AY105" s="877">
        <v>4.9768218523606897</v>
      </c>
      <c r="AZ105" s="877">
        <v>1.94485844580754</v>
      </c>
      <c r="BA105" s="877">
        <v>8.3520875779902308</v>
      </c>
      <c r="BB105" s="877">
        <v>5.8747969658986596</v>
      </c>
      <c r="BC105" s="877">
        <v>9.3033697954953691</v>
      </c>
      <c r="BD105" s="877">
        <v>8.0411663063507604</v>
      </c>
      <c r="BE105" s="877">
        <v>5.8811751553492799</v>
      </c>
      <c r="BF105" s="877">
        <v>1.0703893278914001</v>
      </c>
      <c r="BG105" s="877">
        <v>5.9131287678197397</v>
      </c>
      <c r="BH105" s="877">
        <v>6.1466959480306604</v>
      </c>
      <c r="BI105" s="877">
        <v>7.4590217038622999</v>
      </c>
      <c r="BJ105" s="877">
        <v>4.2203299548795599</v>
      </c>
      <c r="BK105" s="877">
        <v>5.8479969065549504</v>
      </c>
      <c r="BL105" s="877">
        <v>7.3399390553855604</v>
      </c>
      <c r="BM105" s="877">
        <v>6.3192205025238701</v>
      </c>
      <c r="BN105" s="877">
        <v>6.5555094270832601</v>
      </c>
      <c r="BO105" s="877">
        <v>5.2016338611696504</v>
      </c>
      <c r="BP105" s="877">
        <v>5.6845382485777298</v>
      </c>
      <c r="BQ105" s="877">
        <v>7.5291181641615204</v>
      </c>
      <c r="BR105" s="877">
        <v>3.9514012916743102</v>
      </c>
      <c r="BS105" s="877">
        <v>10.2446254708418</v>
      </c>
      <c r="BT105" s="877">
        <v>1.82781902461732</v>
      </c>
      <c r="BU105" s="877">
        <v>6.7976615258537603</v>
      </c>
      <c r="BV105" s="877">
        <v>6.6616356023359602</v>
      </c>
      <c r="BW105" s="877">
        <v>5.4963345134171098</v>
      </c>
      <c r="BX105" s="877">
        <v>10.9215583196443</v>
      </c>
      <c r="BY105" s="877">
        <v>3.0669502439246301</v>
      </c>
      <c r="BZ105" s="877">
        <v>8.2066725245220908</v>
      </c>
      <c r="CA105" s="877">
        <v>4.1602748314085902</v>
      </c>
      <c r="CB105" s="877">
        <v>2.7148857951221901</v>
      </c>
      <c r="CC105" s="877">
        <v>2.8462602341794501</v>
      </c>
      <c r="CD105" s="877">
        <v>8.4168064462244896</v>
      </c>
    </row>
    <row r="106" spans="1:82" ht="15.75" x14ac:dyDescent="0.25">
      <c r="A106" s="876">
        <v>189</v>
      </c>
      <c r="B106" s="90">
        <v>189</v>
      </c>
      <c r="C106" s="61">
        <v>2</v>
      </c>
      <c r="D106" s="29" t="s">
        <v>2118</v>
      </c>
      <c r="E106" s="27">
        <v>10472</v>
      </c>
      <c r="F106" s="911" t="s">
        <v>2119</v>
      </c>
      <c r="G106" s="911" t="s">
        <v>2119</v>
      </c>
      <c r="H106" s="927">
        <v>82</v>
      </c>
      <c r="I106" s="342">
        <v>26.643598615916957</v>
      </c>
      <c r="J106" s="133">
        <v>0</v>
      </c>
      <c r="K106" s="193">
        <v>2</v>
      </c>
      <c r="L106" s="61">
        <v>0</v>
      </c>
      <c r="M106" s="916">
        <v>80</v>
      </c>
      <c r="N106" s="913">
        <v>15.66</v>
      </c>
      <c r="O106" s="914">
        <v>85.423806514818892</v>
      </c>
      <c r="P106" s="915">
        <v>1043</v>
      </c>
      <c r="Q106" s="916">
        <v>11</v>
      </c>
      <c r="R106" s="227">
        <v>59.723486048601913</v>
      </c>
      <c r="S106" s="227">
        <v>21.452513966480449</v>
      </c>
      <c r="T106" s="917">
        <v>35</v>
      </c>
      <c r="U106" s="926">
        <v>-17.009999999999998</v>
      </c>
      <c r="V106" s="919">
        <v>70.143801999999994</v>
      </c>
      <c r="W106" s="928">
        <v>26.613662649464175</v>
      </c>
      <c r="X106" s="584">
        <v>32.697499999999998</v>
      </c>
      <c r="Y106" s="28">
        <f>VLOOKUP($A:$A,Variables_extraites!$A:$AD,7,FALSE)</f>
        <v>0</v>
      </c>
      <c r="Z106" s="28">
        <f>VLOOKUP($A:$A,Variables_extraites!$A:$AD,8,FALSE)</f>
        <v>1</v>
      </c>
      <c r="AA106" s="28">
        <f>VLOOKUP($A:$A,Variables_extraites!$A:$AD,9,FALSE)</f>
        <v>13.5</v>
      </c>
      <c r="AB106" s="28">
        <f>VLOOKUP($A:$A,Variables_extraites!$A:$AD,10,FALSE)</f>
        <v>1</v>
      </c>
      <c r="AC106" s="28">
        <f>VLOOKUP($A:$A,Variables_extraites!$A:$AD,11,FALSE)</f>
        <v>0</v>
      </c>
      <c r="AD106" s="28">
        <f>VLOOKUP($A:$A,Variables_extraites!$A:$AD,12,FALSE)</f>
        <v>1</v>
      </c>
      <c r="AE106" s="74">
        <f>VLOOKUP($A:$A,Variables_extraites!$A:$AD,13,FALSE)</f>
        <v>58.718646116651549</v>
      </c>
      <c r="AF106" s="74" t="str">
        <f>VLOOKUP($A:$A,Variables_extraites!$A:$AD,14,FALSE)</f>
        <v>NA</v>
      </c>
      <c r="AG106" s="84">
        <f>VLOOKUP($A:$A,Variables_extraites!$A:$AD,15,FALSE)</f>
        <v>16</v>
      </c>
      <c r="AH106" s="74">
        <f>VLOOKUP($A:$A,Variables_extraites!$A:$AD,16,FALSE)</f>
        <v>189</v>
      </c>
      <c r="AI106" s="58">
        <f>VLOOKUP($A:$A,Variables_extraites!$A:$AD,17,FALSE)</f>
        <v>42797</v>
      </c>
      <c r="AJ106" s="58">
        <f>VLOOKUP($A:$A,Variables_extraites!$A:$AD,18,FALSE)</f>
        <v>43482</v>
      </c>
      <c r="AK106" s="74">
        <f>VLOOKUP($A:$A,Variables_extraites!$A:$AD,19,FALSE)</f>
        <v>0</v>
      </c>
      <c r="AL106" s="58">
        <f>VLOOKUP($A:$A,Variables_extraites!$A:$AD,20,FALSE)</f>
        <v>43482</v>
      </c>
      <c r="AM106" s="74">
        <f>VLOOKUP($A:$A,Variables_extraites!$A:$AD,21,FALSE)</f>
        <v>22</v>
      </c>
      <c r="AN106" s="74">
        <f>VLOOKUP($A:$A,Variables_extraites!$A:$AD,22,FALSE)</f>
        <v>0</v>
      </c>
      <c r="AO106" s="58">
        <f>VLOOKUP($A:$A,Variables_extraites!$A:$AD,23,FALSE)</f>
        <v>43482</v>
      </c>
      <c r="AP106" s="74">
        <f>VLOOKUP($A:$A,Variables_extraites!$A:$AD,24,FALSE)</f>
        <v>22</v>
      </c>
      <c r="AQ106" s="74">
        <f>VLOOKUP($A:$A,Variables_extraites!$A:$AD,25,FALSE)</f>
        <v>0</v>
      </c>
      <c r="AR106" s="58">
        <f>VLOOKUP($A:$A,Variables_extraites!$A:$AD,26,FALSE)</f>
        <v>43482</v>
      </c>
      <c r="AS106" s="74">
        <f>VLOOKUP($A:$A,Variables_extraites!$A:$AD,27,FALSE)</f>
        <v>22</v>
      </c>
      <c r="AT106" s="74">
        <f>VLOOKUP($A:$A,Variables_extraites!$A:$AD,28,FALSE)</f>
        <v>22</v>
      </c>
      <c r="AU106" s="74">
        <f>VLOOKUP($A:$A,Variables_extraites!$A:$AD,29,FALSE)</f>
        <v>685</v>
      </c>
      <c r="AV106" s="74">
        <f>VLOOKUP($A:$A,Variables_extraites!$A:$AD,30,FALSE)</f>
        <v>-22.400000000000002</v>
      </c>
      <c r="AW106" s="877">
        <v>9.09676785471469</v>
      </c>
      <c r="AX106" s="877">
        <v>6.9945797242157504</v>
      </c>
      <c r="AY106" s="877">
        <v>5.46988597627446</v>
      </c>
      <c r="AZ106" s="877">
        <v>0.81885056089543395</v>
      </c>
      <c r="BA106" s="877">
        <v>8.1521834190550493</v>
      </c>
      <c r="BB106" s="877">
        <v>5.4229057426121798</v>
      </c>
      <c r="BC106" s="877">
        <v>9.2237362711009201</v>
      </c>
      <c r="BD106" s="877">
        <v>7.7297566801441997</v>
      </c>
      <c r="BE106" s="877">
        <v>6.3570240927840898</v>
      </c>
      <c r="BF106" s="877">
        <v>1.67807190511264</v>
      </c>
      <c r="BG106" s="877">
        <v>6.4939354855805203</v>
      </c>
      <c r="BH106" s="877">
        <v>6.83402853457702</v>
      </c>
      <c r="BI106" s="877">
        <v>8.0079803364953506</v>
      </c>
      <c r="BJ106" s="877">
        <v>4.6409679104499002</v>
      </c>
      <c r="BK106" s="877">
        <v>5.9371089462026001</v>
      </c>
      <c r="BL106" s="877">
        <v>7.8808079483628104</v>
      </c>
      <c r="BM106" s="877">
        <v>6.3854310371935199</v>
      </c>
      <c r="BN106" s="877">
        <v>7.00596132584581</v>
      </c>
      <c r="BO106" s="877">
        <v>4.5741015080893899</v>
      </c>
      <c r="BP106" s="877">
        <v>5.8232398441310202</v>
      </c>
      <c r="BQ106" s="877">
        <v>8.1397559754813091</v>
      </c>
      <c r="BR106" s="877">
        <v>4.6188259525874402</v>
      </c>
      <c r="BS106" s="877">
        <v>9.9730515601535608</v>
      </c>
      <c r="BT106" s="877">
        <v>2.4646682670034399</v>
      </c>
      <c r="BU106" s="877">
        <v>5.3564959877055802</v>
      </c>
      <c r="BV106" s="877">
        <v>7.0082044966948196</v>
      </c>
      <c r="BW106" s="877">
        <v>4.3868109464722203</v>
      </c>
      <c r="BX106" s="877">
        <v>10.518161355757</v>
      </c>
      <c r="BY106" s="877">
        <v>3.1243281350021999</v>
      </c>
      <c r="BZ106" s="877">
        <v>8.6291015756864802</v>
      </c>
      <c r="CA106" s="877">
        <v>3.8042601156347402</v>
      </c>
      <c r="CB106" s="877">
        <v>1.88905978007048</v>
      </c>
      <c r="CC106" s="877">
        <v>0.737670035118136</v>
      </c>
      <c r="CD106" s="877">
        <v>7.5083832931501204</v>
      </c>
    </row>
    <row r="107" spans="1:82" ht="15.75" x14ac:dyDescent="0.25">
      <c r="A107" s="876">
        <v>215</v>
      </c>
      <c r="B107" s="267">
        <v>215</v>
      </c>
      <c r="C107" s="267">
        <v>0</v>
      </c>
      <c r="D107" s="29" t="s">
        <v>2120</v>
      </c>
      <c r="E107" s="27">
        <v>10635</v>
      </c>
      <c r="F107" s="911" t="s">
        <v>2119</v>
      </c>
      <c r="G107" s="911"/>
      <c r="H107" s="929">
        <v>38</v>
      </c>
      <c r="I107" s="342">
        <v>23.620287912158062</v>
      </c>
      <c r="J107" s="221">
        <v>0</v>
      </c>
      <c r="K107" s="400">
        <v>1</v>
      </c>
      <c r="L107" s="931">
        <v>0</v>
      </c>
      <c r="M107" s="925">
        <v>101</v>
      </c>
      <c r="N107" s="913">
        <v>47.16</v>
      </c>
      <c r="O107" s="914">
        <v>48.167632803885454</v>
      </c>
      <c r="P107" s="915">
        <v>11.7</v>
      </c>
      <c r="Q107" s="916">
        <v>3</v>
      </c>
      <c r="R107" s="227">
        <v>17.689002956037495</v>
      </c>
      <c r="S107" s="427">
        <v>7.9285714285714279</v>
      </c>
      <c r="T107" s="917"/>
      <c r="U107" s="918"/>
      <c r="V107" s="921">
        <v>57.49793691476453</v>
      </c>
      <c r="W107" s="920">
        <v>23.810943332713251</v>
      </c>
      <c r="X107" s="584">
        <v>24.689900000000002</v>
      </c>
      <c r="Y107" s="28">
        <f>VLOOKUP($A:$A,Variables_extraites!$A:$AD,7,FALSE)</f>
        <v>0</v>
      </c>
      <c r="Z107" s="28">
        <f>VLOOKUP($A:$A,Variables_extraites!$A:$AD,8,FALSE)</f>
        <v>0</v>
      </c>
      <c r="AA107" s="28">
        <f>VLOOKUP($A:$A,Variables_extraites!$A:$AD,9,FALSE)</f>
        <v>14.9</v>
      </c>
      <c r="AB107" s="28">
        <f>VLOOKUP($A:$A,Variables_extraites!$A:$AD,10,FALSE)</f>
        <v>0</v>
      </c>
      <c r="AC107" s="28">
        <f>VLOOKUP($A:$A,Variables_extraites!$A:$AD,11,FALSE)</f>
        <v>0</v>
      </c>
      <c r="AD107" s="28">
        <f>VLOOKUP($A:$A,Variables_extraites!$A:$AD,12,FALSE)</f>
        <v>0</v>
      </c>
      <c r="AE107" s="74">
        <f>VLOOKUP($A:$A,Variables_extraites!$A:$AD,13,FALSE)</f>
        <v>65.297092288242723</v>
      </c>
      <c r="AF107" s="74">
        <f>VLOOKUP($A:$A,Variables_extraites!$A:$AD,14,FALSE)</f>
        <v>1.6048192771084335</v>
      </c>
      <c r="AG107" s="84">
        <f>VLOOKUP($A:$A,Variables_extraites!$A:$AD,15,FALSE)</f>
        <v>24</v>
      </c>
      <c r="AH107" s="74" t="str">
        <f>VLOOKUP($A:$A,Variables_extraites!$A:$AD,16,FALSE)</f>
        <v>NA</v>
      </c>
      <c r="AI107" s="58" t="str">
        <f>VLOOKUP($A:$A,Variables_extraites!$A:$AD,17,FALSE)</f>
        <v>NA</v>
      </c>
      <c r="AJ107" s="58" t="str">
        <f>VLOOKUP($A:$A,Variables_extraites!$A:$AD,18,FALSE)</f>
        <v>NA</v>
      </c>
      <c r="AK107" s="74" t="str">
        <f>VLOOKUP($A:$A,Variables_extraites!$A:$AD,19,FALSE)</f>
        <v>NA</v>
      </c>
      <c r="AL107" s="58" t="str">
        <f>VLOOKUP($A:$A,Variables_extraites!$A:$AD,20,FALSE)</f>
        <v>NA</v>
      </c>
      <c r="AM107" s="74" t="str">
        <f>VLOOKUP($A:$A,Variables_extraites!$A:$AD,21,FALSE)</f>
        <v>NA</v>
      </c>
      <c r="AN107" s="74" t="str">
        <f>VLOOKUP($A:$A,Variables_extraites!$A:$AD,22,FALSE)</f>
        <v>NA</v>
      </c>
      <c r="AO107" s="58" t="str">
        <f>VLOOKUP($A:$A,Variables_extraites!$A:$AD,23,FALSE)</f>
        <v>NA</v>
      </c>
      <c r="AP107" s="74" t="str">
        <f>VLOOKUP($A:$A,Variables_extraites!$A:$AD,24,FALSE)</f>
        <v>NA</v>
      </c>
      <c r="AQ107" s="74" t="str">
        <f>VLOOKUP($A:$A,Variables_extraites!$A:$AD,25,FALSE)</f>
        <v>NA</v>
      </c>
      <c r="AR107" s="58" t="str">
        <f>VLOOKUP($A:$A,Variables_extraites!$A:$AD,26,FALSE)</f>
        <v>NA</v>
      </c>
      <c r="AS107" s="74" t="str">
        <f>VLOOKUP($A:$A,Variables_extraites!$A:$AD,27,FALSE)</f>
        <v>NA</v>
      </c>
      <c r="AT107" s="74" t="str">
        <f>VLOOKUP($A:$A,Variables_extraites!$A:$AD,28,FALSE)</f>
        <v>NA</v>
      </c>
      <c r="AU107" s="74" t="str">
        <f>VLOOKUP($A:$A,Variables_extraites!$A:$AD,29,FALSE)</f>
        <v>NA</v>
      </c>
      <c r="AV107" s="74">
        <f>VLOOKUP($A:$A,Variables_extraites!$A:$AD,30,FALSE)</f>
        <v>-19.05</v>
      </c>
      <c r="AW107" s="877" t="s">
        <v>64</v>
      </c>
      <c r="AX107" s="877" t="s">
        <v>64</v>
      </c>
      <c r="AY107" s="877" t="s">
        <v>64</v>
      </c>
      <c r="AZ107" s="877" t="s">
        <v>64</v>
      </c>
      <c r="BA107" s="877" t="s">
        <v>64</v>
      </c>
      <c r="BB107" s="877" t="s">
        <v>64</v>
      </c>
      <c r="BC107" s="877" t="s">
        <v>64</v>
      </c>
      <c r="BD107" s="877" t="s">
        <v>64</v>
      </c>
      <c r="BE107" s="877" t="s">
        <v>64</v>
      </c>
      <c r="BF107" s="877" t="s">
        <v>64</v>
      </c>
      <c r="BG107" s="877" t="s">
        <v>64</v>
      </c>
      <c r="BH107" s="877" t="s">
        <v>64</v>
      </c>
      <c r="BI107" s="877" t="s">
        <v>64</v>
      </c>
      <c r="BJ107" s="877" t="s">
        <v>64</v>
      </c>
      <c r="BK107" s="877" t="s">
        <v>64</v>
      </c>
      <c r="BL107" s="877" t="s">
        <v>64</v>
      </c>
      <c r="BM107" s="877" t="s">
        <v>64</v>
      </c>
      <c r="BN107" s="877" t="s">
        <v>64</v>
      </c>
      <c r="BO107" s="877" t="s">
        <v>64</v>
      </c>
      <c r="BP107" s="877" t="s">
        <v>64</v>
      </c>
      <c r="BQ107" s="877" t="s">
        <v>64</v>
      </c>
      <c r="BR107" s="877" t="s">
        <v>64</v>
      </c>
      <c r="BS107" s="877" t="s">
        <v>64</v>
      </c>
      <c r="BT107" s="877" t="s">
        <v>64</v>
      </c>
      <c r="BU107" s="877" t="s">
        <v>64</v>
      </c>
      <c r="BV107" s="877" t="s">
        <v>64</v>
      </c>
      <c r="BW107" s="877" t="s">
        <v>64</v>
      </c>
      <c r="BX107" s="877" t="s">
        <v>64</v>
      </c>
      <c r="BY107" s="877" t="s">
        <v>64</v>
      </c>
      <c r="BZ107" s="877" t="s">
        <v>64</v>
      </c>
      <c r="CA107" s="877" t="s">
        <v>64</v>
      </c>
      <c r="CB107" s="877" t="s">
        <v>64</v>
      </c>
      <c r="CC107" s="877" t="s">
        <v>64</v>
      </c>
      <c r="CD107" s="877" t="s">
        <v>64</v>
      </c>
    </row>
    <row r="108" spans="1:82" ht="15.75" x14ac:dyDescent="0.25">
      <c r="A108" s="876">
        <v>217</v>
      </c>
      <c r="B108" s="267">
        <v>217</v>
      </c>
      <c r="C108" s="267">
        <v>0</v>
      </c>
      <c r="D108" s="29" t="s">
        <v>2120</v>
      </c>
      <c r="E108" s="27">
        <v>10464</v>
      </c>
      <c r="F108" s="911" t="s">
        <v>2119</v>
      </c>
      <c r="G108" s="911"/>
      <c r="H108" s="929">
        <v>37</v>
      </c>
      <c r="I108" s="342">
        <v>25.057360222195385</v>
      </c>
      <c r="J108" s="221">
        <v>0</v>
      </c>
      <c r="K108" s="400">
        <v>1</v>
      </c>
      <c r="L108" s="931">
        <v>0</v>
      </c>
      <c r="M108" s="925">
        <v>97</v>
      </c>
      <c r="N108" s="913">
        <v>36.57</v>
      </c>
      <c r="O108" s="914">
        <v>56.63074888969026</v>
      </c>
      <c r="P108" s="915">
        <v>33.9</v>
      </c>
      <c r="Q108" s="916">
        <v>4</v>
      </c>
      <c r="R108" s="227">
        <v>14.675570244686162</v>
      </c>
      <c r="S108" s="427">
        <v>4.5</v>
      </c>
      <c r="T108" s="917"/>
      <c r="U108" s="918"/>
      <c r="V108" s="919">
        <v>59.339744000000003</v>
      </c>
      <c r="W108" s="920">
        <v>24.641394290385193</v>
      </c>
      <c r="X108" s="584">
        <v>35.9255</v>
      </c>
      <c r="Y108" s="28">
        <f>VLOOKUP($A:$A,Variables_extraites!$A:$AD,7,FALSE)</f>
        <v>0</v>
      </c>
      <c r="Z108" s="28">
        <f>VLOOKUP($A:$A,Variables_extraites!$A:$AD,8,FALSE)</f>
        <v>0</v>
      </c>
      <c r="AA108" s="28">
        <f>VLOOKUP($A:$A,Variables_extraites!$A:$AD,9,FALSE)</f>
        <v>15.9</v>
      </c>
      <c r="AB108" s="28">
        <f>VLOOKUP($A:$A,Variables_extraites!$A:$AD,10,FALSE)</f>
        <v>0</v>
      </c>
      <c r="AC108" s="28">
        <f>VLOOKUP($A:$A,Variables_extraites!$A:$AD,11,FALSE)</f>
        <v>0</v>
      </c>
      <c r="AD108" s="28">
        <f>VLOOKUP($A:$A,Variables_extraites!$A:$AD,12,FALSE)</f>
        <v>0</v>
      </c>
      <c r="AE108" s="74">
        <f>VLOOKUP($A:$A,Variables_extraites!$A:$AD,13,FALSE)</f>
        <v>59.385171790235077</v>
      </c>
      <c r="AF108" s="74">
        <f>VLOOKUP($A:$A,Variables_extraites!$A:$AD,14,FALSE)</f>
        <v>0.67725752508361203</v>
      </c>
      <c r="AG108" s="84">
        <f>VLOOKUP($A:$A,Variables_extraites!$A:$AD,15,FALSE)</f>
        <v>23</v>
      </c>
      <c r="AH108" s="74" t="str">
        <f>VLOOKUP($A:$A,Variables_extraites!$A:$AD,16,FALSE)</f>
        <v>NA</v>
      </c>
      <c r="AI108" s="58" t="str">
        <f>VLOOKUP($A:$A,Variables_extraites!$A:$AD,17,FALSE)</f>
        <v>NA</v>
      </c>
      <c r="AJ108" s="58" t="str">
        <f>VLOOKUP($A:$A,Variables_extraites!$A:$AD,18,FALSE)</f>
        <v>NA</v>
      </c>
      <c r="AK108" s="74" t="str">
        <f>VLOOKUP($A:$A,Variables_extraites!$A:$AD,19,FALSE)</f>
        <v>NA</v>
      </c>
      <c r="AL108" s="58" t="str">
        <f>VLOOKUP($A:$A,Variables_extraites!$A:$AD,20,FALSE)</f>
        <v>NA</v>
      </c>
      <c r="AM108" s="74" t="str">
        <f>VLOOKUP($A:$A,Variables_extraites!$A:$AD,21,FALSE)</f>
        <v>NA</v>
      </c>
      <c r="AN108" s="74" t="str">
        <f>VLOOKUP($A:$A,Variables_extraites!$A:$AD,22,FALSE)</f>
        <v>NA</v>
      </c>
      <c r="AO108" s="58" t="str">
        <f>VLOOKUP($A:$A,Variables_extraites!$A:$AD,23,FALSE)</f>
        <v>NA</v>
      </c>
      <c r="AP108" s="74" t="str">
        <f>VLOOKUP($A:$A,Variables_extraites!$A:$AD,24,FALSE)</f>
        <v>NA</v>
      </c>
      <c r="AQ108" s="74" t="str">
        <f>VLOOKUP($A:$A,Variables_extraites!$A:$AD,25,FALSE)</f>
        <v>NA</v>
      </c>
      <c r="AR108" s="58" t="str">
        <f>VLOOKUP($A:$A,Variables_extraites!$A:$AD,26,FALSE)</f>
        <v>NA</v>
      </c>
      <c r="AS108" s="74" t="str">
        <f>VLOOKUP($A:$A,Variables_extraites!$A:$AD,27,FALSE)</f>
        <v>NA</v>
      </c>
      <c r="AT108" s="74" t="str">
        <f>VLOOKUP($A:$A,Variables_extraites!$A:$AD,28,FALSE)</f>
        <v>NA</v>
      </c>
      <c r="AU108" s="74" t="str">
        <f>VLOOKUP($A:$A,Variables_extraites!$A:$AD,29,FALSE)</f>
        <v>NA</v>
      </c>
      <c r="AV108" s="74">
        <f>VLOOKUP($A:$A,Variables_extraites!$A:$AD,30,FALSE)</f>
        <v>-23.43</v>
      </c>
      <c r="AW108" s="877" t="s">
        <v>64</v>
      </c>
      <c r="AX108" s="877" t="s">
        <v>64</v>
      </c>
      <c r="AY108" s="877" t="s">
        <v>64</v>
      </c>
      <c r="AZ108" s="877" t="s">
        <v>64</v>
      </c>
      <c r="BA108" s="877" t="s">
        <v>64</v>
      </c>
      <c r="BB108" s="877" t="s">
        <v>64</v>
      </c>
      <c r="BC108" s="877" t="s">
        <v>64</v>
      </c>
      <c r="BD108" s="877" t="s">
        <v>64</v>
      </c>
      <c r="BE108" s="877" t="s">
        <v>64</v>
      </c>
      <c r="BF108" s="877" t="s">
        <v>64</v>
      </c>
      <c r="BG108" s="877" t="s">
        <v>64</v>
      </c>
      <c r="BH108" s="877" t="s">
        <v>64</v>
      </c>
      <c r="BI108" s="877" t="s">
        <v>64</v>
      </c>
      <c r="BJ108" s="877" t="s">
        <v>64</v>
      </c>
      <c r="BK108" s="877" t="s">
        <v>64</v>
      </c>
      <c r="BL108" s="877" t="s">
        <v>64</v>
      </c>
      <c r="BM108" s="877" t="s">
        <v>64</v>
      </c>
      <c r="BN108" s="877" t="s">
        <v>64</v>
      </c>
      <c r="BO108" s="877" t="s">
        <v>64</v>
      </c>
      <c r="BP108" s="877" t="s">
        <v>64</v>
      </c>
      <c r="BQ108" s="877" t="s">
        <v>64</v>
      </c>
      <c r="BR108" s="877" t="s">
        <v>64</v>
      </c>
      <c r="BS108" s="877" t="s">
        <v>64</v>
      </c>
      <c r="BT108" s="877" t="s">
        <v>64</v>
      </c>
      <c r="BU108" s="877" t="s">
        <v>64</v>
      </c>
      <c r="BV108" s="877" t="s">
        <v>64</v>
      </c>
      <c r="BW108" s="877" t="s">
        <v>64</v>
      </c>
      <c r="BX108" s="877" t="s">
        <v>64</v>
      </c>
      <c r="BY108" s="877" t="s">
        <v>64</v>
      </c>
      <c r="BZ108" s="877" t="s">
        <v>64</v>
      </c>
      <c r="CA108" s="877" t="s">
        <v>64</v>
      </c>
      <c r="CB108" s="877" t="s">
        <v>64</v>
      </c>
      <c r="CC108" s="877" t="s">
        <v>64</v>
      </c>
      <c r="CD108" s="877" t="s">
        <v>64</v>
      </c>
    </row>
    <row r="109" spans="1:82" ht="15.75" x14ac:dyDescent="0.25">
      <c r="A109" s="876">
        <v>219</v>
      </c>
      <c r="B109" s="267">
        <v>219</v>
      </c>
      <c r="C109" s="267">
        <v>0</v>
      </c>
      <c r="D109" s="29" t="s">
        <v>2120</v>
      </c>
      <c r="E109" s="27">
        <v>10443</v>
      </c>
      <c r="F109" s="911" t="s">
        <v>2119</v>
      </c>
      <c r="G109" s="911" t="s">
        <v>2119</v>
      </c>
      <c r="H109" s="929">
        <v>41</v>
      </c>
      <c r="I109" s="342">
        <v>20.449137418203453</v>
      </c>
      <c r="J109" s="221">
        <v>1</v>
      </c>
      <c r="K109" s="400">
        <v>1</v>
      </c>
      <c r="L109" s="931">
        <v>0</v>
      </c>
      <c r="M109" s="925">
        <v>73</v>
      </c>
      <c r="N109" s="913">
        <v>17.86</v>
      </c>
      <c r="O109" s="914">
        <v>81.317685607230942</v>
      </c>
      <c r="P109" s="915">
        <v>70.599999999999994</v>
      </c>
      <c r="Q109" s="916">
        <v>4</v>
      </c>
      <c r="R109" s="227">
        <v>23.972442508516114</v>
      </c>
      <c r="S109" s="427">
        <v>10.206896551724139</v>
      </c>
      <c r="T109" s="917"/>
      <c r="U109" s="918"/>
      <c r="V109" s="921">
        <v>45.797887931036357</v>
      </c>
      <c r="W109" s="920">
        <v>29.927365954453023</v>
      </c>
      <c r="X109" s="584">
        <v>19.4346</v>
      </c>
      <c r="Y109" s="28">
        <f>VLOOKUP($A:$A,Variables_extraites!$A:$AD,7,FALSE)</f>
        <v>0</v>
      </c>
      <c r="Z109" s="28">
        <f>VLOOKUP($A:$A,Variables_extraites!$A:$AD,8,FALSE)</f>
        <v>0</v>
      </c>
      <c r="AA109" s="28">
        <f>VLOOKUP($A:$A,Variables_extraites!$A:$AD,9,FALSE)</f>
        <v>13.5</v>
      </c>
      <c r="AB109" s="28">
        <f>VLOOKUP($A:$A,Variables_extraites!$A:$AD,10,FALSE)</f>
        <v>0</v>
      </c>
      <c r="AC109" s="28">
        <f>VLOOKUP($A:$A,Variables_extraites!$A:$AD,11,FALSE)</f>
        <v>0</v>
      </c>
      <c r="AD109" s="28">
        <f>VLOOKUP($A:$A,Variables_extraites!$A:$AD,12,FALSE)</f>
        <v>0</v>
      </c>
      <c r="AE109" s="74">
        <f>VLOOKUP($A:$A,Variables_extraites!$A:$AD,13,FALSE)</f>
        <v>61.091234347048292</v>
      </c>
      <c r="AF109" s="74">
        <f>VLOOKUP($A:$A,Variables_extraites!$A:$AD,14,FALSE)</f>
        <v>1.846153846153846</v>
      </c>
      <c r="AG109" s="84">
        <f>VLOOKUP($A:$A,Variables_extraites!$A:$AD,15,FALSE)</f>
        <v>25</v>
      </c>
      <c r="AH109" s="74" t="str">
        <f>VLOOKUP($A:$A,Variables_extraites!$A:$AD,16,FALSE)</f>
        <v>NA</v>
      </c>
      <c r="AI109" s="58" t="str">
        <f>VLOOKUP($A:$A,Variables_extraites!$A:$AD,17,FALSE)</f>
        <v>NA</v>
      </c>
      <c r="AJ109" s="58" t="str">
        <f>VLOOKUP($A:$A,Variables_extraites!$A:$AD,18,FALSE)</f>
        <v>NA</v>
      </c>
      <c r="AK109" s="74" t="str">
        <f>VLOOKUP($A:$A,Variables_extraites!$A:$AD,19,FALSE)</f>
        <v>NA</v>
      </c>
      <c r="AL109" s="58" t="str">
        <f>VLOOKUP($A:$A,Variables_extraites!$A:$AD,20,FALSE)</f>
        <v>NA</v>
      </c>
      <c r="AM109" s="74" t="str">
        <f>VLOOKUP($A:$A,Variables_extraites!$A:$AD,21,FALSE)</f>
        <v>NA</v>
      </c>
      <c r="AN109" s="74" t="str">
        <f>VLOOKUP($A:$A,Variables_extraites!$A:$AD,22,FALSE)</f>
        <v>NA</v>
      </c>
      <c r="AO109" s="58" t="str">
        <f>VLOOKUP($A:$A,Variables_extraites!$A:$AD,23,FALSE)</f>
        <v>NA</v>
      </c>
      <c r="AP109" s="74" t="str">
        <f>VLOOKUP($A:$A,Variables_extraites!$A:$AD,24,FALSE)</f>
        <v>NA</v>
      </c>
      <c r="AQ109" s="74" t="str">
        <f>VLOOKUP($A:$A,Variables_extraites!$A:$AD,25,FALSE)</f>
        <v>NA</v>
      </c>
      <c r="AR109" s="58" t="str">
        <f>VLOOKUP($A:$A,Variables_extraites!$A:$AD,26,FALSE)</f>
        <v>NA</v>
      </c>
      <c r="AS109" s="74" t="str">
        <f>VLOOKUP($A:$A,Variables_extraites!$A:$AD,27,FALSE)</f>
        <v>NA</v>
      </c>
      <c r="AT109" s="74" t="str">
        <f>VLOOKUP($A:$A,Variables_extraites!$A:$AD,28,FALSE)</f>
        <v>NA</v>
      </c>
      <c r="AU109" s="74" t="str">
        <f>VLOOKUP($A:$A,Variables_extraites!$A:$AD,29,FALSE)</f>
        <v>NA</v>
      </c>
      <c r="AV109" s="74">
        <f>VLOOKUP($A:$A,Variables_extraites!$A:$AD,30,FALSE)</f>
        <v>-29.22</v>
      </c>
      <c r="AW109" s="877">
        <v>7.7930505089459299</v>
      </c>
      <c r="AX109" s="877">
        <v>7.2800283566106101</v>
      </c>
      <c r="AY109" s="877">
        <v>5.4672794804599798</v>
      </c>
      <c r="AZ109" s="877">
        <v>1.59454854955035</v>
      </c>
      <c r="BA109" s="877">
        <v>6.7062542535732002</v>
      </c>
      <c r="BB109" s="877">
        <v>4.6490405656344498</v>
      </c>
      <c r="BC109" s="877">
        <v>9.12974666583996</v>
      </c>
      <c r="BD109" s="877">
        <v>8.01385302983957</v>
      </c>
      <c r="BE109" s="877">
        <v>6.3021362346220497</v>
      </c>
      <c r="BF109" s="877">
        <v>1.5993177936982299</v>
      </c>
      <c r="BG109" s="877">
        <v>5.9763636357327599</v>
      </c>
      <c r="BH109" s="877">
        <v>6.4599233626768999</v>
      </c>
      <c r="BI109" s="877">
        <v>7.0173652052927302</v>
      </c>
      <c r="BJ109" s="877">
        <v>3.8757800630684902</v>
      </c>
      <c r="BK109" s="877">
        <v>6.3262497008374599</v>
      </c>
      <c r="BL109" s="877">
        <v>7.6286278021601497</v>
      </c>
      <c r="BM109" s="877">
        <v>6.2993912061268302</v>
      </c>
      <c r="BN109" s="877">
        <v>6.5742529165001802</v>
      </c>
      <c r="BO109" s="877">
        <v>5.5260688116675896</v>
      </c>
      <c r="BP109" s="877">
        <v>5.6715764481306499</v>
      </c>
      <c r="BQ109" s="877">
        <v>7.7431513941125001</v>
      </c>
      <c r="BR109" s="877">
        <v>3.7290088703378599</v>
      </c>
      <c r="BS109" s="877">
        <v>10.413807725852999</v>
      </c>
      <c r="BT109" s="877">
        <v>2.1634987322828798</v>
      </c>
      <c r="BU109" s="877">
        <v>7.3664096476594301</v>
      </c>
      <c r="BV109" s="877">
        <v>6.7985690035568798</v>
      </c>
      <c r="BW109" s="877">
        <v>4.7787342441178398</v>
      </c>
      <c r="BX109" s="877">
        <v>9.5898009318645094</v>
      </c>
      <c r="BY109" s="877">
        <v>2.7246502717329699</v>
      </c>
      <c r="BZ109" s="877">
        <v>7.2936095891796597</v>
      </c>
      <c r="CA109" s="877">
        <v>4.0259146987507899</v>
      </c>
      <c r="CB109" s="877">
        <v>2.2961913426848501</v>
      </c>
      <c r="CC109" s="877">
        <v>3.6374007773215702</v>
      </c>
      <c r="CD109" s="877">
        <v>8.2503089935701297</v>
      </c>
    </row>
    <row r="110" spans="1:82" ht="15.75" x14ac:dyDescent="0.25">
      <c r="A110" s="876">
        <v>220</v>
      </c>
      <c r="B110" s="267">
        <v>220</v>
      </c>
      <c r="C110" s="267">
        <v>0</v>
      </c>
      <c r="D110" s="29" t="s">
        <v>2120</v>
      </c>
      <c r="E110" s="27">
        <v>10598</v>
      </c>
      <c r="F110" s="911" t="s">
        <v>2119</v>
      </c>
      <c r="G110" s="911"/>
      <c r="H110" s="929">
        <v>44</v>
      </c>
      <c r="I110" s="342">
        <v>22.340297065571789</v>
      </c>
      <c r="J110" s="61">
        <v>0</v>
      </c>
      <c r="K110" s="400">
        <v>1</v>
      </c>
      <c r="L110" s="221">
        <v>0</v>
      </c>
      <c r="M110" s="916">
        <v>105</v>
      </c>
      <c r="N110" s="913">
        <v>27.43</v>
      </c>
      <c r="O110" s="914">
        <v>62.862109440502259</v>
      </c>
      <c r="P110" s="915">
        <v>26.5</v>
      </c>
      <c r="Q110" s="916">
        <v>5</v>
      </c>
      <c r="R110" s="227">
        <v>13.611447521820278</v>
      </c>
      <c r="S110" s="427">
        <v>7.3966942148760335</v>
      </c>
      <c r="T110" s="917">
        <v>10</v>
      </c>
      <c r="U110" s="918"/>
      <c r="V110" s="921">
        <v>63.254783516790681</v>
      </c>
      <c r="W110" s="920">
        <v>21.566334110657454</v>
      </c>
      <c r="X110" s="584">
        <v>27.043199999999999</v>
      </c>
      <c r="Y110" s="28">
        <f>VLOOKUP($A:$A,Variables_extraites!$A:$AD,7,FALSE)</f>
        <v>0</v>
      </c>
      <c r="Z110" s="28">
        <f>VLOOKUP($A:$A,Variables_extraites!$A:$AD,8,FALSE)</f>
        <v>0</v>
      </c>
      <c r="AA110" s="28">
        <f>VLOOKUP($A:$A,Variables_extraites!$A:$AD,9,FALSE)</f>
        <v>15</v>
      </c>
      <c r="AB110" s="28">
        <f>VLOOKUP($A:$A,Variables_extraites!$A:$AD,10,FALSE)</f>
        <v>0</v>
      </c>
      <c r="AC110" s="28">
        <f>VLOOKUP($A:$A,Variables_extraites!$A:$AD,11,FALSE)</f>
        <v>0</v>
      </c>
      <c r="AD110" s="28">
        <f>VLOOKUP($A:$A,Variables_extraites!$A:$AD,12,FALSE)</f>
        <v>0</v>
      </c>
      <c r="AE110" s="74">
        <f>VLOOKUP($A:$A,Variables_extraites!$A:$AD,13,FALSE)</f>
        <v>60.994995584339129</v>
      </c>
      <c r="AF110" s="74">
        <f>VLOOKUP($A:$A,Variables_extraites!$A:$AD,14,FALSE)</f>
        <v>1.9330453563714904</v>
      </c>
      <c r="AG110" s="84">
        <f>VLOOKUP($A:$A,Variables_extraites!$A:$AD,15,FALSE)</f>
        <v>30.5</v>
      </c>
      <c r="AH110" s="74" t="str">
        <f>VLOOKUP($A:$A,Variables_extraites!$A:$AD,16,FALSE)</f>
        <v>NA</v>
      </c>
      <c r="AI110" s="58" t="str">
        <f>VLOOKUP($A:$A,Variables_extraites!$A:$AD,17,FALSE)</f>
        <v>NA</v>
      </c>
      <c r="AJ110" s="58" t="str">
        <f>VLOOKUP($A:$A,Variables_extraites!$A:$AD,18,FALSE)</f>
        <v>NA</v>
      </c>
      <c r="AK110" s="74" t="str">
        <f>VLOOKUP($A:$A,Variables_extraites!$A:$AD,19,FALSE)</f>
        <v>NA</v>
      </c>
      <c r="AL110" s="58" t="str">
        <f>VLOOKUP($A:$A,Variables_extraites!$A:$AD,20,FALSE)</f>
        <v>NA</v>
      </c>
      <c r="AM110" s="74" t="str">
        <f>VLOOKUP($A:$A,Variables_extraites!$A:$AD,21,FALSE)</f>
        <v>NA</v>
      </c>
      <c r="AN110" s="74" t="str">
        <f>VLOOKUP($A:$A,Variables_extraites!$A:$AD,22,FALSE)</f>
        <v>NA</v>
      </c>
      <c r="AO110" s="58" t="str">
        <f>VLOOKUP($A:$A,Variables_extraites!$A:$AD,23,FALSE)</f>
        <v>NA</v>
      </c>
      <c r="AP110" s="74" t="str">
        <f>VLOOKUP($A:$A,Variables_extraites!$A:$AD,24,FALSE)</f>
        <v>NA</v>
      </c>
      <c r="AQ110" s="74" t="str">
        <f>VLOOKUP($A:$A,Variables_extraites!$A:$AD,25,FALSE)</f>
        <v>NA</v>
      </c>
      <c r="AR110" s="58" t="str">
        <f>VLOOKUP($A:$A,Variables_extraites!$A:$AD,26,FALSE)</f>
        <v>NA</v>
      </c>
      <c r="AS110" s="74" t="str">
        <f>VLOOKUP($A:$A,Variables_extraites!$A:$AD,27,FALSE)</f>
        <v>NA</v>
      </c>
      <c r="AT110" s="74" t="str">
        <f>VLOOKUP($A:$A,Variables_extraites!$A:$AD,28,FALSE)</f>
        <v>NA</v>
      </c>
      <c r="AU110" s="74" t="str">
        <f>VLOOKUP($A:$A,Variables_extraites!$A:$AD,29,FALSE)</f>
        <v>NA</v>
      </c>
      <c r="AV110" s="74">
        <f>VLOOKUP($A:$A,Variables_extraites!$A:$AD,30,FALSE)</f>
        <v>-26.46</v>
      </c>
      <c r="AW110" s="877" t="s">
        <v>64</v>
      </c>
      <c r="AX110" s="877" t="s">
        <v>64</v>
      </c>
      <c r="AY110" s="877" t="s">
        <v>64</v>
      </c>
      <c r="AZ110" s="877" t="s">
        <v>64</v>
      </c>
      <c r="BA110" s="877" t="s">
        <v>64</v>
      </c>
      <c r="BB110" s="877" t="s">
        <v>64</v>
      </c>
      <c r="BC110" s="877" t="s">
        <v>64</v>
      </c>
      <c r="BD110" s="877" t="s">
        <v>64</v>
      </c>
      <c r="BE110" s="877" t="s">
        <v>64</v>
      </c>
      <c r="BF110" s="877" t="s">
        <v>64</v>
      </c>
      <c r="BG110" s="877" t="s">
        <v>64</v>
      </c>
      <c r="BH110" s="877" t="s">
        <v>64</v>
      </c>
      <c r="BI110" s="877" t="s">
        <v>64</v>
      </c>
      <c r="BJ110" s="877" t="s">
        <v>64</v>
      </c>
      <c r="BK110" s="877" t="s">
        <v>64</v>
      </c>
      <c r="BL110" s="877" t="s">
        <v>64</v>
      </c>
      <c r="BM110" s="877" t="s">
        <v>64</v>
      </c>
      <c r="BN110" s="877" t="s">
        <v>64</v>
      </c>
      <c r="BO110" s="877" t="s">
        <v>64</v>
      </c>
      <c r="BP110" s="877" t="s">
        <v>64</v>
      </c>
      <c r="BQ110" s="877" t="s">
        <v>64</v>
      </c>
      <c r="BR110" s="877" t="s">
        <v>64</v>
      </c>
      <c r="BS110" s="877" t="s">
        <v>64</v>
      </c>
      <c r="BT110" s="877" t="s">
        <v>64</v>
      </c>
      <c r="BU110" s="877" t="s">
        <v>64</v>
      </c>
      <c r="BV110" s="877" t="s">
        <v>64</v>
      </c>
      <c r="BW110" s="877" t="s">
        <v>64</v>
      </c>
      <c r="BX110" s="877" t="s">
        <v>64</v>
      </c>
      <c r="BY110" s="877" t="s">
        <v>64</v>
      </c>
      <c r="BZ110" s="877" t="s">
        <v>64</v>
      </c>
      <c r="CA110" s="877" t="s">
        <v>64</v>
      </c>
      <c r="CB110" s="877" t="s">
        <v>64</v>
      </c>
      <c r="CC110" s="877" t="s">
        <v>64</v>
      </c>
      <c r="CD110" s="877" t="s">
        <v>64</v>
      </c>
    </row>
    <row r="111" spans="1:82" ht="15.75" x14ac:dyDescent="0.25">
      <c r="A111" s="876">
        <v>221</v>
      </c>
      <c r="B111" s="267">
        <v>221</v>
      </c>
      <c r="C111" s="267">
        <v>0</v>
      </c>
      <c r="D111" s="29" t="s">
        <v>2120</v>
      </c>
      <c r="E111" s="27">
        <v>10636</v>
      </c>
      <c r="F111" s="911" t="s">
        <v>2119</v>
      </c>
      <c r="G111" s="911"/>
      <c r="H111" s="929">
        <v>45</v>
      </c>
      <c r="I111" s="342">
        <v>24.343809494085704</v>
      </c>
      <c r="J111" s="221">
        <v>0</v>
      </c>
      <c r="K111" s="400">
        <v>1</v>
      </c>
      <c r="L111" s="931">
        <v>0</v>
      </c>
      <c r="M111" s="925">
        <v>62</v>
      </c>
      <c r="N111" s="913">
        <v>18.670000000000002</v>
      </c>
      <c r="O111" s="914">
        <v>43.738396559055964</v>
      </c>
      <c r="P111" s="915">
        <v>6.5</v>
      </c>
      <c r="Q111" s="916">
        <v>5</v>
      </c>
      <c r="R111" s="227">
        <v>27.044979403315363</v>
      </c>
      <c r="S111" s="427">
        <v>9.8409090909090899</v>
      </c>
      <c r="T111" s="917"/>
      <c r="U111" s="918"/>
      <c r="V111" s="921">
        <v>63.55905324345288</v>
      </c>
      <c r="W111" s="920">
        <v>25.744281466182294</v>
      </c>
      <c r="X111" s="584">
        <v>64.357200000000006</v>
      </c>
      <c r="Y111" s="28">
        <f>VLOOKUP($A:$A,Variables_extraites!$A:$AD,7,FALSE)</f>
        <v>0</v>
      </c>
      <c r="Z111" s="28">
        <f>VLOOKUP($A:$A,Variables_extraites!$A:$AD,8,FALSE)</f>
        <v>0</v>
      </c>
      <c r="AA111" s="28">
        <f>VLOOKUP($A:$A,Variables_extraites!$A:$AD,9,FALSE)</f>
        <v>15.3</v>
      </c>
      <c r="AB111" s="28">
        <f>VLOOKUP($A:$A,Variables_extraites!$A:$AD,10,FALSE)</f>
        <v>0</v>
      </c>
      <c r="AC111" s="28">
        <f>VLOOKUP($A:$A,Variables_extraites!$A:$AD,11,FALSE)</f>
        <v>0</v>
      </c>
      <c r="AD111" s="28">
        <f>VLOOKUP($A:$A,Variables_extraites!$A:$AD,12,FALSE)</f>
        <v>0</v>
      </c>
      <c r="AE111" s="74">
        <f>VLOOKUP($A:$A,Variables_extraites!$A:$AD,13,FALSE)</f>
        <v>60.889355742296928</v>
      </c>
      <c r="AF111" s="74">
        <f>VLOOKUP($A:$A,Variables_extraites!$A:$AD,14,FALSE)</f>
        <v>1.5139860139860137</v>
      </c>
      <c r="AG111" s="84">
        <f>VLOOKUP($A:$A,Variables_extraites!$A:$AD,15,FALSE)</f>
        <v>26</v>
      </c>
      <c r="AH111" s="74" t="str">
        <f>VLOOKUP($A:$A,Variables_extraites!$A:$AD,16,FALSE)</f>
        <v>NA</v>
      </c>
      <c r="AI111" s="58" t="str">
        <f>VLOOKUP($A:$A,Variables_extraites!$A:$AD,17,FALSE)</f>
        <v>NA</v>
      </c>
      <c r="AJ111" s="58" t="str">
        <f>VLOOKUP($A:$A,Variables_extraites!$A:$AD,18,FALSE)</f>
        <v>NA</v>
      </c>
      <c r="AK111" s="74" t="str">
        <f>VLOOKUP($A:$A,Variables_extraites!$A:$AD,19,FALSE)</f>
        <v>NA</v>
      </c>
      <c r="AL111" s="58" t="str">
        <f>VLOOKUP($A:$A,Variables_extraites!$A:$AD,20,FALSE)</f>
        <v>NA</v>
      </c>
      <c r="AM111" s="74" t="str">
        <f>VLOOKUP($A:$A,Variables_extraites!$A:$AD,21,FALSE)</f>
        <v>NA</v>
      </c>
      <c r="AN111" s="74" t="str">
        <f>VLOOKUP($A:$A,Variables_extraites!$A:$AD,22,FALSE)</f>
        <v>NA</v>
      </c>
      <c r="AO111" s="58" t="str">
        <f>VLOOKUP($A:$A,Variables_extraites!$A:$AD,23,FALSE)</f>
        <v>NA</v>
      </c>
      <c r="AP111" s="74" t="str">
        <f>VLOOKUP($A:$A,Variables_extraites!$A:$AD,24,FALSE)</f>
        <v>NA</v>
      </c>
      <c r="AQ111" s="74" t="str">
        <f>VLOOKUP($A:$A,Variables_extraites!$A:$AD,25,FALSE)</f>
        <v>NA</v>
      </c>
      <c r="AR111" s="58" t="str">
        <f>VLOOKUP($A:$A,Variables_extraites!$A:$AD,26,FALSE)</f>
        <v>NA</v>
      </c>
      <c r="AS111" s="74" t="str">
        <f>VLOOKUP($A:$A,Variables_extraites!$A:$AD,27,FALSE)</f>
        <v>NA</v>
      </c>
      <c r="AT111" s="74" t="str">
        <f>VLOOKUP($A:$A,Variables_extraites!$A:$AD,28,FALSE)</f>
        <v>NA</v>
      </c>
      <c r="AU111" s="74" t="str">
        <f>VLOOKUP($A:$A,Variables_extraites!$A:$AD,29,FALSE)</f>
        <v>NA</v>
      </c>
      <c r="AV111" s="74">
        <f>VLOOKUP($A:$A,Variables_extraites!$A:$AD,30,FALSE)</f>
        <v>-22.89</v>
      </c>
      <c r="AW111" s="877" t="s">
        <v>64</v>
      </c>
      <c r="AX111" s="877" t="s">
        <v>64</v>
      </c>
      <c r="AY111" s="877" t="s">
        <v>64</v>
      </c>
      <c r="AZ111" s="877" t="s">
        <v>64</v>
      </c>
      <c r="BA111" s="877" t="s">
        <v>64</v>
      </c>
      <c r="BB111" s="877" t="s">
        <v>64</v>
      </c>
      <c r="BC111" s="877" t="s">
        <v>64</v>
      </c>
      <c r="BD111" s="877" t="s">
        <v>64</v>
      </c>
      <c r="BE111" s="877" t="s">
        <v>64</v>
      </c>
      <c r="BF111" s="877" t="s">
        <v>64</v>
      </c>
      <c r="BG111" s="877" t="s">
        <v>64</v>
      </c>
      <c r="BH111" s="877" t="s">
        <v>64</v>
      </c>
      <c r="BI111" s="877" t="s">
        <v>64</v>
      </c>
      <c r="BJ111" s="877" t="s">
        <v>64</v>
      </c>
      <c r="BK111" s="877" t="s">
        <v>64</v>
      </c>
      <c r="BL111" s="877" t="s">
        <v>64</v>
      </c>
      <c r="BM111" s="877" t="s">
        <v>64</v>
      </c>
      <c r="BN111" s="877" t="s">
        <v>64</v>
      </c>
      <c r="BO111" s="877" t="s">
        <v>64</v>
      </c>
      <c r="BP111" s="877" t="s">
        <v>64</v>
      </c>
      <c r="BQ111" s="877" t="s">
        <v>64</v>
      </c>
      <c r="BR111" s="877" t="s">
        <v>64</v>
      </c>
      <c r="BS111" s="877" t="s">
        <v>64</v>
      </c>
      <c r="BT111" s="877" t="s">
        <v>64</v>
      </c>
      <c r="BU111" s="877" t="s">
        <v>64</v>
      </c>
      <c r="BV111" s="877" t="s">
        <v>64</v>
      </c>
      <c r="BW111" s="877" t="s">
        <v>64</v>
      </c>
      <c r="BX111" s="877" t="s">
        <v>64</v>
      </c>
      <c r="BY111" s="877" t="s">
        <v>64</v>
      </c>
      <c r="BZ111" s="877" t="s">
        <v>64</v>
      </c>
      <c r="CA111" s="877" t="s">
        <v>64</v>
      </c>
      <c r="CB111" s="877" t="s">
        <v>64</v>
      </c>
      <c r="CC111" s="877" t="s">
        <v>64</v>
      </c>
      <c r="CD111" s="877" t="s">
        <v>64</v>
      </c>
    </row>
    <row r="112" spans="1:82" ht="15.75" x14ac:dyDescent="0.25">
      <c r="A112" s="876">
        <v>222</v>
      </c>
      <c r="B112" s="267">
        <v>222</v>
      </c>
      <c r="C112" s="267">
        <v>0</v>
      </c>
      <c r="D112" s="29" t="s">
        <v>2120</v>
      </c>
      <c r="E112" s="27">
        <v>10311</v>
      </c>
      <c r="F112" s="911" t="s">
        <v>2119</v>
      </c>
      <c r="G112" s="911" t="s">
        <v>2119</v>
      </c>
      <c r="H112" s="979">
        <v>45</v>
      </c>
      <c r="I112" s="342">
        <v>22.4058769513315</v>
      </c>
      <c r="J112" s="61">
        <v>1</v>
      </c>
      <c r="K112" s="400">
        <v>1</v>
      </c>
      <c r="L112" s="221">
        <v>0</v>
      </c>
      <c r="M112" s="916">
        <v>82</v>
      </c>
      <c r="N112" s="913">
        <v>26.32</v>
      </c>
      <c r="O112" s="914">
        <v>27.048119228055846</v>
      </c>
      <c r="P112" s="915">
        <v>39.700000000000003</v>
      </c>
      <c r="Q112" s="916">
        <v>3</v>
      </c>
      <c r="R112" s="227">
        <v>20.384954815779547</v>
      </c>
      <c r="S112" s="427">
        <v>6.7096774193548381</v>
      </c>
      <c r="T112" s="917">
        <v>14</v>
      </c>
      <c r="U112" s="918"/>
      <c r="V112" s="919">
        <v>36.942664000000001</v>
      </c>
      <c r="W112" s="930"/>
      <c r="X112" s="584">
        <v>24.542300000000001</v>
      </c>
      <c r="Y112" s="28">
        <f>VLOOKUP($A:$A,Variables_extraites!$A:$AD,7,FALSE)</f>
        <v>0</v>
      </c>
      <c r="Z112" s="28">
        <f>VLOOKUP($A:$A,Variables_extraites!$A:$AD,8,FALSE)</f>
        <v>0</v>
      </c>
      <c r="AA112" s="28">
        <f>VLOOKUP($A:$A,Variables_extraites!$A:$AD,9,FALSE)</f>
        <v>13.7</v>
      </c>
      <c r="AB112" s="28">
        <f>VLOOKUP($A:$A,Variables_extraites!$A:$AD,10,FALSE)</f>
        <v>0</v>
      </c>
      <c r="AC112" s="28">
        <f>VLOOKUP($A:$A,Variables_extraites!$A:$AD,11,FALSE)</f>
        <v>0</v>
      </c>
      <c r="AD112" s="28">
        <f>VLOOKUP($A:$A,Variables_extraites!$A:$AD,12,FALSE)</f>
        <v>0</v>
      </c>
      <c r="AE112" s="74">
        <f>VLOOKUP($A:$A,Variables_extraites!$A:$AD,13,FALSE)</f>
        <v>50.774612693653175</v>
      </c>
      <c r="AF112" s="74">
        <f>VLOOKUP($A:$A,Variables_extraites!$A:$AD,14,FALSE)</f>
        <v>1.5837563451776651</v>
      </c>
      <c r="AG112" s="84">
        <f>VLOOKUP($A:$A,Variables_extraites!$A:$AD,15,FALSE)</f>
        <v>25</v>
      </c>
      <c r="AH112" s="74" t="str">
        <f>VLOOKUP($A:$A,Variables_extraites!$A:$AD,16,FALSE)</f>
        <v>NA</v>
      </c>
      <c r="AI112" s="58" t="str">
        <f>VLOOKUP($A:$A,Variables_extraites!$A:$AD,17,FALSE)</f>
        <v>NA</v>
      </c>
      <c r="AJ112" s="58" t="str">
        <f>VLOOKUP($A:$A,Variables_extraites!$A:$AD,18,FALSE)</f>
        <v>NA</v>
      </c>
      <c r="AK112" s="74" t="str">
        <f>VLOOKUP($A:$A,Variables_extraites!$A:$AD,19,FALSE)</f>
        <v>NA</v>
      </c>
      <c r="AL112" s="58" t="str">
        <f>VLOOKUP($A:$A,Variables_extraites!$A:$AD,20,FALSE)</f>
        <v>NA</v>
      </c>
      <c r="AM112" s="74" t="str">
        <f>VLOOKUP($A:$A,Variables_extraites!$A:$AD,21,FALSE)</f>
        <v>NA</v>
      </c>
      <c r="AN112" s="74" t="str">
        <f>VLOOKUP($A:$A,Variables_extraites!$A:$AD,22,FALSE)</f>
        <v>NA</v>
      </c>
      <c r="AO112" s="58" t="str">
        <f>VLOOKUP($A:$A,Variables_extraites!$A:$AD,23,FALSE)</f>
        <v>NA</v>
      </c>
      <c r="AP112" s="74" t="str">
        <f>VLOOKUP($A:$A,Variables_extraites!$A:$AD,24,FALSE)</f>
        <v>NA</v>
      </c>
      <c r="AQ112" s="74" t="str">
        <f>VLOOKUP($A:$A,Variables_extraites!$A:$AD,25,FALSE)</f>
        <v>NA</v>
      </c>
      <c r="AR112" s="58" t="str">
        <f>VLOOKUP($A:$A,Variables_extraites!$A:$AD,26,FALSE)</f>
        <v>NA</v>
      </c>
      <c r="AS112" s="74" t="str">
        <f>VLOOKUP($A:$A,Variables_extraites!$A:$AD,27,FALSE)</f>
        <v>NA</v>
      </c>
      <c r="AT112" s="74" t="str">
        <f>VLOOKUP($A:$A,Variables_extraites!$A:$AD,28,FALSE)</f>
        <v>NA</v>
      </c>
      <c r="AU112" s="74" t="str">
        <f>VLOOKUP($A:$A,Variables_extraites!$A:$AD,29,FALSE)</f>
        <v>NA</v>
      </c>
      <c r="AV112" s="74">
        <f>VLOOKUP($A:$A,Variables_extraites!$A:$AD,30,FALSE)</f>
        <v>-31.58</v>
      </c>
      <c r="AW112" s="877">
        <v>8.2457428347537007</v>
      </c>
      <c r="AX112" s="877">
        <v>7.6440725778021603</v>
      </c>
      <c r="AY112" s="877">
        <v>5.4715126480454996</v>
      </c>
      <c r="AZ112" s="877">
        <v>2.0806576633452298</v>
      </c>
      <c r="BA112" s="877">
        <v>7.1710266394431397</v>
      </c>
      <c r="BB112" s="877">
        <v>4.8634429343480399</v>
      </c>
      <c r="BC112" s="877">
        <v>9.1785403680657307</v>
      </c>
      <c r="BD112" s="877">
        <v>8.6870956911916899</v>
      </c>
      <c r="BE112" s="877">
        <v>6.1816989110961096</v>
      </c>
      <c r="BF112" s="877">
        <v>0.79077203786200001</v>
      </c>
      <c r="BG112" s="877">
        <v>6.4301179748920303</v>
      </c>
      <c r="BH112" s="877">
        <v>6.8229850185468797</v>
      </c>
      <c r="BI112" s="877">
        <v>7.3787717010793097</v>
      </c>
      <c r="BJ112" s="877">
        <v>4.6633446193660903</v>
      </c>
      <c r="BK112" s="877">
        <v>6.2634100587563397</v>
      </c>
      <c r="BL112" s="877">
        <v>6.8997798500482901</v>
      </c>
      <c r="BM112" s="877">
        <v>6.9080923408182704</v>
      </c>
      <c r="BN112" s="877">
        <v>6.8341549814013201</v>
      </c>
      <c r="BO112" s="877">
        <v>5.9685516033639496</v>
      </c>
      <c r="BP112" s="877">
        <v>6.0334230015374501</v>
      </c>
      <c r="BQ112" s="877">
        <v>7.8028394409351103</v>
      </c>
      <c r="BR112" s="877">
        <v>4.1018181342274103</v>
      </c>
      <c r="BS112" s="877">
        <v>10.128922298093</v>
      </c>
      <c r="BT112" s="877">
        <v>2.3617683594191501</v>
      </c>
      <c r="BU112" s="877">
        <v>5.8262942454996303</v>
      </c>
      <c r="BV112" s="877">
        <v>6.4880007708340699</v>
      </c>
      <c r="BW112" s="877">
        <v>4.9941271140031303</v>
      </c>
      <c r="BX112" s="877">
        <v>9.3060844806391696</v>
      </c>
      <c r="BY112" s="877">
        <v>2.66902676550963</v>
      </c>
      <c r="BZ112" s="877">
        <v>7.6238814900134599</v>
      </c>
      <c r="CA112" s="877">
        <v>3.9030382701129098</v>
      </c>
      <c r="CB112" s="877">
        <v>1.6822029906257101</v>
      </c>
      <c r="CC112" s="877">
        <v>1.72447611127223</v>
      </c>
      <c r="CD112" s="877">
        <v>7.7671539386738599</v>
      </c>
    </row>
    <row r="113" spans="1:82" ht="15.75" x14ac:dyDescent="0.25">
      <c r="A113" s="876">
        <v>223</v>
      </c>
      <c r="B113" s="267">
        <v>223</v>
      </c>
      <c r="C113" s="267">
        <v>0</v>
      </c>
      <c r="D113" s="29" t="s">
        <v>2120</v>
      </c>
      <c r="E113" s="27">
        <v>10466</v>
      </c>
      <c r="F113" s="911" t="s">
        <v>2119</v>
      </c>
      <c r="G113" s="911"/>
      <c r="H113" s="979">
        <v>47</v>
      </c>
      <c r="I113" s="342">
        <v>21.224489795918366</v>
      </c>
      <c r="J113" s="61">
        <v>0</v>
      </c>
      <c r="K113" s="400">
        <v>1</v>
      </c>
      <c r="L113" s="221">
        <v>0</v>
      </c>
      <c r="M113" s="916">
        <v>81</v>
      </c>
      <c r="N113" s="913">
        <v>32.299999999999997</v>
      </c>
      <c r="O113" s="914">
        <v>29.480757980895532</v>
      </c>
      <c r="P113" s="924"/>
      <c r="Q113" s="925"/>
      <c r="R113" s="227">
        <v>24.457779482707679</v>
      </c>
      <c r="S113" s="427">
        <v>8.9545454545454533</v>
      </c>
      <c r="T113" s="917">
        <v>11</v>
      </c>
      <c r="U113" s="918"/>
      <c r="V113" s="921">
        <v>67.44148486120433</v>
      </c>
      <c r="W113" s="920">
        <v>26.171784394860953</v>
      </c>
      <c r="X113" s="584">
        <v>36.800600000000003</v>
      </c>
      <c r="Y113" s="28">
        <f>VLOOKUP($A:$A,Variables_extraites!$A:$AD,7,FALSE)</f>
        <v>0</v>
      </c>
      <c r="Z113" s="28">
        <f>VLOOKUP($A:$A,Variables_extraites!$A:$AD,8,FALSE)</f>
        <v>0</v>
      </c>
      <c r="AA113" s="28">
        <f>VLOOKUP($A:$A,Variables_extraites!$A:$AD,9,FALSE)</f>
        <v>14.6</v>
      </c>
      <c r="AB113" s="28">
        <f>VLOOKUP($A:$A,Variables_extraites!$A:$AD,10,FALSE)</f>
        <v>0</v>
      </c>
      <c r="AC113" s="28">
        <f>VLOOKUP($A:$A,Variables_extraites!$A:$AD,11,FALSE)</f>
        <v>0</v>
      </c>
      <c r="AD113" s="28">
        <f>VLOOKUP($A:$A,Variables_extraites!$A:$AD,12,FALSE)</f>
        <v>0</v>
      </c>
      <c r="AE113" s="74">
        <f>VLOOKUP($A:$A,Variables_extraites!$A:$AD,13,FALSE)</f>
        <v>62.557226945716152</v>
      </c>
      <c r="AF113" s="74">
        <f>VLOOKUP($A:$A,Variables_extraites!$A:$AD,14,FALSE)</f>
        <v>2.068241469816273</v>
      </c>
      <c r="AG113" s="84">
        <f>VLOOKUP($A:$A,Variables_extraites!$A:$AD,15,FALSE)</f>
        <v>28</v>
      </c>
      <c r="AH113" s="74" t="str">
        <f>VLOOKUP($A:$A,Variables_extraites!$A:$AD,16,FALSE)</f>
        <v>NA</v>
      </c>
      <c r="AI113" s="58" t="str">
        <f>VLOOKUP($A:$A,Variables_extraites!$A:$AD,17,FALSE)</f>
        <v>NA</v>
      </c>
      <c r="AJ113" s="58" t="str">
        <f>VLOOKUP($A:$A,Variables_extraites!$A:$AD,18,FALSE)</f>
        <v>NA</v>
      </c>
      <c r="AK113" s="74" t="str">
        <f>VLOOKUP($A:$A,Variables_extraites!$A:$AD,19,FALSE)</f>
        <v>NA</v>
      </c>
      <c r="AL113" s="58" t="str">
        <f>VLOOKUP($A:$A,Variables_extraites!$A:$AD,20,FALSE)</f>
        <v>NA</v>
      </c>
      <c r="AM113" s="74" t="str">
        <f>VLOOKUP($A:$A,Variables_extraites!$A:$AD,21,FALSE)</f>
        <v>NA</v>
      </c>
      <c r="AN113" s="74" t="str">
        <f>VLOOKUP($A:$A,Variables_extraites!$A:$AD,22,FALSE)</f>
        <v>NA</v>
      </c>
      <c r="AO113" s="58" t="str">
        <f>VLOOKUP($A:$A,Variables_extraites!$A:$AD,23,FALSE)</f>
        <v>NA</v>
      </c>
      <c r="AP113" s="74" t="str">
        <f>VLOOKUP($A:$A,Variables_extraites!$A:$AD,24,FALSE)</f>
        <v>NA</v>
      </c>
      <c r="AQ113" s="74" t="str">
        <f>VLOOKUP($A:$A,Variables_extraites!$A:$AD,25,FALSE)</f>
        <v>NA</v>
      </c>
      <c r="AR113" s="58" t="str">
        <f>VLOOKUP($A:$A,Variables_extraites!$A:$AD,26,FALSE)</f>
        <v>NA</v>
      </c>
      <c r="AS113" s="74" t="str">
        <f>VLOOKUP($A:$A,Variables_extraites!$A:$AD,27,FALSE)</f>
        <v>NA</v>
      </c>
      <c r="AT113" s="74" t="str">
        <f>VLOOKUP($A:$A,Variables_extraites!$A:$AD,28,FALSE)</f>
        <v>NA</v>
      </c>
      <c r="AU113" s="74" t="str">
        <f>VLOOKUP($A:$A,Variables_extraites!$A:$AD,29,FALSE)</f>
        <v>NA</v>
      </c>
      <c r="AV113" s="74">
        <f>VLOOKUP($A:$A,Variables_extraites!$A:$AD,30,FALSE)</f>
        <v>-23.23</v>
      </c>
      <c r="AW113" s="877" t="s">
        <v>64</v>
      </c>
      <c r="AX113" s="877" t="s">
        <v>64</v>
      </c>
      <c r="AY113" s="877" t="s">
        <v>64</v>
      </c>
      <c r="AZ113" s="877" t="s">
        <v>64</v>
      </c>
      <c r="BA113" s="877" t="s">
        <v>64</v>
      </c>
      <c r="BB113" s="877" t="s">
        <v>64</v>
      </c>
      <c r="BC113" s="877" t="s">
        <v>64</v>
      </c>
      <c r="BD113" s="877" t="s">
        <v>64</v>
      </c>
      <c r="BE113" s="877" t="s">
        <v>64</v>
      </c>
      <c r="BF113" s="877" t="s">
        <v>64</v>
      </c>
      <c r="BG113" s="877" t="s">
        <v>64</v>
      </c>
      <c r="BH113" s="877" t="s">
        <v>64</v>
      </c>
      <c r="BI113" s="877" t="s">
        <v>64</v>
      </c>
      <c r="BJ113" s="877" t="s">
        <v>64</v>
      </c>
      <c r="BK113" s="877" t="s">
        <v>64</v>
      </c>
      <c r="BL113" s="877" t="s">
        <v>64</v>
      </c>
      <c r="BM113" s="877" t="s">
        <v>64</v>
      </c>
      <c r="BN113" s="877" t="s">
        <v>64</v>
      </c>
      <c r="BO113" s="877" t="s">
        <v>64</v>
      </c>
      <c r="BP113" s="877" t="s">
        <v>64</v>
      </c>
      <c r="BQ113" s="877" t="s">
        <v>64</v>
      </c>
      <c r="BR113" s="877" t="s">
        <v>64</v>
      </c>
      <c r="BS113" s="877" t="s">
        <v>64</v>
      </c>
      <c r="BT113" s="877" t="s">
        <v>64</v>
      </c>
      <c r="BU113" s="877" t="s">
        <v>64</v>
      </c>
      <c r="BV113" s="877" t="s">
        <v>64</v>
      </c>
      <c r="BW113" s="877" t="s">
        <v>64</v>
      </c>
      <c r="BX113" s="877" t="s">
        <v>64</v>
      </c>
      <c r="BY113" s="877" t="s">
        <v>64</v>
      </c>
      <c r="BZ113" s="877" t="s">
        <v>64</v>
      </c>
      <c r="CA113" s="877" t="s">
        <v>64</v>
      </c>
      <c r="CB113" s="877" t="s">
        <v>64</v>
      </c>
      <c r="CC113" s="877" t="s">
        <v>64</v>
      </c>
      <c r="CD113" s="877" t="s">
        <v>64</v>
      </c>
    </row>
    <row r="114" spans="1:82" ht="15.75" x14ac:dyDescent="0.25">
      <c r="A114" s="876">
        <v>224</v>
      </c>
      <c r="B114" s="267">
        <v>224</v>
      </c>
      <c r="C114" s="267">
        <v>0</v>
      </c>
      <c r="D114" s="29" t="s">
        <v>2120</v>
      </c>
      <c r="E114" s="27">
        <v>10501</v>
      </c>
      <c r="F114" s="911" t="s">
        <v>2119</v>
      </c>
      <c r="G114" s="911"/>
      <c r="H114" s="422">
        <v>38</v>
      </c>
      <c r="I114" s="342">
        <v>30.346074380165291</v>
      </c>
      <c r="J114" s="221">
        <v>0</v>
      </c>
      <c r="K114" s="400">
        <v>1</v>
      </c>
      <c r="L114" s="931">
        <v>0</v>
      </c>
      <c r="M114" s="925">
        <v>78</v>
      </c>
      <c r="N114" s="913">
        <v>26.23</v>
      </c>
      <c r="O114" s="914">
        <v>89.017928981616961</v>
      </c>
      <c r="P114" s="915">
        <v>21.6</v>
      </c>
      <c r="Q114" s="916">
        <v>3</v>
      </c>
      <c r="R114" s="227">
        <v>24.530553975387924</v>
      </c>
      <c r="S114" s="427">
        <v>7.0224719101123592</v>
      </c>
      <c r="T114" s="917"/>
      <c r="U114" s="918"/>
      <c r="V114" s="919">
        <v>59.059305000000002</v>
      </c>
      <c r="W114" s="920">
        <v>22.200966291264617</v>
      </c>
      <c r="X114" s="584">
        <v>31.225999999999999</v>
      </c>
      <c r="Y114" s="28">
        <f>VLOOKUP($A:$A,Variables_extraites!$A:$AD,7,FALSE)</f>
        <v>0</v>
      </c>
      <c r="Z114" s="28">
        <f>VLOOKUP($A:$A,Variables_extraites!$A:$AD,8,FALSE)</f>
        <v>0</v>
      </c>
      <c r="AA114" s="28">
        <f>VLOOKUP($A:$A,Variables_extraites!$A:$AD,9,FALSE)</f>
        <v>15.8</v>
      </c>
      <c r="AB114" s="28">
        <f>VLOOKUP($A:$A,Variables_extraites!$A:$AD,10,FALSE)</f>
        <v>0</v>
      </c>
      <c r="AC114" s="28">
        <f>VLOOKUP($A:$A,Variables_extraites!$A:$AD,11,FALSE)</f>
        <v>0</v>
      </c>
      <c r="AD114" s="28">
        <f>VLOOKUP($A:$A,Variables_extraites!$A:$AD,12,FALSE)</f>
        <v>0</v>
      </c>
      <c r="AE114" s="74">
        <f>VLOOKUP($A:$A,Variables_extraites!$A:$AD,13,FALSE)</f>
        <v>68.408662900188332</v>
      </c>
      <c r="AF114" s="74">
        <f>VLOOKUP($A:$A,Variables_extraites!$A:$AD,14,FALSE)</f>
        <v>1.4108352144469527</v>
      </c>
      <c r="AG114" s="84">
        <f>VLOOKUP($A:$A,Variables_extraites!$A:$AD,15,FALSE)</f>
        <v>24</v>
      </c>
      <c r="AH114" s="74" t="str">
        <f>VLOOKUP($A:$A,Variables_extraites!$A:$AD,16,FALSE)</f>
        <v>NA</v>
      </c>
      <c r="AI114" s="58" t="str">
        <f>VLOOKUP($A:$A,Variables_extraites!$A:$AD,17,FALSE)</f>
        <v>NA</v>
      </c>
      <c r="AJ114" s="58" t="str">
        <f>VLOOKUP($A:$A,Variables_extraites!$A:$AD,18,FALSE)</f>
        <v>NA</v>
      </c>
      <c r="AK114" s="74" t="str">
        <f>VLOOKUP($A:$A,Variables_extraites!$A:$AD,19,FALSE)</f>
        <v>NA</v>
      </c>
      <c r="AL114" s="58" t="str">
        <f>VLOOKUP($A:$A,Variables_extraites!$A:$AD,20,FALSE)</f>
        <v>NA</v>
      </c>
      <c r="AM114" s="74" t="str">
        <f>VLOOKUP($A:$A,Variables_extraites!$A:$AD,21,FALSE)</f>
        <v>NA</v>
      </c>
      <c r="AN114" s="74" t="str">
        <f>VLOOKUP($A:$A,Variables_extraites!$A:$AD,22,FALSE)</f>
        <v>NA</v>
      </c>
      <c r="AO114" s="58" t="str">
        <f>VLOOKUP($A:$A,Variables_extraites!$A:$AD,23,FALSE)</f>
        <v>NA</v>
      </c>
      <c r="AP114" s="74" t="str">
        <f>VLOOKUP($A:$A,Variables_extraites!$A:$AD,24,FALSE)</f>
        <v>NA</v>
      </c>
      <c r="AQ114" s="74" t="str">
        <f>VLOOKUP($A:$A,Variables_extraites!$A:$AD,25,FALSE)</f>
        <v>NA</v>
      </c>
      <c r="AR114" s="58" t="str">
        <f>VLOOKUP($A:$A,Variables_extraites!$A:$AD,26,FALSE)</f>
        <v>NA</v>
      </c>
      <c r="AS114" s="74" t="str">
        <f>VLOOKUP($A:$A,Variables_extraites!$A:$AD,27,FALSE)</f>
        <v>NA</v>
      </c>
      <c r="AT114" s="74" t="str">
        <f>VLOOKUP($A:$A,Variables_extraites!$A:$AD,28,FALSE)</f>
        <v>NA</v>
      </c>
      <c r="AU114" s="74" t="str">
        <f>VLOOKUP($A:$A,Variables_extraites!$A:$AD,29,FALSE)</f>
        <v>NA</v>
      </c>
      <c r="AV114" s="74">
        <f>VLOOKUP($A:$A,Variables_extraites!$A:$AD,30,FALSE)</f>
        <v>-25.81</v>
      </c>
      <c r="AW114" s="877" t="s">
        <v>64</v>
      </c>
      <c r="AX114" s="877" t="s">
        <v>64</v>
      </c>
      <c r="AY114" s="877" t="s">
        <v>64</v>
      </c>
      <c r="AZ114" s="877" t="s">
        <v>64</v>
      </c>
      <c r="BA114" s="877" t="s">
        <v>64</v>
      </c>
      <c r="BB114" s="877" t="s">
        <v>64</v>
      </c>
      <c r="BC114" s="877" t="s">
        <v>64</v>
      </c>
      <c r="BD114" s="877" t="s">
        <v>64</v>
      </c>
      <c r="BE114" s="877" t="s">
        <v>64</v>
      </c>
      <c r="BF114" s="877" t="s">
        <v>64</v>
      </c>
      <c r="BG114" s="877" t="s">
        <v>64</v>
      </c>
      <c r="BH114" s="877" t="s">
        <v>64</v>
      </c>
      <c r="BI114" s="877" t="s">
        <v>64</v>
      </c>
      <c r="BJ114" s="877" t="s">
        <v>64</v>
      </c>
      <c r="BK114" s="877" t="s">
        <v>64</v>
      </c>
      <c r="BL114" s="877" t="s">
        <v>64</v>
      </c>
      <c r="BM114" s="877" t="s">
        <v>64</v>
      </c>
      <c r="BN114" s="877" t="s">
        <v>64</v>
      </c>
      <c r="BO114" s="877" t="s">
        <v>64</v>
      </c>
      <c r="BP114" s="877" t="s">
        <v>64</v>
      </c>
      <c r="BQ114" s="877" t="s">
        <v>64</v>
      </c>
      <c r="BR114" s="877" t="s">
        <v>64</v>
      </c>
      <c r="BS114" s="877" t="s">
        <v>64</v>
      </c>
      <c r="BT114" s="877" t="s">
        <v>64</v>
      </c>
      <c r="BU114" s="877" t="s">
        <v>64</v>
      </c>
      <c r="BV114" s="877" t="s">
        <v>64</v>
      </c>
      <c r="BW114" s="877" t="s">
        <v>64</v>
      </c>
      <c r="BX114" s="877" t="s">
        <v>64</v>
      </c>
      <c r="BY114" s="877" t="s">
        <v>64</v>
      </c>
      <c r="BZ114" s="877" t="s">
        <v>64</v>
      </c>
      <c r="CA114" s="877" t="s">
        <v>64</v>
      </c>
      <c r="CB114" s="877" t="s">
        <v>64</v>
      </c>
      <c r="CC114" s="877" t="s">
        <v>64</v>
      </c>
      <c r="CD114" s="877" t="s">
        <v>64</v>
      </c>
    </row>
    <row r="115" spans="1:82" ht="15.75" x14ac:dyDescent="0.25">
      <c r="A115" s="876">
        <v>225</v>
      </c>
      <c r="B115" s="267">
        <v>225</v>
      </c>
      <c r="C115" s="267">
        <v>0</v>
      </c>
      <c r="D115" s="29" t="s">
        <v>2120</v>
      </c>
      <c r="E115" s="27">
        <v>10375</v>
      </c>
      <c r="F115" s="911" t="s">
        <v>2119</v>
      </c>
      <c r="G115" s="911"/>
      <c r="H115" s="422">
        <v>49</v>
      </c>
      <c r="I115" s="342">
        <v>21.453287197231838</v>
      </c>
      <c r="J115" s="221">
        <v>1</v>
      </c>
      <c r="K115" s="400">
        <v>1</v>
      </c>
      <c r="L115" s="931">
        <v>0</v>
      </c>
      <c r="M115" s="925">
        <v>78</v>
      </c>
      <c r="N115" s="913">
        <v>19.7</v>
      </c>
      <c r="O115" s="914">
        <v>35.622767366147556</v>
      </c>
      <c r="P115" s="915">
        <v>74.7</v>
      </c>
      <c r="Q115" s="916">
        <v>3</v>
      </c>
      <c r="R115" s="227">
        <v>30.196673147940711</v>
      </c>
      <c r="S115" s="427">
        <v>9.7547169811320771</v>
      </c>
      <c r="T115" s="917">
        <v>18</v>
      </c>
      <c r="U115" s="918"/>
      <c r="V115" s="919">
        <v>38.824224999999998</v>
      </c>
      <c r="W115" s="920">
        <v>31.097633676339765</v>
      </c>
      <c r="X115" s="584">
        <v>25.539899999999999</v>
      </c>
      <c r="Y115" s="28">
        <f>VLOOKUP($A:$A,Variables_extraites!$A:$AD,7,FALSE)</f>
        <v>0</v>
      </c>
      <c r="Z115" s="28">
        <f>VLOOKUP($A:$A,Variables_extraites!$A:$AD,8,FALSE)</f>
        <v>0</v>
      </c>
      <c r="AA115" s="28">
        <f>VLOOKUP($A:$A,Variables_extraites!$A:$AD,9,FALSE)</f>
        <v>14.8</v>
      </c>
      <c r="AB115" s="28">
        <f>VLOOKUP($A:$A,Variables_extraites!$A:$AD,10,FALSE)</f>
        <v>0</v>
      </c>
      <c r="AC115" s="28">
        <f>VLOOKUP($A:$A,Variables_extraites!$A:$AD,11,FALSE)</f>
        <v>0</v>
      </c>
      <c r="AD115" s="28">
        <f>VLOOKUP($A:$A,Variables_extraites!$A:$AD,12,FALSE)</f>
        <v>0</v>
      </c>
      <c r="AE115" s="74">
        <f>VLOOKUP($A:$A,Variables_extraites!$A:$AD,13,FALSE)</f>
        <v>64.506290507052995</v>
      </c>
      <c r="AF115" s="74">
        <f>VLOOKUP($A:$A,Variables_extraites!$A:$AD,14,FALSE)</f>
        <v>0.88831615120274909</v>
      </c>
      <c r="AG115" s="84">
        <f>VLOOKUP($A:$A,Variables_extraites!$A:$AD,15,FALSE)</f>
        <v>18</v>
      </c>
      <c r="AH115" s="74" t="str">
        <f>VLOOKUP($A:$A,Variables_extraites!$A:$AD,16,FALSE)</f>
        <v>NA</v>
      </c>
      <c r="AI115" s="58" t="str">
        <f>VLOOKUP($A:$A,Variables_extraites!$A:$AD,17,FALSE)</f>
        <v>NA</v>
      </c>
      <c r="AJ115" s="58" t="str">
        <f>VLOOKUP($A:$A,Variables_extraites!$A:$AD,18,FALSE)</f>
        <v>NA</v>
      </c>
      <c r="AK115" s="74" t="str">
        <f>VLOOKUP($A:$A,Variables_extraites!$A:$AD,19,FALSE)</f>
        <v>NA</v>
      </c>
      <c r="AL115" s="58" t="str">
        <f>VLOOKUP($A:$A,Variables_extraites!$A:$AD,20,FALSE)</f>
        <v>NA</v>
      </c>
      <c r="AM115" s="74" t="str">
        <f>VLOOKUP($A:$A,Variables_extraites!$A:$AD,21,FALSE)</f>
        <v>NA</v>
      </c>
      <c r="AN115" s="74" t="str">
        <f>VLOOKUP($A:$A,Variables_extraites!$A:$AD,22,FALSE)</f>
        <v>NA</v>
      </c>
      <c r="AO115" s="58" t="str">
        <f>VLOOKUP($A:$A,Variables_extraites!$A:$AD,23,FALSE)</f>
        <v>NA</v>
      </c>
      <c r="AP115" s="74" t="str">
        <f>VLOOKUP($A:$A,Variables_extraites!$A:$AD,24,FALSE)</f>
        <v>NA</v>
      </c>
      <c r="AQ115" s="74" t="str">
        <f>VLOOKUP($A:$A,Variables_extraites!$A:$AD,25,FALSE)</f>
        <v>NA</v>
      </c>
      <c r="AR115" s="58" t="str">
        <f>VLOOKUP($A:$A,Variables_extraites!$A:$AD,26,FALSE)</f>
        <v>NA</v>
      </c>
      <c r="AS115" s="74" t="str">
        <f>VLOOKUP($A:$A,Variables_extraites!$A:$AD,27,FALSE)</f>
        <v>NA</v>
      </c>
      <c r="AT115" s="74" t="str">
        <f>VLOOKUP($A:$A,Variables_extraites!$A:$AD,28,FALSE)</f>
        <v>NA</v>
      </c>
      <c r="AU115" s="74" t="str">
        <f>VLOOKUP($A:$A,Variables_extraites!$A:$AD,29,FALSE)</f>
        <v>NA</v>
      </c>
      <c r="AV115" s="74">
        <f>VLOOKUP($A:$A,Variables_extraites!$A:$AD,30,FALSE)</f>
        <v>-24.89</v>
      </c>
      <c r="AW115" s="877" t="s">
        <v>64</v>
      </c>
      <c r="AX115" s="877" t="s">
        <v>64</v>
      </c>
      <c r="AY115" s="877" t="s">
        <v>64</v>
      </c>
      <c r="AZ115" s="877" t="s">
        <v>64</v>
      </c>
      <c r="BA115" s="877" t="s">
        <v>64</v>
      </c>
      <c r="BB115" s="877" t="s">
        <v>64</v>
      </c>
      <c r="BC115" s="877" t="s">
        <v>64</v>
      </c>
      <c r="BD115" s="877" t="s">
        <v>64</v>
      </c>
      <c r="BE115" s="877" t="s">
        <v>64</v>
      </c>
      <c r="BF115" s="877" t="s">
        <v>64</v>
      </c>
      <c r="BG115" s="877" t="s">
        <v>64</v>
      </c>
      <c r="BH115" s="877" t="s">
        <v>64</v>
      </c>
      <c r="BI115" s="877" t="s">
        <v>64</v>
      </c>
      <c r="BJ115" s="877" t="s">
        <v>64</v>
      </c>
      <c r="BK115" s="877" t="s">
        <v>64</v>
      </c>
      <c r="BL115" s="877" t="s">
        <v>64</v>
      </c>
      <c r="BM115" s="877" t="s">
        <v>64</v>
      </c>
      <c r="BN115" s="877" t="s">
        <v>64</v>
      </c>
      <c r="BO115" s="877" t="s">
        <v>64</v>
      </c>
      <c r="BP115" s="877" t="s">
        <v>64</v>
      </c>
      <c r="BQ115" s="877" t="s">
        <v>64</v>
      </c>
      <c r="BR115" s="877" t="s">
        <v>64</v>
      </c>
      <c r="BS115" s="877" t="s">
        <v>64</v>
      </c>
      <c r="BT115" s="877" t="s">
        <v>64</v>
      </c>
      <c r="BU115" s="877" t="s">
        <v>64</v>
      </c>
      <c r="BV115" s="877" t="s">
        <v>64</v>
      </c>
      <c r="BW115" s="877" t="s">
        <v>64</v>
      </c>
      <c r="BX115" s="877" t="s">
        <v>64</v>
      </c>
      <c r="BY115" s="877" t="s">
        <v>64</v>
      </c>
      <c r="BZ115" s="877" t="s">
        <v>64</v>
      </c>
      <c r="CA115" s="877" t="s">
        <v>64</v>
      </c>
      <c r="CB115" s="877" t="s">
        <v>64</v>
      </c>
      <c r="CC115" s="877" t="s">
        <v>64</v>
      </c>
      <c r="CD115" s="877" t="s">
        <v>64</v>
      </c>
    </row>
    <row r="116" spans="1:82" ht="15.75" x14ac:dyDescent="0.25">
      <c r="A116" s="876">
        <v>226</v>
      </c>
      <c r="B116" s="267">
        <v>226</v>
      </c>
      <c r="C116" s="267">
        <v>0</v>
      </c>
      <c r="D116" s="29" t="s">
        <v>2120</v>
      </c>
      <c r="E116" s="27">
        <v>10502</v>
      </c>
      <c r="F116" s="911" t="s">
        <v>2119</v>
      </c>
      <c r="G116" s="911"/>
      <c r="H116" s="422">
        <v>49</v>
      </c>
      <c r="I116" s="342">
        <v>29.402273297715947</v>
      </c>
      <c r="J116" s="61">
        <v>0</v>
      </c>
      <c r="K116" s="400">
        <v>1</v>
      </c>
      <c r="L116" s="221">
        <v>0</v>
      </c>
      <c r="M116" s="916">
        <v>85</v>
      </c>
      <c r="N116" s="913">
        <v>38.32</v>
      </c>
      <c r="O116" s="914">
        <v>41.766841836349485</v>
      </c>
      <c r="P116" s="915">
        <v>37.799999999999997</v>
      </c>
      <c r="Q116" s="916">
        <v>5</v>
      </c>
      <c r="R116" s="227">
        <v>21.117226910028293</v>
      </c>
      <c r="S116" s="427">
        <v>14.219512195121952</v>
      </c>
      <c r="T116" s="917">
        <v>14</v>
      </c>
      <c r="U116" s="918"/>
      <c r="V116" s="919">
        <v>65.639431000000002</v>
      </c>
      <c r="W116" s="920">
        <v>28.07</v>
      </c>
      <c r="X116" s="584">
        <v>48.399799999999999</v>
      </c>
      <c r="Y116" s="28">
        <f>VLOOKUP($A:$A,Variables_extraites!$A:$AD,7,FALSE)</f>
        <v>0</v>
      </c>
      <c r="Z116" s="28">
        <f>VLOOKUP($A:$A,Variables_extraites!$A:$AD,8,FALSE)</f>
        <v>0</v>
      </c>
      <c r="AA116" s="28">
        <f>VLOOKUP($A:$A,Variables_extraites!$A:$AD,9,FALSE)</f>
        <v>15.2</v>
      </c>
      <c r="AB116" s="28">
        <f>VLOOKUP($A:$A,Variables_extraites!$A:$AD,10,FALSE)</f>
        <v>0</v>
      </c>
      <c r="AC116" s="28">
        <f>VLOOKUP($A:$A,Variables_extraites!$A:$AD,11,FALSE)</f>
        <v>0</v>
      </c>
      <c r="AD116" s="28">
        <f>VLOOKUP($A:$A,Variables_extraites!$A:$AD,12,FALSE)</f>
        <v>0</v>
      </c>
      <c r="AE116" s="74">
        <f>VLOOKUP($A:$A,Variables_extraites!$A:$AD,13,FALSE)</f>
        <v>67.79575328614763</v>
      </c>
      <c r="AF116" s="74">
        <f>VLOOKUP($A:$A,Variables_extraites!$A:$AD,14,FALSE)</f>
        <v>1.3402298850574712</v>
      </c>
      <c r="AG116" s="84">
        <f>VLOOKUP($A:$A,Variables_extraites!$A:$AD,15,FALSE)</f>
        <v>28</v>
      </c>
      <c r="AH116" s="74" t="str">
        <f>VLOOKUP($A:$A,Variables_extraites!$A:$AD,16,FALSE)</f>
        <v>NA</v>
      </c>
      <c r="AI116" s="58" t="str">
        <f>VLOOKUP($A:$A,Variables_extraites!$A:$AD,17,FALSE)</f>
        <v>NA</v>
      </c>
      <c r="AJ116" s="58" t="str">
        <f>VLOOKUP($A:$A,Variables_extraites!$A:$AD,18,FALSE)</f>
        <v>NA</v>
      </c>
      <c r="AK116" s="74" t="str">
        <f>VLOOKUP($A:$A,Variables_extraites!$A:$AD,19,FALSE)</f>
        <v>NA</v>
      </c>
      <c r="AL116" s="58" t="str">
        <f>VLOOKUP($A:$A,Variables_extraites!$A:$AD,20,FALSE)</f>
        <v>NA</v>
      </c>
      <c r="AM116" s="74" t="str">
        <f>VLOOKUP($A:$A,Variables_extraites!$A:$AD,21,FALSE)</f>
        <v>NA</v>
      </c>
      <c r="AN116" s="74" t="str">
        <f>VLOOKUP($A:$A,Variables_extraites!$A:$AD,22,FALSE)</f>
        <v>NA</v>
      </c>
      <c r="AO116" s="58" t="str">
        <f>VLOOKUP($A:$A,Variables_extraites!$A:$AD,23,FALSE)</f>
        <v>NA</v>
      </c>
      <c r="AP116" s="74" t="str">
        <f>VLOOKUP($A:$A,Variables_extraites!$A:$AD,24,FALSE)</f>
        <v>NA</v>
      </c>
      <c r="AQ116" s="74" t="str">
        <f>VLOOKUP($A:$A,Variables_extraites!$A:$AD,25,FALSE)</f>
        <v>NA</v>
      </c>
      <c r="AR116" s="58" t="str">
        <f>VLOOKUP($A:$A,Variables_extraites!$A:$AD,26,FALSE)</f>
        <v>NA</v>
      </c>
      <c r="AS116" s="74" t="str">
        <f>VLOOKUP($A:$A,Variables_extraites!$A:$AD,27,FALSE)</f>
        <v>NA</v>
      </c>
      <c r="AT116" s="74" t="str">
        <f>VLOOKUP($A:$A,Variables_extraites!$A:$AD,28,FALSE)</f>
        <v>NA</v>
      </c>
      <c r="AU116" s="74" t="str">
        <f>VLOOKUP($A:$A,Variables_extraites!$A:$AD,29,FALSE)</f>
        <v>NA</v>
      </c>
      <c r="AV116" s="74">
        <f>VLOOKUP($A:$A,Variables_extraites!$A:$AD,30,FALSE)</f>
        <v>-22.56</v>
      </c>
      <c r="AW116" s="877" t="s">
        <v>64</v>
      </c>
      <c r="AX116" s="877" t="s">
        <v>64</v>
      </c>
      <c r="AY116" s="877" t="s">
        <v>64</v>
      </c>
      <c r="AZ116" s="877" t="s">
        <v>64</v>
      </c>
      <c r="BA116" s="877" t="s">
        <v>64</v>
      </c>
      <c r="BB116" s="877" t="s">
        <v>64</v>
      </c>
      <c r="BC116" s="877" t="s">
        <v>64</v>
      </c>
      <c r="BD116" s="877" t="s">
        <v>64</v>
      </c>
      <c r="BE116" s="877" t="s">
        <v>64</v>
      </c>
      <c r="BF116" s="877" t="s">
        <v>64</v>
      </c>
      <c r="BG116" s="877" t="s">
        <v>64</v>
      </c>
      <c r="BH116" s="877" t="s">
        <v>64</v>
      </c>
      <c r="BI116" s="877" t="s">
        <v>64</v>
      </c>
      <c r="BJ116" s="877" t="s">
        <v>64</v>
      </c>
      <c r="BK116" s="877" t="s">
        <v>64</v>
      </c>
      <c r="BL116" s="877" t="s">
        <v>64</v>
      </c>
      <c r="BM116" s="877" t="s">
        <v>64</v>
      </c>
      <c r="BN116" s="877" t="s">
        <v>64</v>
      </c>
      <c r="BO116" s="877" t="s">
        <v>64</v>
      </c>
      <c r="BP116" s="877" t="s">
        <v>64</v>
      </c>
      <c r="BQ116" s="877" t="s">
        <v>64</v>
      </c>
      <c r="BR116" s="877" t="s">
        <v>64</v>
      </c>
      <c r="BS116" s="877" t="s">
        <v>64</v>
      </c>
      <c r="BT116" s="877" t="s">
        <v>64</v>
      </c>
      <c r="BU116" s="877" t="s">
        <v>64</v>
      </c>
      <c r="BV116" s="877" t="s">
        <v>64</v>
      </c>
      <c r="BW116" s="877" t="s">
        <v>64</v>
      </c>
      <c r="BX116" s="877" t="s">
        <v>64</v>
      </c>
      <c r="BY116" s="877" t="s">
        <v>64</v>
      </c>
      <c r="BZ116" s="877" t="s">
        <v>64</v>
      </c>
      <c r="CA116" s="877" t="s">
        <v>64</v>
      </c>
      <c r="CB116" s="877" t="s">
        <v>64</v>
      </c>
      <c r="CC116" s="877" t="s">
        <v>64</v>
      </c>
      <c r="CD116" s="877" t="s">
        <v>64</v>
      </c>
    </row>
    <row r="117" spans="1:82" ht="15.75" x14ac:dyDescent="0.25">
      <c r="A117" s="876">
        <v>227</v>
      </c>
      <c r="B117" s="267">
        <v>227</v>
      </c>
      <c r="C117" s="267">
        <v>0</v>
      </c>
      <c r="D117" s="29" t="s">
        <v>2120</v>
      </c>
      <c r="E117" s="27">
        <v>10599</v>
      </c>
      <c r="F117" s="911" t="s">
        <v>2119</v>
      </c>
      <c r="G117" s="911"/>
      <c r="H117" s="422">
        <v>52</v>
      </c>
      <c r="I117" s="342">
        <v>21.877551020408163</v>
      </c>
      <c r="J117" s="267">
        <v>0</v>
      </c>
      <c r="K117" s="400">
        <v>1</v>
      </c>
      <c r="L117" s="931">
        <v>0</v>
      </c>
      <c r="M117" s="960">
        <v>72</v>
      </c>
      <c r="N117" s="913">
        <v>38.880000000000003</v>
      </c>
      <c r="O117" s="914">
        <v>28.043931158268059</v>
      </c>
      <c r="P117" s="915">
        <v>49.8</v>
      </c>
      <c r="Q117" s="916">
        <v>4</v>
      </c>
      <c r="R117" s="227"/>
      <c r="S117" s="427">
        <v>10.083333333333334</v>
      </c>
      <c r="T117" s="917"/>
      <c r="U117" s="918"/>
      <c r="V117" s="921">
        <v>59.838367382418944</v>
      </c>
      <c r="W117" s="920">
        <v>24.779563401645749</v>
      </c>
      <c r="X117" s="584">
        <v>34.890700000000002</v>
      </c>
      <c r="Y117" s="28">
        <f>VLOOKUP($A:$A,Variables_extraites!$A:$AD,7,FALSE)</f>
        <v>0</v>
      </c>
      <c r="Z117" s="28">
        <f>VLOOKUP($A:$A,Variables_extraites!$A:$AD,8,FALSE)</f>
        <v>0</v>
      </c>
      <c r="AA117" s="28">
        <f>VLOOKUP($A:$A,Variables_extraites!$A:$AD,9,FALSE)</f>
        <v>14.5</v>
      </c>
      <c r="AB117" s="28">
        <f>VLOOKUP($A:$A,Variables_extraites!$A:$AD,10,FALSE)</f>
        <v>0</v>
      </c>
      <c r="AC117" s="28">
        <f>VLOOKUP($A:$A,Variables_extraites!$A:$AD,11,FALSE)</f>
        <v>0</v>
      </c>
      <c r="AD117" s="28">
        <f>VLOOKUP($A:$A,Variables_extraites!$A:$AD,12,FALSE)</f>
        <v>0</v>
      </c>
      <c r="AE117" s="74">
        <f>VLOOKUP($A:$A,Variables_extraites!$A:$AD,13,FALSE)</f>
        <v>58.547910510764034</v>
      </c>
      <c r="AF117" s="74">
        <f>VLOOKUP($A:$A,Variables_extraites!$A:$AD,14,FALSE)</f>
        <v>1.167953667953668</v>
      </c>
      <c r="AG117" s="84">
        <f>VLOOKUP($A:$A,Variables_extraites!$A:$AD,15,FALSE)</f>
        <v>24</v>
      </c>
      <c r="AH117" s="74" t="str">
        <f>VLOOKUP($A:$A,Variables_extraites!$A:$AD,16,FALSE)</f>
        <v>NA</v>
      </c>
      <c r="AI117" s="58" t="str">
        <f>VLOOKUP($A:$A,Variables_extraites!$A:$AD,17,FALSE)</f>
        <v>NA</v>
      </c>
      <c r="AJ117" s="58" t="str">
        <f>VLOOKUP($A:$A,Variables_extraites!$A:$AD,18,FALSE)</f>
        <v>NA</v>
      </c>
      <c r="AK117" s="74" t="str">
        <f>VLOOKUP($A:$A,Variables_extraites!$A:$AD,19,FALSE)</f>
        <v>NA</v>
      </c>
      <c r="AL117" s="58" t="str">
        <f>VLOOKUP($A:$A,Variables_extraites!$A:$AD,20,FALSE)</f>
        <v>NA</v>
      </c>
      <c r="AM117" s="74" t="str">
        <f>VLOOKUP($A:$A,Variables_extraites!$A:$AD,21,FALSE)</f>
        <v>NA</v>
      </c>
      <c r="AN117" s="74" t="str">
        <f>VLOOKUP($A:$A,Variables_extraites!$A:$AD,22,FALSE)</f>
        <v>NA</v>
      </c>
      <c r="AO117" s="58" t="str">
        <f>VLOOKUP($A:$A,Variables_extraites!$A:$AD,23,FALSE)</f>
        <v>NA</v>
      </c>
      <c r="AP117" s="74" t="str">
        <f>VLOOKUP($A:$A,Variables_extraites!$A:$AD,24,FALSE)</f>
        <v>NA</v>
      </c>
      <c r="AQ117" s="74" t="str">
        <f>VLOOKUP($A:$A,Variables_extraites!$A:$AD,25,FALSE)</f>
        <v>NA</v>
      </c>
      <c r="AR117" s="58" t="str">
        <f>VLOOKUP($A:$A,Variables_extraites!$A:$AD,26,FALSE)</f>
        <v>NA</v>
      </c>
      <c r="AS117" s="74" t="str">
        <f>VLOOKUP($A:$A,Variables_extraites!$A:$AD,27,FALSE)</f>
        <v>NA</v>
      </c>
      <c r="AT117" s="74" t="str">
        <f>VLOOKUP($A:$A,Variables_extraites!$A:$AD,28,FALSE)</f>
        <v>NA</v>
      </c>
      <c r="AU117" s="74" t="str">
        <f>VLOOKUP($A:$A,Variables_extraites!$A:$AD,29,FALSE)</f>
        <v>NA</v>
      </c>
      <c r="AV117" s="74">
        <f>VLOOKUP($A:$A,Variables_extraites!$A:$AD,30,FALSE)</f>
        <v>-25.56</v>
      </c>
      <c r="AW117" s="877" t="s">
        <v>64</v>
      </c>
      <c r="AX117" s="877" t="s">
        <v>64</v>
      </c>
      <c r="AY117" s="877" t="s">
        <v>64</v>
      </c>
      <c r="AZ117" s="877" t="s">
        <v>64</v>
      </c>
      <c r="BA117" s="877" t="s">
        <v>64</v>
      </c>
      <c r="BB117" s="877" t="s">
        <v>64</v>
      </c>
      <c r="BC117" s="877" t="s">
        <v>64</v>
      </c>
      <c r="BD117" s="877" t="s">
        <v>64</v>
      </c>
      <c r="BE117" s="877" t="s">
        <v>64</v>
      </c>
      <c r="BF117" s="877" t="s">
        <v>64</v>
      </c>
      <c r="BG117" s="877" t="s">
        <v>64</v>
      </c>
      <c r="BH117" s="877" t="s">
        <v>64</v>
      </c>
      <c r="BI117" s="877" t="s">
        <v>64</v>
      </c>
      <c r="BJ117" s="877" t="s">
        <v>64</v>
      </c>
      <c r="BK117" s="877" t="s">
        <v>64</v>
      </c>
      <c r="BL117" s="877" t="s">
        <v>64</v>
      </c>
      <c r="BM117" s="877" t="s">
        <v>64</v>
      </c>
      <c r="BN117" s="877" t="s">
        <v>64</v>
      </c>
      <c r="BO117" s="877" t="s">
        <v>64</v>
      </c>
      <c r="BP117" s="877" t="s">
        <v>64</v>
      </c>
      <c r="BQ117" s="877" t="s">
        <v>64</v>
      </c>
      <c r="BR117" s="877" t="s">
        <v>64</v>
      </c>
      <c r="BS117" s="877" t="s">
        <v>64</v>
      </c>
      <c r="BT117" s="877" t="s">
        <v>64</v>
      </c>
      <c r="BU117" s="877" t="s">
        <v>64</v>
      </c>
      <c r="BV117" s="877" t="s">
        <v>64</v>
      </c>
      <c r="BW117" s="877" t="s">
        <v>64</v>
      </c>
      <c r="BX117" s="877" t="s">
        <v>64</v>
      </c>
      <c r="BY117" s="877" t="s">
        <v>64</v>
      </c>
      <c r="BZ117" s="877" t="s">
        <v>64</v>
      </c>
      <c r="CA117" s="877" t="s">
        <v>64</v>
      </c>
      <c r="CB117" s="877" t="s">
        <v>64</v>
      </c>
      <c r="CC117" s="877" t="s">
        <v>64</v>
      </c>
      <c r="CD117" s="877" t="s">
        <v>64</v>
      </c>
    </row>
    <row r="118" spans="1:82" ht="15.75" x14ac:dyDescent="0.25">
      <c r="A118" s="876">
        <v>228</v>
      </c>
      <c r="B118" s="267">
        <v>228</v>
      </c>
      <c r="C118" s="267">
        <v>0</v>
      </c>
      <c r="D118" s="29" t="s">
        <v>2120</v>
      </c>
      <c r="E118" s="27">
        <v>10539</v>
      </c>
      <c r="F118" s="911" t="s">
        <v>2119</v>
      </c>
      <c r="G118" s="911"/>
      <c r="H118" s="422">
        <v>52</v>
      </c>
      <c r="I118" s="342">
        <v>23.120623596247853</v>
      </c>
      <c r="J118" s="61">
        <v>0</v>
      </c>
      <c r="K118" s="400">
        <v>1</v>
      </c>
      <c r="L118" s="221">
        <v>0</v>
      </c>
      <c r="M118" s="916">
        <v>77</v>
      </c>
      <c r="N118" s="913">
        <v>45.76</v>
      </c>
      <c r="O118" s="914">
        <v>57.318998351266508</v>
      </c>
      <c r="P118" s="915">
        <v>107.4</v>
      </c>
      <c r="Q118" s="916">
        <v>5</v>
      </c>
      <c r="R118" s="227">
        <v>21.760622991350001</v>
      </c>
      <c r="S118" s="427">
        <v>7.1728395061728403</v>
      </c>
      <c r="T118" s="917"/>
      <c r="U118" s="918"/>
      <c r="V118" s="921">
        <v>66.376039824985853</v>
      </c>
      <c r="W118" s="920">
        <v>24.711395251206245</v>
      </c>
      <c r="X118" s="584">
        <v>53.870699999999999</v>
      </c>
      <c r="Y118" s="28">
        <f>VLOOKUP($A:$A,Variables_extraites!$A:$AD,7,FALSE)</f>
        <v>0</v>
      </c>
      <c r="Z118" s="28">
        <f>VLOOKUP($A:$A,Variables_extraites!$A:$AD,8,FALSE)</f>
        <v>0</v>
      </c>
      <c r="AA118" s="28">
        <f>VLOOKUP($A:$A,Variables_extraites!$A:$AD,9,FALSE)</f>
        <v>14.5</v>
      </c>
      <c r="AB118" s="28">
        <f>VLOOKUP($A:$A,Variables_extraites!$A:$AD,10,FALSE)</f>
        <v>0</v>
      </c>
      <c r="AC118" s="28">
        <f>VLOOKUP($A:$A,Variables_extraites!$A:$AD,11,FALSE)</f>
        <v>0</v>
      </c>
      <c r="AD118" s="28">
        <f>VLOOKUP($A:$A,Variables_extraites!$A:$AD,12,FALSE)</f>
        <v>0</v>
      </c>
      <c r="AE118" s="74">
        <f>VLOOKUP($A:$A,Variables_extraites!$A:$AD,13,FALSE)</f>
        <v>61.781512605042025</v>
      </c>
      <c r="AF118" s="74">
        <f>VLOOKUP($A:$A,Variables_extraites!$A:$AD,14,FALSE)</f>
        <v>1.2685589519650655</v>
      </c>
      <c r="AG118" s="84">
        <f>VLOOKUP($A:$A,Variables_extraites!$A:$AD,15,FALSE)</f>
        <v>24</v>
      </c>
      <c r="AH118" s="74" t="str">
        <f>VLOOKUP($A:$A,Variables_extraites!$A:$AD,16,FALSE)</f>
        <v>NA</v>
      </c>
      <c r="AI118" s="58" t="str">
        <f>VLOOKUP($A:$A,Variables_extraites!$A:$AD,17,FALSE)</f>
        <v>NA</v>
      </c>
      <c r="AJ118" s="58" t="str">
        <f>VLOOKUP($A:$A,Variables_extraites!$A:$AD,18,FALSE)</f>
        <v>NA</v>
      </c>
      <c r="AK118" s="74" t="str">
        <f>VLOOKUP($A:$A,Variables_extraites!$A:$AD,19,FALSE)</f>
        <v>NA</v>
      </c>
      <c r="AL118" s="58" t="str">
        <f>VLOOKUP($A:$A,Variables_extraites!$A:$AD,20,FALSE)</f>
        <v>NA</v>
      </c>
      <c r="AM118" s="74" t="str">
        <f>VLOOKUP($A:$A,Variables_extraites!$A:$AD,21,FALSE)</f>
        <v>NA</v>
      </c>
      <c r="AN118" s="74" t="str">
        <f>VLOOKUP($A:$A,Variables_extraites!$A:$AD,22,FALSE)</f>
        <v>NA</v>
      </c>
      <c r="AO118" s="58" t="str">
        <f>VLOOKUP($A:$A,Variables_extraites!$A:$AD,23,FALSE)</f>
        <v>NA</v>
      </c>
      <c r="AP118" s="74" t="str">
        <f>VLOOKUP($A:$A,Variables_extraites!$A:$AD,24,FALSE)</f>
        <v>NA</v>
      </c>
      <c r="AQ118" s="74" t="str">
        <f>VLOOKUP($A:$A,Variables_extraites!$A:$AD,25,FALSE)</f>
        <v>NA</v>
      </c>
      <c r="AR118" s="58" t="str">
        <f>VLOOKUP($A:$A,Variables_extraites!$A:$AD,26,FALSE)</f>
        <v>NA</v>
      </c>
      <c r="AS118" s="74" t="str">
        <f>VLOOKUP($A:$A,Variables_extraites!$A:$AD,27,FALSE)</f>
        <v>NA</v>
      </c>
      <c r="AT118" s="74" t="str">
        <f>VLOOKUP($A:$A,Variables_extraites!$A:$AD,28,FALSE)</f>
        <v>NA</v>
      </c>
      <c r="AU118" s="74" t="str">
        <f>VLOOKUP($A:$A,Variables_extraites!$A:$AD,29,FALSE)</f>
        <v>NA</v>
      </c>
      <c r="AV118" s="74">
        <f>VLOOKUP($A:$A,Variables_extraites!$A:$AD,30,FALSE)</f>
        <v>-25.84</v>
      </c>
      <c r="AW118" s="877" t="s">
        <v>64</v>
      </c>
      <c r="AX118" s="877" t="s">
        <v>64</v>
      </c>
      <c r="AY118" s="877" t="s">
        <v>64</v>
      </c>
      <c r="AZ118" s="877" t="s">
        <v>64</v>
      </c>
      <c r="BA118" s="877" t="s">
        <v>64</v>
      </c>
      <c r="BB118" s="877" t="s">
        <v>64</v>
      </c>
      <c r="BC118" s="877" t="s">
        <v>64</v>
      </c>
      <c r="BD118" s="877" t="s">
        <v>64</v>
      </c>
      <c r="BE118" s="877" t="s">
        <v>64</v>
      </c>
      <c r="BF118" s="877" t="s">
        <v>64</v>
      </c>
      <c r="BG118" s="877" t="s">
        <v>64</v>
      </c>
      <c r="BH118" s="877" t="s">
        <v>64</v>
      </c>
      <c r="BI118" s="877" t="s">
        <v>64</v>
      </c>
      <c r="BJ118" s="877" t="s">
        <v>64</v>
      </c>
      <c r="BK118" s="877" t="s">
        <v>64</v>
      </c>
      <c r="BL118" s="877" t="s">
        <v>64</v>
      </c>
      <c r="BM118" s="877" t="s">
        <v>64</v>
      </c>
      <c r="BN118" s="877" t="s">
        <v>64</v>
      </c>
      <c r="BO118" s="877" t="s">
        <v>64</v>
      </c>
      <c r="BP118" s="877" t="s">
        <v>64</v>
      </c>
      <c r="BQ118" s="877" t="s">
        <v>64</v>
      </c>
      <c r="BR118" s="877" t="s">
        <v>64</v>
      </c>
      <c r="BS118" s="877" t="s">
        <v>64</v>
      </c>
      <c r="BT118" s="877" t="s">
        <v>64</v>
      </c>
      <c r="BU118" s="877" t="s">
        <v>64</v>
      </c>
      <c r="BV118" s="877" t="s">
        <v>64</v>
      </c>
      <c r="BW118" s="877" t="s">
        <v>64</v>
      </c>
      <c r="BX118" s="877" t="s">
        <v>64</v>
      </c>
      <c r="BY118" s="877" t="s">
        <v>64</v>
      </c>
      <c r="BZ118" s="877" t="s">
        <v>64</v>
      </c>
      <c r="CA118" s="877" t="s">
        <v>64</v>
      </c>
      <c r="CB118" s="877" t="s">
        <v>64</v>
      </c>
      <c r="CC118" s="877" t="s">
        <v>64</v>
      </c>
      <c r="CD118" s="877" t="s">
        <v>64</v>
      </c>
    </row>
    <row r="119" spans="1:82" ht="15.75" x14ac:dyDescent="0.25">
      <c r="A119" s="876">
        <v>229</v>
      </c>
      <c r="B119" s="267">
        <v>229</v>
      </c>
      <c r="C119" s="267">
        <v>0</v>
      </c>
      <c r="D119" s="29" t="s">
        <v>2120</v>
      </c>
      <c r="E119" s="27">
        <v>10344</v>
      </c>
      <c r="F119" s="911" t="s">
        <v>2119</v>
      </c>
      <c r="G119" s="911" t="s">
        <v>2119</v>
      </c>
      <c r="H119" s="422">
        <v>53</v>
      </c>
      <c r="I119" s="342">
        <v>28.353057199211044</v>
      </c>
      <c r="J119" s="61">
        <v>1</v>
      </c>
      <c r="K119" s="400">
        <v>1</v>
      </c>
      <c r="L119" s="931">
        <v>0</v>
      </c>
      <c r="M119" s="916">
        <v>71</v>
      </c>
      <c r="N119" s="913">
        <v>21.79</v>
      </c>
      <c r="O119" s="914">
        <v>68.710827935565646</v>
      </c>
      <c r="P119" s="915">
        <v>83.7</v>
      </c>
      <c r="Q119" s="916">
        <v>3</v>
      </c>
      <c r="R119" s="227">
        <v>17.129948095415749</v>
      </c>
      <c r="S119" s="427">
        <v>6.1395348837209305</v>
      </c>
      <c r="T119" s="917"/>
      <c r="U119" s="918"/>
      <c r="V119" s="921">
        <v>46.069419684079094</v>
      </c>
      <c r="W119" s="920">
        <v>29.616486284489902</v>
      </c>
      <c r="X119" s="584">
        <v>31.7502</v>
      </c>
      <c r="Y119" s="28">
        <f>VLOOKUP($A:$A,Variables_extraites!$A:$AD,7,FALSE)</f>
        <v>0</v>
      </c>
      <c r="Z119" s="28">
        <f>VLOOKUP($A:$A,Variables_extraites!$A:$AD,8,FALSE)</f>
        <v>0</v>
      </c>
      <c r="AA119" s="28">
        <f>VLOOKUP($A:$A,Variables_extraites!$A:$AD,9,FALSE)</f>
        <v>14.3</v>
      </c>
      <c r="AB119" s="28">
        <f>VLOOKUP($A:$A,Variables_extraites!$A:$AD,10,FALSE)</f>
        <v>0</v>
      </c>
      <c r="AC119" s="28">
        <f>VLOOKUP($A:$A,Variables_extraites!$A:$AD,11,FALSE)</f>
        <v>0</v>
      </c>
      <c r="AD119" s="28">
        <f>VLOOKUP($A:$A,Variables_extraites!$A:$AD,12,FALSE)</f>
        <v>0</v>
      </c>
      <c r="AE119" s="74">
        <f>VLOOKUP($A:$A,Variables_extraites!$A:$AD,13,FALSE)</f>
        <v>71.841851494696229</v>
      </c>
      <c r="AF119" s="74">
        <f>VLOOKUP($A:$A,Variables_extraites!$A:$AD,14,FALSE)</f>
        <v>1.0623742454728369</v>
      </c>
      <c r="AG119" s="84" t="str">
        <f>VLOOKUP($A:$A,Variables_extraites!$A:$AD,15,FALSE)</f>
        <v>NA</v>
      </c>
      <c r="AH119" s="74" t="str">
        <f>VLOOKUP($A:$A,Variables_extraites!$A:$AD,16,FALSE)</f>
        <v>NA</v>
      </c>
      <c r="AI119" s="58" t="str">
        <f>VLOOKUP($A:$A,Variables_extraites!$A:$AD,17,FALSE)</f>
        <v>NA</v>
      </c>
      <c r="AJ119" s="58" t="str">
        <f>VLOOKUP($A:$A,Variables_extraites!$A:$AD,18,FALSE)</f>
        <v>NA</v>
      </c>
      <c r="AK119" s="74" t="str">
        <f>VLOOKUP($A:$A,Variables_extraites!$A:$AD,19,FALSE)</f>
        <v>NA</v>
      </c>
      <c r="AL119" s="58" t="str">
        <f>VLOOKUP($A:$A,Variables_extraites!$A:$AD,20,FALSE)</f>
        <v>NA</v>
      </c>
      <c r="AM119" s="74" t="str">
        <f>VLOOKUP($A:$A,Variables_extraites!$A:$AD,21,FALSE)</f>
        <v>NA</v>
      </c>
      <c r="AN119" s="74" t="str">
        <f>VLOOKUP($A:$A,Variables_extraites!$A:$AD,22,FALSE)</f>
        <v>NA</v>
      </c>
      <c r="AO119" s="58" t="str">
        <f>VLOOKUP($A:$A,Variables_extraites!$A:$AD,23,FALSE)</f>
        <v>NA</v>
      </c>
      <c r="AP119" s="74" t="str">
        <f>VLOOKUP($A:$A,Variables_extraites!$A:$AD,24,FALSE)</f>
        <v>NA</v>
      </c>
      <c r="AQ119" s="74" t="str">
        <f>VLOOKUP($A:$A,Variables_extraites!$A:$AD,25,FALSE)</f>
        <v>NA</v>
      </c>
      <c r="AR119" s="58" t="str">
        <f>VLOOKUP($A:$A,Variables_extraites!$A:$AD,26,FALSE)</f>
        <v>NA</v>
      </c>
      <c r="AS119" s="74" t="str">
        <f>VLOOKUP($A:$A,Variables_extraites!$A:$AD,27,FALSE)</f>
        <v>NA</v>
      </c>
      <c r="AT119" s="74" t="str">
        <f>VLOOKUP($A:$A,Variables_extraites!$A:$AD,28,FALSE)</f>
        <v>NA</v>
      </c>
      <c r="AU119" s="74" t="str">
        <f>VLOOKUP($A:$A,Variables_extraites!$A:$AD,29,FALSE)</f>
        <v>NA</v>
      </c>
      <c r="AV119" s="74">
        <f>VLOOKUP($A:$A,Variables_extraites!$A:$AD,30,FALSE)</f>
        <v>-29.73</v>
      </c>
      <c r="AW119" s="877">
        <v>8.4997661779729405</v>
      </c>
      <c r="AX119" s="877">
        <v>7.5025533798130599</v>
      </c>
      <c r="AY119" s="877">
        <v>5.0386995513055899</v>
      </c>
      <c r="AZ119" s="877">
        <v>2.14730669878029</v>
      </c>
      <c r="BA119" s="877">
        <v>7.3440295396273596</v>
      </c>
      <c r="BB119" s="877">
        <v>5.3652725997645296</v>
      </c>
      <c r="BC119" s="877">
        <v>9.1012403523599694</v>
      </c>
      <c r="BD119" s="877">
        <v>7.3458043999617999</v>
      </c>
      <c r="BE119" s="877">
        <v>6.1729274896038397</v>
      </c>
      <c r="BF119" s="877">
        <v>0.56559717585422498</v>
      </c>
      <c r="BG119" s="877">
        <v>5.9420452599160498</v>
      </c>
      <c r="BH119" s="877">
        <v>6.5969351423872302</v>
      </c>
      <c r="BI119" s="877">
        <v>7.5503620154007303</v>
      </c>
      <c r="BJ119" s="877">
        <v>4.3708617400852896</v>
      </c>
      <c r="BK119" s="877">
        <v>5.7468501830980498</v>
      </c>
      <c r="BL119" s="877">
        <v>7.93899143877554</v>
      </c>
      <c r="BM119" s="877">
        <v>6.14302600388997</v>
      </c>
      <c r="BN119" s="877">
        <v>7.0907475950667802</v>
      </c>
      <c r="BO119" s="877">
        <v>5.8409667044874203</v>
      </c>
      <c r="BP119" s="877">
        <v>6.15177765473205</v>
      </c>
      <c r="BQ119" s="877">
        <v>7.85299758761332</v>
      </c>
      <c r="BR119" s="877">
        <v>2.5008020530571602</v>
      </c>
      <c r="BS119" s="877">
        <v>11.0028712599314</v>
      </c>
      <c r="BT119" s="877">
        <v>2.6415460290875199</v>
      </c>
      <c r="BU119" s="877">
        <v>6.5881149493880802</v>
      </c>
      <c r="BV119" s="877">
        <v>6.9176704343617601</v>
      </c>
      <c r="BW119" s="877">
        <v>5.0639343057541</v>
      </c>
      <c r="BX119" s="877">
        <v>10.980282411661401</v>
      </c>
      <c r="BY119" s="877">
        <v>2.8718436485093202</v>
      </c>
      <c r="BZ119" s="877">
        <v>8.2211520722468201</v>
      </c>
      <c r="CA119" s="877">
        <v>3.90689059560852</v>
      </c>
      <c r="CB119" s="877">
        <v>2.7591303394146198</v>
      </c>
      <c r="CC119" s="877">
        <v>4.0873128963309204</v>
      </c>
      <c r="CD119" s="877">
        <v>8.3613252308438604</v>
      </c>
    </row>
    <row r="120" spans="1:82" ht="15.75" x14ac:dyDescent="0.25">
      <c r="A120" s="876">
        <v>230</v>
      </c>
      <c r="B120" s="267">
        <v>230</v>
      </c>
      <c r="C120" s="267">
        <v>0</v>
      </c>
      <c r="D120" s="29" t="s">
        <v>2120</v>
      </c>
      <c r="E120" s="27">
        <v>10444</v>
      </c>
      <c r="F120" s="911" t="s">
        <v>2119</v>
      </c>
      <c r="G120" s="911" t="s">
        <v>2119</v>
      </c>
      <c r="H120" s="422">
        <v>53</v>
      </c>
      <c r="I120" s="342">
        <v>28.256989886972047</v>
      </c>
      <c r="J120" s="161">
        <v>1</v>
      </c>
      <c r="K120" s="400">
        <v>1</v>
      </c>
      <c r="L120" s="221">
        <v>0</v>
      </c>
      <c r="M120" s="916">
        <v>87</v>
      </c>
      <c r="N120" s="913">
        <v>17.690000000000001</v>
      </c>
      <c r="O120" s="914">
        <v>72.975583857041158</v>
      </c>
      <c r="P120" s="915">
        <v>179</v>
      </c>
      <c r="Q120" s="916">
        <v>11</v>
      </c>
      <c r="R120" s="227">
        <v>30.177114356759734</v>
      </c>
      <c r="S120" s="427">
        <v>10.073170731707318</v>
      </c>
      <c r="T120" s="917">
        <v>11</v>
      </c>
      <c r="U120" s="918"/>
      <c r="V120" s="921">
        <v>67.28424912774291</v>
      </c>
      <c r="W120" s="920">
        <v>24.563852919108857</v>
      </c>
      <c r="X120" s="584">
        <v>52.5533</v>
      </c>
      <c r="Y120" s="28">
        <f>VLOOKUP($A:$A,Variables_extraites!$A:$AD,7,FALSE)</f>
        <v>0</v>
      </c>
      <c r="Z120" s="28">
        <f>VLOOKUP($A:$A,Variables_extraites!$A:$AD,8,FALSE)</f>
        <v>0</v>
      </c>
      <c r="AA120" s="28">
        <f>VLOOKUP($A:$A,Variables_extraites!$A:$AD,9,FALSE)</f>
        <v>12.9</v>
      </c>
      <c r="AB120" s="28">
        <f>VLOOKUP($A:$A,Variables_extraites!$A:$AD,10,FALSE)</f>
        <v>0</v>
      </c>
      <c r="AC120" s="28">
        <f>VLOOKUP($A:$A,Variables_extraites!$A:$AD,11,FALSE)</f>
        <v>0</v>
      </c>
      <c r="AD120" s="28">
        <f>VLOOKUP($A:$A,Variables_extraites!$A:$AD,12,FALSE)</f>
        <v>0</v>
      </c>
      <c r="AE120" s="74">
        <f>VLOOKUP($A:$A,Variables_extraites!$A:$AD,13,FALSE)</f>
        <v>69.71894832275612</v>
      </c>
      <c r="AF120" s="74">
        <f>VLOOKUP($A:$A,Variables_extraites!$A:$AD,14,FALSE)</f>
        <v>0.96495327102803741</v>
      </c>
      <c r="AG120" s="84">
        <f>VLOOKUP($A:$A,Variables_extraites!$A:$AD,15,FALSE)</f>
        <v>26</v>
      </c>
      <c r="AH120" s="74" t="str">
        <f>VLOOKUP($A:$A,Variables_extraites!$A:$AD,16,FALSE)</f>
        <v>NA</v>
      </c>
      <c r="AI120" s="58" t="str">
        <f>VLOOKUP($A:$A,Variables_extraites!$A:$AD,17,FALSE)</f>
        <v>NA</v>
      </c>
      <c r="AJ120" s="58" t="str">
        <f>VLOOKUP($A:$A,Variables_extraites!$A:$AD,18,FALSE)</f>
        <v>NA</v>
      </c>
      <c r="AK120" s="74" t="str">
        <f>VLOOKUP($A:$A,Variables_extraites!$A:$AD,19,FALSE)</f>
        <v>NA</v>
      </c>
      <c r="AL120" s="58" t="str">
        <f>VLOOKUP($A:$A,Variables_extraites!$A:$AD,20,FALSE)</f>
        <v>NA</v>
      </c>
      <c r="AM120" s="74" t="str">
        <f>VLOOKUP($A:$A,Variables_extraites!$A:$AD,21,FALSE)</f>
        <v>NA</v>
      </c>
      <c r="AN120" s="74" t="str">
        <f>VLOOKUP($A:$A,Variables_extraites!$A:$AD,22,FALSE)</f>
        <v>NA</v>
      </c>
      <c r="AO120" s="58" t="str">
        <f>VLOOKUP($A:$A,Variables_extraites!$A:$AD,23,FALSE)</f>
        <v>NA</v>
      </c>
      <c r="AP120" s="74" t="str">
        <f>VLOOKUP($A:$A,Variables_extraites!$A:$AD,24,FALSE)</f>
        <v>NA</v>
      </c>
      <c r="AQ120" s="74" t="str">
        <f>VLOOKUP($A:$A,Variables_extraites!$A:$AD,25,FALSE)</f>
        <v>NA</v>
      </c>
      <c r="AR120" s="58" t="str">
        <f>VLOOKUP($A:$A,Variables_extraites!$A:$AD,26,FALSE)</f>
        <v>NA</v>
      </c>
      <c r="AS120" s="74" t="str">
        <f>VLOOKUP($A:$A,Variables_extraites!$A:$AD,27,FALSE)</f>
        <v>NA</v>
      </c>
      <c r="AT120" s="74" t="str">
        <f>VLOOKUP($A:$A,Variables_extraites!$A:$AD,28,FALSE)</f>
        <v>NA</v>
      </c>
      <c r="AU120" s="74" t="str">
        <f>VLOOKUP($A:$A,Variables_extraites!$A:$AD,29,FALSE)</f>
        <v>NA</v>
      </c>
      <c r="AV120" s="74">
        <f>VLOOKUP($A:$A,Variables_extraites!$A:$AD,30,FALSE)</f>
        <v>-23.09</v>
      </c>
      <c r="AW120" s="877">
        <v>8.2185874524375695</v>
      </c>
      <c r="AX120" s="877">
        <v>8.1560324988888695</v>
      </c>
      <c r="AY120" s="877">
        <v>4.9643986322031797</v>
      </c>
      <c r="AZ120" s="877">
        <v>3.0338634518662801</v>
      </c>
      <c r="BA120" s="877">
        <v>6.8420988713823396</v>
      </c>
      <c r="BB120" s="877">
        <v>7.1081062236861303</v>
      </c>
      <c r="BC120" s="877">
        <v>8.9538763223737892</v>
      </c>
      <c r="BD120" s="877">
        <v>7.6730616847183697</v>
      </c>
      <c r="BE120" s="877">
        <v>6.1793119892100199</v>
      </c>
      <c r="BF120" s="877">
        <v>1.0496307677246</v>
      </c>
      <c r="BG120" s="877">
        <v>6.2664117660361098</v>
      </c>
      <c r="BH120" s="877">
        <v>6.6043678998937496</v>
      </c>
      <c r="BI120" s="877">
        <v>7.4604149391621704</v>
      </c>
      <c r="BJ120" s="877">
        <v>4.2047667506546098</v>
      </c>
      <c r="BK120" s="877">
        <v>5.90905301675914</v>
      </c>
      <c r="BL120" s="877">
        <v>7.9082725162914196</v>
      </c>
      <c r="BM120" s="877">
        <v>6.1479171910840202</v>
      </c>
      <c r="BN120" s="877">
        <v>6.95861071205585</v>
      </c>
      <c r="BO120" s="877">
        <v>6.1906148602095001</v>
      </c>
      <c r="BP120" s="877">
        <v>6.1288707594651202</v>
      </c>
      <c r="BQ120" s="877">
        <v>7.8854523450842704</v>
      </c>
      <c r="BR120" s="877">
        <v>0.18903382439001701</v>
      </c>
      <c r="BS120" s="877">
        <v>11.0846489651796</v>
      </c>
      <c r="BT120" s="877">
        <v>1.1176950426697501</v>
      </c>
      <c r="BU120" s="877">
        <v>6.3074285251922504</v>
      </c>
      <c r="BV120" s="877">
        <v>6.2272789944683202</v>
      </c>
      <c r="BW120" s="877">
        <v>3.7409275603186298</v>
      </c>
      <c r="BX120" s="877">
        <v>10.111292192851099</v>
      </c>
      <c r="BY120" s="877">
        <v>2.84799690655495</v>
      </c>
      <c r="BZ120" s="877">
        <v>5.6313953536956003</v>
      </c>
      <c r="CA120" s="877">
        <v>4.1276332797258704</v>
      </c>
      <c r="CB120" s="877">
        <v>4.4798968391554901</v>
      </c>
      <c r="CC120" s="877">
        <v>6.1183947008022299</v>
      </c>
      <c r="CD120" s="877">
        <v>9.9669539225098909</v>
      </c>
    </row>
    <row r="121" spans="1:82" ht="16.5" thickBot="1" x14ac:dyDescent="0.3">
      <c r="A121" s="876">
        <v>231</v>
      </c>
      <c r="B121" s="267">
        <v>231</v>
      </c>
      <c r="C121" s="267">
        <v>0</v>
      </c>
      <c r="D121" s="29" t="s">
        <v>2120</v>
      </c>
      <c r="E121" s="27">
        <v>10467</v>
      </c>
      <c r="F121" s="911" t="s">
        <v>2119</v>
      </c>
      <c r="G121" s="911" t="s">
        <v>2119</v>
      </c>
      <c r="H121" s="422">
        <v>54</v>
      </c>
      <c r="I121" s="342">
        <v>26.196187350082059</v>
      </c>
      <c r="J121" s="61">
        <v>0</v>
      </c>
      <c r="K121" s="400">
        <v>1</v>
      </c>
      <c r="L121" s="221">
        <v>0</v>
      </c>
      <c r="M121" s="916">
        <v>77</v>
      </c>
      <c r="N121" s="949">
        <v>26.02</v>
      </c>
      <c r="O121" s="914">
        <v>49.841476624696355</v>
      </c>
      <c r="P121" s="915">
        <v>31.7</v>
      </c>
      <c r="Q121" s="916">
        <v>5</v>
      </c>
      <c r="R121" s="227">
        <v>20.954078393754628</v>
      </c>
      <c r="S121" s="427">
        <v>7.2738095238095237</v>
      </c>
      <c r="T121" s="917"/>
      <c r="U121" s="918"/>
      <c r="V121" s="921">
        <v>57.51987134620753</v>
      </c>
      <c r="W121" s="920">
        <v>23.952270189658307</v>
      </c>
      <c r="X121" s="584">
        <v>27.799299999999999</v>
      </c>
      <c r="Y121" s="28">
        <f>VLOOKUP($A:$A,Variables_extraites!$A:$AD,7,FALSE)</f>
        <v>0</v>
      </c>
      <c r="Z121" s="28">
        <f>VLOOKUP($A:$A,Variables_extraites!$A:$AD,8,FALSE)</f>
        <v>0</v>
      </c>
      <c r="AA121" s="28">
        <f>VLOOKUP($A:$A,Variables_extraites!$A:$AD,9,FALSE)</f>
        <v>15.4</v>
      </c>
      <c r="AB121" s="28">
        <f>VLOOKUP($A:$A,Variables_extraites!$A:$AD,10,FALSE)</f>
        <v>0</v>
      </c>
      <c r="AC121" s="28">
        <f>VLOOKUP($A:$A,Variables_extraites!$A:$AD,11,FALSE)</f>
        <v>0</v>
      </c>
      <c r="AD121" s="28">
        <f>VLOOKUP($A:$A,Variables_extraites!$A:$AD,12,FALSE)</f>
        <v>0</v>
      </c>
      <c r="AE121" s="74">
        <f>VLOOKUP($A:$A,Variables_extraites!$A:$AD,13,FALSE)</f>
        <v>61.468212153143668</v>
      </c>
      <c r="AF121" s="74">
        <f>VLOOKUP($A:$A,Variables_extraites!$A:$AD,14,FALSE)</f>
        <v>1.4866180048661801</v>
      </c>
      <c r="AG121" s="84">
        <f>VLOOKUP($A:$A,Variables_extraites!$A:$AD,15,FALSE)</f>
        <v>22</v>
      </c>
      <c r="AH121" s="74" t="str">
        <f>VLOOKUP($A:$A,Variables_extraites!$A:$AD,16,FALSE)</f>
        <v>NA</v>
      </c>
      <c r="AI121" s="58" t="str">
        <f>VLOOKUP($A:$A,Variables_extraites!$A:$AD,17,FALSE)</f>
        <v>NA</v>
      </c>
      <c r="AJ121" s="58" t="str">
        <f>VLOOKUP($A:$A,Variables_extraites!$A:$AD,18,FALSE)</f>
        <v>NA</v>
      </c>
      <c r="AK121" s="74" t="str">
        <f>VLOOKUP($A:$A,Variables_extraites!$A:$AD,19,FALSE)</f>
        <v>NA</v>
      </c>
      <c r="AL121" s="58" t="str">
        <f>VLOOKUP($A:$A,Variables_extraites!$A:$AD,20,FALSE)</f>
        <v>NA</v>
      </c>
      <c r="AM121" s="74" t="str">
        <f>VLOOKUP($A:$A,Variables_extraites!$A:$AD,21,FALSE)</f>
        <v>NA</v>
      </c>
      <c r="AN121" s="74" t="str">
        <f>VLOOKUP($A:$A,Variables_extraites!$A:$AD,22,FALSE)</f>
        <v>NA</v>
      </c>
      <c r="AO121" s="58" t="str">
        <f>VLOOKUP($A:$A,Variables_extraites!$A:$AD,23,FALSE)</f>
        <v>NA</v>
      </c>
      <c r="AP121" s="74" t="str">
        <f>VLOOKUP($A:$A,Variables_extraites!$A:$AD,24,FALSE)</f>
        <v>NA</v>
      </c>
      <c r="AQ121" s="74" t="str">
        <f>VLOOKUP($A:$A,Variables_extraites!$A:$AD,25,FALSE)</f>
        <v>NA</v>
      </c>
      <c r="AR121" s="58" t="str">
        <f>VLOOKUP($A:$A,Variables_extraites!$A:$AD,26,FALSE)</f>
        <v>NA</v>
      </c>
      <c r="AS121" s="74" t="str">
        <f>VLOOKUP($A:$A,Variables_extraites!$A:$AD,27,FALSE)</f>
        <v>NA</v>
      </c>
      <c r="AT121" s="74" t="str">
        <f>VLOOKUP($A:$A,Variables_extraites!$A:$AD,28,FALSE)</f>
        <v>NA</v>
      </c>
      <c r="AU121" s="74" t="str">
        <f>VLOOKUP($A:$A,Variables_extraites!$A:$AD,29,FALSE)</f>
        <v>NA</v>
      </c>
      <c r="AV121" s="74">
        <f>VLOOKUP($A:$A,Variables_extraites!$A:$AD,30,FALSE)</f>
        <v>-21.4</v>
      </c>
      <c r="AW121" s="877">
        <v>8.0438475404389091</v>
      </c>
      <c r="AX121" s="877">
        <v>7.1290769029306302</v>
      </c>
      <c r="AY121" s="877">
        <v>5.2098432305255002</v>
      </c>
      <c r="AZ121" s="877">
        <v>2.1505596765753801</v>
      </c>
      <c r="BA121" s="877">
        <v>6.9015909919033698</v>
      </c>
      <c r="BB121" s="877">
        <v>6.48300957716455</v>
      </c>
      <c r="BC121" s="877">
        <v>8.6540989453024704</v>
      </c>
      <c r="BD121" s="877">
        <v>7.3833586953851098</v>
      </c>
      <c r="BE121" s="877">
        <v>6.0478873293965503</v>
      </c>
      <c r="BF121" s="877">
        <v>1.2868811477881601</v>
      </c>
      <c r="BG121" s="877">
        <v>6.07103324445682</v>
      </c>
      <c r="BH121" s="877">
        <v>6.4470832262096502</v>
      </c>
      <c r="BI121" s="877">
        <v>7.1965283609369397</v>
      </c>
      <c r="BJ121" s="877">
        <v>4.1135338195919102</v>
      </c>
      <c r="BK121" s="877">
        <v>5.8250223640446999</v>
      </c>
      <c r="BL121" s="877">
        <v>7.2895578483535601</v>
      </c>
      <c r="BM121" s="877">
        <v>6.5542818626263903</v>
      </c>
      <c r="BN121" s="877">
        <v>6.8339020766691601</v>
      </c>
      <c r="BO121" s="877">
        <v>5.7468501830980498</v>
      </c>
      <c r="BP121" s="877">
        <v>5.9516344168329196</v>
      </c>
      <c r="BQ121" s="877">
        <v>7.7979208634494404</v>
      </c>
      <c r="BR121" s="877">
        <v>-1.9378782880922001</v>
      </c>
      <c r="BS121" s="877">
        <v>9.5022947948844205</v>
      </c>
      <c r="BT121" s="877">
        <v>1.9145645234939399</v>
      </c>
      <c r="BU121" s="877">
        <v>6.1594677292667699</v>
      </c>
      <c r="BV121" s="877">
        <v>6.5660540381710897</v>
      </c>
      <c r="BW121" s="877">
        <v>3.8669079781431699</v>
      </c>
      <c r="BX121" s="877">
        <v>10.1443523386626</v>
      </c>
      <c r="BY121" s="877">
        <v>2.7114949066500902</v>
      </c>
      <c r="BZ121" s="877">
        <v>7.1859656281066702</v>
      </c>
      <c r="CA121" s="877">
        <v>3.85897561429202</v>
      </c>
      <c r="CB121" s="877">
        <v>2.95838671055595</v>
      </c>
      <c r="CC121" s="877">
        <v>8.0973460173589693</v>
      </c>
      <c r="CD121" s="877">
        <v>7.5877302713904804</v>
      </c>
    </row>
    <row r="122" spans="1:82" ht="15.75" x14ac:dyDescent="0.25">
      <c r="A122" s="876">
        <v>232</v>
      </c>
      <c r="B122" s="267">
        <v>232</v>
      </c>
      <c r="C122" s="267">
        <v>0</v>
      </c>
      <c r="D122" s="29" t="s">
        <v>2120</v>
      </c>
      <c r="E122" s="27">
        <v>10376</v>
      </c>
      <c r="F122" s="911" t="s">
        <v>2119</v>
      </c>
      <c r="G122" s="911" t="s">
        <v>2119</v>
      </c>
      <c r="H122" s="422">
        <v>54</v>
      </c>
      <c r="I122" s="342">
        <v>19.726562499999996</v>
      </c>
      <c r="J122" s="221">
        <v>1</v>
      </c>
      <c r="K122" s="400">
        <v>1</v>
      </c>
      <c r="L122" s="931">
        <v>0</v>
      </c>
      <c r="M122" s="925">
        <v>78</v>
      </c>
      <c r="N122" s="950">
        <v>27</v>
      </c>
      <c r="O122" s="914">
        <v>69.735303689727473</v>
      </c>
      <c r="P122" s="915">
        <v>59.7</v>
      </c>
      <c r="Q122" s="916">
        <v>5</v>
      </c>
      <c r="R122" s="227">
        <v>17.048295974994367</v>
      </c>
      <c r="S122" s="427">
        <v>9.7368421052631575</v>
      </c>
      <c r="T122" s="917">
        <v>8</v>
      </c>
      <c r="U122" s="918"/>
      <c r="V122" s="921">
        <v>51.541632286780946</v>
      </c>
      <c r="W122" s="920"/>
      <c r="X122" s="584">
        <v>19.717700000000001</v>
      </c>
      <c r="Y122" s="28">
        <f>VLOOKUP($A:$A,Variables_extraites!$A:$AD,7,FALSE)</f>
        <v>0</v>
      </c>
      <c r="Z122" s="28">
        <f>VLOOKUP($A:$A,Variables_extraites!$A:$AD,8,FALSE)</f>
        <v>0</v>
      </c>
      <c r="AA122" s="28">
        <f>VLOOKUP($A:$A,Variables_extraites!$A:$AD,9,FALSE)</f>
        <v>14.8</v>
      </c>
      <c r="AB122" s="28">
        <f>VLOOKUP($A:$A,Variables_extraites!$A:$AD,10,FALSE)</f>
        <v>0</v>
      </c>
      <c r="AC122" s="28">
        <f>VLOOKUP($A:$A,Variables_extraites!$A:$AD,11,FALSE)</f>
        <v>0</v>
      </c>
      <c r="AD122" s="28">
        <f>VLOOKUP($A:$A,Variables_extraites!$A:$AD,12,FALSE)</f>
        <v>0</v>
      </c>
      <c r="AE122" s="74">
        <f>VLOOKUP($A:$A,Variables_extraites!$A:$AD,13,FALSE)</f>
        <v>65.352294764059465</v>
      </c>
      <c r="AF122" s="74">
        <f>VLOOKUP($A:$A,Variables_extraites!$A:$AD,14,FALSE)</f>
        <v>1.1100000000000001</v>
      </c>
      <c r="AG122" s="84">
        <f>VLOOKUP($A:$A,Variables_extraites!$A:$AD,15,FALSE)</f>
        <v>19</v>
      </c>
      <c r="AH122" s="74" t="str">
        <f>VLOOKUP($A:$A,Variables_extraites!$A:$AD,16,FALSE)</f>
        <v>NA</v>
      </c>
      <c r="AI122" s="58" t="str">
        <f>VLOOKUP($A:$A,Variables_extraites!$A:$AD,17,FALSE)</f>
        <v>NA</v>
      </c>
      <c r="AJ122" s="58" t="str">
        <f>VLOOKUP($A:$A,Variables_extraites!$A:$AD,18,FALSE)</f>
        <v>NA</v>
      </c>
      <c r="AK122" s="74" t="str">
        <f>VLOOKUP($A:$A,Variables_extraites!$A:$AD,19,FALSE)</f>
        <v>NA</v>
      </c>
      <c r="AL122" s="58" t="str">
        <f>VLOOKUP($A:$A,Variables_extraites!$A:$AD,20,FALSE)</f>
        <v>NA</v>
      </c>
      <c r="AM122" s="74" t="str">
        <f>VLOOKUP($A:$A,Variables_extraites!$A:$AD,21,FALSE)</f>
        <v>NA</v>
      </c>
      <c r="AN122" s="74" t="str">
        <f>VLOOKUP($A:$A,Variables_extraites!$A:$AD,22,FALSE)</f>
        <v>NA</v>
      </c>
      <c r="AO122" s="58" t="str">
        <f>VLOOKUP($A:$A,Variables_extraites!$A:$AD,23,FALSE)</f>
        <v>NA</v>
      </c>
      <c r="AP122" s="74" t="str">
        <f>VLOOKUP($A:$A,Variables_extraites!$A:$AD,24,FALSE)</f>
        <v>NA</v>
      </c>
      <c r="AQ122" s="74" t="str">
        <f>VLOOKUP($A:$A,Variables_extraites!$A:$AD,25,FALSE)</f>
        <v>NA</v>
      </c>
      <c r="AR122" s="58" t="str">
        <f>VLOOKUP($A:$A,Variables_extraites!$A:$AD,26,FALSE)</f>
        <v>NA</v>
      </c>
      <c r="AS122" s="74" t="str">
        <f>VLOOKUP($A:$A,Variables_extraites!$A:$AD,27,FALSE)</f>
        <v>NA</v>
      </c>
      <c r="AT122" s="74" t="str">
        <f>VLOOKUP($A:$A,Variables_extraites!$A:$AD,28,FALSE)</f>
        <v>NA</v>
      </c>
      <c r="AU122" s="74" t="str">
        <f>VLOOKUP($A:$A,Variables_extraites!$A:$AD,29,FALSE)</f>
        <v>NA</v>
      </c>
      <c r="AV122" s="74">
        <f>VLOOKUP($A:$A,Variables_extraites!$A:$AD,30,FALSE)</f>
        <v>-25.66</v>
      </c>
      <c r="AW122" s="877">
        <v>8.0342487356289904</v>
      </c>
      <c r="AX122" s="877">
        <v>7.7411972985714304</v>
      </c>
      <c r="AY122" s="877">
        <v>5.3988291824446302</v>
      </c>
      <c r="AZ122" s="877">
        <v>1.33342373372519</v>
      </c>
      <c r="BA122" s="877">
        <v>7.52778975157233</v>
      </c>
      <c r="BB122" s="877">
        <v>4.40122086216022</v>
      </c>
      <c r="BC122" s="877">
        <v>9.1056466526777307</v>
      </c>
      <c r="BD122" s="877">
        <v>7.7262862897206697</v>
      </c>
      <c r="BE122" s="877">
        <v>6.1916021284618701</v>
      </c>
      <c r="BF122" s="877">
        <v>0.31034012061214999</v>
      </c>
      <c r="BG122" s="877">
        <v>5.9497683599313502</v>
      </c>
      <c r="BH122" s="877">
        <v>6.4667902378031004</v>
      </c>
      <c r="BI122" s="877">
        <v>7.58195375084882</v>
      </c>
      <c r="BJ122" s="877">
        <v>4.5416387344361402</v>
      </c>
      <c r="BK122" s="877">
        <v>5.9027971578802303</v>
      </c>
      <c r="BL122" s="877">
        <v>6.5596447625866698</v>
      </c>
      <c r="BM122" s="877">
        <v>6.5552026338782996</v>
      </c>
      <c r="BN122" s="877">
        <v>7.1826922975161898</v>
      </c>
      <c r="BO122" s="877">
        <v>6.1799090900149301</v>
      </c>
      <c r="BP122" s="877">
        <v>6.0900065299038202</v>
      </c>
      <c r="BQ122" s="877">
        <v>7.4924941516794297</v>
      </c>
      <c r="BR122" s="877">
        <v>5.6610654798069504</v>
      </c>
      <c r="BS122" s="877">
        <v>10.518505633300901</v>
      </c>
      <c r="BT122" s="877">
        <v>3.0036022366802002</v>
      </c>
      <c r="BU122" s="877">
        <v>7.8329532888754301</v>
      </c>
      <c r="BV122" s="877">
        <v>6.9845893503624596</v>
      </c>
      <c r="BW122" s="877">
        <v>4.8273109439496702</v>
      </c>
      <c r="BX122" s="877">
        <v>9.7184815032243304</v>
      </c>
      <c r="BY122" s="877">
        <v>2.6959938131098999</v>
      </c>
      <c r="BZ122" s="877">
        <v>7.7763014237016304</v>
      </c>
      <c r="CA122" s="877">
        <v>4.1538053360790403</v>
      </c>
      <c r="CB122" s="877">
        <v>1.9421800795227</v>
      </c>
      <c r="CC122" s="877">
        <v>2.1718878090684801</v>
      </c>
      <c r="CD122" s="877">
        <v>7.51490339662067</v>
      </c>
    </row>
    <row r="123" spans="1:82" ht="15.75" x14ac:dyDescent="0.25">
      <c r="A123" s="876">
        <v>233</v>
      </c>
      <c r="B123" s="267">
        <v>233</v>
      </c>
      <c r="C123" s="267">
        <v>0</v>
      </c>
      <c r="D123" s="29" t="s">
        <v>2120</v>
      </c>
      <c r="E123" s="27">
        <v>10377</v>
      </c>
      <c r="F123" s="911" t="s">
        <v>2119</v>
      </c>
      <c r="G123" s="911" t="s">
        <v>2119</v>
      </c>
      <c r="H123" s="422">
        <v>56</v>
      </c>
      <c r="I123" s="342">
        <v>19.233560749020178</v>
      </c>
      <c r="J123" s="146">
        <v>1</v>
      </c>
      <c r="K123" s="400">
        <v>1</v>
      </c>
      <c r="L123" s="221">
        <v>0</v>
      </c>
      <c r="M123" s="916">
        <v>77</v>
      </c>
      <c r="N123" s="913">
        <v>21.41</v>
      </c>
      <c r="O123" s="914">
        <v>62.525704497521247</v>
      </c>
      <c r="P123" s="915">
        <v>91.2</v>
      </c>
      <c r="Q123" s="916">
        <v>6</v>
      </c>
      <c r="R123" s="227">
        <v>18.919482638481732</v>
      </c>
      <c r="S123" s="427">
        <v>11.061728395061728</v>
      </c>
      <c r="T123" s="917">
        <v>20</v>
      </c>
      <c r="U123" s="918"/>
      <c r="V123" s="921">
        <v>52.665560169021283</v>
      </c>
      <c r="W123" s="920">
        <v>24.4620693377924</v>
      </c>
      <c r="X123" s="584">
        <v>45.4726</v>
      </c>
      <c r="Y123" s="28">
        <f>VLOOKUP($A:$A,Variables_extraites!$A:$AD,7,FALSE)</f>
        <v>0</v>
      </c>
      <c r="Z123" s="28">
        <f>VLOOKUP($A:$A,Variables_extraites!$A:$AD,8,FALSE)</f>
        <v>0</v>
      </c>
      <c r="AA123" s="28">
        <f>VLOOKUP($A:$A,Variables_extraites!$A:$AD,9,FALSE)</f>
        <v>14.7</v>
      </c>
      <c r="AB123" s="28">
        <f>VLOOKUP($A:$A,Variables_extraites!$A:$AD,10,FALSE)</f>
        <v>0</v>
      </c>
      <c r="AC123" s="28">
        <f>VLOOKUP($A:$A,Variables_extraites!$A:$AD,11,FALSE)</f>
        <v>0</v>
      </c>
      <c r="AD123" s="28">
        <f>VLOOKUP($A:$A,Variables_extraites!$A:$AD,12,FALSE)</f>
        <v>0</v>
      </c>
      <c r="AE123" s="74">
        <f>VLOOKUP($A:$A,Variables_extraites!$A:$AD,13,FALSE)</f>
        <v>72.084623323013417</v>
      </c>
      <c r="AF123" s="74">
        <f>VLOOKUP($A:$A,Variables_extraites!$A:$AD,14,FALSE)</f>
        <v>1.309941520467836</v>
      </c>
      <c r="AG123" s="84">
        <f>VLOOKUP($A:$A,Variables_extraites!$A:$AD,15,FALSE)</f>
        <v>27</v>
      </c>
      <c r="AH123" s="74" t="str">
        <f>VLOOKUP($A:$A,Variables_extraites!$A:$AD,16,FALSE)</f>
        <v>NA</v>
      </c>
      <c r="AI123" s="58" t="str">
        <f>VLOOKUP($A:$A,Variables_extraites!$A:$AD,17,FALSE)</f>
        <v>NA</v>
      </c>
      <c r="AJ123" s="58" t="str">
        <f>VLOOKUP($A:$A,Variables_extraites!$A:$AD,18,FALSE)</f>
        <v>NA</v>
      </c>
      <c r="AK123" s="74" t="str">
        <f>VLOOKUP($A:$A,Variables_extraites!$A:$AD,19,FALSE)</f>
        <v>NA</v>
      </c>
      <c r="AL123" s="58" t="str">
        <f>VLOOKUP($A:$A,Variables_extraites!$A:$AD,20,FALSE)</f>
        <v>NA</v>
      </c>
      <c r="AM123" s="74" t="str">
        <f>VLOOKUP($A:$A,Variables_extraites!$A:$AD,21,FALSE)</f>
        <v>NA</v>
      </c>
      <c r="AN123" s="74" t="str">
        <f>VLOOKUP($A:$A,Variables_extraites!$A:$AD,22,FALSE)</f>
        <v>NA</v>
      </c>
      <c r="AO123" s="58" t="str">
        <f>VLOOKUP($A:$A,Variables_extraites!$A:$AD,23,FALSE)</f>
        <v>NA</v>
      </c>
      <c r="AP123" s="74" t="str">
        <f>VLOOKUP($A:$A,Variables_extraites!$A:$AD,24,FALSE)</f>
        <v>NA</v>
      </c>
      <c r="AQ123" s="74" t="str">
        <f>VLOOKUP($A:$A,Variables_extraites!$A:$AD,25,FALSE)</f>
        <v>NA</v>
      </c>
      <c r="AR123" s="58" t="str">
        <f>VLOOKUP($A:$A,Variables_extraites!$A:$AD,26,FALSE)</f>
        <v>NA</v>
      </c>
      <c r="AS123" s="74" t="str">
        <f>VLOOKUP($A:$A,Variables_extraites!$A:$AD,27,FALSE)</f>
        <v>NA</v>
      </c>
      <c r="AT123" s="74" t="str">
        <f>VLOOKUP($A:$A,Variables_extraites!$A:$AD,28,FALSE)</f>
        <v>NA</v>
      </c>
      <c r="AU123" s="74" t="str">
        <f>VLOOKUP($A:$A,Variables_extraites!$A:$AD,29,FALSE)</f>
        <v>NA</v>
      </c>
      <c r="AV123" s="74">
        <f>VLOOKUP($A:$A,Variables_extraites!$A:$AD,30,FALSE)</f>
        <v>-28.17</v>
      </c>
      <c r="AW123" s="877">
        <v>8.3287198005038192</v>
      </c>
      <c r="AX123" s="877">
        <v>7.7360636278718102</v>
      </c>
      <c r="AY123" s="877">
        <v>5.2682846665209997</v>
      </c>
      <c r="AZ123" s="877">
        <v>1.8318772411916699</v>
      </c>
      <c r="BA123" s="877">
        <v>7.4838157772642599</v>
      </c>
      <c r="BB123" s="877">
        <v>4.6712933724815802</v>
      </c>
      <c r="BC123" s="877">
        <v>9.0407280802651808</v>
      </c>
      <c r="BD123" s="877">
        <v>7.9766500381796304</v>
      </c>
      <c r="BE123" s="877">
        <v>6.2251592257773698</v>
      </c>
      <c r="BF123" s="877">
        <v>0.47508488294878298</v>
      </c>
      <c r="BG123" s="877">
        <v>5.8816646193203503</v>
      </c>
      <c r="BH123" s="877">
        <v>6.3940338953677802</v>
      </c>
      <c r="BI123" s="877">
        <v>7.2083806936102404</v>
      </c>
      <c r="BJ123" s="877">
        <v>4.0900065299038202</v>
      </c>
      <c r="BK123" s="877">
        <v>5.9229114062581898</v>
      </c>
      <c r="BL123" s="877">
        <v>7.5258339789103497</v>
      </c>
      <c r="BM123" s="877">
        <v>6.2710894662656003</v>
      </c>
      <c r="BN123" s="877">
        <v>6.5613261364539204</v>
      </c>
      <c r="BO123" s="877">
        <v>5.9474323894713699</v>
      </c>
      <c r="BP123" s="877">
        <v>5.7676547982373503</v>
      </c>
      <c r="BQ123" s="877">
        <v>7.6011765059047303</v>
      </c>
      <c r="BR123" s="877">
        <v>4.7554217347342398</v>
      </c>
      <c r="BS123" s="877">
        <v>10.091276694365201</v>
      </c>
      <c r="BT123" s="877">
        <v>2.2357270598380601</v>
      </c>
      <c r="BU123" s="877">
        <v>6.1160319934471099</v>
      </c>
      <c r="BV123" s="877">
        <v>6.4638512926110998</v>
      </c>
      <c r="BW123" s="877">
        <v>4.9240998856407403</v>
      </c>
      <c r="BX123" s="877">
        <v>9.8869006581765806</v>
      </c>
      <c r="BY123" s="877">
        <v>2.9011082430145101</v>
      </c>
      <c r="BZ123" s="877">
        <v>7.8969378151823104</v>
      </c>
      <c r="CA123" s="877">
        <v>4.0942360698457696</v>
      </c>
      <c r="CB123" s="877">
        <v>1.98996284299426</v>
      </c>
      <c r="CC123" s="877">
        <v>1.3606102587128699</v>
      </c>
      <c r="CD123" s="877">
        <v>7.8555496345271596</v>
      </c>
    </row>
    <row r="124" spans="1:82" ht="15.75" x14ac:dyDescent="0.25">
      <c r="A124" s="876">
        <v>234</v>
      </c>
      <c r="B124" s="267">
        <v>234</v>
      </c>
      <c r="C124" s="267">
        <v>0</v>
      </c>
      <c r="D124" s="29" t="s">
        <v>2120</v>
      </c>
      <c r="E124" s="27">
        <v>10345</v>
      </c>
      <c r="F124" s="911" t="s">
        <v>2119</v>
      </c>
      <c r="G124" s="911" t="s">
        <v>2119</v>
      </c>
      <c r="H124" s="422">
        <v>57</v>
      </c>
      <c r="I124" s="342">
        <v>28.398718000730252</v>
      </c>
      <c r="J124" s="221">
        <v>1</v>
      </c>
      <c r="K124" s="400">
        <v>1</v>
      </c>
      <c r="L124" s="931">
        <v>0</v>
      </c>
      <c r="M124" s="925">
        <v>75</v>
      </c>
      <c r="N124" s="913">
        <v>31.92</v>
      </c>
      <c r="O124" s="914">
        <v>88.389568046284467</v>
      </c>
      <c r="P124" s="915">
        <v>23</v>
      </c>
      <c r="Q124" s="916">
        <v>3</v>
      </c>
      <c r="R124" s="227">
        <v>32.517999842158069</v>
      </c>
      <c r="S124" s="427">
        <v>7.9032258064516121</v>
      </c>
      <c r="T124" s="917">
        <v>22</v>
      </c>
      <c r="U124" s="918"/>
      <c r="V124" s="921">
        <v>49.404783311837029</v>
      </c>
      <c r="W124" s="920">
        <v>23.175328356787247</v>
      </c>
      <c r="X124" s="584">
        <v>45.302500000000002</v>
      </c>
      <c r="Y124" s="28">
        <f>VLOOKUP($A:$A,Variables_extraites!$A:$AD,7,FALSE)</f>
        <v>0</v>
      </c>
      <c r="Z124" s="28">
        <f>VLOOKUP($A:$A,Variables_extraites!$A:$AD,8,FALSE)</f>
        <v>0</v>
      </c>
      <c r="AA124" s="28">
        <f>VLOOKUP($A:$A,Variables_extraites!$A:$AD,9,FALSE)</f>
        <v>14.6</v>
      </c>
      <c r="AB124" s="28">
        <f>VLOOKUP($A:$A,Variables_extraites!$A:$AD,10,FALSE)</f>
        <v>0</v>
      </c>
      <c r="AC124" s="28">
        <f>VLOOKUP($A:$A,Variables_extraites!$A:$AD,11,FALSE)</f>
        <v>0</v>
      </c>
      <c r="AD124" s="28">
        <f>VLOOKUP($A:$A,Variables_extraites!$A:$AD,12,FALSE)</f>
        <v>0</v>
      </c>
      <c r="AE124" s="74">
        <f>VLOOKUP($A:$A,Variables_extraites!$A:$AD,13,FALSE)</f>
        <v>72.90660225442835</v>
      </c>
      <c r="AF124" s="74">
        <f>VLOOKUP($A:$A,Variables_extraites!$A:$AD,14,FALSE)</f>
        <v>0.86572438162544163</v>
      </c>
      <c r="AG124" s="84">
        <f>VLOOKUP($A:$A,Variables_extraites!$A:$AD,15,FALSE)</f>
        <v>34</v>
      </c>
      <c r="AH124" s="74" t="str">
        <f>VLOOKUP($A:$A,Variables_extraites!$A:$AD,16,FALSE)</f>
        <v>NA</v>
      </c>
      <c r="AI124" s="58" t="str">
        <f>VLOOKUP($A:$A,Variables_extraites!$A:$AD,17,FALSE)</f>
        <v>NA</v>
      </c>
      <c r="AJ124" s="58" t="str">
        <f>VLOOKUP($A:$A,Variables_extraites!$A:$AD,18,FALSE)</f>
        <v>NA</v>
      </c>
      <c r="AK124" s="74" t="str">
        <f>VLOOKUP($A:$A,Variables_extraites!$A:$AD,19,FALSE)</f>
        <v>NA</v>
      </c>
      <c r="AL124" s="58" t="str">
        <f>VLOOKUP($A:$A,Variables_extraites!$A:$AD,20,FALSE)</f>
        <v>NA</v>
      </c>
      <c r="AM124" s="74" t="str">
        <f>VLOOKUP($A:$A,Variables_extraites!$A:$AD,21,FALSE)</f>
        <v>NA</v>
      </c>
      <c r="AN124" s="74" t="str">
        <f>VLOOKUP($A:$A,Variables_extraites!$A:$AD,22,FALSE)</f>
        <v>NA</v>
      </c>
      <c r="AO124" s="58" t="str">
        <f>VLOOKUP($A:$A,Variables_extraites!$A:$AD,23,FALSE)</f>
        <v>NA</v>
      </c>
      <c r="AP124" s="74" t="str">
        <f>VLOOKUP($A:$A,Variables_extraites!$A:$AD,24,FALSE)</f>
        <v>NA</v>
      </c>
      <c r="AQ124" s="74" t="str">
        <f>VLOOKUP($A:$A,Variables_extraites!$A:$AD,25,FALSE)</f>
        <v>NA</v>
      </c>
      <c r="AR124" s="58" t="str">
        <f>VLOOKUP($A:$A,Variables_extraites!$A:$AD,26,FALSE)</f>
        <v>NA</v>
      </c>
      <c r="AS124" s="74" t="str">
        <f>VLOOKUP($A:$A,Variables_extraites!$A:$AD,27,FALSE)</f>
        <v>NA</v>
      </c>
      <c r="AT124" s="74" t="str">
        <f>VLOOKUP($A:$A,Variables_extraites!$A:$AD,28,FALSE)</f>
        <v>NA</v>
      </c>
      <c r="AU124" s="74" t="str">
        <f>VLOOKUP($A:$A,Variables_extraites!$A:$AD,29,FALSE)</f>
        <v>NA</v>
      </c>
      <c r="AV124" s="74">
        <f>VLOOKUP($A:$A,Variables_extraites!$A:$AD,30,FALSE)</f>
        <v>-25.42</v>
      </c>
      <c r="AW124" s="877">
        <v>8.3942911902067792</v>
      </c>
      <c r="AX124" s="877">
        <v>7.7418714236436799</v>
      </c>
      <c r="AY124" s="877">
        <v>5.49281457256712</v>
      </c>
      <c r="AZ124" s="877">
        <v>1.58014548442338</v>
      </c>
      <c r="BA124" s="877">
        <v>7.2984750347358496</v>
      </c>
      <c r="BB124" s="877">
        <v>4.8217102150346696</v>
      </c>
      <c r="BC124" s="877">
        <v>9.36782969846813</v>
      </c>
      <c r="BD124" s="877">
        <v>7.47824380438011</v>
      </c>
      <c r="BE124" s="877">
        <v>6.42827641439251</v>
      </c>
      <c r="BF124" s="877">
        <v>0.57531233068743703</v>
      </c>
      <c r="BG124" s="877">
        <v>6.0902183016533202</v>
      </c>
      <c r="BH124" s="877">
        <v>6.6633446193660903</v>
      </c>
      <c r="BI124" s="877">
        <v>7.5728138946323398</v>
      </c>
      <c r="BJ124" s="877">
        <v>4.4039493642328704</v>
      </c>
      <c r="BK124" s="877">
        <v>6.0290110866590698</v>
      </c>
      <c r="BL124" s="877">
        <v>7.78705366555059</v>
      </c>
      <c r="BM124" s="877">
        <v>6.3402061799117098</v>
      </c>
      <c r="BN124" s="877">
        <v>6.6560672737255997</v>
      </c>
      <c r="BO124" s="877">
        <v>5.9138468242630404</v>
      </c>
      <c r="BP124" s="877">
        <v>6.3636967448389896</v>
      </c>
      <c r="BQ124" s="877">
        <v>7.8469946869655702</v>
      </c>
      <c r="BR124" s="877">
        <v>2.7158933705476</v>
      </c>
      <c r="BS124" s="877">
        <v>9.8602644905841395</v>
      </c>
      <c r="BT124" s="877">
        <v>1.6088092426755201</v>
      </c>
      <c r="BU124" s="877">
        <v>4.8364291311616503</v>
      </c>
      <c r="BV124" s="877">
        <v>6.8400855155689504</v>
      </c>
      <c r="BW124" s="877">
        <v>5.0513721017210296</v>
      </c>
      <c r="BX124" s="877">
        <v>9.7533337648885396</v>
      </c>
      <c r="BY124" s="877">
        <v>2.2172307162206701</v>
      </c>
      <c r="BZ124" s="877">
        <v>7.12246565817924</v>
      </c>
      <c r="CA124" s="877">
        <v>3.66106547980695</v>
      </c>
      <c r="CB124" s="877">
        <v>2.6308681067093</v>
      </c>
      <c r="CC124" s="877">
        <v>2.12053576061404</v>
      </c>
      <c r="CD124" s="877">
        <v>8.2514552479086198</v>
      </c>
    </row>
    <row r="125" spans="1:82" ht="15.75" x14ac:dyDescent="0.25">
      <c r="A125" s="876">
        <v>235</v>
      </c>
      <c r="B125" s="267">
        <v>235</v>
      </c>
      <c r="C125" s="267">
        <v>0</v>
      </c>
      <c r="D125" s="29" t="s">
        <v>2120</v>
      </c>
      <c r="E125" s="27">
        <v>10638</v>
      </c>
      <c r="F125" s="911" t="s">
        <v>2119</v>
      </c>
      <c r="G125" s="911" t="s">
        <v>2119</v>
      </c>
      <c r="H125" s="422">
        <v>59</v>
      </c>
      <c r="I125" s="342">
        <v>30.73941661933242</v>
      </c>
      <c r="J125" s="61">
        <v>0</v>
      </c>
      <c r="K125" s="400">
        <v>1</v>
      </c>
      <c r="L125" s="221">
        <v>0</v>
      </c>
      <c r="M125" s="916">
        <v>71</v>
      </c>
      <c r="N125" s="913">
        <v>22.39</v>
      </c>
      <c r="O125" s="914">
        <v>43.332652062232327</v>
      </c>
      <c r="P125" s="915">
        <v>46.8</v>
      </c>
      <c r="Q125" s="916">
        <v>8</v>
      </c>
      <c r="R125" s="227">
        <v>16.346526900916746</v>
      </c>
      <c r="S125" s="427">
        <v>10.090909090909092</v>
      </c>
      <c r="T125" s="917">
        <v>24.2</v>
      </c>
      <c r="U125" s="918"/>
      <c r="V125" s="921">
        <v>55.379706735630499</v>
      </c>
      <c r="W125" s="920">
        <v>25.643462201046745</v>
      </c>
      <c r="X125" s="584">
        <v>32.9574</v>
      </c>
      <c r="Y125" s="28">
        <f>VLOOKUP($A:$A,Variables_extraites!$A:$AD,7,FALSE)</f>
        <v>0</v>
      </c>
      <c r="Z125" s="28">
        <f>VLOOKUP($A:$A,Variables_extraites!$A:$AD,8,FALSE)</f>
        <v>0</v>
      </c>
      <c r="AA125" s="28">
        <f>VLOOKUP($A:$A,Variables_extraites!$A:$AD,9,FALSE)</f>
        <v>14.1</v>
      </c>
      <c r="AB125" s="28">
        <f>VLOOKUP($A:$A,Variables_extraites!$A:$AD,10,FALSE)</f>
        <v>0</v>
      </c>
      <c r="AC125" s="28">
        <f>VLOOKUP($A:$A,Variables_extraites!$A:$AD,11,FALSE)</f>
        <v>0</v>
      </c>
      <c r="AD125" s="28">
        <f>VLOOKUP($A:$A,Variables_extraites!$A:$AD,12,FALSE)</f>
        <v>0</v>
      </c>
      <c r="AE125" s="74">
        <f>VLOOKUP($A:$A,Variables_extraites!$A:$AD,13,FALSE)</f>
        <v>65.617262115316606</v>
      </c>
      <c r="AF125" s="74">
        <f>VLOOKUP($A:$A,Variables_extraites!$A:$AD,14,FALSE)</f>
        <v>1</v>
      </c>
      <c r="AG125" s="84">
        <f>VLOOKUP($A:$A,Variables_extraites!$A:$AD,15,FALSE)</f>
        <v>30</v>
      </c>
      <c r="AH125" s="74" t="str">
        <f>VLOOKUP($A:$A,Variables_extraites!$A:$AD,16,FALSE)</f>
        <v>NA</v>
      </c>
      <c r="AI125" s="58" t="str">
        <f>VLOOKUP($A:$A,Variables_extraites!$A:$AD,17,FALSE)</f>
        <v>NA</v>
      </c>
      <c r="AJ125" s="58" t="str">
        <f>VLOOKUP($A:$A,Variables_extraites!$A:$AD,18,FALSE)</f>
        <v>NA</v>
      </c>
      <c r="AK125" s="74" t="str">
        <f>VLOOKUP($A:$A,Variables_extraites!$A:$AD,19,FALSE)</f>
        <v>NA</v>
      </c>
      <c r="AL125" s="58" t="str">
        <f>VLOOKUP($A:$A,Variables_extraites!$A:$AD,20,FALSE)</f>
        <v>NA</v>
      </c>
      <c r="AM125" s="74" t="str">
        <f>VLOOKUP($A:$A,Variables_extraites!$A:$AD,21,FALSE)</f>
        <v>NA</v>
      </c>
      <c r="AN125" s="74" t="str">
        <f>VLOOKUP($A:$A,Variables_extraites!$A:$AD,22,FALSE)</f>
        <v>NA</v>
      </c>
      <c r="AO125" s="58" t="str">
        <f>VLOOKUP($A:$A,Variables_extraites!$A:$AD,23,FALSE)</f>
        <v>NA</v>
      </c>
      <c r="AP125" s="74" t="str">
        <f>VLOOKUP($A:$A,Variables_extraites!$A:$AD,24,FALSE)</f>
        <v>NA</v>
      </c>
      <c r="AQ125" s="74" t="str">
        <f>VLOOKUP($A:$A,Variables_extraites!$A:$AD,25,FALSE)</f>
        <v>NA</v>
      </c>
      <c r="AR125" s="58" t="str">
        <f>VLOOKUP($A:$A,Variables_extraites!$A:$AD,26,FALSE)</f>
        <v>NA</v>
      </c>
      <c r="AS125" s="74" t="str">
        <f>VLOOKUP($A:$A,Variables_extraites!$A:$AD,27,FALSE)</f>
        <v>NA</v>
      </c>
      <c r="AT125" s="74" t="str">
        <f>VLOOKUP($A:$A,Variables_extraites!$A:$AD,28,FALSE)</f>
        <v>NA</v>
      </c>
      <c r="AU125" s="74" t="str">
        <f>VLOOKUP($A:$A,Variables_extraites!$A:$AD,29,FALSE)</f>
        <v>NA</v>
      </c>
      <c r="AV125" s="74">
        <f>VLOOKUP($A:$A,Variables_extraites!$A:$AD,30,FALSE)</f>
        <v>-23.36</v>
      </c>
      <c r="AW125" s="877">
        <v>8.22144211950169</v>
      </c>
      <c r="AX125" s="877">
        <v>8.0319354881410501</v>
      </c>
      <c r="AY125" s="877">
        <v>5.0955025176586703</v>
      </c>
      <c r="AZ125" s="877">
        <v>2.2172307162206701</v>
      </c>
      <c r="BA125" s="877">
        <v>7.6281903346152102</v>
      </c>
      <c r="BB125" s="877">
        <v>4.8534967037023202</v>
      </c>
      <c r="BC125" s="877">
        <v>9.3082252484412606</v>
      </c>
      <c r="BD125" s="877">
        <v>7.9349882017834803</v>
      </c>
      <c r="BE125" s="877">
        <v>6.0087647448634396</v>
      </c>
      <c r="BF125" s="877">
        <v>1.3950627995175799</v>
      </c>
      <c r="BG125" s="877">
        <v>6.1043366598147397</v>
      </c>
      <c r="BH125" s="877">
        <v>6.5754636120844099</v>
      </c>
      <c r="BI125" s="877">
        <v>6.9368734618242298</v>
      </c>
      <c r="BJ125" s="877">
        <v>4.4148120605658496</v>
      </c>
      <c r="BK125" s="877">
        <v>5.7314548076983503</v>
      </c>
      <c r="BL125" s="877">
        <v>7.7219194455515403</v>
      </c>
      <c r="BM125" s="877">
        <v>6.7099798322400197</v>
      </c>
      <c r="BN125" s="877">
        <v>7.2571049335749898</v>
      </c>
      <c r="BO125" s="877">
        <v>6.78985964091365</v>
      </c>
      <c r="BP125" s="877">
        <v>5.66249036391378</v>
      </c>
      <c r="BQ125" s="877">
        <v>7.9309147071970498</v>
      </c>
      <c r="BR125" s="877">
        <v>4.9121708029499498</v>
      </c>
      <c r="BS125" s="877">
        <v>10.818430390948301</v>
      </c>
      <c r="BT125" s="877">
        <v>2.2141248053528502</v>
      </c>
      <c r="BU125" s="877">
        <v>7.2042776849050298</v>
      </c>
      <c r="BV125" s="877">
        <v>6.8808079483628104</v>
      </c>
      <c r="BW125" s="877">
        <v>4.8569856897822001</v>
      </c>
      <c r="BX125" s="877">
        <v>9.7597051307159504</v>
      </c>
      <c r="BY125" s="877">
        <v>3.3434078222978099</v>
      </c>
      <c r="BZ125" s="877">
        <v>7.5794667997615699</v>
      </c>
      <c r="CA125" s="877">
        <v>4.1448621429157297</v>
      </c>
      <c r="CB125" s="877">
        <v>2.1802383309543898</v>
      </c>
      <c r="CC125" s="877">
        <v>2.2921068819550698</v>
      </c>
      <c r="CD125" s="877">
        <v>8.6043055855954904</v>
      </c>
    </row>
    <row r="126" spans="1:82" ht="15.75" x14ac:dyDescent="0.25">
      <c r="A126" s="876">
        <v>236</v>
      </c>
      <c r="B126" s="267">
        <v>236</v>
      </c>
      <c r="C126" s="267">
        <v>0</v>
      </c>
      <c r="D126" s="29" t="s">
        <v>2120</v>
      </c>
      <c r="E126" s="27">
        <v>10600</v>
      </c>
      <c r="F126" s="911" t="s">
        <v>2119</v>
      </c>
      <c r="G126" s="911" t="s">
        <v>2119</v>
      </c>
      <c r="H126" s="422">
        <v>58</v>
      </c>
      <c r="I126" s="342">
        <v>23.98687034465345</v>
      </c>
      <c r="J126" s="61">
        <v>0</v>
      </c>
      <c r="K126" s="400">
        <v>1</v>
      </c>
      <c r="L126" s="931">
        <v>0</v>
      </c>
      <c r="M126" s="916">
        <v>92</v>
      </c>
      <c r="N126" s="913">
        <v>23.8</v>
      </c>
      <c r="O126" s="914">
        <v>27.307890211707022</v>
      </c>
      <c r="P126" s="915">
        <v>105.7</v>
      </c>
      <c r="Q126" s="916">
        <v>5</v>
      </c>
      <c r="R126" s="227"/>
      <c r="S126" s="427">
        <v>7.6619718309859159</v>
      </c>
      <c r="T126" s="917">
        <v>16</v>
      </c>
      <c r="U126" s="918"/>
      <c r="V126" s="921">
        <v>58.920898045603437</v>
      </c>
      <c r="W126" s="920">
        <v>26.210933759130704</v>
      </c>
      <c r="X126" s="584">
        <v>36.430199999999999</v>
      </c>
      <c r="Y126" s="28">
        <f>VLOOKUP($A:$A,Variables_extraites!$A:$AD,7,FALSE)</f>
        <v>0</v>
      </c>
      <c r="Z126" s="28">
        <f>VLOOKUP($A:$A,Variables_extraites!$A:$AD,8,FALSE)</f>
        <v>0</v>
      </c>
      <c r="AA126" s="28">
        <f>VLOOKUP($A:$A,Variables_extraites!$A:$AD,9,FALSE)</f>
        <v>14.9</v>
      </c>
      <c r="AB126" s="28">
        <f>VLOOKUP($A:$A,Variables_extraites!$A:$AD,10,FALSE)</f>
        <v>0</v>
      </c>
      <c r="AC126" s="28">
        <f>VLOOKUP($A:$A,Variables_extraites!$A:$AD,11,FALSE)</f>
        <v>0</v>
      </c>
      <c r="AD126" s="28">
        <f>VLOOKUP($A:$A,Variables_extraites!$A:$AD,12,FALSE)</f>
        <v>0</v>
      </c>
      <c r="AE126" s="74">
        <f>VLOOKUP($A:$A,Variables_extraites!$A:$AD,13,FALSE)</f>
        <v>56.477732793522264</v>
      </c>
      <c r="AF126" s="74">
        <f>VLOOKUP($A:$A,Variables_extraites!$A:$AD,14,FALSE)</f>
        <v>1</v>
      </c>
      <c r="AG126" s="84">
        <f>VLOOKUP($A:$A,Variables_extraites!$A:$AD,15,FALSE)</f>
        <v>23</v>
      </c>
      <c r="AH126" s="74" t="str">
        <f>VLOOKUP($A:$A,Variables_extraites!$A:$AD,16,FALSE)</f>
        <v>NA</v>
      </c>
      <c r="AI126" s="58" t="str">
        <f>VLOOKUP($A:$A,Variables_extraites!$A:$AD,17,FALSE)</f>
        <v>NA</v>
      </c>
      <c r="AJ126" s="58" t="str">
        <f>VLOOKUP($A:$A,Variables_extraites!$A:$AD,18,FALSE)</f>
        <v>NA</v>
      </c>
      <c r="AK126" s="74" t="str">
        <f>VLOOKUP($A:$A,Variables_extraites!$A:$AD,19,FALSE)</f>
        <v>NA</v>
      </c>
      <c r="AL126" s="58" t="str">
        <f>VLOOKUP($A:$A,Variables_extraites!$A:$AD,20,FALSE)</f>
        <v>NA</v>
      </c>
      <c r="AM126" s="74" t="str">
        <f>VLOOKUP($A:$A,Variables_extraites!$A:$AD,21,FALSE)</f>
        <v>NA</v>
      </c>
      <c r="AN126" s="74" t="str">
        <f>VLOOKUP($A:$A,Variables_extraites!$A:$AD,22,FALSE)</f>
        <v>NA</v>
      </c>
      <c r="AO126" s="58" t="str">
        <f>VLOOKUP($A:$A,Variables_extraites!$A:$AD,23,FALSE)</f>
        <v>NA</v>
      </c>
      <c r="AP126" s="74" t="str">
        <f>VLOOKUP($A:$A,Variables_extraites!$A:$AD,24,FALSE)</f>
        <v>NA</v>
      </c>
      <c r="AQ126" s="74" t="str">
        <f>VLOOKUP($A:$A,Variables_extraites!$A:$AD,25,FALSE)</f>
        <v>NA</v>
      </c>
      <c r="AR126" s="58" t="str">
        <f>VLOOKUP($A:$A,Variables_extraites!$A:$AD,26,FALSE)</f>
        <v>NA</v>
      </c>
      <c r="AS126" s="74" t="str">
        <f>VLOOKUP($A:$A,Variables_extraites!$A:$AD,27,FALSE)</f>
        <v>NA</v>
      </c>
      <c r="AT126" s="74" t="str">
        <f>VLOOKUP($A:$A,Variables_extraites!$A:$AD,28,FALSE)</f>
        <v>NA</v>
      </c>
      <c r="AU126" s="74" t="str">
        <f>VLOOKUP($A:$A,Variables_extraites!$A:$AD,29,FALSE)</f>
        <v>NA</v>
      </c>
      <c r="AV126" s="74">
        <f>VLOOKUP($A:$A,Variables_extraites!$A:$AD,30,FALSE)</f>
        <v>-26.12</v>
      </c>
      <c r="AW126" s="877">
        <v>8.6364433660624904</v>
      </c>
      <c r="AX126" s="877">
        <v>7.1514732565790302</v>
      </c>
      <c r="AY126" s="877">
        <v>5.0143552929770703</v>
      </c>
      <c r="AZ126" s="877">
        <v>2.3305584000307999</v>
      </c>
      <c r="BA126" s="877">
        <v>7.2460279805281003</v>
      </c>
      <c r="BB126" s="877">
        <v>6.0450497408379897</v>
      </c>
      <c r="BC126" s="877">
        <v>9.0783643268146097</v>
      </c>
      <c r="BD126" s="877">
        <v>7.2611546726155698</v>
      </c>
      <c r="BE126" s="877">
        <v>6.1305190830273402</v>
      </c>
      <c r="BF126" s="877">
        <v>1</v>
      </c>
      <c r="BG126" s="877">
        <v>6.2624707429858804</v>
      </c>
      <c r="BH126" s="877">
        <v>6.9328643353055197</v>
      </c>
      <c r="BI126" s="877">
        <v>7.6524864949181604</v>
      </c>
      <c r="BJ126" s="877">
        <v>4.2802139958106196</v>
      </c>
      <c r="BK126" s="877">
        <v>5.6590682748432304</v>
      </c>
      <c r="BL126" s="877">
        <v>7.6467386983078498</v>
      </c>
      <c r="BM126" s="877">
        <v>6.3931759143487996</v>
      </c>
      <c r="BN126" s="877">
        <v>6.67807190511264</v>
      </c>
      <c r="BO126" s="877">
        <v>5.5728896684205802</v>
      </c>
      <c r="BP126" s="877">
        <v>5.3561438102252801</v>
      </c>
      <c r="BQ126" s="877">
        <v>8.1111878463270397</v>
      </c>
      <c r="BR126" s="877">
        <v>2.8399595874895298</v>
      </c>
      <c r="BS126" s="877">
        <v>11.2847431451254</v>
      </c>
      <c r="BT126" s="877">
        <v>3.1358631653686801</v>
      </c>
      <c r="BU126" s="877">
        <v>7.2813273296594803</v>
      </c>
      <c r="BV126" s="877">
        <v>6.9572181491669403</v>
      </c>
      <c r="BW126" s="877">
        <v>4.6741216326323904</v>
      </c>
      <c r="BX126" s="877">
        <v>10.6749778550685</v>
      </c>
      <c r="BY126" s="877">
        <v>3.5385381636297999</v>
      </c>
      <c r="BZ126" s="877">
        <v>8.3890504878535292</v>
      </c>
      <c r="CA126" s="877">
        <v>4.2742616612570501</v>
      </c>
      <c r="CB126" s="877">
        <v>2.28592736721501</v>
      </c>
      <c r="CC126" s="877">
        <v>4.44136774216995</v>
      </c>
      <c r="CD126" s="877">
        <v>8.1488799797566909</v>
      </c>
    </row>
    <row r="127" spans="1:82" ht="15.75" x14ac:dyDescent="0.25">
      <c r="A127" s="876">
        <v>237</v>
      </c>
      <c r="B127" s="267">
        <v>237</v>
      </c>
      <c r="C127" s="267">
        <v>0</v>
      </c>
      <c r="D127" s="29" t="s">
        <v>2120</v>
      </c>
      <c r="E127" s="27">
        <v>10637</v>
      </c>
      <c r="F127" s="911" t="s">
        <v>2119</v>
      </c>
      <c r="G127" s="911" t="s">
        <v>2119</v>
      </c>
      <c r="H127" s="422">
        <v>58</v>
      </c>
      <c r="I127" s="342">
        <v>24.801587301587304</v>
      </c>
      <c r="J127" s="221">
        <v>0</v>
      </c>
      <c r="K127" s="400">
        <v>1</v>
      </c>
      <c r="L127" s="931">
        <v>0</v>
      </c>
      <c r="M127" s="925">
        <v>61</v>
      </c>
      <c r="N127" s="913">
        <v>30.85</v>
      </c>
      <c r="O127" s="914">
        <v>116.00648391075933</v>
      </c>
      <c r="P127" s="915">
        <v>32.6</v>
      </c>
      <c r="Q127" s="916">
        <v>8</v>
      </c>
      <c r="R127" s="227">
        <v>24.272021013158966</v>
      </c>
      <c r="S127" s="427">
        <v>8.2205882352941178</v>
      </c>
      <c r="T127" s="917">
        <v>14</v>
      </c>
      <c r="U127" s="918"/>
      <c r="V127" s="921">
        <v>51.558425837539517</v>
      </c>
      <c r="W127" s="920">
        <v>22.852968006910839</v>
      </c>
      <c r="X127" s="584">
        <v>35.352699999999999</v>
      </c>
      <c r="Y127" s="28">
        <f>VLOOKUP($A:$A,Variables_extraites!$A:$AD,7,FALSE)</f>
        <v>0</v>
      </c>
      <c r="Z127" s="28">
        <f>VLOOKUP($A:$A,Variables_extraites!$A:$AD,8,FALSE)</f>
        <v>0</v>
      </c>
      <c r="AA127" s="28">
        <f>VLOOKUP($A:$A,Variables_extraites!$A:$AD,9,FALSE)</f>
        <v>16.2</v>
      </c>
      <c r="AB127" s="28">
        <f>VLOOKUP($A:$A,Variables_extraites!$A:$AD,10,FALSE)</f>
        <v>0</v>
      </c>
      <c r="AC127" s="28">
        <f>VLOOKUP($A:$A,Variables_extraites!$A:$AD,11,FALSE)</f>
        <v>0</v>
      </c>
      <c r="AD127" s="28">
        <f>VLOOKUP($A:$A,Variables_extraites!$A:$AD,12,FALSE)</f>
        <v>0</v>
      </c>
      <c r="AE127" s="74">
        <f>VLOOKUP($A:$A,Variables_extraites!$A:$AD,13,FALSE)</f>
        <v>72.058259869681862</v>
      </c>
      <c r="AF127" s="74">
        <f>VLOOKUP($A:$A,Variables_extraites!$A:$AD,14,FALSE)</f>
        <v>1.0875486381322956</v>
      </c>
      <c r="AG127" s="84">
        <f>VLOOKUP($A:$A,Variables_extraites!$A:$AD,15,FALSE)</f>
        <v>30</v>
      </c>
      <c r="AH127" s="74" t="str">
        <f>VLOOKUP($A:$A,Variables_extraites!$A:$AD,16,FALSE)</f>
        <v>NA</v>
      </c>
      <c r="AI127" s="58" t="str">
        <f>VLOOKUP($A:$A,Variables_extraites!$A:$AD,17,FALSE)</f>
        <v>NA</v>
      </c>
      <c r="AJ127" s="58" t="str">
        <f>VLOOKUP($A:$A,Variables_extraites!$A:$AD,18,FALSE)</f>
        <v>NA</v>
      </c>
      <c r="AK127" s="74" t="str">
        <f>VLOOKUP($A:$A,Variables_extraites!$A:$AD,19,FALSE)</f>
        <v>NA</v>
      </c>
      <c r="AL127" s="58" t="str">
        <f>VLOOKUP($A:$A,Variables_extraites!$A:$AD,20,FALSE)</f>
        <v>NA</v>
      </c>
      <c r="AM127" s="74" t="str">
        <f>VLOOKUP($A:$A,Variables_extraites!$A:$AD,21,FALSE)</f>
        <v>NA</v>
      </c>
      <c r="AN127" s="74" t="str">
        <f>VLOOKUP($A:$A,Variables_extraites!$A:$AD,22,FALSE)</f>
        <v>NA</v>
      </c>
      <c r="AO127" s="58" t="str">
        <f>VLOOKUP($A:$A,Variables_extraites!$A:$AD,23,FALSE)</f>
        <v>NA</v>
      </c>
      <c r="AP127" s="74" t="str">
        <f>VLOOKUP($A:$A,Variables_extraites!$A:$AD,24,FALSE)</f>
        <v>NA</v>
      </c>
      <c r="AQ127" s="74" t="str">
        <f>VLOOKUP($A:$A,Variables_extraites!$A:$AD,25,FALSE)</f>
        <v>NA</v>
      </c>
      <c r="AR127" s="58" t="str">
        <f>VLOOKUP($A:$A,Variables_extraites!$A:$AD,26,FALSE)</f>
        <v>NA</v>
      </c>
      <c r="AS127" s="74" t="str">
        <f>VLOOKUP($A:$A,Variables_extraites!$A:$AD,27,FALSE)</f>
        <v>NA</v>
      </c>
      <c r="AT127" s="74" t="str">
        <f>VLOOKUP($A:$A,Variables_extraites!$A:$AD,28,FALSE)</f>
        <v>NA</v>
      </c>
      <c r="AU127" s="74" t="str">
        <f>VLOOKUP($A:$A,Variables_extraites!$A:$AD,29,FALSE)</f>
        <v>NA</v>
      </c>
      <c r="AV127" s="74">
        <f>VLOOKUP($A:$A,Variables_extraites!$A:$AD,30,FALSE)</f>
        <v>-27.76</v>
      </c>
      <c r="AW127" s="877">
        <v>8.6012879525225099</v>
      </c>
      <c r="AX127" s="877">
        <v>7.3527055668798997</v>
      </c>
      <c r="AY127" s="877">
        <v>5.3179552183124397</v>
      </c>
      <c r="AZ127" s="877">
        <v>2.75488750216347</v>
      </c>
      <c r="BA127" s="877">
        <v>7.45869368816353</v>
      </c>
      <c r="BB127" s="877">
        <v>6.5321610849832101</v>
      </c>
      <c r="BC127" s="877">
        <v>8.8997194394777193</v>
      </c>
      <c r="BD127" s="877">
        <v>7.8223477575970399</v>
      </c>
      <c r="BE127" s="877">
        <v>6.3409182702721196</v>
      </c>
      <c r="BF127" s="877">
        <v>0.773996325111173</v>
      </c>
      <c r="BG127" s="877">
        <v>6.5513622039873898</v>
      </c>
      <c r="BH127" s="877">
        <v>7.0819360817194301</v>
      </c>
      <c r="BI127" s="877">
        <v>7.5602563980132702</v>
      </c>
      <c r="BJ127" s="877">
        <v>4.4666271200415002</v>
      </c>
      <c r="BK127" s="877">
        <v>5.8034853755959501</v>
      </c>
      <c r="BL127" s="877">
        <v>7.8943933788245504</v>
      </c>
      <c r="BM127" s="877">
        <v>6.1540079475590197</v>
      </c>
      <c r="BN127" s="877">
        <v>6.73728114919383</v>
      </c>
      <c r="BO127" s="877">
        <v>5.5731927237816103</v>
      </c>
      <c r="BP127" s="877">
        <v>5.8557405917150298</v>
      </c>
      <c r="BQ127" s="877">
        <v>8.2679570844028394</v>
      </c>
      <c r="BR127" s="877">
        <v>3.9990980337056099</v>
      </c>
      <c r="BS127" s="877">
        <v>11.5564485756368</v>
      </c>
      <c r="BT127" s="877">
        <v>2.5335633482145101</v>
      </c>
      <c r="BU127" s="877">
        <v>6.4546694316047404</v>
      </c>
      <c r="BV127" s="877">
        <v>6.5057321737417997</v>
      </c>
      <c r="BW127" s="877">
        <v>4.88557436437143</v>
      </c>
      <c r="BX127" s="877">
        <v>11.224267028479799</v>
      </c>
      <c r="BY127" s="877">
        <v>3.2326607567902701</v>
      </c>
      <c r="BZ127" s="877">
        <v>8.6860102076928491</v>
      </c>
      <c r="CA127" s="877">
        <v>4.0197019144425497</v>
      </c>
      <c r="CB127" s="877">
        <v>2.5382568207869598</v>
      </c>
      <c r="CC127" s="877">
        <v>2.45557139789913</v>
      </c>
      <c r="CD127" s="877">
        <v>9.0228852274223303</v>
      </c>
    </row>
    <row r="128" spans="1:82" ht="15.75" x14ac:dyDescent="0.25">
      <c r="A128" s="876">
        <v>238</v>
      </c>
      <c r="B128" s="267">
        <v>238</v>
      </c>
      <c r="C128" s="267">
        <v>0</v>
      </c>
      <c r="D128" s="29" t="s">
        <v>2120</v>
      </c>
      <c r="E128" s="27">
        <v>10468</v>
      </c>
      <c r="F128" s="911" t="s">
        <v>2119</v>
      </c>
      <c r="G128" s="911" t="s">
        <v>2119</v>
      </c>
      <c r="H128" s="422">
        <v>60</v>
      </c>
      <c r="I128" s="342">
        <v>20.910708155176181</v>
      </c>
      <c r="J128" s="221">
        <v>0</v>
      </c>
      <c r="K128" s="400">
        <v>1</v>
      </c>
      <c r="L128" s="931">
        <v>0</v>
      </c>
      <c r="M128" s="925">
        <v>62</v>
      </c>
      <c r="N128" s="913">
        <v>22.98</v>
      </c>
      <c r="O128" s="914">
        <v>84.235262571343739</v>
      </c>
      <c r="P128" s="915">
        <v>75.900000000000006</v>
      </c>
      <c r="Q128" s="916">
        <v>6</v>
      </c>
      <c r="R128" s="227">
        <v>23.481256578856218</v>
      </c>
      <c r="S128" s="427">
        <v>7.4390243902439028</v>
      </c>
      <c r="T128" s="917">
        <v>24</v>
      </c>
      <c r="U128" s="918"/>
      <c r="V128" s="921">
        <v>61.602662323312288</v>
      </c>
      <c r="W128" s="920">
        <v>22.544927861768613</v>
      </c>
      <c r="X128" s="584">
        <v>56.035699999999999</v>
      </c>
      <c r="Y128" s="28">
        <f>VLOOKUP($A:$A,Variables_extraites!$A:$AD,7,FALSE)</f>
        <v>0</v>
      </c>
      <c r="Z128" s="28">
        <f>VLOOKUP($A:$A,Variables_extraites!$A:$AD,8,FALSE)</f>
        <v>0</v>
      </c>
      <c r="AA128" s="28">
        <f>VLOOKUP($A:$A,Variables_extraites!$A:$AD,9,FALSE)</f>
        <v>14.2</v>
      </c>
      <c r="AB128" s="28">
        <f>VLOOKUP($A:$A,Variables_extraites!$A:$AD,10,FALSE)</f>
        <v>0</v>
      </c>
      <c r="AC128" s="28">
        <f>VLOOKUP($A:$A,Variables_extraites!$A:$AD,11,FALSE)</f>
        <v>0</v>
      </c>
      <c r="AD128" s="28">
        <f>VLOOKUP($A:$A,Variables_extraites!$A:$AD,12,FALSE)</f>
        <v>0</v>
      </c>
      <c r="AE128" s="74">
        <f>VLOOKUP($A:$A,Variables_extraites!$A:$AD,13,FALSE)</f>
        <v>62.043526374031721</v>
      </c>
      <c r="AF128" s="74">
        <f>VLOOKUP($A:$A,Variables_extraites!$A:$AD,14,FALSE)</f>
        <v>1.1708253358925145</v>
      </c>
      <c r="AG128" s="84">
        <f>VLOOKUP($A:$A,Variables_extraites!$A:$AD,15,FALSE)</f>
        <v>24</v>
      </c>
      <c r="AH128" s="74" t="str">
        <f>VLOOKUP($A:$A,Variables_extraites!$A:$AD,16,FALSE)</f>
        <v>NA</v>
      </c>
      <c r="AI128" s="58" t="str">
        <f>VLOOKUP($A:$A,Variables_extraites!$A:$AD,17,FALSE)</f>
        <v>NA</v>
      </c>
      <c r="AJ128" s="58" t="str">
        <f>VLOOKUP($A:$A,Variables_extraites!$A:$AD,18,FALSE)</f>
        <v>NA</v>
      </c>
      <c r="AK128" s="74" t="str">
        <f>VLOOKUP($A:$A,Variables_extraites!$A:$AD,19,FALSE)</f>
        <v>NA</v>
      </c>
      <c r="AL128" s="58" t="str">
        <f>VLOOKUP($A:$A,Variables_extraites!$A:$AD,20,FALSE)</f>
        <v>NA</v>
      </c>
      <c r="AM128" s="74" t="str">
        <f>VLOOKUP($A:$A,Variables_extraites!$A:$AD,21,FALSE)</f>
        <v>NA</v>
      </c>
      <c r="AN128" s="74" t="str">
        <f>VLOOKUP($A:$A,Variables_extraites!$A:$AD,22,FALSE)</f>
        <v>NA</v>
      </c>
      <c r="AO128" s="58" t="str">
        <f>VLOOKUP($A:$A,Variables_extraites!$A:$AD,23,FALSE)</f>
        <v>NA</v>
      </c>
      <c r="AP128" s="74" t="str">
        <f>VLOOKUP($A:$A,Variables_extraites!$A:$AD,24,FALSE)</f>
        <v>NA</v>
      </c>
      <c r="AQ128" s="74" t="str">
        <f>VLOOKUP($A:$A,Variables_extraites!$A:$AD,25,FALSE)</f>
        <v>NA</v>
      </c>
      <c r="AR128" s="58" t="str">
        <f>VLOOKUP($A:$A,Variables_extraites!$A:$AD,26,FALSE)</f>
        <v>NA</v>
      </c>
      <c r="AS128" s="74" t="str">
        <f>VLOOKUP($A:$A,Variables_extraites!$A:$AD,27,FALSE)</f>
        <v>NA</v>
      </c>
      <c r="AT128" s="74" t="str">
        <f>VLOOKUP($A:$A,Variables_extraites!$A:$AD,28,FALSE)</f>
        <v>NA</v>
      </c>
      <c r="AU128" s="74" t="str">
        <f>VLOOKUP($A:$A,Variables_extraites!$A:$AD,29,FALSE)</f>
        <v>NA</v>
      </c>
      <c r="AV128" s="74">
        <f>VLOOKUP($A:$A,Variables_extraites!$A:$AD,30,FALSE)</f>
        <v>-20.98</v>
      </c>
      <c r="AW128" s="877">
        <v>7.9475492778685002</v>
      </c>
      <c r="AX128" s="877">
        <v>7.2437452347339804</v>
      </c>
      <c r="AY128" s="877">
        <v>4.77188557851537</v>
      </c>
      <c r="AZ128" s="877">
        <v>2.97269265400426</v>
      </c>
      <c r="BA128" s="877">
        <v>6.9372266739794801</v>
      </c>
      <c r="BB128" s="877">
        <v>7.3521758783263298</v>
      </c>
      <c r="BC128" s="877">
        <v>8.6654069841560002</v>
      </c>
      <c r="BD128" s="877">
        <v>7.5945485495503497</v>
      </c>
      <c r="BE128" s="877">
        <v>6.1745262652664303</v>
      </c>
      <c r="BF128" s="877">
        <v>0.78240856492737298</v>
      </c>
      <c r="BG128" s="877">
        <v>6.8293421939028001</v>
      </c>
      <c r="BH128" s="877">
        <v>7.0371625501273796</v>
      </c>
      <c r="BI128" s="877">
        <v>7.04100198716751</v>
      </c>
      <c r="BJ128" s="877">
        <v>4.5216789516032003</v>
      </c>
      <c r="BK128" s="877">
        <v>5.8311171946164198</v>
      </c>
      <c r="BL128" s="877">
        <v>7.4469178648660304</v>
      </c>
      <c r="BM128" s="877">
        <v>6.5467401527009104</v>
      </c>
      <c r="BN128" s="877">
        <v>6.9862971535538998</v>
      </c>
      <c r="BO128" s="877">
        <v>5.6965503010785703</v>
      </c>
      <c r="BP128" s="877">
        <v>6.1294891015165502</v>
      </c>
      <c r="BQ128" s="877">
        <v>8.1189410727235103</v>
      </c>
      <c r="BR128" s="877">
        <v>-1.9378782880922001</v>
      </c>
      <c r="BS128" s="877">
        <v>10.7615927841226</v>
      </c>
      <c r="BT128" s="877">
        <v>1.56559717585423</v>
      </c>
      <c r="BU128" s="877">
        <v>8.85546029649967</v>
      </c>
      <c r="BV128" s="877">
        <v>6.7631459581494804</v>
      </c>
      <c r="BW128" s="877">
        <v>3.1937717433966801</v>
      </c>
      <c r="BX128" s="877">
        <v>9.9680475396856192</v>
      </c>
      <c r="BY128" s="877">
        <v>2.7376867614098601</v>
      </c>
      <c r="BZ128" s="877">
        <v>5.0058490756966902</v>
      </c>
      <c r="CA128" s="877">
        <v>3.9606970393043102</v>
      </c>
      <c r="CB128" s="877">
        <v>4.9621984639889298</v>
      </c>
      <c r="CC128" s="877">
        <v>10.793338584591901</v>
      </c>
      <c r="CD128" s="877">
        <v>9.1959956082683991</v>
      </c>
    </row>
    <row r="129" spans="1:82" ht="15.75" x14ac:dyDescent="0.25">
      <c r="A129" s="876">
        <v>239</v>
      </c>
      <c r="B129" s="267">
        <v>239</v>
      </c>
      <c r="C129" s="267">
        <v>0</v>
      </c>
      <c r="D129" s="29" t="s">
        <v>2120</v>
      </c>
      <c r="E129" s="27">
        <v>10408</v>
      </c>
      <c r="F129" s="911" t="s">
        <v>2119</v>
      </c>
      <c r="G129" s="911" t="s">
        <v>2119</v>
      </c>
      <c r="H129" s="422">
        <v>61</v>
      </c>
      <c r="I129" s="342">
        <v>19.486961451247168</v>
      </c>
      <c r="J129" s="221">
        <v>1</v>
      </c>
      <c r="K129" s="400">
        <v>1</v>
      </c>
      <c r="L129" s="948">
        <v>0</v>
      </c>
      <c r="M129" s="925">
        <v>77</v>
      </c>
      <c r="N129" s="913">
        <v>22.98</v>
      </c>
      <c r="O129" s="914">
        <v>47.218262253025635</v>
      </c>
      <c r="P129" s="915">
        <v>145.6</v>
      </c>
      <c r="Q129" s="916">
        <v>3</v>
      </c>
      <c r="R129" s="227">
        <v>14.387529432750783</v>
      </c>
      <c r="S129" s="427">
        <v>7.4333333333333336</v>
      </c>
      <c r="T129" s="917">
        <v>16</v>
      </c>
      <c r="U129" s="918"/>
      <c r="V129" s="921">
        <v>58.398730031397726</v>
      </c>
      <c r="W129" s="920">
        <v>34.506000047301697</v>
      </c>
      <c r="X129" s="584">
        <v>44.033000000000001</v>
      </c>
      <c r="Y129" s="28">
        <f>VLOOKUP($A:$A,Variables_extraites!$A:$AD,7,FALSE)</f>
        <v>0</v>
      </c>
      <c r="Z129" s="28">
        <f>VLOOKUP($A:$A,Variables_extraites!$A:$AD,8,FALSE)</f>
        <v>0</v>
      </c>
      <c r="AA129" s="28">
        <f>VLOOKUP($A:$A,Variables_extraites!$A:$AD,9,FALSE)</f>
        <v>13.5</v>
      </c>
      <c r="AB129" s="28">
        <f>VLOOKUP($A:$A,Variables_extraites!$A:$AD,10,FALSE)</f>
        <v>0</v>
      </c>
      <c r="AC129" s="28">
        <f>VLOOKUP($A:$A,Variables_extraites!$A:$AD,11,FALSE)</f>
        <v>0</v>
      </c>
      <c r="AD129" s="28">
        <f>VLOOKUP($A:$A,Variables_extraites!$A:$AD,12,FALSE)</f>
        <v>0</v>
      </c>
      <c r="AE129" s="74">
        <f>VLOOKUP($A:$A,Variables_extraites!$A:$AD,13,FALSE)</f>
        <v>67.209554831704665</v>
      </c>
      <c r="AF129" s="74">
        <f>VLOOKUP($A:$A,Variables_extraites!$A:$AD,14,FALSE)</f>
        <v>0.74832214765100669</v>
      </c>
      <c r="AG129" s="84">
        <f>VLOOKUP($A:$A,Variables_extraites!$A:$AD,15,FALSE)</f>
        <v>27</v>
      </c>
      <c r="AH129" s="74" t="str">
        <f>VLOOKUP($A:$A,Variables_extraites!$A:$AD,16,FALSE)</f>
        <v>NA</v>
      </c>
      <c r="AI129" s="58" t="str">
        <f>VLOOKUP($A:$A,Variables_extraites!$A:$AD,17,FALSE)</f>
        <v>NA</v>
      </c>
      <c r="AJ129" s="58" t="str">
        <f>VLOOKUP($A:$A,Variables_extraites!$A:$AD,18,FALSE)</f>
        <v>NA</v>
      </c>
      <c r="AK129" s="74" t="str">
        <f>VLOOKUP($A:$A,Variables_extraites!$A:$AD,19,FALSE)</f>
        <v>NA</v>
      </c>
      <c r="AL129" s="58" t="str">
        <f>VLOOKUP($A:$A,Variables_extraites!$A:$AD,20,FALSE)</f>
        <v>NA</v>
      </c>
      <c r="AM129" s="74" t="str">
        <f>VLOOKUP($A:$A,Variables_extraites!$A:$AD,21,FALSE)</f>
        <v>NA</v>
      </c>
      <c r="AN129" s="74" t="str">
        <f>VLOOKUP($A:$A,Variables_extraites!$A:$AD,22,FALSE)</f>
        <v>NA</v>
      </c>
      <c r="AO129" s="58" t="str">
        <f>VLOOKUP($A:$A,Variables_extraites!$A:$AD,23,FALSE)</f>
        <v>NA</v>
      </c>
      <c r="AP129" s="74" t="str">
        <f>VLOOKUP($A:$A,Variables_extraites!$A:$AD,24,FALSE)</f>
        <v>NA</v>
      </c>
      <c r="AQ129" s="74" t="str">
        <f>VLOOKUP($A:$A,Variables_extraites!$A:$AD,25,FALSE)</f>
        <v>NA</v>
      </c>
      <c r="AR129" s="58" t="str">
        <f>VLOOKUP($A:$A,Variables_extraites!$A:$AD,26,FALSE)</f>
        <v>NA</v>
      </c>
      <c r="AS129" s="74" t="str">
        <f>VLOOKUP($A:$A,Variables_extraites!$A:$AD,27,FALSE)</f>
        <v>NA</v>
      </c>
      <c r="AT129" s="74" t="str">
        <f>VLOOKUP($A:$A,Variables_extraites!$A:$AD,28,FALSE)</f>
        <v>NA</v>
      </c>
      <c r="AU129" s="74" t="str">
        <f>VLOOKUP($A:$A,Variables_extraites!$A:$AD,29,FALSE)</f>
        <v>NA</v>
      </c>
      <c r="AV129" s="74">
        <f>VLOOKUP($A:$A,Variables_extraites!$A:$AD,30,FALSE)</f>
        <v>-25.91</v>
      </c>
      <c r="AW129" s="877">
        <v>8.3450947178268997</v>
      </c>
      <c r="AX129" s="877">
        <v>7.6104343153423404</v>
      </c>
      <c r="AY129" s="877">
        <v>5.3237303375213498</v>
      </c>
      <c r="AZ129" s="877">
        <v>2.14730669878029</v>
      </c>
      <c r="BA129" s="877">
        <v>6.9352239940600304</v>
      </c>
      <c r="BB129" s="877">
        <v>6.7198679283443701</v>
      </c>
      <c r="BC129" s="877">
        <v>8.9630116475994299</v>
      </c>
      <c r="BD129" s="877">
        <v>7.8031624444158902</v>
      </c>
      <c r="BE129" s="877">
        <v>6.0669502439246301</v>
      </c>
      <c r="BF129" s="877">
        <v>0.94860084749335605</v>
      </c>
      <c r="BG129" s="877">
        <v>5.75488750216347</v>
      </c>
      <c r="BH129" s="877">
        <v>6.2170367925640999</v>
      </c>
      <c r="BI129" s="877">
        <v>7.5252075712843904</v>
      </c>
      <c r="BJ129" s="877">
        <v>4.3659724275933796</v>
      </c>
      <c r="BK129" s="877">
        <v>5.6876206320848999</v>
      </c>
      <c r="BL129" s="877">
        <v>7.2731428593080798</v>
      </c>
      <c r="BM129" s="877">
        <v>6.4148120605658496</v>
      </c>
      <c r="BN129" s="877">
        <v>7.0629635565590903</v>
      </c>
      <c r="BO129" s="877">
        <v>6.0309981181718904</v>
      </c>
      <c r="BP129" s="877">
        <v>5.5734957154956097</v>
      </c>
      <c r="BQ129" s="877">
        <v>7.87964450924808</v>
      </c>
      <c r="BR129" s="877">
        <v>-0.736965594166206</v>
      </c>
      <c r="BS129" s="877">
        <v>10.107949355013</v>
      </c>
      <c r="BT129" s="877">
        <v>2.1953475983222202</v>
      </c>
      <c r="BU129" s="877">
        <v>2.9221978483963702</v>
      </c>
      <c r="BV129" s="877">
        <v>6.5857137087781599</v>
      </c>
      <c r="BW129" s="877">
        <v>4.88801258540283</v>
      </c>
      <c r="BX129" s="877">
        <v>10.502553379813101</v>
      </c>
      <c r="BY129" s="877">
        <v>3.0408924306468998</v>
      </c>
      <c r="BZ129" s="877">
        <v>7.9905578377975797</v>
      </c>
      <c r="CA129" s="877">
        <v>4.2913088598289697</v>
      </c>
      <c r="CB129" s="877">
        <v>2.5119955420154798</v>
      </c>
      <c r="CC129" s="877">
        <v>3.6591634425625701</v>
      </c>
      <c r="CD129" s="877">
        <v>7.9126017566907496</v>
      </c>
    </row>
    <row r="130" spans="1:82" ht="15.75" x14ac:dyDescent="0.25">
      <c r="A130" s="876">
        <v>240</v>
      </c>
      <c r="B130" s="267">
        <v>240</v>
      </c>
      <c r="C130" s="267">
        <v>0</v>
      </c>
      <c r="D130" s="29" t="s">
        <v>2120</v>
      </c>
      <c r="E130" s="27">
        <v>10601</v>
      </c>
      <c r="F130" s="911" t="s">
        <v>2119</v>
      </c>
      <c r="G130" s="911" t="s">
        <v>2119</v>
      </c>
      <c r="H130" s="422">
        <v>62</v>
      </c>
      <c r="I130" s="342">
        <v>26.388888888888886</v>
      </c>
      <c r="J130" s="221">
        <v>0</v>
      </c>
      <c r="K130" s="400">
        <v>1</v>
      </c>
      <c r="L130" s="931">
        <v>0</v>
      </c>
      <c r="M130" s="925">
        <v>79</v>
      </c>
      <c r="N130" s="913">
        <v>28.71</v>
      </c>
      <c r="O130" s="914">
        <v>223.43057009936717</v>
      </c>
      <c r="P130" s="915">
        <v>87.9</v>
      </c>
      <c r="Q130" s="916">
        <v>6</v>
      </c>
      <c r="R130" s="227"/>
      <c r="S130" s="427">
        <v>6.9104477611940291</v>
      </c>
      <c r="T130" s="917"/>
      <c r="U130" s="918"/>
      <c r="V130" s="921">
        <v>66.576334833539036</v>
      </c>
      <c r="W130" s="920">
        <v>28.608882407013368</v>
      </c>
      <c r="X130" s="584">
        <v>46.260300000000001</v>
      </c>
      <c r="Y130" s="28">
        <f>VLOOKUP($A:$A,Variables_extraites!$A:$AD,7,FALSE)</f>
        <v>0</v>
      </c>
      <c r="Z130" s="28">
        <f>VLOOKUP($A:$A,Variables_extraites!$A:$AD,8,FALSE)</f>
        <v>0</v>
      </c>
      <c r="AA130" s="28">
        <f>VLOOKUP($A:$A,Variables_extraites!$A:$AD,9,FALSE)</f>
        <v>13.8</v>
      </c>
      <c r="AB130" s="28">
        <f>VLOOKUP($A:$A,Variables_extraites!$A:$AD,10,FALSE)</f>
        <v>0</v>
      </c>
      <c r="AC130" s="28">
        <f>VLOOKUP($A:$A,Variables_extraites!$A:$AD,11,FALSE)</f>
        <v>0</v>
      </c>
      <c r="AD130" s="28">
        <f>VLOOKUP($A:$A,Variables_extraites!$A:$AD,12,FALSE)</f>
        <v>0</v>
      </c>
      <c r="AE130" s="74">
        <f>VLOOKUP($A:$A,Variables_extraites!$A:$AD,13,FALSE)</f>
        <v>70.162892332141439</v>
      </c>
      <c r="AF130" s="74">
        <f>VLOOKUP($A:$A,Variables_extraites!$A:$AD,14,FALSE)</f>
        <v>0.81085814360770569</v>
      </c>
      <c r="AG130" s="84">
        <f>VLOOKUP($A:$A,Variables_extraites!$A:$AD,15,FALSE)</f>
        <v>33</v>
      </c>
      <c r="AH130" s="74" t="str">
        <f>VLOOKUP($A:$A,Variables_extraites!$A:$AD,16,FALSE)</f>
        <v>NA</v>
      </c>
      <c r="AI130" s="58" t="str">
        <f>VLOOKUP($A:$A,Variables_extraites!$A:$AD,17,FALSE)</f>
        <v>NA</v>
      </c>
      <c r="AJ130" s="58" t="str">
        <f>VLOOKUP($A:$A,Variables_extraites!$A:$AD,18,FALSE)</f>
        <v>NA</v>
      </c>
      <c r="AK130" s="74" t="str">
        <f>VLOOKUP($A:$A,Variables_extraites!$A:$AD,19,FALSE)</f>
        <v>NA</v>
      </c>
      <c r="AL130" s="58" t="str">
        <f>VLOOKUP($A:$A,Variables_extraites!$A:$AD,20,FALSE)</f>
        <v>NA</v>
      </c>
      <c r="AM130" s="74" t="str">
        <f>VLOOKUP($A:$A,Variables_extraites!$A:$AD,21,FALSE)</f>
        <v>NA</v>
      </c>
      <c r="AN130" s="74" t="str">
        <f>VLOOKUP($A:$A,Variables_extraites!$A:$AD,22,FALSE)</f>
        <v>NA</v>
      </c>
      <c r="AO130" s="58" t="str">
        <f>VLOOKUP($A:$A,Variables_extraites!$A:$AD,23,FALSE)</f>
        <v>NA</v>
      </c>
      <c r="AP130" s="74" t="str">
        <f>VLOOKUP($A:$A,Variables_extraites!$A:$AD,24,FALSE)</f>
        <v>NA</v>
      </c>
      <c r="AQ130" s="74" t="str">
        <f>VLOOKUP($A:$A,Variables_extraites!$A:$AD,25,FALSE)</f>
        <v>NA</v>
      </c>
      <c r="AR130" s="58" t="str">
        <f>VLOOKUP($A:$A,Variables_extraites!$A:$AD,26,FALSE)</f>
        <v>NA</v>
      </c>
      <c r="AS130" s="74" t="str">
        <f>VLOOKUP($A:$A,Variables_extraites!$A:$AD,27,FALSE)</f>
        <v>NA</v>
      </c>
      <c r="AT130" s="74" t="str">
        <f>VLOOKUP($A:$A,Variables_extraites!$A:$AD,28,FALSE)</f>
        <v>NA</v>
      </c>
      <c r="AU130" s="74" t="str">
        <f>VLOOKUP($A:$A,Variables_extraites!$A:$AD,29,FALSE)</f>
        <v>NA</v>
      </c>
      <c r="AV130" s="74">
        <f>VLOOKUP($A:$A,Variables_extraites!$A:$AD,30,FALSE)</f>
        <v>-26.4</v>
      </c>
      <c r="AW130" s="877">
        <v>8.1092038270669793</v>
      </c>
      <c r="AX130" s="877">
        <v>7.6256357933649204</v>
      </c>
      <c r="AY130" s="877">
        <v>5.4042900644448402</v>
      </c>
      <c r="AZ130" s="877">
        <v>3.1226727188241399</v>
      </c>
      <c r="BA130" s="877">
        <v>7.4458425538893396</v>
      </c>
      <c r="BB130" s="877">
        <v>8.1343749778468304</v>
      </c>
      <c r="BC130" s="877">
        <v>8.1019231606199806</v>
      </c>
      <c r="BD130" s="877">
        <v>7.5926812729560504</v>
      </c>
      <c r="BE130" s="877">
        <v>6.2995743706088696</v>
      </c>
      <c r="BF130" s="877">
        <v>0.85598969730848096</v>
      </c>
      <c r="BG130" s="877">
        <v>7.1406764203690196</v>
      </c>
      <c r="BH130" s="877">
        <v>7.4432751117658</v>
      </c>
      <c r="BI130" s="877">
        <v>8.2015358486664098</v>
      </c>
      <c r="BJ130" s="877">
        <v>5.0491951056222701</v>
      </c>
      <c r="BK130" s="877">
        <v>6.21645486514476</v>
      </c>
      <c r="BL130" s="877">
        <v>8.3992992896975398</v>
      </c>
      <c r="BM130" s="877">
        <v>6.52575569282949</v>
      </c>
      <c r="BN130" s="877">
        <v>7.2890967024199904</v>
      </c>
      <c r="BO130" s="877">
        <v>6.6372044819022902</v>
      </c>
      <c r="BP130" s="877">
        <v>6.4022446552540799</v>
      </c>
      <c r="BQ130" s="877">
        <v>8.3808073569183907</v>
      </c>
      <c r="BR130" s="877">
        <v>-1.9378782880922001</v>
      </c>
      <c r="BS130" s="877">
        <v>10.620916257278999</v>
      </c>
      <c r="BT130" s="877">
        <v>2.2295879227406501</v>
      </c>
      <c r="BU130" s="877">
        <v>6.25625587320273</v>
      </c>
      <c r="BV130" s="877">
        <v>5.9530323772532396</v>
      </c>
      <c r="BW130" s="877">
        <v>4.8669079781431703</v>
      </c>
      <c r="BX130" s="877">
        <v>10.3197059866303</v>
      </c>
      <c r="BY130" s="877">
        <v>2.78240856492737</v>
      </c>
      <c r="BZ130" s="877">
        <v>7.3527938294011701</v>
      </c>
      <c r="CA130" s="877">
        <v>3.8459917706645701</v>
      </c>
      <c r="CB130" s="877">
        <v>2.9669121572291099</v>
      </c>
      <c r="CC130" s="877">
        <v>8.1941341612949294</v>
      </c>
      <c r="CD130" s="877">
        <v>8.3913283345383007</v>
      </c>
    </row>
    <row r="131" spans="1:82" ht="15.75" x14ac:dyDescent="0.25">
      <c r="A131" s="876">
        <v>241</v>
      </c>
      <c r="B131" s="267">
        <v>241</v>
      </c>
      <c r="C131" s="267">
        <v>0</v>
      </c>
      <c r="D131" s="29" t="s">
        <v>2120</v>
      </c>
      <c r="E131" s="27">
        <v>10504</v>
      </c>
      <c r="F131" s="911" t="s">
        <v>2119</v>
      </c>
      <c r="G131" s="911" t="s">
        <v>2119</v>
      </c>
      <c r="H131" s="422">
        <v>64</v>
      </c>
      <c r="I131" s="342">
        <v>25.33500198406642</v>
      </c>
      <c r="J131" s="221">
        <v>0</v>
      </c>
      <c r="K131" s="400">
        <v>1</v>
      </c>
      <c r="L131" s="931">
        <v>0</v>
      </c>
      <c r="M131" s="959">
        <v>86</v>
      </c>
      <c r="N131" s="913">
        <v>20.010000000000002</v>
      </c>
      <c r="O131" s="914">
        <v>81.066249146361628</v>
      </c>
      <c r="P131" s="915">
        <v>88.9</v>
      </c>
      <c r="Q131" s="916">
        <v>8</v>
      </c>
      <c r="R131" s="227">
        <v>22.248806672780628</v>
      </c>
      <c r="S131" s="427">
        <v>6.5074626865671643</v>
      </c>
      <c r="T131" s="917">
        <v>23</v>
      </c>
      <c r="U131" s="918"/>
      <c r="V131" s="921">
        <v>70.062455836398385</v>
      </c>
      <c r="W131" s="920">
        <v>22.228542980572396</v>
      </c>
      <c r="X131" s="584">
        <v>31.442699999999999</v>
      </c>
      <c r="Y131" s="28">
        <f>VLOOKUP($A:$A,Variables_extraites!$A:$AD,7,FALSE)</f>
        <v>0</v>
      </c>
      <c r="Z131" s="28">
        <f>VLOOKUP($A:$A,Variables_extraites!$A:$AD,8,FALSE)</f>
        <v>0</v>
      </c>
      <c r="AA131" s="28">
        <f>VLOOKUP($A:$A,Variables_extraites!$A:$AD,9,FALSE)</f>
        <v>16</v>
      </c>
      <c r="AB131" s="28">
        <f>VLOOKUP($A:$A,Variables_extraites!$A:$AD,10,FALSE)</f>
        <v>0</v>
      </c>
      <c r="AC131" s="28">
        <f>VLOOKUP($A:$A,Variables_extraites!$A:$AD,11,FALSE)</f>
        <v>0</v>
      </c>
      <c r="AD131" s="28">
        <f>VLOOKUP($A:$A,Variables_extraites!$A:$AD,12,FALSE)</f>
        <v>0</v>
      </c>
      <c r="AE131" s="74">
        <f>VLOOKUP($A:$A,Variables_extraites!$A:$AD,13,FALSE)</f>
        <v>52.466666666666661</v>
      </c>
      <c r="AF131" s="74">
        <f>VLOOKUP($A:$A,Variables_extraites!$A:$AD,14,FALSE)</f>
        <v>0.83206106870229013</v>
      </c>
      <c r="AG131" s="84">
        <f>VLOOKUP($A:$A,Variables_extraites!$A:$AD,15,FALSE)</f>
        <v>29</v>
      </c>
      <c r="AH131" s="74" t="str">
        <f>VLOOKUP($A:$A,Variables_extraites!$A:$AD,16,FALSE)</f>
        <v>NA</v>
      </c>
      <c r="AI131" s="58" t="str">
        <f>VLOOKUP($A:$A,Variables_extraites!$A:$AD,17,FALSE)</f>
        <v>NA</v>
      </c>
      <c r="AJ131" s="58" t="str">
        <f>VLOOKUP($A:$A,Variables_extraites!$A:$AD,18,FALSE)</f>
        <v>NA</v>
      </c>
      <c r="AK131" s="74" t="str">
        <f>VLOOKUP($A:$A,Variables_extraites!$A:$AD,19,FALSE)</f>
        <v>NA</v>
      </c>
      <c r="AL131" s="58" t="str">
        <f>VLOOKUP($A:$A,Variables_extraites!$A:$AD,20,FALSE)</f>
        <v>NA</v>
      </c>
      <c r="AM131" s="74" t="str">
        <f>VLOOKUP($A:$A,Variables_extraites!$A:$AD,21,FALSE)</f>
        <v>NA</v>
      </c>
      <c r="AN131" s="74" t="str">
        <f>VLOOKUP($A:$A,Variables_extraites!$A:$AD,22,FALSE)</f>
        <v>NA</v>
      </c>
      <c r="AO131" s="58" t="str">
        <f>VLOOKUP($A:$A,Variables_extraites!$A:$AD,23,FALSE)</f>
        <v>NA</v>
      </c>
      <c r="AP131" s="74" t="str">
        <f>VLOOKUP($A:$A,Variables_extraites!$A:$AD,24,FALSE)</f>
        <v>NA</v>
      </c>
      <c r="AQ131" s="74" t="str">
        <f>VLOOKUP($A:$A,Variables_extraites!$A:$AD,25,FALSE)</f>
        <v>NA</v>
      </c>
      <c r="AR131" s="58" t="str">
        <f>VLOOKUP($A:$A,Variables_extraites!$A:$AD,26,FALSE)</f>
        <v>NA</v>
      </c>
      <c r="AS131" s="74" t="str">
        <f>VLOOKUP($A:$A,Variables_extraites!$A:$AD,27,FALSE)</f>
        <v>NA</v>
      </c>
      <c r="AT131" s="74" t="str">
        <f>VLOOKUP($A:$A,Variables_extraites!$A:$AD,28,FALSE)</f>
        <v>NA</v>
      </c>
      <c r="AU131" s="74" t="str">
        <f>VLOOKUP($A:$A,Variables_extraites!$A:$AD,29,FALSE)</f>
        <v>NA</v>
      </c>
      <c r="AV131" s="74">
        <f>VLOOKUP($A:$A,Variables_extraites!$A:$AD,30,FALSE)</f>
        <v>-26.75</v>
      </c>
      <c r="AW131" s="877">
        <v>8.6359719978103993</v>
      </c>
      <c r="AX131" s="877">
        <v>7.2751001937077904</v>
      </c>
      <c r="AY131" s="877">
        <v>4.6701605141266302</v>
      </c>
      <c r="AZ131" s="877">
        <v>3.1618876823768902</v>
      </c>
      <c r="BA131" s="877">
        <v>6.35032043538701</v>
      </c>
      <c r="BB131" s="877">
        <v>7.8747969658986596</v>
      </c>
      <c r="BC131" s="877">
        <v>8.6504773698971107</v>
      </c>
      <c r="BD131" s="877">
        <v>7.7019648391758997</v>
      </c>
      <c r="BE131" s="877">
        <v>6.2475478068903003</v>
      </c>
      <c r="BF131" s="877">
        <v>0.86393845042397199</v>
      </c>
      <c r="BG131" s="877">
        <v>6.1261882105221002</v>
      </c>
      <c r="BH131" s="877">
        <v>6.7260137488601499</v>
      </c>
      <c r="BI131" s="877">
        <v>7.5755392468345297</v>
      </c>
      <c r="BJ131" s="877">
        <v>4.3617683594191501</v>
      </c>
      <c r="BK131" s="877">
        <v>5.6962720839258596</v>
      </c>
      <c r="BL131" s="877">
        <v>7.8572967964706804</v>
      </c>
      <c r="BM131" s="877">
        <v>6.1971183800471596</v>
      </c>
      <c r="BN131" s="877">
        <v>6.8731980028182802</v>
      </c>
      <c r="BO131" s="877">
        <v>6.14913740122799</v>
      </c>
      <c r="BP131" s="877">
        <v>5.8283269264148201</v>
      </c>
      <c r="BQ131" s="877">
        <v>7.9936743617505899</v>
      </c>
      <c r="BR131" s="877">
        <v>-1.9378782880922001</v>
      </c>
      <c r="BS131" s="877">
        <v>10.331252870440199</v>
      </c>
      <c r="BT131" s="877">
        <v>0.37851162325373</v>
      </c>
      <c r="BU131" s="877">
        <v>5.0338634518662797</v>
      </c>
      <c r="BV131" s="877">
        <v>6.0635029423061599</v>
      </c>
      <c r="BW131" s="877">
        <v>4.0347439493247297</v>
      </c>
      <c r="BX131" s="877">
        <v>11.830198270455201</v>
      </c>
      <c r="BY131" s="877">
        <v>2.8399595874895298</v>
      </c>
      <c r="BZ131" s="877">
        <v>6.8547437389955403</v>
      </c>
      <c r="CA131" s="877">
        <v>4.3066997072727897</v>
      </c>
      <c r="CB131" s="877">
        <v>4.9754545314596204</v>
      </c>
      <c r="CC131" s="877">
        <v>6.9717417399584898</v>
      </c>
      <c r="CD131" s="877">
        <v>9.9527412471864896</v>
      </c>
    </row>
    <row r="132" spans="1:82" ht="15.75" x14ac:dyDescent="0.25">
      <c r="A132" s="876">
        <v>242</v>
      </c>
      <c r="B132" s="267">
        <v>242</v>
      </c>
      <c r="C132" s="267">
        <v>0</v>
      </c>
      <c r="D132" s="29" t="s">
        <v>2120</v>
      </c>
      <c r="E132" s="27">
        <v>10541</v>
      </c>
      <c r="F132" s="911" t="s">
        <v>2119</v>
      </c>
      <c r="G132" s="911" t="s">
        <v>2119</v>
      </c>
      <c r="H132" s="422">
        <v>60</v>
      </c>
      <c r="I132" s="342">
        <v>23.766410140334994</v>
      </c>
      <c r="J132" s="221">
        <v>0</v>
      </c>
      <c r="K132" s="400">
        <v>1</v>
      </c>
      <c r="L132" s="931">
        <v>0</v>
      </c>
      <c r="M132" s="925">
        <v>63</v>
      </c>
      <c r="N132" s="913">
        <v>35.659999999999997</v>
      </c>
      <c r="O132" s="914">
        <v>183.54768991136487</v>
      </c>
      <c r="P132" s="915">
        <v>52.5</v>
      </c>
      <c r="Q132" s="916">
        <v>6</v>
      </c>
      <c r="R132" s="227">
        <v>12.336384620431932</v>
      </c>
      <c r="S132" s="427">
        <v>8.1525423728813564</v>
      </c>
      <c r="T132" s="917"/>
      <c r="U132" s="918"/>
      <c r="V132" s="921">
        <v>65.190968012331098</v>
      </c>
      <c r="W132" s="920">
        <v>24.318010379766136</v>
      </c>
      <c r="X132" s="584">
        <v>41.919800000000002</v>
      </c>
      <c r="Y132" s="28">
        <f>VLOOKUP($A:$A,Variables_extraites!$A:$AD,7,FALSE)</f>
        <v>0</v>
      </c>
      <c r="Z132" s="28">
        <f>VLOOKUP($A:$A,Variables_extraites!$A:$AD,8,FALSE)</f>
        <v>0</v>
      </c>
      <c r="AA132" s="28">
        <f>VLOOKUP($A:$A,Variables_extraites!$A:$AD,9,FALSE)</f>
        <v>14.5</v>
      </c>
      <c r="AB132" s="28">
        <f>VLOOKUP($A:$A,Variables_extraites!$A:$AD,10,FALSE)</f>
        <v>0</v>
      </c>
      <c r="AC132" s="28">
        <f>VLOOKUP($A:$A,Variables_extraites!$A:$AD,11,FALSE)</f>
        <v>0</v>
      </c>
      <c r="AD132" s="28">
        <f>VLOOKUP($A:$A,Variables_extraites!$A:$AD,12,FALSE)</f>
        <v>0</v>
      </c>
      <c r="AE132" s="74">
        <f>VLOOKUP($A:$A,Variables_extraites!$A:$AD,13,FALSE)</f>
        <v>67.929727867723045</v>
      </c>
      <c r="AF132" s="74">
        <f>VLOOKUP($A:$A,Variables_extraites!$A:$AD,14,FALSE)</f>
        <v>0.72658610271903323</v>
      </c>
      <c r="AG132" s="84">
        <f>VLOOKUP($A:$A,Variables_extraites!$A:$AD,15,FALSE)</f>
        <v>18</v>
      </c>
      <c r="AH132" s="74" t="str">
        <f>VLOOKUP($A:$A,Variables_extraites!$A:$AD,16,FALSE)</f>
        <v>NA</v>
      </c>
      <c r="AI132" s="58" t="str">
        <f>VLOOKUP($A:$A,Variables_extraites!$A:$AD,17,FALSE)</f>
        <v>NA</v>
      </c>
      <c r="AJ132" s="58" t="str">
        <f>VLOOKUP($A:$A,Variables_extraites!$A:$AD,18,FALSE)</f>
        <v>NA</v>
      </c>
      <c r="AK132" s="74" t="str">
        <f>VLOOKUP($A:$A,Variables_extraites!$A:$AD,19,FALSE)</f>
        <v>NA</v>
      </c>
      <c r="AL132" s="58" t="str">
        <f>VLOOKUP($A:$A,Variables_extraites!$A:$AD,20,FALSE)</f>
        <v>NA</v>
      </c>
      <c r="AM132" s="74" t="str">
        <f>VLOOKUP($A:$A,Variables_extraites!$A:$AD,21,FALSE)</f>
        <v>NA</v>
      </c>
      <c r="AN132" s="74" t="str">
        <f>VLOOKUP($A:$A,Variables_extraites!$A:$AD,22,FALSE)</f>
        <v>NA</v>
      </c>
      <c r="AO132" s="58" t="str">
        <f>VLOOKUP($A:$A,Variables_extraites!$A:$AD,23,FALSE)</f>
        <v>NA</v>
      </c>
      <c r="AP132" s="74" t="str">
        <f>VLOOKUP($A:$A,Variables_extraites!$A:$AD,24,FALSE)</f>
        <v>NA</v>
      </c>
      <c r="AQ132" s="74" t="str">
        <f>VLOOKUP($A:$A,Variables_extraites!$A:$AD,25,FALSE)</f>
        <v>NA</v>
      </c>
      <c r="AR132" s="58" t="str">
        <f>VLOOKUP($A:$A,Variables_extraites!$A:$AD,26,FALSE)</f>
        <v>NA</v>
      </c>
      <c r="AS132" s="74" t="str">
        <f>VLOOKUP($A:$A,Variables_extraites!$A:$AD,27,FALSE)</f>
        <v>NA</v>
      </c>
      <c r="AT132" s="74" t="str">
        <f>VLOOKUP($A:$A,Variables_extraites!$A:$AD,28,FALSE)</f>
        <v>NA</v>
      </c>
      <c r="AU132" s="74" t="str">
        <f>VLOOKUP($A:$A,Variables_extraites!$A:$AD,29,FALSE)</f>
        <v>NA</v>
      </c>
      <c r="AV132" s="74">
        <f>VLOOKUP($A:$A,Variables_extraites!$A:$AD,30,FALSE)</f>
        <v>-28.43</v>
      </c>
      <c r="AW132" s="877">
        <v>7.9671109539253804</v>
      </c>
      <c r="AX132" s="877">
        <v>7.2016338611696504</v>
      </c>
      <c r="AY132" s="877">
        <v>4.9064096170940203</v>
      </c>
      <c r="AZ132" s="877">
        <v>1.6415460290875199</v>
      </c>
      <c r="BA132" s="877">
        <v>7.7763014237016304</v>
      </c>
      <c r="BB132" s="877">
        <v>4.7980505147675103</v>
      </c>
      <c r="BC132" s="877">
        <v>8.9720320333104304</v>
      </c>
      <c r="BD132" s="877">
        <v>7.3134272658136901</v>
      </c>
      <c r="BE132" s="877">
        <v>6.1016080585021202</v>
      </c>
      <c r="BF132" s="877">
        <v>0.86393845042397199</v>
      </c>
      <c r="BG132" s="877">
        <v>5.7487295665007396</v>
      </c>
      <c r="BH132" s="877">
        <v>6.4059923596758397</v>
      </c>
      <c r="BI132" s="877">
        <v>7.7068067985975297</v>
      </c>
      <c r="BJ132" s="877">
        <v>3.97085365434048</v>
      </c>
      <c r="BK132" s="877">
        <v>5.5379172490340798</v>
      </c>
      <c r="BL132" s="877">
        <v>7.3021362346220497</v>
      </c>
      <c r="BM132" s="877">
        <v>6.2284339205133703</v>
      </c>
      <c r="BN132" s="877">
        <v>6.5160151470036602</v>
      </c>
      <c r="BO132" s="877">
        <v>5.7797850053011297</v>
      </c>
      <c r="BP132" s="877">
        <v>5.7673899620657201</v>
      </c>
      <c r="BQ132" s="877">
        <v>8.0265787701277205</v>
      </c>
      <c r="BR132" s="877">
        <v>3.9616233282869402</v>
      </c>
      <c r="BS132" s="877">
        <v>9.4473312326923793</v>
      </c>
      <c r="BT132" s="877">
        <v>1.4750848829487799</v>
      </c>
      <c r="BU132" s="877">
        <v>5.1878469094395703</v>
      </c>
      <c r="BV132" s="877">
        <v>6.28928117848199</v>
      </c>
      <c r="BW132" s="877">
        <v>4.5185351389821804</v>
      </c>
      <c r="BX132" s="877">
        <v>10.0797780931115</v>
      </c>
      <c r="BY132" s="877">
        <v>2.7676547982373498</v>
      </c>
      <c r="BZ132" s="877">
        <v>7.8194127262065596</v>
      </c>
      <c r="CA132" s="877">
        <v>3.8933622107638701</v>
      </c>
      <c r="CB132" s="877">
        <v>2.2603653669049701</v>
      </c>
      <c r="CC132" s="877">
        <v>1.2262235811526301</v>
      </c>
      <c r="CD132" s="877">
        <v>7.9722463497435996</v>
      </c>
    </row>
    <row r="133" spans="1:82" ht="15.75" x14ac:dyDescent="0.25">
      <c r="A133" s="876">
        <v>243</v>
      </c>
      <c r="B133" s="267">
        <v>243</v>
      </c>
      <c r="C133" s="267">
        <v>0</v>
      </c>
      <c r="D133" s="29" t="s">
        <v>2120</v>
      </c>
      <c r="E133" s="27">
        <v>10313</v>
      </c>
      <c r="F133" s="911" t="s">
        <v>2119</v>
      </c>
      <c r="G133" s="911" t="s">
        <v>2119</v>
      </c>
      <c r="H133" s="422">
        <v>65</v>
      </c>
      <c r="I133" s="342">
        <v>19.233560749020178</v>
      </c>
      <c r="J133" s="221">
        <v>1</v>
      </c>
      <c r="K133" s="400">
        <v>1</v>
      </c>
      <c r="L133" s="931">
        <v>0</v>
      </c>
      <c r="M133" s="925">
        <v>59</v>
      </c>
      <c r="N133" s="913">
        <v>32.31</v>
      </c>
      <c r="O133" s="914">
        <v>90.396062710521448</v>
      </c>
      <c r="P133" s="915">
        <v>68.900000000000006</v>
      </c>
      <c r="Q133" s="916">
        <v>7</v>
      </c>
      <c r="R133" s="227">
        <v>22.716034338511509</v>
      </c>
      <c r="S133" s="427">
        <v>8.3220338983050848</v>
      </c>
      <c r="T133" s="917"/>
      <c r="U133" s="918"/>
      <c r="V133" s="921">
        <v>55.355554989870825</v>
      </c>
      <c r="W133" s="930">
        <v>31.792942286876286</v>
      </c>
      <c r="X133" s="584">
        <v>37.191200000000002</v>
      </c>
      <c r="Y133" s="28">
        <f>VLOOKUP($A:$A,Variables_extraites!$A:$AD,7,FALSE)</f>
        <v>0</v>
      </c>
      <c r="Z133" s="28">
        <f>VLOOKUP($A:$A,Variables_extraites!$A:$AD,8,FALSE)</f>
        <v>0</v>
      </c>
      <c r="AA133" s="28">
        <f>VLOOKUP($A:$A,Variables_extraites!$A:$AD,9,FALSE)</f>
        <v>12.8</v>
      </c>
      <c r="AB133" s="28">
        <f>VLOOKUP($A:$A,Variables_extraites!$A:$AD,10,FALSE)</f>
        <v>0</v>
      </c>
      <c r="AC133" s="28">
        <f>VLOOKUP($A:$A,Variables_extraites!$A:$AD,11,FALSE)</f>
        <v>0</v>
      </c>
      <c r="AD133" s="28">
        <f>VLOOKUP($A:$A,Variables_extraites!$A:$AD,12,FALSE)</f>
        <v>0</v>
      </c>
      <c r="AE133" s="74">
        <f>VLOOKUP($A:$A,Variables_extraites!$A:$AD,13,FALSE)</f>
        <v>66.14100185528757</v>
      </c>
      <c r="AF133" s="74">
        <f>VLOOKUP($A:$A,Variables_extraites!$A:$AD,14,FALSE)</f>
        <v>1.0862831858407078</v>
      </c>
      <c r="AG133" s="84">
        <f>VLOOKUP($A:$A,Variables_extraites!$A:$AD,15,FALSE)</f>
        <v>20</v>
      </c>
      <c r="AH133" s="74" t="str">
        <f>VLOOKUP($A:$A,Variables_extraites!$A:$AD,16,FALSE)</f>
        <v>NA</v>
      </c>
      <c r="AI133" s="58" t="str">
        <f>VLOOKUP($A:$A,Variables_extraites!$A:$AD,17,FALSE)</f>
        <v>NA</v>
      </c>
      <c r="AJ133" s="58" t="str">
        <f>VLOOKUP($A:$A,Variables_extraites!$A:$AD,18,FALSE)</f>
        <v>NA</v>
      </c>
      <c r="AK133" s="74" t="str">
        <f>VLOOKUP($A:$A,Variables_extraites!$A:$AD,19,FALSE)</f>
        <v>NA</v>
      </c>
      <c r="AL133" s="58" t="str">
        <f>VLOOKUP($A:$A,Variables_extraites!$A:$AD,20,FALSE)</f>
        <v>NA</v>
      </c>
      <c r="AM133" s="74" t="str">
        <f>VLOOKUP($A:$A,Variables_extraites!$A:$AD,21,FALSE)</f>
        <v>NA</v>
      </c>
      <c r="AN133" s="74" t="str">
        <f>VLOOKUP($A:$A,Variables_extraites!$A:$AD,22,FALSE)</f>
        <v>NA</v>
      </c>
      <c r="AO133" s="58" t="str">
        <f>VLOOKUP($A:$A,Variables_extraites!$A:$AD,23,FALSE)</f>
        <v>NA</v>
      </c>
      <c r="AP133" s="74" t="str">
        <f>VLOOKUP($A:$A,Variables_extraites!$A:$AD,24,FALSE)</f>
        <v>NA</v>
      </c>
      <c r="AQ133" s="74" t="str">
        <f>VLOOKUP($A:$A,Variables_extraites!$A:$AD,25,FALSE)</f>
        <v>NA</v>
      </c>
      <c r="AR133" s="58" t="str">
        <f>VLOOKUP($A:$A,Variables_extraites!$A:$AD,26,FALSE)</f>
        <v>NA</v>
      </c>
      <c r="AS133" s="74" t="str">
        <f>VLOOKUP($A:$A,Variables_extraites!$A:$AD,27,FALSE)</f>
        <v>NA</v>
      </c>
      <c r="AT133" s="74" t="str">
        <f>VLOOKUP($A:$A,Variables_extraites!$A:$AD,28,FALSE)</f>
        <v>NA</v>
      </c>
      <c r="AU133" s="74" t="str">
        <f>VLOOKUP($A:$A,Variables_extraites!$A:$AD,29,FALSE)</f>
        <v>NA</v>
      </c>
      <c r="AV133" s="74">
        <f>VLOOKUP($A:$A,Variables_extraites!$A:$AD,30,FALSE)</f>
        <v>-22.9</v>
      </c>
      <c r="AW133" s="877">
        <v>8.7764001313844897</v>
      </c>
      <c r="AX133" s="877">
        <v>6.9642831010687196</v>
      </c>
      <c r="AY133" s="877">
        <v>5.5382277397359996</v>
      </c>
      <c r="AZ133" s="877">
        <v>0.81885056089543395</v>
      </c>
      <c r="BA133" s="877">
        <v>6.8608386790434901</v>
      </c>
      <c r="BB133" s="877">
        <v>6.9606970393043097</v>
      </c>
      <c r="BC133" s="877">
        <v>9.1981994554374893</v>
      </c>
      <c r="BD133" s="877">
        <v>7.9902741833185997</v>
      </c>
      <c r="BE133" s="877">
        <v>6.4003671459148803</v>
      </c>
      <c r="BF133" s="877">
        <v>1.0214797274104499</v>
      </c>
      <c r="BG133" s="877">
        <v>5.6890195413779496</v>
      </c>
      <c r="BH133" s="877">
        <v>6.3622945383955898</v>
      </c>
      <c r="BI133" s="877">
        <v>7.1894292458097597</v>
      </c>
      <c r="BJ133" s="877">
        <v>4.46988597627446</v>
      </c>
      <c r="BK133" s="877">
        <v>5.9518675043269003</v>
      </c>
      <c r="BL133" s="877">
        <v>8.2504405483474006</v>
      </c>
      <c r="BM133" s="877">
        <v>6.7041803229258301</v>
      </c>
      <c r="BN133" s="877">
        <v>6.6797615735168501</v>
      </c>
      <c r="BO133" s="877">
        <v>5.7114949066500902</v>
      </c>
      <c r="BP133" s="877">
        <v>5.8708578643637601</v>
      </c>
      <c r="BQ133" s="877">
        <v>7.4317900833788002</v>
      </c>
      <c r="BR133" s="877">
        <v>-1.5994620704162701</v>
      </c>
      <c r="BS133" s="877">
        <v>9.5946045305255208</v>
      </c>
      <c r="BT133" s="877">
        <v>0.58496250072115596</v>
      </c>
      <c r="BU133" s="877">
        <v>3.1842802944193802</v>
      </c>
      <c r="BV133" s="877">
        <v>6.8454900509443704</v>
      </c>
      <c r="BW133" s="877">
        <v>4.9443899622700904</v>
      </c>
      <c r="BX133" s="877">
        <v>10.538974584253401</v>
      </c>
      <c r="BY133" s="877">
        <v>3.4982508675278301</v>
      </c>
      <c r="BZ133" s="877">
        <v>6.4389581478975497</v>
      </c>
      <c r="CA133" s="877">
        <v>4.1610814822771802</v>
      </c>
      <c r="CB133" s="877">
        <v>4.1000164363558502</v>
      </c>
      <c r="CC133" s="877">
        <v>4.7837423648356499</v>
      </c>
      <c r="CD133" s="877">
        <v>9.0096420298043594</v>
      </c>
    </row>
    <row r="134" spans="1:82" ht="15.75" x14ac:dyDescent="0.25">
      <c r="A134" s="876">
        <v>244</v>
      </c>
      <c r="B134" s="267">
        <v>244</v>
      </c>
      <c r="C134" s="267">
        <v>0</v>
      </c>
      <c r="D134" s="29" t="s">
        <v>2120</v>
      </c>
      <c r="E134" s="27">
        <v>10461</v>
      </c>
      <c r="F134" s="911" t="s">
        <v>2119</v>
      </c>
      <c r="G134" s="911"/>
      <c r="H134" s="422">
        <v>66</v>
      </c>
      <c r="I134" s="342">
        <v>34.71783865673526</v>
      </c>
      <c r="J134" s="61">
        <v>0</v>
      </c>
      <c r="K134" s="400">
        <v>1</v>
      </c>
      <c r="L134" s="221">
        <v>0</v>
      </c>
      <c r="M134" s="916">
        <v>80</v>
      </c>
      <c r="N134" s="913">
        <v>18.25</v>
      </c>
      <c r="O134" s="914">
        <v>64.297622284183831</v>
      </c>
      <c r="P134" s="915">
        <v>55.5</v>
      </c>
      <c r="Q134" s="916">
        <v>11</v>
      </c>
      <c r="R134" s="227">
        <v>17.553768054898466</v>
      </c>
      <c r="S134" s="427">
        <v>11.484848484848484</v>
      </c>
      <c r="T134" s="917">
        <v>26</v>
      </c>
      <c r="U134" s="918"/>
      <c r="V134" s="921">
        <v>67.735286249384799</v>
      </c>
      <c r="W134" s="920">
        <v>24.859818231943738</v>
      </c>
      <c r="X134" s="584">
        <v>39.963799999999999</v>
      </c>
      <c r="Y134" s="28">
        <f>VLOOKUP($A:$A,Variables_extraites!$A:$AD,7,FALSE)</f>
        <v>0</v>
      </c>
      <c r="Z134" s="28">
        <f>VLOOKUP($A:$A,Variables_extraites!$A:$AD,8,FALSE)</f>
        <v>0</v>
      </c>
      <c r="AA134" s="28">
        <f>VLOOKUP($A:$A,Variables_extraites!$A:$AD,9,FALSE)</f>
        <v>15.3</v>
      </c>
      <c r="AB134" s="28">
        <f>VLOOKUP($A:$A,Variables_extraites!$A:$AD,10,FALSE)</f>
        <v>0</v>
      </c>
      <c r="AC134" s="28">
        <f>VLOOKUP($A:$A,Variables_extraites!$A:$AD,11,FALSE)</f>
        <v>0</v>
      </c>
      <c r="AD134" s="28">
        <f>VLOOKUP($A:$A,Variables_extraites!$A:$AD,12,FALSE)</f>
        <v>0</v>
      </c>
      <c r="AE134" s="74">
        <f>VLOOKUP($A:$A,Variables_extraites!$A:$AD,13,FALSE)</f>
        <v>65.307892454466611</v>
      </c>
      <c r="AF134" s="74">
        <f>VLOOKUP($A:$A,Variables_extraites!$A:$AD,14,FALSE)</f>
        <v>1.1993670886075949</v>
      </c>
      <c r="AG134" s="84">
        <f>VLOOKUP($A:$A,Variables_extraites!$A:$AD,15,FALSE)</f>
        <v>20</v>
      </c>
      <c r="AH134" s="74" t="str">
        <f>VLOOKUP($A:$A,Variables_extraites!$A:$AD,16,FALSE)</f>
        <v>NA</v>
      </c>
      <c r="AI134" s="58" t="str">
        <f>VLOOKUP($A:$A,Variables_extraites!$A:$AD,17,FALSE)</f>
        <v>NA</v>
      </c>
      <c r="AJ134" s="58" t="str">
        <f>VLOOKUP($A:$A,Variables_extraites!$A:$AD,18,FALSE)</f>
        <v>NA</v>
      </c>
      <c r="AK134" s="74" t="str">
        <f>VLOOKUP($A:$A,Variables_extraites!$A:$AD,19,FALSE)</f>
        <v>NA</v>
      </c>
      <c r="AL134" s="58" t="str">
        <f>VLOOKUP($A:$A,Variables_extraites!$A:$AD,20,FALSE)</f>
        <v>NA</v>
      </c>
      <c r="AM134" s="74" t="str">
        <f>VLOOKUP($A:$A,Variables_extraites!$A:$AD,21,FALSE)</f>
        <v>NA</v>
      </c>
      <c r="AN134" s="74" t="str">
        <f>VLOOKUP($A:$A,Variables_extraites!$A:$AD,22,FALSE)</f>
        <v>NA</v>
      </c>
      <c r="AO134" s="58" t="str">
        <f>VLOOKUP($A:$A,Variables_extraites!$A:$AD,23,FALSE)</f>
        <v>NA</v>
      </c>
      <c r="AP134" s="74" t="str">
        <f>VLOOKUP($A:$A,Variables_extraites!$A:$AD,24,FALSE)</f>
        <v>NA</v>
      </c>
      <c r="AQ134" s="74" t="str">
        <f>VLOOKUP($A:$A,Variables_extraites!$A:$AD,25,FALSE)</f>
        <v>NA</v>
      </c>
      <c r="AR134" s="58" t="str">
        <f>VLOOKUP($A:$A,Variables_extraites!$A:$AD,26,FALSE)</f>
        <v>NA</v>
      </c>
      <c r="AS134" s="74" t="str">
        <f>VLOOKUP($A:$A,Variables_extraites!$A:$AD,27,FALSE)</f>
        <v>NA</v>
      </c>
      <c r="AT134" s="74" t="str">
        <f>VLOOKUP($A:$A,Variables_extraites!$A:$AD,28,FALSE)</f>
        <v>NA</v>
      </c>
      <c r="AU134" s="74" t="str">
        <f>VLOOKUP($A:$A,Variables_extraites!$A:$AD,29,FALSE)</f>
        <v>NA</v>
      </c>
      <c r="AV134" s="74">
        <f>VLOOKUP($A:$A,Variables_extraites!$A:$AD,30,FALSE)</f>
        <v>-21.42</v>
      </c>
      <c r="AW134" s="877" t="s">
        <v>64</v>
      </c>
      <c r="AX134" s="877" t="s">
        <v>64</v>
      </c>
      <c r="AY134" s="877" t="s">
        <v>64</v>
      </c>
      <c r="AZ134" s="877" t="s">
        <v>64</v>
      </c>
      <c r="BA134" s="877" t="s">
        <v>64</v>
      </c>
      <c r="BB134" s="877" t="s">
        <v>64</v>
      </c>
      <c r="BC134" s="877" t="s">
        <v>64</v>
      </c>
      <c r="BD134" s="877" t="s">
        <v>64</v>
      </c>
      <c r="BE134" s="877" t="s">
        <v>64</v>
      </c>
      <c r="BF134" s="877" t="s">
        <v>64</v>
      </c>
      <c r="BG134" s="877" t="s">
        <v>64</v>
      </c>
      <c r="BH134" s="877" t="s">
        <v>64</v>
      </c>
      <c r="BI134" s="877" t="s">
        <v>64</v>
      </c>
      <c r="BJ134" s="877" t="s">
        <v>64</v>
      </c>
      <c r="BK134" s="877" t="s">
        <v>64</v>
      </c>
      <c r="BL134" s="877" t="s">
        <v>64</v>
      </c>
      <c r="BM134" s="877" t="s">
        <v>64</v>
      </c>
      <c r="BN134" s="877" t="s">
        <v>64</v>
      </c>
      <c r="BO134" s="877" t="s">
        <v>64</v>
      </c>
      <c r="BP134" s="877" t="s">
        <v>64</v>
      </c>
      <c r="BQ134" s="877" t="s">
        <v>64</v>
      </c>
      <c r="BR134" s="877" t="s">
        <v>64</v>
      </c>
      <c r="BS134" s="877" t="s">
        <v>64</v>
      </c>
      <c r="BT134" s="877" t="s">
        <v>64</v>
      </c>
      <c r="BU134" s="877" t="s">
        <v>64</v>
      </c>
      <c r="BV134" s="877" t="s">
        <v>64</v>
      </c>
      <c r="BW134" s="877" t="s">
        <v>64</v>
      </c>
      <c r="BX134" s="877" t="s">
        <v>64</v>
      </c>
      <c r="BY134" s="877" t="s">
        <v>64</v>
      </c>
      <c r="BZ134" s="877" t="s">
        <v>64</v>
      </c>
      <c r="CA134" s="877" t="s">
        <v>64</v>
      </c>
      <c r="CB134" s="877" t="s">
        <v>64</v>
      </c>
      <c r="CC134" s="877" t="s">
        <v>64</v>
      </c>
      <c r="CD134" s="877" t="s">
        <v>64</v>
      </c>
    </row>
    <row r="135" spans="1:82" ht="15.75" x14ac:dyDescent="0.25">
      <c r="A135" s="876">
        <v>245</v>
      </c>
      <c r="B135" s="267">
        <v>245</v>
      </c>
      <c r="C135" s="267">
        <v>0</v>
      </c>
      <c r="D135" s="29" t="s">
        <v>2120</v>
      </c>
      <c r="E135" s="27">
        <v>10604</v>
      </c>
      <c r="F135" s="911" t="s">
        <v>2119</v>
      </c>
      <c r="G135" s="911"/>
      <c r="H135" s="422">
        <v>66</v>
      </c>
      <c r="I135" s="342">
        <v>24.196597353497161</v>
      </c>
      <c r="J135" s="61">
        <v>0</v>
      </c>
      <c r="K135" s="400">
        <v>1</v>
      </c>
      <c r="L135" s="221">
        <v>0</v>
      </c>
      <c r="M135" s="916">
        <v>75</v>
      </c>
      <c r="N135" s="913">
        <v>36</v>
      </c>
      <c r="O135" s="914">
        <v>131.84244737738533</v>
      </c>
      <c r="P135" s="915">
        <v>146.6</v>
      </c>
      <c r="Q135" s="916">
        <v>19</v>
      </c>
      <c r="R135" s="227">
        <v>29.956896487690905</v>
      </c>
      <c r="S135" s="427">
        <v>9.1999999999999993</v>
      </c>
      <c r="T135" s="917">
        <v>24</v>
      </c>
      <c r="U135" s="918"/>
      <c r="V135" s="921">
        <v>80.516706611732118</v>
      </c>
      <c r="W135" s="920">
        <v>22.636706356988906</v>
      </c>
      <c r="X135" s="584">
        <v>75.252099999999999</v>
      </c>
      <c r="Y135" s="28">
        <f>VLOOKUP($A:$A,Variables_extraites!$A:$AD,7,FALSE)</f>
        <v>0</v>
      </c>
      <c r="Z135" s="28">
        <f>VLOOKUP($A:$A,Variables_extraites!$A:$AD,8,FALSE)</f>
        <v>0</v>
      </c>
      <c r="AA135" s="28">
        <f>VLOOKUP($A:$A,Variables_extraites!$A:$AD,9,FALSE)</f>
        <v>14.1</v>
      </c>
      <c r="AB135" s="28">
        <f>VLOOKUP($A:$A,Variables_extraites!$A:$AD,10,FALSE)</f>
        <v>0</v>
      </c>
      <c r="AC135" s="28">
        <f>VLOOKUP($A:$A,Variables_extraites!$A:$AD,11,FALSE)</f>
        <v>0</v>
      </c>
      <c r="AD135" s="28">
        <f>VLOOKUP($A:$A,Variables_extraites!$A:$AD,12,FALSE)</f>
        <v>0</v>
      </c>
      <c r="AE135" s="74">
        <f>VLOOKUP($A:$A,Variables_extraites!$A:$AD,13,FALSE)</f>
        <v>69.917864476386043</v>
      </c>
      <c r="AF135" s="74">
        <f>VLOOKUP($A:$A,Variables_extraites!$A:$AD,14,FALSE)</f>
        <v>1.147792706333973</v>
      </c>
      <c r="AG135" s="84">
        <f>VLOOKUP($A:$A,Variables_extraites!$A:$AD,15,FALSE)</f>
        <v>31</v>
      </c>
      <c r="AH135" s="74" t="str">
        <f>VLOOKUP($A:$A,Variables_extraites!$A:$AD,16,FALSE)</f>
        <v>NA</v>
      </c>
      <c r="AI135" s="58" t="str">
        <f>VLOOKUP($A:$A,Variables_extraites!$A:$AD,17,FALSE)</f>
        <v>NA</v>
      </c>
      <c r="AJ135" s="58" t="str">
        <f>VLOOKUP($A:$A,Variables_extraites!$A:$AD,18,FALSE)</f>
        <v>NA</v>
      </c>
      <c r="AK135" s="74" t="str">
        <f>VLOOKUP($A:$A,Variables_extraites!$A:$AD,19,FALSE)</f>
        <v>NA</v>
      </c>
      <c r="AL135" s="58" t="str">
        <f>VLOOKUP($A:$A,Variables_extraites!$A:$AD,20,FALSE)</f>
        <v>NA</v>
      </c>
      <c r="AM135" s="74" t="str">
        <f>VLOOKUP($A:$A,Variables_extraites!$A:$AD,21,FALSE)</f>
        <v>NA</v>
      </c>
      <c r="AN135" s="74" t="str">
        <f>VLOOKUP($A:$A,Variables_extraites!$A:$AD,22,FALSE)</f>
        <v>NA</v>
      </c>
      <c r="AO135" s="58" t="str">
        <f>VLOOKUP($A:$A,Variables_extraites!$A:$AD,23,FALSE)</f>
        <v>NA</v>
      </c>
      <c r="AP135" s="74" t="str">
        <f>VLOOKUP($A:$A,Variables_extraites!$A:$AD,24,FALSE)</f>
        <v>NA</v>
      </c>
      <c r="AQ135" s="74" t="str">
        <f>VLOOKUP($A:$A,Variables_extraites!$A:$AD,25,FALSE)</f>
        <v>NA</v>
      </c>
      <c r="AR135" s="58" t="str">
        <f>VLOOKUP($A:$A,Variables_extraites!$A:$AD,26,FALSE)</f>
        <v>NA</v>
      </c>
      <c r="AS135" s="74" t="str">
        <f>VLOOKUP($A:$A,Variables_extraites!$A:$AD,27,FALSE)</f>
        <v>NA</v>
      </c>
      <c r="AT135" s="74" t="str">
        <f>VLOOKUP($A:$A,Variables_extraites!$A:$AD,28,FALSE)</f>
        <v>NA</v>
      </c>
      <c r="AU135" s="74" t="str">
        <f>VLOOKUP($A:$A,Variables_extraites!$A:$AD,29,FALSE)</f>
        <v>NA</v>
      </c>
      <c r="AV135" s="74">
        <f>VLOOKUP($A:$A,Variables_extraites!$A:$AD,30,FALSE)</f>
        <v>-27.39</v>
      </c>
      <c r="AW135" s="877" t="s">
        <v>64</v>
      </c>
      <c r="AX135" s="877" t="s">
        <v>64</v>
      </c>
      <c r="AY135" s="877" t="s">
        <v>64</v>
      </c>
      <c r="AZ135" s="877" t="s">
        <v>64</v>
      </c>
      <c r="BA135" s="877" t="s">
        <v>64</v>
      </c>
      <c r="BB135" s="877" t="s">
        <v>64</v>
      </c>
      <c r="BC135" s="877" t="s">
        <v>64</v>
      </c>
      <c r="BD135" s="877" t="s">
        <v>64</v>
      </c>
      <c r="BE135" s="877" t="s">
        <v>64</v>
      </c>
      <c r="BF135" s="877" t="s">
        <v>64</v>
      </c>
      <c r="BG135" s="877" t="s">
        <v>64</v>
      </c>
      <c r="BH135" s="877" t="s">
        <v>64</v>
      </c>
      <c r="BI135" s="877" t="s">
        <v>64</v>
      </c>
      <c r="BJ135" s="877" t="s">
        <v>64</v>
      </c>
      <c r="BK135" s="877" t="s">
        <v>64</v>
      </c>
      <c r="BL135" s="877" t="s">
        <v>64</v>
      </c>
      <c r="BM135" s="877" t="s">
        <v>64</v>
      </c>
      <c r="BN135" s="877" t="s">
        <v>64</v>
      </c>
      <c r="BO135" s="877" t="s">
        <v>64</v>
      </c>
      <c r="BP135" s="877" t="s">
        <v>64</v>
      </c>
      <c r="BQ135" s="877" t="s">
        <v>64</v>
      </c>
      <c r="BR135" s="877" t="s">
        <v>64</v>
      </c>
      <c r="BS135" s="877" t="s">
        <v>64</v>
      </c>
      <c r="BT135" s="877" t="s">
        <v>64</v>
      </c>
      <c r="BU135" s="877" t="s">
        <v>64</v>
      </c>
      <c r="BV135" s="877" t="s">
        <v>64</v>
      </c>
      <c r="BW135" s="877" t="s">
        <v>64</v>
      </c>
      <c r="BX135" s="877" t="s">
        <v>64</v>
      </c>
      <c r="BY135" s="877" t="s">
        <v>64</v>
      </c>
      <c r="BZ135" s="877" t="s">
        <v>64</v>
      </c>
      <c r="CA135" s="877" t="s">
        <v>64</v>
      </c>
      <c r="CB135" s="877" t="s">
        <v>64</v>
      </c>
      <c r="CC135" s="877" t="s">
        <v>64</v>
      </c>
      <c r="CD135" s="877" t="s">
        <v>64</v>
      </c>
    </row>
    <row r="136" spans="1:82" ht="15.75" x14ac:dyDescent="0.25">
      <c r="A136" s="876">
        <v>246</v>
      </c>
      <c r="B136" s="267">
        <v>246</v>
      </c>
      <c r="C136" s="267">
        <v>0</v>
      </c>
      <c r="D136" s="29" t="s">
        <v>2120</v>
      </c>
      <c r="E136" s="27">
        <v>10347</v>
      </c>
      <c r="F136" s="911" t="s">
        <v>2119</v>
      </c>
      <c r="G136" s="911" t="s">
        <v>2119</v>
      </c>
      <c r="H136" s="422">
        <v>67</v>
      </c>
      <c r="I136" s="342">
        <v>21.007667798746546</v>
      </c>
      <c r="J136" s="221">
        <v>1</v>
      </c>
      <c r="K136" s="400">
        <v>1</v>
      </c>
      <c r="L136" s="931">
        <v>0</v>
      </c>
      <c r="M136" s="925">
        <v>62</v>
      </c>
      <c r="N136" s="913">
        <v>20.8</v>
      </c>
      <c r="O136" s="914">
        <v>24.880075767280903</v>
      </c>
      <c r="P136" s="915">
        <v>74.3</v>
      </c>
      <c r="Q136" s="916">
        <v>3</v>
      </c>
      <c r="R136" s="227">
        <v>26.841064525144699</v>
      </c>
      <c r="S136" s="427">
        <v>7.7380952380952381</v>
      </c>
      <c r="T136" s="917"/>
      <c r="U136" s="918"/>
      <c r="V136" s="921">
        <v>49.319535884529373</v>
      </c>
      <c r="W136" s="920">
        <v>34.639769961046071</v>
      </c>
      <c r="X136" s="584">
        <v>81.327699999999993</v>
      </c>
      <c r="Y136" s="28">
        <f>VLOOKUP($A:$A,Variables_extraites!$A:$AD,7,FALSE)</f>
        <v>0</v>
      </c>
      <c r="Z136" s="28">
        <f>VLOOKUP($A:$A,Variables_extraites!$A:$AD,8,FALSE)</f>
        <v>0</v>
      </c>
      <c r="AA136" s="28">
        <f>VLOOKUP($A:$A,Variables_extraites!$A:$AD,9,FALSE)</f>
        <v>13.5</v>
      </c>
      <c r="AB136" s="28">
        <f>VLOOKUP($A:$A,Variables_extraites!$A:$AD,10,FALSE)</f>
        <v>0</v>
      </c>
      <c r="AC136" s="28">
        <f>VLOOKUP($A:$A,Variables_extraites!$A:$AD,11,FALSE)</f>
        <v>0</v>
      </c>
      <c r="AD136" s="28">
        <f>VLOOKUP($A:$A,Variables_extraites!$A:$AD,12,FALSE)</f>
        <v>0</v>
      </c>
      <c r="AE136" s="74">
        <f>VLOOKUP($A:$A,Variables_extraites!$A:$AD,13,FALSE)</f>
        <v>62.888992104040874</v>
      </c>
      <c r="AF136" s="74">
        <f>VLOOKUP($A:$A,Variables_extraites!$A:$AD,14,FALSE)</f>
        <v>0.48872180451127817</v>
      </c>
      <c r="AG136" s="84">
        <f>VLOOKUP($A:$A,Variables_extraites!$A:$AD,15,FALSE)</f>
        <v>21.5</v>
      </c>
      <c r="AH136" s="74" t="str">
        <f>VLOOKUP($A:$A,Variables_extraites!$A:$AD,16,FALSE)</f>
        <v>NA</v>
      </c>
      <c r="AI136" s="58" t="str">
        <f>VLOOKUP($A:$A,Variables_extraites!$A:$AD,17,FALSE)</f>
        <v>NA</v>
      </c>
      <c r="AJ136" s="58" t="str">
        <f>VLOOKUP($A:$A,Variables_extraites!$A:$AD,18,FALSE)</f>
        <v>NA</v>
      </c>
      <c r="AK136" s="74" t="str">
        <f>VLOOKUP($A:$A,Variables_extraites!$A:$AD,19,FALSE)</f>
        <v>NA</v>
      </c>
      <c r="AL136" s="58" t="str">
        <f>VLOOKUP($A:$A,Variables_extraites!$A:$AD,20,FALSE)</f>
        <v>NA</v>
      </c>
      <c r="AM136" s="74" t="str">
        <f>VLOOKUP($A:$A,Variables_extraites!$A:$AD,21,FALSE)</f>
        <v>NA</v>
      </c>
      <c r="AN136" s="74" t="str">
        <f>VLOOKUP($A:$A,Variables_extraites!$A:$AD,22,FALSE)</f>
        <v>NA</v>
      </c>
      <c r="AO136" s="58" t="str">
        <f>VLOOKUP($A:$A,Variables_extraites!$A:$AD,23,FALSE)</f>
        <v>NA</v>
      </c>
      <c r="AP136" s="74" t="str">
        <f>VLOOKUP($A:$A,Variables_extraites!$A:$AD,24,FALSE)</f>
        <v>NA</v>
      </c>
      <c r="AQ136" s="74" t="str">
        <f>VLOOKUP($A:$A,Variables_extraites!$A:$AD,25,FALSE)</f>
        <v>NA</v>
      </c>
      <c r="AR136" s="58" t="str">
        <f>VLOOKUP($A:$A,Variables_extraites!$A:$AD,26,FALSE)</f>
        <v>NA</v>
      </c>
      <c r="AS136" s="74" t="str">
        <f>VLOOKUP($A:$A,Variables_extraites!$A:$AD,27,FALSE)</f>
        <v>NA</v>
      </c>
      <c r="AT136" s="74" t="str">
        <f>VLOOKUP($A:$A,Variables_extraites!$A:$AD,28,FALSE)</f>
        <v>NA</v>
      </c>
      <c r="AU136" s="74" t="str">
        <f>VLOOKUP($A:$A,Variables_extraites!$A:$AD,29,FALSE)</f>
        <v>NA</v>
      </c>
      <c r="AV136" s="74" t="str">
        <f>VLOOKUP($A:$A,Variables_extraites!$A:$AD,30,FALSE)</f>
        <v>NA</v>
      </c>
      <c r="AW136" s="877">
        <v>8.0700672618021301</v>
      </c>
      <c r="AX136" s="877">
        <v>6.8672787397096604</v>
      </c>
      <c r="AY136" s="877">
        <v>4.86245139132558</v>
      </c>
      <c r="AZ136" s="877">
        <v>2.4672794804599798</v>
      </c>
      <c r="BA136" s="877">
        <v>6.9368734618242298</v>
      </c>
      <c r="BB136" s="877">
        <v>7.0621001196868196</v>
      </c>
      <c r="BC136" s="877">
        <v>9.1169417110085096</v>
      </c>
      <c r="BD136" s="877">
        <v>7.1185258489356702</v>
      </c>
      <c r="BE136" s="877">
        <v>6.0351839966183398</v>
      </c>
      <c r="BF136" s="877">
        <v>0.83187724119167294</v>
      </c>
      <c r="BG136" s="877">
        <v>6.6759570329417501</v>
      </c>
      <c r="BH136" s="877">
        <v>6.9525665409427999</v>
      </c>
      <c r="BI136" s="877">
        <v>7.0286796485044798</v>
      </c>
      <c r="BJ136" s="877">
        <v>3.9662458732249402</v>
      </c>
      <c r="BK136" s="877">
        <v>5.6721424328538301</v>
      </c>
      <c r="BL136" s="877">
        <v>7.5250509268715398</v>
      </c>
      <c r="BM136" s="877">
        <v>5.4883221911408198</v>
      </c>
      <c r="BN136" s="877">
        <v>6.6444331524062497</v>
      </c>
      <c r="BO136" s="877">
        <v>6.2701551387665297</v>
      </c>
      <c r="BP136" s="877">
        <v>6.3195818085715603</v>
      </c>
      <c r="BQ136" s="877">
        <v>7.9504100892712604</v>
      </c>
      <c r="BR136" s="877">
        <v>-0.94341647163363296</v>
      </c>
      <c r="BS136" s="877">
        <v>11.2274956135388</v>
      </c>
      <c r="BT136" s="877">
        <v>1.58014548442338</v>
      </c>
      <c r="BU136" s="877">
        <v>6.8182626083044697</v>
      </c>
      <c r="BV136" s="877">
        <v>6.9486008474933598</v>
      </c>
      <c r="BW136" s="877">
        <v>4.67807190511264</v>
      </c>
      <c r="BX136" s="877">
        <v>10.5665012423806</v>
      </c>
      <c r="BY136" s="877">
        <v>3.5993177936982299</v>
      </c>
      <c r="BZ136" s="877">
        <v>5.3146965256562897</v>
      </c>
      <c r="CA136" s="877">
        <v>4.1731274334806603</v>
      </c>
      <c r="CB136" s="877">
        <v>5.2518047167243402</v>
      </c>
      <c r="CC136" s="877">
        <v>7.7616790799381103</v>
      </c>
      <c r="CD136" s="877">
        <v>9.6473501291153898</v>
      </c>
    </row>
    <row r="137" spans="1:82" ht="15.75" x14ac:dyDescent="0.25">
      <c r="A137" s="876">
        <v>247</v>
      </c>
      <c r="B137" s="267">
        <v>247</v>
      </c>
      <c r="C137" s="267">
        <v>0</v>
      </c>
      <c r="D137" s="29" t="s">
        <v>2120</v>
      </c>
      <c r="E137" s="27">
        <v>10409</v>
      </c>
      <c r="F137" s="911" t="s">
        <v>2119</v>
      </c>
      <c r="G137" s="911" t="s">
        <v>2119</v>
      </c>
      <c r="H137" s="422">
        <v>68</v>
      </c>
      <c r="I137" s="342">
        <v>24.618103774775911</v>
      </c>
      <c r="J137" s="221">
        <v>1</v>
      </c>
      <c r="K137" s="400">
        <v>1</v>
      </c>
      <c r="L137" s="931">
        <v>0</v>
      </c>
      <c r="M137" s="925">
        <v>61</v>
      </c>
      <c r="N137" s="913">
        <v>18.16</v>
      </c>
      <c r="O137" s="914">
        <v>60.679313882833029</v>
      </c>
      <c r="P137" s="915">
        <v>171.6</v>
      </c>
      <c r="Q137" s="916">
        <v>4</v>
      </c>
      <c r="R137" s="227">
        <v>25.930009794054914</v>
      </c>
      <c r="S137" s="427">
        <v>6.518987341772152</v>
      </c>
      <c r="T137" s="917">
        <v>21</v>
      </c>
      <c r="U137" s="918"/>
      <c r="V137" s="921">
        <v>43.751689702077691</v>
      </c>
      <c r="W137" s="920">
        <v>25.977979552934766</v>
      </c>
      <c r="X137" s="584">
        <v>34.017499999999998</v>
      </c>
      <c r="Y137" s="28">
        <f>VLOOKUP($A:$A,Variables_extraites!$A:$AD,7,FALSE)</f>
        <v>0</v>
      </c>
      <c r="Z137" s="28">
        <f>VLOOKUP($A:$A,Variables_extraites!$A:$AD,8,FALSE)</f>
        <v>0</v>
      </c>
      <c r="AA137" s="28">
        <f>VLOOKUP($A:$A,Variables_extraites!$A:$AD,9,FALSE)</f>
        <v>14.3</v>
      </c>
      <c r="AB137" s="28">
        <f>VLOOKUP($A:$A,Variables_extraites!$A:$AD,10,FALSE)</f>
        <v>0</v>
      </c>
      <c r="AC137" s="28">
        <f>VLOOKUP($A:$A,Variables_extraites!$A:$AD,11,FALSE)</f>
        <v>0</v>
      </c>
      <c r="AD137" s="28">
        <f>VLOOKUP($A:$A,Variables_extraites!$A:$AD,12,FALSE)</f>
        <v>0</v>
      </c>
      <c r="AE137" s="74">
        <f>VLOOKUP($A:$A,Variables_extraites!$A:$AD,13,FALSE)</f>
        <v>66.486035848270106</v>
      </c>
      <c r="AF137" s="74">
        <f>VLOOKUP($A:$A,Variables_extraites!$A:$AD,14,FALSE)</f>
        <v>0.80974842767295596</v>
      </c>
      <c r="AG137" s="84">
        <f>VLOOKUP($A:$A,Variables_extraites!$A:$AD,15,FALSE)</f>
        <v>29</v>
      </c>
      <c r="AH137" s="74" t="str">
        <f>VLOOKUP($A:$A,Variables_extraites!$A:$AD,16,FALSE)</f>
        <v>NA</v>
      </c>
      <c r="AI137" s="58" t="str">
        <f>VLOOKUP($A:$A,Variables_extraites!$A:$AD,17,FALSE)</f>
        <v>NA</v>
      </c>
      <c r="AJ137" s="58" t="str">
        <f>VLOOKUP($A:$A,Variables_extraites!$A:$AD,18,FALSE)</f>
        <v>NA</v>
      </c>
      <c r="AK137" s="74" t="str">
        <f>VLOOKUP($A:$A,Variables_extraites!$A:$AD,19,FALSE)</f>
        <v>NA</v>
      </c>
      <c r="AL137" s="58" t="str">
        <f>VLOOKUP($A:$A,Variables_extraites!$A:$AD,20,FALSE)</f>
        <v>NA</v>
      </c>
      <c r="AM137" s="74" t="str">
        <f>VLOOKUP($A:$A,Variables_extraites!$A:$AD,21,FALSE)</f>
        <v>NA</v>
      </c>
      <c r="AN137" s="74" t="str">
        <f>VLOOKUP($A:$A,Variables_extraites!$A:$AD,22,FALSE)</f>
        <v>NA</v>
      </c>
      <c r="AO137" s="58" t="str">
        <f>VLOOKUP($A:$A,Variables_extraites!$A:$AD,23,FALSE)</f>
        <v>NA</v>
      </c>
      <c r="AP137" s="74" t="str">
        <f>VLOOKUP($A:$A,Variables_extraites!$A:$AD,24,FALSE)</f>
        <v>NA</v>
      </c>
      <c r="AQ137" s="74" t="str">
        <f>VLOOKUP($A:$A,Variables_extraites!$A:$AD,25,FALSE)</f>
        <v>NA</v>
      </c>
      <c r="AR137" s="58" t="str">
        <f>VLOOKUP($A:$A,Variables_extraites!$A:$AD,26,FALSE)</f>
        <v>NA</v>
      </c>
      <c r="AS137" s="74" t="str">
        <f>VLOOKUP($A:$A,Variables_extraites!$A:$AD,27,FALSE)</f>
        <v>NA</v>
      </c>
      <c r="AT137" s="74" t="str">
        <f>VLOOKUP($A:$A,Variables_extraites!$A:$AD,28,FALSE)</f>
        <v>NA</v>
      </c>
      <c r="AU137" s="74" t="str">
        <f>VLOOKUP($A:$A,Variables_extraites!$A:$AD,29,FALSE)</f>
        <v>NA</v>
      </c>
      <c r="AV137" s="74">
        <f>VLOOKUP($A:$A,Variables_extraites!$A:$AD,30,FALSE)</f>
        <v>-26.32</v>
      </c>
      <c r="AW137" s="877">
        <v>8.1870550899680605</v>
      </c>
      <c r="AX137" s="877">
        <v>8.0163625987608906</v>
      </c>
      <c r="AY137" s="877">
        <v>4.9836776946980699</v>
      </c>
      <c r="AZ137" s="877">
        <v>0.97085365434048398</v>
      </c>
      <c r="BA137" s="877">
        <v>7.4866339350701603</v>
      </c>
      <c r="BB137" s="877">
        <v>5.1081062236861303</v>
      </c>
      <c r="BC137" s="877">
        <v>8.9722331238073902</v>
      </c>
      <c r="BD137" s="877">
        <v>7.8511868429127896</v>
      </c>
      <c r="BE137" s="877">
        <v>6.0378214654349698</v>
      </c>
      <c r="BF137" s="877">
        <v>0.99276843076892396</v>
      </c>
      <c r="BG137" s="877">
        <v>6.0652276227756197</v>
      </c>
      <c r="BH137" s="877">
        <v>6.4763816875672404</v>
      </c>
      <c r="BI137" s="877">
        <v>7.4253418057363803</v>
      </c>
      <c r="BJ137" s="877">
        <v>4.1699250014423104</v>
      </c>
      <c r="BK137" s="877">
        <v>5.6223447227242396</v>
      </c>
      <c r="BL137" s="877">
        <v>7.6832753729081196</v>
      </c>
      <c r="BM137" s="877">
        <v>6.7099798322400197</v>
      </c>
      <c r="BN137" s="877">
        <v>7.1025531584644401</v>
      </c>
      <c r="BO137" s="877">
        <v>5.6550655511950296</v>
      </c>
      <c r="BP137" s="877">
        <v>5.74200621086674</v>
      </c>
      <c r="BQ137" s="877">
        <v>7.6515540348200002</v>
      </c>
      <c r="BR137" s="877">
        <v>6.0836388792507101</v>
      </c>
      <c r="BS137" s="877">
        <v>10.2701084065041</v>
      </c>
      <c r="BT137" s="877">
        <v>2.7070829917717099</v>
      </c>
      <c r="BU137" s="877">
        <v>8.0877810477084697</v>
      </c>
      <c r="BV137" s="877">
        <v>6.8256584449336701</v>
      </c>
      <c r="BW137" s="877">
        <v>4.7902507388352298</v>
      </c>
      <c r="BX137" s="877">
        <v>10.386670859637601</v>
      </c>
      <c r="BY137" s="877">
        <v>3.0992952043377802</v>
      </c>
      <c r="BZ137" s="877">
        <v>8.2374967978639706</v>
      </c>
      <c r="CA137" s="877">
        <v>4.2532329385380301</v>
      </c>
      <c r="CB137" s="877">
        <v>2.1491740617736501</v>
      </c>
      <c r="CC137" s="877">
        <v>2.0041421684577601</v>
      </c>
      <c r="CD137" s="877">
        <v>7.5630254147323503</v>
      </c>
    </row>
    <row r="138" spans="1:82" ht="15.75" x14ac:dyDescent="0.25">
      <c r="A138" s="876">
        <v>248</v>
      </c>
      <c r="B138" s="267">
        <v>248</v>
      </c>
      <c r="C138" s="267">
        <v>0</v>
      </c>
      <c r="D138" s="29" t="s">
        <v>2120</v>
      </c>
      <c r="E138" s="27">
        <v>10498</v>
      </c>
      <c r="F138" s="911" t="s">
        <v>2119</v>
      </c>
      <c r="G138" s="911"/>
      <c r="H138" s="422">
        <v>67</v>
      </c>
      <c r="I138" s="342">
        <v>25.209201358495854</v>
      </c>
      <c r="J138" s="221">
        <v>0</v>
      </c>
      <c r="K138" s="400">
        <v>1</v>
      </c>
      <c r="L138" s="931">
        <v>0</v>
      </c>
      <c r="M138" s="925">
        <v>70</v>
      </c>
      <c r="N138" s="913">
        <v>31.43</v>
      </c>
      <c r="O138" s="914">
        <v>20.903657348346098</v>
      </c>
      <c r="P138" s="915">
        <v>29.5</v>
      </c>
      <c r="Q138" s="916">
        <v>7</v>
      </c>
      <c r="R138" s="227">
        <v>26.375128298774264</v>
      </c>
      <c r="S138" s="427">
        <v>8.2222222222222214</v>
      </c>
      <c r="T138" s="917">
        <v>8</v>
      </c>
      <c r="U138" s="918"/>
      <c r="V138" s="921">
        <v>81.780549321939645</v>
      </c>
      <c r="W138" s="920">
        <v>25.90982460211384</v>
      </c>
      <c r="X138" s="584">
        <v>33.0764</v>
      </c>
      <c r="Y138" s="28">
        <f>VLOOKUP($A:$A,Variables_extraites!$A:$AD,7,FALSE)</f>
        <v>0</v>
      </c>
      <c r="Z138" s="28">
        <f>VLOOKUP($A:$A,Variables_extraites!$A:$AD,8,FALSE)</f>
        <v>0</v>
      </c>
      <c r="AA138" s="28">
        <f>VLOOKUP($A:$A,Variables_extraites!$A:$AD,9,FALSE)</f>
        <v>14.3</v>
      </c>
      <c r="AB138" s="28">
        <f>VLOOKUP($A:$A,Variables_extraites!$A:$AD,10,FALSE)</f>
        <v>0</v>
      </c>
      <c r="AC138" s="28">
        <f>VLOOKUP($A:$A,Variables_extraites!$A:$AD,11,FALSE)</f>
        <v>0</v>
      </c>
      <c r="AD138" s="28">
        <f>VLOOKUP($A:$A,Variables_extraites!$A:$AD,12,FALSE)</f>
        <v>0</v>
      </c>
      <c r="AE138" s="74">
        <f>VLOOKUP($A:$A,Variables_extraites!$A:$AD,13,FALSE)</f>
        <v>63.385269121813025</v>
      </c>
      <c r="AF138" s="74">
        <f>VLOOKUP($A:$A,Variables_extraites!$A:$AD,14,FALSE)</f>
        <v>0.43529411764705883</v>
      </c>
      <c r="AG138" s="84">
        <f>VLOOKUP($A:$A,Variables_extraites!$A:$AD,15,FALSE)</f>
        <v>23</v>
      </c>
      <c r="AH138" s="74" t="str">
        <f>VLOOKUP($A:$A,Variables_extraites!$A:$AD,16,FALSE)</f>
        <v>NA</v>
      </c>
      <c r="AI138" s="58" t="str">
        <f>VLOOKUP($A:$A,Variables_extraites!$A:$AD,17,FALSE)</f>
        <v>NA</v>
      </c>
      <c r="AJ138" s="58" t="str">
        <f>VLOOKUP($A:$A,Variables_extraites!$A:$AD,18,FALSE)</f>
        <v>NA</v>
      </c>
      <c r="AK138" s="74" t="str">
        <f>VLOOKUP($A:$A,Variables_extraites!$A:$AD,19,FALSE)</f>
        <v>NA</v>
      </c>
      <c r="AL138" s="58" t="str">
        <f>VLOOKUP($A:$A,Variables_extraites!$A:$AD,20,FALSE)</f>
        <v>NA</v>
      </c>
      <c r="AM138" s="74" t="str">
        <f>VLOOKUP($A:$A,Variables_extraites!$A:$AD,21,FALSE)</f>
        <v>NA</v>
      </c>
      <c r="AN138" s="74" t="str">
        <f>VLOOKUP($A:$A,Variables_extraites!$A:$AD,22,FALSE)</f>
        <v>NA</v>
      </c>
      <c r="AO138" s="58" t="str">
        <f>VLOOKUP($A:$A,Variables_extraites!$A:$AD,23,FALSE)</f>
        <v>NA</v>
      </c>
      <c r="AP138" s="74" t="str">
        <f>VLOOKUP($A:$A,Variables_extraites!$A:$AD,24,FALSE)</f>
        <v>NA</v>
      </c>
      <c r="AQ138" s="74" t="str">
        <f>VLOOKUP($A:$A,Variables_extraites!$A:$AD,25,FALSE)</f>
        <v>NA</v>
      </c>
      <c r="AR138" s="58" t="str">
        <f>VLOOKUP($A:$A,Variables_extraites!$A:$AD,26,FALSE)</f>
        <v>NA</v>
      </c>
      <c r="AS138" s="74" t="str">
        <f>VLOOKUP($A:$A,Variables_extraites!$A:$AD,27,FALSE)</f>
        <v>NA</v>
      </c>
      <c r="AT138" s="74" t="str">
        <f>VLOOKUP($A:$A,Variables_extraites!$A:$AD,28,FALSE)</f>
        <v>NA</v>
      </c>
      <c r="AU138" s="74" t="str">
        <f>VLOOKUP($A:$A,Variables_extraites!$A:$AD,29,FALSE)</f>
        <v>NA</v>
      </c>
      <c r="AV138" s="74">
        <f>VLOOKUP($A:$A,Variables_extraites!$A:$AD,30,FALSE)</f>
        <v>-19.010000000000002</v>
      </c>
      <c r="AW138" s="877" t="s">
        <v>64</v>
      </c>
      <c r="AX138" s="877" t="s">
        <v>64</v>
      </c>
      <c r="AY138" s="877" t="s">
        <v>64</v>
      </c>
      <c r="AZ138" s="877" t="s">
        <v>64</v>
      </c>
      <c r="BA138" s="877" t="s">
        <v>64</v>
      </c>
      <c r="BB138" s="877" t="s">
        <v>64</v>
      </c>
      <c r="BC138" s="877" t="s">
        <v>64</v>
      </c>
      <c r="BD138" s="877" t="s">
        <v>64</v>
      </c>
      <c r="BE138" s="877" t="s">
        <v>64</v>
      </c>
      <c r="BF138" s="877" t="s">
        <v>64</v>
      </c>
      <c r="BG138" s="877" t="s">
        <v>64</v>
      </c>
      <c r="BH138" s="877" t="s">
        <v>64</v>
      </c>
      <c r="BI138" s="877" t="s">
        <v>64</v>
      </c>
      <c r="BJ138" s="877" t="s">
        <v>64</v>
      </c>
      <c r="BK138" s="877" t="s">
        <v>64</v>
      </c>
      <c r="BL138" s="877" t="s">
        <v>64</v>
      </c>
      <c r="BM138" s="877" t="s">
        <v>64</v>
      </c>
      <c r="BN138" s="877" t="s">
        <v>64</v>
      </c>
      <c r="BO138" s="877" t="s">
        <v>64</v>
      </c>
      <c r="BP138" s="877" t="s">
        <v>64</v>
      </c>
      <c r="BQ138" s="877" t="s">
        <v>64</v>
      </c>
      <c r="BR138" s="877" t="s">
        <v>64</v>
      </c>
      <c r="BS138" s="877" t="s">
        <v>64</v>
      </c>
      <c r="BT138" s="877" t="s">
        <v>64</v>
      </c>
      <c r="BU138" s="877" t="s">
        <v>64</v>
      </c>
      <c r="BV138" s="877" t="s">
        <v>64</v>
      </c>
      <c r="BW138" s="877" t="s">
        <v>64</v>
      </c>
      <c r="BX138" s="877" t="s">
        <v>64</v>
      </c>
      <c r="BY138" s="877" t="s">
        <v>64</v>
      </c>
      <c r="BZ138" s="877" t="s">
        <v>64</v>
      </c>
      <c r="CA138" s="877" t="s">
        <v>64</v>
      </c>
      <c r="CB138" s="877" t="s">
        <v>64</v>
      </c>
      <c r="CC138" s="877" t="s">
        <v>64</v>
      </c>
      <c r="CD138" s="877" t="s">
        <v>64</v>
      </c>
    </row>
    <row r="139" spans="1:82" ht="15.75" x14ac:dyDescent="0.25">
      <c r="A139" s="876">
        <v>249</v>
      </c>
      <c r="B139" s="267">
        <v>249</v>
      </c>
      <c r="C139" s="267">
        <v>0</v>
      </c>
      <c r="D139" s="29" t="s">
        <v>2120</v>
      </c>
      <c r="E139" s="27">
        <v>10379</v>
      </c>
      <c r="F139" s="911" t="s">
        <v>2119</v>
      </c>
      <c r="G139" s="911" t="s">
        <v>2119</v>
      </c>
      <c r="H139" s="422">
        <v>70</v>
      </c>
      <c r="I139" s="342">
        <v>21.874999999999996</v>
      </c>
      <c r="J139" s="61">
        <v>1</v>
      </c>
      <c r="K139" s="400">
        <v>1</v>
      </c>
      <c r="L139" s="221">
        <v>0</v>
      </c>
      <c r="M139" s="916">
        <v>92</v>
      </c>
      <c r="N139" s="913">
        <v>10.92</v>
      </c>
      <c r="O139" s="914">
        <v>65.925552674065841</v>
      </c>
      <c r="P139" s="915">
        <v>82.3</v>
      </c>
      <c r="Q139" s="916">
        <v>6</v>
      </c>
      <c r="R139" s="227">
        <v>12.379451103872617</v>
      </c>
      <c r="S139" s="427">
        <v>7.9767441860465116</v>
      </c>
      <c r="T139" s="917">
        <v>22</v>
      </c>
      <c r="U139" s="918">
        <v>-19.2</v>
      </c>
      <c r="V139" s="921">
        <v>68.659344675665125</v>
      </c>
      <c r="W139" s="920">
        <v>30.721010311284765</v>
      </c>
      <c r="X139" s="584">
        <v>41.066600000000001</v>
      </c>
      <c r="Y139" s="28">
        <f>VLOOKUP($A:$A,Variables_extraites!$A:$AD,7,FALSE)</f>
        <v>0</v>
      </c>
      <c r="Z139" s="28">
        <f>VLOOKUP($A:$A,Variables_extraites!$A:$AD,8,FALSE)</f>
        <v>0</v>
      </c>
      <c r="AA139" s="28">
        <f>VLOOKUP($A:$A,Variables_extraites!$A:$AD,9,FALSE)</f>
        <v>13.7</v>
      </c>
      <c r="AB139" s="28">
        <f>VLOOKUP($A:$A,Variables_extraites!$A:$AD,10,FALSE)</f>
        <v>0</v>
      </c>
      <c r="AC139" s="28">
        <f>VLOOKUP($A:$A,Variables_extraites!$A:$AD,11,FALSE)</f>
        <v>0</v>
      </c>
      <c r="AD139" s="28">
        <f>VLOOKUP($A:$A,Variables_extraites!$A:$AD,12,FALSE)</f>
        <v>0</v>
      </c>
      <c r="AE139" s="74">
        <f>VLOOKUP($A:$A,Variables_extraites!$A:$AD,13,FALSE)</f>
        <v>60.469973890339425</v>
      </c>
      <c r="AF139" s="74">
        <f>VLOOKUP($A:$A,Variables_extraites!$A:$AD,14,FALSE)</f>
        <v>0.57166666666666666</v>
      </c>
      <c r="AG139" s="84">
        <f>VLOOKUP($A:$A,Variables_extraites!$A:$AD,15,FALSE)</f>
        <v>19</v>
      </c>
      <c r="AH139" s="74" t="str">
        <f>VLOOKUP($A:$A,Variables_extraites!$A:$AD,16,FALSE)</f>
        <v>NA</v>
      </c>
      <c r="AI139" s="58" t="str">
        <f>VLOOKUP($A:$A,Variables_extraites!$A:$AD,17,FALSE)</f>
        <v>NA</v>
      </c>
      <c r="AJ139" s="58" t="str">
        <f>VLOOKUP($A:$A,Variables_extraites!$A:$AD,18,FALSE)</f>
        <v>NA</v>
      </c>
      <c r="AK139" s="74" t="str">
        <f>VLOOKUP($A:$A,Variables_extraites!$A:$AD,19,FALSE)</f>
        <v>NA</v>
      </c>
      <c r="AL139" s="58" t="str">
        <f>VLOOKUP($A:$A,Variables_extraites!$A:$AD,20,FALSE)</f>
        <v>NA</v>
      </c>
      <c r="AM139" s="74" t="str">
        <f>VLOOKUP($A:$A,Variables_extraites!$A:$AD,21,FALSE)</f>
        <v>NA</v>
      </c>
      <c r="AN139" s="74" t="str">
        <f>VLOOKUP($A:$A,Variables_extraites!$A:$AD,22,FALSE)</f>
        <v>NA</v>
      </c>
      <c r="AO139" s="58" t="str">
        <f>VLOOKUP($A:$A,Variables_extraites!$A:$AD,23,FALSE)</f>
        <v>NA</v>
      </c>
      <c r="AP139" s="74" t="str">
        <f>VLOOKUP($A:$A,Variables_extraites!$A:$AD,24,FALSE)</f>
        <v>NA</v>
      </c>
      <c r="AQ139" s="74" t="str">
        <f>VLOOKUP($A:$A,Variables_extraites!$A:$AD,25,FALSE)</f>
        <v>NA</v>
      </c>
      <c r="AR139" s="58" t="str">
        <f>VLOOKUP($A:$A,Variables_extraites!$A:$AD,26,FALSE)</f>
        <v>NA</v>
      </c>
      <c r="AS139" s="74" t="str">
        <f>VLOOKUP($A:$A,Variables_extraites!$A:$AD,27,FALSE)</f>
        <v>NA</v>
      </c>
      <c r="AT139" s="74" t="str">
        <f>VLOOKUP($A:$A,Variables_extraites!$A:$AD,28,FALSE)</f>
        <v>NA</v>
      </c>
      <c r="AU139" s="74" t="str">
        <f>VLOOKUP($A:$A,Variables_extraites!$A:$AD,29,FALSE)</f>
        <v>NA</v>
      </c>
      <c r="AV139" s="74">
        <f>VLOOKUP($A:$A,Variables_extraites!$A:$AD,30,FALSE)</f>
        <v>-18.8</v>
      </c>
      <c r="AW139" s="877">
        <v>8.9416345449332493</v>
      </c>
      <c r="AX139" s="877">
        <v>8.1099873185369091</v>
      </c>
      <c r="AY139" s="877">
        <v>5.4554916206284698</v>
      </c>
      <c r="AZ139" s="877">
        <v>1.4594316186373</v>
      </c>
      <c r="BA139" s="877">
        <v>7.3453608895396396</v>
      </c>
      <c r="BB139" s="877">
        <v>5.3878450129655802</v>
      </c>
      <c r="BC139" s="877">
        <v>9.27185983118952</v>
      </c>
      <c r="BD139" s="877">
        <v>7.5480512380125999</v>
      </c>
      <c r="BE139" s="877">
        <v>6.3015876466031902</v>
      </c>
      <c r="BF139" s="877">
        <v>0.64154602908752401</v>
      </c>
      <c r="BG139" s="877">
        <v>5.75702324650746</v>
      </c>
      <c r="BH139" s="877">
        <v>6.3685937626508498</v>
      </c>
      <c r="BI139" s="877">
        <v>7.73822740036724</v>
      </c>
      <c r="BJ139" s="877">
        <v>4.2311251578790499</v>
      </c>
      <c r="BK139" s="877">
        <v>5.7697717392494496</v>
      </c>
      <c r="BL139" s="877">
        <v>7.6489686878454801</v>
      </c>
      <c r="BM139" s="877">
        <v>6.2439356015668599</v>
      </c>
      <c r="BN139" s="877">
        <v>6.7979208634494404</v>
      </c>
      <c r="BO139" s="877">
        <v>6.2777988210103297</v>
      </c>
      <c r="BP139" s="877">
        <v>5.8361766248092204</v>
      </c>
      <c r="BQ139" s="877">
        <v>7.8503743914398401</v>
      </c>
      <c r="BR139" s="877">
        <v>3.19692173382033</v>
      </c>
      <c r="BS139" s="877">
        <v>9.9165065012281293</v>
      </c>
      <c r="BT139" s="877">
        <v>2.03210084316702</v>
      </c>
      <c r="BU139" s="877">
        <v>3.0531113364595601</v>
      </c>
      <c r="BV139" s="877">
        <v>6.8875252707415902</v>
      </c>
      <c r="BW139" s="877">
        <v>5.0729632715552198</v>
      </c>
      <c r="BX139" s="877">
        <v>10.3676986753965</v>
      </c>
      <c r="BY139" s="877">
        <v>2.9278964537288199</v>
      </c>
      <c r="BZ139" s="877">
        <v>8.2606373163222404</v>
      </c>
      <c r="CA139" s="877">
        <v>4.01524777369894</v>
      </c>
      <c r="CB139" s="877">
        <v>2.1070613590742502</v>
      </c>
      <c r="CC139" s="877">
        <v>-0.14381039736076701</v>
      </c>
      <c r="CD139" s="877">
        <v>7.8844056580610999</v>
      </c>
    </row>
    <row r="140" spans="1:82" ht="15.75" x14ac:dyDescent="0.25">
      <c r="A140" s="876">
        <v>250</v>
      </c>
      <c r="B140" s="267">
        <v>250</v>
      </c>
      <c r="C140" s="267">
        <v>0</v>
      </c>
      <c r="D140" s="29" t="s">
        <v>2120</v>
      </c>
      <c r="E140" s="27">
        <v>10314</v>
      </c>
      <c r="F140" s="911" t="s">
        <v>2119</v>
      </c>
      <c r="G140" s="911"/>
      <c r="H140" s="422">
        <v>71</v>
      </c>
      <c r="I140" s="342">
        <v>27.053802773967377</v>
      </c>
      <c r="J140" s="61">
        <v>1</v>
      </c>
      <c r="K140" s="400">
        <v>1</v>
      </c>
      <c r="L140" s="221">
        <v>0</v>
      </c>
      <c r="M140" s="916">
        <v>80</v>
      </c>
      <c r="N140" s="913">
        <v>40.31</v>
      </c>
      <c r="O140" s="914">
        <v>56.015072574840843</v>
      </c>
      <c r="P140" s="915">
        <v>50.5</v>
      </c>
      <c r="Q140" s="916">
        <v>5</v>
      </c>
      <c r="R140" s="227">
        <v>17.376476092628412</v>
      </c>
      <c r="S140" s="427">
        <v>10.056603773584905</v>
      </c>
      <c r="T140" s="917"/>
      <c r="U140" s="918">
        <v>-24.02</v>
      </c>
      <c r="V140" s="921">
        <v>57.768852395676554</v>
      </c>
      <c r="W140" s="920">
        <v>28.258163384045055</v>
      </c>
      <c r="X140" s="584">
        <v>43.2654</v>
      </c>
      <c r="Y140" s="28">
        <f>VLOOKUP($A:$A,Variables_extraites!$A:$AD,7,FALSE)</f>
        <v>0</v>
      </c>
      <c r="Z140" s="28">
        <f>VLOOKUP($A:$A,Variables_extraites!$A:$AD,8,FALSE)</f>
        <v>0</v>
      </c>
      <c r="AA140" s="28">
        <f>VLOOKUP($A:$A,Variables_extraites!$A:$AD,9,FALSE)</f>
        <v>13.5</v>
      </c>
      <c r="AB140" s="28">
        <f>VLOOKUP($A:$A,Variables_extraites!$A:$AD,10,FALSE)</f>
        <v>0</v>
      </c>
      <c r="AC140" s="28">
        <f>VLOOKUP($A:$A,Variables_extraites!$A:$AD,11,FALSE)</f>
        <v>0</v>
      </c>
      <c r="AD140" s="28">
        <f>VLOOKUP($A:$A,Variables_extraites!$A:$AD,12,FALSE)</f>
        <v>0</v>
      </c>
      <c r="AE140" s="74">
        <f>VLOOKUP($A:$A,Variables_extraites!$A:$AD,13,FALSE)</f>
        <v>61.026936026936028</v>
      </c>
      <c r="AF140" s="74">
        <f>VLOOKUP($A:$A,Variables_extraites!$A:$AD,14,FALSE)</f>
        <v>0.74964838255977495</v>
      </c>
      <c r="AG140" s="84">
        <f>VLOOKUP($A:$A,Variables_extraites!$A:$AD,15,FALSE)</f>
        <v>21</v>
      </c>
      <c r="AH140" s="74" t="str">
        <f>VLOOKUP($A:$A,Variables_extraites!$A:$AD,16,FALSE)</f>
        <v>NA</v>
      </c>
      <c r="AI140" s="58" t="str">
        <f>VLOOKUP($A:$A,Variables_extraites!$A:$AD,17,FALSE)</f>
        <v>NA</v>
      </c>
      <c r="AJ140" s="58" t="str">
        <f>VLOOKUP($A:$A,Variables_extraites!$A:$AD,18,FALSE)</f>
        <v>NA</v>
      </c>
      <c r="AK140" s="74" t="str">
        <f>VLOOKUP($A:$A,Variables_extraites!$A:$AD,19,FALSE)</f>
        <v>NA</v>
      </c>
      <c r="AL140" s="58" t="str">
        <f>VLOOKUP($A:$A,Variables_extraites!$A:$AD,20,FALSE)</f>
        <v>NA</v>
      </c>
      <c r="AM140" s="74" t="str">
        <f>VLOOKUP($A:$A,Variables_extraites!$A:$AD,21,FALSE)</f>
        <v>NA</v>
      </c>
      <c r="AN140" s="74" t="str">
        <f>VLOOKUP($A:$A,Variables_extraites!$A:$AD,22,FALSE)</f>
        <v>NA</v>
      </c>
      <c r="AO140" s="58" t="str">
        <f>VLOOKUP($A:$A,Variables_extraites!$A:$AD,23,FALSE)</f>
        <v>NA</v>
      </c>
      <c r="AP140" s="74" t="str">
        <f>VLOOKUP($A:$A,Variables_extraites!$A:$AD,24,FALSE)</f>
        <v>NA</v>
      </c>
      <c r="AQ140" s="74" t="str">
        <f>VLOOKUP($A:$A,Variables_extraites!$A:$AD,25,FALSE)</f>
        <v>NA</v>
      </c>
      <c r="AR140" s="58" t="str">
        <f>VLOOKUP($A:$A,Variables_extraites!$A:$AD,26,FALSE)</f>
        <v>NA</v>
      </c>
      <c r="AS140" s="74" t="str">
        <f>VLOOKUP($A:$A,Variables_extraites!$A:$AD,27,FALSE)</f>
        <v>NA</v>
      </c>
      <c r="AT140" s="74" t="str">
        <f>VLOOKUP($A:$A,Variables_extraites!$A:$AD,28,FALSE)</f>
        <v>NA</v>
      </c>
      <c r="AU140" s="74" t="str">
        <f>VLOOKUP($A:$A,Variables_extraites!$A:$AD,29,FALSE)</f>
        <v>NA</v>
      </c>
      <c r="AV140" s="74">
        <f>VLOOKUP($A:$A,Variables_extraites!$A:$AD,30,FALSE)</f>
        <v>-23.64</v>
      </c>
      <c r="AW140" s="877" t="s">
        <v>64</v>
      </c>
      <c r="AX140" s="877" t="s">
        <v>64</v>
      </c>
      <c r="AY140" s="877" t="s">
        <v>64</v>
      </c>
      <c r="AZ140" s="877" t="s">
        <v>64</v>
      </c>
      <c r="BA140" s="877" t="s">
        <v>64</v>
      </c>
      <c r="BB140" s="877" t="s">
        <v>64</v>
      </c>
      <c r="BC140" s="877" t="s">
        <v>64</v>
      </c>
      <c r="BD140" s="877" t="s">
        <v>64</v>
      </c>
      <c r="BE140" s="877" t="s">
        <v>64</v>
      </c>
      <c r="BF140" s="877" t="s">
        <v>64</v>
      </c>
      <c r="BG140" s="877" t="s">
        <v>64</v>
      </c>
      <c r="BH140" s="877" t="s">
        <v>64</v>
      </c>
      <c r="BI140" s="877" t="s">
        <v>64</v>
      </c>
      <c r="BJ140" s="877" t="s">
        <v>64</v>
      </c>
      <c r="BK140" s="877" t="s">
        <v>64</v>
      </c>
      <c r="BL140" s="877" t="s">
        <v>64</v>
      </c>
      <c r="BM140" s="877" t="s">
        <v>64</v>
      </c>
      <c r="BN140" s="877" t="s">
        <v>64</v>
      </c>
      <c r="BO140" s="877" t="s">
        <v>64</v>
      </c>
      <c r="BP140" s="877" t="s">
        <v>64</v>
      </c>
      <c r="BQ140" s="877" t="s">
        <v>64</v>
      </c>
      <c r="BR140" s="877" t="s">
        <v>64</v>
      </c>
      <c r="BS140" s="877" t="s">
        <v>64</v>
      </c>
      <c r="BT140" s="877" t="s">
        <v>64</v>
      </c>
      <c r="BU140" s="877" t="s">
        <v>64</v>
      </c>
      <c r="BV140" s="877" t="s">
        <v>64</v>
      </c>
      <c r="BW140" s="877" t="s">
        <v>64</v>
      </c>
      <c r="BX140" s="877" t="s">
        <v>64</v>
      </c>
      <c r="BY140" s="877" t="s">
        <v>64</v>
      </c>
      <c r="BZ140" s="877" t="s">
        <v>64</v>
      </c>
      <c r="CA140" s="877" t="s">
        <v>64</v>
      </c>
      <c r="CB140" s="877" t="s">
        <v>64</v>
      </c>
      <c r="CC140" s="877" t="s">
        <v>64</v>
      </c>
      <c r="CD140" s="877" t="s">
        <v>64</v>
      </c>
    </row>
    <row r="141" spans="1:82" ht="15.75" x14ac:dyDescent="0.25">
      <c r="A141" s="876">
        <v>252</v>
      </c>
      <c r="B141" s="267">
        <v>252</v>
      </c>
      <c r="C141" s="267">
        <v>0</v>
      </c>
      <c r="D141" s="29" t="s">
        <v>2120</v>
      </c>
      <c r="E141" s="27">
        <v>10640</v>
      </c>
      <c r="F141" s="911" t="s">
        <v>2119</v>
      </c>
      <c r="G141" s="911" t="s">
        <v>2119</v>
      </c>
      <c r="H141" s="422">
        <v>73</v>
      </c>
      <c r="I141" s="342">
        <v>26.259584748433181</v>
      </c>
      <c r="J141" s="221">
        <v>0</v>
      </c>
      <c r="K141" s="400">
        <v>1</v>
      </c>
      <c r="L141" s="931">
        <v>0</v>
      </c>
      <c r="M141" s="925">
        <v>89</v>
      </c>
      <c r="N141" s="913">
        <v>19.21</v>
      </c>
      <c r="O141" s="914">
        <v>53.580831107647057</v>
      </c>
      <c r="P141" s="915">
        <v>44.4</v>
      </c>
      <c r="Q141" s="916">
        <v>7</v>
      </c>
      <c r="R141" s="227">
        <v>38.127753982811065</v>
      </c>
      <c r="S141" s="427">
        <v>10.4</v>
      </c>
      <c r="T141" s="917"/>
      <c r="U141" s="918">
        <v>-18.7</v>
      </c>
      <c r="V141" s="921">
        <v>71.743751947184421</v>
      </c>
      <c r="W141" s="920">
        <v>29.396420991851347</v>
      </c>
      <c r="X141" s="584">
        <v>44.335599999999999</v>
      </c>
      <c r="Y141" s="28">
        <f>VLOOKUP($A:$A,Variables_extraites!$A:$AD,7,FALSE)</f>
        <v>0</v>
      </c>
      <c r="Z141" s="28">
        <f>VLOOKUP($A:$A,Variables_extraites!$A:$AD,8,FALSE)</f>
        <v>0</v>
      </c>
      <c r="AA141" s="28">
        <f>VLOOKUP($A:$A,Variables_extraites!$A:$AD,9,FALSE)</f>
        <v>12.4</v>
      </c>
      <c r="AB141" s="28">
        <f>VLOOKUP($A:$A,Variables_extraites!$A:$AD,10,FALSE)</f>
        <v>0</v>
      </c>
      <c r="AC141" s="28">
        <f>VLOOKUP($A:$A,Variables_extraites!$A:$AD,11,FALSE)</f>
        <v>0</v>
      </c>
      <c r="AD141" s="28">
        <f>VLOOKUP($A:$A,Variables_extraites!$A:$AD,12,FALSE)</f>
        <v>0</v>
      </c>
      <c r="AE141" s="74">
        <f>VLOOKUP($A:$A,Variables_extraites!$A:$AD,13,FALSE)</f>
        <v>61.93118756936736</v>
      </c>
      <c r="AF141" s="74">
        <f>VLOOKUP($A:$A,Variables_extraites!$A:$AD,14,FALSE)</f>
        <v>0.858321870701513</v>
      </c>
      <c r="AG141" s="84">
        <f>VLOOKUP($A:$A,Variables_extraites!$A:$AD,15,FALSE)</f>
        <v>22.5</v>
      </c>
      <c r="AH141" s="74" t="str">
        <f>VLOOKUP($A:$A,Variables_extraites!$A:$AD,16,FALSE)</f>
        <v>NA</v>
      </c>
      <c r="AI141" s="58" t="str">
        <f>VLOOKUP($A:$A,Variables_extraites!$A:$AD,17,FALSE)</f>
        <v>NA</v>
      </c>
      <c r="AJ141" s="58" t="str">
        <f>VLOOKUP($A:$A,Variables_extraites!$A:$AD,18,FALSE)</f>
        <v>NA</v>
      </c>
      <c r="AK141" s="74" t="str">
        <f>VLOOKUP($A:$A,Variables_extraites!$A:$AD,19,FALSE)</f>
        <v>NA</v>
      </c>
      <c r="AL141" s="58" t="str">
        <f>VLOOKUP($A:$A,Variables_extraites!$A:$AD,20,FALSE)</f>
        <v>NA</v>
      </c>
      <c r="AM141" s="74" t="str">
        <f>VLOOKUP($A:$A,Variables_extraites!$A:$AD,21,FALSE)</f>
        <v>NA</v>
      </c>
      <c r="AN141" s="74" t="str">
        <f>VLOOKUP($A:$A,Variables_extraites!$A:$AD,22,FALSE)</f>
        <v>NA</v>
      </c>
      <c r="AO141" s="58" t="str">
        <f>VLOOKUP($A:$A,Variables_extraites!$A:$AD,23,FALSE)</f>
        <v>NA</v>
      </c>
      <c r="AP141" s="74" t="str">
        <f>VLOOKUP($A:$A,Variables_extraites!$A:$AD,24,FALSE)</f>
        <v>NA</v>
      </c>
      <c r="AQ141" s="74" t="str">
        <f>VLOOKUP($A:$A,Variables_extraites!$A:$AD,25,FALSE)</f>
        <v>NA</v>
      </c>
      <c r="AR141" s="58" t="str">
        <f>VLOOKUP($A:$A,Variables_extraites!$A:$AD,26,FALSE)</f>
        <v>NA</v>
      </c>
      <c r="AS141" s="74" t="str">
        <f>VLOOKUP($A:$A,Variables_extraites!$A:$AD,27,FALSE)</f>
        <v>NA</v>
      </c>
      <c r="AT141" s="74" t="str">
        <f>VLOOKUP($A:$A,Variables_extraites!$A:$AD,28,FALSE)</f>
        <v>NA</v>
      </c>
      <c r="AU141" s="74" t="str">
        <f>VLOOKUP($A:$A,Variables_extraites!$A:$AD,29,FALSE)</f>
        <v>NA</v>
      </c>
      <c r="AV141" s="74">
        <f>VLOOKUP($A:$A,Variables_extraites!$A:$AD,30,FALSE)</f>
        <v>-27.31</v>
      </c>
      <c r="AW141" s="877">
        <v>9.56128794516483</v>
      </c>
      <c r="AX141" s="877">
        <v>6.9088129077395504</v>
      </c>
      <c r="AY141" s="877">
        <v>5.6507645591169</v>
      </c>
      <c r="AZ141" s="877">
        <v>2.8659188145522099</v>
      </c>
      <c r="BA141" s="877">
        <v>7.1582562288113403</v>
      </c>
      <c r="BB141" s="877">
        <v>7.1915034320335103</v>
      </c>
      <c r="BC141" s="877">
        <v>9.02608074525393</v>
      </c>
      <c r="BD141" s="877">
        <v>7.67807190511264</v>
      </c>
      <c r="BE141" s="877">
        <v>6.5125429550968601</v>
      </c>
      <c r="BF141" s="877">
        <v>1.4436066514756101</v>
      </c>
      <c r="BG141" s="877">
        <v>7.1179027890940301</v>
      </c>
      <c r="BH141" s="877">
        <v>7.4784865120841904</v>
      </c>
      <c r="BI141" s="877">
        <v>7.7578899903249896</v>
      </c>
      <c r="BJ141" s="877">
        <v>5.2513403827886203</v>
      </c>
      <c r="BK141" s="877">
        <v>6.2596491206491596</v>
      </c>
      <c r="BL141" s="877">
        <v>8.6482497129273401</v>
      </c>
      <c r="BM141" s="877">
        <v>6.9219599173261699</v>
      </c>
      <c r="BN141" s="877">
        <v>7.2338113842931602</v>
      </c>
      <c r="BO141" s="877">
        <v>6.0393577651596999</v>
      </c>
      <c r="BP141" s="877">
        <v>6.4046306842176097</v>
      </c>
      <c r="BQ141" s="877">
        <v>8.5067637755311196</v>
      </c>
      <c r="BR141" s="877">
        <v>2.5008020530571602</v>
      </c>
      <c r="BS141" s="877">
        <v>11.2860032165968</v>
      </c>
      <c r="BT141" s="877">
        <v>2.8914191868460799</v>
      </c>
      <c r="BU141" s="877">
        <v>6.80154670335678</v>
      </c>
      <c r="BV141" s="877">
        <v>6.7664626524257701</v>
      </c>
      <c r="BW141" s="877">
        <v>5.3023190509488298</v>
      </c>
      <c r="BX141" s="877">
        <v>11.813119804410601</v>
      </c>
      <c r="BY141" s="877">
        <v>4.0908534304511104</v>
      </c>
      <c r="BZ141" s="877">
        <v>9.2812577714590994</v>
      </c>
      <c r="CA141" s="877">
        <v>3.46988597627446</v>
      </c>
      <c r="CB141" s="877">
        <v>2.5318620329514698</v>
      </c>
      <c r="CC141" s="877">
        <v>4.3007446502996203</v>
      </c>
      <c r="CD141" s="877">
        <v>8.3945840297507104</v>
      </c>
    </row>
    <row r="142" spans="1:82" ht="15.75" x14ac:dyDescent="0.25">
      <c r="A142" s="876">
        <v>253</v>
      </c>
      <c r="B142" s="267">
        <v>253</v>
      </c>
      <c r="C142" s="267">
        <v>0</v>
      </c>
      <c r="D142" s="29" t="s">
        <v>2120</v>
      </c>
      <c r="E142" s="27">
        <v>10595</v>
      </c>
      <c r="F142" s="911" t="s">
        <v>2119</v>
      </c>
      <c r="G142" s="911"/>
      <c r="H142" s="422">
        <v>75</v>
      </c>
      <c r="I142" s="342">
        <v>24.691358024691358</v>
      </c>
      <c r="J142" s="161">
        <v>0</v>
      </c>
      <c r="K142" s="400">
        <v>1</v>
      </c>
      <c r="L142" s="221">
        <v>0</v>
      </c>
      <c r="M142" s="916">
        <v>71</v>
      </c>
      <c r="N142" s="913">
        <v>28.88</v>
      </c>
      <c r="O142" s="914">
        <v>58.402176218233308</v>
      </c>
      <c r="P142" s="915">
        <v>128.9</v>
      </c>
      <c r="Q142" s="916">
        <v>11</v>
      </c>
      <c r="R142" s="227">
        <v>17.180744751381667</v>
      </c>
      <c r="S142" s="427">
        <v>7.4528301886792452</v>
      </c>
      <c r="T142" s="917"/>
      <c r="U142" s="918">
        <v>-21.47</v>
      </c>
      <c r="V142" s="919">
        <v>66.017675999999994</v>
      </c>
      <c r="W142" s="920">
        <v>24.164827814905575</v>
      </c>
      <c r="X142" s="584">
        <v>31.595199999999998</v>
      </c>
      <c r="Y142" s="28">
        <f>VLOOKUP($A:$A,Variables_extraites!$A:$AD,7,FALSE)</f>
        <v>0</v>
      </c>
      <c r="Z142" s="28">
        <f>VLOOKUP($A:$A,Variables_extraites!$A:$AD,8,FALSE)</f>
        <v>0</v>
      </c>
      <c r="AA142" s="28">
        <f>VLOOKUP($A:$A,Variables_extraites!$A:$AD,9,FALSE)</f>
        <v>14.7</v>
      </c>
      <c r="AB142" s="28">
        <f>VLOOKUP($A:$A,Variables_extraites!$A:$AD,10,FALSE)</f>
        <v>0</v>
      </c>
      <c r="AC142" s="28">
        <f>VLOOKUP($A:$A,Variables_extraites!$A:$AD,11,FALSE)</f>
        <v>0</v>
      </c>
      <c r="AD142" s="28">
        <f>VLOOKUP($A:$A,Variables_extraites!$A:$AD,12,FALSE)</f>
        <v>0</v>
      </c>
      <c r="AE142" s="74">
        <f>VLOOKUP($A:$A,Variables_extraites!$A:$AD,13,FALSE)</f>
        <v>50.892288081580602</v>
      </c>
      <c r="AF142" s="74">
        <f>VLOOKUP($A:$A,Variables_extraites!$A:$AD,14,FALSE)</f>
        <v>0.56752873563218398</v>
      </c>
      <c r="AG142" s="84">
        <f>VLOOKUP($A:$A,Variables_extraites!$A:$AD,15,FALSE)</f>
        <v>23</v>
      </c>
      <c r="AH142" s="74" t="str">
        <f>VLOOKUP($A:$A,Variables_extraites!$A:$AD,16,FALSE)</f>
        <v>NA</v>
      </c>
      <c r="AI142" s="58" t="str">
        <f>VLOOKUP($A:$A,Variables_extraites!$A:$AD,17,FALSE)</f>
        <v>NA</v>
      </c>
      <c r="AJ142" s="58" t="str">
        <f>VLOOKUP($A:$A,Variables_extraites!$A:$AD,18,FALSE)</f>
        <v>NA</v>
      </c>
      <c r="AK142" s="74" t="str">
        <f>VLOOKUP($A:$A,Variables_extraites!$A:$AD,19,FALSE)</f>
        <v>NA</v>
      </c>
      <c r="AL142" s="58" t="str">
        <f>VLOOKUP($A:$A,Variables_extraites!$A:$AD,20,FALSE)</f>
        <v>NA</v>
      </c>
      <c r="AM142" s="74" t="str">
        <f>VLOOKUP($A:$A,Variables_extraites!$A:$AD,21,FALSE)</f>
        <v>NA</v>
      </c>
      <c r="AN142" s="74" t="str">
        <f>VLOOKUP($A:$A,Variables_extraites!$A:$AD,22,FALSE)</f>
        <v>NA</v>
      </c>
      <c r="AO142" s="58" t="str">
        <f>VLOOKUP($A:$A,Variables_extraites!$A:$AD,23,FALSE)</f>
        <v>NA</v>
      </c>
      <c r="AP142" s="74" t="str">
        <f>VLOOKUP($A:$A,Variables_extraites!$A:$AD,24,FALSE)</f>
        <v>NA</v>
      </c>
      <c r="AQ142" s="74" t="str">
        <f>VLOOKUP($A:$A,Variables_extraites!$A:$AD,25,FALSE)</f>
        <v>NA</v>
      </c>
      <c r="AR142" s="58" t="str">
        <f>VLOOKUP($A:$A,Variables_extraites!$A:$AD,26,FALSE)</f>
        <v>NA</v>
      </c>
      <c r="AS142" s="74" t="str">
        <f>VLOOKUP($A:$A,Variables_extraites!$A:$AD,27,FALSE)</f>
        <v>NA</v>
      </c>
      <c r="AT142" s="74" t="str">
        <f>VLOOKUP($A:$A,Variables_extraites!$A:$AD,28,FALSE)</f>
        <v>NA</v>
      </c>
      <c r="AU142" s="74" t="str">
        <f>VLOOKUP($A:$A,Variables_extraites!$A:$AD,29,FALSE)</f>
        <v>NA</v>
      </c>
      <c r="AV142" s="74">
        <f>VLOOKUP($A:$A,Variables_extraites!$A:$AD,30,FALSE)</f>
        <v>-23.45</v>
      </c>
      <c r="AW142" s="877" t="s">
        <v>64</v>
      </c>
      <c r="AX142" s="877" t="s">
        <v>64</v>
      </c>
      <c r="AY142" s="877" t="s">
        <v>64</v>
      </c>
      <c r="AZ142" s="877" t="s">
        <v>64</v>
      </c>
      <c r="BA142" s="877" t="s">
        <v>64</v>
      </c>
      <c r="BB142" s="877" t="s">
        <v>64</v>
      </c>
      <c r="BC142" s="877" t="s">
        <v>64</v>
      </c>
      <c r="BD142" s="877" t="s">
        <v>64</v>
      </c>
      <c r="BE142" s="877" t="s">
        <v>64</v>
      </c>
      <c r="BF142" s="877" t="s">
        <v>64</v>
      </c>
      <c r="BG142" s="877" t="s">
        <v>64</v>
      </c>
      <c r="BH142" s="877" t="s">
        <v>64</v>
      </c>
      <c r="BI142" s="877" t="s">
        <v>64</v>
      </c>
      <c r="BJ142" s="877" t="s">
        <v>64</v>
      </c>
      <c r="BK142" s="877" t="s">
        <v>64</v>
      </c>
      <c r="BL142" s="877" t="s">
        <v>64</v>
      </c>
      <c r="BM142" s="877" t="s">
        <v>64</v>
      </c>
      <c r="BN142" s="877" t="s">
        <v>64</v>
      </c>
      <c r="BO142" s="877" t="s">
        <v>64</v>
      </c>
      <c r="BP142" s="877" t="s">
        <v>64</v>
      </c>
      <c r="BQ142" s="877" t="s">
        <v>64</v>
      </c>
      <c r="BR142" s="877" t="s">
        <v>64</v>
      </c>
      <c r="BS142" s="877" t="s">
        <v>64</v>
      </c>
      <c r="BT142" s="877" t="s">
        <v>64</v>
      </c>
      <c r="BU142" s="877" t="s">
        <v>64</v>
      </c>
      <c r="BV142" s="877" t="s">
        <v>64</v>
      </c>
      <c r="BW142" s="877" t="s">
        <v>64</v>
      </c>
      <c r="BX142" s="877" t="s">
        <v>64</v>
      </c>
      <c r="BY142" s="877" t="s">
        <v>64</v>
      </c>
      <c r="BZ142" s="877" t="s">
        <v>64</v>
      </c>
      <c r="CA142" s="877" t="s">
        <v>64</v>
      </c>
      <c r="CB142" s="877" t="s">
        <v>64</v>
      </c>
      <c r="CC142" s="877" t="s">
        <v>64</v>
      </c>
      <c r="CD142" s="877" t="s">
        <v>64</v>
      </c>
    </row>
    <row r="143" spans="1:82" ht="15.75" x14ac:dyDescent="0.25">
      <c r="A143" s="876">
        <v>254</v>
      </c>
      <c r="B143" s="267">
        <v>254</v>
      </c>
      <c r="C143" s="267">
        <v>0</v>
      </c>
      <c r="D143" s="29" t="s">
        <v>2120</v>
      </c>
      <c r="E143" s="27">
        <v>10470</v>
      </c>
      <c r="F143" s="911" t="s">
        <v>2119</v>
      </c>
      <c r="G143" s="911" t="s">
        <v>2119</v>
      </c>
      <c r="H143" s="422">
        <v>76</v>
      </c>
      <c r="I143" s="342">
        <v>24.999999999999996</v>
      </c>
      <c r="J143" s="161">
        <v>0</v>
      </c>
      <c r="K143" s="400">
        <v>1</v>
      </c>
      <c r="L143" s="221">
        <v>0</v>
      </c>
      <c r="M143" s="916">
        <v>100</v>
      </c>
      <c r="N143" s="913">
        <v>24.36</v>
      </c>
      <c r="O143" s="914">
        <v>61.103632009232975</v>
      </c>
      <c r="P143" s="915">
        <v>162.19999999999999</v>
      </c>
      <c r="Q143" s="916">
        <v>19</v>
      </c>
      <c r="R143" s="227">
        <v>27.921573262022285</v>
      </c>
      <c r="S143" s="427">
        <v>8.1029411764705888</v>
      </c>
      <c r="T143" s="917">
        <v>24</v>
      </c>
      <c r="U143" s="918">
        <v>-27.5</v>
      </c>
      <c r="V143" s="921">
        <v>78.525395815386105</v>
      </c>
      <c r="W143" s="920">
        <v>25.28675123873289</v>
      </c>
      <c r="X143" s="584">
        <v>44.047600000000003</v>
      </c>
      <c r="Y143" s="28">
        <f>VLOOKUP($A:$A,Variables_extraites!$A:$AD,7,FALSE)</f>
        <v>0</v>
      </c>
      <c r="Z143" s="28">
        <f>VLOOKUP($A:$A,Variables_extraites!$A:$AD,8,FALSE)</f>
        <v>0</v>
      </c>
      <c r="AA143" s="28">
        <f>VLOOKUP($A:$A,Variables_extraites!$A:$AD,9,FALSE)</f>
        <v>13.9</v>
      </c>
      <c r="AB143" s="28">
        <f>VLOOKUP($A:$A,Variables_extraites!$A:$AD,10,FALSE)</f>
        <v>0</v>
      </c>
      <c r="AC143" s="28">
        <f>VLOOKUP($A:$A,Variables_extraites!$A:$AD,11,FALSE)</f>
        <v>0</v>
      </c>
      <c r="AD143" s="28">
        <f>VLOOKUP($A:$A,Variables_extraites!$A:$AD,12,FALSE)</f>
        <v>0</v>
      </c>
      <c r="AE143" s="74">
        <f>VLOOKUP($A:$A,Variables_extraites!$A:$AD,13,FALSE)</f>
        <v>62.514922403501792</v>
      </c>
      <c r="AF143" s="74">
        <f>VLOOKUP($A:$A,Variables_extraites!$A:$AD,14,FALSE)</f>
        <v>0.83611532625189677</v>
      </c>
      <c r="AG143" s="84">
        <f>VLOOKUP($A:$A,Variables_extraites!$A:$AD,15,FALSE)</f>
        <v>30</v>
      </c>
      <c r="AH143" s="74" t="str">
        <f>VLOOKUP($A:$A,Variables_extraites!$A:$AD,16,FALSE)</f>
        <v>NA</v>
      </c>
      <c r="AI143" s="58" t="str">
        <f>VLOOKUP($A:$A,Variables_extraites!$A:$AD,17,FALSE)</f>
        <v>NA</v>
      </c>
      <c r="AJ143" s="58" t="str">
        <f>VLOOKUP($A:$A,Variables_extraites!$A:$AD,18,FALSE)</f>
        <v>NA</v>
      </c>
      <c r="AK143" s="74" t="str">
        <f>VLOOKUP($A:$A,Variables_extraites!$A:$AD,19,FALSE)</f>
        <v>NA</v>
      </c>
      <c r="AL143" s="58" t="str">
        <f>VLOOKUP($A:$A,Variables_extraites!$A:$AD,20,FALSE)</f>
        <v>NA</v>
      </c>
      <c r="AM143" s="74" t="str">
        <f>VLOOKUP($A:$A,Variables_extraites!$A:$AD,21,FALSE)</f>
        <v>NA</v>
      </c>
      <c r="AN143" s="74" t="str">
        <f>VLOOKUP($A:$A,Variables_extraites!$A:$AD,22,FALSE)</f>
        <v>NA</v>
      </c>
      <c r="AO143" s="58" t="str">
        <f>VLOOKUP($A:$A,Variables_extraites!$A:$AD,23,FALSE)</f>
        <v>NA</v>
      </c>
      <c r="AP143" s="74" t="str">
        <f>VLOOKUP($A:$A,Variables_extraites!$A:$AD,24,FALSE)</f>
        <v>NA</v>
      </c>
      <c r="AQ143" s="74" t="str">
        <f>VLOOKUP($A:$A,Variables_extraites!$A:$AD,25,FALSE)</f>
        <v>NA</v>
      </c>
      <c r="AR143" s="58" t="str">
        <f>VLOOKUP($A:$A,Variables_extraites!$A:$AD,26,FALSE)</f>
        <v>NA</v>
      </c>
      <c r="AS143" s="74" t="str">
        <f>VLOOKUP($A:$A,Variables_extraites!$A:$AD,27,FALSE)</f>
        <v>NA</v>
      </c>
      <c r="AT143" s="74" t="str">
        <f>VLOOKUP($A:$A,Variables_extraites!$A:$AD,28,FALSE)</f>
        <v>NA</v>
      </c>
      <c r="AU143" s="74" t="str">
        <f>VLOOKUP($A:$A,Variables_extraites!$A:$AD,29,FALSE)</f>
        <v>NA</v>
      </c>
      <c r="AV143" s="74">
        <f>VLOOKUP($A:$A,Variables_extraites!$A:$AD,30,FALSE)</f>
        <v>-27.83</v>
      </c>
      <c r="AW143" s="877">
        <v>8.5837597536394998</v>
      </c>
      <c r="AX143" s="877">
        <v>6.8196681834964599</v>
      </c>
      <c r="AY143" s="877">
        <v>4.3902549563218702</v>
      </c>
      <c r="AZ143" s="877">
        <v>3.22342254993494</v>
      </c>
      <c r="BA143" s="877">
        <v>7.3500551772045002</v>
      </c>
      <c r="BB143" s="877">
        <v>8.33873638257392</v>
      </c>
      <c r="BC143" s="877">
        <v>7.9608707637961702</v>
      </c>
      <c r="BD143" s="877">
        <v>7.4713500633785204</v>
      </c>
      <c r="BE143" s="877">
        <v>6.1156159314281098</v>
      </c>
      <c r="BF143" s="877">
        <v>0.49569516262406899</v>
      </c>
      <c r="BG143" s="877">
        <v>5.66249036391378</v>
      </c>
      <c r="BH143" s="877">
        <v>6.2276640725543899</v>
      </c>
      <c r="BI143" s="877">
        <v>6.9869797091765804</v>
      </c>
      <c r="BJ143" s="877">
        <v>3.54101915313356</v>
      </c>
      <c r="BK143" s="877">
        <v>5.6901376929866396</v>
      </c>
      <c r="BL143" s="877">
        <v>7.1825929896489402</v>
      </c>
      <c r="BM143" s="877">
        <v>5.7463127664254596</v>
      </c>
      <c r="BN143" s="877">
        <v>6.4051414631363404</v>
      </c>
      <c r="BO143" s="877">
        <v>4.6639138421159796</v>
      </c>
      <c r="BP143" s="877">
        <v>5.8142940582828304</v>
      </c>
      <c r="BQ143" s="877">
        <v>7.4706182055510304</v>
      </c>
      <c r="BR143" s="877">
        <v>-1.9378782880922001</v>
      </c>
      <c r="BS143" s="877">
        <v>10.012722298043499</v>
      </c>
      <c r="BT143" s="877">
        <v>-1.02914634565952</v>
      </c>
      <c r="BU143" s="877">
        <v>7.8466186750506104</v>
      </c>
      <c r="BV143" s="877">
        <v>6.6229303509201802</v>
      </c>
      <c r="BW143" s="877">
        <v>1.5607149544744801</v>
      </c>
      <c r="BX143" s="877">
        <v>10.2569870384003</v>
      </c>
      <c r="BY143" s="877">
        <v>2.7158933705476</v>
      </c>
      <c r="BZ143" s="877">
        <v>4.7580899342018101</v>
      </c>
      <c r="CA143" s="877">
        <v>4.1763227726404599</v>
      </c>
      <c r="CB143" s="877">
        <v>5.4988971041985302</v>
      </c>
      <c r="CC143" s="877">
        <v>9.7844969631428107</v>
      </c>
      <c r="CD143" s="877">
        <v>11.041868643702999</v>
      </c>
    </row>
    <row r="144" spans="1:82" ht="15.75" x14ac:dyDescent="0.25">
      <c r="A144" s="876">
        <v>255</v>
      </c>
      <c r="B144" s="267">
        <v>255</v>
      </c>
      <c r="C144" s="267">
        <v>0</v>
      </c>
      <c r="D144" s="29" t="s">
        <v>2120</v>
      </c>
      <c r="E144" s="27">
        <v>10380</v>
      </c>
      <c r="F144" s="911" t="s">
        <v>2119</v>
      </c>
      <c r="G144" s="911"/>
      <c r="H144" s="456">
        <v>77</v>
      </c>
      <c r="I144" s="342">
        <v>25.72103221453871</v>
      </c>
      <c r="J144" s="161">
        <v>1</v>
      </c>
      <c r="K144" s="400">
        <v>1</v>
      </c>
      <c r="L144" s="221">
        <v>0</v>
      </c>
      <c r="M144" s="916">
        <v>71</v>
      </c>
      <c r="N144" s="913">
        <v>19.55</v>
      </c>
      <c r="O144" s="914">
        <v>38.149799385203281</v>
      </c>
      <c r="P144" s="915">
        <v>69.5</v>
      </c>
      <c r="Q144" s="916">
        <v>4</v>
      </c>
      <c r="R144" s="227">
        <v>21.934046320867065</v>
      </c>
      <c r="S144" s="427">
        <v>10.352941176470589</v>
      </c>
      <c r="T144" s="917">
        <v>17</v>
      </c>
      <c r="U144" s="918">
        <v>-19.7</v>
      </c>
      <c r="V144" s="921">
        <v>45.074708761144407</v>
      </c>
      <c r="W144" s="920">
        <v>30.990156463609285</v>
      </c>
      <c r="X144" s="584">
        <v>41.636299999999999</v>
      </c>
      <c r="Y144" s="28">
        <f>VLOOKUP($A:$A,Variables_extraites!$A:$AD,7,FALSE)</f>
        <v>0</v>
      </c>
      <c r="Z144" s="28">
        <f>VLOOKUP($A:$A,Variables_extraites!$A:$AD,8,FALSE)</f>
        <v>0</v>
      </c>
      <c r="AA144" s="28">
        <f>VLOOKUP($A:$A,Variables_extraites!$A:$AD,9,FALSE)</f>
        <v>12.7</v>
      </c>
      <c r="AB144" s="28">
        <f>VLOOKUP($A:$A,Variables_extraites!$A:$AD,10,FALSE)</f>
        <v>0</v>
      </c>
      <c r="AC144" s="28">
        <f>VLOOKUP($A:$A,Variables_extraites!$A:$AD,11,FALSE)</f>
        <v>0</v>
      </c>
      <c r="AD144" s="28">
        <f>VLOOKUP($A:$A,Variables_extraites!$A:$AD,12,FALSE)</f>
        <v>0</v>
      </c>
      <c r="AE144" s="74">
        <f>VLOOKUP($A:$A,Variables_extraites!$A:$AD,13,FALSE)</f>
        <v>69.186875891583441</v>
      </c>
      <c r="AF144" s="74">
        <f>VLOOKUP($A:$A,Variables_extraites!$A:$AD,14,FALSE)</f>
        <v>0.65835411471321692</v>
      </c>
      <c r="AG144" s="84">
        <f>VLOOKUP($A:$A,Variables_extraites!$A:$AD,15,FALSE)</f>
        <v>24</v>
      </c>
      <c r="AH144" s="74" t="str">
        <f>VLOOKUP($A:$A,Variables_extraites!$A:$AD,16,FALSE)</f>
        <v>NA</v>
      </c>
      <c r="AI144" s="58" t="str">
        <f>VLOOKUP($A:$A,Variables_extraites!$A:$AD,17,FALSE)</f>
        <v>NA</v>
      </c>
      <c r="AJ144" s="58" t="str">
        <f>VLOOKUP($A:$A,Variables_extraites!$A:$AD,18,FALSE)</f>
        <v>NA</v>
      </c>
      <c r="AK144" s="74" t="str">
        <f>VLOOKUP($A:$A,Variables_extraites!$A:$AD,19,FALSE)</f>
        <v>NA</v>
      </c>
      <c r="AL144" s="58" t="str">
        <f>VLOOKUP($A:$A,Variables_extraites!$A:$AD,20,FALSE)</f>
        <v>NA</v>
      </c>
      <c r="AM144" s="74" t="str">
        <f>VLOOKUP($A:$A,Variables_extraites!$A:$AD,21,FALSE)</f>
        <v>NA</v>
      </c>
      <c r="AN144" s="74" t="str">
        <f>VLOOKUP($A:$A,Variables_extraites!$A:$AD,22,FALSE)</f>
        <v>NA</v>
      </c>
      <c r="AO144" s="58" t="str">
        <f>VLOOKUP($A:$A,Variables_extraites!$A:$AD,23,FALSE)</f>
        <v>NA</v>
      </c>
      <c r="AP144" s="74" t="str">
        <f>VLOOKUP($A:$A,Variables_extraites!$A:$AD,24,FALSE)</f>
        <v>NA</v>
      </c>
      <c r="AQ144" s="74" t="str">
        <f>VLOOKUP($A:$A,Variables_extraites!$A:$AD,25,FALSE)</f>
        <v>NA</v>
      </c>
      <c r="AR144" s="58" t="str">
        <f>VLOOKUP($A:$A,Variables_extraites!$A:$AD,26,FALSE)</f>
        <v>NA</v>
      </c>
      <c r="AS144" s="74" t="str">
        <f>VLOOKUP($A:$A,Variables_extraites!$A:$AD,27,FALSE)</f>
        <v>NA</v>
      </c>
      <c r="AT144" s="74" t="str">
        <f>VLOOKUP($A:$A,Variables_extraites!$A:$AD,28,FALSE)</f>
        <v>NA</v>
      </c>
      <c r="AU144" s="74" t="str">
        <f>VLOOKUP($A:$A,Variables_extraites!$A:$AD,29,FALSE)</f>
        <v>NA</v>
      </c>
      <c r="AV144" s="74">
        <f>VLOOKUP($A:$A,Variables_extraites!$A:$AD,30,FALSE)</f>
        <v>-24.99</v>
      </c>
      <c r="AW144" s="877" t="s">
        <v>64</v>
      </c>
      <c r="AX144" s="877" t="s">
        <v>64</v>
      </c>
      <c r="AY144" s="877" t="s">
        <v>64</v>
      </c>
      <c r="AZ144" s="877" t="s">
        <v>64</v>
      </c>
      <c r="BA144" s="877" t="s">
        <v>64</v>
      </c>
      <c r="BB144" s="877" t="s">
        <v>64</v>
      </c>
      <c r="BC144" s="877" t="s">
        <v>64</v>
      </c>
      <c r="BD144" s="877" t="s">
        <v>64</v>
      </c>
      <c r="BE144" s="877" t="s">
        <v>64</v>
      </c>
      <c r="BF144" s="877" t="s">
        <v>64</v>
      </c>
      <c r="BG144" s="877" t="s">
        <v>64</v>
      </c>
      <c r="BH144" s="877" t="s">
        <v>64</v>
      </c>
      <c r="BI144" s="877" t="s">
        <v>64</v>
      </c>
      <c r="BJ144" s="877" t="s">
        <v>64</v>
      </c>
      <c r="BK144" s="877" t="s">
        <v>64</v>
      </c>
      <c r="BL144" s="877" t="s">
        <v>64</v>
      </c>
      <c r="BM144" s="877" t="s">
        <v>64</v>
      </c>
      <c r="BN144" s="877" t="s">
        <v>64</v>
      </c>
      <c r="BO144" s="877" t="s">
        <v>64</v>
      </c>
      <c r="BP144" s="877" t="s">
        <v>64</v>
      </c>
      <c r="BQ144" s="877" t="s">
        <v>64</v>
      </c>
      <c r="BR144" s="877" t="s">
        <v>64</v>
      </c>
      <c r="BS144" s="877" t="s">
        <v>64</v>
      </c>
      <c r="BT144" s="877" t="s">
        <v>64</v>
      </c>
      <c r="BU144" s="877" t="s">
        <v>64</v>
      </c>
      <c r="BV144" s="877" t="s">
        <v>64</v>
      </c>
      <c r="BW144" s="877" t="s">
        <v>64</v>
      </c>
      <c r="BX144" s="877" t="s">
        <v>64</v>
      </c>
      <c r="BY144" s="877" t="s">
        <v>64</v>
      </c>
      <c r="BZ144" s="877" t="s">
        <v>64</v>
      </c>
      <c r="CA144" s="877" t="s">
        <v>64</v>
      </c>
      <c r="CB144" s="877" t="s">
        <v>64</v>
      </c>
      <c r="CC144" s="877" t="s">
        <v>64</v>
      </c>
      <c r="CD144" s="877" t="s">
        <v>64</v>
      </c>
    </row>
    <row r="145" spans="1:82" ht="15.75" x14ac:dyDescent="0.25">
      <c r="A145" s="876">
        <v>256</v>
      </c>
      <c r="B145" s="267">
        <v>256</v>
      </c>
      <c r="C145" s="267">
        <v>0</v>
      </c>
      <c r="D145" s="29" t="s">
        <v>2120</v>
      </c>
      <c r="E145" s="27">
        <v>10446</v>
      </c>
      <c r="F145" s="911" t="s">
        <v>2119</v>
      </c>
      <c r="G145" s="911" t="s">
        <v>2119</v>
      </c>
      <c r="H145" s="456">
        <v>79</v>
      </c>
      <c r="I145" s="342">
        <v>26.037493991347535</v>
      </c>
      <c r="J145" s="61">
        <v>1</v>
      </c>
      <c r="K145" s="400">
        <v>1</v>
      </c>
      <c r="L145" s="221">
        <v>0</v>
      </c>
      <c r="M145" s="916">
        <v>36</v>
      </c>
      <c r="N145" s="913">
        <v>36.79</v>
      </c>
      <c r="O145" s="914">
        <v>69.590499712079264</v>
      </c>
      <c r="P145" s="915">
        <v>477.7</v>
      </c>
      <c r="Q145" s="916">
        <v>13</v>
      </c>
      <c r="R145" s="227">
        <v>23.001203015995859</v>
      </c>
      <c r="S145" s="427">
        <v>14.102040816326529</v>
      </c>
      <c r="T145" s="917"/>
      <c r="U145" s="918">
        <v>-16.600000000000001</v>
      </c>
      <c r="V145" s="919">
        <v>60.298538000000001</v>
      </c>
      <c r="W145" s="920">
        <v>21.588939800880521</v>
      </c>
      <c r="X145" s="584">
        <v>55.9803</v>
      </c>
      <c r="Y145" s="28">
        <f>VLOOKUP($A:$A,Variables_extraites!$A:$AD,7,FALSE)</f>
        <v>0</v>
      </c>
      <c r="Z145" s="28">
        <f>VLOOKUP($A:$A,Variables_extraites!$A:$AD,8,FALSE)</f>
        <v>0</v>
      </c>
      <c r="AA145" s="28">
        <f>VLOOKUP($A:$A,Variables_extraites!$A:$AD,9,FALSE)</f>
        <v>14.5</v>
      </c>
      <c r="AB145" s="28">
        <f>VLOOKUP($A:$A,Variables_extraites!$A:$AD,10,FALSE)</f>
        <v>0</v>
      </c>
      <c r="AC145" s="28">
        <f>VLOOKUP($A:$A,Variables_extraites!$A:$AD,11,FALSE)</f>
        <v>0</v>
      </c>
      <c r="AD145" s="28">
        <f>VLOOKUP($A:$A,Variables_extraites!$A:$AD,12,FALSE)</f>
        <v>0</v>
      </c>
      <c r="AE145" s="74">
        <f>VLOOKUP($A:$A,Variables_extraites!$A:$AD,13,FALSE)</f>
        <v>63.979591836734699</v>
      </c>
      <c r="AF145" s="74">
        <f>VLOOKUP($A:$A,Variables_extraites!$A:$AD,14,FALSE)</f>
        <v>0.59878682842287689</v>
      </c>
      <c r="AG145" s="84">
        <f>VLOOKUP($A:$A,Variables_extraites!$A:$AD,15,FALSE)</f>
        <v>20</v>
      </c>
      <c r="AH145" s="74" t="str">
        <f>VLOOKUP($A:$A,Variables_extraites!$A:$AD,16,FALSE)</f>
        <v>NA</v>
      </c>
      <c r="AI145" s="58" t="str">
        <f>VLOOKUP($A:$A,Variables_extraites!$A:$AD,17,FALSE)</f>
        <v>NA</v>
      </c>
      <c r="AJ145" s="58" t="str">
        <f>VLOOKUP($A:$A,Variables_extraites!$A:$AD,18,FALSE)</f>
        <v>NA</v>
      </c>
      <c r="AK145" s="74" t="str">
        <f>VLOOKUP($A:$A,Variables_extraites!$A:$AD,19,FALSE)</f>
        <v>NA</v>
      </c>
      <c r="AL145" s="58" t="str">
        <f>VLOOKUP($A:$A,Variables_extraites!$A:$AD,20,FALSE)</f>
        <v>NA</v>
      </c>
      <c r="AM145" s="74" t="str">
        <f>VLOOKUP($A:$A,Variables_extraites!$A:$AD,21,FALSE)</f>
        <v>NA</v>
      </c>
      <c r="AN145" s="74" t="str">
        <f>VLOOKUP($A:$A,Variables_extraites!$A:$AD,22,FALSE)</f>
        <v>NA</v>
      </c>
      <c r="AO145" s="58" t="str">
        <f>VLOOKUP($A:$A,Variables_extraites!$A:$AD,23,FALSE)</f>
        <v>NA</v>
      </c>
      <c r="AP145" s="74" t="str">
        <f>VLOOKUP($A:$A,Variables_extraites!$A:$AD,24,FALSE)</f>
        <v>NA</v>
      </c>
      <c r="AQ145" s="74" t="str">
        <f>VLOOKUP($A:$A,Variables_extraites!$A:$AD,25,FALSE)</f>
        <v>NA</v>
      </c>
      <c r="AR145" s="58" t="str">
        <f>VLOOKUP($A:$A,Variables_extraites!$A:$AD,26,FALSE)</f>
        <v>NA</v>
      </c>
      <c r="AS145" s="74" t="str">
        <f>VLOOKUP($A:$A,Variables_extraites!$A:$AD,27,FALSE)</f>
        <v>NA</v>
      </c>
      <c r="AT145" s="74" t="str">
        <f>VLOOKUP($A:$A,Variables_extraites!$A:$AD,28,FALSE)</f>
        <v>NA</v>
      </c>
      <c r="AU145" s="74" t="str">
        <f>VLOOKUP($A:$A,Variables_extraites!$A:$AD,29,FALSE)</f>
        <v>NA</v>
      </c>
      <c r="AV145" s="74">
        <f>VLOOKUP($A:$A,Variables_extraites!$A:$AD,30,FALSE)</f>
        <v>-35.229999999999997</v>
      </c>
      <c r="AW145" s="877">
        <v>8.9666496421053399</v>
      </c>
      <c r="AX145" s="877">
        <v>8.4252159032993799</v>
      </c>
      <c r="AY145" s="877">
        <v>6.3478427936381596</v>
      </c>
      <c r="AZ145" s="877">
        <v>3.8257856274647901</v>
      </c>
      <c r="BA145" s="877">
        <v>7.2900188469326199</v>
      </c>
      <c r="BB145" s="877">
        <v>7.4463389508575002</v>
      </c>
      <c r="BC145" s="877">
        <v>8.8259445898635391</v>
      </c>
      <c r="BD145" s="877">
        <v>8.4557792761242894</v>
      </c>
      <c r="BE145" s="877">
        <v>6.57076649652761</v>
      </c>
      <c r="BF145" s="877">
        <v>1.76128527336162</v>
      </c>
      <c r="BG145" s="877">
        <v>6.09676785471469</v>
      </c>
      <c r="BH145" s="877">
        <v>6.5648354170103502</v>
      </c>
      <c r="BI145" s="877">
        <v>8.2050601105446503</v>
      </c>
      <c r="BJ145" s="877">
        <v>5.0268000593437199</v>
      </c>
      <c r="BK145" s="877">
        <v>5.9102529627992801</v>
      </c>
      <c r="BL145" s="877">
        <v>7.5289619437996</v>
      </c>
      <c r="BM145" s="877">
        <v>6.9893661140260601</v>
      </c>
      <c r="BN145" s="877">
        <v>7.8383845583576903</v>
      </c>
      <c r="BO145" s="877">
        <v>5.9770509061106099</v>
      </c>
      <c r="BP145" s="877">
        <v>5.6918132971713797</v>
      </c>
      <c r="BQ145" s="877">
        <v>7.7869883453304896</v>
      </c>
      <c r="BR145" s="877">
        <v>0.45417589318580198</v>
      </c>
      <c r="BS145" s="877">
        <v>9.3050585195374307</v>
      </c>
      <c r="BT145" s="877">
        <v>0.98550043030488499</v>
      </c>
      <c r="BU145" s="877">
        <v>4.5601035134647399</v>
      </c>
      <c r="BV145" s="877">
        <v>6.2410774581750399</v>
      </c>
      <c r="BW145" s="877">
        <v>4.2410774581750399</v>
      </c>
      <c r="BX145" s="877">
        <v>10.755488499898</v>
      </c>
      <c r="BY145" s="877">
        <v>2.9202933002110099</v>
      </c>
      <c r="BZ145" s="877">
        <v>7.3623822162369903</v>
      </c>
      <c r="CA145" s="877">
        <v>4.1375035237499302</v>
      </c>
      <c r="CB145" s="877">
        <v>3.39310628366102</v>
      </c>
      <c r="CC145" s="877">
        <v>4.1059276202789396</v>
      </c>
      <c r="CD145" s="877">
        <v>8.3195580892325491</v>
      </c>
    </row>
    <row r="146" spans="1:82" ht="15.75" x14ac:dyDescent="0.25">
      <c r="A146" s="876">
        <v>257</v>
      </c>
      <c r="B146" s="267">
        <v>257</v>
      </c>
      <c r="C146" s="267">
        <v>0</v>
      </c>
      <c r="D146" s="29" t="s">
        <v>2120</v>
      </c>
      <c r="E146" s="27">
        <v>10348</v>
      </c>
      <c r="F146" s="911" t="s">
        <v>2119</v>
      </c>
      <c r="G146" s="911" t="s">
        <v>2119</v>
      </c>
      <c r="H146" s="456">
        <v>71</v>
      </c>
      <c r="I146" s="342">
        <v>21.719250114311837</v>
      </c>
      <c r="J146" s="61">
        <v>1</v>
      </c>
      <c r="K146" s="400">
        <v>1</v>
      </c>
      <c r="L146" s="221">
        <v>0</v>
      </c>
      <c r="M146" s="916">
        <v>84</v>
      </c>
      <c r="N146" s="913">
        <v>20.68</v>
      </c>
      <c r="O146" s="914">
        <v>59.690255298048122</v>
      </c>
      <c r="P146" s="915">
        <v>116.7</v>
      </c>
      <c r="Q146" s="916">
        <v>6</v>
      </c>
      <c r="R146" s="227">
        <v>15.548475878540092</v>
      </c>
      <c r="S146" s="427">
        <v>7.1818181818181817</v>
      </c>
      <c r="T146" s="917">
        <v>16</v>
      </c>
      <c r="U146" s="918">
        <v>-23.8</v>
      </c>
      <c r="V146" s="921">
        <v>52.498286709015851</v>
      </c>
      <c r="W146" s="920">
        <v>27.118363937065222</v>
      </c>
      <c r="X146" s="584">
        <v>41.400100000000002</v>
      </c>
      <c r="Y146" s="28">
        <f>VLOOKUP($A:$A,Variables_extraites!$A:$AD,7,FALSE)</f>
        <v>0</v>
      </c>
      <c r="Z146" s="28">
        <f>VLOOKUP($A:$A,Variables_extraites!$A:$AD,8,FALSE)</f>
        <v>0</v>
      </c>
      <c r="AA146" s="28">
        <f>VLOOKUP($A:$A,Variables_extraites!$A:$AD,9,FALSE)</f>
        <v>14.4</v>
      </c>
      <c r="AB146" s="28">
        <f>VLOOKUP($A:$A,Variables_extraites!$A:$AD,10,FALSE)</f>
        <v>0</v>
      </c>
      <c r="AC146" s="28">
        <f>VLOOKUP($A:$A,Variables_extraites!$A:$AD,11,FALSE)</f>
        <v>0</v>
      </c>
      <c r="AD146" s="28">
        <f>VLOOKUP($A:$A,Variables_extraites!$A:$AD,12,FALSE)</f>
        <v>0</v>
      </c>
      <c r="AE146" s="74">
        <f>VLOOKUP($A:$A,Variables_extraites!$A:$AD,13,FALSE)</f>
        <v>61.777777777777779</v>
      </c>
      <c r="AF146" s="74">
        <f>VLOOKUP($A:$A,Variables_extraites!$A:$AD,14,FALSE)</f>
        <v>0.75839999999999996</v>
      </c>
      <c r="AG146" s="84">
        <f>VLOOKUP($A:$A,Variables_extraites!$A:$AD,15,FALSE)</f>
        <v>32</v>
      </c>
      <c r="AH146" s="74" t="str">
        <f>VLOOKUP($A:$A,Variables_extraites!$A:$AD,16,FALSE)</f>
        <v>NA</v>
      </c>
      <c r="AI146" s="58" t="str">
        <f>VLOOKUP($A:$A,Variables_extraites!$A:$AD,17,FALSE)</f>
        <v>NA</v>
      </c>
      <c r="AJ146" s="58" t="str">
        <f>VLOOKUP($A:$A,Variables_extraites!$A:$AD,18,FALSE)</f>
        <v>NA</v>
      </c>
      <c r="AK146" s="74" t="str">
        <f>VLOOKUP($A:$A,Variables_extraites!$A:$AD,19,FALSE)</f>
        <v>NA</v>
      </c>
      <c r="AL146" s="58" t="str">
        <f>VLOOKUP($A:$A,Variables_extraites!$A:$AD,20,FALSE)</f>
        <v>NA</v>
      </c>
      <c r="AM146" s="74" t="str">
        <f>VLOOKUP($A:$A,Variables_extraites!$A:$AD,21,FALSE)</f>
        <v>NA</v>
      </c>
      <c r="AN146" s="74" t="str">
        <f>VLOOKUP($A:$A,Variables_extraites!$A:$AD,22,FALSE)</f>
        <v>NA</v>
      </c>
      <c r="AO146" s="58" t="str">
        <f>VLOOKUP($A:$A,Variables_extraites!$A:$AD,23,FALSE)</f>
        <v>NA</v>
      </c>
      <c r="AP146" s="74" t="str">
        <f>VLOOKUP($A:$A,Variables_extraites!$A:$AD,24,FALSE)</f>
        <v>NA</v>
      </c>
      <c r="AQ146" s="74" t="str">
        <f>VLOOKUP($A:$A,Variables_extraites!$A:$AD,25,FALSE)</f>
        <v>NA</v>
      </c>
      <c r="AR146" s="58" t="str">
        <f>VLOOKUP($A:$A,Variables_extraites!$A:$AD,26,FALSE)</f>
        <v>NA</v>
      </c>
      <c r="AS146" s="74" t="str">
        <f>VLOOKUP($A:$A,Variables_extraites!$A:$AD,27,FALSE)</f>
        <v>NA</v>
      </c>
      <c r="AT146" s="74" t="str">
        <f>VLOOKUP($A:$A,Variables_extraites!$A:$AD,28,FALSE)</f>
        <v>NA</v>
      </c>
      <c r="AU146" s="74" t="str">
        <f>VLOOKUP($A:$A,Variables_extraites!$A:$AD,29,FALSE)</f>
        <v>NA</v>
      </c>
      <c r="AV146" s="74">
        <f>VLOOKUP($A:$A,Variables_extraites!$A:$AD,30,FALSE)</f>
        <v>-31.77</v>
      </c>
      <c r="AW146" s="877">
        <v>8.3775142236937192</v>
      </c>
      <c r="AX146" s="877">
        <v>7.5817278414544802</v>
      </c>
      <c r="AY146" s="877">
        <v>5.2028094921250103</v>
      </c>
      <c r="AZ146" s="877">
        <v>1.8155754288625701</v>
      </c>
      <c r="BA146" s="877">
        <v>7.0373822220030799</v>
      </c>
      <c r="BB146" s="877">
        <v>6.6055535954944</v>
      </c>
      <c r="BC146" s="877">
        <v>8.8789398663455792</v>
      </c>
      <c r="BD146" s="877">
        <v>7.78626962764847</v>
      </c>
      <c r="BE146" s="877">
        <v>6.2547451976292097</v>
      </c>
      <c r="BF146" s="877">
        <v>0.72246602447109098</v>
      </c>
      <c r="BG146" s="877">
        <v>5.7314548076983503</v>
      </c>
      <c r="BH146" s="877">
        <v>6.2813273296594803</v>
      </c>
      <c r="BI146" s="877">
        <v>7.3765161341097496</v>
      </c>
      <c r="BJ146" s="877">
        <v>4.0992952043377704</v>
      </c>
      <c r="BK146" s="877">
        <v>5.6573541815236998</v>
      </c>
      <c r="BL146" s="877">
        <v>7.2858645470318502</v>
      </c>
      <c r="BM146" s="877">
        <v>6.5245025374491599</v>
      </c>
      <c r="BN146" s="877">
        <v>6.8997798500482901</v>
      </c>
      <c r="BO146" s="877">
        <v>5.9171930369249504</v>
      </c>
      <c r="BP146" s="877">
        <v>5.9941271140031303</v>
      </c>
      <c r="BQ146" s="877">
        <v>7.4380432863415296</v>
      </c>
      <c r="BR146" s="877">
        <v>-1.47393118833241</v>
      </c>
      <c r="BS146" s="877">
        <v>8.9563180707238796</v>
      </c>
      <c r="BT146" s="877">
        <v>0.33342373372519202</v>
      </c>
      <c r="BU146" s="877">
        <v>4.7311832415722002</v>
      </c>
      <c r="BV146" s="877">
        <v>6.7453718052659699</v>
      </c>
      <c r="BW146" s="877">
        <v>4.8524982987898904</v>
      </c>
      <c r="BX146" s="877">
        <v>10.4109176874552</v>
      </c>
      <c r="BY146" s="877">
        <v>2.7376867614098601</v>
      </c>
      <c r="BZ146" s="877">
        <v>6.1560324988888704</v>
      </c>
      <c r="CA146" s="877">
        <v>4.3778178530836396</v>
      </c>
      <c r="CB146" s="877">
        <v>4.2548851885663499</v>
      </c>
      <c r="CC146" s="877">
        <v>6.2051144299046097</v>
      </c>
      <c r="CD146" s="877">
        <v>8.6228943369986908</v>
      </c>
    </row>
    <row r="147" spans="1:82" ht="15.75" x14ac:dyDescent="0.25">
      <c r="A147" s="876">
        <v>258</v>
      </c>
      <c r="B147" s="267">
        <v>258</v>
      </c>
      <c r="C147" s="267">
        <v>0</v>
      </c>
      <c r="D147" s="29" t="s">
        <v>2120</v>
      </c>
      <c r="E147" s="27">
        <v>10447</v>
      </c>
      <c r="F147" s="911" t="s">
        <v>2119</v>
      </c>
      <c r="G147" s="911" t="s">
        <v>2119</v>
      </c>
      <c r="H147" s="456">
        <v>77</v>
      </c>
      <c r="I147" s="342">
        <v>22.308149910767405</v>
      </c>
      <c r="J147" s="61">
        <v>1</v>
      </c>
      <c r="K147" s="400">
        <v>1</v>
      </c>
      <c r="L147" s="221">
        <v>0</v>
      </c>
      <c r="M147" s="916">
        <v>56</v>
      </c>
      <c r="N147" s="913">
        <v>19.38</v>
      </c>
      <c r="O147" s="914">
        <v>84.982270864474714</v>
      </c>
      <c r="P147" s="915">
        <v>123.8</v>
      </c>
      <c r="Q147" s="916">
        <v>4</v>
      </c>
      <c r="R147" s="227">
        <v>8.144789966445801</v>
      </c>
      <c r="S147" s="427">
        <v>8.887323943661972</v>
      </c>
      <c r="T147" s="917">
        <v>15</v>
      </c>
      <c r="U147" s="918">
        <v>-20.7</v>
      </c>
      <c r="V147" s="921">
        <v>36.049265495024912</v>
      </c>
      <c r="W147" s="920">
        <v>26.625438579824877</v>
      </c>
      <c r="X147" s="584">
        <v>34.049100000000003</v>
      </c>
      <c r="Y147" s="28">
        <f>VLOOKUP($A:$A,Variables_extraites!$A:$AD,7,FALSE)</f>
        <v>0</v>
      </c>
      <c r="Z147" s="28">
        <f>VLOOKUP($A:$A,Variables_extraites!$A:$AD,8,FALSE)</f>
        <v>0</v>
      </c>
      <c r="AA147" s="28">
        <f>VLOOKUP($A:$A,Variables_extraites!$A:$AD,9,FALSE)</f>
        <v>14.3</v>
      </c>
      <c r="AB147" s="28">
        <f>VLOOKUP($A:$A,Variables_extraites!$A:$AD,10,FALSE)</f>
        <v>0</v>
      </c>
      <c r="AC147" s="28">
        <f>VLOOKUP($A:$A,Variables_extraites!$A:$AD,11,FALSE)</f>
        <v>0</v>
      </c>
      <c r="AD147" s="28">
        <f>VLOOKUP($A:$A,Variables_extraites!$A:$AD,12,FALSE)</f>
        <v>0</v>
      </c>
      <c r="AE147" s="74">
        <f>VLOOKUP($A:$A,Variables_extraites!$A:$AD,13,FALSE)</f>
        <v>64.186633039092058</v>
      </c>
      <c r="AF147" s="74">
        <f>VLOOKUP($A:$A,Variables_extraites!$A:$AD,14,FALSE)</f>
        <v>0.842456608811749</v>
      </c>
      <c r="AG147" s="84">
        <f>VLOOKUP($A:$A,Variables_extraites!$A:$AD,15,FALSE)</f>
        <v>18</v>
      </c>
      <c r="AH147" s="74" t="str">
        <f>VLOOKUP($A:$A,Variables_extraites!$A:$AD,16,FALSE)</f>
        <v>NA</v>
      </c>
      <c r="AI147" s="58" t="str">
        <f>VLOOKUP($A:$A,Variables_extraites!$A:$AD,17,FALSE)</f>
        <v>NA</v>
      </c>
      <c r="AJ147" s="58" t="str">
        <f>VLOOKUP($A:$A,Variables_extraites!$A:$AD,18,FALSE)</f>
        <v>NA</v>
      </c>
      <c r="AK147" s="74" t="str">
        <f>VLOOKUP($A:$A,Variables_extraites!$A:$AD,19,FALSE)</f>
        <v>NA</v>
      </c>
      <c r="AL147" s="58" t="str">
        <f>VLOOKUP($A:$A,Variables_extraites!$A:$AD,20,FALSE)</f>
        <v>NA</v>
      </c>
      <c r="AM147" s="74" t="str">
        <f>VLOOKUP($A:$A,Variables_extraites!$A:$AD,21,FALSE)</f>
        <v>NA</v>
      </c>
      <c r="AN147" s="74" t="str">
        <f>VLOOKUP($A:$A,Variables_extraites!$A:$AD,22,FALSE)</f>
        <v>NA</v>
      </c>
      <c r="AO147" s="58" t="str">
        <f>VLOOKUP($A:$A,Variables_extraites!$A:$AD,23,FALSE)</f>
        <v>NA</v>
      </c>
      <c r="AP147" s="74" t="str">
        <f>VLOOKUP($A:$A,Variables_extraites!$A:$AD,24,FALSE)</f>
        <v>NA</v>
      </c>
      <c r="AQ147" s="74" t="str">
        <f>VLOOKUP($A:$A,Variables_extraites!$A:$AD,25,FALSE)</f>
        <v>NA</v>
      </c>
      <c r="AR147" s="58" t="str">
        <f>VLOOKUP($A:$A,Variables_extraites!$A:$AD,26,FALSE)</f>
        <v>NA</v>
      </c>
      <c r="AS147" s="74" t="str">
        <f>VLOOKUP($A:$A,Variables_extraites!$A:$AD,27,FALSE)</f>
        <v>NA</v>
      </c>
      <c r="AT147" s="74" t="str">
        <f>VLOOKUP($A:$A,Variables_extraites!$A:$AD,28,FALSE)</f>
        <v>NA</v>
      </c>
      <c r="AU147" s="74" t="str">
        <f>VLOOKUP($A:$A,Variables_extraites!$A:$AD,29,FALSE)</f>
        <v>NA</v>
      </c>
      <c r="AV147" s="74">
        <f>VLOOKUP($A:$A,Variables_extraites!$A:$AD,30,FALSE)</f>
        <v>-21.68</v>
      </c>
      <c r="AW147" s="877">
        <v>9.0947111180662095</v>
      </c>
      <c r="AX147" s="877">
        <v>7.4536821858721796</v>
      </c>
      <c r="AY147" s="877">
        <v>5.36667191611176</v>
      </c>
      <c r="AZ147" s="877">
        <v>1.93734439215023</v>
      </c>
      <c r="BA147" s="877">
        <v>7.3109762495813104</v>
      </c>
      <c r="BB147" s="877">
        <v>5.9664766121364101</v>
      </c>
      <c r="BC147" s="877">
        <v>9.2136146027447197</v>
      </c>
      <c r="BD147" s="877">
        <v>8.4214757908468592</v>
      </c>
      <c r="BE147" s="877">
        <v>6.2710894662656003</v>
      </c>
      <c r="BF147" s="877">
        <v>0.76553474636297703</v>
      </c>
      <c r="BG147" s="877">
        <v>6.0040518845070796</v>
      </c>
      <c r="BH147" s="877">
        <v>6.6576400052078197</v>
      </c>
      <c r="BI147" s="877">
        <v>7.6852393687941296</v>
      </c>
      <c r="BJ147" s="877">
        <v>4.6695937511883301</v>
      </c>
      <c r="BK147" s="877">
        <v>6.0426443374084897</v>
      </c>
      <c r="BL147" s="877">
        <v>7.6689558766296404</v>
      </c>
      <c r="BM147" s="877">
        <v>6.5177481142281204</v>
      </c>
      <c r="BN147" s="877">
        <v>7.3323499003738704</v>
      </c>
      <c r="BO147" s="877">
        <v>5.8708578643637601</v>
      </c>
      <c r="BP147" s="877">
        <v>6.1984941536390803</v>
      </c>
      <c r="BQ147" s="877">
        <v>7.8041955698529701</v>
      </c>
      <c r="BR147" s="877">
        <v>0.57531233068743703</v>
      </c>
      <c r="BS147" s="877">
        <v>10.2556069486049</v>
      </c>
      <c r="BT147" s="877">
        <v>1.1570437101455799</v>
      </c>
      <c r="BU147" s="877">
        <v>4.3652725997645296</v>
      </c>
      <c r="BV147" s="877">
        <v>7.1309308698264502</v>
      </c>
      <c r="BW147" s="877">
        <v>4.9083325697824298</v>
      </c>
      <c r="BX147" s="877">
        <v>11.211073051030199</v>
      </c>
      <c r="BY147" s="877">
        <v>2.9616233282869402</v>
      </c>
      <c r="BZ147" s="877">
        <v>8.3159646698060303</v>
      </c>
      <c r="CA147" s="877">
        <v>3.9653225483672498</v>
      </c>
      <c r="CB147" s="877">
        <v>2.89510838122421</v>
      </c>
      <c r="CC147" s="877">
        <v>3.7899602690770902</v>
      </c>
      <c r="CD147" s="877">
        <v>9.0985632384593202</v>
      </c>
    </row>
    <row r="148" spans="1:82" ht="15.75" x14ac:dyDescent="0.25">
      <c r="A148" s="876">
        <v>259</v>
      </c>
      <c r="B148" s="267">
        <v>259</v>
      </c>
      <c r="C148" s="267">
        <v>0</v>
      </c>
      <c r="D148" s="29" t="s">
        <v>2120</v>
      </c>
      <c r="E148" s="27">
        <v>10542</v>
      </c>
      <c r="F148" s="911" t="s">
        <v>2119</v>
      </c>
      <c r="G148" s="911" t="s">
        <v>2119</v>
      </c>
      <c r="H148" s="456">
        <v>81</v>
      </c>
      <c r="I148" s="342">
        <v>32.146643411648029</v>
      </c>
      <c r="J148" s="161">
        <v>0</v>
      </c>
      <c r="K148" s="400">
        <v>1</v>
      </c>
      <c r="L148" s="221">
        <v>0</v>
      </c>
      <c r="M148" s="916">
        <v>54</v>
      </c>
      <c r="N148" s="913">
        <v>31.9</v>
      </c>
      <c r="O148" s="914">
        <v>106.11508467988068</v>
      </c>
      <c r="P148" s="915">
        <v>27.2</v>
      </c>
      <c r="Q148" s="916">
        <v>13</v>
      </c>
      <c r="R148" s="227">
        <v>15.582501986584376</v>
      </c>
      <c r="S148" s="427">
        <v>12.981481481481479</v>
      </c>
      <c r="T148" s="917"/>
      <c r="U148" s="918">
        <v>-19.399999999999999</v>
      </c>
      <c r="V148" s="921">
        <v>70.338746492668292</v>
      </c>
      <c r="W148" s="920">
        <v>29.062836660164145</v>
      </c>
      <c r="X148" s="584">
        <v>47.173000000000002</v>
      </c>
      <c r="Y148" s="28">
        <f>VLOOKUP($A:$A,Variables_extraites!$A:$AD,7,FALSE)</f>
        <v>0</v>
      </c>
      <c r="Z148" s="28">
        <f>VLOOKUP($A:$A,Variables_extraites!$A:$AD,8,FALSE)</f>
        <v>0</v>
      </c>
      <c r="AA148" s="28">
        <f>VLOOKUP($A:$A,Variables_extraites!$A:$AD,9,FALSE)</f>
        <v>12.7</v>
      </c>
      <c r="AB148" s="28">
        <f>VLOOKUP($A:$A,Variables_extraites!$A:$AD,10,FALSE)</f>
        <v>0</v>
      </c>
      <c r="AC148" s="28">
        <f>VLOOKUP($A:$A,Variables_extraites!$A:$AD,11,FALSE)</f>
        <v>0</v>
      </c>
      <c r="AD148" s="28">
        <f>VLOOKUP($A:$A,Variables_extraites!$A:$AD,12,FALSE)</f>
        <v>0</v>
      </c>
      <c r="AE148" s="74">
        <f>VLOOKUP($A:$A,Variables_extraites!$A:$AD,13,FALSE)</f>
        <v>78.091709124594729</v>
      </c>
      <c r="AF148" s="74">
        <f>VLOOKUP($A:$A,Variables_extraites!$A:$AD,14,FALSE)</f>
        <v>0.719712525667351</v>
      </c>
      <c r="AG148" s="84">
        <f>VLOOKUP($A:$A,Variables_extraites!$A:$AD,15,FALSE)</f>
        <v>27</v>
      </c>
      <c r="AH148" s="74" t="str">
        <f>VLOOKUP($A:$A,Variables_extraites!$A:$AD,16,FALSE)</f>
        <v>NA</v>
      </c>
      <c r="AI148" s="58" t="str">
        <f>VLOOKUP($A:$A,Variables_extraites!$A:$AD,17,FALSE)</f>
        <v>NA</v>
      </c>
      <c r="AJ148" s="58" t="str">
        <f>VLOOKUP($A:$A,Variables_extraites!$A:$AD,18,FALSE)</f>
        <v>NA</v>
      </c>
      <c r="AK148" s="74" t="str">
        <f>VLOOKUP($A:$A,Variables_extraites!$A:$AD,19,FALSE)</f>
        <v>NA</v>
      </c>
      <c r="AL148" s="58" t="str">
        <f>VLOOKUP($A:$A,Variables_extraites!$A:$AD,20,FALSE)</f>
        <v>NA</v>
      </c>
      <c r="AM148" s="74" t="str">
        <f>VLOOKUP($A:$A,Variables_extraites!$A:$AD,21,FALSE)</f>
        <v>NA</v>
      </c>
      <c r="AN148" s="74" t="str">
        <f>VLOOKUP($A:$A,Variables_extraites!$A:$AD,22,FALSE)</f>
        <v>NA</v>
      </c>
      <c r="AO148" s="58" t="str">
        <f>VLOOKUP($A:$A,Variables_extraites!$A:$AD,23,FALSE)</f>
        <v>NA</v>
      </c>
      <c r="AP148" s="74" t="str">
        <f>VLOOKUP($A:$A,Variables_extraites!$A:$AD,24,FALSE)</f>
        <v>NA</v>
      </c>
      <c r="AQ148" s="74" t="str">
        <f>VLOOKUP($A:$A,Variables_extraites!$A:$AD,25,FALSE)</f>
        <v>NA</v>
      </c>
      <c r="AR148" s="58" t="str">
        <f>VLOOKUP($A:$A,Variables_extraites!$A:$AD,26,FALSE)</f>
        <v>NA</v>
      </c>
      <c r="AS148" s="74" t="str">
        <f>VLOOKUP($A:$A,Variables_extraites!$A:$AD,27,FALSE)</f>
        <v>NA</v>
      </c>
      <c r="AT148" s="74" t="str">
        <f>VLOOKUP($A:$A,Variables_extraites!$A:$AD,28,FALSE)</f>
        <v>NA</v>
      </c>
      <c r="AU148" s="74" t="str">
        <f>VLOOKUP($A:$A,Variables_extraites!$A:$AD,29,FALSE)</f>
        <v>NA</v>
      </c>
      <c r="AV148" s="74">
        <f>VLOOKUP($A:$A,Variables_extraites!$A:$AD,30,FALSE)</f>
        <v>-29.88</v>
      </c>
      <c r="AW148" s="877">
        <v>8.6461986664688997</v>
      </c>
      <c r="AX148" s="877">
        <v>6.7708290460324898</v>
      </c>
      <c r="AY148" s="877">
        <v>4.8649289722897899</v>
      </c>
      <c r="AZ148" s="877">
        <v>3.0408924306468998</v>
      </c>
      <c r="BA148" s="877">
        <v>7.4491486453754403</v>
      </c>
      <c r="BB148" s="877">
        <v>8.0166968783625201</v>
      </c>
      <c r="BC148" s="877">
        <v>8.6303035332750202</v>
      </c>
      <c r="BD148" s="877">
        <v>7.5929801996685198</v>
      </c>
      <c r="BE148" s="877">
        <v>6.1364785183491701</v>
      </c>
      <c r="BF148" s="877">
        <v>1.0703893278914001</v>
      </c>
      <c r="BG148" s="877">
        <v>6.6257088430644604</v>
      </c>
      <c r="BH148" s="877">
        <v>7.0888412292970999</v>
      </c>
      <c r="BI148" s="877">
        <v>7.8894126988459297</v>
      </c>
      <c r="BJ148" s="877">
        <v>4.7186356162713397</v>
      </c>
      <c r="BK148" s="877">
        <v>5.9720033038083598</v>
      </c>
      <c r="BL148" s="877">
        <v>7.6938353924825202</v>
      </c>
      <c r="BM148" s="877">
        <v>6.5106455040900402</v>
      </c>
      <c r="BN148" s="877">
        <v>6.9941271140031303</v>
      </c>
      <c r="BO148" s="877">
        <v>5.9848171742935898</v>
      </c>
      <c r="BP148" s="877">
        <v>6.5196362528432097</v>
      </c>
      <c r="BQ148" s="877">
        <v>8.2083806936102395</v>
      </c>
      <c r="BR148" s="877">
        <v>-1.9378782880922001</v>
      </c>
      <c r="BS148" s="877">
        <v>10.8776215665831</v>
      </c>
      <c r="BT148" s="877">
        <v>2.0908534304511099</v>
      </c>
      <c r="BU148" s="877">
        <v>7.9338676618895603</v>
      </c>
      <c r="BV148" s="877">
        <v>6.9870934370581503</v>
      </c>
      <c r="BW148" s="877">
        <v>4.7268312170324904</v>
      </c>
      <c r="BX148" s="877">
        <v>10.2514705755016</v>
      </c>
      <c r="BY148" s="877">
        <v>3.44095219802964</v>
      </c>
      <c r="BZ148" s="877">
        <v>6.2755658345603296</v>
      </c>
      <c r="CA148" s="877">
        <v>4.3074285251922504</v>
      </c>
      <c r="CB148" s="877">
        <v>3.9759047409412802</v>
      </c>
      <c r="CC148" s="877">
        <v>9.8717459499817704</v>
      </c>
      <c r="CD148" s="877">
        <v>8.7867681361319505</v>
      </c>
    </row>
    <row r="149" spans="1:82" ht="15.75" x14ac:dyDescent="0.25">
      <c r="A149" s="876">
        <v>260</v>
      </c>
      <c r="B149" s="267">
        <v>260</v>
      </c>
      <c r="C149" s="267">
        <v>0</v>
      </c>
      <c r="D149" s="29" t="s">
        <v>2120</v>
      </c>
      <c r="E149" s="27">
        <v>10448</v>
      </c>
      <c r="F149" s="911" t="s">
        <v>2119</v>
      </c>
      <c r="G149" s="911" t="s">
        <v>2119</v>
      </c>
      <c r="H149" s="456">
        <v>72</v>
      </c>
      <c r="I149" s="342">
        <v>21.707923392038097</v>
      </c>
      <c r="J149" s="61">
        <v>1</v>
      </c>
      <c r="K149" s="400">
        <v>1</v>
      </c>
      <c r="L149" s="221">
        <v>0</v>
      </c>
      <c r="M149" s="916">
        <v>113</v>
      </c>
      <c r="N149" s="913">
        <v>21.81</v>
      </c>
      <c r="O149" s="914">
        <v>34.970401158978412</v>
      </c>
      <c r="P149" s="915">
        <v>164.2</v>
      </c>
      <c r="Q149" s="916">
        <v>6</v>
      </c>
      <c r="R149" s="227">
        <v>20.392702070989845</v>
      </c>
      <c r="S149" s="427">
        <v>9.8965517241379306</v>
      </c>
      <c r="T149" s="917">
        <v>19</v>
      </c>
      <c r="U149" s="918">
        <v>-20.7</v>
      </c>
      <c r="V149" s="921">
        <v>62.051972607498456</v>
      </c>
      <c r="W149" s="920">
        <v>29.877121260073164</v>
      </c>
      <c r="X149" s="584">
        <v>26.3443</v>
      </c>
      <c r="Y149" s="28">
        <f>VLOOKUP($A:$A,Variables_extraites!$A:$AD,7,FALSE)</f>
        <v>0</v>
      </c>
      <c r="Z149" s="28">
        <f>VLOOKUP($A:$A,Variables_extraites!$A:$AD,8,FALSE)</f>
        <v>0</v>
      </c>
      <c r="AA149" s="28">
        <f>VLOOKUP($A:$A,Variables_extraites!$A:$AD,9,FALSE)</f>
        <v>12.2</v>
      </c>
      <c r="AB149" s="28">
        <f>VLOOKUP($A:$A,Variables_extraites!$A:$AD,10,FALSE)</f>
        <v>0</v>
      </c>
      <c r="AC149" s="28">
        <f>VLOOKUP($A:$A,Variables_extraites!$A:$AD,11,FALSE)</f>
        <v>0</v>
      </c>
      <c r="AD149" s="28">
        <f>VLOOKUP($A:$A,Variables_extraites!$A:$AD,12,FALSE)</f>
        <v>0</v>
      </c>
      <c r="AE149" s="74">
        <f>VLOOKUP($A:$A,Variables_extraites!$A:$AD,13,FALSE)</f>
        <v>63.64094805849723</v>
      </c>
      <c r="AF149" s="74">
        <f>VLOOKUP($A:$A,Variables_extraites!$A:$AD,14,FALSE)</f>
        <v>0.72110552763819102</v>
      </c>
      <c r="AG149" s="84">
        <f>VLOOKUP($A:$A,Variables_extraites!$A:$AD,15,FALSE)</f>
        <v>23.5</v>
      </c>
      <c r="AH149" s="74" t="str">
        <f>VLOOKUP($A:$A,Variables_extraites!$A:$AD,16,FALSE)</f>
        <v>NA</v>
      </c>
      <c r="AI149" s="58" t="str">
        <f>VLOOKUP($A:$A,Variables_extraites!$A:$AD,17,FALSE)</f>
        <v>NA</v>
      </c>
      <c r="AJ149" s="58" t="str">
        <f>VLOOKUP($A:$A,Variables_extraites!$A:$AD,18,FALSE)</f>
        <v>NA</v>
      </c>
      <c r="AK149" s="74" t="str">
        <f>VLOOKUP($A:$A,Variables_extraites!$A:$AD,19,FALSE)</f>
        <v>NA</v>
      </c>
      <c r="AL149" s="58" t="str">
        <f>VLOOKUP($A:$A,Variables_extraites!$A:$AD,20,FALSE)</f>
        <v>NA</v>
      </c>
      <c r="AM149" s="74" t="str">
        <f>VLOOKUP($A:$A,Variables_extraites!$A:$AD,21,FALSE)</f>
        <v>NA</v>
      </c>
      <c r="AN149" s="74" t="str">
        <f>VLOOKUP($A:$A,Variables_extraites!$A:$AD,22,FALSE)</f>
        <v>NA</v>
      </c>
      <c r="AO149" s="58" t="str">
        <f>VLOOKUP($A:$A,Variables_extraites!$A:$AD,23,FALSE)</f>
        <v>NA</v>
      </c>
      <c r="AP149" s="74" t="str">
        <f>VLOOKUP($A:$A,Variables_extraites!$A:$AD,24,FALSE)</f>
        <v>NA</v>
      </c>
      <c r="AQ149" s="74" t="str">
        <f>VLOOKUP($A:$A,Variables_extraites!$A:$AD,25,FALSE)</f>
        <v>NA</v>
      </c>
      <c r="AR149" s="58" t="str">
        <f>VLOOKUP($A:$A,Variables_extraites!$A:$AD,26,FALSE)</f>
        <v>NA</v>
      </c>
      <c r="AS149" s="74" t="str">
        <f>VLOOKUP($A:$A,Variables_extraites!$A:$AD,27,FALSE)</f>
        <v>NA</v>
      </c>
      <c r="AT149" s="74" t="str">
        <f>VLOOKUP($A:$A,Variables_extraites!$A:$AD,28,FALSE)</f>
        <v>NA</v>
      </c>
      <c r="AU149" s="74" t="str">
        <f>VLOOKUP($A:$A,Variables_extraites!$A:$AD,29,FALSE)</f>
        <v>NA</v>
      </c>
      <c r="AV149" s="74">
        <f>VLOOKUP($A:$A,Variables_extraites!$A:$AD,30,FALSE)</f>
        <v>-30.33</v>
      </c>
      <c r="AW149" s="877">
        <v>7.8664134811234501</v>
      </c>
      <c r="AX149" s="877">
        <v>7.3544697921574</v>
      </c>
      <c r="AY149" s="877">
        <v>4.7575566889394496</v>
      </c>
      <c r="AZ149" s="877">
        <v>2.6848187375532202</v>
      </c>
      <c r="BA149" s="877">
        <v>6.50239425611126</v>
      </c>
      <c r="BB149" s="877">
        <v>7.0723202160326997</v>
      </c>
      <c r="BC149" s="877">
        <v>8.7644403760564007</v>
      </c>
      <c r="BD149" s="877">
        <v>7.6213193010141902</v>
      </c>
      <c r="BE149" s="877">
        <v>6.1426176554465801</v>
      </c>
      <c r="BF149" s="877">
        <v>0.94110631094643105</v>
      </c>
      <c r="BG149" s="877">
        <v>6.0650121504369503</v>
      </c>
      <c r="BH149" s="877">
        <v>6.7182246115562796</v>
      </c>
      <c r="BI149" s="877">
        <v>7.1875500280637201</v>
      </c>
      <c r="BJ149" s="877">
        <v>3.82171021503467</v>
      </c>
      <c r="BK149" s="877">
        <v>5.6822923714308304</v>
      </c>
      <c r="BL149" s="877">
        <v>6.62512434187511</v>
      </c>
      <c r="BM149" s="877">
        <v>6.2481173292508299</v>
      </c>
      <c r="BN149" s="877">
        <v>6.7261500257261604</v>
      </c>
      <c r="BO149" s="877">
        <v>5.2149019101606999</v>
      </c>
      <c r="BP149" s="877">
        <v>5.5601035134647399</v>
      </c>
      <c r="BQ149" s="877">
        <v>7.7635443642939199</v>
      </c>
      <c r="BR149" s="877">
        <v>1.5310694927259501</v>
      </c>
      <c r="BS149" s="877">
        <v>10.9458461546538</v>
      </c>
      <c r="BT149" s="877">
        <v>1.87578006306849</v>
      </c>
      <c r="BU149" s="877">
        <v>9.3995983691201204</v>
      </c>
      <c r="BV149" s="877">
        <v>6.7631459581494804</v>
      </c>
      <c r="BW149" s="877">
        <v>4.6948801927991903</v>
      </c>
      <c r="BX149" s="877">
        <v>10.8030736256675</v>
      </c>
      <c r="BY149" s="877">
        <v>2.8991756304805101</v>
      </c>
      <c r="BZ149" s="877">
        <v>6.2454576326096696</v>
      </c>
      <c r="CA149" s="877">
        <v>4.5558161550616401</v>
      </c>
      <c r="CB149" s="877">
        <v>4.5576159930578601</v>
      </c>
      <c r="CC149" s="877">
        <v>7.8685288763941603</v>
      </c>
      <c r="CD149" s="877">
        <v>9.0700660915853408</v>
      </c>
    </row>
    <row r="150" spans="1:82" ht="15.75" x14ac:dyDescent="0.25">
      <c r="A150" s="876">
        <v>262</v>
      </c>
      <c r="B150" s="267">
        <v>262</v>
      </c>
      <c r="C150" s="267">
        <v>0</v>
      </c>
      <c r="D150" s="29" t="s">
        <v>2120</v>
      </c>
      <c r="E150" s="27">
        <v>10602</v>
      </c>
      <c r="F150" s="911" t="s">
        <v>2119</v>
      </c>
      <c r="G150" s="911" t="s">
        <v>2119</v>
      </c>
      <c r="H150" s="161">
        <v>75</v>
      </c>
      <c r="I150" s="342">
        <v>24.151672503320853</v>
      </c>
      <c r="J150" s="484">
        <v>0</v>
      </c>
      <c r="K150" s="486">
        <v>1</v>
      </c>
      <c r="L150" s="317">
        <v>0</v>
      </c>
      <c r="M150" s="932">
        <v>53</v>
      </c>
      <c r="N150" s="913">
        <v>34.869999999999997</v>
      </c>
      <c r="O150" s="914">
        <v>17.795081883720897</v>
      </c>
      <c r="P150" s="915">
        <v>150.19999999999999</v>
      </c>
      <c r="Q150" s="916">
        <v>7</v>
      </c>
      <c r="R150" s="227">
        <v>22.832538115081231</v>
      </c>
      <c r="S150" s="427">
        <v>9.754098360655739</v>
      </c>
      <c r="T150" s="917">
        <v>22</v>
      </c>
      <c r="U150" s="918">
        <v>-17.600000000000001</v>
      </c>
      <c r="V150" s="921">
        <v>72.19287007816051</v>
      </c>
      <c r="W150" s="934">
        <v>25.20565586190714</v>
      </c>
      <c r="X150" s="584">
        <v>42.583399999999997</v>
      </c>
      <c r="Y150" s="28">
        <f>VLOOKUP($A:$A,Variables_extraites!$A:$AD,7,FALSE)</f>
        <v>0</v>
      </c>
      <c r="Z150" s="28">
        <f>VLOOKUP($A:$A,Variables_extraites!$A:$AD,8,FALSE)</f>
        <v>0</v>
      </c>
      <c r="AA150" s="28">
        <f>VLOOKUP($A:$A,Variables_extraites!$A:$AD,9,FALSE)</f>
        <v>16.7</v>
      </c>
      <c r="AB150" s="28">
        <f>VLOOKUP($A:$A,Variables_extraites!$A:$AD,10,FALSE)</f>
        <v>0</v>
      </c>
      <c r="AC150" s="28">
        <f>VLOOKUP($A:$A,Variables_extraites!$A:$AD,11,FALSE)</f>
        <v>0</v>
      </c>
      <c r="AD150" s="28">
        <f>VLOOKUP($A:$A,Variables_extraites!$A:$AD,12,FALSE)</f>
        <v>0</v>
      </c>
      <c r="AE150" s="74">
        <f>VLOOKUP($A:$A,Variables_extraites!$A:$AD,13,FALSE)</f>
        <v>64.415041782729816</v>
      </c>
      <c r="AF150" s="74">
        <f>VLOOKUP($A:$A,Variables_extraites!$A:$AD,14,FALSE)</f>
        <v>0.70330969267139487</v>
      </c>
      <c r="AG150" s="84">
        <f>VLOOKUP($A:$A,Variables_extraites!$A:$AD,15,FALSE)</f>
        <v>28</v>
      </c>
      <c r="AH150" s="74" t="str">
        <f>VLOOKUP($A:$A,Variables_extraites!$A:$AD,16,FALSE)</f>
        <v>NA</v>
      </c>
      <c r="AI150" s="58" t="str">
        <f>VLOOKUP($A:$A,Variables_extraites!$A:$AD,17,FALSE)</f>
        <v>NA</v>
      </c>
      <c r="AJ150" s="58" t="str">
        <f>VLOOKUP($A:$A,Variables_extraites!$A:$AD,18,FALSE)</f>
        <v>NA</v>
      </c>
      <c r="AK150" s="74" t="str">
        <f>VLOOKUP($A:$A,Variables_extraites!$A:$AD,19,FALSE)</f>
        <v>NA</v>
      </c>
      <c r="AL150" s="58" t="str">
        <f>VLOOKUP($A:$A,Variables_extraites!$A:$AD,20,FALSE)</f>
        <v>NA</v>
      </c>
      <c r="AM150" s="74" t="str">
        <f>VLOOKUP($A:$A,Variables_extraites!$A:$AD,21,FALSE)</f>
        <v>NA</v>
      </c>
      <c r="AN150" s="74" t="str">
        <f>VLOOKUP($A:$A,Variables_extraites!$A:$AD,22,FALSE)</f>
        <v>NA</v>
      </c>
      <c r="AO150" s="58" t="str">
        <f>VLOOKUP($A:$A,Variables_extraites!$A:$AD,23,FALSE)</f>
        <v>NA</v>
      </c>
      <c r="AP150" s="74" t="str">
        <f>VLOOKUP($A:$A,Variables_extraites!$A:$AD,24,FALSE)</f>
        <v>NA</v>
      </c>
      <c r="AQ150" s="74" t="str">
        <f>VLOOKUP($A:$A,Variables_extraites!$A:$AD,25,FALSE)</f>
        <v>NA</v>
      </c>
      <c r="AR150" s="58" t="str">
        <f>VLOOKUP($A:$A,Variables_extraites!$A:$AD,26,FALSE)</f>
        <v>NA</v>
      </c>
      <c r="AS150" s="74" t="str">
        <f>VLOOKUP($A:$A,Variables_extraites!$A:$AD,27,FALSE)</f>
        <v>NA</v>
      </c>
      <c r="AT150" s="74" t="str">
        <f>VLOOKUP($A:$A,Variables_extraites!$A:$AD,28,FALSE)</f>
        <v>NA</v>
      </c>
      <c r="AU150" s="74" t="str">
        <f>VLOOKUP($A:$A,Variables_extraites!$A:$AD,29,FALSE)</f>
        <v>NA</v>
      </c>
      <c r="AV150" s="74">
        <f>VLOOKUP($A:$A,Variables_extraites!$A:$AD,30,FALSE)</f>
        <v>-21.73</v>
      </c>
      <c r="AW150" s="877">
        <v>9.5105070506205092</v>
      </c>
      <c r="AX150" s="877">
        <v>6.7705647919716903</v>
      </c>
      <c r="AY150" s="877">
        <v>5.2828104395725601</v>
      </c>
      <c r="AZ150" s="877">
        <v>2.4672794804599798</v>
      </c>
      <c r="BA150" s="877">
        <v>7.6875506510007003</v>
      </c>
      <c r="BB150" s="877">
        <v>6.4252578719992099</v>
      </c>
      <c r="BC150" s="877">
        <v>9.2892581202642095</v>
      </c>
      <c r="BD150" s="877">
        <v>7.6897883636934496</v>
      </c>
      <c r="BE150" s="877">
        <v>6.4786482945391803</v>
      </c>
      <c r="BF150" s="877">
        <v>1.20163386116965</v>
      </c>
      <c r="BG150" s="877">
        <v>6.7205520916051098</v>
      </c>
      <c r="BH150" s="877">
        <v>7.2076000672586202</v>
      </c>
      <c r="BI150" s="877">
        <v>7.4998458870832101</v>
      </c>
      <c r="BJ150" s="877">
        <v>5.0742485233470296</v>
      </c>
      <c r="BK150" s="877">
        <v>6.2774268965326598</v>
      </c>
      <c r="BL150" s="877">
        <v>8.8717512598543706</v>
      </c>
      <c r="BM150" s="877">
        <v>6.7145202905535104</v>
      </c>
      <c r="BN150" s="877">
        <v>7.1527918516391198</v>
      </c>
      <c r="BO150" s="877">
        <v>6.2057443850627596</v>
      </c>
      <c r="BP150" s="877">
        <v>6.6383635058978596</v>
      </c>
      <c r="BQ150" s="877">
        <v>8.2181514977825803</v>
      </c>
      <c r="BR150" s="877">
        <v>2.3334237337251902</v>
      </c>
      <c r="BS150" s="877">
        <v>10.8840025765777</v>
      </c>
      <c r="BT150" s="877">
        <v>2.66220549965362</v>
      </c>
      <c r="BU150" s="877">
        <v>6.3981451165044101</v>
      </c>
      <c r="BV150" s="877">
        <v>6.6385083184491398</v>
      </c>
      <c r="BW150" s="877">
        <v>4.96023367169445</v>
      </c>
      <c r="BX150" s="877">
        <v>11.6363481983431</v>
      </c>
      <c r="BY150" s="877">
        <v>4.2509615735332202</v>
      </c>
      <c r="BZ150" s="877">
        <v>9.2079904332329594</v>
      </c>
      <c r="CA150" s="877">
        <v>4.0916998341368096</v>
      </c>
      <c r="CB150" s="877">
        <v>2.4283577651101802</v>
      </c>
      <c r="CC150" s="877">
        <v>4.0647213827792203</v>
      </c>
      <c r="CD150" s="877">
        <v>8.2217970769241102</v>
      </c>
    </row>
    <row r="151" spans="1:82" ht="15.75" x14ac:dyDescent="0.25">
      <c r="A151" s="876">
        <v>266</v>
      </c>
      <c r="B151" s="267">
        <v>266</v>
      </c>
      <c r="C151" s="267">
        <v>0</v>
      </c>
      <c r="D151" s="29" t="s">
        <v>2120</v>
      </c>
      <c r="E151" s="27">
        <v>10535</v>
      </c>
      <c r="F151" s="911" t="s">
        <v>2119</v>
      </c>
      <c r="G151" s="911"/>
      <c r="H151" s="161">
        <v>72</v>
      </c>
      <c r="I151" s="342">
        <v>26.989619377162633</v>
      </c>
      <c r="J151" s="316">
        <v>0</v>
      </c>
      <c r="K151" s="486">
        <v>1</v>
      </c>
      <c r="L151" s="308">
        <v>0</v>
      </c>
      <c r="M151" s="932">
        <v>69</v>
      </c>
      <c r="N151" s="913">
        <v>26.08</v>
      </c>
      <c r="O151" s="914">
        <v>47.786894823177377</v>
      </c>
      <c r="P151" s="915">
        <v>77.2</v>
      </c>
      <c r="Q151" s="916">
        <v>7</v>
      </c>
      <c r="R151" s="227">
        <v>23.00935747969676</v>
      </c>
      <c r="S151" s="427">
        <v>10.196721311475411</v>
      </c>
      <c r="T151" s="917">
        <v>18</v>
      </c>
      <c r="U151" s="918">
        <v>-21.4</v>
      </c>
      <c r="V151" s="919">
        <v>71.059047000000007</v>
      </c>
      <c r="W151" s="920">
        <v>25.996988588259594</v>
      </c>
      <c r="X151" s="584">
        <v>29.838699999999999</v>
      </c>
      <c r="Y151" s="28">
        <f>VLOOKUP($A:$A,Variables_extraites!$A:$AD,7,FALSE)</f>
        <v>0</v>
      </c>
      <c r="Z151" s="28">
        <f>VLOOKUP($A:$A,Variables_extraites!$A:$AD,8,FALSE)</f>
        <v>0</v>
      </c>
      <c r="AA151" s="28">
        <f>VLOOKUP($A:$A,Variables_extraites!$A:$AD,9,FALSE)</f>
        <v>14.6</v>
      </c>
      <c r="AB151" s="28">
        <f>VLOOKUP($A:$A,Variables_extraites!$A:$AD,10,FALSE)</f>
        <v>0</v>
      </c>
      <c r="AC151" s="28">
        <f>VLOOKUP($A:$A,Variables_extraites!$A:$AD,11,FALSE)</f>
        <v>0</v>
      </c>
      <c r="AD151" s="28">
        <f>VLOOKUP($A:$A,Variables_extraites!$A:$AD,12,FALSE)</f>
        <v>0</v>
      </c>
      <c r="AE151" s="74">
        <f>VLOOKUP($A:$A,Variables_extraites!$A:$AD,13,FALSE)</f>
        <v>65.403225806451601</v>
      </c>
      <c r="AF151" s="74">
        <f>VLOOKUP($A:$A,Variables_extraites!$A:$AD,14,FALSE)</f>
        <v>0.78238993710691829</v>
      </c>
      <c r="AG151" s="84">
        <f>VLOOKUP($A:$A,Variables_extraites!$A:$AD,15,FALSE)</f>
        <v>23</v>
      </c>
      <c r="AH151" s="74" t="str">
        <f>VLOOKUP($A:$A,Variables_extraites!$A:$AD,16,FALSE)</f>
        <v>NA</v>
      </c>
      <c r="AI151" s="58" t="str">
        <f>VLOOKUP($A:$A,Variables_extraites!$A:$AD,17,FALSE)</f>
        <v>NA</v>
      </c>
      <c r="AJ151" s="58" t="str">
        <f>VLOOKUP($A:$A,Variables_extraites!$A:$AD,18,FALSE)</f>
        <v>NA</v>
      </c>
      <c r="AK151" s="74" t="str">
        <f>VLOOKUP($A:$A,Variables_extraites!$A:$AD,19,FALSE)</f>
        <v>NA</v>
      </c>
      <c r="AL151" s="58" t="str">
        <f>VLOOKUP($A:$A,Variables_extraites!$A:$AD,20,FALSE)</f>
        <v>NA</v>
      </c>
      <c r="AM151" s="74" t="str">
        <f>VLOOKUP($A:$A,Variables_extraites!$A:$AD,21,FALSE)</f>
        <v>NA</v>
      </c>
      <c r="AN151" s="74" t="str">
        <f>VLOOKUP($A:$A,Variables_extraites!$A:$AD,22,FALSE)</f>
        <v>NA</v>
      </c>
      <c r="AO151" s="58" t="str">
        <f>VLOOKUP($A:$A,Variables_extraites!$A:$AD,23,FALSE)</f>
        <v>NA</v>
      </c>
      <c r="AP151" s="74" t="str">
        <f>VLOOKUP($A:$A,Variables_extraites!$A:$AD,24,FALSE)</f>
        <v>NA</v>
      </c>
      <c r="AQ151" s="74" t="str">
        <f>VLOOKUP($A:$A,Variables_extraites!$A:$AD,25,FALSE)</f>
        <v>NA</v>
      </c>
      <c r="AR151" s="58" t="str">
        <f>VLOOKUP($A:$A,Variables_extraites!$A:$AD,26,FALSE)</f>
        <v>NA</v>
      </c>
      <c r="AS151" s="74" t="str">
        <f>VLOOKUP($A:$A,Variables_extraites!$A:$AD,27,FALSE)</f>
        <v>NA</v>
      </c>
      <c r="AT151" s="74" t="str">
        <f>VLOOKUP($A:$A,Variables_extraites!$A:$AD,28,FALSE)</f>
        <v>NA</v>
      </c>
      <c r="AU151" s="74" t="str">
        <f>VLOOKUP($A:$A,Variables_extraites!$A:$AD,29,FALSE)</f>
        <v>NA</v>
      </c>
      <c r="AV151" s="74">
        <f>VLOOKUP($A:$A,Variables_extraites!$A:$AD,30,FALSE)</f>
        <v>-25.39</v>
      </c>
      <c r="AW151" s="877" t="s">
        <v>64</v>
      </c>
      <c r="AX151" s="877" t="s">
        <v>64</v>
      </c>
      <c r="AY151" s="877" t="s">
        <v>64</v>
      </c>
      <c r="AZ151" s="877" t="s">
        <v>64</v>
      </c>
      <c r="BA151" s="877" t="s">
        <v>64</v>
      </c>
      <c r="BB151" s="877" t="s">
        <v>64</v>
      </c>
      <c r="BC151" s="877" t="s">
        <v>64</v>
      </c>
      <c r="BD151" s="877" t="s">
        <v>64</v>
      </c>
      <c r="BE151" s="877" t="s">
        <v>64</v>
      </c>
      <c r="BF151" s="877" t="s">
        <v>64</v>
      </c>
      <c r="BG151" s="877" t="s">
        <v>64</v>
      </c>
      <c r="BH151" s="877" t="s">
        <v>64</v>
      </c>
      <c r="BI151" s="877" t="s">
        <v>64</v>
      </c>
      <c r="BJ151" s="877" t="s">
        <v>64</v>
      </c>
      <c r="BK151" s="877" t="s">
        <v>64</v>
      </c>
      <c r="BL151" s="877" t="s">
        <v>64</v>
      </c>
      <c r="BM151" s="877" t="s">
        <v>64</v>
      </c>
      <c r="BN151" s="877" t="s">
        <v>64</v>
      </c>
      <c r="BO151" s="877" t="s">
        <v>64</v>
      </c>
      <c r="BP151" s="877" t="s">
        <v>64</v>
      </c>
      <c r="BQ151" s="877" t="s">
        <v>64</v>
      </c>
      <c r="BR151" s="877" t="s">
        <v>64</v>
      </c>
      <c r="BS151" s="877" t="s">
        <v>64</v>
      </c>
      <c r="BT151" s="877" t="s">
        <v>64</v>
      </c>
      <c r="BU151" s="877" t="s">
        <v>64</v>
      </c>
      <c r="BV151" s="877" t="s">
        <v>64</v>
      </c>
      <c r="BW151" s="877" t="s">
        <v>64</v>
      </c>
      <c r="BX151" s="877" t="s">
        <v>64</v>
      </c>
      <c r="BY151" s="877" t="s">
        <v>64</v>
      </c>
      <c r="BZ151" s="877" t="s">
        <v>64</v>
      </c>
      <c r="CA151" s="877" t="s">
        <v>64</v>
      </c>
      <c r="CB151" s="877" t="s">
        <v>64</v>
      </c>
      <c r="CC151" s="877" t="s">
        <v>64</v>
      </c>
      <c r="CD151" s="877" t="s">
        <v>64</v>
      </c>
    </row>
    <row r="152" spans="1:82" ht="15.75" x14ac:dyDescent="0.25">
      <c r="A152" s="876">
        <v>267</v>
      </c>
      <c r="B152" s="267">
        <v>267</v>
      </c>
      <c r="C152" s="267">
        <v>0</v>
      </c>
      <c r="D152" s="29" t="s">
        <v>2120</v>
      </c>
      <c r="E152" s="27">
        <v>10410</v>
      </c>
      <c r="F152" s="911" t="s">
        <v>2119</v>
      </c>
      <c r="G152" s="911"/>
      <c r="H152" s="161">
        <v>71</v>
      </c>
      <c r="I152" s="342">
        <v>22.491349480968861</v>
      </c>
      <c r="J152" s="316">
        <v>1</v>
      </c>
      <c r="K152" s="486">
        <v>1</v>
      </c>
      <c r="L152" s="317">
        <v>0</v>
      </c>
      <c r="M152" s="932">
        <v>74</v>
      </c>
      <c r="N152" s="913">
        <v>24.57</v>
      </c>
      <c r="O152" s="914">
        <v>43.629473550997375</v>
      </c>
      <c r="P152" s="915">
        <v>154.30000000000001</v>
      </c>
      <c r="Q152" s="916">
        <v>4</v>
      </c>
      <c r="R152" s="227">
        <v>26.488401466561694</v>
      </c>
      <c r="S152" s="427">
        <v>8.352112676056338</v>
      </c>
      <c r="T152" s="917">
        <v>15</v>
      </c>
      <c r="U152" s="918">
        <v>-20.36</v>
      </c>
      <c r="V152" s="921">
        <v>78.456498699539793</v>
      </c>
      <c r="W152" s="920">
        <v>29.910871938334004</v>
      </c>
      <c r="X152" s="584">
        <v>33.314799999999998</v>
      </c>
      <c r="Y152" s="28">
        <f>VLOOKUP($A:$A,Variables_extraites!$A:$AD,7,FALSE)</f>
        <v>0</v>
      </c>
      <c r="Z152" s="28">
        <f>VLOOKUP($A:$A,Variables_extraites!$A:$AD,8,FALSE)</f>
        <v>0</v>
      </c>
      <c r="AA152" s="28">
        <f>VLOOKUP($A:$A,Variables_extraites!$A:$AD,9,FALSE)</f>
        <v>13.4</v>
      </c>
      <c r="AB152" s="28">
        <f>VLOOKUP($A:$A,Variables_extraites!$A:$AD,10,FALSE)</f>
        <v>0</v>
      </c>
      <c r="AC152" s="28">
        <f>VLOOKUP($A:$A,Variables_extraites!$A:$AD,11,FALSE)</f>
        <v>0</v>
      </c>
      <c r="AD152" s="28">
        <f>VLOOKUP($A:$A,Variables_extraites!$A:$AD,12,FALSE)</f>
        <v>0</v>
      </c>
      <c r="AE152" s="74">
        <f>VLOOKUP($A:$A,Variables_extraites!$A:$AD,13,FALSE)</f>
        <v>65.565487757481549</v>
      </c>
      <c r="AF152" s="74">
        <f>VLOOKUP($A:$A,Variables_extraites!$A:$AD,14,FALSE)</f>
        <v>0.86066763425253978</v>
      </c>
      <c r="AG152" s="84">
        <f>VLOOKUP($A:$A,Variables_extraites!$A:$AD,15,FALSE)</f>
        <v>22</v>
      </c>
      <c r="AH152" s="74" t="str">
        <f>VLOOKUP($A:$A,Variables_extraites!$A:$AD,16,FALSE)</f>
        <v>NA</v>
      </c>
      <c r="AI152" s="58" t="str">
        <f>VLOOKUP($A:$A,Variables_extraites!$A:$AD,17,FALSE)</f>
        <v>NA</v>
      </c>
      <c r="AJ152" s="58" t="str">
        <f>VLOOKUP($A:$A,Variables_extraites!$A:$AD,18,FALSE)</f>
        <v>NA</v>
      </c>
      <c r="AK152" s="74" t="str">
        <f>VLOOKUP($A:$A,Variables_extraites!$A:$AD,19,FALSE)</f>
        <v>NA</v>
      </c>
      <c r="AL152" s="58" t="str">
        <f>VLOOKUP($A:$A,Variables_extraites!$A:$AD,20,FALSE)</f>
        <v>NA</v>
      </c>
      <c r="AM152" s="74" t="str">
        <f>VLOOKUP($A:$A,Variables_extraites!$A:$AD,21,FALSE)</f>
        <v>NA</v>
      </c>
      <c r="AN152" s="74" t="str">
        <f>VLOOKUP($A:$A,Variables_extraites!$A:$AD,22,FALSE)</f>
        <v>NA</v>
      </c>
      <c r="AO152" s="58" t="str">
        <f>VLOOKUP($A:$A,Variables_extraites!$A:$AD,23,FALSE)</f>
        <v>NA</v>
      </c>
      <c r="AP152" s="74" t="str">
        <f>VLOOKUP($A:$A,Variables_extraites!$A:$AD,24,FALSE)</f>
        <v>NA</v>
      </c>
      <c r="AQ152" s="74" t="str">
        <f>VLOOKUP($A:$A,Variables_extraites!$A:$AD,25,FALSE)</f>
        <v>NA</v>
      </c>
      <c r="AR152" s="58" t="str">
        <f>VLOOKUP($A:$A,Variables_extraites!$A:$AD,26,FALSE)</f>
        <v>NA</v>
      </c>
      <c r="AS152" s="74" t="str">
        <f>VLOOKUP($A:$A,Variables_extraites!$A:$AD,27,FALSE)</f>
        <v>NA</v>
      </c>
      <c r="AT152" s="74" t="str">
        <f>VLOOKUP($A:$A,Variables_extraites!$A:$AD,28,FALSE)</f>
        <v>NA</v>
      </c>
      <c r="AU152" s="74" t="str">
        <f>VLOOKUP($A:$A,Variables_extraites!$A:$AD,29,FALSE)</f>
        <v>NA</v>
      </c>
      <c r="AV152" s="74">
        <f>VLOOKUP($A:$A,Variables_extraites!$A:$AD,30,FALSE)</f>
        <v>-21.45</v>
      </c>
      <c r="AW152" s="877" t="s">
        <v>64</v>
      </c>
      <c r="AX152" s="877" t="s">
        <v>64</v>
      </c>
      <c r="AY152" s="877" t="s">
        <v>64</v>
      </c>
      <c r="AZ152" s="877" t="s">
        <v>64</v>
      </c>
      <c r="BA152" s="877" t="s">
        <v>64</v>
      </c>
      <c r="BB152" s="877" t="s">
        <v>64</v>
      </c>
      <c r="BC152" s="877" t="s">
        <v>64</v>
      </c>
      <c r="BD152" s="877" t="s">
        <v>64</v>
      </c>
      <c r="BE152" s="877" t="s">
        <v>64</v>
      </c>
      <c r="BF152" s="877" t="s">
        <v>64</v>
      </c>
      <c r="BG152" s="877" t="s">
        <v>64</v>
      </c>
      <c r="BH152" s="877" t="s">
        <v>64</v>
      </c>
      <c r="BI152" s="877" t="s">
        <v>64</v>
      </c>
      <c r="BJ152" s="877" t="s">
        <v>64</v>
      </c>
      <c r="BK152" s="877" t="s">
        <v>64</v>
      </c>
      <c r="BL152" s="877" t="s">
        <v>64</v>
      </c>
      <c r="BM152" s="877" t="s">
        <v>64</v>
      </c>
      <c r="BN152" s="877" t="s">
        <v>64</v>
      </c>
      <c r="BO152" s="877" t="s">
        <v>64</v>
      </c>
      <c r="BP152" s="877" t="s">
        <v>64</v>
      </c>
      <c r="BQ152" s="877" t="s">
        <v>64</v>
      </c>
      <c r="BR152" s="877" t="s">
        <v>64</v>
      </c>
      <c r="BS152" s="877" t="s">
        <v>64</v>
      </c>
      <c r="BT152" s="877" t="s">
        <v>64</v>
      </c>
      <c r="BU152" s="877" t="s">
        <v>64</v>
      </c>
      <c r="BV152" s="877" t="s">
        <v>64</v>
      </c>
      <c r="BW152" s="877" t="s">
        <v>64</v>
      </c>
      <c r="BX152" s="877" t="s">
        <v>64</v>
      </c>
      <c r="BY152" s="877" t="s">
        <v>64</v>
      </c>
      <c r="BZ152" s="877" t="s">
        <v>64</v>
      </c>
      <c r="CA152" s="877" t="s">
        <v>64</v>
      </c>
      <c r="CB152" s="877" t="s">
        <v>64</v>
      </c>
      <c r="CC152" s="877" t="s">
        <v>64</v>
      </c>
      <c r="CD152" s="877" t="s">
        <v>64</v>
      </c>
    </row>
    <row r="153" spans="1:82" ht="15.75" x14ac:dyDescent="0.25">
      <c r="A153" s="876">
        <v>268</v>
      </c>
      <c r="B153" s="267">
        <v>268</v>
      </c>
      <c r="C153" s="267">
        <v>0</v>
      </c>
      <c r="D153" s="29" t="s">
        <v>2120</v>
      </c>
      <c r="E153" s="27">
        <v>10315</v>
      </c>
      <c r="F153" s="911" t="s">
        <v>2119</v>
      </c>
      <c r="G153" s="911"/>
      <c r="H153" s="161">
        <v>80</v>
      </c>
      <c r="I153" s="342">
        <v>23.051754907792983</v>
      </c>
      <c r="J153" s="316">
        <v>1</v>
      </c>
      <c r="K153" s="486">
        <v>1</v>
      </c>
      <c r="L153" s="317">
        <v>0</v>
      </c>
      <c r="M153" s="932">
        <v>53</v>
      </c>
      <c r="N153" s="913">
        <v>22.43</v>
      </c>
      <c r="O153" s="914">
        <v>88.449315547469524</v>
      </c>
      <c r="P153" s="915">
        <v>124.4</v>
      </c>
      <c r="Q153" s="916">
        <v>9</v>
      </c>
      <c r="R153" s="227">
        <v>17.945265777237232</v>
      </c>
      <c r="S153" s="427">
        <v>9.0285714285714285</v>
      </c>
      <c r="T153" s="917">
        <v>16</v>
      </c>
      <c r="U153" s="918">
        <v>-22.02</v>
      </c>
      <c r="V153" s="921">
        <v>49.659956678197162</v>
      </c>
      <c r="W153" s="920">
        <v>28.058627929918167</v>
      </c>
      <c r="X153" s="584">
        <v>58.299300000000002</v>
      </c>
      <c r="Y153" s="28">
        <f>VLOOKUP($A:$A,Variables_extraites!$A:$AD,7,FALSE)</f>
        <v>0</v>
      </c>
      <c r="Z153" s="28">
        <f>VLOOKUP($A:$A,Variables_extraites!$A:$AD,8,FALSE)</f>
        <v>0</v>
      </c>
      <c r="AA153" s="28">
        <f>VLOOKUP($A:$A,Variables_extraites!$A:$AD,9,FALSE)</f>
        <v>13</v>
      </c>
      <c r="AB153" s="28">
        <f>VLOOKUP($A:$A,Variables_extraites!$A:$AD,10,FALSE)</f>
        <v>0</v>
      </c>
      <c r="AC153" s="28">
        <f>VLOOKUP($A:$A,Variables_extraites!$A:$AD,11,FALSE)</f>
        <v>0</v>
      </c>
      <c r="AD153" s="28">
        <f>VLOOKUP($A:$A,Variables_extraites!$A:$AD,12,FALSE)</f>
        <v>0</v>
      </c>
      <c r="AE153" s="74">
        <f>VLOOKUP($A:$A,Variables_extraites!$A:$AD,13,FALSE)</f>
        <v>62.46434683399886</v>
      </c>
      <c r="AF153" s="74">
        <f>VLOOKUP($A:$A,Variables_extraites!$A:$AD,14,FALSE)</f>
        <v>0.815483870967742</v>
      </c>
      <c r="AG153" s="84">
        <f>VLOOKUP($A:$A,Variables_extraites!$A:$AD,15,FALSE)</f>
        <v>25</v>
      </c>
      <c r="AH153" s="74" t="str">
        <f>VLOOKUP($A:$A,Variables_extraites!$A:$AD,16,FALSE)</f>
        <v>NA</v>
      </c>
      <c r="AI153" s="58" t="str">
        <f>VLOOKUP($A:$A,Variables_extraites!$A:$AD,17,FALSE)</f>
        <v>NA</v>
      </c>
      <c r="AJ153" s="58" t="str">
        <f>VLOOKUP($A:$A,Variables_extraites!$A:$AD,18,FALSE)</f>
        <v>NA</v>
      </c>
      <c r="AK153" s="74" t="str">
        <f>VLOOKUP($A:$A,Variables_extraites!$A:$AD,19,FALSE)</f>
        <v>NA</v>
      </c>
      <c r="AL153" s="58" t="str">
        <f>VLOOKUP($A:$A,Variables_extraites!$A:$AD,20,FALSE)</f>
        <v>NA</v>
      </c>
      <c r="AM153" s="74" t="str">
        <f>VLOOKUP($A:$A,Variables_extraites!$A:$AD,21,FALSE)</f>
        <v>NA</v>
      </c>
      <c r="AN153" s="74" t="str">
        <f>VLOOKUP($A:$A,Variables_extraites!$A:$AD,22,FALSE)</f>
        <v>NA</v>
      </c>
      <c r="AO153" s="58" t="str">
        <f>VLOOKUP($A:$A,Variables_extraites!$A:$AD,23,FALSE)</f>
        <v>NA</v>
      </c>
      <c r="AP153" s="74" t="str">
        <f>VLOOKUP($A:$A,Variables_extraites!$A:$AD,24,FALSE)</f>
        <v>NA</v>
      </c>
      <c r="AQ153" s="74" t="str">
        <f>VLOOKUP($A:$A,Variables_extraites!$A:$AD,25,FALSE)</f>
        <v>NA</v>
      </c>
      <c r="AR153" s="58" t="str">
        <f>VLOOKUP($A:$A,Variables_extraites!$A:$AD,26,FALSE)</f>
        <v>NA</v>
      </c>
      <c r="AS153" s="74" t="str">
        <f>VLOOKUP($A:$A,Variables_extraites!$A:$AD,27,FALSE)</f>
        <v>NA</v>
      </c>
      <c r="AT153" s="74" t="str">
        <f>VLOOKUP($A:$A,Variables_extraites!$A:$AD,28,FALSE)</f>
        <v>NA</v>
      </c>
      <c r="AU153" s="74" t="str">
        <f>VLOOKUP($A:$A,Variables_extraites!$A:$AD,29,FALSE)</f>
        <v>NA</v>
      </c>
      <c r="AV153" s="74">
        <f>VLOOKUP($A:$A,Variables_extraites!$A:$AD,30,FALSE)</f>
        <v>-34.630000000000003</v>
      </c>
      <c r="AW153" s="877" t="s">
        <v>64</v>
      </c>
      <c r="AX153" s="877" t="s">
        <v>64</v>
      </c>
      <c r="AY153" s="877" t="s">
        <v>64</v>
      </c>
      <c r="AZ153" s="877" t="s">
        <v>64</v>
      </c>
      <c r="BA153" s="877" t="s">
        <v>64</v>
      </c>
      <c r="BB153" s="877" t="s">
        <v>64</v>
      </c>
      <c r="BC153" s="877" t="s">
        <v>64</v>
      </c>
      <c r="BD153" s="877" t="s">
        <v>64</v>
      </c>
      <c r="BE153" s="877" t="s">
        <v>64</v>
      </c>
      <c r="BF153" s="877" t="s">
        <v>64</v>
      </c>
      <c r="BG153" s="877" t="s">
        <v>64</v>
      </c>
      <c r="BH153" s="877" t="s">
        <v>64</v>
      </c>
      <c r="BI153" s="877" t="s">
        <v>64</v>
      </c>
      <c r="BJ153" s="877" t="s">
        <v>64</v>
      </c>
      <c r="BK153" s="877" t="s">
        <v>64</v>
      </c>
      <c r="BL153" s="877" t="s">
        <v>64</v>
      </c>
      <c r="BM153" s="877" t="s">
        <v>64</v>
      </c>
      <c r="BN153" s="877" t="s">
        <v>64</v>
      </c>
      <c r="BO153" s="877" t="s">
        <v>64</v>
      </c>
      <c r="BP153" s="877" t="s">
        <v>64</v>
      </c>
      <c r="BQ153" s="877" t="s">
        <v>64</v>
      </c>
      <c r="BR153" s="877" t="s">
        <v>64</v>
      </c>
      <c r="BS153" s="877" t="s">
        <v>64</v>
      </c>
      <c r="BT153" s="877" t="s">
        <v>64</v>
      </c>
      <c r="BU153" s="877" t="s">
        <v>64</v>
      </c>
      <c r="BV153" s="877" t="s">
        <v>64</v>
      </c>
      <c r="BW153" s="877" t="s">
        <v>64</v>
      </c>
      <c r="BX153" s="877" t="s">
        <v>64</v>
      </c>
      <c r="BY153" s="877" t="s">
        <v>64</v>
      </c>
      <c r="BZ153" s="877" t="s">
        <v>64</v>
      </c>
      <c r="CA153" s="877" t="s">
        <v>64</v>
      </c>
      <c r="CB153" s="877" t="s">
        <v>64</v>
      </c>
      <c r="CC153" s="877" t="s">
        <v>64</v>
      </c>
      <c r="CD153" s="877" t="s">
        <v>64</v>
      </c>
    </row>
    <row r="154" spans="1:82" ht="15.75" x14ac:dyDescent="0.25">
      <c r="A154" s="876">
        <v>269</v>
      </c>
      <c r="B154" s="267">
        <v>269</v>
      </c>
      <c r="C154" s="267">
        <v>0</v>
      </c>
      <c r="D154" s="29" t="s">
        <v>2120</v>
      </c>
      <c r="E154" s="27">
        <v>10411</v>
      </c>
      <c r="F154" s="911" t="s">
        <v>2119</v>
      </c>
      <c r="G154" s="911" t="s">
        <v>2119</v>
      </c>
      <c r="H154" s="456">
        <v>77</v>
      </c>
      <c r="I154" s="342">
        <v>28.763971071663377</v>
      </c>
      <c r="J154" s="316">
        <v>1</v>
      </c>
      <c r="K154" s="486">
        <v>1</v>
      </c>
      <c r="L154" s="317">
        <v>0</v>
      </c>
      <c r="M154" s="932">
        <v>54</v>
      </c>
      <c r="N154" s="913">
        <v>17.329999999999998</v>
      </c>
      <c r="O154" s="914">
        <v>59.467701285431509</v>
      </c>
      <c r="P154" s="915">
        <v>92.7</v>
      </c>
      <c r="Q154" s="916">
        <v>6</v>
      </c>
      <c r="R154" s="227">
        <v>16.878489281495344</v>
      </c>
      <c r="S154" s="427">
        <v>9.9111111111111114</v>
      </c>
      <c r="T154" s="917">
        <v>10</v>
      </c>
      <c r="U154" s="918">
        <v>-23.13</v>
      </c>
      <c r="V154" s="921">
        <v>45.082574841122543</v>
      </c>
      <c r="W154" s="920">
        <v>30.593960933100067</v>
      </c>
      <c r="X154" s="584">
        <v>46.686300000000003</v>
      </c>
      <c r="Y154" s="28">
        <f>VLOOKUP($A:$A,Variables_extraites!$A:$AD,7,FALSE)</f>
        <v>0</v>
      </c>
      <c r="Z154" s="28">
        <f>VLOOKUP($A:$A,Variables_extraites!$A:$AD,8,FALSE)</f>
        <v>0</v>
      </c>
      <c r="AA154" s="28">
        <f>VLOOKUP($A:$A,Variables_extraites!$A:$AD,9,FALSE)</f>
        <v>13.9</v>
      </c>
      <c r="AB154" s="28">
        <f>VLOOKUP($A:$A,Variables_extraites!$A:$AD,10,FALSE)</f>
        <v>0</v>
      </c>
      <c r="AC154" s="28">
        <f>VLOOKUP($A:$A,Variables_extraites!$A:$AD,11,FALSE)</f>
        <v>0</v>
      </c>
      <c r="AD154" s="28">
        <f>VLOOKUP($A:$A,Variables_extraites!$A:$AD,12,FALSE)</f>
        <v>0</v>
      </c>
      <c r="AE154" s="74">
        <f>VLOOKUP($A:$A,Variables_extraites!$A:$AD,13,FALSE)</f>
        <v>63.452380952380949</v>
      </c>
      <c r="AF154" s="74">
        <f>VLOOKUP($A:$A,Variables_extraites!$A:$AD,14,FALSE)</f>
        <v>0.64825581395348841</v>
      </c>
      <c r="AG154" s="84">
        <f>VLOOKUP($A:$A,Variables_extraites!$A:$AD,15,FALSE)</f>
        <v>23</v>
      </c>
      <c r="AH154" s="74" t="str">
        <f>VLOOKUP($A:$A,Variables_extraites!$A:$AD,16,FALSE)</f>
        <v>NA</v>
      </c>
      <c r="AI154" s="58" t="str">
        <f>VLOOKUP($A:$A,Variables_extraites!$A:$AD,17,FALSE)</f>
        <v>NA</v>
      </c>
      <c r="AJ154" s="58" t="str">
        <f>VLOOKUP($A:$A,Variables_extraites!$A:$AD,18,FALSE)</f>
        <v>NA</v>
      </c>
      <c r="AK154" s="74" t="str">
        <f>VLOOKUP($A:$A,Variables_extraites!$A:$AD,19,FALSE)</f>
        <v>NA</v>
      </c>
      <c r="AL154" s="58" t="str">
        <f>VLOOKUP($A:$A,Variables_extraites!$A:$AD,20,FALSE)</f>
        <v>NA</v>
      </c>
      <c r="AM154" s="74" t="str">
        <f>VLOOKUP($A:$A,Variables_extraites!$A:$AD,21,FALSE)</f>
        <v>NA</v>
      </c>
      <c r="AN154" s="74" t="str">
        <f>VLOOKUP($A:$A,Variables_extraites!$A:$AD,22,FALSE)</f>
        <v>NA</v>
      </c>
      <c r="AO154" s="58" t="str">
        <f>VLOOKUP($A:$A,Variables_extraites!$A:$AD,23,FALSE)</f>
        <v>NA</v>
      </c>
      <c r="AP154" s="74" t="str">
        <f>VLOOKUP($A:$A,Variables_extraites!$A:$AD,24,FALSE)</f>
        <v>NA</v>
      </c>
      <c r="AQ154" s="74" t="str">
        <f>VLOOKUP($A:$A,Variables_extraites!$A:$AD,25,FALSE)</f>
        <v>NA</v>
      </c>
      <c r="AR154" s="58" t="str">
        <f>VLOOKUP($A:$A,Variables_extraites!$A:$AD,26,FALSE)</f>
        <v>NA</v>
      </c>
      <c r="AS154" s="74" t="str">
        <f>VLOOKUP($A:$A,Variables_extraites!$A:$AD,27,FALSE)</f>
        <v>NA</v>
      </c>
      <c r="AT154" s="74" t="str">
        <f>VLOOKUP($A:$A,Variables_extraites!$A:$AD,28,FALSE)</f>
        <v>NA</v>
      </c>
      <c r="AU154" s="74" t="str">
        <f>VLOOKUP($A:$A,Variables_extraites!$A:$AD,29,FALSE)</f>
        <v>NA</v>
      </c>
      <c r="AV154" s="74">
        <f>VLOOKUP($A:$A,Variables_extraites!$A:$AD,30,FALSE)</f>
        <v>-28.11</v>
      </c>
      <c r="AW154" s="877">
        <v>8.3737352019006597</v>
      </c>
      <c r="AX154" s="877">
        <v>7.5907367381327298</v>
      </c>
      <c r="AY154" s="877">
        <v>4.9429835981870998</v>
      </c>
      <c r="AZ154" s="877">
        <v>2.2326607567902701</v>
      </c>
      <c r="BA154" s="877">
        <v>7.1634987322828803</v>
      </c>
      <c r="BB154" s="877">
        <v>7.4556560022204996</v>
      </c>
      <c r="BC154" s="877">
        <v>8.5755770627226795</v>
      </c>
      <c r="BD154" s="877">
        <v>7.7469173461082796</v>
      </c>
      <c r="BE154" s="877">
        <v>6.0647966459118097</v>
      </c>
      <c r="BF154" s="877">
        <v>0.86393845042397199</v>
      </c>
      <c r="BG154" s="877">
        <v>5.6182386555954498</v>
      </c>
      <c r="BH154" s="877">
        <v>6.22612314312524</v>
      </c>
      <c r="BI154" s="877">
        <v>7.3747786797648898</v>
      </c>
      <c r="BJ154" s="877">
        <v>4.2086733196294697</v>
      </c>
      <c r="BK154" s="877">
        <v>5.8270568365001498</v>
      </c>
      <c r="BL154" s="877">
        <v>7.0079803364953497</v>
      </c>
      <c r="BM154" s="877">
        <v>6.3983161634002004</v>
      </c>
      <c r="BN154" s="877">
        <v>6.7261500257261604</v>
      </c>
      <c r="BO154" s="877">
        <v>5.9497683599313502</v>
      </c>
      <c r="BP154" s="877">
        <v>6.0127921219726304</v>
      </c>
      <c r="BQ154" s="877">
        <v>7.5213648784462199</v>
      </c>
      <c r="BR154" s="877">
        <v>-0.51457317282975801</v>
      </c>
      <c r="BS154" s="877">
        <v>9.0786578639608297</v>
      </c>
      <c r="BT154" s="877">
        <v>1.43295940727611</v>
      </c>
      <c r="BU154" s="877">
        <v>4.3284056589585704</v>
      </c>
      <c r="BV154" s="877">
        <v>6.5038257379957498</v>
      </c>
      <c r="BW154" s="877">
        <v>4.7048719644563501</v>
      </c>
      <c r="BX154" s="877">
        <v>9.6552444812379097</v>
      </c>
      <c r="BY154" s="877">
        <v>2.5134907455881201</v>
      </c>
      <c r="BZ154" s="877">
        <v>7.2420308019227297</v>
      </c>
      <c r="CA154" s="877">
        <v>3.8569856897822001</v>
      </c>
      <c r="CB154" s="877">
        <v>2.4132136793151799</v>
      </c>
      <c r="CC154" s="877">
        <v>4.8429788317883196</v>
      </c>
      <c r="CD154" s="877">
        <v>7.6456984566847197</v>
      </c>
    </row>
    <row r="155" spans="1:82" ht="15.75" x14ac:dyDescent="0.25">
      <c r="A155" s="876">
        <v>270</v>
      </c>
      <c r="B155" s="267">
        <v>270</v>
      </c>
      <c r="C155" s="267">
        <v>0</v>
      </c>
      <c r="D155" s="29" t="s">
        <v>2120</v>
      </c>
      <c r="E155" s="27">
        <v>10316</v>
      </c>
      <c r="F155" s="911" t="s">
        <v>2119</v>
      </c>
      <c r="G155" s="911" t="s">
        <v>2119</v>
      </c>
      <c r="H155" s="161">
        <v>75</v>
      </c>
      <c r="I155" s="342">
        <v>22.151022507021082</v>
      </c>
      <c r="J155" s="316">
        <v>1</v>
      </c>
      <c r="K155" s="486">
        <v>1</v>
      </c>
      <c r="L155" s="317">
        <v>0</v>
      </c>
      <c r="M155" s="932">
        <v>90</v>
      </c>
      <c r="N155" s="913">
        <v>24.36</v>
      </c>
      <c r="O155" s="914">
        <v>62.244327312298608</v>
      </c>
      <c r="P155" s="915">
        <v>97.5</v>
      </c>
      <c r="Q155" s="916">
        <v>8</v>
      </c>
      <c r="R155" s="227">
        <v>14.317170439461979</v>
      </c>
      <c r="S155" s="427">
        <v>9.7457627118644066</v>
      </c>
      <c r="T155" s="917"/>
      <c r="U155" s="918">
        <v>-19.62</v>
      </c>
      <c r="V155" s="921">
        <v>58.024964443858707</v>
      </c>
      <c r="W155" s="920">
        <v>28.888519250494422</v>
      </c>
      <c r="X155" s="584">
        <v>64.390900000000002</v>
      </c>
      <c r="Y155" s="28">
        <f>VLOOKUP($A:$A,Variables_extraites!$A:$AD,7,FALSE)</f>
        <v>0</v>
      </c>
      <c r="Z155" s="28">
        <f>VLOOKUP($A:$A,Variables_extraites!$A:$AD,8,FALSE)</f>
        <v>0</v>
      </c>
      <c r="AA155" s="28">
        <f>VLOOKUP($A:$A,Variables_extraites!$A:$AD,9,FALSE)</f>
        <v>14.5</v>
      </c>
      <c r="AB155" s="28">
        <f>VLOOKUP($A:$A,Variables_extraites!$A:$AD,10,FALSE)</f>
        <v>0</v>
      </c>
      <c r="AC155" s="28">
        <f>VLOOKUP($A:$A,Variables_extraites!$A:$AD,11,FALSE)</f>
        <v>0</v>
      </c>
      <c r="AD155" s="28">
        <f>VLOOKUP($A:$A,Variables_extraites!$A:$AD,12,FALSE)</f>
        <v>0</v>
      </c>
      <c r="AE155" s="74">
        <f>VLOOKUP($A:$A,Variables_extraites!$A:$AD,13,FALSE)</f>
        <v>72.70142180094787</v>
      </c>
      <c r="AF155" s="74">
        <f>VLOOKUP($A:$A,Variables_extraites!$A:$AD,14,FALSE)</f>
        <v>1.159274193548387</v>
      </c>
      <c r="AG155" s="84">
        <f>VLOOKUP($A:$A,Variables_extraites!$A:$AD,15,FALSE)</f>
        <v>24.5</v>
      </c>
      <c r="AH155" s="74" t="str">
        <f>VLOOKUP($A:$A,Variables_extraites!$A:$AD,16,FALSE)</f>
        <v>NA</v>
      </c>
      <c r="AI155" s="58" t="str">
        <f>VLOOKUP($A:$A,Variables_extraites!$A:$AD,17,FALSE)</f>
        <v>NA</v>
      </c>
      <c r="AJ155" s="58" t="str">
        <f>VLOOKUP($A:$A,Variables_extraites!$A:$AD,18,FALSE)</f>
        <v>NA</v>
      </c>
      <c r="AK155" s="74" t="str">
        <f>VLOOKUP($A:$A,Variables_extraites!$A:$AD,19,FALSE)</f>
        <v>NA</v>
      </c>
      <c r="AL155" s="58" t="str">
        <f>VLOOKUP($A:$A,Variables_extraites!$A:$AD,20,FALSE)</f>
        <v>NA</v>
      </c>
      <c r="AM155" s="74" t="str">
        <f>VLOOKUP($A:$A,Variables_extraites!$A:$AD,21,FALSE)</f>
        <v>NA</v>
      </c>
      <c r="AN155" s="74" t="str">
        <f>VLOOKUP($A:$A,Variables_extraites!$A:$AD,22,FALSE)</f>
        <v>NA</v>
      </c>
      <c r="AO155" s="58" t="str">
        <f>VLOOKUP($A:$A,Variables_extraites!$A:$AD,23,FALSE)</f>
        <v>NA</v>
      </c>
      <c r="AP155" s="74" t="str">
        <f>VLOOKUP($A:$A,Variables_extraites!$A:$AD,24,FALSE)</f>
        <v>NA</v>
      </c>
      <c r="AQ155" s="74" t="str">
        <f>VLOOKUP($A:$A,Variables_extraites!$A:$AD,25,FALSE)</f>
        <v>NA</v>
      </c>
      <c r="AR155" s="58" t="str">
        <f>VLOOKUP($A:$A,Variables_extraites!$A:$AD,26,FALSE)</f>
        <v>NA</v>
      </c>
      <c r="AS155" s="74" t="str">
        <f>VLOOKUP($A:$A,Variables_extraites!$A:$AD,27,FALSE)</f>
        <v>NA</v>
      </c>
      <c r="AT155" s="74" t="str">
        <f>VLOOKUP($A:$A,Variables_extraites!$A:$AD,28,FALSE)</f>
        <v>NA</v>
      </c>
      <c r="AU155" s="74" t="str">
        <f>VLOOKUP($A:$A,Variables_extraites!$A:$AD,29,FALSE)</f>
        <v>NA</v>
      </c>
      <c r="AV155" s="74">
        <f>VLOOKUP($A:$A,Variables_extraites!$A:$AD,30,FALSE)</f>
        <v>-27.42</v>
      </c>
      <c r="AW155" s="877">
        <v>8.6395939495041194</v>
      </c>
      <c r="AX155" s="877">
        <v>7.7657999232851296</v>
      </c>
      <c r="AY155" s="877">
        <v>5.5594918132050397</v>
      </c>
      <c r="AZ155" s="877">
        <v>2.58014548442338</v>
      </c>
      <c r="BA155" s="877">
        <v>7.80896417491926</v>
      </c>
      <c r="BB155" s="877">
        <v>5.7271036035226599</v>
      </c>
      <c r="BC155" s="877">
        <v>9.2172064771890696</v>
      </c>
      <c r="BD155" s="877">
        <v>7.9215434435089698</v>
      </c>
      <c r="BE155" s="877">
        <v>6.4810728568277503</v>
      </c>
      <c r="BF155" s="877">
        <v>1.22650852980868</v>
      </c>
      <c r="BG155" s="877">
        <v>6.02569327368077</v>
      </c>
      <c r="BH155" s="877">
        <v>6.7150696793799902</v>
      </c>
      <c r="BI155" s="877">
        <v>7.76692638175067</v>
      </c>
      <c r="BJ155" s="877">
        <v>4.6987741089036801</v>
      </c>
      <c r="BK155" s="877">
        <v>6.1114486984876697</v>
      </c>
      <c r="BL155" s="877">
        <v>8.5699695008121601</v>
      </c>
      <c r="BM155" s="877">
        <v>6.8586027124571203</v>
      </c>
      <c r="BN155" s="877">
        <v>7.2557839569900597</v>
      </c>
      <c r="BO155" s="877">
        <v>5.81044310384517</v>
      </c>
      <c r="BP155" s="877">
        <v>6.3255303315675597</v>
      </c>
      <c r="BQ155" s="877">
        <v>7.7901203846412503</v>
      </c>
      <c r="BR155" s="877">
        <v>2.6553518286125501</v>
      </c>
      <c r="BS155" s="877">
        <v>10.0017740999001</v>
      </c>
      <c r="BT155" s="877">
        <v>1.8032270364349301</v>
      </c>
      <c r="BU155" s="877">
        <v>4.7076352195453</v>
      </c>
      <c r="BV155" s="877">
        <v>6.3876727200124996</v>
      </c>
      <c r="BW155" s="877">
        <v>5.51191074867093</v>
      </c>
      <c r="BX155" s="877">
        <v>10.4271242442209</v>
      </c>
      <c r="BY155" s="877">
        <v>2.9763636357327599</v>
      </c>
      <c r="BZ155" s="877">
        <v>8.0092127868052003</v>
      </c>
      <c r="CA155" s="877">
        <v>4.4789718050329403</v>
      </c>
      <c r="CB155" s="877">
        <v>2.4179114574156602</v>
      </c>
      <c r="CC155" s="877">
        <v>2.05228339093274</v>
      </c>
      <c r="CD155" s="877">
        <v>8.1985470634651296</v>
      </c>
    </row>
    <row r="156" spans="1:82" ht="15.75" x14ac:dyDescent="0.25">
      <c r="A156" s="876">
        <v>271</v>
      </c>
      <c r="B156" s="267">
        <v>271</v>
      </c>
      <c r="C156" s="267">
        <v>0</v>
      </c>
      <c r="D156" s="29" t="s">
        <v>2120</v>
      </c>
      <c r="E156" s="27">
        <v>10632</v>
      </c>
      <c r="F156" s="911" t="s">
        <v>2119</v>
      </c>
      <c r="G156" s="911"/>
      <c r="H156" s="161">
        <v>80</v>
      </c>
      <c r="I156" s="342">
        <v>28.982007003985025</v>
      </c>
      <c r="J156" s="316">
        <v>0</v>
      </c>
      <c r="K156" s="486">
        <v>1</v>
      </c>
      <c r="L156" s="317">
        <v>0</v>
      </c>
      <c r="M156" s="932">
        <v>72</v>
      </c>
      <c r="N156" s="913">
        <v>46.34</v>
      </c>
      <c r="O156" s="914">
        <v>66.549252627383666</v>
      </c>
      <c r="P156" s="915">
        <v>46.2</v>
      </c>
      <c r="Q156" s="916">
        <v>11</v>
      </c>
      <c r="R156" s="227">
        <v>15.037110760555379</v>
      </c>
      <c r="S156" s="427">
        <v>9.203389830508474</v>
      </c>
      <c r="T156" s="917">
        <v>17</v>
      </c>
      <c r="U156" s="918">
        <v>-16.399999999999999</v>
      </c>
      <c r="V156" s="921">
        <v>62.607413480594523</v>
      </c>
      <c r="W156" s="920">
        <v>28.078934974203552</v>
      </c>
      <c r="X156" s="584">
        <v>35.314100000000003</v>
      </c>
      <c r="Y156" s="28">
        <f>VLOOKUP($A:$A,Variables_extraites!$A:$AD,7,FALSE)</f>
        <v>0</v>
      </c>
      <c r="Z156" s="28">
        <f>VLOOKUP($A:$A,Variables_extraites!$A:$AD,8,FALSE)</f>
        <v>0</v>
      </c>
      <c r="AA156" s="28">
        <f>VLOOKUP($A:$A,Variables_extraites!$A:$AD,9,FALSE)</f>
        <v>14</v>
      </c>
      <c r="AB156" s="28">
        <f>VLOOKUP($A:$A,Variables_extraites!$A:$AD,10,FALSE)</f>
        <v>0</v>
      </c>
      <c r="AC156" s="28">
        <f>VLOOKUP($A:$A,Variables_extraites!$A:$AD,11,FALSE)</f>
        <v>0</v>
      </c>
      <c r="AD156" s="28">
        <f>VLOOKUP($A:$A,Variables_extraites!$A:$AD,12,FALSE)</f>
        <v>0</v>
      </c>
      <c r="AE156" s="74">
        <f>VLOOKUP($A:$A,Variables_extraites!$A:$AD,13,FALSE)</f>
        <v>67.91633780584057</v>
      </c>
      <c r="AF156" s="74">
        <f>VLOOKUP($A:$A,Variables_extraites!$A:$AD,14,FALSE)</f>
        <v>0.68216080402010049</v>
      </c>
      <c r="AG156" s="84">
        <f>VLOOKUP($A:$A,Variables_extraites!$A:$AD,15,FALSE)</f>
        <v>21</v>
      </c>
      <c r="AH156" s="74" t="str">
        <f>VLOOKUP($A:$A,Variables_extraites!$A:$AD,16,FALSE)</f>
        <v>NA</v>
      </c>
      <c r="AI156" s="58" t="str">
        <f>VLOOKUP($A:$A,Variables_extraites!$A:$AD,17,FALSE)</f>
        <v>NA</v>
      </c>
      <c r="AJ156" s="58" t="str">
        <f>VLOOKUP($A:$A,Variables_extraites!$A:$AD,18,FALSE)</f>
        <v>NA</v>
      </c>
      <c r="AK156" s="74" t="str">
        <f>VLOOKUP($A:$A,Variables_extraites!$A:$AD,19,FALSE)</f>
        <v>NA</v>
      </c>
      <c r="AL156" s="58" t="str">
        <f>VLOOKUP($A:$A,Variables_extraites!$A:$AD,20,FALSE)</f>
        <v>NA</v>
      </c>
      <c r="AM156" s="74" t="str">
        <f>VLOOKUP($A:$A,Variables_extraites!$A:$AD,21,FALSE)</f>
        <v>NA</v>
      </c>
      <c r="AN156" s="74" t="str">
        <f>VLOOKUP($A:$A,Variables_extraites!$A:$AD,22,FALSE)</f>
        <v>NA</v>
      </c>
      <c r="AO156" s="58" t="str">
        <f>VLOOKUP($A:$A,Variables_extraites!$A:$AD,23,FALSE)</f>
        <v>NA</v>
      </c>
      <c r="AP156" s="74" t="str">
        <f>VLOOKUP($A:$A,Variables_extraites!$A:$AD,24,FALSE)</f>
        <v>NA</v>
      </c>
      <c r="AQ156" s="74" t="str">
        <f>VLOOKUP($A:$A,Variables_extraites!$A:$AD,25,FALSE)</f>
        <v>NA</v>
      </c>
      <c r="AR156" s="58" t="str">
        <f>VLOOKUP($A:$A,Variables_extraites!$A:$AD,26,FALSE)</f>
        <v>NA</v>
      </c>
      <c r="AS156" s="74" t="str">
        <f>VLOOKUP($A:$A,Variables_extraites!$A:$AD,27,FALSE)</f>
        <v>NA</v>
      </c>
      <c r="AT156" s="74" t="str">
        <f>VLOOKUP($A:$A,Variables_extraites!$A:$AD,28,FALSE)</f>
        <v>NA</v>
      </c>
      <c r="AU156" s="74" t="str">
        <f>VLOOKUP($A:$A,Variables_extraites!$A:$AD,29,FALSE)</f>
        <v>NA</v>
      </c>
      <c r="AV156" s="74">
        <f>VLOOKUP($A:$A,Variables_extraites!$A:$AD,30,FALSE)</f>
        <v>-25.89</v>
      </c>
      <c r="AW156" s="877" t="s">
        <v>64</v>
      </c>
      <c r="AX156" s="877" t="s">
        <v>64</v>
      </c>
      <c r="AY156" s="877" t="s">
        <v>64</v>
      </c>
      <c r="AZ156" s="877" t="s">
        <v>64</v>
      </c>
      <c r="BA156" s="877" t="s">
        <v>64</v>
      </c>
      <c r="BB156" s="877" t="s">
        <v>64</v>
      </c>
      <c r="BC156" s="877" t="s">
        <v>64</v>
      </c>
      <c r="BD156" s="877" t="s">
        <v>64</v>
      </c>
      <c r="BE156" s="877" t="s">
        <v>64</v>
      </c>
      <c r="BF156" s="877" t="s">
        <v>64</v>
      </c>
      <c r="BG156" s="877" t="s">
        <v>64</v>
      </c>
      <c r="BH156" s="877" t="s">
        <v>64</v>
      </c>
      <c r="BI156" s="877" t="s">
        <v>64</v>
      </c>
      <c r="BJ156" s="877" t="s">
        <v>64</v>
      </c>
      <c r="BK156" s="877" t="s">
        <v>64</v>
      </c>
      <c r="BL156" s="877" t="s">
        <v>64</v>
      </c>
      <c r="BM156" s="877" t="s">
        <v>64</v>
      </c>
      <c r="BN156" s="877" t="s">
        <v>64</v>
      </c>
      <c r="BO156" s="877" t="s">
        <v>64</v>
      </c>
      <c r="BP156" s="877" t="s">
        <v>64</v>
      </c>
      <c r="BQ156" s="877" t="s">
        <v>64</v>
      </c>
      <c r="BR156" s="877" t="s">
        <v>64</v>
      </c>
      <c r="BS156" s="877" t="s">
        <v>64</v>
      </c>
      <c r="BT156" s="877" t="s">
        <v>64</v>
      </c>
      <c r="BU156" s="877" t="s">
        <v>64</v>
      </c>
      <c r="BV156" s="877" t="s">
        <v>64</v>
      </c>
      <c r="BW156" s="877" t="s">
        <v>64</v>
      </c>
      <c r="BX156" s="877" t="s">
        <v>64</v>
      </c>
      <c r="BY156" s="877" t="s">
        <v>64</v>
      </c>
      <c r="BZ156" s="877" t="s">
        <v>64</v>
      </c>
      <c r="CA156" s="877" t="s">
        <v>64</v>
      </c>
      <c r="CB156" s="877" t="s">
        <v>64</v>
      </c>
      <c r="CC156" s="877" t="s">
        <v>64</v>
      </c>
      <c r="CD156" s="877" t="s">
        <v>64</v>
      </c>
    </row>
    <row r="157" spans="1:82" ht="15.75" x14ac:dyDescent="0.25">
      <c r="A157" s="876">
        <v>272</v>
      </c>
      <c r="B157" s="267">
        <v>272</v>
      </c>
      <c r="C157" s="267">
        <v>0</v>
      </c>
      <c r="D157" s="29" t="s">
        <v>2120</v>
      </c>
      <c r="E157" s="27">
        <v>10639</v>
      </c>
      <c r="F157" s="911" t="s">
        <v>2119</v>
      </c>
      <c r="G157" s="911" t="s">
        <v>2119</v>
      </c>
      <c r="H157" s="161">
        <v>84</v>
      </c>
      <c r="I157" s="342">
        <v>26.259584748433181</v>
      </c>
      <c r="J157" s="484">
        <v>0</v>
      </c>
      <c r="K157" s="486">
        <v>1</v>
      </c>
      <c r="L157" s="317">
        <v>1</v>
      </c>
      <c r="M157" s="932">
        <v>53</v>
      </c>
      <c r="N157" s="913">
        <v>57.56</v>
      </c>
      <c r="O157" s="914">
        <v>55.630005301914196</v>
      </c>
      <c r="P157" s="915">
        <v>165.3</v>
      </c>
      <c r="Q157" s="916">
        <v>28</v>
      </c>
      <c r="R157" s="227">
        <v>15.736118958276792</v>
      </c>
      <c r="S157" s="427">
        <v>11.733333333333333</v>
      </c>
      <c r="T157" s="917">
        <v>17</v>
      </c>
      <c r="U157" s="918">
        <v>-20.8</v>
      </c>
      <c r="V157" s="921">
        <v>47.962695760320912</v>
      </c>
      <c r="W157" s="920">
        <v>27.727785625860445</v>
      </c>
      <c r="X157" s="584">
        <v>48.961300000000001</v>
      </c>
      <c r="Y157" s="28">
        <f>VLOOKUP($A:$A,Variables_extraites!$A:$AD,7,FALSE)</f>
        <v>0</v>
      </c>
      <c r="Z157" s="28">
        <f>VLOOKUP($A:$A,Variables_extraites!$A:$AD,8,FALSE)</f>
        <v>0</v>
      </c>
      <c r="AA157" s="28">
        <f>VLOOKUP($A:$A,Variables_extraites!$A:$AD,9,FALSE)</f>
        <v>15.2</v>
      </c>
      <c r="AB157" s="28">
        <f>VLOOKUP($A:$A,Variables_extraites!$A:$AD,10,FALSE)</f>
        <v>0</v>
      </c>
      <c r="AC157" s="28">
        <f>VLOOKUP($A:$A,Variables_extraites!$A:$AD,11,FALSE)</f>
        <v>0</v>
      </c>
      <c r="AD157" s="28">
        <f>VLOOKUP($A:$A,Variables_extraites!$A:$AD,12,FALSE)</f>
        <v>0</v>
      </c>
      <c r="AE157" s="74">
        <f>VLOOKUP($A:$A,Variables_extraites!$A:$AD,13,FALSE)</f>
        <v>62.877697841726622</v>
      </c>
      <c r="AF157" s="74">
        <f>VLOOKUP($A:$A,Variables_extraites!$A:$AD,14,FALSE)</f>
        <v>0.66415094339622638</v>
      </c>
      <c r="AG157" s="84">
        <f>VLOOKUP($A:$A,Variables_extraites!$A:$AD,15,FALSE)</f>
        <v>23</v>
      </c>
      <c r="AH157" s="74" t="str">
        <f>VLOOKUP($A:$A,Variables_extraites!$A:$AD,16,FALSE)</f>
        <v>NA</v>
      </c>
      <c r="AI157" s="58" t="str">
        <f>VLOOKUP($A:$A,Variables_extraites!$A:$AD,17,FALSE)</f>
        <v>NA</v>
      </c>
      <c r="AJ157" s="58" t="str">
        <f>VLOOKUP($A:$A,Variables_extraites!$A:$AD,18,FALSE)</f>
        <v>NA</v>
      </c>
      <c r="AK157" s="74" t="str">
        <f>VLOOKUP($A:$A,Variables_extraites!$A:$AD,19,FALSE)</f>
        <v>NA</v>
      </c>
      <c r="AL157" s="58" t="str">
        <f>VLOOKUP($A:$A,Variables_extraites!$A:$AD,20,FALSE)</f>
        <v>NA</v>
      </c>
      <c r="AM157" s="74" t="str">
        <f>VLOOKUP($A:$A,Variables_extraites!$A:$AD,21,FALSE)</f>
        <v>NA</v>
      </c>
      <c r="AN157" s="74" t="str">
        <f>VLOOKUP($A:$A,Variables_extraites!$A:$AD,22,FALSE)</f>
        <v>NA</v>
      </c>
      <c r="AO157" s="58" t="str">
        <f>VLOOKUP($A:$A,Variables_extraites!$A:$AD,23,FALSE)</f>
        <v>NA</v>
      </c>
      <c r="AP157" s="74" t="str">
        <f>VLOOKUP($A:$A,Variables_extraites!$A:$AD,24,FALSE)</f>
        <v>NA</v>
      </c>
      <c r="AQ157" s="74" t="str">
        <f>VLOOKUP($A:$A,Variables_extraites!$A:$AD,25,FALSE)</f>
        <v>NA</v>
      </c>
      <c r="AR157" s="58" t="str">
        <f>VLOOKUP($A:$A,Variables_extraites!$A:$AD,26,FALSE)</f>
        <v>NA</v>
      </c>
      <c r="AS157" s="74" t="str">
        <f>VLOOKUP($A:$A,Variables_extraites!$A:$AD,27,FALSE)</f>
        <v>NA</v>
      </c>
      <c r="AT157" s="74" t="str">
        <f>VLOOKUP($A:$A,Variables_extraites!$A:$AD,28,FALSE)</f>
        <v>NA</v>
      </c>
      <c r="AU157" s="74" t="str">
        <f>VLOOKUP($A:$A,Variables_extraites!$A:$AD,29,FALSE)</f>
        <v>NA</v>
      </c>
      <c r="AV157" s="74">
        <f>VLOOKUP($A:$A,Variables_extraites!$A:$AD,30,FALSE)</f>
        <v>-24.35</v>
      </c>
      <c r="AW157" s="877">
        <v>8.4160796953375794</v>
      </c>
      <c r="AX157" s="877">
        <v>7.5431865245651704</v>
      </c>
      <c r="AY157" s="877">
        <v>5.0785244453890801</v>
      </c>
      <c r="AZ157" s="877">
        <v>2.20163386116965</v>
      </c>
      <c r="BA157" s="877">
        <v>7.24384042129034</v>
      </c>
      <c r="BB157" s="877">
        <v>6.3964335312509899</v>
      </c>
      <c r="BC157" s="877">
        <v>8.9443313911298397</v>
      </c>
      <c r="BD157" s="877">
        <v>7.5924570372680797</v>
      </c>
      <c r="BE157" s="877">
        <v>6.1898245588800203</v>
      </c>
      <c r="BF157" s="877">
        <v>0.79077203786200001</v>
      </c>
      <c r="BG157" s="877">
        <v>6.2981084032114198</v>
      </c>
      <c r="BH157" s="877">
        <v>6.7814908616581002</v>
      </c>
      <c r="BI157" s="877">
        <v>7.5438824887395803</v>
      </c>
      <c r="BJ157" s="877">
        <v>4.6152985790921104</v>
      </c>
      <c r="BK157" s="877">
        <v>6.0125686735030603</v>
      </c>
      <c r="BL157" s="877">
        <v>7.9151623335720602</v>
      </c>
      <c r="BM157" s="877">
        <v>6.0087647448634396</v>
      </c>
      <c r="BN157" s="877">
        <v>6.8327634564173101</v>
      </c>
      <c r="BO157" s="877">
        <v>5.9252873867703304</v>
      </c>
      <c r="BP157" s="877">
        <v>6.0810839286876304</v>
      </c>
      <c r="BQ157" s="877">
        <v>8.0369977742673502</v>
      </c>
      <c r="BR157" s="877">
        <v>1</v>
      </c>
      <c r="BS157" s="877">
        <v>9.9641097870181508</v>
      </c>
      <c r="BT157" s="877">
        <v>0.53605290024021002</v>
      </c>
      <c r="BU157" s="877">
        <v>4.97269265400426</v>
      </c>
      <c r="BV157" s="877">
        <v>6.3797249188483001</v>
      </c>
      <c r="BW157" s="877">
        <v>4.1929831699739903</v>
      </c>
      <c r="BX157" s="877">
        <v>10.947826849862</v>
      </c>
      <c r="BY157" s="877">
        <v>3.13257684267001</v>
      </c>
      <c r="BZ157" s="877">
        <v>7.3671089242757901</v>
      </c>
      <c r="CA157" s="877">
        <v>3.9588426752432402</v>
      </c>
      <c r="CB157" s="877">
        <v>3.58071792558622</v>
      </c>
      <c r="CC157" s="877">
        <v>3.97269265400426</v>
      </c>
      <c r="CD157" s="877">
        <v>9.4280568867779397</v>
      </c>
    </row>
    <row r="158" spans="1:82" ht="15.75" x14ac:dyDescent="0.25">
      <c r="A158" s="876">
        <v>273</v>
      </c>
      <c r="B158" s="267">
        <v>273</v>
      </c>
      <c r="C158" s="267">
        <v>0</v>
      </c>
      <c r="D158" s="29" t="s">
        <v>2120</v>
      </c>
      <c r="E158" s="27">
        <v>10381</v>
      </c>
      <c r="F158" s="911" t="s">
        <v>2119</v>
      </c>
      <c r="G158" s="911" t="s">
        <v>2119</v>
      </c>
      <c r="H158" s="161">
        <v>76</v>
      </c>
      <c r="I158" s="342">
        <v>17.968749999999996</v>
      </c>
      <c r="J158" s="484">
        <v>1</v>
      </c>
      <c r="K158" s="486">
        <v>1</v>
      </c>
      <c r="L158" s="317">
        <v>0</v>
      </c>
      <c r="M158" s="932">
        <v>50</v>
      </c>
      <c r="N158" s="913">
        <v>24.44</v>
      </c>
      <c r="O158" s="914">
        <v>43.744501813197012</v>
      </c>
      <c r="P158" s="915">
        <v>308.89999999999998</v>
      </c>
      <c r="Q158" s="916">
        <v>24</v>
      </c>
      <c r="R158" s="227">
        <v>14.977328119201049</v>
      </c>
      <c r="S158" s="427">
        <v>9.2112676056338039</v>
      </c>
      <c r="T158" s="917">
        <v>22</v>
      </c>
      <c r="U158" s="918">
        <v>-22.9</v>
      </c>
      <c r="V158" s="921">
        <v>49.48668025478046</v>
      </c>
      <c r="W158" s="920">
        <v>29.47915693675095</v>
      </c>
      <c r="X158" s="584">
        <v>30.666599999999999</v>
      </c>
      <c r="Y158" s="28">
        <f>VLOOKUP($A:$A,Variables_extraites!$A:$AD,7,FALSE)</f>
        <v>0</v>
      </c>
      <c r="Z158" s="28">
        <f>VLOOKUP($A:$A,Variables_extraites!$A:$AD,8,FALSE)</f>
        <v>0</v>
      </c>
      <c r="AA158" s="28">
        <f>VLOOKUP($A:$A,Variables_extraites!$A:$AD,9,FALSE)</f>
        <v>13.6</v>
      </c>
      <c r="AB158" s="28">
        <f>VLOOKUP($A:$A,Variables_extraites!$A:$AD,10,FALSE)</f>
        <v>0</v>
      </c>
      <c r="AC158" s="28">
        <f>VLOOKUP($A:$A,Variables_extraites!$A:$AD,11,FALSE)</f>
        <v>0</v>
      </c>
      <c r="AD158" s="28">
        <f>VLOOKUP($A:$A,Variables_extraites!$A:$AD,12,FALSE)</f>
        <v>0</v>
      </c>
      <c r="AE158" s="74">
        <f>VLOOKUP($A:$A,Variables_extraites!$A:$AD,13,FALSE)</f>
        <v>63.47540983606558</v>
      </c>
      <c r="AF158" s="74">
        <f>VLOOKUP($A:$A,Variables_extraites!$A:$AD,14,FALSE)</f>
        <v>1.0299212598425198</v>
      </c>
      <c r="AG158" s="84">
        <f>VLOOKUP($A:$A,Variables_extraites!$A:$AD,15,FALSE)</f>
        <v>20</v>
      </c>
      <c r="AH158" s="74" t="str">
        <f>VLOOKUP($A:$A,Variables_extraites!$A:$AD,16,FALSE)</f>
        <v>NA</v>
      </c>
      <c r="AI158" s="58" t="str">
        <f>VLOOKUP($A:$A,Variables_extraites!$A:$AD,17,FALSE)</f>
        <v>NA</v>
      </c>
      <c r="AJ158" s="58" t="str">
        <f>VLOOKUP($A:$A,Variables_extraites!$A:$AD,18,FALSE)</f>
        <v>NA</v>
      </c>
      <c r="AK158" s="74" t="str">
        <f>VLOOKUP($A:$A,Variables_extraites!$A:$AD,19,FALSE)</f>
        <v>NA</v>
      </c>
      <c r="AL158" s="58" t="str">
        <f>VLOOKUP($A:$A,Variables_extraites!$A:$AD,20,FALSE)</f>
        <v>NA</v>
      </c>
      <c r="AM158" s="74" t="str">
        <f>VLOOKUP($A:$A,Variables_extraites!$A:$AD,21,FALSE)</f>
        <v>NA</v>
      </c>
      <c r="AN158" s="74" t="str">
        <f>VLOOKUP($A:$A,Variables_extraites!$A:$AD,22,FALSE)</f>
        <v>NA</v>
      </c>
      <c r="AO158" s="58" t="str">
        <f>VLOOKUP($A:$A,Variables_extraites!$A:$AD,23,FALSE)</f>
        <v>NA</v>
      </c>
      <c r="AP158" s="74" t="str">
        <f>VLOOKUP($A:$A,Variables_extraites!$A:$AD,24,FALSE)</f>
        <v>NA</v>
      </c>
      <c r="AQ158" s="74" t="str">
        <f>VLOOKUP($A:$A,Variables_extraites!$A:$AD,25,FALSE)</f>
        <v>NA</v>
      </c>
      <c r="AR158" s="58" t="str">
        <f>VLOOKUP($A:$A,Variables_extraites!$A:$AD,26,FALSE)</f>
        <v>NA</v>
      </c>
      <c r="AS158" s="74" t="str">
        <f>VLOOKUP($A:$A,Variables_extraites!$A:$AD,27,FALSE)</f>
        <v>NA</v>
      </c>
      <c r="AT158" s="74" t="str">
        <f>VLOOKUP($A:$A,Variables_extraites!$A:$AD,28,FALSE)</f>
        <v>NA</v>
      </c>
      <c r="AU158" s="74" t="str">
        <f>VLOOKUP($A:$A,Variables_extraites!$A:$AD,29,FALSE)</f>
        <v>NA</v>
      </c>
      <c r="AV158" s="74">
        <f>VLOOKUP($A:$A,Variables_extraites!$A:$AD,30,FALSE)</f>
        <v>-22.84</v>
      </c>
      <c r="AW158" s="877">
        <v>8.0168082876865494</v>
      </c>
      <c r="AX158" s="877">
        <v>7.9108525617609402</v>
      </c>
      <c r="AY158" s="877">
        <v>5.2008495746372096</v>
      </c>
      <c r="AZ158" s="877">
        <v>0.81885056089543395</v>
      </c>
      <c r="BA158" s="877">
        <v>6.9502351004856902</v>
      </c>
      <c r="BB158" s="877">
        <v>5.1731274334806603</v>
      </c>
      <c r="BC158" s="877">
        <v>9.2996659441301794</v>
      </c>
      <c r="BD158" s="877">
        <v>7.8500617882358901</v>
      </c>
      <c r="BE158" s="877">
        <v>6.2716497724572102</v>
      </c>
      <c r="BF158" s="877">
        <v>1.2986583155645199</v>
      </c>
      <c r="BG158" s="877">
        <v>5.8504994137581203</v>
      </c>
      <c r="BH158" s="877">
        <v>6.4495613746132401</v>
      </c>
      <c r="BI158" s="877">
        <v>7.2367795981337801</v>
      </c>
      <c r="BJ158" s="877">
        <v>4.3805909342659204</v>
      </c>
      <c r="BK158" s="877">
        <v>5.7863349804169699</v>
      </c>
      <c r="BL158" s="877">
        <v>7.7589560376027196</v>
      </c>
      <c r="BM158" s="877">
        <v>6.5536676884830598</v>
      </c>
      <c r="BN158" s="877">
        <v>6.7738644938833303</v>
      </c>
      <c r="BO158" s="877">
        <v>5.9641675606817701</v>
      </c>
      <c r="BP158" s="877">
        <v>6.6311042823658797</v>
      </c>
      <c r="BQ158" s="877">
        <v>7.7041803229258301</v>
      </c>
      <c r="BR158" s="877">
        <v>2.72683121703249</v>
      </c>
      <c r="BS158" s="877">
        <v>10.1409703276587</v>
      </c>
      <c r="BT158" s="877">
        <v>2.0356239097307198</v>
      </c>
      <c r="BU158" s="877">
        <v>7.1876489953106004</v>
      </c>
      <c r="BV158" s="877">
        <v>6.9386386584727999</v>
      </c>
      <c r="BW158" s="877">
        <v>5.1917995010650797</v>
      </c>
      <c r="BX158" s="877">
        <v>9.6029586195175796</v>
      </c>
      <c r="BY158" s="877">
        <v>2.6915341649191999</v>
      </c>
      <c r="BZ158" s="877">
        <v>7.3651850974117599</v>
      </c>
      <c r="CA158" s="877">
        <v>3.9532652390148399</v>
      </c>
      <c r="CB158" s="877">
        <v>2.2377735221058299</v>
      </c>
      <c r="CC158" s="877">
        <v>4.46081777827811</v>
      </c>
      <c r="CD158" s="877">
        <v>8.1053464179280095</v>
      </c>
    </row>
    <row r="159" spans="1:82" ht="15.75" x14ac:dyDescent="0.25">
      <c r="A159" s="876">
        <v>274</v>
      </c>
      <c r="B159" s="267">
        <v>274</v>
      </c>
      <c r="C159" s="267">
        <v>0</v>
      </c>
      <c r="D159" s="29" t="s">
        <v>2120</v>
      </c>
      <c r="E159" s="27">
        <v>10413</v>
      </c>
      <c r="F159" s="911" t="s">
        <v>2119</v>
      </c>
      <c r="G159" s="911" t="s">
        <v>2119</v>
      </c>
      <c r="H159" s="161">
        <v>73</v>
      </c>
      <c r="I159" s="342">
        <v>28.326580372189753</v>
      </c>
      <c r="J159" s="484">
        <v>1</v>
      </c>
      <c r="K159" s="501">
        <v>2</v>
      </c>
      <c r="L159" s="317">
        <v>0</v>
      </c>
      <c r="M159" s="915">
        <v>56</v>
      </c>
      <c r="N159" s="913">
        <v>27.46</v>
      </c>
      <c r="O159" s="914">
        <v>93.492681965321779</v>
      </c>
      <c r="P159" s="915">
        <v>77.7</v>
      </c>
      <c r="Q159" s="916">
        <v>4</v>
      </c>
      <c r="R159" s="227">
        <v>14.196588114183252</v>
      </c>
      <c r="S159" s="427">
        <v>8.7205882352941178</v>
      </c>
      <c r="T159" s="917">
        <v>32</v>
      </c>
      <c r="U159" s="918">
        <v>-24.5</v>
      </c>
      <c r="V159" s="919">
        <v>42.943523999999996</v>
      </c>
      <c r="W159" s="920">
        <v>30.45285077748477</v>
      </c>
      <c r="X159" s="584">
        <v>36.758000000000003</v>
      </c>
      <c r="Y159" s="28">
        <f>VLOOKUP($A:$A,Variables_extraites!$A:$AD,7,FALSE)</f>
        <v>0</v>
      </c>
      <c r="Z159" s="28">
        <f>VLOOKUP($A:$A,Variables_extraites!$A:$AD,8,FALSE)</f>
        <v>0</v>
      </c>
      <c r="AA159" s="28">
        <f>VLOOKUP($A:$A,Variables_extraites!$A:$AD,9,FALSE)</f>
        <v>12.9</v>
      </c>
      <c r="AB159" s="28">
        <f>VLOOKUP($A:$A,Variables_extraites!$A:$AD,10,FALSE)</f>
        <v>0</v>
      </c>
      <c r="AC159" s="28">
        <f>VLOOKUP($A:$A,Variables_extraites!$A:$AD,11,FALSE)</f>
        <v>0</v>
      </c>
      <c r="AD159" s="28">
        <f>VLOOKUP($A:$A,Variables_extraites!$A:$AD,12,FALSE)</f>
        <v>0</v>
      </c>
      <c r="AE159" s="74">
        <f>VLOOKUP($A:$A,Variables_extraites!$A:$AD,13,FALSE)</f>
        <v>63.911580970687176</v>
      </c>
      <c r="AF159" s="74">
        <f>VLOOKUP($A:$A,Variables_extraites!$A:$AD,14,FALSE)</f>
        <v>0.82821229050279332</v>
      </c>
      <c r="AG159" s="84">
        <f>VLOOKUP($A:$A,Variables_extraites!$A:$AD,15,FALSE)</f>
        <v>27</v>
      </c>
      <c r="AH159" s="74" t="str">
        <f>VLOOKUP($A:$A,Variables_extraites!$A:$AD,16,FALSE)</f>
        <v>NA</v>
      </c>
      <c r="AI159" s="58" t="str">
        <f>VLOOKUP($A:$A,Variables_extraites!$A:$AD,17,FALSE)</f>
        <v>NA</v>
      </c>
      <c r="AJ159" s="58" t="str">
        <f>VLOOKUP($A:$A,Variables_extraites!$A:$AD,18,FALSE)</f>
        <v>NA</v>
      </c>
      <c r="AK159" s="74" t="str">
        <f>VLOOKUP($A:$A,Variables_extraites!$A:$AD,19,FALSE)</f>
        <v>NA</v>
      </c>
      <c r="AL159" s="58" t="str">
        <f>VLOOKUP($A:$A,Variables_extraites!$A:$AD,20,FALSE)</f>
        <v>NA</v>
      </c>
      <c r="AM159" s="74" t="str">
        <f>VLOOKUP($A:$A,Variables_extraites!$A:$AD,21,FALSE)</f>
        <v>NA</v>
      </c>
      <c r="AN159" s="74" t="str">
        <f>VLOOKUP($A:$A,Variables_extraites!$A:$AD,22,FALSE)</f>
        <v>NA</v>
      </c>
      <c r="AO159" s="58" t="str">
        <f>VLOOKUP($A:$A,Variables_extraites!$A:$AD,23,FALSE)</f>
        <v>NA</v>
      </c>
      <c r="AP159" s="74" t="str">
        <f>VLOOKUP($A:$A,Variables_extraites!$A:$AD,24,FALSE)</f>
        <v>NA</v>
      </c>
      <c r="AQ159" s="74" t="str">
        <f>VLOOKUP($A:$A,Variables_extraites!$A:$AD,25,FALSE)</f>
        <v>NA</v>
      </c>
      <c r="AR159" s="58" t="str">
        <f>VLOOKUP($A:$A,Variables_extraites!$A:$AD,26,FALSE)</f>
        <v>NA</v>
      </c>
      <c r="AS159" s="74" t="str">
        <f>VLOOKUP($A:$A,Variables_extraites!$A:$AD,27,FALSE)</f>
        <v>NA</v>
      </c>
      <c r="AT159" s="74" t="str">
        <f>VLOOKUP($A:$A,Variables_extraites!$A:$AD,28,FALSE)</f>
        <v>NA</v>
      </c>
      <c r="AU159" s="74" t="str">
        <f>VLOOKUP($A:$A,Variables_extraites!$A:$AD,29,FALSE)</f>
        <v>NA</v>
      </c>
      <c r="AV159" s="74">
        <f>VLOOKUP($A:$A,Variables_extraites!$A:$AD,30,FALSE)</f>
        <v>-25.58</v>
      </c>
      <c r="AW159" s="877">
        <v>8.5085078844862299</v>
      </c>
      <c r="AX159" s="877">
        <v>8.0014081943928108</v>
      </c>
      <c r="AY159" s="877">
        <v>5.3586072491178101</v>
      </c>
      <c r="AZ159" s="877">
        <v>1.92219784839637</v>
      </c>
      <c r="BA159" s="877">
        <v>7.8019346462733496</v>
      </c>
      <c r="BB159" s="877">
        <v>5.9995490873409496</v>
      </c>
      <c r="BC159" s="877">
        <v>9.2037639873732804</v>
      </c>
      <c r="BD159" s="877">
        <v>7.5043025831631702</v>
      </c>
      <c r="BE159" s="877">
        <v>6.2479275134435897</v>
      </c>
      <c r="BF159" s="877">
        <v>1.20163386116965</v>
      </c>
      <c r="BG159" s="877">
        <v>6.4465870853068798</v>
      </c>
      <c r="BH159" s="877">
        <v>6.7924649599799398</v>
      </c>
      <c r="BI159" s="877">
        <v>7.3638719248575297</v>
      </c>
      <c r="BJ159" s="877">
        <v>4.5515160176280096</v>
      </c>
      <c r="BK159" s="877">
        <v>5.8237493603082697</v>
      </c>
      <c r="BL159" s="877">
        <v>7.66817586897014</v>
      </c>
      <c r="BM159" s="877">
        <v>6.5223068928713896</v>
      </c>
      <c r="BN159" s="877">
        <v>6.93428059364002</v>
      </c>
      <c r="BO159" s="877">
        <v>5.51191074867093</v>
      </c>
      <c r="BP159" s="877">
        <v>6.0349639897492997</v>
      </c>
      <c r="BQ159" s="877">
        <v>8.0678645504919793</v>
      </c>
      <c r="BR159" s="877">
        <v>5.5052558009321597</v>
      </c>
      <c r="BS159" s="877">
        <v>10.5695043832359</v>
      </c>
      <c r="BT159" s="877">
        <v>2.7739963251111699</v>
      </c>
      <c r="BU159" s="877">
        <v>6.7839804136837998</v>
      </c>
      <c r="BV159" s="877">
        <v>6.6252704893746897</v>
      </c>
      <c r="BW159" s="877">
        <v>4.7897292513757703</v>
      </c>
      <c r="BX159" s="877">
        <v>10.3447730281407</v>
      </c>
      <c r="BY159" s="877">
        <v>2.8678964639926501</v>
      </c>
      <c r="BZ159" s="877">
        <v>8.2560199343923095</v>
      </c>
      <c r="CA159" s="877">
        <v>3.8914191868460799</v>
      </c>
      <c r="CB159" s="877">
        <v>2.0887530937484202</v>
      </c>
      <c r="CC159" s="877">
        <v>1.2787246127516301</v>
      </c>
      <c r="CD159" s="877">
        <v>7.7955080581247698</v>
      </c>
    </row>
    <row r="160" spans="1:82" ht="15.75" x14ac:dyDescent="0.25">
      <c r="A160" s="876">
        <v>275</v>
      </c>
      <c r="B160" s="267">
        <v>275</v>
      </c>
      <c r="C160" s="267">
        <v>0</v>
      </c>
      <c r="D160" s="29" t="s">
        <v>2120</v>
      </c>
      <c r="E160" s="27">
        <v>10538</v>
      </c>
      <c r="F160" s="911" t="s">
        <v>2119</v>
      </c>
      <c r="G160" s="911"/>
      <c r="H160" s="161">
        <v>43</v>
      </c>
      <c r="I160" s="342">
        <v>23.98687034465345</v>
      </c>
      <c r="J160" s="484">
        <v>0</v>
      </c>
      <c r="K160" s="486">
        <v>1</v>
      </c>
      <c r="L160" s="317">
        <v>0</v>
      </c>
      <c r="M160" s="932">
        <v>75</v>
      </c>
      <c r="N160" s="913">
        <v>35.39</v>
      </c>
      <c r="O160" s="914">
        <v>50.521731124707323</v>
      </c>
      <c r="P160" s="915">
        <v>24.8</v>
      </c>
      <c r="Q160" s="916">
        <v>4</v>
      </c>
      <c r="R160" s="227">
        <v>20.05046371093249</v>
      </c>
      <c r="S160" s="427">
        <v>6.0158730158730158</v>
      </c>
      <c r="T160" s="917"/>
      <c r="U160" s="918"/>
      <c r="V160" s="921">
        <v>67.68659331721328</v>
      </c>
      <c r="W160" s="934">
        <v>22.145536897302154</v>
      </c>
      <c r="X160" s="974">
        <v>27.613299999999999</v>
      </c>
      <c r="Y160" s="28">
        <f>VLOOKUP($A:$A,Variables_extraites!$A:$AD,7,FALSE)</f>
        <v>0</v>
      </c>
      <c r="Z160" s="28">
        <f>VLOOKUP($A:$A,Variables_extraites!$A:$AD,8,FALSE)</f>
        <v>0</v>
      </c>
      <c r="AA160" s="28">
        <f>VLOOKUP($A:$A,Variables_extraites!$A:$AD,9,FALSE)</f>
        <v>13.8</v>
      </c>
      <c r="AB160" s="28">
        <f>VLOOKUP($A:$A,Variables_extraites!$A:$AD,10,FALSE)</f>
        <v>0</v>
      </c>
      <c r="AC160" s="28">
        <f>VLOOKUP($A:$A,Variables_extraites!$A:$AD,11,FALSE)</f>
        <v>0</v>
      </c>
      <c r="AD160" s="28">
        <f>VLOOKUP($A:$A,Variables_extraites!$A:$AD,12,FALSE)</f>
        <v>0</v>
      </c>
      <c r="AE160" s="74">
        <f>VLOOKUP($A:$A,Variables_extraites!$A:$AD,13,FALSE)</f>
        <v>60.507652108995892</v>
      </c>
      <c r="AF160" s="74">
        <f>VLOOKUP($A:$A,Variables_extraites!$A:$AD,14,FALSE)</f>
        <v>2.1595441595441596</v>
      </c>
      <c r="AG160" s="84">
        <f>VLOOKUP($A:$A,Variables_extraites!$A:$AD,15,FALSE)</f>
        <v>34</v>
      </c>
      <c r="AH160" s="74" t="str">
        <f>VLOOKUP($A:$A,Variables_extraites!$A:$AD,16,FALSE)</f>
        <v>NA</v>
      </c>
      <c r="AI160" s="58" t="str">
        <f>VLOOKUP($A:$A,Variables_extraites!$A:$AD,17,FALSE)</f>
        <v>NA</v>
      </c>
      <c r="AJ160" s="58" t="str">
        <f>VLOOKUP($A:$A,Variables_extraites!$A:$AD,18,FALSE)</f>
        <v>NA</v>
      </c>
      <c r="AK160" s="74" t="str">
        <f>VLOOKUP($A:$A,Variables_extraites!$A:$AD,19,FALSE)</f>
        <v>NA</v>
      </c>
      <c r="AL160" s="58" t="str">
        <f>VLOOKUP($A:$A,Variables_extraites!$A:$AD,20,FALSE)</f>
        <v>NA</v>
      </c>
      <c r="AM160" s="74" t="str">
        <f>VLOOKUP($A:$A,Variables_extraites!$A:$AD,21,FALSE)</f>
        <v>NA</v>
      </c>
      <c r="AN160" s="74" t="str">
        <f>VLOOKUP($A:$A,Variables_extraites!$A:$AD,22,FALSE)</f>
        <v>NA</v>
      </c>
      <c r="AO160" s="58" t="str">
        <f>VLOOKUP($A:$A,Variables_extraites!$A:$AD,23,FALSE)</f>
        <v>NA</v>
      </c>
      <c r="AP160" s="74" t="str">
        <f>VLOOKUP($A:$A,Variables_extraites!$A:$AD,24,FALSE)</f>
        <v>NA</v>
      </c>
      <c r="AQ160" s="74" t="str">
        <f>VLOOKUP($A:$A,Variables_extraites!$A:$AD,25,FALSE)</f>
        <v>NA</v>
      </c>
      <c r="AR160" s="58" t="str">
        <f>VLOOKUP($A:$A,Variables_extraites!$A:$AD,26,FALSE)</f>
        <v>NA</v>
      </c>
      <c r="AS160" s="74" t="str">
        <f>VLOOKUP($A:$A,Variables_extraites!$A:$AD,27,FALSE)</f>
        <v>NA</v>
      </c>
      <c r="AT160" s="74" t="str">
        <f>VLOOKUP($A:$A,Variables_extraites!$A:$AD,28,FALSE)</f>
        <v>NA</v>
      </c>
      <c r="AU160" s="74" t="str">
        <f>VLOOKUP($A:$A,Variables_extraites!$A:$AD,29,FALSE)</f>
        <v>NA</v>
      </c>
      <c r="AV160" s="74">
        <f>VLOOKUP($A:$A,Variables_extraites!$A:$AD,30,FALSE)</f>
        <v>-26.37</v>
      </c>
      <c r="AW160" s="877" t="s">
        <v>64</v>
      </c>
      <c r="AX160" s="877" t="s">
        <v>64</v>
      </c>
      <c r="AY160" s="877" t="s">
        <v>64</v>
      </c>
      <c r="AZ160" s="877" t="s">
        <v>64</v>
      </c>
      <c r="BA160" s="877" t="s">
        <v>64</v>
      </c>
      <c r="BB160" s="877" t="s">
        <v>64</v>
      </c>
      <c r="BC160" s="877" t="s">
        <v>64</v>
      </c>
      <c r="BD160" s="877" t="s">
        <v>64</v>
      </c>
      <c r="BE160" s="877" t="s">
        <v>64</v>
      </c>
      <c r="BF160" s="877" t="s">
        <v>64</v>
      </c>
      <c r="BG160" s="877" t="s">
        <v>64</v>
      </c>
      <c r="BH160" s="877" t="s">
        <v>64</v>
      </c>
      <c r="BI160" s="877" t="s">
        <v>64</v>
      </c>
      <c r="BJ160" s="877" t="s">
        <v>64</v>
      </c>
      <c r="BK160" s="877" t="s">
        <v>64</v>
      </c>
      <c r="BL160" s="877" t="s">
        <v>64</v>
      </c>
      <c r="BM160" s="877" t="s">
        <v>64</v>
      </c>
      <c r="BN160" s="877" t="s">
        <v>64</v>
      </c>
      <c r="BO160" s="877" t="s">
        <v>64</v>
      </c>
      <c r="BP160" s="877" t="s">
        <v>64</v>
      </c>
      <c r="BQ160" s="877" t="s">
        <v>64</v>
      </c>
      <c r="BR160" s="877" t="s">
        <v>64</v>
      </c>
      <c r="BS160" s="877" t="s">
        <v>64</v>
      </c>
      <c r="BT160" s="877" t="s">
        <v>64</v>
      </c>
      <c r="BU160" s="877" t="s">
        <v>64</v>
      </c>
      <c r="BV160" s="877" t="s">
        <v>64</v>
      </c>
      <c r="BW160" s="877" t="s">
        <v>64</v>
      </c>
      <c r="BX160" s="877" t="s">
        <v>64</v>
      </c>
      <c r="BY160" s="877" t="s">
        <v>64</v>
      </c>
      <c r="BZ160" s="877" t="s">
        <v>64</v>
      </c>
      <c r="CA160" s="877" t="s">
        <v>64</v>
      </c>
      <c r="CB160" s="877" t="s">
        <v>64</v>
      </c>
      <c r="CC160" s="877" t="s">
        <v>64</v>
      </c>
      <c r="CD160" s="877" t="s">
        <v>64</v>
      </c>
    </row>
    <row r="161" spans="1:82" ht="15.75" x14ac:dyDescent="0.25">
      <c r="A161" s="876">
        <v>279</v>
      </c>
      <c r="B161" s="27">
        <v>279</v>
      </c>
      <c r="C161" s="267">
        <v>0</v>
      </c>
      <c r="D161" s="29" t="s">
        <v>2120</v>
      </c>
      <c r="E161" s="27">
        <v>10317</v>
      </c>
      <c r="F161" s="911" t="s">
        <v>2119</v>
      </c>
      <c r="G161" s="911" t="s">
        <v>2119</v>
      </c>
      <c r="H161" s="161">
        <v>67</v>
      </c>
      <c r="I161" s="342">
        <v>35</v>
      </c>
      <c r="J161" s="484">
        <v>1</v>
      </c>
      <c r="K161" s="486"/>
      <c r="L161" s="317">
        <v>0</v>
      </c>
      <c r="M161" s="932">
        <v>47</v>
      </c>
      <c r="N161" s="916">
        <v>23.67</v>
      </c>
      <c r="O161" s="933">
        <v>70.613843030526382</v>
      </c>
      <c r="P161" s="915"/>
      <c r="Q161" s="916"/>
      <c r="R161" s="227"/>
      <c r="S161" s="427"/>
      <c r="T161" s="917"/>
      <c r="U161" s="918"/>
      <c r="V161" s="921"/>
      <c r="W161" s="934"/>
      <c r="X161" s="935">
        <v>32.719099999999997</v>
      </c>
      <c r="Y161" s="28" t="str">
        <f>VLOOKUP($A:$A,Variables_extraites!$A:$AD,7,FALSE)</f>
        <v>NA</v>
      </c>
      <c r="Z161" s="28" t="str">
        <f>VLOOKUP($A:$A,Variables_extraites!$A:$AD,8,FALSE)</f>
        <v>NA</v>
      </c>
      <c r="AA161" s="28" t="str">
        <f>VLOOKUP($A:$A,Variables_extraites!$A:$AD,9,FALSE)</f>
        <v>NA</v>
      </c>
      <c r="AB161" s="28" t="str">
        <f>VLOOKUP($A:$A,Variables_extraites!$A:$AD,10,FALSE)</f>
        <v>NA</v>
      </c>
      <c r="AC161" s="28" t="str">
        <f>VLOOKUP($A:$A,Variables_extraites!$A:$AD,11,FALSE)</f>
        <v>NA</v>
      </c>
      <c r="AD161" s="28" t="str">
        <f>VLOOKUP($A:$A,Variables_extraites!$A:$AD,12,FALSE)</f>
        <v>NA</v>
      </c>
      <c r="AE161" s="74" t="str">
        <f>VLOOKUP($A:$A,Variables_extraites!$A:$AD,13,FALSE)</f>
        <v>NA</v>
      </c>
      <c r="AF161" s="74" t="str">
        <f>VLOOKUP($A:$A,Variables_extraites!$A:$AD,14,FALSE)</f>
        <v>NA</v>
      </c>
      <c r="AG161" s="84" t="str">
        <f>VLOOKUP($A:$A,Variables_extraites!$A:$AD,15,FALSE)</f>
        <v>NA</v>
      </c>
      <c r="AH161" s="74" t="str">
        <f>VLOOKUP($A:$A,Variables_extraites!$A:$AD,16,FALSE)</f>
        <v>NA</v>
      </c>
      <c r="AI161" s="58" t="str">
        <f>VLOOKUP($A:$A,Variables_extraites!$A:$AD,17,FALSE)</f>
        <v>NA</v>
      </c>
      <c r="AJ161" s="58" t="str">
        <f>VLOOKUP($A:$A,Variables_extraites!$A:$AD,18,FALSE)</f>
        <v>NA</v>
      </c>
      <c r="AK161" s="74" t="str">
        <f>VLOOKUP($A:$A,Variables_extraites!$A:$AD,19,FALSE)</f>
        <v>NA</v>
      </c>
      <c r="AL161" s="58" t="str">
        <f>VLOOKUP($A:$A,Variables_extraites!$A:$AD,20,FALSE)</f>
        <v>NA</v>
      </c>
      <c r="AM161" s="74" t="str">
        <f>VLOOKUP($A:$A,Variables_extraites!$A:$AD,21,FALSE)</f>
        <v>NA</v>
      </c>
      <c r="AN161" s="74" t="str">
        <f>VLOOKUP($A:$A,Variables_extraites!$A:$AD,22,FALSE)</f>
        <v>NA</v>
      </c>
      <c r="AO161" s="58" t="str">
        <f>VLOOKUP($A:$A,Variables_extraites!$A:$AD,23,FALSE)</f>
        <v>NA</v>
      </c>
      <c r="AP161" s="74" t="str">
        <f>VLOOKUP($A:$A,Variables_extraites!$A:$AD,24,FALSE)</f>
        <v>NA</v>
      </c>
      <c r="AQ161" s="74" t="str">
        <f>VLOOKUP($A:$A,Variables_extraites!$A:$AD,25,FALSE)</f>
        <v>NA</v>
      </c>
      <c r="AR161" s="58" t="str">
        <f>VLOOKUP($A:$A,Variables_extraites!$A:$AD,26,FALSE)</f>
        <v>NA</v>
      </c>
      <c r="AS161" s="74" t="str">
        <f>VLOOKUP($A:$A,Variables_extraites!$A:$AD,27,FALSE)</f>
        <v>NA</v>
      </c>
      <c r="AT161" s="74" t="str">
        <f>VLOOKUP($A:$A,Variables_extraites!$A:$AD,28,FALSE)</f>
        <v>NA</v>
      </c>
      <c r="AU161" s="74" t="str">
        <f>VLOOKUP($A:$A,Variables_extraites!$A:$AD,29,FALSE)</f>
        <v>NA</v>
      </c>
      <c r="AV161" s="74" t="str">
        <f>VLOOKUP($A:$A,Variables_extraites!$A:$AD,30,FALSE)</f>
        <v>NA</v>
      </c>
      <c r="AW161" s="877">
        <v>8.2855409328704201</v>
      </c>
      <c r="AX161" s="877">
        <v>7.6920923754275696</v>
      </c>
      <c r="AY161" s="877">
        <v>5.2020258446093397</v>
      </c>
      <c r="AZ161" s="877">
        <v>3.1651079851445401</v>
      </c>
      <c r="BA161" s="877">
        <v>7.3352116817057897</v>
      </c>
      <c r="BB161" s="877">
        <v>6.8539956471763901</v>
      </c>
      <c r="BC161" s="877">
        <v>8.7646062431096503</v>
      </c>
      <c r="BD161" s="877">
        <v>7.5511314527741096</v>
      </c>
      <c r="BE161" s="877">
        <v>6.2937015420807398</v>
      </c>
      <c r="BF161" s="877">
        <v>1.99276843076892</v>
      </c>
      <c r="BG161" s="877">
        <v>5.8354188404754801</v>
      </c>
      <c r="BH161" s="877">
        <v>6.3476656563009701</v>
      </c>
      <c r="BI161" s="877">
        <v>7.6113199476849998</v>
      </c>
      <c r="BJ161" s="877">
        <v>4.3233700690612702</v>
      </c>
      <c r="BK161" s="877">
        <v>5.9071310247467901</v>
      </c>
      <c r="BL161" s="877">
        <v>7.1204970984442504</v>
      </c>
      <c r="BM161" s="877">
        <v>6.2988415731120302</v>
      </c>
      <c r="BN161" s="877">
        <v>7.52778975157233</v>
      </c>
      <c r="BO161" s="877">
        <v>5.9565213633331204</v>
      </c>
      <c r="BP161" s="877">
        <v>6.0285691521967699</v>
      </c>
      <c r="BQ161" s="877">
        <v>7.5752366840397602</v>
      </c>
      <c r="BR161" s="877">
        <v>-0.736965594166206</v>
      </c>
      <c r="BS161" s="877">
        <v>10.2181514977826</v>
      </c>
      <c r="BT161" s="877">
        <v>0.33342373372519202</v>
      </c>
      <c r="BU161" s="877">
        <v>5.7045953476323996</v>
      </c>
      <c r="BV161" s="877">
        <v>6.7856813194747501</v>
      </c>
      <c r="BW161" s="877">
        <v>3.9634741239748901</v>
      </c>
      <c r="BX161" s="877">
        <v>10.6364614925354</v>
      </c>
      <c r="BY161" s="877">
        <v>3.3045110418099499</v>
      </c>
      <c r="BZ161" s="877">
        <v>6.3605398616518096</v>
      </c>
      <c r="CA161" s="877">
        <v>4.6473145095471402</v>
      </c>
      <c r="CB161" s="877">
        <v>4.2759216308835697</v>
      </c>
      <c r="CC161" s="877">
        <v>6.4415609417986097</v>
      </c>
      <c r="CD161" s="877">
        <v>9.8847277640573896</v>
      </c>
    </row>
    <row r="162" spans="1:82" ht="15.75" x14ac:dyDescent="0.25">
      <c r="A162" s="876">
        <v>280</v>
      </c>
      <c r="B162" s="27">
        <v>280</v>
      </c>
      <c r="C162" s="267">
        <v>0</v>
      </c>
      <c r="D162" s="29" t="s">
        <v>2120</v>
      </c>
      <c r="E162" s="27">
        <v>10318</v>
      </c>
      <c r="F162" s="911" t="s">
        <v>2119</v>
      </c>
      <c r="G162" s="911" t="s">
        <v>2119</v>
      </c>
      <c r="H162" s="161">
        <v>65</v>
      </c>
      <c r="I162" s="342">
        <v>25</v>
      </c>
      <c r="J162" s="484">
        <v>1</v>
      </c>
      <c r="K162" s="486"/>
      <c r="L162" s="317">
        <v>0</v>
      </c>
      <c r="M162" s="932">
        <v>93</v>
      </c>
      <c r="N162" s="916">
        <v>25.51</v>
      </c>
      <c r="O162" s="933">
        <v>75.037270527082811</v>
      </c>
      <c r="P162" s="915"/>
      <c r="Q162" s="916"/>
      <c r="R162" s="227"/>
      <c r="S162" s="427"/>
      <c r="T162" s="917"/>
      <c r="U162" s="918"/>
      <c r="V162" s="921"/>
      <c r="W162" s="934"/>
      <c r="X162" s="935">
        <v>20.4876</v>
      </c>
      <c r="Y162" s="28" t="str">
        <f>VLOOKUP($A:$A,Variables_extraites!$A:$AD,7,FALSE)</f>
        <v>NA</v>
      </c>
      <c r="Z162" s="28" t="str">
        <f>VLOOKUP($A:$A,Variables_extraites!$A:$AD,8,FALSE)</f>
        <v>NA</v>
      </c>
      <c r="AA162" s="28" t="str">
        <f>VLOOKUP($A:$A,Variables_extraites!$A:$AD,9,FALSE)</f>
        <v>NA</v>
      </c>
      <c r="AB162" s="28" t="str">
        <f>VLOOKUP($A:$A,Variables_extraites!$A:$AD,10,FALSE)</f>
        <v>NA</v>
      </c>
      <c r="AC162" s="28" t="str">
        <f>VLOOKUP($A:$A,Variables_extraites!$A:$AD,11,FALSE)</f>
        <v>NA</v>
      </c>
      <c r="AD162" s="28" t="str">
        <f>VLOOKUP($A:$A,Variables_extraites!$A:$AD,12,FALSE)</f>
        <v>NA</v>
      </c>
      <c r="AE162" s="74" t="str">
        <f>VLOOKUP($A:$A,Variables_extraites!$A:$AD,13,FALSE)</f>
        <v>NA</v>
      </c>
      <c r="AF162" s="74" t="str">
        <f>VLOOKUP($A:$A,Variables_extraites!$A:$AD,14,FALSE)</f>
        <v>NA</v>
      </c>
      <c r="AG162" s="84" t="str">
        <f>VLOOKUP($A:$A,Variables_extraites!$A:$AD,15,FALSE)</f>
        <v>NA</v>
      </c>
      <c r="AH162" s="74" t="str">
        <f>VLOOKUP($A:$A,Variables_extraites!$A:$AD,16,FALSE)</f>
        <v>NA</v>
      </c>
      <c r="AI162" s="58" t="str">
        <f>VLOOKUP($A:$A,Variables_extraites!$A:$AD,17,FALSE)</f>
        <v>NA</v>
      </c>
      <c r="AJ162" s="58" t="str">
        <f>VLOOKUP($A:$A,Variables_extraites!$A:$AD,18,FALSE)</f>
        <v>NA</v>
      </c>
      <c r="AK162" s="74" t="str">
        <f>VLOOKUP($A:$A,Variables_extraites!$A:$AD,19,FALSE)</f>
        <v>NA</v>
      </c>
      <c r="AL162" s="58" t="str">
        <f>VLOOKUP($A:$A,Variables_extraites!$A:$AD,20,FALSE)</f>
        <v>NA</v>
      </c>
      <c r="AM162" s="74" t="str">
        <f>VLOOKUP($A:$A,Variables_extraites!$A:$AD,21,FALSE)</f>
        <v>NA</v>
      </c>
      <c r="AN162" s="74" t="str">
        <f>VLOOKUP($A:$A,Variables_extraites!$A:$AD,22,FALSE)</f>
        <v>NA</v>
      </c>
      <c r="AO162" s="58" t="str">
        <f>VLOOKUP($A:$A,Variables_extraites!$A:$AD,23,FALSE)</f>
        <v>NA</v>
      </c>
      <c r="AP162" s="74" t="str">
        <f>VLOOKUP($A:$A,Variables_extraites!$A:$AD,24,FALSE)</f>
        <v>NA</v>
      </c>
      <c r="AQ162" s="74" t="str">
        <f>VLOOKUP($A:$A,Variables_extraites!$A:$AD,25,FALSE)</f>
        <v>NA</v>
      </c>
      <c r="AR162" s="58" t="str">
        <f>VLOOKUP($A:$A,Variables_extraites!$A:$AD,26,FALSE)</f>
        <v>NA</v>
      </c>
      <c r="AS162" s="74" t="str">
        <f>VLOOKUP($A:$A,Variables_extraites!$A:$AD,27,FALSE)</f>
        <v>NA</v>
      </c>
      <c r="AT162" s="74" t="str">
        <f>VLOOKUP($A:$A,Variables_extraites!$A:$AD,28,FALSE)</f>
        <v>NA</v>
      </c>
      <c r="AU162" s="74" t="str">
        <f>VLOOKUP($A:$A,Variables_extraites!$A:$AD,29,FALSE)</f>
        <v>NA</v>
      </c>
      <c r="AV162" s="74" t="str">
        <f>VLOOKUP($A:$A,Variables_extraites!$A:$AD,30,FALSE)</f>
        <v>NA</v>
      </c>
      <c r="AW162" s="877">
        <v>8.9198465577994703</v>
      </c>
      <c r="AX162" s="877">
        <v>7.6139735873802303</v>
      </c>
      <c r="AY162" s="877">
        <v>5.1739269319998096</v>
      </c>
      <c r="AZ162" s="877">
        <v>2.5160151470036598</v>
      </c>
      <c r="BA162" s="877">
        <v>7.2872506432546196</v>
      </c>
      <c r="BB162" s="877">
        <v>7.35438163211332</v>
      </c>
      <c r="BC162" s="877">
        <v>8.9356070743349907</v>
      </c>
      <c r="BD162" s="877">
        <v>7.83781712667255</v>
      </c>
      <c r="BE162" s="877">
        <v>6.3608909677720398</v>
      </c>
      <c r="BF162" s="877">
        <v>0.79077203786200001</v>
      </c>
      <c r="BG162" s="877">
        <v>5.7158933705476098</v>
      </c>
      <c r="BH162" s="877">
        <v>6.6002102744200899</v>
      </c>
      <c r="BI162" s="877">
        <v>7.6621342747990697</v>
      </c>
      <c r="BJ162" s="877">
        <v>4.3659724275933796</v>
      </c>
      <c r="BK162" s="877">
        <v>5.7816219978705998</v>
      </c>
      <c r="BL162" s="877">
        <v>7.2046689507670498</v>
      </c>
      <c r="BM162" s="877">
        <v>6.44790974874208</v>
      </c>
      <c r="BN162" s="877">
        <v>7.0094367556080899</v>
      </c>
      <c r="BO162" s="877">
        <v>6.1185258489356702</v>
      </c>
      <c r="BP162" s="877">
        <v>6.2505826647875402</v>
      </c>
      <c r="BQ162" s="877">
        <v>7.7687798099085397</v>
      </c>
      <c r="BR162" s="877">
        <v>-0.83650126771711997</v>
      </c>
      <c r="BS162" s="877">
        <v>10.3892979161183</v>
      </c>
      <c r="BT162" s="877">
        <v>1.4114262457264699</v>
      </c>
      <c r="BU162" s="877">
        <v>5.0963461989931798</v>
      </c>
      <c r="BV162" s="877">
        <v>6.9031588111198703</v>
      </c>
      <c r="BW162" s="877">
        <v>5.2551230148477899</v>
      </c>
      <c r="BX162" s="877">
        <v>10.914631789495401</v>
      </c>
      <c r="BY162" s="877">
        <v>3.3276873641760498</v>
      </c>
      <c r="BZ162" s="877">
        <v>7.4238302508404796</v>
      </c>
      <c r="CA162" s="877">
        <v>4.3240905160379803</v>
      </c>
      <c r="CB162" s="877">
        <v>3.49080153865496</v>
      </c>
      <c r="CC162" s="877">
        <v>5.9328474667103004</v>
      </c>
      <c r="CD162" s="877">
        <v>8.9778716703918597</v>
      </c>
    </row>
    <row r="163" spans="1:82" ht="15.75" x14ac:dyDescent="0.25">
      <c r="A163" s="876">
        <v>281</v>
      </c>
      <c r="B163" s="27">
        <v>281</v>
      </c>
      <c r="C163" s="267">
        <v>0</v>
      </c>
      <c r="D163" s="29" t="s">
        <v>2120</v>
      </c>
      <c r="E163" s="27">
        <v>10540</v>
      </c>
      <c r="F163" s="911" t="s">
        <v>2119</v>
      </c>
      <c r="G163" s="911" t="s">
        <v>2119</v>
      </c>
      <c r="H163" s="161">
        <v>58</v>
      </c>
      <c r="I163" s="342">
        <v>30</v>
      </c>
      <c r="J163" s="484">
        <v>0</v>
      </c>
      <c r="K163" s="486"/>
      <c r="L163" s="317">
        <v>0</v>
      </c>
      <c r="M163" s="932">
        <v>77</v>
      </c>
      <c r="N163" s="916">
        <v>27.44</v>
      </c>
      <c r="O163" s="933">
        <v>91.295349955459173</v>
      </c>
      <c r="P163" s="915"/>
      <c r="Q163" s="916"/>
      <c r="R163" s="227"/>
      <c r="S163" s="427"/>
      <c r="T163" s="917"/>
      <c r="U163" s="918"/>
      <c r="V163" s="921"/>
      <c r="W163" s="934"/>
      <c r="X163" s="935">
        <v>30.706600000000002</v>
      </c>
      <c r="Y163" s="28" t="str">
        <f>VLOOKUP($A:$A,Variables_extraites!$A:$AD,7,FALSE)</f>
        <v>NA</v>
      </c>
      <c r="Z163" s="28" t="str">
        <f>VLOOKUP($A:$A,Variables_extraites!$A:$AD,8,FALSE)</f>
        <v>NA</v>
      </c>
      <c r="AA163" s="28" t="str">
        <f>VLOOKUP($A:$A,Variables_extraites!$A:$AD,9,FALSE)</f>
        <v>NA</v>
      </c>
      <c r="AB163" s="28" t="str">
        <f>VLOOKUP($A:$A,Variables_extraites!$A:$AD,10,FALSE)</f>
        <v>NA</v>
      </c>
      <c r="AC163" s="28" t="str">
        <f>VLOOKUP($A:$A,Variables_extraites!$A:$AD,11,FALSE)</f>
        <v>NA</v>
      </c>
      <c r="AD163" s="28" t="str">
        <f>VLOOKUP($A:$A,Variables_extraites!$A:$AD,12,FALSE)</f>
        <v>NA</v>
      </c>
      <c r="AE163" s="74" t="str">
        <f>VLOOKUP($A:$A,Variables_extraites!$A:$AD,13,FALSE)</f>
        <v>NA</v>
      </c>
      <c r="AF163" s="74" t="str">
        <f>VLOOKUP($A:$A,Variables_extraites!$A:$AD,14,FALSE)</f>
        <v>NA</v>
      </c>
      <c r="AG163" s="84" t="str">
        <f>VLOOKUP($A:$A,Variables_extraites!$A:$AD,15,FALSE)</f>
        <v>NA</v>
      </c>
      <c r="AH163" s="74" t="str">
        <f>VLOOKUP($A:$A,Variables_extraites!$A:$AD,16,FALSE)</f>
        <v>NA</v>
      </c>
      <c r="AI163" s="58" t="str">
        <f>VLOOKUP($A:$A,Variables_extraites!$A:$AD,17,FALSE)</f>
        <v>NA</v>
      </c>
      <c r="AJ163" s="58" t="str">
        <f>VLOOKUP($A:$A,Variables_extraites!$A:$AD,18,FALSE)</f>
        <v>NA</v>
      </c>
      <c r="AK163" s="74" t="str">
        <f>VLOOKUP($A:$A,Variables_extraites!$A:$AD,19,FALSE)</f>
        <v>NA</v>
      </c>
      <c r="AL163" s="58" t="str">
        <f>VLOOKUP($A:$A,Variables_extraites!$A:$AD,20,FALSE)</f>
        <v>NA</v>
      </c>
      <c r="AM163" s="74" t="str">
        <f>VLOOKUP($A:$A,Variables_extraites!$A:$AD,21,FALSE)</f>
        <v>NA</v>
      </c>
      <c r="AN163" s="74" t="str">
        <f>VLOOKUP($A:$A,Variables_extraites!$A:$AD,22,FALSE)</f>
        <v>NA</v>
      </c>
      <c r="AO163" s="58" t="str">
        <f>VLOOKUP($A:$A,Variables_extraites!$A:$AD,23,FALSE)</f>
        <v>NA</v>
      </c>
      <c r="AP163" s="74" t="str">
        <f>VLOOKUP($A:$A,Variables_extraites!$A:$AD,24,FALSE)</f>
        <v>NA</v>
      </c>
      <c r="AQ163" s="74" t="str">
        <f>VLOOKUP($A:$A,Variables_extraites!$A:$AD,25,FALSE)</f>
        <v>NA</v>
      </c>
      <c r="AR163" s="58" t="str">
        <f>VLOOKUP($A:$A,Variables_extraites!$A:$AD,26,FALSE)</f>
        <v>NA</v>
      </c>
      <c r="AS163" s="74" t="str">
        <f>VLOOKUP($A:$A,Variables_extraites!$A:$AD,27,FALSE)</f>
        <v>NA</v>
      </c>
      <c r="AT163" s="74" t="str">
        <f>VLOOKUP($A:$A,Variables_extraites!$A:$AD,28,FALSE)</f>
        <v>NA</v>
      </c>
      <c r="AU163" s="74" t="str">
        <f>VLOOKUP($A:$A,Variables_extraites!$A:$AD,29,FALSE)</f>
        <v>NA</v>
      </c>
      <c r="AV163" s="74" t="str">
        <f>VLOOKUP($A:$A,Variables_extraites!$A:$AD,30,FALSE)</f>
        <v>NA</v>
      </c>
      <c r="AW163" s="877">
        <v>8.4657704490839603</v>
      </c>
      <c r="AX163" s="877">
        <v>7.1837842331275299</v>
      </c>
      <c r="AY163" s="877">
        <v>4.78240856492737</v>
      </c>
      <c r="AZ163" s="877">
        <v>2.1505596765753801</v>
      </c>
      <c r="BA163" s="877">
        <v>7.8369340113210901</v>
      </c>
      <c r="BB163" s="877">
        <v>6.2102329900958502</v>
      </c>
      <c r="BC163" s="877">
        <v>9.2205476197786407</v>
      </c>
      <c r="BD163" s="877">
        <v>7.1569426209088904</v>
      </c>
      <c r="BE163" s="877">
        <v>6.1701253618399496</v>
      </c>
      <c r="BF163" s="877">
        <v>0.44360665147561501</v>
      </c>
      <c r="BG163" s="877">
        <v>6.3282261187877298</v>
      </c>
      <c r="BH163" s="877">
        <v>6.8544944181548804</v>
      </c>
      <c r="BI163" s="877">
        <v>7.2566332950599204</v>
      </c>
      <c r="BJ163" s="877">
        <v>4.2479275134435897</v>
      </c>
      <c r="BK163" s="877">
        <v>5.8414699994657999</v>
      </c>
      <c r="BL163" s="877">
        <v>7.37859832107178</v>
      </c>
      <c r="BM163" s="877">
        <v>5.7689782503445501</v>
      </c>
      <c r="BN163" s="877">
        <v>6.50191677967437</v>
      </c>
      <c r="BO163" s="877">
        <v>5.9997745612870004</v>
      </c>
      <c r="BP163" s="877">
        <v>6.0465783666203299</v>
      </c>
      <c r="BQ163" s="877">
        <v>8.0454866563594596</v>
      </c>
      <c r="BR163" s="877">
        <v>5.0643655402636298</v>
      </c>
      <c r="BS163" s="877">
        <v>9.8107965362589908</v>
      </c>
      <c r="BT163" s="877">
        <v>2.2898344651775102</v>
      </c>
      <c r="BU163" s="877">
        <v>7.2411728209037598</v>
      </c>
      <c r="BV163" s="877">
        <v>6.2922295919049498</v>
      </c>
      <c r="BW163" s="877">
        <v>4.7349805234358904</v>
      </c>
      <c r="BX163" s="877">
        <v>10.0024634388925</v>
      </c>
      <c r="BY163" s="877">
        <v>2.8359240742543701</v>
      </c>
      <c r="BZ163" s="877">
        <v>7.9825943548279001</v>
      </c>
      <c r="CA163" s="877">
        <v>3.85299758761332</v>
      </c>
      <c r="CB163" s="877">
        <v>2.0198690840646401</v>
      </c>
      <c r="CC163" s="877">
        <v>2.17680728064013</v>
      </c>
      <c r="CD163" s="877">
        <v>7.52096207108149</v>
      </c>
    </row>
    <row r="164" spans="1:82" ht="15.75" x14ac:dyDescent="0.25">
      <c r="A164" s="876">
        <v>282</v>
      </c>
      <c r="B164" s="27">
        <v>282</v>
      </c>
      <c r="C164" s="267">
        <v>0</v>
      </c>
      <c r="D164" s="29" t="s">
        <v>2120</v>
      </c>
      <c r="E164" s="27">
        <v>10349</v>
      </c>
      <c r="F164" s="911" t="s">
        <v>2119</v>
      </c>
      <c r="G164" s="911"/>
      <c r="H164" s="161">
        <v>75</v>
      </c>
      <c r="I164" s="342">
        <v>24</v>
      </c>
      <c r="J164" s="484">
        <v>1</v>
      </c>
      <c r="K164" s="486"/>
      <c r="L164" s="317">
        <v>1</v>
      </c>
      <c r="M164" s="932">
        <v>71</v>
      </c>
      <c r="N164" s="916">
        <v>38.35</v>
      </c>
      <c r="O164" s="933">
        <v>53.478301666975895</v>
      </c>
      <c r="P164" s="915"/>
      <c r="Q164" s="916"/>
      <c r="R164" s="227"/>
      <c r="S164" s="427"/>
      <c r="T164" s="917"/>
      <c r="U164" s="918"/>
      <c r="V164" s="921"/>
      <c r="W164" s="934"/>
      <c r="X164" s="935">
        <v>29.714600000000001</v>
      </c>
      <c r="Y164" s="28" t="str">
        <f>VLOOKUP($A:$A,Variables_extraites!$A:$AD,7,FALSE)</f>
        <v>NA</v>
      </c>
      <c r="Z164" s="28" t="str">
        <f>VLOOKUP($A:$A,Variables_extraites!$A:$AD,8,FALSE)</f>
        <v>NA</v>
      </c>
      <c r="AA164" s="28" t="str">
        <f>VLOOKUP($A:$A,Variables_extraites!$A:$AD,9,FALSE)</f>
        <v>NA</v>
      </c>
      <c r="AB164" s="28" t="str">
        <f>VLOOKUP($A:$A,Variables_extraites!$A:$AD,10,FALSE)</f>
        <v>NA</v>
      </c>
      <c r="AC164" s="28" t="str">
        <f>VLOOKUP($A:$A,Variables_extraites!$A:$AD,11,FALSE)</f>
        <v>NA</v>
      </c>
      <c r="AD164" s="28" t="str">
        <f>VLOOKUP($A:$A,Variables_extraites!$A:$AD,12,FALSE)</f>
        <v>NA</v>
      </c>
      <c r="AE164" s="74" t="str">
        <f>VLOOKUP($A:$A,Variables_extraites!$A:$AD,13,FALSE)</f>
        <v>NA</v>
      </c>
      <c r="AF164" s="74" t="str">
        <f>VLOOKUP($A:$A,Variables_extraites!$A:$AD,14,FALSE)</f>
        <v>NA</v>
      </c>
      <c r="AG164" s="84" t="str">
        <f>VLOOKUP($A:$A,Variables_extraites!$A:$AD,15,FALSE)</f>
        <v>NA</v>
      </c>
      <c r="AH164" s="74" t="str">
        <f>VLOOKUP($A:$A,Variables_extraites!$A:$AD,16,FALSE)</f>
        <v>NA</v>
      </c>
      <c r="AI164" s="58" t="str">
        <f>VLOOKUP($A:$A,Variables_extraites!$A:$AD,17,FALSE)</f>
        <v>NA</v>
      </c>
      <c r="AJ164" s="58" t="str">
        <f>VLOOKUP($A:$A,Variables_extraites!$A:$AD,18,FALSE)</f>
        <v>NA</v>
      </c>
      <c r="AK164" s="74" t="str">
        <f>VLOOKUP($A:$A,Variables_extraites!$A:$AD,19,FALSE)</f>
        <v>NA</v>
      </c>
      <c r="AL164" s="58" t="str">
        <f>VLOOKUP($A:$A,Variables_extraites!$A:$AD,20,FALSE)</f>
        <v>NA</v>
      </c>
      <c r="AM164" s="74" t="str">
        <f>VLOOKUP($A:$A,Variables_extraites!$A:$AD,21,FALSE)</f>
        <v>NA</v>
      </c>
      <c r="AN164" s="74" t="str">
        <f>VLOOKUP($A:$A,Variables_extraites!$A:$AD,22,FALSE)</f>
        <v>NA</v>
      </c>
      <c r="AO164" s="58" t="str">
        <f>VLOOKUP($A:$A,Variables_extraites!$A:$AD,23,FALSE)</f>
        <v>NA</v>
      </c>
      <c r="AP164" s="74" t="str">
        <f>VLOOKUP($A:$A,Variables_extraites!$A:$AD,24,FALSE)</f>
        <v>NA</v>
      </c>
      <c r="AQ164" s="74" t="str">
        <f>VLOOKUP($A:$A,Variables_extraites!$A:$AD,25,FALSE)</f>
        <v>NA</v>
      </c>
      <c r="AR164" s="58" t="str">
        <f>VLOOKUP($A:$A,Variables_extraites!$A:$AD,26,FALSE)</f>
        <v>NA</v>
      </c>
      <c r="AS164" s="74" t="str">
        <f>VLOOKUP($A:$A,Variables_extraites!$A:$AD,27,FALSE)</f>
        <v>NA</v>
      </c>
      <c r="AT164" s="74" t="str">
        <f>VLOOKUP($A:$A,Variables_extraites!$A:$AD,28,FALSE)</f>
        <v>NA</v>
      </c>
      <c r="AU164" s="74" t="str">
        <f>VLOOKUP($A:$A,Variables_extraites!$A:$AD,29,FALSE)</f>
        <v>NA</v>
      </c>
      <c r="AV164" s="74" t="str">
        <f>VLOOKUP($A:$A,Variables_extraites!$A:$AD,30,FALSE)</f>
        <v>NA</v>
      </c>
      <c r="AW164" s="877" t="s">
        <v>64</v>
      </c>
      <c r="AX164" s="877" t="s">
        <v>64</v>
      </c>
      <c r="AY164" s="877" t="s">
        <v>64</v>
      </c>
      <c r="AZ164" s="877" t="s">
        <v>64</v>
      </c>
      <c r="BA164" s="877" t="s">
        <v>64</v>
      </c>
      <c r="BB164" s="877" t="s">
        <v>64</v>
      </c>
      <c r="BC164" s="877" t="s">
        <v>64</v>
      </c>
      <c r="BD164" s="877" t="s">
        <v>64</v>
      </c>
      <c r="BE164" s="877" t="s">
        <v>64</v>
      </c>
      <c r="BF164" s="877" t="s">
        <v>64</v>
      </c>
      <c r="BG164" s="877" t="s">
        <v>64</v>
      </c>
      <c r="BH164" s="877" t="s">
        <v>64</v>
      </c>
      <c r="BI164" s="877" t="s">
        <v>64</v>
      </c>
      <c r="BJ164" s="877" t="s">
        <v>64</v>
      </c>
      <c r="BK164" s="877" t="s">
        <v>64</v>
      </c>
      <c r="BL164" s="877" t="s">
        <v>64</v>
      </c>
      <c r="BM164" s="877" t="s">
        <v>64</v>
      </c>
      <c r="BN164" s="877" t="s">
        <v>64</v>
      </c>
      <c r="BO164" s="877" t="s">
        <v>64</v>
      </c>
      <c r="BP164" s="877" t="s">
        <v>64</v>
      </c>
      <c r="BQ164" s="877" t="s">
        <v>64</v>
      </c>
      <c r="BR164" s="877" t="s">
        <v>64</v>
      </c>
      <c r="BS164" s="877" t="s">
        <v>64</v>
      </c>
      <c r="BT164" s="877" t="s">
        <v>64</v>
      </c>
      <c r="BU164" s="877" t="s">
        <v>64</v>
      </c>
      <c r="BV164" s="877" t="s">
        <v>64</v>
      </c>
      <c r="BW164" s="877" t="s">
        <v>64</v>
      </c>
      <c r="BX164" s="877" t="s">
        <v>64</v>
      </c>
      <c r="BY164" s="877" t="s">
        <v>64</v>
      </c>
      <c r="BZ164" s="877" t="s">
        <v>64</v>
      </c>
      <c r="CA164" s="877" t="s">
        <v>64</v>
      </c>
      <c r="CB164" s="877" t="s">
        <v>64</v>
      </c>
      <c r="CC164" s="877" t="s">
        <v>64</v>
      </c>
      <c r="CD164" s="877" t="s">
        <v>64</v>
      </c>
    </row>
    <row r="165" spans="1:82" ht="15.75" x14ac:dyDescent="0.25">
      <c r="A165" s="876">
        <v>283</v>
      </c>
      <c r="B165" s="27">
        <v>283</v>
      </c>
      <c r="C165" s="267">
        <v>0</v>
      </c>
      <c r="D165" s="29" t="s">
        <v>2120</v>
      </c>
      <c r="E165" s="27">
        <v>10507</v>
      </c>
      <c r="F165" s="911" t="s">
        <v>2119</v>
      </c>
      <c r="G165" s="911"/>
      <c r="H165" s="161">
        <v>77</v>
      </c>
      <c r="I165" s="342">
        <v>25</v>
      </c>
      <c r="J165" s="484">
        <v>0</v>
      </c>
      <c r="K165" s="486"/>
      <c r="L165" s="317">
        <v>0</v>
      </c>
      <c r="M165" s="932">
        <v>73</v>
      </c>
      <c r="N165" s="916">
        <v>28.34</v>
      </c>
      <c r="O165" s="933">
        <v>50.366799659827223</v>
      </c>
      <c r="P165" s="915"/>
      <c r="Q165" s="916"/>
      <c r="R165" s="227"/>
      <c r="S165" s="427"/>
      <c r="T165" s="917"/>
      <c r="U165" s="918"/>
      <c r="V165" s="921"/>
      <c r="W165" s="934"/>
      <c r="X165" s="935">
        <v>32.076000000000001</v>
      </c>
      <c r="Y165" s="28" t="str">
        <f>VLOOKUP($A:$A,Variables_extraites!$A:$AD,7,FALSE)</f>
        <v>NA</v>
      </c>
      <c r="Z165" s="28" t="str">
        <f>VLOOKUP($A:$A,Variables_extraites!$A:$AD,8,FALSE)</f>
        <v>NA</v>
      </c>
      <c r="AA165" s="28" t="str">
        <f>VLOOKUP($A:$A,Variables_extraites!$A:$AD,9,FALSE)</f>
        <v>NA</v>
      </c>
      <c r="AB165" s="28" t="str">
        <f>VLOOKUP($A:$A,Variables_extraites!$A:$AD,10,FALSE)</f>
        <v>NA</v>
      </c>
      <c r="AC165" s="28" t="str">
        <f>VLOOKUP($A:$A,Variables_extraites!$A:$AD,11,FALSE)</f>
        <v>NA</v>
      </c>
      <c r="AD165" s="28" t="str">
        <f>VLOOKUP($A:$A,Variables_extraites!$A:$AD,12,FALSE)</f>
        <v>NA</v>
      </c>
      <c r="AE165" s="74" t="str">
        <f>VLOOKUP($A:$A,Variables_extraites!$A:$AD,13,FALSE)</f>
        <v>NA</v>
      </c>
      <c r="AF165" s="74" t="str">
        <f>VLOOKUP($A:$A,Variables_extraites!$A:$AD,14,FALSE)</f>
        <v>NA</v>
      </c>
      <c r="AG165" s="84" t="str">
        <f>VLOOKUP($A:$A,Variables_extraites!$A:$AD,15,FALSE)</f>
        <v>NA</v>
      </c>
      <c r="AH165" s="74" t="str">
        <f>VLOOKUP($A:$A,Variables_extraites!$A:$AD,16,FALSE)</f>
        <v>NA</v>
      </c>
      <c r="AI165" s="58" t="str">
        <f>VLOOKUP($A:$A,Variables_extraites!$A:$AD,17,FALSE)</f>
        <v>NA</v>
      </c>
      <c r="AJ165" s="58" t="str">
        <f>VLOOKUP($A:$A,Variables_extraites!$A:$AD,18,FALSE)</f>
        <v>NA</v>
      </c>
      <c r="AK165" s="74" t="str">
        <f>VLOOKUP($A:$A,Variables_extraites!$A:$AD,19,FALSE)</f>
        <v>NA</v>
      </c>
      <c r="AL165" s="58" t="str">
        <f>VLOOKUP($A:$A,Variables_extraites!$A:$AD,20,FALSE)</f>
        <v>NA</v>
      </c>
      <c r="AM165" s="74" t="str">
        <f>VLOOKUP($A:$A,Variables_extraites!$A:$AD,21,FALSE)</f>
        <v>NA</v>
      </c>
      <c r="AN165" s="74" t="str">
        <f>VLOOKUP($A:$A,Variables_extraites!$A:$AD,22,FALSE)</f>
        <v>NA</v>
      </c>
      <c r="AO165" s="58" t="str">
        <f>VLOOKUP($A:$A,Variables_extraites!$A:$AD,23,FALSE)</f>
        <v>NA</v>
      </c>
      <c r="AP165" s="74" t="str">
        <f>VLOOKUP($A:$A,Variables_extraites!$A:$AD,24,FALSE)</f>
        <v>NA</v>
      </c>
      <c r="AQ165" s="74" t="str">
        <f>VLOOKUP($A:$A,Variables_extraites!$A:$AD,25,FALSE)</f>
        <v>NA</v>
      </c>
      <c r="AR165" s="58" t="str">
        <f>VLOOKUP($A:$A,Variables_extraites!$A:$AD,26,FALSE)</f>
        <v>NA</v>
      </c>
      <c r="AS165" s="74" t="str">
        <f>VLOOKUP($A:$A,Variables_extraites!$A:$AD,27,FALSE)</f>
        <v>NA</v>
      </c>
      <c r="AT165" s="74" t="str">
        <f>VLOOKUP($A:$A,Variables_extraites!$A:$AD,28,FALSE)</f>
        <v>NA</v>
      </c>
      <c r="AU165" s="74" t="str">
        <f>VLOOKUP($A:$A,Variables_extraites!$A:$AD,29,FALSE)</f>
        <v>NA</v>
      </c>
      <c r="AV165" s="74" t="str">
        <f>VLOOKUP($A:$A,Variables_extraites!$A:$AD,30,FALSE)</f>
        <v>NA</v>
      </c>
      <c r="AW165" s="877" t="s">
        <v>64</v>
      </c>
      <c r="AX165" s="877" t="s">
        <v>64</v>
      </c>
      <c r="AY165" s="877" t="s">
        <v>64</v>
      </c>
      <c r="AZ165" s="877" t="s">
        <v>64</v>
      </c>
      <c r="BA165" s="877" t="s">
        <v>64</v>
      </c>
      <c r="BB165" s="877" t="s">
        <v>64</v>
      </c>
      <c r="BC165" s="877" t="s">
        <v>64</v>
      </c>
      <c r="BD165" s="877" t="s">
        <v>64</v>
      </c>
      <c r="BE165" s="877" t="s">
        <v>64</v>
      </c>
      <c r="BF165" s="877" t="s">
        <v>64</v>
      </c>
      <c r="BG165" s="877" t="s">
        <v>64</v>
      </c>
      <c r="BH165" s="877" t="s">
        <v>64</v>
      </c>
      <c r="BI165" s="877" t="s">
        <v>64</v>
      </c>
      <c r="BJ165" s="877" t="s">
        <v>64</v>
      </c>
      <c r="BK165" s="877" t="s">
        <v>64</v>
      </c>
      <c r="BL165" s="877" t="s">
        <v>64</v>
      </c>
      <c r="BM165" s="877" t="s">
        <v>64</v>
      </c>
      <c r="BN165" s="877" t="s">
        <v>64</v>
      </c>
      <c r="BO165" s="877" t="s">
        <v>64</v>
      </c>
      <c r="BP165" s="877" t="s">
        <v>64</v>
      </c>
      <c r="BQ165" s="877" t="s">
        <v>64</v>
      </c>
      <c r="BR165" s="877" t="s">
        <v>64</v>
      </c>
      <c r="BS165" s="877" t="s">
        <v>64</v>
      </c>
      <c r="BT165" s="877" t="s">
        <v>64</v>
      </c>
      <c r="BU165" s="877" t="s">
        <v>64</v>
      </c>
      <c r="BV165" s="877" t="s">
        <v>64</v>
      </c>
      <c r="BW165" s="877" t="s">
        <v>64</v>
      </c>
      <c r="BX165" s="877" t="s">
        <v>64</v>
      </c>
      <c r="BY165" s="877" t="s">
        <v>64</v>
      </c>
      <c r="BZ165" s="877" t="s">
        <v>64</v>
      </c>
      <c r="CA165" s="877" t="s">
        <v>64</v>
      </c>
      <c r="CB165" s="877" t="s">
        <v>64</v>
      </c>
      <c r="CC165" s="877" t="s">
        <v>64</v>
      </c>
      <c r="CD165" s="877" t="s">
        <v>64</v>
      </c>
    </row>
    <row r="166" spans="1:82" ht="15.75" x14ac:dyDescent="0.25">
      <c r="A166" s="876">
        <v>284</v>
      </c>
      <c r="B166" s="27">
        <v>284</v>
      </c>
      <c r="C166" s="267">
        <v>0</v>
      </c>
      <c r="D166" s="29" t="s">
        <v>2120</v>
      </c>
      <c r="E166" s="27">
        <v>10506</v>
      </c>
      <c r="F166" s="911" t="s">
        <v>2119</v>
      </c>
      <c r="G166" s="911" t="s">
        <v>2119</v>
      </c>
      <c r="H166" s="161">
        <v>65</v>
      </c>
      <c r="I166" s="342">
        <v>28</v>
      </c>
      <c r="J166" s="484">
        <v>0</v>
      </c>
      <c r="K166" s="486"/>
      <c r="L166" s="317">
        <v>1</v>
      </c>
      <c r="M166" s="916"/>
      <c r="N166" s="916">
        <v>33.409999999999997</v>
      </c>
      <c r="O166" s="933">
        <v>32.265999603948323</v>
      </c>
      <c r="P166" s="915"/>
      <c r="Q166" s="916"/>
      <c r="R166" s="227"/>
      <c r="S166" s="427"/>
      <c r="T166" s="917"/>
      <c r="U166" s="918"/>
      <c r="V166" s="921"/>
      <c r="W166" s="934"/>
      <c r="X166" s="935">
        <v>30.0397</v>
      </c>
      <c r="Y166" s="28" t="str">
        <f>VLOOKUP($A:$A,Variables_extraites!$A:$AD,7,FALSE)</f>
        <v>NA</v>
      </c>
      <c r="Z166" s="28" t="str">
        <f>VLOOKUP($A:$A,Variables_extraites!$A:$AD,8,FALSE)</f>
        <v>NA</v>
      </c>
      <c r="AA166" s="28" t="str">
        <f>VLOOKUP($A:$A,Variables_extraites!$A:$AD,9,FALSE)</f>
        <v>NA</v>
      </c>
      <c r="AB166" s="28" t="str">
        <f>VLOOKUP($A:$A,Variables_extraites!$A:$AD,10,FALSE)</f>
        <v>NA</v>
      </c>
      <c r="AC166" s="28" t="str">
        <f>VLOOKUP($A:$A,Variables_extraites!$A:$AD,11,FALSE)</f>
        <v>NA</v>
      </c>
      <c r="AD166" s="28" t="str">
        <f>VLOOKUP($A:$A,Variables_extraites!$A:$AD,12,FALSE)</f>
        <v>NA</v>
      </c>
      <c r="AE166" s="74" t="str">
        <f>VLOOKUP($A:$A,Variables_extraites!$A:$AD,13,FALSE)</f>
        <v>NA</v>
      </c>
      <c r="AF166" s="74" t="str">
        <f>VLOOKUP($A:$A,Variables_extraites!$A:$AD,14,FALSE)</f>
        <v>NA</v>
      </c>
      <c r="AG166" s="84" t="str">
        <f>VLOOKUP($A:$A,Variables_extraites!$A:$AD,15,FALSE)</f>
        <v>NA</v>
      </c>
      <c r="AH166" s="74" t="str">
        <f>VLOOKUP($A:$A,Variables_extraites!$A:$AD,16,FALSE)</f>
        <v>NA</v>
      </c>
      <c r="AI166" s="58" t="str">
        <f>VLOOKUP($A:$A,Variables_extraites!$A:$AD,17,FALSE)</f>
        <v>NA</v>
      </c>
      <c r="AJ166" s="58" t="str">
        <f>VLOOKUP($A:$A,Variables_extraites!$A:$AD,18,FALSE)</f>
        <v>NA</v>
      </c>
      <c r="AK166" s="74" t="str">
        <f>VLOOKUP($A:$A,Variables_extraites!$A:$AD,19,FALSE)</f>
        <v>NA</v>
      </c>
      <c r="AL166" s="58" t="str">
        <f>VLOOKUP($A:$A,Variables_extraites!$A:$AD,20,FALSE)</f>
        <v>NA</v>
      </c>
      <c r="AM166" s="74" t="str">
        <f>VLOOKUP($A:$A,Variables_extraites!$A:$AD,21,FALSE)</f>
        <v>NA</v>
      </c>
      <c r="AN166" s="74" t="str">
        <f>VLOOKUP($A:$A,Variables_extraites!$A:$AD,22,FALSE)</f>
        <v>NA</v>
      </c>
      <c r="AO166" s="58" t="str">
        <f>VLOOKUP($A:$A,Variables_extraites!$A:$AD,23,FALSE)</f>
        <v>NA</v>
      </c>
      <c r="AP166" s="74" t="str">
        <f>VLOOKUP($A:$A,Variables_extraites!$A:$AD,24,FALSE)</f>
        <v>NA</v>
      </c>
      <c r="AQ166" s="74" t="str">
        <f>VLOOKUP($A:$A,Variables_extraites!$A:$AD,25,FALSE)</f>
        <v>NA</v>
      </c>
      <c r="AR166" s="58" t="str">
        <f>VLOOKUP($A:$A,Variables_extraites!$A:$AD,26,FALSE)</f>
        <v>NA</v>
      </c>
      <c r="AS166" s="74" t="str">
        <f>VLOOKUP($A:$A,Variables_extraites!$A:$AD,27,FALSE)</f>
        <v>NA</v>
      </c>
      <c r="AT166" s="74" t="str">
        <f>VLOOKUP($A:$A,Variables_extraites!$A:$AD,28,FALSE)</f>
        <v>NA</v>
      </c>
      <c r="AU166" s="74" t="str">
        <f>VLOOKUP($A:$A,Variables_extraites!$A:$AD,29,FALSE)</f>
        <v>NA</v>
      </c>
      <c r="AV166" s="74" t="str">
        <f>VLOOKUP($A:$A,Variables_extraites!$A:$AD,30,FALSE)</f>
        <v>NA</v>
      </c>
      <c r="AW166" s="877">
        <v>8.7669594995708398</v>
      </c>
      <c r="AX166" s="877">
        <v>7.3164173084195001</v>
      </c>
      <c r="AY166" s="877">
        <v>5.0647966459118097</v>
      </c>
      <c r="AZ166" s="877">
        <v>1.8073549220576</v>
      </c>
      <c r="BA166" s="877">
        <v>7.2023197623124799</v>
      </c>
      <c r="BB166" s="877">
        <v>5.1403696706515296</v>
      </c>
      <c r="BC166" s="877">
        <v>9.4597389783034593</v>
      </c>
      <c r="BD166" s="877">
        <v>8.0726953665868795</v>
      </c>
      <c r="BE166" s="877">
        <v>6.3793783670712596</v>
      </c>
      <c r="BF166" s="877">
        <v>0.89530262133330696</v>
      </c>
      <c r="BG166" s="877">
        <v>6.32228872357088</v>
      </c>
      <c r="BH166" s="877">
        <v>6.8866720738015701</v>
      </c>
      <c r="BI166" s="877">
        <v>7.4813150891004696</v>
      </c>
      <c r="BJ166" s="877">
        <v>4.8634429343480399</v>
      </c>
      <c r="BK166" s="877">
        <v>5.9375797996796598</v>
      </c>
      <c r="BL166" s="877">
        <v>7.7748529345830804</v>
      </c>
      <c r="BM166" s="877">
        <v>6.7733370484736</v>
      </c>
      <c r="BN166" s="877">
        <v>7.3163267920571498</v>
      </c>
      <c r="BO166" s="877">
        <v>5.1992797213366204</v>
      </c>
      <c r="BP166" s="877">
        <v>6.4924941516794297</v>
      </c>
      <c r="BQ166" s="877">
        <v>8.1112921928510904</v>
      </c>
      <c r="BR166" s="877">
        <v>5.2802139958106196</v>
      </c>
      <c r="BS166" s="877">
        <v>10.8977774027476</v>
      </c>
      <c r="BT166" s="877">
        <v>2.4880007708340699</v>
      </c>
      <c r="BU166" s="877">
        <v>7.2666928561570003</v>
      </c>
      <c r="BV166" s="877">
        <v>6.6993295256731598</v>
      </c>
      <c r="BW166" s="877">
        <v>4.0338634518662797</v>
      </c>
      <c r="BX166" s="877">
        <v>9.7494337045658899</v>
      </c>
      <c r="BY166" s="877">
        <v>2.7928553523624902</v>
      </c>
      <c r="BZ166" s="877">
        <v>7.5965624974049497</v>
      </c>
      <c r="CA166" s="877">
        <v>3.9269482479497699</v>
      </c>
      <c r="CB166" s="877">
        <v>2.1528712071609402</v>
      </c>
      <c r="CC166" s="877">
        <v>1.9864788603463801</v>
      </c>
      <c r="CD166" s="877">
        <v>8.4097766319135303</v>
      </c>
    </row>
    <row r="167" spans="1:82" ht="15.75" x14ac:dyDescent="0.25">
      <c r="A167" s="876">
        <v>285</v>
      </c>
      <c r="B167" s="27">
        <v>285</v>
      </c>
      <c r="C167" s="267">
        <v>0</v>
      </c>
      <c r="D167" s="29" t="s">
        <v>2120</v>
      </c>
      <c r="E167" s="27">
        <v>10641</v>
      </c>
      <c r="F167" s="911" t="s">
        <v>2119</v>
      </c>
      <c r="G167" s="911"/>
      <c r="H167" s="161">
        <v>66</v>
      </c>
      <c r="I167" s="342">
        <v>30</v>
      </c>
      <c r="J167" s="484">
        <v>0</v>
      </c>
      <c r="K167" s="486"/>
      <c r="L167" s="317">
        <v>1</v>
      </c>
      <c r="M167" s="932">
        <v>78</v>
      </c>
      <c r="N167" s="916">
        <v>25.51</v>
      </c>
      <c r="O167" s="933">
        <v>54.14479519015962</v>
      </c>
      <c r="P167" s="915"/>
      <c r="Q167" s="916"/>
      <c r="R167" s="227"/>
      <c r="S167" s="427"/>
      <c r="T167" s="917"/>
      <c r="U167" s="918"/>
      <c r="V167" s="921"/>
      <c r="W167" s="934"/>
      <c r="X167" s="935">
        <v>36.059600000000003</v>
      </c>
      <c r="Y167" s="28" t="str">
        <f>VLOOKUP($A:$A,Variables_extraites!$A:$AD,7,FALSE)</f>
        <v>NA</v>
      </c>
      <c r="Z167" s="28" t="str">
        <f>VLOOKUP($A:$A,Variables_extraites!$A:$AD,8,FALSE)</f>
        <v>NA</v>
      </c>
      <c r="AA167" s="28" t="str">
        <f>VLOOKUP($A:$A,Variables_extraites!$A:$AD,9,FALSE)</f>
        <v>NA</v>
      </c>
      <c r="AB167" s="28" t="str">
        <f>VLOOKUP($A:$A,Variables_extraites!$A:$AD,10,FALSE)</f>
        <v>NA</v>
      </c>
      <c r="AC167" s="28" t="str">
        <f>VLOOKUP($A:$A,Variables_extraites!$A:$AD,11,FALSE)</f>
        <v>NA</v>
      </c>
      <c r="AD167" s="28" t="str">
        <f>VLOOKUP($A:$A,Variables_extraites!$A:$AD,12,FALSE)</f>
        <v>NA</v>
      </c>
      <c r="AE167" s="74" t="str">
        <f>VLOOKUP($A:$A,Variables_extraites!$A:$AD,13,FALSE)</f>
        <v>NA</v>
      </c>
      <c r="AF167" s="74" t="str">
        <f>VLOOKUP($A:$A,Variables_extraites!$A:$AD,14,FALSE)</f>
        <v>NA</v>
      </c>
      <c r="AG167" s="84" t="str">
        <f>VLOOKUP($A:$A,Variables_extraites!$A:$AD,15,FALSE)</f>
        <v>NA</v>
      </c>
      <c r="AH167" s="74" t="str">
        <f>VLOOKUP($A:$A,Variables_extraites!$A:$AD,16,FALSE)</f>
        <v>NA</v>
      </c>
      <c r="AI167" s="58" t="str">
        <f>VLOOKUP($A:$A,Variables_extraites!$A:$AD,17,FALSE)</f>
        <v>NA</v>
      </c>
      <c r="AJ167" s="58" t="str">
        <f>VLOOKUP($A:$A,Variables_extraites!$A:$AD,18,FALSE)</f>
        <v>NA</v>
      </c>
      <c r="AK167" s="74" t="str">
        <f>VLOOKUP($A:$A,Variables_extraites!$A:$AD,19,FALSE)</f>
        <v>NA</v>
      </c>
      <c r="AL167" s="58" t="str">
        <f>VLOOKUP($A:$A,Variables_extraites!$A:$AD,20,FALSE)</f>
        <v>NA</v>
      </c>
      <c r="AM167" s="74" t="str">
        <f>VLOOKUP($A:$A,Variables_extraites!$A:$AD,21,FALSE)</f>
        <v>NA</v>
      </c>
      <c r="AN167" s="74" t="str">
        <f>VLOOKUP($A:$A,Variables_extraites!$A:$AD,22,FALSE)</f>
        <v>NA</v>
      </c>
      <c r="AO167" s="58" t="str">
        <f>VLOOKUP($A:$A,Variables_extraites!$A:$AD,23,FALSE)</f>
        <v>NA</v>
      </c>
      <c r="AP167" s="74" t="str">
        <f>VLOOKUP($A:$A,Variables_extraites!$A:$AD,24,FALSE)</f>
        <v>NA</v>
      </c>
      <c r="AQ167" s="74" t="str">
        <f>VLOOKUP($A:$A,Variables_extraites!$A:$AD,25,FALSE)</f>
        <v>NA</v>
      </c>
      <c r="AR167" s="58" t="str">
        <f>VLOOKUP($A:$A,Variables_extraites!$A:$AD,26,FALSE)</f>
        <v>NA</v>
      </c>
      <c r="AS167" s="74" t="str">
        <f>VLOOKUP($A:$A,Variables_extraites!$A:$AD,27,FALSE)</f>
        <v>NA</v>
      </c>
      <c r="AT167" s="74" t="str">
        <f>VLOOKUP($A:$A,Variables_extraites!$A:$AD,28,FALSE)</f>
        <v>NA</v>
      </c>
      <c r="AU167" s="74" t="str">
        <f>VLOOKUP($A:$A,Variables_extraites!$A:$AD,29,FALSE)</f>
        <v>NA</v>
      </c>
      <c r="AV167" s="74" t="str">
        <f>VLOOKUP($A:$A,Variables_extraites!$A:$AD,30,FALSE)</f>
        <v>NA</v>
      </c>
      <c r="AW167" s="877" t="s">
        <v>64</v>
      </c>
      <c r="AX167" s="877" t="s">
        <v>64</v>
      </c>
      <c r="AY167" s="877" t="s">
        <v>64</v>
      </c>
      <c r="AZ167" s="877" t="s">
        <v>64</v>
      </c>
      <c r="BA167" s="877" t="s">
        <v>64</v>
      </c>
      <c r="BB167" s="877" t="s">
        <v>64</v>
      </c>
      <c r="BC167" s="877" t="s">
        <v>64</v>
      </c>
      <c r="BD167" s="877" t="s">
        <v>64</v>
      </c>
      <c r="BE167" s="877" t="s">
        <v>64</v>
      </c>
      <c r="BF167" s="877" t="s">
        <v>64</v>
      </c>
      <c r="BG167" s="877" t="s">
        <v>64</v>
      </c>
      <c r="BH167" s="877" t="s">
        <v>64</v>
      </c>
      <c r="BI167" s="877" t="s">
        <v>64</v>
      </c>
      <c r="BJ167" s="877" t="s">
        <v>64</v>
      </c>
      <c r="BK167" s="877" t="s">
        <v>64</v>
      </c>
      <c r="BL167" s="877" t="s">
        <v>64</v>
      </c>
      <c r="BM167" s="877" t="s">
        <v>64</v>
      </c>
      <c r="BN167" s="877" t="s">
        <v>64</v>
      </c>
      <c r="BO167" s="877" t="s">
        <v>64</v>
      </c>
      <c r="BP167" s="877" t="s">
        <v>64</v>
      </c>
      <c r="BQ167" s="877" t="s">
        <v>64</v>
      </c>
      <c r="BR167" s="877" t="s">
        <v>64</v>
      </c>
      <c r="BS167" s="877" t="s">
        <v>64</v>
      </c>
      <c r="BT167" s="877" t="s">
        <v>64</v>
      </c>
      <c r="BU167" s="877" t="s">
        <v>64</v>
      </c>
      <c r="BV167" s="877" t="s">
        <v>64</v>
      </c>
      <c r="BW167" s="877" t="s">
        <v>64</v>
      </c>
      <c r="BX167" s="877" t="s">
        <v>64</v>
      </c>
      <c r="BY167" s="877" t="s">
        <v>64</v>
      </c>
      <c r="BZ167" s="877" t="s">
        <v>64</v>
      </c>
      <c r="CA167" s="877" t="s">
        <v>64</v>
      </c>
      <c r="CB167" s="877" t="s">
        <v>64</v>
      </c>
      <c r="CC167" s="877" t="s">
        <v>64</v>
      </c>
      <c r="CD167" s="877" t="s">
        <v>64</v>
      </c>
    </row>
    <row r="168" spans="1:82" ht="15.75" x14ac:dyDescent="0.25">
      <c r="A168" s="876">
        <v>286</v>
      </c>
      <c r="B168" s="27">
        <v>286</v>
      </c>
      <c r="C168" s="267">
        <v>0</v>
      </c>
      <c r="D168" s="29" t="s">
        <v>2120</v>
      </c>
      <c r="E168" s="27">
        <v>10414</v>
      </c>
      <c r="F168" s="911" t="s">
        <v>2119</v>
      </c>
      <c r="G168" s="911" t="s">
        <v>2119</v>
      </c>
      <c r="H168" s="161">
        <v>57</v>
      </c>
      <c r="I168" s="342">
        <v>29</v>
      </c>
      <c r="J168" s="484">
        <v>1</v>
      </c>
      <c r="K168" s="486"/>
      <c r="L168" s="317">
        <v>0</v>
      </c>
      <c r="M168" s="932">
        <v>78</v>
      </c>
      <c r="N168" s="916">
        <v>28.12</v>
      </c>
      <c r="O168" s="933">
        <v>73.659081702813197</v>
      </c>
      <c r="P168" s="915"/>
      <c r="Q168" s="916"/>
      <c r="R168" s="227"/>
      <c r="S168" s="427"/>
      <c r="T168" s="917"/>
      <c r="U168" s="918"/>
      <c r="V168" s="921"/>
      <c r="W168" s="934"/>
      <c r="X168" s="935">
        <v>30.173300000000001</v>
      </c>
      <c r="Y168" s="28" t="str">
        <f>VLOOKUP($A:$A,Variables_extraites!$A:$AD,7,FALSE)</f>
        <v>NA</v>
      </c>
      <c r="Z168" s="28" t="str">
        <f>VLOOKUP($A:$A,Variables_extraites!$A:$AD,8,FALSE)</f>
        <v>NA</v>
      </c>
      <c r="AA168" s="28" t="str">
        <f>VLOOKUP($A:$A,Variables_extraites!$A:$AD,9,FALSE)</f>
        <v>NA</v>
      </c>
      <c r="AB168" s="28" t="str">
        <f>VLOOKUP($A:$A,Variables_extraites!$A:$AD,10,FALSE)</f>
        <v>NA</v>
      </c>
      <c r="AC168" s="28" t="str">
        <f>VLOOKUP($A:$A,Variables_extraites!$A:$AD,11,FALSE)</f>
        <v>NA</v>
      </c>
      <c r="AD168" s="28" t="str">
        <f>VLOOKUP($A:$A,Variables_extraites!$A:$AD,12,FALSE)</f>
        <v>NA</v>
      </c>
      <c r="AE168" s="74" t="str">
        <f>VLOOKUP($A:$A,Variables_extraites!$A:$AD,13,FALSE)</f>
        <v>NA</v>
      </c>
      <c r="AF168" s="74" t="str">
        <f>VLOOKUP($A:$A,Variables_extraites!$A:$AD,14,FALSE)</f>
        <v>NA</v>
      </c>
      <c r="AG168" s="84" t="str">
        <f>VLOOKUP($A:$A,Variables_extraites!$A:$AD,15,FALSE)</f>
        <v>NA</v>
      </c>
      <c r="AH168" s="74" t="str">
        <f>VLOOKUP($A:$A,Variables_extraites!$A:$AD,16,FALSE)</f>
        <v>NA</v>
      </c>
      <c r="AI168" s="58" t="str">
        <f>VLOOKUP($A:$A,Variables_extraites!$A:$AD,17,FALSE)</f>
        <v>NA</v>
      </c>
      <c r="AJ168" s="58" t="str">
        <f>VLOOKUP($A:$A,Variables_extraites!$A:$AD,18,FALSE)</f>
        <v>NA</v>
      </c>
      <c r="AK168" s="74" t="str">
        <f>VLOOKUP($A:$A,Variables_extraites!$A:$AD,19,FALSE)</f>
        <v>NA</v>
      </c>
      <c r="AL168" s="58" t="str">
        <f>VLOOKUP($A:$A,Variables_extraites!$A:$AD,20,FALSE)</f>
        <v>NA</v>
      </c>
      <c r="AM168" s="74" t="str">
        <f>VLOOKUP($A:$A,Variables_extraites!$A:$AD,21,FALSE)</f>
        <v>NA</v>
      </c>
      <c r="AN168" s="74" t="str">
        <f>VLOOKUP($A:$A,Variables_extraites!$A:$AD,22,FALSE)</f>
        <v>NA</v>
      </c>
      <c r="AO168" s="58" t="str">
        <f>VLOOKUP($A:$A,Variables_extraites!$A:$AD,23,FALSE)</f>
        <v>NA</v>
      </c>
      <c r="AP168" s="74" t="str">
        <f>VLOOKUP($A:$A,Variables_extraites!$A:$AD,24,FALSE)</f>
        <v>NA</v>
      </c>
      <c r="AQ168" s="74" t="str">
        <f>VLOOKUP($A:$A,Variables_extraites!$A:$AD,25,FALSE)</f>
        <v>NA</v>
      </c>
      <c r="AR168" s="58" t="str">
        <f>VLOOKUP($A:$A,Variables_extraites!$A:$AD,26,FALSE)</f>
        <v>NA</v>
      </c>
      <c r="AS168" s="74" t="str">
        <f>VLOOKUP($A:$A,Variables_extraites!$A:$AD,27,FALSE)</f>
        <v>NA</v>
      </c>
      <c r="AT168" s="74" t="str">
        <f>VLOOKUP($A:$A,Variables_extraites!$A:$AD,28,FALSE)</f>
        <v>NA</v>
      </c>
      <c r="AU168" s="74" t="str">
        <f>VLOOKUP($A:$A,Variables_extraites!$A:$AD,29,FALSE)</f>
        <v>NA</v>
      </c>
      <c r="AV168" s="74" t="str">
        <f>VLOOKUP($A:$A,Variables_extraites!$A:$AD,30,FALSE)</f>
        <v>NA</v>
      </c>
      <c r="AW168" s="877">
        <v>8.6850991720066109</v>
      </c>
      <c r="AX168" s="877">
        <v>7.4517056653563003</v>
      </c>
      <c r="AY168" s="877">
        <v>4.8313705879675402</v>
      </c>
      <c r="AZ168" s="877">
        <v>3.1489341045263401</v>
      </c>
      <c r="BA168" s="877">
        <v>7.4032677223393</v>
      </c>
      <c r="BB168" s="877">
        <v>7.60110220337641</v>
      </c>
      <c r="BC168" s="877">
        <v>8.3026389237875495</v>
      </c>
      <c r="BD168" s="877">
        <v>7.3490821463910896</v>
      </c>
      <c r="BE168" s="877">
        <v>6.2100381234728896</v>
      </c>
      <c r="BF168" s="877">
        <v>0.81557542886257295</v>
      </c>
      <c r="BG168" s="877">
        <v>6.1276332797258704</v>
      </c>
      <c r="BH168" s="877">
        <v>6.8227301479445197</v>
      </c>
      <c r="BI168" s="877">
        <v>7.8769466215223796</v>
      </c>
      <c r="BJ168" s="877">
        <v>4.2203299548795599</v>
      </c>
      <c r="BK168" s="877">
        <v>5.8547437389955403</v>
      </c>
      <c r="BL168" s="877">
        <v>7.2593666546588498</v>
      </c>
      <c r="BM168" s="877">
        <v>6.1757241853802798</v>
      </c>
      <c r="BN168" s="877">
        <v>6.5994665788312297</v>
      </c>
      <c r="BO168" s="877">
        <v>5.8762713605501302</v>
      </c>
      <c r="BP168" s="877">
        <v>6.1636999870841898</v>
      </c>
      <c r="BQ168" s="877">
        <v>8.0629635565590903</v>
      </c>
      <c r="BR168" s="877">
        <v>2.4195388915137799</v>
      </c>
      <c r="BS168" s="877">
        <v>10.3704367658073</v>
      </c>
      <c r="BT168" s="877">
        <v>1.6599245584023801</v>
      </c>
      <c r="BU168" s="877">
        <v>4.8323837165491303</v>
      </c>
      <c r="BV168" s="877">
        <v>6.2505826647875402</v>
      </c>
      <c r="BW168" s="877">
        <v>4.2141248053528502</v>
      </c>
      <c r="BX168" s="877">
        <v>10.465535795678999</v>
      </c>
      <c r="BY168" s="877">
        <v>2.6088092426755201</v>
      </c>
      <c r="BZ168" s="877">
        <v>6.5145957147636597</v>
      </c>
      <c r="CA168" s="877">
        <v>4.2241946639704304</v>
      </c>
      <c r="CB168" s="877">
        <v>3.9509400809153501</v>
      </c>
      <c r="CC168" s="877">
        <v>2.4128448250353398</v>
      </c>
      <c r="CD168" s="877">
        <v>8.7105122074048698</v>
      </c>
    </row>
    <row r="169" spans="1:82" ht="15.75" x14ac:dyDescent="0.25">
      <c r="A169" s="876">
        <v>288</v>
      </c>
      <c r="B169" s="27">
        <v>288</v>
      </c>
      <c r="C169" s="267">
        <v>0</v>
      </c>
      <c r="D169" s="29" t="s">
        <v>2120</v>
      </c>
      <c r="E169" s="27">
        <v>10469</v>
      </c>
      <c r="F169" s="911" t="s">
        <v>2119</v>
      </c>
      <c r="G169" s="911" t="s">
        <v>2119</v>
      </c>
      <c r="H169" s="161">
        <v>72</v>
      </c>
      <c r="I169" s="342">
        <v>27</v>
      </c>
      <c r="J169" s="484">
        <v>0</v>
      </c>
      <c r="K169" s="486"/>
      <c r="L169" s="317">
        <v>1</v>
      </c>
      <c r="M169" s="932">
        <v>68</v>
      </c>
      <c r="N169" s="916">
        <v>25.65</v>
      </c>
      <c r="O169" s="933">
        <v>88.789858738500385</v>
      </c>
      <c r="P169" s="915"/>
      <c r="Q169" s="916"/>
      <c r="R169" s="227"/>
      <c r="S169" s="427"/>
      <c r="T169" s="917"/>
      <c r="U169" s="918"/>
      <c r="V169" s="921"/>
      <c r="W169" s="934"/>
      <c r="X169" s="935">
        <v>38.918599999999998</v>
      </c>
      <c r="Y169" s="28" t="str">
        <f>VLOOKUP($A:$A,Variables_extraites!$A:$AD,7,FALSE)</f>
        <v>NA</v>
      </c>
      <c r="Z169" s="28" t="str">
        <f>VLOOKUP($A:$A,Variables_extraites!$A:$AD,8,FALSE)</f>
        <v>NA</v>
      </c>
      <c r="AA169" s="28" t="str">
        <f>VLOOKUP($A:$A,Variables_extraites!$A:$AD,9,FALSE)</f>
        <v>NA</v>
      </c>
      <c r="AB169" s="28" t="str">
        <f>VLOOKUP($A:$A,Variables_extraites!$A:$AD,10,FALSE)</f>
        <v>NA</v>
      </c>
      <c r="AC169" s="28" t="str">
        <f>VLOOKUP($A:$A,Variables_extraites!$A:$AD,11,FALSE)</f>
        <v>NA</v>
      </c>
      <c r="AD169" s="28" t="str">
        <f>VLOOKUP($A:$A,Variables_extraites!$A:$AD,12,FALSE)</f>
        <v>NA</v>
      </c>
      <c r="AE169" s="74" t="str">
        <f>VLOOKUP($A:$A,Variables_extraites!$A:$AD,13,FALSE)</f>
        <v>NA</v>
      </c>
      <c r="AF169" s="74" t="str">
        <f>VLOOKUP($A:$A,Variables_extraites!$A:$AD,14,FALSE)</f>
        <v>NA</v>
      </c>
      <c r="AG169" s="84" t="str">
        <f>VLOOKUP($A:$A,Variables_extraites!$A:$AD,15,FALSE)</f>
        <v>NA</v>
      </c>
      <c r="AH169" s="74" t="str">
        <f>VLOOKUP($A:$A,Variables_extraites!$A:$AD,16,FALSE)</f>
        <v>NA</v>
      </c>
      <c r="AI169" s="58" t="str">
        <f>VLOOKUP($A:$A,Variables_extraites!$A:$AD,17,FALSE)</f>
        <v>NA</v>
      </c>
      <c r="AJ169" s="58" t="str">
        <f>VLOOKUP($A:$A,Variables_extraites!$A:$AD,18,FALSE)</f>
        <v>NA</v>
      </c>
      <c r="AK169" s="74" t="str">
        <f>VLOOKUP($A:$A,Variables_extraites!$A:$AD,19,FALSE)</f>
        <v>NA</v>
      </c>
      <c r="AL169" s="58" t="str">
        <f>VLOOKUP($A:$A,Variables_extraites!$A:$AD,20,FALSE)</f>
        <v>NA</v>
      </c>
      <c r="AM169" s="74" t="str">
        <f>VLOOKUP($A:$A,Variables_extraites!$A:$AD,21,FALSE)</f>
        <v>NA</v>
      </c>
      <c r="AN169" s="74" t="str">
        <f>VLOOKUP($A:$A,Variables_extraites!$A:$AD,22,FALSE)</f>
        <v>NA</v>
      </c>
      <c r="AO169" s="58" t="str">
        <f>VLOOKUP($A:$A,Variables_extraites!$A:$AD,23,FALSE)</f>
        <v>NA</v>
      </c>
      <c r="AP169" s="74" t="str">
        <f>VLOOKUP($A:$A,Variables_extraites!$A:$AD,24,FALSE)</f>
        <v>NA</v>
      </c>
      <c r="AQ169" s="74" t="str">
        <f>VLOOKUP($A:$A,Variables_extraites!$A:$AD,25,FALSE)</f>
        <v>NA</v>
      </c>
      <c r="AR169" s="58" t="str">
        <f>VLOOKUP($A:$A,Variables_extraites!$A:$AD,26,FALSE)</f>
        <v>NA</v>
      </c>
      <c r="AS169" s="74" t="str">
        <f>VLOOKUP($A:$A,Variables_extraites!$A:$AD,27,FALSE)</f>
        <v>NA</v>
      </c>
      <c r="AT169" s="74" t="str">
        <f>VLOOKUP($A:$A,Variables_extraites!$A:$AD,28,FALSE)</f>
        <v>NA</v>
      </c>
      <c r="AU169" s="74" t="str">
        <f>VLOOKUP($A:$A,Variables_extraites!$A:$AD,29,FALSE)</f>
        <v>NA</v>
      </c>
      <c r="AV169" s="74" t="str">
        <f>VLOOKUP($A:$A,Variables_extraites!$A:$AD,30,FALSE)</f>
        <v>NA</v>
      </c>
      <c r="AW169" s="877">
        <v>7.86554770328563</v>
      </c>
      <c r="AX169" s="877">
        <v>7.2618128578706598</v>
      </c>
      <c r="AY169" s="877">
        <v>5.0268000593437199</v>
      </c>
      <c r="AZ169" s="877">
        <v>1.9745293124838801</v>
      </c>
      <c r="BA169" s="877">
        <v>7.5557394791805201</v>
      </c>
      <c r="BB169" s="877">
        <v>6.14404636961671</v>
      </c>
      <c r="BC169" s="877">
        <v>8.9711698992816107</v>
      </c>
      <c r="BD169" s="877">
        <v>7.2680038864025196</v>
      </c>
      <c r="BE169" s="877">
        <v>6.1149916133335998</v>
      </c>
      <c r="BF169" s="877">
        <v>1.18269229751619</v>
      </c>
      <c r="BG169" s="877">
        <v>6.7992168526139301</v>
      </c>
      <c r="BH169" s="877">
        <v>6.9770509061106099</v>
      </c>
      <c r="BI169" s="877">
        <v>7.6454422821287498</v>
      </c>
      <c r="BJ169" s="877">
        <v>4.9283703230189699</v>
      </c>
      <c r="BK169" s="877">
        <v>5.6013993905318298</v>
      </c>
      <c r="BL169" s="877">
        <v>7.4308706635481503</v>
      </c>
      <c r="BM169" s="877">
        <v>6.3107036572251101</v>
      </c>
      <c r="BN169" s="877">
        <v>7.1175911582383202</v>
      </c>
      <c r="BO169" s="877">
        <v>3.7937918632950098</v>
      </c>
      <c r="BP169" s="877">
        <v>6.1162399794693698</v>
      </c>
      <c r="BQ169" s="877">
        <v>8.0459234396025501</v>
      </c>
      <c r="BR169" s="877">
        <v>2.9335726382610199</v>
      </c>
      <c r="BS169" s="877">
        <v>11.461008704026799</v>
      </c>
      <c r="BT169" s="877">
        <v>3.6599245584023801</v>
      </c>
      <c r="BU169" s="877">
        <v>7.6944623634655098</v>
      </c>
      <c r="BV169" s="877">
        <v>6.4780010558379297</v>
      </c>
      <c r="BW169" s="877">
        <v>4.4963345134171098</v>
      </c>
      <c r="BX169" s="877">
        <v>10.7152584834806</v>
      </c>
      <c r="BY169" s="877">
        <v>2.35895882583233</v>
      </c>
      <c r="BZ169" s="877">
        <v>8.3471341137561001</v>
      </c>
      <c r="CA169" s="877">
        <v>3.6926503700355302</v>
      </c>
      <c r="CB169" s="877">
        <v>2.3681243697245198</v>
      </c>
      <c r="CC169" s="877">
        <v>4.7608897252044899</v>
      </c>
      <c r="CD169" s="877">
        <v>7.8010841456244497</v>
      </c>
    </row>
    <row r="170" spans="1:82" ht="15.75" x14ac:dyDescent="0.25">
      <c r="A170" s="876">
        <v>290</v>
      </c>
      <c r="B170" s="90">
        <v>290</v>
      </c>
      <c r="C170" s="267">
        <v>0</v>
      </c>
      <c r="D170" s="29" t="s">
        <v>2120</v>
      </c>
      <c r="E170" s="27">
        <v>10350</v>
      </c>
      <c r="F170" s="911" t="s">
        <v>2119</v>
      </c>
      <c r="G170" s="911"/>
      <c r="H170" s="161">
        <v>64</v>
      </c>
      <c r="I170" s="342">
        <v>27.407657277787148</v>
      </c>
      <c r="J170" s="161">
        <v>1</v>
      </c>
      <c r="K170" s="501">
        <v>0</v>
      </c>
      <c r="L170" s="61">
        <v>1</v>
      </c>
      <c r="M170" s="916">
        <v>58</v>
      </c>
      <c r="N170" s="913">
        <v>28.79</v>
      </c>
      <c r="O170" s="914">
        <v>170.19135210318052</v>
      </c>
      <c r="P170" s="915">
        <v>29.9</v>
      </c>
      <c r="Q170" s="916">
        <v>3</v>
      </c>
      <c r="R170" s="227">
        <v>18.623725454276389</v>
      </c>
      <c r="S170" s="427">
        <v>10.772727272727272</v>
      </c>
      <c r="T170" s="917">
        <v>12</v>
      </c>
      <c r="U170" s="334"/>
      <c r="V170" s="919">
        <v>45.062043000000003</v>
      </c>
      <c r="W170" s="934">
        <v>27.975972083971847</v>
      </c>
      <c r="X170" s="584">
        <v>26.8872</v>
      </c>
      <c r="Y170" s="28">
        <f>VLOOKUP($A:$A,Variables_extraites!$A:$AD,7,FALSE)</f>
        <v>0</v>
      </c>
      <c r="Z170" s="28">
        <f>VLOOKUP($A:$A,Variables_extraites!$A:$AD,8,FALSE)</f>
        <v>0</v>
      </c>
      <c r="AA170" s="28">
        <f>VLOOKUP($A:$A,Variables_extraites!$A:$AD,9,FALSE)</f>
        <v>13.1</v>
      </c>
      <c r="AB170" s="28">
        <f>VLOOKUP($A:$A,Variables_extraites!$A:$AD,10,FALSE)</f>
        <v>0</v>
      </c>
      <c r="AC170" s="28">
        <f>VLOOKUP($A:$A,Variables_extraites!$A:$AD,11,FALSE)</f>
        <v>0</v>
      </c>
      <c r="AD170" s="28">
        <f>VLOOKUP($A:$A,Variables_extraites!$A:$AD,12,FALSE)</f>
        <v>0</v>
      </c>
      <c r="AE170" s="74">
        <f>VLOOKUP($A:$A,Variables_extraites!$A:$AD,13,FALSE)</f>
        <v>67.113015532940551</v>
      </c>
      <c r="AF170" s="74">
        <f>VLOOKUP($A:$A,Variables_extraites!$A:$AD,14,FALSE)</f>
        <v>0.77073170731707319</v>
      </c>
      <c r="AG170" s="84">
        <f>VLOOKUP($A:$A,Variables_extraites!$A:$AD,15,FALSE)</f>
        <v>20</v>
      </c>
      <c r="AH170" s="74" t="str">
        <f>VLOOKUP($A:$A,Variables_extraites!$A:$AD,16,FALSE)</f>
        <v>NA</v>
      </c>
      <c r="AI170" s="58" t="str">
        <f>VLOOKUP($A:$A,Variables_extraites!$A:$AD,17,FALSE)</f>
        <v>NA</v>
      </c>
      <c r="AJ170" s="58" t="str">
        <f>VLOOKUP($A:$A,Variables_extraites!$A:$AD,18,FALSE)</f>
        <v>NA</v>
      </c>
      <c r="AK170" s="74" t="str">
        <f>VLOOKUP($A:$A,Variables_extraites!$A:$AD,19,FALSE)</f>
        <v>NA</v>
      </c>
      <c r="AL170" s="58" t="str">
        <f>VLOOKUP($A:$A,Variables_extraites!$A:$AD,20,FALSE)</f>
        <v>NA</v>
      </c>
      <c r="AM170" s="74" t="str">
        <f>VLOOKUP($A:$A,Variables_extraites!$A:$AD,21,FALSE)</f>
        <v>NA</v>
      </c>
      <c r="AN170" s="74" t="str">
        <f>VLOOKUP($A:$A,Variables_extraites!$A:$AD,22,FALSE)</f>
        <v>NA</v>
      </c>
      <c r="AO170" s="58" t="str">
        <f>VLOOKUP($A:$A,Variables_extraites!$A:$AD,23,FALSE)</f>
        <v>NA</v>
      </c>
      <c r="AP170" s="74" t="str">
        <f>VLOOKUP($A:$A,Variables_extraites!$A:$AD,24,FALSE)</f>
        <v>NA</v>
      </c>
      <c r="AQ170" s="74" t="str">
        <f>VLOOKUP($A:$A,Variables_extraites!$A:$AD,25,FALSE)</f>
        <v>NA</v>
      </c>
      <c r="AR170" s="58" t="str">
        <f>VLOOKUP($A:$A,Variables_extraites!$A:$AD,26,FALSE)</f>
        <v>NA</v>
      </c>
      <c r="AS170" s="74" t="str">
        <f>VLOOKUP($A:$A,Variables_extraites!$A:$AD,27,FALSE)</f>
        <v>NA</v>
      </c>
      <c r="AT170" s="74" t="str">
        <f>VLOOKUP($A:$A,Variables_extraites!$A:$AD,28,FALSE)</f>
        <v>NA</v>
      </c>
      <c r="AU170" s="74" t="str">
        <f>VLOOKUP($A:$A,Variables_extraites!$A:$AD,29,FALSE)</f>
        <v>NA</v>
      </c>
      <c r="AV170" s="74" t="str">
        <f>VLOOKUP($A:$A,Variables_extraites!$A:$AD,30,FALSE)</f>
        <v>NA</v>
      </c>
      <c r="AW170" s="877" t="s">
        <v>64</v>
      </c>
      <c r="AX170" s="877" t="s">
        <v>64</v>
      </c>
      <c r="AY170" s="877" t="s">
        <v>64</v>
      </c>
      <c r="AZ170" s="877" t="s">
        <v>64</v>
      </c>
      <c r="BA170" s="877" t="s">
        <v>64</v>
      </c>
      <c r="BB170" s="877" t="s">
        <v>64</v>
      </c>
      <c r="BC170" s="877" t="s">
        <v>64</v>
      </c>
      <c r="BD170" s="877" t="s">
        <v>64</v>
      </c>
      <c r="BE170" s="877" t="s">
        <v>64</v>
      </c>
      <c r="BF170" s="877" t="s">
        <v>64</v>
      </c>
      <c r="BG170" s="877" t="s">
        <v>64</v>
      </c>
      <c r="BH170" s="877" t="s">
        <v>64</v>
      </c>
      <c r="BI170" s="877" t="s">
        <v>64</v>
      </c>
      <c r="BJ170" s="877" t="s">
        <v>64</v>
      </c>
      <c r="BK170" s="877" t="s">
        <v>64</v>
      </c>
      <c r="BL170" s="877" t="s">
        <v>64</v>
      </c>
      <c r="BM170" s="877" t="s">
        <v>64</v>
      </c>
      <c r="BN170" s="877" t="s">
        <v>64</v>
      </c>
      <c r="BO170" s="877" t="s">
        <v>64</v>
      </c>
      <c r="BP170" s="877" t="s">
        <v>64</v>
      </c>
      <c r="BQ170" s="877" t="s">
        <v>64</v>
      </c>
      <c r="BR170" s="877" t="s">
        <v>64</v>
      </c>
      <c r="BS170" s="877" t="s">
        <v>64</v>
      </c>
      <c r="BT170" s="877" t="s">
        <v>64</v>
      </c>
      <c r="BU170" s="877" t="s">
        <v>64</v>
      </c>
      <c r="BV170" s="877" t="s">
        <v>64</v>
      </c>
      <c r="BW170" s="877" t="s">
        <v>64</v>
      </c>
      <c r="BX170" s="877" t="s">
        <v>64</v>
      </c>
      <c r="BY170" s="877" t="s">
        <v>64</v>
      </c>
      <c r="BZ170" s="877" t="s">
        <v>64</v>
      </c>
      <c r="CA170" s="877" t="s">
        <v>64</v>
      </c>
      <c r="CB170" s="877" t="s">
        <v>64</v>
      </c>
      <c r="CC170" s="877" t="s">
        <v>64</v>
      </c>
      <c r="CD170" s="877" t="s">
        <v>64</v>
      </c>
    </row>
    <row r="171" spans="1:82" ht="15.75" x14ac:dyDescent="0.25">
      <c r="A171" s="876">
        <v>291</v>
      </c>
      <c r="B171" s="90">
        <v>291</v>
      </c>
      <c r="C171" s="267">
        <v>0</v>
      </c>
      <c r="D171" s="29" t="s">
        <v>2120</v>
      </c>
      <c r="E171" s="27">
        <v>10543</v>
      </c>
      <c r="F171" s="911" t="s">
        <v>2119</v>
      </c>
      <c r="G171" s="911" t="s">
        <v>2119</v>
      </c>
      <c r="H171" s="146">
        <v>68</v>
      </c>
      <c r="I171" s="342">
        <v>31.161373901474043</v>
      </c>
      <c r="J171" s="146">
        <v>0</v>
      </c>
      <c r="K171" s="413">
        <v>0</v>
      </c>
      <c r="L171" s="61">
        <v>1</v>
      </c>
      <c r="M171" s="916">
        <v>81</v>
      </c>
      <c r="N171" s="913">
        <v>26.81</v>
      </c>
      <c r="O171" s="914">
        <v>43.82384967595366</v>
      </c>
      <c r="P171" s="915">
        <v>90.4</v>
      </c>
      <c r="Q171" s="916">
        <v>8</v>
      </c>
      <c r="R171" s="227">
        <v>22.624699379184442</v>
      </c>
      <c r="S171" s="427">
        <v>11.782178217821782</v>
      </c>
      <c r="T171" s="917"/>
      <c r="U171" s="334"/>
      <c r="V171" s="919">
        <v>56.462865000000001</v>
      </c>
      <c r="W171" s="934">
        <v>24.761481475143299</v>
      </c>
      <c r="X171" s="584">
        <v>30.783200000000001</v>
      </c>
      <c r="Y171" s="28">
        <f>VLOOKUP($A:$A,Variables_extraites!$A:$AD,7,FALSE)</f>
        <v>0</v>
      </c>
      <c r="Z171" s="28">
        <f>VLOOKUP($A:$A,Variables_extraites!$A:$AD,8,FALSE)</f>
        <v>0</v>
      </c>
      <c r="AA171" s="28">
        <f>VLOOKUP($A:$A,Variables_extraites!$A:$AD,9,FALSE)</f>
        <v>15.9</v>
      </c>
      <c r="AB171" s="28">
        <f>VLOOKUP($A:$A,Variables_extraites!$A:$AD,10,FALSE)</f>
        <v>0</v>
      </c>
      <c r="AC171" s="28">
        <f>VLOOKUP($A:$A,Variables_extraites!$A:$AD,11,FALSE)</f>
        <v>0</v>
      </c>
      <c r="AD171" s="28">
        <f>VLOOKUP($A:$A,Variables_extraites!$A:$AD,12,FALSE)</f>
        <v>0</v>
      </c>
      <c r="AE171" s="74">
        <f>VLOOKUP($A:$A,Variables_extraites!$A:$AD,13,FALSE)</f>
        <v>63.991323210412141</v>
      </c>
      <c r="AF171" s="74">
        <f>VLOOKUP($A:$A,Variables_extraites!$A:$AD,14,FALSE)</f>
        <v>0.48870636550308005</v>
      </c>
      <c r="AG171" s="84">
        <f>VLOOKUP($A:$A,Variables_extraites!$A:$AD,15,FALSE)</f>
        <v>19</v>
      </c>
      <c r="AH171" s="74" t="str">
        <f>VLOOKUP($A:$A,Variables_extraites!$A:$AD,16,FALSE)</f>
        <v>NA</v>
      </c>
      <c r="AI171" s="58" t="str">
        <f>VLOOKUP($A:$A,Variables_extraites!$A:$AD,17,FALSE)</f>
        <v>NA</v>
      </c>
      <c r="AJ171" s="58" t="str">
        <f>VLOOKUP($A:$A,Variables_extraites!$A:$AD,18,FALSE)</f>
        <v>NA</v>
      </c>
      <c r="AK171" s="74" t="str">
        <f>VLOOKUP($A:$A,Variables_extraites!$A:$AD,19,FALSE)</f>
        <v>NA</v>
      </c>
      <c r="AL171" s="58" t="str">
        <f>VLOOKUP($A:$A,Variables_extraites!$A:$AD,20,FALSE)</f>
        <v>NA</v>
      </c>
      <c r="AM171" s="74" t="str">
        <f>VLOOKUP($A:$A,Variables_extraites!$A:$AD,21,FALSE)</f>
        <v>NA</v>
      </c>
      <c r="AN171" s="74" t="str">
        <f>VLOOKUP($A:$A,Variables_extraites!$A:$AD,22,FALSE)</f>
        <v>NA</v>
      </c>
      <c r="AO171" s="58" t="str">
        <f>VLOOKUP($A:$A,Variables_extraites!$A:$AD,23,FALSE)</f>
        <v>NA</v>
      </c>
      <c r="AP171" s="74" t="str">
        <f>VLOOKUP($A:$A,Variables_extraites!$A:$AD,24,FALSE)</f>
        <v>NA</v>
      </c>
      <c r="AQ171" s="74" t="str">
        <f>VLOOKUP($A:$A,Variables_extraites!$A:$AD,25,FALSE)</f>
        <v>NA</v>
      </c>
      <c r="AR171" s="58" t="str">
        <f>VLOOKUP($A:$A,Variables_extraites!$A:$AD,26,FALSE)</f>
        <v>NA</v>
      </c>
      <c r="AS171" s="74" t="str">
        <f>VLOOKUP($A:$A,Variables_extraites!$A:$AD,27,FALSE)</f>
        <v>NA</v>
      </c>
      <c r="AT171" s="74" t="str">
        <f>VLOOKUP($A:$A,Variables_extraites!$A:$AD,28,FALSE)</f>
        <v>NA</v>
      </c>
      <c r="AU171" s="74" t="str">
        <f>VLOOKUP($A:$A,Variables_extraites!$A:$AD,29,FALSE)</f>
        <v>NA</v>
      </c>
      <c r="AV171" s="74" t="str">
        <f>VLOOKUP($A:$A,Variables_extraites!$A:$AD,30,FALSE)</f>
        <v>NA</v>
      </c>
      <c r="AW171" s="877">
        <v>8.1163959493112294</v>
      </c>
      <c r="AX171" s="877">
        <v>7.5306014145168296</v>
      </c>
      <c r="AY171" s="877">
        <v>4.9786532649086102</v>
      </c>
      <c r="AZ171" s="877">
        <v>2.2630344058337899</v>
      </c>
      <c r="BA171" s="877">
        <v>7.4667902378031004</v>
      </c>
      <c r="BB171" s="877">
        <v>7.02181282358484</v>
      </c>
      <c r="BC171" s="877">
        <v>9.0140204703149305</v>
      </c>
      <c r="BD171" s="877">
        <v>7.46164314807391</v>
      </c>
      <c r="BE171" s="877">
        <v>6.1253618063517798</v>
      </c>
      <c r="BF171" s="877">
        <v>1.14404636961671</v>
      </c>
      <c r="BG171" s="877">
        <v>6.2257376534660596</v>
      </c>
      <c r="BH171" s="877">
        <v>6.6572112484437902</v>
      </c>
      <c r="BI171" s="877">
        <v>7.34385193344212</v>
      </c>
      <c r="BJ171" s="877">
        <v>4.1284583841469296</v>
      </c>
      <c r="BK171" s="877">
        <v>6.13729858092114</v>
      </c>
      <c r="BL171" s="877">
        <v>7.5117526537673802</v>
      </c>
      <c r="BM171" s="877">
        <v>6.38577613826941</v>
      </c>
      <c r="BN171" s="877">
        <v>6.7770251232607697</v>
      </c>
      <c r="BO171" s="877">
        <v>6.0546314487829704</v>
      </c>
      <c r="BP171" s="877">
        <v>6.4666271200415002</v>
      </c>
      <c r="BQ171" s="877">
        <v>7.8417215811284597</v>
      </c>
      <c r="BR171" s="877">
        <v>-1.9378782880922001</v>
      </c>
      <c r="BS171" s="877">
        <v>9.7019128729494</v>
      </c>
      <c r="BT171" s="877">
        <v>1.85598969730848</v>
      </c>
      <c r="BU171" s="877">
        <v>5.3362833878644302</v>
      </c>
      <c r="BV171" s="877">
        <v>6.7011331548479696</v>
      </c>
      <c r="BW171" s="877">
        <v>4.2226500224514796</v>
      </c>
      <c r="BX171" s="877">
        <v>9.7849619502048597</v>
      </c>
      <c r="BY171" s="877">
        <v>2.5033487351675001</v>
      </c>
      <c r="BZ171" s="877">
        <v>6.9321556844320602</v>
      </c>
      <c r="CA171" s="877">
        <v>3.7147950111181598</v>
      </c>
      <c r="CB171" s="877">
        <v>2.8528062657727999</v>
      </c>
      <c r="CC171" s="877">
        <v>7.2741616759566297</v>
      </c>
      <c r="CD171" s="877">
        <v>7.8459231756409196</v>
      </c>
    </row>
    <row r="172" spans="1:82" ht="15.75" x14ac:dyDescent="0.25">
      <c r="A172" s="876">
        <v>292</v>
      </c>
      <c r="B172" s="90">
        <v>292</v>
      </c>
      <c r="C172" s="267">
        <v>0</v>
      </c>
      <c r="D172" s="29" t="s">
        <v>2120</v>
      </c>
      <c r="E172" s="27">
        <v>10544</v>
      </c>
      <c r="F172" s="911" t="s">
        <v>2119</v>
      </c>
      <c r="G172" s="911"/>
      <c r="H172" s="146">
        <v>68</v>
      </c>
      <c r="I172" s="342">
        <v>25.10633270321361</v>
      </c>
      <c r="J172" s="146">
        <v>0</v>
      </c>
      <c r="K172" s="413">
        <v>0</v>
      </c>
      <c r="L172" s="61">
        <v>1</v>
      </c>
      <c r="M172" s="916">
        <v>89</v>
      </c>
      <c r="N172" s="913">
        <v>22.28</v>
      </c>
      <c r="O172" s="914">
        <v>61.203959682708025</v>
      </c>
      <c r="P172" s="915">
        <v>67.099999999999994</v>
      </c>
      <c r="Q172" s="916">
        <v>7</v>
      </c>
      <c r="R172" s="227">
        <v>33.510578342673739</v>
      </c>
      <c r="S172" s="427">
        <v>8.0919540229885065</v>
      </c>
      <c r="T172" s="917">
        <v>19</v>
      </c>
      <c r="U172" s="334"/>
      <c r="V172" s="919">
        <v>54.232798000000003</v>
      </c>
      <c r="W172" s="934">
        <v>27.481823177184005</v>
      </c>
      <c r="X172" s="584">
        <v>37.7241</v>
      </c>
      <c r="Y172" s="28">
        <f>VLOOKUP($A:$A,Variables_extraites!$A:$AD,7,FALSE)</f>
        <v>0</v>
      </c>
      <c r="Z172" s="28">
        <f>VLOOKUP($A:$A,Variables_extraites!$A:$AD,8,FALSE)</f>
        <v>0</v>
      </c>
      <c r="AA172" s="28">
        <f>VLOOKUP($A:$A,Variables_extraites!$A:$AD,9,FALSE)</f>
        <v>13.9</v>
      </c>
      <c r="AB172" s="28">
        <f>VLOOKUP($A:$A,Variables_extraites!$A:$AD,10,FALSE)</f>
        <v>0</v>
      </c>
      <c r="AC172" s="28">
        <f>VLOOKUP($A:$A,Variables_extraites!$A:$AD,11,FALSE)</f>
        <v>0</v>
      </c>
      <c r="AD172" s="28">
        <f>VLOOKUP($A:$A,Variables_extraites!$A:$AD,12,FALSE)</f>
        <v>0</v>
      </c>
      <c r="AE172" s="74">
        <f>VLOOKUP($A:$A,Variables_extraites!$A:$AD,13,FALSE)</f>
        <v>71.281856219094706</v>
      </c>
      <c r="AF172" s="74">
        <f>VLOOKUP($A:$A,Variables_extraites!$A:$AD,14,FALSE)</f>
        <v>1.142857142857143</v>
      </c>
      <c r="AG172" s="84">
        <f>VLOOKUP($A:$A,Variables_extraites!$A:$AD,15,FALSE)</f>
        <v>29</v>
      </c>
      <c r="AH172" s="74" t="str">
        <f>VLOOKUP($A:$A,Variables_extraites!$A:$AD,16,FALSE)</f>
        <v>NA</v>
      </c>
      <c r="AI172" s="58" t="str">
        <f>VLOOKUP($A:$A,Variables_extraites!$A:$AD,17,FALSE)</f>
        <v>NA</v>
      </c>
      <c r="AJ172" s="58" t="str">
        <f>VLOOKUP($A:$A,Variables_extraites!$A:$AD,18,FALSE)</f>
        <v>NA</v>
      </c>
      <c r="AK172" s="74" t="str">
        <f>VLOOKUP($A:$A,Variables_extraites!$A:$AD,19,FALSE)</f>
        <v>NA</v>
      </c>
      <c r="AL172" s="58" t="str">
        <f>VLOOKUP($A:$A,Variables_extraites!$A:$AD,20,FALSE)</f>
        <v>NA</v>
      </c>
      <c r="AM172" s="74" t="str">
        <f>VLOOKUP($A:$A,Variables_extraites!$A:$AD,21,FALSE)</f>
        <v>NA</v>
      </c>
      <c r="AN172" s="74" t="str">
        <f>VLOOKUP($A:$A,Variables_extraites!$A:$AD,22,FALSE)</f>
        <v>NA</v>
      </c>
      <c r="AO172" s="58" t="str">
        <f>VLOOKUP($A:$A,Variables_extraites!$A:$AD,23,FALSE)</f>
        <v>NA</v>
      </c>
      <c r="AP172" s="74" t="str">
        <f>VLOOKUP($A:$A,Variables_extraites!$A:$AD,24,FALSE)</f>
        <v>NA</v>
      </c>
      <c r="AQ172" s="74" t="str">
        <f>VLOOKUP($A:$A,Variables_extraites!$A:$AD,25,FALSE)</f>
        <v>NA</v>
      </c>
      <c r="AR172" s="58" t="str">
        <f>VLOOKUP($A:$A,Variables_extraites!$A:$AD,26,FALSE)</f>
        <v>NA</v>
      </c>
      <c r="AS172" s="74" t="str">
        <f>VLOOKUP($A:$A,Variables_extraites!$A:$AD,27,FALSE)</f>
        <v>NA</v>
      </c>
      <c r="AT172" s="74" t="str">
        <f>VLOOKUP($A:$A,Variables_extraites!$A:$AD,28,FALSE)</f>
        <v>NA</v>
      </c>
      <c r="AU172" s="74" t="str">
        <f>VLOOKUP($A:$A,Variables_extraites!$A:$AD,29,FALSE)</f>
        <v>NA</v>
      </c>
      <c r="AV172" s="74" t="str">
        <f>VLOOKUP($A:$A,Variables_extraites!$A:$AD,30,FALSE)</f>
        <v>NA</v>
      </c>
      <c r="AW172" s="877" t="s">
        <v>64</v>
      </c>
      <c r="AX172" s="877" t="s">
        <v>64</v>
      </c>
      <c r="AY172" s="877" t="s">
        <v>64</v>
      </c>
      <c r="AZ172" s="877" t="s">
        <v>64</v>
      </c>
      <c r="BA172" s="877" t="s">
        <v>64</v>
      </c>
      <c r="BB172" s="877" t="s">
        <v>64</v>
      </c>
      <c r="BC172" s="877" t="s">
        <v>64</v>
      </c>
      <c r="BD172" s="877" t="s">
        <v>64</v>
      </c>
      <c r="BE172" s="877" t="s">
        <v>64</v>
      </c>
      <c r="BF172" s="877" t="s">
        <v>64</v>
      </c>
      <c r="BG172" s="877" t="s">
        <v>64</v>
      </c>
      <c r="BH172" s="877" t="s">
        <v>64</v>
      </c>
      <c r="BI172" s="877" t="s">
        <v>64</v>
      </c>
      <c r="BJ172" s="877" t="s">
        <v>64</v>
      </c>
      <c r="BK172" s="877" t="s">
        <v>64</v>
      </c>
      <c r="BL172" s="877" t="s">
        <v>64</v>
      </c>
      <c r="BM172" s="877" t="s">
        <v>64</v>
      </c>
      <c r="BN172" s="877" t="s">
        <v>64</v>
      </c>
      <c r="BO172" s="877" t="s">
        <v>64</v>
      </c>
      <c r="BP172" s="877" t="s">
        <v>64</v>
      </c>
      <c r="BQ172" s="877" t="s">
        <v>64</v>
      </c>
      <c r="BR172" s="877" t="s">
        <v>64</v>
      </c>
      <c r="BS172" s="877" t="s">
        <v>64</v>
      </c>
      <c r="BT172" s="877" t="s">
        <v>64</v>
      </c>
      <c r="BU172" s="877" t="s">
        <v>64</v>
      </c>
      <c r="BV172" s="877" t="s">
        <v>64</v>
      </c>
      <c r="BW172" s="877" t="s">
        <v>64</v>
      </c>
      <c r="BX172" s="877" t="s">
        <v>64</v>
      </c>
      <c r="BY172" s="877" t="s">
        <v>64</v>
      </c>
      <c r="BZ172" s="877" t="s">
        <v>64</v>
      </c>
      <c r="CA172" s="877" t="s">
        <v>64</v>
      </c>
      <c r="CB172" s="877" t="s">
        <v>64</v>
      </c>
      <c r="CC172" s="877" t="s">
        <v>64</v>
      </c>
      <c r="CD172" s="877" t="s">
        <v>64</v>
      </c>
    </row>
    <row r="173" spans="1:82" ht="15.75" x14ac:dyDescent="0.25">
      <c r="A173" s="876">
        <v>293</v>
      </c>
      <c r="B173" s="90">
        <v>293</v>
      </c>
      <c r="C173" s="267">
        <v>0</v>
      </c>
      <c r="D173" s="29" t="s">
        <v>2120</v>
      </c>
      <c r="E173" s="27">
        <v>10505</v>
      </c>
      <c r="F173" s="911" t="s">
        <v>2119</v>
      </c>
      <c r="G173" s="911" t="s">
        <v>2119</v>
      </c>
      <c r="H173" s="146">
        <v>68</v>
      </c>
      <c r="I173" s="342">
        <v>29.184387820392192</v>
      </c>
      <c r="J173" s="146">
        <v>0</v>
      </c>
      <c r="K173" s="413">
        <v>1</v>
      </c>
      <c r="L173" s="61">
        <v>1</v>
      </c>
      <c r="M173" s="916">
        <v>53</v>
      </c>
      <c r="N173" s="913">
        <v>23.27</v>
      </c>
      <c r="O173" s="914">
        <v>57.366531070096315</v>
      </c>
      <c r="P173" s="915">
        <v>57.7</v>
      </c>
      <c r="Q173" s="916">
        <v>11</v>
      </c>
      <c r="R173" s="227">
        <v>15.054220803227516</v>
      </c>
      <c r="S173" s="427">
        <v>7.7692307692307692</v>
      </c>
      <c r="T173" s="917">
        <v>18</v>
      </c>
      <c r="U173" s="334"/>
      <c r="V173" s="919">
        <v>51.237785000000002</v>
      </c>
      <c r="W173" s="934">
        <v>27.240055616555477</v>
      </c>
      <c r="X173" s="584">
        <v>40.807299999999998</v>
      </c>
      <c r="Y173" s="28">
        <f>VLOOKUP($A:$A,Variables_extraites!$A:$AD,7,FALSE)</f>
        <v>0</v>
      </c>
      <c r="Z173" s="28">
        <f>VLOOKUP($A:$A,Variables_extraites!$A:$AD,8,FALSE)</f>
        <v>0</v>
      </c>
      <c r="AA173" s="28">
        <f>VLOOKUP($A:$A,Variables_extraites!$A:$AD,9,FALSE)</f>
        <v>12.9</v>
      </c>
      <c r="AB173" s="28">
        <f>VLOOKUP($A:$A,Variables_extraites!$A:$AD,10,FALSE)</f>
        <v>0</v>
      </c>
      <c r="AC173" s="28">
        <f>VLOOKUP($A:$A,Variables_extraites!$A:$AD,11,FALSE)</f>
        <v>0</v>
      </c>
      <c r="AD173" s="28">
        <f>VLOOKUP($A:$A,Variables_extraites!$A:$AD,12,FALSE)</f>
        <v>0</v>
      </c>
      <c r="AE173" s="74">
        <f>VLOOKUP($A:$A,Variables_extraites!$A:$AD,13,FALSE)</f>
        <v>70.701867353509343</v>
      </c>
      <c r="AF173" s="74">
        <f>VLOOKUP($A:$A,Variables_extraites!$A:$AD,14,FALSE)</f>
        <v>0.58995327102803741</v>
      </c>
      <c r="AG173" s="84">
        <f>VLOOKUP($A:$A,Variables_extraites!$A:$AD,15,FALSE)</f>
        <v>18</v>
      </c>
      <c r="AH173" s="74" t="str">
        <f>VLOOKUP($A:$A,Variables_extraites!$A:$AD,16,FALSE)</f>
        <v>NA</v>
      </c>
      <c r="AI173" s="58" t="str">
        <f>VLOOKUP($A:$A,Variables_extraites!$A:$AD,17,FALSE)</f>
        <v>NA</v>
      </c>
      <c r="AJ173" s="58" t="str">
        <f>VLOOKUP($A:$A,Variables_extraites!$A:$AD,18,FALSE)</f>
        <v>NA</v>
      </c>
      <c r="AK173" s="74" t="str">
        <f>VLOOKUP($A:$A,Variables_extraites!$A:$AD,19,FALSE)</f>
        <v>NA</v>
      </c>
      <c r="AL173" s="58" t="str">
        <f>VLOOKUP($A:$A,Variables_extraites!$A:$AD,20,FALSE)</f>
        <v>NA</v>
      </c>
      <c r="AM173" s="74" t="str">
        <f>VLOOKUP($A:$A,Variables_extraites!$A:$AD,21,FALSE)</f>
        <v>NA</v>
      </c>
      <c r="AN173" s="74" t="str">
        <f>VLOOKUP($A:$A,Variables_extraites!$A:$AD,22,FALSE)</f>
        <v>NA</v>
      </c>
      <c r="AO173" s="58" t="str">
        <f>VLOOKUP($A:$A,Variables_extraites!$A:$AD,23,FALSE)</f>
        <v>NA</v>
      </c>
      <c r="AP173" s="74" t="str">
        <f>VLOOKUP($A:$A,Variables_extraites!$A:$AD,24,FALSE)</f>
        <v>NA</v>
      </c>
      <c r="AQ173" s="74" t="str">
        <f>VLOOKUP($A:$A,Variables_extraites!$A:$AD,25,FALSE)</f>
        <v>NA</v>
      </c>
      <c r="AR173" s="58" t="str">
        <f>VLOOKUP($A:$A,Variables_extraites!$A:$AD,26,FALSE)</f>
        <v>NA</v>
      </c>
      <c r="AS173" s="74" t="str">
        <f>VLOOKUP($A:$A,Variables_extraites!$A:$AD,27,FALSE)</f>
        <v>NA</v>
      </c>
      <c r="AT173" s="74" t="str">
        <f>VLOOKUP($A:$A,Variables_extraites!$A:$AD,28,FALSE)</f>
        <v>NA</v>
      </c>
      <c r="AU173" s="74" t="str">
        <f>VLOOKUP($A:$A,Variables_extraites!$A:$AD,29,FALSE)</f>
        <v>NA</v>
      </c>
      <c r="AV173" s="74" t="str">
        <f>VLOOKUP($A:$A,Variables_extraites!$A:$AD,30,FALSE)</f>
        <v>NA</v>
      </c>
      <c r="AW173" s="877">
        <v>9.2819995527519907</v>
      </c>
      <c r="AX173" s="877">
        <v>7.5208150858443004</v>
      </c>
      <c r="AY173" s="877">
        <v>5.5716768099709304</v>
      </c>
      <c r="AZ173" s="877">
        <v>2.5285713188707599</v>
      </c>
      <c r="BA173" s="877">
        <v>7.21169365139394</v>
      </c>
      <c r="BB173" s="877">
        <v>6.7367401554532096</v>
      </c>
      <c r="BC173" s="877">
        <v>9.1246641594334204</v>
      </c>
      <c r="BD173" s="877">
        <v>7.8231124369652303</v>
      </c>
      <c r="BE173" s="877">
        <v>6.3050585195374298</v>
      </c>
      <c r="BF173" s="877">
        <v>0.99276843076892396</v>
      </c>
      <c r="BG173" s="877">
        <v>6.4371278442728102</v>
      </c>
      <c r="BH173" s="877">
        <v>6.8481221350642896</v>
      </c>
      <c r="BI173" s="877">
        <v>7.1847761852024199</v>
      </c>
      <c r="BJ173" s="877">
        <v>4.9250499647273598</v>
      </c>
      <c r="BK173" s="877">
        <v>6.2643487633511699</v>
      </c>
      <c r="BL173" s="877">
        <v>7.9828224939927797</v>
      </c>
      <c r="BM173" s="877">
        <v>6.6305219634716401</v>
      </c>
      <c r="BN173" s="877">
        <v>6.9493014683282803</v>
      </c>
      <c r="BO173" s="877">
        <v>6.0812970141382703</v>
      </c>
      <c r="BP173" s="877">
        <v>6.5787877956769698</v>
      </c>
      <c r="BQ173" s="877">
        <v>7.9985904297453301</v>
      </c>
      <c r="BR173" s="877">
        <v>-1.9378782880922001</v>
      </c>
      <c r="BS173" s="877">
        <v>10.511060784793299</v>
      </c>
      <c r="BT173" s="877">
        <v>2.2957230245399698</v>
      </c>
      <c r="BU173" s="877">
        <v>5.8743051659822303</v>
      </c>
      <c r="BV173" s="877">
        <v>7.1318569606087898</v>
      </c>
      <c r="BW173" s="877">
        <v>5.2750070474998703</v>
      </c>
      <c r="BX173" s="877">
        <v>11.4985151645187</v>
      </c>
      <c r="BY173" s="877">
        <v>4.28762004411207</v>
      </c>
      <c r="BZ173" s="877">
        <v>9.02561023051714</v>
      </c>
      <c r="CA173" s="877">
        <v>4.2486866268738304</v>
      </c>
      <c r="CB173" s="877">
        <v>2.4729049340015301</v>
      </c>
      <c r="CC173" s="877">
        <v>7.8121834540744297</v>
      </c>
      <c r="CD173" s="877">
        <v>8.2153377602533606</v>
      </c>
    </row>
    <row r="174" spans="1:82" ht="15.75" x14ac:dyDescent="0.25">
      <c r="A174" s="876">
        <v>294</v>
      </c>
      <c r="B174" s="90">
        <v>294</v>
      </c>
      <c r="C174" s="267">
        <v>0</v>
      </c>
      <c r="D174" s="29" t="s">
        <v>2120</v>
      </c>
      <c r="E174" s="27">
        <v>10503</v>
      </c>
      <c r="F174" s="911" t="s">
        <v>2119</v>
      </c>
      <c r="G174" s="911" t="s">
        <v>2119</v>
      </c>
      <c r="H174" s="146">
        <v>56</v>
      </c>
      <c r="I174" s="342">
        <v>29.938271604938269</v>
      </c>
      <c r="J174" s="146">
        <v>0</v>
      </c>
      <c r="K174" s="413">
        <v>1</v>
      </c>
      <c r="L174" s="61">
        <v>1</v>
      </c>
      <c r="M174" s="916">
        <v>109</v>
      </c>
      <c r="N174" s="913">
        <v>35.08</v>
      </c>
      <c r="O174" s="914">
        <v>45.257887695078715</v>
      </c>
      <c r="P174" s="915">
        <v>40</v>
      </c>
      <c r="Q174" s="916">
        <v>7</v>
      </c>
      <c r="R174" s="227">
        <v>26.9061573606315</v>
      </c>
      <c r="S174" s="427">
        <v>12.774193548387096</v>
      </c>
      <c r="T174" s="917">
        <v>14</v>
      </c>
      <c r="U174" s="334"/>
      <c r="V174" s="919">
        <v>73.549045000000007</v>
      </c>
      <c r="W174" s="934">
        <v>27.405245160659042</v>
      </c>
      <c r="X174" s="584">
        <v>28.108899999999998</v>
      </c>
      <c r="Y174" s="28">
        <f>VLOOKUP($A:$A,Variables_extraites!$A:$AD,7,FALSE)</f>
        <v>0</v>
      </c>
      <c r="Z174" s="28">
        <f>VLOOKUP($A:$A,Variables_extraites!$A:$AD,8,FALSE)</f>
        <v>0</v>
      </c>
      <c r="AA174" s="28">
        <f>VLOOKUP($A:$A,Variables_extraites!$A:$AD,9,FALSE)</f>
        <v>14.3</v>
      </c>
      <c r="AB174" s="28">
        <f>VLOOKUP($A:$A,Variables_extraites!$A:$AD,10,FALSE)</f>
        <v>0</v>
      </c>
      <c r="AC174" s="28">
        <f>VLOOKUP($A:$A,Variables_extraites!$A:$AD,11,FALSE)</f>
        <v>0</v>
      </c>
      <c r="AD174" s="28">
        <f>VLOOKUP($A:$A,Variables_extraites!$A:$AD,12,FALSE)</f>
        <v>0</v>
      </c>
      <c r="AE174" s="74">
        <f>VLOOKUP($A:$A,Variables_extraites!$A:$AD,13,FALSE)</f>
        <v>60.289115646258509</v>
      </c>
      <c r="AF174" s="74">
        <f>VLOOKUP($A:$A,Variables_extraites!$A:$AD,14,FALSE)</f>
        <v>1.298360655737705</v>
      </c>
      <c r="AG174" s="84">
        <f>VLOOKUP($A:$A,Variables_extraites!$A:$AD,15,FALSE)</f>
        <v>16</v>
      </c>
      <c r="AH174" s="74" t="str">
        <f>VLOOKUP($A:$A,Variables_extraites!$A:$AD,16,FALSE)</f>
        <v>NA</v>
      </c>
      <c r="AI174" s="58" t="str">
        <f>VLOOKUP($A:$A,Variables_extraites!$A:$AD,17,FALSE)</f>
        <v>NA</v>
      </c>
      <c r="AJ174" s="58" t="str">
        <f>VLOOKUP($A:$A,Variables_extraites!$A:$AD,18,FALSE)</f>
        <v>NA</v>
      </c>
      <c r="AK174" s="74" t="str">
        <f>VLOOKUP($A:$A,Variables_extraites!$A:$AD,19,FALSE)</f>
        <v>NA</v>
      </c>
      <c r="AL174" s="58" t="str">
        <f>VLOOKUP($A:$A,Variables_extraites!$A:$AD,20,FALSE)</f>
        <v>NA</v>
      </c>
      <c r="AM174" s="74" t="str">
        <f>VLOOKUP($A:$A,Variables_extraites!$A:$AD,21,FALSE)</f>
        <v>NA</v>
      </c>
      <c r="AN174" s="74" t="str">
        <f>VLOOKUP($A:$A,Variables_extraites!$A:$AD,22,FALSE)</f>
        <v>NA</v>
      </c>
      <c r="AO174" s="58" t="str">
        <f>VLOOKUP($A:$A,Variables_extraites!$A:$AD,23,FALSE)</f>
        <v>NA</v>
      </c>
      <c r="AP174" s="74" t="str">
        <f>VLOOKUP($A:$A,Variables_extraites!$A:$AD,24,FALSE)</f>
        <v>NA</v>
      </c>
      <c r="AQ174" s="74" t="str">
        <f>VLOOKUP($A:$A,Variables_extraites!$A:$AD,25,FALSE)</f>
        <v>NA</v>
      </c>
      <c r="AR174" s="58" t="str">
        <f>VLOOKUP($A:$A,Variables_extraites!$A:$AD,26,FALSE)</f>
        <v>NA</v>
      </c>
      <c r="AS174" s="74" t="str">
        <f>VLOOKUP($A:$A,Variables_extraites!$A:$AD,27,FALSE)</f>
        <v>NA</v>
      </c>
      <c r="AT174" s="74" t="str">
        <f>VLOOKUP($A:$A,Variables_extraites!$A:$AD,28,FALSE)</f>
        <v>NA</v>
      </c>
      <c r="AU174" s="74" t="str">
        <f>VLOOKUP($A:$A,Variables_extraites!$A:$AD,29,FALSE)</f>
        <v>NA</v>
      </c>
      <c r="AV174" s="74" t="str">
        <f>VLOOKUP($A:$A,Variables_extraites!$A:$AD,30,FALSE)</f>
        <v>NA</v>
      </c>
      <c r="AW174" s="877">
        <v>8.6338670918356293</v>
      </c>
      <c r="AX174" s="877">
        <v>7.3124292062506102</v>
      </c>
      <c r="AY174" s="877">
        <v>5.5558161550616401</v>
      </c>
      <c r="AZ174" s="877">
        <v>2.2357270598380601</v>
      </c>
      <c r="BA174" s="877">
        <v>6.1955444592136901</v>
      </c>
      <c r="BB174" s="877">
        <v>5.4860707437356702</v>
      </c>
      <c r="BC174" s="877">
        <v>9.1898986680231705</v>
      </c>
      <c r="BD174" s="877">
        <v>7.8479342882237697</v>
      </c>
      <c r="BE174" s="877">
        <v>6.5686401954192197</v>
      </c>
      <c r="BF174" s="877">
        <v>1.25096157353322</v>
      </c>
      <c r="BG174" s="877">
        <v>6.8728287595348903</v>
      </c>
      <c r="BH174" s="877">
        <v>7.3370866453548196</v>
      </c>
      <c r="BI174" s="877">
        <v>7.4310378743783003</v>
      </c>
      <c r="BJ174" s="877">
        <v>4.6444331524062497</v>
      </c>
      <c r="BK174" s="877">
        <v>6.3402061799117098</v>
      </c>
      <c r="BL174" s="877">
        <v>8.2715564032023501</v>
      </c>
      <c r="BM174" s="877">
        <v>6.1832880012095597</v>
      </c>
      <c r="BN174" s="877">
        <v>6.80877115932718</v>
      </c>
      <c r="BO174" s="877">
        <v>5.7671250772690703</v>
      </c>
      <c r="BP174" s="877">
        <v>6.4132894271359699</v>
      </c>
      <c r="BQ174" s="877">
        <v>8.3743874640054603</v>
      </c>
      <c r="BR174" s="877">
        <v>4.1538053360790403</v>
      </c>
      <c r="BS174" s="877">
        <v>10.185742682247</v>
      </c>
      <c r="BT174" s="877">
        <v>2.58255600301406</v>
      </c>
      <c r="BU174" s="877">
        <v>4.9231491804723104</v>
      </c>
      <c r="BV174" s="877">
        <v>6.6989129831436598</v>
      </c>
      <c r="BW174" s="877">
        <v>4.2712762591759299</v>
      </c>
      <c r="BX174" s="877">
        <v>10.546113109982301</v>
      </c>
      <c r="BY174" s="877">
        <v>2.8176232575114302</v>
      </c>
      <c r="BZ174" s="877">
        <v>8.5595682899227494</v>
      </c>
      <c r="CA174" s="877">
        <v>3.4737869116143698</v>
      </c>
      <c r="CB174" s="877">
        <v>1.9865448200595399</v>
      </c>
      <c r="CC174" s="877">
        <v>0.76934384439327297</v>
      </c>
      <c r="CD174" s="877">
        <v>7.6031866792329401</v>
      </c>
    </row>
    <row r="175" spans="1:82" ht="15.75" x14ac:dyDescent="0.25">
      <c r="A175" s="876">
        <v>295</v>
      </c>
      <c r="B175" s="90">
        <v>295</v>
      </c>
      <c r="C175" s="267">
        <v>0</v>
      </c>
      <c r="D175" s="29" t="s">
        <v>2120</v>
      </c>
      <c r="E175" s="27">
        <v>10351</v>
      </c>
      <c r="F175" s="911" t="s">
        <v>2119</v>
      </c>
      <c r="G175" s="911" t="s">
        <v>2119</v>
      </c>
      <c r="H175" s="146">
        <v>77</v>
      </c>
      <c r="I175" s="342">
        <v>20.719787396964101</v>
      </c>
      <c r="J175" s="146">
        <v>1</v>
      </c>
      <c r="K175" s="413">
        <v>1</v>
      </c>
      <c r="L175" s="61">
        <v>1</v>
      </c>
      <c r="M175" s="916">
        <v>42</v>
      </c>
      <c r="N175" s="913">
        <v>29.28</v>
      </c>
      <c r="O175" s="914">
        <v>65.210652045773585</v>
      </c>
      <c r="P175" s="915">
        <v>178.9</v>
      </c>
      <c r="Q175" s="916">
        <v>10</v>
      </c>
      <c r="R175" s="227">
        <v>14.826263716552118</v>
      </c>
      <c r="S175" s="427">
        <v>11.84</v>
      </c>
      <c r="T175" s="917">
        <v>14</v>
      </c>
      <c r="U175" s="334"/>
      <c r="V175" s="919">
        <v>39.674174999999998</v>
      </c>
      <c r="W175" s="934">
        <v>25.63178338361341</v>
      </c>
      <c r="X175" s="584">
        <v>47.747500000000002</v>
      </c>
      <c r="Y175" s="28">
        <f>VLOOKUP($A:$A,Variables_extraites!$A:$AD,7,FALSE)</f>
        <v>0</v>
      </c>
      <c r="Z175" s="28">
        <f>VLOOKUP($A:$A,Variables_extraites!$A:$AD,8,FALSE)</f>
        <v>0</v>
      </c>
      <c r="AA175" s="28">
        <f>VLOOKUP($A:$A,Variables_extraites!$A:$AD,9,FALSE)</f>
        <v>10.9</v>
      </c>
      <c r="AB175" s="28">
        <f>VLOOKUP($A:$A,Variables_extraites!$A:$AD,10,FALSE)</f>
        <v>0</v>
      </c>
      <c r="AC175" s="28">
        <f>VLOOKUP($A:$A,Variables_extraites!$A:$AD,11,FALSE)</f>
        <v>0</v>
      </c>
      <c r="AD175" s="28">
        <f>VLOOKUP($A:$A,Variables_extraites!$A:$AD,12,FALSE)</f>
        <v>0</v>
      </c>
      <c r="AE175" s="74">
        <f>VLOOKUP($A:$A,Variables_extraites!$A:$AD,13,FALSE)</f>
        <v>73.151125401929264</v>
      </c>
      <c r="AF175" s="74">
        <f>VLOOKUP($A:$A,Variables_extraites!$A:$AD,14,FALSE)</f>
        <v>0.67272727272727273</v>
      </c>
      <c r="AG175" s="84">
        <f>VLOOKUP($A:$A,Variables_extraites!$A:$AD,15,FALSE)</f>
        <v>20</v>
      </c>
      <c r="AH175" s="74" t="str">
        <f>VLOOKUP($A:$A,Variables_extraites!$A:$AD,16,FALSE)</f>
        <v>NA</v>
      </c>
      <c r="AI175" s="58" t="str">
        <f>VLOOKUP($A:$A,Variables_extraites!$A:$AD,17,FALSE)</f>
        <v>NA</v>
      </c>
      <c r="AJ175" s="58" t="str">
        <f>VLOOKUP($A:$A,Variables_extraites!$A:$AD,18,FALSE)</f>
        <v>NA</v>
      </c>
      <c r="AK175" s="74" t="str">
        <f>VLOOKUP($A:$A,Variables_extraites!$A:$AD,19,FALSE)</f>
        <v>NA</v>
      </c>
      <c r="AL175" s="58" t="str">
        <f>VLOOKUP($A:$A,Variables_extraites!$A:$AD,20,FALSE)</f>
        <v>NA</v>
      </c>
      <c r="AM175" s="74" t="str">
        <f>VLOOKUP($A:$A,Variables_extraites!$A:$AD,21,FALSE)</f>
        <v>NA</v>
      </c>
      <c r="AN175" s="74" t="str">
        <f>VLOOKUP($A:$A,Variables_extraites!$A:$AD,22,FALSE)</f>
        <v>NA</v>
      </c>
      <c r="AO175" s="58" t="str">
        <f>VLOOKUP($A:$A,Variables_extraites!$A:$AD,23,FALSE)</f>
        <v>NA</v>
      </c>
      <c r="AP175" s="74" t="str">
        <f>VLOOKUP($A:$A,Variables_extraites!$A:$AD,24,FALSE)</f>
        <v>NA</v>
      </c>
      <c r="AQ175" s="74" t="str">
        <f>VLOOKUP($A:$A,Variables_extraites!$A:$AD,25,FALSE)</f>
        <v>NA</v>
      </c>
      <c r="AR175" s="58" t="str">
        <f>VLOOKUP($A:$A,Variables_extraites!$A:$AD,26,FALSE)</f>
        <v>NA</v>
      </c>
      <c r="AS175" s="74" t="str">
        <f>VLOOKUP($A:$A,Variables_extraites!$A:$AD,27,FALSE)</f>
        <v>NA</v>
      </c>
      <c r="AT175" s="74" t="str">
        <f>VLOOKUP($A:$A,Variables_extraites!$A:$AD,28,FALSE)</f>
        <v>NA</v>
      </c>
      <c r="AU175" s="74" t="str">
        <f>VLOOKUP($A:$A,Variables_extraites!$A:$AD,29,FALSE)</f>
        <v>NA</v>
      </c>
      <c r="AV175" s="74" t="str">
        <f>VLOOKUP($A:$A,Variables_extraites!$A:$AD,30,FALSE)</f>
        <v>NA</v>
      </c>
      <c r="AW175" s="877">
        <v>9.0501207303854105</v>
      </c>
      <c r="AX175" s="877">
        <v>8.6813789842265994</v>
      </c>
      <c r="AY175" s="877">
        <v>5.3483740751911597</v>
      </c>
      <c r="AZ175" s="877">
        <v>2.7136958148433599</v>
      </c>
      <c r="BA175" s="877">
        <v>7.6223447227242396</v>
      </c>
      <c r="BB175" s="877">
        <v>5.5789387130933896</v>
      </c>
      <c r="BC175" s="877">
        <v>9.1931310603270209</v>
      </c>
      <c r="BD175" s="877">
        <v>7.83926678650489</v>
      </c>
      <c r="BE175" s="877">
        <v>6.2020258446093397</v>
      </c>
      <c r="BF175" s="877">
        <v>0.80735492205760395</v>
      </c>
      <c r="BG175" s="877">
        <v>6.0107798387532396</v>
      </c>
      <c r="BH175" s="877">
        <v>6.3352116817057897</v>
      </c>
      <c r="BI175" s="877">
        <v>7.2142219663483296</v>
      </c>
      <c r="BJ175" s="877">
        <v>4.6644828403646796</v>
      </c>
      <c r="BK175" s="877">
        <v>6.1377084374696</v>
      </c>
      <c r="BL175" s="877">
        <v>8.5600652897960003</v>
      </c>
      <c r="BM175" s="877">
        <v>6.8344078418069998</v>
      </c>
      <c r="BN175" s="877">
        <v>6.97303720562177</v>
      </c>
      <c r="BO175" s="877">
        <v>5.7221927608958998</v>
      </c>
      <c r="BP175" s="877">
        <v>6.0481053744420601</v>
      </c>
      <c r="BQ175" s="877">
        <v>7.47110615201822</v>
      </c>
      <c r="BR175" s="877">
        <v>1.33342373372519</v>
      </c>
      <c r="BS175" s="877">
        <v>10.2128975846618</v>
      </c>
      <c r="BT175" s="877">
        <v>1.7527485914071299</v>
      </c>
      <c r="BU175" s="877">
        <v>4.4744360432522701</v>
      </c>
      <c r="BV175" s="877">
        <v>7.3162362700153398</v>
      </c>
      <c r="BW175" s="877">
        <v>5.4702114573905396</v>
      </c>
      <c r="BX175" s="877">
        <v>10.853933288677901</v>
      </c>
      <c r="BY175" s="877">
        <v>4.7131459024902602</v>
      </c>
      <c r="BZ175" s="877">
        <v>8.0931270153074397</v>
      </c>
      <c r="CA175" s="877">
        <v>5.81301154860562</v>
      </c>
      <c r="CB175" s="877">
        <v>2.7608062733704899</v>
      </c>
      <c r="CC175" s="877">
        <v>3.1410123095270701</v>
      </c>
      <c r="CD175" s="877">
        <v>8.4601489932547</v>
      </c>
    </row>
    <row r="176" spans="1:82" ht="15.75" x14ac:dyDescent="0.25">
      <c r="A176" s="876">
        <v>296</v>
      </c>
      <c r="B176" s="90">
        <v>296</v>
      </c>
      <c r="C176" s="267">
        <v>0</v>
      </c>
      <c r="D176" s="29" t="s">
        <v>2120</v>
      </c>
      <c r="E176" s="27">
        <v>10382</v>
      </c>
      <c r="F176" s="911" t="s">
        <v>2119</v>
      </c>
      <c r="G176" s="911" t="s">
        <v>2119</v>
      </c>
      <c r="H176" s="146">
        <v>73</v>
      </c>
      <c r="I176" s="342">
        <v>31.266901027582481</v>
      </c>
      <c r="J176" s="146">
        <v>1</v>
      </c>
      <c r="K176" s="413">
        <v>2</v>
      </c>
      <c r="L176" s="61">
        <v>1</v>
      </c>
      <c r="M176" s="916">
        <v>68</v>
      </c>
      <c r="N176" s="913">
        <v>18.420000000000002</v>
      </c>
      <c r="O176" s="914">
        <v>74.066811675707712</v>
      </c>
      <c r="P176" s="915">
        <v>47.3</v>
      </c>
      <c r="Q176" s="916">
        <v>5</v>
      </c>
      <c r="R176" s="227">
        <v>19.346501836180156</v>
      </c>
      <c r="S176" s="427">
        <v>11.790697674418606</v>
      </c>
      <c r="T176" s="917">
        <v>15</v>
      </c>
      <c r="U176" s="334"/>
      <c r="V176" s="919">
        <v>58.220882000000003</v>
      </c>
      <c r="W176" s="934">
        <v>25.334376814383052</v>
      </c>
      <c r="X176" s="584">
        <v>31.031600000000001</v>
      </c>
      <c r="Y176" s="28">
        <f>VLOOKUP($A:$A,Variables_extraites!$A:$AD,7,FALSE)</f>
        <v>0</v>
      </c>
      <c r="Z176" s="28">
        <f>VLOOKUP($A:$A,Variables_extraites!$A:$AD,8,FALSE)</f>
        <v>0</v>
      </c>
      <c r="AA176" s="28">
        <f>VLOOKUP($A:$A,Variables_extraites!$A:$AD,9,FALSE)</f>
        <v>13.6</v>
      </c>
      <c r="AB176" s="28">
        <f>VLOOKUP($A:$A,Variables_extraites!$A:$AD,10,FALSE)</f>
        <v>0</v>
      </c>
      <c r="AC176" s="28">
        <f>VLOOKUP($A:$A,Variables_extraites!$A:$AD,11,FALSE)</f>
        <v>0</v>
      </c>
      <c r="AD176" s="28">
        <f>VLOOKUP($A:$A,Variables_extraites!$A:$AD,12,FALSE)</f>
        <v>0</v>
      </c>
      <c r="AE176" s="74">
        <f>VLOOKUP($A:$A,Variables_extraites!$A:$AD,13,FALSE)</f>
        <v>58.367346938775512</v>
      </c>
      <c r="AF176" s="74">
        <f>VLOOKUP($A:$A,Variables_extraites!$A:$AD,14,FALSE)</f>
        <v>0.66361256544502611</v>
      </c>
      <c r="AG176" s="84">
        <f>VLOOKUP($A:$A,Variables_extraites!$A:$AD,15,FALSE)</f>
        <v>24</v>
      </c>
      <c r="AH176" s="74" t="str">
        <f>VLOOKUP($A:$A,Variables_extraites!$A:$AD,16,FALSE)</f>
        <v>NA</v>
      </c>
      <c r="AI176" s="58" t="str">
        <f>VLOOKUP($A:$A,Variables_extraites!$A:$AD,17,FALSE)</f>
        <v>NA</v>
      </c>
      <c r="AJ176" s="58" t="str">
        <f>VLOOKUP($A:$A,Variables_extraites!$A:$AD,18,FALSE)</f>
        <v>NA</v>
      </c>
      <c r="AK176" s="74" t="str">
        <f>VLOOKUP($A:$A,Variables_extraites!$A:$AD,19,FALSE)</f>
        <v>NA</v>
      </c>
      <c r="AL176" s="58" t="str">
        <f>VLOOKUP($A:$A,Variables_extraites!$A:$AD,20,FALSE)</f>
        <v>NA</v>
      </c>
      <c r="AM176" s="74" t="str">
        <f>VLOOKUP($A:$A,Variables_extraites!$A:$AD,21,FALSE)</f>
        <v>NA</v>
      </c>
      <c r="AN176" s="74" t="str">
        <f>VLOOKUP($A:$A,Variables_extraites!$A:$AD,22,FALSE)</f>
        <v>NA</v>
      </c>
      <c r="AO176" s="58" t="str">
        <f>VLOOKUP($A:$A,Variables_extraites!$A:$AD,23,FALSE)</f>
        <v>NA</v>
      </c>
      <c r="AP176" s="74" t="str">
        <f>VLOOKUP($A:$A,Variables_extraites!$A:$AD,24,FALSE)</f>
        <v>NA</v>
      </c>
      <c r="AQ176" s="74" t="str">
        <f>VLOOKUP($A:$A,Variables_extraites!$A:$AD,25,FALSE)</f>
        <v>NA</v>
      </c>
      <c r="AR176" s="58" t="str">
        <f>VLOOKUP($A:$A,Variables_extraites!$A:$AD,26,FALSE)</f>
        <v>NA</v>
      </c>
      <c r="AS176" s="74" t="str">
        <f>VLOOKUP($A:$A,Variables_extraites!$A:$AD,27,FALSE)</f>
        <v>NA</v>
      </c>
      <c r="AT176" s="74" t="str">
        <f>VLOOKUP($A:$A,Variables_extraites!$A:$AD,28,FALSE)</f>
        <v>NA</v>
      </c>
      <c r="AU176" s="74" t="str">
        <f>VLOOKUP($A:$A,Variables_extraites!$A:$AD,29,FALSE)</f>
        <v>NA</v>
      </c>
      <c r="AV176" s="74" t="str">
        <f>VLOOKUP($A:$A,Variables_extraites!$A:$AD,30,FALSE)</f>
        <v>NA</v>
      </c>
      <c r="AW176" s="877">
        <v>8.28447711781042</v>
      </c>
      <c r="AX176" s="877">
        <v>7.0205910947732502</v>
      </c>
      <c r="AY176" s="877">
        <v>5.0976107966264204</v>
      </c>
      <c r="AZ176" s="877">
        <v>1.7136958148433601</v>
      </c>
      <c r="BA176" s="877">
        <v>7.8552422514541496</v>
      </c>
      <c r="BB176" s="877">
        <v>6.2792855608465397</v>
      </c>
      <c r="BC176" s="877">
        <v>9.1006623390052006</v>
      </c>
      <c r="BD176" s="877">
        <v>7.8319405603358803</v>
      </c>
      <c r="BE176" s="877">
        <v>6.0298945496633403</v>
      </c>
      <c r="BF176" s="877">
        <v>0.84799690655494997</v>
      </c>
      <c r="BG176" s="877">
        <v>6.2761244052742402</v>
      </c>
      <c r="BH176" s="877">
        <v>6.8692545271154701</v>
      </c>
      <c r="BI176" s="877">
        <v>7.6349562197271696</v>
      </c>
      <c r="BJ176" s="877">
        <v>4.47248777146274</v>
      </c>
      <c r="BK176" s="877">
        <v>5.8828875532249603</v>
      </c>
      <c r="BL176" s="877">
        <v>7.5750097202949496</v>
      </c>
      <c r="BM176" s="877">
        <v>6.4888041873725602</v>
      </c>
      <c r="BN176" s="877">
        <v>7.0025900163800099</v>
      </c>
      <c r="BO176" s="877">
        <v>5.4161641647331296</v>
      </c>
      <c r="BP176" s="877">
        <v>5.8472453071418098</v>
      </c>
      <c r="BQ176" s="877">
        <v>8.0019710875099292</v>
      </c>
      <c r="BR176" s="877">
        <v>4.1763227726404599</v>
      </c>
      <c r="BS176" s="877">
        <v>10.3716133111256</v>
      </c>
      <c r="BT176" s="877">
        <v>2.0214797274104499</v>
      </c>
      <c r="BU176" s="877">
        <v>7.7719515861122401</v>
      </c>
      <c r="BV176" s="877">
        <v>6.6229303509201802</v>
      </c>
      <c r="BW176" s="877">
        <v>4.9040023162836901</v>
      </c>
      <c r="BX176" s="877">
        <v>10.1406508603835</v>
      </c>
      <c r="BY176" s="877">
        <v>3.4087118610294298</v>
      </c>
      <c r="BZ176" s="877">
        <v>7.6019935812490003</v>
      </c>
      <c r="CA176" s="877">
        <v>4.1562347978502698</v>
      </c>
      <c r="CB176" s="877">
        <v>2.5386572791345299</v>
      </c>
      <c r="CC176" s="877">
        <v>3.5956288134717802</v>
      </c>
      <c r="CD176" s="877">
        <v>8.3501335837151291</v>
      </c>
    </row>
    <row r="177" spans="1:82" ht="15.75" x14ac:dyDescent="0.25">
      <c r="A177" s="876">
        <v>297</v>
      </c>
      <c r="B177" s="90">
        <v>297</v>
      </c>
      <c r="C177" s="267">
        <v>0</v>
      </c>
      <c r="D177" s="29" t="s">
        <v>2120</v>
      </c>
      <c r="E177" s="27">
        <v>10465</v>
      </c>
      <c r="F177" s="911" t="s">
        <v>2119</v>
      </c>
      <c r="G177" s="911"/>
      <c r="H177" s="146">
        <v>45</v>
      </c>
      <c r="I177" s="342">
        <v>25.64891761567662</v>
      </c>
      <c r="J177" s="146">
        <v>0</v>
      </c>
      <c r="K177" s="413">
        <v>1</v>
      </c>
      <c r="L177" s="61">
        <v>1</v>
      </c>
      <c r="M177" s="916">
        <v>95</v>
      </c>
      <c r="N177" s="913">
        <v>27.49</v>
      </c>
      <c r="O177" s="914">
        <v>65.226189935310899</v>
      </c>
      <c r="P177" s="915">
        <v>36.4</v>
      </c>
      <c r="Q177" s="916">
        <v>3</v>
      </c>
      <c r="R177" s="227">
        <v>17.018445806911167</v>
      </c>
      <c r="S177" s="427">
        <v>7.4878048780487809</v>
      </c>
      <c r="T177" s="917"/>
      <c r="U177" s="334"/>
      <c r="V177" s="919">
        <v>62.804093999999999</v>
      </c>
      <c r="W177" s="937"/>
      <c r="X177" s="584">
        <v>21.462399999999999</v>
      </c>
      <c r="Y177" s="28">
        <f>VLOOKUP($A:$A,Variables_extraites!$A:$AD,7,FALSE)</f>
        <v>0</v>
      </c>
      <c r="Z177" s="28">
        <f>VLOOKUP($A:$A,Variables_extraites!$A:$AD,8,FALSE)</f>
        <v>0</v>
      </c>
      <c r="AA177" s="28">
        <f>VLOOKUP($A:$A,Variables_extraites!$A:$AD,9,FALSE)</f>
        <v>15.7</v>
      </c>
      <c r="AB177" s="28">
        <f>VLOOKUP($A:$A,Variables_extraites!$A:$AD,10,FALSE)</f>
        <v>0</v>
      </c>
      <c r="AC177" s="28">
        <f>VLOOKUP($A:$A,Variables_extraites!$A:$AD,11,FALSE)</f>
        <v>0</v>
      </c>
      <c r="AD177" s="28">
        <f>VLOOKUP($A:$A,Variables_extraites!$A:$AD,12,FALSE)</f>
        <v>0</v>
      </c>
      <c r="AE177" s="74">
        <f>VLOOKUP($A:$A,Variables_extraites!$A:$AD,13,FALSE)</f>
        <v>60.253786328284896</v>
      </c>
      <c r="AF177" s="74">
        <f>VLOOKUP($A:$A,Variables_extraites!$A:$AD,14,FALSE)</f>
        <v>1.3318872017353578</v>
      </c>
      <c r="AG177" s="84">
        <f>VLOOKUP($A:$A,Variables_extraites!$A:$AD,15,FALSE)</f>
        <v>20</v>
      </c>
      <c r="AH177" s="74" t="str">
        <f>VLOOKUP($A:$A,Variables_extraites!$A:$AD,16,FALSE)</f>
        <v>NA</v>
      </c>
      <c r="AI177" s="58" t="str">
        <f>VLOOKUP($A:$A,Variables_extraites!$A:$AD,17,FALSE)</f>
        <v>NA</v>
      </c>
      <c r="AJ177" s="58" t="str">
        <f>VLOOKUP($A:$A,Variables_extraites!$A:$AD,18,FALSE)</f>
        <v>NA</v>
      </c>
      <c r="AK177" s="74" t="str">
        <f>VLOOKUP($A:$A,Variables_extraites!$A:$AD,19,FALSE)</f>
        <v>NA</v>
      </c>
      <c r="AL177" s="58" t="str">
        <f>VLOOKUP($A:$A,Variables_extraites!$A:$AD,20,FALSE)</f>
        <v>NA</v>
      </c>
      <c r="AM177" s="74" t="str">
        <f>VLOOKUP($A:$A,Variables_extraites!$A:$AD,21,FALSE)</f>
        <v>NA</v>
      </c>
      <c r="AN177" s="74" t="str">
        <f>VLOOKUP($A:$A,Variables_extraites!$A:$AD,22,FALSE)</f>
        <v>NA</v>
      </c>
      <c r="AO177" s="58" t="str">
        <f>VLOOKUP($A:$A,Variables_extraites!$A:$AD,23,FALSE)</f>
        <v>NA</v>
      </c>
      <c r="AP177" s="74" t="str">
        <f>VLOOKUP($A:$A,Variables_extraites!$A:$AD,24,FALSE)</f>
        <v>NA</v>
      </c>
      <c r="AQ177" s="74" t="str">
        <f>VLOOKUP($A:$A,Variables_extraites!$A:$AD,25,FALSE)</f>
        <v>NA</v>
      </c>
      <c r="AR177" s="58" t="str">
        <f>VLOOKUP($A:$A,Variables_extraites!$A:$AD,26,FALSE)</f>
        <v>NA</v>
      </c>
      <c r="AS177" s="74" t="str">
        <f>VLOOKUP($A:$A,Variables_extraites!$A:$AD,27,FALSE)</f>
        <v>NA</v>
      </c>
      <c r="AT177" s="74" t="str">
        <f>VLOOKUP($A:$A,Variables_extraites!$A:$AD,28,FALSE)</f>
        <v>NA</v>
      </c>
      <c r="AU177" s="74" t="str">
        <f>VLOOKUP($A:$A,Variables_extraites!$A:$AD,29,FALSE)</f>
        <v>NA</v>
      </c>
      <c r="AV177" s="74" t="str">
        <f>VLOOKUP($A:$A,Variables_extraites!$A:$AD,30,FALSE)</f>
        <v>NA</v>
      </c>
      <c r="AW177" s="877" t="s">
        <v>64</v>
      </c>
      <c r="AX177" s="877" t="s">
        <v>64</v>
      </c>
      <c r="AY177" s="877" t="s">
        <v>64</v>
      </c>
      <c r="AZ177" s="877" t="s">
        <v>64</v>
      </c>
      <c r="BA177" s="877" t="s">
        <v>64</v>
      </c>
      <c r="BB177" s="877" t="s">
        <v>64</v>
      </c>
      <c r="BC177" s="877" t="s">
        <v>64</v>
      </c>
      <c r="BD177" s="877" t="s">
        <v>64</v>
      </c>
      <c r="BE177" s="877" t="s">
        <v>64</v>
      </c>
      <c r="BF177" s="877" t="s">
        <v>64</v>
      </c>
      <c r="BG177" s="877" t="s">
        <v>64</v>
      </c>
      <c r="BH177" s="877" t="s">
        <v>64</v>
      </c>
      <c r="BI177" s="877" t="s">
        <v>64</v>
      </c>
      <c r="BJ177" s="877" t="s">
        <v>64</v>
      </c>
      <c r="BK177" s="877" t="s">
        <v>64</v>
      </c>
      <c r="BL177" s="877" t="s">
        <v>64</v>
      </c>
      <c r="BM177" s="877" t="s">
        <v>64</v>
      </c>
      <c r="BN177" s="877" t="s">
        <v>64</v>
      </c>
      <c r="BO177" s="877" t="s">
        <v>64</v>
      </c>
      <c r="BP177" s="877" t="s">
        <v>64</v>
      </c>
      <c r="BQ177" s="877" t="s">
        <v>64</v>
      </c>
      <c r="BR177" s="877" t="s">
        <v>64</v>
      </c>
      <c r="BS177" s="877" t="s">
        <v>64</v>
      </c>
      <c r="BT177" s="877" t="s">
        <v>64</v>
      </c>
      <c r="BU177" s="877" t="s">
        <v>64</v>
      </c>
      <c r="BV177" s="877" t="s">
        <v>64</v>
      </c>
      <c r="BW177" s="877" t="s">
        <v>64</v>
      </c>
      <c r="BX177" s="877" t="s">
        <v>64</v>
      </c>
      <c r="BY177" s="877" t="s">
        <v>64</v>
      </c>
      <c r="BZ177" s="877" t="s">
        <v>64</v>
      </c>
      <c r="CA177" s="877" t="s">
        <v>64</v>
      </c>
      <c r="CB177" s="877" t="s">
        <v>64</v>
      </c>
      <c r="CC177" s="877" t="s">
        <v>64</v>
      </c>
      <c r="CD177" s="877" t="s">
        <v>64</v>
      </c>
    </row>
    <row r="178" spans="1:82" ht="15.75" x14ac:dyDescent="0.25">
      <c r="A178" s="876">
        <v>298</v>
      </c>
      <c r="B178" s="90">
        <v>298</v>
      </c>
      <c r="C178" s="267">
        <v>0</v>
      </c>
      <c r="D178" s="29" t="s">
        <v>2120</v>
      </c>
      <c r="E178" s="27">
        <v>10449</v>
      </c>
      <c r="F178" s="911" t="s">
        <v>2119</v>
      </c>
      <c r="G178" s="911"/>
      <c r="H178" s="146">
        <v>59</v>
      </c>
      <c r="I178" s="342">
        <v>33.304988662131521</v>
      </c>
      <c r="J178" s="146">
        <v>1</v>
      </c>
      <c r="K178" s="413">
        <v>0</v>
      </c>
      <c r="L178" s="61">
        <v>1</v>
      </c>
      <c r="M178" s="916">
        <v>77</v>
      </c>
      <c r="N178" s="913">
        <v>29.55</v>
      </c>
      <c r="O178" s="914">
        <v>166.87846603821319</v>
      </c>
      <c r="P178" s="915">
        <v>29</v>
      </c>
      <c r="Q178" s="916">
        <v>20</v>
      </c>
      <c r="R178" s="227">
        <v>22.569284693264926</v>
      </c>
      <c r="S178" s="427">
        <v>9.8113207547169807</v>
      </c>
      <c r="T178" s="917"/>
      <c r="U178" s="334"/>
      <c r="V178" s="919">
        <v>43.878050000000002</v>
      </c>
      <c r="W178" s="937"/>
      <c r="X178" s="584">
        <v>45.474400000000003</v>
      </c>
      <c r="Y178" s="28">
        <f>VLOOKUP($A:$A,Variables_extraites!$A:$AD,7,FALSE)</f>
        <v>0</v>
      </c>
      <c r="Z178" s="28">
        <f>VLOOKUP($A:$A,Variables_extraites!$A:$AD,8,FALSE)</f>
        <v>0</v>
      </c>
      <c r="AA178" s="28">
        <f>VLOOKUP($A:$A,Variables_extraites!$A:$AD,9,FALSE)</f>
        <v>13.4</v>
      </c>
      <c r="AB178" s="28">
        <f>VLOOKUP($A:$A,Variables_extraites!$A:$AD,10,FALSE)</f>
        <v>0</v>
      </c>
      <c r="AC178" s="28">
        <f>VLOOKUP($A:$A,Variables_extraites!$A:$AD,11,FALSE)</f>
        <v>0</v>
      </c>
      <c r="AD178" s="28">
        <f>VLOOKUP($A:$A,Variables_extraites!$A:$AD,12,FALSE)</f>
        <v>0</v>
      </c>
      <c r="AE178" s="74">
        <f>VLOOKUP($A:$A,Variables_extraites!$A:$AD,13,FALSE)</f>
        <v>59.948886454910557</v>
      </c>
      <c r="AF178" s="74">
        <f>VLOOKUP($A:$A,Variables_extraites!$A:$AD,14,FALSE)</f>
        <v>0.72931276297335201</v>
      </c>
      <c r="AG178" s="84">
        <f>VLOOKUP($A:$A,Variables_extraites!$A:$AD,15,FALSE)</f>
        <v>26</v>
      </c>
      <c r="AH178" s="74" t="str">
        <f>VLOOKUP($A:$A,Variables_extraites!$A:$AD,16,FALSE)</f>
        <v>NA</v>
      </c>
      <c r="AI178" s="58" t="str">
        <f>VLOOKUP($A:$A,Variables_extraites!$A:$AD,17,FALSE)</f>
        <v>NA</v>
      </c>
      <c r="AJ178" s="58" t="str">
        <f>VLOOKUP($A:$A,Variables_extraites!$A:$AD,18,FALSE)</f>
        <v>NA</v>
      </c>
      <c r="AK178" s="74" t="str">
        <f>VLOOKUP($A:$A,Variables_extraites!$A:$AD,19,FALSE)</f>
        <v>NA</v>
      </c>
      <c r="AL178" s="58" t="str">
        <f>VLOOKUP($A:$A,Variables_extraites!$A:$AD,20,FALSE)</f>
        <v>NA</v>
      </c>
      <c r="AM178" s="74" t="str">
        <f>VLOOKUP($A:$A,Variables_extraites!$A:$AD,21,FALSE)</f>
        <v>NA</v>
      </c>
      <c r="AN178" s="74" t="str">
        <f>VLOOKUP($A:$A,Variables_extraites!$A:$AD,22,FALSE)</f>
        <v>NA</v>
      </c>
      <c r="AO178" s="58" t="str">
        <f>VLOOKUP($A:$A,Variables_extraites!$A:$AD,23,FALSE)</f>
        <v>NA</v>
      </c>
      <c r="AP178" s="74" t="str">
        <f>VLOOKUP($A:$A,Variables_extraites!$A:$AD,24,FALSE)</f>
        <v>NA</v>
      </c>
      <c r="AQ178" s="74" t="str">
        <f>VLOOKUP($A:$A,Variables_extraites!$A:$AD,25,FALSE)</f>
        <v>NA</v>
      </c>
      <c r="AR178" s="58" t="str">
        <f>VLOOKUP($A:$A,Variables_extraites!$A:$AD,26,FALSE)</f>
        <v>NA</v>
      </c>
      <c r="AS178" s="74" t="str">
        <f>VLOOKUP($A:$A,Variables_extraites!$A:$AD,27,FALSE)</f>
        <v>NA</v>
      </c>
      <c r="AT178" s="74" t="str">
        <f>VLOOKUP($A:$A,Variables_extraites!$A:$AD,28,FALSE)</f>
        <v>NA</v>
      </c>
      <c r="AU178" s="74" t="str">
        <f>VLOOKUP($A:$A,Variables_extraites!$A:$AD,29,FALSE)</f>
        <v>NA</v>
      </c>
      <c r="AV178" s="74" t="str">
        <f>VLOOKUP($A:$A,Variables_extraites!$A:$AD,30,FALSE)</f>
        <v>NA</v>
      </c>
      <c r="AW178" s="877" t="s">
        <v>64</v>
      </c>
      <c r="AX178" s="877" t="s">
        <v>64</v>
      </c>
      <c r="AY178" s="877" t="s">
        <v>64</v>
      </c>
      <c r="AZ178" s="877" t="s">
        <v>64</v>
      </c>
      <c r="BA178" s="877" t="s">
        <v>64</v>
      </c>
      <c r="BB178" s="877" t="s">
        <v>64</v>
      </c>
      <c r="BC178" s="877" t="s">
        <v>64</v>
      </c>
      <c r="BD178" s="877" t="s">
        <v>64</v>
      </c>
      <c r="BE178" s="877" t="s">
        <v>64</v>
      </c>
      <c r="BF178" s="877" t="s">
        <v>64</v>
      </c>
      <c r="BG178" s="877" t="s">
        <v>64</v>
      </c>
      <c r="BH178" s="877" t="s">
        <v>64</v>
      </c>
      <c r="BI178" s="877" t="s">
        <v>64</v>
      </c>
      <c r="BJ178" s="877" t="s">
        <v>64</v>
      </c>
      <c r="BK178" s="877" t="s">
        <v>64</v>
      </c>
      <c r="BL178" s="877" t="s">
        <v>64</v>
      </c>
      <c r="BM178" s="877" t="s">
        <v>64</v>
      </c>
      <c r="BN178" s="877" t="s">
        <v>64</v>
      </c>
      <c r="BO178" s="877" t="s">
        <v>64</v>
      </c>
      <c r="BP178" s="877" t="s">
        <v>64</v>
      </c>
      <c r="BQ178" s="877" t="s">
        <v>64</v>
      </c>
      <c r="BR178" s="877" t="s">
        <v>64</v>
      </c>
      <c r="BS178" s="877" t="s">
        <v>64</v>
      </c>
      <c r="BT178" s="877" t="s">
        <v>64</v>
      </c>
      <c r="BU178" s="877" t="s">
        <v>64</v>
      </c>
      <c r="BV178" s="877" t="s">
        <v>64</v>
      </c>
      <c r="BW178" s="877" t="s">
        <v>64</v>
      </c>
      <c r="BX178" s="877" t="s">
        <v>64</v>
      </c>
      <c r="BY178" s="877" t="s">
        <v>64</v>
      </c>
      <c r="BZ178" s="877" t="s">
        <v>64</v>
      </c>
      <c r="CA178" s="877" t="s">
        <v>64</v>
      </c>
      <c r="CB178" s="877" t="s">
        <v>64</v>
      </c>
      <c r="CC178" s="877" t="s">
        <v>64</v>
      </c>
      <c r="CD178" s="877" t="s">
        <v>64</v>
      </c>
    </row>
    <row r="179" spans="1:82" ht="15.75" x14ac:dyDescent="0.25">
      <c r="A179" s="876">
        <v>1002</v>
      </c>
      <c r="B179" s="511">
        <v>2</v>
      </c>
      <c r="C179" s="61">
        <v>5</v>
      </c>
      <c r="D179" s="29" t="s">
        <v>2121</v>
      </c>
      <c r="E179" s="27">
        <v>10603</v>
      </c>
      <c r="F179" s="911" t="s">
        <v>2119</v>
      </c>
      <c r="G179" s="911" t="s">
        <v>2119</v>
      </c>
      <c r="H179" s="952">
        <v>65.052054794520501</v>
      </c>
      <c r="I179" s="514">
        <v>23.291229956104985</v>
      </c>
      <c r="J179" s="511">
        <v>0</v>
      </c>
      <c r="K179" s="514">
        <v>3</v>
      </c>
      <c r="L179" s="511">
        <v>0</v>
      </c>
      <c r="M179" s="936">
        <v>47</v>
      </c>
      <c r="N179" s="916"/>
      <c r="O179" s="914"/>
      <c r="P179" s="915"/>
      <c r="Q179" s="916"/>
      <c r="R179" s="227"/>
      <c r="S179" s="227">
        <v>4.2232277526395174</v>
      </c>
      <c r="T179" s="334">
        <v>22</v>
      </c>
      <c r="U179" s="334"/>
      <c r="V179" s="937"/>
      <c r="W179" s="937"/>
      <c r="X179" s="938">
        <v>50.767291059977403</v>
      </c>
      <c r="Y179" s="28">
        <f>VLOOKUP($A:$A,Variables_extraites!$A:$AD,7,FALSE)</f>
        <v>0</v>
      </c>
      <c r="Z179" s="28">
        <f>VLOOKUP($A:$A,Variables_extraites!$A:$AD,8,FALSE)</f>
        <v>0</v>
      </c>
      <c r="AA179" s="28">
        <f>VLOOKUP($A:$A,Variables_extraites!$A:$AD,9,FALSE)</f>
        <v>15.5</v>
      </c>
      <c r="AB179" s="28">
        <f>VLOOKUP($A:$A,Variables_extraites!$A:$AD,10,FALSE)</f>
        <v>0</v>
      </c>
      <c r="AC179" s="28" t="str">
        <f>VLOOKUP($A:$A,Variables_extraites!$A:$AD,11,FALSE)</f>
        <v>NA</v>
      </c>
      <c r="AD179" s="28" t="str">
        <f>VLOOKUP($A:$A,Variables_extraites!$A:$AD,12,FALSE)</f>
        <v>NA</v>
      </c>
      <c r="AE179" s="74">
        <f>VLOOKUP($A:$A,Variables_extraites!$A:$AD,13,FALSE)</f>
        <v>23</v>
      </c>
      <c r="AF179" s="74">
        <f>VLOOKUP($A:$A,Variables_extraites!$A:$AD,14,FALSE)</f>
        <v>0.60869565217391308</v>
      </c>
      <c r="AG179" s="84">
        <f>VLOOKUP($A:$A,Variables_extraites!$A:$AD,15,FALSE)</f>
        <v>11</v>
      </c>
      <c r="AH179" s="74" t="str">
        <f>VLOOKUP($A:$A,Variables_extraites!$A:$AD,16,FALSE)</f>
        <v>NA</v>
      </c>
      <c r="AI179" s="58" t="str">
        <f>VLOOKUP($A:$A,Variables_extraites!$A:$AD,17,FALSE)</f>
        <v>NA</v>
      </c>
      <c r="AJ179" s="58" t="str">
        <f>VLOOKUP($A:$A,Variables_extraites!$A:$AD,18,FALSE)</f>
        <v>NA</v>
      </c>
      <c r="AK179" s="74">
        <f>VLOOKUP($A:$A,Variables_extraites!$A:$AD,19,FALSE)</f>
        <v>2</v>
      </c>
      <c r="AL179" s="58">
        <f>VLOOKUP($A:$A,Variables_extraites!$A:$AD,20,FALSE)</f>
        <v>41540</v>
      </c>
      <c r="AM179" s="74">
        <f>VLOOKUP($A:$A,Variables_extraites!$A:$AD,21,FALSE)</f>
        <v>17</v>
      </c>
      <c r="AN179" s="74" t="str">
        <f>VLOOKUP($A:$A,Variables_extraites!$A:$AD,22,FALSE)</f>
        <v>NA</v>
      </c>
      <c r="AO179" s="58" t="str">
        <f>VLOOKUP($A:$A,Variables_extraites!$A:$AD,23,FALSE)</f>
        <v>NA</v>
      </c>
      <c r="AP179" s="74" t="str">
        <f>VLOOKUP($A:$A,Variables_extraites!$A:$AD,24,FALSE)</f>
        <v>NA</v>
      </c>
      <c r="AQ179" s="74" t="str">
        <f>VLOOKUP($A:$A,Variables_extraites!$A:$AD,25,FALSE)</f>
        <v>NA</v>
      </c>
      <c r="AR179" s="58" t="str">
        <f>VLOOKUP($A:$A,Variables_extraites!$A:$AD,26,FALSE)</f>
        <v>NA</v>
      </c>
      <c r="AS179" s="74" t="str">
        <f>VLOOKUP($A:$A,Variables_extraites!$A:$AD,27,FALSE)</f>
        <v>NA</v>
      </c>
      <c r="AT179" s="74" t="str">
        <f>VLOOKUP($A:$A,Variables_extraites!$A:$AD,28,FALSE)</f>
        <v>NA</v>
      </c>
      <c r="AU179" s="74" t="str">
        <f>VLOOKUP($A:$A,Variables_extraites!$A:$AD,29,FALSE)</f>
        <v>NA</v>
      </c>
      <c r="AV179" s="74" t="str">
        <f>VLOOKUP($A:$A,Variables_extraites!$A:$AD,30,FALSE)</f>
        <v>NA</v>
      </c>
      <c r="AW179" s="877">
        <v>9.3665844985917595</v>
      </c>
      <c r="AX179" s="877">
        <v>7.2502984179063299</v>
      </c>
      <c r="AY179" s="877">
        <v>5.5122268865139601</v>
      </c>
      <c r="AZ179" s="877">
        <v>3.4867143730307002</v>
      </c>
      <c r="BA179" s="877">
        <v>7.5670434104848896</v>
      </c>
      <c r="BB179" s="877">
        <v>7.43036891474613</v>
      </c>
      <c r="BC179" s="877">
        <v>8.71555022304441</v>
      </c>
      <c r="BD179" s="877">
        <v>7.6934869574993296</v>
      </c>
      <c r="BE179" s="877">
        <v>6.5160151470036602</v>
      </c>
      <c r="BF179" s="877">
        <v>1.8032270364349301</v>
      </c>
      <c r="BG179" s="877">
        <v>7.36422222109353</v>
      </c>
      <c r="BH179" s="877">
        <v>7.6390874233403601</v>
      </c>
      <c r="BI179" s="877">
        <v>8.0624779369053901</v>
      </c>
      <c r="BJ179" s="877">
        <v>5.1468995603435896</v>
      </c>
      <c r="BK179" s="877">
        <v>5.9387562614923004</v>
      </c>
      <c r="BL179" s="877">
        <v>8.6586042422906608</v>
      </c>
      <c r="BM179" s="877">
        <v>6.8112141175132397</v>
      </c>
      <c r="BN179" s="877">
        <v>7.1528932321276102</v>
      </c>
      <c r="BO179" s="877">
        <v>5.8189016758856402</v>
      </c>
      <c r="BP179" s="877">
        <v>6.2450772753596704</v>
      </c>
      <c r="BQ179" s="877">
        <v>8.4542170278366306</v>
      </c>
      <c r="BR179" s="877">
        <v>1.87970576628229</v>
      </c>
      <c r="BS179" s="877">
        <v>11.533456278952199</v>
      </c>
      <c r="BT179" s="877">
        <v>2.97269265400426</v>
      </c>
      <c r="BU179" s="877">
        <v>7.2861418728342997</v>
      </c>
      <c r="BV179" s="877">
        <v>6.76261457875456</v>
      </c>
      <c r="BW179" s="877">
        <v>4.4025857582325898</v>
      </c>
      <c r="BX179" s="877">
        <v>11.5152957482505</v>
      </c>
      <c r="BY179" s="877">
        <v>4.0116745333809201</v>
      </c>
      <c r="BZ179" s="877">
        <v>8.0313841678038305</v>
      </c>
      <c r="CA179" s="877">
        <v>3.8579809951275701</v>
      </c>
      <c r="CB179" s="877">
        <v>3.4839115804466898</v>
      </c>
      <c r="CC179" s="877">
        <v>5.4064361065520101</v>
      </c>
      <c r="CD179" s="877">
        <v>8.5607636249479295</v>
      </c>
    </row>
    <row r="180" spans="1:82" ht="15.75" x14ac:dyDescent="0.25">
      <c r="A180" s="876">
        <v>1009</v>
      </c>
      <c r="B180" s="511">
        <v>9</v>
      </c>
      <c r="C180" s="61">
        <v>5</v>
      </c>
      <c r="D180" s="29" t="s">
        <v>2121</v>
      </c>
      <c r="E180" s="27">
        <v>10352</v>
      </c>
      <c r="F180" s="911" t="s">
        <v>2119</v>
      </c>
      <c r="G180" s="911"/>
      <c r="H180" s="952">
        <v>60.087671232876701</v>
      </c>
      <c r="I180" s="514">
        <v>21.6712580348944</v>
      </c>
      <c r="J180" s="511">
        <v>1</v>
      </c>
      <c r="K180" s="514">
        <v>2</v>
      </c>
      <c r="L180" s="511">
        <v>0</v>
      </c>
      <c r="M180" s="936">
        <v>68</v>
      </c>
      <c r="N180" s="916"/>
      <c r="O180" s="914"/>
      <c r="P180" s="915"/>
      <c r="Q180" s="916"/>
      <c r="R180" s="227"/>
      <c r="S180" s="227">
        <v>9.0789473684210531</v>
      </c>
      <c r="T180" s="334">
        <v>5</v>
      </c>
      <c r="U180" s="334"/>
      <c r="V180" s="937"/>
      <c r="W180" s="937"/>
      <c r="X180" s="938">
        <v>36.396910979324502</v>
      </c>
      <c r="Y180" s="28">
        <f>VLOOKUP($A:$A,Variables_extraites!$A:$AD,7,FALSE)</f>
        <v>0</v>
      </c>
      <c r="Z180" s="28">
        <f>VLOOKUP($A:$A,Variables_extraites!$A:$AD,8,FALSE)</f>
        <v>0</v>
      </c>
      <c r="AA180" s="28">
        <f>VLOOKUP($A:$A,Variables_extraites!$A:$AD,9,FALSE)</f>
        <v>12.4</v>
      </c>
      <c r="AB180" s="28">
        <f>VLOOKUP($A:$A,Variables_extraites!$A:$AD,10,FALSE)</f>
        <v>0</v>
      </c>
      <c r="AC180" s="28" t="str">
        <f>VLOOKUP($A:$A,Variables_extraites!$A:$AD,11,FALSE)</f>
        <v>NA</v>
      </c>
      <c r="AD180" s="28" t="str">
        <f>VLOOKUP($A:$A,Variables_extraites!$A:$AD,12,FALSE)</f>
        <v>NA</v>
      </c>
      <c r="AE180" s="74">
        <f>VLOOKUP($A:$A,Variables_extraites!$A:$AD,13,FALSE)</f>
        <v>21</v>
      </c>
      <c r="AF180" s="74">
        <f>VLOOKUP($A:$A,Variables_extraites!$A:$AD,14,FALSE)</f>
        <v>0.53488372093023251</v>
      </c>
      <c r="AG180" s="84" t="str">
        <f>VLOOKUP($A:$A,Variables_extraites!$A:$AD,15,FALSE)</f>
        <v>NA</v>
      </c>
      <c r="AH180" s="74" t="str">
        <f>VLOOKUP($A:$A,Variables_extraites!$A:$AD,16,FALSE)</f>
        <v>NA</v>
      </c>
      <c r="AI180" s="58" t="str">
        <f>VLOOKUP($A:$A,Variables_extraites!$A:$AD,17,FALSE)</f>
        <v>NA</v>
      </c>
      <c r="AJ180" s="58" t="str">
        <f>VLOOKUP($A:$A,Variables_extraites!$A:$AD,18,FALSE)</f>
        <v>NA</v>
      </c>
      <c r="AK180" s="74">
        <f>VLOOKUP($A:$A,Variables_extraites!$A:$AD,19,FALSE)</f>
        <v>0</v>
      </c>
      <c r="AL180" s="58" t="str">
        <f>VLOOKUP($A:$A,Variables_extraites!$A:$AD,20,FALSE)</f>
        <v>17/2/2020</v>
      </c>
      <c r="AM180" s="74">
        <f>VLOOKUP($A:$A,Variables_extraites!$A:$AD,21,FALSE)</f>
        <v>93</v>
      </c>
      <c r="AN180" s="74" t="str">
        <f>VLOOKUP($A:$A,Variables_extraites!$A:$AD,22,FALSE)</f>
        <v>NA</v>
      </c>
      <c r="AO180" s="58" t="str">
        <f>VLOOKUP($A:$A,Variables_extraites!$A:$AD,23,FALSE)</f>
        <v>NA</v>
      </c>
      <c r="AP180" s="74" t="str">
        <f>VLOOKUP($A:$A,Variables_extraites!$A:$AD,24,FALSE)</f>
        <v>NA</v>
      </c>
      <c r="AQ180" s="74" t="str">
        <f>VLOOKUP($A:$A,Variables_extraites!$A:$AD,25,FALSE)</f>
        <v>NA</v>
      </c>
      <c r="AR180" s="58" t="str">
        <f>VLOOKUP($A:$A,Variables_extraites!$A:$AD,26,FALSE)</f>
        <v>NA</v>
      </c>
      <c r="AS180" s="74" t="str">
        <f>VLOOKUP($A:$A,Variables_extraites!$A:$AD,27,FALSE)</f>
        <v>NA</v>
      </c>
      <c r="AT180" s="74" t="str">
        <f>VLOOKUP($A:$A,Variables_extraites!$A:$AD,28,FALSE)</f>
        <v>NA</v>
      </c>
      <c r="AU180" s="74" t="str">
        <f>VLOOKUP($A:$A,Variables_extraites!$A:$AD,29,FALSE)</f>
        <v>NA</v>
      </c>
      <c r="AV180" s="74" t="str">
        <f>VLOOKUP($A:$A,Variables_extraites!$A:$AD,30,FALSE)</f>
        <v>NA</v>
      </c>
      <c r="AW180" s="877" t="s">
        <v>64</v>
      </c>
      <c r="AX180" s="877" t="s">
        <v>64</v>
      </c>
      <c r="AY180" s="877" t="s">
        <v>64</v>
      </c>
      <c r="AZ180" s="877" t="s">
        <v>64</v>
      </c>
      <c r="BA180" s="877" t="s">
        <v>64</v>
      </c>
      <c r="BB180" s="877" t="s">
        <v>64</v>
      </c>
      <c r="BC180" s="877" t="s">
        <v>64</v>
      </c>
      <c r="BD180" s="877" t="s">
        <v>64</v>
      </c>
      <c r="BE180" s="877" t="s">
        <v>64</v>
      </c>
      <c r="BF180" s="877" t="s">
        <v>64</v>
      </c>
      <c r="BG180" s="877" t="s">
        <v>64</v>
      </c>
      <c r="BH180" s="877" t="s">
        <v>64</v>
      </c>
      <c r="BI180" s="877" t="s">
        <v>64</v>
      </c>
      <c r="BJ180" s="877" t="s">
        <v>64</v>
      </c>
      <c r="BK180" s="877" t="s">
        <v>64</v>
      </c>
      <c r="BL180" s="877" t="s">
        <v>64</v>
      </c>
      <c r="BM180" s="877" t="s">
        <v>64</v>
      </c>
      <c r="BN180" s="877" t="s">
        <v>64</v>
      </c>
      <c r="BO180" s="877" t="s">
        <v>64</v>
      </c>
      <c r="BP180" s="877" t="s">
        <v>64</v>
      </c>
      <c r="BQ180" s="877" t="s">
        <v>64</v>
      </c>
      <c r="BR180" s="877" t="s">
        <v>64</v>
      </c>
      <c r="BS180" s="877" t="s">
        <v>64</v>
      </c>
      <c r="BT180" s="877" t="s">
        <v>64</v>
      </c>
      <c r="BU180" s="877" t="s">
        <v>64</v>
      </c>
      <c r="BV180" s="877" t="s">
        <v>64</v>
      </c>
      <c r="BW180" s="877" t="s">
        <v>64</v>
      </c>
      <c r="BX180" s="877" t="s">
        <v>64</v>
      </c>
      <c r="BY180" s="877" t="s">
        <v>64</v>
      </c>
      <c r="BZ180" s="877" t="s">
        <v>64</v>
      </c>
      <c r="CA180" s="877" t="s">
        <v>64</v>
      </c>
      <c r="CB180" s="877" t="s">
        <v>64</v>
      </c>
      <c r="CC180" s="877" t="s">
        <v>64</v>
      </c>
      <c r="CD180" s="877" t="s">
        <v>64</v>
      </c>
    </row>
    <row r="181" spans="1:82" ht="15.75" x14ac:dyDescent="0.25">
      <c r="A181" s="876">
        <v>1016</v>
      </c>
      <c r="B181" s="511">
        <v>16</v>
      </c>
      <c r="C181" s="61">
        <v>5</v>
      </c>
      <c r="D181" s="29" t="s">
        <v>2121</v>
      </c>
      <c r="E181" s="27">
        <v>10383</v>
      </c>
      <c r="F181" s="911" t="s">
        <v>2119</v>
      </c>
      <c r="G181" s="911" t="s">
        <v>2119</v>
      </c>
      <c r="H181" s="952">
        <v>77.545205479452093</v>
      </c>
      <c r="I181" s="514">
        <v>23.068050749711649</v>
      </c>
      <c r="J181" s="511">
        <v>1</v>
      </c>
      <c r="K181" s="514">
        <v>2</v>
      </c>
      <c r="L181" s="511">
        <v>0</v>
      </c>
      <c r="M181" s="936">
        <v>82</v>
      </c>
      <c r="N181" s="916"/>
      <c r="O181" s="914"/>
      <c r="P181" s="915"/>
      <c r="Q181" s="916"/>
      <c r="R181" s="227"/>
      <c r="S181" s="227">
        <v>23.543123543123542</v>
      </c>
      <c r="T181" s="334">
        <v>9</v>
      </c>
      <c r="U181" s="334"/>
      <c r="V181" s="937"/>
      <c r="W181" s="937"/>
      <c r="X181" s="938">
        <v>59.5771879226359</v>
      </c>
      <c r="Y181" s="28">
        <f>VLOOKUP($A:$A,Variables_extraites!$A:$AD,7,FALSE)</f>
        <v>1</v>
      </c>
      <c r="Z181" s="28">
        <f>VLOOKUP($A:$A,Variables_extraites!$A:$AD,8,FALSE)</f>
        <v>0</v>
      </c>
      <c r="AA181" s="28">
        <f>VLOOKUP($A:$A,Variables_extraites!$A:$AD,9,FALSE)</f>
        <v>12.7</v>
      </c>
      <c r="AB181" s="28">
        <f>VLOOKUP($A:$A,Variables_extraites!$A:$AD,10,FALSE)</f>
        <v>0</v>
      </c>
      <c r="AC181" s="28" t="str">
        <f>VLOOKUP($A:$A,Variables_extraites!$A:$AD,11,FALSE)</f>
        <v>NA</v>
      </c>
      <c r="AD181" s="28" t="str">
        <f>VLOOKUP($A:$A,Variables_extraites!$A:$AD,12,FALSE)</f>
        <v>NA</v>
      </c>
      <c r="AE181" s="74">
        <f>VLOOKUP($A:$A,Variables_extraites!$A:$AD,13,FALSE)</f>
        <v>29</v>
      </c>
      <c r="AF181" s="74">
        <f>VLOOKUP($A:$A,Variables_extraites!$A:$AD,14,FALSE)</f>
        <v>1.1348314606741574</v>
      </c>
      <c r="AG181" s="84" t="str">
        <f>VLOOKUP($A:$A,Variables_extraites!$A:$AD,15,FALSE)</f>
        <v>NA</v>
      </c>
      <c r="AH181" s="74" t="str">
        <f>VLOOKUP($A:$A,Variables_extraites!$A:$AD,16,FALSE)</f>
        <v>NA</v>
      </c>
      <c r="AI181" s="58" t="str">
        <f>VLOOKUP($A:$A,Variables_extraites!$A:$AD,17,FALSE)</f>
        <v>NA</v>
      </c>
      <c r="AJ181" s="58" t="str">
        <f>VLOOKUP($A:$A,Variables_extraites!$A:$AD,18,FALSE)</f>
        <v>NA</v>
      </c>
      <c r="AK181" s="74">
        <f>VLOOKUP($A:$A,Variables_extraites!$A:$AD,19,FALSE)</f>
        <v>1</v>
      </c>
      <c r="AL181" s="58">
        <f>VLOOKUP($A:$A,Variables_extraites!$A:$AD,20,FALSE)</f>
        <v>41040</v>
      </c>
      <c r="AM181" s="74">
        <f>VLOOKUP($A:$A,Variables_extraites!$A:$AD,21,FALSE)</f>
        <v>0</v>
      </c>
      <c r="AN181" s="74" t="str">
        <f>VLOOKUP($A:$A,Variables_extraites!$A:$AD,22,FALSE)</f>
        <v>NA</v>
      </c>
      <c r="AO181" s="58" t="str">
        <f>VLOOKUP($A:$A,Variables_extraites!$A:$AD,23,FALSE)</f>
        <v>NA</v>
      </c>
      <c r="AP181" s="74" t="str">
        <f>VLOOKUP($A:$A,Variables_extraites!$A:$AD,24,FALSE)</f>
        <v>NA</v>
      </c>
      <c r="AQ181" s="74" t="str">
        <f>VLOOKUP($A:$A,Variables_extraites!$A:$AD,25,FALSE)</f>
        <v>NA</v>
      </c>
      <c r="AR181" s="58" t="str">
        <f>VLOOKUP($A:$A,Variables_extraites!$A:$AD,26,FALSE)</f>
        <v>NA</v>
      </c>
      <c r="AS181" s="74" t="str">
        <f>VLOOKUP($A:$A,Variables_extraites!$A:$AD,27,FALSE)</f>
        <v>NA</v>
      </c>
      <c r="AT181" s="74" t="str">
        <f>VLOOKUP($A:$A,Variables_extraites!$A:$AD,28,FALSE)</f>
        <v>NA</v>
      </c>
      <c r="AU181" s="74" t="str">
        <f>VLOOKUP($A:$A,Variables_extraites!$A:$AD,29,FALSE)</f>
        <v>NA</v>
      </c>
      <c r="AV181" s="74" t="str">
        <f>VLOOKUP($A:$A,Variables_extraites!$A:$AD,30,FALSE)</f>
        <v>NA</v>
      </c>
      <c r="AW181" s="877">
        <v>8.6136789794476307</v>
      </c>
      <c r="AX181" s="877">
        <v>5.78240856492737</v>
      </c>
      <c r="AY181" s="877">
        <v>3.3854310371935199</v>
      </c>
      <c r="AZ181" s="877">
        <v>4.2086733196294697</v>
      </c>
      <c r="BA181" s="877">
        <v>6.9429835981870998</v>
      </c>
      <c r="BB181" s="877">
        <v>8.0287901363498992</v>
      </c>
      <c r="BC181" s="877">
        <v>7.9803681052874902</v>
      </c>
      <c r="BD181" s="877">
        <v>7.06791831519062</v>
      </c>
      <c r="BE181" s="877">
        <v>5.7776827170735503</v>
      </c>
      <c r="BF181" s="877">
        <v>0.73118324157220005</v>
      </c>
      <c r="BG181" s="877">
        <v>6.4015622072560703</v>
      </c>
      <c r="BH181" s="877">
        <v>7.20026107981327</v>
      </c>
      <c r="BI181" s="877">
        <v>7.0916998341368096</v>
      </c>
      <c r="BJ181" s="877">
        <v>3.9364023777250599</v>
      </c>
      <c r="BK181" s="877">
        <v>7.1529946054924398</v>
      </c>
      <c r="BL181" s="877">
        <v>6.7106686996746303</v>
      </c>
      <c r="BM181" s="877">
        <v>5.6915341649191999</v>
      </c>
      <c r="BN181" s="877">
        <v>6.1961348807651602</v>
      </c>
      <c r="BO181" s="877">
        <v>5.4498914730109398</v>
      </c>
      <c r="BP181" s="877">
        <v>6.4495613746132401</v>
      </c>
      <c r="BQ181" s="877">
        <v>8.1196674269148694</v>
      </c>
      <c r="BR181" s="877">
        <v>1.28095631383106</v>
      </c>
      <c r="BS181" s="877">
        <v>12.3728324195841</v>
      </c>
      <c r="BT181" s="877">
        <v>0.87184364850931795</v>
      </c>
      <c r="BU181" s="877">
        <v>10.3481084588706</v>
      </c>
      <c r="BV181" s="877">
        <v>6.4386255380883801</v>
      </c>
      <c r="BW181" s="877">
        <v>3.9551267812613702</v>
      </c>
      <c r="BX181" s="877">
        <v>12.102221787643799</v>
      </c>
      <c r="BY181" s="877">
        <v>3.6415460290875199</v>
      </c>
      <c r="BZ181" s="877">
        <v>6.16007309819972</v>
      </c>
      <c r="CA181" s="877">
        <v>5.0321008431670204</v>
      </c>
      <c r="CB181" s="877">
        <v>5.94214868944412</v>
      </c>
      <c r="CC181" s="877">
        <v>9.0671521450395804</v>
      </c>
      <c r="CD181" s="877">
        <v>11.500988771074701</v>
      </c>
    </row>
    <row r="182" spans="1:82" ht="15.75" x14ac:dyDescent="0.25">
      <c r="A182" s="876">
        <v>1023</v>
      </c>
      <c r="B182" s="511">
        <v>23</v>
      </c>
      <c r="C182" s="61">
        <v>5</v>
      </c>
      <c r="D182" s="29" t="s">
        <v>2121</v>
      </c>
      <c r="E182" s="27">
        <v>10384</v>
      </c>
      <c r="F182" s="911" t="s">
        <v>2119</v>
      </c>
      <c r="G182" s="911" t="s">
        <v>2119</v>
      </c>
      <c r="H182" s="952">
        <v>67.972602739726</v>
      </c>
      <c r="I182" s="514">
        <v>28.906249999999993</v>
      </c>
      <c r="J182" s="511">
        <v>1</v>
      </c>
      <c r="K182" s="514">
        <v>2</v>
      </c>
      <c r="L182" s="511">
        <v>0</v>
      </c>
      <c r="M182" s="936">
        <v>34</v>
      </c>
      <c r="N182" s="916"/>
      <c r="O182" s="914"/>
      <c r="P182" s="915"/>
      <c r="Q182" s="916"/>
      <c r="R182" s="227"/>
      <c r="S182" s="227"/>
      <c r="T182" s="334">
        <v>44</v>
      </c>
      <c r="U182" s="334"/>
      <c r="V182" s="937"/>
      <c r="W182" s="937"/>
      <c r="X182" s="938">
        <v>83.068622092142505</v>
      </c>
      <c r="Y182" s="28">
        <f>VLOOKUP($A:$A,Variables_extraites!$A:$AD,7,FALSE)</f>
        <v>0</v>
      </c>
      <c r="Z182" s="28">
        <f>VLOOKUP($A:$A,Variables_extraites!$A:$AD,8,FALSE)</f>
        <v>0</v>
      </c>
      <c r="AA182" s="28">
        <f>VLOOKUP($A:$A,Variables_extraites!$A:$AD,9,FALSE)</f>
        <v>13.9</v>
      </c>
      <c r="AB182" s="28">
        <f>VLOOKUP($A:$A,Variables_extraites!$A:$AD,10,FALSE)</f>
        <v>1</v>
      </c>
      <c r="AC182" s="28" t="str">
        <f>VLOOKUP($A:$A,Variables_extraites!$A:$AD,11,FALSE)</f>
        <v>NA</v>
      </c>
      <c r="AD182" s="28" t="str">
        <f>VLOOKUP($A:$A,Variables_extraites!$A:$AD,12,FALSE)</f>
        <v>NA</v>
      </c>
      <c r="AE182" s="74">
        <f>VLOOKUP($A:$A,Variables_extraites!$A:$AD,13,FALSE)</f>
        <v>29</v>
      </c>
      <c r="AF182" s="74" t="str">
        <f>VLOOKUP($A:$A,Variables_extraites!$A:$AD,14,FALSE)</f>
        <v>NA</v>
      </c>
      <c r="AG182" s="84" t="str">
        <f>VLOOKUP($A:$A,Variables_extraites!$A:$AD,15,FALSE)</f>
        <v>NA</v>
      </c>
      <c r="AH182" s="74" t="str">
        <f>VLOOKUP($A:$A,Variables_extraites!$A:$AD,16,FALSE)</f>
        <v>NA</v>
      </c>
      <c r="AI182" s="58" t="str">
        <f>VLOOKUP($A:$A,Variables_extraites!$A:$AD,17,FALSE)</f>
        <v>NA</v>
      </c>
      <c r="AJ182" s="58" t="str">
        <f>VLOOKUP($A:$A,Variables_extraites!$A:$AD,18,FALSE)</f>
        <v>NA</v>
      </c>
      <c r="AK182" s="74">
        <f>VLOOKUP($A:$A,Variables_extraites!$A:$AD,19,FALSE)</f>
        <v>0</v>
      </c>
      <c r="AL182" s="58" t="str">
        <f>VLOOKUP($A:$A,Variables_extraites!$A:$AD,20,FALSE)</f>
        <v>27/11/2019</v>
      </c>
      <c r="AM182" s="74">
        <f>VLOOKUP($A:$A,Variables_extraites!$A:$AD,21,FALSE)</f>
        <v>88</v>
      </c>
      <c r="AN182" s="74" t="str">
        <f>VLOOKUP($A:$A,Variables_extraites!$A:$AD,22,FALSE)</f>
        <v>NA</v>
      </c>
      <c r="AO182" s="58" t="str">
        <f>VLOOKUP($A:$A,Variables_extraites!$A:$AD,23,FALSE)</f>
        <v>NA</v>
      </c>
      <c r="AP182" s="74" t="str">
        <f>VLOOKUP($A:$A,Variables_extraites!$A:$AD,24,FALSE)</f>
        <v>NA</v>
      </c>
      <c r="AQ182" s="74" t="str">
        <f>VLOOKUP($A:$A,Variables_extraites!$A:$AD,25,FALSE)</f>
        <v>NA</v>
      </c>
      <c r="AR182" s="58" t="str">
        <f>VLOOKUP($A:$A,Variables_extraites!$A:$AD,26,FALSE)</f>
        <v>NA</v>
      </c>
      <c r="AS182" s="74" t="str">
        <f>VLOOKUP($A:$A,Variables_extraites!$A:$AD,27,FALSE)</f>
        <v>NA</v>
      </c>
      <c r="AT182" s="74" t="str">
        <f>VLOOKUP($A:$A,Variables_extraites!$A:$AD,28,FALSE)</f>
        <v>NA</v>
      </c>
      <c r="AU182" s="74" t="str">
        <f>VLOOKUP($A:$A,Variables_extraites!$A:$AD,29,FALSE)</f>
        <v>NA</v>
      </c>
      <c r="AV182" s="74" t="str">
        <f>VLOOKUP($A:$A,Variables_extraites!$A:$AD,30,FALSE)</f>
        <v>NA</v>
      </c>
      <c r="AW182" s="877">
        <v>8.6946364737275896</v>
      </c>
      <c r="AX182" s="877">
        <v>8.0029275020630699</v>
      </c>
      <c r="AY182" s="877">
        <v>4.88801258540283</v>
      </c>
      <c r="AZ182" s="877">
        <v>3.6311042823658801</v>
      </c>
      <c r="BA182" s="877">
        <v>7.3638719248575297</v>
      </c>
      <c r="BB182" s="877">
        <v>9.3867247407991705</v>
      </c>
      <c r="BC182" s="877">
        <v>4.4019034716079597</v>
      </c>
      <c r="BD182" s="877">
        <v>7.9600598704645398</v>
      </c>
      <c r="BE182" s="877">
        <v>6.49521546352043</v>
      </c>
      <c r="BF182" s="877">
        <v>1.33913738491959</v>
      </c>
      <c r="BG182" s="877">
        <v>6.1307249911188704</v>
      </c>
      <c r="BH182" s="877">
        <v>6.7457751494857998</v>
      </c>
      <c r="BI182" s="877">
        <v>7.8173674378386497</v>
      </c>
      <c r="BJ182" s="877">
        <v>3.3015876466031902</v>
      </c>
      <c r="BK182" s="877">
        <v>6.1630961384360097</v>
      </c>
      <c r="BL182" s="877">
        <v>8.4260550454145893</v>
      </c>
      <c r="BM182" s="877">
        <v>6.3710360522996998</v>
      </c>
      <c r="BN182" s="877">
        <v>6.8006410973290796</v>
      </c>
      <c r="BO182" s="877">
        <v>5.8434814254324596</v>
      </c>
      <c r="BP182" s="877">
        <v>6.1276332797258704</v>
      </c>
      <c r="BQ182" s="877">
        <v>8.2283858170493502</v>
      </c>
      <c r="BR182" s="877">
        <v>-0.81096617560998296</v>
      </c>
      <c r="BS182" s="877">
        <v>9.5780895971961293</v>
      </c>
      <c r="BT182" s="877">
        <v>-1.43440282414577</v>
      </c>
      <c r="BU182" s="877">
        <v>4.3526172989585001</v>
      </c>
      <c r="BV182" s="877">
        <v>6.4381264795509496</v>
      </c>
      <c r="BW182" s="877">
        <v>2.0496307677246</v>
      </c>
      <c r="BX182" s="877">
        <v>10.8610946623995</v>
      </c>
      <c r="BY182" s="877">
        <v>2.6461626571578898</v>
      </c>
      <c r="BZ182" s="877">
        <v>5.39951292418296</v>
      </c>
      <c r="CA182" s="877">
        <v>5.1122831085982003</v>
      </c>
      <c r="CB182" s="877">
        <v>5.4615817382165304</v>
      </c>
      <c r="CC182" s="877">
        <v>5.1635834745684903</v>
      </c>
      <c r="CD182" s="877">
        <v>11.0124924213419</v>
      </c>
    </row>
    <row r="183" spans="1:82" ht="15.75" x14ac:dyDescent="0.25">
      <c r="A183" s="876">
        <v>1029</v>
      </c>
      <c r="B183" s="511">
        <v>29</v>
      </c>
      <c r="C183" s="61">
        <v>5</v>
      </c>
      <c r="D183" s="29" t="s">
        <v>2121</v>
      </c>
      <c r="E183" s="27">
        <v>10319</v>
      </c>
      <c r="F183" s="911" t="s">
        <v>2119</v>
      </c>
      <c r="G183" s="911"/>
      <c r="H183" s="952">
        <v>49.0356164383562</v>
      </c>
      <c r="I183" s="514">
        <v>31.916895630245776</v>
      </c>
      <c r="J183" s="511">
        <v>1</v>
      </c>
      <c r="K183" s="514">
        <v>3</v>
      </c>
      <c r="L183" s="511">
        <v>1</v>
      </c>
      <c r="M183" s="936">
        <v>13</v>
      </c>
      <c r="N183" s="916"/>
      <c r="O183" s="914"/>
      <c r="P183" s="915"/>
      <c r="Q183" s="916"/>
      <c r="R183" s="227"/>
      <c r="S183" s="227">
        <v>6.0638297872340425</v>
      </c>
      <c r="T183" s="334">
        <v>35</v>
      </c>
      <c r="U183" s="334"/>
      <c r="V183" s="937"/>
      <c r="W183" s="937"/>
      <c r="X183" s="938">
        <v>119.955416080744</v>
      </c>
      <c r="Y183" s="28">
        <f>VLOOKUP($A:$A,Variables_extraites!$A:$AD,7,FALSE)</f>
        <v>0</v>
      </c>
      <c r="Z183" s="28">
        <f>VLOOKUP($A:$A,Variables_extraites!$A:$AD,8,FALSE)</f>
        <v>0</v>
      </c>
      <c r="AA183" s="28">
        <f>VLOOKUP($A:$A,Variables_extraites!$A:$AD,9,FALSE)</f>
        <v>9.9</v>
      </c>
      <c r="AB183" s="28">
        <f>VLOOKUP($A:$A,Variables_extraites!$A:$AD,10,FALSE)</f>
        <v>1</v>
      </c>
      <c r="AC183" s="28" t="str">
        <f>VLOOKUP($A:$A,Variables_extraites!$A:$AD,11,FALSE)</f>
        <v>NA</v>
      </c>
      <c r="AD183" s="28" t="str">
        <f>VLOOKUP($A:$A,Variables_extraites!$A:$AD,12,FALSE)</f>
        <v>NA</v>
      </c>
      <c r="AE183" s="74">
        <f>VLOOKUP($A:$A,Variables_extraites!$A:$AD,13,FALSE)</f>
        <v>36</v>
      </c>
      <c r="AF183" s="74">
        <f>VLOOKUP($A:$A,Variables_extraites!$A:$AD,14,FALSE)</f>
        <v>0.58163265306122447</v>
      </c>
      <c r="AG183" s="84">
        <f>VLOOKUP($A:$A,Variables_extraites!$A:$AD,15,FALSE)</f>
        <v>12</v>
      </c>
      <c r="AH183" s="74" t="str">
        <f>VLOOKUP($A:$A,Variables_extraites!$A:$AD,16,FALSE)</f>
        <v>NA</v>
      </c>
      <c r="AI183" s="58" t="str">
        <f>VLOOKUP($A:$A,Variables_extraites!$A:$AD,17,FALSE)</f>
        <v>NA</v>
      </c>
      <c r="AJ183" s="58" t="str">
        <f>VLOOKUP($A:$A,Variables_extraites!$A:$AD,18,FALSE)</f>
        <v>NA</v>
      </c>
      <c r="AK183" s="74">
        <f>VLOOKUP($A:$A,Variables_extraites!$A:$AD,19,FALSE)</f>
        <v>2</v>
      </c>
      <c r="AL183" s="58">
        <f>VLOOKUP($A:$A,Variables_extraites!$A:$AD,20,FALSE)</f>
        <v>41197</v>
      </c>
      <c r="AM183" s="74">
        <f>VLOOKUP($A:$A,Variables_extraites!$A:$AD,21,FALSE)</f>
        <v>1</v>
      </c>
      <c r="AN183" s="74" t="str">
        <f>VLOOKUP($A:$A,Variables_extraites!$A:$AD,22,FALSE)</f>
        <v>NA</v>
      </c>
      <c r="AO183" s="58" t="str">
        <f>VLOOKUP($A:$A,Variables_extraites!$A:$AD,23,FALSE)</f>
        <v>NA</v>
      </c>
      <c r="AP183" s="74" t="str">
        <f>VLOOKUP($A:$A,Variables_extraites!$A:$AD,24,FALSE)</f>
        <v>NA</v>
      </c>
      <c r="AQ183" s="74" t="str">
        <f>VLOOKUP($A:$A,Variables_extraites!$A:$AD,25,FALSE)</f>
        <v>NA</v>
      </c>
      <c r="AR183" s="58" t="str">
        <f>VLOOKUP($A:$A,Variables_extraites!$A:$AD,26,FALSE)</f>
        <v>NA</v>
      </c>
      <c r="AS183" s="74" t="str">
        <f>VLOOKUP($A:$A,Variables_extraites!$A:$AD,27,FALSE)</f>
        <v>NA</v>
      </c>
      <c r="AT183" s="74" t="str">
        <f>VLOOKUP($A:$A,Variables_extraites!$A:$AD,28,FALSE)</f>
        <v>NA</v>
      </c>
      <c r="AU183" s="74" t="str">
        <f>VLOOKUP($A:$A,Variables_extraites!$A:$AD,29,FALSE)</f>
        <v>NA</v>
      </c>
      <c r="AV183" s="74" t="str">
        <f>VLOOKUP($A:$A,Variables_extraites!$A:$AD,30,FALSE)</f>
        <v>NA</v>
      </c>
      <c r="AW183" s="877" t="s">
        <v>64</v>
      </c>
      <c r="AX183" s="877" t="s">
        <v>64</v>
      </c>
      <c r="AY183" s="877" t="s">
        <v>64</v>
      </c>
      <c r="AZ183" s="877" t="s">
        <v>64</v>
      </c>
      <c r="BA183" s="877" t="s">
        <v>64</v>
      </c>
      <c r="BB183" s="877" t="s">
        <v>64</v>
      </c>
      <c r="BC183" s="877" t="s">
        <v>64</v>
      </c>
      <c r="BD183" s="877" t="s">
        <v>64</v>
      </c>
      <c r="BE183" s="877" t="s">
        <v>64</v>
      </c>
      <c r="BF183" s="877" t="s">
        <v>64</v>
      </c>
      <c r="BG183" s="877" t="s">
        <v>64</v>
      </c>
      <c r="BH183" s="877" t="s">
        <v>64</v>
      </c>
      <c r="BI183" s="877" t="s">
        <v>64</v>
      </c>
      <c r="BJ183" s="877" t="s">
        <v>64</v>
      </c>
      <c r="BK183" s="877" t="s">
        <v>64</v>
      </c>
      <c r="BL183" s="877" t="s">
        <v>64</v>
      </c>
      <c r="BM183" s="877" t="s">
        <v>64</v>
      </c>
      <c r="BN183" s="877" t="s">
        <v>64</v>
      </c>
      <c r="BO183" s="877" t="s">
        <v>64</v>
      </c>
      <c r="BP183" s="877" t="s">
        <v>64</v>
      </c>
      <c r="BQ183" s="877" t="s">
        <v>64</v>
      </c>
      <c r="BR183" s="877" t="s">
        <v>64</v>
      </c>
      <c r="BS183" s="877" t="s">
        <v>64</v>
      </c>
      <c r="BT183" s="877" t="s">
        <v>64</v>
      </c>
      <c r="BU183" s="877" t="s">
        <v>64</v>
      </c>
      <c r="BV183" s="877" t="s">
        <v>64</v>
      </c>
      <c r="BW183" s="877" t="s">
        <v>64</v>
      </c>
      <c r="BX183" s="877" t="s">
        <v>64</v>
      </c>
      <c r="BY183" s="877" t="s">
        <v>64</v>
      </c>
      <c r="BZ183" s="877" t="s">
        <v>64</v>
      </c>
      <c r="CA183" s="877" t="s">
        <v>64</v>
      </c>
      <c r="CB183" s="877" t="s">
        <v>64</v>
      </c>
      <c r="CC183" s="877" t="s">
        <v>64</v>
      </c>
      <c r="CD183" s="877" t="s">
        <v>64</v>
      </c>
    </row>
    <row r="184" spans="1:82" ht="15.75" x14ac:dyDescent="0.25">
      <c r="A184" s="876">
        <v>1042</v>
      </c>
      <c r="B184" s="511">
        <v>42</v>
      </c>
      <c r="C184" s="61">
        <v>5</v>
      </c>
      <c r="D184" s="29" t="s">
        <v>2121</v>
      </c>
      <c r="E184" s="27">
        <v>10353</v>
      </c>
      <c r="F184" s="911" t="s">
        <v>2119</v>
      </c>
      <c r="G184" s="911" t="s">
        <v>2119</v>
      </c>
      <c r="H184" s="952">
        <v>53.569863013698601</v>
      </c>
      <c r="I184" s="514">
        <v>22.031725684986377</v>
      </c>
      <c r="J184" s="511">
        <v>1</v>
      </c>
      <c r="K184" s="514">
        <v>3</v>
      </c>
      <c r="L184" s="511">
        <v>0</v>
      </c>
      <c r="M184" s="936">
        <v>52</v>
      </c>
      <c r="N184" s="916"/>
      <c r="O184" s="914"/>
      <c r="P184" s="915"/>
      <c r="Q184" s="916"/>
      <c r="R184" s="227"/>
      <c r="S184" s="227">
        <v>33.684210526315788</v>
      </c>
      <c r="T184" s="334">
        <v>17</v>
      </c>
      <c r="U184" s="334"/>
      <c r="V184" s="937"/>
      <c r="W184" s="937"/>
      <c r="X184" s="938">
        <v>43.1415035496927</v>
      </c>
      <c r="Y184" s="28">
        <f>VLOOKUP($A:$A,Variables_extraites!$A:$AD,7,FALSE)</f>
        <v>0</v>
      </c>
      <c r="Z184" s="28">
        <f>VLOOKUP($A:$A,Variables_extraites!$A:$AD,8,FALSE)</f>
        <v>0</v>
      </c>
      <c r="AA184" s="28">
        <f>VLOOKUP($A:$A,Variables_extraites!$A:$AD,9,FALSE)</f>
        <v>13.9</v>
      </c>
      <c r="AB184" s="28">
        <f>VLOOKUP($A:$A,Variables_extraites!$A:$AD,10,FALSE)</f>
        <v>1</v>
      </c>
      <c r="AC184" s="28" t="str">
        <f>VLOOKUP($A:$A,Variables_extraites!$A:$AD,11,FALSE)</f>
        <v>NA</v>
      </c>
      <c r="AD184" s="28" t="str">
        <f>VLOOKUP($A:$A,Variables_extraites!$A:$AD,12,FALSE)</f>
        <v>NA</v>
      </c>
      <c r="AE184" s="74">
        <f>VLOOKUP($A:$A,Variables_extraites!$A:$AD,13,FALSE)</f>
        <v>25</v>
      </c>
      <c r="AF184" s="74">
        <f>VLOOKUP($A:$A,Variables_extraites!$A:$AD,14,FALSE)</f>
        <v>2.6666666666666665</v>
      </c>
      <c r="AG184" s="84">
        <f>VLOOKUP($A:$A,Variables_extraites!$A:$AD,15,FALSE)</f>
        <v>12</v>
      </c>
      <c r="AH184" s="74" t="str">
        <f>VLOOKUP($A:$A,Variables_extraites!$A:$AD,16,FALSE)</f>
        <v>NA</v>
      </c>
      <c r="AI184" s="58" t="str">
        <f>VLOOKUP($A:$A,Variables_extraites!$A:$AD,17,FALSE)</f>
        <v>NA</v>
      </c>
      <c r="AJ184" s="58" t="str">
        <f>VLOOKUP($A:$A,Variables_extraites!$A:$AD,18,FALSE)</f>
        <v>NA</v>
      </c>
      <c r="AK184" s="74">
        <f>VLOOKUP($A:$A,Variables_extraites!$A:$AD,19,FALSE)</f>
        <v>0</v>
      </c>
      <c r="AL184" s="58">
        <f>VLOOKUP($A:$A,Variables_extraites!$A:$AD,20,FALSE)</f>
        <v>43678</v>
      </c>
      <c r="AM184" s="74">
        <f>VLOOKUP($A:$A,Variables_extraites!$A:$AD,21,FALSE)</f>
        <v>79</v>
      </c>
      <c r="AN184" s="74" t="str">
        <f>VLOOKUP($A:$A,Variables_extraites!$A:$AD,22,FALSE)</f>
        <v>NA</v>
      </c>
      <c r="AO184" s="58" t="str">
        <f>VLOOKUP($A:$A,Variables_extraites!$A:$AD,23,FALSE)</f>
        <v>NA</v>
      </c>
      <c r="AP184" s="74" t="str">
        <f>VLOOKUP($A:$A,Variables_extraites!$A:$AD,24,FALSE)</f>
        <v>NA</v>
      </c>
      <c r="AQ184" s="74" t="str">
        <f>VLOOKUP($A:$A,Variables_extraites!$A:$AD,25,FALSE)</f>
        <v>NA</v>
      </c>
      <c r="AR184" s="58" t="str">
        <f>VLOOKUP($A:$A,Variables_extraites!$A:$AD,26,FALSE)</f>
        <v>NA</v>
      </c>
      <c r="AS184" s="74" t="str">
        <f>VLOOKUP($A:$A,Variables_extraites!$A:$AD,27,FALSE)</f>
        <v>NA</v>
      </c>
      <c r="AT184" s="74" t="str">
        <f>VLOOKUP($A:$A,Variables_extraites!$A:$AD,28,FALSE)</f>
        <v>NA</v>
      </c>
      <c r="AU184" s="74" t="str">
        <f>VLOOKUP($A:$A,Variables_extraites!$A:$AD,29,FALSE)</f>
        <v>NA</v>
      </c>
      <c r="AV184" s="74" t="str">
        <f>VLOOKUP($A:$A,Variables_extraites!$A:$AD,30,FALSE)</f>
        <v>NA</v>
      </c>
      <c r="AW184" s="877">
        <v>8.7229782542087193</v>
      </c>
      <c r="AX184" s="877">
        <v>6.5326286575171704</v>
      </c>
      <c r="AY184" s="877">
        <v>5.0950804919014097</v>
      </c>
      <c r="AZ184" s="877">
        <v>3.6392321632492801</v>
      </c>
      <c r="BA184" s="877">
        <v>7.2128611165929</v>
      </c>
      <c r="BB184" s="877">
        <v>8.5248942654487703</v>
      </c>
      <c r="BC184" s="877">
        <v>8.2654744032321101</v>
      </c>
      <c r="BD184" s="877">
        <v>7.9831646351107999</v>
      </c>
      <c r="BE184" s="877">
        <v>6.1614846386416602</v>
      </c>
      <c r="BF184" s="877">
        <v>1.7484612330040401</v>
      </c>
      <c r="BG184" s="877">
        <v>5.4110872267985997</v>
      </c>
      <c r="BH184" s="877">
        <v>6.07510472220949</v>
      </c>
      <c r="BI184" s="877">
        <v>7.3977174105213503</v>
      </c>
      <c r="BJ184" s="877">
        <v>3.2524762141352199</v>
      </c>
      <c r="BK184" s="877">
        <v>6.0857645537783096</v>
      </c>
      <c r="BL184" s="877">
        <v>8.4366282672928392</v>
      </c>
      <c r="BM184" s="877">
        <v>6.6230767208326302</v>
      </c>
      <c r="BN184" s="877">
        <v>6.4205497721163196</v>
      </c>
      <c r="BO184" s="877">
        <v>5.3698154242839102</v>
      </c>
      <c r="BP184" s="877">
        <v>6.2012417711982497</v>
      </c>
      <c r="BQ184" s="877">
        <v>7.4009648003271096</v>
      </c>
      <c r="BR184" s="877">
        <v>-1.7858751946471501</v>
      </c>
      <c r="BS184" s="877">
        <v>9.2597432636907797</v>
      </c>
      <c r="BT184" s="877">
        <v>-2</v>
      </c>
      <c r="BU184" s="877">
        <v>4.4783247114850298</v>
      </c>
      <c r="BV184" s="877">
        <v>6.6964111992088302</v>
      </c>
      <c r="BW184" s="877">
        <v>5.8306102743579098</v>
      </c>
      <c r="BX184" s="877">
        <v>13.2246574326911</v>
      </c>
      <c r="BY184" s="877">
        <v>4.4362951198393601</v>
      </c>
      <c r="BZ184" s="877">
        <v>7.1434342367848602</v>
      </c>
      <c r="CA184" s="877">
        <v>5.6008049549894698</v>
      </c>
      <c r="CB184" s="877">
        <v>6.0812231959062704</v>
      </c>
      <c r="CC184" s="877">
        <v>6.2641999061321796</v>
      </c>
      <c r="CD184" s="877">
        <v>11.259743263690799</v>
      </c>
    </row>
    <row r="185" spans="1:82" ht="15.75" x14ac:dyDescent="0.25">
      <c r="A185" s="876">
        <v>1047</v>
      </c>
      <c r="B185" s="735">
        <v>47</v>
      </c>
      <c r="C185" s="27">
        <v>5</v>
      </c>
      <c r="D185" s="29" t="s">
        <v>2121</v>
      </c>
      <c r="E185" s="27">
        <v>10415</v>
      </c>
      <c r="F185" s="911" t="s">
        <v>2119</v>
      </c>
      <c r="G185" s="911" t="s">
        <v>2119</v>
      </c>
      <c r="H185" s="976">
        <v>64.326027397260276</v>
      </c>
      <c r="I185" s="74">
        <v>24</v>
      </c>
      <c r="J185" s="734">
        <v>1</v>
      </c>
      <c r="K185" s="74"/>
      <c r="L185" s="27">
        <v>0</v>
      </c>
      <c r="M185" s="940">
        <v>107</v>
      </c>
      <c r="N185" s="940"/>
      <c r="O185" s="933"/>
      <c r="P185" s="941"/>
      <c r="Q185" s="940"/>
      <c r="R185" s="72"/>
      <c r="S185" s="72"/>
      <c r="T185" s="942"/>
      <c r="U185" s="943"/>
      <c r="V185" s="944"/>
      <c r="W185" s="944"/>
      <c r="X185" s="582"/>
      <c r="Y185" s="28" t="str">
        <f>VLOOKUP($A:$A,Variables_extraites!$A:$AD,7,FALSE)</f>
        <v>NA</v>
      </c>
      <c r="Z185" s="28" t="str">
        <f>VLOOKUP($A:$A,Variables_extraites!$A:$AD,8,FALSE)</f>
        <v>NA</v>
      </c>
      <c r="AA185" s="28">
        <f>VLOOKUP($A:$A,Variables_extraites!$A:$AD,9,FALSE)</f>
        <v>13.1</v>
      </c>
      <c r="AB185" s="28" t="str">
        <f>VLOOKUP($A:$A,Variables_extraites!$A:$AD,10,FALSE)</f>
        <v>NA</v>
      </c>
      <c r="AC185" s="28" t="str">
        <f>VLOOKUP($A:$A,Variables_extraites!$A:$AD,11,FALSE)</f>
        <v>NA</v>
      </c>
      <c r="AD185" s="28" t="str">
        <f>VLOOKUP($A:$A,Variables_extraites!$A:$AD,12,FALSE)</f>
        <v>NA</v>
      </c>
      <c r="AE185" s="74" t="str">
        <f>VLOOKUP($A:$A,Variables_extraites!$A:$AD,13,FALSE)</f>
        <v>NA</v>
      </c>
      <c r="AF185" s="74" t="str">
        <f>VLOOKUP($A:$A,Variables_extraites!$A:$AD,14,FALSE)</f>
        <v>NA</v>
      </c>
      <c r="AG185" s="84" t="str">
        <f>VLOOKUP($A:$A,Variables_extraites!$A:$AD,15,FALSE)</f>
        <v>NA</v>
      </c>
      <c r="AH185" s="74" t="str">
        <f>VLOOKUP($A:$A,Variables_extraites!$A:$AD,16,FALSE)</f>
        <v>NA</v>
      </c>
      <c r="AI185" s="58" t="str">
        <f>VLOOKUP($A:$A,Variables_extraites!$A:$AD,17,FALSE)</f>
        <v>NA</v>
      </c>
      <c r="AJ185" s="58" t="str">
        <f>VLOOKUP($A:$A,Variables_extraites!$A:$AD,18,FALSE)</f>
        <v>NA</v>
      </c>
      <c r="AK185" s="74" t="str">
        <f>VLOOKUP($A:$A,Variables_extraites!$A:$AD,19,FALSE)</f>
        <v>NA</v>
      </c>
      <c r="AL185" s="58" t="str">
        <f>VLOOKUP($A:$A,Variables_extraites!$A:$AD,20,FALSE)</f>
        <v>NA</v>
      </c>
      <c r="AM185" s="74" t="str">
        <f>VLOOKUP($A:$A,Variables_extraites!$A:$AD,21,FALSE)</f>
        <v>NA</v>
      </c>
      <c r="AN185" s="74" t="str">
        <f>VLOOKUP($A:$A,Variables_extraites!$A:$AD,22,FALSE)</f>
        <v>NA</v>
      </c>
      <c r="AO185" s="58" t="str">
        <f>VLOOKUP($A:$A,Variables_extraites!$A:$AD,23,FALSE)</f>
        <v>NA</v>
      </c>
      <c r="AP185" s="74" t="str">
        <f>VLOOKUP($A:$A,Variables_extraites!$A:$AD,24,FALSE)</f>
        <v>NA</v>
      </c>
      <c r="AQ185" s="74" t="str">
        <f>VLOOKUP($A:$A,Variables_extraites!$A:$AD,25,FALSE)</f>
        <v>NA</v>
      </c>
      <c r="AR185" s="58" t="str">
        <f>VLOOKUP($A:$A,Variables_extraites!$A:$AD,26,FALSE)</f>
        <v>NA</v>
      </c>
      <c r="AS185" s="74" t="str">
        <f>VLOOKUP($A:$A,Variables_extraites!$A:$AD,27,FALSE)</f>
        <v>NA</v>
      </c>
      <c r="AT185" s="74" t="str">
        <f>VLOOKUP($A:$A,Variables_extraites!$A:$AD,28,FALSE)</f>
        <v>NA</v>
      </c>
      <c r="AU185" s="74" t="str">
        <f>VLOOKUP($A:$A,Variables_extraites!$A:$AD,29,FALSE)</f>
        <v>NA</v>
      </c>
      <c r="AV185" s="74" t="str">
        <f>VLOOKUP($A:$A,Variables_extraites!$A:$AD,30,FALSE)</f>
        <v>NA</v>
      </c>
      <c r="AW185" s="877">
        <v>7.8183904444696299</v>
      </c>
      <c r="AX185" s="877">
        <v>7.27071580787426</v>
      </c>
      <c r="AY185" s="877">
        <v>4.4376272483189503</v>
      </c>
      <c r="AZ185" s="877">
        <v>4.2195557691669103</v>
      </c>
      <c r="BA185" s="877">
        <v>7.1227762380033797</v>
      </c>
      <c r="BB185" s="877">
        <v>7.94795831269521</v>
      </c>
      <c r="BC185" s="877">
        <v>8.2010456862450596</v>
      </c>
      <c r="BD185" s="877">
        <v>7.5971586831837303</v>
      </c>
      <c r="BE185" s="877">
        <v>6.0609120495878699</v>
      </c>
      <c r="BF185" s="877">
        <v>1.0772429989324599</v>
      </c>
      <c r="BG185" s="877">
        <v>6.3699898629566203</v>
      </c>
      <c r="BH185" s="877">
        <v>6.8526231371961401</v>
      </c>
      <c r="BI185" s="877">
        <v>7.2230363379018696</v>
      </c>
      <c r="BJ185" s="877">
        <v>3.8318772411916702</v>
      </c>
      <c r="BK185" s="877">
        <v>6.1606782132204998</v>
      </c>
      <c r="BL185" s="877">
        <v>7.9714285935904696</v>
      </c>
      <c r="BM185" s="877">
        <v>6.5815018966797902</v>
      </c>
      <c r="BN185" s="877">
        <v>6.3833586953851098</v>
      </c>
      <c r="BO185" s="877">
        <v>5.1525890692871297</v>
      </c>
      <c r="BP185" s="877">
        <v>5.9807108289001896</v>
      </c>
      <c r="BQ185" s="877">
        <v>8.1040745184419993</v>
      </c>
      <c r="BR185" s="877">
        <v>-0.26881675842780001</v>
      </c>
      <c r="BS185" s="877">
        <v>10.3582445958734</v>
      </c>
      <c r="BT185" s="877">
        <v>-1.02914634565952</v>
      </c>
      <c r="BU185" s="877">
        <v>7.8073549220576002</v>
      </c>
      <c r="BV185" s="877">
        <v>6.1043366598147397</v>
      </c>
      <c r="BW185" s="877">
        <v>3.1779177921958399</v>
      </c>
      <c r="BX185" s="877">
        <v>11.6880010948297</v>
      </c>
      <c r="BY185" s="877">
        <v>3.60050764534579</v>
      </c>
      <c r="BZ185" s="877">
        <v>5.5536676884830598</v>
      </c>
      <c r="CA185" s="877">
        <v>4.40803246613065</v>
      </c>
      <c r="CB185" s="877">
        <v>6.1343334063466504</v>
      </c>
      <c r="CC185" s="877">
        <v>8.0761716804854</v>
      </c>
      <c r="CD185" s="877">
        <v>11.3873909415329</v>
      </c>
    </row>
    <row r="186" spans="1:82" ht="15.75" x14ac:dyDescent="0.25">
      <c r="A186" s="876">
        <v>1050</v>
      </c>
      <c r="B186" s="735">
        <v>50</v>
      </c>
      <c r="C186" s="27">
        <v>5</v>
      </c>
      <c r="D186" s="29" t="s">
        <v>2121</v>
      </c>
      <c r="E186" s="27">
        <v>10625</v>
      </c>
      <c r="F186" s="911" t="s">
        <v>2119</v>
      </c>
      <c r="G186" s="911"/>
      <c r="H186" s="976">
        <v>80.164383561643831</v>
      </c>
      <c r="I186" s="74">
        <v>24.9</v>
      </c>
      <c r="J186" s="734">
        <v>0</v>
      </c>
      <c r="K186" s="74"/>
      <c r="L186" s="27">
        <v>1</v>
      </c>
      <c r="M186" s="939">
        <v>12</v>
      </c>
      <c r="N186" s="940"/>
      <c r="O186" s="933"/>
      <c r="P186" s="941"/>
      <c r="Q186" s="940"/>
      <c r="R186" s="72"/>
      <c r="S186" s="72"/>
      <c r="T186" s="942"/>
      <c r="U186" s="943"/>
      <c r="V186" s="944"/>
      <c r="W186" s="944"/>
      <c r="X186" s="582"/>
      <c r="Y186" s="28" t="str">
        <f>VLOOKUP($A:$A,Variables_extraites!$A:$AD,7,FALSE)</f>
        <v>NA</v>
      </c>
      <c r="Z186" s="28" t="str">
        <f>VLOOKUP($A:$A,Variables_extraites!$A:$AD,8,FALSE)</f>
        <v>NA</v>
      </c>
      <c r="AA186" s="28">
        <f>VLOOKUP($A:$A,Variables_extraites!$A:$AD,9,FALSE)</f>
        <v>13.1</v>
      </c>
      <c r="AB186" s="28" t="str">
        <f>VLOOKUP($A:$A,Variables_extraites!$A:$AD,10,FALSE)</f>
        <v>NA</v>
      </c>
      <c r="AC186" s="28" t="str">
        <f>VLOOKUP($A:$A,Variables_extraites!$A:$AD,11,FALSE)</f>
        <v>NA</v>
      </c>
      <c r="AD186" s="28" t="str">
        <f>VLOOKUP($A:$A,Variables_extraites!$A:$AD,12,FALSE)</f>
        <v>NA</v>
      </c>
      <c r="AE186" s="74" t="str">
        <f>VLOOKUP($A:$A,Variables_extraites!$A:$AD,13,FALSE)</f>
        <v>NA</v>
      </c>
      <c r="AF186" s="74" t="str">
        <f>VLOOKUP($A:$A,Variables_extraites!$A:$AD,14,FALSE)</f>
        <v>NA</v>
      </c>
      <c r="AG186" s="84" t="str">
        <f>VLOOKUP($A:$A,Variables_extraites!$A:$AD,15,FALSE)</f>
        <v>NA</v>
      </c>
      <c r="AH186" s="74" t="str">
        <f>VLOOKUP($A:$A,Variables_extraites!$A:$AD,16,FALSE)</f>
        <v>NA</v>
      </c>
      <c r="AI186" s="58" t="str">
        <f>VLOOKUP($A:$A,Variables_extraites!$A:$AD,17,FALSE)</f>
        <v>NA</v>
      </c>
      <c r="AJ186" s="58" t="str">
        <f>VLOOKUP($A:$A,Variables_extraites!$A:$AD,18,FALSE)</f>
        <v>NA</v>
      </c>
      <c r="AK186" s="74" t="str">
        <f>VLOOKUP($A:$A,Variables_extraites!$A:$AD,19,FALSE)</f>
        <v>NA</v>
      </c>
      <c r="AL186" s="58" t="str">
        <f>VLOOKUP($A:$A,Variables_extraites!$A:$AD,20,FALSE)</f>
        <v>NA</v>
      </c>
      <c r="AM186" s="74" t="str">
        <f>VLOOKUP($A:$A,Variables_extraites!$A:$AD,21,FALSE)</f>
        <v>NA</v>
      </c>
      <c r="AN186" s="74" t="str">
        <f>VLOOKUP($A:$A,Variables_extraites!$A:$AD,22,FALSE)</f>
        <v>NA</v>
      </c>
      <c r="AO186" s="58" t="str">
        <f>VLOOKUP($A:$A,Variables_extraites!$A:$AD,23,FALSE)</f>
        <v>NA</v>
      </c>
      <c r="AP186" s="74" t="str">
        <f>VLOOKUP($A:$A,Variables_extraites!$A:$AD,24,FALSE)</f>
        <v>NA</v>
      </c>
      <c r="AQ186" s="74" t="str">
        <f>VLOOKUP($A:$A,Variables_extraites!$A:$AD,25,FALSE)</f>
        <v>NA</v>
      </c>
      <c r="AR186" s="58" t="str">
        <f>VLOOKUP($A:$A,Variables_extraites!$A:$AD,26,FALSE)</f>
        <v>NA</v>
      </c>
      <c r="AS186" s="74" t="str">
        <f>VLOOKUP($A:$A,Variables_extraites!$A:$AD,27,FALSE)</f>
        <v>NA</v>
      </c>
      <c r="AT186" s="74" t="str">
        <f>VLOOKUP($A:$A,Variables_extraites!$A:$AD,28,FALSE)</f>
        <v>NA</v>
      </c>
      <c r="AU186" s="74" t="str">
        <f>VLOOKUP($A:$A,Variables_extraites!$A:$AD,29,FALSE)</f>
        <v>NA</v>
      </c>
      <c r="AV186" s="74" t="str">
        <f>VLOOKUP($A:$A,Variables_extraites!$A:$AD,30,FALSE)</f>
        <v>NA</v>
      </c>
      <c r="AW186" s="877" t="s">
        <v>64</v>
      </c>
      <c r="AX186" s="877" t="s">
        <v>64</v>
      </c>
      <c r="AY186" s="877" t="s">
        <v>64</v>
      </c>
      <c r="AZ186" s="877" t="s">
        <v>64</v>
      </c>
      <c r="BA186" s="877" t="s">
        <v>64</v>
      </c>
      <c r="BB186" s="877" t="s">
        <v>64</v>
      </c>
      <c r="BC186" s="877" t="s">
        <v>64</v>
      </c>
      <c r="BD186" s="877" t="s">
        <v>64</v>
      </c>
      <c r="BE186" s="877" t="s">
        <v>64</v>
      </c>
      <c r="BF186" s="877" t="s">
        <v>64</v>
      </c>
      <c r="BG186" s="877" t="s">
        <v>64</v>
      </c>
      <c r="BH186" s="877" t="s">
        <v>64</v>
      </c>
      <c r="BI186" s="877" t="s">
        <v>64</v>
      </c>
      <c r="BJ186" s="877" t="s">
        <v>64</v>
      </c>
      <c r="BK186" s="877" t="s">
        <v>64</v>
      </c>
      <c r="BL186" s="877" t="s">
        <v>64</v>
      </c>
      <c r="BM186" s="877" t="s">
        <v>64</v>
      </c>
      <c r="BN186" s="877" t="s">
        <v>64</v>
      </c>
      <c r="BO186" s="877" t="s">
        <v>64</v>
      </c>
      <c r="BP186" s="877" t="s">
        <v>64</v>
      </c>
      <c r="BQ186" s="877" t="s">
        <v>64</v>
      </c>
      <c r="BR186" s="877" t="s">
        <v>64</v>
      </c>
      <c r="BS186" s="877" t="s">
        <v>64</v>
      </c>
      <c r="BT186" s="877" t="s">
        <v>64</v>
      </c>
      <c r="BU186" s="877" t="s">
        <v>64</v>
      </c>
      <c r="BV186" s="877" t="s">
        <v>64</v>
      </c>
      <c r="BW186" s="877" t="s">
        <v>64</v>
      </c>
      <c r="BX186" s="877" t="s">
        <v>64</v>
      </c>
      <c r="BY186" s="877" t="s">
        <v>64</v>
      </c>
      <c r="BZ186" s="877" t="s">
        <v>64</v>
      </c>
      <c r="CA186" s="877" t="s">
        <v>64</v>
      </c>
      <c r="CB186" s="877" t="s">
        <v>64</v>
      </c>
      <c r="CC186" s="877" t="s">
        <v>64</v>
      </c>
      <c r="CD186" s="877" t="s">
        <v>64</v>
      </c>
    </row>
    <row r="187" spans="1:82" ht="15.75" x14ac:dyDescent="0.25">
      <c r="A187" s="876">
        <v>1051</v>
      </c>
      <c r="B187" s="511">
        <v>51</v>
      </c>
      <c r="C187" s="61">
        <v>5</v>
      </c>
      <c r="D187" s="29" t="s">
        <v>2121</v>
      </c>
      <c r="E187" s="27">
        <v>10654</v>
      </c>
      <c r="F187" s="911" t="s">
        <v>2119</v>
      </c>
      <c r="G187" s="911" t="s">
        <v>2119</v>
      </c>
      <c r="H187" s="952">
        <v>81.172602739726003</v>
      </c>
      <c r="I187" s="514">
        <v>23.066666666666666</v>
      </c>
      <c r="J187" s="511">
        <v>0</v>
      </c>
      <c r="K187" s="514">
        <v>4</v>
      </c>
      <c r="L187" s="511">
        <v>0</v>
      </c>
      <c r="M187" s="936">
        <v>118</v>
      </c>
      <c r="N187" s="916"/>
      <c r="O187" s="914"/>
      <c r="P187" s="915"/>
      <c r="Q187" s="916"/>
      <c r="R187" s="227"/>
      <c r="S187" s="227">
        <v>16.666666666666668</v>
      </c>
      <c r="T187" s="334">
        <v>37</v>
      </c>
      <c r="U187" s="334"/>
      <c r="V187" s="937"/>
      <c r="W187" s="937"/>
      <c r="X187" s="938">
        <v>30.422319601946299</v>
      </c>
      <c r="Y187" s="28">
        <f>VLOOKUP($A:$A,Variables_extraites!$A:$AD,7,FALSE)</f>
        <v>0</v>
      </c>
      <c r="Z187" s="28">
        <f>VLOOKUP($A:$A,Variables_extraites!$A:$AD,8,FALSE)</f>
        <v>0</v>
      </c>
      <c r="AA187" s="28">
        <f>VLOOKUP($A:$A,Variables_extraites!$A:$AD,9,FALSE)</f>
        <v>15.4</v>
      </c>
      <c r="AB187" s="28">
        <f>VLOOKUP($A:$A,Variables_extraites!$A:$AD,10,FALSE)</f>
        <v>1</v>
      </c>
      <c r="AC187" s="28" t="str">
        <f>VLOOKUP($A:$A,Variables_extraites!$A:$AD,11,FALSE)</f>
        <v>NA</v>
      </c>
      <c r="AD187" s="28" t="str">
        <f>VLOOKUP($A:$A,Variables_extraites!$A:$AD,12,FALSE)</f>
        <v>NA</v>
      </c>
      <c r="AE187" s="74">
        <f>VLOOKUP($A:$A,Variables_extraites!$A:$AD,13,FALSE)</f>
        <v>29</v>
      </c>
      <c r="AF187" s="74" t="str">
        <f>VLOOKUP($A:$A,Variables_extraites!$A:$AD,14,FALSE)</f>
        <v>NA</v>
      </c>
      <c r="AG187" s="84">
        <f>VLOOKUP($A:$A,Variables_extraites!$A:$AD,15,FALSE)</f>
        <v>16</v>
      </c>
      <c r="AH187" s="74" t="str">
        <f>VLOOKUP($A:$A,Variables_extraites!$A:$AD,16,FALSE)</f>
        <v>NA</v>
      </c>
      <c r="AI187" s="58" t="str">
        <f>VLOOKUP($A:$A,Variables_extraites!$A:$AD,17,FALSE)</f>
        <v>NA</v>
      </c>
      <c r="AJ187" s="58" t="str">
        <f>VLOOKUP($A:$A,Variables_extraites!$A:$AD,18,FALSE)</f>
        <v>NA</v>
      </c>
      <c r="AK187" s="74">
        <f>VLOOKUP($A:$A,Variables_extraites!$A:$AD,19,FALSE)</f>
        <v>1</v>
      </c>
      <c r="AL187" s="58">
        <f>VLOOKUP($A:$A,Variables_extraites!$A:$AD,20,FALSE)</f>
        <v>41427</v>
      </c>
      <c r="AM187" s="74">
        <f>VLOOKUP($A:$A,Variables_extraites!$A:$AD,21,FALSE)</f>
        <v>3</v>
      </c>
      <c r="AN187" s="74" t="str">
        <f>VLOOKUP($A:$A,Variables_extraites!$A:$AD,22,FALSE)</f>
        <v>NA</v>
      </c>
      <c r="AO187" s="58" t="str">
        <f>VLOOKUP($A:$A,Variables_extraites!$A:$AD,23,FALSE)</f>
        <v>NA</v>
      </c>
      <c r="AP187" s="74" t="str">
        <f>VLOOKUP($A:$A,Variables_extraites!$A:$AD,24,FALSE)</f>
        <v>NA</v>
      </c>
      <c r="AQ187" s="74" t="str">
        <f>VLOOKUP($A:$A,Variables_extraites!$A:$AD,25,FALSE)</f>
        <v>NA</v>
      </c>
      <c r="AR187" s="58" t="str">
        <f>VLOOKUP($A:$A,Variables_extraites!$A:$AD,26,FALSE)</f>
        <v>NA</v>
      </c>
      <c r="AS187" s="74" t="str">
        <f>VLOOKUP($A:$A,Variables_extraites!$A:$AD,27,FALSE)</f>
        <v>NA</v>
      </c>
      <c r="AT187" s="74" t="str">
        <f>VLOOKUP($A:$A,Variables_extraites!$A:$AD,28,FALSE)</f>
        <v>NA</v>
      </c>
      <c r="AU187" s="74" t="str">
        <f>VLOOKUP($A:$A,Variables_extraites!$A:$AD,29,FALSE)</f>
        <v>NA</v>
      </c>
      <c r="AV187" s="74" t="str">
        <f>VLOOKUP($A:$A,Variables_extraites!$A:$AD,30,FALSE)</f>
        <v>NA</v>
      </c>
      <c r="AW187" s="877">
        <v>8.5455823224248508</v>
      </c>
      <c r="AX187" s="877">
        <v>6.2949882676914504</v>
      </c>
      <c r="AY187" s="877">
        <v>4.8354188404754801</v>
      </c>
      <c r="AZ187" s="877">
        <v>3.4087118610294298</v>
      </c>
      <c r="BA187" s="877">
        <v>7.0446126929579798</v>
      </c>
      <c r="BB187" s="877">
        <v>8.6377478903387495</v>
      </c>
      <c r="BC187" s="877">
        <v>7.6798319334398499</v>
      </c>
      <c r="BD187" s="877">
        <v>7.45639548769205</v>
      </c>
      <c r="BE187" s="877">
        <v>6.2660368939953202</v>
      </c>
      <c r="BF187" s="877">
        <v>0.67807190511263804</v>
      </c>
      <c r="BG187" s="877">
        <v>6.3868109464722203</v>
      </c>
      <c r="BH187" s="877">
        <v>6.9906145620015296</v>
      </c>
      <c r="BI187" s="877">
        <v>7.6998847286974801</v>
      </c>
      <c r="BJ187" s="877">
        <v>4.5759173611181501</v>
      </c>
      <c r="BK187" s="877">
        <v>6.0825748663395203</v>
      </c>
      <c r="BL187" s="877">
        <v>7.2372577709003698</v>
      </c>
      <c r="BM187" s="877">
        <v>6.5879649888826801</v>
      </c>
      <c r="BN187" s="877">
        <v>6.8760257327226997</v>
      </c>
      <c r="BO187" s="877">
        <v>5.7931155552743503</v>
      </c>
      <c r="BP187" s="877">
        <v>6.1199786096548801</v>
      </c>
      <c r="BQ187" s="877">
        <v>8.0836920593027202</v>
      </c>
      <c r="BR187" s="877">
        <v>1.0703893278914001</v>
      </c>
      <c r="BS187" s="877">
        <v>10.381261738838701</v>
      </c>
      <c r="BT187" s="877">
        <v>-0.59946207041627098</v>
      </c>
      <c r="BU187" s="877">
        <v>7.4276899700136996</v>
      </c>
      <c r="BV187" s="877">
        <v>6.83882573986814</v>
      </c>
      <c r="BW187" s="877">
        <v>5.6721424328538301</v>
      </c>
      <c r="BX187" s="877">
        <v>12.696891478557699</v>
      </c>
      <c r="BY187" s="877">
        <v>3.9411063109464299</v>
      </c>
      <c r="BZ187" s="877">
        <v>6.61618123133188</v>
      </c>
      <c r="CA187" s="877">
        <v>4.3930042568983199</v>
      </c>
      <c r="CB187" s="877">
        <v>6.0807102472257899</v>
      </c>
      <c r="CC187" s="877">
        <v>6.3573006421222997</v>
      </c>
      <c r="CD187" s="877">
        <v>10.980723809255</v>
      </c>
    </row>
    <row r="188" spans="1:82" ht="15.75" x14ac:dyDescent="0.25">
      <c r="A188" s="876">
        <v>1057</v>
      </c>
      <c r="B188" s="511">
        <v>57</v>
      </c>
      <c r="C188" s="61">
        <v>5</v>
      </c>
      <c r="D188" s="29" t="s">
        <v>2121</v>
      </c>
      <c r="E188" s="27">
        <v>10626</v>
      </c>
      <c r="F188" s="911" t="s">
        <v>2119</v>
      </c>
      <c r="G188" s="911"/>
      <c r="H188" s="952">
        <v>83.169863013698603</v>
      </c>
      <c r="I188" s="514">
        <v>20.306043388429753</v>
      </c>
      <c r="J188" s="511">
        <v>0</v>
      </c>
      <c r="K188" s="514">
        <v>3</v>
      </c>
      <c r="L188" s="511">
        <v>0</v>
      </c>
      <c r="M188" s="936">
        <v>39</v>
      </c>
      <c r="N188" s="916"/>
      <c r="O188" s="914"/>
      <c r="P188" s="915"/>
      <c r="Q188" s="916"/>
      <c r="R188" s="227"/>
      <c r="S188" s="227"/>
      <c r="T188" s="334">
        <v>29</v>
      </c>
      <c r="U188" s="334"/>
      <c r="V188" s="937"/>
      <c r="W188" s="937"/>
      <c r="X188" s="938">
        <v>130.105452885185</v>
      </c>
      <c r="Y188" s="28">
        <f>VLOOKUP($A:$A,Variables_extraites!$A:$AD,7,FALSE)</f>
        <v>0</v>
      </c>
      <c r="Z188" s="28">
        <f>VLOOKUP($A:$A,Variables_extraites!$A:$AD,8,FALSE)</f>
        <v>0</v>
      </c>
      <c r="AA188" s="28">
        <f>VLOOKUP($A:$A,Variables_extraites!$A:$AD,9,FALSE)</f>
        <v>11.7</v>
      </c>
      <c r="AB188" s="28">
        <f>VLOOKUP($A:$A,Variables_extraites!$A:$AD,10,FALSE)</f>
        <v>0</v>
      </c>
      <c r="AC188" s="28" t="str">
        <f>VLOOKUP($A:$A,Variables_extraites!$A:$AD,11,FALSE)</f>
        <v>NA</v>
      </c>
      <c r="AD188" s="28" t="str">
        <f>VLOOKUP($A:$A,Variables_extraites!$A:$AD,12,FALSE)</f>
        <v>NA</v>
      </c>
      <c r="AE188" s="74">
        <f>VLOOKUP($A:$A,Variables_extraites!$A:$AD,13,FALSE)</f>
        <v>15</v>
      </c>
      <c r="AF188" s="74" t="str">
        <f>VLOOKUP($A:$A,Variables_extraites!$A:$AD,14,FALSE)</f>
        <v>NA</v>
      </c>
      <c r="AG188" s="84">
        <f>VLOOKUP($A:$A,Variables_extraites!$A:$AD,15,FALSE)</f>
        <v>14</v>
      </c>
      <c r="AH188" s="74" t="str">
        <f>VLOOKUP($A:$A,Variables_extraites!$A:$AD,16,FALSE)</f>
        <v>NA</v>
      </c>
      <c r="AI188" s="58" t="str">
        <f>VLOOKUP($A:$A,Variables_extraites!$A:$AD,17,FALSE)</f>
        <v>NA</v>
      </c>
      <c r="AJ188" s="58" t="str">
        <f>VLOOKUP($A:$A,Variables_extraites!$A:$AD,18,FALSE)</f>
        <v>NA</v>
      </c>
      <c r="AK188" s="74">
        <f>VLOOKUP($A:$A,Variables_extraites!$A:$AD,19,FALSE)</f>
        <v>1</v>
      </c>
      <c r="AL188" s="58">
        <f>VLOOKUP($A:$A,Variables_extraites!$A:$AD,20,FALSE)</f>
        <v>41395</v>
      </c>
      <c r="AM188" s="74">
        <f>VLOOKUP($A:$A,Variables_extraites!$A:$AD,21,FALSE)</f>
        <v>2</v>
      </c>
      <c r="AN188" s="74" t="str">
        <f>VLOOKUP($A:$A,Variables_extraites!$A:$AD,22,FALSE)</f>
        <v>NA</v>
      </c>
      <c r="AO188" s="58" t="str">
        <f>VLOOKUP($A:$A,Variables_extraites!$A:$AD,23,FALSE)</f>
        <v>NA</v>
      </c>
      <c r="AP188" s="74" t="str">
        <f>VLOOKUP($A:$A,Variables_extraites!$A:$AD,24,FALSE)</f>
        <v>NA</v>
      </c>
      <c r="AQ188" s="74" t="str">
        <f>VLOOKUP($A:$A,Variables_extraites!$A:$AD,25,FALSE)</f>
        <v>NA</v>
      </c>
      <c r="AR188" s="58" t="str">
        <f>VLOOKUP($A:$A,Variables_extraites!$A:$AD,26,FALSE)</f>
        <v>NA</v>
      </c>
      <c r="AS188" s="74" t="str">
        <f>VLOOKUP($A:$A,Variables_extraites!$A:$AD,27,FALSE)</f>
        <v>NA</v>
      </c>
      <c r="AT188" s="74" t="str">
        <f>VLOOKUP($A:$A,Variables_extraites!$A:$AD,28,FALSE)</f>
        <v>NA</v>
      </c>
      <c r="AU188" s="74" t="str">
        <f>VLOOKUP($A:$A,Variables_extraites!$A:$AD,29,FALSE)</f>
        <v>NA</v>
      </c>
      <c r="AV188" s="74" t="str">
        <f>VLOOKUP($A:$A,Variables_extraites!$A:$AD,30,FALSE)</f>
        <v>NA</v>
      </c>
      <c r="AW188" s="877" t="s">
        <v>64</v>
      </c>
      <c r="AX188" s="877" t="s">
        <v>64</v>
      </c>
      <c r="AY188" s="877" t="s">
        <v>64</v>
      </c>
      <c r="AZ188" s="877" t="s">
        <v>64</v>
      </c>
      <c r="BA188" s="877" t="s">
        <v>64</v>
      </c>
      <c r="BB188" s="877" t="s">
        <v>64</v>
      </c>
      <c r="BC188" s="877" t="s">
        <v>64</v>
      </c>
      <c r="BD188" s="877" t="s">
        <v>64</v>
      </c>
      <c r="BE188" s="877" t="s">
        <v>64</v>
      </c>
      <c r="BF188" s="877" t="s">
        <v>64</v>
      </c>
      <c r="BG188" s="877" t="s">
        <v>64</v>
      </c>
      <c r="BH188" s="877" t="s">
        <v>64</v>
      </c>
      <c r="BI188" s="877" t="s">
        <v>64</v>
      </c>
      <c r="BJ188" s="877" t="s">
        <v>64</v>
      </c>
      <c r="BK188" s="877" t="s">
        <v>64</v>
      </c>
      <c r="BL188" s="877" t="s">
        <v>64</v>
      </c>
      <c r="BM188" s="877" t="s">
        <v>64</v>
      </c>
      <c r="BN188" s="877" t="s">
        <v>64</v>
      </c>
      <c r="BO188" s="877" t="s">
        <v>64</v>
      </c>
      <c r="BP188" s="877" t="s">
        <v>64</v>
      </c>
      <c r="BQ188" s="877" t="s">
        <v>64</v>
      </c>
      <c r="BR188" s="877" t="s">
        <v>64</v>
      </c>
      <c r="BS188" s="877" t="s">
        <v>64</v>
      </c>
      <c r="BT188" s="877" t="s">
        <v>64</v>
      </c>
      <c r="BU188" s="877" t="s">
        <v>64</v>
      </c>
      <c r="BV188" s="877" t="s">
        <v>64</v>
      </c>
      <c r="BW188" s="877" t="s">
        <v>64</v>
      </c>
      <c r="BX188" s="877" t="s">
        <v>64</v>
      </c>
      <c r="BY188" s="877" t="s">
        <v>64</v>
      </c>
      <c r="BZ188" s="877" t="s">
        <v>64</v>
      </c>
      <c r="CA188" s="877" t="s">
        <v>64</v>
      </c>
      <c r="CB188" s="877" t="s">
        <v>64</v>
      </c>
      <c r="CC188" s="877" t="s">
        <v>64</v>
      </c>
      <c r="CD188" s="877" t="s">
        <v>64</v>
      </c>
    </row>
    <row r="189" spans="1:82" ht="15.75" x14ac:dyDescent="0.25">
      <c r="A189" s="876">
        <v>1060</v>
      </c>
      <c r="B189" s="511">
        <v>60</v>
      </c>
      <c r="C189" s="61">
        <v>5</v>
      </c>
      <c r="D189" s="29" t="s">
        <v>2121</v>
      </c>
      <c r="E189" s="27">
        <v>10487</v>
      </c>
      <c r="F189" s="911" t="s">
        <v>2119</v>
      </c>
      <c r="G189" s="911" t="s">
        <v>2119</v>
      </c>
      <c r="H189" s="952">
        <v>84.106849315068501</v>
      </c>
      <c r="I189" s="514">
        <v>24.101562499999996</v>
      </c>
      <c r="J189" s="511">
        <v>0</v>
      </c>
      <c r="K189" s="514">
        <v>3</v>
      </c>
      <c r="L189" s="511">
        <v>0</v>
      </c>
      <c r="M189" s="936">
        <v>34</v>
      </c>
      <c r="N189" s="916"/>
      <c r="O189" s="914"/>
      <c r="P189" s="915"/>
      <c r="Q189" s="916"/>
      <c r="R189" s="227"/>
      <c r="S189" s="227">
        <v>17.142857142857142</v>
      </c>
      <c r="T189" s="334">
        <v>52</v>
      </c>
      <c r="U189" s="334"/>
      <c r="V189" s="937"/>
      <c r="W189" s="937"/>
      <c r="X189" s="938">
        <v>50.337905669705599</v>
      </c>
      <c r="Y189" s="28">
        <f>VLOOKUP($A:$A,Variables_extraites!$A:$AD,7,FALSE)</f>
        <v>0</v>
      </c>
      <c r="Z189" s="28">
        <f>VLOOKUP($A:$A,Variables_extraites!$A:$AD,8,FALSE)</f>
        <v>0</v>
      </c>
      <c r="AA189" s="28">
        <f>VLOOKUP($A:$A,Variables_extraites!$A:$AD,9,FALSE)</f>
        <v>12.6</v>
      </c>
      <c r="AB189" s="28">
        <f>VLOOKUP($A:$A,Variables_extraites!$A:$AD,10,FALSE)</f>
        <v>1</v>
      </c>
      <c r="AC189" s="28" t="str">
        <f>VLOOKUP($A:$A,Variables_extraites!$A:$AD,11,FALSE)</f>
        <v>NA</v>
      </c>
      <c r="AD189" s="28" t="str">
        <f>VLOOKUP($A:$A,Variables_extraites!$A:$AD,12,FALSE)</f>
        <v>NA</v>
      </c>
      <c r="AE189" s="74">
        <f>VLOOKUP($A:$A,Variables_extraites!$A:$AD,13,FALSE)</f>
        <v>20</v>
      </c>
      <c r="AF189" s="74">
        <f>VLOOKUP($A:$A,Variables_extraites!$A:$AD,14,FALSE)</f>
        <v>1.6363636363636365</v>
      </c>
      <c r="AG189" s="84">
        <f>VLOOKUP($A:$A,Variables_extraites!$A:$AD,15,FALSE)</f>
        <v>16</v>
      </c>
      <c r="AH189" s="74" t="str">
        <f>VLOOKUP($A:$A,Variables_extraites!$A:$AD,16,FALSE)</f>
        <v>NA</v>
      </c>
      <c r="AI189" s="58" t="str">
        <f>VLOOKUP($A:$A,Variables_extraites!$A:$AD,17,FALSE)</f>
        <v>NA</v>
      </c>
      <c r="AJ189" s="58" t="str">
        <f>VLOOKUP($A:$A,Variables_extraites!$A:$AD,18,FALSE)</f>
        <v>NA</v>
      </c>
      <c r="AK189" s="74">
        <f>VLOOKUP($A:$A,Variables_extraites!$A:$AD,19,FALSE)</f>
        <v>1</v>
      </c>
      <c r="AL189" s="58">
        <f>VLOOKUP($A:$A,Variables_extraites!$A:$AD,20,FALSE)</f>
        <v>41504</v>
      </c>
      <c r="AM189" s="74">
        <f>VLOOKUP($A:$A,Variables_extraites!$A:$AD,21,FALSE)</f>
        <v>5</v>
      </c>
      <c r="AN189" s="74" t="str">
        <f>VLOOKUP($A:$A,Variables_extraites!$A:$AD,22,FALSE)</f>
        <v>NA</v>
      </c>
      <c r="AO189" s="58" t="str">
        <f>VLOOKUP($A:$A,Variables_extraites!$A:$AD,23,FALSE)</f>
        <v>NA</v>
      </c>
      <c r="AP189" s="74" t="str">
        <f>VLOOKUP($A:$A,Variables_extraites!$A:$AD,24,FALSE)</f>
        <v>NA</v>
      </c>
      <c r="AQ189" s="74" t="str">
        <f>VLOOKUP($A:$A,Variables_extraites!$A:$AD,25,FALSE)</f>
        <v>NA</v>
      </c>
      <c r="AR189" s="58" t="str">
        <f>VLOOKUP($A:$A,Variables_extraites!$A:$AD,26,FALSE)</f>
        <v>NA</v>
      </c>
      <c r="AS189" s="74" t="str">
        <f>VLOOKUP($A:$A,Variables_extraites!$A:$AD,27,FALSE)</f>
        <v>NA</v>
      </c>
      <c r="AT189" s="74" t="str">
        <f>VLOOKUP($A:$A,Variables_extraites!$A:$AD,28,FALSE)</f>
        <v>NA</v>
      </c>
      <c r="AU189" s="74" t="str">
        <f>VLOOKUP($A:$A,Variables_extraites!$A:$AD,29,FALSE)</f>
        <v>NA</v>
      </c>
      <c r="AV189" s="74" t="str">
        <f>VLOOKUP($A:$A,Variables_extraites!$A:$AD,30,FALSE)</f>
        <v>NA</v>
      </c>
      <c r="AW189" s="877">
        <v>8.6718240937690503</v>
      </c>
      <c r="AX189" s="877">
        <v>6.7216460784183898</v>
      </c>
      <c r="AY189" s="877">
        <v>5.3529703382459299</v>
      </c>
      <c r="AZ189" s="877">
        <v>3.0303360783709601</v>
      </c>
      <c r="BA189" s="877">
        <v>8.4603330213788297</v>
      </c>
      <c r="BB189" s="877">
        <v>6.6773672921360498</v>
      </c>
      <c r="BC189" s="877">
        <v>9.3033012919994604</v>
      </c>
      <c r="BD189" s="877">
        <v>7.8723978562276002</v>
      </c>
      <c r="BE189" s="877">
        <v>5.9724629072021402</v>
      </c>
      <c r="BF189" s="877">
        <v>0.94110631094643105</v>
      </c>
      <c r="BG189" s="877">
        <v>6.2238086586060204</v>
      </c>
      <c r="BH189" s="877">
        <v>6.5521311082537803</v>
      </c>
      <c r="BI189" s="877">
        <v>6.8122414951894799</v>
      </c>
      <c r="BJ189" s="877">
        <v>4.9657842846620897</v>
      </c>
      <c r="BK189" s="877">
        <v>6.6248320024534602</v>
      </c>
      <c r="BL189" s="877">
        <v>6.9431008475707996</v>
      </c>
      <c r="BM189" s="877">
        <v>6.1971183800471596</v>
      </c>
      <c r="BN189" s="877">
        <v>6.4129508458058799</v>
      </c>
      <c r="BO189" s="877">
        <v>6.73822740036724</v>
      </c>
      <c r="BP189" s="877">
        <v>6.7500704858656899</v>
      </c>
      <c r="BQ189" s="877">
        <v>7.4515408330178303</v>
      </c>
      <c r="BR189" s="877">
        <v>3.5020759560457901</v>
      </c>
      <c r="BS189" s="877">
        <v>11.3288544116577</v>
      </c>
      <c r="BT189" s="877">
        <v>1.52606881166759</v>
      </c>
      <c r="BU189" s="877">
        <v>6.4839769632362598</v>
      </c>
      <c r="BV189" s="877">
        <v>7.6165488437789897</v>
      </c>
      <c r="BW189" s="877">
        <v>5.9630116475994299</v>
      </c>
      <c r="BX189" s="877">
        <v>12.3804664765381</v>
      </c>
      <c r="BY189" s="877">
        <v>4.3930042568983199</v>
      </c>
      <c r="BZ189" s="877">
        <v>8.5128194583158106</v>
      </c>
      <c r="CA189" s="877">
        <v>4.6775082422647198</v>
      </c>
      <c r="CB189" s="877">
        <v>3.8676470182222902</v>
      </c>
      <c r="CC189" s="877">
        <v>2.9819010071904701</v>
      </c>
      <c r="CD189" s="877">
        <v>9.8027855999901394</v>
      </c>
    </row>
    <row r="190" spans="1:82" ht="15.75" x14ac:dyDescent="0.25">
      <c r="A190" s="876">
        <v>1064</v>
      </c>
      <c r="B190" s="511">
        <v>64</v>
      </c>
      <c r="C190" s="61">
        <v>5</v>
      </c>
      <c r="D190" s="29" t="s">
        <v>2121</v>
      </c>
      <c r="E190" s="27">
        <v>10529</v>
      </c>
      <c r="F190" s="911" t="s">
        <v>2119</v>
      </c>
      <c r="G190" s="911"/>
      <c r="H190" s="952">
        <v>82.682191780821896</v>
      </c>
      <c r="I190" s="514">
        <v>22.941176470588236</v>
      </c>
      <c r="J190" s="511">
        <v>0</v>
      </c>
      <c r="K190" s="514">
        <v>3</v>
      </c>
      <c r="L190" s="511">
        <v>0</v>
      </c>
      <c r="M190" s="936">
        <v>13</v>
      </c>
      <c r="N190" s="916"/>
      <c r="O190" s="914"/>
      <c r="P190" s="915"/>
      <c r="Q190" s="916"/>
      <c r="R190" s="227"/>
      <c r="S190" s="227">
        <v>20.484171322160147</v>
      </c>
      <c r="T190" s="334">
        <v>68</v>
      </c>
      <c r="U190" s="334"/>
      <c r="V190" s="937"/>
      <c r="W190" s="937"/>
      <c r="X190" s="938">
        <v>179.38061760870801</v>
      </c>
      <c r="Y190" s="28">
        <f>VLOOKUP($A:$A,Variables_extraites!$A:$AD,7,FALSE)</f>
        <v>1</v>
      </c>
      <c r="Z190" s="28">
        <f>VLOOKUP($A:$A,Variables_extraites!$A:$AD,8,FALSE)</f>
        <v>0</v>
      </c>
      <c r="AA190" s="28">
        <f>VLOOKUP($A:$A,Variables_extraites!$A:$AD,9,FALSE)</f>
        <v>9.5</v>
      </c>
      <c r="AB190" s="28">
        <f>VLOOKUP($A:$A,Variables_extraites!$A:$AD,10,FALSE)</f>
        <v>1</v>
      </c>
      <c r="AC190" s="28" t="str">
        <f>VLOOKUP($A:$A,Variables_extraites!$A:$AD,11,FALSE)</f>
        <v>NA</v>
      </c>
      <c r="AD190" s="28" t="str">
        <f>VLOOKUP($A:$A,Variables_extraites!$A:$AD,12,FALSE)</f>
        <v>NA</v>
      </c>
      <c r="AE190" s="74">
        <f>VLOOKUP($A:$A,Variables_extraites!$A:$AD,13,FALSE)</f>
        <v>25.4</v>
      </c>
      <c r="AF190" s="74" t="str">
        <f>VLOOKUP($A:$A,Variables_extraites!$A:$AD,14,FALSE)</f>
        <v>NA</v>
      </c>
      <c r="AG190" s="84">
        <f>VLOOKUP($A:$A,Variables_extraites!$A:$AD,15,FALSE)</f>
        <v>26</v>
      </c>
      <c r="AH190" s="74" t="str">
        <f>VLOOKUP($A:$A,Variables_extraites!$A:$AD,16,FALSE)</f>
        <v>NA</v>
      </c>
      <c r="AI190" s="58" t="str">
        <f>VLOOKUP($A:$A,Variables_extraites!$A:$AD,17,FALSE)</f>
        <v>NA</v>
      </c>
      <c r="AJ190" s="58" t="str">
        <f>VLOOKUP($A:$A,Variables_extraites!$A:$AD,18,FALSE)</f>
        <v>NA</v>
      </c>
      <c r="AK190" s="74">
        <f>VLOOKUP($A:$A,Variables_extraites!$A:$AD,19,FALSE)</f>
        <v>1</v>
      </c>
      <c r="AL190" s="58">
        <f>VLOOKUP($A:$A,Variables_extraites!$A:$AD,20,FALSE)</f>
        <v>41435</v>
      </c>
      <c r="AM190" s="74">
        <f>VLOOKUP($A:$A,Variables_extraites!$A:$AD,21,FALSE)</f>
        <v>2</v>
      </c>
      <c r="AN190" s="74" t="str">
        <f>VLOOKUP($A:$A,Variables_extraites!$A:$AD,22,FALSE)</f>
        <v>NA</v>
      </c>
      <c r="AO190" s="58" t="str">
        <f>VLOOKUP($A:$A,Variables_extraites!$A:$AD,23,FALSE)</f>
        <v>NA</v>
      </c>
      <c r="AP190" s="74" t="str">
        <f>VLOOKUP($A:$A,Variables_extraites!$A:$AD,24,FALSE)</f>
        <v>NA</v>
      </c>
      <c r="AQ190" s="74" t="str">
        <f>VLOOKUP($A:$A,Variables_extraites!$A:$AD,25,FALSE)</f>
        <v>NA</v>
      </c>
      <c r="AR190" s="58" t="str">
        <f>VLOOKUP($A:$A,Variables_extraites!$A:$AD,26,FALSE)</f>
        <v>NA</v>
      </c>
      <c r="AS190" s="74" t="str">
        <f>VLOOKUP($A:$A,Variables_extraites!$A:$AD,27,FALSE)</f>
        <v>NA</v>
      </c>
      <c r="AT190" s="74" t="str">
        <f>VLOOKUP($A:$A,Variables_extraites!$A:$AD,28,FALSE)</f>
        <v>NA</v>
      </c>
      <c r="AU190" s="74" t="str">
        <f>VLOOKUP($A:$A,Variables_extraites!$A:$AD,29,FALSE)</f>
        <v>NA</v>
      </c>
      <c r="AV190" s="74" t="str">
        <f>VLOOKUP($A:$A,Variables_extraites!$A:$AD,30,FALSE)</f>
        <v>NA</v>
      </c>
      <c r="AW190" s="877" t="s">
        <v>64</v>
      </c>
      <c r="AX190" s="877" t="s">
        <v>64</v>
      </c>
      <c r="AY190" s="877" t="s">
        <v>64</v>
      </c>
      <c r="AZ190" s="877" t="s">
        <v>64</v>
      </c>
      <c r="BA190" s="877" t="s">
        <v>64</v>
      </c>
      <c r="BB190" s="877" t="s">
        <v>64</v>
      </c>
      <c r="BC190" s="877" t="s">
        <v>64</v>
      </c>
      <c r="BD190" s="877" t="s">
        <v>64</v>
      </c>
      <c r="BE190" s="877" t="s">
        <v>64</v>
      </c>
      <c r="BF190" s="877" t="s">
        <v>64</v>
      </c>
      <c r="BG190" s="877" t="s">
        <v>64</v>
      </c>
      <c r="BH190" s="877" t="s">
        <v>64</v>
      </c>
      <c r="BI190" s="877" t="s">
        <v>64</v>
      </c>
      <c r="BJ190" s="877" t="s">
        <v>64</v>
      </c>
      <c r="BK190" s="877" t="s">
        <v>64</v>
      </c>
      <c r="BL190" s="877" t="s">
        <v>64</v>
      </c>
      <c r="BM190" s="877" t="s">
        <v>64</v>
      </c>
      <c r="BN190" s="877" t="s">
        <v>64</v>
      </c>
      <c r="BO190" s="877" t="s">
        <v>64</v>
      </c>
      <c r="BP190" s="877" t="s">
        <v>64</v>
      </c>
      <c r="BQ190" s="877" t="s">
        <v>64</v>
      </c>
      <c r="BR190" s="877" t="s">
        <v>64</v>
      </c>
      <c r="BS190" s="877" t="s">
        <v>64</v>
      </c>
      <c r="BT190" s="877" t="s">
        <v>64</v>
      </c>
      <c r="BU190" s="877" t="s">
        <v>64</v>
      </c>
      <c r="BV190" s="877" t="s">
        <v>64</v>
      </c>
      <c r="BW190" s="877" t="s">
        <v>64</v>
      </c>
      <c r="BX190" s="877" t="s">
        <v>64</v>
      </c>
      <c r="BY190" s="877" t="s">
        <v>64</v>
      </c>
      <c r="BZ190" s="877" t="s">
        <v>64</v>
      </c>
      <c r="CA190" s="877" t="s">
        <v>64</v>
      </c>
      <c r="CB190" s="877" t="s">
        <v>64</v>
      </c>
      <c r="CC190" s="877" t="s">
        <v>64</v>
      </c>
      <c r="CD190" s="877" t="s">
        <v>64</v>
      </c>
    </row>
    <row r="191" spans="1:82" ht="15.75" x14ac:dyDescent="0.25">
      <c r="A191" s="876">
        <v>1065</v>
      </c>
      <c r="B191" s="735">
        <v>65</v>
      </c>
      <c r="C191" s="27">
        <v>5</v>
      </c>
      <c r="D191" s="29" t="s">
        <v>2121</v>
      </c>
      <c r="E191" s="27">
        <v>10354</v>
      </c>
      <c r="F191" s="911" t="s">
        <v>2119</v>
      </c>
      <c r="G191" s="911" t="s">
        <v>2119</v>
      </c>
      <c r="H191" s="976">
        <v>67.758904109589039</v>
      </c>
      <c r="I191" s="74">
        <v>20.8</v>
      </c>
      <c r="J191" s="734">
        <v>1</v>
      </c>
      <c r="K191" s="74"/>
      <c r="L191" s="27">
        <v>1</v>
      </c>
      <c r="M191" s="939">
        <v>22</v>
      </c>
      <c r="N191" s="940"/>
      <c r="O191" s="933"/>
      <c r="P191" s="941"/>
      <c r="Q191" s="940"/>
      <c r="R191" s="72"/>
      <c r="S191" s="72"/>
      <c r="T191" s="942"/>
      <c r="U191" s="943"/>
      <c r="V191" s="944"/>
      <c r="W191" s="944"/>
      <c r="X191" s="582"/>
      <c r="Y191" s="28" t="str">
        <f>VLOOKUP($A:$A,Variables_extraites!$A:$AD,7,FALSE)</f>
        <v>NA</v>
      </c>
      <c r="Z191" s="28" t="str">
        <f>VLOOKUP($A:$A,Variables_extraites!$A:$AD,8,FALSE)</f>
        <v>NA</v>
      </c>
      <c r="AA191" s="28">
        <f>VLOOKUP($A:$A,Variables_extraites!$A:$AD,9,FALSE)</f>
        <v>11.4</v>
      </c>
      <c r="AB191" s="28" t="str">
        <f>VLOOKUP($A:$A,Variables_extraites!$A:$AD,10,FALSE)</f>
        <v>NA</v>
      </c>
      <c r="AC191" s="28" t="str">
        <f>VLOOKUP($A:$A,Variables_extraites!$A:$AD,11,FALSE)</f>
        <v>NA</v>
      </c>
      <c r="AD191" s="28" t="str">
        <f>VLOOKUP($A:$A,Variables_extraites!$A:$AD,12,FALSE)</f>
        <v>NA</v>
      </c>
      <c r="AE191" s="74" t="str">
        <f>VLOOKUP($A:$A,Variables_extraites!$A:$AD,13,FALSE)</f>
        <v>NA</v>
      </c>
      <c r="AF191" s="74" t="str">
        <f>VLOOKUP($A:$A,Variables_extraites!$A:$AD,14,FALSE)</f>
        <v>NA</v>
      </c>
      <c r="AG191" s="84" t="str">
        <f>VLOOKUP($A:$A,Variables_extraites!$A:$AD,15,FALSE)</f>
        <v>NA</v>
      </c>
      <c r="AH191" s="74" t="str">
        <f>VLOOKUP($A:$A,Variables_extraites!$A:$AD,16,FALSE)</f>
        <v>NA</v>
      </c>
      <c r="AI191" s="58" t="str">
        <f>VLOOKUP($A:$A,Variables_extraites!$A:$AD,17,FALSE)</f>
        <v>NA</v>
      </c>
      <c r="AJ191" s="58" t="str">
        <f>VLOOKUP($A:$A,Variables_extraites!$A:$AD,18,FALSE)</f>
        <v>NA</v>
      </c>
      <c r="AK191" s="74" t="str">
        <f>VLOOKUP($A:$A,Variables_extraites!$A:$AD,19,FALSE)</f>
        <v>NA</v>
      </c>
      <c r="AL191" s="58" t="str">
        <f>VLOOKUP($A:$A,Variables_extraites!$A:$AD,20,FALSE)</f>
        <v>NA</v>
      </c>
      <c r="AM191" s="74" t="str">
        <f>VLOOKUP($A:$A,Variables_extraites!$A:$AD,21,FALSE)</f>
        <v>NA</v>
      </c>
      <c r="AN191" s="74" t="str">
        <f>VLOOKUP($A:$A,Variables_extraites!$A:$AD,22,FALSE)</f>
        <v>NA</v>
      </c>
      <c r="AO191" s="58" t="str">
        <f>VLOOKUP($A:$A,Variables_extraites!$A:$AD,23,FALSE)</f>
        <v>NA</v>
      </c>
      <c r="AP191" s="74" t="str">
        <f>VLOOKUP($A:$A,Variables_extraites!$A:$AD,24,FALSE)</f>
        <v>NA</v>
      </c>
      <c r="AQ191" s="74" t="str">
        <f>VLOOKUP($A:$A,Variables_extraites!$A:$AD,25,FALSE)</f>
        <v>NA</v>
      </c>
      <c r="AR191" s="58" t="str">
        <f>VLOOKUP($A:$A,Variables_extraites!$A:$AD,26,FALSE)</f>
        <v>NA</v>
      </c>
      <c r="AS191" s="74" t="str">
        <f>VLOOKUP($A:$A,Variables_extraites!$A:$AD,27,FALSE)</f>
        <v>NA</v>
      </c>
      <c r="AT191" s="74" t="str">
        <f>VLOOKUP($A:$A,Variables_extraites!$A:$AD,28,FALSE)</f>
        <v>NA</v>
      </c>
      <c r="AU191" s="74" t="str">
        <f>VLOOKUP($A:$A,Variables_extraites!$A:$AD,29,FALSE)</f>
        <v>NA</v>
      </c>
      <c r="AV191" s="74" t="str">
        <f>VLOOKUP($A:$A,Variables_extraites!$A:$AD,30,FALSE)</f>
        <v>NA</v>
      </c>
      <c r="AW191" s="877">
        <v>7.73281187208294</v>
      </c>
      <c r="AX191" s="877">
        <v>7.9168348851483001</v>
      </c>
      <c r="AY191" s="877">
        <v>4.6616356023359602</v>
      </c>
      <c r="AZ191" s="877">
        <v>2.9316830570598098</v>
      </c>
      <c r="BA191" s="877">
        <v>7.9154013882604097</v>
      </c>
      <c r="BB191" s="877">
        <v>8.3473556136169496</v>
      </c>
      <c r="BC191" s="877">
        <v>7.3876727200124996</v>
      </c>
      <c r="BD191" s="877">
        <v>7.8844758190864797</v>
      </c>
      <c r="BE191" s="877">
        <v>5.5900630188122502</v>
      </c>
      <c r="BF191" s="877">
        <v>1.3045110418099499</v>
      </c>
      <c r="BG191" s="877">
        <v>6.1620891620282103</v>
      </c>
      <c r="BH191" s="877">
        <v>5.9784244654408596</v>
      </c>
      <c r="BI191" s="877">
        <v>7.4042048969345</v>
      </c>
      <c r="BJ191" s="877">
        <v>4.5360529002402101</v>
      </c>
      <c r="BK191" s="877">
        <v>5.5490530293372897</v>
      </c>
      <c r="BL191" s="877">
        <v>7.41244282477561</v>
      </c>
      <c r="BM191" s="877">
        <v>6.4669533371239298</v>
      </c>
      <c r="BN191" s="877">
        <v>6.6230767208326302</v>
      </c>
      <c r="BO191" s="877">
        <v>5.9455608859938804</v>
      </c>
      <c r="BP191" s="877">
        <v>6.1062226729191202</v>
      </c>
      <c r="BQ191" s="877">
        <v>7.2419354958919202</v>
      </c>
      <c r="BR191" s="877">
        <v>-1.7369655941662101</v>
      </c>
      <c r="BS191" s="877">
        <v>10.7124926092065</v>
      </c>
      <c r="BT191" s="877">
        <v>0.49569516262406899</v>
      </c>
      <c r="BU191" s="877">
        <v>7.4260969897108202</v>
      </c>
      <c r="BV191" s="877">
        <v>6.8553668526582596</v>
      </c>
      <c r="BW191" s="877">
        <v>5.9818526532897396</v>
      </c>
      <c r="BX191" s="877">
        <v>11.2147744451034</v>
      </c>
      <c r="BY191" s="877">
        <v>3.4369613378335999</v>
      </c>
      <c r="BZ191" s="877">
        <v>6.4302852729777804</v>
      </c>
      <c r="CA191" s="877">
        <v>4.6987741089036801</v>
      </c>
      <c r="CB191" s="877">
        <v>4.7844891721256104</v>
      </c>
      <c r="CC191" s="877">
        <v>9.1630625838770197</v>
      </c>
      <c r="CD191" s="877">
        <v>10.2167974465825</v>
      </c>
    </row>
    <row r="192" spans="1:82" ht="15.75" x14ac:dyDescent="0.25">
      <c r="A192" s="876">
        <v>1066</v>
      </c>
      <c r="B192" s="511">
        <v>66</v>
      </c>
      <c r="C192" s="61">
        <v>5</v>
      </c>
      <c r="D192" s="29" t="s">
        <v>2121</v>
      </c>
      <c r="E192" s="27">
        <v>10619</v>
      </c>
      <c r="F192" s="911" t="s">
        <v>2119</v>
      </c>
      <c r="G192" s="911" t="s">
        <v>2119</v>
      </c>
      <c r="H192" s="952">
        <v>77.317808219178104</v>
      </c>
      <c r="I192" s="514">
        <v>24.719926538108357</v>
      </c>
      <c r="J192" s="511">
        <v>0</v>
      </c>
      <c r="K192" s="514">
        <v>3</v>
      </c>
      <c r="L192" s="511">
        <v>0</v>
      </c>
      <c r="M192" s="936">
        <v>47</v>
      </c>
      <c r="N192" s="916"/>
      <c r="O192" s="914"/>
      <c r="P192" s="915"/>
      <c r="Q192" s="916"/>
      <c r="R192" s="227"/>
      <c r="S192" s="227">
        <v>14.388489208633093</v>
      </c>
      <c r="T192" s="334">
        <v>27</v>
      </c>
      <c r="U192" s="334"/>
      <c r="V192" s="937"/>
      <c r="W192" s="937"/>
      <c r="X192" s="938">
        <v>30.944021253700502</v>
      </c>
      <c r="Y192" s="28">
        <f>VLOOKUP($A:$A,Variables_extraites!$A:$AD,7,FALSE)</f>
        <v>0</v>
      </c>
      <c r="Z192" s="28">
        <f>VLOOKUP($A:$A,Variables_extraites!$A:$AD,8,FALSE)</f>
        <v>0</v>
      </c>
      <c r="AA192" s="28">
        <f>VLOOKUP($A:$A,Variables_extraites!$A:$AD,9,FALSE)</f>
        <v>16.600000000000001</v>
      </c>
      <c r="AB192" s="28">
        <f>VLOOKUP($A:$A,Variables_extraites!$A:$AD,10,FALSE)</f>
        <v>1</v>
      </c>
      <c r="AC192" s="28" t="str">
        <f>VLOOKUP($A:$A,Variables_extraites!$A:$AD,11,FALSE)</f>
        <v>NA</v>
      </c>
      <c r="AD192" s="28" t="str">
        <f>VLOOKUP($A:$A,Variables_extraites!$A:$AD,12,FALSE)</f>
        <v>NA</v>
      </c>
      <c r="AE192" s="74">
        <f>VLOOKUP($A:$A,Variables_extraites!$A:$AD,13,FALSE)</f>
        <v>15</v>
      </c>
      <c r="AF192" s="74" t="str">
        <f>VLOOKUP($A:$A,Variables_extraites!$A:$AD,14,FALSE)</f>
        <v>NA</v>
      </c>
      <c r="AG192" s="84" t="str">
        <f>VLOOKUP($A:$A,Variables_extraites!$A:$AD,15,FALSE)</f>
        <v>NA</v>
      </c>
      <c r="AH192" s="74" t="str">
        <f>VLOOKUP($A:$A,Variables_extraites!$A:$AD,16,FALSE)</f>
        <v>NA</v>
      </c>
      <c r="AI192" s="58" t="str">
        <f>VLOOKUP($A:$A,Variables_extraites!$A:$AD,17,FALSE)</f>
        <v>NA</v>
      </c>
      <c r="AJ192" s="58" t="str">
        <f>VLOOKUP($A:$A,Variables_extraites!$A:$AD,18,FALSE)</f>
        <v>NA</v>
      </c>
      <c r="AK192" s="74">
        <f>VLOOKUP($A:$A,Variables_extraites!$A:$AD,19,FALSE)</f>
        <v>0</v>
      </c>
      <c r="AL192" s="58">
        <f>VLOOKUP($A:$A,Variables_extraites!$A:$AD,20,FALSE)</f>
        <v>43502</v>
      </c>
      <c r="AM192" s="74">
        <f>VLOOKUP($A:$A,Variables_extraites!$A:$AD,21,FALSE)</f>
        <v>70</v>
      </c>
      <c r="AN192" s="74" t="str">
        <f>VLOOKUP($A:$A,Variables_extraites!$A:$AD,22,FALSE)</f>
        <v>NA</v>
      </c>
      <c r="AO192" s="58" t="str">
        <f>VLOOKUP($A:$A,Variables_extraites!$A:$AD,23,FALSE)</f>
        <v>NA</v>
      </c>
      <c r="AP192" s="74" t="str">
        <f>VLOOKUP($A:$A,Variables_extraites!$A:$AD,24,FALSE)</f>
        <v>NA</v>
      </c>
      <c r="AQ192" s="74" t="str">
        <f>VLOOKUP($A:$A,Variables_extraites!$A:$AD,25,FALSE)</f>
        <v>NA</v>
      </c>
      <c r="AR192" s="58" t="str">
        <f>VLOOKUP($A:$A,Variables_extraites!$A:$AD,26,FALSE)</f>
        <v>NA</v>
      </c>
      <c r="AS192" s="74" t="str">
        <f>VLOOKUP($A:$A,Variables_extraites!$A:$AD,27,FALSE)</f>
        <v>NA</v>
      </c>
      <c r="AT192" s="74" t="str">
        <f>VLOOKUP($A:$A,Variables_extraites!$A:$AD,28,FALSE)</f>
        <v>NA</v>
      </c>
      <c r="AU192" s="74" t="str">
        <f>VLOOKUP($A:$A,Variables_extraites!$A:$AD,29,FALSE)</f>
        <v>NA</v>
      </c>
      <c r="AV192" s="74" t="str">
        <f>VLOOKUP($A:$A,Variables_extraites!$A:$AD,30,FALSE)</f>
        <v>NA</v>
      </c>
      <c r="AW192" s="877">
        <v>9.0950277300003801</v>
      </c>
      <c r="AX192" s="877">
        <v>7.0117863312066104</v>
      </c>
      <c r="AY192" s="877">
        <v>5.7197310567498496</v>
      </c>
      <c r="AZ192" s="877">
        <v>2.9523335663696901</v>
      </c>
      <c r="BA192" s="877">
        <v>7.9821379682399201</v>
      </c>
      <c r="BB192" s="877">
        <v>7.3563199097117202</v>
      </c>
      <c r="BC192" s="877">
        <v>8.9968124081077594</v>
      </c>
      <c r="BD192" s="877">
        <v>7.87878663755391</v>
      </c>
      <c r="BE192" s="877">
        <v>6.7762356148275904</v>
      </c>
      <c r="BF192" s="877">
        <v>1.3561438102252801</v>
      </c>
      <c r="BG192" s="877">
        <v>6.27220986112457</v>
      </c>
      <c r="BH192" s="877">
        <v>7.0241423458977996</v>
      </c>
      <c r="BI192" s="877">
        <v>7.9928250681245503</v>
      </c>
      <c r="BJ192" s="877">
        <v>5.4485706260055302</v>
      </c>
      <c r="BK192" s="877">
        <v>6.9335726382610199</v>
      </c>
      <c r="BL192" s="877">
        <v>6.8295958991775096</v>
      </c>
      <c r="BM192" s="877">
        <v>6.7370106776818099</v>
      </c>
      <c r="BN192" s="877">
        <v>7.2233260066190201</v>
      </c>
      <c r="BO192" s="877">
        <v>6.3393155724132804</v>
      </c>
      <c r="BP192" s="877">
        <v>6.9245750033927296</v>
      </c>
      <c r="BQ192" s="877">
        <v>7.9267110990972798</v>
      </c>
      <c r="BR192" s="877">
        <v>-0.13606154957602801</v>
      </c>
      <c r="BS192" s="877">
        <v>10.9904656562091</v>
      </c>
      <c r="BT192" s="877">
        <v>1.5459683691052899</v>
      </c>
      <c r="BU192" s="877">
        <v>7.9914084667647902</v>
      </c>
      <c r="BV192" s="877">
        <v>7.5110410122321403</v>
      </c>
      <c r="BW192" s="877">
        <v>5.4522000494062199</v>
      </c>
      <c r="BX192" s="877">
        <v>12.127526884265199</v>
      </c>
      <c r="BY192" s="877">
        <v>4.2249663650002702</v>
      </c>
      <c r="BZ192" s="877">
        <v>7.89020346667564</v>
      </c>
      <c r="CA192" s="877">
        <v>4.6993295256731598</v>
      </c>
      <c r="CB192" s="877">
        <v>4.2373234175895798</v>
      </c>
      <c r="CC192" s="877">
        <v>8.1274700163408191</v>
      </c>
      <c r="CD192" s="877">
        <v>9.4444972871038093</v>
      </c>
    </row>
    <row r="193" spans="1:82" ht="15.75" x14ac:dyDescent="0.25">
      <c r="A193" s="876">
        <v>1067</v>
      </c>
      <c r="B193" s="735">
        <v>67</v>
      </c>
      <c r="C193" s="27">
        <v>5</v>
      </c>
      <c r="D193" s="29" t="s">
        <v>2121</v>
      </c>
      <c r="E193" s="27">
        <v>10663</v>
      </c>
      <c r="F193" s="911" t="s">
        <v>2119</v>
      </c>
      <c r="G193" s="911"/>
      <c r="H193" s="951">
        <v>71.665753424657538</v>
      </c>
      <c r="I193" s="749">
        <v>24.9</v>
      </c>
      <c r="J193" s="741">
        <v>0</v>
      </c>
      <c r="K193" s="749"/>
      <c r="L193" s="27">
        <v>0</v>
      </c>
      <c r="M193" s="939">
        <v>89</v>
      </c>
      <c r="N193" s="940"/>
      <c r="O193" s="933"/>
      <c r="P193" s="941"/>
      <c r="Q193" s="940"/>
      <c r="R193" s="72"/>
      <c r="S193" s="72"/>
      <c r="T193" s="942"/>
      <c r="U193" s="943"/>
      <c r="V193" s="944"/>
      <c r="W193" s="944"/>
      <c r="X193" s="56"/>
      <c r="Y193" s="28" t="str">
        <f>VLOOKUP($A:$A,Variables_extraites!$A:$AD,7,FALSE)</f>
        <v>NA</v>
      </c>
      <c r="Z193" s="28" t="str">
        <f>VLOOKUP($A:$A,Variables_extraites!$A:$AD,8,FALSE)</f>
        <v>NA</v>
      </c>
      <c r="AA193" s="28">
        <f>VLOOKUP($A:$A,Variables_extraites!$A:$AD,9,FALSE)</f>
        <v>12.3</v>
      </c>
      <c r="AB193" s="28" t="str">
        <f>VLOOKUP($A:$A,Variables_extraites!$A:$AD,10,FALSE)</f>
        <v>NA</v>
      </c>
      <c r="AC193" s="28" t="str">
        <f>VLOOKUP($A:$A,Variables_extraites!$A:$AD,11,FALSE)</f>
        <v>NA</v>
      </c>
      <c r="AD193" s="28" t="str">
        <f>VLOOKUP($A:$A,Variables_extraites!$A:$AD,12,FALSE)</f>
        <v>NA</v>
      </c>
      <c r="AE193" s="74" t="str">
        <f>VLOOKUP($A:$A,Variables_extraites!$A:$AD,13,FALSE)</f>
        <v>NA</v>
      </c>
      <c r="AF193" s="74" t="str">
        <f>VLOOKUP($A:$A,Variables_extraites!$A:$AD,14,FALSE)</f>
        <v>NA</v>
      </c>
      <c r="AG193" s="84" t="str">
        <f>VLOOKUP($A:$A,Variables_extraites!$A:$AD,15,FALSE)</f>
        <v>NA</v>
      </c>
      <c r="AH193" s="74" t="str">
        <f>VLOOKUP($A:$A,Variables_extraites!$A:$AD,16,FALSE)</f>
        <v>NA</v>
      </c>
      <c r="AI193" s="58" t="str">
        <f>VLOOKUP($A:$A,Variables_extraites!$A:$AD,17,FALSE)</f>
        <v>NA</v>
      </c>
      <c r="AJ193" s="58" t="str">
        <f>VLOOKUP($A:$A,Variables_extraites!$A:$AD,18,FALSE)</f>
        <v>NA</v>
      </c>
      <c r="AK193" s="74" t="str">
        <f>VLOOKUP($A:$A,Variables_extraites!$A:$AD,19,FALSE)</f>
        <v>NA</v>
      </c>
      <c r="AL193" s="58" t="str">
        <f>VLOOKUP($A:$A,Variables_extraites!$A:$AD,20,FALSE)</f>
        <v>NA</v>
      </c>
      <c r="AM193" s="74" t="str">
        <f>VLOOKUP($A:$A,Variables_extraites!$A:$AD,21,FALSE)</f>
        <v>NA</v>
      </c>
      <c r="AN193" s="74" t="str">
        <f>VLOOKUP($A:$A,Variables_extraites!$A:$AD,22,FALSE)</f>
        <v>NA</v>
      </c>
      <c r="AO193" s="58" t="str">
        <f>VLOOKUP($A:$A,Variables_extraites!$A:$AD,23,FALSE)</f>
        <v>NA</v>
      </c>
      <c r="AP193" s="74" t="str">
        <f>VLOOKUP($A:$A,Variables_extraites!$A:$AD,24,FALSE)</f>
        <v>NA</v>
      </c>
      <c r="AQ193" s="74" t="str">
        <f>VLOOKUP($A:$A,Variables_extraites!$A:$AD,25,FALSE)</f>
        <v>NA</v>
      </c>
      <c r="AR193" s="58" t="str">
        <f>VLOOKUP($A:$A,Variables_extraites!$A:$AD,26,FALSE)</f>
        <v>NA</v>
      </c>
      <c r="AS193" s="74" t="str">
        <f>VLOOKUP($A:$A,Variables_extraites!$A:$AD,27,FALSE)</f>
        <v>NA</v>
      </c>
      <c r="AT193" s="74" t="str">
        <f>VLOOKUP($A:$A,Variables_extraites!$A:$AD,28,FALSE)</f>
        <v>NA</v>
      </c>
      <c r="AU193" s="74" t="str">
        <f>VLOOKUP($A:$A,Variables_extraites!$A:$AD,29,FALSE)</f>
        <v>NA</v>
      </c>
      <c r="AV193" s="74" t="str">
        <f>VLOOKUP($A:$A,Variables_extraites!$A:$AD,30,FALSE)</f>
        <v>NA</v>
      </c>
      <c r="AW193" s="877" t="s">
        <v>64</v>
      </c>
      <c r="AX193" s="877" t="s">
        <v>64</v>
      </c>
      <c r="AY193" s="877" t="s">
        <v>64</v>
      </c>
      <c r="AZ193" s="877" t="s">
        <v>64</v>
      </c>
      <c r="BA193" s="877" t="s">
        <v>64</v>
      </c>
      <c r="BB193" s="877" t="s">
        <v>64</v>
      </c>
      <c r="BC193" s="877" t="s">
        <v>64</v>
      </c>
      <c r="BD193" s="877" t="s">
        <v>64</v>
      </c>
      <c r="BE193" s="877" t="s">
        <v>64</v>
      </c>
      <c r="BF193" s="877" t="s">
        <v>64</v>
      </c>
      <c r="BG193" s="877" t="s">
        <v>64</v>
      </c>
      <c r="BH193" s="877" t="s">
        <v>64</v>
      </c>
      <c r="BI193" s="877" t="s">
        <v>64</v>
      </c>
      <c r="BJ193" s="877" t="s">
        <v>64</v>
      </c>
      <c r="BK193" s="877" t="s">
        <v>64</v>
      </c>
      <c r="BL193" s="877" t="s">
        <v>64</v>
      </c>
      <c r="BM193" s="877" t="s">
        <v>64</v>
      </c>
      <c r="BN193" s="877" t="s">
        <v>64</v>
      </c>
      <c r="BO193" s="877" t="s">
        <v>64</v>
      </c>
      <c r="BP193" s="877" t="s">
        <v>64</v>
      </c>
      <c r="BQ193" s="877" t="s">
        <v>64</v>
      </c>
      <c r="BR193" s="877" t="s">
        <v>64</v>
      </c>
      <c r="BS193" s="877" t="s">
        <v>64</v>
      </c>
      <c r="BT193" s="877" t="s">
        <v>64</v>
      </c>
      <c r="BU193" s="877" t="s">
        <v>64</v>
      </c>
      <c r="BV193" s="877" t="s">
        <v>64</v>
      </c>
      <c r="BW193" s="877" t="s">
        <v>64</v>
      </c>
      <c r="BX193" s="877" t="s">
        <v>64</v>
      </c>
      <c r="BY193" s="877" t="s">
        <v>64</v>
      </c>
      <c r="BZ193" s="877" t="s">
        <v>64</v>
      </c>
      <c r="CA193" s="877" t="s">
        <v>64</v>
      </c>
      <c r="CB193" s="877" t="s">
        <v>64</v>
      </c>
      <c r="CC193" s="877" t="s">
        <v>64</v>
      </c>
      <c r="CD193" s="877" t="s">
        <v>64</v>
      </c>
    </row>
    <row r="194" spans="1:82" ht="15.75" x14ac:dyDescent="0.25">
      <c r="A194" s="876">
        <v>1072</v>
      </c>
      <c r="B194" s="511">
        <v>72</v>
      </c>
      <c r="C194" s="61">
        <v>5</v>
      </c>
      <c r="D194" s="29" t="s">
        <v>2121</v>
      </c>
      <c r="E194" s="27">
        <v>10661</v>
      </c>
      <c r="F194" s="911" t="s">
        <v>2119</v>
      </c>
      <c r="G194" s="911"/>
      <c r="H194" s="952">
        <v>66.054794520547901</v>
      </c>
      <c r="I194" s="514">
        <v>30.73941661933242</v>
      </c>
      <c r="J194" s="511">
        <v>0</v>
      </c>
      <c r="K194" s="514">
        <v>3</v>
      </c>
      <c r="L194" s="511">
        <v>1</v>
      </c>
      <c r="M194" s="936">
        <v>100</v>
      </c>
      <c r="N194" s="916"/>
      <c r="O194" s="914"/>
      <c r="P194" s="915"/>
      <c r="Q194" s="916"/>
      <c r="R194" s="227"/>
      <c r="S194" s="227">
        <v>10</v>
      </c>
      <c r="T194" s="334"/>
      <c r="U194" s="334"/>
      <c r="V194" s="937"/>
      <c r="W194" s="937"/>
      <c r="X194" s="938">
        <v>36.381493780856701</v>
      </c>
      <c r="Y194" s="28">
        <f>VLOOKUP($A:$A,Variables_extraites!$A:$AD,7,FALSE)</f>
        <v>0</v>
      </c>
      <c r="Z194" s="28">
        <f>VLOOKUP($A:$A,Variables_extraites!$A:$AD,8,FALSE)</f>
        <v>0</v>
      </c>
      <c r="AA194" s="28">
        <f>VLOOKUP($A:$A,Variables_extraites!$A:$AD,9,FALSE)</f>
        <v>15.5</v>
      </c>
      <c r="AB194" s="28">
        <f>VLOOKUP($A:$A,Variables_extraites!$A:$AD,10,FALSE)</f>
        <v>0</v>
      </c>
      <c r="AC194" s="28" t="str">
        <f>VLOOKUP($A:$A,Variables_extraites!$A:$AD,11,FALSE)</f>
        <v>NA</v>
      </c>
      <c r="AD194" s="28" t="str">
        <f>VLOOKUP($A:$A,Variables_extraites!$A:$AD,12,FALSE)</f>
        <v>NA</v>
      </c>
      <c r="AE194" s="74">
        <f>VLOOKUP($A:$A,Variables_extraites!$A:$AD,13,FALSE)</f>
        <v>34</v>
      </c>
      <c r="AF194" s="74">
        <f>VLOOKUP($A:$A,Variables_extraites!$A:$AD,14,FALSE)</f>
        <v>0.78688524590163933</v>
      </c>
      <c r="AG194" s="84">
        <f>VLOOKUP($A:$A,Variables_extraites!$A:$AD,15,FALSE)</f>
        <v>25</v>
      </c>
      <c r="AH194" s="74" t="str">
        <f>VLOOKUP($A:$A,Variables_extraites!$A:$AD,16,FALSE)</f>
        <v>NA</v>
      </c>
      <c r="AI194" s="58" t="str">
        <f>VLOOKUP($A:$A,Variables_extraites!$A:$AD,17,FALSE)</f>
        <v>NA</v>
      </c>
      <c r="AJ194" s="58" t="str">
        <f>VLOOKUP($A:$A,Variables_extraites!$A:$AD,18,FALSE)</f>
        <v>NA</v>
      </c>
      <c r="AK194" s="74">
        <f>VLOOKUP($A:$A,Variables_extraites!$A:$AD,19,FALSE)</f>
        <v>0</v>
      </c>
      <c r="AL194" s="58">
        <f>VLOOKUP($A:$A,Variables_extraites!$A:$AD,20,FALSE)</f>
        <v>43570</v>
      </c>
      <c r="AM194" s="74">
        <f>VLOOKUP($A:$A,Variables_extraites!$A:$AD,21,FALSE)</f>
        <v>69</v>
      </c>
      <c r="AN194" s="74" t="str">
        <f>VLOOKUP($A:$A,Variables_extraites!$A:$AD,22,FALSE)</f>
        <v>NA</v>
      </c>
      <c r="AO194" s="58" t="str">
        <f>VLOOKUP($A:$A,Variables_extraites!$A:$AD,23,FALSE)</f>
        <v>NA</v>
      </c>
      <c r="AP194" s="74" t="str">
        <f>VLOOKUP($A:$A,Variables_extraites!$A:$AD,24,FALSE)</f>
        <v>NA</v>
      </c>
      <c r="AQ194" s="74" t="str">
        <f>VLOOKUP($A:$A,Variables_extraites!$A:$AD,25,FALSE)</f>
        <v>NA</v>
      </c>
      <c r="AR194" s="58" t="str">
        <f>VLOOKUP($A:$A,Variables_extraites!$A:$AD,26,FALSE)</f>
        <v>NA</v>
      </c>
      <c r="AS194" s="74" t="str">
        <f>VLOOKUP($A:$A,Variables_extraites!$A:$AD,27,FALSE)</f>
        <v>NA</v>
      </c>
      <c r="AT194" s="74" t="str">
        <f>VLOOKUP($A:$A,Variables_extraites!$A:$AD,28,FALSE)</f>
        <v>NA</v>
      </c>
      <c r="AU194" s="74" t="str">
        <f>VLOOKUP($A:$A,Variables_extraites!$A:$AD,29,FALSE)</f>
        <v>NA</v>
      </c>
      <c r="AV194" s="74" t="str">
        <f>VLOOKUP($A:$A,Variables_extraites!$A:$AD,30,FALSE)</f>
        <v>NA</v>
      </c>
      <c r="AW194" s="877" t="s">
        <v>64</v>
      </c>
      <c r="AX194" s="877" t="s">
        <v>64</v>
      </c>
      <c r="AY194" s="877" t="s">
        <v>64</v>
      </c>
      <c r="AZ194" s="877" t="s">
        <v>64</v>
      </c>
      <c r="BA194" s="877" t="s">
        <v>64</v>
      </c>
      <c r="BB194" s="877" t="s">
        <v>64</v>
      </c>
      <c r="BC194" s="877" t="s">
        <v>64</v>
      </c>
      <c r="BD194" s="877" t="s">
        <v>64</v>
      </c>
      <c r="BE194" s="877" t="s">
        <v>64</v>
      </c>
      <c r="BF194" s="877" t="s">
        <v>64</v>
      </c>
      <c r="BG194" s="877" t="s">
        <v>64</v>
      </c>
      <c r="BH194" s="877" t="s">
        <v>64</v>
      </c>
      <c r="BI194" s="877" t="s">
        <v>64</v>
      </c>
      <c r="BJ194" s="877" t="s">
        <v>64</v>
      </c>
      <c r="BK194" s="877" t="s">
        <v>64</v>
      </c>
      <c r="BL194" s="877" t="s">
        <v>64</v>
      </c>
      <c r="BM194" s="877" t="s">
        <v>64</v>
      </c>
      <c r="BN194" s="877" t="s">
        <v>64</v>
      </c>
      <c r="BO194" s="877" t="s">
        <v>64</v>
      </c>
      <c r="BP194" s="877" t="s">
        <v>64</v>
      </c>
      <c r="BQ194" s="877" t="s">
        <v>64</v>
      </c>
      <c r="BR194" s="877" t="s">
        <v>64</v>
      </c>
      <c r="BS194" s="877" t="s">
        <v>64</v>
      </c>
      <c r="BT194" s="877" t="s">
        <v>64</v>
      </c>
      <c r="BU194" s="877" t="s">
        <v>64</v>
      </c>
      <c r="BV194" s="877" t="s">
        <v>64</v>
      </c>
      <c r="BW194" s="877" t="s">
        <v>64</v>
      </c>
      <c r="BX194" s="877" t="s">
        <v>64</v>
      </c>
      <c r="BY194" s="877" t="s">
        <v>64</v>
      </c>
      <c r="BZ194" s="877" t="s">
        <v>64</v>
      </c>
      <c r="CA194" s="877" t="s">
        <v>64</v>
      </c>
      <c r="CB194" s="877" t="s">
        <v>64</v>
      </c>
      <c r="CC194" s="877" t="s">
        <v>64</v>
      </c>
      <c r="CD194" s="877" t="s">
        <v>64</v>
      </c>
    </row>
    <row r="195" spans="1:82" ht="15.75" x14ac:dyDescent="0.25">
      <c r="A195" s="876">
        <v>1079</v>
      </c>
      <c r="B195" s="735">
        <v>79</v>
      </c>
      <c r="C195" s="27">
        <v>5</v>
      </c>
      <c r="D195" s="29" t="s">
        <v>2121</v>
      </c>
      <c r="E195" s="27">
        <v>10450</v>
      </c>
      <c r="F195" s="911" t="s">
        <v>2119</v>
      </c>
      <c r="G195" s="911" t="s">
        <v>2119</v>
      </c>
      <c r="H195" s="951">
        <v>84.093150684931501</v>
      </c>
      <c r="I195" s="749">
        <v>26.2</v>
      </c>
      <c r="J195" s="741">
        <v>1</v>
      </c>
      <c r="K195" s="749"/>
      <c r="L195" s="27">
        <v>0</v>
      </c>
      <c r="M195" s="939">
        <v>65</v>
      </c>
      <c r="N195" s="940"/>
      <c r="O195" s="933"/>
      <c r="P195" s="941"/>
      <c r="Q195" s="940"/>
      <c r="R195" s="72"/>
      <c r="S195" s="72"/>
      <c r="T195" s="942"/>
      <c r="U195" s="943"/>
      <c r="V195" s="944"/>
      <c r="W195" s="944"/>
      <c r="X195" s="56"/>
      <c r="Y195" s="28" t="str">
        <f>VLOOKUP($A:$A,Variables_extraites!$A:$AD,7,FALSE)</f>
        <v>NA</v>
      </c>
      <c r="Z195" s="28" t="str">
        <f>VLOOKUP($A:$A,Variables_extraites!$A:$AD,8,FALSE)</f>
        <v>NA</v>
      </c>
      <c r="AA195" s="28">
        <f>VLOOKUP($A:$A,Variables_extraites!$A:$AD,9,FALSE)</f>
        <v>11.2</v>
      </c>
      <c r="AB195" s="28" t="str">
        <f>VLOOKUP($A:$A,Variables_extraites!$A:$AD,10,FALSE)</f>
        <v>NA</v>
      </c>
      <c r="AC195" s="28" t="str">
        <f>VLOOKUP($A:$A,Variables_extraites!$A:$AD,11,FALSE)</f>
        <v>NA</v>
      </c>
      <c r="AD195" s="28" t="str">
        <f>VLOOKUP($A:$A,Variables_extraites!$A:$AD,12,FALSE)</f>
        <v>NA</v>
      </c>
      <c r="AE195" s="74" t="str">
        <f>VLOOKUP($A:$A,Variables_extraites!$A:$AD,13,FALSE)</f>
        <v>NA</v>
      </c>
      <c r="AF195" s="74" t="str">
        <f>VLOOKUP($A:$A,Variables_extraites!$A:$AD,14,FALSE)</f>
        <v>NA</v>
      </c>
      <c r="AG195" s="84" t="str">
        <f>VLOOKUP($A:$A,Variables_extraites!$A:$AD,15,FALSE)</f>
        <v>NA</v>
      </c>
      <c r="AH195" s="74" t="str">
        <f>VLOOKUP($A:$A,Variables_extraites!$A:$AD,16,FALSE)</f>
        <v>NA</v>
      </c>
      <c r="AI195" s="58" t="str">
        <f>VLOOKUP($A:$A,Variables_extraites!$A:$AD,17,FALSE)</f>
        <v>NA</v>
      </c>
      <c r="AJ195" s="58" t="str">
        <f>VLOOKUP($A:$A,Variables_extraites!$A:$AD,18,FALSE)</f>
        <v>NA</v>
      </c>
      <c r="AK195" s="74" t="str">
        <f>VLOOKUP($A:$A,Variables_extraites!$A:$AD,19,FALSE)</f>
        <v>NA</v>
      </c>
      <c r="AL195" s="58" t="str">
        <f>VLOOKUP($A:$A,Variables_extraites!$A:$AD,20,FALSE)</f>
        <v>NA</v>
      </c>
      <c r="AM195" s="74" t="str">
        <f>VLOOKUP($A:$A,Variables_extraites!$A:$AD,21,FALSE)</f>
        <v>NA</v>
      </c>
      <c r="AN195" s="74" t="str">
        <f>VLOOKUP($A:$A,Variables_extraites!$A:$AD,22,FALSE)</f>
        <v>NA</v>
      </c>
      <c r="AO195" s="58" t="str">
        <f>VLOOKUP($A:$A,Variables_extraites!$A:$AD,23,FALSE)</f>
        <v>NA</v>
      </c>
      <c r="AP195" s="74" t="str">
        <f>VLOOKUP($A:$A,Variables_extraites!$A:$AD,24,FALSE)</f>
        <v>NA</v>
      </c>
      <c r="AQ195" s="74" t="str">
        <f>VLOOKUP($A:$A,Variables_extraites!$A:$AD,25,FALSE)</f>
        <v>NA</v>
      </c>
      <c r="AR195" s="58" t="str">
        <f>VLOOKUP($A:$A,Variables_extraites!$A:$AD,26,FALSE)</f>
        <v>NA</v>
      </c>
      <c r="AS195" s="74" t="str">
        <f>VLOOKUP($A:$A,Variables_extraites!$A:$AD,27,FALSE)</f>
        <v>NA</v>
      </c>
      <c r="AT195" s="74" t="str">
        <f>VLOOKUP($A:$A,Variables_extraites!$A:$AD,28,FALSE)</f>
        <v>NA</v>
      </c>
      <c r="AU195" s="74" t="str">
        <f>VLOOKUP($A:$A,Variables_extraites!$A:$AD,29,FALSE)</f>
        <v>NA</v>
      </c>
      <c r="AV195" s="74" t="str">
        <f>VLOOKUP($A:$A,Variables_extraites!$A:$AD,30,FALSE)</f>
        <v>NA</v>
      </c>
      <c r="AW195" s="877">
        <v>8.3431857154478806</v>
      </c>
      <c r="AX195" s="877">
        <v>7.0871445645918696</v>
      </c>
      <c r="AY195" s="877">
        <v>5.1799090900149301</v>
      </c>
      <c r="AZ195" s="877">
        <v>2.9278964537288199</v>
      </c>
      <c r="BA195" s="877">
        <v>7.4042900644448402</v>
      </c>
      <c r="BB195" s="877">
        <v>7.1711267466520701</v>
      </c>
      <c r="BC195" s="877">
        <v>8.7819825610053801</v>
      </c>
      <c r="BD195" s="877">
        <v>7.9231491804723104</v>
      </c>
      <c r="BE195" s="877">
        <v>6.0535458177279802</v>
      </c>
      <c r="BF195" s="877">
        <v>1.1176950426697501</v>
      </c>
      <c r="BG195" s="877">
        <v>6.2568219689686302</v>
      </c>
      <c r="BH195" s="877">
        <v>6.8368078078445702</v>
      </c>
      <c r="BI195" s="877">
        <v>7.7489978500981502</v>
      </c>
      <c r="BJ195" s="877">
        <v>4.96254902292306</v>
      </c>
      <c r="BK195" s="877">
        <v>6.2609665645194896</v>
      </c>
      <c r="BL195" s="877">
        <v>7.7953253872778001</v>
      </c>
      <c r="BM195" s="877">
        <v>6.6108771994719504</v>
      </c>
      <c r="BN195" s="877">
        <v>6.8991756304805101</v>
      </c>
      <c r="BO195" s="877">
        <v>5.9772799234999203</v>
      </c>
      <c r="BP195" s="877">
        <v>6.22438762792991</v>
      </c>
      <c r="BQ195" s="877">
        <v>7.85934841976571</v>
      </c>
      <c r="BR195" s="877">
        <v>-0.78587519464715305</v>
      </c>
      <c r="BS195" s="877">
        <v>10.5355669970862</v>
      </c>
      <c r="BT195" s="877">
        <v>0.48542682717024199</v>
      </c>
      <c r="BU195" s="877">
        <v>5.7357929279853099</v>
      </c>
      <c r="BV195" s="877">
        <v>6.6912549786501403</v>
      </c>
      <c r="BW195" s="877">
        <v>4.8738131983590902</v>
      </c>
      <c r="BX195" s="877">
        <v>11.8882675985557</v>
      </c>
      <c r="BY195" s="877">
        <v>3.5323169593327699</v>
      </c>
      <c r="BZ195" s="877">
        <v>7.4679315460262901</v>
      </c>
      <c r="CA195" s="877">
        <v>4.2234225499349396</v>
      </c>
      <c r="CB195" s="877">
        <v>4.4203360525294304</v>
      </c>
      <c r="CC195" s="877">
        <v>6.5216681226324598</v>
      </c>
      <c r="CD195" s="877">
        <v>10.050140169916</v>
      </c>
    </row>
    <row r="196" spans="1:82" ht="15.75" x14ac:dyDescent="0.25">
      <c r="A196" s="876">
        <v>1080</v>
      </c>
      <c r="B196" s="511">
        <v>80</v>
      </c>
      <c r="C196" s="61">
        <v>5</v>
      </c>
      <c r="D196" s="29" t="s">
        <v>2121</v>
      </c>
      <c r="E196" s="27">
        <v>10479</v>
      </c>
      <c r="F196" s="911" t="s">
        <v>2119</v>
      </c>
      <c r="G196" s="911"/>
      <c r="H196" s="952">
        <v>40.383561643835598</v>
      </c>
      <c r="I196" s="514">
        <v>22.526093275201479</v>
      </c>
      <c r="J196" s="511">
        <v>0</v>
      </c>
      <c r="K196" s="514">
        <v>2</v>
      </c>
      <c r="L196" s="511">
        <v>0</v>
      </c>
      <c r="M196" s="936">
        <v>62</v>
      </c>
      <c r="N196" s="916"/>
      <c r="O196" s="914"/>
      <c r="P196" s="915"/>
      <c r="Q196" s="916"/>
      <c r="R196" s="227"/>
      <c r="S196" s="227">
        <v>12.011577424023155</v>
      </c>
      <c r="T196" s="334">
        <v>44</v>
      </c>
      <c r="U196" s="334"/>
      <c r="V196" s="937"/>
      <c r="W196" s="937"/>
      <c r="X196" s="938">
        <v>44.186618869657899</v>
      </c>
      <c r="Y196" s="28">
        <f>VLOOKUP($A:$A,Variables_extraites!$A:$AD,7,FALSE)</f>
        <v>0</v>
      </c>
      <c r="Z196" s="28">
        <f>VLOOKUP($A:$A,Variables_extraites!$A:$AD,8,FALSE)</f>
        <v>0</v>
      </c>
      <c r="AA196" s="28">
        <f>VLOOKUP($A:$A,Variables_extraites!$A:$AD,9,FALSE)</f>
        <v>17.100000000000001</v>
      </c>
      <c r="AB196" s="28">
        <f>VLOOKUP($A:$A,Variables_extraites!$A:$AD,10,FALSE)</f>
        <v>1</v>
      </c>
      <c r="AC196" s="28" t="str">
        <f>VLOOKUP($A:$A,Variables_extraites!$A:$AD,11,FALSE)</f>
        <v>NA</v>
      </c>
      <c r="AD196" s="28" t="str">
        <f>VLOOKUP($A:$A,Variables_extraites!$A:$AD,12,FALSE)</f>
        <v>NA</v>
      </c>
      <c r="AE196" s="74">
        <f>VLOOKUP($A:$A,Variables_extraites!$A:$AD,13,FALSE)</f>
        <v>25</v>
      </c>
      <c r="AF196" s="74">
        <f>VLOOKUP($A:$A,Variables_extraites!$A:$AD,14,FALSE)</f>
        <v>1.3174603174603174</v>
      </c>
      <c r="AG196" s="84">
        <f>VLOOKUP($A:$A,Variables_extraites!$A:$AD,15,FALSE)</f>
        <v>12</v>
      </c>
      <c r="AH196" s="74" t="str">
        <f>VLOOKUP($A:$A,Variables_extraites!$A:$AD,16,FALSE)</f>
        <v>NA</v>
      </c>
      <c r="AI196" s="58" t="str">
        <f>VLOOKUP($A:$A,Variables_extraites!$A:$AD,17,FALSE)</f>
        <v>NA</v>
      </c>
      <c r="AJ196" s="58" t="str">
        <f>VLOOKUP($A:$A,Variables_extraites!$A:$AD,18,FALSE)</f>
        <v>NA</v>
      </c>
      <c r="AK196" s="74">
        <f>VLOOKUP($A:$A,Variables_extraites!$A:$AD,19,FALSE)</f>
        <v>0</v>
      </c>
      <c r="AL196" s="58" t="str">
        <f>VLOOKUP($A:$A,Variables_extraites!$A:$AD,20,FALSE)</f>
        <v>NA</v>
      </c>
      <c r="AM196" s="74" t="str">
        <f>VLOOKUP($A:$A,Variables_extraites!$A:$AD,21,FALSE)</f>
        <v>NA</v>
      </c>
      <c r="AN196" s="74" t="str">
        <f>VLOOKUP($A:$A,Variables_extraites!$A:$AD,22,FALSE)</f>
        <v>NA</v>
      </c>
      <c r="AO196" s="58" t="str">
        <f>VLOOKUP($A:$A,Variables_extraites!$A:$AD,23,FALSE)</f>
        <v>NA</v>
      </c>
      <c r="AP196" s="74" t="str">
        <f>VLOOKUP($A:$A,Variables_extraites!$A:$AD,24,FALSE)</f>
        <v>NA</v>
      </c>
      <c r="AQ196" s="74" t="str">
        <f>VLOOKUP($A:$A,Variables_extraites!$A:$AD,25,FALSE)</f>
        <v>NA</v>
      </c>
      <c r="AR196" s="58" t="str">
        <f>VLOOKUP($A:$A,Variables_extraites!$A:$AD,26,FALSE)</f>
        <v>NA</v>
      </c>
      <c r="AS196" s="74" t="str">
        <f>VLOOKUP($A:$A,Variables_extraites!$A:$AD,27,FALSE)</f>
        <v>NA</v>
      </c>
      <c r="AT196" s="74" t="str">
        <f>VLOOKUP($A:$A,Variables_extraites!$A:$AD,28,FALSE)</f>
        <v>NA</v>
      </c>
      <c r="AU196" s="74" t="str">
        <f>VLOOKUP($A:$A,Variables_extraites!$A:$AD,29,FALSE)</f>
        <v>NA</v>
      </c>
      <c r="AV196" s="74" t="str">
        <f>VLOOKUP($A:$A,Variables_extraites!$A:$AD,30,FALSE)</f>
        <v>NA</v>
      </c>
      <c r="AW196" s="877" t="s">
        <v>64</v>
      </c>
      <c r="AX196" s="877" t="s">
        <v>64</v>
      </c>
      <c r="AY196" s="877" t="s">
        <v>64</v>
      </c>
      <c r="AZ196" s="877" t="s">
        <v>64</v>
      </c>
      <c r="BA196" s="877" t="s">
        <v>64</v>
      </c>
      <c r="BB196" s="877" t="s">
        <v>64</v>
      </c>
      <c r="BC196" s="877" t="s">
        <v>64</v>
      </c>
      <c r="BD196" s="877" t="s">
        <v>64</v>
      </c>
      <c r="BE196" s="877" t="s">
        <v>64</v>
      </c>
      <c r="BF196" s="877" t="s">
        <v>64</v>
      </c>
      <c r="BG196" s="877" t="s">
        <v>64</v>
      </c>
      <c r="BH196" s="877" t="s">
        <v>64</v>
      </c>
      <c r="BI196" s="877" t="s">
        <v>64</v>
      </c>
      <c r="BJ196" s="877" t="s">
        <v>64</v>
      </c>
      <c r="BK196" s="877" t="s">
        <v>64</v>
      </c>
      <c r="BL196" s="877" t="s">
        <v>64</v>
      </c>
      <c r="BM196" s="877" t="s">
        <v>64</v>
      </c>
      <c r="BN196" s="877" t="s">
        <v>64</v>
      </c>
      <c r="BO196" s="877" t="s">
        <v>64</v>
      </c>
      <c r="BP196" s="877" t="s">
        <v>64</v>
      </c>
      <c r="BQ196" s="877" t="s">
        <v>64</v>
      </c>
      <c r="BR196" s="877" t="s">
        <v>64</v>
      </c>
      <c r="BS196" s="877" t="s">
        <v>64</v>
      </c>
      <c r="BT196" s="877" t="s">
        <v>64</v>
      </c>
      <c r="BU196" s="877" t="s">
        <v>64</v>
      </c>
      <c r="BV196" s="877" t="s">
        <v>64</v>
      </c>
      <c r="BW196" s="877" t="s">
        <v>64</v>
      </c>
      <c r="BX196" s="877" t="s">
        <v>64</v>
      </c>
      <c r="BY196" s="877" t="s">
        <v>64</v>
      </c>
      <c r="BZ196" s="877" t="s">
        <v>64</v>
      </c>
      <c r="CA196" s="877" t="s">
        <v>64</v>
      </c>
      <c r="CB196" s="877" t="s">
        <v>64</v>
      </c>
      <c r="CC196" s="877" t="s">
        <v>64</v>
      </c>
      <c r="CD196" s="877" t="s">
        <v>64</v>
      </c>
    </row>
    <row r="197" spans="1:82" ht="15.75" x14ac:dyDescent="0.25">
      <c r="A197" s="876">
        <v>1086</v>
      </c>
      <c r="B197" s="511">
        <v>86</v>
      </c>
      <c r="C197" s="61">
        <v>5</v>
      </c>
      <c r="D197" s="29" t="s">
        <v>2121</v>
      </c>
      <c r="E197" s="27">
        <v>10416</v>
      </c>
      <c r="F197" s="911" t="s">
        <v>2119</v>
      </c>
      <c r="G197" s="911" t="s">
        <v>2119</v>
      </c>
      <c r="H197" s="952">
        <v>41.5150684931507</v>
      </c>
      <c r="I197" s="514">
        <v>20.408163265306122</v>
      </c>
      <c r="J197" s="511">
        <v>1</v>
      </c>
      <c r="K197" s="514">
        <v>3</v>
      </c>
      <c r="L197" s="511">
        <v>0</v>
      </c>
      <c r="M197" s="936">
        <v>39</v>
      </c>
      <c r="N197" s="916"/>
      <c r="O197" s="914"/>
      <c r="P197" s="915"/>
      <c r="Q197" s="916"/>
      <c r="R197" s="227"/>
      <c r="S197" s="227">
        <v>11.724137931034484</v>
      </c>
      <c r="T197" s="334">
        <v>29</v>
      </c>
      <c r="U197" s="334"/>
      <c r="V197" s="937"/>
      <c r="W197" s="937"/>
      <c r="X197" s="938">
        <v>51.7723364322149</v>
      </c>
      <c r="Y197" s="28">
        <f>VLOOKUP($A:$A,Variables_extraites!$A:$AD,7,FALSE)</f>
        <v>0</v>
      </c>
      <c r="Z197" s="28">
        <f>VLOOKUP($A:$A,Variables_extraites!$A:$AD,8,FALSE)</f>
        <v>0</v>
      </c>
      <c r="AA197" s="28">
        <f>VLOOKUP($A:$A,Variables_extraites!$A:$AD,9,FALSE)</f>
        <v>13.4</v>
      </c>
      <c r="AB197" s="28">
        <f>VLOOKUP($A:$A,Variables_extraites!$A:$AD,10,FALSE)</f>
        <v>1</v>
      </c>
      <c r="AC197" s="28" t="str">
        <f>VLOOKUP($A:$A,Variables_extraites!$A:$AD,11,FALSE)</f>
        <v>NA</v>
      </c>
      <c r="AD197" s="28" t="str">
        <f>VLOOKUP($A:$A,Variables_extraites!$A:$AD,12,FALSE)</f>
        <v>NA</v>
      </c>
      <c r="AE197" s="74">
        <f>VLOOKUP($A:$A,Variables_extraites!$A:$AD,13,FALSE)</f>
        <v>31</v>
      </c>
      <c r="AF197" s="74">
        <f>VLOOKUP($A:$A,Variables_extraites!$A:$AD,14,FALSE)</f>
        <v>1.7435897435897436</v>
      </c>
      <c r="AG197" s="84">
        <f>VLOOKUP($A:$A,Variables_extraites!$A:$AD,15,FALSE)</f>
        <v>19</v>
      </c>
      <c r="AH197" s="74" t="str">
        <f>VLOOKUP($A:$A,Variables_extraites!$A:$AD,16,FALSE)</f>
        <v>NA</v>
      </c>
      <c r="AI197" s="58" t="str">
        <f>VLOOKUP($A:$A,Variables_extraites!$A:$AD,17,FALSE)</f>
        <v>NA</v>
      </c>
      <c r="AJ197" s="58" t="str">
        <f>VLOOKUP($A:$A,Variables_extraites!$A:$AD,18,FALSE)</f>
        <v>NA</v>
      </c>
      <c r="AK197" s="74">
        <f>VLOOKUP($A:$A,Variables_extraites!$A:$AD,19,FALSE)</f>
        <v>0</v>
      </c>
      <c r="AL197" s="58">
        <f>VLOOKUP($A:$A,Variables_extraites!$A:$AD,20,FALSE)</f>
        <v>43634</v>
      </c>
      <c r="AM197" s="74">
        <f>VLOOKUP($A:$A,Variables_extraites!$A:$AD,21,FALSE)</f>
        <v>70</v>
      </c>
      <c r="AN197" s="74" t="str">
        <f>VLOOKUP($A:$A,Variables_extraites!$A:$AD,22,FALSE)</f>
        <v>NA</v>
      </c>
      <c r="AO197" s="58" t="str">
        <f>VLOOKUP($A:$A,Variables_extraites!$A:$AD,23,FALSE)</f>
        <v>NA</v>
      </c>
      <c r="AP197" s="74" t="str">
        <f>VLOOKUP($A:$A,Variables_extraites!$A:$AD,24,FALSE)</f>
        <v>NA</v>
      </c>
      <c r="AQ197" s="74" t="str">
        <f>VLOOKUP($A:$A,Variables_extraites!$A:$AD,25,FALSE)</f>
        <v>NA</v>
      </c>
      <c r="AR197" s="58" t="str">
        <f>VLOOKUP($A:$A,Variables_extraites!$A:$AD,26,FALSE)</f>
        <v>NA</v>
      </c>
      <c r="AS197" s="74" t="str">
        <f>VLOOKUP($A:$A,Variables_extraites!$A:$AD,27,FALSE)</f>
        <v>NA</v>
      </c>
      <c r="AT197" s="74" t="str">
        <f>VLOOKUP($A:$A,Variables_extraites!$A:$AD,28,FALSE)</f>
        <v>NA</v>
      </c>
      <c r="AU197" s="74" t="str">
        <f>VLOOKUP($A:$A,Variables_extraites!$A:$AD,29,FALSE)</f>
        <v>NA</v>
      </c>
      <c r="AV197" s="74" t="str">
        <f>VLOOKUP($A:$A,Variables_extraites!$A:$AD,30,FALSE)</f>
        <v>NA</v>
      </c>
      <c r="AW197" s="877">
        <v>8.7736337602436603</v>
      </c>
      <c r="AX197" s="877">
        <v>6.8894735425311104</v>
      </c>
      <c r="AY197" s="877">
        <v>5.2004572714285704</v>
      </c>
      <c r="AZ197" s="877">
        <v>2.6735564239901399</v>
      </c>
      <c r="BA197" s="877">
        <v>7.4625431705304202</v>
      </c>
      <c r="BB197" s="877">
        <v>7.6858000197448897</v>
      </c>
      <c r="BC197" s="877">
        <v>8.0148573813163893</v>
      </c>
      <c r="BD197" s="877">
        <v>7.1818976431083899</v>
      </c>
      <c r="BE197" s="877">
        <v>6.3276873641760503</v>
      </c>
      <c r="BF197" s="877">
        <v>1.0976107966264199</v>
      </c>
      <c r="BG197" s="877">
        <v>6.3739961421312401</v>
      </c>
      <c r="BH197" s="877">
        <v>6.8082563247991397</v>
      </c>
      <c r="BI197" s="877">
        <v>7.9956541047218996</v>
      </c>
      <c r="BJ197" s="877">
        <v>4.86987140617771</v>
      </c>
      <c r="BK197" s="877">
        <v>6.2096483112465499</v>
      </c>
      <c r="BL197" s="877">
        <v>7.5134117868249497</v>
      </c>
      <c r="BM197" s="877">
        <v>6.23974171768067</v>
      </c>
      <c r="BN197" s="877">
        <v>7.1541092426295201</v>
      </c>
      <c r="BO197" s="877">
        <v>5.8728287595348903</v>
      </c>
      <c r="BP197" s="877">
        <v>6.0395771030606804</v>
      </c>
      <c r="BQ197" s="877">
        <v>7.90983309520308</v>
      </c>
      <c r="BR197" s="877">
        <v>-1.39592867633114</v>
      </c>
      <c r="BS197" s="877">
        <v>9.5714113612118492</v>
      </c>
      <c r="BT197" s="877">
        <v>1.2387868595871201</v>
      </c>
      <c r="BU197" s="877">
        <v>4.3964335312509899</v>
      </c>
      <c r="BV197" s="877">
        <v>6.5532068862302602</v>
      </c>
      <c r="BW197" s="877">
        <v>7.7530830053167197</v>
      </c>
      <c r="BX197" s="877">
        <v>12.9035599141363</v>
      </c>
      <c r="BY197" s="877">
        <v>4.1562347978502698</v>
      </c>
      <c r="BZ197" s="877">
        <v>9.9647307326889596</v>
      </c>
      <c r="CA197" s="877">
        <v>4.5753123306874404</v>
      </c>
      <c r="CB197" s="877">
        <v>2.9388291814473102</v>
      </c>
      <c r="CC197" s="877">
        <v>5.7923622075821299</v>
      </c>
      <c r="CD197" s="877">
        <v>8.3326245016247409</v>
      </c>
    </row>
    <row r="198" spans="1:82" ht="15.75" x14ac:dyDescent="0.25">
      <c r="A198" s="876">
        <v>1087</v>
      </c>
      <c r="B198" s="511">
        <v>87</v>
      </c>
      <c r="C198" s="61">
        <v>5</v>
      </c>
      <c r="D198" s="29" t="s">
        <v>2121</v>
      </c>
      <c r="E198" s="27">
        <v>10417</v>
      </c>
      <c r="F198" s="911" t="s">
        <v>2119</v>
      </c>
      <c r="G198" s="911"/>
      <c r="H198" s="952">
        <v>57.819178082191797</v>
      </c>
      <c r="I198" s="514">
        <v>18.166204254194742</v>
      </c>
      <c r="J198" s="511">
        <v>1</v>
      </c>
      <c r="K198" s="514">
        <v>3</v>
      </c>
      <c r="L198" s="511">
        <v>1</v>
      </c>
      <c r="M198" s="936">
        <v>109</v>
      </c>
      <c r="N198" s="916"/>
      <c r="O198" s="914"/>
      <c r="P198" s="915"/>
      <c r="Q198" s="916"/>
      <c r="R198" s="227"/>
      <c r="S198" s="227">
        <v>21.578947368421055</v>
      </c>
      <c r="T198" s="334">
        <v>41</v>
      </c>
      <c r="U198" s="334"/>
      <c r="V198" s="937"/>
      <c r="W198" s="937"/>
      <c r="X198" s="938">
        <v>27.9606489998318</v>
      </c>
      <c r="Y198" s="28">
        <f>VLOOKUP($A:$A,Variables_extraites!$A:$AD,7,FALSE)</f>
        <v>0</v>
      </c>
      <c r="Z198" s="28">
        <f>VLOOKUP($A:$A,Variables_extraites!$A:$AD,8,FALSE)</f>
        <v>0</v>
      </c>
      <c r="AA198" s="28" t="str">
        <f>VLOOKUP($A:$A,Variables_extraites!$A:$AD,9,FALSE)</f>
        <v>11 ,9</v>
      </c>
      <c r="AB198" s="28">
        <f>VLOOKUP($A:$A,Variables_extraites!$A:$AD,10,FALSE)</f>
        <v>0</v>
      </c>
      <c r="AC198" s="28" t="str">
        <f>VLOOKUP($A:$A,Variables_extraites!$A:$AD,11,FALSE)</f>
        <v>NA</v>
      </c>
      <c r="AD198" s="28" t="str">
        <f>VLOOKUP($A:$A,Variables_extraites!$A:$AD,12,FALSE)</f>
        <v>NA</v>
      </c>
      <c r="AE198" s="74">
        <f>VLOOKUP($A:$A,Variables_extraites!$A:$AD,13,FALSE)</f>
        <v>22</v>
      </c>
      <c r="AF198" s="74" t="str">
        <f>VLOOKUP($A:$A,Variables_extraites!$A:$AD,14,FALSE)</f>
        <v>NA</v>
      </c>
      <c r="AG198" s="84">
        <f>VLOOKUP($A:$A,Variables_extraites!$A:$AD,15,FALSE)</f>
        <v>9</v>
      </c>
      <c r="AH198" s="74" t="str">
        <f>VLOOKUP($A:$A,Variables_extraites!$A:$AD,16,FALSE)</f>
        <v>NA</v>
      </c>
      <c r="AI198" s="58" t="str">
        <f>VLOOKUP($A:$A,Variables_extraites!$A:$AD,17,FALSE)</f>
        <v>NA</v>
      </c>
      <c r="AJ198" s="58" t="str">
        <f>VLOOKUP($A:$A,Variables_extraites!$A:$AD,18,FALSE)</f>
        <v>NA</v>
      </c>
      <c r="AK198" s="74">
        <f>VLOOKUP($A:$A,Variables_extraites!$A:$AD,19,FALSE)</f>
        <v>2</v>
      </c>
      <c r="AL198" s="58">
        <f>VLOOKUP($A:$A,Variables_extraites!$A:$AD,20,FALSE)</f>
        <v>42053</v>
      </c>
      <c r="AM198" s="74">
        <f>VLOOKUP($A:$A,Variables_extraites!$A:$AD,21,FALSE)</f>
        <v>18</v>
      </c>
      <c r="AN198" s="74" t="str">
        <f>VLOOKUP($A:$A,Variables_extraites!$A:$AD,22,FALSE)</f>
        <v>NA</v>
      </c>
      <c r="AO198" s="58" t="str">
        <f>VLOOKUP($A:$A,Variables_extraites!$A:$AD,23,FALSE)</f>
        <v>NA</v>
      </c>
      <c r="AP198" s="74" t="str">
        <f>VLOOKUP($A:$A,Variables_extraites!$A:$AD,24,FALSE)</f>
        <v>NA</v>
      </c>
      <c r="AQ198" s="74" t="str">
        <f>VLOOKUP($A:$A,Variables_extraites!$A:$AD,25,FALSE)</f>
        <v>NA</v>
      </c>
      <c r="AR198" s="58" t="str">
        <f>VLOOKUP($A:$A,Variables_extraites!$A:$AD,26,FALSE)</f>
        <v>NA</v>
      </c>
      <c r="AS198" s="74" t="str">
        <f>VLOOKUP($A:$A,Variables_extraites!$A:$AD,27,FALSE)</f>
        <v>NA</v>
      </c>
      <c r="AT198" s="74" t="str">
        <f>VLOOKUP($A:$A,Variables_extraites!$A:$AD,28,FALSE)</f>
        <v>NA</v>
      </c>
      <c r="AU198" s="74" t="str">
        <f>VLOOKUP($A:$A,Variables_extraites!$A:$AD,29,FALSE)</f>
        <v>NA</v>
      </c>
      <c r="AV198" s="74" t="str">
        <f>VLOOKUP($A:$A,Variables_extraites!$A:$AD,30,FALSE)</f>
        <v>NA</v>
      </c>
      <c r="AW198" s="877" t="s">
        <v>64</v>
      </c>
      <c r="AX198" s="877" t="s">
        <v>64</v>
      </c>
      <c r="AY198" s="877" t="s">
        <v>64</v>
      </c>
      <c r="AZ198" s="877" t="s">
        <v>64</v>
      </c>
      <c r="BA198" s="877" t="s">
        <v>64</v>
      </c>
      <c r="BB198" s="877" t="s">
        <v>64</v>
      </c>
      <c r="BC198" s="877" t="s">
        <v>64</v>
      </c>
      <c r="BD198" s="877" t="s">
        <v>64</v>
      </c>
      <c r="BE198" s="877" t="s">
        <v>64</v>
      </c>
      <c r="BF198" s="877" t="s">
        <v>64</v>
      </c>
      <c r="BG198" s="877" t="s">
        <v>64</v>
      </c>
      <c r="BH198" s="877" t="s">
        <v>64</v>
      </c>
      <c r="BI198" s="877" t="s">
        <v>64</v>
      </c>
      <c r="BJ198" s="877" t="s">
        <v>64</v>
      </c>
      <c r="BK198" s="877" t="s">
        <v>64</v>
      </c>
      <c r="BL198" s="877" t="s">
        <v>64</v>
      </c>
      <c r="BM198" s="877" t="s">
        <v>64</v>
      </c>
      <c r="BN198" s="877" t="s">
        <v>64</v>
      </c>
      <c r="BO198" s="877" t="s">
        <v>64</v>
      </c>
      <c r="BP198" s="877" t="s">
        <v>64</v>
      </c>
      <c r="BQ198" s="877" t="s">
        <v>64</v>
      </c>
      <c r="BR198" s="877" t="s">
        <v>64</v>
      </c>
      <c r="BS198" s="877" t="s">
        <v>64</v>
      </c>
      <c r="BT198" s="877" t="s">
        <v>64</v>
      </c>
      <c r="BU198" s="877" t="s">
        <v>64</v>
      </c>
      <c r="BV198" s="877" t="s">
        <v>64</v>
      </c>
      <c r="BW198" s="877" t="s">
        <v>64</v>
      </c>
      <c r="BX198" s="877" t="s">
        <v>64</v>
      </c>
      <c r="BY198" s="877" t="s">
        <v>64</v>
      </c>
      <c r="BZ198" s="877" t="s">
        <v>64</v>
      </c>
      <c r="CA198" s="877" t="s">
        <v>64</v>
      </c>
      <c r="CB198" s="877" t="s">
        <v>64</v>
      </c>
      <c r="CC198" s="877" t="s">
        <v>64</v>
      </c>
      <c r="CD198" s="877" t="s">
        <v>64</v>
      </c>
    </row>
    <row r="199" spans="1:82" ht="15.75" x14ac:dyDescent="0.25">
      <c r="A199" s="876">
        <v>1089</v>
      </c>
      <c r="B199" s="511">
        <v>89</v>
      </c>
      <c r="C199" s="61">
        <v>5</v>
      </c>
      <c r="D199" s="29" t="s">
        <v>2121</v>
      </c>
      <c r="E199" s="27">
        <v>10561</v>
      </c>
      <c r="F199" s="911" t="s">
        <v>2119</v>
      </c>
      <c r="G199" s="911" t="s">
        <v>2119</v>
      </c>
      <c r="H199" s="952">
        <v>66.564383561643794</v>
      </c>
      <c r="I199" s="514">
        <v>33.333333333333329</v>
      </c>
      <c r="J199" s="511">
        <v>0</v>
      </c>
      <c r="K199" s="514">
        <v>3</v>
      </c>
      <c r="L199" s="511">
        <v>1</v>
      </c>
      <c r="M199" s="936">
        <v>36</v>
      </c>
      <c r="N199" s="916"/>
      <c r="O199" s="914"/>
      <c r="P199" s="915"/>
      <c r="Q199" s="916"/>
      <c r="R199" s="227"/>
      <c r="S199" s="227">
        <v>12.981366459627329</v>
      </c>
      <c r="T199" s="334">
        <v>31</v>
      </c>
      <c r="U199" s="334"/>
      <c r="V199" s="937"/>
      <c r="W199" s="937"/>
      <c r="X199" s="938">
        <v>58.8861614350037</v>
      </c>
      <c r="Y199" s="28">
        <f>VLOOKUP($A:$A,Variables_extraites!$A:$AD,7,FALSE)</f>
        <v>0</v>
      </c>
      <c r="Z199" s="28">
        <f>VLOOKUP($A:$A,Variables_extraites!$A:$AD,8,FALSE)</f>
        <v>0</v>
      </c>
      <c r="AA199" s="28">
        <f>VLOOKUP($A:$A,Variables_extraites!$A:$AD,9,FALSE)</f>
        <v>11.6</v>
      </c>
      <c r="AB199" s="28">
        <f>VLOOKUP($A:$A,Variables_extraites!$A:$AD,10,FALSE)</f>
        <v>1</v>
      </c>
      <c r="AC199" s="28" t="str">
        <f>VLOOKUP($A:$A,Variables_extraites!$A:$AD,11,FALSE)</f>
        <v>NA</v>
      </c>
      <c r="AD199" s="28" t="str">
        <f>VLOOKUP($A:$A,Variables_extraites!$A:$AD,12,FALSE)</f>
        <v>NA</v>
      </c>
      <c r="AE199" s="74">
        <f>VLOOKUP($A:$A,Variables_extraites!$A:$AD,13,FALSE)</f>
        <v>33</v>
      </c>
      <c r="AF199" s="74" t="str">
        <f>VLOOKUP($A:$A,Variables_extraites!$A:$AD,14,FALSE)</f>
        <v>NA</v>
      </c>
      <c r="AG199" s="84">
        <f>VLOOKUP($A:$A,Variables_extraites!$A:$AD,15,FALSE)</f>
        <v>15</v>
      </c>
      <c r="AH199" s="74" t="str">
        <f>VLOOKUP($A:$A,Variables_extraites!$A:$AD,16,FALSE)</f>
        <v>NA</v>
      </c>
      <c r="AI199" s="58" t="str">
        <f>VLOOKUP($A:$A,Variables_extraites!$A:$AD,17,FALSE)</f>
        <v>NA</v>
      </c>
      <c r="AJ199" s="58" t="str">
        <f>VLOOKUP($A:$A,Variables_extraites!$A:$AD,18,FALSE)</f>
        <v>NA</v>
      </c>
      <c r="AK199" s="74">
        <f>VLOOKUP($A:$A,Variables_extraites!$A:$AD,19,FALSE)</f>
        <v>1</v>
      </c>
      <c r="AL199" s="58">
        <f>VLOOKUP($A:$A,Variables_extraites!$A:$AD,20,FALSE)</f>
        <v>42487</v>
      </c>
      <c r="AM199" s="74">
        <f>VLOOKUP($A:$A,Variables_extraites!$A:$AD,21,FALSE)</f>
        <v>32</v>
      </c>
      <c r="AN199" s="74" t="str">
        <f>VLOOKUP($A:$A,Variables_extraites!$A:$AD,22,FALSE)</f>
        <v>NA</v>
      </c>
      <c r="AO199" s="58" t="str">
        <f>VLOOKUP($A:$A,Variables_extraites!$A:$AD,23,FALSE)</f>
        <v>NA</v>
      </c>
      <c r="AP199" s="74" t="str">
        <f>VLOOKUP($A:$A,Variables_extraites!$A:$AD,24,FALSE)</f>
        <v>NA</v>
      </c>
      <c r="AQ199" s="74" t="str">
        <f>VLOOKUP($A:$A,Variables_extraites!$A:$AD,25,FALSE)</f>
        <v>NA</v>
      </c>
      <c r="AR199" s="58" t="str">
        <f>VLOOKUP($A:$A,Variables_extraites!$A:$AD,26,FALSE)</f>
        <v>NA</v>
      </c>
      <c r="AS199" s="74" t="str">
        <f>VLOOKUP($A:$A,Variables_extraites!$A:$AD,27,FALSE)</f>
        <v>NA</v>
      </c>
      <c r="AT199" s="74" t="str">
        <f>VLOOKUP($A:$A,Variables_extraites!$A:$AD,28,FALSE)</f>
        <v>NA</v>
      </c>
      <c r="AU199" s="74" t="str">
        <f>VLOOKUP($A:$A,Variables_extraites!$A:$AD,29,FALSE)</f>
        <v>NA</v>
      </c>
      <c r="AV199" s="74" t="str">
        <f>VLOOKUP($A:$A,Variables_extraites!$A:$AD,30,FALSE)</f>
        <v>NA</v>
      </c>
      <c r="AW199" s="877">
        <v>7.6507645591169</v>
      </c>
      <c r="AX199" s="877">
        <v>7.5674998151204296</v>
      </c>
      <c r="AY199" s="877">
        <v>5.15177765473205</v>
      </c>
      <c r="AZ199" s="877">
        <v>0.81885056089543395</v>
      </c>
      <c r="BA199" s="877">
        <v>7.4685833170068303</v>
      </c>
      <c r="BB199" s="877">
        <v>9.4217913432451592</v>
      </c>
      <c r="BC199" s="877">
        <v>1.6959938131098999</v>
      </c>
      <c r="BD199" s="877">
        <v>8.4867143730307006</v>
      </c>
      <c r="BE199" s="877">
        <v>5.8960296029767498</v>
      </c>
      <c r="BF199" s="877">
        <v>1.2927817492278499</v>
      </c>
      <c r="BG199" s="877">
        <v>5.6593537591700498</v>
      </c>
      <c r="BH199" s="877">
        <v>5.93026424523502</v>
      </c>
      <c r="BI199" s="877">
        <v>7.4317065239660201</v>
      </c>
      <c r="BJ199" s="877">
        <v>4.7938958825488802</v>
      </c>
      <c r="BK199" s="877">
        <v>6.10998731853691</v>
      </c>
      <c r="BL199" s="877">
        <v>8.0248072334005691</v>
      </c>
      <c r="BM199" s="877">
        <v>6.2818836745629199</v>
      </c>
      <c r="BN199" s="877">
        <v>7.0591821992116897</v>
      </c>
      <c r="BO199" s="877">
        <v>4.8119847193516696</v>
      </c>
      <c r="BP199" s="877">
        <v>6.20769766865505</v>
      </c>
      <c r="BQ199" s="877">
        <v>7.0809773741589197</v>
      </c>
      <c r="BR199" s="877">
        <v>-0.120294233717712</v>
      </c>
      <c r="BS199" s="877">
        <v>10.302536115252201</v>
      </c>
      <c r="BT199" s="877">
        <v>-0.57776699931695197</v>
      </c>
      <c r="BU199" s="877">
        <v>5.7687136570304904</v>
      </c>
      <c r="BV199" s="877">
        <v>6.1616861745840001</v>
      </c>
      <c r="BW199" s="877">
        <v>5.0179219079972599</v>
      </c>
      <c r="BX199" s="877">
        <v>11.366409647659401</v>
      </c>
      <c r="BY199" s="877">
        <v>3.81249822533356</v>
      </c>
      <c r="BZ199" s="877">
        <v>6.0986637818865699</v>
      </c>
      <c r="CA199" s="877">
        <v>4.2846621854831604</v>
      </c>
      <c r="CB199" s="877">
        <v>5.2677458657728504</v>
      </c>
      <c r="CC199" s="877">
        <v>5.8890078907482</v>
      </c>
      <c r="CD199" s="877">
        <v>10.8803031145692</v>
      </c>
    </row>
    <row r="200" spans="1:82" ht="15.75" x14ac:dyDescent="0.25">
      <c r="A200" s="876">
        <v>1091</v>
      </c>
      <c r="B200" s="511">
        <v>91</v>
      </c>
      <c r="C200" s="61">
        <v>5</v>
      </c>
      <c r="D200" s="29" t="s">
        <v>2121</v>
      </c>
      <c r="E200" s="27">
        <v>10565</v>
      </c>
      <c r="F200" s="911" t="s">
        <v>2119</v>
      </c>
      <c r="G200" s="911"/>
      <c r="H200" s="952">
        <v>76.290410958904104</v>
      </c>
      <c r="I200" s="514">
        <v>23.661438615467823</v>
      </c>
      <c r="J200" s="511">
        <v>0</v>
      </c>
      <c r="K200" s="514">
        <v>2</v>
      </c>
      <c r="L200" s="511">
        <v>0</v>
      </c>
      <c r="M200" s="936">
        <v>66</v>
      </c>
      <c r="N200" s="916"/>
      <c r="O200" s="914"/>
      <c r="P200" s="915"/>
      <c r="Q200" s="916"/>
      <c r="R200" s="227"/>
      <c r="S200" s="227">
        <v>14.663774403470713</v>
      </c>
      <c r="T200" s="334">
        <v>36</v>
      </c>
      <c r="U200" s="334"/>
      <c r="V200" s="937"/>
      <c r="W200" s="937"/>
      <c r="X200" s="938">
        <v>27.0944381254895</v>
      </c>
      <c r="Y200" s="28">
        <f>VLOOKUP($A:$A,Variables_extraites!$A:$AD,7,FALSE)</f>
        <v>0</v>
      </c>
      <c r="Z200" s="28">
        <f>VLOOKUP($A:$A,Variables_extraites!$A:$AD,8,FALSE)</f>
        <v>0</v>
      </c>
      <c r="AA200" s="28">
        <f>VLOOKUP($A:$A,Variables_extraites!$A:$AD,9,FALSE)</f>
        <v>14.5</v>
      </c>
      <c r="AB200" s="28">
        <f>VLOOKUP($A:$A,Variables_extraites!$A:$AD,10,FALSE)</f>
        <v>1</v>
      </c>
      <c r="AC200" s="28" t="str">
        <f>VLOOKUP($A:$A,Variables_extraites!$A:$AD,11,FALSE)</f>
        <v>NA</v>
      </c>
      <c r="AD200" s="28" t="str">
        <f>VLOOKUP($A:$A,Variables_extraites!$A:$AD,12,FALSE)</f>
        <v>NA</v>
      </c>
      <c r="AE200" s="74">
        <f>VLOOKUP($A:$A,Variables_extraites!$A:$AD,13,FALSE)</f>
        <v>28</v>
      </c>
      <c r="AF200" s="74" t="str">
        <f>VLOOKUP($A:$A,Variables_extraites!$A:$AD,14,FALSE)</f>
        <v>NA</v>
      </c>
      <c r="AG200" s="84">
        <f>VLOOKUP($A:$A,Variables_extraites!$A:$AD,15,FALSE)</f>
        <v>14</v>
      </c>
      <c r="AH200" s="74" t="str">
        <f>VLOOKUP($A:$A,Variables_extraites!$A:$AD,16,FALSE)</f>
        <v>NA</v>
      </c>
      <c r="AI200" s="58" t="str">
        <f>VLOOKUP($A:$A,Variables_extraites!$A:$AD,17,FALSE)</f>
        <v>NA</v>
      </c>
      <c r="AJ200" s="58" t="str">
        <f>VLOOKUP($A:$A,Variables_extraites!$A:$AD,18,FALSE)</f>
        <v>NA</v>
      </c>
      <c r="AK200" s="74">
        <f>VLOOKUP($A:$A,Variables_extraites!$A:$AD,19,FALSE)</f>
        <v>1</v>
      </c>
      <c r="AL200" s="58">
        <f>VLOOKUP($A:$A,Variables_extraites!$A:$AD,20,FALSE)</f>
        <v>41881</v>
      </c>
      <c r="AM200" s="74">
        <f>VLOOKUP($A:$A,Variables_extraites!$A:$AD,21,FALSE)</f>
        <v>12</v>
      </c>
      <c r="AN200" s="74" t="str">
        <f>VLOOKUP($A:$A,Variables_extraites!$A:$AD,22,FALSE)</f>
        <v>NA</v>
      </c>
      <c r="AO200" s="58" t="str">
        <f>VLOOKUP($A:$A,Variables_extraites!$A:$AD,23,FALSE)</f>
        <v>NA</v>
      </c>
      <c r="AP200" s="74" t="str">
        <f>VLOOKUP($A:$A,Variables_extraites!$A:$AD,24,FALSE)</f>
        <v>NA</v>
      </c>
      <c r="AQ200" s="74" t="str">
        <f>VLOOKUP($A:$A,Variables_extraites!$A:$AD,25,FALSE)</f>
        <v>NA</v>
      </c>
      <c r="AR200" s="58" t="str">
        <f>VLOOKUP($A:$A,Variables_extraites!$A:$AD,26,FALSE)</f>
        <v>NA</v>
      </c>
      <c r="AS200" s="74" t="str">
        <f>VLOOKUP($A:$A,Variables_extraites!$A:$AD,27,FALSE)</f>
        <v>NA</v>
      </c>
      <c r="AT200" s="74" t="str">
        <f>VLOOKUP($A:$A,Variables_extraites!$A:$AD,28,FALSE)</f>
        <v>NA</v>
      </c>
      <c r="AU200" s="74" t="str">
        <f>VLOOKUP($A:$A,Variables_extraites!$A:$AD,29,FALSE)</f>
        <v>NA</v>
      </c>
      <c r="AV200" s="74" t="str">
        <f>VLOOKUP($A:$A,Variables_extraites!$A:$AD,30,FALSE)</f>
        <v>NA</v>
      </c>
      <c r="AW200" s="877" t="s">
        <v>64</v>
      </c>
      <c r="AX200" s="877" t="s">
        <v>64</v>
      </c>
      <c r="AY200" s="877" t="s">
        <v>64</v>
      </c>
      <c r="AZ200" s="877" t="s">
        <v>64</v>
      </c>
      <c r="BA200" s="877" t="s">
        <v>64</v>
      </c>
      <c r="BB200" s="877" t="s">
        <v>64</v>
      </c>
      <c r="BC200" s="877" t="s">
        <v>64</v>
      </c>
      <c r="BD200" s="877" t="s">
        <v>64</v>
      </c>
      <c r="BE200" s="877" t="s">
        <v>64</v>
      </c>
      <c r="BF200" s="877" t="s">
        <v>64</v>
      </c>
      <c r="BG200" s="877" t="s">
        <v>64</v>
      </c>
      <c r="BH200" s="877" t="s">
        <v>64</v>
      </c>
      <c r="BI200" s="877" t="s">
        <v>64</v>
      </c>
      <c r="BJ200" s="877" t="s">
        <v>64</v>
      </c>
      <c r="BK200" s="877" t="s">
        <v>64</v>
      </c>
      <c r="BL200" s="877" t="s">
        <v>64</v>
      </c>
      <c r="BM200" s="877" t="s">
        <v>64</v>
      </c>
      <c r="BN200" s="877" t="s">
        <v>64</v>
      </c>
      <c r="BO200" s="877" t="s">
        <v>64</v>
      </c>
      <c r="BP200" s="877" t="s">
        <v>64</v>
      </c>
      <c r="BQ200" s="877" t="s">
        <v>64</v>
      </c>
      <c r="BR200" s="877" t="s">
        <v>64</v>
      </c>
      <c r="BS200" s="877" t="s">
        <v>64</v>
      </c>
      <c r="BT200" s="877" t="s">
        <v>64</v>
      </c>
      <c r="BU200" s="877" t="s">
        <v>64</v>
      </c>
      <c r="BV200" s="877" t="s">
        <v>64</v>
      </c>
      <c r="BW200" s="877" t="s">
        <v>64</v>
      </c>
      <c r="BX200" s="877" t="s">
        <v>64</v>
      </c>
      <c r="BY200" s="877" t="s">
        <v>64</v>
      </c>
      <c r="BZ200" s="877" t="s">
        <v>64</v>
      </c>
      <c r="CA200" s="877" t="s">
        <v>64</v>
      </c>
      <c r="CB200" s="877" t="s">
        <v>64</v>
      </c>
      <c r="CC200" s="877" t="s">
        <v>64</v>
      </c>
      <c r="CD200" s="877" t="s">
        <v>64</v>
      </c>
    </row>
    <row r="201" spans="1:82" ht="15.75" x14ac:dyDescent="0.25">
      <c r="A201" s="876">
        <v>1092</v>
      </c>
      <c r="B201" s="511">
        <v>92</v>
      </c>
      <c r="C201" s="61">
        <v>5</v>
      </c>
      <c r="D201" s="29" t="s">
        <v>2121</v>
      </c>
      <c r="E201" s="27">
        <v>10522</v>
      </c>
      <c r="F201" s="911" t="s">
        <v>2119</v>
      </c>
      <c r="G201" s="911" t="s">
        <v>2119</v>
      </c>
      <c r="H201" s="952">
        <v>85</v>
      </c>
      <c r="I201" s="514">
        <v>22.443225118122232</v>
      </c>
      <c r="J201" s="511">
        <v>0</v>
      </c>
      <c r="K201" s="514">
        <v>4</v>
      </c>
      <c r="L201" s="511">
        <v>0</v>
      </c>
      <c r="M201" s="936">
        <v>74</v>
      </c>
      <c r="N201" s="916"/>
      <c r="O201" s="914"/>
      <c r="P201" s="915"/>
      <c r="Q201" s="916"/>
      <c r="R201" s="227"/>
      <c r="S201" s="227">
        <v>9.8002496878901368</v>
      </c>
      <c r="T201" s="334">
        <v>26</v>
      </c>
      <c r="U201" s="334"/>
      <c r="V201" s="937"/>
      <c r="W201" s="937"/>
      <c r="X201" s="938">
        <v>39.918359268919701</v>
      </c>
      <c r="Y201" s="28">
        <f>VLOOKUP($A:$A,Variables_extraites!$A:$AD,7,FALSE)</f>
        <v>0</v>
      </c>
      <c r="Z201" s="28">
        <f>VLOOKUP($A:$A,Variables_extraites!$A:$AD,8,FALSE)</f>
        <v>0</v>
      </c>
      <c r="AA201" s="28">
        <f>VLOOKUP($A:$A,Variables_extraites!$A:$AD,9,FALSE)</f>
        <v>14.9</v>
      </c>
      <c r="AB201" s="28">
        <f>VLOOKUP($A:$A,Variables_extraites!$A:$AD,10,FALSE)</f>
        <v>1</v>
      </c>
      <c r="AC201" s="28" t="str">
        <f>VLOOKUP($A:$A,Variables_extraites!$A:$AD,11,FALSE)</f>
        <v>NA</v>
      </c>
      <c r="AD201" s="28" t="str">
        <f>VLOOKUP($A:$A,Variables_extraites!$A:$AD,12,FALSE)</f>
        <v>NA</v>
      </c>
      <c r="AE201" s="74">
        <f>VLOOKUP($A:$A,Variables_extraites!$A:$AD,13,FALSE)</f>
        <v>22</v>
      </c>
      <c r="AF201" s="74" t="str">
        <f>VLOOKUP($A:$A,Variables_extraites!$A:$AD,14,FALSE)</f>
        <v>NA</v>
      </c>
      <c r="AG201" s="84">
        <f>VLOOKUP($A:$A,Variables_extraites!$A:$AD,15,FALSE)</f>
        <v>16</v>
      </c>
      <c r="AH201" s="74" t="str">
        <f>VLOOKUP($A:$A,Variables_extraites!$A:$AD,16,FALSE)</f>
        <v>NA</v>
      </c>
      <c r="AI201" s="58" t="str">
        <f>VLOOKUP($A:$A,Variables_extraites!$A:$AD,17,FALSE)</f>
        <v>NA</v>
      </c>
      <c r="AJ201" s="58" t="str">
        <f>VLOOKUP($A:$A,Variables_extraites!$A:$AD,18,FALSE)</f>
        <v>NA</v>
      </c>
      <c r="AK201" s="74">
        <f>VLOOKUP($A:$A,Variables_extraites!$A:$AD,19,FALSE)</f>
        <v>1</v>
      </c>
      <c r="AL201" s="58">
        <f>VLOOKUP($A:$A,Variables_extraites!$A:$AD,20,FALSE)</f>
        <v>41514</v>
      </c>
      <c r="AM201" s="74">
        <f>VLOOKUP($A:$A,Variables_extraites!$A:$AD,21,FALSE)</f>
        <v>0</v>
      </c>
      <c r="AN201" s="74" t="str">
        <f>VLOOKUP($A:$A,Variables_extraites!$A:$AD,22,FALSE)</f>
        <v>NA</v>
      </c>
      <c r="AO201" s="58" t="str">
        <f>VLOOKUP($A:$A,Variables_extraites!$A:$AD,23,FALSE)</f>
        <v>NA</v>
      </c>
      <c r="AP201" s="74" t="str">
        <f>VLOOKUP($A:$A,Variables_extraites!$A:$AD,24,FALSE)</f>
        <v>NA</v>
      </c>
      <c r="AQ201" s="74" t="str">
        <f>VLOOKUP($A:$A,Variables_extraites!$A:$AD,25,FALSE)</f>
        <v>NA</v>
      </c>
      <c r="AR201" s="58" t="str">
        <f>VLOOKUP($A:$A,Variables_extraites!$A:$AD,26,FALSE)</f>
        <v>NA</v>
      </c>
      <c r="AS201" s="74" t="str">
        <f>VLOOKUP($A:$A,Variables_extraites!$A:$AD,27,FALSE)</f>
        <v>NA</v>
      </c>
      <c r="AT201" s="74" t="str">
        <f>VLOOKUP($A:$A,Variables_extraites!$A:$AD,28,FALSE)</f>
        <v>NA</v>
      </c>
      <c r="AU201" s="74" t="str">
        <f>VLOOKUP($A:$A,Variables_extraites!$A:$AD,29,FALSE)</f>
        <v>NA</v>
      </c>
      <c r="AV201" s="74" t="str">
        <f>VLOOKUP($A:$A,Variables_extraites!$A:$AD,30,FALSE)</f>
        <v>NA</v>
      </c>
      <c r="AW201" s="877">
        <v>8.8470886746337207</v>
      </c>
      <c r="AX201" s="877">
        <v>5.7745235295902297</v>
      </c>
      <c r="AY201" s="877">
        <v>4.2410774581750399</v>
      </c>
      <c r="AZ201" s="877">
        <v>4.1667154449664201</v>
      </c>
      <c r="BA201" s="877">
        <v>6.1957412932464502</v>
      </c>
      <c r="BB201" s="877">
        <v>8.6999541140547496</v>
      </c>
      <c r="BC201" s="877">
        <v>6.9858419370033404</v>
      </c>
      <c r="BD201" s="877">
        <v>7.8304835164576501</v>
      </c>
      <c r="BE201" s="877">
        <v>6.07831095000713</v>
      </c>
      <c r="BF201" s="877">
        <v>1.4750848829487799</v>
      </c>
      <c r="BG201" s="877">
        <v>6.1442503561905202</v>
      </c>
      <c r="BH201" s="877">
        <v>6.6791985705669203</v>
      </c>
      <c r="BI201" s="877">
        <v>7.4538467737499303</v>
      </c>
      <c r="BJ201" s="877">
        <v>3.88655014732434</v>
      </c>
      <c r="BK201" s="877">
        <v>6.2427930235972502</v>
      </c>
      <c r="BL201" s="877">
        <v>7.3314544282820098</v>
      </c>
      <c r="BM201" s="877">
        <v>6.5808992042257399</v>
      </c>
      <c r="BN201" s="877">
        <v>6.7268312170324904</v>
      </c>
      <c r="BO201" s="877">
        <v>5.6223447227242396</v>
      </c>
      <c r="BP201" s="877">
        <v>6.3605398616518096</v>
      </c>
      <c r="BQ201" s="877">
        <v>7.7683828471322496</v>
      </c>
      <c r="BR201" s="877">
        <v>2.4905701304462</v>
      </c>
      <c r="BS201" s="877">
        <v>10.577834764943599</v>
      </c>
      <c r="BT201" s="877">
        <v>-1.6438561897747199</v>
      </c>
      <c r="BU201" s="877">
        <v>8.5068827590536902</v>
      </c>
      <c r="BV201" s="877">
        <v>6.8523734495802699</v>
      </c>
      <c r="BW201" s="877">
        <v>1.6507645591169</v>
      </c>
      <c r="BX201" s="877">
        <v>12.153019947720701</v>
      </c>
      <c r="BY201" s="877">
        <v>3.6194130105979401</v>
      </c>
      <c r="BZ201" s="877">
        <v>5.6267311506727902</v>
      </c>
      <c r="CA201" s="877">
        <v>4.7262862897206697</v>
      </c>
      <c r="CB201" s="877">
        <v>6.5262887970478998</v>
      </c>
      <c r="CC201" s="877">
        <v>6.0163126286074897</v>
      </c>
      <c r="CD201" s="877">
        <v>12.221690954718399</v>
      </c>
    </row>
    <row r="202" spans="1:82" ht="15.75" x14ac:dyDescent="0.25">
      <c r="A202" s="876">
        <v>1096</v>
      </c>
      <c r="B202" s="511">
        <v>96</v>
      </c>
      <c r="C202" s="61">
        <v>5</v>
      </c>
      <c r="D202" s="29" t="s">
        <v>2121</v>
      </c>
      <c r="E202" s="27">
        <v>10418</v>
      </c>
      <c r="F202" s="911" t="s">
        <v>2119</v>
      </c>
      <c r="G202" s="911"/>
      <c r="H202" s="952">
        <v>70.701369863013696</v>
      </c>
      <c r="I202" s="514">
        <v>25.390624999999996</v>
      </c>
      <c r="J202" s="511">
        <v>1</v>
      </c>
      <c r="K202" s="514">
        <v>2</v>
      </c>
      <c r="L202" s="511">
        <v>0</v>
      </c>
      <c r="M202" s="936">
        <v>42</v>
      </c>
      <c r="N202" s="916"/>
      <c r="O202" s="914"/>
      <c r="P202" s="915"/>
      <c r="Q202" s="916"/>
      <c r="R202" s="227"/>
      <c r="S202" s="227">
        <v>22.982456140350877</v>
      </c>
      <c r="T202" s="334">
        <v>45</v>
      </c>
      <c r="U202" s="334"/>
      <c r="V202" s="937"/>
      <c r="W202" s="937"/>
      <c r="X202" s="938">
        <v>64.699351203196898</v>
      </c>
      <c r="Y202" s="28">
        <f>VLOOKUP($A:$A,Variables_extraites!$A:$AD,7,FALSE)</f>
        <v>0</v>
      </c>
      <c r="Z202" s="28">
        <f>VLOOKUP($A:$A,Variables_extraites!$A:$AD,8,FALSE)</f>
        <v>0</v>
      </c>
      <c r="AA202" s="28">
        <f>VLOOKUP($A:$A,Variables_extraites!$A:$AD,9,FALSE)</f>
        <v>11.7</v>
      </c>
      <c r="AB202" s="28">
        <f>VLOOKUP($A:$A,Variables_extraites!$A:$AD,10,FALSE)</f>
        <v>1</v>
      </c>
      <c r="AC202" s="28" t="str">
        <f>VLOOKUP($A:$A,Variables_extraites!$A:$AD,11,FALSE)</f>
        <v>NA</v>
      </c>
      <c r="AD202" s="28" t="str">
        <f>VLOOKUP($A:$A,Variables_extraites!$A:$AD,12,FALSE)</f>
        <v>NA</v>
      </c>
      <c r="AE202" s="74">
        <f>VLOOKUP($A:$A,Variables_extraites!$A:$AD,13,FALSE)</f>
        <v>34</v>
      </c>
      <c r="AF202" s="74">
        <f>VLOOKUP($A:$A,Variables_extraites!$A:$AD,14,FALSE)</f>
        <v>2.5192307692307692</v>
      </c>
      <c r="AG202" s="84">
        <f>VLOOKUP($A:$A,Variables_extraites!$A:$AD,15,FALSE)</f>
        <v>26</v>
      </c>
      <c r="AH202" s="74" t="str">
        <f>VLOOKUP($A:$A,Variables_extraites!$A:$AD,16,FALSE)</f>
        <v>NA</v>
      </c>
      <c r="AI202" s="58" t="str">
        <f>VLOOKUP($A:$A,Variables_extraites!$A:$AD,17,FALSE)</f>
        <v>NA</v>
      </c>
      <c r="AJ202" s="58" t="str">
        <f>VLOOKUP($A:$A,Variables_extraites!$A:$AD,18,FALSE)</f>
        <v>NA</v>
      </c>
      <c r="AK202" s="74">
        <f>VLOOKUP($A:$A,Variables_extraites!$A:$AD,19,FALSE)</f>
        <v>0</v>
      </c>
      <c r="AL202" s="58">
        <f>VLOOKUP($A:$A,Variables_extraites!$A:$AD,20,FALSE)</f>
        <v>43515</v>
      </c>
      <c r="AM202" s="74">
        <f>VLOOKUP($A:$A,Variables_extraites!$A:$AD,21,FALSE)</f>
        <v>65</v>
      </c>
      <c r="AN202" s="74" t="str">
        <f>VLOOKUP($A:$A,Variables_extraites!$A:$AD,22,FALSE)</f>
        <v>NA</v>
      </c>
      <c r="AO202" s="58" t="str">
        <f>VLOOKUP($A:$A,Variables_extraites!$A:$AD,23,FALSE)</f>
        <v>NA</v>
      </c>
      <c r="AP202" s="74" t="str">
        <f>VLOOKUP($A:$A,Variables_extraites!$A:$AD,24,FALSE)</f>
        <v>NA</v>
      </c>
      <c r="AQ202" s="74" t="str">
        <f>VLOOKUP($A:$A,Variables_extraites!$A:$AD,25,FALSE)</f>
        <v>NA</v>
      </c>
      <c r="AR202" s="58" t="str">
        <f>VLOOKUP($A:$A,Variables_extraites!$A:$AD,26,FALSE)</f>
        <v>NA</v>
      </c>
      <c r="AS202" s="74" t="str">
        <f>VLOOKUP($A:$A,Variables_extraites!$A:$AD,27,FALSE)</f>
        <v>NA</v>
      </c>
      <c r="AT202" s="74" t="str">
        <f>VLOOKUP($A:$A,Variables_extraites!$A:$AD,28,FALSE)</f>
        <v>NA</v>
      </c>
      <c r="AU202" s="74" t="str">
        <f>VLOOKUP($A:$A,Variables_extraites!$A:$AD,29,FALSE)</f>
        <v>NA</v>
      </c>
      <c r="AV202" s="74" t="str">
        <f>VLOOKUP($A:$A,Variables_extraites!$A:$AD,30,FALSE)</f>
        <v>NA</v>
      </c>
      <c r="AW202" s="877" t="s">
        <v>64</v>
      </c>
      <c r="AX202" s="877" t="s">
        <v>64</v>
      </c>
      <c r="AY202" s="877" t="s">
        <v>64</v>
      </c>
      <c r="AZ202" s="877" t="s">
        <v>64</v>
      </c>
      <c r="BA202" s="877" t="s">
        <v>64</v>
      </c>
      <c r="BB202" s="877" t="s">
        <v>64</v>
      </c>
      <c r="BC202" s="877" t="s">
        <v>64</v>
      </c>
      <c r="BD202" s="877" t="s">
        <v>64</v>
      </c>
      <c r="BE202" s="877" t="s">
        <v>64</v>
      </c>
      <c r="BF202" s="877" t="s">
        <v>64</v>
      </c>
      <c r="BG202" s="877" t="s">
        <v>64</v>
      </c>
      <c r="BH202" s="877" t="s">
        <v>64</v>
      </c>
      <c r="BI202" s="877" t="s">
        <v>64</v>
      </c>
      <c r="BJ202" s="877" t="s">
        <v>64</v>
      </c>
      <c r="BK202" s="877" t="s">
        <v>64</v>
      </c>
      <c r="BL202" s="877" t="s">
        <v>64</v>
      </c>
      <c r="BM202" s="877" t="s">
        <v>64</v>
      </c>
      <c r="BN202" s="877" t="s">
        <v>64</v>
      </c>
      <c r="BO202" s="877" t="s">
        <v>64</v>
      </c>
      <c r="BP202" s="877" t="s">
        <v>64</v>
      </c>
      <c r="BQ202" s="877" t="s">
        <v>64</v>
      </c>
      <c r="BR202" s="877" t="s">
        <v>64</v>
      </c>
      <c r="BS202" s="877" t="s">
        <v>64</v>
      </c>
      <c r="BT202" s="877" t="s">
        <v>64</v>
      </c>
      <c r="BU202" s="877" t="s">
        <v>64</v>
      </c>
      <c r="BV202" s="877" t="s">
        <v>64</v>
      </c>
      <c r="BW202" s="877" t="s">
        <v>64</v>
      </c>
      <c r="BX202" s="877" t="s">
        <v>64</v>
      </c>
      <c r="BY202" s="877" t="s">
        <v>64</v>
      </c>
      <c r="BZ202" s="877" t="s">
        <v>64</v>
      </c>
      <c r="CA202" s="877" t="s">
        <v>64</v>
      </c>
      <c r="CB202" s="877" t="s">
        <v>64</v>
      </c>
      <c r="CC202" s="877" t="s">
        <v>64</v>
      </c>
      <c r="CD202" s="877" t="s">
        <v>64</v>
      </c>
    </row>
    <row r="203" spans="1:82" ht="15.75" x14ac:dyDescent="0.25">
      <c r="A203" s="876">
        <v>1098</v>
      </c>
      <c r="B203" s="511">
        <v>98</v>
      </c>
      <c r="C203" s="61">
        <v>5</v>
      </c>
      <c r="D203" s="29" t="s">
        <v>2121</v>
      </c>
      <c r="E203" s="27">
        <v>10491</v>
      </c>
      <c r="F203" s="911" t="s">
        <v>2119</v>
      </c>
      <c r="G203" s="911"/>
      <c r="H203" s="952">
        <v>85.0356164383562</v>
      </c>
      <c r="I203" s="514">
        <v>18.591130340724717</v>
      </c>
      <c r="J203" s="511">
        <v>0</v>
      </c>
      <c r="K203" s="514">
        <v>4</v>
      </c>
      <c r="L203" s="511">
        <v>0</v>
      </c>
      <c r="M203" s="936">
        <v>46</v>
      </c>
      <c r="N203" s="916"/>
      <c r="O203" s="914"/>
      <c r="P203" s="915"/>
      <c r="Q203" s="916"/>
      <c r="R203" s="227"/>
      <c r="S203" s="227">
        <v>8.3333333333333339</v>
      </c>
      <c r="T203" s="334">
        <v>31</v>
      </c>
      <c r="U203" s="334"/>
      <c r="V203" s="937"/>
      <c r="W203" s="937"/>
      <c r="X203" s="938">
        <v>16.461636064479901</v>
      </c>
      <c r="Y203" s="28">
        <f>VLOOKUP($A:$A,Variables_extraites!$A:$AD,7,FALSE)</f>
        <v>0</v>
      </c>
      <c r="Z203" s="28">
        <f>VLOOKUP($A:$A,Variables_extraites!$A:$AD,8,FALSE)</f>
        <v>0</v>
      </c>
      <c r="AA203" s="28">
        <f>VLOOKUP($A:$A,Variables_extraites!$A:$AD,9,FALSE)</f>
        <v>10.9</v>
      </c>
      <c r="AB203" s="28">
        <f>VLOOKUP($A:$A,Variables_extraites!$A:$AD,10,FALSE)</f>
        <v>1</v>
      </c>
      <c r="AC203" s="28" t="str">
        <f>VLOOKUP($A:$A,Variables_extraites!$A:$AD,11,FALSE)</f>
        <v>NA</v>
      </c>
      <c r="AD203" s="28" t="str">
        <f>VLOOKUP($A:$A,Variables_extraites!$A:$AD,12,FALSE)</f>
        <v>NA</v>
      </c>
      <c r="AE203" s="74">
        <f>VLOOKUP($A:$A,Variables_extraites!$A:$AD,13,FALSE)</f>
        <v>10</v>
      </c>
      <c r="AF203" s="74" t="str">
        <f>VLOOKUP($A:$A,Variables_extraites!$A:$AD,14,FALSE)</f>
        <v>NA</v>
      </c>
      <c r="AG203" s="84">
        <f>VLOOKUP($A:$A,Variables_extraites!$A:$AD,15,FALSE)</f>
        <v>9</v>
      </c>
      <c r="AH203" s="74" t="str">
        <f>VLOOKUP($A:$A,Variables_extraites!$A:$AD,16,FALSE)</f>
        <v>NA</v>
      </c>
      <c r="AI203" s="58" t="str">
        <f>VLOOKUP($A:$A,Variables_extraites!$A:$AD,17,FALSE)</f>
        <v>NA</v>
      </c>
      <c r="AJ203" s="58" t="str">
        <f>VLOOKUP($A:$A,Variables_extraites!$A:$AD,18,FALSE)</f>
        <v>NA</v>
      </c>
      <c r="AK203" s="74">
        <f>VLOOKUP($A:$A,Variables_extraites!$A:$AD,19,FALSE)</f>
        <v>1</v>
      </c>
      <c r="AL203" s="58">
        <f>VLOOKUP($A:$A,Variables_extraites!$A:$AD,20,FALSE)</f>
        <v>42995</v>
      </c>
      <c r="AM203" s="74">
        <f>VLOOKUP($A:$A,Variables_extraites!$A:$AD,21,FALSE)</f>
        <v>48</v>
      </c>
      <c r="AN203" s="74" t="str">
        <f>VLOOKUP($A:$A,Variables_extraites!$A:$AD,22,FALSE)</f>
        <v>NA</v>
      </c>
      <c r="AO203" s="58" t="str">
        <f>VLOOKUP($A:$A,Variables_extraites!$A:$AD,23,FALSE)</f>
        <v>NA</v>
      </c>
      <c r="AP203" s="74" t="str">
        <f>VLOOKUP($A:$A,Variables_extraites!$A:$AD,24,FALSE)</f>
        <v>NA</v>
      </c>
      <c r="AQ203" s="74" t="str">
        <f>VLOOKUP($A:$A,Variables_extraites!$A:$AD,25,FALSE)</f>
        <v>NA</v>
      </c>
      <c r="AR203" s="58" t="str">
        <f>VLOOKUP($A:$A,Variables_extraites!$A:$AD,26,FALSE)</f>
        <v>NA</v>
      </c>
      <c r="AS203" s="74" t="str">
        <f>VLOOKUP($A:$A,Variables_extraites!$A:$AD,27,FALSE)</f>
        <v>NA</v>
      </c>
      <c r="AT203" s="74" t="str">
        <f>VLOOKUP($A:$A,Variables_extraites!$A:$AD,28,FALSE)</f>
        <v>NA</v>
      </c>
      <c r="AU203" s="74" t="str">
        <f>VLOOKUP($A:$A,Variables_extraites!$A:$AD,29,FALSE)</f>
        <v>NA</v>
      </c>
      <c r="AV203" s="74" t="str">
        <f>VLOOKUP($A:$A,Variables_extraites!$A:$AD,30,FALSE)</f>
        <v>NA</v>
      </c>
      <c r="AW203" s="877" t="s">
        <v>64</v>
      </c>
      <c r="AX203" s="877" t="s">
        <v>64</v>
      </c>
      <c r="AY203" s="877" t="s">
        <v>64</v>
      </c>
      <c r="AZ203" s="877" t="s">
        <v>64</v>
      </c>
      <c r="BA203" s="877" t="s">
        <v>64</v>
      </c>
      <c r="BB203" s="877" t="s">
        <v>64</v>
      </c>
      <c r="BC203" s="877" t="s">
        <v>64</v>
      </c>
      <c r="BD203" s="877" t="s">
        <v>64</v>
      </c>
      <c r="BE203" s="877" t="s">
        <v>64</v>
      </c>
      <c r="BF203" s="877" t="s">
        <v>64</v>
      </c>
      <c r="BG203" s="877" t="s">
        <v>64</v>
      </c>
      <c r="BH203" s="877" t="s">
        <v>64</v>
      </c>
      <c r="BI203" s="877" t="s">
        <v>64</v>
      </c>
      <c r="BJ203" s="877" t="s">
        <v>64</v>
      </c>
      <c r="BK203" s="877" t="s">
        <v>64</v>
      </c>
      <c r="BL203" s="877" t="s">
        <v>64</v>
      </c>
      <c r="BM203" s="877" t="s">
        <v>64</v>
      </c>
      <c r="BN203" s="877" t="s">
        <v>64</v>
      </c>
      <c r="BO203" s="877" t="s">
        <v>64</v>
      </c>
      <c r="BP203" s="877" t="s">
        <v>64</v>
      </c>
      <c r="BQ203" s="877" t="s">
        <v>64</v>
      </c>
      <c r="BR203" s="877" t="s">
        <v>64</v>
      </c>
      <c r="BS203" s="877" t="s">
        <v>64</v>
      </c>
      <c r="BT203" s="877" t="s">
        <v>64</v>
      </c>
      <c r="BU203" s="877" t="s">
        <v>64</v>
      </c>
      <c r="BV203" s="877" t="s">
        <v>64</v>
      </c>
      <c r="BW203" s="877" t="s">
        <v>64</v>
      </c>
      <c r="BX203" s="877" t="s">
        <v>64</v>
      </c>
      <c r="BY203" s="877" t="s">
        <v>64</v>
      </c>
      <c r="BZ203" s="877" t="s">
        <v>64</v>
      </c>
      <c r="CA203" s="877" t="s">
        <v>64</v>
      </c>
      <c r="CB203" s="877" t="s">
        <v>64</v>
      </c>
      <c r="CC203" s="877" t="s">
        <v>64</v>
      </c>
      <c r="CD203" s="877" t="s">
        <v>64</v>
      </c>
    </row>
    <row r="204" spans="1:82" ht="15.75" x14ac:dyDescent="0.25">
      <c r="A204" s="876">
        <v>1100</v>
      </c>
      <c r="B204" s="511">
        <v>100</v>
      </c>
      <c r="C204" s="61">
        <v>5</v>
      </c>
      <c r="D204" s="29" t="s">
        <v>2121</v>
      </c>
      <c r="E204" s="27">
        <v>10617</v>
      </c>
      <c r="F204" s="911" t="s">
        <v>2119</v>
      </c>
      <c r="G204" s="911" t="s">
        <v>2119</v>
      </c>
      <c r="H204" s="952">
        <v>74.389041095890406</v>
      </c>
      <c r="I204" s="514">
        <v>25.249337204898371</v>
      </c>
      <c r="J204" s="511">
        <v>0</v>
      </c>
      <c r="K204" s="514">
        <v>2</v>
      </c>
      <c r="L204" s="511">
        <v>0</v>
      </c>
      <c r="M204" s="936">
        <v>87</v>
      </c>
      <c r="N204" s="916"/>
      <c r="O204" s="914"/>
      <c r="P204" s="915"/>
      <c r="Q204" s="916"/>
      <c r="R204" s="227"/>
      <c r="S204" s="227">
        <v>11.428571428571429</v>
      </c>
      <c r="T204" s="334"/>
      <c r="U204" s="334"/>
      <c r="V204" s="937"/>
      <c r="W204" s="937"/>
      <c r="X204" s="938">
        <v>31.395390745308099</v>
      </c>
      <c r="Y204" s="28">
        <f>VLOOKUP($A:$A,Variables_extraites!$A:$AD,7,FALSE)</f>
        <v>0</v>
      </c>
      <c r="Z204" s="28">
        <f>VLOOKUP($A:$A,Variables_extraites!$A:$AD,8,FALSE)</f>
        <v>0</v>
      </c>
      <c r="AA204" s="28">
        <f>VLOOKUP($A:$A,Variables_extraites!$A:$AD,9,FALSE)</f>
        <v>14.2</v>
      </c>
      <c r="AB204" s="28">
        <f>VLOOKUP($A:$A,Variables_extraites!$A:$AD,10,FALSE)</f>
        <v>0</v>
      </c>
      <c r="AC204" s="28" t="str">
        <f>VLOOKUP($A:$A,Variables_extraites!$A:$AD,11,FALSE)</f>
        <v>NA</v>
      </c>
      <c r="AD204" s="28" t="str">
        <f>VLOOKUP($A:$A,Variables_extraites!$A:$AD,12,FALSE)</f>
        <v>NA</v>
      </c>
      <c r="AE204" s="74">
        <f>VLOOKUP($A:$A,Variables_extraites!$A:$AD,13,FALSE)</f>
        <v>34</v>
      </c>
      <c r="AF204" s="74">
        <f>VLOOKUP($A:$A,Variables_extraites!$A:$AD,14,FALSE)</f>
        <v>0.90140845070422537</v>
      </c>
      <c r="AG204" s="84" t="str">
        <f>VLOOKUP($A:$A,Variables_extraites!$A:$AD,15,FALSE)</f>
        <v>NA</v>
      </c>
      <c r="AH204" s="74" t="str">
        <f>VLOOKUP($A:$A,Variables_extraites!$A:$AD,16,FALSE)</f>
        <v>NA</v>
      </c>
      <c r="AI204" s="58" t="str">
        <f>VLOOKUP($A:$A,Variables_extraites!$A:$AD,17,FALSE)</f>
        <v>NA</v>
      </c>
      <c r="AJ204" s="58" t="str">
        <f>VLOOKUP($A:$A,Variables_extraites!$A:$AD,18,FALSE)</f>
        <v>NA</v>
      </c>
      <c r="AK204" s="74">
        <f>VLOOKUP($A:$A,Variables_extraites!$A:$AD,19,FALSE)</f>
        <v>0</v>
      </c>
      <c r="AL204" s="58">
        <f>VLOOKUP($A:$A,Variables_extraites!$A:$AD,20,FALSE)</f>
        <v>43502</v>
      </c>
      <c r="AM204" s="74">
        <f>VLOOKUP($A:$A,Variables_extraites!$A:$AD,21,FALSE)</f>
        <v>64</v>
      </c>
      <c r="AN204" s="74" t="str">
        <f>VLOOKUP($A:$A,Variables_extraites!$A:$AD,22,FALSE)</f>
        <v>NA</v>
      </c>
      <c r="AO204" s="58" t="str">
        <f>VLOOKUP($A:$A,Variables_extraites!$A:$AD,23,FALSE)</f>
        <v>NA</v>
      </c>
      <c r="AP204" s="74" t="str">
        <f>VLOOKUP($A:$A,Variables_extraites!$A:$AD,24,FALSE)</f>
        <v>NA</v>
      </c>
      <c r="AQ204" s="74" t="str">
        <f>VLOOKUP($A:$A,Variables_extraites!$A:$AD,25,FALSE)</f>
        <v>NA</v>
      </c>
      <c r="AR204" s="58" t="str">
        <f>VLOOKUP($A:$A,Variables_extraites!$A:$AD,26,FALSE)</f>
        <v>NA</v>
      </c>
      <c r="AS204" s="74" t="str">
        <f>VLOOKUP($A:$A,Variables_extraites!$A:$AD,27,FALSE)</f>
        <v>NA</v>
      </c>
      <c r="AT204" s="74" t="str">
        <f>VLOOKUP($A:$A,Variables_extraites!$A:$AD,28,FALSE)</f>
        <v>NA</v>
      </c>
      <c r="AU204" s="74" t="str">
        <f>VLOOKUP($A:$A,Variables_extraites!$A:$AD,29,FALSE)</f>
        <v>NA</v>
      </c>
      <c r="AV204" s="74" t="str">
        <f>VLOOKUP($A:$A,Variables_extraites!$A:$AD,30,FALSE)</f>
        <v>NA</v>
      </c>
      <c r="AW204" s="877">
        <v>8.2475478068902994</v>
      </c>
      <c r="AX204" s="877">
        <v>6.2755658345603296</v>
      </c>
      <c r="AY204" s="877">
        <v>4.9823091301297699</v>
      </c>
      <c r="AZ204" s="877">
        <v>1.6959938131098999</v>
      </c>
      <c r="BA204" s="877">
        <v>7.8867939899752901</v>
      </c>
      <c r="BB204" s="877">
        <v>5.8974824681960998</v>
      </c>
      <c r="BC204" s="877">
        <v>8.5630818437496501</v>
      </c>
      <c r="BD204" s="877">
        <v>7.2120829114410601</v>
      </c>
      <c r="BE204" s="877">
        <v>5.6293566200796104</v>
      </c>
      <c r="BF204" s="877">
        <v>0.93357263826102399</v>
      </c>
      <c r="BG204" s="877">
        <v>5.5960406326711398</v>
      </c>
      <c r="BH204" s="877">
        <v>6.1415962783838198</v>
      </c>
      <c r="BI204" s="877">
        <v>7.0447219673409798</v>
      </c>
      <c r="BJ204" s="877">
        <v>4.3204846780176904</v>
      </c>
      <c r="BK204" s="877">
        <v>6.2216837810109702</v>
      </c>
      <c r="BL204" s="877">
        <v>7.1481206311239598</v>
      </c>
      <c r="BM204" s="877">
        <v>6.0476692513913104</v>
      </c>
      <c r="BN204" s="877">
        <v>5.9836776946980699</v>
      </c>
      <c r="BO204" s="877">
        <v>5.68425770505893</v>
      </c>
      <c r="BP204" s="877">
        <v>6.2971914165658598</v>
      </c>
      <c r="BQ204" s="877">
        <v>7.4146429584100098</v>
      </c>
      <c r="BR204" s="877">
        <v>3.8914191868460799</v>
      </c>
      <c r="BS204" s="877">
        <v>10.4614999109005</v>
      </c>
      <c r="BT204" s="877">
        <v>2.0356239097307198</v>
      </c>
      <c r="BU204" s="877">
        <v>6.06371864015225</v>
      </c>
      <c r="BV204" s="877">
        <v>6.5380725027378501</v>
      </c>
      <c r="BW204" s="877">
        <v>6.16892278185294</v>
      </c>
      <c r="BX204" s="877">
        <v>11.569551851083601</v>
      </c>
      <c r="BY204" s="877">
        <v>3.8904466926799102</v>
      </c>
      <c r="BZ204" s="877">
        <v>9.3460482725902505</v>
      </c>
      <c r="CA204" s="877">
        <v>4.08406426478847</v>
      </c>
      <c r="CB204" s="877">
        <v>2.2235035784933599</v>
      </c>
      <c r="CC204" s="877">
        <v>2.1722994533061701</v>
      </c>
      <c r="CD204" s="877">
        <v>8.4258760011697493</v>
      </c>
    </row>
    <row r="205" spans="1:82" ht="15.75" x14ac:dyDescent="0.25">
      <c r="A205" s="876">
        <v>1103</v>
      </c>
      <c r="B205" s="511">
        <v>103</v>
      </c>
      <c r="C205" s="61">
        <v>5</v>
      </c>
      <c r="D205" s="29" t="s">
        <v>2121</v>
      </c>
      <c r="E205" s="27">
        <v>10451</v>
      </c>
      <c r="F205" s="911" t="s">
        <v>2119</v>
      </c>
      <c r="G205" s="911" t="s">
        <v>2119</v>
      </c>
      <c r="H205" s="952">
        <v>54.876712328767098</v>
      </c>
      <c r="I205" s="514">
        <v>31.17913832199547</v>
      </c>
      <c r="J205" s="511">
        <v>1</v>
      </c>
      <c r="K205" s="514">
        <v>3</v>
      </c>
      <c r="L205" s="511">
        <v>1</v>
      </c>
      <c r="M205" s="936">
        <v>84</v>
      </c>
      <c r="N205" s="916"/>
      <c r="O205" s="914"/>
      <c r="P205" s="915"/>
      <c r="Q205" s="916"/>
      <c r="R205" s="227"/>
      <c r="S205" s="227">
        <v>16.34980988593156</v>
      </c>
      <c r="T205" s="334">
        <v>44</v>
      </c>
      <c r="U205" s="334"/>
      <c r="V205" s="937"/>
      <c r="W205" s="937"/>
      <c r="X205" s="938">
        <v>48.3621844027736</v>
      </c>
      <c r="Y205" s="28">
        <f>VLOOKUP($A:$A,Variables_extraites!$A:$AD,7,FALSE)</f>
        <v>0</v>
      </c>
      <c r="Z205" s="28">
        <f>VLOOKUP($A:$A,Variables_extraites!$A:$AD,8,FALSE)</f>
        <v>0</v>
      </c>
      <c r="AA205" s="28">
        <f>VLOOKUP($A:$A,Variables_extraites!$A:$AD,9,FALSE)</f>
        <v>12.6</v>
      </c>
      <c r="AB205" s="28">
        <f>VLOOKUP($A:$A,Variables_extraites!$A:$AD,10,FALSE)</f>
        <v>1</v>
      </c>
      <c r="AC205" s="28" t="str">
        <f>VLOOKUP($A:$A,Variables_extraites!$A:$AD,11,FALSE)</f>
        <v>NA</v>
      </c>
      <c r="AD205" s="28" t="str">
        <f>VLOOKUP($A:$A,Variables_extraites!$A:$AD,12,FALSE)</f>
        <v>NA</v>
      </c>
      <c r="AE205" s="74">
        <f>VLOOKUP($A:$A,Variables_extraites!$A:$AD,13,FALSE)</f>
        <v>35</v>
      </c>
      <c r="AF205" s="74" t="str">
        <f>VLOOKUP($A:$A,Variables_extraites!$A:$AD,14,FALSE)</f>
        <v>NA</v>
      </c>
      <c r="AG205" s="84">
        <f>VLOOKUP($A:$A,Variables_extraites!$A:$AD,15,FALSE)</f>
        <v>16</v>
      </c>
      <c r="AH205" s="74" t="str">
        <f>VLOOKUP($A:$A,Variables_extraites!$A:$AD,16,FALSE)</f>
        <v>NA</v>
      </c>
      <c r="AI205" s="58" t="str">
        <f>VLOOKUP($A:$A,Variables_extraites!$A:$AD,17,FALSE)</f>
        <v>NA</v>
      </c>
      <c r="AJ205" s="58" t="str">
        <f>VLOOKUP($A:$A,Variables_extraites!$A:$AD,18,FALSE)</f>
        <v>NA</v>
      </c>
      <c r="AK205" s="74">
        <f>VLOOKUP($A:$A,Variables_extraites!$A:$AD,19,FALSE)</f>
        <v>1</v>
      </c>
      <c r="AL205" s="58">
        <f>VLOOKUP($A:$A,Variables_extraites!$A:$AD,20,FALSE)</f>
        <v>42412</v>
      </c>
      <c r="AM205" s="74">
        <f>VLOOKUP($A:$A,Variables_extraites!$A:$AD,21,FALSE)</f>
        <v>29</v>
      </c>
      <c r="AN205" s="74" t="str">
        <f>VLOOKUP($A:$A,Variables_extraites!$A:$AD,22,FALSE)</f>
        <v>NA</v>
      </c>
      <c r="AO205" s="58" t="str">
        <f>VLOOKUP($A:$A,Variables_extraites!$A:$AD,23,FALSE)</f>
        <v>NA</v>
      </c>
      <c r="AP205" s="74" t="str">
        <f>VLOOKUP($A:$A,Variables_extraites!$A:$AD,24,FALSE)</f>
        <v>NA</v>
      </c>
      <c r="AQ205" s="74" t="str">
        <f>VLOOKUP($A:$A,Variables_extraites!$A:$AD,25,FALSE)</f>
        <v>NA</v>
      </c>
      <c r="AR205" s="58" t="str">
        <f>VLOOKUP($A:$A,Variables_extraites!$A:$AD,26,FALSE)</f>
        <v>NA</v>
      </c>
      <c r="AS205" s="74" t="str">
        <f>VLOOKUP($A:$A,Variables_extraites!$A:$AD,27,FALSE)</f>
        <v>NA</v>
      </c>
      <c r="AT205" s="74" t="str">
        <f>VLOOKUP($A:$A,Variables_extraites!$A:$AD,28,FALSE)</f>
        <v>NA</v>
      </c>
      <c r="AU205" s="74" t="str">
        <f>VLOOKUP($A:$A,Variables_extraites!$A:$AD,29,FALSE)</f>
        <v>NA</v>
      </c>
      <c r="AV205" s="74" t="str">
        <f>VLOOKUP($A:$A,Variables_extraites!$A:$AD,30,FALSE)</f>
        <v>NA</v>
      </c>
      <c r="AW205" s="877">
        <v>8.0905888274313007</v>
      </c>
      <c r="AX205" s="877">
        <v>6.3750394313469201</v>
      </c>
      <c r="AY205" s="877">
        <v>4.6241008946281097</v>
      </c>
      <c r="AZ205" s="877">
        <v>3.9495349330170102</v>
      </c>
      <c r="BA205" s="877">
        <v>7.4969735809982803</v>
      </c>
      <c r="BB205" s="877">
        <v>8.9978004684234794</v>
      </c>
      <c r="BC205" s="877">
        <v>5.4008794362821799</v>
      </c>
      <c r="BD205" s="877">
        <v>8.1455755663548199</v>
      </c>
      <c r="BE205" s="877">
        <v>5.8982083525087203</v>
      </c>
      <c r="BF205" s="877">
        <v>1.7865963618908101</v>
      </c>
      <c r="BG205" s="877">
        <v>5.6831349851260899</v>
      </c>
      <c r="BH205" s="877">
        <v>6.3400281023899296</v>
      </c>
      <c r="BI205" s="877">
        <v>7.6279715510877999</v>
      </c>
      <c r="BJ205" s="877">
        <v>3.3305584000307999</v>
      </c>
      <c r="BK205" s="877">
        <v>5.7758406985312503</v>
      </c>
      <c r="BL205" s="877">
        <v>7.3832722831757502</v>
      </c>
      <c r="BM205" s="877">
        <v>6.9732668609932897</v>
      </c>
      <c r="BN205" s="877">
        <v>6.8303567474192199</v>
      </c>
      <c r="BO205" s="877">
        <v>5.0036022366801998</v>
      </c>
      <c r="BP205" s="877">
        <v>5.9708536543404804</v>
      </c>
      <c r="BQ205" s="877">
        <v>7.3596617223338798</v>
      </c>
      <c r="BR205" s="877">
        <v>1.4750848829487799</v>
      </c>
      <c r="BS205" s="877">
        <v>11.006676715309</v>
      </c>
      <c r="BT205" s="877">
        <v>-1.1844245711374299</v>
      </c>
      <c r="BU205" s="877">
        <v>8.6704084029154291</v>
      </c>
      <c r="BV205" s="877">
        <v>6.77122533639095</v>
      </c>
      <c r="BW205" s="877">
        <v>2.9088129077395499</v>
      </c>
      <c r="BX205" s="877">
        <v>12.481852396770201</v>
      </c>
      <c r="BY205" s="877">
        <v>3.6803243568440198</v>
      </c>
      <c r="BZ205" s="877">
        <v>6.7928553523624897</v>
      </c>
      <c r="CA205" s="877">
        <v>5.2384047393250803</v>
      </c>
      <c r="CB205" s="877">
        <v>5.6889970444076798</v>
      </c>
      <c r="CC205" s="877">
        <v>7.1953235199666397</v>
      </c>
      <c r="CD205" s="877">
        <v>12.191101286446401</v>
      </c>
    </row>
    <row r="206" spans="1:82" ht="15.75" x14ac:dyDescent="0.25">
      <c r="A206" s="876">
        <v>1104</v>
      </c>
      <c r="B206" s="735">
        <v>104</v>
      </c>
      <c r="C206" s="27">
        <v>5</v>
      </c>
      <c r="D206" s="29" t="s">
        <v>2121</v>
      </c>
      <c r="E206" s="27">
        <v>10355</v>
      </c>
      <c r="F206" s="911" t="s">
        <v>2119</v>
      </c>
      <c r="G206" s="911" t="s">
        <v>2119</v>
      </c>
      <c r="H206" s="953">
        <v>74.479452054794521</v>
      </c>
      <c r="I206" s="107">
        <v>29.7</v>
      </c>
      <c r="J206" s="735">
        <v>1</v>
      </c>
      <c r="K206" s="74"/>
      <c r="L206" s="27">
        <v>0</v>
      </c>
      <c r="M206" s="939">
        <v>41</v>
      </c>
      <c r="N206" s="940"/>
      <c r="O206" s="933"/>
      <c r="P206" s="941"/>
      <c r="Q206" s="940"/>
      <c r="R206" s="72"/>
      <c r="S206" s="72"/>
      <c r="T206" s="942"/>
      <c r="U206" s="943"/>
      <c r="V206" s="944"/>
      <c r="W206" s="944"/>
      <c r="X206" s="582"/>
      <c r="Y206" s="28" t="str">
        <f>VLOOKUP($A:$A,Variables_extraites!$A:$AD,7,FALSE)</f>
        <v>NA</v>
      </c>
      <c r="Z206" s="28" t="str">
        <f>VLOOKUP($A:$A,Variables_extraites!$A:$AD,8,FALSE)</f>
        <v>NA</v>
      </c>
      <c r="AA206" s="28">
        <f>VLOOKUP($A:$A,Variables_extraites!$A:$AD,9,FALSE)</f>
        <v>17</v>
      </c>
      <c r="AB206" s="28" t="str">
        <f>VLOOKUP($A:$A,Variables_extraites!$A:$AD,10,FALSE)</f>
        <v>NA</v>
      </c>
      <c r="AC206" s="28" t="str">
        <f>VLOOKUP($A:$A,Variables_extraites!$A:$AD,11,FALSE)</f>
        <v>NA</v>
      </c>
      <c r="AD206" s="28" t="str">
        <f>VLOOKUP($A:$A,Variables_extraites!$A:$AD,12,FALSE)</f>
        <v>NA</v>
      </c>
      <c r="AE206" s="74" t="str">
        <f>VLOOKUP($A:$A,Variables_extraites!$A:$AD,13,FALSE)</f>
        <v>NA</v>
      </c>
      <c r="AF206" s="74" t="str">
        <f>VLOOKUP($A:$A,Variables_extraites!$A:$AD,14,FALSE)</f>
        <v>NA</v>
      </c>
      <c r="AG206" s="84" t="str">
        <f>VLOOKUP($A:$A,Variables_extraites!$A:$AD,15,FALSE)</f>
        <v>NA</v>
      </c>
      <c r="AH206" s="74" t="str">
        <f>VLOOKUP($A:$A,Variables_extraites!$A:$AD,16,FALSE)</f>
        <v>NA</v>
      </c>
      <c r="AI206" s="58" t="str">
        <f>VLOOKUP($A:$A,Variables_extraites!$A:$AD,17,FALSE)</f>
        <v>NA</v>
      </c>
      <c r="AJ206" s="58" t="str">
        <f>VLOOKUP($A:$A,Variables_extraites!$A:$AD,18,FALSE)</f>
        <v>NA</v>
      </c>
      <c r="AK206" s="74" t="str">
        <f>VLOOKUP($A:$A,Variables_extraites!$A:$AD,19,FALSE)</f>
        <v>NA</v>
      </c>
      <c r="AL206" s="58" t="str">
        <f>VLOOKUP($A:$A,Variables_extraites!$A:$AD,20,FALSE)</f>
        <v>NA</v>
      </c>
      <c r="AM206" s="74" t="str">
        <f>VLOOKUP($A:$A,Variables_extraites!$A:$AD,21,FALSE)</f>
        <v>NA</v>
      </c>
      <c r="AN206" s="74" t="str">
        <f>VLOOKUP($A:$A,Variables_extraites!$A:$AD,22,FALSE)</f>
        <v>NA</v>
      </c>
      <c r="AO206" s="58" t="str">
        <f>VLOOKUP($A:$A,Variables_extraites!$A:$AD,23,FALSE)</f>
        <v>NA</v>
      </c>
      <c r="AP206" s="74" t="str">
        <f>VLOOKUP($A:$A,Variables_extraites!$A:$AD,24,FALSE)</f>
        <v>NA</v>
      </c>
      <c r="AQ206" s="74" t="str">
        <f>VLOOKUP($A:$A,Variables_extraites!$A:$AD,25,FALSE)</f>
        <v>NA</v>
      </c>
      <c r="AR206" s="58" t="str">
        <f>VLOOKUP($A:$A,Variables_extraites!$A:$AD,26,FALSE)</f>
        <v>NA</v>
      </c>
      <c r="AS206" s="74" t="str">
        <f>VLOOKUP($A:$A,Variables_extraites!$A:$AD,27,FALSE)</f>
        <v>NA</v>
      </c>
      <c r="AT206" s="74" t="str">
        <f>VLOOKUP($A:$A,Variables_extraites!$A:$AD,28,FALSE)</f>
        <v>NA</v>
      </c>
      <c r="AU206" s="74" t="str">
        <f>VLOOKUP($A:$A,Variables_extraites!$A:$AD,29,FALSE)</f>
        <v>NA</v>
      </c>
      <c r="AV206" s="74" t="str">
        <f>VLOOKUP($A:$A,Variables_extraites!$A:$AD,30,FALSE)</f>
        <v>NA</v>
      </c>
      <c r="AW206" s="877">
        <v>8.3041002971298301</v>
      </c>
      <c r="AX206" s="877">
        <v>6.89784545600551</v>
      </c>
      <c r="AY206" s="877">
        <v>4.7197310567498496</v>
      </c>
      <c r="AZ206" s="877">
        <v>0.81885056089543395</v>
      </c>
      <c r="BA206" s="877">
        <v>7.1876489953106004</v>
      </c>
      <c r="BB206" s="877">
        <v>8.4026710213773708</v>
      </c>
      <c r="BC206" s="877">
        <v>7.58263126686054</v>
      </c>
      <c r="BD206" s="877">
        <v>7.8081275874554699</v>
      </c>
      <c r="BE206" s="877">
        <v>6.3210261285929699</v>
      </c>
      <c r="BF206" s="877">
        <v>0.83995958748953203</v>
      </c>
      <c r="BG206" s="877">
        <v>6.1503565802083404</v>
      </c>
      <c r="BH206" s="877">
        <v>6.8643099758239101</v>
      </c>
      <c r="BI206" s="877">
        <v>7.7728094101607299</v>
      </c>
      <c r="BJ206" s="877">
        <v>3.8206895605592099</v>
      </c>
      <c r="BK206" s="877">
        <v>6.0349639897492997</v>
      </c>
      <c r="BL206" s="877">
        <v>7.8680817297131203</v>
      </c>
      <c r="BM206" s="877">
        <v>6.5607149544744798</v>
      </c>
      <c r="BN206" s="877">
        <v>7.3039633562453004</v>
      </c>
      <c r="BO206" s="877">
        <v>5.3362833878644302</v>
      </c>
      <c r="BP206" s="877">
        <v>6.1685216989921701</v>
      </c>
      <c r="BQ206" s="877">
        <v>8.0997685898850893</v>
      </c>
      <c r="BR206" s="877">
        <v>0</v>
      </c>
      <c r="BS206" s="877">
        <v>10.676565376288</v>
      </c>
      <c r="BT206" s="877">
        <v>-1.7858751946471501</v>
      </c>
      <c r="BU206" s="877">
        <v>6.23744899563932</v>
      </c>
      <c r="BV206" s="877">
        <v>6.5414838640542801</v>
      </c>
      <c r="BW206" s="877">
        <v>4.4175150028850902</v>
      </c>
      <c r="BX206" s="877">
        <v>12.3510054600412</v>
      </c>
      <c r="BY206" s="877">
        <v>3.88557436437143</v>
      </c>
      <c r="BZ206" s="877">
        <v>5.4918530963296703</v>
      </c>
      <c r="CA206" s="877">
        <v>4.9368734618242298</v>
      </c>
      <c r="CB206" s="877">
        <v>6.8591523637114804</v>
      </c>
      <c r="CC206" s="877">
        <v>6.23744899563932</v>
      </c>
      <c r="CD206" s="877">
        <v>12.4624405709352</v>
      </c>
    </row>
    <row r="207" spans="1:82" ht="15.75" x14ac:dyDescent="0.25">
      <c r="A207" s="876">
        <v>1105</v>
      </c>
      <c r="B207" s="511">
        <v>105</v>
      </c>
      <c r="C207" s="61">
        <v>5</v>
      </c>
      <c r="D207" s="29" t="s">
        <v>2121</v>
      </c>
      <c r="E207" s="27">
        <v>10525</v>
      </c>
      <c r="F207" s="911" t="s">
        <v>2119</v>
      </c>
      <c r="G207" s="911" t="s">
        <v>2119</v>
      </c>
      <c r="H207" s="952">
        <v>70.523287671232893</v>
      </c>
      <c r="I207" s="514">
        <v>25.617283950617281</v>
      </c>
      <c r="J207" s="511">
        <v>0</v>
      </c>
      <c r="K207" s="514">
        <v>2</v>
      </c>
      <c r="L207" s="511">
        <v>0</v>
      </c>
      <c r="M207" s="936">
        <v>79</v>
      </c>
      <c r="N207" s="916"/>
      <c r="O207" s="914"/>
      <c r="P207" s="915"/>
      <c r="Q207" s="916"/>
      <c r="R207" s="227"/>
      <c r="S207" s="227">
        <v>10.923423423423422</v>
      </c>
      <c r="T207" s="334">
        <v>31</v>
      </c>
      <c r="U207" s="334"/>
      <c r="V207" s="937"/>
      <c r="W207" s="937"/>
      <c r="X207" s="938">
        <v>28.348572933379501</v>
      </c>
      <c r="Y207" s="28">
        <f>VLOOKUP($A:$A,Variables_extraites!$A:$AD,7,FALSE)</f>
        <v>0</v>
      </c>
      <c r="Z207" s="28">
        <f>VLOOKUP($A:$A,Variables_extraites!$A:$AD,8,FALSE)</f>
        <v>0</v>
      </c>
      <c r="AA207" s="28">
        <f>VLOOKUP($A:$A,Variables_extraites!$A:$AD,9,FALSE)</f>
        <v>16.100000000000001</v>
      </c>
      <c r="AB207" s="28">
        <f>VLOOKUP($A:$A,Variables_extraites!$A:$AD,10,FALSE)</f>
        <v>0</v>
      </c>
      <c r="AC207" s="28" t="str">
        <f>VLOOKUP($A:$A,Variables_extraites!$A:$AD,11,FALSE)</f>
        <v>NA</v>
      </c>
      <c r="AD207" s="28" t="str">
        <f>VLOOKUP($A:$A,Variables_extraites!$A:$AD,12,FALSE)</f>
        <v>NA</v>
      </c>
      <c r="AE207" s="74">
        <f>VLOOKUP($A:$A,Variables_extraites!$A:$AD,13,FALSE)</f>
        <v>26</v>
      </c>
      <c r="AF207" s="74" t="str">
        <f>VLOOKUP($A:$A,Variables_extraites!$A:$AD,14,FALSE)</f>
        <v>NA</v>
      </c>
      <c r="AG207" s="84">
        <f>VLOOKUP($A:$A,Variables_extraites!$A:$AD,15,FALSE)</f>
        <v>16</v>
      </c>
      <c r="AH207" s="74" t="str">
        <f>VLOOKUP($A:$A,Variables_extraites!$A:$AD,16,FALSE)</f>
        <v>NA</v>
      </c>
      <c r="AI207" s="58" t="str">
        <f>VLOOKUP($A:$A,Variables_extraites!$A:$AD,17,FALSE)</f>
        <v>NA</v>
      </c>
      <c r="AJ207" s="58" t="str">
        <f>VLOOKUP($A:$A,Variables_extraites!$A:$AD,18,FALSE)</f>
        <v>NA</v>
      </c>
      <c r="AK207" s="74">
        <f>VLOOKUP($A:$A,Variables_extraites!$A:$AD,19,FALSE)</f>
        <v>0</v>
      </c>
      <c r="AL207" s="58" t="str">
        <f>VLOOKUP($A:$A,Variables_extraites!$A:$AD,20,FALSE)</f>
        <v>NA</v>
      </c>
      <c r="AM207" s="74" t="str">
        <f>VLOOKUP($A:$A,Variables_extraites!$A:$AD,21,FALSE)</f>
        <v>NA</v>
      </c>
      <c r="AN207" s="74" t="str">
        <f>VLOOKUP($A:$A,Variables_extraites!$A:$AD,22,FALSE)</f>
        <v>NA</v>
      </c>
      <c r="AO207" s="58" t="str">
        <f>VLOOKUP($A:$A,Variables_extraites!$A:$AD,23,FALSE)</f>
        <v>NA</v>
      </c>
      <c r="AP207" s="74" t="str">
        <f>VLOOKUP($A:$A,Variables_extraites!$A:$AD,24,FALSE)</f>
        <v>NA</v>
      </c>
      <c r="AQ207" s="74" t="str">
        <f>VLOOKUP($A:$A,Variables_extraites!$A:$AD,25,FALSE)</f>
        <v>NA</v>
      </c>
      <c r="AR207" s="58" t="str">
        <f>VLOOKUP($A:$A,Variables_extraites!$A:$AD,26,FALSE)</f>
        <v>NA</v>
      </c>
      <c r="AS207" s="74" t="str">
        <f>VLOOKUP($A:$A,Variables_extraites!$A:$AD,27,FALSE)</f>
        <v>NA</v>
      </c>
      <c r="AT207" s="74" t="str">
        <f>VLOOKUP($A:$A,Variables_extraites!$A:$AD,28,FALSE)</f>
        <v>NA</v>
      </c>
      <c r="AU207" s="74" t="str">
        <f>VLOOKUP($A:$A,Variables_extraites!$A:$AD,29,FALSE)</f>
        <v>NA</v>
      </c>
      <c r="AV207" s="74" t="str">
        <f>VLOOKUP($A:$A,Variables_extraites!$A:$AD,30,FALSE)</f>
        <v>NA</v>
      </c>
      <c r="AW207" s="877">
        <v>7.37060023226773</v>
      </c>
      <c r="AX207" s="877">
        <v>7.3586951513290098</v>
      </c>
      <c r="AY207" s="877">
        <v>4.9546616208379</v>
      </c>
      <c r="AZ207" s="877">
        <v>3.3030500846816699</v>
      </c>
      <c r="BA207" s="877">
        <v>6.0864016458800299</v>
      </c>
      <c r="BB207" s="877">
        <v>9.1034189565454593</v>
      </c>
      <c r="BC207" s="877">
        <v>4.2757520488285303</v>
      </c>
      <c r="BD207" s="877">
        <v>8.2971914165658607</v>
      </c>
      <c r="BE207" s="877">
        <v>5.6135316529179304</v>
      </c>
      <c r="BF207" s="877">
        <v>1.2570106182060199</v>
      </c>
      <c r="BG207" s="877">
        <v>5.3673710656485296</v>
      </c>
      <c r="BH207" s="877">
        <v>5.6261470636037201</v>
      </c>
      <c r="BI207" s="877">
        <v>6.9409888993458901</v>
      </c>
      <c r="BJ207" s="877">
        <v>4.4627067506701596</v>
      </c>
      <c r="BK207" s="877">
        <v>5.7920744619288698</v>
      </c>
      <c r="BL207" s="877">
        <v>7.7408601178746101</v>
      </c>
      <c r="BM207" s="877">
        <v>5.9752174570430201</v>
      </c>
      <c r="BN207" s="877">
        <v>6.7538184431735404</v>
      </c>
      <c r="BO207" s="877">
        <v>4.5459683691052897</v>
      </c>
      <c r="BP207" s="877">
        <v>5.8384475925484596</v>
      </c>
      <c r="BQ207" s="877">
        <v>6.81365294595797</v>
      </c>
      <c r="BR207" s="877">
        <v>2</v>
      </c>
      <c r="BS207" s="877">
        <v>9.9571020415622904</v>
      </c>
      <c r="BT207" s="877">
        <v>-0.88896868761125603</v>
      </c>
      <c r="BU207" s="877">
        <v>5.4672794804599798</v>
      </c>
      <c r="BV207" s="877">
        <v>5.8537461970087596</v>
      </c>
      <c r="BW207" s="877">
        <v>4.34553831007001</v>
      </c>
      <c r="BX207" s="877">
        <v>10.9619271373167</v>
      </c>
      <c r="BY207" s="877">
        <v>3.4528589647138102</v>
      </c>
      <c r="BZ207" s="877">
        <v>5.6088092426755196</v>
      </c>
      <c r="CA207" s="877">
        <v>4.0976107966264204</v>
      </c>
      <c r="CB207" s="877">
        <v>5.3531178946411799</v>
      </c>
      <c r="CC207" s="877">
        <v>3.4672794804599798</v>
      </c>
      <c r="CD207" s="877">
        <v>10.846070729173499</v>
      </c>
    </row>
    <row r="208" spans="1:82" ht="15.75" x14ac:dyDescent="0.25">
      <c r="A208" s="876">
        <v>1108</v>
      </c>
      <c r="B208" s="511">
        <v>108</v>
      </c>
      <c r="C208" s="61">
        <v>5</v>
      </c>
      <c r="D208" s="29" t="s">
        <v>2121</v>
      </c>
      <c r="E208" s="27">
        <v>10419</v>
      </c>
      <c r="F208" s="911" t="s">
        <v>2119</v>
      </c>
      <c r="G208" s="911" t="s">
        <v>2119</v>
      </c>
      <c r="H208" s="952">
        <v>63.775342465753397</v>
      </c>
      <c r="I208" s="514">
        <v>26.259584748433181</v>
      </c>
      <c r="J208" s="511">
        <v>1</v>
      </c>
      <c r="K208" s="588">
        <v>3</v>
      </c>
      <c r="L208" s="511">
        <v>0</v>
      </c>
      <c r="M208" s="936">
        <v>54</v>
      </c>
      <c r="N208" s="916"/>
      <c r="O208" s="914"/>
      <c r="P208" s="915"/>
      <c r="Q208" s="916"/>
      <c r="R208" s="227"/>
      <c r="S208" s="227">
        <v>27.848101265822784</v>
      </c>
      <c r="T208" s="334"/>
      <c r="U208" s="334"/>
      <c r="V208" s="937"/>
      <c r="W208" s="937"/>
      <c r="X208" s="938">
        <v>34.352673628045402</v>
      </c>
      <c r="Y208" s="28">
        <f>VLOOKUP($A:$A,Variables_extraites!$A:$AD,7,FALSE)</f>
        <v>0</v>
      </c>
      <c r="Z208" s="28">
        <f>VLOOKUP($A:$A,Variables_extraites!$A:$AD,8,FALSE)</f>
        <v>0</v>
      </c>
      <c r="AA208" s="28">
        <f>VLOOKUP($A:$A,Variables_extraites!$A:$AD,9,FALSE)</f>
        <v>14</v>
      </c>
      <c r="AB208" s="28">
        <f>VLOOKUP($A:$A,Variables_extraites!$A:$AD,10,FALSE)</f>
        <v>1</v>
      </c>
      <c r="AC208" s="28" t="str">
        <f>VLOOKUP($A:$A,Variables_extraites!$A:$AD,11,FALSE)</f>
        <v>NA</v>
      </c>
      <c r="AD208" s="28" t="str">
        <f>VLOOKUP($A:$A,Variables_extraites!$A:$AD,12,FALSE)</f>
        <v>NA</v>
      </c>
      <c r="AE208" s="74">
        <f>VLOOKUP($A:$A,Variables_extraites!$A:$AD,13,FALSE)</f>
        <v>28</v>
      </c>
      <c r="AF208" s="74" t="str">
        <f>VLOOKUP($A:$A,Variables_extraites!$A:$AD,14,FALSE)</f>
        <v>NA</v>
      </c>
      <c r="AG208" s="84">
        <f>VLOOKUP($A:$A,Variables_extraites!$A:$AD,15,FALSE)</f>
        <v>17</v>
      </c>
      <c r="AH208" s="74" t="str">
        <f>VLOOKUP($A:$A,Variables_extraites!$A:$AD,16,FALSE)</f>
        <v>NA</v>
      </c>
      <c r="AI208" s="58" t="str">
        <f>VLOOKUP($A:$A,Variables_extraites!$A:$AD,17,FALSE)</f>
        <v>NA</v>
      </c>
      <c r="AJ208" s="58" t="str">
        <f>VLOOKUP($A:$A,Variables_extraites!$A:$AD,18,FALSE)</f>
        <v>NA</v>
      </c>
      <c r="AK208" s="74">
        <f>VLOOKUP($A:$A,Variables_extraites!$A:$AD,19,FALSE)</f>
        <v>0</v>
      </c>
      <c r="AL208" s="58">
        <f>VLOOKUP($A:$A,Variables_extraites!$A:$AD,20,FALSE)</f>
        <v>43584</v>
      </c>
      <c r="AM208" s="74">
        <f>VLOOKUP($A:$A,Variables_extraites!$A:$AD,21,FALSE)</f>
        <v>67</v>
      </c>
      <c r="AN208" s="74" t="str">
        <f>VLOOKUP($A:$A,Variables_extraites!$A:$AD,22,FALSE)</f>
        <v>NA</v>
      </c>
      <c r="AO208" s="58" t="str">
        <f>VLOOKUP($A:$A,Variables_extraites!$A:$AD,23,FALSE)</f>
        <v>NA</v>
      </c>
      <c r="AP208" s="74" t="str">
        <f>VLOOKUP($A:$A,Variables_extraites!$A:$AD,24,FALSE)</f>
        <v>NA</v>
      </c>
      <c r="AQ208" s="74" t="str">
        <f>VLOOKUP($A:$A,Variables_extraites!$A:$AD,25,FALSE)</f>
        <v>NA</v>
      </c>
      <c r="AR208" s="58" t="str">
        <f>VLOOKUP($A:$A,Variables_extraites!$A:$AD,26,FALSE)</f>
        <v>NA</v>
      </c>
      <c r="AS208" s="74" t="str">
        <f>VLOOKUP($A:$A,Variables_extraites!$A:$AD,27,FALSE)</f>
        <v>NA</v>
      </c>
      <c r="AT208" s="74" t="str">
        <f>VLOOKUP($A:$A,Variables_extraites!$A:$AD,28,FALSE)</f>
        <v>NA</v>
      </c>
      <c r="AU208" s="74" t="str">
        <f>VLOOKUP($A:$A,Variables_extraites!$A:$AD,29,FALSE)</f>
        <v>NA</v>
      </c>
      <c r="AV208" s="74" t="str">
        <f>VLOOKUP($A:$A,Variables_extraites!$A:$AD,30,FALSE)</f>
        <v>NA</v>
      </c>
      <c r="AW208" s="877">
        <v>8.4385839564699801</v>
      </c>
      <c r="AX208" s="877">
        <v>6.8172395109894497</v>
      </c>
      <c r="AY208" s="877">
        <v>5.2141248053528502</v>
      </c>
      <c r="AZ208" s="877">
        <v>3.0214797274104499</v>
      </c>
      <c r="BA208" s="877">
        <v>7.2426025059289802</v>
      </c>
      <c r="BB208" s="877">
        <v>7.7034191340720497</v>
      </c>
      <c r="BC208" s="877">
        <v>8.7455398790619494</v>
      </c>
      <c r="BD208" s="877">
        <v>7.7063924096701104</v>
      </c>
      <c r="BE208" s="877">
        <v>6.0047260935890101</v>
      </c>
      <c r="BF208" s="877">
        <v>3.1667154449664201</v>
      </c>
      <c r="BG208" s="877">
        <v>6.1428218441159297</v>
      </c>
      <c r="BH208" s="877">
        <v>6.7676547982373503</v>
      </c>
      <c r="BI208" s="877">
        <v>7.7479915292587496</v>
      </c>
      <c r="BJ208" s="877">
        <v>4.85648777949568</v>
      </c>
      <c r="BK208" s="877">
        <v>5.9797967182781999</v>
      </c>
      <c r="BL208" s="877">
        <v>7.4111719889995502</v>
      </c>
      <c r="BM208" s="877">
        <v>6.6516257839206396</v>
      </c>
      <c r="BN208" s="877">
        <v>7.0759604132433997</v>
      </c>
      <c r="BO208" s="877">
        <v>5.66931028620247</v>
      </c>
      <c r="BP208" s="877">
        <v>6.2622828064206599</v>
      </c>
      <c r="BQ208" s="877">
        <v>7.8589134706793002</v>
      </c>
      <c r="BR208" s="877">
        <v>-1.6896598793878499</v>
      </c>
      <c r="BS208" s="877">
        <v>9.4421970812209395</v>
      </c>
      <c r="BT208" s="877">
        <v>0.44360665147561501</v>
      </c>
      <c r="BU208" s="877">
        <v>3.8943327422776899</v>
      </c>
      <c r="BV208" s="877">
        <v>6.3657975024593796</v>
      </c>
      <c r="BW208" s="877">
        <v>5.7243774216062198</v>
      </c>
      <c r="BX208" s="877">
        <v>12.227609927158801</v>
      </c>
      <c r="BY208" s="877">
        <v>3.1210154009613702</v>
      </c>
      <c r="BZ208" s="877">
        <v>8.6647317065486202</v>
      </c>
      <c r="CA208" s="877">
        <v>4.1521834190550502</v>
      </c>
      <c r="CB208" s="877">
        <v>3.5628782206101799</v>
      </c>
      <c r="CC208" s="877">
        <v>5.5839926216655398</v>
      </c>
      <c r="CD208" s="877">
        <v>8.9985904297453292</v>
      </c>
    </row>
    <row r="209" spans="1:82" ht="15.75" x14ac:dyDescent="0.25">
      <c r="A209" s="876">
        <v>1111</v>
      </c>
      <c r="B209" s="735">
        <v>111</v>
      </c>
      <c r="C209" s="27">
        <v>5</v>
      </c>
      <c r="D209" s="29" t="s">
        <v>2121</v>
      </c>
      <c r="E209" s="27">
        <v>10320</v>
      </c>
      <c r="F209" s="911" t="s">
        <v>2119</v>
      </c>
      <c r="G209" s="911" t="s">
        <v>2119</v>
      </c>
      <c r="H209" s="953">
        <v>73.210958904109589</v>
      </c>
      <c r="I209" s="107">
        <v>18.2</v>
      </c>
      <c r="J209" s="735">
        <v>1</v>
      </c>
      <c r="K209" s="74"/>
      <c r="L209" s="27">
        <v>0</v>
      </c>
      <c r="M209" s="939">
        <v>98</v>
      </c>
      <c r="N209" s="940"/>
      <c r="O209" s="933"/>
      <c r="P209" s="941"/>
      <c r="Q209" s="940"/>
      <c r="R209" s="72"/>
      <c r="S209" s="72"/>
      <c r="T209" s="942"/>
      <c r="U209" s="943"/>
      <c r="V209" s="944"/>
      <c r="W209" s="944"/>
      <c r="X209" s="582"/>
      <c r="Y209" s="28" t="str">
        <f>VLOOKUP($A:$A,Variables_extraites!$A:$AD,7,FALSE)</f>
        <v>NA</v>
      </c>
      <c r="Z209" s="28" t="str">
        <f>VLOOKUP($A:$A,Variables_extraites!$A:$AD,8,FALSE)</f>
        <v>NA</v>
      </c>
      <c r="AA209" s="28">
        <f>VLOOKUP($A:$A,Variables_extraites!$A:$AD,9,FALSE)</f>
        <v>11.4</v>
      </c>
      <c r="AB209" s="28" t="str">
        <f>VLOOKUP($A:$A,Variables_extraites!$A:$AD,10,FALSE)</f>
        <v>NA</v>
      </c>
      <c r="AC209" s="28" t="str">
        <f>VLOOKUP($A:$A,Variables_extraites!$A:$AD,11,FALSE)</f>
        <v>NA</v>
      </c>
      <c r="AD209" s="28" t="str">
        <f>VLOOKUP($A:$A,Variables_extraites!$A:$AD,12,FALSE)</f>
        <v>NA</v>
      </c>
      <c r="AE209" s="74" t="str">
        <f>VLOOKUP($A:$A,Variables_extraites!$A:$AD,13,FALSE)</f>
        <v>NA</v>
      </c>
      <c r="AF209" s="74" t="str">
        <f>VLOOKUP($A:$A,Variables_extraites!$A:$AD,14,FALSE)</f>
        <v>NA</v>
      </c>
      <c r="AG209" s="84" t="str">
        <f>VLOOKUP($A:$A,Variables_extraites!$A:$AD,15,FALSE)</f>
        <v>NA</v>
      </c>
      <c r="AH209" s="74" t="str">
        <f>VLOOKUP($A:$A,Variables_extraites!$A:$AD,16,FALSE)</f>
        <v>NA</v>
      </c>
      <c r="AI209" s="58" t="str">
        <f>VLOOKUP($A:$A,Variables_extraites!$A:$AD,17,FALSE)</f>
        <v>NA</v>
      </c>
      <c r="AJ209" s="58" t="str">
        <f>VLOOKUP($A:$A,Variables_extraites!$A:$AD,18,FALSE)</f>
        <v>NA</v>
      </c>
      <c r="AK209" s="74" t="str">
        <f>VLOOKUP($A:$A,Variables_extraites!$A:$AD,19,FALSE)</f>
        <v>NA</v>
      </c>
      <c r="AL209" s="58" t="str">
        <f>VLOOKUP($A:$A,Variables_extraites!$A:$AD,20,FALSE)</f>
        <v>NA</v>
      </c>
      <c r="AM209" s="74" t="str">
        <f>VLOOKUP($A:$A,Variables_extraites!$A:$AD,21,FALSE)</f>
        <v>NA</v>
      </c>
      <c r="AN209" s="74" t="str">
        <f>VLOOKUP($A:$A,Variables_extraites!$A:$AD,22,FALSE)</f>
        <v>NA</v>
      </c>
      <c r="AO209" s="58" t="str">
        <f>VLOOKUP($A:$A,Variables_extraites!$A:$AD,23,FALSE)</f>
        <v>NA</v>
      </c>
      <c r="AP209" s="74" t="str">
        <f>VLOOKUP($A:$A,Variables_extraites!$A:$AD,24,FALSE)</f>
        <v>NA</v>
      </c>
      <c r="AQ209" s="74" t="str">
        <f>VLOOKUP($A:$A,Variables_extraites!$A:$AD,25,FALSE)</f>
        <v>NA</v>
      </c>
      <c r="AR209" s="58" t="str">
        <f>VLOOKUP($A:$A,Variables_extraites!$A:$AD,26,FALSE)</f>
        <v>NA</v>
      </c>
      <c r="AS209" s="74" t="str">
        <f>VLOOKUP($A:$A,Variables_extraites!$A:$AD,27,FALSE)</f>
        <v>NA</v>
      </c>
      <c r="AT209" s="74" t="str">
        <f>VLOOKUP($A:$A,Variables_extraites!$A:$AD,28,FALSE)</f>
        <v>NA</v>
      </c>
      <c r="AU209" s="74" t="str">
        <f>VLOOKUP($A:$A,Variables_extraites!$A:$AD,29,FALSE)</f>
        <v>NA</v>
      </c>
      <c r="AV209" s="74" t="str">
        <f>VLOOKUP($A:$A,Variables_extraites!$A:$AD,30,FALSE)</f>
        <v>NA</v>
      </c>
      <c r="AW209" s="877">
        <v>9.3306032146628102</v>
      </c>
      <c r="AX209" s="877">
        <v>6.5399342451717901</v>
      </c>
      <c r="AY209" s="877">
        <v>5.5783349486816096</v>
      </c>
      <c r="AZ209" s="877">
        <v>2.37851162325373</v>
      </c>
      <c r="BA209" s="877">
        <v>7.6520562036068602</v>
      </c>
      <c r="BB209" s="877">
        <v>8.7746553006129204</v>
      </c>
      <c r="BC209" s="877">
        <v>7.2817909653098702</v>
      </c>
      <c r="BD209" s="877">
        <v>8.5949963365409303</v>
      </c>
      <c r="BE209" s="877">
        <v>6.50557340028202</v>
      </c>
      <c r="BF209" s="877">
        <v>1.7484612330040401</v>
      </c>
      <c r="BG209" s="877">
        <v>6.3849132307486904</v>
      </c>
      <c r="BH209" s="877">
        <v>7.0534372096772797</v>
      </c>
      <c r="BI209" s="877">
        <v>8.2335238134392306</v>
      </c>
      <c r="BJ209" s="877">
        <v>5.1529946054924398</v>
      </c>
      <c r="BK209" s="877">
        <v>6.5396241215590498</v>
      </c>
      <c r="BL209" s="877">
        <v>7.6488249215234001</v>
      </c>
      <c r="BM209" s="877">
        <v>7.0929685093241401</v>
      </c>
      <c r="BN209" s="877">
        <v>7.2070143201775299</v>
      </c>
      <c r="BO209" s="877">
        <v>5.5655971758542204</v>
      </c>
      <c r="BP209" s="877">
        <v>6.1284583841469296</v>
      </c>
      <c r="BQ209" s="877">
        <v>8.0385898197945291</v>
      </c>
      <c r="BR209" s="877">
        <v>-7.40005814437769E-2</v>
      </c>
      <c r="BS209" s="877">
        <v>10.103733663432401</v>
      </c>
      <c r="BT209" s="877">
        <v>1.76553474636298</v>
      </c>
      <c r="BU209" s="877">
        <v>3.7782085763980899</v>
      </c>
      <c r="BV209" s="877">
        <v>5.8275650066501399</v>
      </c>
      <c r="BW209" s="877">
        <v>8.1295921327639302</v>
      </c>
      <c r="BX209" s="877">
        <v>13.3301031725416</v>
      </c>
      <c r="BY209" s="877">
        <v>4.6870606883398898</v>
      </c>
      <c r="BZ209" s="877">
        <v>10.0526903079154</v>
      </c>
      <c r="CA209" s="877">
        <v>5.3743439890384996</v>
      </c>
      <c r="CB209" s="877">
        <v>3.2774128646261498</v>
      </c>
      <c r="CC209" s="877">
        <v>3.8522091578418598</v>
      </c>
      <c r="CD209" s="877">
        <v>8.3381989170694606</v>
      </c>
    </row>
    <row r="210" spans="1:82" ht="15.75" x14ac:dyDescent="0.25">
      <c r="A210" s="876">
        <v>1113</v>
      </c>
      <c r="B210" s="511">
        <v>113</v>
      </c>
      <c r="C210" s="61">
        <v>5</v>
      </c>
      <c r="D210" s="29" t="s">
        <v>2121</v>
      </c>
      <c r="E210" s="27">
        <v>10656</v>
      </c>
      <c r="F210" s="911" t="s">
        <v>2119</v>
      </c>
      <c r="G210" s="911" t="s">
        <v>2119</v>
      </c>
      <c r="H210" s="952">
        <v>82.443835616438307</v>
      </c>
      <c r="I210" s="514">
        <v>22.857142857142858</v>
      </c>
      <c r="J210" s="511">
        <v>0</v>
      </c>
      <c r="K210" s="514"/>
      <c r="L210" s="511">
        <v>0</v>
      </c>
      <c r="M210" s="936">
        <v>63</v>
      </c>
      <c r="N210" s="916"/>
      <c r="O210" s="914"/>
      <c r="P210" s="915"/>
      <c r="Q210" s="916"/>
      <c r="R210" s="227"/>
      <c r="S210" s="227"/>
      <c r="T210" s="334">
        <v>21</v>
      </c>
      <c r="U210" s="334"/>
      <c r="V210" s="937"/>
      <c r="W210" s="937"/>
      <c r="X210" s="938">
        <v>44.354963719250499</v>
      </c>
      <c r="Y210" s="28">
        <f>VLOOKUP($A:$A,Variables_extraites!$A:$AD,7,FALSE)</f>
        <v>0</v>
      </c>
      <c r="Z210" s="28">
        <f>VLOOKUP($A:$A,Variables_extraites!$A:$AD,8,FALSE)</f>
        <v>0</v>
      </c>
      <c r="AA210" s="28">
        <f>VLOOKUP($A:$A,Variables_extraites!$A:$AD,9,FALSE)</f>
        <v>13.7</v>
      </c>
      <c r="AB210" s="28">
        <f>VLOOKUP($A:$A,Variables_extraites!$A:$AD,10,FALSE)</f>
        <v>0</v>
      </c>
      <c r="AC210" s="28" t="str">
        <f>VLOOKUP($A:$A,Variables_extraites!$A:$AD,11,FALSE)</f>
        <v>NA</v>
      </c>
      <c r="AD210" s="28" t="str">
        <f>VLOOKUP($A:$A,Variables_extraites!$A:$AD,12,FALSE)</f>
        <v>NA</v>
      </c>
      <c r="AE210" s="74">
        <f>VLOOKUP($A:$A,Variables_extraites!$A:$AD,13,FALSE)</f>
        <v>41</v>
      </c>
      <c r="AF210" s="74" t="str">
        <f>VLOOKUP($A:$A,Variables_extraites!$A:$AD,14,FALSE)</f>
        <v>NA</v>
      </c>
      <c r="AG210" s="84">
        <f>VLOOKUP($A:$A,Variables_extraites!$A:$AD,15,FALSE)</f>
        <v>16</v>
      </c>
      <c r="AH210" s="74" t="str">
        <f>VLOOKUP($A:$A,Variables_extraites!$A:$AD,16,FALSE)</f>
        <v>NA</v>
      </c>
      <c r="AI210" s="58" t="str">
        <f>VLOOKUP($A:$A,Variables_extraites!$A:$AD,17,FALSE)</f>
        <v>NA</v>
      </c>
      <c r="AJ210" s="58" t="str">
        <f>VLOOKUP($A:$A,Variables_extraites!$A:$AD,18,FALSE)</f>
        <v>NA</v>
      </c>
      <c r="AK210" s="74">
        <f>VLOOKUP($A:$A,Variables_extraites!$A:$AD,19,FALSE)</f>
        <v>0</v>
      </c>
      <c r="AL210" s="58" t="str">
        <f>VLOOKUP($A:$A,Variables_extraites!$A:$AD,20,FALSE)</f>
        <v>NA</v>
      </c>
      <c r="AM210" s="74" t="str">
        <f>VLOOKUP($A:$A,Variables_extraites!$A:$AD,21,FALSE)</f>
        <v>NA</v>
      </c>
      <c r="AN210" s="74" t="str">
        <f>VLOOKUP($A:$A,Variables_extraites!$A:$AD,22,FALSE)</f>
        <v>NA</v>
      </c>
      <c r="AO210" s="58" t="str">
        <f>VLOOKUP($A:$A,Variables_extraites!$A:$AD,23,FALSE)</f>
        <v>NA</v>
      </c>
      <c r="AP210" s="74" t="str">
        <f>VLOOKUP($A:$A,Variables_extraites!$A:$AD,24,FALSE)</f>
        <v>NA</v>
      </c>
      <c r="AQ210" s="74" t="str">
        <f>VLOOKUP($A:$A,Variables_extraites!$A:$AD,25,FALSE)</f>
        <v>NA</v>
      </c>
      <c r="AR210" s="58" t="str">
        <f>VLOOKUP($A:$A,Variables_extraites!$A:$AD,26,FALSE)</f>
        <v>NA</v>
      </c>
      <c r="AS210" s="74" t="str">
        <f>VLOOKUP($A:$A,Variables_extraites!$A:$AD,27,FALSE)</f>
        <v>NA</v>
      </c>
      <c r="AT210" s="74" t="str">
        <f>VLOOKUP($A:$A,Variables_extraites!$A:$AD,28,FALSE)</f>
        <v>NA</v>
      </c>
      <c r="AU210" s="74" t="str">
        <f>VLOOKUP($A:$A,Variables_extraites!$A:$AD,29,FALSE)</f>
        <v>NA</v>
      </c>
      <c r="AV210" s="74" t="str">
        <f>VLOOKUP($A:$A,Variables_extraites!$A:$AD,30,FALSE)</f>
        <v>NA</v>
      </c>
      <c r="AW210" s="877">
        <v>8.4925742635733297</v>
      </c>
      <c r="AX210" s="877">
        <v>6.9646296667205903</v>
      </c>
      <c r="AY210" s="877">
        <v>4.7059779016825196</v>
      </c>
      <c r="AZ210" s="877">
        <v>3.6438561897747199</v>
      </c>
      <c r="BA210" s="877">
        <v>7.5675758685241101</v>
      </c>
      <c r="BB210" s="877">
        <v>8.0524050252046901</v>
      </c>
      <c r="BC210" s="877">
        <v>7.54473265593262</v>
      </c>
      <c r="BD210" s="877">
        <v>7.6990518440168501</v>
      </c>
      <c r="BE210" s="877">
        <v>5.8654239783131299</v>
      </c>
      <c r="BF210" s="877">
        <v>1.4489009511451301</v>
      </c>
      <c r="BG210" s="877">
        <v>5.8060662260890297</v>
      </c>
      <c r="BH210" s="877">
        <v>6.8954238103829697</v>
      </c>
      <c r="BI210" s="877">
        <v>7.2571992427785501</v>
      </c>
      <c r="BJ210" s="877">
        <v>4.4336271670847802</v>
      </c>
      <c r="BK210" s="877">
        <v>6.5973821893486804</v>
      </c>
      <c r="BL210" s="877">
        <v>7.6821518879562696</v>
      </c>
      <c r="BM210" s="877">
        <v>6.5431865245651704</v>
      </c>
      <c r="BN210" s="877">
        <v>6.6966893895376698</v>
      </c>
      <c r="BO210" s="877">
        <v>5.3019533951261</v>
      </c>
      <c r="BP210" s="877">
        <v>5.9368734618242298</v>
      </c>
      <c r="BQ210" s="877">
        <v>7.9243968525714301</v>
      </c>
      <c r="BR210" s="877">
        <v>-1.9378782880922001</v>
      </c>
      <c r="BS210" s="877">
        <v>10.679330544097301</v>
      </c>
      <c r="BT210" s="877">
        <v>1.3840498067951601</v>
      </c>
      <c r="BU210" s="877">
        <v>6.3181360411541698</v>
      </c>
      <c r="BV210" s="877">
        <v>6.2896500598547203</v>
      </c>
      <c r="BW210" s="877">
        <v>4.7147950111181602</v>
      </c>
      <c r="BX210" s="877">
        <v>12.0773131074645</v>
      </c>
      <c r="BY210" s="877">
        <v>3.6937657122177798</v>
      </c>
      <c r="BZ210" s="877">
        <v>8.2100381234728896</v>
      </c>
      <c r="CA210" s="877">
        <v>3.9990980337056099</v>
      </c>
      <c r="CB210" s="877">
        <v>3.8672749839915901</v>
      </c>
      <c r="CC210" s="877">
        <v>8.2560143292463799</v>
      </c>
      <c r="CD210" s="877">
        <v>9.2952807373021304</v>
      </c>
    </row>
    <row r="211" spans="1:82" ht="15.75" x14ac:dyDescent="0.25">
      <c r="A211" s="876">
        <v>1114</v>
      </c>
      <c r="B211" s="511">
        <v>114</v>
      </c>
      <c r="C211" s="61">
        <v>5</v>
      </c>
      <c r="D211" s="29" t="s">
        <v>2121</v>
      </c>
      <c r="E211" s="27">
        <v>10557</v>
      </c>
      <c r="F211" s="911" t="s">
        <v>2119</v>
      </c>
      <c r="G211" s="911" t="s">
        <v>2119</v>
      </c>
      <c r="H211" s="952">
        <v>81.534246575342493</v>
      </c>
      <c r="I211" s="514">
        <v>21.417354405426174</v>
      </c>
      <c r="J211" s="511">
        <v>0</v>
      </c>
      <c r="K211" s="514">
        <v>4</v>
      </c>
      <c r="L211" s="511">
        <v>1</v>
      </c>
      <c r="M211" s="936">
        <v>75</v>
      </c>
      <c r="N211" s="916"/>
      <c r="O211" s="914"/>
      <c r="P211" s="915"/>
      <c r="Q211" s="916"/>
      <c r="R211" s="227"/>
      <c r="S211" s="227">
        <v>12.499999999999998</v>
      </c>
      <c r="T211" s="334">
        <v>39</v>
      </c>
      <c r="U211" s="334"/>
      <c r="V211" s="937"/>
      <c r="W211" s="937"/>
      <c r="X211" s="938">
        <v>33.4867927920507</v>
      </c>
      <c r="Y211" s="28">
        <f>VLOOKUP($A:$A,Variables_extraites!$A:$AD,7,FALSE)</f>
        <v>0</v>
      </c>
      <c r="Z211" s="28">
        <f>VLOOKUP($A:$A,Variables_extraites!$A:$AD,8,FALSE)</f>
        <v>0</v>
      </c>
      <c r="AA211" s="28">
        <f>VLOOKUP($A:$A,Variables_extraites!$A:$AD,9,FALSE)</f>
        <v>15.5</v>
      </c>
      <c r="AB211" s="28">
        <f>VLOOKUP($A:$A,Variables_extraites!$A:$AD,10,FALSE)</f>
        <v>1</v>
      </c>
      <c r="AC211" s="28" t="str">
        <f>VLOOKUP($A:$A,Variables_extraites!$A:$AD,11,FALSE)</f>
        <v>NA</v>
      </c>
      <c r="AD211" s="28" t="str">
        <f>VLOOKUP($A:$A,Variables_extraites!$A:$AD,12,FALSE)</f>
        <v>NA</v>
      </c>
      <c r="AE211" s="74">
        <f>VLOOKUP($A:$A,Variables_extraites!$A:$AD,13,FALSE)</f>
        <v>27</v>
      </c>
      <c r="AF211" s="74">
        <f>VLOOKUP($A:$A,Variables_extraites!$A:$AD,14,FALSE)</f>
        <v>1.3095238095238095</v>
      </c>
      <c r="AG211" s="84">
        <f>VLOOKUP($A:$A,Variables_extraites!$A:$AD,15,FALSE)</f>
        <v>11</v>
      </c>
      <c r="AH211" s="74" t="str">
        <f>VLOOKUP($A:$A,Variables_extraites!$A:$AD,16,FALSE)</f>
        <v>NA</v>
      </c>
      <c r="AI211" s="58" t="str">
        <f>VLOOKUP($A:$A,Variables_extraites!$A:$AD,17,FALSE)</f>
        <v>NA</v>
      </c>
      <c r="AJ211" s="58" t="str">
        <f>VLOOKUP($A:$A,Variables_extraites!$A:$AD,18,FALSE)</f>
        <v>NA</v>
      </c>
      <c r="AK211" s="74">
        <f>VLOOKUP($A:$A,Variables_extraites!$A:$AD,19,FALSE)</f>
        <v>1</v>
      </c>
      <c r="AL211" s="58">
        <f>VLOOKUP($A:$A,Variables_extraites!$A:$AD,20,FALSE)</f>
        <v>41901</v>
      </c>
      <c r="AM211" s="74">
        <f>VLOOKUP($A:$A,Variables_extraites!$A:$AD,21,FALSE)</f>
        <v>11</v>
      </c>
      <c r="AN211" s="74" t="str">
        <f>VLOOKUP($A:$A,Variables_extraites!$A:$AD,22,FALSE)</f>
        <v>NA</v>
      </c>
      <c r="AO211" s="58" t="str">
        <f>VLOOKUP($A:$A,Variables_extraites!$A:$AD,23,FALSE)</f>
        <v>NA</v>
      </c>
      <c r="AP211" s="74" t="str">
        <f>VLOOKUP($A:$A,Variables_extraites!$A:$AD,24,FALSE)</f>
        <v>NA</v>
      </c>
      <c r="AQ211" s="74" t="str">
        <f>VLOOKUP($A:$A,Variables_extraites!$A:$AD,25,FALSE)</f>
        <v>NA</v>
      </c>
      <c r="AR211" s="58" t="str">
        <f>VLOOKUP($A:$A,Variables_extraites!$A:$AD,26,FALSE)</f>
        <v>NA</v>
      </c>
      <c r="AS211" s="74" t="str">
        <f>VLOOKUP($A:$A,Variables_extraites!$A:$AD,27,FALSE)</f>
        <v>NA</v>
      </c>
      <c r="AT211" s="74" t="str">
        <f>VLOOKUP($A:$A,Variables_extraites!$A:$AD,28,FALSE)</f>
        <v>NA</v>
      </c>
      <c r="AU211" s="74" t="str">
        <f>VLOOKUP($A:$A,Variables_extraites!$A:$AD,29,FALSE)</f>
        <v>NA</v>
      </c>
      <c r="AV211" s="74" t="str">
        <f>VLOOKUP($A:$A,Variables_extraites!$A:$AD,30,FALSE)</f>
        <v>NA</v>
      </c>
      <c r="AW211" s="877">
        <v>9.8690231294469406</v>
      </c>
      <c r="AX211" s="877">
        <v>6.2979250525038104</v>
      </c>
      <c r="AY211" s="877">
        <v>5.17672169288105</v>
      </c>
      <c r="AZ211" s="877">
        <v>4.4127815253384801</v>
      </c>
      <c r="BA211" s="877">
        <v>8.1558301715565307</v>
      </c>
      <c r="BB211" s="877">
        <v>8.8082885073401709</v>
      </c>
      <c r="BC211" s="877">
        <v>7.5866896948446598</v>
      </c>
      <c r="BD211" s="877">
        <v>8.4994074324679492</v>
      </c>
      <c r="BE211" s="877">
        <v>6.2607784318934296</v>
      </c>
      <c r="BF211" s="877">
        <v>1.75702324650746</v>
      </c>
      <c r="BG211" s="877">
        <v>6.4399555174781602</v>
      </c>
      <c r="BH211" s="877">
        <v>6.9669379792784598</v>
      </c>
      <c r="BI211" s="877">
        <v>8.0514264845561296</v>
      </c>
      <c r="BJ211" s="877">
        <v>5.2395507966136403</v>
      </c>
      <c r="BK211" s="877">
        <v>6.6901376929866396</v>
      </c>
      <c r="BL211" s="877">
        <v>8.1343236336455007</v>
      </c>
      <c r="BM211" s="877">
        <v>7.44443516757309</v>
      </c>
      <c r="BN211" s="877">
        <v>7.3363726607855302</v>
      </c>
      <c r="BO211" s="877">
        <v>5.9834496907401196</v>
      </c>
      <c r="BP211" s="877">
        <v>7.1458812112924202</v>
      </c>
      <c r="BQ211" s="877">
        <v>7.6678211805747702</v>
      </c>
      <c r="BR211" s="877">
        <v>-0.68965987938784901</v>
      </c>
      <c r="BS211" s="877">
        <v>11.035555182148499</v>
      </c>
      <c r="BT211" s="877">
        <v>2.5533605033353299</v>
      </c>
      <c r="BU211" s="877">
        <v>6.7642081301399504</v>
      </c>
      <c r="BV211" s="877">
        <v>7.4727314493690598</v>
      </c>
      <c r="BW211" s="877">
        <v>8.9580596499638698</v>
      </c>
      <c r="BX211" s="877">
        <v>13.988858623277199</v>
      </c>
      <c r="BY211" s="877">
        <v>6.10517519226548</v>
      </c>
      <c r="BZ211" s="877">
        <v>11.274535402512701</v>
      </c>
      <c r="CA211" s="877">
        <v>5.8381954392591897</v>
      </c>
      <c r="CB211" s="877">
        <v>2.7143232207644701</v>
      </c>
      <c r="CC211" s="877">
        <v>7.4538680095277998</v>
      </c>
      <c r="CD211" s="877">
        <v>8.4821946788132205</v>
      </c>
    </row>
    <row r="212" spans="1:82" ht="15.75" x14ac:dyDescent="0.25">
      <c r="A212" s="876">
        <v>1116</v>
      </c>
      <c r="B212" s="755">
        <v>116</v>
      </c>
      <c r="C212" s="137">
        <v>5</v>
      </c>
      <c r="D212" s="29"/>
      <c r="E212" s="27"/>
      <c r="F212" s="911"/>
      <c r="G212" s="911"/>
      <c r="H212" s="975">
        <v>83.750684931506854</v>
      </c>
      <c r="I212" s="156">
        <v>24.2</v>
      </c>
      <c r="J212" s="755">
        <v>0</v>
      </c>
      <c r="K212" s="156"/>
      <c r="L212" s="27">
        <v>1</v>
      </c>
      <c r="M212" s="939">
        <v>64</v>
      </c>
      <c r="N212" s="940"/>
      <c r="O212" s="933"/>
      <c r="P212" s="941"/>
      <c r="Q212" s="940"/>
      <c r="R212" s="72"/>
      <c r="S212" s="72"/>
      <c r="T212" s="942"/>
      <c r="U212" s="943"/>
      <c r="V212" s="944"/>
      <c r="W212" s="944"/>
      <c r="X212" s="137"/>
      <c r="Y212" s="28" t="e">
        <f>VLOOKUP($A:$A,Variables_extraites!$A:$AD,7,FALSE)</f>
        <v>#N/A</v>
      </c>
      <c r="Z212" s="28" t="e">
        <f>VLOOKUP($A:$A,Variables_extraites!$A:$AD,8,FALSE)</f>
        <v>#N/A</v>
      </c>
      <c r="AA212" s="28" t="e">
        <f>VLOOKUP($A:$A,Variables_extraites!$A:$AD,9,FALSE)</f>
        <v>#N/A</v>
      </c>
      <c r="AB212" s="28" t="e">
        <f>VLOOKUP($A:$A,Variables_extraites!$A:$AD,10,FALSE)</f>
        <v>#N/A</v>
      </c>
      <c r="AC212" s="28" t="e">
        <f>VLOOKUP($A:$A,Variables_extraites!$A:$AD,11,FALSE)</f>
        <v>#N/A</v>
      </c>
      <c r="AD212" s="28" t="e">
        <f>VLOOKUP($A:$A,Variables_extraites!$A:$AD,12,FALSE)</f>
        <v>#N/A</v>
      </c>
      <c r="AE212" s="74" t="e">
        <f>VLOOKUP($A:$A,Variables_extraites!$A:$AD,13,FALSE)</f>
        <v>#N/A</v>
      </c>
      <c r="AF212" s="74" t="e">
        <f>VLOOKUP($A:$A,Variables_extraites!$A:$AD,14,FALSE)</f>
        <v>#N/A</v>
      </c>
      <c r="AG212" s="84" t="e">
        <f>VLOOKUP($A:$A,Variables_extraites!$A:$AD,15,FALSE)</f>
        <v>#N/A</v>
      </c>
      <c r="AH212" s="74" t="e">
        <f>VLOOKUP($A:$A,Variables_extraites!$A:$AD,16,FALSE)</f>
        <v>#N/A</v>
      </c>
      <c r="AI212" s="58" t="e">
        <f>VLOOKUP($A:$A,Variables_extraites!$A:$AD,17,FALSE)</f>
        <v>#N/A</v>
      </c>
      <c r="AJ212" s="58" t="e">
        <f>VLOOKUP($A:$A,Variables_extraites!$A:$AD,18,FALSE)</f>
        <v>#N/A</v>
      </c>
      <c r="AK212" s="74" t="e">
        <f>VLOOKUP($A:$A,Variables_extraites!$A:$AD,19,FALSE)</f>
        <v>#N/A</v>
      </c>
      <c r="AL212" s="58" t="e">
        <f>VLOOKUP($A:$A,Variables_extraites!$A:$AD,20,FALSE)</f>
        <v>#N/A</v>
      </c>
      <c r="AM212" s="74" t="e">
        <f>VLOOKUP($A:$A,Variables_extraites!$A:$AD,21,FALSE)</f>
        <v>#N/A</v>
      </c>
      <c r="AN212" s="74" t="e">
        <f>VLOOKUP($A:$A,Variables_extraites!$A:$AD,22,FALSE)</f>
        <v>#N/A</v>
      </c>
      <c r="AO212" s="58" t="e">
        <f>VLOOKUP($A:$A,Variables_extraites!$A:$AD,23,FALSE)</f>
        <v>#N/A</v>
      </c>
      <c r="AP212" s="74" t="e">
        <f>VLOOKUP($A:$A,Variables_extraites!$A:$AD,24,FALSE)</f>
        <v>#N/A</v>
      </c>
      <c r="AQ212" s="74" t="e">
        <f>VLOOKUP($A:$A,Variables_extraites!$A:$AD,25,FALSE)</f>
        <v>#N/A</v>
      </c>
      <c r="AR212" s="58" t="e">
        <f>VLOOKUP($A:$A,Variables_extraites!$A:$AD,26,FALSE)</f>
        <v>#N/A</v>
      </c>
      <c r="AS212" s="74" t="e">
        <f>VLOOKUP($A:$A,Variables_extraites!$A:$AD,27,FALSE)</f>
        <v>#N/A</v>
      </c>
      <c r="AT212" s="74" t="e">
        <f>VLOOKUP($A:$A,Variables_extraites!$A:$AD,28,FALSE)</f>
        <v>#N/A</v>
      </c>
      <c r="AU212" s="74" t="e">
        <f>VLOOKUP($A:$A,Variables_extraites!$A:$AD,29,FALSE)</f>
        <v>#N/A</v>
      </c>
      <c r="AV212" s="74" t="e">
        <f>VLOOKUP($A:$A,Variables_extraites!$A:$AD,30,FALSE)</f>
        <v>#N/A</v>
      </c>
      <c r="AW212" s="877" t="s">
        <v>64</v>
      </c>
      <c r="AX212" s="877" t="s">
        <v>64</v>
      </c>
      <c r="AY212" s="877" t="s">
        <v>64</v>
      </c>
      <c r="AZ212" s="877" t="s">
        <v>64</v>
      </c>
      <c r="BA212" s="877" t="s">
        <v>64</v>
      </c>
      <c r="BB212" s="877" t="s">
        <v>64</v>
      </c>
      <c r="BC212" s="877" t="s">
        <v>64</v>
      </c>
      <c r="BD212" s="877" t="s">
        <v>64</v>
      </c>
      <c r="BE212" s="877" t="s">
        <v>64</v>
      </c>
      <c r="BF212" s="877" t="s">
        <v>64</v>
      </c>
      <c r="BG212" s="877" t="s">
        <v>64</v>
      </c>
      <c r="BH212" s="877" t="s">
        <v>64</v>
      </c>
      <c r="BI212" s="877" t="s">
        <v>64</v>
      </c>
      <c r="BJ212" s="877" t="s">
        <v>64</v>
      </c>
      <c r="BK212" s="877" t="s">
        <v>64</v>
      </c>
      <c r="BL212" s="877" t="s">
        <v>64</v>
      </c>
      <c r="BM212" s="877" t="s">
        <v>64</v>
      </c>
      <c r="BN212" s="877" t="s">
        <v>64</v>
      </c>
      <c r="BO212" s="877" t="s">
        <v>64</v>
      </c>
      <c r="BP212" s="877" t="s">
        <v>64</v>
      </c>
      <c r="BQ212" s="877" t="s">
        <v>64</v>
      </c>
      <c r="BR212" s="877" t="s">
        <v>64</v>
      </c>
      <c r="BS212" s="877" t="s">
        <v>64</v>
      </c>
      <c r="BT212" s="877" t="s">
        <v>64</v>
      </c>
      <c r="BU212" s="877" t="s">
        <v>64</v>
      </c>
      <c r="BV212" s="877" t="s">
        <v>64</v>
      </c>
      <c r="BW212" s="877" t="s">
        <v>64</v>
      </c>
      <c r="BX212" s="877" t="s">
        <v>64</v>
      </c>
      <c r="BY212" s="877" t="s">
        <v>64</v>
      </c>
      <c r="BZ212" s="877" t="s">
        <v>64</v>
      </c>
      <c r="CA212" s="877" t="s">
        <v>64</v>
      </c>
      <c r="CB212" s="877" t="s">
        <v>64</v>
      </c>
      <c r="CC212" s="877" t="s">
        <v>64</v>
      </c>
      <c r="CD212" s="877" t="s">
        <v>64</v>
      </c>
    </row>
    <row r="213" spans="1:82" ht="15.75" x14ac:dyDescent="0.25">
      <c r="A213" s="876">
        <v>1123</v>
      </c>
      <c r="B213" s="511">
        <v>123</v>
      </c>
      <c r="C213" s="61">
        <v>5</v>
      </c>
      <c r="D213" s="29" t="s">
        <v>2121</v>
      </c>
      <c r="E213" s="27">
        <v>10452</v>
      </c>
      <c r="F213" s="911" t="s">
        <v>2119</v>
      </c>
      <c r="G213" s="911" t="s">
        <v>2119</v>
      </c>
      <c r="H213" s="952">
        <v>60.5342465753425</v>
      </c>
      <c r="I213" s="514">
        <v>34.159779614325075</v>
      </c>
      <c r="J213" s="511">
        <v>1</v>
      </c>
      <c r="K213" s="514">
        <v>3</v>
      </c>
      <c r="L213" s="511">
        <v>1</v>
      </c>
      <c r="M213" s="936">
        <v>49</v>
      </c>
      <c r="N213" s="916"/>
      <c r="O213" s="914"/>
      <c r="P213" s="915"/>
      <c r="Q213" s="916"/>
      <c r="R213" s="227"/>
      <c r="S213" s="227">
        <v>21.553398058252426</v>
      </c>
      <c r="T213" s="334">
        <v>42</v>
      </c>
      <c r="U213" s="334"/>
      <c r="V213" s="937"/>
      <c r="W213" s="937"/>
      <c r="X213" s="938">
        <v>38.450883402032098</v>
      </c>
      <c r="Y213" s="28">
        <f>VLOOKUP($A:$A,Variables_extraites!$A:$AD,7,FALSE)</f>
        <v>0</v>
      </c>
      <c r="Z213" s="28">
        <f>VLOOKUP($A:$A,Variables_extraites!$A:$AD,8,FALSE)</f>
        <v>0</v>
      </c>
      <c r="AA213" s="28">
        <f>VLOOKUP($A:$A,Variables_extraites!$A:$AD,9,FALSE)</f>
        <v>13.4</v>
      </c>
      <c r="AB213" s="28">
        <f>VLOOKUP($A:$A,Variables_extraites!$A:$AD,10,FALSE)</f>
        <v>1</v>
      </c>
      <c r="AC213" s="28" t="str">
        <f>VLOOKUP($A:$A,Variables_extraites!$A:$AD,11,FALSE)</f>
        <v>NA</v>
      </c>
      <c r="AD213" s="28" t="str">
        <f>VLOOKUP($A:$A,Variables_extraites!$A:$AD,12,FALSE)</f>
        <v>NA</v>
      </c>
      <c r="AE213" s="74">
        <f>VLOOKUP($A:$A,Variables_extraites!$A:$AD,13,FALSE)</f>
        <v>20</v>
      </c>
      <c r="AF213" s="74" t="str">
        <f>VLOOKUP($A:$A,Variables_extraites!$A:$AD,14,FALSE)</f>
        <v>NA</v>
      </c>
      <c r="AG213" s="84">
        <f>VLOOKUP($A:$A,Variables_extraites!$A:$AD,15,FALSE)</f>
        <v>15</v>
      </c>
      <c r="AH213" s="74" t="str">
        <f>VLOOKUP($A:$A,Variables_extraites!$A:$AD,16,FALSE)</f>
        <v>NA</v>
      </c>
      <c r="AI213" s="58" t="str">
        <f>VLOOKUP($A:$A,Variables_extraites!$A:$AD,17,FALSE)</f>
        <v>NA</v>
      </c>
      <c r="AJ213" s="58" t="str">
        <f>VLOOKUP($A:$A,Variables_extraites!$A:$AD,18,FALSE)</f>
        <v>NA</v>
      </c>
      <c r="AK213" s="74">
        <f>VLOOKUP($A:$A,Variables_extraites!$A:$AD,19,FALSE)</f>
        <v>2</v>
      </c>
      <c r="AL213" s="58">
        <f>VLOOKUP($A:$A,Variables_extraites!$A:$AD,20,FALSE)</f>
        <v>42011</v>
      </c>
      <c r="AM213" s="74">
        <f>VLOOKUP($A:$A,Variables_extraites!$A:$AD,21,FALSE)</f>
        <v>14</v>
      </c>
      <c r="AN213" s="74" t="str">
        <f>VLOOKUP($A:$A,Variables_extraites!$A:$AD,22,FALSE)</f>
        <v>NA</v>
      </c>
      <c r="AO213" s="58" t="str">
        <f>VLOOKUP($A:$A,Variables_extraites!$A:$AD,23,FALSE)</f>
        <v>NA</v>
      </c>
      <c r="AP213" s="74" t="str">
        <f>VLOOKUP($A:$A,Variables_extraites!$A:$AD,24,FALSE)</f>
        <v>NA</v>
      </c>
      <c r="AQ213" s="74" t="str">
        <f>VLOOKUP($A:$A,Variables_extraites!$A:$AD,25,FALSE)</f>
        <v>NA</v>
      </c>
      <c r="AR213" s="58" t="str">
        <f>VLOOKUP($A:$A,Variables_extraites!$A:$AD,26,FALSE)</f>
        <v>NA</v>
      </c>
      <c r="AS213" s="74" t="str">
        <f>VLOOKUP($A:$A,Variables_extraites!$A:$AD,27,FALSE)</f>
        <v>NA</v>
      </c>
      <c r="AT213" s="74" t="str">
        <f>VLOOKUP($A:$A,Variables_extraites!$A:$AD,28,FALSE)</f>
        <v>NA</v>
      </c>
      <c r="AU213" s="74" t="str">
        <f>VLOOKUP($A:$A,Variables_extraites!$A:$AD,29,FALSE)</f>
        <v>NA</v>
      </c>
      <c r="AV213" s="74" t="str">
        <f>VLOOKUP($A:$A,Variables_extraites!$A:$AD,30,FALSE)</f>
        <v>NA</v>
      </c>
      <c r="AW213" s="877">
        <v>8.3891365546718006</v>
      </c>
      <c r="AX213" s="877">
        <v>6.5439597973718504</v>
      </c>
      <c r="AY213" s="877">
        <v>5.1497471195046796</v>
      </c>
      <c r="AZ213" s="877">
        <v>2.5680321047712802</v>
      </c>
      <c r="BA213" s="877">
        <v>7.56871618873173</v>
      </c>
      <c r="BB213" s="877">
        <v>7.9208292085634602</v>
      </c>
      <c r="BC213" s="877">
        <v>8.7360636278718093</v>
      </c>
      <c r="BD213" s="877">
        <v>8.2505352941963093</v>
      </c>
      <c r="BE213" s="877">
        <v>5.9361667779791496</v>
      </c>
      <c r="BF213" s="877">
        <v>1.4222330006830499</v>
      </c>
      <c r="BG213" s="877">
        <v>6.0992952043377704</v>
      </c>
      <c r="BH213" s="877">
        <v>6.5301331843918096</v>
      </c>
      <c r="BI213" s="877">
        <v>7.5592623587248902</v>
      </c>
      <c r="BJ213" s="877">
        <v>4.2645364309990299</v>
      </c>
      <c r="BK213" s="877">
        <v>5.8860623383456003</v>
      </c>
      <c r="BL213" s="877">
        <v>7.4333767933750403</v>
      </c>
      <c r="BM213" s="877">
        <v>6.7560892473732199</v>
      </c>
      <c r="BN213" s="877">
        <v>6.9866384717308501</v>
      </c>
      <c r="BO213" s="877">
        <v>4.9886846867721699</v>
      </c>
      <c r="BP213" s="877">
        <v>5.6786353478227403</v>
      </c>
      <c r="BQ213" s="877">
        <v>7.4586116725845999</v>
      </c>
      <c r="BR213" s="877">
        <v>-2.9146345659516501E-2</v>
      </c>
      <c r="BS213" s="877">
        <v>10.7425536545027</v>
      </c>
      <c r="BT213" s="877">
        <v>1.3950627995175799</v>
      </c>
      <c r="BU213" s="877">
        <v>8.9273631646635803</v>
      </c>
      <c r="BV213" s="877">
        <v>7.39951292418296</v>
      </c>
      <c r="BW213" s="877">
        <v>6.5870648983631703</v>
      </c>
      <c r="BX213" s="877">
        <v>12.5032965534136</v>
      </c>
      <c r="BY213" s="877">
        <v>4.3262497008374599</v>
      </c>
      <c r="BZ213" s="877">
        <v>9.0319079271273797</v>
      </c>
      <c r="CA213" s="877">
        <v>4.47248777146274</v>
      </c>
      <c r="CB213" s="877">
        <v>3.4713886262862199</v>
      </c>
      <c r="CC213" s="877">
        <v>8.9565095103230998</v>
      </c>
      <c r="CD213" s="877">
        <v>9.3474908549850895</v>
      </c>
    </row>
    <row r="214" spans="1:82" ht="15.75" x14ac:dyDescent="0.25">
      <c r="A214" s="876">
        <v>1126</v>
      </c>
      <c r="B214" s="735">
        <v>126</v>
      </c>
      <c r="C214" s="27">
        <v>5</v>
      </c>
      <c r="D214" s="29" t="s">
        <v>2121</v>
      </c>
      <c r="E214" s="27">
        <v>10660</v>
      </c>
      <c r="F214" s="911" t="s">
        <v>2119</v>
      </c>
      <c r="G214" s="911"/>
      <c r="H214" s="953">
        <v>78.980821917808214</v>
      </c>
      <c r="I214" s="107">
        <v>23.6</v>
      </c>
      <c r="J214" s="735">
        <v>0</v>
      </c>
      <c r="K214" s="74"/>
      <c r="L214" s="27">
        <v>0</v>
      </c>
      <c r="M214" s="939">
        <v>41</v>
      </c>
      <c r="N214" s="940"/>
      <c r="O214" s="933"/>
      <c r="P214" s="941"/>
      <c r="Q214" s="940"/>
      <c r="R214" s="72"/>
      <c r="S214" s="72"/>
      <c r="T214" s="942"/>
      <c r="U214" s="943"/>
      <c r="V214" s="944"/>
      <c r="W214" s="944"/>
      <c r="X214" s="582"/>
      <c r="Y214" s="28" t="str">
        <f>VLOOKUP($A:$A,Variables_extraites!$A:$AD,7,FALSE)</f>
        <v>NA</v>
      </c>
      <c r="Z214" s="28" t="str">
        <f>VLOOKUP($A:$A,Variables_extraites!$A:$AD,8,FALSE)</f>
        <v>NA</v>
      </c>
      <c r="AA214" s="28">
        <f>VLOOKUP($A:$A,Variables_extraites!$A:$AD,9,FALSE)</f>
        <v>15.2</v>
      </c>
      <c r="AB214" s="28" t="str">
        <f>VLOOKUP($A:$A,Variables_extraites!$A:$AD,10,FALSE)</f>
        <v>NA</v>
      </c>
      <c r="AC214" s="28" t="str">
        <f>VLOOKUP($A:$A,Variables_extraites!$A:$AD,11,FALSE)</f>
        <v>NA</v>
      </c>
      <c r="AD214" s="28" t="str">
        <f>VLOOKUP($A:$A,Variables_extraites!$A:$AD,12,FALSE)</f>
        <v>NA</v>
      </c>
      <c r="AE214" s="74" t="str">
        <f>VLOOKUP($A:$A,Variables_extraites!$A:$AD,13,FALSE)</f>
        <v>NA</v>
      </c>
      <c r="AF214" s="74" t="str">
        <f>VLOOKUP($A:$A,Variables_extraites!$A:$AD,14,FALSE)</f>
        <v>NA</v>
      </c>
      <c r="AG214" s="84" t="str">
        <f>VLOOKUP($A:$A,Variables_extraites!$A:$AD,15,FALSE)</f>
        <v>NA</v>
      </c>
      <c r="AH214" s="74" t="str">
        <f>VLOOKUP($A:$A,Variables_extraites!$A:$AD,16,FALSE)</f>
        <v>NA</v>
      </c>
      <c r="AI214" s="58" t="str">
        <f>VLOOKUP($A:$A,Variables_extraites!$A:$AD,17,FALSE)</f>
        <v>NA</v>
      </c>
      <c r="AJ214" s="58" t="str">
        <f>VLOOKUP($A:$A,Variables_extraites!$A:$AD,18,FALSE)</f>
        <v>NA</v>
      </c>
      <c r="AK214" s="74" t="str">
        <f>VLOOKUP($A:$A,Variables_extraites!$A:$AD,19,FALSE)</f>
        <v>NA</v>
      </c>
      <c r="AL214" s="58" t="str">
        <f>VLOOKUP($A:$A,Variables_extraites!$A:$AD,20,FALSE)</f>
        <v>NA</v>
      </c>
      <c r="AM214" s="74" t="str">
        <f>VLOOKUP($A:$A,Variables_extraites!$A:$AD,21,FALSE)</f>
        <v>NA</v>
      </c>
      <c r="AN214" s="74" t="str">
        <f>VLOOKUP($A:$A,Variables_extraites!$A:$AD,22,FALSE)</f>
        <v>NA</v>
      </c>
      <c r="AO214" s="58" t="str">
        <f>VLOOKUP($A:$A,Variables_extraites!$A:$AD,23,FALSE)</f>
        <v>NA</v>
      </c>
      <c r="AP214" s="74" t="str">
        <f>VLOOKUP($A:$A,Variables_extraites!$A:$AD,24,FALSE)</f>
        <v>NA</v>
      </c>
      <c r="AQ214" s="74" t="str">
        <f>VLOOKUP($A:$A,Variables_extraites!$A:$AD,25,FALSE)</f>
        <v>NA</v>
      </c>
      <c r="AR214" s="58" t="str">
        <f>VLOOKUP($A:$A,Variables_extraites!$A:$AD,26,FALSE)</f>
        <v>NA</v>
      </c>
      <c r="AS214" s="74" t="str">
        <f>VLOOKUP($A:$A,Variables_extraites!$A:$AD,27,FALSE)</f>
        <v>NA</v>
      </c>
      <c r="AT214" s="74" t="str">
        <f>VLOOKUP($A:$A,Variables_extraites!$A:$AD,28,FALSE)</f>
        <v>NA</v>
      </c>
      <c r="AU214" s="74" t="str">
        <f>VLOOKUP($A:$A,Variables_extraites!$A:$AD,29,FALSE)</f>
        <v>NA</v>
      </c>
      <c r="AV214" s="74" t="str">
        <f>VLOOKUP($A:$A,Variables_extraites!$A:$AD,30,FALSE)</f>
        <v>NA</v>
      </c>
      <c r="AW214" s="877" t="s">
        <v>64</v>
      </c>
      <c r="AX214" s="877" t="s">
        <v>64</v>
      </c>
      <c r="AY214" s="877" t="s">
        <v>64</v>
      </c>
      <c r="AZ214" s="877" t="s">
        <v>64</v>
      </c>
      <c r="BA214" s="877" t="s">
        <v>64</v>
      </c>
      <c r="BB214" s="877" t="s">
        <v>64</v>
      </c>
      <c r="BC214" s="877" t="s">
        <v>64</v>
      </c>
      <c r="BD214" s="877" t="s">
        <v>64</v>
      </c>
      <c r="BE214" s="877" t="s">
        <v>64</v>
      </c>
      <c r="BF214" s="877" t="s">
        <v>64</v>
      </c>
      <c r="BG214" s="877" t="s">
        <v>64</v>
      </c>
      <c r="BH214" s="877" t="s">
        <v>64</v>
      </c>
      <c r="BI214" s="877" t="s">
        <v>64</v>
      </c>
      <c r="BJ214" s="877" t="s">
        <v>64</v>
      </c>
      <c r="BK214" s="877" t="s">
        <v>64</v>
      </c>
      <c r="BL214" s="877" t="s">
        <v>64</v>
      </c>
      <c r="BM214" s="877" t="s">
        <v>64</v>
      </c>
      <c r="BN214" s="877" t="s">
        <v>64</v>
      </c>
      <c r="BO214" s="877" t="s">
        <v>64</v>
      </c>
      <c r="BP214" s="877" t="s">
        <v>64</v>
      </c>
      <c r="BQ214" s="877" t="s">
        <v>64</v>
      </c>
      <c r="BR214" s="877" t="s">
        <v>64</v>
      </c>
      <c r="BS214" s="877" t="s">
        <v>64</v>
      </c>
      <c r="BT214" s="877" t="s">
        <v>64</v>
      </c>
      <c r="BU214" s="877" t="s">
        <v>64</v>
      </c>
      <c r="BV214" s="877" t="s">
        <v>64</v>
      </c>
      <c r="BW214" s="877" t="s">
        <v>64</v>
      </c>
      <c r="BX214" s="877" t="s">
        <v>64</v>
      </c>
      <c r="BY214" s="877" t="s">
        <v>64</v>
      </c>
      <c r="BZ214" s="877" t="s">
        <v>64</v>
      </c>
      <c r="CA214" s="877" t="s">
        <v>64</v>
      </c>
      <c r="CB214" s="877" t="s">
        <v>64</v>
      </c>
      <c r="CC214" s="877" t="s">
        <v>64</v>
      </c>
      <c r="CD214" s="877" t="s">
        <v>64</v>
      </c>
    </row>
    <row r="215" spans="1:82" ht="15.75" x14ac:dyDescent="0.25">
      <c r="A215" s="876">
        <v>1127</v>
      </c>
      <c r="B215" s="511">
        <v>127</v>
      </c>
      <c r="C215" s="61">
        <v>5</v>
      </c>
      <c r="D215" s="29" t="s">
        <v>2121</v>
      </c>
      <c r="E215" s="27">
        <v>10321</v>
      </c>
      <c r="F215" s="911" t="s">
        <v>2119</v>
      </c>
      <c r="G215" s="911"/>
      <c r="H215" s="952">
        <v>74.843835616438398</v>
      </c>
      <c r="I215" s="514">
        <v>33.06786703601108</v>
      </c>
      <c r="J215" s="511">
        <v>1</v>
      </c>
      <c r="K215" s="514">
        <v>2</v>
      </c>
      <c r="L215" s="511">
        <v>0</v>
      </c>
      <c r="M215" s="936">
        <v>33</v>
      </c>
      <c r="N215" s="916"/>
      <c r="O215" s="914"/>
      <c r="P215" s="915"/>
      <c r="Q215" s="916"/>
      <c r="R215" s="227"/>
      <c r="S215" s="227">
        <v>38.70967741935484</v>
      </c>
      <c r="T215" s="334">
        <v>51</v>
      </c>
      <c r="U215" s="334"/>
      <c r="V215" s="937"/>
      <c r="W215" s="937"/>
      <c r="X215" s="938">
        <v>90.834762439960997</v>
      </c>
      <c r="Y215" s="28">
        <f>VLOOKUP($A:$A,Variables_extraites!$A:$AD,7,FALSE)</f>
        <v>0</v>
      </c>
      <c r="Z215" s="28">
        <f>VLOOKUP($A:$A,Variables_extraites!$A:$AD,8,FALSE)</f>
        <v>0</v>
      </c>
      <c r="AA215" s="28">
        <f>VLOOKUP($A:$A,Variables_extraites!$A:$AD,9,FALSE)</f>
        <v>13.9</v>
      </c>
      <c r="AB215" s="28">
        <f>VLOOKUP($A:$A,Variables_extraites!$A:$AD,10,FALSE)</f>
        <v>1</v>
      </c>
      <c r="AC215" s="28" t="str">
        <f>VLOOKUP($A:$A,Variables_extraites!$A:$AD,11,FALSE)</f>
        <v>NA</v>
      </c>
      <c r="AD215" s="28" t="str">
        <f>VLOOKUP($A:$A,Variables_extraites!$A:$AD,12,FALSE)</f>
        <v>NA</v>
      </c>
      <c r="AE215" s="74">
        <f>VLOOKUP($A:$A,Variables_extraites!$A:$AD,13,FALSE)</f>
        <v>26</v>
      </c>
      <c r="AF215" s="74" t="str">
        <f>VLOOKUP($A:$A,Variables_extraites!$A:$AD,14,FALSE)</f>
        <v>NA</v>
      </c>
      <c r="AG215" s="84">
        <f>VLOOKUP($A:$A,Variables_extraites!$A:$AD,15,FALSE)</f>
        <v>15</v>
      </c>
      <c r="AH215" s="74" t="str">
        <f>VLOOKUP($A:$A,Variables_extraites!$A:$AD,16,FALSE)</f>
        <v>NA</v>
      </c>
      <c r="AI215" s="58" t="str">
        <f>VLOOKUP($A:$A,Variables_extraites!$A:$AD,17,FALSE)</f>
        <v>NA</v>
      </c>
      <c r="AJ215" s="58" t="str">
        <f>VLOOKUP($A:$A,Variables_extraites!$A:$AD,18,FALSE)</f>
        <v>NA</v>
      </c>
      <c r="AK215" s="74">
        <f>VLOOKUP($A:$A,Variables_extraites!$A:$AD,19,FALSE)</f>
        <v>0</v>
      </c>
      <c r="AL215" s="58">
        <f>VLOOKUP($A:$A,Variables_extraites!$A:$AD,20,FALSE)</f>
        <v>43548</v>
      </c>
      <c r="AM215" s="74">
        <f>VLOOKUP($A:$A,Variables_extraites!$A:$AD,21,FALSE)</f>
        <v>65</v>
      </c>
      <c r="AN215" s="74" t="str">
        <f>VLOOKUP($A:$A,Variables_extraites!$A:$AD,22,FALSE)</f>
        <v>NA</v>
      </c>
      <c r="AO215" s="58" t="str">
        <f>VLOOKUP($A:$A,Variables_extraites!$A:$AD,23,FALSE)</f>
        <v>NA</v>
      </c>
      <c r="AP215" s="74" t="str">
        <f>VLOOKUP($A:$A,Variables_extraites!$A:$AD,24,FALSE)</f>
        <v>NA</v>
      </c>
      <c r="AQ215" s="74" t="str">
        <f>VLOOKUP($A:$A,Variables_extraites!$A:$AD,25,FALSE)</f>
        <v>NA</v>
      </c>
      <c r="AR215" s="58" t="str">
        <f>VLOOKUP($A:$A,Variables_extraites!$A:$AD,26,FALSE)</f>
        <v>NA</v>
      </c>
      <c r="AS215" s="74" t="str">
        <f>VLOOKUP($A:$A,Variables_extraites!$A:$AD,27,FALSE)</f>
        <v>NA</v>
      </c>
      <c r="AT215" s="74" t="str">
        <f>VLOOKUP($A:$A,Variables_extraites!$A:$AD,28,FALSE)</f>
        <v>NA</v>
      </c>
      <c r="AU215" s="74" t="str">
        <f>VLOOKUP($A:$A,Variables_extraites!$A:$AD,29,FALSE)</f>
        <v>NA</v>
      </c>
      <c r="AV215" s="74" t="str">
        <f>VLOOKUP($A:$A,Variables_extraites!$A:$AD,30,FALSE)</f>
        <v>NA</v>
      </c>
      <c r="AW215" s="877" t="s">
        <v>64</v>
      </c>
      <c r="AX215" s="877" t="s">
        <v>64</v>
      </c>
      <c r="AY215" s="877" t="s">
        <v>64</v>
      </c>
      <c r="AZ215" s="877" t="s">
        <v>64</v>
      </c>
      <c r="BA215" s="877" t="s">
        <v>64</v>
      </c>
      <c r="BB215" s="877" t="s">
        <v>64</v>
      </c>
      <c r="BC215" s="877" t="s">
        <v>64</v>
      </c>
      <c r="BD215" s="877" t="s">
        <v>64</v>
      </c>
      <c r="BE215" s="877" t="s">
        <v>64</v>
      </c>
      <c r="BF215" s="877" t="s">
        <v>64</v>
      </c>
      <c r="BG215" s="877" t="s">
        <v>64</v>
      </c>
      <c r="BH215" s="877" t="s">
        <v>64</v>
      </c>
      <c r="BI215" s="877" t="s">
        <v>64</v>
      </c>
      <c r="BJ215" s="877" t="s">
        <v>64</v>
      </c>
      <c r="BK215" s="877" t="s">
        <v>64</v>
      </c>
      <c r="BL215" s="877" t="s">
        <v>64</v>
      </c>
      <c r="BM215" s="877" t="s">
        <v>64</v>
      </c>
      <c r="BN215" s="877" t="s">
        <v>64</v>
      </c>
      <c r="BO215" s="877" t="s">
        <v>64</v>
      </c>
      <c r="BP215" s="877" t="s">
        <v>64</v>
      </c>
      <c r="BQ215" s="877" t="s">
        <v>64</v>
      </c>
      <c r="BR215" s="877" t="s">
        <v>64</v>
      </c>
      <c r="BS215" s="877" t="s">
        <v>64</v>
      </c>
      <c r="BT215" s="877" t="s">
        <v>64</v>
      </c>
      <c r="BU215" s="877" t="s">
        <v>64</v>
      </c>
      <c r="BV215" s="877" t="s">
        <v>64</v>
      </c>
      <c r="BW215" s="877" t="s">
        <v>64</v>
      </c>
      <c r="BX215" s="877" t="s">
        <v>64</v>
      </c>
      <c r="BY215" s="877" t="s">
        <v>64</v>
      </c>
      <c r="BZ215" s="877" t="s">
        <v>64</v>
      </c>
      <c r="CA215" s="877" t="s">
        <v>64</v>
      </c>
      <c r="CB215" s="877" t="s">
        <v>64</v>
      </c>
      <c r="CC215" s="877" t="s">
        <v>64</v>
      </c>
      <c r="CD215" s="877" t="s">
        <v>64</v>
      </c>
    </row>
    <row r="216" spans="1:82" ht="15.75" x14ac:dyDescent="0.25">
      <c r="A216" s="876">
        <v>1128</v>
      </c>
      <c r="B216" s="511">
        <v>128</v>
      </c>
      <c r="C216" s="61">
        <v>5</v>
      </c>
      <c r="D216" s="29" t="s">
        <v>2121</v>
      </c>
      <c r="E216" s="27">
        <v>10559</v>
      </c>
      <c r="F216" s="911" t="s">
        <v>2119</v>
      </c>
      <c r="G216" s="911" t="s">
        <v>2119</v>
      </c>
      <c r="H216" s="952">
        <v>74.854794520547898</v>
      </c>
      <c r="I216" s="514">
        <v>29.411764705882355</v>
      </c>
      <c r="J216" s="511">
        <v>0</v>
      </c>
      <c r="K216" s="514">
        <v>2</v>
      </c>
      <c r="L216" s="511">
        <v>0</v>
      </c>
      <c r="M216" s="936">
        <v>54</v>
      </c>
      <c r="N216" s="916"/>
      <c r="O216" s="914"/>
      <c r="P216" s="915"/>
      <c r="Q216" s="916"/>
      <c r="R216" s="227"/>
      <c r="S216" s="227">
        <v>7.4918566775244306</v>
      </c>
      <c r="T216" s="334">
        <v>27</v>
      </c>
      <c r="U216" s="334"/>
      <c r="V216" s="937"/>
      <c r="W216" s="937"/>
      <c r="X216" s="938">
        <v>41.911018735486898</v>
      </c>
      <c r="Y216" s="28">
        <f>VLOOKUP($A:$A,Variables_extraites!$A:$AD,7,FALSE)</f>
        <v>0</v>
      </c>
      <c r="Z216" s="28">
        <f>VLOOKUP($A:$A,Variables_extraites!$A:$AD,8,FALSE)</f>
        <v>0</v>
      </c>
      <c r="AA216" s="28">
        <f>VLOOKUP($A:$A,Variables_extraites!$A:$AD,9,FALSE)</f>
        <v>11.6</v>
      </c>
      <c r="AB216" s="28">
        <f>VLOOKUP($A:$A,Variables_extraites!$A:$AD,10,FALSE)</f>
        <v>0</v>
      </c>
      <c r="AC216" s="28" t="str">
        <f>VLOOKUP($A:$A,Variables_extraites!$A:$AD,11,FALSE)</f>
        <v>NA</v>
      </c>
      <c r="AD216" s="28" t="str">
        <f>VLOOKUP($A:$A,Variables_extraites!$A:$AD,12,FALSE)</f>
        <v>NA</v>
      </c>
      <c r="AE216" s="74">
        <f>VLOOKUP($A:$A,Variables_extraites!$A:$AD,13,FALSE)</f>
        <v>17</v>
      </c>
      <c r="AF216" s="74">
        <f>VLOOKUP($A:$A,Variables_extraites!$A:$AD,14,FALSE)</f>
        <v>0.62162162162162204</v>
      </c>
      <c r="AG216" s="84" t="str">
        <f>VLOOKUP($A:$A,Variables_extraites!$A:$AD,15,FALSE)</f>
        <v>NA</v>
      </c>
      <c r="AH216" s="74" t="str">
        <f>VLOOKUP($A:$A,Variables_extraites!$A:$AD,16,FALSE)</f>
        <v>NA</v>
      </c>
      <c r="AI216" s="58" t="str">
        <f>VLOOKUP($A:$A,Variables_extraites!$A:$AD,17,FALSE)</f>
        <v>NA</v>
      </c>
      <c r="AJ216" s="58" t="str">
        <f>VLOOKUP($A:$A,Variables_extraites!$A:$AD,18,FALSE)</f>
        <v>NA</v>
      </c>
      <c r="AK216" s="74">
        <f>VLOOKUP($A:$A,Variables_extraites!$A:$AD,19,FALSE)</f>
        <v>1</v>
      </c>
      <c r="AL216" s="58">
        <f>VLOOKUP($A:$A,Variables_extraites!$A:$AD,20,FALSE)</f>
        <v>42290</v>
      </c>
      <c r="AM216" s="74">
        <f>VLOOKUP($A:$A,Variables_extraites!$A:$AD,21,FALSE)</f>
        <v>23</v>
      </c>
      <c r="AN216" s="74" t="str">
        <f>VLOOKUP($A:$A,Variables_extraites!$A:$AD,22,FALSE)</f>
        <v>NA</v>
      </c>
      <c r="AO216" s="58" t="str">
        <f>VLOOKUP($A:$A,Variables_extraites!$A:$AD,23,FALSE)</f>
        <v>NA</v>
      </c>
      <c r="AP216" s="74" t="str">
        <f>VLOOKUP($A:$A,Variables_extraites!$A:$AD,24,FALSE)</f>
        <v>NA</v>
      </c>
      <c r="AQ216" s="74" t="str">
        <f>VLOOKUP($A:$A,Variables_extraites!$A:$AD,25,FALSE)</f>
        <v>NA</v>
      </c>
      <c r="AR216" s="58" t="str">
        <f>VLOOKUP($A:$A,Variables_extraites!$A:$AD,26,FALSE)</f>
        <v>NA</v>
      </c>
      <c r="AS216" s="74" t="str">
        <f>VLOOKUP($A:$A,Variables_extraites!$A:$AD,27,FALSE)</f>
        <v>NA</v>
      </c>
      <c r="AT216" s="74" t="str">
        <f>VLOOKUP($A:$A,Variables_extraites!$A:$AD,28,FALSE)</f>
        <v>NA</v>
      </c>
      <c r="AU216" s="74" t="str">
        <f>VLOOKUP($A:$A,Variables_extraites!$A:$AD,29,FALSE)</f>
        <v>NA</v>
      </c>
      <c r="AV216" s="74" t="str">
        <f>VLOOKUP($A:$A,Variables_extraites!$A:$AD,30,FALSE)</f>
        <v>NA</v>
      </c>
      <c r="AW216" s="877">
        <v>7.9432767037814296</v>
      </c>
      <c r="AX216" s="877">
        <v>7.4065876887900801</v>
      </c>
      <c r="AY216" s="877">
        <v>4.7881636570377699</v>
      </c>
      <c r="AZ216" s="877">
        <v>3.4046306842176102</v>
      </c>
      <c r="BA216" s="877">
        <v>7.7107375683306696</v>
      </c>
      <c r="BB216" s="877">
        <v>8.3006271153355602</v>
      </c>
      <c r="BC216" s="877">
        <v>8.7318281276747793</v>
      </c>
      <c r="BD216" s="877">
        <v>7.3156024566379498</v>
      </c>
      <c r="BE216" s="877">
        <v>6.0507193477512597</v>
      </c>
      <c r="BF216" s="877">
        <v>1.89530262133331</v>
      </c>
      <c r="BG216" s="877">
        <v>5.2894656309582198</v>
      </c>
      <c r="BH216" s="877">
        <v>6.1737270989028898</v>
      </c>
      <c r="BI216" s="877">
        <v>6.73240488678496</v>
      </c>
      <c r="BJ216" s="877">
        <v>4.1489341045263401</v>
      </c>
      <c r="BK216" s="877">
        <v>6.2940692950883097</v>
      </c>
      <c r="BL216" s="877">
        <v>7.7375515700082804</v>
      </c>
      <c r="BM216" s="877">
        <v>6.4459252985792697</v>
      </c>
      <c r="BN216" s="877">
        <v>6.2147076731976396</v>
      </c>
      <c r="BO216" s="877">
        <v>5.4705368650925799</v>
      </c>
      <c r="BP216" s="877">
        <v>6.5172756932095801</v>
      </c>
      <c r="BQ216" s="877">
        <v>7.1468995603435896</v>
      </c>
      <c r="BR216" s="877">
        <v>4.3694664836507204</v>
      </c>
      <c r="BS216" s="877">
        <v>10.2393956546406</v>
      </c>
      <c r="BT216" s="877">
        <v>0.111031312388744</v>
      </c>
      <c r="BU216" s="877">
        <v>7.0192571186810797</v>
      </c>
      <c r="BV216" s="877">
        <v>6.5501311041444596</v>
      </c>
      <c r="BW216" s="877">
        <v>7.3736482113346904</v>
      </c>
      <c r="BX216" s="877">
        <v>12.473642338633701</v>
      </c>
      <c r="BY216" s="877">
        <v>4.3736482113346904</v>
      </c>
      <c r="BZ216" s="877">
        <v>8.4757739555388305</v>
      </c>
      <c r="CA216" s="877">
        <v>4.3805909342659204</v>
      </c>
      <c r="CB216" s="877">
        <v>3.9978683830948798</v>
      </c>
      <c r="CC216" s="877">
        <v>2.6497906350303602</v>
      </c>
      <c r="CD216" s="877">
        <v>10.128364342251899</v>
      </c>
    </row>
    <row r="217" spans="1:82" ht="15.75" x14ac:dyDescent="0.25">
      <c r="A217" s="876">
        <v>1129</v>
      </c>
      <c r="B217" s="511">
        <v>129</v>
      </c>
      <c r="C217" s="61">
        <v>5</v>
      </c>
      <c r="D217" s="29" t="s">
        <v>2121</v>
      </c>
      <c r="E217" s="27">
        <v>10322</v>
      </c>
      <c r="F217" s="911" t="s">
        <v>2119</v>
      </c>
      <c r="G217" s="911" t="s">
        <v>2119</v>
      </c>
      <c r="H217" s="952">
        <v>47.597260273972601</v>
      </c>
      <c r="I217" s="514">
        <v>29.007261957888758</v>
      </c>
      <c r="J217" s="511">
        <v>1</v>
      </c>
      <c r="K217" s="514">
        <v>2</v>
      </c>
      <c r="L217" s="511">
        <v>0</v>
      </c>
      <c r="M217" s="936">
        <v>62</v>
      </c>
      <c r="N217" s="916"/>
      <c r="O217" s="914"/>
      <c r="P217" s="915"/>
      <c r="Q217" s="916"/>
      <c r="R217" s="227"/>
      <c r="S217" s="227">
        <v>13.684210526315789</v>
      </c>
      <c r="T217" s="334"/>
      <c r="U217" s="334"/>
      <c r="V217" s="937"/>
      <c r="W217" s="937"/>
      <c r="X217" s="938">
        <v>91.917644196839703</v>
      </c>
      <c r="Y217" s="28">
        <f>VLOOKUP($A:$A,Variables_extraites!$A:$AD,7,FALSE)</f>
        <v>0</v>
      </c>
      <c r="Z217" s="28">
        <f>VLOOKUP($A:$A,Variables_extraites!$A:$AD,8,FALSE)</f>
        <v>0</v>
      </c>
      <c r="AA217" s="28">
        <f>VLOOKUP($A:$A,Variables_extraites!$A:$AD,9,FALSE)</f>
        <v>12.5</v>
      </c>
      <c r="AB217" s="28">
        <f>VLOOKUP($A:$A,Variables_extraites!$A:$AD,10,FALSE)</f>
        <v>1</v>
      </c>
      <c r="AC217" s="28" t="str">
        <f>VLOOKUP($A:$A,Variables_extraites!$A:$AD,11,FALSE)</f>
        <v>NA</v>
      </c>
      <c r="AD217" s="28" t="str">
        <f>VLOOKUP($A:$A,Variables_extraites!$A:$AD,12,FALSE)</f>
        <v>NA</v>
      </c>
      <c r="AE217" s="74">
        <f>VLOOKUP($A:$A,Variables_extraites!$A:$AD,13,FALSE)</f>
        <v>19</v>
      </c>
      <c r="AF217" s="74">
        <f>VLOOKUP($A:$A,Variables_extraites!$A:$AD,14,FALSE)</f>
        <v>3.5454545454545454</v>
      </c>
      <c r="AG217" s="84">
        <f>VLOOKUP($A:$A,Variables_extraites!$A:$AD,15,FALSE)</f>
        <v>20</v>
      </c>
      <c r="AH217" s="74" t="str">
        <f>VLOOKUP($A:$A,Variables_extraites!$A:$AD,16,FALSE)</f>
        <v>NA</v>
      </c>
      <c r="AI217" s="58" t="str">
        <f>VLOOKUP($A:$A,Variables_extraites!$A:$AD,17,FALSE)</f>
        <v>NA</v>
      </c>
      <c r="AJ217" s="58" t="str">
        <f>VLOOKUP($A:$A,Variables_extraites!$A:$AD,18,FALSE)</f>
        <v>NA</v>
      </c>
      <c r="AK217" s="74">
        <f>VLOOKUP($A:$A,Variables_extraites!$A:$AD,19,FALSE)</f>
        <v>2</v>
      </c>
      <c r="AL217" s="58">
        <f>VLOOKUP($A:$A,Variables_extraites!$A:$AD,20,FALSE)</f>
        <v>41919</v>
      </c>
      <c r="AM217" s="74">
        <f>VLOOKUP($A:$A,Variables_extraites!$A:$AD,21,FALSE)</f>
        <v>11</v>
      </c>
      <c r="AN217" s="74" t="str">
        <f>VLOOKUP($A:$A,Variables_extraites!$A:$AD,22,FALSE)</f>
        <v>NA</v>
      </c>
      <c r="AO217" s="58" t="str">
        <f>VLOOKUP($A:$A,Variables_extraites!$A:$AD,23,FALSE)</f>
        <v>NA</v>
      </c>
      <c r="AP217" s="74" t="str">
        <f>VLOOKUP($A:$A,Variables_extraites!$A:$AD,24,FALSE)</f>
        <v>NA</v>
      </c>
      <c r="AQ217" s="74" t="str">
        <f>VLOOKUP($A:$A,Variables_extraites!$A:$AD,25,FALSE)</f>
        <v>NA</v>
      </c>
      <c r="AR217" s="58" t="str">
        <f>VLOOKUP($A:$A,Variables_extraites!$A:$AD,26,FALSE)</f>
        <v>NA</v>
      </c>
      <c r="AS217" s="74" t="str">
        <f>VLOOKUP($A:$A,Variables_extraites!$A:$AD,27,FALSE)</f>
        <v>NA</v>
      </c>
      <c r="AT217" s="74" t="str">
        <f>VLOOKUP($A:$A,Variables_extraites!$A:$AD,28,FALSE)</f>
        <v>NA</v>
      </c>
      <c r="AU217" s="74" t="str">
        <f>VLOOKUP($A:$A,Variables_extraites!$A:$AD,29,FALSE)</f>
        <v>NA</v>
      </c>
      <c r="AV217" s="74" t="str">
        <f>VLOOKUP($A:$A,Variables_extraites!$A:$AD,30,FALSE)</f>
        <v>NA</v>
      </c>
      <c r="AW217" s="877">
        <v>8.6299029920008898</v>
      </c>
      <c r="AX217" s="877">
        <v>7.13729858092114</v>
      </c>
      <c r="AY217" s="877">
        <v>5.2776128707566903</v>
      </c>
      <c r="AZ217" s="877">
        <v>3.1176950426697498</v>
      </c>
      <c r="BA217" s="877">
        <v>7.9389326480487101</v>
      </c>
      <c r="BB217" s="877">
        <v>7.4325419003882596</v>
      </c>
      <c r="BC217" s="877">
        <v>8.9729223642254095</v>
      </c>
      <c r="BD217" s="877">
        <v>7.7777484599722797</v>
      </c>
      <c r="BE217" s="877">
        <v>6.5145957147636597</v>
      </c>
      <c r="BF217" s="877">
        <v>1.5509006646475201</v>
      </c>
      <c r="BG217" s="877">
        <v>6.46515822966425</v>
      </c>
      <c r="BH217" s="877">
        <v>7.2032011563166103</v>
      </c>
      <c r="BI217" s="877">
        <v>7.9391090130424198</v>
      </c>
      <c r="BJ217" s="877">
        <v>4.4255935776530597</v>
      </c>
      <c r="BK217" s="877">
        <v>6.18646094003548</v>
      </c>
      <c r="BL217" s="877">
        <v>7.7620830035676702</v>
      </c>
      <c r="BM217" s="877">
        <v>6.6031812290138596</v>
      </c>
      <c r="BN217" s="877">
        <v>6.6973846307640201</v>
      </c>
      <c r="BO217" s="877">
        <v>5.8579809951275701</v>
      </c>
      <c r="BP217" s="877">
        <v>5.8683904530544497</v>
      </c>
      <c r="BQ217" s="877">
        <v>8.1274785200982205</v>
      </c>
      <c r="BR217" s="877">
        <v>-0.37706964907982299</v>
      </c>
      <c r="BS217" s="877">
        <v>10.3974821181713</v>
      </c>
      <c r="BT217" s="877">
        <v>1.1176950426697501</v>
      </c>
      <c r="BU217" s="877">
        <v>6.2962738467067201</v>
      </c>
      <c r="BV217" s="877">
        <v>6.6741216326323904</v>
      </c>
      <c r="BW217" s="877">
        <v>5.9429835981870998</v>
      </c>
      <c r="BX217" s="877">
        <v>12.0102413566125</v>
      </c>
      <c r="BY217" s="877">
        <v>3.3504972470841299</v>
      </c>
      <c r="BZ217" s="877">
        <v>8.5219537095392006</v>
      </c>
      <c r="CA217" s="877">
        <v>4.2979250525038104</v>
      </c>
      <c r="CB217" s="877">
        <v>3.48828764707326</v>
      </c>
      <c r="CC217" s="877">
        <v>6.6733434957865398</v>
      </c>
      <c r="CD217" s="877">
        <v>9.2797870755015808</v>
      </c>
    </row>
    <row r="218" spans="1:82" ht="15.75" x14ac:dyDescent="0.25">
      <c r="A218" s="876">
        <v>1131</v>
      </c>
      <c r="B218" s="511">
        <v>131</v>
      </c>
      <c r="C218" s="61">
        <v>5</v>
      </c>
      <c r="D218" s="29" t="s">
        <v>2121</v>
      </c>
      <c r="E218" s="27">
        <v>10490</v>
      </c>
      <c r="F218" s="911" t="s">
        <v>2119</v>
      </c>
      <c r="G218" s="911"/>
      <c r="H218" s="952">
        <v>74.917808219178099</v>
      </c>
      <c r="I218" s="514">
        <v>33.749455653941069</v>
      </c>
      <c r="J218" s="511">
        <v>0</v>
      </c>
      <c r="K218" s="514">
        <v>3</v>
      </c>
      <c r="L218" s="511">
        <v>0</v>
      </c>
      <c r="M218" s="936">
        <v>50</v>
      </c>
      <c r="N218" s="916"/>
      <c r="O218" s="914"/>
      <c r="P218" s="915"/>
      <c r="Q218" s="916"/>
      <c r="R218" s="227"/>
      <c r="S218" s="227">
        <v>14.233576642335766</v>
      </c>
      <c r="T218" s="334">
        <v>45</v>
      </c>
      <c r="U218" s="334"/>
      <c r="V218" s="937"/>
      <c r="W218" s="937"/>
      <c r="X218" s="938">
        <v>57.1905592245039</v>
      </c>
      <c r="Y218" s="28">
        <f>VLOOKUP($A:$A,Variables_extraites!$A:$AD,7,FALSE)</f>
        <v>1</v>
      </c>
      <c r="Z218" s="28">
        <f>VLOOKUP($A:$A,Variables_extraites!$A:$AD,8,FALSE)</f>
        <v>0</v>
      </c>
      <c r="AA218" s="28">
        <f>VLOOKUP($A:$A,Variables_extraites!$A:$AD,9,FALSE)</f>
        <v>8.3000000000000007</v>
      </c>
      <c r="AB218" s="28">
        <f>VLOOKUP($A:$A,Variables_extraites!$A:$AD,10,FALSE)</f>
        <v>1</v>
      </c>
      <c r="AC218" s="28" t="str">
        <f>VLOOKUP($A:$A,Variables_extraites!$A:$AD,11,FALSE)</f>
        <v>NA</v>
      </c>
      <c r="AD218" s="28" t="str">
        <f>VLOOKUP($A:$A,Variables_extraites!$A:$AD,12,FALSE)</f>
        <v>NA</v>
      </c>
      <c r="AE218" s="74">
        <f>VLOOKUP($A:$A,Variables_extraites!$A:$AD,13,FALSE)</f>
        <v>42</v>
      </c>
      <c r="AF218" s="74" t="str">
        <f>VLOOKUP($A:$A,Variables_extraites!$A:$AD,14,FALSE)</f>
        <v>NA</v>
      </c>
      <c r="AG218" s="84">
        <f>VLOOKUP($A:$A,Variables_extraites!$A:$AD,15,FALSE)</f>
        <v>15</v>
      </c>
      <c r="AH218" s="74" t="str">
        <f>VLOOKUP($A:$A,Variables_extraites!$A:$AD,16,FALSE)</f>
        <v>NA</v>
      </c>
      <c r="AI218" s="58" t="str">
        <f>VLOOKUP($A:$A,Variables_extraites!$A:$AD,17,FALSE)</f>
        <v>NA</v>
      </c>
      <c r="AJ218" s="58" t="str">
        <f>VLOOKUP($A:$A,Variables_extraites!$A:$AD,18,FALSE)</f>
        <v>NA</v>
      </c>
      <c r="AK218" s="74">
        <f>VLOOKUP($A:$A,Variables_extraites!$A:$AD,19,FALSE)</f>
        <v>0</v>
      </c>
      <c r="AL218" s="58">
        <f>VLOOKUP($A:$A,Variables_extraites!$A:$AD,20,FALSE)</f>
        <v>43542</v>
      </c>
      <c r="AM218" s="74">
        <f>VLOOKUP($A:$A,Variables_extraites!$A:$AD,21,FALSE)</f>
        <v>64</v>
      </c>
      <c r="AN218" s="74" t="str">
        <f>VLOOKUP($A:$A,Variables_extraites!$A:$AD,22,FALSE)</f>
        <v>NA</v>
      </c>
      <c r="AO218" s="58" t="str">
        <f>VLOOKUP($A:$A,Variables_extraites!$A:$AD,23,FALSE)</f>
        <v>NA</v>
      </c>
      <c r="AP218" s="74" t="str">
        <f>VLOOKUP($A:$A,Variables_extraites!$A:$AD,24,FALSE)</f>
        <v>NA</v>
      </c>
      <c r="AQ218" s="74" t="str">
        <f>VLOOKUP($A:$A,Variables_extraites!$A:$AD,25,FALSE)</f>
        <v>NA</v>
      </c>
      <c r="AR218" s="58" t="str">
        <f>VLOOKUP($A:$A,Variables_extraites!$A:$AD,26,FALSE)</f>
        <v>NA</v>
      </c>
      <c r="AS218" s="74" t="str">
        <f>VLOOKUP($A:$A,Variables_extraites!$A:$AD,27,FALSE)</f>
        <v>NA</v>
      </c>
      <c r="AT218" s="74" t="str">
        <f>VLOOKUP($A:$A,Variables_extraites!$A:$AD,28,FALSE)</f>
        <v>NA</v>
      </c>
      <c r="AU218" s="74" t="str">
        <f>VLOOKUP($A:$A,Variables_extraites!$A:$AD,29,FALSE)</f>
        <v>NA</v>
      </c>
      <c r="AV218" s="74" t="str">
        <f>VLOOKUP($A:$A,Variables_extraites!$A:$AD,30,FALSE)</f>
        <v>NA</v>
      </c>
      <c r="AW218" s="877" t="s">
        <v>64</v>
      </c>
      <c r="AX218" s="877" t="s">
        <v>64</v>
      </c>
      <c r="AY218" s="877" t="s">
        <v>64</v>
      </c>
      <c r="AZ218" s="877" t="s">
        <v>64</v>
      </c>
      <c r="BA218" s="877" t="s">
        <v>64</v>
      </c>
      <c r="BB218" s="877" t="s">
        <v>64</v>
      </c>
      <c r="BC218" s="877" t="s">
        <v>64</v>
      </c>
      <c r="BD218" s="877" t="s">
        <v>64</v>
      </c>
      <c r="BE218" s="877" t="s">
        <v>64</v>
      </c>
      <c r="BF218" s="877" t="s">
        <v>64</v>
      </c>
      <c r="BG218" s="877" t="s">
        <v>64</v>
      </c>
      <c r="BH218" s="877" t="s">
        <v>64</v>
      </c>
      <c r="BI218" s="877" t="s">
        <v>64</v>
      </c>
      <c r="BJ218" s="877" t="s">
        <v>64</v>
      </c>
      <c r="BK218" s="877" t="s">
        <v>64</v>
      </c>
      <c r="BL218" s="877" t="s">
        <v>64</v>
      </c>
      <c r="BM218" s="877" t="s">
        <v>64</v>
      </c>
      <c r="BN218" s="877" t="s">
        <v>64</v>
      </c>
      <c r="BO218" s="877" t="s">
        <v>64</v>
      </c>
      <c r="BP218" s="877" t="s">
        <v>64</v>
      </c>
      <c r="BQ218" s="877" t="s">
        <v>64</v>
      </c>
      <c r="BR218" s="877" t="s">
        <v>64</v>
      </c>
      <c r="BS218" s="877" t="s">
        <v>64</v>
      </c>
      <c r="BT218" s="877" t="s">
        <v>64</v>
      </c>
      <c r="BU218" s="877" t="s">
        <v>64</v>
      </c>
      <c r="BV218" s="877" t="s">
        <v>64</v>
      </c>
      <c r="BW218" s="877" t="s">
        <v>64</v>
      </c>
      <c r="BX218" s="877" t="s">
        <v>64</v>
      </c>
      <c r="BY218" s="877" t="s">
        <v>64</v>
      </c>
      <c r="BZ218" s="877" t="s">
        <v>64</v>
      </c>
      <c r="CA218" s="877" t="s">
        <v>64</v>
      </c>
      <c r="CB218" s="877" t="s">
        <v>64</v>
      </c>
      <c r="CC218" s="877" t="s">
        <v>64</v>
      </c>
      <c r="CD218" s="877" t="s">
        <v>64</v>
      </c>
    </row>
    <row r="219" spans="1:82" ht="15.75" x14ac:dyDescent="0.25">
      <c r="A219" s="876">
        <v>1134</v>
      </c>
      <c r="B219" s="511">
        <v>134</v>
      </c>
      <c r="C219" s="61">
        <v>5</v>
      </c>
      <c r="D219" s="29" t="s">
        <v>2121</v>
      </c>
      <c r="E219" s="27">
        <v>10489</v>
      </c>
      <c r="F219" s="911" t="s">
        <v>2119</v>
      </c>
      <c r="G219" s="911" t="s">
        <v>2119</v>
      </c>
      <c r="H219" s="952">
        <v>73.400000000000006</v>
      </c>
      <c r="I219" s="514">
        <v>30.08382909680909</v>
      </c>
      <c r="J219" s="511">
        <v>0</v>
      </c>
      <c r="K219" s="514">
        <v>2</v>
      </c>
      <c r="L219" s="511">
        <v>0</v>
      </c>
      <c r="M219" s="936">
        <v>36</v>
      </c>
      <c r="N219" s="916"/>
      <c r="O219" s="914"/>
      <c r="P219" s="915"/>
      <c r="Q219" s="916"/>
      <c r="R219" s="227"/>
      <c r="S219" s="227">
        <v>10.671256454388985</v>
      </c>
      <c r="T219" s="334">
        <v>53</v>
      </c>
      <c r="U219" s="334"/>
      <c r="V219" s="937"/>
      <c r="W219" s="937"/>
      <c r="X219" s="938">
        <v>54.291790173417397</v>
      </c>
      <c r="Y219" s="28">
        <f>VLOOKUP($A:$A,Variables_extraites!$A:$AD,7,FALSE)</f>
        <v>0</v>
      </c>
      <c r="Z219" s="28">
        <f>VLOOKUP($A:$A,Variables_extraites!$A:$AD,8,FALSE)</f>
        <v>0</v>
      </c>
      <c r="AA219" s="28">
        <f>VLOOKUP($A:$A,Variables_extraites!$A:$AD,9,FALSE)</f>
        <v>13.8</v>
      </c>
      <c r="AB219" s="28">
        <f>VLOOKUP($A:$A,Variables_extraites!$A:$AD,10,FALSE)</f>
        <v>1</v>
      </c>
      <c r="AC219" s="28" t="str">
        <f>VLOOKUP($A:$A,Variables_extraites!$A:$AD,11,FALSE)</f>
        <v>NA</v>
      </c>
      <c r="AD219" s="28" t="str">
        <f>VLOOKUP($A:$A,Variables_extraites!$A:$AD,12,FALSE)</f>
        <v>NA</v>
      </c>
      <c r="AE219" s="74">
        <f>VLOOKUP($A:$A,Variables_extraites!$A:$AD,13,FALSE)</f>
        <v>22</v>
      </c>
      <c r="AF219" s="74">
        <f>VLOOKUP($A:$A,Variables_extraites!$A:$AD,14,FALSE)</f>
        <v>2</v>
      </c>
      <c r="AG219" s="84">
        <f>VLOOKUP($A:$A,Variables_extraites!$A:$AD,15,FALSE)</f>
        <v>14</v>
      </c>
      <c r="AH219" s="74" t="str">
        <f>VLOOKUP($A:$A,Variables_extraites!$A:$AD,16,FALSE)</f>
        <v>NA</v>
      </c>
      <c r="AI219" s="58" t="str">
        <f>VLOOKUP($A:$A,Variables_extraites!$A:$AD,17,FALSE)</f>
        <v>NA</v>
      </c>
      <c r="AJ219" s="58" t="str">
        <f>VLOOKUP($A:$A,Variables_extraites!$A:$AD,18,FALSE)</f>
        <v>NA</v>
      </c>
      <c r="AK219" s="74">
        <f>VLOOKUP($A:$A,Variables_extraites!$A:$AD,19,FALSE)</f>
        <v>0</v>
      </c>
      <c r="AL219" s="58">
        <f>VLOOKUP($A:$A,Variables_extraites!$A:$AD,20,FALSE)</f>
        <v>43592</v>
      </c>
      <c r="AM219" s="74">
        <f>VLOOKUP($A:$A,Variables_extraites!$A:$AD,21,FALSE)</f>
        <v>65</v>
      </c>
      <c r="AN219" s="74" t="str">
        <f>VLOOKUP($A:$A,Variables_extraites!$A:$AD,22,FALSE)</f>
        <v>NA</v>
      </c>
      <c r="AO219" s="58" t="str">
        <f>VLOOKUP($A:$A,Variables_extraites!$A:$AD,23,FALSE)</f>
        <v>NA</v>
      </c>
      <c r="AP219" s="74" t="str">
        <f>VLOOKUP($A:$A,Variables_extraites!$A:$AD,24,FALSE)</f>
        <v>NA</v>
      </c>
      <c r="AQ219" s="74" t="str">
        <f>VLOOKUP($A:$A,Variables_extraites!$A:$AD,25,FALSE)</f>
        <v>NA</v>
      </c>
      <c r="AR219" s="58" t="str">
        <f>VLOOKUP($A:$A,Variables_extraites!$A:$AD,26,FALSE)</f>
        <v>NA</v>
      </c>
      <c r="AS219" s="74" t="str">
        <f>VLOOKUP($A:$A,Variables_extraites!$A:$AD,27,FALSE)</f>
        <v>NA</v>
      </c>
      <c r="AT219" s="74" t="str">
        <f>VLOOKUP($A:$A,Variables_extraites!$A:$AD,28,FALSE)</f>
        <v>NA</v>
      </c>
      <c r="AU219" s="74" t="str">
        <f>VLOOKUP($A:$A,Variables_extraites!$A:$AD,29,FALSE)</f>
        <v>NA</v>
      </c>
      <c r="AV219" s="74" t="str">
        <f>VLOOKUP($A:$A,Variables_extraites!$A:$AD,30,FALSE)</f>
        <v>NA</v>
      </c>
      <c r="AW219" s="877">
        <v>7.4563133413551803</v>
      </c>
      <c r="AX219" s="877">
        <v>6.8586027124571203</v>
      </c>
      <c r="AY219" s="877">
        <v>3.60288440871842</v>
      </c>
      <c r="AZ219" s="877">
        <v>3.6484654430273098</v>
      </c>
      <c r="BA219" s="877">
        <v>7.6818708799614397</v>
      </c>
      <c r="BB219" s="877">
        <v>9.0706308302842107</v>
      </c>
      <c r="BC219" s="877">
        <v>5.3387809438947</v>
      </c>
      <c r="BD219" s="877">
        <v>7.39677601078753</v>
      </c>
      <c r="BE219" s="877">
        <v>5.7023805016155196</v>
      </c>
      <c r="BF219" s="877">
        <v>1.90303827011291</v>
      </c>
      <c r="BG219" s="877">
        <v>5.5975311742242102</v>
      </c>
      <c r="BH219" s="877">
        <v>6.0593985439734199</v>
      </c>
      <c r="BI219" s="877">
        <v>7.3384244147835602</v>
      </c>
      <c r="BJ219" s="877">
        <v>4.1969217338203304</v>
      </c>
      <c r="BK219" s="877">
        <v>6.0435194936627399</v>
      </c>
      <c r="BL219" s="877">
        <v>7.5155421580783104</v>
      </c>
      <c r="BM219" s="877">
        <v>5.8331430963583397</v>
      </c>
      <c r="BN219" s="877">
        <v>6.5062083893067504</v>
      </c>
      <c r="BO219" s="877">
        <v>5.8321305010959303</v>
      </c>
      <c r="BP219" s="877">
        <v>6.4533529537756102</v>
      </c>
      <c r="BQ219" s="877">
        <v>7.2609665645194896</v>
      </c>
      <c r="BR219" s="877">
        <v>-1.9378782880922001</v>
      </c>
      <c r="BS219" s="877">
        <v>9.9065749715456803</v>
      </c>
      <c r="BT219" s="877">
        <v>0.57531233068743703</v>
      </c>
      <c r="BU219" s="877">
        <v>6.9115717517264299</v>
      </c>
      <c r="BV219" s="877">
        <v>7.2210070267491897</v>
      </c>
      <c r="BW219" s="877">
        <v>4.8499992594660997</v>
      </c>
      <c r="BX219" s="877">
        <v>11.1125242153856</v>
      </c>
      <c r="BY219" s="877">
        <v>3.1026581313637398</v>
      </c>
      <c r="BZ219" s="877">
        <v>6.71548158374849</v>
      </c>
      <c r="CA219" s="877">
        <v>4.34411833452143</v>
      </c>
      <c r="CB219" s="877">
        <v>4.3970426316370803</v>
      </c>
      <c r="CC219" s="877">
        <v>8.8494500398186293</v>
      </c>
      <c r="CD219" s="877">
        <v>9.3312626408582506</v>
      </c>
    </row>
    <row r="220" spans="1:82" ht="15.75" x14ac:dyDescent="0.25">
      <c r="A220" s="876">
        <v>1135</v>
      </c>
      <c r="B220" s="735">
        <v>135</v>
      </c>
      <c r="C220" s="27">
        <v>5</v>
      </c>
      <c r="D220" s="29" t="s">
        <v>2121</v>
      </c>
      <c r="E220" s="27">
        <v>10323</v>
      </c>
      <c r="F220" s="911" t="s">
        <v>2119</v>
      </c>
      <c r="G220" s="911" t="s">
        <v>2119</v>
      </c>
      <c r="H220" s="953">
        <v>78.605479452054794</v>
      </c>
      <c r="I220" s="107">
        <v>25</v>
      </c>
      <c r="J220" s="735">
        <v>1</v>
      </c>
      <c r="K220" s="74"/>
      <c r="L220" s="27">
        <v>0</v>
      </c>
      <c r="M220" s="939">
        <v>62</v>
      </c>
      <c r="N220" s="940"/>
      <c r="O220" s="933"/>
      <c r="P220" s="941"/>
      <c r="Q220" s="940"/>
      <c r="R220" s="72"/>
      <c r="S220" s="72"/>
      <c r="T220" s="942"/>
      <c r="U220" s="943"/>
      <c r="V220" s="944"/>
      <c r="W220" s="944"/>
      <c r="X220" s="582"/>
      <c r="Y220" s="28" t="str">
        <f>VLOOKUP($A:$A,Variables_extraites!$A:$AD,7,FALSE)</f>
        <v>NA</v>
      </c>
      <c r="Z220" s="28" t="str">
        <f>VLOOKUP($A:$A,Variables_extraites!$A:$AD,8,FALSE)</f>
        <v>NA</v>
      </c>
      <c r="AA220" s="28">
        <f>VLOOKUP($A:$A,Variables_extraites!$A:$AD,9,FALSE)</f>
        <v>13.7</v>
      </c>
      <c r="AB220" s="28" t="str">
        <f>VLOOKUP($A:$A,Variables_extraites!$A:$AD,10,FALSE)</f>
        <v>NA</v>
      </c>
      <c r="AC220" s="28" t="str">
        <f>VLOOKUP($A:$A,Variables_extraites!$A:$AD,11,FALSE)</f>
        <v>NA</v>
      </c>
      <c r="AD220" s="28" t="str">
        <f>VLOOKUP($A:$A,Variables_extraites!$A:$AD,12,FALSE)</f>
        <v>NA</v>
      </c>
      <c r="AE220" s="74" t="str">
        <f>VLOOKUP($A:$A,Variables_extraites!$A:$AD,13,FALSE)</f>
        <v>NA</v>
      </c>
      <c r="AF220" s="74" t="str">
        <f>VLOOKUP($A:$A,Variables_extraites!$A:$AD,14,FALSE)</f>
        <v>NA</v>
      </c>
      <c r="AG220" s="84" t="str">
        <f>VLOOKUP($A:$A,Variables_extraites!$A:$AD,15,FALSE)</f>
        <v>NA</v>
      </c>
      <c r="AH220" s="74" t="str">
        <f>VLOOKUP($A:$A,Variables_extraites!$A:$AD,16,FALSE)</f>
        <v>NA</v>
      </c>
      <c r="AI220" s="58" t="str">
        <f>VLOOKUP($A:$A,Variables_extraites!$A:$AD,17,FALSE)</f>
        <v>NA</v>
      </c>
      <c r="AJ220" s="58" t="str">
        <f>VLOOKUP($A:$A,Variables_extraites!$A:$AD,18,FALSE)</f>
        <v>NA</v>
      </c>
      <c r="AK220" s="74" t="str">
        <f>VLOOKUP($A:$A,Variables_extraites!$A:$AD,19,FALSE)</f>
        <v>NA</v>
      </c>
      <c r="AL220" s="58" t="str">
        <f>VLOOKUP($A:$A,Variables_extraites!$A:$AD,20,FALSE)</f>
        <v>NA</v>
      </c>
      <c r="AM220" s="74" t="str">
        <f>VLOOKUP($A:$A,Variables_extraites!$A:$AD,21,FALSE)</f>
        <v>NA</v>
      </c>
      <c r="AN220" s="74" t="str">
        <f>VLOOKUP($A:$A,Variables_extraites!$A:$AD,22,FALSE)</f>
        <v>NA</v>
      </c>
      <c r="AO220" s="58" t="str">
        <f>VLOOKUP($A:$A,Variables_extraites!$A:$AD,23,FALSE)</f>
        <v>NA</v>
      </c>
      <c r="AP220" s="74" t="str">
        <f>VLOOKUP($A:$A,Variables_extraites!$A:$AD,24,FALSE)</f>
        <v>NA</v>
      </c>
      <c r="AQ220" s="74" t="str">
        <f>VLOOKUP($A:$A,Variables_extraites!$A:$AD,25,FALSE)</f>
        <v>NA</v>
      </c>
      <c r="AR220" s="58" t="str">
        <f>VLOOKUP($A:$A,Variables_extraites!$A:$AD,26,FALSE)</f>
        <v>NA</v>
      </c>
      <c r="AS220" s="74" t="str">
        <f>VLOOKUP($A:$A,Variables_extraites!$A:$AD,27,FALSE)</f>
        <v>NA</v>
      </c>
      <c r="AT220" s="74" t="str">
        <f>VLOOKUP($A:$A,Variables_extraites!$A:$AD,28,FALSE)</f>
        <v>NA</v>
      </c>
      <c r="AU220" s="74" t="str">
        <f>VLOOKUP($A:$A,Variables_extraites!$A:$AD,29,FALSE)</f>
        <v>NA</v>
      </c>
      <c r="AV220" s="74" t="str">
        <f>VLOOKUP($A:$A,Variables_extraites!$A:$AD,30,FALSE)</f>
        <v>NA</v>
      </c>
      <c r="AW220" s="877">
        <v>8.1721274368780001</v>
      </c>
      <c r="AX220" s="877">
        <v>5.9003838166669302</v>
      </c>
      <c r="AY220" s="877">
        <v>4.9936743617505899</v>
      </c>
      <c r="AZ220" s="877">
        <v>2.4750848829487802</v>
      </c>
      <c r="BA220" s="877">
        <v>7.5503620154007303</v>
      </c>
      <c r="BB220" s="877">
        <v>7.5750853788439301</v>
      </c>
      <c r="BC220" s="877">
        <v>8.3460261040546992</v>
      </c>
      <c r="BD220" s="877">
        <v>7.3402952104304804</v>
      </c>
      <c r="BE220" s="877">
        <v>5.9984211887291297</v>
      </c>
      <c r="BF220" s="877">
        <v>0.45417589318580198</v>
      </c>
      <c r="BG220" s="877">
        <v>5.8711043735554602</v>
      </c>
      <c r="BH220" s="877">
        <v>6.8597211289279603</v>
      </c>
      <c r="BI220" s="877">
        <v>7.1083153553877203</v>
      </c>
      <c r="BJ220" s="877">
        <v>4.1937717433966801</v>
      </c>
      <c r="BK220" s="877">
        <v>6.0424254653697096</v>
      </c>
      <c r="BL220" s="877">
        <v>6.8459917706645701</v>
      </c>
      <c r="BM220" s="877">
        <v>6.4068427546553002</v>
      </c>
      <c r="BN220" s="877">
        <v>6.2577649685713901</v>
      </c>
      <c r="BO220" s="877">
        <v>5.3048760500448902</v>
      </c>
      <c r="BP220" s="877">
        <v>5.8706113130445496</v>
      </c>
      <c r="BQ220" s="877">
        <v>7.8216464452801704</v>
      </c>
      <c r="BR220" s="877">
        <v>0.28688114778816198</v>
      </c>
      <c r="BS220" s="877">
        <v>10.839219537956801</v>
      </c>
      <c r="BT220" s="877">
        <v>1.3840498067951601</v>
      </c>
      <c r="BU220" s="877">
        <v>8.5805223935461203</v>
      </c>
      <c r="BV220" s="877">
        <v>6.2086733196294697</v>
      </c>
      <c r="BW220" s="877">
        <v>6.3885339790918003</v>
      </c>
      <c r="BX220" s="877">
        <v>12.1317090832177</v>
      </c>
      <c r="BY220" s="877">
        <v>3.4633608858166598</v>
      </c>
      <c r="BZ220" s="877">
        <v>8.5110805570835293</v>
      </c>
      <c r="CA220" s="877">
        <v>4.2949882676914504</v>
      </c>
      <c r="CB220" s="877">
        <v>3.6206285261341802</v>
      </c>
      <c r="CC220" s="877">
        <v>8.29364124575795</v>
      </c>
      <c r="CD220" s="877">
        <v>9.4551697311616696</v>
      </c>
    </row>
    <row r="221" spans="1:82" ht="15.75" x14ac:dyDescent="0.25">
      <c r="A221" s="876">
        <v>1136</v>
      </c>
      <c r="B221" s="511">
        <v>136</v>
      </c>
      <c r="C221" s="61">
        <v>5</v>
      </c>
      <c r="D221" s="29" t="s">
        <v>2121</v>
      </c>
      <c r="E221" s="27">
        <v>10453</v>
      </c>
      <c r="F221" s="911" t="s">
        <v>2119</v>
      </c>
      <c r="G221" s="911" t="s">
        <v>2119</v>
      </c>
      <c r="H221" s="952">
        <v>68.180821917808203</v>
      </c>
      <c r="I221" s="514">
        <v>23.111111111111111</v>
      </c>
      <c r="J221" s="511">
        <v>1</v>
      </c>
      <c r="K221" s="514">
        <v>3</v>
      </c>
      <c r="L221" s="511">
        <v>0</v>
      </c>
      <c r="M221" s="936">
        <v>55</v>
      </c>
      <c r="N221" s="916"/>
      <c r="O221" s="914"/>
      <c r="P221" s="915"/>
      <c r="Q221" s="916"/>
      <c r="R221" s="227"/>
      <c r="S221" s="227">
        <v>22.702702702702702</v>
      </c>
      <c r="T221" s="334">
        <v>41</v>
      </c>
      <c r="U221" s="334"/>
      <c r="V221" s="937"/>
      <c r="W221" s="937"/>
      <c r="X221" s="938">
        <v>46.086410157585298</v>
      </c>
      <c r="Y221" s="28">
        <f>VLOOKUP($A:$A,Variables_extraites!$A:$AD,7,FALSE)</f>
        <v>0</v>
      </c>
      <c r="Z221" s="28">
        <f>VLOOKUP($A:$A,Variables_extraites!$A:$AD,8,FALSE)</f>
        <v>0</v>
      </c>
      <c r="AA221" s="28">
        <f>VLOOKUP($A:$A,Variables_extraites!$A:$AD,9,FALSE)</f>
        <v>13.7</v>
      </c>
      <c r="AB221" s="28">
        <f>VLOOKUP($A:$A,Variables_extraites!$A:$AD,10,FALSE)</f>
        <v>1</v>
      </c>
      <c r="AC221" s="28" t="str">
        <f>VLOOKUP($A:$A,Variables_extraites!$A:$AD,11,FALSE)</f>
        <v>NA</v>
      </c>
      <c r="AD221" s="28" t="str">
        <f>VLOOKUP($A:$A,Variables_extraites!$A:$AD,12,FALSE)</f>
        <v>NA</v>
      </c>
      <c r="AE221" s="74">
        <f>VLOOKUP($A:$A,Variables_extraites!$A:$AD,13,FALSE)</f>
        <v>22.5</v>
      </c>
      <c r="AF221" s="74">
        <f>VLOOKUP($A:$A,Variables_extraites!$A:$AD,14,FALSE)</f>
        <v>2.8</v>
      </c>
      <c r="AG221" s="84">
        <f>VLOOKUP($A:$A,Variables_extraites!$A:$AD,15,FALSE)</f>
        <v>17</v>
      </c>
      <c r="AH221" s="74" t="str">
        <f>VLOOKUP($A:$A,Variables_extraites!$A:$AD,16,FALSE)</f>
        <v>NA</v>
      </c>
      <c r="AI221" s="58" t="str">
        <f>VLOOKUP($A:$A,Variables_extraites!$A:$AD,17,FALSE)</f>
        <v>NA</v>
      </c>
      <c r="AJ221" s="58" t="str">
        <f>VLOOKUP($A:$A,Variables_extraites!$A:$AD,18,FALSE)</f>
        <v>NA</v>
      </c>
      <c r="AK221" s="74">
        <f>VLOOKUP($A:$A,Variables_extraites!$A:$AD,19,FALSE)</f>
        <v>1</v>
      </c>
      <c r="AL221" s="58">
        <f>VLOOKUP($A:$A,Variables_extraites!$A:$AD,20,FALSE)</f>
        <v>42313</v>
      </c>
      <c r="AM221" s="74">
        <f>VLOOKUP($A:$A,Variables_extraites!$A:$AD,21,FALSE)</f>
        <v>23</v>
      </c>
      <c r="AN221" s="74" t="str">
        <f>VLOOKUP($A:$A,Variables_extraites!$A:$AD,22,FALSE)</f>
        <v>NA</v>
      </c>
      <c r="AO221" s="58" t="str">
        <f>VLOOKUP($A:$A,Variables_extraites!$A:$AD,23,FALSE)</f>
        <v>NA</v>
      </c>
      <c r="AP221" s="74" t="str">
        <f>VLOOKUP($A:$A,Variables_extraites!$A:$AD,24,FALSE)</f>
        <v>NA</v>
      </c>
      <c r="AQ221" s="74" t="str">
        <f>VLOOKUP($A:$A,Variables_extraites!$A:$AD,25,FALSE)</f>
        <v>NA</v>
      </c>
      <c r="AR221" s="58" t="str">
        <f>VLOOKUP($A:$A,Variables_extraites!$A:$AD,26,FALSE)</f>
        <v>NA</v>
      </c>
      <c r="AS221" s="74" t="str">
        <f>VLOOKUP($A:$A,Variables_extraites!$A:$AD,27,FALSE)</f>
        <v>NA</v>
      </c>
      <c r="AT221" s="74" t="str">
        <f>VLOOKUP($A:$A,Variables_extraites!$A:$AD,28,FALSE)</f>
        <v>NA</v>
      </c>
      <c r="AU221" s="74" t="str">
        <f>VLOOKUP($A:$A,Variables_extraites!$A:$AD,29,FALSE)</f>
        <v>NA</v>
      </c>
      <c r="AV221" s="74" t="str">
        <f>VLOOKUP($A:$A,Variables_extraites!$A:$AD,30,FALSE)</f>
        <v>NA</v>
      </c>
      <c r="AW221" s="877">
        <v>8.4472899012391398</v>
      </c>
      <c r="AX221" s="877">
        <v>7.05169836798623</v>
      </c>
      <c r="AY221" s="877">
        <v>5.2403143293337102</v>
      </c>
      <c r="AZ221" s="877">
        <v>2.4776773275653099</v>
      </c>
      <c r="BA221" s="877">
        <v>7.2509615735332202</v>
      </c>
      <c r="BB221" s="877">
        <v>7.3893086729064201</v>
      </c>
      <c r="BC221" s="877">
        <v>8.9230005761809092</v>
      </c>
      <c r="BD221" s="877">
        <v>8.2899266590006508</v>
      </c>
      <c r="BE221" s="877">
        <v>5.9770509061106099</v>
      </c>
      <c r="BF221" s="877">
        <v>1.5558161550616401</v>
      </c>
      <c r="BG221" s="877">
        <v>5.8703647195834003</v>
      </c>
      <c r="BH221" s="877">
        <v>6.4229057426121798</v>
      </c>
      <c r="BI221" s="877">
        <v>7.0707113220989397</v>
      </c>
      <c r="BJ221" s="877">
        <v>4.5759173611181501</v>
      </c>
      <c r="BK221" s="877">
        <v>6.0419876216513604</v>
      </c>
      <c r="BL221" s="877">
        <v>7.23371553371073</v>
      </c>
      <c r="BM221" s="877">
        <v>7.1063273791673804</v>
      </c>
      <c r="BN221" s="877">
        <v>6.67764917862403</v>
      </c>
      <c r="BO221" s="877">
        <v>5.8512493202330598</v>
      </c>
      <c r="BP221" s="877">
        <v>6.2035927142077103</v>
      </c>
      <c r="BQ221" s="877">
        <v>7.7246502717329699</v>
      </c>
      <c r="BR221" s="877">
        <v>2.0214797274104499</v>
      </c>
      <c r="BS221" s="877">
        <v>10.4623284434458</v>
      </c>
      <c r="BT221" s="877">
        <v>1.7092906357233599</v>
      </c>
      <c r="BU221" s="877">
        <v>7.7680519613619197</v>
      </c>
      <c r="BV221" s="877">
        <v>6.8650527397192702</v>
      </c>
      <c r="BW221" s="877">
        <v>5.8290884440048902</v>
      </c>
      <c r="BX221" s="877">
        <v>11.0967151544885</v>
      </c>
      <c r="BY221" s="877">
        <v>3.2779847472997701</v>
      </c>
      <c r="BZ221" s="877">
        <v>8.1155639152379901</v>
      </c>
      <c r="CA221" s="877">
        <v>4.2024177215751797</v>
      </c>
      <c r="CB221" s="877">
        <v>2.9811512392505501</v>
      </c>
      <c r="CC221" s="877">
        <v>5.7465722339514604</v>
      </c>
      <c r="CD221" s="877">
        <v>8.7530378077224391</v>
      </c>
    </row>
    <row r="222" spans="1:82" ht="15.75" x14ac:dyDescent="0.25">
      <c r="A222" s="876">
        <v>1137</v>
      </c>
      <c r="B222" s="511">
        <v>137</v>
      </c>
      <c r="C222" s="61">
        <v>5</v>
      </c>
      <c r="D222" s="29" t="s">
        <v>2121</v>
      </c>
      <c r="E222" s="27">
        <v>10492</v>
      </c>
      <c r="F222" s="911" t="s">
        <v>2119</v>
      </c>
      <c r="G222" s="911"/>
      <c r="H222" s="512">
        <v>75.671232876712295</v>
      </c>
      <c r="I222" s="514">
        <v>30.071168431955627</v>
      </c>
      <c r="J222" s="511">
        <v>0</v>
      </c>
      <c r="K222" s="514">
        <v>2</v>
      </c>
      <c r="L222" s="511">
        <v>1</v>
      </c>
      <c r="M222" s="936">
        <v>58</v>
      </c>
      <c r="N222" s="916"/>
      <c r="O222" s="914"/>
      <c r="P222" s="915"/>
      <c r="Q222" s="916"/>
      <c r="R222" s="227"/>
      <c r="S222" s="227">
        <v>16.166666666666668</v>
      </c>
      <c r="T222" s="334">
        <v>56</v>
      </c>
      <c r="U222" s="334"/>
      <c r="V222" s="937"/>
      <c r="W222" s="937"/>
      <c r="X222" s="938">
        <v>43.9985462926265</v>
      </c>
      <c r="Y222" s="28">
        <f>VLOOKUP($A:$A,Variables_extraites!$A:$AD,7,FALSE)</f>
        <v>0</v>
      </c>
      <c r="Z222" s="28">
        <f>VLOOKUP($A:$A,Variables_extraites!$A:$AD,8,FALSE)</f>
        <v>1</v>
      </c>
      <c r="AA222" s="28">
        <f>VLOOKUP($A:$A,Variables_extraites!$A:$AD,9,FALSE)</f>
        <v>12</v>
      </c>
      <c r="AB222" s="28">
        <f>VLOOKUP($A:$A,Variables_extraites!$A:$AD,10,FALSE)</f>
        <v>1</v>
      </c>
      <c r="AC222" s="28" t="str">
        <f>VLOOKUP($A:$A,Variables_extraites!$A:$AD,11,FALSE)</f>
        <v>NA</v>
      </c>
      <c r="AD222" s="28" t="str">
        <f>VLOOKUP($A:$A,Variables_extraites!$A:$AD,12,FALSE)</f>
        <v>NA</v>
      </c>
      <c r="AE222" s="74">
        <f>VLOOKUP($A:$A,Variables_extraites!$A:$AD,13,FALSE)</f>
        <v>18.3</v>
      </c>
      <c r="AF222" s="74">
        <f>VLOOKUP($A:$A,Variables_extraites!$A:$AD,14,FALSE)</f>
        <v>2.4871794871794872</v>
      </c>
      <c r="AG222" s="84" t="str">
        <f>VLOOKUP($A:$A,Variables_extraites!$A:$AD,15,FALSE)</f>
        <v>NA</v>
      </c>
      <c r="AH222" s="74" t="str">
        <f>VLOOKUP($A:$A,Variables_extraites!$A:$AD,16,FALSE)</f>
        <v>NA</v>
      </c>
      <c r="AI222" s="58" t="str">
        <f>VLOOKUP($A:$A,Variables_extraites!$A:$AD,17,FALSE)</f>
        <v>NA</v>
      </c>
      <c r="AJ222" s="58" t="str">
        <f>VLOOKUP($A:$A,Variables_extraites!$A:$AD,18,FALSE)</f>
        <v>NA</v>
      </c>
      <c r="AK222" s="74">
        <f>VLOOKUP($A:$A,Variables_extraites!$A:$AD,19,FALSE)</f>
        <v>1</v>
      </c>
      <c r="AL222" s="58">
        <f>VLOOKUP($A:$A,Variables_extraites!$A:$AD,20,FALSE)</f>
        <v>42021</v>
      </c>
      <c r="AM222" s="74">
        <f>VLOOKUP($A:$A,Variables_extraites!$A:$AD,21,FALSE)</f>
        <v>13</v>
      </c>
      <c r="AN222" s="74" t="str">
        <f>VLOOKUP($A:$A,Variables_extraites!$A:$AD,22,FALSE)</f>
        <v>NA</v>
      </c>
      <c r="AO222" s="58" t="str">
        <f>VLOOKUP($A:$A,Variables_extraites!$A:$AD,23,FALSE)</f>
        <v>NA</v>
      </c>
      <c r="AP222" s="74" t="str">
        <f>VLOOKUP($A:$A,Variables_extraites!$A:$AD,24,FALSE)</f>
        <v>NA</v>
      </c>
      <c r="AQ222" s="74" t="str">
        <f>VLOOKUP($A:$A,Variables_extraites!$A:$AD,25,FALSE)</f>
        <v>NA</v>
      </c>
      <c r="AR222" s="58" t="str">
        <f>VLOOKUP($A:$A,Variables_extraites!$A:$AD,26,FALSE)</f>
        <v>NA</v>
      </c>
      <c r="AS222" s="74" t="str">
        <f>VLOOKUP($A:$A,Variables_extraites!$A:$AD,27,FALSE)</f>
        <v>NA</v>
      </c>
      <c r="AT222" s="74" t="str">
        <f>VLOOKUP($A:$A,Variables_extraites!$A:$AD,28,FALSE)</f>
        <v>NA</v>
      </c>
      <c r="AU222" s="74" t="str">
        <f>VLOOKUP($A:$A,Variables_extraites!$A:$AD,29,FALSE)</f>
        <v>NA</v>
      </c>
      <c r="AV222" s="74" t="str">
        <f>VLOOKUP($A:$A,Variables_extraites!$A:$AD,30,FALSE)</f>
        <v>NA</v>
      </c>
      <c r="AW222" s="877" t="s">
        <v>64</v>
      </c>
      <c r="AX222" s="877" t="s">
        <v>64</v>
      </c>
      <c r="AY222" s="877" t="s">
        <v>64</v>
      </c>
      <c r="AZ222" s="877" t="s">
        <v>64</v>
      </c>
      <c r="BA222" s="877" t="s">
        <v>64</v>
      </c>
      <c r="BB222" s="877" t="s">
        <v>64</v>
      </c>
      <c r="BC222" s="877" t="s">
        <v>64</v>
      </c>
      <c r="BD222" s="877" t="s">
        <v>64</v>
      </c>
      <c r="BE222" s="877" t="s">
        <v>64</v>
      </c>
      <c r="BF222" s="877" t="s">
        <v>64</v>
      </c>
      <c r="BG222" s="877" t="s">
        <v>64</v>
      </c>
      <c r="BH222" s="877" t="s">
        <v>64</v>
      </c>
      <c r="BI222" s="877" t="s">
        <v>64</v>
      </c>
      <c r="BJ222" s="877" t="s">
        <v>64</v>
      </c>
      <c r="BK222" s="877" t="s">
        <v>64</v>
      </c>
      <c r="BL222" s="877" t="s">
        <v>64</v>
      </c>
      <c r="BM222" s="877" t="s">
        <v>64</v>
      </c>
      <c r="BN222" s="877" t="s">
        <v>64</v>
      </c>
      <c r="BO222" s="877" t="s">
        <v>64</v>
      </c>
      <c r="BP222" s="877" t="s">
        <v>64</v>
      </c>
      <c r="BQ222" s="877" t="s">
        <v>64</v>
      </c>
      <c r="BR222" s="877" t="s">
        <v>64</v>
      </c>
      <c r="BS222" s="877" t="s">
        <v>64</v>
      </c>
      <c r="BT222" s="877" t="s">
        <v>64</v>
      </c>
      <c r="BU222" s="877" t="s">
        <v>64</v>
      </c>
      <c r="BV222" s="877" t="s">
        <v>64</v>
      </c>
      <c r="BW222" s="877" t="s">
        <v>64</v>
      </c>
      <c r="BX222" s="877" t="s">
        <v>64</v>
      </c>
      <c r="BY222" s="877" t="s">
        <v>64</v>
      </c>
      <c r="BZ222" s="877" t="s">
        <v>64</v>
      </c>
      <c r="CA222" s="877" t="s">
        <v>64</v>
      </c>
      <c r="CB222" s="877" t="s">
        <v>64</v>
      </c>
      <c r="CC222" s="877" t="s">
        <v>64</v>
      </c>
      <c r="CD222" s="877" t="s">
        <v>64</v>
      </c>
    </row>
    <row r="223" spans="1:82" ht="15.75" x14ac:dyDescent="0.25">
      <c r="A223" s="876">
        <v>1139</v>
      </c>
      <c r="B223" s="735">
        <v>139</v>
      </c>
      <c r="C223" s="27">
        <v>5</v>
      </c>
      <c r="D223" s="29" t="s">
        <v>2121</v>
      </c>
      <c r="E223" s="27">
        <v>10356</v>
      </c>
      <c r="F223" s="911" t="s">
        <v>2119</v>
      </c>
      <c r="G223" s="911"/>
      <c r="H223" s="953">
        <v>62.953424657534249</v>
      </c>
      <c r="I223" s="107">
        <v>22.9</v>
      </c>
      <c r="J223" s="735">
        <v>1</v>
      </c>
      <c r="K223" s="74"/>
      <c r="L223" s="27">
        <v>0</v>
      </c>
      <c r="M223" s="939">
        <v>182</v>
      </c>
      <c r="N223" s="940"/>
      <c r="O223" s="933"/>
      <c r="P223" s="941"/>
      <c r="Q223" s="940"/>
      <c r="R223" s="72"/>
      <c r="S223" s="72"/>
      <c r="T223" s="942"/>
      <c r="U223" s="943"/>
      <c r="V223" s="944"/>
      <c r="W223" s="944"/>
      <c r="X223" s="582"/>
      <c r="Y223" s="28" t="str">
        <f>VLOOKUP($A:$A,Variables_extraites!$A:$AD,7,FALSE)</f>
        <v>NA</v>
      </c>
      <c r="Z223" s="28" t="str">
        <f>VLOOKUP($A:$A,Variables_extraites!$A:$AD,8,FALSE)</f>
        <v>NA</v>
      </c>
      <c r="AA223" s="28">
        <f>VLOOKUP($A:$A,Variables_extraites!$A:$AD,9,FALSE)</f>
        <v>10.5</v>
      </c>
      <c r="AB223" s="28" t="str">
        <f>VLOOKUP($A:$A,Variables_extraites!$A:$AD,10,FALSE)</f>
        <v>NA</v>
      </c>
      <c r="AC223" s="28" t="str">
        <f>VLOOKUP($A:$A,Variables_extraites!$A:$AD,11,FALSE)</f>
        <v>NA</v>
      </c>
      <c r="AD223" s="28" t="str">
        <f>VLOOKUP($A:$A,Variables_extraites!$A:$AD,12,FALSE)</f>
        <v>NA</v>
      </c>
      <c r="AE223" s="74" t="str">
        <f>VLOOKUP($A:$A,Variables_extraites!$A:$AD,13,FALSE)</f>
        <v>NA</v>
      </c>
      <c r="AF223" s="74" t="str">
        <f>VLOOKUP($A:$A,Variables_extraites!$A:$AD,14,FALSE)</f>
        <v>NA</v>
      </c>
      <c r="AG223" s="84" t="str">
        <f>VLOOKUP($A:$A,Variables_extraites!$A:$AD,15,FALSE)</f>
        <v>NA</v>
      </c>
      <c r="AH223" s="74" t="str">
        <f>VLOOKUP($A:$A,Variables_extraites!$A:$AD,16,FALSE)</f>
        <v>NA</v>
      </c>
      <c r="AI223" s="58" t="str">
        <f>VLOOKUP($A:$A,Variables_extraites!$A:$AD,17,FALSE)</f>
        <v>NA</v>
      </c>
      <c r="AJ223" s="58" t="str">
        <f>VLOOKUP($A:$A,Variables_extraites!$A:$AD,18,FALSE)</f>
        <v>NA</v>
      </c>
      <c r="AK223" s="74" t="str">
        <f>VLOOKUP($A:$A,Variables_extraites!$A:$AD,19,FALSE)</f>
        <v>NA</v>
      </c>
      <c r="AL223" s="58" t="str">
        <f>VLOOKUP($A:$A,Variables_extraites!$A:$AD,20,FALSE)</f>
        <v>NA</v>
      </c>
      <c r="AM223" s="74" t="str">
        <f>VLOOKUP($A:$A,Variables_extraites!$A:$AD,21,FALSE)</f>
        <v>NA</v>
      </c>
      <c r="AN223" s="74" t="str">
        <f>VLOOKUP($A:$A,Variables_extraites!$A:$AD,22,FALSE)</f>
        <v>NA</v>
      </c>
      <c r="AO223" s="58" t="str">
        <f>VLOOKUP($A:$A,Variables_extraites!$A:$AD,23,FALSE)</f>
        <v>NA</v>
      </c>
      <c r="AP223" s="74" t="str">
        <f>VLOOKUP($A:$A,Variables_extraites!$A:$AD,24,FALSE)</f>
        <v>NA</v>
      </c>
      <c r="AQ223" s="74" t="str">
        <f>VLOOKUP($A:$A,Variables_extraites!$A:$AD,25,FALSE)</f>
        <v>NA</v>
      </c>
      <c r="AR223" s="58" t="str">
        <f>VLOOKUP($A:$A,Variables_extraites!$A:$AD,26,FALSE)</f>
        <v>NA</v>
      </c>
      <c r="AS223" s="74" t="str">
        <f>VLOOKUP($A:$A,Variables_extraites!$A:$AD,27,FALSE)</f>
        <v>NA</v>
      </c>
      <c r="AT223" s="74" t="str">
        <f>VLOOKUP($A:$A,Variables_extraites!$A:$AD,28,FALSE)</f>
        <v>NA</v>
      </c>
      <c r="AU223" s="74" t="str">
        <f>VLOOKUP($A:$A,Variables_extraites!$A:$AD,29,FALSE)</f>
        <v>NA</v>
      </c>
      <c r="AV223" s="74" t="str">
        <f>VLOOKUP($A:$A,Variables_extraites!$A:$AD,30,FALSE)</f>
        <v>NA</v>
      </c>
      <c r="AW223" s="877" t="s">
        <v>64</v>
      </c>
      <c r="AX223" s="877" t="s">
        <v>64</v>
      </c>
      <c r="AY223" s="877" t="s">
        <v>64</v>
      </c>
      <c r="AZ223" s="877" t="s">
        <v>64</v>
      </c>
      <c r="BA223" s="877" t="s">
        <v>64</v>
      </c>
      <c r="BB223" s="877" t="s">
        <v>64</v>
      </c>
      <c r="BC223" s="877" t="s">
        <v>64</v>
      </c>
      <c r="BD223" s="877" t="s">
        <v>64</v>
      </c>
      <c r="BE223" s="877" t="s">
        <v>64</v>
      </c>
      <c r="BF223" s="877" t="s">
        <v>64</v>
      </c>
      <c r="BG223" s="877" t="s">
        <v>64</v>
      </c>
      <c r="BH223" s="877" t="s">
        <v>64</v>
      </c>
      <c r="BI223" s="877" t="s">
        <v>64</v>
      </c>
      <c r="BJ223" s="877" t="s">
        <v>64</v>
      </c>
      <c r="BK223" s="877" t="s">
        <v>64</v>
      </c>
      <c r="BL223" s="877" t="s">
        <v>64</v>
      </c>
      <c r="BM223" s="877" t="s">
        <v>64</v>
      </c>
      <c r="BN223" s="877" t="s">
        <v>64</v>
      </c>
      <c r="BO223" s="877" t="s">
        <v>64</v>
      </c>
      <c r="BP223" s="877" t="s">
        <v>64</v>
      </c>
      <c r="BQ223" s="877" t="s">
        <v>64</v>
      </c>
      <c r="BR223" s="877" t="s">
        <v>64</v>
      </c>
      <c r="BS223" s="877" t="s">
        <v>64</v>
      </c>
      <c r="BT223" s="877" t="s">
        <v>64</v>
      </c>
      <c r="BU223" s="877" t="s">
        <v>64</v>
      </c>
      <c r="BV223" s="877" t="s">
        <v>64</v>
      </c>
      <c r="BW223" s="877" t="s">
        <v>64</v>
      </c>
      <c r="BX223" s="877" t="s">
        <v>64</v>
      </c>
      <c r="BY223" s="877" t="s">
        <v>64</v>
      </c>
      <c r="BZ223" s="877" t="s">
        <v>64</v>
      </c>
      <c r="CA223" s="877" t="s">
        <v>64</v>
      </c>
      <c r="CB223" s="877" t="s">
        <v>64</v>
      </c>
      <c r="CC223" s="877" t="s">
        <v>64</v>
      </c>
      <c r="CD223" s="877" t="s">
        <v>64</v>
      </c>
    </row>
    <row r="224" spans="1:82" ht="15.75" x14ac:dyDescent="0.25">
      <c r="A224" s="876">
        <v>1140</v>
      </c>
      <c r="B224" s="511">
        <v>140</v>
      </c>
      <c r="C224" s="61">
        <v>5</v>
      </c>
      <c r="D224" s="29" t="s">
        <v>2121</v>
      </c>
      <c r="E224" s="27">
        <v>10420</v>
      </c>
      <c r="F224" s="911" t="s">
        <v>2119</v>
      </c>
      <c r="G224" s="911" t="s">
        <v>2119</v>
      </c>
      <c r="H224" s="952">
        <v>50.117808219178102</v>
      </c>
      <c r="I224" s="514">
        <v>24.280975342840534</v>
      </c>
      <c r="J224" s="511">
        <v>1</v>
      </c>
      <c r="K224" s="514">
        <v>3</v>
      </c>
      <c r="L224" s="511">
        <v>0</v>
      </c>
      <c r="M224" s="936">
        <v>67</v>
      </c>
      <c r="N224" s="916"/>
      <c r="O224" s="914"/>
      <c r="P224" s="915"/>
      <c r="Q224" s="916"/>
      <c r="R224" s="227"/>
      <c r="S224" s="227">
        <v>7.0603337612323491</v>
      </c>
      <c r="T224" s="334"/>
      <c r="U224" s="334"/>
      <c r="V224" s="937"/>
      <c r="W224" s="937"/>
      <c r="X224" s="938">
        <v>27.833845922412198</v>
      </c>
      <c r="Y224" s="28">
        <f>VLOOKUP($A:$A,Variables_extraites!$A:$AD,7,FALSE)</f>
        <v>0</v>
      </c>
      <c r="Z224" s="28">
        <f>VLOOKUP($A:$A,Variables_extraites!$A:$AD,8,FALSE)</f>
        <v>0</v>
      </c>
      <c r="AA224" s="28">
        <f>VLOOKUP($A:$A,Variables_extraites!$A:$AD,9,FALSE)</f>
        <v>13.4</v>
      </c>
      <c r="AB224" s="28">
        <f>VLOOKUP($A:$A,Variables_extraites!$A:$AD,10,FALSE)</f>
        <v>0</v>
      </c>
      <c r="AC224" s="28" t="str">
        <f>VLOOKUP($A:$A,Variables_extraites!$A:$AD,11,FALSE)</f>
        <v>NA</v>
      </c>
      <c r="AD224" s="28" t="str">
        <f>VLOOKUP($A:$A,Variables_extraites!$A:$AD,12,FALSE)</f>
        <v>NA</v>
      </c>
      <c r="AE224" s="74">
        <f>VLOOKUP($A:$A,Variables_extraites!$A:$AD,13,FALSE)</f>
        <v>28</v>
      </c>
      <c r="AF224" s="74">
        <f>VLOOKUP($A:$A,Variables_extraites!$A:$AD,14,FALSE)</f>
        <v>1.0576923076923077</v>
      </c>
      <c r="AG224" s="84">
        <f>VLOOKUP($A:$A,Variables_extraites!$A:$AD,15,FALSE)</f>
        <v>21</v>
      </c>
      <c r="AH224" s="74" t="str">
        <f>VLOOKUP($A:$A,Variables_extraites!$A:$AD,16,FALSE)</f>
        <v>NA</v>
      </c>
      <c r="AI224" s="58" t="str">
        <f>VLOOKUP($A:$A,Variables_extraites!$A:$AD,17,FALSE)</f>
        <v>NA</v>
      </c>
      <c r="AJ224" s="58" t="str">
        <f>VLOOKUP($A:$A,Variables_extraites!$A:$AD,18,FALSE)</f>
        <v>NA</v>
      </c>
      <c r="AK224" s="74">
        <f>VLOOKUP($A:$A,Variables_extraites!$A:$AD,19,FALSE)</f>
        <v>2</v>
      </c>
      <c r="AL224" s="58">
        <f>VLOOKUP($A:$A,Variables_extraites!$A:$AD,20,FALSE)</f>
        <v>42808</v>
      </c>
      <c r="AM224" s="74">
        <f>VLOOKUP($A:$A,Variables_extraites!$A:$AD,21,FALSE)</f>
        <v>39</v>
      </c>
      <c r="AN224" s="74" t="str">
        <f>VLOOKUP($A:$A,Variables_extraites!$A:$AD,22,FALSE)</f>
        <v>NA</v>
      </c>
      <c r="AO224" s="58" t="str">
        <f>VLOOKUP($A:$A,Variables_extraites!$A:$AD,23,FALSE)</f>
        <v>NA</v>
      </c>
      <c r="AP224" s="74" t="str">
        <f>VLOOKUP($A:$A,Variables_extraites!$A:$AD,24,FALSE)</f>
        <v>NA</v>
      </c>
      <c r="AQ224" s="74" t="str">
        <f>VLOOKUP($A:$A,Variables_extraites!$A:$AD,25,FALSE)</f>
        <v>NA</v>
      </c>
      <c r="AR224" s="58" t="str">
        <f>VLOOKUP($A:$A,Variables_extraites!$A:$AD,26,FALSE)</f>
        <v>NA</v>
      </c>
      <c r="AS224" s="74" t="str">
        <f>VLOOKUP($A:$A,Variables_extraites!$A:$AD,27,FALSE)</f>
        <v>NA</v>
      </c>
      <c r="AT224" s="74" t="str">
        <f>VLOOKUP($A:$A,Variables_extraites!$A:$AD,28,FALSE)</f>
        <v>NA</v>
      </c>
      <c r="AU224" s="74" t="str">
        <f>VLOOKUP($A:$A,Variables_extraites!$A:$AD,29,FALSE)</f>
        <v>NA</v>
      </c>
      <c r="AV224" s="74" t="str">
        <f>VLOOKUP($A:$A,Variables_extraites!$A:$AD,30,FALSE)</f>
        <v>NA</v>
      </c>
      <c r="AW224" s="877">
        <v>8.5717147272355003</v>
      </c>
      <c r="AX224" s="877">
        <v>7.1444543139261896</v>
      </c>
      <c r="AY224" s="877">
        <v>5.7813597135246599</v>
      </c>
      <c r="AZ224" s="877">
        <v>3.1715271060388099</v>
      </c>
      <c r="BA224" s="877">
        <v>7.6834157470304296</v>
      </c>
      <c r="BB224" s="877">
        <v>7.4474965466653904</v>
      </c>
      <c r="BC224" s="877">
        <v>9.1919475127993007</v>
      </c>
      <c r="BD224" s="877">
        <v>8.5617843530818405</v>
      </c>
      <c r="BE224" s="877">
        <v>6.7873802222963402</v>
      </c>
      <c r="BF224" s="877">
        <v>1.0143552929770701</v>
      </c>
      <c r="BG224" s="877">
        <v>6.5842109013080199</v>
      </c>
      <c r="BH224" s="877">
        <v>7.3107036572251101</v>
      </c>
      <c r="BI224" s="877">
        <v>8.2250145826116494</v>
      </c>
      <c r="BJ224" s="877">
        <v>4.8957873164633101</v>
      </c>
      <c r="BK224" s="877">
        <v>6.2414588712746504</v>
      </c>
      <c r="BL224" s="877">
        <v>7.6473145095471402</v>
      </c>
      <c r="BM224" s="877">
        <v>7.0963461989931798</v>
      </c>
      <c r="BN224" s="877">
        <v>7.2238086586060204</v>
      </c>
      <c r="BO224" s="877">
        <v>5.6926503700355298</v>
      </c>
      <c r="BP224" s="877">
        <v>6.1255684517780304</v>
      </c>
      <c r="BQ224" s="877">
        <v>8.09587168895297</v>
      </c>
      <c r="BR224" s="877">
        <v>-0.55639334852438505</v>
      </c>
      <c r="BS224" s="877">
        <v>10.5146351623005</v>
      </c>
      <c r="BT224" s="877">
        <v>2.0036022366802002</v>
      </c>
      <c r="BU224" s="877">
        <v>7.6369145803558798</v>
      </c>
      <c r="BV224" s="877">
        <v>6.4257614011908402</v>
      </c>
      <c r="BW224" s="877">
        <v>6.2594608161339904</v>
      </c>
      <c r="BX224" s="877">
        <v>12.9495513470814</v>
      </c>
      <c r="BY224" s="877">
        <v>3.7169908944049399</v>
      </c>
      <c r="BZ224" s="877">
        <v>9.9750024471257994</v>
      </c>
      <c r="CA224" s="877">
        <v>4.23802251782572</v>
      </c>
      <c r="CB224" s="877">
        <v>2.97454889995561</v>
      </c>
      <c r="CC224" s="877">
        <v>8.1933079288802606</v>
      </c>
      <c r="CD224" s="877">
        <v>8.5110329256203094</v>
      </c>
    </row>
    <row r="225" spans="1:82" ht="15.75" x14ac:dyDescent="0.25">
      <c r="A225" s="876">
        <v>1141</v>
      </c>
      <c r="B225" s="511">
        <v>141</v>
      </c>
      <c r="C225" s="61">
        <v>5</v>
      </c>
      <c r="D225" s="29" t="s">
        <v>2121</v>
      </c>
      <c r="E225" s="27">
        <v>10627</v>
      </c>
      <c r="F225" s="911" t="s">
        <v>2119</v>
      </c>
      <c r="G225" s="911"/>
      <c r="H225" s="512">
        <v>77.772602739725997</v>
      </c>
      <c r="I225" s="514">
        <v>29.396221429515126</v>
      </c>
      <c r="J225" s="511">
        <v>0</v>
      </c>
      <c r="K225" s="514">
        <v>3</v>
      </c>
      <c r="L225" s="511">
        <v>0</v>
      </c>
      <c r="M225" s="936">
        <v>35</v>
      </c>
      <c r="N225" s="916"/>
      <c r="O225" s="914"/>
      <c r="P225" s="915"/>
      <c r="Q225" s="916"/>
      <c r="R225" s="227"/>
      <c r="S225" s="227">
        <v>16.611295681063122</v>
      </c>
      <c r="T225" s="334">
        <v>25</v>
      </c>
      <c r="U225" s="334"/>
      <c r="V225" s="937"/>
      <c r="W225" s="937"/>
      <c r="X225" s="938">
        <v>90.153072804594999</v>
      </c>
      <c r="Y225" s="28">
        <f>VLOOKUP($A:$A,Variables_extraites!$A:$AD,7,FALSE)</f>
        <v>0</v>
      </c>
      <c r="Z225" s="28">
        <f>VLOOKUP($A:$A,Variables_extraites!$A:$AD,8,FALSE)</f>
        <v>1</v>
      </c>
      <c r="AA225" s="28">
        <f>VLOOKUP($A:$A,Variables_extraites!$A:$AD,9,FALSE)</f>
        <v>16.7</v>
      </c>
      <c r="AB225" s="28">
        <f>VLOOKUP($A:$A,Variables_extraites!$A:$AD,10,FALSE)</f>
        <v>1</v>
      </c>
      <c r="AC225" s="28" t="str">
        <f>VLOOKUP($A:$A,Variables_extraites!$A:$AD,11,FALSE)</f>
        <v>NA</v>
      </c>
      <c r="AD225" s="28" t="str">
        <f>VLOOKUP($A:$A,Variables_extraites!$A:$AD,12,FALSE)</f>
        <v>NA</v>
      </c>
      <c r="AE225" s="74">
        <f>VLOOKUP($A:$A,Variables_extraites!$A:$AD,13,FALSE)</f>
        <v>35</v>
      </c>
      <c r="AF225" s="74" t="str">
        <f>VLOOKUP($A:$A,Variables_extraites!$A:$AD,14,FALSE)</f>
        <v>NA</v>
      </c>
      <c r="AG225" s="84" t="str">
        <f>VLOOKUP($A:$A,Variables_extraites!$A:$AD,15,FALSE)</f>
        <v>NA</v>
      </c>
      <c r="AH225" s="74" t="str">
        <f>VLOOKUP($A:$A,Variables_extraites!$A:$AD,16,FALSE)</f>
        <v>NA</v>
      </c>
      <c r="AI225" s="58" t="str">
        <f>VLOOKUP($A:$A,Variables_extraites!$A:$AD,17,FALSE)</f>
        <v>NA</v>
      </c>
      <c r="AJ225" s="58" t="str">
        <f>VLOOKUP($A:$A,Variables_extraites!$A:$AD,18,FALSE)</f>
        <v>NA</v>
      </c>
      <c r="AK225" s="74">
        <f>VLOOKUP($A:$A,Variables_extraites!$A:$AD,19,FALSE)</f>
        <v>1</v>
      </c>
      <c r="AL225" s="58">
        <f>VLOOKUP($A:$A,Variables_extraites!$A:$AD,20,FALSE)</f>
        <v>42052</v>
      </c>
      <c r="AM225" s="74">
        <f>VLOOKUP($A:$A,Variables_extraites!$A:$AD,21,FALSE)</f>
        <v>14</v>
      </c>
      <c r="AN225" s="74" t="str">
        <f>VLOOKUP($A:$A,Variables_extraites!$A:$AD,22,FALSE)</f>
        <v>NA</v>
      </c>
      <c r="AO225" s="58" t="str">
        <f>VLOOKUP($A:$A,Variables_extraites!$A:$AD,23,FALSE)</f>
        <v>NA</v>
      </c>
      <c r="AP225" s="74" t="str">
        <f>VLOOKUP($A:$A,Variables_extraites!$A:$AD,24,FALSE)</f>
        <v>NA</v>
      </c>
      <c r="AQ225" s="74" t="str">
        <f>VLOOKUP($A:$A,Variables_extraites!$A:$AD,25,FALSE)</f>
        <v>NA</v>
      </c>
      <c r="AR225" s="58" t="str">
        <f>VLOOKUP($A:$A,Variables_extraites!$A:$AD,26,FALSE)</f>
        <v>NA</v>
      </c>
      <c r="AS225" s="74" t="str">
        <f>VLOOKUP($A:$A,Variables_extraites!$A:$AD,27,FALSE)</f>
        <v>NA</v>
      </c>
      <c r="AT225" s="74" t="str">
        <f>VLOOKUP($A:$A,Variables_extraites!$A:$AD,28,FALSE)</f>
        <v>NA</v>
      </c>
      <c r="AU225" s="74" t="str">
        <f>VLOOKUP($A:$A,Variables_extraites!$A:$AD,29,FALSE)</f>
        <v>NA</v>
      </c>
      <c r="AV225" s="74" t="str">
        <f>VLOOKUP($A:$A,Variables_extraites!$A:$AD,30,FALSE)</f>
        <v>NA</v>
      </c>
      <c r="AW225" s="877" t="s">
        <v>64</v>
      </c>
      <c r="AX225" s="877" t="s">
        <v>64</v>
      </c>
      <c r="AY225" s="877" t="s">
        <v>64</v>
      </c>
      <c r="AZ225" s="877" t="s">
        <v>64</v>
      </c>
      <c r="BA225" s="877" t="s">
        <v>64</v>
      </c>
      <c r="BB225" s="877" t="s">
        <v>64</v>
      </c>
      <c r="BC225" s="877" t="s">
        <v>64</v>
      </c>
      <c r="BD225" s="877" t="s">
        <v>64</v>
      </c>
      <c r="BE225" s="877" t="s">
        <v>64</v>
      </c>
      <c r="BF225" s="877" t="s">
        <v>64</v>
      </c>
      <c r="BG225" s="877" t="s">
        <v>64</v>
      </c>
      <c r="BH225" s="877" t="s">
        <v>64</v>
      </c>
      <c r="BI225" s="877" t="s">
        <v>64</v>
      </c>
      <c r="BJ225" s="877" t="s">
        <v>64</v>
      </c>
      <c r="BK225" s="877" t="s">
        <v>64</v>
      </c>
      <c r="BL225" s="877" t="s">
        <v>64</v>
      </c>
      <c r="BM225" s="877" t="s">
        <v>64</v>
      </c>
      <c r="BN225" s="877" t="s">
        <v>64</v>
      </c>
      <c r="BO225" s="877" t="s">
        <v>64</v>
      </c>
      <c r="BP225" s="877" t="s">
        <v>64</v>
      </c>
      <c r="BQ225" s="877" t="s">
        <v>64</v>
      </c>
      <c r="BR225" s="877" t="s">
        <v>64</v>
      </c>
      <c r="BS225" s="877" t="s">
        <v>64</v>
      </c>
      <c r="BT225" s="877" t="s">
        <v>64</v>
      </c>
      <c r="BU225" s="877" t="s">
        <v>64</v>
      </c>
      <c r="BV225" s="877" t="s">
        <v>64</v>
      </c>
      <c r="BW225" s="877" t="s">
        <v>64</v>
      </c>
      <c r="BX225" s="877" t="s">
        <v>64</v>
      </c>
      <c r="BY225" s="877" t="s">
        <v>64</v>
      </c>
      <c r="BZ225" s="877" t="s">
        <v>64</v>
      </c>
      <c r="CA225" s="877" t="s">
        <v>64</v>
      </c>
      <c r="CB225" s="877" t="s">
        <v>64</v>
      </c>
      <c r="CC225" s="877" t="s">
        <v>64</v>
      </c>
      <c r="CD225" s="877" t="s">
        <v>64</v>
      </c>
    </row>
    <row r="226" spans="1:82" ht="15.75" x14ac:dyDescent="0.25">
      <c r="A226" s="876">
        <v>1144</v>
      </c>
      <c r="B226" s="511">
        <v>144</v>
      </c>
      <c r="C226" s="61">
        <v>5</v>
      </c>
      <c r="D226" s="29" t="s">
        <v>2121</v>
      </c>
      <c r="E226" s="27">
        <v>10357</v>
      </c>
      <c r="F226" s="911" t="s">
        <v>2119</v>
      </c>
      <c r="G226" s="911" t="s">
        <v>2119</v>
      </c>
      <c r="H226" s="952">
        <v>41.134246575342502</v>
      </c>
      <c r="I226" s="514">
        <v>32.192904936245419</v>
      </c>
      <c r="J226" s="511">
        <v>1</v>
      </c>
      <c r="K226" s="514">
        <v>2</v>
      </c>
      <c r="L226" s="511">
        <v>0</v>
      </c>
      <c r="M226" s="936">
        <v>92</v>
      </c>
      <c r="N226" s="947"/>
      <c r="O226" s="914"/>
      <c r="P226" s="915"/>
      <c r="Q226" s="916"/>
      <c r="R226" s="227"/>
      <c r="S226" s="227">
        <v>14.156626506024097</v>
      </c>
      <c r="T226" s="334"/>
      <c r="U226" s="334"/>
      <c r="V226" s="937"/>
      <c r="W226" s="937"/>
      <c r="X226" s="938">
        <v>44.612887234775599</v>
      </c>
      <c r="Y226" s="28">
        <f>VLOOKUP($A:$A,Variables_extraites!$A:$AD,7,FALSE)</f>
        <v>0</v>
      </c>
      <c r="Z226" s="28">
        <f>VLOOKUP($A:$A,Variables_extraites!$A:$AD,8,FALSE)</f>
        <v>0</v>
      </c>
      <c r="AA226" s="28">
        <f>VLOOKUP($A:$A,Variables_extraites!$A:$AD,9,FALSE)</f>
        <v>11.7</v>
      </c>
      <c r="AB226" s="28">
        <f>VLOOKUP($A:$A,Variables_extraites!$A:$AD,10,FALSE)</f>
        <v>1</v>
      </c>
      <c r="AC226" s="28" t="str">
        <f>VLOOKUP($A:$A,Variables_extraites!$A:$AD,11,FALSE)</f>
        <v>NA</v>
      </c>
      <c r="AD226" s="28" t="str">
        <f>VLOOKUP($A:$A,Variables_extraites!$A:$AD,12,FALSE)</f>
        <v>NA</v>
      </c>
      <c r="AE226" s="74">
        <f>VLOOKUP($A:$A,Variables_extraites!$A:$AD,13,FALSE)</f>
        <v>32</v>
      </c>
      <c r="AF226" s="74">
        <f>VLOOKUP($A:$A,Variables_extraites!$A:$AD,14,FALSE)</f>
        <v>1.709090909090909</v>
      </c>
      <c r="AG226" s="84">
        <f>VLOOKUP($A:$A,Variables_extraites!$A:$AD,15,FALSE)</f>
        <v>17</v>
      </c>
      <c r="AH226" s="74" t="str">
        <f>VLOOKUP($A:$A,Variables_extraites!$A:$AD,16,FALSE)</f>
        <v>NA</v>
      </c>
      <c r="AI226" s="58" t="str">
        <f>VLOOKUP($A:$A,Variables_extraites!$A:$AD,17,FALSE)</f>
        <v>NA</v>
      </c>
      <c r="AJ226" s="58" t="str">
        <f>VLOOKUP($A:$A,Variables_extraites!$A:$AD,18,FALSE)</f>
        <v>NA</v>
      </c>
      <c r="AK226" s="74">
        <f>VLOOKUP($A:$A,Variables_extraites!$A:$AD,19,FALSE)</f>
        <v>0</v>
      </c>
      <c r="AL226" s="58">
        <f>VLOOKUP($A:$A,Variables_extraites!$A:$AD,20,FALSE)</f>
        <v>43543</v>
      </c>
      <c r="AM226" s="74">
        <f>VLOOKUP($A:$A,Variables_extraites!$A:$AD,21,FALSE)</f>
        <v>63</v>
      </c>
      <c r="AN226" s="74" t="str">
        <f>VLOOKUP($A:$A,Variables_extraites!$A:$AD,22,FALSE)</f>
        <v>NA</v>
      </c>
      <c r="AO226" s="58" t="str">
        <f>VLOOKUP($A:$A,Variables_extraites!$A:$AD,23,FALSE)</f>
        <v>NA</v>
      </c>
      <c r="AP226" s="74" t="str">
        <f>VLOOKUP($A:$A,Variables_extraites!$A:$AD,24,FALSE)</f>
        <v>NA</v>
      </c>
      <c r="AQ226" s="74" t="str">
        <f>VLOOKUP($A:$A,Variables_extraites!$A:$AD,25,FALSE)</f>
        <v>NA</v>
      </c>
      <c r="AR226" s="58" t="str">
        <f>VLOOKUP($A:$A,Variables_extraites!$A:$AD,26,FALSE)</f>
        <v>NA</v>
      </c>
      <c r="AS226" s="74" t="str">
        <f>VLOOKUP($A:$A,Variables_extraites!$A:$AD,27,FALSE)</f>
        <v>NA</v>
      </c>
      <c r="AT226" s="74" t="str">
        <f>VLOOKUP($A:$A,Variables_extraites!$A:$AD,28,FALSE)</f>
        <v>NA</v>
      </c>
      <c r="AU226" s="74" t="str">
        <f>VLOOKUP($A:$A,Variables_extraites!$A:$AD,29,FALSE)</f>
        <v>NA</v>
      </c>
      <c r="AV226" s="74" t="str">
        <f>VLOOKUP($A:$A,Variables_extraites!$A:$AD,30,FALSE)</f>
        <v>NA</v>
      </c>
      <c r="AW226" s="877">
        <v>8.6552802645836309</v>
      </c>
      <c r="AX226" s="877">
        <v>6.1699250014423104</v>
      </c>
      <c r="AY226" s="877">
        <v>5.4215599449018201</v>
      </c>
      <c r="AZ226" s="877">
        <v>2.7676547982373498</v>
      </c>
      <c r="BA226" s="877">
        <v>7.6835561074956802</v>
      </c>
      <c r="BB226" s="877">
        <v>7.5135697000301098</v>
      </c>
      <c r="BC226" s="877">
        <v>8.7179162811615498</v>
      </c>
      <c r="BD226" s="877">
        <v>8.4357119266176497</v>
      </c>
      <c r="BE226" s="877">
        <v>6.35438163211332</v>
      </c>
      <c r="BF226" s="877">
        <v>0.773996325111173</v>
      </c>
      <c r="BG226" s="877">
        <v>6.40497122358917</v>
      </c>
      <c r="BH226" s="877">
        <v>7.1570437101455804</v>
      </c>
      <c r="BI226" s="877">
        <v>8.0037146617759802</v>
      </c>
      <c r="BJ226" s="877">
        <v>5.1771205028465204</v>
      </c>
      <c r="BK226" s="877">
        <v>6.1884404889751599</v>
      </c>
      <c r="BL226" s="877">
        <v>7.9644563943011999</v>
      </c>
      <c r="BM226" s="877">
        <v>6.8531223828247496</v>
      </c>
      <c r="BN226" s="877">
        <v>7.3257102075157796</v>
      </c>
      <c r="BO226" s="877">
        <v>6.1432301347768901</v>
      </c>
      <c r="BP226" s="877">
        <v>6.4032677223393</v>
      </c>
      <c r="BQ226" s="877">
        <v>8.0431366781230302</v>
      </c>
      <c r="BR226" s="877">
        <v>-1.47393118833241</v>
      </c>
      <c r="BS226" s="877">
        <v>9.8385263814141695</v>
      </c>
      <c r="BT226" s="877">
        <v>-0.34007544159762199</v>
      </c>
      <c r="BU226" s="877">
        <v>3.1586601753464998</v>
      </c>
      <c r="BV226" s="877">
        <v>5.6197064500458902</v>
      </c>
      <c r="BW226" s="877">
        <v>5.9356954630318404</v>
      </c>
      <c r="BX226" s="877">
        <v>12.4085579636522</v>
      </c>
      <c r="BY226" s="877">
        <v>3.0652276227756201</v>
      </c>
      <c r="BZ226" s="877">
        <v>7.8869768449206203</v>
      </c>
      <c r="CA226" s="877">
        <v>4.5172756932095801</v>
      </c>
      <c r="CB226" s="877">
        <v>4.5215811187316</v>
      </c>
      <c r="CC226" s="877">
        <v>4.6325913636789098</v>
      </c>
      <c r="CD226" s="877">
        <v>10.1786018230118</v>
      </c>
    </row>
    <row r="227" spans="1:82" ht="15.75" x14ac:dyDescent="0.25">
      <c r="A227" s="876">
        <v>1145</v>
      </c>
      <c r="B227" s="511">
        <v>145</v>
      </c>
      <c r="C227" s="61">
        <v>5</v>
      </c>
      <c r="D227" s="29" t="s">
        <v>2121</v>
      </c>
      <c r="E227" s="27">
        <v>10618</v>
      </c>
      <c r="F227" s="911" t="s">
        <v>2119</v>
      </c>
      <c r="G227" s="911" t="s">
        <v>2119</v>
      </c>
      <c r="H227" s="512">
        <v>85.041095890411</v>
      </c>
      <c r="I227" s="514">
        <v>24.302487059714682</v>
      </c>
      <c r="J227" s="511">
        <v>0</v>
      </c>
      <c r="K227" s="514">
        <v>2</v>
      </c>
      <c r="L227" s="511">
        <v>1</v>
      </c>
      <c r="M227" s="936">
        <v>56</v>
      </c>
      <c r="N227" s="916"/>
      <c r="O227" s="914"/>
      <c r="P227" s="915"/>
      <c r="Q227" s="916"/>
      <c r="R227" s="227"/>
      <c r="S227" s="227">
        <v>6.4367816091954024</v>
      </c>
      <c r="T227" s="334">
        <v>26</v>
      </c>
      <c r="U227" s="334"/>
      <c r="V227" s="937"/>
      <c r="W227" s="937"/>
      <c r="X227" s="938">
        <v>37.521726015237</v>
      </c>
      <c r="Y227" s="28">
        <f>VLOOKUP($A:$A,Variables_extraites!$A:$AD,7,FALSE)</f>
        <v>0</v>
      </c>
      <c r="Z227" s="28">
        <f>VLOOKUP($A:$A,Variables_extraites!$A:$AD,8,FALSE)</f>
        <v>0</v>
      </c>
      <c r="AA227" s="28">
        <f>VLOOKUP($A:$A,Variables_extraites!$A:$AD,9,FALSE)</f>
        <v>11.9</v>
      </c>
      <c r="AB227" s="28">
        <f>VLOOKUP($A:$A,Variables_extraites!$A:$AD,10,FALSE)</f>
        <v>0</v>
      </c>
      <c r="AC227" s="28" t="str">
        <f>VLOOKUP($A:$A,Variables_extraites!$A:$AD,11,FALSE)</f>
        <v>NA</v>
      </c>
      <c r="AD227" s="28" t="str">
        <f>VLOOKUP($A:$A,Variables_extraites!$A:$AD,12,FALSE)</f>
        <v>NA</v>
      </c>
      <c r="AE227" s="74">
        <f>VLOOKUP($A:$A,Variables_extraites!$A:$AD,13,FALSE)</f>
        <v>32</v>
      </c>
      <c r="AF227" s="74">
        <f>VLOOKUP($A:$A,Variables_extraites!$A:$AD,14,FALSE)</f>
        <v>0.73684210526315785</v>
      </c>
      <c r="AG227" s="84">
        <f>VLOOKUP($A:$A,Variables_extraites!$A:$AD,15,FALSE)</f>
        <v>18</v>
      </c>
      <c r="AH227" s="74" t="str">
        <f>VLOOKUP($A:$A,Variables_extraites!$A:$AD,16,FALSE)</f>
        <v>NA</v>
      </c>
      <c r="AI227" s="58" t="str">
        <f>VLOOKUP($A:$A,Variables_extraites!$A:$AD,17,FALSE)</f>
        <v>NA</v>
      </c>
      <c r="AJ227" s="58" t="str">
        <f>VLOOKUP($A:$A,Variables_extraites!$A:$AD,18,FALSE)</f>
        <v>NA</v>
      </c>
      <c r="AK227" s="74">
        <f>VLOOKUP($A:$A,Variables_extraites!$A:$AD,19,FALSE)</f>
        <v>1</v>
      </c>
      <c r="AL227" s="58">
        <f>VLOOKUP($A:$A,Variables_extraites!$A:$AD,20,FALSE)</f>
        <v>41894</v>
      </c>
      <c r="AM227" s="74">
        <f>VLOOKUP($A:$A,Variables_extraites!$A:$AD,21,FALSE)</f>
        <v>9</v>
      </c>
      <c r="AN227" s="74" t="str">
        <f>VLOOKUP($A:$A,Variables_extraites!$A:$AD,22,FALSE)</f>
        <v>NA</v>
      </c>
      <c r="AO227" s="58" t="str">
        <f>VLOOKUP($A:$A,Variables_extraites!$A:$AD,23,FALSE)</f>
        <v>NA</v>
      </c>
      <c r="AP227" s="74" t="str">
        <f>VLOOKUP($A:$A,Variables_extraites!$A:$AD,24,FALSE)</f>
        <v>NA</v>
      </c>
      <c r="AQ227" s="74" t="str">
        <f>VLOOKUP($A:$A,Variables_extraites!$A:$AD,25,FALSE)</f>
        <v>NA</v>
      </c>
      <c r="AR227" s="58" t="str">
        <f>VLOOKUP($A:$A,Variables_extraites!$A:$AD,26,FALSE)</f>
        <v>NA</v>
      </c>
      <c r="AS227" s="74" t="str">
        <f>VLOOKUP($A:$A,Variables_extraites!$A:$AD,27,FALSE)</f>
        <v>NA</v>
      </c>
      <c r="AT227" s="74" t="str">
        <f>VLOOKUP($A:$A,Variables_extraites!$A:$AD,28,FALSE)</f>
        <v>NA</v>
      </c>
      <c r="AU227" s="74" t="str">
        <f>VLOOKUP($A:$A,Variables_extraites!$A:$AD,29,FALSE)</f>
        <v>NA</v>
      </c>
      <c r="AV227" s="74" t="str">
        <f>VLOOKUP($A:$A,Variables_extraites!$A:$AD,30,FALSE)</f>
        <v>NA</v>
      </c>
      <c r="AW227" s="877">
        <v>8.7338627196785392</v>
      </c>
      <c r="AX227" s="877">
        <v>7.5899132606722004</v>
      </c>
      <c r="AY227" s="877">
        <v>4.9745293124838801</v>
      </c>
      <c r="AZ227" s="877">
        <v>3.83895176695194</v>
      </c>
      <c r="BA227" s="877">
        <v>7.6331405495224001</v>
      </c>
      <c r="BB227" s="877">
        <v>9.4456149815186699</v>
      </c>
      <c r="BC227" s="877">
        <v>3.5008020530571602</v>
      </c>
      <c r="BD227" s="877">
        <v>8.2261231431252408</v>
      </c>
      <c r="BE227" s="877">
        <v>6.5028715745741401</v>
      </c>
      <c r="BF227" s="877">
        <v>0.85598969730848096</v>
      </c>
      <c r="BG227" s="877">
        <v>6.30633516019798</v>
      </c>
      <c r="BH227" s="877">
        <v>7.02480723340057</v>
      </c>
      <c r="BI227" s="877">
        <v>7.8339020766691601</v>
      </c>
      <c r="BJ227" s="877">
        <v>4.6808869207196899</v>
      </c>
      <c r="BK227" s="877">
        <v>6.1068507964502201</v>
      </c>
      <c r="BL227" s="877">
        <v>7.57818396809009</v>
      </c>
      <c r="BM227" s="877">
        <v>7.0970840156511699</v>
      </c>
      <c r="BN227" s="877">
        <v>7.6741922681456796</v>
      </c>
      <c r="BO227" s="877">
        <v>6.0156938071051496</v>
      </c>
      <c r="BP227" s="877">
        <v>6.2086733196294697</v>
      </c>
      <c r="BQ227" s="877">
        <v>7.9941836980456902</v>
      </c>
      <c r="BR227" s="877">
        <v>-0.71311885221183802</v>
      </c>
      <c r="BS227" s="877">
        <v>10.2393359802084</v>
      </c>
      <c r="BT227" s="877">
        <v>-0.28630418515664102</v>
      </c>
      <c r="BU227" s="877">
        <v>6.8308637567517598</v>
      </c>
      <c r="BV227" s="877">
        <v>6.3950627995175804</v>
      </c>
      <c r="BW227" s="877">
        <v>4.7907720378620002</v>
      </c>
      <c r="BX227" s="877">
        <v>11.7398185749327</v>
      </c>
      <c r="BY227" s="877">
        <v>3.2341947229538102</v>
      </c>
      <c r="BZ227" s="877">
        <v>6.52653836253939</v>
      </c>
      <c r="CA227" s="877">
        <v>4.6246858105254001</v>
      </c>
      <c r="CB227" s="877">
        <v>5.2132802123933004</v>
      </c>
      <c r="CC227" s="877">
        <v>7.5439826089636002</v>
      </c>
      <c r="CD227" s="877">
        <v>10.525640165364999</v>
      </c>
    </row>
    <row r="228" spans="1:82" ht="15.75" x14ac:dyDescent="0.25">
      <c r="A228" s="876">
        <v>1146</v>
      </c>
      <c r="B228" s="511">
        <v>146</v>
      </c>
      <c r="C228" s="61">
        <v>5</v>
      </c>
      <c r="D228" s="29" t="s">
        <v>2121</v>
      </c>
      <c r="E228" s="27">
        <v>10657</v>
      </c>
      <c r="F228" s="911" t="s">
        <v>2119</v>
      </c>
      <c r="G228" s="911" t="s">
        <v>2119</v>
      </c>
      <c r="H228" s="512">
        <v>71.654794520547995</v>
      </c>
      <c r="I228" s="514">
        <v>26.122448979591837</v>
      </c>
      <c r="J228" s="511">
        <v>0</v>
      </c>
      <c r="K228" s="514">
        <v>2</v>
      </c>
      <c r="L228" s="511">
        <v>1</v>
      </c>
      <c r="M228" s="936">
        <v>65</v>
      </c>
      <c r="N228" s="916"/>
      <c r="O228" s="914"/>
      <c r="P228" s="915"/>
      <c r="Q228" s="916"/>
      <c r="R228" s="227"/>
      <c r="S228" s="227">
        <v>7.0603337612323491</v>
      </c>
      <c r="T228" s="334">
        <v>20</v>
      </c>
      <c r="U228" s="334"/>
      <c r="V228" s="937"/>
      <c r="W228" s="937"/>
      <c r="X228" s="938">
        <v>40.9502800362675</v>
      </c>
      <c r="Y228" s="28">
        <f>VLOOKUP($A:$A,Variables_extraites!$A:$AD,7,FALSE)</f>
        <v>0</v>
      </c>
      <c r="Z228" s="28">
        <f>VLOOKUP($A:$A,Variables_extraites!$A:$AD,8,FALSE)</f>
        <v>0</v>
      </c>
      <c r="AA228" s="28">
        <f>VLOOKUP($A:$A,Variables_extraites!$A:$AD,9,FALSE)</f>
        <v>14.9</v>
      </c>
      <c r="AB228" s="28">
        <f>VLOOKUP($A:$A,Variables_extraites!$A:$AD,10,FALSE)</f>
        <v>0</v>
      </c>
      <c r="AC228" s="28" t="str">
        <f>VLOOKUP($A:$A,Variables_extraites!$A:$AD,11,FALSE)</f>
        <v>NA</v>
      </c>
      <c r="AD228" s="28" t="str">
        <f>VLOOKUP($A:$A,Variables_extraites!$A:$AD,12,FALSE)</f>
        <v>NA</v>
      </c>
      <c r="AE228" s="74">
        <f>VLOOKUP($A:$A,Variables_extraites!$A:$AD,13,FALSE)</f>
        <v>37</v>
      </c>
      <c r="AF228" s="74">
        <f>VLOOKUP($A:$A,Variables_extraites!$A:$AD,14,FALSE)</f>
        <v>0.77464788732394363</v>
      </c>
      <c r="AG228" s="84">
        <f>VLOOKUP($A:$A,Variables_extraites!$A:$AD,15,FALSE)</f>
        <v>24</v>
      </c>
      <c r="AH228" s="74" t="str">
        <f>VLOOKUP($A:$A,Variables_extraites!$A:$AD,16,FALSE)</f>
        <v>NA</v>
      </c>
      <c r="AI228" s="58" t="str">
        <f>VLOOKUP($A:$A,Variables_extraites!$A:$AD,17,FALSE)</f>
        <v>NA</v>
      </c>
      <c r="AJ228" s="58" t="str">
        <f>VLOOKUP($A:$A,Variables_extraites!$A:$AD,18,FALSE)</f>
        <v>NA</v>
      </c>
      <c r="AK228" s="74">
        <f>VLOOKUP($A:$A,Variables_extraites!$A:$AD,19,FALSE)</f>
        <v>0</v>
      </c>
      <c r="AL228" s="58">
        <f>VLOOKUP($A:$A,Variables_extraites!$A:$AD,20,FALSE)</f>
        <v>43518</v>
      </c>
      <c r="AM228" s="74">
        <f>VLOOKUP($A:$A,Variables_extraites!$A:$AD,21,FALSE)</f>
        <v>62</v>
      </c>
      <c r="AN228" s="74" t="str">
        <f>VLOOKUP($A:$A,Variables_extraites!$A:$AD,22,FALSE)</f>
        <v>NA</v>
      </c>
      <c r="AO228" s="58" t="str">
        <f>VLOOKUP($A:$A,Variables_extraites!$A:$AD,23,FALSE)</f>
        <v>NA</v>
      </c>
      <c r="AP228" s="74" t="str">
        <f>VLOOKUP($A:$A,Variables_extraites!$A:$AD,24,FALSE)</f>
        <v>NA</v>
      </c>
      <c r="AQ228" s="74" t="str">
        <f>VLOOKUP($A:$A,Variables_extraites!$A:$AD,25,FALSE)</f>
        <v>NA</v>
      </c>
      <c r="AR228" s="58" t="str">
        <f>VLOOKUP($A:$A,Variables_extraites!$A:$AD,26,FALSE)</f>
        <v>NA</v>
      </c>
      <c r="AS228" s="74" t="str">
        <f>VLOOKUP($A:$A,Variables_extraites!$A:$AD,27,FALSE)</f>
        <v>NA</v>
      </c>
      <c r="AT228" s="74" t="str">
        <f>VLOOKUP($A:$A,Variables_extraites!$A:$AD,28,FALSE)</f>
        <v>NA</v>
      </c>
      <c r="AU228" s="74" t="str">
        <f>VLOOKUP($A:$A,Variables_extraites!$A:$AD,29,FALSE)</f>
        <v>NA</v>
      </c>
      <c r="AV228" s="74" t="str">
        <f>VLOOKUP($A:$A,Variables_extraites!$A:$AD,30,FALSE)</f>
        <v>NA</v>
      </c>
      <c r="AW228" s="877">
        <v>9.8522329813037093</v>
      </c>
      <c r="AX228" s="877">
        <v>6.83402853457702</v>
      </c>
      <c r="AY228" s="877">
        <v>6.0386995513055899</v>
      </c>
      <c r="AZ228" s="877">
        <v>3.1842802944193802</v>
      </c>
      <c r="BA228" s="877">
        <v>8.3576839523986894</v>
      </c>
      <c r="BB228" s="877">
        <v>8.1305705628054294</v>
      </c>
      <c r="BC228" s="877">
        <v>8.4152347292592502</v>
      </c>
      <c r="BD228" s="877">
        <v>8.9393147449559098</v>
      </c>
      <c r="BE228" s="877">
        <v>6.6124999457394402</v>
      </c>
      <c r="BF228" s="877">
        <v>2.1276332797258699</v>
      </c>
      <c r="BG228" s="877">
        <v>6.34553831007001</v>
      </c>
      <c r="BH228" s="877">
        <v>7.0424254653697096</v>
      </c>
      <c r="BI228" s="877">
        <v>8.3591785177788598</v>
      </c>
      <c r="BJ228" s="877">
        <v>4.6593537591700498</v>
      </c>
      <c r="BK228" s="877">
        <v>6.42256941086083</v>
      </c>
      <c r="BL228" s="877">
        <v>8.6462346748811498</v>
      </c>
      <c r="BM228" s="877">
        <v>7.1712268469151299</v>
      </c>
      <c r="BN228" s="877">
        <v>7.8640623028549097</v>
      </c>
      <c r="BO228" s="877">
        <v>5.6223447227242396</v>
      </c>
      <c r="BP228" s="877">
        <v>6.4896071567487104</v>
      </c>
      <c r="BQ228" s="877">
        <v>8.2826251341916706</v>
      </c>
      <c r="BR228" s="877">
        <v>-1.9378782880922001</v>
      </c>
      <c r="BS228" s="877">
        <v>10.2768223146844</v>
      </c>
      <c r="BT228" s="877">
        <v>2.9745293124838801</v>
      </c>
      <c r="BU228" s="877">
        <v>2.7701947549513202</v>
      </c>
      <c r="BV228" s="877">
        <v>6.3945484391671696</v>
      </c>
      <c r="BW228" s="877">
        <v>8.5074378857803197</v>
      </c>
      <c r="BX228" s="877">
        <v>13.183109626163899</v>
      </c>
      <c r="BY228" s="877">
        <v>4.6536333113862502</v>
      </c>
      <c r="BZ228" s="877">
        <v>11.8056874528066</v>
      </c>
      <c r="CA228" s="877">
        <v>5.2731428593080798</v>
      </c>
      <c r="CB228" s="877">
        <v>1.37742217335727</v>
      </c>
      <c r="CC228" s="877">
        <v>4.7080730430435196</v>
      </c>
      <c r="CD228" s="877">
        <v>7.3022930022005097</v>
      </c>
    </row>
    <row r="229" spans="1:82" ht="15.75" x14ac:dyDescent="0.25">
      <c r="A229" s="876">
        <v>1149</v>
      </c>
      <c r="B229" s="511">
        <v>149</v>
      </c>
      <c r="C229" s="61">
        <v>5</v>
      </c>
      <c r="D229" s="29" t="s">
        <v>2121</v>
      </c>
      <c r="E229" s="27">
        <v>10358</v>
      </c>
      <c r="F229" s="911" t="s">
        <v>2119</v>
      </c>
      <c r="G229" s="911" t="s">
        <v>2119</v>
      </c>
      <c r="H229" s="952">
        <v>54.898630136986299</v>
      </c>
      <c r="I229" s="514">
        <v>19.834710743801654</v>
      </c>
      <c r="J229" s="511">
        <v>1</v>
      </c>
      <c r="K229" s="514">
        <v>2</v>
      </c>
      <c r="L229" s="511">
        <v>0</v>
      </c>
      <c r="M229" s="936">
        <v>71</v>
      </c>
      <c r="N229" s="916"/>
      <c r="O229" s="914"/>
      <c r="P229" s="915"/>
      <c r="Q229" s="916"/>
      <c r="R229" s="227"/>
      <c r="S229" s="227">
        <v>17.397260273972602</v>
      </c>
      <c r="T229" s="334">
        <v>4</v>
      </c>
      <c r="U229" s="334"/>
      <c r="V229" s="937"/>
      <c r="W229" s="937"/>
      <c r="X229" s="938">
        <v>31.615433951618201</v>
      </c>
      <c r="Y229" s="28">
        <f>VLOOKUP($A:$A,Variables_extraites!$A:$AD,7,FALSE)</f>
        <v>0</v>
      </c>
      <c r="Z229" s="28">
        <f>VLOOKUP($A:$A,Variables_extraites!$A:$AD,8,FALSE)</f>
        <v>0</v>
      </c>
      <c r="AA229" s="28">
        <f>VLOOKUP($A:$A,Variables_extraites!$A:$AD,9,FALSE)</f>
        <v>11.6</v>
      </c>
      <c r="AB229" s="28">
        <f>VLOOKUP($A:$A,Variables_extraites!$A:$AD,10,FALSE)</f>
        <v>0</v>
      </c>
      <c r="AC229" s="28" t="str">
        <f>VLOOKUP($A:$A,Variables_extraites!$A:$AD,11,FALSE)</f>
        <v>NA</v>
      </c>
      <c r="AD229" s="28" t="str">
        <f>VLOOKUP($A:$A,Variables_extraites!$A:$AD,12,FALSE)</f>
        <v>NA</v>
      </c>
      <c r="AE229" s="74">
        <f>VLOOKUP($A:$A,Variables_extraites!$A:$AD,13,FALSE)</f>
        <v>36.299999999999997</v>
      </c>
      <c r="AF229" s="74">
        <f>VLOOKUP($A:$A,Variables_extraites!$A:$AD,14,FALSE)</f>
        <v>1.4431818181818181</v>
      </c>
      <c r="AG229" s="84">
        <f>VLOOKUP($A:$A,Variables_extraites!$A:$AD,15,FALSE)</f>
        <v>15</v>
      </c>
      <c r="AH229" s="74" t="str">
        <f>VLOOKUP($A:$A,Variables_extraites!$A:$AD,16,FALSE)</f>
        <v>NA</v>
      </c>
      <c r="AI229" s="58" t="str">
        <f>VLOOKUP($A:$A,Variables_extraites!$A:$AD,17,FALSE)</f>
        <v>NA</v>
      </c>
      <c r="AJ229" s="58" t="str">
        <f>VLOOKUP($A:$A,Variables_extraites!$A:$AD,18,FALSE)</f>
        <v>NA</v>
      </c>
      <c r="AK229" s="74">
        <f>VLOOKUP($A:$A,Variables_extraites!$A:$AD,19,FALSE)</f>
        <v>0</v>
      </c>
      <c r="AL229" s="58" t="str">
        <f>VLOOKUP($A:$A,Variables_extraites!$A:$AD,20,FALSE)</f>
        <v>NA</v>
      </c>
      <c r="AM229" s="74" t="str">
        <f>VLOOKUP($A:$A,Variables_extraites!$A:$AD,21,FALSE)</f>
        <v>NA</v>
      </c>
      <c r="AN229" s="74" t="str">
        <f>VLOOKUP($A:$A,Variables_extraites!$A:$AD,22,FALSE)</f>
        <v>NA</v>
      </c>
      <c r="AO229" s="58" t="str">
        <f>VLOOKUP($A:$A,Variables_extraites!$A:$AD,23,FALSE)</f>
        <v>NA</v>
      </c>
      <c r="AP229" s="74" t="str">
        <f>VLOOKUP($A:$A,Variables_extraites!$A:$AD,24,FALSE)</f>
        <v>NA</v>
      </c>
      <c r="AQ229" s="74" t="str">
        <f>VLOOKUP($A:$A,Variables_extraites!$A:$AD,25,FALSE)</f>
        <v>NA</v>
      </c>
      <c r="AR229" s="58" t="str">
        <f>VLOOKUP($A:$A,Variables_extraites!$A:$AD,26,FALSE)</f>
        <v>NA</v>
      </c>
      <c r="AS229" s="74" t="str">
        <f>VLOOKUP($A:$A,Variables_extraites!$A:$AD,27,FALSE)</f>
        <v>NA</v>
      </c>
      <c r="AT229" s="74" t="str">
        <f>VLOOKUP($A:$A,Variables_extraites!$A:$AD,28,FALSE)</f>
        <v>NA</v>
      </c>
      <c r="AU229" s="74" t="str">
        <f>VLOOKUP($A:$A,Variables_extraites!$A:$AD,29,FALSE)</f>
        <v>NA</v>
      </c>
      <c r="AV229" s="74" t="str">
        <f>VLOOKUP($A:$A,Variables_extraites!$A:$AD,30,FALSE)</f>
        <v>NA</v>
      </c>
      <c r="AW229" s="877">
        <v>9.0755861108641707</v>
      </c>
      <c r="AX229" s="877">
        <v>8.0470693668469693</v>
      </c>
      <c r="AY229" s="877">
        <v>5.3494360517138198</v>
      </c>
      <c r="AZ229" s="877">
        <v>4.0557162635125401</v>
      </c>
      <c r="BA229" s="877">
        <v>7.3821484532042199</v>
      </c>
      <c r="BB229" s="877">
        <v>7.9213649179195</v>
      </c>
      <c r="BC229" s="877">
        <v>8.4810324808278406</v>
      </c>
      <c r="BD229" s="877">
        <v>8.1471540353307397</v>
      </c>
      <c r="BE229" s="877">
        <v>6.2041798518570896</v>
      </c>
      <c r="BF229" s="877">
        <v>2.02502879449152</v>
      </c>
      <c r="BG229" s="877">
        <v>5.8181347608108496</v>
      </c>
      <c r="BH229" s="877">
        <v>6.5513622039873898</v>
      </c>
      <c r="BI229" s="877">
        <v>7.9173720794768396</v>
      </c>
      <c r="BJ229" s="877">
        <v>4.7489978500981502</v>
      </c>
      <c r="BK229" s="877">
        <v>5.9857281104191298</v>
      </c>
      <c r="BL229" s="877">
        <v>8.1953968160634894</v>
      </c>
      <c r="BM229" s="877">
        <v>7.0380410370115101</v>
      </c>
      <c r="BN229" s="877">
        <v>7.6176511194273298</v>
      </c>
      <c r="BO229" s="877">
        <v>5.9469647411558002</v>
      </c>
      <c r="BP229" s="877">
        <v>6.19258872156664</v>
      </c>
      <c r="BQ229" s="877">
        <v>7.6819411370916901</v>
      </c>
      <c r="BR229" s="877">
        <v>-0.62148837674627</v>
      </c>
      <c r="BS229" s="877">
        <v>9.8844147642592102</v>
      </c>
      <c r="BT229" s="877">
        <v>0.367371065648529</v>
      </c>
      <c r="BU229" s="877">
        <v>4.3276873641760503</v>
      </c>
      <c r="BV229" s="877">
        <v>6.4262647547020997</v>
      </c>
      <c r="BW229" s="877">
        <v>4.3096127724541198</v>
      </c>
      <c r="BX229" s="877">
        <v>11.7921883681125</v>
      </c>
      <c r="BY229" s="877">
        <v>3.0617761975866902</v>
      </c>
      <c r="BZ229" s="877">
        <v>7.3250805435542796</v>
      </c>
      <c r="CA229" s="877">
        <v>4.3950627995175804</v>
      </c>
      <c r="CB229" s="877">
        <v>4.4671078245582603</v>
      </c>
      <c r="CC229" s="877">
        <v>4.9491757409223203</v>
      </c>
      <c r="CD229" s="877">
        <v>9.5170436986106797</v>
      </c>
    </row>
    <row r="230" spans="1:82" ht="15.75" x14ac:dyDescent="0.25">
      <c r="A230" s="876">
        <v>1154</v>
      </c>
      <c r="B230" s="511">
        <v>154</v>
      </c>
      <c r="C230" s="61">
        <v>5</v>
      </c>
      <c r="D230" s="29" t="s">
        <v>2121</v>
      </c>
      <c r="E230" s="27">
        <v>10530</v>
      </c>
      <c r="F230" s="911" t="s">
        <v>2119</v>
      </c>
      <c r="G230" s="911"/>
      <c r="H230" s="512">
        <v>75.331506849315105</v>
      </c>
      <c r="I230" s="514">
        <v>25.880570635020831</v>
      </c>
      <c r="J230" s="511">
        <v>0</v>
      </c>
      <c r="K230" s="514">
        <v>2</v>
      </c>
      <c r="L230" s="511">
        <v>0</v>
      </c>
      <c r="M230" s="936">
        <v>35</v>
      </c>
      <c r="N230" s="916"/>
      <c r="O230" s="914"/>
      <c r="P230" s="915"/>
      <c r="Q230" s="916"/>
      <c r="R230" s="227"/>
      <c r="S230" s="227">
        <v>10</v>
      </c>
      <c r="T230" s="334">
        <v>50</v>
      </c>
      <c r="U230" s="334"/>
      <c r="V230" s="937"/>
      <c r="W230" s="937"/>
      <c r="X230" s="938">
        <v>43.636773318408103</v>
      </c>
      <c r="Y230" s="28">
        <f>VLOOKUP($A:$A,Variables_extraites!$A:$AD,7,FALSE)</f>
        <v>0</v>
      </c>
      <c r="Z230" s="28">
        <f>VLOOKUP($A:$A,Variables_extraites!$A:$AD,8,FALSE)</f>
        <v>0</v>
      </c>
      <c r="AA230" s="28">
        <f>VLOOKUP($A:$A,Variables_extraites!$A:$AD,9,FALSE)</f>
        <v>11.2</v>
      </c>
      <c r="AB230" s="28">
        <f>VLOOKUP($A:$A,Variables_extraites!$A:$AD,10,FALSE)</f>
        <v>0</v>
      </c>
      <c r="AC230" s="28" t="str">
        <f>VLOOKUP($A:$A,Variables_extraites!$A:$AD,11,FALSE)</f>
        <v>NA</v>
      </c>
      <c r="AD230" s="28" t="str">
        <f>VLOOKUP($A:$A,Variables_extraites!$A:$AD,12,FALSE)</f>
        <v>NA</v>
      </c>
      <c r="AE230" s="74">
        <f>VLOOKUP($A:$A,Variables_extraites!$A:$AD,13,FALSE)</f>
        <v>28</v>
      </c>
      <c r="AF230" s="74">
        <f>VLOOKUP($A:$A,Variables_extraites!$A:$AD,14,FALSE)</f>
        <v>0.82242990654205606</v>
      </c>
      <c r="AG230" s="84">
        <f>VLOOKUP($A:$A,Variables_extraites!$A:$AD,15,FALSE)</f>
        <v>19</v>
      </c>
      <c r="AH230" s="74" t="str">
        <f>VLOOKUP($A:$A,Variables_extraites!$A:$AD,16,FALSE)</f>
        <v>NA</v>
      </c>
      <c r="AI230" s="58" t="str">
        <f>VLOOKUP($A:$A,Variables_extraites!$A:$AD,17,FALSE)</f>
        <v>NA</v>
      </c>
      <c r="AJ230" s="58" t="str">
        <f>VLOOKUP($A:$A,Variables_extraites!$A:$AD,18,FALSE)</f>
        <v>NA</v>
      </c>
      <c r="AK230" s="74">
        <f>VLOOKUP($A:$A,Variables_extraites!$A:$AD,19,FALSE)</f>
        <v>0</v>
      </c>
      <c r="AL230" s="58" t="str">
        <f>VLOOKUP($A:$A,Variables_extraites!$A:$AD,20,FALSE)</f>
        <v>NA</v>
      </c>
      <c r="AM230" s="74" t="str">
        <f>VLOOKUP($A:$A,Variables_extraites!$A:$AD,21,FALSE)</f>
        <v>NA</v>
      </c>
      <c r="AN230" s="74" t="str">
        <f>VLOOKUP($A:$A,Variables_extraites!$A:$AD,22,FALSE)</f>
        <v>NA</v>
      </c>
      <c r="AO230" s="58" t="str">
        <f>VLOOKUP($A:$A,Variables_extraites!$A:$AD,23,FALSE)</f>
        <v>NA</v>
      </c>
      <c r="AP230" s="74" t="str">
        <f>VLOOKUP($A:$A,Variables_extraites!$A:$AD,24,FALSE)</f>
        <v>NA</v>
      </c>
      <c r="AQ230" s="74" t="str">
        <f>VLOOKUP($A:$A,Variables_extraites!$A:$AD,25,FALSE)</f>
        <v>NA</v>
      </c>
      <c r="AR230" s="58" t="str">
        <f>VLOOKUP($A:$A,Variables_extraites!$A:$AD,26,FALSE)</f>
        <v>NA</v>
      </c>
      <c r="AS230" s="74" t="str">
        <f>VLOOKUP($A:$A,Variables_extraites!$A:$AD,27,FALSE)</f>
        <v>NA</v>
      </c>
      <c r="AT230" s="74" t="str">
        <f>VLOOKUP($A:$A,Variables_extraites!$A:$AD,28,FALSE)</f>
        <v>NA</v>
      </c>
      <c r="AU230" s="74" t="str">
        <f>VLOOKUP($A:$A,Variables_extraites!$A:$AD,29,FALSE)</f>
        <v>NA</v>
      </c>
      <c r="AV230" s="74" t="str">
        <f>VLOOKUP($A:$A,Variables_extraites!$A:$AD,30,FALSE)</f>
        <v>NA</v>
      </c>
      <c r="AW230" s="877" t="s">
        <v>64</v>
      </c>
      <c r="AX230" s="877" t="s">
        <v>64</v>
      </c>
      <c r="AY230" s="877" t="s">
        <v>64</v>
      </c>
      <c r="AZ230" s="877" t="s">
        <v>64</v>
      </c>
      <c r="BA230" s="877" t="s">
        <v>64</v>
      </c>
      <c r="BB230" s="877" t="s">
        <v>64</v>
      </c>
      <c r="BC230" s="877" t="s">
        <v>64</v>
      </c>
      <c r="BD230" s="877" t="s">
        <v>64</v>
      </c>
      <c r="BE230" s="877" t="s">
        <v>64</v>
      </c>
      <c r="BF230" s="877" t="s">
        <v>64</v>
      </c>
      <c r="BG230" s="877" t="s">
        <v>64</v>
      </c>
      <c r="BH230" s="877" t="s">
        <v>64</v>
      </c>
      <c r="BI230" s="877" t="s">
        <v>64</v>
      </c>
      <c r="BJ230" s="877" t="s">
        <v>64</v>
      </c>
      <c r="BK230" s="877" t="s">
        <v>64</v>
      </c>
      <c r="BL230" s="877" t="s">
        <v>64</v>
      </c>
      <c r="BM230" s="877" t="s">
        <v>64</v>
      </c>
      <c r="BN230" s="877" t="s">
        <v>64</v>
      </c>
      <c r="BO230" s="877" t="s">
        <v>64</v>
      </c>
      <c r="BP230" s="877" t="s">
        <v>64</v>
      </c>
      <c r="BQ230" s="877" t="s">
        <v>64</v>
      </c>
      <c r="BR230" s="877" t="s">
        <v>64</v>
      </c>
      <c r="BS230" s="877" t="s">
        <v>64</v>
      </c>
      <c r="BT230" s="877" t="s">
        <v>64</v>
      </c>
      <c r="BU230" s="877" t="s">
        <v>64</v>
      </c>
      <c r="BV230" s="877" t="s">
        <v>64</v>
      </c>
      <c r="BW230" s="877" t="s">
        <v>64</v>
      </c>
      <c r="BX230" s="877" t="s">
        <v>64</v>
      </c>
      <c r="BY230" s="877" t="s">
        <v>64</v>
      </c>
      <c r="BZ230" s="877" t="s">
        <v>64</v>
      </c>
      <c r="CA230" s="877" t="s">
        <v>64</v>
      </c>
      <c r="CB230" s="877" t="s">
        <v>64</v>
      </c>
      <c r="CC230" s="877" t="s">
        <v>64</v>
      </c>
      <c r="CD230" s="877" t="s">
        <v>64</v>
      </c>
    </row>
    <row r="231" spans="1:82" ht="15.75" x14ac:dyDescent="0.25">
      <c r="A231" s="876">
        <v>1155</v>
      </c>
      <c r="B231" s="735">
        <v>155</v>
      </c>
      <c r="C231" s="27">
        <v>5</v>
      </c>
      <c r="D231" s="29" t="s">
        <v>2121</v>
      </c>
      <c r="E231" s="27">
        <v>10658</v>
      </c>
      <c r="F231" s="911" t="s">
        <v>2119</v>
      </c>
      <c r="G231" s="911" t="s">
        <v>2119</v>
      </c>
      <c r="H231" s="953">
        <v>80.438356164383563</v>
      </c>
      <c r="I231" s="107">
        <v>28.3</v>
      </c>
      <c r="J231" s="735">
        <v>0</v>
      </c>
      <c r="K231" s="74"/>
      <c r="L231" s="27">
        <v>0</v>
      </c>
      <c r="M231" s="939">
        <v>57</v>
      </c>
      <c r="N231" s="940"/>
      <c r="O231" s="933"/>
      <c r="P231" s="941"/>
      <c r="Q231" s="940"/>
      <c r="R231" s="72"/>
      <c r="S231" s="72"/>
      <c r="T231" s="942"/>
      <c r="U231" s="943"/>
      <c r="V231" s="944"/>
      <c r="W231" s="944"/>
      <c r="X231" s="582"/>
      <c r="Y231" s="28" t="str">
        <f>VLOOKUP($A:$A,Variables_extraites!$A:$AD,7,FALSE)</f>
        <v>NA</v>
      </c>
      <c r="Z231" s="28" t="str">
        <f>VLOOKUP($A:$A,Variables_extraites!$A:$AD,8,FALSE)</f>
        <v>NA</v>
      </c>
      <c r="AA231" s="28">
        <f>VLOOKUP($A:$A,Variables_extraites!$A:$AD,9,FALSE)</f>
        <v>8.1999999999999993</v>
      </c>
      <c r="AB231" s="28" t="str">
        <f>VLOOKUP($A:$A,Variables_extraites!$A:$AD,10,FALSE)</f>
        <v>NA</v>
      </c>
      <c r="AC231" s="28" t="str">
        <f>VLOOKUP($A:$A,Variables_extraites!$A:$AD,11,FALSE)</f>
        <v>NA</v>
      </c>
      <c r="AD231" s="28" t="str">
        <f>VLOOKUP($A:$A,Variables_extraites!$A:$AD,12,FALSE)</f>
        <v>NA</v>
      </c>
      <c r="AE231" s="74" t="str">
        <f>VLOOKUP($A:$A,Variables_extraites!$A:$AD,13,FALSE)</f>
        <v>NA</v>
      </c>
      <c r="AF231" s="74" t="str">
        <f>VLOOKUP($A:$A,Variables_extraites!$A:$AD,14,FALSE)</f>
        <v>NA</v>
      </c>
      <c r="AG231" s="84" t="str">
        <f>VLOOKUP($A:$A,Variables_extraites!$A:$AD,15,FALSE)</f>
        <v>NA</v>
      </c>
      <c r="AH231" s="74" t="str">
        <f>VLOOKUP($A:$A,Variables_extraites!$A:$AD,16,FALSE)</f>
        <v>NA</v>
      </c>
      <c r="AI231" s="58" t="str">
        <f>VLOOKUP($A:$A,Variables_extraites!$A:$AD,17,FALSE)</f>
        <v>NA</v>
      </c>
      <c r="AJ231" s="58" t="str">
        <f>VLOOKUP($A:$A,Variables_extraites!$A:$AD,18,FALSE)</f>
        <v>NA</v>
      </c>
      <c r="AK231" s="74" t="str">
        <f>VLOOKUP($A:$A,Variables_extraites!$A:$AD,19,FALSE)</f>
        <v>NA</v>
      </c>
      <c r="AL231" s="58" t="str">
        <f>VLOOKUP($A:$A,Variables_extraites!$A:$AD,20,FALSE)</f>
        <v>NA</v>
      </c>
      <c r="AM231" s="74" t="str">
        <f>VLOOKUP($A:$A,Variables_extraites!$A:$AD,21,FALSE)</f>
        <v>NA</v>
      </c>
      <c r="AN231" s="74" t="str">
        <f>VLOOKUP($A:$A,Variables_extraites!$A:$AD,22,FALSE)</f>
        <v>NA</v>
      </c>
      <c r="AO231" s="58" t="str">
        <f>VLOOKUP($A:$A,Variables_extraites!$A:$AD,23,FALSE)</f>
        <v>NA</v>
      </c>
      <c r="AP231" s="74" t="str">
        <f>VLOOKUP($A:$A,Variables_extraites!$A:$AD,24,FALSE)</f>
        <v>NA</v>
      </c>
      <c r="AQ231" s="74" t="str">
        <f>VLOOKUP($A:$A,Variables_extraites!$A:$AD,25,FALSE)</f>
        <v>NA</v>
      </c>
      <c r="AR231" s="58" t="str">
        <f>VLOOKUP($A:$A,Variables_extraites!$A:$AD,26,FALSE)</f>
        <v>NA</v>
      </c>
      <c r="AS231" s="74" t="str">
        <f>VLOOKUP($A:$A,Variables_extraites!$A:$AD,27,FALSE)</f>
        <v>NA</v>
      </c>
      <c r="AT231" s="74" t="str">
        <f>VLOOKUP($A:$A,Variables_extraites!$A:$AD,28,FALSE)</f>
        <v>NA</v>
      </c>
      <c r="AU231" s="74" t="str">
        <f>VLOOKUP($A:$A,Variables_extraites!$A:$AD,29,FALSE)</f>
        <v>NA</v>
      </c>
      <c r="AV231" s="74" t="str">
        <f>VLOOKUP($A:$A,Variables_extraites!$A:$AD,30,FALSE)</f>
        <v>NA</v>
      </c>
      <c r="AW231" s="877">
        <v>8.5199900038937102</v>
      </c>
      <c r="AX231" s="877">
        <v>6.7710932516995399</v>
      </c>
      <c r="AY231" s="877">
        <v>4.8479969065549504</v>
      </c>
      <c r="AZ231" s="877">
        <v>3.0338634518662801</v>
      </c>
      <c r="BA231" s="877">
        <v>7.3760819666500703</v>
      </c>
      <c r="BB231" s="877">
        <v>8.8808079483628006</v>
      </c>
      <c r="BC231" s="877">
        <v>6.5727381168640697</v>
      </c>
      <c r="BD231" s="877">
        <v>7.4554094228082697</v>
      </c>
      <c r="BE231" s="877">
        <v>5.8392037880969401</v>
      </c>
      <c r="BF231" s="877">
        <v>1.0143552929770701</v>
      </c>
      <c r="BG231" s="877">
        <v>5.6831349851260899</v>
      </c>
      <c r="BH231" s="877">
        <v>5.9455608859938804</v>
      </c>
      <c r="BI231" s="877">
        <v>7.0880991839972101</v>
      </c>
      <c r="BJ231" s="877">
        <v>4.3355690055567502</v>
      </c>
      <c r="BK231" s="877">
        <v>6.07531869255335</v>
      </c>
      <c r="BL231" s="877">
        <v>7.2608725012731004</v>
      </c>
      <c r="BM231" s="877">
        <v>5.7073591320808799</v>
      </c>
      <c r="BN231" s="877">
        <v>6.3643973373213196</v>
      </c>
      <c r="BO231" s="877">
        <v>7.0719985807530596</v>
      </c>
      <c r="BP231" s="877">
        <v>6.3103401206121497</v>
      </c>
      <c r="BQ231" s="877">
        <v>7.4028415325512897</v>
      </c>
      <c r="BR231" s="877">
        <v>-1.9378782880922001</v>
      </c>
      <c r="BS231" s="877">
        <v>11.596790753878899</v>
      </c>
      <c r="BT231" s="877">
        <v>1.99638874644762</v>
      </c>
      <c r="BU231" s="877">
        <v>4.8693779240313297</v>
      </c>
      <c r="BV231" s="877">
        <v>7.13688860790307</v>
      </c>
      <c r="BW231" s="877">
        <v>5.9328643353055197</v>
      </c>
      <c r="BX231" s="877">
        <v>11.588339860923501</v>
      </c>
      <c r="BY231" s="877">
        <v>3.7224660244710899</v>
      </c>
      <c r="BZ231" s="877">
        <v>7.8349766157315299</v>
      </c>
      <c r="CA231" s="877">
        <v>3.6496154590634098</v>
      </c>
      <c r="CB231" s="877">
        <v>3.7533632451919501</v>
      </c>
      <c r="CC231" s="877">
        <v>6.80725621212353</v>
      </c>
      <c r="CD231" s="877">
        <v>9.6004020074313203</v>
      </c>
    </row>
    <row r="232" spans="1:82" ht="15.75" x14ac:dyDescent="0.25">
      <c r="A232" s="876">
        <v>1159</v>
      </c>
      <c r="B232" s="511">
        <v>159</v>
      </c>
      <c r="C232" s="61">
        <v>5</v>
      </c>
      <c r="D232" s="29" t="s">
        <v>2121</v>
      </c>
      <c r="E232" s="27">
        <v>10616</v>
      </c>
      <c r="F232" s="911" t="s">
        <v>2119</v>
      </c>
      <c r="G232" s="911" t="s">
        <v>2119</v>
      </c>
      <c r="H232" s="961">
        <v>61.816438356164397</v>
      </c>
      <c r="I232" s="514">
        <v>34.602076124567475</v>
      </c>
      <c r="J232" s="511">
        <v>0</v>
      </c>
      <c r="K232" s="514">
        <v>2</v>
      </c>
      <c r="L232" s="511">
        <v>0</v>
      </c>
      <c r="M232" s="936">
        <v>8</v>
      </c>
      <c r="N232" s="916"/>
      <c r="O232" s="914"/>
      <c r="P232" s="915"/>
      <c r="Q232" s="916"/>
      <c r="R232" s="227"/>
      <c r="S232" s="227">
        <v>4.3689320388349513</v>
      </c>
      <c r="T232" s="334"/>
      <c r="U232" s="334"/>
      <c r="V232" s="937"/>
      <c r="W232" s="937"/>
      <c r="X232" s="938">
        <v>173.10707499056801</v>
      </c>
      <c r="Y232" s="28">
        <f>VLOOKUP($A:$A,Variables_extraites!$A:$AD,7,FALSE)</f>
        <v>0</v>
      </c>
      <c r="Z232" s="28">
        <f>VLOOKUP($A:$A,Variables_extraites!$A:$AD,8,FALSE)</f>
        <v>0</v>
      </c>
      <c r="AA232" s="28">
        <f>VLOOKUP($A:$A,Variables_extraites!$A:$AD,9,FALSE)</f>
        <v>11.2</v>
      </c>
      <c r="AB232" s="28">
        <f>VLOOKUP($A:$A,Variables_extraites!$A:$AD,10,FALSE)</f>
        <v>0</v>
      </c>
      <c r="AC232" s="28" t="str">
        <f>VLOOKUP($A:$A,Variables_extraites!$A:$AD,11,FALSE)</f>
        <v>NA</v>
      </c>
      <c r="AD232" s="28" t="str">
        <f>VLOOKUP($A:$A,Variables_extraites!$A:$AD,12,FALSE)</f>
        <v>NA</v>
      </c>
      <c r="AE232" s="74">
        <f>VLOOKUP($A:$A,Variables_extraites!$A:$AD,13,FALSE)</f>
        <v>34</v>
      </c>
      <c r="AF232" s="74">
        <f>VLOOKUP($A:$A,Variables_extraites!$A:$AD,14,FALSE)</f>
        <v>0.51136363636363635</v>
      </c>
      <c r="AG232" s="84">
        <f>VLOOKUP($A:$A,Variables_extraites!$A:$AD,15,FALSE)</f>
        <v>30</v>
      </c>
      <c r="AH232" s="74" t="str">
        <f>VLOOKUP($A:$A,Variables_extraites!$A:$AD,16,FALSE)</f>
        <v>NA</v>
      </c>
      <c r="AI232" s="58" t="str">
        <f>VLOOKUP($A:$A,Variables_extraites!$A:$AD,17,FALSE)</f>
        <v>NA</v>
      </c>
      <c r="AJ232" s="58" t="str">
        <f>VLOOKUP($A:$A,Variables_extraites!$A:$AD,18,FALSE)</f>
        <v>NA</v>
      </c>
      <c r="AK232" s="74">
        <f>VLOOKUP($A:$A,Variables_extraites!$A:$AD,19,FALSE)</f>
        <v>0</v>
      </c>
      <c r="AL232" s="58" t="str">
        <f>VLOOKUP($A:$A,Variables_extraites!$A:$AD,20,FALSE)</f>
        <v>NA</v>
      </c>
      <c r="AM232" s="74" t="str">
        <f>VLOOKUP($A:$A,Variables_extraites!$A:$AD,21,FALSE)</f>
        <v>NA</v>
      </c>
      <c r="AN232" s="74" t="str">
        <f>VLOOKUP($A:$A,Variables_extraites!$A:$AD,22,FALSE)</f>
        <v>NA</v>
      </c>
      <c r="AO232" s="58" t="str">
        <f>VLOOKUP($A:$A,Variables_extraites!$A:$AD,23,FALSE)</f>
        <v>NA</v>
      </c>
      <c r="AP232" s="74" t="str">
        <f>VLOOKUP($A:$A,Variables_extraites!$A:$AD,24,FALSE)</f>
        <v>NA</v>
      </c>
      <c r="AQ232" s="74" t="str">
        <f>VLOOKUP($A:$A,Variables_extraites!$A:$AD,25,FALSE)</f>
        <v>NA</v>
      </c>
      <c r="AR232" s="58" t="str">
        <f>VLOOKUP($A:$A,Variables_extraites!$A:$AD,26,FALSE)</f>
        <v>NA</v>
      </c>
      <c r="AS232" s="74" t="str">
        <f>VLOOKUP($A:$A,Variables_extraites!$A:$AD,27,FALSE)</f>
        <v>NA</v>
      </c>
      <c r="AT232" s="74" t="str">
        <f>VLOOKUP($A:$A,Variables_extraites!$A:$AD,28,FALSE)</f>
        <v>NA</v>
      </c>
      <c r="AU232" s="74" t="str">
        <f>VLOOKUP($A:$A,Variables_extraites!$A:$AD,29,FALSE)</f>
        <v>NA</v>
      </c>
      <c r="AV232" s="74" t="str">
        <f>VLOOKUP($A:$A,Variables_extraites!$A:$AD,30,FALSE)</f>
        <v>NA</v>
      </c>
      <c r="AW232" s="877">
        <v>8.2455051702158499</v>
      </c>
      <c r="AX232" s="877">
        <v>6.8638145873596397</v>
      </c>
      <c r="AY232" s="877">
        <v>5.3165078191031103</v>
      </c>
      <c r="AZ232" s="877">
        <v>2.0669502439246301</v>
      </c>
      <c r="BA232" s="877">
        <v>7.5951455679908602</v>
      </c>
      <c r="BB232" s="877">
        <v>6.8477464169213897</v>
      </c>
      <c r="BC232" s="877">
        <v>8.9057780893475993</v>
      </c>
      <c r="BD232" s="877">
        <v>7.4135433109977598</v>
      </c>
      <c r="BE232" s="877">
        <v>5.7784714341998296</v>
      </c>
      <c r="BF232" s="877">
        <v>0.60407132366886096</v>
      </c>
      <c r="BG232" s="877">
        <v>5.8068395817981902</v>
      </c>
      <c r="BH232" s="877">
        <v>6.0550654725650901</v>
      </c>
      <c r="BI232" s="877">
        <v>7.1072693935925404</v>
      </c>
      <c r="BJ232" s="877">
        <v>4.5783349486816096</v>
      </c>
      <c r="BK232" s="877">
        <v>6.0459234396025501</v>
      </c>
      <c r="BL232" s="877">
        <v>8.2670675578124797</v>
      </c>
      <c r="BM232" s="877">
        <v>6.7306399559167902</v>
      </c>
      <c r="BN232" s="877">
        <v>6.4119346247911801</v>
      </c>
      <c r="BO232" s="877">
        <v>6.4146429584100098</v>
      </c>
      <c r="BP232" s="877">
        <v>6.3483740751911597</v>
      </c>
      <c r="BQ232" s="877">
        <v>7.3410072568590898</v>
      </c>
      <c r="BR232" s="877">
        <v>4.4148120605658496</v>
      </c>
      <c r="BS232" s="877">
        <v>11.5255501716533</v>
      </c>
      <c r="BT232" s="877">
        <v>3.1538053360790399</v>
      </c>
      <c r="BU232" s="877">
        <v>6.2805852025644704</v>
      </c>
      <c r="BV232" s="877">
        <v>6.8077413064836696</v>
      </c>
      <c r="BW232" s="877">
        <v>6.69946834646142</v>
      </c>
      <c r="BX232" s="877">
        <v>11.327833296750301</v>
      </c>
      <c r="BY232" s="877">
        <v>3.8186460828225401</v>
      </c>
      <c r="BZ232" s="877">
        <v>9.0968205530158208</v>
      </c>
      <c r="CA232" s="877">
        <v>4.2570106182060199</v>
      </c>
      <c r="CB232" s="877">
        <v>2.2310127437345</v>
      </c>
      <c r="CC232" s="877">
        <v>1.8657731419986301</v>
      </c>
      <c r="CD232" s="877">
        <v>8.3717448355742405</v>
      </c>
    </row>
    <row r="233" spans="1:82" ht="15.75" x14ac:dyDescent="0.25">
      <c r="A233" s="876">
        <v>1161</v>
      </c>
      <c r="B233" s="511">
        <v>161</v>
      </c>
      <c r="C233" s="61">
        <v>5</v>
      </c>
      <c r="D233" s="29" t="s">
        <v>2121</v>
      </c>
      <c r="E233" s="27">
        <v>10324</v>
      </c>
      <c r="F233" s="911" t="s">
        <v>2119</v>
      </c>
      <c r="G233" s="911" t="s">
        <v>2119</v>
      </c>
      <c r="H233" s="952">
        <v>77.252054794520603</v>
      </c>
      <c r="I233" s="514">
        <v>26.953124999999996</v>
      </c>
      <c r="J233" s="511">
        <v>1</v>
      </c>
      <c r="K233" s="514">
        <v>4</v>
      </c>
      <c r="L233" s="511">
        <v>0</v>
      </c>
      <c r="M233" s="936">
        <v>93</v>
      </c>
      <c r="N233" s="916"/>
      <c r="O233" s="914"/>
      <c r="P233" s="915"/>
      <c r="Q233" s="916"/>
      <c r="R233" s="227"/>
      <c r="S233" s="227">
        <v>29.117647058823529</v>
      </c>
      <c r="T233" s="334">
        <v>38</v>
      </c>
      <c r="U233" s="334"/>
      <c r="V233" s="937"/>
      <c r="W233" s="937"/>
      <c r="X233" s="938">
        <v>43.099432514097501</v>
      </c>
      <c r="Y233" s="28">
        <f>VLOOKUP($A:$A,Variables_extraites!$A:$AD,7,FALSE)</f>
        <v>0</v>
      </c>
      <c r="Z233" s="28">
        <f>VLOOKUP($A:$A,Variables_extraites!$A:$AD,8,FALSE)</f>
        <v>0</v>
      </c>
      <c r="AA233" s="28">
        <f>VLOOKUP($A:$A,Variables_extraites!$A:$AD,9,FALSE)</f>
        <v>11.2</v>
      </c>
      <c r="AB233" s="28">
        <f>VLOOKUP($A:$A,Variables_extraites!$A:$AD,10,FALSE)</f>
        <v>1</v>
      </c>
      <c r="AC233" s="28" t="str">
        <f>VLOOKUP($A:$A,Variables_extraites!$A:$AD,11,FALSE)</f>
        <v>NA</v>
      </c>
      <c r="AD233" s="28" t="str">
        <f>VLOOKUP($A:$A,Variables_extraites!$A:$AD,12,FALSE)</f>
        <v>NA</v>
      </c>
      <c r="AE233" s="74">
        <f>VLOOKUP($A:$A,Variables_extraites!$A:$AD,13,FALSE)</f>
        <v>15</v>
      </c>
      <c r="AF233" s="74" t="str">
        <f>VLOOKUP($A:$A,Variables_extraites!$A:$AD,14,FALSE)</f>
        <v>NA</v>
      </c>
      <c r="AG233" s="84" t="str">
        <f>VLOOKUP($A:$A,Variables_extraites!$A:$AD,15,FALSE)</f>
        <v>NA</v>
      </c>
      <c r="AH233" s="74" t="str">
        <f>VLOOKUP($A:$A,Variables_extraites!$A:$AD,16,FALSE)</f>
        <v>NA</v>
      </c>
      <c r="AI233" s="58" t="str">
        <f>VLOOKUP($A:$A,Variables_extraites!$A:$AD,17,FALSE)</f>
        <v>NA</v>
      </c>
      <c r="AJ233" s="58" t="str">
        <f>VLOOKUP($A:$A,Variables_extraites!$A:$AD,18,FALSE)</f>
        <v>NA</v>
      </c>
      <c r="AK233" s="74">
        <f>VLOOKUP($A:$A,Variables_extraites!$A:$AD,19,FALSE)</f>
        <v>1</v>
      </c>
      <c r="AL233" s="58">
        <f>VLOOKUP($A:$A,Variables_extraites!$A:$AD,20,FALSE)</f>
        <v>42106</v>
      </c>
      <c r="AM233" s="74">
        <f>VLOOKUP($A:$A,Variables_extraites!$A:$AD,21,FALSE)</f>
        <v>14</v>
      </c>
      <c r="AN233" s="74" t="str">
        <f>VLOOKUP($A:$A,Variables_extraites!$A:$AD,22,FALSE)</f>
        <v>NA</v>
      </c>
      <c r="AO233" s="58" t="str">
        <f>VLOOKUP($A:$A,Variables_extraites!$A:$AD,23,FALSE)</f>
        <v>NA</v>
      </c>
      <c r="AP233" s="74" t="str">
        <f>VLOOKUP($A:$A,Variables_extraites!$A:$AD,24,FALSE)</f>
        <v>NA</v>
      </c>
      <c r="AQ233" s="74" t="str">
        <f>VLOOKUP($A:$A,Variables_extraites!$A:$AD,25,FALSE)</f>
        <v>NA</v>
      </c>
      <c r="AR233" s="58" t="str">
        <f>VLOOKUP($A:$A,Variables_extraites!$A:$AD,26,FALSE)</f>
        <v>NA</v>
      </c>
      <c r="AS233" s="74" t="str">
        <f>VLOOKUP($A:$A,Variables_extraites!$A:$AD,27,FALSE)</f>
        <v>NA</v>
      </c>
      <c r="AT233" s="74" t="str">
        <f>VLOOKUP($A:$A,Variables_extraites!$A:$AD,28,FALSE)</f>
        <v>NA</v>
      </c>
      <c r="AU233" s="74" t="str">
        <f>VLOOKUP($A:$A,Variables_extraites!$A:$AD,29,FALSE)</f>
        <v>NA</v>
      </c>
      <c r="AV233" s="74" t="str">
        <f>VLOOKUP($A:$A,Variables_extraites!$A:$AD,30,FALSE)</f>
        <v>NA</v>
      </c>
      <c r="AW233" s="877">
        <v>8.0963989126983904</v>
      </c>
      <c r="AX233" s="877">
        <v>7.1807048401955598</v>
      </c>
      <c r="AY233" s="877">
        <v>5.27724089833207</v>
      </c>
      <c r="AZ233" s="877">
        <v>3.0703893278913998</v>
      </c>
      <c r="BA233" s="877">
        <v>7.6301578947688498</v>
      </c>
      <c r="BB233" s="877">
        <v>8.5968233589987992</v>
      </c>
      <c r="BC233" s="877">
        <v>6.6891593577312998</v>
      </c>
      <c r="BD233" s="877">
        <v>7.46532151358055</v>
      </c>
      <c r="BE233" s="877">
        <v>6.02967373462642</v>
      </c>
      <c r="BF233" s="877">
        <v>0.90303827011291204</v>
      </c>
      <c r="BG233" s="877">
        <v>5.2709026491671302</v>
      </c>
      <c r="BH233" s="877">
        <v>6.2824398050063897</v>
      </c>
      <c r="BI233" s="877">
        <v>8.1552736250399605</v>
      </c>
      <c r="BJ233" s="877">
        <v>4.4025857582325898</v>
      </c>
      <c r="BK233" s="877">
        <v>6.1276332797258704</v>
      </c>
      <c r="BL233" s="877">
        <v>7.0115627268910803</v>
      </c>
      <c r="BM233" s="877">
        <v>6.3341391788382397</v>
      </c>
      <c r="BN233" s="877">
        <v>7.0476692513913104</v>
      </c>
      <c r="BO233" s="877">
        <v>5.9736112755194704</v>
      </c>
      <c r="BP233" s="877">
        <v>6.3515576624504302</v>
      </c>
      <c r="BQ233" s="877">
        <v>7.6297937341689703</v>
      </c>
      <c r="BR233" s="877">
        <v>-0.88896868761125603</v>
      </c>
      <c r="BS233" s="877">
        <v>10.9850520800477</v>
      </c>
      <c r="BT233" s="877">
        <v>0.91073266190291302</v>
      </c>
      <c r="BU233" s="877">
        <v>5.38646609286931</v>
      </c>
      <c r="BV233" s="877">
        <v>6.3731261577589198</v>
      </c>
      <c r="BW233" s="877">
        <v>6.0210354795113599</v>
      </c>
      <c r="BX233" s="877">
        <v>11.2047117390336</v>
      </c>
      <c r="BY233" s="877">
        <v>3.7750505414831701</v>
      </c>
      <c r="BZ233" s="877">
        <v>6.8959084648062401</v>
      </c>
      <c r="CA233" s="877">
        <v>4.5879649888826801</v>
      </c>
      <c r="CB233" s="877">
        <v>4.3088032742274001</v>
      </c>
      <c r="CC233" s="877">
        <v>6.2754347804805697</v>
      </c>
      <c r="CD233" s="877">
        <v>10.0743194181448</v>
      </c>
    </row>
    <row r="234" spans="1:82" ht="15.75" x14ac:dyDescent="0.25">
      <c r="A234" s="876">
        <v>1162</v>
      </c>
      <c r="B234" s="735">
        <v>162</v>
      </c>
      <c r="C234" s="27">
        <v>5</v>
      </c>
      <c r="D234" s="29" t="s">
        <v>2121</v>
      </c>
      <c r="E234" s="27">
        <v>10359</v>
      </c>
      <c r="F234" s="911" t="s">
        <v>2119</v>
      </c>
      <c r="G234" s="911" t="s">
        <v>2119</v>
      </c>
      <c r="H234" s="953">
        <v>58.106849315068494</v>
      </c>
      <c r="I234" s="107">
        <v>24</v>
      </c>
      <c r="J234" s="735">
        <v>1</v>
      </c>
      <c r="K234" s="74"/>
      <c r="L234" s="27">
        <v>0</v>
      </c>
      <c r="M234" s="939">
        <v>49</v>
      </c>
      <c r="N234" s="940"/>
      <c r="O234" s="933"/>
      <c r="P234" s="941"/>
      <c r="Q234" s="940"/>
      <c r="R234" s="72"/>
      <c r="S234" s="72"/>
      <c r="T234" s="942"/>
      <c r="U234" s="943"/>
      <c r="V234" s="944"/>
      <c r="W234" s="944"/>
      <c r="X234" s="582"/>
      <c r="Y234" s="28" t="str">
        <f>VLOOKUP($A:$A,Variables_extraites!$A:$AD,7,FALSE)</f>
        <v>NA</v>
      </c>
      <c r="Z234" s="28" t="str">
        <f>VLOOKUP($A:$A,Variables_extraites!$A:$AD,8,FALSE)</f>
        <v>NA</v>
      </c>
      <c r="AA234" s="28">
        <f>VLOOKUP($A:$A,Variables_extraites!$A:$AD,9,FALSE)</f>
        <v>11.4</v>
      </c>
      <c r="AB234" s="28" t="str">
        <f>VLOOKUP($A:$A,Variables_extraites!$A:$AD,10,FALSE)</f>
        <v>NA</v>
      </c>
      <c r="AC234" s="28" t="str">
        <f>VLOOKUP($A:$A,Variables_extraites!$A:$AD,11,FALSE)</f>
        <v>NA</v>
      </c>
      <c r="AD234" s="28" t="str">
        <f>VLOOKUP($A:$A,Variables_extraites!$A:$AD,12,FALSE)</f>
        <v>NA</v>
      </c>
      <c r="AE234" s="74" t="str">
        <f>VLOOKUP($A:$A,Variables_extraites!$A:$AD,13,FALSE)</f>
        <v>NA</v>
      </c>
      <c r="AF234" s="74" t="str">
        <f>VLOOKUP($A:$A,Variables_extraites!$A:$AD,14,FALSE)</f>
        <v>NA</v>
      </c>
      <c r="AG234" s="84" t="str">
        <f>VLOOKUP($A:$A,Variables_extraites!$A:$AD,15,FALSE)</f>
        <v>NA</v>
      </c>
      <c r="AH234" s="74" t="str">
        <f>VLOOKUP($A:$A,Variables_extraites!$A:$AD,16,FALSE)</f>
        <v>NA</v>
      </c>
      <c r="AI234" s="58" t="str">
        <f>VLOOKUP($A:$A,Variables_extraites!$A:$AD,17,FALSE)</f>
        <v>NA</v>
      </c>
      <c r="AJ234" s="58" t="str">
        <f>VLOOKUP($A:$A,Variables_extraites!$A:$AD,18,FALSE)</f>
        <v>NA</v>
      </c>
      <c r="AK234" s="74" t="str">
        <f>VLOOKUP($A:$A,Variables_extraites!$A:$AD,19,FALSE)</f>
        <v>NA</v>
      </c>
      <c r="AL234" s="58" t="str">
        <f>VLOOKUP($A:$A,Variables_extraites!$A:$AD,20,FALSE)</f>
        <v>NA</v>
      </c>
      <c r="AM234" s="74" t="str">
        <f>VLOOKUP($A:$A,Variables_extraites!$A:$AD,21,FALSE)</f>
        <v>NA</v>
      </c>
      <c r="AN234" s="74" t="str">
        <f>VLOOKUP($A:$A,Variables_extraites!$A:$AD,22,FALSE)</f>
        <v>NA</v>
      </c>
      <c r="AO234" s="58" t="str">
        <f>VLOOKUP($A:$A,Variables_extraites!$A:$AD,23,FALSE)</f>
        <v>NA</v>
      </c>
      <c r="AP234" s="74" t="str">
        <f>VLOOKUP($A:$A,Variables_extraites!$A:$AD,24,FALSE)</f>
        <v>NA</v>
      </c>
      <c r="AQ234" s="74" t="str">
        <f>VLOOKUP($A:$A,Variables_extraites!$A:$AD,25,FALSE)</f>
        <v>NA</v>
      </c>
      <c r="AR234" s="58" t="str">
        <f>VLOOKUP($A:$A,Variables_extraites!$A:$AD,26,FALSE)</f>
        <v>NA</v>
      </c>
      <c r="AS234" s="74" t="str">
        <f>VLOOKUP($A:$A,Variables_extraites!$A:$AD,27,FALSE)</f>
        <v>NA</v>
      </c>
      <c r="AT234" s="74" t="str">
        <f>VLOOKUP($A:$A,Variables_extraites!$A:$AD,28,FALSE)</f>
        <v>NA</v>
      </c>
      <c r="AU234" s="74" t="str">
        <f>VLOOKUP($A:$A,Variables_extraites!$A:$AD,29,FALSE)</f>
        <v>NA</v>
      </c>
      <c r="AV234" s="74" t="str">
        <f>VLOOKUP($A:$A,Variables_extraites!$A:$AD,30,FALSE)</f>
        <v>NA</v>
      </c>
      <c r="AW234" s="877">
        <v>8.5397404257262206</v>
      </c>
      <c r="AX234" s="877">
        <v>6.6694520256574101</v>
      </c>
      <c r="AY234" s="877">
        <v>3.2464080872463801</v>
      </c>
      <c r="AZ234" s="877">
        <v>3.6461626571578898</v>
      </c>
      <c r="BA234" s="877">
        <v>7.68657055922327</v>
      </c>
      <c r="BB234" s="877">
        <v>8.8364922508449393</v>
      </c>
      <c r="BC234" s="877">
        <v>5.9609286673117001</v>
      </c>
      <c r="BD234" s="877">
        <v>7.0322110693229298</v>
      </c>
      <c r="BE234" s="877">
        <v>5.7839804136837998</v>
      </c>
      <c r="BF234" s="877">
        <v>0.78240856492737298</v>
      </c>
      <c r="BG234" s="877">
        <v>5.9418105799576804</v>
      </c>
      <c r="BH234" s="877">
        <v>6.4159952209960798</v>
      </c>
      <c r="BI234" s="877">
        <v>7.3241805466187397</v>
      </c>
      <c r="BJ234" s="877">
        <v>3.4154882710496999</v>
      </c>
      <c r="BK234" s="877">
        <v>5.7897292513757703</v>
      </c>
      <c r="BL234" s="877">
        <v>7.0774566524005902</v>
      </c>
      <c r="BM234" s="877">
        <v>6.3226492621310202</v>
      </c>
      <c r="BN234" s="877">
        <v>5.9186247555745899</v>
      </c>
      <c r="BO234" s="877">
        <v>5.7076352195453</v>
      </c>
      <c r="BP234" s="877">
        <v>5.4976123656183598</v>
      </c>
      <c r="BQ234" s="877">
        <v>7.9005045796553999</v>
      </c>
      <c r="BR234" s="877">
        <v>-0.71311885221183802</v>
      </c>
      <c r="BS234" s="877">
        <v>11.4281455322946</v>
      </c>
      <c r="BT234" s="877">
        <v>-0.234465253637023</v>
      </c>
      <c r="BU234" s="877">
        <v>7.8494363785499699</v>
      </c>
      <c r="BV234" s="877">
        <v>6.5957423394744001</v>
      </c>
      <c r="BW234" s="877">
        <v>4.7586229824402402</v>
      </c>
      <c r="BX234" s="877">
        <v>11.114841996996899</v>
      </c>
      <c r="BY234" s="877">
        <v>3.5957423394744001</v>
      </c>
      <c r="BZ234" s="877">
        <v>5.6302307158596898</v>
      </c>
      <c r="CA234" s="877">
        <v>4.9569859246125798</v>
      </c>
      <c r="CB234" s="877">
        <v>5.4846112811371697</v>
      </c>
      <c r="CC234" s="877">
        <v>8.5625552307618094</v>
      </c>
      <c r="CD234" s="877">
        <v>11.6626107859316</v>
      </c>
    </row>
    <row r="235" spans="1:82" ht="15.75" x14ac:dyDescent="0.25">
      <c r="A235" s="876">
        <v>1164</v>
      </c>
      <c r="B235" s="511">
        <v>164</v>
      </c>
      <c r="C235" s="61">
        <v>5</v>
      </c>
      <c r="D235" s="29" t="s">
        <v>2121</v>
      </c>
      <c r="E235" s="27">
        <v>10615</v>
      </c>
      <c r="F235" s="911" t="s">
        <v>2119</v>
      </c>
      <c r="G235" s="911" t="s">
        <v>2119</v>
      </c>
      <c r="H235" s="952">
        <v>57.958904109589</v>
      </c>
      <c r="I235" s="514">
        <v>21.682868324706476</v>
      </c>
      <c r="J235" s="511">
        <v>0</v>
      </c>
      <c r="K235" s="514">
        <v>3</v>
      </c>
      <c r="L235" s="511">
        <v>0</v>
      </c>
      <c r="M235" s="936">
        <v>27</v>
      </c>
      <c r="N235" s="916"/>
      <c r="O235" s="914"/>
      <c r="P235" s="915"/>
      <c r="Q235" s="916"/>
      <c r="R235" s="227"/>
      <c r="S235" s="227">
        <v>40.74074074074074</v>
      </c>
      <c r="T235" s="334">
        <v>51</v>
      </c>
      <c r="U235" s="334"/>
      <c r="V235" s="937"/>
      <c r="W235" s="937"/>
      <c r="X235" s="938">
        <v>68.748647371325205</v>
      </c>
      <c r="Y235" s="28">
        <f>VLOOKUP($A:$A,Variables_extraites!$A:$AD,7,FALSE)</f>
        <v>0</v>
      </c>
      <c r="Z235" s="28">
        <f>VLOOKUP($A:$A,Variables_extraites!$A:$AD,8,FALSE)</f>
        <v>0</v>
      </c>
      <c r="AA235" s="28">
        <f>VLOOKUP($A:$A,Variables_extraites!$A:$AD,9,FALSE)</f>
        <v>12</v>
      </c>
      <c r="AB235" s="28">
        <f>VLOOKUP($A:$A,Variables_extraites!$A:$AD,10,FALSE)</f>
        <v>1</v>
      </c>
      <c r="AC235" s="28" t="str">
        <f>VLOOKUP($A:$A,Variables_extraites!$A:$AD,11,FALSE)</f>
        <v>NA</v>
      </c>
      <c r="AD235" s="28" t="str">
        <f>VLOOKUP($A:$A,Variables_extraites!$A:$AD,12,FALSE)</f>
        <v>NA</v>
      </c>
      <c r="AE235" s="74">
        <f>VLOOKUP($A:$A,Variables_extraites!$A:$AD,13,FALSE)</f>
        <v>20</v>
      </c>
      <c r="AF235" s="74" t="str">
        <f>VLOOKUP($A:$A,Variables_extraites!$A:$AD,14,FALSE)</f>
        <v>NA</v>
      </c>
      <c r="AG235" s="84">
        <f>VLOOKUP($A:$A,Variables_extraites!$A:$AD,15,FALSE)</f>
        <v>13</v>
      </c>
      <c r="AH235" s="74" t="str">
        <f>VLOOKUP($A:$A,Variables_extraites!$A:$AD,16,FALSE)</f>
        <v>NA</v>
      </c>
      <c r="AI235" s="58" t="str">
        <f>VLOOKUP($A:$A,Variables_extraites!$A:$AD,17,FALSE)</f>
        <v>NA</v>
      </c>
      <c r="AJ235" s="58" t="str">
        <f>VLOOKUP($A:$A,Variables_extraites!$A:$AD,18,FALSE)</f>
        <v>NA</v>
      </c>
      <c r="AK235" s="74">
        <f>VLOOKUP($A:$A,Variables_extraites!$A:$AD,19,FALSE)</f>
        <v>1</v>
      </c>
      <c r="AL235" s="58">
        <f>VLOOKUP($A:$A,Variables_extraites!$A:$AD,20,FALSE)</f>
        <v>43356</v>
      </c>
      <c r="AM235" s="74">
        <f>VLOOKUP($A:$A,Variables_extraites!$A:$AD,21,FALSE)</f>
        <v>55</v>
      </c>
      <c r="AN235" s="74" t="str">
        <f>VLOOKUP($A:$A,Variables_extraites!$A:$AD,22,FALSE)</f>
        <v>NA</v>
      </c>
      <c r="AO235" s="58" t="str">
        <f>VLOOKUP($A:$A,Variables_extraites!$A:$AD,23,FALSE)</f>
        <v>NA</v>
      </c>
      <c r="AP235" s="74" t="str">
        <f>VLOOKUP($A:$A,Variables_extraites!$A:$AD,24,FALSE)</f>
        <v>NA</v>
      </c>
      <c r="AQ235" s="74" t="str">
        <f>VLOOKUP($A:$A,Variables_extraites!$A:$AD,25,FALSE)</f>
        <v>NA</v>
      </c>
      <c r="AR235" s="58" t="str">
        <f>VLOOKUP($A:$A,Variables_extraites!$A:$AD,26,FALSE)</f>
        <v>NA</v>
      </c>
      <c r="AS235" s="74" t="str">
        <f>VLOOKUP($A:$A,Variables_extraites!$A:$AD,27,FALSE)</f>
        <v>NA</v>
      </c>
      <c r="AT235" s="74" t="str">
        <f>VLOOKUP($A:$A,Variables_extraites!$A:$AD,28,FALSE)</f>
        <v>NA</v>
      </c>
      <c r="AU235" s="74" t="str">
        <f>VLOOKUP($A:$A,Variables_extraites!$A:$AD,29,FALSE)</f>
        <v>NA</v>
      </c>
      <c r="AV235" s="74" t="str">
        <f>VLOOKUP($A:$A,Variables_extraites!$A:$AD,30,FALSE)</f>
        <v>NA</v>
      </c>
      <c r="AW235" s="877">
        <v>8.1842306959650308</v>
      </c>
      <c r="AX235" s="877">
        <v>7.4126121849966102</v>
      </c>
      <c r="AY235" s="877">
        <v>5.5147534984397497</v>
      </c>
      <c r="AZ235" s="877">
        <v>3.0992952043377802</v>
      </c>
      <c r="BA235" s="877">
        <v>7.9699908156307897</v>
      </c>
      <c r="BB235" s="877">
        <v>7.7245138531199498</v>
      </c>
      <c r="BC235" s="877">
        <v>8.7902833255434807</v>
      </c>
      <c r="BD235" s="877">
        <v>7.6831349851260899</v>
      </c>
      <c r="BE235" s="877">
        <v>6.2033969485461196</v>
      </c>
      <c r="BF235" s="877">
        <v>0.60407132366886096</v>
      </c>
      <c r="BG235" s="877">
        <v>6.4591036961353998</v>
      </c>
      <c r="BH235" s="877">
        <v>6.9401667504828204</v>
      </c>
      <c r="BI235" s="877">
        <v>7.8831931247934497</v>
      </c>
      <c r="BJ235" s="877">
        <v>4.4548339068988696</v>
      </c>
      <c r="BK235" s="877">
        <v>5.9593064897596602</v>
      </c>
      <c r="BL235" s="877">
        <v>7.6444331524062497</v>
      </c>
      <c r="BM235" s="877">
        <v>6.5215219235713802</v>
      </c>
      <c r="BN235" s="877">
        <v>7.2464080872463796</v>
      </c>
      <c r="BO235" s="877">
        <v>5.3359262409283597</v>
      </c>
      <c r="BP235" s="877">
        <v>5.7411972985714304</v>
      </c>
      <c r="BQ235" s="877">
        <v>8.0024212439286995</v>
      </c>
      <c r="BR235" s="877">
        <v>4.09676785471469</v>
      </c>
      <c r="BS235" s="877">
        <v>11.1453526594255</v>
      </c>
      <c r="BT235" s="877">
        <v>-0.120294233717712</v>
      </c>
      <c r="BU235" s="877">
        <v>5.5737986435893001</v>
      </c>
      <c r="BV235" s="877">
        <v>6.0254718146211799</v>
      </c>
      <c r="BW235" s="877">
        <v>6.3909427728025401</v>
      </c>
      <c r="BX235" s="877">
        <v>12.175303154957099</v>
      </c>
      <c r="BY235" s="877">
        <v>3.2218770810770301</v>
      </c>
      <c r="BZ235" s="877">
        <v>7.0897947270639898</v>
      </c>
      <c r="CA235" s="877">
        <v>3.9307373375628898</v>
      </c>
      <c r="CB235" s="877">
        <v>5.0855084278931297</v>
      </c>
      <c r="CC235" s="877">
        <v>1.4770307888746099</v>
      </c>
      <c r="CD235" s="877">
        <v>11.265646893143201</v>
      </c>
    </row>
    <row r="236" spans="1:82" ht="15.75" x14ac:dyDescent="0.25">
      <c r="A236" s="876">
        <v>1165</v>
      </c>
      <c r="B236" s="735">
        <v>165</v>
      </c>
      <c r="C236" s="27">
        <v>5</v>
      </c>
      <c r="D236" s="29" t="s">
        <v>2121</v>
      </c>
      <c r="E236" s="27">
        <v>10325</v>
      </c>
      <c r="F236" s="911" t="s">
        <v>2119</v>
      </c>
      <c r="G236" s="911" t="s">
        <v>2119</v>
      </c>
      <c r="H236" s="953">
        <v>51.824657534246576</v>
      </c>
      <c r="I236" s="107">
        <v>38.700000000000003</v>
      </c>
      <c r="J236" s="735">
        <v>1</v>
      </c>
      <c r="K236" s="74"/>
      <c r="L236" s="27">
        <v>1</v>
      </c>
      <c r="M236" s="939">
        <v>33</v>
      </c>
      <c r="N236" s="940"/>
      <c r="O236" s="933"/>
      <c r="P236" s="941"/>
      <c r="Q236" s="940"/>
      <c r="R236" s="72"/>
      <c r="S236" s="72"/>
      <c r="T236" s="942"/>
      <c r="U236" s="943"/>
      <c r="V236" s="944"/>
      <c r="W236" s="944"/>
      <c r="X236" s="582"/>
      <c r="Y236" s="28" t="str">
        <f>VLOOKUP($A:$A,Variables_extraites!$A:$AD,7,FALSE)</f>
        <v>NA</v>
      </c>
      <c r="Z236" s="28" t="str">
        <f>VLOOKUP($A:$A,Variables_extraites!$A:$AD,8,FALSE)</f>
        <v>NA</v>
      </c>
      <c r="AA236" s="28">
        <f>VLOOKUP($A:$A,Variables_extraites!$A:$AD,9,FALSE)</f>
        <v>11.1</v>
      </c>
      <c r="AB236" s="28" t="str">
        <f>VLOOKUP($A:$A,Variables_extraites!$A:$AD,10,FALSE)</f>
        <v>NA</v>
      </c>
      <c r="AC236" s="28" t="str">
        <f>VLOOKUP($A:$A,Variables_extraites!$A:$AD,11,FALSE)</f>
        <v>NA</v>
      </c>
      <c r="AD236" s="28" t="str">
        <f>VLOOKUP($A:$A,Variables_extraites!$A:$AD,12,FALSE)</f>
        <v>NA</v>
      </c>
      <c r="AE236" s="74" t="str">
        <f>VLOOKUP($A:$A,Variables_extraites!$A:$AD,13,FALSE)</f>
        <v>NA</v>
      </c>
      <c r="AF236" s="74" t="str">
        <f>VLOOKUP($A:$A,Variables_extraites!$A:$AD,14,FALSE)</f>
        <v>NA</v>
      </c>
      <c r="AG236" s="84" t="str">
        <f>VLOOKUP($A:$A,Variables_extraites!$A:$AD,15,FALSE)</f>
        <v>NA</v>
      </c>
      <c r="AH236" s="74" t="str">
        <f>VLOOKUP($A:$A,Variables_extraites!$A:$AD,16,FALSE)</f>
        <v>NA</v>
      </c>
      <c r="AI236" s="58" t="str">
        <f>VLOOKUP($A:$A,Variables_extraites!$A:$AD,17,FALSE)</f>
        <v>NA</v>
      </c>
      <c r="AJ236" s="58" t="str">
        <f>VLOOKUP($A:$A,Variables_extraites!$A:$AD,18,FALSE)</f>
        <v>NA</v>
      </c>
      <c r="AK236" s="74" t="str">
        <f>VLOOKUP($A:$A,Variables_extraites!$A:$AD,19,FALSE)</f>
        <v>NA</v>
      </c>
      <c r="AL236" s="58" t="str">
        <f>VLOOKUP($A:$A,Variables_extraites!$A:$AD,20,FALSE)</f>
        <v>NA</v>
      </c>
      <c r="AM236" s="74" t="str">
        <f>VLOOKUP($A:$A,Variables_extraites!$A:$AD,21,FALSE)</f>
        <v>NA</v>
      </c>
      <c r="AN236" s="74" t="str">
        <f>VLOOKUP($A:$A,Variables_extraites!$A:$AD,22,FALSE)</f>
        <v>NA</v>
      </c>
      <c r="AO236" s="58" t="str">
        <f>VLOOKUP($A:$A,Variables_extraites!$A:$AD,23,FALSE)</f>
        <v>NA</v>
      </c>
      <c r="AP236" s="74" t="str">
        <f>VLOOKUP($A:$A,Variables_extraites!$A:$AD,24,FALSE)</f>
        <v>NA</v>
      </c>
      <c r="AQ236" s="74" t="str">
        <f>VLOOKUP($A:$A,Variables_extraites!$A:$AD,25,FALSE)</f>
        <v>NA</v>
      </c>
      <c r="AR236" s="58" t="str">
        <f>VLOOKUP($A:$A,Variables_extraites!$A:$AD,26,FALSE)</f>
        <v>NA</v>
      </c>
      <c r="AS236" s="74" t="str">
        <f>VLOOKUP($A:$A,Variables_extraites!$A:$AD,27,FALSE)</f>
        <v>NA</v>
      </c>
      <c r="AT236" s="74" t="str">
        <f>VLOOKUP($A:$A,Variables_extraites!$A:$AD,28,FALSE)</f>
        <v>NA</v>
      </c>
      <c r="AU236" s="74" t="str">
        <f>VLOOKUP($A:$A,Variables_extraites!$A:$AD,29,FALSE)</f>
        <v>NA</v>
      </c>
      <c r="AV236" s="74" t="str">
        <f>VLOOKUP($A:$A,Variables_extraites!$A:$AD,30,FALSE)</f>
        <v>NA</v>
      </c>
      <c r="AW236" s="877">
        <v>8.7281245950782491</v>
      </c>
      <c r="AX236" s="877">
        <v>7.2765897157252599</v>
      </c>
      <c r="AY236" s="877">
        <v>4.8119847193516696</v>
      </c>
      <c r="AZ236" s="877">
        <v>3.7224660244710899</v>
      </c>
      <c r="BA236" s="877">
        <v>7.9376974890414598</v>
      </c>
      <c r="BB236" s="877">
        <v>8.9870081419874701</v>
      </c>
      <c r="BC236" s="877">
        <v>6.7429493689938296</v>
      </c>
      <c r="BD236" s="877">
        <v>8.0980320829605308</v>
      </c>
      <c r="BE236" s="877">
        <v>6.1151997493854404</v>
      </c>
      <c r="BF236" s="877">
        <v>2.03210084316702</v>
      </c>
      <c r="BG236" s="877">
        <v>5.9516344168329196</v>
      </c>
      <c r="BH236" s="877">
        <v>6.3955769765497701</v>
      </c>
      <c r="BI236" s="877">
        <v>7.84580364621588</v>
      </c>
      <c r="BJ236" s="877">
        <v>5.0613441882883903</v>
      </c>
      <c r="BK236" s="877">
        <v>6.46107011403305</v>
      </c>
      <c r="BL236" s="877">
        <v>7.5855634984556897</v>
      </c>
      <c r="BM236" s="877">
        <v>6.7972724320299696</v>
      </c>
      <c r="BN236" s="877">
        <v>6.9019529475918802</v>
      </c>
      <c r="BO236" s="877">
        <v>6.5354309148712799</v>
      </c>
      <c r="BP236" s="877">
        <v>6.55259225418735</v>
      </c>
      <c r="BQ236" s="877">
        <v>7.5869898654654397</v>
      </c>
      <c r="BR236" s="877">
        <v>-0.91593573521152505</v>
      </c>
      <c r="BS236" s="877">
        <v>10.189663976008999</v>
      </c>
      <c r="BT236" s="877">
        <v>-0.120294233717712</v>
      </c>
      <c r="BU236" s="877">
        <v>4.2794712956444698</v>
      </c>
      <c r="BV236" s="877">
        <v>6.9252873867703304</v>
      </c>
      <c r="BW236" s="877">
        <v>5.8117278978038902</v>
      </c>
      <c r="BX236" s="877">
        <v>12.1203221293092</v>
      </c>
      <c r="BY236" s="877">
        <v>3.8884997355141202</v>
      </c>
      <c r="BZ236" s="877">
        <v>6.7606201610724499</v>
      </c>
      <c r="CA236" s="877">
        <v>4.9255247697475699</v>
      </c>
      <c r="CB236" s="877">
        <v>5.3597019682367097</v>
      </c>
      <c r="CC236" s="877">
        <v>5.1954070308559901</v>
      </c>
      <c r="CD236" s="877">
        <v>10.3099582097267</v>
      </c>
    </row>
    <row r="237" spans="1:82" ht="15.75" x14ac:dyDescent="0.25">
      <c r="A237" s="876">
        <v>1166</v>
      </c>
      <c r="B237" s="511">
        <v>166</v>
      </c>
      <c r="C237" s="61">
        <v>5</v>
      </c>
      <c r="D237" s="29" t="s">
        <v>2121</v>
      </c>
      <c r="E237" s="27">
        <v>10483</v>
      </c>
      <c r="F237" s="911" t="s">
        <v>2119</v>
      </c>
      <c r="G237" s="911" t="s">
        <v>2119</v>
      </c>
      <c r="H237" s="952">
        <v>60.413698630136999</v>
      </c>
      <c r="I237" s="514">
        <v>28.760986286378717</v>
      </c>
      <c r="J237" s="511">
        <v>0</v>
      </c>
      <c r="K237" s="514">
        <v>3</v>
      </c>
      <c r="L237" s="511">
        <v>0</v>
      </c>
      <c r="M237" s="936">
        <v>55</v>
      </c>
      <c r="N237" s="916"/>
      <c r="O237" s="914"/>
      <c r="P237" s="915"/>
      <c r="Q237" s="916"/>
      <c r="R237" s="227"/>
      <c r="S237" s="227">
        <v>17.173913043478262</v>
      </c>
      <c r="T237" s="334"/>
      <c r="U237" s="334"/>
      <c r="V237" s="937"/>
      <c r="W237" s="937"/>
      <c r="X237" s="938">
        <v>42.8469322126899</v>
      </c>
      <c r="Y237" s="28">
        <f>VLOOKUP($A:$A,Variables_extraites!$A:$AD,7,FALSE)</f>
        <v>1</v>
      </c>
      <c r="Z237" s="28">
        <f>VLOOKUP($A:$A,Variables_extraites!$A:$AD,8,FALSE)</f>
        <v>0</v>
      </c>
      <c r="AA237" s="28">
        <f>VLOOKUP($A:$A,Variables_extraites!$A:$AD,9,FALSE)</f>
        <v>15</v>
      </c>
      <c r="AB237" s="28">
        <f>VLOOKUP($A:$A,Variables_extraites!$A:$AD,10,FALSE)</f>
        <v>1</v>
      </c>
      <c r="AC237" s="28" t="str">
        <f>VLOOKUP($A:$A,Variables_extraites!$A:$AD,11,FALSE)</f>
        <v>NA</v>
      </c>
      <c r="AD237" s="28" t="str">
        <f>VLOOKUP($A:$A,Variables_extraites!$A:$AD,12,FALSE)</f>
        <v>NA</v>
      </c>
      <c r="AE237" s="74">
        <f>VLOOKUP($A:$A,Variables_extraites!$A:$AD,13,FALSE)</f>
        <v>30</v>
      </c>
      <c r="AF237" s="74">
        <f>VLOOKUP($A:$A,Variables_extraites!$A:$AD,14,FALSE)</f>
        <v>1.7173913043478262</v>
      </c>
      <c r="AG237" s="84">
        <f>VLOOKUP($A:$A,Variables_extraites!$A:$AD,15,FALSE)</f>
        <v>20</v>
      </c>
      <c r="AH237" s="74" t="str">
        <f>VLOOKUP($A:$A,Variables_extraites!$A:$AD,16,FALSE)</f>
        <v>NA</v>
      </c>
      <c r="AI237" s="58" t="str">
        <f>VLOOKUP($A:$A,Variables_extraites!$A:$AD,17,FALSE)</f>
        <v>NA</v>
      </c>
      <c r="AJ237" s="58" t="str">
        <f>VLOOKUP($A:$A,Variables_extraites!$A:$AD,18,FALSE)</f>
        <v>NA</v>
      </c>
      <c r="AK237" s="74">
        <f>VLOOKUP($A:$A,Variables_extraites!$A:$AD,19,FALSE)</f>
        <v>2</v>
      </c>
      <c r="AL237" s="58">
        <f>VLOOKUP($A:$A,Variables_extraites!$A:$AD,20,FALSE)</f>
        <v>42328</v>
      </c>
      <c r="AM237" s="74">
        <f>VLOOKUP($A:$A,Variables_extraites!$A:$AD,21,FALSE)</f>
        <v>19</v>
      </c>
      <c r="AN237" s="74" t="str">
        <f>VLOOKUP($A:$A,Variables_extraites!$A:$AD,22,FALSE)</f>
        <v>NA</v>
      </c>
      <c r="AO237" s="58" t="str">
        <f>VLOOKUP($A:$A,Variables_extraites!$A:$AD,23,FALSE)</f>
        <v>NA</v>
      </c>
      <c r="AP237" s="74" t="str">
        <f>VLOOKUP($A:$A,Variables_extraites!$A:$AD,24,FALSE)</f>
        <v>NA</v>
      </c>
      <c r="AQ237" s="74" t="str">
        <f>VLOOKUP($A:$A,Variables_extraites!$A:$AD,25,FALSE)</f>
        <v>NA</v>
      </c>
      <c r="AR237" s="58" t="str">
        <f>VLOOKUP($A:$A,Variables_extraites!$A:$AD,26,FALSE)</f>
        <v>NA</v>
      </c>
      <c r="AS237" s="74" t="str">
        <f>VLOOKUP($A:$A,Variables_extraites!$A:$AD,27,FALSE)</f>
        <v>NA</v>
      </c>
      <c r="AT237" s="74" t="str">
        <f>VLOOKUP($A:$A,Variables_extraites!$A:$AD,28,FALSE)</f>
        <v>NA</v>
      </c>
      <c r="AU237" s="74" t="str">
        <f>VLOOKUP($A:$A,Variables_extraites!$A:$AD,29,FALSE)</f>
        <v>NA</v>
      </c>
      <c r="AV237" s="74" t="str">
        <f>VLOOKUP($A:$A,Variables_extraites!$A:$AD,30,FALSE)</f>
        <v>NA</v>
      </c>
      <c r="AW237" s="877">
        <v>8.49253420818245</v>
      </c>
      <c r="AX237" s="877">
        <v>7.5709182553286603</v>
      </c>
      <c r="AY237" s="877">
        <v>4.6052572629390003</v>
      </c>
      <c r="AZ237" s="877">
        <v>3.9541963103868798</v>
      </c>
      <c r="BA237" s="877">
        <v>7.1651079851445401</v>
      </c>
      <c r="BB237" s="877">
        <v>8.6129053472684607</v>
      </c>
      <c r="BC237" s="877">
        <v>7.74658149978581</v>
      </c>
      <c r="BD237" s="877">
        <v>7.99684064779537</v>
      </c>
      <c r="BE237" s="877">
        <v>6.1826922975161898</v>
      </c>
      <c r="BF237" s="877">
        <v>1.2570106182060199</v>
      </c>
      <c r="BG237" s="877">
        <v>5.8612110034571598</v>
      </c>
      <c r="BH237" s="877">
        <v>6.1317540909848098</v>
      </c>
      <c r="BI237" s="877">
        <v>7.3906848800491298</v>
      </c>
      <c r="BJ237" s="877">
        <v>3.8196681834964599</v>
      </c>
      <c r="BK237" s="877">
        <v>5.9217219470096003</v>
      </c>
      <c r="BL237" s="877">
        <v>8.0486503429224197</v>
      </c>
      <c r="BM237" s="877">
        <v>6.5396241215590498</v>
      </c>
      <c r="BN237" s="877">
        <v>6.6309587246761099</v>
      </c>
      <c r="BO237" s="877">
        <v>4.8797057662822896</v>
      </c>
      <c r="BP237" s="877">
        <v>5.1505596765753801</v>
      </c>
      <c r="BQ237" s="877">
        <v>7.3760819666500703</v>
      </c>
      <c r="BR237" s="877">
        <v>2.75702324650746</v>
      </c>
      <c r="BS237" s="877">
        <v>8.6797967539072793</v>
      </c>
      <c r="BT237" s="877">
        <v>-1.7369655941662101</v>
      </c>
      <c r="BU237" s="877">
        <v>3.8767624907815601</v>
      </c>
      <c r="BV237" s="877">
        <v>5.3319917782320596</v>
      </c>
      <c r="BW237" s="877">
        <v>3.2047667506546098</v>
      </c>
      <c r="BX237" s="877">
        <v>11.033388585691799</v>
      </c>
      <c r="BY237" s="877">
        <v>2.76553474636298</v>
      </c>
      <c r="BZ237" s="877">
        <v>6.2284339205133703</v>
      </c>
      <c r="CA237" s="877">
        <v>4.1586601753465002</v>
      </c>
      <c r="CB237" s="877">
        <v>4.8049546651784496</v>
      </c>
      <c r="CC237" s="877">
        <v>1.1197392442741001</v>
      </c>
      <c r="CD237" s="877">
        <v>10.416762348073499</v>
      </c>
    </row>
    <row r="238" spans="1:82" ht="15.75" x14ac:dyDescent="0.25">
      <c r="A238" s="876">
        <v>1167</v>
      </c>
      <c r="B238" s="511">
        <v>167</v>
      </c>
      <c r="C238" s="61">
        <v>5</v>
      </c>
      <c r="D238" s="29" t="s">
        <v>2121</v>
      </c>
      <c r="E238" s="27">
        <v>10517</v>
      </c>
      <c r="F238" s="911" t="s">
        <v>2119</v>
      </c>
      <c r="G238" s="911"/>
      <c r="H238" s="512">
        <v>49.306849315068497</v>
      </c>
      <c r="I238" s="514">
        <v>20.723448082144753</v>
      </c>
      <c r="J238" s="511">
        <v>0</v>
      </c>
      <c r="K238" s="514">
        <v>3</v>
      </c>
      <c r="L238" s="511">
        <v>0</v>
      </c>
      <c r="M238" s="936">
        <v>122</v>
      </c>
      <c r="N238" s="916"/>
      <c r="O238" s="914"/>
      <c r="P238" s="915"/>
      <c r="Q238" s="916"/>
      <c r="R238" s="227"/>
      <c r="S238" s="227">
        <v>23.703703703703702</v>
      </c>
      <c r="T238" s="334">
        <v>26</v>
      </c>
      <c r="U238" s="334"/>
      <c r="V238" s="937"/>
      <c r="W238" s="937"/>
      <c r="X238" s="938">
        <v>26.604060871371502</v>
      </c>
      <c r="Y238" s="28">
        <f>VLOOKUP($A:$A,Variables_extraites!$A:$AD,7,FALSE)</f>
        <v>1</v>
      </c>
      <c r="Z238" s="28">
        <f>VLOOKUP($A:$A,Variables_extraites!$A:$AD,8,FALSE)</f>
        <v>0</v>
      </c>
      <c r="AA238" s="28">
        <f>VLOOKUP($A:$A,Variables_extraites!$A:$AD,9,FALSE)</f>
        <v>14.1</v>
      </c>
      <c r="AB238" s="28">
        <f>VLOOKUP($A:$A,Variables_extraites!$A:$AD,10,FALSE)</f>
        <v>1</v>
      </c>
      <c r="AC238" s="28" t="str">
        <f>VLOOKUP($A:$A,Variables_extraites!$A:$AD,11,FALSE)</f>
        <v>NA</v>
      </c>
      <c r="AD238" s="28" t="str">
        <f>VLOOKUP($A:$A,Variables_extraites!$A:$AD,12,FALSE)</f>
        <v>NA</v>
      </c>
      <c r="AE238" s="74">
        <f>VLOOKUP($A:$A,Variables_extraites!$A:$AD,13,FALSE)</f>
        <v>23</v>
      </c>
      <c r="AF238" s="74">
        <f>VLOOKUP($A:$A,Variables_extraites!$A:$AD,14,FALSE)</f>
        <v>1.3061224489795917</v>
      </c>
      <c r="AG238" s="84" t="str">
        <f>VLOOKUP($A:$A,Variables_extraites!$A:$AD,15,FALSE)</f>
        <v>NA</v>
      </c>
      <c r="AH238" s="74" t="str">
        <f>VLOOKUP($A:$A,Variables_extraites!$A:$AD,16,FALSE)</f>
        <v>NA</v>
      </c>
      <c r="AI238" s="58" t="str">
        <f>VLOOKUP($A:$A,Variables_extraites!$A:$AD,17,FALSE)</f>
        <v>NA</v>
      </c>
      <c r="AJ238" s="58" t="str">
        <f>VLOOKUP($A:$A,Variables_extraites!$A:$AD,18,FALSE)</f>
        <v>NA</v>
      </c>
      <c r="AK238" s="74">
        <f>VLOOKUP($A:$A,Variables_extraites!$A:$AD,19,FALSE)</f>
        <v>0</v>
      </c>
      <c r="AL238" s="58">
        <f>VLOOKUP($A:$A,Variables_extraites!$A:$AD,20,FALSE)</f>
        <v>43523</v>
      </c>
      <c r="AM238" s="74">
        <f>VLOOKUP($A:$A,Variables_extraites!$A:$AD,21,FALSE)</f>
        <v>59</v>
      </c>
      <c r="AN238" s="74" t="str">
        <f>VLOOKUP($A:$A,Variables_extraites!$A:$AD,22,FALSE)</f>
        <v>NA</v>
      </c>
      <c r="AO238" s="58" t="str">
        <f>VLOOKUP($A:$A,Variables_extraites!$A:$AD,23,FALSE)</f>
        <v>NA</v>
      </c>
      <c r="AP238" s="74" t="str">
        <f>VLOOKUP($A:$A,Variables_extraites!$A:$AD,24,FALSE)</f>
        <v>NA</v>
      </c>
      <c r="AQ238" s="74" t="str">
        <f>VLOOKUP($A:$A,Variables_extraites!$A:$AD,25,FALSE)</f>
        <v>NA</v>
      </c>
      <c r="AR238" s="58" t="str">
        <f>VLOOKUP($A:$A,Variables_extraites!$A:$AD,26,FALSE)</f>
        <v>NA</v>
      </c>
      <c r="AS238" s="74" t="str">
        <f>VLOOKUP($A:$A,Variables_extraites!$A:$AD,27,FALSE)</f>
        <v>NA</v>
      </c>
      <c r="AT238" s="74" t="str">
        <f>VLOOKUP($A:$A,Variables_extraites!$A:$AD,28,FALSE)</f>
        <v>NA</v>
      </c>
      <c r="AU238" s="74" t="str">
        <f>VLOOKUP($A:$A,Variables_extraites!$A:$AD,29,FALSE)</f>
        <v>NA</v>
      </c>
      <c r="AV238" s="74" t="str">
        <f>VLOOKUP($A:$A,Variables_extraites!$A:$AD,30,FALSE)</f>
        <v>NA</v>
      </c>
      <c r="AW238" s="877" t="s">
        <v>64</v>
      </c>
      <c r="AX238" s="877" t="s">
        <v>64</v>
      </c>
      <c r="AY238" s="877" t="s">
        <v>64</v>
      </c>
      <c r="AZ238" s="877" t="s">
        <v>64</v>
      </c>
      <c r="BA238" s="877" t="s">
        <v>64</v>
      </c>
      <c r="BB238" s="877" t="s">
        <v>64</v>
      </c>
      <c r="BC238" s="877" t="s">
        <v>64</v>
      </c>
      <c r="BD238" s="877" t="s">
        <v>64</v>
      </c>
      <c r="BE238" s="877" t="s">
        <v>64</v>
      </c>
      <c r="BF238" s="877" t="s">
        <v>64</v>
      </c>
      <c r="BG238" s="877" t="s">
        <v>64</v>
      </c>
      <c r="BH238" s="877" t="s">
        <v>64</v>
      </c>
      <c r="BI238" s="877" t="s">
        <v>64</v>
      </c>
      <c r="BJ238" s="877" t="s">
        <v>64</v>
      </c>
      <c r="BK238" s="877" t="s">
        <v>64</v>
      </c>
      <c r="BL238" s="877" t="s">
        <v>64</v>
      </c>
      <c r="BM238" s="877" t="s">
        <v>64</v>
      </c>
      <c r="BN238" s="877" t="s">
        <v>64</v>
      </c>
      <c r="BO238" s="877" t="s">
        <v>64</v>
      </c>
      <c r="BP238" s="877" t="s">
        <v>64</v>
      </c>
      <c r="BQ238" s="877" t="s">
        <v>64</v>
      </c>
      <c r="BR238" s="877" t="s">
        <v>64</v>
      </c>
      <c r="BS238" s="877" t="s">
        <v>64</v>
      </c>
      <c r="BT238" s="877" t="s">
        <v>64</v>
      </c>
      <c r="BU238" s="877" t="s">
        <v>64</v>
      </c>
      <c r="BV238" s="877" t="s">
        <v>64</v>
      </c>
      <c r="BW238" s="877" t="s">
        <v>64</v>
      </c>
      <c r="BX238" s="877" t="s">
        <v>64</v>
      </c>
      <c r="BY238" s="877" t="s">
        <v>64</v>
      </c>
      <c r="BZ238" s="877" t="s">
        <v>64</v>
      </c>
      <c r="CA238" s="877" t="s">
        <v>64</v>
      </c>
      <c r="CB238" s="877" t="s">
        <v>64</v>
      </c>
      <c r="CC238" s="877" t="s">
        <v>64</v>
      </c>
      <c r="CD238" s="877" t="s">
        <v>64</v>
      </c>
    </row>
    <row r="239" spans="1:82" ht="15.75" x14ac:dyDescent="0.25">
      <c r="A239" s="876">
        <v>1168</v>
      </c>
      <c r="B239" s="511">
        <v>168</v>
      </c>
      <c r="C239" s="61">
        <v>5</v>
      </c>
      <c r="D239" s="29" t="s">
        <v>2121</v>
      </c>
      <c r="E239" s="27">
        <v>10652</v>
      </c>
      <c r="F239" s="911" t="s">
        <v>2119</v>
      </c>
      <c r="G239" s="911" t="s">
        <v>2119</v>
      </c>
      <c r="H239" s="512">
        <v>58.361643835616398</v>
      </c>
      <c r="I239" s="514">
        <v>26.882716049382712</v>
      </c>
      <c r="J239" s="511">
        <v>0</v>
      </c>
      <c r="K239" s="514">
        <v>3</v>
      </c>
      <c r="L239" s="511">
        <v>0</v>
      </c>
      <c r="M239" s="936">
        <v>57</v>
      </c>
      <c r="N239" s="916"/>
      <c r="O239" s="914"/>
      <c r="P239" s="915"/>
      <c r="Q239" s="916"/>
      <c r="R239" s="227"/>
      <c r="S239" s="227">
        <v>18.223234624145785</v>
      </c>
      <c r="T239" s="334">
        <v>34</v>
      </c>
      <c r="U239" s="334"/>
      <c r="V239" s="937"/>
      <c r="W239" s="937"/>
      <c r="X239" s="938">
        <v>76.240759762819806</v>
      </c>
      <c r="Y239" s="28">
        <f>VLOOKUP($A:$A,Variables_extraites!$A:$AD,7,FALSE)</f>
        <v>1</v>
      </c>
      <c r="Z239" s="28">
        <f>VLOOKUP($A:$A,Variables_extraites!$A:$AD,8,FALSE)</f>
        <v>0</v>
      </c>
      <c r="AA239" s="28">
        <f>VLOOKUP($A:$A,Variables_extraites!$A:$AD,9,FALSE)</f>
        <v>11.9</v>
      </c>
      <c r="AB239" s="28">
        <f>VLOOKUP($A:$A,Variables_extraites!$A:$AD,10,FALSE)</f>
        <v>1</v>
      </c>
      <c r="AC239" s="28" t="str">
        <f>VLOOKUP($A:$A,Variables_extraites!$A:$AD,11,FALSE)</f>
        <v>NA</v>
      </c>
      <c r="AD239" s="28" t="str">
        <f>VLOOKUP($A:$A,Variables_extraites!$A:$AD,12,FALSE)</f>
        <v>NA</v>
      </c>
      <c r="AE239" s="74">
        <f>VLOOKUP($A:$A,Variables_extraites!$A:$AD,13,FALSE)</f>
        <v>15</v>
      </c>
      <c r="AF239" s="74">
        <f>VLOOKUP($A:$A,Variables_extraites!$A:$AD,14,FALSE)</f>
        <v>3.2</v>
      </c>
      <c r="AG239" s="84" t="str">
        <f>VLOOKUP($A:$A,Variables_extraites!$A:$AD,15,FALSE)</f>
        <v>NA</v>
      </c>
      <c r="AH239" s="74" t="str">
        <f>VLOOKUP($A:$A,Variables_extraites!$A:$AD,16,FALSE)</f>
        <v>NA</v>
      </c>
      <c r="AI239" s="58" t="str">
        <f>VLOOKUP($A:$A,Variables_extraites!$A:$AD,17,FALSE)</f>
        <v>NA</v>
      </c>
      <c r="AJ239" s="58" t="str">
        <f>VLOOKUP($A:$A,Variables_extraites!$A:$AD,18,FALSE)</f>
        <v>NA</v>
      </c>
      <c r="AK239" s="74">
        <f>VLOOKUP($A:$A,Variables_extraites!$A:$AD,19,FALSE)</f>
        <v>0</v>
      </c>
      <c r="AL239" s="58">
        <f>VLOOKUP($A:$A,Variables_extraites!$A:$AD,20,FALSE)</f>
        <v>43573</v>
      </c>
      <c r="AM239" s="74">
        <f>VLOOKUP($A:$A,Variables_extraites!$A:$AD,21,FALSE)</f>
        <v>60</v>
      </c>
      <c r="AN239" s="74" t="str">
        <f>VLOOKUP($A:$A,Variables_extraites!$A:$AD,22,FALSE)</f>
        <v>NA</v>
      </c>
      <c r="AO239" s="58" t="str">
        <f>VLOOKUP($A:$A,Variables_extraites!$A:$AD,23,FALSE)</f>
        <v>NA</v>
      </c>
      <c r="AP239" s="74" t="str">
        <f>VLOOKUP($A:$A,Variables_extraites!$A:$AD,24,FALSE)</f>
        <v>NA</v>
      </c>
      <c r="AQ239" s="74" t="str">
        <f>VLOOKUP($A:$A,Variables_extraites!$A:$AD,25,FALSE)</f>
        <v>NA</v>
      </c>
      <c r="AR239" s="58" t="str">
        <f>VLOOKUP($A:$A,Variables_extraites!$A:$AD,26,FALSE)</f>
        <v>NA</v>
      </c>
      <c r="AS239" s="74" t="str">
        <f>VLOOKUP($A:$A,Variables_extraites!$A:$AD,27,FALSE)</f>
        <v>NA</v>
      </c>
      <c r="AT239" s="74" t="str">
        <f>VLOOKUP($A:$A,Variables_extraites!$A:$AD,28,FALSE)</f>
        <v>NA</v>
      </c>
      <c r="AU239" s="74" t="str">
        <f>VLOOKUP($A:$A,Variables_extraites!$A:$AD,29,FALSE)</f>
        <v>NA</v>
      </c>
      <c r="AV239" s="74" t="str">
        <f>VLOOKUP($A:$A,Variables_extraites!$A:$AD,30,FALSE)</f>
        <v>NA</v>
      </c>
      <c r="AW239" s="877">
        <v>9.02729783601173</v>
      </c>
      <c r="AX239" s="877">
        <v>6.51285895444998</v>
      </c>
      <c r="AY239" s="877">
        <v>5.1606782132204998</v>
      </c>
      <c r="AZ239" s="877">
        <v>3.9467308601403102</v>
      </c>
      <c r="BA239" s="877">
        <v>7.9803109767690197</v>
      </c>
      <c r="BB239" s="877">
        <v>7.7096352751365904</v>
      </c>
      <c r="BC239" s="877">
        <v>8.7370106776818108</v>
      </c>
      <c r="BD239" s="877">
        <v>7.66441172785495</v>
      </c>
      <c r="BE239" s="877">
        <v>6.2295879227406497</v>
      </c>
      <c r="BF239" s="877">
        <v>1.5310694927259501</v>
      </c>
      <c r="BG239" s="877">
        <v>6.7205520916051098</v>
      </c>
      <c r="BH239" s="877">
        <v>7.1713269402333104</v>
      </c>
      <c r="BI239" s="877">
        <v>8.0368879132376794</v>
      </c>
      <c r="BJ239" s="877">
        <v>4.1210154009613698</v>
      </c>
      <c r="BK239" s="877">
        <v>6.06414993912135</v>
      </c>
      <c r="BL239" s="877">
        <v>8.0928628289929296</v>
      </c>
      <c r="BM239" s="877">
        <v>6.71204544855369</v>
      </c>
      <c r="BN239" s="877">
        <v>6.9414584884267301</v>
      </c>
      <c r="BO239" s="877">
        <v>6.1141587687205501</v>
      </c>
      <c r="BP239" s="877">
        <v>6.4075227099127998</v>
      </c>
      <c r="BQ239" s="877">
        <v>8.1559819197158703</v>
      </c>
      <c r="BR239" s="877">
        <v>1.1505596765753801</v>
      </c>
      <c r="BS239" s="877">
        <v>9.8610403666950504</v>
      </c>
      <c r="BT239" s="877">
        <v>0.53605290024021002</v>
      </c>
      <c r="BU239" s="877">
        <v>2.7701947549513202</v>
      </c>
      <c r="BV239" s="877">
        <v>6.6532033620339801</v>
      </c>
      <c r="BW239" s="877">
        <v>6.1663137478899301</v>
      </c>
      <c r="BX239" s="877">
        <v>13.7478919072468</v>
      </c>
      <c r="BY239" s="877">
        <v>5.2191685204621603</v>
      </c>
      <c r="BZ239" s="877">
        <v>10.572311792738599</v>
      </c>
      <c r="CA239" s="877">
        <v>4.3950627995175804</v>
      </c>
      <c r="CB239" s="877">
        <v>3.1755801145082301</v>
      </c>
      <c r="CC239" s="877">
        <v>1.6196350783759399</v>
      </c>
      <c r="CD239" s="877">
        <v>9.3249874664548393</v>
      </c>
    </row>
    <row r="240" spans="1:82" ht="15.75" x14ac:dyDescent="0.25">
      <c r="A240" s="876">
        <v>1169</v>
      </c>
      <c r="B240" s="511">
        <v>169</v>
      </c>
      <c r="C240" s="61">
        <v>5</v>
      </c>
      <c r="D240" s="29" t="s">
        <v>2121</v>
      </c>
      <c r="E240" s="27">
        <v>10421</v>
      </c>
      <c r="F240" s="911" t="s">
        <v>2119</v>
      </c>
      <c r="G240" s="911" t="s">
        <v>2119</v>
      </c>
      <c r="H240" s="952">
        <v>66.410958904109606</v>
      </c>
      <c r="I240" s="514">
        <v>21.564544913741823</v>
      </c>
      <c r="J240" s="511">
        <v>1</v>
      </c>
      <c r="K240" s="514">
        <v>3</v>
      </c>
      <c r="L240" s="511">
        <v>0</v>
      </c>
      <c r="M240" s="936">
        <v>31</v>
      </c>
      <c r="N240" s="916"/>
      <c r="O240" s="914"/>
      <c r="P240" s="915"/>
      <c r="Q240" s="916"/>
      <c r="R240" s="227"/>
      <c r="S240" s="227">
        <v>16.298342541436465</v>
      </c>
      <c r="T240" s="334">
        <v>30</v>
      </c>
      <c r="U240" s="334"/>
      <c r="V240" s="937"/>
      <c r="W240" s="937"/>
      <c r="X240" s="938">
        <v>36.5772143644189</v>
      </c>
      <c r="Y240" s="28">
        <f>VLOOKUP($A:$A,Variables_extraites!$A:$AD,7,FALSE)</f>
        <v>0</v>
      </c>
      <c r="Z240" s="28">
        <f>VLOOKUP($A:$A,Variables_extraites!$A:$AD,8,FALSE)</f>
        <v>0</v>
      </c>
      <c r="AA240" s="28">
        <f>VLOOKUP($A:$A,Variables_extraites!$A:$AD,9,FALSE)</f>
        <v>14.6</v>
      </c>
      <c r="AB240" s="28">
        <f>VLOOKUP($A:$A,Variables_extraites!$A:$AD,10,FALSE)</f>
        <v>1</v>
      </c>
      <c r="AC240" s="28" t="str">
        <f>VLOOKUP($A:$A,Variables_extraites!$A:$AD,11,FALSE)</f>
        <v>NA</v>
      </c>
      <c r="AD240" s="28" t="str">
        <f>VLOOKUP($A:$A,Variables_extraites!$A:$AD,12,FALSE)</f>
        <v>NA</v>
      </c>
      <c r="AE240" s="74">
        <f>VLOOKUP($A:$A,Variables_extraites!$A:$AD,13,FALSE)</f>
        <v>33</v>
      </c>
      <c r="AF240" s="74" t="str">
        <f>VLOOKUP($A:$A,Variables_extraites!$A:$AD,14,FALSE)</f>
        <v>NA</v>
      </c>
      <c r="AG240" s="84">
        <f>VLOOKUP($A:$A,Variables_extraites!$A:$AD,15,FALSE)</f>
        <v>14</v>
      </c>
      <c r="AH240" s="74" t="str">
        <f>VLOOKUP($A:$A,Variables_extraites!$A:$AD,16,FALSE)</f>
        <v>NA</v>
      </c>
      <c r="AI240" s="58" t="str">
        <f>VLOOKUP($A:$A,Variables_extraites!$A:$AD,17,FALSE)</f>
        <v>NA</v>
      </c>
      <c r="AJ240" s="58" t="str">
        <f>VLOOKUP($A:$A,Variables_extraites!$A:$AD,18,FALSE)</f>
        <v>NA</v>
      </c>
      <c r="AK240" s="74">
        <f>VLOOKUP($A:$A,Variables_extraites!$A:$AD,19,FALSE)</f>
        <v>1</v>
      </c>
      <c r="AL240" s="58">
        <f>VLOOKUP($A:$A,Variables_extraites!$A:$AD,20,FALSE)</f>
        <v>42327</v>
      </c>
      <c r="AM240" s="74">
        <f>VLOOKUP($A:$A,Variables_extraites!$A:$AD,21,FALSE)</f>
        <v>19</v>
      </c>
      <c r="AN240" s="74" t="str">
        <f>VLOOKUP($A:$A,Variables_extraites!$A:$AD,22,FALSE)</f>
        <v>NA</v>
      </c>
      <c r="AO240" s="58" t="str">
        <f>VLOOKUP($A:$A,Variables_extraites!$A:$AD,23,FALSE)</f>
        <v>NA</v>
      </c>
      <c r="AP240" s="74" t="str">
        <f>VLOOKUP($A:$A,Variables_extraites!$A:$AD,24,FALSE)</f>
        <v>NA</v>
      </c>
      <c r="AQ240" s="74" t="str">
        <f>VLOOKUP($A:$A,Variables_extraites!$A:$AD,25,FALSE)</f>
        <v>NA</v>
      </c>
      <c r="AR240" s="58" t="str">
        <f>VLOOKUP($A:$A,Variables_extraites!$A:$AD,26,FALSE)</f>
        <v>NA</v>
      </c>
      <c r="AS240" s="74" t="str">
        <f>VLOOKUP($A:$A,Variables_extraites!$A:$AD,27,FALSE)</f>
        <v>NA</v>
      </c>
      <c r="AT240" s="74" t="str">
        <f>VLOOKUP($A:$A,Variables_extraites!$A:$AD,28,FALSE)</f>
        <v>NA</v>
      </c>
      <c r="AU240" s="74" t="str">
        <f>VLOOKUP($A:$A,Variables_extraites!$A:$AD,29,FALSE)</f>
        <v>NA</v>
      </c>
      <c r="AV240" s="74" t="str">
        <f>VLOOKUP($A:$A,Variables_extraites!$A:$AD,30,FALSE)</f>
        <v>NA</v>
      </c>
      <c r="AW240" s="877">
        <v>8.5479356019297992</v>
      </c>
      <c r="AX240" s="877">
        <v>7.5929054737968604</v>
      </c>
      <c r="AY240" s="877">
        <v>3.9990980337056099</v>
      </c>
      <c r="AZ240" s="877">
        <v>2.7676547982373498</v>
      </c>
      <c r="BA240" s="877">
        <v>7.44650437856561</v>
      </c>
      <c r="BB240" s="877">
        <v>9.18082913652289</v>
      </c>
      <c r="BC240" s="877">
        <v>4.3327079336405996</v>
      </c>
      <c r="BD240" s="877">
        <v>7.8090285077118899</v>
      </c>
      <c r="BE240" s="877">
        <v>5.9925418591091102</v>
      </c>
      <c r="BF240" s="877">
        <v>2.0703893278913998</v>
      </c>
      <c r="BG240" s="877">
        <v>5.5906618959652601</v>
      </c>
      <c r="BH240" s="877">
        <v>6.3736482113346904</v>
      </c>
      <c r="BI240" s="877">
        <v>7.5306014145168296</v>
      </c>
      <c r="BJ240" s="877">
        <v>4.1432301347768901</v>
      </c>
      <c r="BK240" s="877">
        <v>5.7724135547484803</v>
      </c>
      <c r="BL240" s="877">
        <v>7.6324136411375498</v>
      </c>
      <c r="BM240" s="877">
        <v>6.5472030247569304</v>
      </c>
      <c r="BN240" s="877">
        <v>6.5969351423872302</v>
      </c>
      <c r="BO240" s="877">
        <v>5.4627067506701596</v>
      </c>
      <c r="BP240" s="877">
        <v>5.5906618959652601</v>
      </c>
      <c r="BQ240" s="877">
        <v>7.54828248237623</v>
      </c>
      <c r="BR240" s="877">
        <v>-1.43440282414577</v>
      </c>
      <c r="BS240" s="877">
        <v>9.9145944198817997</v>
      </c>
      <c r="BT240" s="877">
        <v>0.66902676550963103</v>
      </c>
      <c r="BU240" s="877">
        <v>4.4880007708340699</v>
      </c>
      <c r="BV240" s="877">
        <v>6.3112487904418302</v>
      </c>
      <c r="BW240" s="877">
        <v>5.9312102748039299</v>
      </c>
      <c r="BX240" s="877">
        <v>10.9968547674319</v>
      </c>
      <c r="BY240" s="877">
        <v>3.2357270598380601</v>
      </c>
      <c r="BZ240" s="877">
        <v>6.7253321713726804</v>
      </c>
      <c r="CA240" s="877">
        <v>4.6264391366973197</v>
      </c>
      <c r="CB240" s="877">
        <v>4.27152259605921</v>
      </c>
      <c r="CC240" s="877">
        <v>5.9224035949798397</v>
      </c>
      <c r="CD240" s="877">
        <v>9.2455676543721701</v>
      </c>
    </row>
    <row r="241" spans="1:82" ht="15.75" x14ac:dyDescent="0.25">
      <c r="A241" s="876">
        <v>1170</v>
      </c>
      <c r="B241" s="511">
        <v>170</v>
      </c>
      <c r="C241" s="61">
        <v>5</v>
      </c>
      <c r="D241" s="29" t="s">
        <v>2121</v>
      </c>
      <c r="E241" s="27">
        <v>10326</v>
      </c>
      <c r="F241" s="911" t="s">
        <v>2119</v>
      </c>
      <c r="G241" s="911" t="s">
        <v>2119</v>
      </c>
      <c r="H241" s="952">
        <v>41.794520547945197</v>
      </c>
      <c r="I241" s="514">
        <v>19.596458121643199</v>
      </c>
      <c r="J241" s="511">
        <v>1</v>
      </c>
      <c r="K241" s="514">
        <v>3</v>
      </c>
      <c r="L241" s="511">
        <v>0</v>
      </c>
      <c r="M241" s="936">
        <v>53</v>
      </c>
      <c r="N241" s="916"/>
      <c r="O241" s="914"/>
      <c r="P241" s="915"/>
      <c r="Q241" s="916"/>
      <c r="R241" s="227"/>
      <c r="S241" s="227">
        <v>6.9651741293532332</v>
      </c>
      <c r="T241" s="334">
        <v>14</v>
      </c>
      <c r="U241" s="334"/>
      <c r="V241" s="937"/>
      <c r="W241" s="937"/>
      <c r="X241" s="938">
        <v>50.596269518450598</v>
      </c>
      <c r="Y241" s="28">
        <f>VLOOKUP($A:$A,Variables_extraites!$A:$AD,7,FALSE)</f>
        <v>0</v>
      </c>
      <c r="Z241" s="28">
        <f>VLOOKUP($A:$A,Variables_extraites!$A:$AD,8,FALSE)</f>
        <v>0</v>
      </c>
      <c r="AA241" s="28">
        <f>VLOOKUP($A:$A,Variables_extraites!$A:$AD,9,FALSE)</f>
        <v>12.5</v>
      </c>
      <c r="AB241" s="28">
        <f>VLOOKUP($A:$A,Variables_extraites!$A:$AD,10,FALSE)</f>
        <v>1</v>
      </c>
      <c r="AC241" s="28" t="str">
        <f>VLOOKUP($A:$A,Variables_extraites!$A:$AD,11,FALSE)</f>
        <v>NA</v>
      </c>
      <c r="AD241" s="28" t="str">
        <f>VLOOKUP($A:$A,Variables_extraites!$A:$AD,12,FALSE)</f>
        <v>NA</v>
      </c>
      <c r="AE241" s="74">
        <f>VLOOKUP($A:$A,Variables_extraites!$A:$AD,13,FALSE)</f>
        <v>37</v>
      </c>
      <c r="AF241" s="74">
        <f>VLOOKUP($A:$A,Variables_extraites!$A:$AD,14,FALSE)</f>
        <v>0.875</v>
      </c>
      <c r="AG241" s="84">
        <f>VLOOKUP($A:$A,Variables_extraites!$A:$AD,15,FALSE)</f>
        <v>16</v>
      </c>
      <c r="AH241" s="74" t="str">
        <f>VLOOKUP($A:$A,Variables_extraites!$A:$AD,16,FALSE)</f>
        <v>NA</v>
      </c>
      <c r="AI241" s="58" t="str">
        <f>VLOOKUP($A:$A,Variables_extraites!$A:$AD,17,FALSE)</f>
        <v>NA</v>
      </c>
      <c r="AJ241" s="58" t="str">
        <f>VLOOKUP($A:$A,Variables_extraites!$A:$AD,18,FALSE)</f>
        <v>NA</v>
      </c>
      <c r="AK241" s="74">
        <f>VLOOKUP($A:$A,Variables_extraites!$A:$AD,19,FALSE)</f>
        <v>2</v>
      </c>
      <c r="AL241" s="58">
        <f>VLOOKUP($A:$A,Variables_extraites!$A:$AD,20,FALSE)</f>
        <v>42435</v>
      </c>
      <c r="AM241" s="74">
        <f>VLOOKUP($A:$A,Variables_extraites!$A:$AD,21,FALSE)</f>
        <v>23</v>
      </c>
      <c r="AN241" s="74" t="str">
        <f>VLOOKUP($A:$A,Variables_extraites!$A:$AD,22,FALSE)</f>
        <v>NA</v>
      </c>
      <c r="AO241" s="58" t="str">
        <f>VLOOKUP($A:$A,Variables_extraites!$A:$AD,23,FALSE)</f>
        <v>NA</v>
      </c>
      <c r="AP241" s="74" t="str">
        <f>VLOOKUP($A:$A,Variables_extraites!$A:$AD,24,FALSE)</f>
        <v>NA</v>
      </c>
      <c r="AQ241" s="74" t="str">
        <f>VLOOKUP($A:$A,Variables_extraites!$A:$AD,25,FALSE)</f>
        <v>NA</v>
      </c>
      <c r="AR241" s="58" t="str">
        <f>VLOOKUP($A:$A,Variables_extraites!$A:$AD,26,FALSE)</f>
        <v>NA</v>
      </c>
      <c r="AS241" s="74" t="str">
        <f>VLOOKUP($A:$A,Variables_extraites!$A:$AD,27,FALSE)</f>
        <v>NA</v>
      </c>
      <c r="AT241" s="74" t="str">
        <f>VLOOKUP($A:$A,Variables_extraites!$A:$AD,28,FALSE)</f>
        <v>NA</v>
      </c>
      <c r="AU241" s="74" t="str">
        <f>VLOOKUP($A:$A,Variables_extraites!$A:$AD,29,FALSE)</f>
        <v>NA</v>
      </c>
      <c r="AV241" s="74" t="str">
        <f>VLOOKUP($A:$A,Variables_extraites!$A:$AD,30,FALSE)</f>
        <v>NA</v>
      </c>
      <c r="AW241" s="877">
        <v>8.66746640495737</v>
      </c>
      <c r="AX241" s="877">
        <v>6.50239425611126</v>
      </c>
      <c r="AY241" s="877">
        <v>4.5360529002402101</v>
      </c>
      <c r="AZ241" s="877">
        <v>4.3023190509488298</v>
      </c>
      <c r="BA241" s="877">
        <v>7.5768999947207796</v>
      </c>
      <c r="BB241" s="877">
        <v>8.6017336529222899</v>
      </c>
      <c r="BC241" s="877">
        <v>7.3488166604144096</v>
      </c>
      <c r="BD241" s="877">
        <v>7.3405622690264103</v>
      </c>
      <c r="BE241" s="877">
        <v>6.2588957550754403</v>
      </c>
      <c r="BF241" s="877">
        <v>0.68706068833989198</v>
      </c>
      <c r="BG241" s="877">
        <v>6.3197624276692501</v>
      </c>
      <c r="BH241" s="877">
        <v>6.8273109439496702</v>
      </c>
      <c r="BI241" s="877">
        <v>8.0777770732882797</v>
      </c>
      <c r="BJ241" s="877">
        <v>4.1521834190550502</v>
      </c>
      <c r="BK241" s="877">
        <v>6.1348369934491203</v>
      </c>
      <c r="BL241" s="877">
        <v>7.6914643734168298</v>
      </c>
      <c r="BM241" s="877">
        <v>6.6488968064752498</v>
      </c>
      <c r="BN241" s="877">
        <v>7.1526904640259596</v>
      </c>
      <c r="BO241" s="877">
        <v>5.8117278978038902</v>
      </c>
      <c r="BP241" s="877">
        <v>6.1170716238451197</v>
      </c>
      <c r="BQ241" s="877">
        <v>8.0330925755236606</v>
      </c>
      <c r="BR241" s="877">
        <v>-0.94341647163363296</v>
      </c>
      <c r="BS241" s="877">
        <v>9.8951965725633393</v>
      </c>
      <c r="BT241" s="877">
        <v>0.56559717585422498</v>
      </c>
      <c r="BU241" s="877">
        <v>3.6252704893746901</v>
      </c>
      <c r="BV241" s="877">
        <v>5.4902492106270904</v>
      </c>
      <c r="BW241" s="877">
        <v>6.1596695471366996</v>
      </c>
      <c r="BX241" s="877">
        <v>13.109877981733501</v>
      </c>
      <c r="BY241" s="877">
        <v>3.6170633438881801</v>
      </c>
      <c r="BZ241" s="877">
        <v>9.3593103168904399</v>
      </c>
      <c r="CA241" s="877">
        <v>4.3526172989585001</v>
      </c>
      <c r="CB241" s="877">
        <v>3.7505676648430399</v>
      </c>
      <c r="CC241" s="877">
        <v>4.5686869610083303</v>
      </c>
      <c r="CD241" s="877">
        <v>9.32959939670911</v>
      </c>
    </row>
    <row r="242" spans="1:82" ht="15.75" x14ac:dyDescent="0.25">
      <c r="A242" s="876">
        <v>1172</v>
      </c>
      <c r="B242" s="511">
        <v>172</v>
      </c>
      <c r="C242" s="61">
        <v>5</v>
      </c>
      <c r="D242" s="29" t="s">
        <v>2121</v>
      </c>
      <c r="E242" s="27">
        <v>10558</v>
      </c>
      <c r="F242" s="911" t="s">
        <v>2119</v>
      </c>
      <c r="G242" s="911" t="s">
        <v>2119</v>
      </c>
      <c r="H242" s="952">
        <v>78.460273972602707</v>
      </c>
      <c r="I242" s="514">
        <v>23.722810651876106</v>
      </c>
      <c r="J242" s="511">
        <v>0</v>
      </c>
      <c r="K242" s="514">
        <v>3</v>
      </c>
      <c r="L242" s="511">
        <v>0</v>
      </c>
      <c r="M242" s="936">
        <v>33</v>
      </c>
      <c r="N242" s="916"/>
      <c r="O242" s="914"/>
      <c r="P242" s="915"/>
      <c r="Q242" s="916"/>
      <c r="R242" s="227"/>
      <c r="S242" s="227">
        <v>16.044444444444444</v>
      </c>
      <c r="T242" s="334">
        <v>16</v>
      </c>
      <c r="U242" s="334"/>
      <c r="V242" s="937"/>
      <c r="W242" s="937"/>
      <c r="X242" s="938">
        <v>57.648923718348499</v>
      </c>
      <c r="Y242" s="28">
        <f>VLOOKUP($A:$A,Variables_extraites!$A:$AD,7,FALSE)</f>
        <v>0</v>
      </c>
      <c r="Z242" s="28">
        <f>VLOOKUP($A:$A,Variables_extraites!$A:$AD,8,FALSE)</f>
        <v>0</v>
      </c>
      <c r="AA242" s="28">
        <f>VLOOKUP($A:$A,Variables_extraites!$A:$AD,9,FALSE)</f>
        <v>12.5</v>
      </c>
      <c r="AB242" s="28" t="str">
        <f>VLOOKUP($A:$A,Variables_extraites!$A:$AD,10,FALSE)</f>
        <v>1 (à la sortie)</v>
      </c>
      <c r="AC242" s="28" t="str">
        <f>VLOOKUP($A:$A,Variables_extraites!$A:$AD,11,FALSE)</f>
        <v>NA</v>
      </c>
      <c r="AD242" s="28" t="str">
        <f>VLOOKUP($A:$A,Variables_extraites!$A:$AD,12,FALSE)</f>
        <v>NA</v>
      </c>
      <c r="AE242" s="74">
        <f>VLOOKUP($A:$A,Variables_extraites!$A:$AD,13,FALSE)</f>
        <v>12</v>
      </c>
      <c r="AF242" s="74" t="str">
        <f>VLOOKUP($A:$A,Variables_extraites!$A:$AD,14,FALSE)</f>
        <v>NA</v>
      </c>
      <c r="AG242" s="84">
        <f>VLOOKUP($A:$A,Variables_extraites!$A:$AD,15,FALSE)</f>
        <v>16</v>
      </c>
      <c r="AH242" s="74" t="str">
        <f>VLOOKUP($A:$A,Variables_extraites!$A:$AD,16,FALSE)</f>
        <v>NA</v>
      </c>
      <c r="AI242" s="58" t="str">
        <f>VLOOKUP($A:$A,Variables_extraites!$A:$AD,17,FALSE)</f>
        <v>NA</v>
      </c>
      <c r="AJ242" s="58" t="str">
        <f>VLOOKUP($A:$A,Variables_extraites!$A:$AD,18,FALSE)</f>
        <v>NA</v>
      </c>
      <c r="AK242" s="74">
        <f>VLOOKUP($A:$A,Variables_extraites!$A:$AD,19,FALSE)</f>
        <v>1</v>
      </c>
      <c r="AL242" s="58">
        <f>VLOOKUP($A:$A,Variables_extraites!$A:$AD,20,FALSE)</f>
        <v>42014</v>
      </c>
      <c r="AM242" s="74">
        <f>VLOOKUP($A:$A,Variables_extraites!$A:$AD,21,FALSE)</f>
        <v>8</v>
      </c>
      <c r="AN242" s="74" t="str">
        <f>VLOOKUP($A:$A,Variables_extraites!$A:$AD,22,FALSE)</f>
        <v>NA</v>
      </c>
      <c r="AO242" s="58" t="str">
        <f>VLOOKUP($A:$A,Variables_extraites!$A:$AD,23,FALSE)</f>
        <v>NA</v>
      </c>
      <c r="AP242" s="74" t="str">
        <f>VLOOKUP($A:$A,Variables_extraites!$A:$AD,24,FALSE)</f>
        <v>NA</v>
      </c>
      <c r="AQ242" s="74" t="str">
        <f>VLOOKUP($A:$A,Variables_extraites!$A:$AD,25,FALSE)</f>
        <v>NA</v>
      </c>
      <c r="AR242" s="58" t="str">
        <f>VLOOKUP($A:$A,Variables_extraites!$A:$AD,26,FALSE)</f>
        <v>NA</v>
      </c>
      <c r="AS242" s="74" t="str">
        <f>VLOOKUP($A:$A,Variables_extraites!$A:$AD,27,FALSE)</f>
        <v>NA</v>
      </c>
      <c r="AT242" s="74" t="str">
        <f>VLOOKUP($A:$A,Variables_extraites!$A:$AD,28,FALSE)</f>
        <v>NA</v>
      </c>
      <c r="AU242" s="74" t="str">
        <f>VLOOKUP($A:$A,Variables_extraites!$A:$AD,29,FALSE)</f>
        <v>NA</v>
      </c>
      <c r="AV242" s="74" t="str">
        <f>VLOOKUP($A:$A,Variables_extraites!$A:$AD,30,FALSE)</f>
        <v>NA</v>
      </c>
      <c r="AW242" s="877">
        <v>7.3646599718147598</v>
      </c>
      <c r="AX242" s="877">
        <v>6.9729223642254201</v>
      </c>
      <c r="AY242" s="877">
        <v>4.5680321047712802</v>
      </c>
      <c r="AZ242" s="877">
        <v>1.84398384404833</v>
      </c>
      <c r="BA242" s="877">
        <v>7.5364415049673799</v>
      </c>
      <c r="BB242" s="877">
        <v>6.3230097106128103</v>
      </c>
      <c r="BC242" s="877">
        <v>8.9320670785928602</v>
      </c>
      <c r="BD242" s="877">
        <v>7.3552629902205702</v>
      </c>
      <c r="BE242" s="877">
        <v>5.5326286575171704</v>
      </c>
      <c r="BF242" s="877">
        <v>1.9259994185562199</v>
      </c>
      <c r="BG242" s="877">
        <v>6.1957412932464502</v>
      </c>
      <c r="BH242" s="877">
        <v>6.2966409446834799</v>
      </c>
      <c r="BI242" s="877">
        <v>7.2693137263480301</v>
      </c>
      <c r="BJ242" s="877">
        <v>3.71259578044703</v>
      </c>
      <c r="BK242" s="877">
        <v>5.5341861390901004</v>
      </c>
      <c r="BL242" s="877">
        <v>7.5255991079223099</v>
      </c>
      <c r="BM242" s="877">
        <v>5.7586229824402402</v>
      </c>
      <c r="BN242" s="877">
        <v>5.7975318395719597</v>
      </c>
      <c r="BO242" s="877">
        <v>4.2615308152434102</v>
      </c>
      <c r="BP242" s="877">
        <v>4.8816646193203503</v>
      </c>
      <c r="BQ242" s="877">
        <v>7.5000849879937697</v>
      </c>
      <c r="BR242" s="877">
        <v>5.0325416972700401</v>
      </c>
      <c r="BS242" s="877">
        <v>9.3499004207389191</v>
      </c>
      <c r="BT242" s="877">
        <v>0.64154602908752401</v>
      </c>
      <c r="BU242" s="877">
        <v>6.39677601078753</v>
      </c>
      <c r="BV242" s="877">
        <v>5.6458745503090304</v>
      </c>
      <c r="BW242" s="877">
        <v>4.5316933608614702</v>
      </c>
      <c r="BX242" s="877">
        <v>10.397760186826099</v>
      </c>
      <c r="BY242" s="877">
        <v>2.6848187375532202</v>
      </c>
      <c r="BZ242" s="877">
        <v>7.76453989857671</v>
      </c>
      <c r="CA242" s="877">
        <v>3.7136958148433599</v>
      </c>
      <c r="CB242" s="877">
        <v>2.6332202882493601</v>
      </c>
      <c r="CC242" s="877">
        <v>1.3642343135174899</v>
      </c>
      <c r="CD242" s="877">
        <v>8.7083543916513992</v>
      </c>
    </row>
    <row r="243" spans="1:82" ht="15.75" x14ac:dyDescent="0.25">
      <c r="A243" s="876">
        <v>1173</v>
      </c>
      <c r="B243" s="511">
        <v>173</v>
      </c>
      <c r="C243" s="61">
        <v>5</v>
      </c>
      <c r="D243" s="29" t="s">
        <v>2121</v>
      </c>
      <c r="E243" s="27">
        <v>10622</v>
      </c>
      <c r="F243" s="911" t="s">
        <v>2119</v>
      </c>
      <c r="G243" s="911" t="s">
        <v>2119</v>
      </c>
      <c r="H243" s="512">
        <v>67.753424657534296</v>
      </c>
      <c r="I243" s="514">
        <v>30.450624628197509</v>
      </c>
      <c r="J243" s="511">
        <v>0</v>
      </c>
      <c r="K243" s="514">
        <v>3</v>
      </c>
      <c r="L243" s="511">
        <v>1</v>
      </c>
      <c r="M243" s="936">
        <v>36</v>
      </c>
      <c r="N243" s="916"/>
      <c r="O243" s="914"/>
      <c r="P243" s="915"/>
      <c r="Q243" s="916"/>
      <c r="R243" s="227"/>
      <c r="S243" s="227"/>
      <c r="T243" s="334">
        <v>55</v>
      </c>
      <c r="U243" s="334"/>
      <c r="V243" s="937"/>
      <c r="W243" s="937"/>
      <c r="X243" s="938">
        <v>74.573251445155194</v>
      </c>
      <c r="Y243" s="28">
        <f>VLOOKUP($A:$A,Variables_extraites!$A:$AD,7,FALSE)</f>
        <v>0</v>
      </c>
      <c r="Z243" s="28">
        <f>VLOOKUP($A:$A,Variables_extraites!$A:$AD,8,FALSE)</f>
        <v>0</v>
      </c>
      <c r="AA243" s="28">
        <f>VLOOKUP($A:$A,Variables_extraites!$A:$AD,9,FALSE)</f>
        <v>10.4</v>
      </c>
      <c r="AB243" s="28">
        <f>VLOOKUP($A:$A,Variables_extraites!$A:$AD,10,FALSE)</f>
        <v>1</v>
      </c>
      <c r="AC243" s="28" t="str">
        <f>VLOOKUP($A:$A,Variables_extraites!$A:$AD,11,FALSE)</f>
        <v>NA</v>
      </c>
      <c r="AD243" s="28" t="str">
        <f>VLOOKUP($A:$A,Variables_extraites!$A:$AD,12,FALSE)</f>
        <v>NA</v>
      </c>
      <c r="AE243" s="74">
        <f>VLOOKUP($A:$A,Variables_extraites!$A:$AD,13,FALSE)</f>
        <v>24</v>
      </c>
      <c r="AF243" s="74" t="str">
        <f>VLOOKUP($A:$A,Variables_extraites!$A:$AD,14,FALSE)</f>
        <v>NA</v>
      </c>
      <c r="AG243" s="84" t="str">
        <f>VLOOKUP($A:$A,Variables_extraites!$A:$AD,15,FALSE)</f>
        <v>NA</v>
      </c>
      <c r="AH243" s="74" t="str">
        <f>VLOOKUP($A:$A,Variables_extraites!$A:$AD,16,FALSE)</f>
        <v>NA</v>
      </c>
      <c r="AI243" s="58" t="str">
        <f>VLOOKUP($A:$A,Variables_extraites!$A:$AD,17,FALSE)</f>
        <v>NA</v>
      </c>
      <c r="AJ243" s="58" t="str">
        <f>VLOOKUP($A:$A,Variables_extraites!$A:$AD,18,FALSE)</f>
        <v>NA</v>
      </c>
      <c r="AK243" s="74">
        <f>VLOOKUP($A:$A,Variables_extraites!$A:$AD,19,FALSE)</f>
        <v>1</v>
      </c>
      <c r="AL243" s="58">
        <f>VLOOKUP($A:$A,Variables_extraites!$A:$AD,20,FALSE)</f>
        <v>42101</v>
      </c>
      <c r="AM243" s="74">
        <f>VLOOKUP($A:$A,Variables_extraites!$A:$AD,21,FALSE)</f>
        <v>11</v>
      </c>
      <c r="AN243" s="74" t="str">
        <f>VLOOKUP($A:$A,Variables_extraites!$A:$AD,22,FALSE)</f>
        <v>NA</v>
      </c>
      <c r="AO243" s="58" t="str">
        <f>VLOOKUP($A:$A,Variables_extraites!$A:$AD,23,FALSE)</f>
        <v>NA</v>
      </c>
      <c r="AP243" s="74" t="str">
        <f>VLOOKUP($A:$A,Variables_extraites!$A:$AD,24,FALSE)</f>
        <v>NA</v>
      </c>
      <c r="AQ243" s="74" t="str">
        <f>VLOOKUP($A:$A,Variables_extraites!$A:$AD,25,FALSE)</f>
        <v>NA</v>
      </c>
      <c r="AR243" s="58" t="str">
        <f>VLOOKUP($A:$A,Variables_extraites!$A:$AD,26,FALSE)</f>
        <v>NA</v>
      </c>
      <c r="AS243" s="74" t="str">
        <f>VLOOKUP($A:$A,Variables_extraites!$A:$AD,27,FALSE)</f>
        <v>NA</v>
      </c>
      <c r="AT243" s="74" t="str">
        <f>VLOOKUP($A:$A,Variables_extraites!$A:$AD,28,FALSE)</f>
        <v>NA</v>
      </c>
      <c r="AU243" s="74" t="str">
        <f>VLOOKUP($A:$A,Variables_extraites!$A:$AD,29,FALSE)</f>
        <v>NA</v>
      </c>
      <c r="AV243" s="74" t="str">
        <f>VLOOKUP($A:$A,Variables_extraites!$A:$AD,30,FALSE)</f>
        <v>NA</v>
      </c>
      <c r="AW243" s="877">
        <v>8.7044916026481793</v>
      </c>
      <c r="AX243" s="877">
        <v>6.0125686735030603</v>
      </c>
      <c r="AY243" s="877">
        <v>4.6937657122177798</v>
      </c>
      <c r="AZ243" s="877">
        <v>3.4436066514756098</v>
      </c>
      <c r="BA243" s="877">
        <v>7.5921580021253599</v>
      </c>
      <c r="BB243" s="877">
        <v>8.6781775673839103</v>
      </c>
      <c r="BC243" s="877">
        <v>7.2793784312344796</v>
      </c>
      <c r="BD243" s="877">
        <v>8.1803070199694297</v>
      </c>
      <c r="BE243" s="877">
        <v>6.1055942757951902</v>
      </c>
      <c r="BF243" s="877">
        <v>0.80735492205760395</v>
      </c>
      <c r="BG243" s="877">
        <v>6.0281270823171402</v>
      </c>
      <c r="BH243" s="877">
        <v>6.46988597627446</v>
      </c>
      <c r="BI243" s="877">
        <v>7.7095663538399899</v>
      </c>
      <c r="BJ243" s="877">
        <v>4.7393080708603899</v>
      </c>
      <c r="BK243" s="877">
        <v>5.83794324189103</v>
      </c>
      <c r="BL243" s="877">
        <v>7.3454496025321898</v>
      </c>
      <c r="BM243" s="877">
        <v>6.9550105052152897</v>
      </c>
      <c r="BN243" s="877">
        <v>7.1759237420637598</v>
      </c>
      <c r="BO243" s="877">
        <v>5.8492487027644096</v>
      </c>
      <c r="BP243" s="877">
        <v>6.2656619245218899</v>
      </c>
      <c r="BQ243" s="877">
        <v>7.6237352017309501</v>
      </c>
      <c r="BR243" s="877">
        <v>0.176322772640463</v>
      </c>
      <c r="BS243" s="877">
        <v>9.8479812522269494</v>
      </c>
      <c r="BT243" s="877">
        <v>-0.28630418515664102</v>
      </c>
      <c r="BU243" s="877">
        <v>5.3736482113346904</v>
      </c>
      <c r="BV243" s="877">
        <v>6.7685813421736096</v>
      </c>
      <c r="BW243" s="877">
        <v>4.6461626571578902</v>
      </c>
      <c r="BX243" s="877">
        <v>12.0056912091465</v>
      </c>
      <c r="BY243" s="877">
        <v>3.7059779016825201</v>
      </c>
      <c r="BZ243" s="877">
        <v>6.3409182702721196</v>
      </c>
      <c r="CA243" s="877">
        <v>4.2008495746372096</v>
      </c>
      <c r="CB243" s="877">
        <v>5.6647729388743704</v>
      </c>
      <c r="CC243" s="877">
        <v>5.1973254386942296</v>
      </c>
      <c r="CD243" s="877">
        <v>10.1342854373836</v>
      </c>
    </row>
    <row r="244" spans="1:82" ht="15.75" x14ac:dyDescent="0.25">
      <c r="A244" s="876">
        <v>1174</v>
      </c>
      <c r="B244" s="735">
        <v>174</v>
      </c>
      <c r="C244" s="27">
        <v>5</v>
      </c>
      <c r="D244" s="29" t="s">
        <v>2121</v>
      </c>
      <c r="E244" s="27">
        <v>10385</v>
      </c>
      <c r="F244" s="911" t="s">
        <v>2119</v>
      </c>
      <c r="G244" s="911" t="s">
        <v>2119</v>
      </c>
      <c r="H244" s="953">
        <v>56.010958904109586</v>
      </c>
      <c r="I244" s="107">
        <v>19</v>
      </c>
      <c r="J244" s="735">
        <v>1</v>
      </c>
      <c r="K244" s="74"/>
      <c r="L244" s="27">
        <v>0</v>
      </c>
      <c r="M244" s="939">
        <v>54</v>
      </c>
      <c r="N244" s="940"/>
      <c r="O244" s="933"/>
      <c r="P244" s="941"/>
      <c r="Q244" s="940"/>
      <c r="R244" s="72"/>
      <c r="S244" s="72"/>
      <c r="T244" s="942"/>
      <c r="U244" s="943"/>
      <c r="V244" s="944"/>
      <c r="W244" s="944"/>
      <c r="X244" s="582"/>
      <c r="Y244" s="28" t="str">
        <f>VLOOKUP($A:$A,Variables_extraites!$A:$AD,7,FALSE)</f>
        <v>NA</v>
      </c>
      <c r="Z244" s="28" t="str">
        <f>VLOOKUP($A:$A,Variables_extraites!$A:$AD,8,FALSE)</f>
        <v>NA</v>
      </c>
      <c r="AA244" s="28">
        <f>VLOOKUP($A:$A,Variables_extraites!$A:$AD,9,FALSE)</f>
        <v>14.3</v>
      </c>
      <c r="AB244" s="28" t="str">
        <f>VLOOKUP($A:$A,Variables_extraites!$A:$AD,10,FALSE)</f>
        <v>NA</v>
      </c>
      <c r="AC244" s="28" t="str">
        <f>VLOOKUP($A:$A,Variables_extraites!$A:$AD,11,FALSE)</f>
        <v>NA</v>
      </c>
      <c r="AD244" s="28" t="str">
        <f>VLOOKUP($A:$A,Variables_extraites!$A:$AD,12,FALSE)</f>
        <v>NA</v>
      </c>
      <c r="AE244" s="74" t="str">
        <f>VLOOKUP($A:$A,Variables_extraites!$A:$AD,13,FALSE)</f>
        <v>NA</v>
      </c>
      <c r="AF244" s="74" t="str">
        <f>VLOOKUP($A:$A,Variables_extraites!$A:$AD,14,FALSE)</f>
        <v>NA</v>
      </c>
      <c r="AG244" s="84" t="str">
        <f>VLOOKUP($A:$A,Variables_extraites!$A:$AD,15,FALSE)</f>
        <v>NA</v>
      </c>
      <c r="AH244" s="74" t="str">
        <f>VLOOKUP($A:$A,Variables_extraites!$A:$AD,16,FALSE)</f>
        <v>NA</v>
      </c>
      <c r="AI244" s="58" t="str">
        <f>VLOOKUP($A:$A,Variables_extraites!$A:$AD,17,FALSE)</f>
        <v>NA</v>
      </c>
      <c r="AJ244" s="58" t="str">
        <f>VLOOKUP($A:$A,Variables_extraites!$A:$AD,18,FALSE)</f>
        <v>NA</v>
      </c>
      <c r="AK244" s="74" t="str">
        <f>VLOOKUP($A:$A,Variables_extraites!$A:$AD,19,FALSE)</f>
        <v>NA</v>
      </c>
      <c r="AL244" s="58" t="str">
        <f>VLOOKUP($A:$A,Variables_extraites!$A:$AD,20,FALSE)</f>
        <v>NA</v>
      </c>
      <c r="AM244" s="74" t="str">
        <f>VLOOKUP($A:$A,Variables_extraites!$A:$AD,21,FALSE)</f>
        <v>NA</v>
      </c>
      <c r="AN244" s="74" t="str">
        <f>VLOOKUP($A:$A,Variables_extraites!$A:$AD,22,FALSE)</f>
        <v>NA</v>
      </c>
      <c r="AO244" s="58" t="str">
        <f>VLOOKUP($A:$A,Variables_extraites!$A:$AD,23,FALSE)</f>
        <v>NA</v>
      </c>
      <c r="AP244" s="74" t="str">
        <f>VLOOKUP($A:$A,Variables_extraites!$A:$AD,24,FALSE)</f>
        <v>NA</v>
      </c>
      <c r="AQ244" s="74" t="str">
        <f>VLOOKUP($A:$A,Variables_extraites!$A:$AD,25,FALSE)</f>
        <v>NA</v>
      </c>
      <c r="AR244" s="58" t="str">
        <f>VLOOKUP($A:$A,Variables_extraites!$A:$AD,26,FALSE)</f>
        <v>NA</v>
      </c>
      <c r="AS244" s="74" t="str">
        <f>VLOOKUP($A:$A,Variables_extraites!$A:$AD,27,FALSE)</f>
        <v>NA</v>
      </c>
      <c r="AT244" s="74" t="str">
        <f>VLOOKUP($A:$A,Variables_extraites!$A:$AD,28,FALSE)</f>
        <v>NA</v>
      </c>
      <c r="AU244" s="74" t="str">
        <f>VLOOKUP($A:$A,Variables_extraites!$A:$AD,29,FALSE)</f>
        <v>NA</v>
      </c>
      <c r="AV244" s="74" t="str">
        <f>VLOOKUP($A:$A,Variables_extraites!$A:$AD,30,FALSE)</f>
        <v>NA</v>
      </c>
      <c r="AW244" s="877">
        <v>8.7556553992909407</v>
      </c>
      <c r="AX244" s="877">
        <v>6.1779177921958404</v>
      </c>
      <c r="AY244" s="877">
        <v>4.3240905160379803</v>
      </c>
      <c r="AZ244" s="877">
        <v>4.2125693388508099</v>
      </c>
      <c r="BA244" s="877">
        <v>6.8402114326574699</v>
      </c>
      <c r="BB244" s="877">
        <v>9.0612901780291004</v>
      </c>
      <c r="BC244" s="877">
        <v>6.5533605033353304</v>
      </c>
      <c r="BD244" s="877">
        <v>7.4770296530130604</v>
      </c>
      <c r="BE244" s="877">
        <v>6.3168698050643304</v>
      </c>
      <c r="BF244" s="877">
        <v>0.89530262133330696</v>
      </c>
      <c r="BG244" s="877">
        <v>6.2709026491671302</v>
      </c>
      <c r="BH244" s="877">
        <v>7.3010388499031498</v>
      </c>
      <c r="BI244" s="877">
        <v>7.7626810118833403</v>
      </c>
      <c r="BJ244" s="877">
        <v>4.1723274916576196</v>
      </c>
      <c r="BK244" s="877">
        <v>6.4536821858721796</v>
      </c>
      <c r="BL244" s="877">
        <v>6.9250499647273598</v>
      </c>
      <c r="BM244" s="877">
        <v>6.69946834646142</v>
      </c>
      <c r="BN244" s="877">
        <v>6.6158870739160598</v>
      </c>
      <c r="BO244" s="877">
        <v>6.2604020930257898</v>
      </c>
      <c r="BP244" s="877">
        <v>6.2602138867714201</v>
      </c>
      <c r="BQ244" s="877">
        <v>8.0478873293965503</v>
      </c>
      <c r="BR244" s="877">
        <v>-0.68965987938784901</v>
      </c>
      <c r="BS244" s="877">
        <v>10.6082178530215</v>
      </c>
      <c r="BT244" s="877">
        <v>-2.1844245711374302</v>
      </c>
      <c r="BU244" s="877">
        <v>5.7543530716921296</v>
      </c>
      <c r="BV244" s="877">
        <v>6.8270568365001498</v>
      </c>
      <c r="BW244" s="877">
        <v>3.7452373321297499</v>
      </c>
      <c r="BX244" s="877">
        <v>12.9894885238801</v>
      </c>
      <c r="BY244" s="877">
        <v>4.2016338611696504</v>
      </c>
      <c r="BZ244" s="877">
        <v>5.5100124654485096</v>
      </c>
      <c r="CA244" s="877">
        <v>4.8904466926799097</v>
      </c>
      <c r="CB244" s="877">
        <v>7.4794760584315796</v>
      </c>
      <c r="CC244" s="877">
        <v>6.44401295107998</v>
      </c>
      <c r="CD244" s="877">
        <v>12.792642424158901</v>
      </c>
    </row>
    <row r="245" spans="1:82" ht="15.75" x14ac:dyDescent="0.25">
      <c r="A245" s="876">
        <v>1175</v>
      </c>
      <c r="B245" s="511">
        <v>175</v>
      </c>
      <c r="C245" s="61">
        <v>5</v>
      </c>
      <c r="D245" s="29" t="s">
        <v>2121</v>
      </c>
      <c r="E245" s="27">
        <v>10422</v>
      </c>
      <c r="F245" s="911" t="s">
        <v>2119</v>
      </c>
      <c r="G245" s="911"/>
      <c r="H245" s="952">
        <v>72.698630136986296</v>
      </c>
      <c r="I245" s="514">
        <v>25.969529085872576</v>
      </c>
      <c r="J245" s="511">
        <v>1</v>
      </c>
      <c r="K245" s="514">
        <v>2</v>
      </c>
      <c r="L245" s="511">
        <v>0</v>
      </c>
      <c r="M245" s="936">
        <v>49</v>
      </c>
      <c r="N245" s="916"/>
      <c r="O245" s="914"/>
      <c r="P245" s="915"/>
      <c r="Q245" s="916"/>
      <c r="R245" s="227"/>
      <c r="S245" s="227"/>
      <c r="T245" s="334"/>
      <c r="U245" s="334"/>
      <c r="V245" s="937"/>
      <c r="W245" s="937"/>
      <c r="X245" s="938">
        <v>37.354847979138398</v>
      </c>
      <c r="Y245" s="28">
        <f>VLOOKUP($A:$A,Variables_extraites!$A:$AD,7,FALSE)</f>
        <v>0</v>
      </c>
      <c r="Z245" s="28">
        <f>VLOOKUP($A:$A,Variables_extraites!$A:$AD,8,FALSE)</f>
        <v>0</v>
      </c>
      <c r="AA245" s="28">
        <f>VLOOKUP($A:$A,Variables_extraites!$A:$AD,9,FALSE)</f>
        <v>11.1</v>
      </c>
      <c r="AB245" s="28">
        <f>VLOOKUP($A:$A,Variables_extraites!$A:$AD,10,FALSE)</f>
        <v>0</v>
      </c>
      <c r="AC245" s="28" t="str">
        <f>VLOOKUP($A:$A,Variables_extraites!$A:$AD,11,FALSE)</f>
        <v>NA</v>
      </c>
      <c r="AD245" s="28" t="str">
        <f>VLOOKUP($A:$A,Variables_extraites!$A:$AD,12,FALSE)</f>
        <v>NA</v>
      </c>
      <c r="AE245" s="74">
        <f>VLOOKUP($A:$A,Variables_extraites!$A:$AD,13,FALSE)</f>
        <v>28</v>
      </c>
      <c r="AF245" s="74" t="str">
        <f>VLOOKUP($A:$A,Variables_extraites!$A:$AD,14,FALSE)</f>
        <v>NA</v>
      </c>
      <c r="AG245" s="84" t="str">
        <f>VLOOKUP($A:$A,Variables_extraites!$A:$AD,15,FALSE)</f>
        <v>NA</v>
      </c>
      <c r="AH245" s="74" t="str">
        <f>VLOOKUP($A:$A,Variables_extraites!$A:$AD,16,FALSE)</f>
        <v>NA</v>
      </c>
      <c r="AI245" s="58" t="str">
        <f>VLOOKUP($A:$A,Variables_extraites!$A:$AD,17,FALSE)</f>
        <v>NA</v>
      </c>
      <c r="AJ245" s="58" t="str">
        <f>VLOOKUP($A:$A,Variables_extraites!$A:$AD,18,FALSE)</f>
        <v>NA</v>
      </c>
      <c r="AK245" s="74">
        <f>VLOOKUP($A:$A,Variables_extraites!$A:$AD,19,FALSE)</f>
        <v>0</v>
      </c>
      <c r="AL245" s="58">
        <f>VLOOKUP($A:$A,Variables_extraites!$A:$AD,20,FALSE)</f>
        <v>43557</v>
      </c>
      <c r="AM245" s="74">
        <f>VLOOKUP($A:$A,Variables_extraites!$A:$AD,21,FALSE)</f>
        <v>62</v>
      </c>
      <c r="AN245" s="74" t="str">
        <f>VLOOKUP($A:$A,Variables_extraites!$A:$AD,22,FALSE)</f>
        <v>NA</v>
      </c>
      <c r="AO245" s="58" t="str">
        <f>VLOOKUP($A:$A,Variables_extraites!$A:$AD,23,FALSE)</f>
        <v>NA</v>
      </c>
      <c r="AP245" s="74" t="str">
        <f>VLOOKUP($A:$A,Variables_extraites!$A:$AD,24,FALSE)</f>
        <v>NA</v>
      </c>
      <c r="AQ245" s="74" t="str">
        <f>VLOOKUP($A:$A,Variables_extraites!$A:$AD,25,FALSE)</f>
        <v>NA</v>
      </c>
      <c r="AR245" s="58" t="str">
        <f>VLOOKUP($A:$A,Variables_extraites!$A:$AD,26,FALSE)</f>
        <v>NA</v>
      </c>
      <c r="AS245" s="74" t="str">
        <f>VLOOKUP($A:$A,Variables_extraites!$A:$AD,27,FALSE)</f>
        <v>NA</v>
      </c>
      <c r="AT245" s="74" t="str">
        <f>VLOOKUP($A:$A,Variables_extraites!$A:$AD,28,FALSE)</f>
        <v>NA</v>
      </c>
      <c r="AU245" s="74" t="str">
        <f>VLOOKUP($A:$A,Variables_extraites!$A:$AD,29,FALSE)</f>
        <v>NA</v>
      </c>
      <c r="AV245" s="74" t="str">
        <f>VLOOKUP($A:$A,Variables_extraites!$A:$AD,30,FALSE)</f>
        <v>NA</v>
      </c>
      <c r="AW245" s="877" t="s">
        <v>64</v>
      </c>
      <c r="AX245" s="877" t="s">
        <v>64</v>
      </c>
      <c r="AY245" s="877" t="s">
        <v>64</v>
      </c>
      <c r="AZ245" s="877" t="s">
        <v>64</v>
      </c>
      <c r="BA245" s="877" t="s">
        <v>64</v>
      </c>
      <c r="BB245" s="877" t="s">
        <v>64</v>
      </c>
      <c r="BC245" s="877" t="s">
        <v>64</v>
      </c>
      <c r="BD245" s="877" t="s">
        <v>64</v>
      </c>
      <c r="BE245" s="877" t="s">
        <v>64</v>
      </c>
      <c r="BF245" s="877" t="s">
        <v>64</v>
      </c>
      <c r="BG245" s="877" t="s">
        <v>64</v>
      </c>
      <c r="BH245" s="877" t="s">
        <v>64</v>
      </c>
      <c r="BI245" s="877" t="s">
        <v>64</v>
      </c>
      <c r="BJ245" s="877" t="s">
        <v>64</v>
      </c>
      <c r="BK245" s="877" t="s">
        <v>64</v>
      </c>
      <c r="BL245" s="877" t="s">
        <v>64</v>
      </c>
      <c r="BM245" s="877" t="s">
        <v>64</v>
      </c>
      <c r="BN245" s="877" t="s">
        <v>64</v>
      </c>
      <c r="BO245" s="877" t="s">
        <v>64</v>
      </c>
      <c r="BP245" s="877" t="s">
        <v>64</v>
      </c>
      <c r="BQ245" s="877" t="s">
        <v>64</v>
      </c>
      <c r="BR245" s="877" t="s">
        <v>64</v>
      </c>
      <c r="BS245" s="877" t="s">
        <v>64</v>
      </c>
      <c r="BT245" s="877" t="s">
        <v>64</v>
      </c>
      <c r="BU245" s="877" t="s">
        <v>64</v>
      </c>
      <c r="BV245" s="877" t="s">
        <v>64</v>
      </c>
      <c r="BW245" s="877" t="s">
        <v>64</v>
      </c>
      <c r="BX245" s="877" t="s">
        <v>64</v>
      </c>
      <c r="BY245" s="877" t="s">
        <v>64</v>
      </c>
      <c r="BZ245" s="877" t="s">
        <v>64</v>
      </c>
      <c r="CA245" s="877" t="s">
        <v>64</v>
      </c>
      <c r="CB245" s="877" t="s">
        <v>64</v>
      </c>
      <c r="CC245" s="877" t="s">
        <v>64</v>
      </c>
      <c r="CD245" s="877" t="s">
        <v>64</v>
      </c>
    </row>
    <row r="246" spans="1:82" ht="15.75" x14ac:dyDescent="0.25">
      <c r="A246" s="876">
        <v>1176</v>
      </c>
      <c r="B246" s="735">
        <v>176</v>
      </c>
      <c r="C246" s="27">
        <v>5</v>
      </c>
      <c r="D246" s="29" t="s">
        <v>2121</v>
      </c>
      <c r="E246" s="27">
        <v>10493</v>
      </c>
      <c r="F246" s="911" t="s">
        <v>2119</v>
      </c>
      <c r="G246" s="911"/>
      <c r="H246" s="107">
        <v>66.252054794520546</v>
      </c>
      <c r="I246" s="107">
        <v>26.5</v>
      </c>
      <c r="J246" s="735">
        <v>0</v>
      </c>
      <c r="K246" s="74"/>
      <c r="L246" s="27">
        <v>0</v>
      </c>
      <c r="M246" s="939">
        <v>80</v>
      </c>
      <c r="N246" s="940"/>
      <c r="O246" s="933"/>
      <c r="P246" s="941"/>
      <c r="Q246" s="940"/>
      <c r="R246" s="72"/>
      <c r="S246" s="72"/>
      <c r="T246" s="942"/>
      <c r="U246" s="943"/>
      <c r="V246" s="944"/>
      <c r="W246" s="944"/>
      <c r="X246" s="582"/>
      <c r="Y246" s="28" t="str">
        <f>VLOOKUP($A:$A,Variables_extraites!$A:$AD,7,FALSE)</f>
        <v>NA</v>
      </c>
      <c r="Z246" s="28" t="str">
        <f>VLOOKUP($A:$A,Variables_extraites!$A:$AD,8,FALSE)</f>
        <v>NA</v>
      </c>
      <c r="AA246" s="28">
        <f>VLOOKUP($A:$A,Variables_extraites!$A:$AD,9,FALSE)</f>
        <v>18.3</v>
      </c>
      <c r="AB246" s="28" t="str">
        <f>VLOOKUP($A:$A,Variables_extraites!$A:$AD,10,FALSE)</f>
        <v>NA</v>
      </c>
      <c r="AC246" s="28" t="str">
        <f>VLOOKUP($A:$A,Variables_extraites!$A:$AD,11,FALSE)</f>
        <v>NA</v>
      </c>
      <c r="AD246" s="28" t="str">
        <f>VLOOKUP($A:$A,Variables_extraites!$A:$AD,12,FALSE)</f>
        <v>NA</v>
      </c>
      <c r="AE246" s="74" t="str">
        <f>VLOOKUP($A:$A,Variables_extraites!$A:$AD,13,FALSE)</f>
        <v>NA</v>
      </c>
      <c r="AF246" s="74" t="str">
        <f>VLOOKUP($A:$A,Variables_extraites!$A:$AD,14,FALSE)</f>
        <v>NA</v>
      </c>
      <c r="AG246" s="84" t="str">
        <f>VLOOKUP($A:$A,Variables_extraites!$A:$AD,15,FALSE)</f>
        <v>NA</v>
      </c>
      <c r="AH246" s="74" t="str">
        <f>VLOOKUP($A:$A,Variables_extraites!$A:$AD,16,FALSE)</f>
        <v>NA</v>
      </c>
      <c r="AI246" s="58" t="str">
        <f>VLOOKUP($A:$A,Variables_extraites!$A:$AD,17,FALSE)</f>
        <v>NA</v>
      </c>
      <c r="AJ246" s="58" t="str">
        <f>VLOOKUP($A:$A,Variables_extraites!$A:$AD,18,FALSE)</f>
        <v>NA</v>
      </c>
      <c r="AK246" s="74" t="str">
        <f>VLOOKUP($A:$A,Variables_extraites!$A:$AD,19,FALSE)</f>
        <v>NA</v>
      </c>
      <c r="AL246" s="58" t="str">
        <f>VLOOKUP($A:$A,Variables_extraites!$A:$AD,20,FALSE)</f>
        <v>NA</v>
      </c>
      <c r="AM246" s="74" t="str">
        <f>VLOOKUP($A:$A,Variables_extraites!$A:$AD,21,FALSE)</f>
        <v>NA</v>
      </c>
      <c r="AN246" s="74" t="str">
        <f>VLOOKUP($A:$A,Variables_extraites!$A:$AD,22,FALSE)</f>
        <v>NA</v>
      </c>
      <c r="AO246" s="58" t="str">
        <f>VLOOKUP($A:$A,Variables_extraites!$A:$AD,23,FALSE)</f>
        <v>NA</v>
      </c>
      <c r="AP246" s="74" t="str">
        <f>VLOOKUP($A:$A,Variables_extraites!$A:$AD,24,FALSE)</f>
        <v>NA</v>
      </c>
      <c r="AQ246" s="74" t="str">
        <f>VLOOKUP($A:$A,Variables_extraites!$A:$AD,25,FALSE)</f>
        <v>NA</v>
      </c>
      <c r="AR246" s="58" t="str">
        <f>VLOOKUP($A:$A,Variables_extraites!$A:$AD,26,FALSE)</f>
        <v>NA</v>
      </c>
      <c r="AS246" s="74" t="str">
        <f>VLOOKUP($A:$A,Variables_extraites!$A:$AD,27,FALSE)</f>
        <v>NA</v>
      </c>
      <c r="AT246" s="74" t="str">
        <f>VLOOKUP($A:$A,Variables_extraites!$A:$AD,28,FALSE)</f>
        <v>NA</v>
      </c>
      <c r="AU246" s="74" t="str">
        <f>VLOOKUP($A:$A,Variables_extraites!$A:$AD,29,FALSE)</f>
        <v>NA</v>
      </c>
      <c r="AV246" s="74" t="str">
        <f>VLOOKUP($A:$A,Variables_extraites!$A:$AD,30,FALSE)</f>
        <v>NA</v>
      </c>
      <c r="AW246" s="877" t="s">
        <v>64</v>
      </c>
      <c r="AX246" s="877" t="s">
        <v>64</v>
      </c>
      <c r="AY246" s="877" t="s">
        <v>64</v>
      </c>
      <c r="AZ246" s="877" t="s">
        <v>64</v>
      </c>
      <c r="BA246" s="877" t="s">
        <v>64</v>
      </c>
      <c r="BB246" s="877" t="s">
        <v>64</v>
      </c>
      <c r="BC246" s="877" t="s">
        <v>64</v>
      </c>
      <c r="BD246" s="877" t="s">
        <v>64</v>
      </c>
      <c r="BE246" s="877" t="s">
        <v>64</v>
      </c>
      <c r="BF246" s="877" t="s">
        <v>64</v>
      </c>
      <c r="BG246" s="877" t="s">
        <v>64</v>
      </c>
      <c r="BH246" s="877" t="s">
        <v>64</v>
      </c>
      <c r="BI246" s="877" t="s">
        <v>64</v>
      </c>
      <c r="BJ246" s="877" t="s">
        <v>64</v>
      </c>
      <c r="BK246" s="877" t="s">
        <v>64</v>
      </c>
      <c r="BL246" s="877" t="s">
        <v>64</v>
      </c>
      <c r="BM246" s="877" t="s">
        <v>64</v>
      </c>
      <c r="BN246" s="877" t="s">
        <v>64</v>
      </c>
      <c r="BO246" s="877" t="s">
        <v>64</v>
      </c>
      <c r="BP246" s="877" t="s">
        <v>64</v>
      </c>
      <c r="BQ246" s="877" t="s">
        <v>64</v>
      </c>
      <c r="BR246" s="877" t="s">
        <v>64</v>
      </c>
      <c r="BS246" s="877" t="s">
        <v>64</v>
      </c>
      <c r="BT246" s="877" t="s">
        <v>64</v>
      </c>
      <c r="BU246" s="877" t="s">
        <v>64</v>
      </c>
      <c r="BV246" s="877" t="s">
        <v>64</v>
      </c>
      <c r="BW246" s="877" t="s">
        <v>64</v>
      </c>
      <c r="BX246" s="877" t="s">
        <v>64</v>
      </c>
      <c r="BY246" s="877" t="s">
        <v>64</v>
      </c>
      <c r="BZ246" s="877" t="s">
        <v>64</v>
      </c>
      <c r="CA246" s="877" t="s">
        <v>64</v>
      </c>
      <c r="CB246" s="877" t="s">
        <v>64</v>
      </c>
      <c r="CC246" s="877" t="s">
        <v>64</v>
      </c>
      <c r="CD246" s="877" t="s">
        <v>64</v>
      </c>
    </row>
    <row r="247" spans="1:82" ht="15.75" x14ac:dyDescent="0.25">
      <c r="A247" s="876">
        <v>1177</v>
      </c>
      <c r="B247" s="755">
        <v>177</v>
      </c>
      <c r="C247" s="137">
        <v>5</v>
      </c>
      <c r="D247" s="29"/>
      <c r="E247" s="27"/>
      <c r="F247" s="911"/>
      <c r="G247" s="911"/>
      <c r="H247" s="156">
        <v>66.783561643835611</v>
      </c>
      <c r="I247" s="156">
        <v>24.4</v>
      </c>
      <c r="J247" s="755">
        <v>0</v>
      </c>
      <c r="K247" s="156"/>
      <c r="L247" s="27">
        <v>0</v>
      </c>
      <c r="M247" s="939">
        <v>34</v>
      </c>
      <c r="N247" s="940"/>
      <c r="O247" s="933"/>
      <c r="P247" s="941"/>
      <c r="Q247" s="940"/>
      <c r="R247" s="72"/>
      <c r="S247" s="72"/>
      <c r="T247" s="942"/>
      <c r="U247" s="943"/>
      <c r="V247" s="944"/>
      <c r="W247" s="944"/>
      <c r="X247" s="962"/>
      <c r="Y247" s="28" t="e">
        <f>VLOOKUP($A:$A,Variables_extraites!$A:$AD,7,FALSE)</f>
        <v>#N/A</v>
      </c>
      <c r="Z247" s="28" t="e">
        <f>VLOOKUP($A:$A,Variables_extraites!$A:$AD,8,FALSE)</f>
        <v>#N/A</v>
      </c>
      <c r="AA247" s="28" t="e">
        <f>VLOOKUP($A:$A,Variables_extraites!$A:$AD,9,FALSE)</f>
        <v>#N/A</v>
      </c>
      <c r="AB247" s="28" t="e">
        <f>VLOOKUP($A:$A,Variables_extraites!$A:$AD,10,FALSE)</f>
        <v>#N/A</v>
      </c>
      <c r="AC247" s="28" t="e">
        <f>VLOOKUP($A:$A,Variables_extraites!$A:$AD,11,FALSE)</f>
        <v>#N/A</v>
      </c>
      <c r="AD247" s="28" t="e">
        <f>VLOOKUP($A:$A,Variables_extraites!$A:$AD,12,FALSE)</f>
        <v>#N/A</v>
      </c>
      <c r="AE247" s="74" t="e">
        <f>VLOOKUP($A:$A,Variables_extraites!$A:$AD,13,FALSE)</f>
        <v>#N/A</v>
      </c>
      <c r="AF247" s="74" t="e">
        <f>VLOOKUP($A:$A,Variables_extraites!$A:$AD,14,FALSE)</f>
        <v>#N/A</v>
      </c>
      <c r="AG247" s="84" t="e">
        <f>VLOOKUP($A:$A,Variables_extraites!$A:$AD,15,FALSE)</f>
        <v>#N/A</v>
      </c>
      <c r="AH247" s="74" t="e">
        <f>VLOOKUP($A:$A,Variables_extraites!$A:$AD,16,FALSE)</f>
        <v>#N/A</v>
      </c>
      <c r="AI247" s="58" t="e">
        <f>VLOOKUP($A:$A,Variables_extraites!$A:$AD,17,FALSE)</f>
        <v>#N/A</v>
      </c>
      <c r="AJ247" s="58" t="e">
        <f>VLOOKUP($A:$A,Variables_extraites!$A:$AD,18,FALSE)</f>
        <v>#N/A</v>
      </c>
      <c r="AK247" s="74" t="e">
        <f>VLOOKUP($A:$A,Variables_extraites!$A:$AD,19,FALSE)</f>
        <v>#N/A</v>
      </c>
      <c r="AL247" s="58" t="e">
        <f>VLOOKUP($A:$A,Variables_extraites!$A:$AD,20,FALSE)</f>
        <v>#N/A</v>
      </c>
      <c r="AM247" s="74" t="e">
        <f>VLOOKUP($A:$A,Variables_extraites!$A:$AD,21,FALSE)</f>
        <v>#N/A</v>
      </c>
      <c r="AN247" s="74" t="e">
        <f>VLOOKUP($A:$A,Variables_extraites!$A:$AD,22,FALSE)</f>
        <v>#N/A</v>
      </c>
      <c r="AO247" s="58" t="e">
        <f>VLOOKUP($A:$A,Variables_extraites!$A:$AD,23,FALSE)</f>
        <v>#N/A</v>
      </c>
      <c r="AP247" s="74" t="e">
        <f>VLOOKUP($A:$A,Variables_extraites!$A:$AD,24,FALSE)</f>
        <v>#N/A</v>
      </c>
      <c r="AQ247" s="74" t="e">
        <f>VLOOKUP($A:$A,Variables_extraites!$A:$AD,25,FALSE)</f>
        <v>#N/A</v>
      </c>
      <c r="AR247" s="58" t="e">
        <f>VLOOKUP($A:$A,Variables_extraites!$A:$AD,26,FALSE)</f>
        <v>#N/A</v>
      </c>
      <c r="AS247" s="74" t="e">
        <f>VLOOKUP($A:$A,Variables_extraites!$A:$AD,27,FALSE)</f>
        <v>#N/A</v>
      </c>
      <c r="AT247" s="74" t="e">
        <f>VLOOKUP($A:$A,Variables_extraites!$A:$AD,28,FALSE)</f>
        <v>#N/A</v>
      </c>
      <c r="AU247" s="74" t="e">
        <f>VLOOKUP($A:$A,Variables_extraites!$A:$AD,29,FALSE)</f>
        <v>#N/A</v>
      </c>
      <c r="AV247" s="74" t="e">
        <f>VLOOKUP($A:$A,Variables_extraites!$A:$AD,30,FALSE)</f>
        <v>#N/A</v>
      </c>
      <c r="AW247" s="877" t="s">
        <v>64</v>
      </c>
      <c r="AX247" s="877" t="s">
        <v>64</v>
      </c>
      <c r="AY247" s="877" t="s">
        <v>64</v>
      </c>
      <c r="AZ247" s="877" t="s">
        <v>64</v>
      </c>
      <c r="BA247" s="877" t="s">
        <v>64</v>
      </c>
      <c r="BB247" s="877" t="s">
        <v>64</v>
      </c>
      <c r="BC247" s="877" t="s">
        <v>64</v>
      </c>
      <c r="BD247" s="877" t="s">
        <v>64</v>
      </c>
      <c r="BE247" s="877" t="s">
        <v>64</v>
      </c>
      <c r="BF247" s="877" t="s">
        <v>64</v>
      </c>
      <c r="BG247" s="877" t="s">
        <v>64</v>
      </c>
      <c r="BH247" s="877" t="s">
        <v>64</v>
      </c>
      <c r="BI247" s="877" t="s">
        <v>64</v>
      </c>
      <c r="BJ247" s="877" t="s">
        <v>64</v>
      </c>
      <c r="BK247" s="877" t="s">
        <v>64</v>
      </c>
      <c r="BL247" s="877" t="s">
        <v>64</v>
      </c>
      <c r="BM247" s="877" t="s">
        <v>64</v>
      </c>
      <c r="BN247" s="877" t="s">
        <v>64</v>
      </c>
      <c r="BO247" s="877" t="s">
        <v>64</v>
      </c>
      <c r="BP247" s="877" t="s">
        <v>64</v>
      </c>
      <c r="BQ247" s="877" t="s">
        <v>64</v>
      </c>
      <c r="BR247" s="877" t="s">
        <v>64</v>
      </c>
      <c r="BS247" s="877" t="s">
        <v>64</v>
      </c>
      <c r="BT247" s="877" t="s">
        <v>64</v>
      </c>
      <c r="BU247" s="877" t="s">
        <v>64</v>
      </c>
      <c r="BV247" s="877" t="s">
        <v>64</v>
      </c>
      <c r="BW247" s="877" t="s">
        <v>64</v>
      </c>
      <c r="BX247" s="877" t="s">
        <v>64</v>
      </c>
      <c r="BY247" s="877" t="s">
        <v>64</v>
      </c>
      <c r="BZ247" s="877" t="s">
        <v>64</v>
      </c>
      <c r="CA247" s="877" t="s">
        <v>64</v>
      </c>
      <c r="CB247" s="877" t="s">
        <v>64</v>
      </c>
      <c r="CC247" s="877" t="s">
        <v>64</v>
      </c>
      <c r="CD247" s="877" t="s">
        <v>64</v>
      </c>
    </row>
    <row r="248" spans="1:82" ht="15.75" x14ac:dyDescent="0.25">
      <c r="A248" s="876">
        <v>1178</v>
      </c>
      <c r="B248" s="735">
        <v>178</v>
      </c>
      <c r="C248" s="27">
        <v>5</v>
      </c>
      <c r="D248" s="29"/>
      <c r="E248" s="27"/>
      <c r="F248" s="911"/>
      <c r="G248" s="911"/>
      <c r="H248" s="107">
        <v>78.602739726027394</v>
      </c>
      <c r="I248" s="107">
        <v>23.4</v>
      </c>
      <c r="J248" s="735">
        <v>0</v>
      </c>
      <c r="K248" s="74"/>
      <c r="L248" s="27">
        <v>0</v>
      </c>
      <c r="M248" s="939">
        <v>9</v>
      </c>
      <c r="N248" s="940"/>
      <c r="O248" s="933"/>
      <c r="P248" s="941"/>
      <c r="Q248" s="940"/>
      <c r="R248" s="72"/>
      <c r="S248" s="72"/>
      <c r="T248" s="942"/>
      <c r="U248" s="943"/>
      <c r="V248" s="944"/>
      <c r="W248" s="944"/>
      <c r="X248" s="738"/>
      <c r="Y248" s="28" t="e">
        <f>VLOOKUP($A:$A,Variables_extraites!$A:$AD,7,FALSE)</f>
        <v>#N/A</v>
      </c>
      <c r="Z248" s="28" t="e">
        <f>VLOOKUP($A:$A,Variables_extraites!$A:$AD,8,FALSE)</f>
        <v>#N/A</v>
      </c>
      <c r="AA248" s="28" t="e">
        <f>VLOOKUP($A:$A,Variables_extraites!$A:$AD,9,FALSE)</f>
        <v>#N/A</v>
      </c>
      <c r="AB248" s="28" t="e">
        <f>VLOOKUP($A:$A,Variables_extraites!$A:$AD,10,FALSE)</f>
        <v>#N/A</v>
      </c>
      <c r="AC248" s="28" t="e">
        <f>VLOOKUP($A:$A,Variables_extraites!$A:$AD,11,FALSE)</f>
        <v>#N/A</v>
      </c>
      <c r="AD248" s="28" t="e">
        <f>VLOOKUP($A:$A,Variables_extraites!$A:$AD,12,FALSE)</f>
        <v>#N/A</v>
      </c>
      <c r="AE248" s="74" t="e">
        <f>VLOOKUP($A:$A,Variables_extraites!$A:$AD,13,FALSE)</f>
        <v>#N/A</v>
      </c>
      <c r="AF248" s="74" t="e">
        <f>VLOOKUP($A:$A,Variables_extraites!$A:$AD,14,FALSE)</f>
        <v>#N/A</v>
      </c>
      <c r="AG248" s="84" t="e">
        <f>VLOOKUP($A:$A,Variables_extraites!$A:$AD,15,FALSE)</f>
        <v>#N/A</v>
      </c>
      <c r="AH248" s="74" t="e">
        <f>VLOOKUP($A:$A,Variables_extraites!$A:$AD,16,FALSE)</f>
        <v>#N/A</v>
      </c>
      <c r="AI248" s="58" t="e">
        <f>VLOOKUP($A:$A,Variables_extraites!$A:$AD,17,FALSE)</f>
        <v>#N/A</v>
      </c>
      <c r="AJ248" s="58" t="e">
        <f>VLOOKUP($A:$A,Variables_extraites!$A:$AD,18,FALSE)</f>
        <v>#N/A</v>
      </c>
      <c r="AK248" s="74" t="e">
        <f>VLOOKUP($A:$A,Variables_extraites!$A:$AD,19,FALSE)</f>
        <v>#N/A</v>
      </c>
      <c r="AL248" s="58" t="e">
        <f>VLOOKUP($A:$A,Variables_extraites!$A:$AD,20,FALSE)</f>
        <v>#N/A</v>
      </c>
      <c r="AM248" s="74" t="e">
        <f>VLOOKUP($A:$A,Variables_extraites!$A:$AD,21,FALSE)</f>
        <v>#N/A</v>
      </c>
      <c r="AN248" s="74" t="e">
        <f>VLOOKUP($A:$A,Variables_extraites!$A:$AD,22,FALSE)</f>
        <v>#N/A</v>
      </c>
      <c r="AO248" s="58" t="e">
        <f>VLOOKUP($A:$A,Variables_extraites!$A:$AD,23,FALSE)</f>
        <v>#N/A</v>
      </c>
      <c r="AP248" s="74" t="e">
        <f>VLOOKUP($A:$A,Variables_extraites!$A:$AD,24,FALSE)</f>
        <v>#N/A</v>
      </c>
      <c r="AQ248" s="74" t="e">
        <f>VLOOKUP($A:$A,Variables_extraites!$A:$AD,25,FALSE)</f>
        <v>#N/A</v>
      </c>
      <c r="AR248" s="58" t="e">
        <f>VLOOKUP($A:$A,Variables_extraites!$A:$AD,26,FALSE)</f>
        <v>#N/A</v>
      </c>
      <c r="AS248" s="74" t="e">
        <f>VLOOKUP($A:$A,Variables_extraites!$A:$AD,27,FALSE)</f>
        <v>#N/A</v>
      </c>
      <c r="AT248" s="74" t="e">
        <f>VLOOKUP($A:$A,Variables_extraites!$A:$AD,28,FALSE)</f>
        <v>#N/A</v>
      </c>
      <c r="AU248" s="74" t="e">
        <f>VLOOKUP($A:$A,Variables_extraites!$A:$AD,29,FALSE)</f>
        <v>#N/A</v>
      </c>
      <c r="AV248" s="74" t="e">
        <f>VLOOKUP($A:$A,Variables_extraites!$A:$AD,30,FALSE)</f>
        <v>#N/A</v>
      </c>
      <c r="AW248" s="877" t="s">
        <v>64</v>
      </c>
      <c r="AX248" s="877" t="s">
        <v>64</v>
      </c>
      <c r="AY248" s="877" t="s">
        <v>64</v>
      </c>
      <c r="AZ248" s="877" t="s">
        <v>64</v>
      </c>
      <c r="BA248" s="877" t="s">
        <v>64</v>
      </c>
      <c r="BB248" s="877" t="s">
        <v>64</v>
      </c>
      <c r="BC248" s="877" t="s">
        <v>64</v>
      </c>
      <c r="BD248" s="877" t="s">
        <v>64</v>
      </c>
      <c r="BE248" s="877" t="s">
        <v>64</v>
      </c>
      <c r="BF248" s="877" t="s">
        <v>64</v>
      </c>
      <c r="BG248" s="877" t="s">
        <v>64</v>
      </c>
      <c r="BH248" s="877" t="s">
        <v>64</v>
      </c>
      <c r="BI248" s="877" t="s">
        <v>64</v>
      </c>
      <c r="BJ248" s="877" t="s">
        <v>64</v>
      </c>
      <c r="BK248" s="877" t="s">
        <v>64</v>
      </c>
      <c r="BL248" s="877" t="s">
        <v>64</v>
      </c>
      <c r="BM248" s="877" t="s">
        <v>64</v>
      </c>
      <c r="BN248" s="877" t="s">
        <v>64</v>
      </c>
      <c r="BO248" s="877" t="s">
        <v>64</v>
      </c>
      <c r="BP248" s="877" t="s">
        <v>64</v>
      </c>
      <c r="BQ248" s="877" t="s">
        <v>64</v>
      </c>
      <c r="BR248" s="877" t="s">
        <v>64</v>
      </c>
      <c r="BS248" s="877" t="s">
        <v>64</v>
      </c>
      <c r="BT248" s="877" t="s">
        <v>64</v>
      </c>
      <c r="BU248" s="877" t="s">
        <v>64</v>
      </c>
      <c r="BV248" s="877" t="s">
        <v>64</v>
      </c>
      <c r="BW248" s="877" t="s">
        <v>64</v>
      </c>
      <c r="BX248" s="877" t="s">
        <v>64</v>
      </c>
      <c r="BY248" s="877" t="s">
        <v>64</v>
      </c>
      <c r="BZ248" s="877" t="s">
        <v>64</v>
      </c>
      <c r="CA248" s="877" t="s">
        <v>64</v>
      </c>
      <c r="CB248" s="877" t="s">
        <v>64</v>
      </c>
      <c r="CC248" s="877" t="s">
        <v>64</v>
      </c>
      <c r="CD248" s="877" t="s">
        <v>64</v>
      </c>
    </row>
    <row r="249" spans="1:82" ht="15.75" x14ac:dyDescent="0.25">
      <c r="A249" s="876">
        <v>1179</v>
      </c>
      <c r="B249" s="735">
        <v>179</v>
      </c>
      <c r="C249" s="27">
        <v>5</v>
      </c>
      <c r="D249" s="29"/>
      <c r="E249" s="27"/>
      <c r="F249" s="911"/>
      <c r="G249" s="911"/>
      <c r="H249" s="107">
        <v>77.835616438356169</v>
      </c>
      <c r="I249" s="107">
        <v>37.200000000000003</v>
      </c>
      <c r="J249" s="735">
        <v>0</v>
      </c>
      <c r="K249" s="74"/>
      <c r="L249" s="27">
        <v>0</v>
      </c>
      <c r="M249" s="939">
        <v>104</v>
      </c>
      <c r="N249" s="940"/>
      <c r="O249" s="933"/>
      <c r="P249" s="941"/>
      <c r="Q249" s="940"/>
      <c r="R249" s="72"/>
      <c r="S249" s="72"/>
      <c r="T249" s="942"/>
      <c r="U249" s="943"/>
      <c r="V249" s="944"/>
      <c r="W249" s="944"/>
      <c r="X249" s="738"/>
      <c r="Y249" s="28" t="e">
        <f>VLOOKUP($A:$A,Variables_extraites!$A:$AD,7,FALSE)</f>
        <v>#N/A</v>
      </c>
      <c r="Z249" s="28" t="e">
        <f>VLOOKUP($A:$A,Variables_extraites!$A:$AD,8,FALSE)</f>
        <v>#N/A</v>
      </c>
      <c r="AA249" s="28" t="e">
        <f>VLOOKUP($A:$A,Variables_extraites!$A:$AD,9,FALSE)</f>
        <v>#N/A</v>
      </c>
      <c r="AB249" s="28" t="e">
        <f>VLOOKUP($A:$A,Variables_extraites!$A:$AD,10,FALSE)</f>
        <v>#N/A</v>
      </c>
      <c r="AC249" s="28" t="e">
        <f>VLOOKUP($A:$A,Variables_extraites!$A:$AD,11,FALSE)</f>
        <v>#N/A</v>
      </c>
      <c r="AD249" s="28" t="e">
        <f>VLOOKUP($A:$A,Variables_extraites!$A:$AD,12,FALSE)</f>
        <v>#N/A</v>
      </c>
      <c r="AE249" s="74" t="e">
        <f>VLOOKUP($A:$A,Variables_extraites!$A:$AD,13,FALSE)</f>
        <v>#N/A</v>
      </c>
      <c r="AF249" s="74" t="e">
        <f>VLOOKUP($A:$A,Variables_extraites!$A:$AD,14,FALSE)</f>
        <v>#N/A</v>
      </c>
      <c r="AG249" s="84" t="e">
        <f>VLOOKUP($A:$A,Variables_extraites!$A:$AD,15,FALSE)</f>
        <v>#N/A</v>
      </c>
      <c r="AH249" s="74" t="e">
        <f>VLOOKUP($A:$A,Variables_extraites!$A:$AD,16,FALSE)</f>
        <v>#N/A</v>
      </c>
      <c r="AI249" s="58" t="e">
        <f>VLOOKUP($A:$A,Variables_extraites!$A:$AD,17,FALSE)</f>
        <v>#N/A</v>
      </c>
      <c r="AJ249" s="58" t="e">
        <f>VLOOKUP($A:$A,Variables_extraites!$A:$AD,18,FALSE)</f>
        <v>#N/A</v>
      </c>
      <c r="AK249" s="74" t="e">
        <f>VLOOKUP($A:$A,Variables_extraites!$A:$AD,19,FALSE)</f>
        <v>#N/A</v>
      </c>
      <c r="AL249" s="58" t="e">
        <f>VLOOKUP($A:$A,Variables_extraites!$A:$AD,20,FALSE)</f>
        <v>#N/A</v>
      </c>
      <c r="AM249" s="74" t="e">
        <f>VLOOKUP($A:$A,Variables_extraites!$A:$AD,21,FALSE)</f>
        <v>#N/A</v>
      </c>
      <c r="AN249" s="74" t="e">
        <f>VLOOKUP($A:$A,Variables_extraites!$A:$AD,22,FALSE)</f>
        <v>#N/A</v>
      </c>
      <c r="AO249" s="58" t="e">
        <f>VLOOKUP($A:$A,Variables_extraites!$A:$AD,23,FALSE)</f>
        <v>#N/A</v>
      </c>
      <c r="AP249" s="74" t="e">
        <f>VLOOKUP($A:$A,Variables_extraites!$A:$AD,24,FALSE)</f>
        <v>#N/A</v>
      </c>
      <c r="AQ249" s="74" t="e">
        <f>VLOOKUP($A:$A,Variables_extraites!$A:$AD,25,FALSE)</f>
        <v>#N/A</v>
      </c>
      <c r="AR249" s="58" t="e">
        <f>VLOOKUP($A:$A,Variables_extraites!$A:$AD,26,FALSE)</f>
        <v>#N/A</v>
      </c>
      <c r="AS249" s="74" t="e">
        <f>VLOOKUP($A:$A,Variables_extraites!$A:$AD,27,FALSE)</f>
        <v>#N/A</v>
      </c>
      <c r="AT249" s="74" t="e">
        <f>VLOOKUP($A:$A,Variables_extraites!$A:$AD,28,FALSE)</f>
        <v>#N/A</v>
      </c>
      <c r="AU249" s="74" t="e">
        <f>VLOOKUP($A:$A,Variables_extraites!$A:$AD,29,FALSE)</f>
        <v>#N/A</v>
      </c>
      <c r="AV249" s="74" t="e">
        <f>VLOOKUP($A:$A,Variables_extraites!$A:$AD,30,FALSE)</f>
        <v>#N/A</v>
      </c>
      <c r="AW249" s="877" t="s">
        <v>64</v>
      </c>
      <c r="AX249" s="877" t="s">
        <v>64</v>
      </c>
      <c r="AY249" s="877" t="s">
        <v>64</v>
      </c>
      <c r="AZ249" s="877" t="s">
        <v>64</v>
      </c>
      <c r="BA249" s="877" t="s">
        <v>64</v>
      </c>
      <c r="BB249" s="877" t="s">
        <v>64</v>
      </c>
      <c r="BC249" s="877" t="s">
        <v>64</v>
      </c>
      <c r="BD249" s="877" t="s">
        <v>64</v>
      </c>
      <c r="BE249" s="877" t="s">
        <v>64</v>
      </c>
      <c r="BF249" s="877" t="s">
        <v>64</v>
      </c>
      <c r="BG249" s="877" t="s">
        <v>64</v>
      </c>
      <c r="BH249" s="877" t="s">
        <v>64</v>
      </c>
      <c r="BI249" s="877" t="s">
        <v>64</v>
      </c>
      <c r="BJ249" s="877" t="s">
        <v>64</v>
      </c>
      <c r="BK249" s="877" t="s">
        <v>64</v>
      </c>
      <c r="BL249" s="877" t="s">
        <v>64</v>
      </c>
      <c r="BM249" s="877" t="s">
        <v>64</v>
      </c>
      <c r="BN249" s="877" t="s">
        <v>64</v>
      </c>
      <c r="BO249" s="877" t="s">
        <v>64</v>
      </c>
      <c r="BP249" s="877" t="s">
        <v>64</v>
      </c>
      <c r="BQ249" s="877" t="s">
        <v>64</v>
      </c>
      <c r="BR249" s="877" t="s">
        <v>64</v>
      </c>
      <c r="BS249" s="877" t="s">
        <v>64</v>
      </c>
      <c r="BT249" s="877" t="s">
        <v>64</v>
      </c>
      <c r="BU249" s="877" t="s">
        <v>64</v>
      </c>
      <c r="BV249" s="877" t="s">
        <v>64</v>
      </c>
      <c r="BW249" s="877" t="s">
        <v>64</v>
      </c>
      <c r="BX249" s="877" t="s">
        <v>64</v>
      </c>
      <c r="BY249" s="877" t="s">
        <v>64</v>
      </c>
      <c r="BZ249" s="877" t="s">
        <v>64</v>
      </c>
      <c r="CA249" s="877" t="s">
        <v>64</v>
      </c>
      <c r="CB249" s="877" t="s">
        <v>64</v>
      </c>
      <c r="CC249" s="877" t="s">
        <v>64</v>
      </c>
      <c r="CD249" s="877" t="s">
        <v>64</v>
      </c>
    </row>
    <row r="250" spans="1:82" ht="15.75" x14ac:dyDescent="0.25">
      <c r="A250" s="876">
        <v>1183</v>
      </c>
      <c r="B250" s="511">
        <v>183</v>
      </c>
      <c r="C250" s="61">
        <v>5</v>
      </c>
      <c r="D250" s="29" t="s">
        <v>2121</v>
      </c>
      <c r="E250" s="27">
        <v>10423</v>
      </c>
      <c r="F250" s="911" t="s">
        <v>2119</v>
      </c>
      <c r="G250" s="911" t="s">
        <v>2119</v>
      </c>
      <c r="H250" s="952">
        <v>69.9671232876712</v>
      </c>
      <c r="I250" s="514">
        <v>32.629352074294523</v>
      </c>
      <c r="J250" s="511">
        <v>1</v>
      </c>
      <c r="K250" s="514">
        <v>2</v>
      </c>
      <c r="L250" s="511">
        <v>1</v>
      </c>
      <c r="M250" s="936">
        <v>24</v>
      </c>
      <c r="N250" s="916"/>
      <c r="O250" s="914"/>
      <c r="P250" s="915"/>
      <c r="Q250" s="916"/>
      <c r="R250" s="227"/>
      <c r="S250" s="227">
        <v>12.133333333333333</v>
      </c>
      <c r="T250" s="334">
        <v>32</v>
      </c>
      <c r="U250" s="334"/>
      <c r="V250" s="937"/>
      <c r="W250" s="937"/>
      <c r="X250" s="938">
        <v>73.313677236668397</v>
      </c>
      <c r="Y250" s="28">
        <f>VLOOKUP($A:$A,Variables_extraites!$A:$AD,7,FALSE)</f>
        <v>0</v>
      </c>
      <c r="Z250" s="28">
        <f>VLOOKUP($A:$A,Variables_extraites!$A:$AD,8,FALSE)</f>
        <v>0</v>
      </c>
      <c r="AA250" s="28">
        <f>VLOOKUP($A:$A,Variables_extraites!$A:$AD,9,FALSE)</f>
        <v>11.5</v>
      </c>
      <c r="AB250" s="28">
        <f>VLOOKUP($A:$A,Variables_extraites!$A:$AD,10,FALSE)</f>
        <v>1</v>
      </c>
      <c r="AC250" s="28" t="str">
        <f>VLOOKUP($A:$A,Variables_extraites!$A:$AD,11,FALSE)</f>
        <v>NA</v>
      </c>
      <c r="AD250" s="28" t="str">
        <f>VLOOKUP($A:$A,Variables_extraites!$A:$AD,12,FALSE)</f>
        <v>NA</v>
      </c>
      <c r="AE250" s="74">
        <f>VLOOKUP($A:$A,Variables_extraites!$A:$AD,13,FALSE)</f>
        <v>31</v>
      </c>
      <c r="AF250" s="74">
        <f>VLOOKUP($A:$A,Variables_extraites!$A:$AD,14,FALSE)</f>
        <v>0.88349514563106801</v>
      </c>
      <c r="AG250" s="84">
        <f>VLOOKUP($A:$A,Variables_extraites!$A:$AD,15,FALSE)</f>
        <v>17</v>
      </c>
      <c r="AH250" s="74" t="str">
        <f>VLOOKUP($A:$A,Variables_extraites!$A:$AD,16,FALSE)</f>
        <v>NA</v>
      </c>
      <c r="AI250" s="58" t="str">
        <f>VLOOKUP($A:$A,Variables_extraites!$A:$AD,17,FALSE)</f>
        <v>NA</v>
      </c>
      <c r="AJ250" s="58" t="str">
        <f>VLOOKUP($A:$A,Variables_extraites!$A:$AD,18,FALSE)</f>
        <v>NA</v>
      </c>
      <c r="AK250" s="74">
        <f>VLOOKUP($A:$A,Variables_extraites!$A:$AD,19,FALSE)</f>
        <v>0</v>
      </c>
      <c r="AL250" s="58" t="str">
        <f>VLOOKUP($A:$A,Variables_extraites!$A:$AD,20,FALSE)</f>
        <v>NA</v>
      </c>
      <c r="AM250" s="74" t="str">
        <f>VLOOKUP($A:$A,Variables_extraites!$A:$AD,21,FALSE)</f>
        <v>NA</v>
      </c>
      <c r="AN250" s="74" t="str">
        <f>VLOOKUP($A:$A,Variables_extraites!$A:$AD,22,FALSE)</f>
        <v>NA</v>
      </c>
      <c r="AO250" s="58" t="str">
        <f>VLOOKUP($A:$A,Variables_extraites!$A:$AD,23,FALSE)</f>
        <v>NA</v>
      </c>
      <c r="AP250" s="74" t="str">
        <f>VLOOKUP($A:$A,Variables_extraites!$A:$AD,24,FALSE)</f>
        <v>NA</v>
      </c>
      <c r="AQ250" s="74" t="str">
        <f>VLOOKUP($A:$A,Variables_extraites!$A:$AD,25,FALSE)</f>
        <v>NA</v>
      </c>
      <c r="AR250" s="58" t="str">
        <f>VLOOKUP($A:$A,Variables_extraites!$A:$AD,26,FALSE)</f>
        <v>NA</v>
      </c>
      <c r="AS250" s="74" t="str">
        <f>VLOOKUP($A:$A,Variables_extraites!$A:$AD,27,FALSE)</f>
        <v>NA</v>
      </c>
      <c r="AT250" s="74" t="str">
        <f>VLOOKUP($A:$A,Variables_extraites!$A:$AD,28,FALSE)</f>
        <v>NA</v>
      </c>
      <c r="AU250" s="74" t="str">
        <f>VLOOKUP($A:$A,Variables_extraites!$A:$AD,29,FALSE)</f>
        <v>NA</v>
      </c>
      <c r="AV250" s="74" t="str">
        <f>VLOOKUP($A:$A,Variables_extraites!$A:$AD,30,FALSE)</f>
        <v>NA</v>
      </c>
      <c r="AW250" s="877">
        <v>8.0455412614971795</v>
      </c>
      <c r="AX250" s="877">
        <v>8.0564751487666495</v>
      </c>
      <c r="AY250" s="877">
        <v>4.7681843247769304</v>
      </c>
      <c r="AZ250" s="877">
        <v>3.7907720378619998</v>
      </c>
      <c r="BA250" s="877">
        <v>7.5481283235855896</v>
      </c>
      <c r="BB250" s="877">
        <v>7.6966893895376698</v>
      </c>
      <c r="BC250" s="877">
        <v>8.4475791965488796</v>
      </c>
      <c r="BD250" s="877">
        <v>8.1715771431511399</v>
      </c>
      <c r="BE250" s="877">
        <v>6.1162399794693698</v>
      </c>
      <c r="BF250" s="877">
        <v>1.61353165291793</v>
      </c>
      <c r="BG250" s="877">
        <v>5.71259578044703</v>
      </c>
      <c r="BH250" s="877">
        <v>6.3838770599781096</v>
      </c>
      <c r="BI250" s="877">
        <v>7.50454094665663</v>
      </c>
      <c r="BJ250" s="877">
        <v>4.3694664836507204</v>
      </c>
      <c r="BK250" s="877">
        <v>5.8006410973290796</v>
      </c>
      <c r="BL250" s="877">
        <v>7.5879649888826801</v>
      </c>
      <c r="BM250" s="877">
        <v>6.6194130105979401</v>
      </c>
      <c r="BN250" s="877">
        <v>7.0983479669980403</v>
      </c>
      <c r="BO250" s="877">
        <v>5.2433644256936596</v>
      </c>
      <c r="BP250" s="877">
        <v>5.6513387661059298</v>
      </c>
      <c r="BQ250" s="877">
        <v>7.4955352806445301</v>
      </c>
      <c r="BR250" s="877">
        <v>-1.5994620704162701</v>
      </c>
      <c r="BS250" s="877">
        <v>9.2887738125401</v>
      </c>
      <c r="BT250" s="877">
        <v>0.46466826700344399</v>
      </c>
      <c r="BU250" s="877">
        <v>6.6815898172212398</v>
      </c>
      <c r="BV250" s="877">
        <v>6.3289441454497499</v>
      </c>
      <c r="BW250" s="877">
        <v>3.8708578643637601</v>
      </c>
      <c r="BX250" s="877">
        <v>9.9152370424173899</v>
      </c>
      <c r="BY250" s="877">
        <v>2.5849625007211601</v>
      </c>
      <c r="BZ250" s="877">
        <v>6.5182203805995904</v>
      </c>
      <c r="CA250" s="877">
        <v>3.9845893503624601</v>
      </c>
      <c r="CB250" s="877">
        <v>3.3970166618177999</v>
      </c>
      <c r="CC250" s="877">
        <v>8.2810518876375099</v>
      </c>
      <c r="CD250" s="877">
        <v>8.8241055455366606</v>
      </c>
    </row>
    <row r="251" spans="1:82" ht="15.75" x14ac:dyDescent="0.25">
      <c r="A251" s="876">
        <v>1184</v>
      </c>
      <c r="B251" s="511">
        <v>184</v>
      </c>
      <c r="C251" s="61">
        <v>5</v>
      </c>
      <c r="D251" s="29" t="s">
        <v>2121</v>
      </c>
      <c r="E251" s="27">
        <v>10524</v>
      </c>
      <c r="F251" s="911" t="s">
        <v>2119</v>
      </c>
      <c r="G251" s="911" t="s">
        <v>2119</v>
      </c>
      <c r="H251" s="512">
        <v>75.0438356164384</v>
      </c>
      <c r="I251" s="514">
        <v>32.700000000000003</v>
      </c>
      <c r="J251" s="511">
        <v>0</v>
      </c>
      <c r="K251" s="514">
        <v>2</v>
      </c>
      <c r="L251" s="511">
        <v>1</v>
      </c>
      <c r="M251" s="936">
        <v>39</v>
      </c>
      <c r="N251" s="916"/>
      <c r="O251" s="914"/>
      <c r="P251" s="915"/>
      <c r="Q251" s="916"/>
      <c r="R251" s="227"/>
      <c r="S251" s="227">
        <v>12.105798575788402</v>
      </c>
      <c r="T251" s="334">
        <v>42</v>
      </c>
      <c r="U251" s="334"/>
      <c r="V251" s="937"/>
      <c r="W251" s="937"/>
      <c r="X251" s="938">
        <v>86.727324238748096</v>
      </c>
      <c r="Y251" s="28">
        <f>VLOOKUP($A:$A,Variables_extraites!$A:$AD,7,FALSE)</f>
        <v>0</v>
      </c>
      <c r="Z251" s="28">
        <f>VLOOKUP($A:$A,Variables_extraites!$A:$AD,8,FALSE)</f>
        <v>0</v>
      </c>
      <c r="AA251" s="28">
        <f>VLOOKUP($A:$A,Variables_extraites!$A:$AD,9,FALSE)</f>
        <v>13.6</v>
      </c>
      <c r="AB251" s="28">
        <f>VLOOKUP($A:$A,Variables_extraites!$A:$AD,10,FALSE)</f>
        <v>1</v>
      </c>
      <c r="AC251" s="28" t="str">
        <f>VLOOKUP($A:$A,Variables_extraites!$A:$AD,11,FALSE)</f>
        <v>NA</v>
      </c>
      <c r="AD251" s="28" t="str">
        <f>VLOOKUP($A:$A,Variables_extraites!$A:$AD,12,FALSE)</f>
        <v>NA</v>
      </c>
      <c r="AE251" s="74">
        <f>VLOOKUP($A:$A,Variables_extraites!$A:$AD,13,FALSE)</f>
        <v>30</v>
      </c>
      <c r="AF251" s="74" t="str">
        <f>VLOOKUP($A:$A,Variables_extraites!$A:$AD,14,FALSE)</f>
        <v>NA</v>
      </c>
      <c r="AG251" s="84" t="str">
        <f>VLOOKUP($A:$A,Variables_extraites!$A:$AD,15,FALSE)</f>
        <v>NA</v>
      </c>
      <c r="AH251" s="74" t="str">
        <f>VLOOKUP($A:$A,Variables_extraites!$A:$AD,16,FALSE)</f>
        <v>NA</v>
      </c>
      <c r="AI251" s="58" t="str">
        <f>VLOOKUP($A:$A,Variables_extraites!$A:$AD,17,FALSE)</f>
        <v>NA</v>
      </c>
      <c r="AJ251" s="58" t="str">
        <f>VLOOKUP($A:$A,Variables_extraites!$A:$AD,18,FALSE)</f>
        <v>NA</v>
      </c>
      <c r="AK251" s="74">
        <f>VLOOKUP($A:$A,Variables_extraites!$A:$AD,19,FALSE)</f>
        <v>1</v>
      </c>
      <c r="AL251" s="58">
        <f>VLOOKUP($A:$A,Variables_extraites!$A:$AD,20,FALSE)</f>
        <v>42046</v>
      </c>
      <c r="AM251" s="74">
        <f>VLOOKUP($A:$A,Variables_extraites!$A:$AD,21,FALSE)</f>
        <v>10</v>
      </c>
      <c r="AN251" s="74" t="str">
        <f>VLOOKUP($A:$A,Variables_extraites!$A:$AD,22,FALSE)</f>
        <v>NA</v>
      </c>
      <c r="AO251" s="58" t="str">
        <f>VLOOKUP($A:$A,Variables_extraites!$A:$AD,23,FALSE)</f>
        <v>NA</v>
      </c>
      <c r="AP251" s="74" t="str">
        <f>VLOOKUP($A:$A,Variables_extraites!$A:$AD,24,FALSE)</f>
        <v>NA</v>
      </c>
      <c r="AQ251" s="74" t="str">
        <f>VLOOKUP($A:$A,Variables_extraites!$A:$AD,25,FALSE)</f>
        <v>NA</v>
      </c>
      <c r="AR251" s="58" t="str">
        <f>VLOOKUP($A:$A,Variables_extraites!$A:$AD,26,FALSE)</f>
        <v>NA</v>
      </c>
      <c r="AS251" s="74" t="str">
        <f>VLOOKUP($A:$A,Variables_extraites!$A:$AD,27,FALSE)</f>
        <v>NA</v>
      </c>
      <c r="AT251" s="74" t="str">
        <f>VLOOKUP($A:$A,Variables_extraites!$A:$AD,28,FALSE)</f>
        <v>NA</v>
      </c>
      <c r="AU251" s="74" t="str">
        <f>VLOOKUP($A:$A,Variables_extraites!$A:$AD,29,FALSE)</f>
        <v>NA</v>
      </c>
      <c r="AV251" s="74" t="str">
        <f>VLOOKUP($A:$A,Variables_extraites!$A:$AD,30,FALSE)</f>
        <v>NA</v>
      </c>
      <c r="AW251" s="877">
        <v>8.6798319334398499</v>
      </c>
      <c r="AX251" s="877">
        <v>6.3373542984969697</v>
      </c>
      <c r="AY251" s="877">
        <v>5.6990518440168501</v>
      </c>
      <c r="AZ251" s="877">
        <v>2.8052924556007102</v>
      </c>
      <c r="BA251" s="877">
        <v>7.0382605751753502</v>
      </c>
      <c r="BB251" s="877">
        <v>7.0654430629374296</v>
      </c>
      <c r="BC251" s="877">
        <v>8.8902642770211102</v>
      </c>
      <c r="BD251" s="877">
        <v>7.8814810897908796</v>
      </c>
      <c r="BE251" s="877">
        <v>6.0921228498386801</v>
      </c>
      <c r="BF251" s="877">
        <v>2.4880007708340699</v>
      </c>
      <c r="BG251" s="877">
        <v>6.5163303868259401</v>
      </c>
      <c r="BH251" s="877">
        <v>6.58766502110098</v>
      </c>
      <c r="BI251" s="877">
        <v>7.9011082430145096</v>
      </c>
      <c r="BJ251" s="877">
        <v>5.0236989172664099</v>
      </c>
      <c r="BK251" s="877">
        <v>6.0546314487829704</v>
      </c>
      <c r="BL251" s="877">
        <v>7.7933757112647504</v>
      </c>
      <c r="BM251" s="877">
        <v>7.18893495209851</v>
      </c>
      <c r="BN251" s="877">
        <v>7.2744480439252097</v>
      </c>
      <c r="BO251" s="877">
        <v>5.1338100911060298</v>
      </c>
      <c r="BP251" s="877">
        <v>6.1715271060388099</v>
      </c>
      <c r="BQ251" s="877">
        <v>7.5306794380987396</v>
      </c>
      <c r="BR251" s="877">
        <v>2.2927817492278502</v>
      </c>
      <c r="BS251" s="877">
        <v>11.227646024315</v>
      </c>
      <c r="BT251" s="877">
        <v>1.52105073690096</v>
      </c>
      <c r="BU251" s="877">
        <v>7.9899904730581301</v>
      </c>
      <c r="BV251" s="877">
        <v>6.8414699994657999</v>
      </c>
      <c r="BW251" s="877">
        <v>5.7411972985714304</v>
      </c>
      <c r="BX251" s="877">
        <v>12.690454199612899</v>
      </c>
      <c r="BY251" s="877">
        <v>4.9221978483963698</v>
      </c>
      <c r="BZ251" s="877">
        <v>8.3035524555837199</v>
      </c>
      <c r="CA251" s="877">
        <v>4.1763227726404599</v>
      </c>
      <c r="CB251" s="877">
        <v>4.3869017440291502</v>
      </c>
      <c r="CC251" s="877">
        <v>5.69720872383028</v>
      </c>
      <c r="CD251" s="877">
        <v>9.7065952874140198</v>
      </c>
    </row>
    <row r="252" spans="1:82" ht="15.75" x14ac:dyDescent="0.25">
      <c r="A252" s="876">
        <v>1188</v>
      </c>
      <c r="B252" s="511">
        <v>188</v>
      </c>
      <c r="C252" s="61">
        <v>5</v>
      </c>
      <c r="D252" s="29" t="s">
        <v>2121</v>
      </c>
      <c r="E252" s="27">
        <v>10662</v>
      </c>
      <c r="F252" s="911" t="s">
        <v>2119</v>
      </c>
      <c r="G252" s="911"/>
      <c r="H252" s="512">
        <v>67.178082191780803</v>
      </c>
      <c r="I252" s="514">
        <v>22.145328719723185</v>
      </c>
      <c r="J252" s="511">
        <v>0</v>
      </c>
      <c r="K252" s="514">
        <v>3</v>
      </c>
      <c r="L252" s="511">
        <v>0</v>
      </c>
      <c r="M252" s="936">
        <v>36</v>
      </c>
      <c r="N252" s="916"/>
      <c r="O252" s="914"/>
      <c r="P252" s="915"/>
      <c r="Q252" s="916"/>
      <c r="R252" s="227"/>
      <c r="S252" s="227">
        <v>13.559322033898304</v>
      </c>
      <c r="T252" s="334">
        <v>29</v>
      </c>
      <c r="U252" s="334"/>
      <c r="V252" s="937"/>
      <c r="W252" s="937"/>
      <c r="X252" s="938">
        <v>40.141946120384503</v>
      </c>
      <c r="Y252" s="28">
        <f>VLOOKUP($A:$A,Variables_extraites!$A:$AD,7,FALSE)</f>
        <v>1</v>
      </c>
      <c r="Z252" s="28">
        <f>VLOOKUP($A:$A,Variables_extraites!$A:$AD,8,FALSE)</f>
        <v>0</v>
      </c>
      <c r="AA252" s="28">
        <f>VLOOKUP($A:$A,Variables_extraites!$A:$AD,9,FALSE)</f>
        <v>11.2</v>
      </c>
      <c r="AB252" s="28">
        <f>VLOOKUP($A:$A,Variables_extraites!$A:$AD,10,FALSE)</f>
        <v>1</v>
      </c>
      <c r="AC252" s="28" t="str">
        <f>VLOOKUP($A:$A,Variables_extraites!$A:$AD,11,FALSE)</f>
        <v>NA</v>
      </c>
      <c r="AD252" s="28" t="str">
        <f>VLOOKUP($A:$A,Variables_extraites!$A:$AD,12,FALSE)</f>
        <v>NA</v>
      </c>
      <c r="AE252" s="74">
        <f>VLOOKUP($A:$A,Variables_extraites!$A:$AD,13,FALSE)</f>
        <v>43</v>
      </c>
      <c r="AF252" s="74">
        <f>VLOOKUP($A:$A,Variables_extraites!$A:$AD,14,FALSE)</f>
        <v>1.3333333333333333</v>
      </c>
      <c r="AG252" s="84">
        <f>VLOOKUP($A:$A,Variables_extraites!$A:$AD,15,FALSE)</f>
        <v>18</v>
      </c>
      <c r="AH252" s="74" t="str">
        <f>VLOOKUP($A:$A,Variables_extraites!$A:$AD,16,FALSE)</f>
        <v>NA</v>
      </c>
      <c r="AI252" s="58" t="str">
        <f>VLOOKUP($A:$A,Variables_extraites!$A:$AD,17,FALSE)</f>
        <v>NA</v>
      </c>
      <c r="AJ252" s="58" t="str">
        <f>VLOOKUP($A:$A,Variables_extraites!$A:$AD,18,FALSE)</f>
        <v>NA</v>
      </c>
      <c r="AK252" s="74">
        <f>VLOOKUP($A:$A,Variables_extraites!$A:$AD,19,FALSE)</f>
        <v>1</v>
      </c>
      <c r="AL252" s="58">
        <f>VLOOKUP($A:$A,Variables_extraites!$A:$AD,20,FALSE)</f>
        <v>42367</v>
      </c>
      <c r="AM252" s="74">
        <f>VLOOKUP($A:$A,Variables_extraites!$A:$AD,21,FALSE)</f>
        <v>20</v>
      </c>
      <c r="AN252" s="74" t="str">
        <f>VLOOKUP($A:$A,Variables_extraites!$A:$AD,22,FALSE)</f>
        <v>NA</v>
      </c>
      <c r="AO252" s="58" t="str">
        <f>VLOOKUP($A:$A,Variables_extraites!$A:$AD,23,FALSE)</f>
        <v>NA</v>
      </c>
      <c r="AP252" s="74" t="str">
        <f>VLOOKUP($A:$A,Variables_extraites!$A:$AD,24,FALSE)</f>
        <v>NA</v>
      </c>
      <c r="AQ252" s="74" t="str">
        <f>VLOOKUP($A:$A,Variables_extraites!$A:$AD,25,FALSE)</f>
        <v>NA</v>
      </c>
      <c r="AR252" s="58" t="str">
        <f>VLOOKUP($A:$A,Variables_extraites!$A:$AD,26,FALSE)</f>
        <v>NA</v>
      </c>
      <c r="AS252" s="74" t="str">
        <f>VLOOKUP($A:$A,Variables_extraites!$A:$AD,27,FALSE)</f>
        <v>NA</v>
      </c>
      <c r="AT252" s="74" t="str">
        <f>VLOOKUP($A:$A,Variables_extraites!$A:$AD,28,FALSE)</f>
        <v>NA</v>
      </c>
      <c r="AU252" s="74" t="str">
        <f>VLOOKUP($A:$A,Variables_extraites!$A:$AD,29,FALSE)</f>
        <v>NA</v>
      </c>
      <c r="AV252" s="74" t="str">
        <f>VLOOKUP($A:$A,Variables_extraites!$A:$AD,30,FALSE)</f>
        <v>NA</v>
      </c>
      <c r="AW252" s="877" t="s">
        <v>64</v>
      </c>
      <c r="AX252" s="877" t="s">
        <v>64</v>
      </c>
      <c r="AY252" s="877" t="s">
        <v>64</v>
      </c>
      <c r="AZ252" s="877" t="s">
        <v>64</v>
      </c>
      <c r="BA252" s="877" t="s">
        <v>64</v>
      </c>
      <c r="BB252" s="877" t="s">
        <v>64</v>
      </c>
      <c r="BC252" s="877" t="s">
        <v>64</v>
      </c>
      <c r="BD252" s="877" t="s">
        <v>64</v>
      </c>
      <c r="BE252" s="877" t="s">
        <v>64</v>
      </c>
      <c r="BF252" s="877" t="s">
        <v>64</v>
      </c>
      <c r="BG252" s="877" t="s">
        <v>64</v>
      </c>
      <c r="BH252" s="877" t="s">
        <v>64</v>
      </c>
      <c r="BI252" s="877" t="s">
        <v>64</v>
      </c>
      <c r="BJ252" s="877" t="s">
        <v>64</v>
      </c>
      <c r="BK252" s="877" t="s">
        <v>64</v>
      </c>
      <c r="BL252" s="877" t="s">
        <v>64</v>
      </c>
      <c r="BM252" s="877" t="s">
        <v>64</v>
      </c>
      <c r="BN252" s="877" t="s">
        <v>64</v>
      </c>
      <c r="BO252" s="877" t="s">
        <v>64</v>
      </c>
      <c r="BP252" s="877" t="s">
        <v>64</v>
      </c>
      <c r="BQ252" s="877" t="s">
        <v>64</v>
      </c>
      <c r="BR252" s="877" t="s">
        <v>64</v>
      </c>
      <c r="BS252" s="877" t="s">
        <v>64</v>
      </c>
      <c r="BT252" s="877" t="s">
        <v>64</v>
      </c>
      <c r="BU252" s="877" t="s">
        <v>64</v>
      </c>
      <c r="BV252" s="877" t="s">
        <v>64</v>
      </c>
      <c r="BW252" s="877" t="s">
        <v>64</v>
      </c>
      <c r="BX252" s="877" t="s">
        <v>64</v>
      </c>
      <c r="BY252" s="877" t="s">
        <v>64</v>
      </c>
      <c r="BZ252" s="877" t="s">
        <v>64</v>
      </c>
      <c r="CA252" s="877" t="s">
        <v>64</v>
      </c>
      <c r="CB252" s="877" t="s">
        <v>64</v>
      </c>
      <c r="CC252" s="877" t="s">
        <v>64</v>
      </c>
      <c r="CD252" s="877" t="s">
        <v>64</v>
      </c>
    </row>
    <row r="253" spans="1:82" ht="15.75" x14ac:dyDescent="0.25">
      <c r="A253" s="876">
        <v>1189</v>
      </c>
      <c r="B253" s="511">
        <v>189</v>
      </c>
      <c r="C253" s="61">
        <v>5</v>
      </c>
      <c r="D253" s="29" t="s">
        <v>2121</v>
      </c>
      <c r="E253" s="27">
        <v>10620</v>
      </c>
      <c r="F253" s="911" t="s">
        <v>2119</v>
      </c>
      <c r="G253" s="911" t="s">
        <v>2119</v>
      </c>
      <c r="H253" s="512">
        <v>74.087671232876701</v>
      </c>
      <c r="I253" s="514">
        <v>28.487397831811499</v>
      </c>
      <c r="J253" s="511">
        <v>0</v>
      </c>
      <c r="K253" s="514">
        <v>3</v>
      </c>
      <c r="L253" s="511">
        <v>0</v>
      </c>
      <c r="M253" s="936">
        <v>42</v>
      </c>
      <c r="N253" s="916"/>
      <c r="O253" s="914"/>
      <c r="P253" s="915"/>
      <c r="Q253" s="916"/>
      <c r="R253" s="227"/>
      <c r="S253" s="227">
        <v>21.025641025641026</v>
      </c>
      <c r="T253" s="334">
        <v>23</v>
      </c>
      <c r="U253" s="334"/>
      <c r="V253" s="937"/>
      <c r="W253" s="937"/>
      <c r="X253" s="938">
        <v>77.211338911049907</v>
      </c>
      <c r="Y253" s="28">
        <f>VLOOKUP($A:$A,Variables_extraites!$A:$AD,7,FALSE)</f>
        <v>0</v>
      </c>
      <c r="Z253" s="28">
        <f>VLOOKUP($A:$A,Variables_extraites!$A:$AD,8,FALSE)</f>
        <v>0</v>
      </c>
      <c r="AA253" s="28">
        <f>VLOOKUP($A:$A,Variables_extraites!$A:$AD,9,FALSE)</f>
        <v>12.4</v>
      </c>
      <c r="AB253" s="28">
        <f>VLOOKUP($A:$A,Variables_extraites!$A:$AD,10,FALSE)</f>
        <v>1</v>
      </c>
      <c r="AC253" s="28" t="str">
        <f>VLOOKUP($A:$A,Variables_extraites!$A:$AD,11,FALSE)</f>
        <v>NA</v>
      </c>
      <c r="AD253" s="28" t="str">
        <f>VLOOKUP($A:$A,Variables_extraites!$A:$AD,12,FALSE)</f>
        <v>NA</v>
      </c>
      <c r="AE253" s="74">
        <f>VLOOKUP($A:$A,Variables_extraites!$A:$AD,13,FALSE)</f>
        <v>23</v>
      </c>
      <c r="AF253" s="74">
        <f>VLOOKUP($A:$A,Variables_extraites!$A:$AD,14,FALSE)</f>
        <v>1.9523809523809523</v>
      </c>
      <c r="AG253" s="84">
        <f>VLOOKUP($A:$A,Variables_extraites!$A:$AD,15,FALSE)</f>
        <v>13</v>
      </c>
      <c r="AH253" s="74" t="str">
        <f>VLOOKUP($A:$A,Variables_extraites!$A:$AD,16,FALSE)</f>
        <v>NA</v>
      </c>
      <c r="AI253" s="58" t="str">
        <f>VLOOKUP($A:$A,Variables_extraites!$A:$AD,17,FALSE)</f>
        <v>NA</v>
      </c>
      <c r="AJ253" s="58" t="str">
        <f>VLOOKUP($A:$A,Variables_extraites!$A:$AD,18,FALSE)</f>
        <v>NA</v>
      </c>
      <c r="AK253" s="74">
        <f>VLOOKUP($A:$A,Variables_extraites!$A:$AD,19,FALSE)</f>
        <v>1</v>
      </c>
      <c r="AL253" s="58">
        <f>VLOOKUP($A:$A,Variables_extraites!$A:$AD,20,FALSE)</f>
        <v>42093</v>
      </c>
      <c r="AM253" s="74">
        <f>VLOOKUP($A:$A,Variables_extraites!$A:$AD,21,FALSE)</f>
        <v>11</v>
      </c>
      <c r="AN253" s="74" t="str">
        <f>VLOOKUP($A:$A,Variables_extraites!$A:$AD,22,FALSE)</f>
        <v>NA</v>
      </c>
      <c r="AO253" s="58" t="str">
        <f>VLOOKUP($A:$A,Variables_extraites!$A:$AD,23,FALSE)</f>
        <v>NA</v>
      </c>
      <c r="AP253" s="74" t="str">
        <f>VLOOKUP($A:$A,Variables_extraites!$A:$AD,24,FALSE)</f>
        <v>NA</v>
      </c>
      <c r="AQ253" s="74" t="str">
        <f>VLOOKUP($A:$A,Variables_extraites!$A:$AD,25,FALSE)</f>
        <v>NA</v>
      </c>
      <c r="AR253" s="58" t="str">
        <f>VLOOKUP($A:$A,Variables_extraites!$A:$AD,26,FALSE)</f>
        <v>NA</v>
      </c>
      <c r="AS253" s="74" t="str">
        <f>VLOOKUP($A:$A,Variables_extraites!$A:$AD,27,FALSE)</f>
        <v>NA</v>
      </c>
      <c r="AT253" s="74" t="str">
        <f>VLOOKUP($A:$A,Variables_extraites!$A:$AD,28,FALSE)</f>
        <v>NA</v>
      </c>
      <c r="AU253" s="74" t="str">
        <f>VLOOKUP($A:$A,Variables_extraites!$A:$AD,29,FALSE)</f>
        <v>NA</v>
      </c>
      <c r="AV253" s="74" t="str">
        <f>VLOOKUP($A:$A,Variables_extraites!$A:$AD,30,FALSE)</f>
        <v>NA</v>
      </c>
      <c r="AW253" s="877">
        <v>8.6778957841283599</v>
      </c>
      <c r="AX253" s="877">
        <v>7.1727275180128496</v>
      </c>
      <c r="AY253" s="877">
        <v>4.83794324189103</v>
      </c>
      <c r="AZ253" s="877">
        <v>3.4672794804599798</v>
      </c>
      <c r="BA253" s="877">
        <v>7.7347096202258401</v>
      </c>
      <c r="BB253" s="877">
        <v>8.9706811278769294</v>
      </c>
      <c r="BC253" s="877">
        <v>8.3767331688522209</v>
      </c>
      <c r="BD253" s="877">
        <v>8.3406957797883692</v>
      </c>
      <c r="BE253" s="877">
        <v>6.4729750861239896</v>
      </c>
      <c r="BF253" s="877">
        <v>1.96716860753263</v>
      </c>
      <c r="BG253" s="877">
        <v>5.5301331843918096</v>
      </c>
      <c r="BH253" s="877">
        <v>6.1677191986010698</v>
      </c>
      <c r="BI253" s="877">
        <v>7.3389591754151997</v>
      </c>
      <c r="BJ253" s="877">
        <v>5.0334230015374501</v>
      </c>
      <c r="BK253" s="877">
        <v>7.0115627268910803</v>
      </c>
      <c r="BL253" s="877">
        <v>7.6327771411119798</v>
      </c>
      <c r="BM253" s="877">
        <v>6.7027960443309604</v>
      </c>
      <c r="BN253" s="877">
        <v>7.0549569788601403</v>
      </c>
      <c r="BO253" s="877">
        <v>6.02967373462642</v>
      </c>
      <c r="BP253" s="877">
        <v>7.0821490413538699</v>
      </c>
      <c r="BQ253" s="877">
        <v>7.3599252202569101</v>
      </c>
      <c r="BR253" s="877">
        <v>-1.9378782880922001</v>
      </c>
      <c r="BS253" s="877">
        <v>11.391839665635899</v>
      </c>
      <c r="BT253" s="877">
        <v>1.48026512205446</v>
      </c>
      <c r="BU253" s="877">
        <v>6.8980873971499497</v>
      </c>
      <c r="BV253" s="877">
        <v>8.2684250360906599</v>
      </c>
      <c r="BW253" s="877">
        <v>7.0163625987608897</v>
      </c>
      <c r="BX253" s="877">
        <v>12.540726211526801</v>
      </c>
      <c r="BY253" s="877">
        <v>5.60229058486114</v>
      </c>
      <c r="BZ253" s="877">
        <v>7.9901607059094202</v>
      </c>
      <c r="CA253" s="877">
        <v>5.9706236144706004</v>
      </c>
      <c r="CB253" s="877">
        <v>4.5505655056173504</v>
      </c>
      <c r="CC253" s="877">
        <v>8.8359656852421509</v>
      </c>
      <c r="CD253" s="877">
        <v>9.9115745435814198</v>
      </c>
    </row>
    <row r="254" spans="1:82" ht="15.75" x14ac:dyDescent="0.25">
      <c r="A254" s="876">
        <v>1191</v>
      </c>
      <c r="B254" s="511">
        <v>191</v>
      </c>
      <c r="C254" s="61">
        <v>5</v>
      </c>
      <c r="D254" s="29" t="s">
        <v>2121</v>
      </c>
      <c r="E254" s="27">
        <v>10454</v>
      </c>
      <c r="F254" s="911" t="s">
        <v>2119</v>
      </c>
      <c r="G254" s="911"/>
      <c r="H254" s="512">
        <v>61.065753424657501</v>
      </c>
      <c r="I254" s="514">
        <v>33.682733213455549</v>
      </c>
      <c r="J254" s="511">
        <v>1</v>
      </c>
      <c r="K254" s="514">
        <v>4</v>
      </c>
      <c r="L254" s="511">
        <v>0</v>
      </c>
      <c r="M254" s="936">
        <v>66</v>
      </c>
      <c r="N254" s="916"/>
      <c r="O254" s="914"/>
      <c r="P254" s="915"/>
      <c r="Q254" s="916"/>
      <c r="R254" s="227"/>
      <c r="S254" s="227">
        <v>19.239904988123516</v>
      </c>
      <c r="T254" s="334">
        <v>38</v>
      </c>
      <c r="U254" s="334"/>
      <c r="V254" s="937"/>
      <c r="W254" s="937"/>
      <c r="X254" s="938">
        <v>56.037133244333802</v>
      </c>
      <c r="Y254" s="28">
        <f>VLOOKUP($A:$A,Variables_extraites!$A:$AD,7,FALSE)</f>
        <v>0</v>
      </c>
      <c r="Z254" s="28">
        <f>VLOOKUP($A:$A,Variables_extraites!$A:$AD,8,FALSE)</f>
        <v>0</v>
      </c>
      <c r="AA254" s="28">
        <f>VLOOKUP($A:$A,Variables_extraites!$A:$AD,9,FALSE)</f>
        <v>12.2</v>
      </c>
      <c r="AB254" s="28">
        <f>VLOOKUP($A:$A,Variables_extraites!$A:$AD,10,FALSE)</f>
        <v>1</v>
      </c>
      <c r="AC254" s="28" t="str">
        <f>VLOOKUP($A:$A,Variables_extraites!$A:$AD,11,FALSE)</f>
        <v>NA</v>
      </c>
      <c r="AD254" s="28" t="str">
        <f>VLOOKUP($A:$A,Variables_extraites!$A:$AD,12,FALSE)</f>
        <v>NA</v>
      </c>
      <c r="AE254" s="74">
        <f>VLOOKUP($A:$A,Variables_extraites!$A:$AD,13,FALSE)</f>
        <v>33</v>
      </c>
      <c r="AF254" s="74">
        <f>VLOOKUP($A:$A,Variables_extraites!$A:$AD,14,FALSE)</f>
        <v>0.9</v>
      </c>
      <c r="AG254" s="84">
        <f>VLOOKUP($A:$A,Variables_extraites!$A:$AD,15,FALSE)</f>
        <v>17</v>
      </c>
      <c r="AH254" s="74" t="str">
        <f>VLOOKUP($A:$A,Variables_extraites!$A:$AD,16,FALSE)</f>
        <v>NA</v>
      </c>
      <c r="AI254" s="58" t="str">
        <f>VLOOKUP($A:$A,Variables_extraites!$A:$AD,17,FALSE)</f>
        <v>NA</v>
      </c>
      <c r="AJ254" s="58" t="str">
        <f>VLOOKUP($A:$A,Variables_extraites!$A:$AD,18,FALSE)</f>
        <v>NA</v>
      </c>
      <c r="AK254" s="74">
        <f>VLOOKUP($A:$A,Variables_extraites!$A:$AD,19,FALSE)</f>
        <v>1</v>
      </c>
      <c r="AL254" s="58">
        <f>VLOOKUP($A:$A,Variables_extraites!$A:$AD,20,FALSE)</f>
        <v>42492</v>
      </c>
      <c r="AM254" s="74">
        <f>VLOOKUP($A:$A,Variables_extraites!$A:$AD,21,FALSE)</f>
        <v>23</v>
      </c>
      <c r="AN254" s="74" t="str">
        <f>VLOOKUP($A:$A,Variables_extraites!$A:$AD,22,FALSE)</f>
        <v>NA</v>
      </c>
      <c r="AO254" s="58" t="str">
        <f>VLOOKUP($A:$A,Variables_extraites!$A:$AD,23,FALSE)</f>
        <v>NA</v>
      </c>
      <c r="AP254" s="74" t="str">
        <f>VLOOKUP($A:$A,Variables_extraites!$A:$AD,24,FALSE)</f>
        <v>NA</v>
      </c>
      <c r="AQ254" s="74" t="str">
        <f>VLOOKUP($A:$A,Variables_extraites!$A:$AD,25,FALSE)</f>
        <v>NA</v>
      </c>
      <c r="AR254" s="58" t="str">
        <f>VLOOKUP($A:$A,Variables_extraites!$A:$AD,26,FALSE)</f>
        <v>NA</v>
      </c>
      <c r="AS254" s="74" t="str">
        <f>VLOOKUP($A:$A,Variables_extraites!$A:$AD,27,FALSE)</f>
        <v>NA</v>
      </c>
      <c r="AT254" s="74" t="str">
        <f>VLOOKUP($A:$A,Variables_extraites!$A:$AD,28,FALSE)</f>
        <v>NA</v>
      </c>
      <c r="AU254" s="74" t="str">
        <f>VLOOKUP($A:$A,Variables_extraites!$A:$AD,29,FALSE)</f>
        <v>NA</v>
      </c>
      <c r="AV254" s="74" t="str">
        <f>VLOOKUP($A:$A,Variables_extraites!$A:$AD,30,FALSE)</f>
        <v>NA</v>
      </c>
      <c r="AW254" s="877" t="s">
        <v>64</v>
      </c>
      <c r="AX254" s="877" t="s">
        <v>64</v>
      </c>
      <c r="AY254" s="877" t="s">
        <v>64</v>
      </c>
      <c r="AZ254" s="877" t="s">
        <v>64</v>
      </c>
      <c r="BA254" s="877" t="s">
        <v>64</v>
      </c>
      <c r="BB254" s="877" t="s">
        <v>64</v>
      </c>
      <c r="BC254" s="877" t="s">
        <v>64</v>
      </c>
      <c r="BD254" s="877" t="s">
        <v>64</v>
      </c>
      <c r="BE254" s="877" t="s">
        <v>64</v>
      </c>
      <c r="BF254" s="877" t="s">
        <v>64</v>
      </c>
      <c r="BG254" s="877" t="s">
        <v>64</v>
      </c>
      <c r="BH254" s="877" t="s">
        <v>64</v>
      </c>
      <c r="BI254" s="877" t="s">
        <v>64</v>
      </c>
      <c r="BJ254" s="877" t="s">
        <v>64</v>
      </c>
      <c r="BK254" s="877" t="s">
        <v>64</v>
      </c>
      <c r="BL254" s="877" t="s">
        <v>64</v>
      </c>
      <c r="BM254" s="877" t="s">
        <v>64</v>
      </c>
      <c r="BN254" s="877" t="s">
        <v>64</v>
      </c>
      <c r="BO254" s="877" t="s">
        <v>64</v>
      </c>
      <c r="BP254" s="877" t="s">
        <v>64</v>
      </c>
      <c r="BQ254" s="877" t="s">
        <v>64</v>
      </c>
      <c r="BR254" s="877" t="s">
        <v>64</v>
      </c>
      <c r="BS254" s="877" t="s">
        <v>64</v>
      </c>
      <c r="BT254" s="877" t="s">
        <v>64</v>
      </c>
      <c r="BU254" s="877" t="s">
        <v>64</v>
      </c>
      <c r="BV254" s="877" t="s">
        <v>64</v>
      </c>
      <c r="BW254" s="877" t="s">
        <v>64</v>
      </c>
      <c r="BX254" s="877" t="s">
        <v>64</v>
      </c>
      <c r="BY254" s="877" t="s">
        <v>64</v>
      </c>
      <c r="BZ254" s="877" t="s">
        <v>64</v>
      </c>
      <c r="CA254" s="877" t="s">
        <v>64</v>
      </c>
      <c r="CB254" s="877" t="s">
        <v>64</v>
      </c>
      <c r="CC254" s="877" t="s">
        <v>64</v>
      </c>
      <c r="CD254" s="877" t="s">
        <v>64</v>
      </c>
    </row>
    <row r="255" spans="1:82" ht="15.75" x14ac:dyDescent="0.25">
      <c r="A255" s="876">
        <v>1192</v>
      </c>
      <c r="B255" s="511">
        <v>192</v>
      </c>
      <c r="C255" s="61">
        <v>5</v>
      </c>
      <c r="D255" s="29" t="s">
        <v>2121</v>
      </c>
      <c r="E255" s="27">
        <v>10563</v>
      </c>
      <c r="F255" s="911" t="s">
        <v>2119</v>
      </c>
      <c r="G255" s="911"/>
      <c r="H255" s="512">
        <v>76.235616438356203</v>
      </c>
      <c r="I255" s="514">
        <v>18.518518518518519</v>
      </c>
      <c r="J255" s="511">
        <v>0</v>
      </c>
      <c r="K255" s="514">
        <v>3</v>
      </c>
      <c r="L255" s="511">
        <v>0</v>
      </c>
      <c r="M255" s="936">
        <v>83</v>
      </c>
      <c r="N255" s="916"/>
      <c r="O255" s="914"/>
      <c r="P255" s="915"/>
      <c r="Q255" s="916"/>
      <c r="R255" s="227"/>
      <c r="S255" s="227">
        <v>8.5380116959064321</v>
      </c>
      <c r="T255" s="334">
        <v>40</v>
      </c>
      <c r="U255" s="334"/>
      <c r="V255" s="937"/>
      <c r="W255" s="937"/>
      <c r="X255" s="938">
        <v>42.189102066375398</v>
      </c>
      <c r="Y255" s="28">
        <f>VLOOKUP($A:$A,Variables_extraites!$A:$AD,7,FALSE)</f>
        <v>1</v>
      </c>
      <c r="Z255" s="28">
        <f>VLOOKUP($A:$A,Variables_extraites!$A:$AD,8,FALSE)</f>
        <v>0</v>
      </c>
      <c r="AA255" s="28">
        <f>VLOOKUP($A:$A,Variables_extraites!$A:$AD,9,FALSE)</f>
        <v>11.2</v>
      </c>
      <c r="AB255" s="28">
        <f>VLOOKUP($A:$A,Variables_extraites!$A:$AD,10,FALSE)</f>
        <v>0</v>
      </c>
      <c r="AC255" s="28" t="str">
        <f>VLOOKUP($A:$A,Variables_extraites!$A:$AD,11,FALSE)</f>
        <v>NA</v>
      </c>
      <c r="AD255" s="28" t="str">
        <f>VLOOKUP($A:$A,Variables_extraites!$A:$AD,12,FALSE)</f>
        <v>NA</v>
      </c>
      <c r="AE255" s="74">
        <f>VLOOKUP($A:$A,Variables_extraites!$A:$AD,13,FALSE)</f>
        <v>28</v>
      </c>
      <c r="AF255" s="74" t="str">
        <f>VLOOKUP($A:$A,Variables_extraites!$A:$AD,14,FALSE)</f>
        <v>NA</v>
      </c>
      <c r="AG255" s="84" t="str">
        <f>VLOOKUP($A:$A,Variables_extraites!$A:$AD,15,FALSE)</f>
        <v>NA</v>
      </c>
      <c r="AH255" s="74" t="str">
        <f>VLOOKUP($A:$A,Variables_extraites!$A:$AD,16,FALSE)</f>
        <v>NA</v>
      </c>
      <c r="AI255" s="58" t="str">
        <f>VLOOKUP($A:$A,Variables_extraites!$A:$AD,17,FALSE)</f>
        <v>NA</v>
      </c>
      <c r="AJ255" s="58" t="str">
        <f>VLOOKUP($A:$A,Variables_extraites!$A:$AD,18,FALSE)</f>
        <v>NA</v>
      </c>
      <c r="AK255" s="74">
        <f>VLOOKUP($A:$A,Variables_extraites!$A:$AD,19,FALSE)</f>
        <v>1</v>
      </c>
      <c r="AL255" s="58">
        <f>VLOOKUP($A:$A,Variables_extraites!$A:$AD,20,FALSE)</f>
        <v>41777</v>
      </c>
      <c r="AM255" s="74">
        <f>VLOOKUP($A:$A,Variables_extraites!$A:$AD,21,FALSE)</f>
        <v>0</v>
      </c>
      <c r="AN255" s="74" t="str">
        <f>VLOOKUP($A:$A,Variables_extraites!$A:$AD,22,FALSE)</f>
        <v>NA</v>
      </c>
      <c r="AO255" s="58" t="str">
        <f>VLOOKUP($A:$A,Variables_extraites!$A:$AD,23,FALSE)</f>
        <v>NA</v>
      </c>
      <c r="AP255" s="74" t="str">
        <f>VLOOKUP($A:$A,Variables_extraites!$A:$AD,24,FALSE)</f>
        <v>NA</v>
      </c>
      <c r="AQ255" s="74" t="str">
        <f>VLOOKUP($A:$A,Variables_extraites!$A:$AD,25,FALSE)</f>
        <v>NA</v>
      </c>
      <c r="AR255" s="58" t="str">
        <f>VLOOKUP($A:$A,Variables_extraites!$A:$AD,26,FALSE)</f>
        <v>NA</v>
      </c>
      <c r="AS255" s="74" t="str">
        <f>VLOOKUP($A:$A,Variables_extraites!$A:$AD,27,FALSE)</f>
        <v>NA</v>
      </c>
      <c r="AT255" s="74" t="str">
        <f>VLOOKUP($A:$A,Variables_extraites!$A:$AD,28,FALSE)</f>
        <v>NA</v>
      </c>
      <c r="AU255" s="74" t="str">
        <f>VLOOKUP($A:$A,Variables_extraites!$A:$AD,29,FALSE)</f>
        <v>NA</v>
      </c>
      <c r="AV255" s="74" t="str">
        <f>VLOOKUP($A:$A,Variables_extraites!$A:$AD,30,FALSE)</f>
        <v>NA</v>
      </c>
      <c r="AW255" s="877" t="s">
        <v>64</v>
      </c>
      <c r="AX255" s="877" t="s">
        <v>64</v>
      </c>
      <c r="AY255" s="877" t="s">
        <v>64</v>
      </c>
      <c r="AZ255" s="877" t="s">
        <v>64</v>
      </c>
      <c r="BA255" s="877" t="s">
        <v>64</v>
      </c>
      <c r="BB255" s="877" t="s">
        <v>64</v>
      </c>
      <c r="BC255" s="877" t="s">
        <v>64</v>
      </c>
      <c r="BD255" s="877" t="s">
        <v>64</v>
      </c>
      <c r="BE255" s="877" t="s">
        <v>64</v>
      </c>
      <c r="BF255" s="877" t="s">
        <v>64</v>
      </c>
      <c r="BG255" s="877" t="s">
        <v>64</v>
      </c>
      <c r="BH255" s="877" t="s">
        <v>64</v>
      </c>
      <c r="BI255" s="877" t="s">
        <v>64</v>
      </c>
      <c r="BJ255" s="877" t="s">
        <v>64</v>
      </c>
      <c r="BK255" s="877" t="s">
        <v>64</v>
      </c>
      <c r="BL255" s="877" t="s">
        <v>64</v>
      </c>
      <c r="BM255" s="877" t="s">
        <v>64</v>
      </c>
      <c r="BN255" s="877" t="s">
        <v>64</v>
      </c>
      <c r="BO255" s="877" t="s">
        <v>64</v>
      </c>
      <c r="BP255" s="877" t="s">
        <v>64</v>
      </c>
      <c r="BQ255" s="877" t="s">
        <v>64</v>
      </c>
      <c r="BR255" s="877" t="s">
        <v>64</v>
      </c>
      <c r="BS255" s="877" t="s">
        <v>64</v>
      </c>
      <c r="BT255" s="877" t="s">
        <v>64</v>
      </c>
      <c r="BU255" s="877" t="s">
        <v>64</v>
      </c>
      <c r="BV255" s="877" t="s">
        <v>64</v>
      </c>
      <c r="BW255" s="877" t="s">
        <v>64</v>
      </c>
      <c r="BX255" s="877" t="s">
        <v>64</v>
      </c>
      <c r="BY255" s="877" t="s">
        <v>64</v>
      </c>
      <c r="BZ255" s="877" t="s">
        <v>64</v>
      </c>
      <c r="CA255" s="877" t="s">
        <v>64</v>
      </c>
      <c r="CB255" s="877" t="s">
        <v>64</v>
      </c>
      <c r="CC255" s="877" t="s">
        <v>64</v>
      </c>
      <c r="CD255" s="877" t="s">
        <v>64</v>
      </c>
    </row>
    <row r="256" spans="1:82" ht="15.75" x14ac:dyDescent="0.25">
      <c r="A256" s="876">
        <v>1193</v>
      </c>
      <c r="B256" s="511">
        <v>193</v>
      </c>
      <c r="C256" s="61">
        <v>5</v>
      </c>
      <c r="D256" s="29" t="s">
        <v>2121</v>
      </c>
      <c r="E256" s="27">
        <v>10650</v>
      </c>
      <c r="F256" s="911" t="s">
        <v>2119</v>
      </c>
      <c r="G256" s="911"/>
      <c r="H256" s="512">
        <v>39.734246575342503</v>
      </c>
      <c r="I256" s="514">
        <v>28.7</v>
      </c>
      <c r="J256" s="511">
        <v>0</v>
      </c>
      <c r="K256" s="514">
        <v>3</v>
      </c>
      <c r="L256" s="511">
        <v>0</v>
      </c>
      <c r="M256" s="936">
        <v>54</v>
      </c>
      <c r="N256" s="916"/>
      <c r="O256" s="914"/>
      <c r="P256" s="915"/>
      <c r="Q256" s="916"/>
      <c r="R256" s="227"/>
      <c r="S256" s="227">
        <v>21.041666666666668</v>
      </c>
      <c r="T256" s="334">
        <v>52</v>
      </c>
      <c r="U256" s="334"/>
      <c r="V256" s="937"/>
      <c r="W256" s="937"/>
      <c r="X256" s="938">
        <v>32.012755716225897</v>
      </c>
      <c r="Y256" s="28">
        <f>VLOOKUP($A:$A,Variables_extraites!$A:$AD,7,FALSE)</f>
        <v>0</v>
      </c>
      <c r="Z256" s="28">
        <f>VLOOKUP($A:$A,Variables_extraites!$A:$AD,8,FALSE)</f>
        <v>0</v>
      </c>
      <c r="AA256" s="28">
        <f>VLOOKUP($A:$A,Variables_extraites!$A:$AD,9,FALSE)</f>
        <v>9.1</v>
      </c>
      <c r="AB256" s="28">
        <f>VLOOKUP($A:$A,Variables_extraites!$A:$AD,10,FALSE)</f>
        <v>0</v>
      </c>
      <c r="AC256" s="28" t="str">
        <f>VLOOKUP($A:$A,Variables_extraites!$A:$AD,11,FALSE)</f>
        <v>NA</v>
      </c>
      <c r="AD256" s="28" t="str">
        <f>VLOOKUP($A:$A,Variables_extraites!$A:$AD,12,FALSE)</f>
        <v>NA</v>
      </c>
      <c r="AE256" s="74">
        <f>VLOOKUP($A:$A,Variables_extraites!$A:$AD,13,FALSE)</f>
        <v>25</v>
      </c>
      <c r="AF256" s="74" t="str">
        <f>VLOOKUP($A:$A,Variables_extraites!$A:$AD,14,FALSE)</f>
        <v>NA</v>
      </c>
      <c r="AG256" s="84" t="str">
        <f>VLOOKUP($A:$A,Variables_extraites!$A:$AD,15,FALSE)</f>
        <v>NA</v>
      </c>
      <c r="AH256" s="74" t="str">
        <f>VLOOKUP($A:$A,Variables_extraites!$A:$AD,16,FALSE)</f>
        <v>NA</v>
      </c>
      <c r="AI256" s="58" t="str">
        <f>VLOOKUP($A:$A,Variables_extraites!$A:$AD,17,FALSE)</f>
        <v>NA</v>
      </c>
      <c r="AJ256" s="58" t="str">
        <f>VLOOKUP($A:$A,Variables_extraites!$A:$AD,18,FALSE)</f>
        <v>NA</v>
      </c>
      <c r="AK256" s="74">
        <f>VLOOKUP($A:$A,Variables_extraites!$A:$AD,19,FALSE)</f>
        <v>0</v>
      </c>
      <c r="AL256" s="58" t="str">
        <f>VLOOKUP($A:$A,Variables_extraites!$A:$AD,20,FALSE)</f>
        <v>NA</v>
      </c>
      <c r="AM256" s="74" t="str">
        <f>VLOOKUP($A:$A,Variables_extraites!$A:$AD,21,FALSE)</f>
        <v>NA</v>
      </c>
      <c r="AN256" s="74" t="str">
        <f>VLOOKUP($A:$A,Variables_extraites!$A:$AD,22,FALSE)</f>
        <v>NA</v>
      </c>
      <c r="AO256" s="58" t="str">
        <f>VLOOKUP($A:$A,Variables_extraites!$A:$AD,23,FALSE)</f>
        <v>NA</v>
      </c>
      <c r="AP256" s="74" t="str">
        <f>VLOOKUP($A:$A,Variables_extraites!$A:$AD,24,FALSE)</f>
        <v>NA</v>
      </c>
      <c r="AQ256" s="74" t="str">
        <f>VLOOKUP($A:$A,Variables_extraites!$A:$AD,25,FALSE)</f>
        <v>NA</v>
      </c>
      <c r="AR256" s="58" t="str">
        <f>VLOOKUP($A:$A,Variables_extraites!$A:$AD,26,FALSE)</f>
        <v>NA</v>
      </c>
      <c r="AS256" s="74" t="str">
        <f>VLOOKUP($A:$A,Variables_extraites!$A:$AD,27,FALSE)</f>
        <v>NA</v>
      </c>
      <c r="AT256" s="74" t="str">
        <f>VLOOKUP($A:$A,Variables_extraites!$A:$AD,28,FALSE)</f>
        <v>NA</v>
      </c>
      <c r="AU256" s="74" t="str">
        <f>VLOOKUP($A:$A,Variables_extraites!$A:$AD,29,FALSE)</f>
        <v>NA</v>
      </c>
      <c r="AV256" s="74" t="str">
        <f>VLOOKUP($A:$A,Variables_extraites!$A:$AD,30,FALSE)</f>
        <v>NA</v>
      </c>
      <c r="AW256" s="877" t="s">
        <v>64</v>
      </c>
      <c r="AX256" s="877" t="s">
        <v>64</v>
      </c>
      <c r="AY256" s="877" t="s">
        <v>64</v>
      </c>
      <c r="AZ256" s="877" t="s">
        <v>64</v>
      </c>
      <c r="BA256" s="877" t="s">
        <v>64</v>
      </c>
      <c r="BB256" s="877" t="s">
        <v>64</v>
      </c>
      <c r="BC256" s="877" t="s">
        <v>64</v>
      </c>
      <c r="BD256" s="877" t="s">
        <v>64</v>
      </c>
      <c r="BE256" s="877" t="s">
        <v>64</v>
      </c>
      <c r="BF256" s="877" t="s">
        <v>64</v>
      </c>
      <c r="BG256" s="877" t="s">
        <v>64</v>
      </c>
      <c r="BH256" s="877" t="s">
        <v>64</v>
      </c>
      <c r="BI256" s="877" t="s">
        <v>64</v>
      </c>
      <c r="BJ256" s="877" t="s">
        <v>64</v>
      </c>
      <c r="BK256" s="877" t="s">
        <v>64</v>
      </c>
      <c r="BL256" s="877" t="s">
        <v>64</v>
      </c>
      <c r="BM256" s="877" t="s">
        <v>64</v>
      </c>
      <c r="BN256" s="877" t="s">
        <v>64</v>
      </c>
      <c r="BO256" s="877" t="s">
        <v>64</v>
      </c>
      <c r="BP256" s="877" t="s">
        <v>64</v>
      </c>
      <c r="BQ256" s="877" t="s">
        <v>64</v>
      </c>
      <c r="BR256" s="877" t="s">
        <v>64</v>
      </c>
      <c r="BS256" s="877" t="s">
        <v>64</v>
      </c>
      <c r="BT256" s="877" t="s">
        <v>64</v>
      </c>
      <c r="BU256" s="877" t="s">
        <v>64</v>
      </c>
      <c r="BV256" s="877" t="s">
        <v>64</v>
      </c>
      <c r="BW256" s="877" t="s">
        <v>64</v>
      </c>
      <c r="BX256" s="877" t="s">
        <v>64</v>
      </c>
      <c r="BY256" s="877" t="s">
        <v>64</v>
      </c>
      <c r="BZ256" s="877" t="s">
        <v>64</v>
      </c>
      <c r="CA256" s="877" t="s">
        <v>64</v>
      </c>
      <c r="CB256" s="877" t="s">
        <v>64</v>
      </c>
      <c r="CC256" s="877" t="s">
        <v>64</v>
      </c>
      <c r="CD256" s="877" t="s">
        <v>64</v>
      </c>
    </row>
    <row r="257" spans="1:82" ht="15.75" x14ac:dyDescent="0.25">
      <c r="A257" s="876">
        <v>1195</v>
      </c>
      <c r="B257" s="511">
        <v>195</v>
      </c>
      <c r="C257" s="61">
        <v>5</v>
      </c>
      <c r="D257" s="29" t="s">
        <v>2121</v>
      </c>
      <c r="E257" s="27">
        <v>10527</v>
      </c>
      <c r="F257" s="911" t="s">
        <v>2119</v>
      </c>
      <c r="G257" s="911"/>
      <c r="H257" s="512">
        <v>70.632876712328795</v>
      </c>
      <c r="I257" s="514">
        <v>35.784483755347431</v>
      </c>
      <c r="J257" s="511">
        <v>0</v>
      </c>
      <c r="K257" s="514">
        <v>4</v>
      </c>
      <c r="L257" s="511">
        <v>1</v>
      </c>
      <c r="M257" s="936">
        <v>12</v>
      </c>
      <c r="N257" s="916"/>
      <c r="O257" s="914"/>
      <c r="P257" s="915"/>
      <c r="Q257" s="916"/>
      <c r="R257" s="227"/>
      <c r="S257" s="227">
        <v>14.999999999999998</v>
      </c>
      <c r="T257" s="334">
        <v>30</v>
      </c>
      <c r="U257" s="334"/>
      <c r="V257" s="937"/>
      <c r="W257" s="937"/>
      <c r="X257" s="938">
        <v>23.3717444155503</v>
      </c>
      <c r="Y257" s="28">
        <f>VLOOKUP($A:$A,Variables_extraites!$A:$AD,7,FALSE)</f>
        <v>0</v>
      </c>
      <c r="Z257" s="28">
        <f>VLOOKUP($A:$A,Variables_extraites!$A:$AD,8,FALSE)</f>
        <v>0</v>
      </c>
      <c r="AA257" s="28">
        <f>VLOOKUP($A:$A,Variables_extraites!$A:$AD,9,FALSE)</f>
        <v>8.5</v>
      </c>
      <c r="AB257" s="28">
        <f>VLOOKUP($A:$A,Variables_extraites!$A:$AD,10,FALSE)</f>
        <v>1</v>
      </c>
      <c r="AC257" s="28" t="str">
        <f>VLOOKUP($A:$A,Variables_extraites!$A:$AD,11,FALSE)</f>
        <v>NA</v>
      </c>
      <c r="AD257" s="28" t="str">
        <f>VLOOKUP($A:$A,Variables_extraites!$A:$AD,12,FALSE)</f>
        <v>NA</v>
      </c>
      <c r="AE257" s="74">
        <f>VLOOKUP($A:$A,Variables_extraites!$A:$AD,13,FALSE)</f>
        <v>26</v>
      </c>
      <c r="AF257" s="74">
        <f>VLOOKUP($A:$A,Variables_extraites!$A:$AD,14,FALSE)</f>
        <v>1.265625</v>
      </c>
      <c r="AG257" s="84" t="str">
        <f>VLOOKUP($A:$A,Variables_extraites!$A:$AD,15,FALSE)</f>
        <v>NA</v>
      </c>
      <c r="AH257" s="74" t="str">
        <f>VLOOKUP($A:$A,Variables_extraites!$A:$AD,16,FALSE)</f>
        <v>NA</v>
      </c>
      <c r="AI257" s="58" t="str">
        <f>VLOOKUP($A:$A,Variables_extraites!$A:$AD,17,FALSE)</f>
        <v>NA</v>
      </c>
      <c r="AJ257" s="58" t="str">
        <f>VLOOKUP($A:$A,Variables_extraites!$A:$AD,18,FALSE)</f>
        <v>NA</v>
      </c>
      <c r="AK257" s="74">
        <f>VLOOKUP($A:$A,Variables_extraites!$A:$AD,19,FALSE)</f>
        <v>1</v>
      </c>
      <c r="AL257" s="58">
        <f>VLOOKUP($A:$A,Variables_extraites!$A:$AD,20,FALSE)</f>
        <v>42416</v>
      </c>
      <c r="AM257" s="74">
        <f>VLOOKUP($A:$A,Variables_extraites!$A:$AD,21,FALSE)</f>
        <v>21</v>
      </c>
      <c r="AN257" s="74" t="str">
        <f>VLOOKUP($A:$A,Variables_extraites!$A:$AD,22,FALSE)</f>
        <v>NA</v>
      </c>
      <c r="AO257" s="58" t="str">
        <f>VLOOKUP($A:$A,Variables_extraites!$A:$AD,23,FALSE)</f>
        <v>NA</v>
      </c>
      <c r="AP257" s="74" t="str">
        <f>VLOOKUP($A:$A,Variables_extraites!$A:$AD,24,FALSE)</f>
        <v>NA</v>
      </c>
      <c r="AQ257" s="74" t="str">
        <f>VLOOKUP($A:$A,Variables_extraites!$A:$AD,25,FALSE)</f>
        <v>NA</v>
      </c>
      <c r="AR257" s="58" t="str">
        <f>VLOOKUP($A:$A,Variables_extraites!$A:$AD,26,FALSE)</f>
        <v>NA</v>
      </c>
      <c r="AS257" s="74" t="str">
        <f>VLOOKUP($A:$A,Variables_extraites!$A:$AD,27,FALSE)</f>
        <v>NA</v>
      </c>
      <c r="AT257" s="74" t="str">
        <f>VLOOKUP($A:$A,Variables_extraites!$A:$AD,28,FALSE)</f>
        <v>NA</v>
      </c>
      <c r="AU257" s="74" t="str">
        <f>VLOOKUP($A:$A,Variables_extraites!$A:$AD,29,FALSE)</f>
        <v>NA</v>
      </c>
      <c r="AV257" s="74" t="str">
        <f>VLOOKUP($A:$A,Variables_extraites!$A:$AD,30,FALSE)</f>
        <v>NA</v>
      </c>
      <c r="AW257" s="877" t="s">
        <v>64</v>
      </c>
      <c r="AX257" s="877" t="s">
        <v>64</v>
      </c>
      <c r="AY257" s="877" t="s">
        <v>64</v>
      </c>
      <c r="AZ257" s="877" t="s">
        <v>64</v>
      </c>
      <c r="BA257" s="877" t="s">
        <v>64</v>
      </c>
      <c r="BB257" s="877" t="s">
        <v>64</v>
      </c>
      <c r="BC257" s="877" t="s">
        <v>64</v>
      </c>
      <c r="BD257" s="877" t="s">
        <v>64</v>
      </c>
      <c r="BE257" s="877" t="s">
        <v>64</v>
      </c>
      <c r="BF257" s="877" t="s">
        <v>64</v>
      </c>
      <c r="BG257" s="877" t="s">
        <v>64</v>
      </c>
      <c r="BH257" s="877" t="s">
        <v>64</v>
      </c>
      <c r="BI257" s="877" t="s">
        <v>64</v>
      </c>
      <c r="BJ257" s="877" t="s">
        <v>64</v>
      </c>
      <c r="BK257" s="877" t="s">
        <v>64</v>
      </c>
      <c r="BL257" s="877" t="s">
        <v>64</v>
      </c>
      <c r="BM257" s="877" t="s">
        <v>64</v>
      </c>
      <c r="BN257" s="877" t="s">
        <v>64</v>
      </c>
      <c r="BO257" s="877" t="s">
        <v>64</v>
      </c>
      <c r="BP257" s="877" t="s">
        <v>64</v>
      </c>
      <c r="BQ257" s="877" t="s">
        <v>64</v>
      </c>
      <c r="BR257" s="877" t="s">
        <v>64</v>
      </c>
      <c r="BS257" s="877" t="s">
        <v>64</v>
      </c>
      <c r="BT257" s="877" t="s">
        <v>64</v>
      </c>
      <c r="BU257" s="877" t="s">
        <v>64</v>
      </c>
      <c r="BV257" s="877" t="s">
        <v>64</v>
      </c>
      <c r="BW257" s="877" t="s">
        <v>64</v>
      </c>
      <c r="BX257" s="877" t="s">
        <v>64</v>
      </c>
      <c r="BY257" s="877" t="s">
        <v>64</v>
      </c>
      <c r="BZ257" s="877" t="s">
        <v>64</v>
      </c>
      <c r="CA257" s="877" t="s">
        <v>64</v>
      </c>
      <c r="CB257" s="877" t="s">
        <v>64</v>
      </c>
      <c r="CC257" s="877" t="s">
        <v>64</v>
      </c>
      <c r="CD257" s="877" t="s">
        <v>64</v>
      </c>
    </row>
    <row r="258" spans="1:82" ht="15.75" x14ac:dyDescent="0.25">
      <c r="A258" s="876">
        <v>1196</v>
      </c>
      <c r="B258" s="511">
        <v>196</v>
      </c>
      <c r="C258" s="61">
        <v>5</v>
      </c>
      <c r="D258" s="29" t="s">
        <v>2121</v>
      </c>
      <c r="E258" s="27">
        <v>10485</v>
      </c>
      <c r="F258" s="911" t="s">
        <v>2119</v>
      </c>
      <c r="G258" s="911" t="s">
        <v>2119</v>
      </c>
      <c r="H258" s="952">
        <v>67.791780821917797</v>
      </c>
      <c r="I258" s="514">
        <v>20.761245674740486</v>
      </c>
      <c r="J258" s="511">
        <v>0</v>
      </c>
      <c r="K258" s="514">
        <v>3</v>
      </c>
      <c r="L258" s="511">
        <v>0</v>
      </c>
      <c r="M258" s="936">
        <v>148</v>
      </c>
      <c r="N258" s="916"/>
      <c r="O258" s="914"/>
      <c r="P258" s="915"/>
      <c r="Q258" s="916"/>
      <c r="R258" s="227"/>
      <c r="S258" s="227">
        <v>26.4</v>
      </c>
      <c r="T258" s="334"/>
      <c r="U258" s="334"/>
      <c r="V258" s="937"/>
      <c r="W258" s="937"/>
      <c r="X258" s="954">
        <v>312.75564028279803</v>
      </c>
      <c r="Y258" s="28">
        <f>VLOOKUP($A:$A,Variables_extraites!$A:$AD,7,FALSE)</f>
        <v>0</v>
      </c>
      <c r="Z258" s="28">
        <f>VLOOKUP($A:$A,Variables_extraites!$A:$AD,8,FALSE)</f>
        <v>0</v>
      </c>
      <c r="AA258" s="28">
        <f>VLOOKUP($A:$A,Variables_extraites!$A:$AD,9,FALSE)</f>
        <v>10.199999999999999</v>
      </c>
      <c r="AB258" s="28">
        <f>VLOOKUP($A:$A,Variables_extraites!$A:$AD,10,FALSE)</f>
        <v>0</v>
      </c>
      <c r="AC258" s="28" t="str">
        <f>VLOOKUP($A:$A,Variables_extraites!$A:$AD,11,FALSE)</f>
        <v>NA</v>
      </c>
      <c r="AD258" s="28" t="str">
        <f>VLOOKUP($A:$A,Variables_extraites!$A:$AD,12,FALSE)</f>
        <v>NA</v>
      </c>
      <c r="AE258" s="74">
        <f>VLOOKUP($A:$A,Variables_extraites!$A:$AD,13,FALSE)</f>
        <v>26</v>
      </c>
      <c r="AF258" s="74">
        <f>VLOOKUP($A:$A,Variables_extraites!$A:$AD,14,FALSE)</f>
        <v>1.76</v>
      </c>
      <c r="AG258" s="84" t="str">
        <f>VLOOKUP($A:$A,Variables_extraites!$A:$AD,15,FALSE)</f>
        <v>NA</v>
      </c>
      <c r="AH258" s="74" t="str">
        <f>VLOOKUP($A:$A,Variables_extraites!$A:$AD,16,FALSE)</f>
        <v>NA</v>
      </c>
      <c r="AI258" s="58" t="str">
        <f>VLOOKUP($A:$A,Variables_extraites!$A:$AD,17,FALSE)</f>
        <v>NA</v>
      </c>
      <c r="AJ258" s="58" t="str">
        <f>VLOOKUP($A:$A,Variables_extraites!$A:$AD,18,FALSE)</f>
        <v>NA</v>
      </c>
      <c r="AK258" s="74">
        <f>VLOOKUP($A:$A,Variables_extraites!$A:$AD,19,FALSE)</f>
        <v>0</v>
      </c>
      <c r="AL258" s="58">
        <f>VLOOKUP($A:$A,Variables_extraites!$A:$AD,20,FALSE)</f>
        <v>43552</v>
      </c>
      <c r="AM258" s="74">
        <f>VLOOKUP($A:$A,Variables_extraites!$A:$AD,21,FALSE)</f>
        <v>58</v>
      </c>
      <c r="AN258" s="74" t="str">
        <f>VLOOKUP($A:$A,Variables_extraites!$A:$AD,22,FALSE)</f>
        <v>NA</v>
      </c>
      <c r="AO258" s="58" t="str">
        <f>VLOOKUP($A:$A,Variables_extraites!$A:$AD,23,FALSE)</f>
        <v>NA</v>
      </c>
      <c r="AP258" s="74" t="str">
        <f>VLOOKUP($A:$A,Variables_extraites!$A:$AD,24,FALSE)</f>
        <v>NA</v>
      </c>
      <c r="AQ258" s="74" t="str">
        <f>VLOOKUP($A:$A,Variables_extraites!$A:$AD,25,FALSE)</f>
        <v>NA</v>
      </c>
      <c r="AR258" s="58" t="str">
        <f>VLOOKUP($A:$A,Variables_extraites!$A:$AD,26,FALSE)</f>
        <v>NA</v>
      </c>
      <c r="AS258" s="74" t="str">
        <f>VLOOKUP($A:$A,Variables_extraites!$A:$AD,27,FALSE)</f>
        <v>NA</v>
      </c>
      <c r="AT258" s="74" t="str">
        <f>VLOOKUP($A:$A,Variables_extraites!$A:$AD,28,FALSE)</f>
        <v>NA</v>
      </c>
      <c r="AU258" s="74" t="str">
        <f>VLOOKUP($A:$A,Variables_extraites!$A:$AD,29,FALSE)</f>
        <v>NA</v>
      </c>
      <c r="AV258" s="74" t="str">
        <f>VLOOKUP($A:$A,Variables_extraites!$A:$AD,30,FALSE)</f>
        <v>NA</v>
      </c>
      <c r="AW258" s="877">
        <v>8.2305969180312708</v>
      </c>
      <c r="AX258" s="877">
        <v>7.7872496084679099</v>
      </c>
      <c r="AY258" s="877">
        <v>5.2203299548795599</v>
      </c>
      <c r="AZ258" s="877">
        <v>2.1110313123887399</v>
      </c>
      <c r="BA258" s="877">
        <v>7.6013993905318298</v>
      </c>
      <c r="BB258" s="877">
        <v>6.7502045092798699</v>
      </c>
      <c r="BC258" s="877">
        <v>9.1378877131022307</v>
      </c>
      <c r="BD258" s="877">
        <v>7.61875255353673</v>
      </c>
      <c r="BE258" s="877">
        <v>6.2575764179547804</v>
      </c>
      <c r="BF258" s="877">
        <v>0.99276843076892396</v>
      </c>
      <c r="BG258" s="877">
        <v>6.9269482479497704</v>
      </c>
      <c r="BH258" s="877">
        <v>7.5159363262840602</v>
      </c>
      <c r="BI258" s="877">
        <v>7.9905011113632503</v>
      </c>
      <c r="BJ258" s="877">
        <v>4.5545888516776403</v>
      </c>
      <c r="BK258" s="877">
        <v>6.1805059437947598</v>
      </c>
      <c r="BL258" s="877">
        <v>8.1593668097437408</v>
      </c>
      <c r="BM258" s="877">
        <v>6.6358994659463804</v>
      </c>
      <c r="BN258" s="877">
        <v>6.9011082430145096</v>
      </c>
      <c r="BO258" s="877">
        <v>5.5065257790431197</v>
      </c>
      <c r="BP258" s="877">
        <v>6.0290110866590698</v>
      </c>
      <c r="BQ258" s="877">
        <v>8.3792483886900904</v>
      </c>
      <c r="BR258" s="877">
        <v>3.9183862344463498</v>
      </c>
      <c r="BS258" s="877">
        <v>11.213869726602599</v>
      </c>
      <c r="BT258" s="877">
        <v>2.9030382701129098</v>
      </c>
      <c r="BU258" s="877">
        <v>9.1671672205261405</v>
      </c>
      <c r="BV258" s="877">
        <v>6.31668882343694</v>
      </c>
      <c r="BW258" s="877">
        <v>4.2433644256936596</v>
      </c>
      <c r="BX258" s="877">
        <v>11.3315775886576</v>
      </c>
      <c r="BY258" s="877">
        <v>2.88557436437143</v>
      </c>
      <c r="BZ258" s="877">
        <v>8.3893516992567907</v>
      </c>
      <c r="CA258" s="877">
        <v>4.0531113364595601</v>
      </c>
      <c r="CB258" s="877">
        <v>2.94222588940083</v>
      </c>
      <c r="CC258" s="877">
        <v>5.2487809860797903</v>
      </c>
      <c r="CD258" s="877">
        <v>8.3108314564897299</v>
      </c>
    </row>
    <row r="259" spans="1:82" ht="15.75" x14ac:dyDescent="0.25">
      <c r="A259" s="876">
        <v>1197</v>
      </c>
      <c r="B259" s="735">
        <v>197</v>
      </c>
      <c r="C259" s="27">
        <v>5</v>
      </c>
      <c r="D259" s="29"/>
      <c r="E259" s="27"/>
      <c r="F259" s="911"/>
      <c r="G259" s="911"/>
      <c r="H259" s="107">
        <v>63.5013698630137</v>
      </c>
      <c r="I259" s="107">
        <v>32.4</v>
      </c>
      <c r="J259" s="735">
        <v>0</v>
      </c>
      <c r="K259" s="74"/>
      <c r="L259" s="27">
        <v>1</v>
      </c>
      <c r="M259" s="939">
        <v>70</v>
      </c>
      <c r="N259" s="940"/>
      <c r="O259" s="933"/>
      <c r="P259" s="941"/>
      <c r="Q259" s="940"/>
      <c r="R259" s="72"/>
      <c r="S259" s="72"/>
      <c r="T259" s="942"/>
      <c r="U259" s="943"/>
      <c r="V259" s="944"/>
      <c r="W259" s="944"/>
      <c r="X259" s="738"/>
      <c r="Y259" s="28" t="e">
        <f>VLOOKUP($A:$A,Variables_extraites!$A:$AD,7,FALSE)</f>
        <v>#N/A</v>
      </c>
      <c r="Z259" s="28" t="e">
        <f>VLOOKUP($A:$A,Variables_extraites!$A:$AD,8,FALSE)</f>
        <v>#N/A</v>
      </c>
      <c r="AA259" s="28" t="e">
        <f>VLOOKUP($A:$A,Variables_extraites!$A:$AD,9,FALSE)</f>
        <v>#N/A</v>
      </c>
      <c r="AB259" s="28" t="e">
        <f>VLOOKUP($A:$A,Variables_extraites!$A:$AD,10,FALSE)</f>
        <v>#N/A</v>
      </c>
      <c r="AC259" s="28" t="e">
        <f>VLOOKUP($A:$A,Variables_extraites!$A:$AD,11,FALSE)</f>
        <v>#N/A</v>
      </c>
      <c r="AD259" s="28" t="e">
        <f>VLOOKUP($A:$A,Variables_extraites!$A:$AD,12,FALSE)</f>
        <v>#N/A</v>
      </c>
      <c r="AE259" s="74" t="e">
        <f>VLOOKUP($A:$A,Variables_extraites!$A:$AD,13,FALSE)</f>
        <v>#N/A</v>
      </c>
      <c r="AF259" s="74" t="e">
        <f>VLOOKUP($A:$A,Variables_extraites!$A:$AD,14,FALSE)</f>
        <v>#N/A</v>
      </c>
      <c r="AG259" s="84" t="e">
        <f>VLOOKUP($A:$A,Variables_extraites!$A:$AD,15,FALSE)</f>
        <v>#N/A</v>
      </c>
      <c r="AH259" s="74" t="e">
        <f>VLOOKUP($A:$A,Variables_extraites!$A:$AD,16,FALSE)</f>
        <v>#N/A</v>
      </c>
      <c r="AI259" s="58" t="e">
        <f>VLOOKUP($A:$A,Variables_extraites!$A:$AD,17,FALSE)</f>
        <v>#N/A</v>
      </c>
      <c r="AJ259" s="58" t="e">
        <f>VLOOKUP($A:$A,Variables_extraites!$A:$AD,18,FALSE)</f>
        <v>#N/A</v>
      </c>
      <c r="AK259" s="74" t="e">
        <f>VLOOKUP($A:$A,Variables_extraites!$A:$AD,19,FALSE)</f>
        <v>#N/A</v>
      </c>
      <c r="AL259" s="58" t="e">
        <f>VLOOKUP($A:$A,Variables_extraites!$A:$AD,20,FALSE)</f>
        <v>#N/A</v>
      </c>
      <c r="AM259" s="74" t="e">
        <f>VLOOKUP($A:$A,Variables_extraites!$A:$AD,21,FALSE)</f>
        <v>#N/A</v>
      </c>
      <c r="AN259" s="74" t="e">
        <f>VLOOKUP($A:$A,Variables_extraites!$A:$AD,22,FALSE)</f>
        <v>#N/A</v>
      </c>
      <c r="AO259" s="58" t="e">
        <f>VLOOKUP($A:$A,Variables_extraites!$A:$AD,23,FALSE)</f>
        <v>#N/A</v>
      </c>
      <c r="AP259" s="74" t="e">
        <f>VLOOKUP($A:$A,Variables_extraites!$A:$AD,24,FALSE)</f>
        <v>#N/A</v>
      </c>
      <c r="AQ259" s="74" t="e">
        <f>VLOOKUP($A:$A,Variables_extraites!$A:$AD,25,FALSE)</f>
        <v>#N/A</v>
      </c>
      <c r="AR259" s="58" t="e">
        <f>VLOOKUP($A:$A,Variables_extraites!$A:$AD,26,FALSE)</f>
        <v>#N/A</v>
      </c>
      <c r="AS259" s="74" t="e">
        <f>VLOOKUP($A:$A,Variables_extraites!$A:$AD,27,FALSE)</f>
        <v>#N/A</v>
      </c>
      <c r="AT259" s="74" t="e">
        <f>VLOOKUP($A:$A,Variables_extraites!$A:$AD,28,FALSE)</f>
        <v>#N/A</v>
      </c>
      <c r="AU259" s="74" t="e">
        <f>VLOOKUP($A:$A,Variables_extraites!$A:$AD,29,FALSE)</f>
        <v>#N/A</v>
      </c>
      <c r="AV259" s="74" t="e">
        <f>VLOOKUP($A:$A,Variables_extraites!$A:$AD,30,FALSE)</f>
        <v>#N/A</v>
      </c>
      <c r="AW259" s="877" t="s">
        <v>64</v>
      </c>
      <c r="AX259" s="877" t="s">
        <v>64</v>
      </c>
      <c r="AY259" s="877" t="s">
        <v>64</v>
      </c>
      <c r="AZ259" s="877" t="s">
        <v>64</v>
      </c>
      <c r="BA259" s="877" t="s">
        <v>64</v>
      </c>
      <c r="BB259" s="877" t="s">
        <v>64</v>
      </c>
      <c r="BC259" s="877" t="s">
        <v>64</v>
      </c>
      <c r="BD259" s="877" t="s">
        <v>64</v>
      </c>
      <c r="BE259" s="877" t="s">
        <v>64</v>
      </c>
      <c r="BF259" s="877" t="s">
        <v>64</v>
      </c>
      <c r="BG259" s="877" t="s">
        <v>64</v>
      </c>
      <c r="BH259" s="877" t="s">
        <v>64</v>
      </c>
      <c r="BI259" s="877" t="s">
        <v>64</v>
      </c>
      <c r="BJ259" s="877" t="s">
        <v>64</v>
      </c>
      <c r="BK259" s="877" t="s">
        <v>64</v>
      </c>
      <c r="BL259" s="877" t="s">
        <v>64</v>
      </c>
      <c r="BM259" s="877" t="s">
        <v>64</v>
      </c>
      <c r="BN259" s="877" t="s">
        <v>64</v>
      </c>
      <c r="BO259" s="877" t="s">
        <v>64</v>
      </c>
      <c r="BP259" s="877" t="s">
        <v>64</v>
      </c>
      <c r="BQ259" s="877" t="s">
        <v>64</v>
      </c>
      <c r="BR259" s="877" t="s">
        <v>64</v>
      </c>
      <c r="BS259" s="877" t="s">
        <v>64</v>
      </c>
      <c r="BT259" s="877" t="s">
        <v>64</v>
      </c>
      <c r="BU259" s="877" t="s">
        <v>64</v>
      </c>
      <c r="BV259" s="877" t="s">
        <v>64</v>
      </c>
      <c r="BW259" s="877" t="s">
        <v>64</v>
      </c>
      <c r="BX259" s="877" t="s">
        <v>64</v>
      </c>
      <c r="BY259" s="877" t="s">
        <v>64</v>
      </c>
      <c r="BZ259" s="877" t="s">
        <v>64</v>
      </c>
      <c r="CA259" s="877" t="s">
        <v>64</v>
      </c>
      <c r="CB259" s="877" t="s">
        <v>64</v>
      </c>
      <c r="CC259" s="877" t="s">
        <v>64</v>
      </c>
      <c r="CD259" s="877" t="s">
        <v>64</v>
      </c>
    </row>
    <row r="260" spans="1:82" ht="15.75" x14ac:dyDescent="0.25">
      <c r="A260" s="876">
        <v>1198</v>
      </c>
      <c r="B260" s="735">
        <v>198</v>
      </c>
      <c r="C260" s="27">
        <v>5</v>
      </c>
      <c r="D260" s="29"/>
      <c r="E260" s="27"/>
      <c r="F260" s="911"/>
      <c r="G260" s="911"/>
      <c r="H260" s="107">
        <v>63.898630136986299</v>
      </c>
      <c r="I260" s="107">
        <v>24.2</v>
      </c>
      <c r="J260" s="735">
        <v>1</v>
      </c>
      <c r="K260" s="74"/>
      <c r="L260" s="27">
        <v>0</v>
      </c>
      <c r="M260" s="939">
        <v>90</v>
      </c>
      <c r="N260" s="940"/>
      <c r="O260" s="933"/>
      <c r="P260" s="941"/>
      <c r="Q260" s="940"/>
      <c r="R260" s="72"/>
      <c r="S260" s="72"/>
      <c r="T260" s="942"/>
      <c r="U260" s="943"/>
      <c r="V260" s="944"/>
      <c r="W260" s="944"/>
      <c r="X260" s="738"/>
      <c r="Y260" s="28" t="e">
        <f>VLOOKUP($A:$A,Variables_extraites!$A:$AD,7,FALSE)</f>
        <v>#N/A</v>
      </c>
      <c r="Z260" s="28" t="e">
        <f>VLOOKUP($A:$A,Variables_extraites!$A:$AD,8,FALSE)</f>
        <v>#N/A</v>
      </c>
      <c r="AA260" s="28" t="e">
        <f>VLOOKUP($A:$A,Variables_extraites!$A:$AD,9,FALSE)</f>
        <v>#N/A</v>
      </c>
      <c r="AB260" s="28" t="e">
        <f>VLOOKUP($A:$A,Variables_extraites!$A:$AD,10,FALSE)</f>
        <v>#N/A</v>
      </c>
      <c r="AC260" s="28" t="e">
        <f>VLOOKUP($A:$A,Variables_extraites!$A:$AD,11,FALSE)</f>
        <v>#N/A</v>
      </c>
      <c r="AD260" s="28" t="e">
        <f>VLOOKUP($A:$A,Variables_extraites!$A:$AD,12,FALSE)</f>
        <v>#N/A</v>
      </c>
      <c r="AE260" s="74" t="e">
        <f>VLOOKUP($A:$A,Variables_extraites!$A:$AD,13,FALSE)</f>
        <v>#N/A</v>
      </c>
      <c r="AF260" s="74" t="e">
        <f>VLOOKUP($A:$A,Variables_extraites!$A:$AD,14,FALSE)</f>
        <v>#N/A</v>
      </c>
      <c r="AG260" s="84" t="e">
        <f>VLOOKUP($A:$A,Variables_extraites!$A:$AD,15,FALSE)</f>
        <v>#N/A</v>
      </c>
      <c r="AH260" s="74" t="e">
        <f>VLOOKUP($A:$A,Variables_extraites!$A:$AD,16,FALSE)</f>
        <v>#N/A</v>
      </c>
      <c r="AI260" s="58" t="e">
        <f>VLOOKUP($A:$A,Variables_extraites!$A:$AD,17,FALSE)</f>
        <v>#N/A</v>
      </c>
      <c r="AJ260" s="58" t="e">
        <f>VLOOKUP($A:$A,Variables_extraites!$A:$AD,18,FALSE)</f>
        <v>#N/A</v>
      </c>
      <c r="AK260" s="74" t="e">
        <f>VLOOKUP($A:$A,Variables_extraites!$A:$AD,19,FALSE)</f>
        <v>#N/A</v>
      </c>
      <c r="AL260" s="58" t="e">
        <f>VLOOKUP($A:$A,Variables_extraites!$A:$AD,20,FALSE)</f>
        <v>#N/A</v>
      </c>
      <c r="AM260" s="74" t="e">
        <f>VLOOKUP($A:$A,Variables_extraites!$A:$AD,21,FALSE)</f>
        <v>#N/A</v>
      </c>
      <c r="AN260" s="74" t="e">
        <f>VLOOKUP($A:$A,Variables_extraites!$A:$AD,22,FALSE)</f>
        <v>#N/A</v>
      </c>
      <c r="AO260" s="58" t="e">
        <f>VLOOKUP($A:$A,Variables_extraites!$A:$AD,23,FALSE)</f>
        <v>#N/A</v>
      </c>
      <c r="AP260" s="74" t="e">
        <f>VLOOKUP($A:$A,Variables_extraites!$A:$AD,24,FALSE)</f>
        <v>#N/A</v>
      </c>
      <c r="AQ260" s="74" t="e">
        <f>VLOOKUP($A:$A,Variables_extraites!$A:$AD,25,FALSE)</f>
        <v>#N/A</v>
      </c>
      <c r="AR260" s="58" t="e">
        <f>VLOOKUP($A:$A,Variables_extraites!$A:$AD,26,FALSE)</f>
        <v>#N/A</v>
      </c>
      <c r="AS260" s="74" t="e">
        <f>VLOOKUP($A:$A,Variables_extraites!$A:$AD,27,FALSE)</f>
        <v>#N/A</v>
      </c>
      <c r="AT260" s="74" t="e">
        <f>VLOOKUP($A:$A,Variables_extraites!$A:$AD,28,FALSE)</f>
        <v>#N/A</v>
      </c>
      <c r="AU260" s="74" t="e">
        <f>VLOOKUP($A:$A,Variables_extraites!$A:$AD,29,FALSE)</f>
        <v>#N/A</v>
      </c>
      <c r="AV260" s="74" t="e">
        <f>VLOOKUP($A:$A,Variables_extraites!$A:$AD,30,FALSE)</f>
        <v>#N/A</v>
      </c>
      <c r="AW260" s="877" t="s">
        <v>64</v>
      </c>
      <c r="AX260" s="877" t="s">
        <v>64</v>
      </c>
      <c r="AY260" s="877" t="s">
        <v>64</v>
      </c>
      <c r="AZ260" s="877" t="s">
        <v>64</v>
      </c>
      <c r="BA260" s="877" t="s">
        <v>64</v>
      </c>
      <c r="BB260" s="877" t="s">
        <v>64</v>
      </c>
      <c r="BC260" s="877" t="s">
        <v>64</v>
      </c>
      <c r="BD260" s="877" t="s">
        <v>64</v>
      </c>
      <c r="BE260" s="877" t="s">
        <v>64</v>
      </c>
      <c r="BF260" s="877" t="s">
        <v>64</v>
      </c>
      <c r="BG260" s="877" t="s">
        <v>64</v>
      </c>
      <c r="BH260" s="877" t="s">
        <v>64</v>
      </c>
      <c r="BI260" s="877" t="s">
        <v>64</v>
      </c>
      <c r="BJ260" s="877" t="s">
        <v>64</v>
      </c>
      <c r="BK260" s="877" t="s">
        <v>64</v>
      </c>
      <c r="BL260" s="877" t="s">
        <v>64</v>
      </c>
      <c r="BM260" s="877" t="s">
        <v>64</v>
      </c>
      <c r="BN260" s="877" t="s">
        <v>64</v>
      </c>
      <c r="BO260" s="877" t="s">
        <v>64</v>
      </c>
      <c r="BP260" s="877" t="s">
        <v>64</v>
      </c>
      <c r="BQ260" s="877" t="s">
        <v>64</v>
      </c>
      <c r="BR260" s="877" t="s">
        <v>64</v>
      </c>
      <c r="BS260" s="877" t="s">
        <v>64</v>
      </c>
      <c r="BT260" s="877" t="s">
        <v>64</v>
      </c>
      <c r="BU260" s="877" t="s">
        <v>64</v>
      </c>
      <c r="BV260" s="877" t="s">
        <v>64</v>
      </c>
      <c r="BW260" s="877" t="s">
        <v>64</v>
      </c>
      <c r="BX260" s="877" t="s">
        <v>64</v>
      </c>
      <c r="BY260" s="877" t="s">
        <v>64</v>
      </c>
      <c r="BZ260" s="877" t="s">
        <v>64</v>
      </c>
      <c r="CA260" s="877" t="s">
        <v>64</v>
      </c>
      <c r="CB260" s="877" t="s">
        <v>64</v>
      </c>
      <c r="CC260" s="877" t="s">
        <v>64</v>
      </c>
      <c r="CD260" s="877" t="s">
        <v>64</v>
      </c>
    </row>
    <row r="261" spans="1:82" ht="15.75" x14ac:dyDescent="0.25">
      <c r="A261" s="876">
        <v>1199</v>
      </c>
      <c r="B261" s="511">
        <v>199</v>
      </c>
      <c r="C261" s="61">
        <v>5</v>
      </c>
      <c r="D261" s="29" t="s">
        <v>2121</v>
      </c>
      <c r="E261" s="27">
        <v>10520</v>
      </c>
      <c r="F261" s="911" t="s">
        <v>2119</v>
      </c>
      <c r="G261" s="911" t="s">
        <v>2119</v>
      </c>
      <c r="H261" s="512">
        <v>70.950684931506899</v>
      </c>
      <c r="I261" s="514">
        <v>23.384353741496604</v>
      </c>
      <c r="J261" s="511">
        <v>0</v>
      </c>
      <c r="K261" s="514">
        <v>3</v>
      </c>
      <c r="L261" s="511">
        <v>0</v>
      </c>
      <c r="M261" s="936">
        <v>76</v>
      </c>
      <c r="N261" s="916"/>
      <c r="O261" s="914"/>
      <c r="P261" s="915"/>
      <c r="Q261" s="916"/>
      <c r="R261" s="227"/>
      <c r="S261" s="227">
        <v>32.319391634980988</v>
      </c>
      <c r="T261" s="334">
        <v>59</v>
      </c>
      <c r="U261" s="334"/>
      <c r="V261" s="937"/>
      <c r="W261" s="937"/>
      <c r="X261" s="938">
        <v>42.508241572288</v>
      </c>
      <c r="Y261" s="28">
        <f>VLOOKUP($A:$A,Variables_extraites!$A:$AD,7,FALSE)</f>
        <v>0</v>
      </c>
      <c r="Z261" s="28">
        <f>VLOOKUP($A:$A,Variables_extraites!$A:$AD,8,FALSE)</f>
        <v>0</v>
      </c>
      <c r="AA261" s="28">
        <f>VLOOKUP($A:$A,Variables_extraites!$A:$AD,9,FALSE)</f>
        <v>11.2</v>
      </c>
      <c r="AB261" s="28">
        <f>VLOOKUP($A:$A,Variables_extraites!$A:$AD,10,FALSE)</f>
        <v>1</v>
      </c>
      <c r="AC261" s="28" t="str">
        <f>VLOOKUP($A:$A,Variables_extraites!$A:$AD,11,FALSE)</f>
        <v>NA</v>
      </c>
      <c r="AD261" s="28" t="str">
        <f>VLOOKUP($A:$A,Variables_extraites!$A:$AD,12,FALSE)</f>
        <v>NA</v>
      </c>
      <c r="AE261" s="74">
        <f>VLOOKUP($A:$A,Variables_extraites!$A:$AD,13,FALSE)</f>
        <v>20</v>
      </c>
      <c r="AF261" s="74" t="str">
        <f>VLOOKUP($A:$A,Variables_extraites!$A:$AD,14,FALSE)</f>
        <v>NA</v>
      </c>
      <c r="AG261" s="84">
        <f>VLOOKUP($A:$A,Variables_extraites!$A:$AD,15,FALSE)</f>
        <v>15</v>
      </c>
      <c r="AH261" s="74" t="str">
        <f>VLOOKUP($A:$A,Variables_extraites!$A:$AD,16,FALSE)</f>
        <v>NA</v>
      </c>
      <c r="AI261" s="58" t="str">
        <f>VLOOKUP($A:$A,Variables_extraites!$A:$AD,17,FALSE)</f>
        <v>NA</v>
      </c>
      <c r="AJ261" s="58" t="str">
        <f>VLOOKUP($A:$A,Variables_extraites!$A:$AD,18,FALSE)</f>
        <v>NA</v>
      </c>
      <c r="AK261" s="74">
        <f>VLOOKUP($A:$A,Variables_extraites!$A:$AD,19,FALSE)</f>
        <v>1</v>
      </c>
      <c r="AL261" s="58">
        <f>VLOOKUP($A:$A,Variables_extraites!$A:$AD,20,FALSE)</f>
        <v>42293</v>
      </c>
      <c r="AM261" s="74">
        <f>VLOOKUP($A:$A,Variables_extraites!$A:$AD,21,FALSE)</f>
        <v>16</v>
      </c>
      <c r="AN261" s="74" t="str">
        <f>VLOOKUP($A:$A,Variables_extraites!$A:$AD,22,FALSE)</f>
        <v>NA</v>
      </c>
      <c r="AO261" s="58" t="str">
        <f>VLOOKUP($A:$A,Variables_extraites!$A:$AD,23,FALSE)</f>
        <v>NA</v>
      </c>
      <c r="AP261" s="74" t="str">
        <f>VLOOKUP($A:$A,Variables_extraites!$A:$AD,24,FALSE)</f>
        <v>NA</v>
      </c>
      <c r="AQ261" s="74" t="str">
        <f>VLOOKUP($A:$A,Variables_extraites!$A:$AD,25,FALSE)</f>
        <v>NA</v>
      </c>
      <c r="AR261" s="58" t="str">
        <f>VLOOKUP($A:$A,Variables_extraites!$A:$AD,26,FALSE)</f>
        <v>NA</v>
      </c>
      <c r="AS261" s="74" t="str">
        <f>VLOOKUP($A:$A,Variables_extraites!$A:$AD,27,FALSE)</f>
        <v>NA</v>
      </c>
      <c r="AT261" s="74" t="str">
        <f>VLOOKUP($A:$A,Variables_extraites!$A:$AD,28,FALSE)</f>
        <v>NA</v>
      </c>
      <c r="AU261" s="74" t="str">
        <f>VLOOKUP($A:$A,Variables_extraites!$A:$AD,29,FALSE)</f>
        <v>NA</v>
      </c>
      <c r="AV261" s="74" t="str">
        <f>VLOOKUP($A:$A,Variables_extraites!$A:$AD,30,FALSE)</f>
        <v>NA</v>
      </c>
      <c r="AW261" s="877">
        <v>8.9030382701129103</v>
      </c>
      <c r="AX261" s="877">
        <v>7.7421409854981498</v>
      </c>
      <c r="AY261" s="877">
        <v>5.18308946064076</v>
      </c>
      <c r="AZ261" s="877">
        <v>4.2149019101606999</v>
      </c>
      <c r="BA261" s="877">
        <v>6.1041269505272204</v>
      </c>
      <c r="BB261" s="877">
        <v>8.4867948065066496</v>
      </c>
      <c r="BC261" s="877">
        <v>8.3433634036632593</v>
      </c>
      <c r="BD261" s="877">
        <v>8.6055165572534893</v>
      </c>
      <c r="BE261" s="877">
        <v>6.3228294976288897</v>
      </c>
      <c r="BF261" s="877">
        <v>1.4276061727819001</v>
      </c>
      <c r="BG261" s="877">
        <v>6.1323711987325398</v>
      </c>
      <c r="BH261" s="877">
        <v>6.7906417307634204</v>
      </c>
      <c r="BI261" s="877">
        <v>8.1463904756702199</v>
      </c>
      <c r="BJ261" s="877">
        <v>4.7803100990433798</v>
      </c>
      <c r="BK261" s="877">
        <v>6.2650992875147402</v>
      </c>
      <c r="BL261" s="877">
        <v>7.0878871009331199</v>
      </c>
      <c r="BM261" s="877">
        <v>6.6054054368251203</v>
      </c>
      <c r="BN261" s="877">
        <v>6.80877115932718</v>
      </c>
      <c r="BO261" s="877">
        <v>4.3617683594191501</v>
      </c>
      <c r="BP261" s="877">
        <v>6.3962622609901096</v>
      </c>
      <c r="BQ261" s="877">
        <v>7.5622424242210702</v>
      </c>
      <c r="BR261" s="877">
        <v>-1.9378782880922001</v>
      </c>
      <c r="BS261" s="877">
        <v>9.7609693832569597</v>
      </c>
      <c r="BT261" s="877">
        <v>-0.71311885221183802</v>
      </c>
      <c r="BU261" s="877">
        <v>6.9345165015860797</v>
      </c>
      <c r="BV261" s="877">
        <v>6.8163437052848597</v>
      </c>
      <c r="BW261" s="877">
        <v>4.9025560053446302</v>
      </c>
      <c r="BX261" s="877">
        <v>13.201255557418699</v>
      </c>
      <c r="BY261" s="877">
        <v>4.6374943252063101</v>
      </c>
      <c r="BZ261" s="877">
        <v>7.2236156171872699</v>
      </c>
      <c r="CA261" s="877">
        <v>5.6205864104518799</v>
      </c>
      <c r="CB261" s="877">
        <v>5.9776399402314802</v>
      </c>
      <c r="CC261" s="877">
        <v>8.87239478967828</v>
      </c>
      <c r="CD261" s="877">
        <v>10.4740882354688</v>
      </c>
    </row>
    <row r="262" spans="1:82" ht="15.75" x14ac:dyDescent="0.25">
      <c r="A262" s="876">
        <v>1203</v>
      </c>
      <c r="B262" s="511">
        <v>203</v>
      </c>
      <c r="C262" s="61">
        <v>5</v>
      </c>
      <c r="D262" s="29" t="s">
        <v>2121</v>
      </c>
      <c r="E262" s="27">
        <v>10555</v>
      </c>
      <c r="F262" s="911" t="s">
        <v>2119</v>
      </c>
      <c r="G262" s="911" t="s">
        <v>2119</v>
      </c>
      <c r="H262" s="952">
        <v>57.920547945205499</v>
      </c>
      <c r="I262" s="514">
        <v>32.718619869125526</v>
      </c>
      <c r="J262" s="511">
        <v>0</v>
      </c>
      <c r="K262" s="514">
        <v>3</v>
      </c>
      <c r="L262" s="511">
        <v>1</v>
      </c>
      <c r="M262" s="936">
        <v>56</v>
      </c>
      <c r="N262" s="916"/>
      <c r="O262" s="914"/>
      <c r="P262" s="915"/>
      <c r="Q262" s="916"/>
      <c r="R262" s="227"/>
      <c r="S262" s="227">
        <v>16.25</v>
      </c>
      <c r="T262" s="334">
        <v>40</v>
      </c>
      <c r="U262" s="334"/>
      <c r="V262" s="937"/>
      <c r="W262" s="937"/>
      <c r="X262" s="938">
        <v>44.205439213978899</v>
      </c>
      <c r="Y262" s="28">
        <f>VLOOKUP($A:$A,Variables_extraites!$A:$AD,7,FALSE)</f>
        <v>1</v>
      </c>
      <c r="Z262" s="28">
        <f>VLOOKUP($A:$A,Variables_extraites!$A:$AD,8,FALSE)</f>
        <v>0</v>
      </c>
      <c r="AA262" s="28">
        <f>VLOOKUP($A:$A,Variables_extraites!$A:$AD,9,FALSE)</f>
        <v>15.2</v>
      </c>
      <c r="AB262" s="28">
        <f>VLOOKUP($A:$A,Variables_extraites!$A:$AD,10,FALSE)</f>
        <v>1</v>
      </c>
      <c r="AC262" s="28" t="str">
        <f>VLOOKUP($A:$A,Variables_extraites!$A:$AD,11,FALSE)</f>
        <v>NA</v>
      </c>
      <c r="AD262" s="28" t="str">
        <f>VLOOKUP($A:$A,Variables_extraites!$A:$AD,12,FALSE)</f>
        <v>NA</v>
      </c>
      <c r="AE262" s="74">
        <f>VLOOKUP($A:$A,Variables_extraites!$A:$AD,13,FALSE)</f>
        <v>28</v>
      </c>
      <c r="AF262" s="74" t="str">
        <f>VLOOKUP($A:$A,Variables_extraites!$A:$AD,14,FALSE)</f>
        <v>NA</v>
      </c>
      <c r="AG262" s="84">
        <f>VLOOKUP($A:$A,Variables_extraites!$A:$AD,15,FALSE)</f>
        <v>11</v>
      </c>
      <c r="AH262" s="74" t="str">
        <f>VLOOKUP($A:$A,Variables_extraites!$A:$AD,16,FALSE)</f>
        <v>NA</v>
      </c>
      <c r="AI262" s="58" t="str">
        <f>VLOOKUP($A:$A,Variables_extraites!$A:$AD,17,FALSE)</f>
        <v>NA</v>
      </c>
      <c r="AJ262" s="58" t="str">
        <f>VLOOKUP($A:$A,Variables_extraites!$A:$AD,18,FALSE)</f>
        <v>NA</v>
      </c>
      <c r="AK262" s="74">
        <f>VLOOKUP($A:$A,Variables_extraites!$A:$AD,19,FALSE)</f>
        <v>1</v>
      </c>
      <c r="AL262" s="58">
        <f>VLOOKUP($A:$A,Variables_extraites!$A:$AD,20,FALSE)</f>
        <v>42701</v>
      </c>
      <c r="AM262" s="74">
        <f>VLOOKUP($A:$A,Variables_extraites!$A:$AD,21,FALSE)</f>
        <v>29</v>
      </c>
      <c r="AN262" s="74" t="str">
        <f>VLOOKUP($A:$A,Variables_extraites!$A:$AD,22,FALSE)</f>
        <v>NA</v>
      </c>
      <c r="AO262" s="58" t="str">
        <f>VLOOKUP($A:$A,Variables_extraites!$A:$AD,23,FALSE)</f>
        <v>NA</v>
      </c>
      <c r="AP262" s="74" t="str">
        <f>VLOOKUP($A:$A,Variables_extraites!$A:$AD,24,FALSE)</f>
        <v>NA</v>
      </c>
      <c r="AQ262" s="74" t="str">
        <f>VLOOKUP($A:$A,Variables_extraites!$A:$AD,25,FALSE)</f>
        <v>NA</v>
      </c>
      <c r="AR262" s="58" t="str">
        <f>VLOOKUP($A:$A,Variables_extraites!$A:$AD,26,FALSE)</f>
        <v>NA</v>
      </c>
      <c r="AS262" s="74" t="str">
        <f>VLOOKUP($A:$A,Variables_extraites!$A:$AD,27,FALSE)</f>
        <v>NA</v>
      </c>
      <c r="AT262" s="74" t="str">
        <f>VLOOKUP($A:$A,Variables_extraites!$A:$AD,28,FALSE)</f>
        <v>NA</v>
      </c>
      <c r="AU262" s="74" t="str">
        <f>VLOOKUP($A:$A,Variables_extraites!$A:$AD,29,FALSE)</f>
        <v>NA</v>
      </c>
      <c r="AV262" s="74" t="str">
        <f>VLOOKUP($A:$A,Variables_extraites!$A:$AD,30,FALSE)</f>
        <v>NA</v>
      </c>
      <c r="AW262" s="877">
        <v>8.5562761247900294</v>
      </c>
      <c r="AX262" s="877">
        <v>6.7459095725039102</v>
      </c>
      <c r="AY262" s="877">
        <v>4.6943230601253898</v>
      </c>
      <c r="AZ262" s="877">
        <v>3.9020735793107399</v>
      </c>
      <c r="BA262" s="877">
        <v>7.4966540825935004</v>
      </c>
      <c r="BB262" s="877">
        <v>9.0983479669980394</v>
      </c>
      <c r="BC262" s="877">
        <v>6.7571566256080899</v>
      </c>
      <c r="BD262" s="877">
        <v>7.6579257722763803</v>
      </c>
      <c r="BE262" s="877">
        <v>6.3476656563009701</v>
      </c>
      <c r="BF262" s="877">
        <v>2.0426443374084902</v>
      </c>
      <c r="BG262" s="877">
        <v>7.1900221748026496</v>
      </c>
      <c r="BH262" s="877">
        <v>7.6335765188153299</v>
      </c>
      <c r="BI262" s="877">
        <v>8.2182968306388595</v>
      </c>
      <c r="BJ262" s="877">
        <v>4.4867143730306998</v>
      </c>
      <c r="BK262" s="877">
        <v>6.1468995603435896</v>
      </c>
      <c r="BL262" s="877">
        <v>8.1415962783838207</v>
      </c>
      <c r="BM262" s="877">
        <v>6.9495349330170102</v>
      </c>
      <c r="BN262" s="877">
        <v>7.15025502130218</v>
      </c>
      <c r="BO262" s="877">
        <v>5.4188645773903197</v>
      </c>
      <c r="BP262" s="877">
        <v>6.7230123963923702</v>
      </c>
      <c r="BQ262" s="877">
        <v>8.6474944034387704</v>
      </c>
      <c r="BR262" s="877">
        <v>1.4355292977070101E-2</v>
      </c>
      <c r="BS262" s="877">
        <v>10.628153872998</v>
      </c>
      <c r="BT262" s="877">
        <v>-2.9146345659516501E-2</v>
      </c>
      <c r="BU262" s="877">
        <v>6.8444860877578</v>
      </c>
      <c r="BV262" s="877">
        <v>6.10349763970334</v>
      </c>
      <c r="BW262" s="877">
        <v>5.4356285940520896</v>
      </c>
      <c r="BX262" s="877">
        <v>12.8577322331577</v>
      </c>
      <c r="BY262" s="877">
        <v>4.0134622598065599</v>
      </c>
      <c r="BZ262" s="877">
        <v>7.4135433109977598</v>
      </c>
      <c r="CA262" s="877">
        <v>4.4744360432522701</v>
      </c>
      <c r="CB262" s="877">
        <v>5.4441889221599098</v>
      </c>
      <c r="CC262" s="877">
        <v>6.8301307947807297</v>
      </c>
      <c r="CD262" s="877">
        <v>10.6573002186575</v>
      </c>
    </row>
    <row r="263" spans="1:82" ht="15.75" x14ac:dyDescent="0.25">
      <c r="A263" s="876">
        <v>1204</v>
      </c>
      <c r="B263" s="511">
        <v>204</v>
      </c>
      <c r="C263" s="61">
        <v>5</v>
      </c>
      <c r="D263" s="29" t="s">
        <v>2121</v>
      </c>
      <c r="E263" s="27">
        <v>10553</v>
      </c>
      <c r="F263" s="911" t="s">
        <v>2119</v>
      </c>
      <c r="G263" s="911"/>
      <c r="H263" s="512">
        <v>43.238356164383603</v>
      </c>
      <c r="I263" s="514">
        <v>37.485714285714288</v>
      </c>
      <c r="J263" s="511">
        <v>0</v>
      </c>
      <c r="K263" s="514">
        <v>3</v>
      </c>
      <c r="L263" s="511">
        <v>1</v>
      </c>
      <c r="M263" s="936">
        <v>52</v>
      </c>
      <c r="N263" s="916"/>
      <c r="O263" s="914"/>
      <c r="P263" s="915"/>
      <c r="Q263" s="916"/>
      <c r="R263" s="227"/>
      <c r="S263" s="227">
        <v>28</v>
      </c>
      <c r="T263" s="334"/>
      <c r="U263" s="334"/>
      <c r="V263" s="937"/>
      <c r="W263" s="937"/>
      <c r="X263" s="938">
        <v>40.477030986108602</v>
      </c>
      <c r="Y263" s="28">
        <f>VLOOKUP($A:$A,Variables_extraites!$A:$AD,7,FALSE)</f>
        <v>0</v>
      </c>
      <c r="Z263" s="28">
        <f>VLOOKUP($A:$A,Variables_extraites!$A:$AD,8,FALSE)</f>
        <v>0</v>
      </c>
      <c r="AA263" s="28">
        <f>VLOOKUP($A:$A,Variables_extraites!$A:$AD,9,FALSE)</f>
        <v>15.2</v>
      </c>
      <c r="AB263" s="28">
        <f>VLOOKUP($A:$A,Variables_extraites!$A:$AD,10,FALSE)</f>
        <v>1</v>
      </c>
      <c r="AC263" s="28" t="str">
        <f>VLOOKUP($A:$A,Variables_extraites!$A:$AD,11,FALSE)</f>
        <v>NA</v>
      </c>
      <c r="AD263" s="28" t="str">
        <f>VLOOKUP($A:$A,Variables_extraites!$A:$AD,12,FALSE)</f>
        <v>NA</v>
      </c>
      <c r="AE263" s="74">
        <f>VLOOKUP($A:$A,Variables_extraites!$A:$AD,13,FALSE)</f>
        <v>26.5</v>
      </c>
      <c r="AF263" s="74">
        <f>VLOOKUP($A:$A,Variables_extraites!$A:$AD,14,FALSE)</f>
        <v>2.4705882352941178</v>
      </c>
      <c r="AG263" s="84">
        <f>VLOOKUP($A:$A,Variables_extraites!$A:$AD,15,FALSE)</f>
        <v>24</v>
      </c>
      <c r="AH263" s="74" t="str">
        <f>VLOOKUP($A:$A,Variables_extraites!$A:$AD,16,FALSE)</f>
        <v>NA</v>
      </c>
      <c r="AI263" s="58" t="str">
        <f>VLOOKUP($A:$A,Variables_extraites!$A:$AD,17,FALSE)</f>
        <v>NA</v>
      </c>
      <c r="AJ263" s="58" t="str">
        <f>VLOOKUP($A:$A,Variables_extraites!$A:$AD,18,FALSE)</f>
        <v>NA</v>
      </c>
      <c r="AK263" s="74">
        <f>VLOOKUP($A:$A,Variables_extraites!$A:$AD,19,FALSE)</f>
        <v>1</v>
      </c>
      <c r="AL263" s="58">
        <f>VLOOKUP($A:$A,Variables_extraites!$A:$AD,20,FALSE)</f>
        <v>43072</v>
      </c>
      <c r="AM263" s="74">
        <f>VLOOKUP($A:$A,Variables_extraites!$A:$AD,21,FALSE)</f>
        <v>41</v>
      </c>
      <c r="AN263" s="74" t="str">
        <f>VLOOKUP($A:$A,Variables_extraites!$A:$AD,22,FALSE)</f>
        <v>NA</v>
      </c>
      <c r="AO263" s="58" t="str">
        <f>VLOOKUP($A:$A,Variables_extraites!$A:$AD,23,FALSE)</f>
        <v>NA</v>
      </c>
      <c r="AP263" s="74" t="str">
        <f>VLOOKUP($A:$A,Variables_extraites!$A:$AD,24,FALSE)</f>
        <v>NA</v>
      </c>
      <c r="AQ263" s="74" t="str">
        <f>VLOOKUP($A:$A,Variables_extraites!$A:$AD,25,FALSE)</f>
        <v>NA</v>
      </c>
      <c r="AR263" s="58" t="str">
        <f>VLOOKUP($A:$A,Variables_extraites!$A:$AD,26,FALSE)</f>
        <v>NA</v>
      </c>
      <c r="AS263" s="74" t="str">
        <f>VLOOKUP($A:$A,Variables_extraites!$A:$AD,27,FALSE)</f>
        <v>NA</v>
      </c>
      <c r="AT263" s="74" t="str">
        <f>VLOOKUP($A:$A,Variables_extraites!$A:$AD,28,FALSE)</f>
        <v>NA</v>
      </c>
      <c r="AU263" s="74" t="str">
        <f>VLOOKUP($A:$A,Variables_extraites!$A:$AD,29,FALSE)</f>
        <v>NA</v>
      </c>
      <c r="AV263" s="74" t="str">
        <f>VLOOKUP($A:$A,Variables_extraites!$A:$AD,30,FALSE)</f>
        <v>NA</v>
      </c>
      <c r="AW263" s="877" t="s">
        <v>64</v>
      </c>
      <c r="AX263" s="877" t="s">
        <v>64</v>
      </c>
      <c r="AY263" s="877" t="s">
        <v>64</v>
      </c>
      <c r="AZ263" s="877" t="s">
        <v>64</v>
      </c>
      <c r="BA263" s="877" t="s">
        <v>64</v>
      </c>
      <c r="BB263" s="877" t="s">
        <v>64</v>
      </c>
      <c r="BC263" s="877" t="s">
        <v>64</v>
      </c>
      <c r="BD263" s="877" t="s">
        <v>64</v>
      </c>
      <c r="BE263" s="877" t="s">
        <v>64</v>
      </c>
      <c r="BF263" s="877" t="s">
        <v>64</v>
      </c>
      <c r="BG263" s="877" t="s">
        <v>64</v>
      </c>
      <c r="BH263" s="877" t="s">
        <v>64</v>
      </c>
      <c r="BI263" s="877" t="s">
        <v>64</v>
      </c>
      <c r="BJ263" s="877" t="s">
        <v>64</v>
      </c>
      <c r="BK263" s="877" t="s">
        <v>64</v>
      </c>
      <c r="BL263" s="877" t="s">
        <v>64</v>
      </c>
      <c r="BM263" s="877" t="s">
        <v>64</v>
      </c>
      <c r="BN263" s="877" t="s">
        <v>64</v>
      </c>
      <c r="BO263" s="877" t="s">
        <v>64</v>
      </c>
      <c r="BP263" s="877" t="s">
        <v>64</v>
      </c>
      <c r="BQ263" s="877" t="s">
        <v>64</v>
      </c>
      <c r="BR263" s="877" t="s">
        <v>64</v>
      </c>
      <c r="BS263" s="877" t="s">
        <v>64</v>
      </c>
      <c r="BT263" s="877" t="s">
        <v>64</v>
      </c>
      <c r="BU263" s="877" t="s">
        <v>64</v>
      </c>
      <c r="BV263" s="877" t="s">
        <v>64</v>
      </c>
      <c r="BW263" s="877" t="s">
        <v>64</v>
      </c>
      <c r="BX263" s="877" t="s">
        <v>64</v>
      </c>
      <c r="BY263" s="877" t="s">
        <v>64</v>
      </c>
      <c r="BZ263" s="877" t="s">
        <v>64</v>
      </c>
      <c r="CA263" s="877" t="s">
        <v>64</v>
      </c>
      <c r="CB263" s="877" t="s">
        <v>64</v>
      </c>
      <c r="CC263" s="877" t="s">
        <v>64</v>
      </c>
      <c r="CD263" s="877" t="s">
        <v>64</v>
      </c>
    </row>
    <row r="264" spans="1:82" ht="15.75" x14ac:dyDescent="0.25">
      <c r="A264" s="876">
        <v>1206</v>
      </c>
      <c r="B264" s="511">
        <v>206</v>
      </c>
      <c r="C264" s="61">
        <v>5</v>
      </c>
      <c r="D264" s="29" t="s">
        <v>2121</v>
      </c>
      <c r="E264" s="27">
        <v>10560</v>
      </c>
      <c r="F264" s="911" t="s">
        <v>2119</v>
      </c>
      <c r="G264" s="911" t="s">
        <v>2119</v>
      </c>
      <c r="H264" s="512">
        <v>77.104109589041101</v>
      </c>
      <c r="I264" s="514">
        <v>26.027582477014604</v>
      </c>
      <c r="J264" s="511">
        <v>0</v>
      </c>
      <c r="K264" s="514">
        <v>3</v>
      </c>
      <c r="L264" s="511">
        <v>0</v>
      </c>
      <c r="M264" s="936">
        <v>41</v>
      </c>
      <c r="N264" s="916"/>
      <c r="O264" s="914"/>
      <c r="P264" s="915"/>
      <c r="Q264" s="916"/>
      <c r="R264" s="227"/>
      <c r="S264" s="227">
        <v>13.026315789473685</v>
      </c>
      <c r="T264" s="334">
        <v>47</v>
      </c>
      <c r="U264" s="334"/>
      <c r="V264" s="937"/>
      <c r="W264" s="937"/>
      <c r="X264" s="938">
        <v>61.361481276833501</v>
      </c>
      <c r="Y264" s="28">
        <f>VLOOKUP($A:$A,Variables_extraites!$A:$AD,7,FALSE)</f>
        <v>0</v>
      </c>
      <c r="Z264" s="28">
        <f>VLOOKUP($A:$A,Variables_extraites!$A:$AD,8,FALSE)</f>
        <v>0</v>
      </c>
      <c r="AA264" s="28">
        <f>VLOOKUP($A:$A,Variables_extraites!$A:$AD,9,FALSE)</f>
        <v>11.5</v>
      </c>
      <c r="AB264" s="28">
        <f>VLOOKUP($A:$A,Variables_extraites!$A:$AD,10,FALSE)</f>
        <v>1</v>
      </c>
      <c r="AC264" s="28" t="str">
        <f>VLOOKUP($A:$A,Variables_extraites!$A:$AD,11,FALSE)</f>
        <v>NA</v>
      </c>
      <c r="AD264" s="28" t="str">
        <f>VLOOKUP($A:$A,Variables_extraites!$A:$AD,12,FALSE)</f>
        <v>NA</v>
      </c>
      <c r="AE264" s="74">
        <f>VLOOKUP($A:$A,Variables_extraites!$A:$AD,13,FALSE)</f>
        <v>22</v>
      </c>
      <c r="AF264" s="74" t="str">
        <f>VLOOKUP($A:$A,Variables_extraites!$A:$AD,14,FALSE)</f>
        <v>NA</v>
      </c>
      <c r="AG264" s="84">
        <f>VLOOKUP($A:$A,Variables_extraites!$A:$AD,15,FALSE)</f>
        <v>16</v>
      </c>
      <c r="AH264" s="74" t="str">
        <f>VLOOKUP($A:$A,Variables_extraites!$A:$AD,16,FALSE)</f>
        <v>NA</v>
      </c>
      <c r="AI264" s="58" t="str">
        <f>VLOOKUP($A:$A,Variables_extraites!$A:$AD,17,FALSE)</f>
        <v>NA</v>
      </c>
      <c r="AJ264" s="58" t="str">
        <f>VLOOKUP($A:$A,Variables_extraites!$A:$AD,18,FALSE)</f>
        <v>NA</v>
      </c>
      <c r="AK264" s="74">
        <f>VLOOKUP($A:$A,Variables_extraites!$A:$AD,19,FALSE)</f>
        <v>0</v>
      </c>
      <c r="AL264" s="58">
        <f>VLOOKUP($A:$A,Variables_extraites!$A:$AD,20,FALSE)</f>
        <v>43418</v>
      </c>
      <c r="AM264" s="74">
        <f>VLOOKUP($A:$A,Variables_extraites!$A:$AD,21,FALSE)</f>
        <v>52</v>
      </c>
      <c r="AN264" s="74" t="str">
        <f>VLOOKUP($A:$A,Variables_extraites!$A:$AD,22,FALSE)</f>
        <v>NA</v>
      </c>
      <c r="AO264" s="58" t="str">
        <f>VLOOKUP($A:$A,Variables_extraites!$A:$AD,23,FALSE)</f>
        <v>NA</v>
      </c>
      <c r="AP264" s="74" t="str">
        <f>VLOOKUP($A:$A,Variables_extraites!$A:$AD,24,FALSE)</f>
        <v>NA</v>
      </c>
      <c r="AQ264" s="74" t="str">
        <f>VLOOKUP($A:$A,Variables_extraites!$A:$AD,25,FALSE)</f>
        <v>NA</v>
      </c>
      <c r="AR264" s="58" t="str">
        <f>VLOOKUP($A:$A,Variables_extraites!$A:$AD,26,FALSE)</f>
        <v>NA</v>
      </c>
      <c r="AS264" s="74" t="str">
        <f>VLOOKUP($A:$A,Variables_extraites!$A:$AD,27,FALSE)</f>
        <v>NA</v>
      </c>
      <c r="AT264" s="74" t="str">
        <f>VLOOKUP($A:$A,Variables_extraites!$A:$AD,28,FALSE)</f>
        <v>NA</v>
      </c>
      <c r="AU264" s="74" t="str">
        <f>VLOOKUP($A:$A,Variables_extraites!$A:$AD,29,FALSE)</f>
        <v>NA</v>
      </c>
      <c r="AV264" s="74" t="str">
        <f>VLOOKUP($A:$A,Variables_extraites!$A:$AD,30,FALSE)</f>
        <v>NA</v>
      </c>
      <c r="AW264" s="877">
        <v>8.7329136004707699</v>
      </c>
      <c r="AX264" s="877">
        <v>7.6886000109991199</v>
      </c>
      <c r="AY264" s="877">
        <v>5.5573488175248</v>
      </c>
      <c r="AZ264" s="877">
        <v>3.6276068381296498</v>
      </c>
      <c r="BA264" s="877">
        <v>8.1344776607679297</v>
      </c>
      <c r="BB264" s="877">
        <v>7.0266894189785498</v>
      </c>
      <c r="BC264" s="877">
        <v>8.8940598462740201</v>
      </c>
      <c r="BD264" s="877">
        <v>7.5722833666504101</v>
      </c>
      <c r="BE264" s="877">
        <v>6.2183937110767902</v>
      </c>
      <c r="BF264" s="877">
        <v>1.50080205305716</v>
      </c>
      <c r="BG264" s="877">
        <v>6.6385083184491398</v>
      </c>
      <c r="BH264" s="877">
        <v>7.1314454380955903</v>
      </c>
      <c r="BI264" s="877">
        <v>8.2136389021988503</v>
      </c>
      <c r="BJ264" s="877">
        <v>4.9606970393043097</v>
      </c>
      <c r="BK264" s="877">
        <v>6.54008928198252</v>
      </c>
      <c r="BL264" s="877">
        <v>7.4715939335085704</v>
      </c>
      <c r="BM264" s="877">
        <v>6.6429903129611603</v>
      </c>
      <c r="BN264" s="877">
        <v>7.3119753144611597</v>
      </c>
      <c r="BO264" s="877">
        <v>5.6741216326323904</v>
      </c>
      <c r="BP264" s="877">
        <v>6.4749227003797998</v>
      </c>
      <c r="BQ264" s="877">
        <v>8.1384766048062591</v>
      </c>
      <c r="BR264" s="877">
        <v>-4.3943347587597097E-2</v>
      </c>
      <c r="BS264" s="877">
        <v>11.417831422699001</v>
      </c>
      <c r="BT264" s="877">
        <v>2.8569152196770899E-2</v>
      </c>
      <c r="BU264" s="877">
        <v>8.0085406717029493</v>
      </c>
      <c r="BV264" s="877">
        <v>7.1817982805241796</v>
      </c>
      <c r="BW264" s="877">
        <v>3.3030500846816699</v>
      </c>
      <c r="BX264" s="877">
        <v>11.129637206621</v>
      </c>
      <c r="BY264" s="877">
        <v>3.43829285157915</v>
      </c>
      <c r="BZ264" s="877">
        <v>5.9140860970127198</v>
      </c>
      <c r="CA264" s="877">
        <v>4.2078928516413301</v>
      </c>
      <c r="CB264" s="877">
        <v>5.2155511096082803</v>
      </c>
      <c r="CC264" s="877">
        <v>8.0524840192905494</v>
      </c>
      <c r="CD264" s="877">
        <v>11.389262270502201</v>
      </c>
    </row>
    <row r="265" spans="1:82" ht="15.75" x14ac:dyDescent="0.25">
      <c r="A265" s="876">
        <v>1207</v>
      </c>
      <c r="B265" s="511">
        <v>207</v>
      </c>
      <c r="C265" s="61">
        <v>5</v>
      </c>
      <c r="D265" s="29" t="s">
        <v>2121</v>
      </c>
      <c r="E265" s="27">
        <v>10484</v>
      </c>
      <c r="F265" s="911" t="s">
        <v>2119</v>
      </c>
      <c r="G265" s="911" t="s">
        <v>2119</v>
      </c>
      <c r="H265" s="512">
        <v>68.501369863013693</v>
      </c>
      <c r="I265" s="514">
        <v>29</v>
      </c>
      <c r="J265" s="511">
        <v>0</v>
      </c>
      <c r="K265" s="514">
        <v>3</v>
      </c>
      <c r="L265" s="511">
        <v>0</v>
      </c>
      <c r="M265" s="936">
        <v>51</v>
      </c>
      <c r="N265" s="916"/>
      <c r="O265" s="914"/>
      <c r="P265" s="915"/>
      <c r="Q265" s="916"/>
      <c r="R265" s="227"/>
      <c r="S265" s="227">
        <v>17.272727272727273</v>
      </c>
      <c r="T265" s="334">
        <v>70</v>
      </c>
      <c r="U265" s="334"/>
      <c r="V265" s="937"/>
      <c r="W265" s="937"/>
      <c r="X265" s="938">
        <v>60.347815326168799</v>
      </c>
      <c r="Y265" s="28">
        <f>VLOOKUP($A:$A,Variables_extraites!$A:$AD,7,FALSE)</f>
        <v>0</v>
      </c>
      <c r="Z265" s="28">
        <f>VLOOKUP($A:$A,Variables_extraites!$A:$AD,8,FALSE)</f>
        <v>0</v>
      </c>
      <c r="AA265" s="28">
        <f>VLOOKUP($A:$A,Variables_extraites!$A:$AD,9,FALSE)</f>
        <v>9.1999999999999993</v>
      </c>
      <c r="AB265" s="28">
        <f>VLOOKUP($A:$A,Variables_extraites!$A:$AD,10,FALSE)</f>
        <v>1</v>
      </c>
      <c r="AC265" s="28" t="str">
        <f>VLOOKUP($A:$A,Variables_extraites!$A:$AD,11,FALSE)</f>
        <v>NA</v>
      </c>
      <c r="AD265" s="28" t="str">
        <f>VLOOKUP($A:$A,Variables_extraites!$A:$AD,12,FALSE)</f>
        <v>NA</v>
      </c>
      <c r="AE265" s="74">
        <f>VLOOKUP($A:$A,Variables_extraites!$A:$AD,13,FALSE)</f>
        <v>16.3</v>
      </c>
      <c r="AF265" s="74" t="str">
        <f>VLOOKUP($A:$A,Variables_extraites!$A:$AD,14,FALSE)</f>
        <v>NA</v>
      </c>
      <c r="AG265" s="84" t="str">
        <f>VLOOKUP($A:$A,Variables_extraites!$A:$AD,15,FALSE)</f>
        <v>NA</v>
      </c>
      <c r="AH265" s="74" t="str">
        <f>VLOOKUP($A:$A,Variables_extraites!$A:$AD,16,FALSE)</f>
        <v>NA</v>
      </c>
      <c r="AI265" s="58" t="str">
        <f>VLOOKUP($A:$A,Variables_extraites!$A:$AD,17,FALSE)</f>
        <v>NA</v>
      </c>
      <c r="AJ265" s="58" t="str">
        <f>VLOOKUP($A:$A,Variables_extraites!$A:$AD,18,FALSE)</f>
        <v>NA</v>
      </c>
      <c r="AK265" s="74">
        <f>VLOOKUP($A:$A,Variables_extraites!$A:$AD,19,FALSE)</f>
        <v>0</v>
      </c>
      <c r="AL265" s="58">
        <f>VLOOKUP($A:$A,Variables_extraites!$A:$AD,20,FALSE)</f>
        <v>43510</v>
      </c>
      <c r="AM265" s="74">
        <f>VLOOKUP($A:$A,Variables_extraites!$A:$AD,21,FALSE)</f>
        <v>55</v>
      </c>
      <c r="AN265" s="74" t="str">
        <f>VLOOKUP($A:$A,Variables_extraites!$A:$AD,22,FALSE)</f>
        <v>NA</v>
      </c>
      <c r="AO265" s="58" t="str">
        <f>VLOOKUP($A:$A,Variables_extraites!$A:$AD,23,FALSE)</f>
        <v>NA</v>
      </c>
      <c r="AP265" s="74" t="str">
        <f>VLOOKUP($A:$A,Variables_extraites!$A:$AD,24,FALSE)</f>
        <v>NA</v>
      </c>
      <c r="AQ265" s="74" t="str">
        <f>VLOOKUP($A:$A,Variables_extraites!$A:$AD,25,FALSE)</f>
        <v>NA</v>
      </c>
      <c r="AR265" s="58" t="str">
        <f>VLOOKUP($A:$A,Variables_extraites!$A:$AD,26,FALSE)</f>
        <v>NA</v>
      </c>
      <c r="AS265" s="74" t="str">
        <f>VLOOKUP($A:$A,Variables_extraites!$A:$AD,27,FALSE)</f>
        <v>NA</v>
      </c>
      <c r="AT265" s="74" t="str">
        <f>VLOOKUP($A:$A,Variables_extraites!$A:$AD,28,FALSE)</f>
        <v>NA</v>
      </c>
      <c r="AU265" s="74" t="str">
        <f>VLOOKUP($A:$A,Variables_extraites!$A:$AD,29,FALSE)</f>
        <v>NA</v>
      </c>
      <c r="AV265" s="74" t="str">
        <f>VLOOKUP($A:$A,Variables_extraites!$A:$AD,30,FALSE)</f>
        <v>NA</v>
      </c>
      <c r="AW265" s="877">
        <v>8.8130115486056209</v>
      </c>
      <c r="AX265" s="877">
        <v>6.7380922596204904</v>
      </c>
      <c r="AY265" s="877">
        <v>5.6173572615913203</v>
      </c>
      <c r="AZ265" s="877">
        <v>3.11935617703968</v>
      </c>
      <c r="BA265" s="877">
        <v>7.1739269319998096</v>
      </c>
      <c r="BB265" s="877">
        <v>7.38162946703366</v>
      </c>
      <c r="BC265" s="877">
        <v>8.9109125079534106</v>
      </c>
      <c r="BD265" s="877">
        <v>7.9971794809376204</v>
      </c>
      <c r="BE265" s="877">
        <v>6.5309134835297096</v>
      </c>
      <c r="BF265" s="877">
        <v>0.79077203786200001</v>
      </c>
      <c r="BG265" s="877">
        <v>6.7399830790797299</v>
      </c>
      <c r="BH265" s="877">
        <v>7.4421970812209404</v>
      </c>
      <c r="BI265" s="877">
        <v>7.8836819047213504</v>
      </c>
      <c r="BJ265" s="877">
        <v>4.9630116475994299</v>
      </c>
      <c r="BK265" s="877">
        <v>6.2682846665209997</v>
      </c>
      <c r="BL265" s="877">
        <v>7.8566745159913598</v>
      </c>
      <c r="BM265" s="877">
        <v>7.0535458177279802</v>
      </c>
      <c r="BN265" s="877">
        <v>7.4540113428530397</v>
      </c>
      <c r="BO265" s="877">
        <v>5.9307373375628902</v>
      </c>
      <c r="BP265" s="877">
        <v>6.5741015080893899</v>
      </c>
      <c r="BQ265" s="877">
        <v>8.5722075610102202</v>
      </c>
      <c r="BR265" s="877">
        <v>6.8657951214033499</v>
      </c>
      <c r="BS265" s="877">
        <v>10.4568061492305</v>
      </c>
      <c r="BT265" s="877">
        <v>1.1243281350022001</v>
      </c>
      <c r="BU265" s="877">
        <v>6.46532151358055</v>
      </c>
      <c r="BV265" s="877">
        <v>6.2108174320892102</v>
      </c>
      <c r="BW265" s="877">
        <v>4.6094003900064298</v>
      </c>
      <c r="BX265" s="877">
        <v>12.199423900192199</v>
      </c>
      <c r="BY265" s="877">
        <v>3.3840498067951601</v>
      </c>
      <c r="BZ265" s="877">
        <v>8.5314984310479094</v>
      </c>
      <c r="CA265" s="877">
        <v>4.1795110502715103</v>
      </c>
      <c r="CB265" s="877">
        <v>3.6679254691443002</v>
      </c>
      <c r="CC265" s="877">
        <v>-0.40047360782279801</v>
      </c>
      <c r="CD265" s="877">
        <v>9.3324780142282702</v>
      </c>
    </row>
    <row r="266" spans="1:82" ht="15.75" x14ac:dyDescent="0.25">
      <c r="A266" s="876">
        <v>1209</v>
      </c>
      <c r="B266" s="735">
        <v>209</v>
      </c>
      <c r="C266" s="27">
        <v>5</v>
      </c>
      <c r="D266" s="29" t="s">
        <v>2121</v>
      </c>
      <c r="E266" s="27">
        <v>10664</v>
      </c>
      <c r="F266" s="911" t="s">
        <v>2119</v>
      </c>
      <c r="G266" s="911"/>
      <c r="H266" s="107">
        <v>73.06849315068493</v>
      </c>
      <c r="I266" s="107">
        <v>36.1</v>
      </c>
      <c r="J266" s="735">
        <v>0</v>
      </c>
      <c r="K266" s="74"/>
      <c r="L266" s="27">
        <v>1</v>
      </c>
      <c r="M266" s="939">
        <v>32</v>
      </c>
      <c r="N266" s="940"/>
      <c r="O266" s="933"/>
      <c r="P266" s="941"/>
      <c r="Q266" s="940"/>
      <c r="R266" s="72"/>
      <c r="S266" s="72"/>
      <c r="T266" s="942"/>
      <c r="U266" s="943"/>
      <c r="V266" s="944"/>
      <c r="W266" s="944"/>
      <c r="X266" s="582"/>
      <c r="Y266" s="28" t="str">
        <f>VLOOKUP($A:$A,Variables_extraites!$A:$AD,7,FALSE)</f>
        <v>NA</v>
      </c>
      <c r="Z266" s="28" t="str">
        <f>VLOOKUP($A:$A,Variables_extraites!$A:$AD,8,FALSE)</f>
        <v>NA</v>
      </c>
      <c r="AA266" s="28">
        <f>VLOOKUP($A:$A,Variables_extraites!$A:$AD,9,FALSE)</f>
        <v>9.6999999999999993</v>
      </c>
      <c r="AB266" s="28" t="str">
        <f>VLOOKUP($A:$A,Variables_extraites!$A:$AD,10,FALSE)</f>
        <v>NA</v>
      </c>
      <c r="AC266" s="28" t="str">
        <f>VLOOKUP($A:$A,Variables_extraites!$A:$AD,11,FALSE)</f>
        <v>NA</v>
      </c>
      <c r="AD266" s="28" t="str">
        <f>VLOOKUP($A:$A,Variables_extraites!$A:$AD,12,FALSE)</f>
        <v>NA</v>
      </c>
      <c r="AE266" s="74" t="str">
        <f>VLOOKUP($A:$A,Variables_extraites!$A:$AD,13,FALSE)</f>
        <v>NA</v>
      </c>
      <c r="AF266" s="74" t="str">
        <f>VLOOKUP($A:$A,Variables_extraites!$A:$AD,14,FALSE)</f>
        <v>NA</v>
      </c>
      <c r="AG266" s="84" t="str">
        <f>VLOOKUP($A:$A,Variables_extraites!$A:$AD,15,FALSE)</f>
        <v>NA</v>
      </c>
      <c r="AH266" s="74" t="str">
        <f>VLOOKUP($A:$A,Variables_extraites!$A:$AD,16,FALSE)</f>
        <v>NA</v>
      </c>
      <c r="AI266" s="58" t="str">
        <f>VLOOKUP($A:$A,Variables_extraites!$A:$AD,17,FALSE)</f>
        <v>NA</v>
      </c>
      <c r="AJ266" s="58" t="str">
        <f>VLOOKUP($A:$A,Variables_extraites!$A:$AD,18,FALSE)</f>
        <v>NA</v>
      </c>
      <c r="AK266" s="74" t="str">
        <f>VLOOKUP($A:$A,Variables_extraites!$A:$AD,19,FALSE)</f>
        <v>NA</v>
      </c>
      <c r="AL266" s="58" t="str">
        <f>VLOOKUP($A:$A,Variables_extraites!$A:$AD,20,FALSE)</f>
        <v>NA</v>
      </c>
      <c r="AM266" s="74" t="str">
        <f>VLOOKUP($A:$A,Variables_extraites!$A:$AD,21,FALSE)</f>
        <v>NA</v>
      </c>
      <c r="AN266" s="74" t="str">
        <f>VLOOKUP($A:$A,Variables_extraites!$A:$AD,22,FALSE)</f>
        <v>NA</v>
      </c>
      <c r="AO266" s="58" t="str">
        <f>VLOOKUP($A:$A,Variables_extraites!$A:$AD,23,FALSE)</f>
        <v>NA</v>
      </c>
      <c r="AP266" s="74" t="str">
        <f>VLOOKUP($A:$A,Variables_extraites!$A:$AD,24,FALSE)</f>
        <v>NA</v>
      </c>
      <c r="AQ266" s="74" t="str">
        <f>VLOOKUP($A:$A,Variables_extraites!$A:$AD,25,FALSE)</f>
        <v>NA</v>
      </c>
      <c r="AR266" s="58" t="str">
        <f>VLOOKUP($A:$A,Variables_extraites!$A:$AD,26,FALSE)</f>
        <v>NA</v>
      </c>
      <c r="AS266" s="74" t="str">
        <f>VLOOKUP($A:$A,Variables_extraites!$A:$AD,27,FALSE)</f>
        <v>NA</v>
      </c>
      <c r="AT266" s="74" t="str">
        <f>VLOOKUP($A:$A,Variables_extraites!$A:$AD,28,FALSE)</f>
        <v>NA</v>
      </c>
      <c r="AU266" s="74" t="str">
        <f>VLOOKUP($A:$A,Variables_extraites!$A:$AD,29,FALSE)</f>
        <v>NA</v>
      </c>
      <c r="AV266" s="74" t="str">
        <f>VLOOKUP($A:$A,Variables_extraites!$A:$AD,30,FALSE)</f>
        <v>NA</v>
      </c>
      <c r="AW266" s="877" t="s">
        <v>64</v>
      </c>
      <c r="AX266" s="877" t="s">
        <v>64</v>
      </c>
      <c r="AY266" s="877" t="s">
        <v>64</v>
      </c>
      <c r="AZ266" s="877" t="s">
        <v>64</v>
      </c>
      <c r="BA266" s="877" t="s">
        <v>64</v>
      </c>
      <c r="BB266" s="877" t="s">
        <v>64</v>
      </c>
      <c r="BC266" s="877" t="s">
        <v>64</v>
      </c>
      <c r="BD266" s="877" t="s">
        <v>64</v>
      </c>
      <c r="BE266" s="877" t="s">
        <v>64</v>
      </c>
      <c r="BF266" s="877" t="s">
        <v>64</v>
      </c>
      <c r="BG266" s="877" t="s">
        <v>64</v>
      </c>
      <c r="BH266" s="877" t="s">
        <v>64</v>
      </c>
      <c r="BI266" s="877" t="s">
        <v>64</v>
      </c>
      <c r="BJ266" s="877" t="s">
        <v>64</v>
      </c>
      <c r="BK266" s="877" t="s">
        <v>64</v>
      </c>
      <c r="BL266" s="877" t="s">
        <v>64</v>
      </c>
      <c r="BM266" s="877" t="s">
        <v>64</v>
      </c>
      <c r="BN266" s="877" t="s">
        <v>64</v>
      </c>
      <c r="BO266" s="877" t="s">
        <v>64</v>
      </c>
      <c r="BP266" s="877" t="s">
        <v>64</v>
      </c>
      <c r="BQ266" s="877" t="s">
        <v>64</v>
      </c>
      <c r="BR266" s="877" t="s">
        <v>64</v>
      </c>
      <c r="BS266" s="877" t="s">
        <v>64</v>
      </c>
      <c r="BT266" s="877" t="s">
        <v>64</v>
      </c>
      <c r="BU266" s="877" t="s">
        <v>64</v>
      </c>
      <c r="BV266" s="877" t="s">
        <v>64</v>
      </c>
      <c r="BW266" s="877" t="s">
        <v>64</v>
      </c>
      <c r="BX266" s="877" t="s">
        <v>64</v>
      </c>
      <c r="BY266" s="877" t="s">
        <v>64</v>
      </c>
      <c r="BZ266" s="877" t="s">
        <v>64</v>
      </c>
      <c r="CA266" s="877" t="s">
        <v>64</v>
      </c>
      <c r="CB266" s="877" t="s">
        <v>64</v>
      </c>
      <c r="CC266" s="877" t="s">
        <v>64</v>
      </c>
      <c r="CD266" s="877" t="s">
        <v>64</v>
      </c>
    </row>
    <row r="267" spans="1:82" ht="15.75" x14ac:dyDescent="0.25">
      <c r="A267" s="876">
        <v>1213</v>
      </c>
      <c r="B267" s="511">
        <v>213</v>
      </c>
      <c r="C267" s="61">
        <v>5</v>
      </c>
      <c r="D267" s="29" t="s">
        <v>2121</v>
      </c>
      <c r="E267" s="27">
        <v>10386</v>
      </c>
      <c r="F267" s="911" t="s">
        <v>2119</v>
      </c>
      <c r="G267" s="911" t="s">
        <v>2119</v>
      </c>
      <c r="H267" s="952">
        <v>56.715068493150703</v>
      </c>
      <c r="I267" s="514">
        <v>25.601469237832877</v>
      </c>
      <c r="J267" s="511">
        <v>1</v>
      </c>
      <c r="K267" s="514">
        <v>2</v>
      </c>
      <c r="L267" s="511">
        <v>0</v>
      </c>
      <c r="M267" s="936">
        <v>65</v>
      </c>
      <c r="N267" s="916"/>
      <c r="O267" s="914"/>
      <c r="P267" s="915"/>
      <c r="Q267" s="916"/>
      <c r="R267" s="227"/>
      <c r="S267" s="227">
        <v>15.805471124620061</v>
      </c>
      <c r="T267" s="334">
        <v>44</v>
      </c>
      <c r="U267" s="334"/>
      <c r="V267" s="937"/>
      <c r="W267" s="937"/>
      <c r="X267" s="938">
        <v>35.5</v>
      </c>
      <c r="Y267" s="28">
        <f>VLOOKUP($A:$A,Variables_extraites!$A:$AD,7,FALSE)</f>
        <v>0</v>
      </c>
      <c r="Z267" s="28">
        <f>VLOOKUP($A:$A,Variables_extraites!$A:$AD,8,FALSE)</f>
        <v>0</v>
      </c>
      <c r="AA267" s="28">
        <f>VLOOKUP($A:$A,Variables_extraites!$A:$AD,9,FALSE)</f>
        <v>13.5</v>
      </c>
      <c r="AB267" s="28">
        <f>VLOOKUP($A:$A,Variables_extraites!$A:$AD,10,FALSE)</f>
        <v>1</v>
      </c>
      <c r="AC267" s="28" t="str">
        <f>VLOOKUP($A:$A,Variables_extraites!$A:$AD,11,FALSE)</f>
        <v>NA</v>
      </c>
      <c r="AD267" s="28" t="str">
        <f>VLOOKUP($A:$A,Variables_extraites!$A:$AD,12,FALSE)</f>
        <v>NA</v>
      </c>
      <c r="AE267" s="74">
        <f>VLOOKUP($A:$A,Variables_extraites!$A:$AD,13,FALSE)</f>
        <v>24</v>
      </c>
      <c r="AF267" s="74" t="str">
        <f>VLOOKUP($A:$A,Variables_extraites!$A:$AD,14,FALSE)</f>
        <v>NA</v>
      </c>
      <c r="AG267" s="84">
        <f>VLOOKUP($A:$A,Variables_extraites!$A:$AD,15,FALSE)</f>
        <v>10</v>
      </c>
      <c r="AH267" s="74" t="str">
        <f>VLOOKUP($A:$A,Variables_extraites!$A:$AD,16,FALSE)</f>
        <v>NA</v>
      </c>
      <c r="AI267" s="58" t="str">
        <f>VLOOKUP($A:$A,Variables_extraites!$A:$AD,17,FALSE)</f>
        <v>NA</v>
      </c>
      <c r="AJ267" s="58" t="str">
        <f>VLOOKUP($A:$A,Variables_extraites!$A:$AD,18,FALSE)</f>
        <v>NA</v>
      </c>
      <c r="AK267" s="74">
        <f>VLOOKUP($A:$A,Variables_extraites!$A:$AD,19,FALSE)</f>
        <v>2</v>
      </c>
      <c r="AL267" s="58">
        <f>VLOOKUP($A:$A,Variables_extraites!$A:$AD,20,FALSE)</f>
        <v>42533</v>
      </c>
      <c r="AM267" s="74">
        <f>VLOOKUP($A:$A,Variables_extraites!$A:$AD,21,FALSE)</f>
        <v>20</v>
      </c>
      <c r="AN267" s="74" t="str">
        <f>VLOOKUP($A:$A,Variables_extraites!$A:$AD,22,FALSE)</f>
        <v>NA</v>
      </c>
      <c r="AO267" s="58" t="str">
        <f>VLOOKUP($A:$A,Variables_extraites!$A:$AD,23,FALSE)</f>
        <v>NA</v>
      </c>
      <c r="AP267" s="74" t="str">
        <f>VLOOKUP($A:$A,Variables_extraites!$A:$AD,24,FALSE)</f>
        <v>NA</v>
      </c>
      <c r="AQ267" s="74" t="str">
        <f>VLOOKUP($A:$A,Variables_extraites!$A:$AD,25,FALSE)</f>
        <v>NA</v>
      </c>
      <c r="AR267" s="58" t="str">
        <f>VLOOKUP($A:$A,Variables_extraites!$A:$AD,26,FALSE)</f>
        <v>NA</v>
      </c>
      <c r="AS267" s="74" t="str">
        <f>VLOOKUP($A:$A,Variables_extraites!$A:$AD,27,FALSE)</f>
        <v>NA</v>
      </c>
      <c r="AT267" s="74" t="str">
        <f>VLOOKUP($A:$A,Variables_extraites!$A:$AD,28,FALSE)</f>
        <v>NA</v>
      </c>
      <c r="AU267" s="74" t="str">
        <f>VLOOKUP($A:$A,Variables_extraites!$A:$AD,29,FALSE)</f>
        <v>NA</v>
      </c>
      <c r="AV267" s="74" t="str">
        <f>VLOOKUP($A:$A,Variables_extraites!$A:$AD,30,FALSE)</f>
        <v>NA</v>
      </c>
      <c r="AW267" s="877">
        <v>8.8880734881632897</v>
      </c>
      <c r="AX267" s="877">
        <v>6.2481173292508299</v>
      </c>
      <c r="AY267" s="877">
        <v>5.3132458517875598</v>
      </c>
      <c r="AZ267" s="877">
        <v>2.8933622107638701</v>
      </c>
      <c r="BA267" s="877">
        <v>7.2792855608465397</v>
      </c>
      <c r="BB267" s="877">
        <v>7.1661128574014299</v>
      </c>
      <c r="BC267" s="877">
        <v>8.5281415092541994</v>
      </c>
      <c r="BD267" s="877">
        <v>7.6712933724815802</v>
      </c>
      <c r="BE267" s="877">
        <v>6.1039172107520701</v>
      </c>
      <c r="BF267" s="877">
        <v>1.0426443374084899</v>
      </c>
      <c r="BG267" s="877">
        <v>6.3157835745894602</v>
      </c>
      <c r="BH267" s="877">
        <v>6.9242186797484999</v>
      </c>
      <c r="BI267" s="877">
        <v>7.8453018610568304</v>
      </c>
      <c r="BJ267" s="877">
        <v>4.6987741089036801</v>
      </c>
      <c r="BK267" s="877">
        <v>6.0628556552059898</v>
      </c>
      <c r="BL267" s="877">
        <v>7.4306198109597803</v>
      </c>
      <c r="BM267" s="877">
        <v>6.5982758679076499</v>
      </c>
      <c r="BN267" s="877">
        <v>6.91969761291534</v>
      </c>
      <c r="BO267" s="877">
        <v>5.9124103538082702</v>
      </c>
      <c r="BP267" s="877">
        <v>6.2247734784379301</v>
      </c>
      <c r="BQ267" s="877">
        <v>7.8102502860281797</v>
      </c>
      <c r="BR267" s="877">
        <v>-0.35845397091247599</v>
      </c>
      <c r="BS267" s="877">
        <v>9.7081699887026094</v>
      </c>
      <c r="BT267" s="877">
        <v>1.2141248053528499</v>
      </c>
      <c r="BU267" s="877">
        <v>3.62877359520165</v>
      </c>
      <c r="BV267" s="877">
        <v>6.1937717433966801</v>
      </c>
      <c r="BW267" s="877">
        <v>7.0211465543114997</v>
      </c>
      <c r="BX267" s="877">
        <v>12.849448107476</v>
      </c>
      <c r="BY267" s="877">
        <v>4.0285691521967699</v>
      </c>
      <c r="BZ267" s="877">
        <v>10.5991224899222</v>
      </c>
      <c r="CA267" s="877">
        <v>4.5229345609434599</v>
      </c>
      <c r="CB267" s="877">
        <v>2.2503256175537598</v>
      </c>
      <c r="CC267" s="877">
        <v>3.9872275661141199</v>
      </c>
      <c r="CD267" s="877">
        <v>8.4940451833497601</v>
      </c>
    </row>
    <row r="268" spans="1:82" ht="15.75" x14ac:dyDescent="0.25">
      <c r="A268" s="876">
        <v>1214</v>
      </c>
      <c r="B268" s="511">
        <v>214</v>
      </c>
      <c r="C268" s="61">
        <v>5</v>
      </c>
      <c r="D268" s="29" t="s">
        <v>2121</v>
      </c>
      <c r="E268" s="27">
        <v>10623</v>
      </c>
      <c r="F268" s="911" t="s">
        <v>2119</v>
      </c>
      <c r="G268" s="911"/>
      <c r="H268" s="512">
        <v>68.780821917808197</v>
      </c>
      <c r="I268" s="514">
        <v>23.087594133967499</v>
      </c>
      <c r="J268" s="511">
        <v>0</v>
      </c>
      <c r="K268" s="514">
        <v>2</v>
      </c>
      <c r="L268" s="511">
        <v>1</v>
      </c>
      <c r="M268" s="936">
        <v>53</v>
      </c>
      <c r="N268" s="916"/>
      <c r="O268" s="914"/>
      <c r="P268" s="915"/>
      <c r="Q268" s="916"/>
      <c r="R268" s="227"/>
      <c r="S268" s="227"/>
      <c r="T268" s="334">
        <v>43</v>
      </c>
      <c r="U268" s="334"/>
      <c r="V268" s="937"/>
      <c r="W268" s="937"/>
      <c r="X268" s="938">
        <v>83.041691605700507</v>
      </c>
      <c r="Y268" s="28">
        <f>VLOOKUP($A:$A,Variables_extraites!$A:$AD,7,FALSE)</f>
        <v>0</v>
      </c>
      <c r="Z268" s="28">
        <f>VLOOKUP($A:$A,Variables_extraites!$A:$AD,8,FALSE)</f>
        <v>0</v>
      </c>
      <c r="AA268" s="28">
        <f>VLOOKUP($A:$A,Variables_extraites!$A:$AD,9,FALSE)</f>
        <v>13</v>
      </c>
      <c r="AB268" s="28">
        <f>VLOOKUP($A:$A,Variables_extraites!$A:$AD,10,FALSE)</f>
        <v>1</v>
      </c>
      <c r="AC268" s="28" t="str">
        <f>VLOOKUP($A:$A,Variables_extraites!$A:$AD,11,FALSE)</f>
        <v>NA</v>
      </c>
      <c r="AD268" s="28" t="str">
        <f>VLOOKUP($A:$A,Variables_extraites!$A:$AD,12,FALSE)</f>
        <v>NA</v>
      </c>
      <c r="AE268" s="74">
        <f>VLOOKUP($A:$A,Variables_extraites!$A:$AD,13,FALSE)</f>
        <v>17</v>
      </c>
      <c r="AF268" s="74" t="str">
        <f>VLOOKUP($A:$A,Variables_extraites!$A:$AD,14,FALSE)</f>
        <v>NA</v>
      </c>
      <c r="AG268" s="84">
        <f>VLOOKUP($A:$A,Variables_extraites!$A:$AD,15,FALSE)</f>
        <v>12</v>
      </c>
      <c r="AH268" s="74" t="str">
        <f>VLOOKUP($A:$A,Variables_extraites!$A:$AD,16,FALSE)</f>
        <v>NA</v>
      </c>
      <c r="AI268" s="58" t="str">
        <f>VLOOKUP($A:$A,Variables_extraites!$A:$AD,17,FALSE)</f>
        <v>NA</v>
      </c>
      <c r="AJ268" s="58" t="str">
        <f>VLOOKUP($A:$A,Variables_extraites!$A:$AD,18,FALSE)</f>
        <v>NA</v>
      </c>
      <c r="AK268" s="74">
        <f>VLOOKUP($A:$A,Variables_extraites!$A:$AD,19,FALSE)</f>
        <v>1</v>
      </c>
      <c r="AL268" s="58">
        <f>VLOOKUP($A:$A,Variables_extraites!$A:$AD,20,FALSE)</f>
        <v>41946</v>
      </c>
      <c r="AM268" s="74">
        <f>VLOOKUP($A:$A,Variables_extraites!$A:$AD,21,FALSE)</f>
        <v>1</v>
      </c>
      <c r="AN268" s="74" t="str">
        <f>VLOOKUP($A:$A,Variables_extraites!$A:$AD,22,FALSE)</f>
        <v>NA</v>
      </c>
      <c r="AO268" s="58" t="str">
        <f>VLOOKUP($A:$A,Variables_extraites!$A:$AD,23,FALSE)</f>
        <v>NA</v>
      </c>
      <c r="AP268" s="74" t="str">
        <f>VLOOKUP($A:$A,Variables_extraites!$A:$AD,24,FALSE)</f>
        <v>NA</v>
      </c>
      <c r="AQ268" s="74" t="str">
        <f>VLOOKUP($A:$A,Variables_extraites!$A:$AD,25,FALSE)</f>
        <v>NA</v>
      </c>
      <c r="AR268" s="58" t="str">
        <f>VLOOKUP($A:$A,Variables_extraites!$A:$AD,26,FALSE)</f>
        <v>NA</v>
      </c>
      <c r="AS268" s="74" t="str">
        <f>VLOOKUP($A:$A,Variables_extraites!$A:$AD,27,FALSE)</f>
        <v>NA</v>
      </c>
      <c r="AT268" s="74" t="str">
        <f>VLOOKUP($A:$A,Variables_extraites!$A:$AD,28,FALSE)</f>
        <v>NA</v>
      </c>
      <c r="AU268" s="74" t="str">
        <f>VLOOKUP($A:$A,Variables_extraites!$A:$AD,29,FALSE)</f>
        <v>NA</v>
      </c>
      <c r="AV268" s="74" t="str">
        <f>VLOOKUP($A:$A,Variables_extraites!$A:$AD,30,FALSE)</f>
        <v>NA</v>
      </c>
      <c r="AW268" s="877" t="s">
        <v>64</v>
      </c>
      <c r="AX268" s="877" t="s">
        <v>64</v>
      </c>
      <c r="AY268" s="877" t="s">
        <v>64</v>
      </c>
      <c r="AZ268" s="877" t="s">
        <v>64</v>
      </c>
      <c r="BA268" s="877" t="s">
        <v>64</v>
      </c>
      <c r="BB268" s="877" t="s">
        <v>64</v>
      </c>
      <c r="BC268" s="877" t="s">
        <v>64</v>
      </c>
      <c r="BD268" s="877" t="s">
        <v>64</v>
      </c>
      <c r="BE268" s="877" t="s">
        <v>64</v>
      </c>
      <c r="BF268" s="877" t="s">
        <v>64</v>
      </c>
      <c r="BG268" s="877" t="s">
        <v>64</v>
      </c>
      <c r="BH268" s="877" t="s">
        <v>64</v>
      </c>
      <c r="BI268" s="877" t="s">
        <v>64</v>
      </c>
      <c r="BJ268" s="877" t="s">
        <v>64</v>
      </c>
      <c r="BK268" s="877" t="s">
        <v>64</v>
      </c>
      <c r="BL268" s="877" t="s">
        <v>64</v>
      </c>
      <c r="BM268" s="877" t="s">
        <v>64</v>
      </c>
      <c r="BN268" s="877" t="s">
        <v>64</v>
      </c>
      <c r="BO268" s="877" t="s">
        <v>64</v>
      </c>
      <c r="BP268" s="877" t="s">
        <v>64</v>
      </c>
      <c r="BQ268" s="877" t="s">
        <v>64</v>
      </c>
      <c r="BR268" s="877" t="s">
        <v>64</v>
      </c>
      <c r="BS268" s="877" t="s">
        <v>64</v>
      </c>
      <c r="BT268" s="877" t="s">
        <v>64</v>
      </c>
      <c r="BU268" s="877" t="s">
        <v>64</v>
      </c>
      <c r="BV268" s="877" t="s">
        <v>64</v>
      </c>
      <c r="BW268" s="877" t="s">
        <v>64</v>
      </c>
      <c r="BX268" s="877" t="s">
        <v>64</v>
      </c>
      <c r="BY268" s="877" t="s">
        <v>64</v>
      </c>
      <c r="BZ268" s="877" t="s">
        <v>64</v>
      </c>
      <c r="CA268" s="877" t="s">
        <v>64</v>
      </c>
      <c r="CB268" s="877" t="s">
        <v>64</v>
      </c>
      <c r="CC268" s="877" t="s">
        <v>64</v>
      </c>
      <c r="CD268" s="877" t="s">
        <v>64</v>
      </c>
    </row>
    <row r="269" spans="1:82" ht="15.75" x14ac:dyDescent="0.25">
      <c r="A269" s="876">
        <v>1216</v>
      </c>
      <c r="B269" s="511">
        <v>216</v>
      </c>
      <c r="C269" s="61">
        <v>5</v>
      </c>
      <c r="D269" s="29" t="s">
        <v>2121</v>
      </c>
      <c r="E269" s="27">
        <v>10614</v>
      </c>
      <c r="F269" s="911" t="s">
        <v>2119</v>
      </c>
      <c r="G269" s="911"/>
      <c r="H269" s="512">
        <v>52.249315068493203</v>
      </c>
      <c r="I269" s="514">
        <v>30.795847750865054</v>
      </c>
      <c r="J269" s="511">
        <v>0</v>
      </c>
      <c r="K269" s="514">
        <v>2</v>
      </c>
      <c r="L269" s="511">
        <v>1</v>
      </c>
      <c r="M269" s="936">
        <v>96</v>
      </c>
      <c r="N269" s="916"/>
      <c r="O269" s="914"/>
      <c r="P269" s="915"/>
      <c r="Q269" s="916"/>
      <c r="R269" s="227"/>
      <c r="S269" s="227">
        <v>14.169381107491857</v>
      </c>
      <c r="T269" s="334"/>
      <c r="U269" s="334"/>
      <c r="V269" s="937"/>
      <c r="W269" s="937"/>
      <c r="X269" s="938">
        <v>48.4</v>
      </c>
      <c r="Y269" s="28">
        <f>VLOOKUP($A:$A,Variables_extraites!$A:$AD,7,FALSE)</f>
        <v>0</v>
      </c>
      <c r="Z269" s="28">
        <f>VLOOKUP($A:$A,Variables_extraites!$A:$AD,8,FALSE)</f>
        <v>1</v>
      </c>
      <c r="AA269" s="28">
        <f>VLOOKUP($A:$A,Variables_extraites!$A:$AD,9,FALSE)</f>
        <v>16</v>
      </c>
      <c r="AB269" s="28">
        <f>VLOOKUP($A:$A,Variables_extraites!$A:$AD,10,FALSE)</f>
        <v>1</v>
      </c>
      <c r="AC269" s="28" t="str">
        <f>VLOOKUP($A:$A,Variables_extraites!$A:$AD,11,FALSE)</f>
        <v>NA</v>
      </c>
      <c r="AD269" s="28" t="str">
        <f>VLOOKUP($A:$A,Variables_extraites!$A:$AD,12,FALSE)</f>
        <v>NA</v>
      </c>
      <c r="AE269" s="74">
        <f>VLOOKUP($A:$A,Variables_extraites!$A:$AD,13,FALSE)</f>
        <v>16.8</v>
      </c>
      <c r="AF269" s="74" t="str">
        <f>VLOOKUP($A:$A,Variables_extraites!$A:$AD,14,FALSE)</f>
        <v>NA</v>
      </c>
      <c r="AG269" s="84">
        <f>VLOOKUP($A:$A,Variables_extraites!$A:$AD,15,FALSE)</f>
        <v>16</v>
      </c>
      <c r="AH269" s="74" t="str">
        <f>VLOOKUP($A:$A,Variables_extraites!$A:$AD,16,FALSE)</f>
        <v>NA</v>
      </c>
      <c r="AI269" s="58" t="str">
        <f>VLOOKUP($A:$A,Variables_extraites!$A:$AD,17,FALSE)</f>
        <v>NA</v>
      </c>
      <c r="AJ269" s="58" t="str">
        <f>VLOOKUP($A:$A,Variables_extraites!$A:$AD,18,FALSE)</f>
        <v>NA</v>
      </c>
      <c r="AK269" s="74">
        <f>VLOOKUP($A:$A,Variables_extraites!$A:$AD,19,FALSE)</f>
        <v>0</v>
      </c>
      <c r="AL269" s="58">
        <f>VLOOKUP($A:$A,Variables_extraites!$A:$AD,20,FALSE)</f>
        <v>43502</v>
      </c>
      <c r="AM269" s="74">
        <f>VLOOKUP($A:$A,Variables_extraites!$A:$AD,21,FALSE)</f>
        <v>51</v>
      </c>
      <c r="AN269" s="74" t="str">
        <f>VLOOKUP($A:$A,Variables_extraites!$A:$AD,22,FALSE)</f>
        <v>NA</v>
      </c>
      <c r="AO269" s="58" t="str">
        <f>VLOOKUP($A:$A,Variables_extraites!$A:$AD,23,FALSE)</f>
        <v>NA</v>
      </c>
      <c r="AP269" s="74" t="str">
        <f>VLOOKUP($A:$A,Variables_extraites!$A:$AD,24,FALSE)</f>
        <v>NA</v>
      </c>
      <c r="AQ269" s="74" t="str">
        <f>VLOOKUP($A:$A,Variables_extraites!$A:$AD,25,FALSE)</f>
        <v>NA</v>
      </c>
      <c r="AR269" s="58" t="str">
        <f>VLOOKUP($A:$A,Variables_extraites!$A:$AD,26,FALSE)</f>
        <v>NA</v>
      </c>
      <c r="AS269" s="74" t="str">
        <f>VLOOKUP($A:$A,Variables_extraites!$A:$AD,27,FALSE)</f>
        <v>NA</v>
      </c>
      <c r="AT269" s="74" t="str">
        <f>VLOOKUP($A:$A,Variables_extraites!$A:$AD,28,FALSE)</f>
        <v>NA</v>
      </c>
      <c r="AU269" s="74" t="str">
        <f>VLOOKUP($A:$A,Variables_extraites!$A:$AD,29,FALSE)</f>
        <v>NA</v>
      </c>
      <c r="AV269" s="74" t="str">
        <f>VLOOKUP($A:$A,Variables_extraites!$A:$AD,30,FALSE)</f>
        <v>NA</v>
      </c>
      <c r="AW269" s="877" t="s">
        <v>64</v>
      </c>
      <c r="AX269" s="877" t="s">
        <v>64</v>
      </c>
      <c r="AY269" s="877" t="s">
        <v>64</v>
      </c>
      <c r="AZ269" s="877" t="s">
        <v>64</v>
      </c>
      <c r="BA269" s="877" t="s">
        <v>64</v>
      </c>
      <c r="BB269" s="877" t="s">
        <v>64</v>
      </c>
      <c r="BC269" s="877" t="s">
        <v>64</v>
      </c>
      <c r="BD269" s="877" t="s">
        <v>64</v>
      </c>
      <c r="BE269" s="877" t="s">
        <v>64</v>
      </c>
      <c r="BF269" s="877" t="s">
        <v>64</v>
      </c>
      <c r="BG269" s="877" t="s">
        <v>64</v>
      </c>
      <c r="BH269" s="877" t="s">
        <v>64</v>
      </c>
      <c r="BI269" s="877" t="s">
        <v>64</v>
      </c>
      <c r="BJ269" s="877" t="s">
        <v>64</v>
      </c>
      <c r="BK269" s="877" t="s">
        <v>64</v>
      </c>
      <c r="BL269" s="877" t="s">
        <v>64</v>
      </c>
      <c r="BM269" s="877" t="s">
        <v>64</v>
      </c>
      <c r="BN269" s="877" t="s">
        <v>64</v>
      </c>
      <c r="BO269" s="877" t="s">
        <v>64</v>
      </c>
      <c r="BP269" s="877" t="s">
        <v>64</v>
      </c>
      <c r="BQ269" s="877" t="s">
        <v>64</v>
      </c>
      <c r="BR269" s="877" t="s">
        <v>64</v>
      </c>
      <c r="BS269" s="877" t="s">
        <v>64</v>
      </c>
      <c r="BT269" s="877" t="s">
        <v>64</v>
      </c>
      <c r="BU269" s="877" t="s">
        <v>64</v>
      </c>
      <c r="BV269" s="877" t="s">
        <v>64</v>
      </c>
      <c r="BW269" s="877" t="s">
        <v>64</v>
      </c>
      <c r="BX269" s="877" t="s">
        <v>64</v>
      </c>
      <c r="BY269" s="877" t="s">
        <v>64</v>
      </c>
      <c r="BZ269" s="877" t="s">
        <v>64</v>
      </c>
      <c r="CA269" s="877" t="s">
        <v>64</v>
      </c>
      <c r="CB269" s="877" t="s">
        <v>64</v>
      </c>
      <c r="CC269" s="877" t="s">
        <v>64</v>
      </c>
      <c r="CD269" s="877" t="s">
        <v>64</v>
      </c>
    </row>
    <row r="270" spans="1:82" ht="15.75" x14ac:dyDescent="0.25">
      <c r="A270" s="876">
        <v>1217</v>
      </c>
      <c r="B270" s="511">
        <v>217</v>
      </c>
      <c r="C270" s="61">
        <v>5</v>
      </c>
      <c r="D270" s="29" t="s">
        <v>2121</v>
      </c>
      <c r="E270" s="27">
        <v>10655</v>
      </c>
      <c r="F270" s="911" t="s">
        <v>2119</v>
      </c>
      <c r="G270" s="911" t="s">
        <v>2119</v>
      </c>
      <c r="H270" s="512">
        <v>64.816438356164397</v>
      </c>
      <c r="I270" s="514">
        <v>21.799445105033691</v>
      </c>
      <c r="J270" s="511">
        <v>0</v>
      </c>
      <c r="K270" s="514">
        <v>2</v>
      </c>
      <c r="L270" s="511">
        <v>0</v>
      </c>
      <c r="M270" s="936">
        <v>63</v>
      </c>
      <c r="N270" s="916"/>
      <c r="O270" s="914"/>
      <c r="P270" s="915"/>
      <c r="Q270" s="916"/>
      <c r="R270" s="227"/>
      <c r="S270" s="227">
        <v>20.526315789473685</v>
      </c>
      <c r="T270" s="334">
        <v>27</v>
      </c>
      <c r="U270" s="334"/>
      <c r="V270" s="937"/>
      <c r="W270" s="937"/>
      <c r="X270" s="938">
        <v>23.686443151306602</v>
      </c>
      <c r="Y270" s="28">
        <f>VLOOKUP($A:$A,Variables_extraites!$A:$AD,7,FALSE)</f>
        <v>0</v>
      </c>
      <c r="Z270" s="28">
        <f>VLOOKUP($A:$A,Variables_extraites!$A:$AD,8,FALSE)</f>
        <v>0</v>
      </c>
      <c r="AA270" s="28">
        <f>VLOOKUP($A:$A,Variables_extraites!$A:$AD,9,FALSE)</f>
        <v>16.7</v>
      </c>
      <c r="AB270" s="28">
        <f>VLOOKUP($A:$A,Variables_extraites!$A:$AD,10,FALSE)</f>
        <v>1</v>
      </c>
      <c r="AC270" s="28" t="str">
        <f>VLOOKUP($A:$A,Variables_extraites!$A:$AD,11,FALSE)</f>
        <v>NA</v>
      </c>
      <c r="AD270" s="28" t="str">
        <f>VLOOKUP($A:$A,Variables_extraites!$A:$AD,12,FALSE)</f>
        <v>NA</v>
      </c>
      <c r="AE270" s="74">
        <f>VLOOKUP($A:$A,Variables_extraites!$A:$AD,13,FALSE)</f>
        <v>14</v>
      </c>
      <c r="AF270" s="74" t="str">
        <f>VLOOKUP($A:$A,Variables_extraites!$A:$AD,14,FALSE)</f>
        <v>NA</v>
      </c>
      <c r="AG270" s="84">
        <f>VLOOKUP($A:$A,Variables_extraites!$A:$AD,15,FALSE)</f>
        <v>16</v>
      </c>
      <c r="AH270" s="74" t="str">
        <f>VLOOKUP($A:$A,Variables_extraites!$A:$AD,16,FALSE)</f>
        <v>NA</v>
      </c>
      <c r="AI270" s="58" t="str">
        <f>VLOOKUP($A:$A,Variables_extraites!$A:$AD,17,FALSE)</f>
        <v>NA</v>
      </c>
      <c r="AJ270" s="58" t="str">
        <f>VLOOKUP($A:$A,Variables_extraites!$A:$AD,18,FALSE)</f>
        <v>NA</v>
      </c>
      <c r="AK270" s="74">
        <f>VLOOKUP($A:$A,Variables_extraites!$A:$AD,19,FALSE)</f>
        <v>0</v>
      </c>
      <c r="AL270" s="58">
        <f>VLOOKUP($A:$A,Variables_extraites!$A:$AD,20,FALSE)</f>
        <v>43619</v>
      </c>
      <c r="AM270" s="74">
        <f>VLOOKUP($A:$A,Variables_extraites!$A:$AD,21,FALSE)</f>
        <v>55</v>
      </c>
      <c r="AN270" s="74" t="str">
        <f>VLOOKUP($A:$A,Variables_extraites!$A:$AD,22,FALSE)</f>
        <v>NA</v>
      </c>
      <c r="AO270" s="58" t="str">
        <f>VLOOKUP($A:$A,Variables_extraites!$A:$AD,23,FALSE)</f>
        <v>NA</v>
      </c>
      <c r="AP270" s="74" t="str">
        <f>VLOOKUP($A:$A,Variables_extraites!$A:$AD,24,FALSE)</f>
        <v>NA</v>
      </c>
      <c r="AQ270" s="74" t="str">
        <f>VLOOKUP($A:$A,Variables_extraites!$A:$AD,25,FALSE)</f>
        <v>NA</v>
      </c>
      <c r="AR270" s="58" t="str">
        <f>VLOOKUP($A:$A,Variables_extraites!$A:$AD,26,FALSE)</f>
        <v>NA</v>
      </c>
      <c r="AS270" s="74" t="str">
        <f>VLOOKUP($A:$A,Variables_extraites!$A:$AD,27,FALSE)</f>
        <v>NA</v>
      </c>
      <c r="AT270" s="74" t="str">
        <f>VLOOKUP($A:$A,Variables_extraites!$A:$AD,28,FALSE)</f>
        <v>NA</v>
      </c>
      <c r="AU270" s="74" t="str">
        <f>VLOOKUP($A:$A,Variables_extraites!$A:$AD,29,FALSE)</f>
        <v>NA</v>
      </c>
      <c r="AV270" s="74" t="str">
        <f>VLOOKUP($A:$A,Variables_extraites!$A:$AD,30,FALSE)</f>
        <v>NA</v>
      </c>
      <c r="AW270" s="877">
        <v>8.7521129913417397</v>
      </c>
      <c r="AX270" s="877">
        <v>7.4968937130302002</v>
      </c>
      <c r="AY270" s="877">
        <v>4.6444331524062497</v>
      </c>
      <c r="AZ270" s="877">
        <v>4.1342209397606302</v>
      </c>
      <c r="BA270" s="877">
        <v>7.3664970757745296</v>
      </c>
      <c r="BB270" s="877">
        <v>8.6176878474486394</v>
      </c>
      <c r="BC270" s="877">
        <v>7.5937272455846001</v>
      </c>
      <c r="BD270" s="877">
        <v>7.9040023162836901</v>
      </c>
      <c r="BE270" s="877">
        <v>6.1759237420637598</v>
      </c>
      <c r="BF270" s="877">
        <v>0.85598969730848096</v>
      </c>
      <c r="BG270" s="877">
        <v>6.5293524629912501</v>
      </c>
      <c r="BH270" s="877">
        <v>6.8939688694671002</v>
      </c>
      <c r="BI270" s="877">
        <v>7.5992433953772496</v>
      </c>
      <c r="BJ270" s="877">
        <v>4.7081872360207102</v>
      </c>
      <c r="BK270" s="877">
        <v>6.0733918160529203</v>
      </c>
      <c r="BL270" s="877">
        <v>7.5135697000301098</v>
      </c>
      <c r="BM270" s="877">
        <v>6.7142455176661198</v>
      </c>
      <c r="BN270" s="877">
        <v>7.1088380520496797</v>
      </c>
      <c r="BO270" s="877">
        <v>5.5686401954192197</v>
      </c>
      <c r="BP270" s="877">
        <v>6.2366839445590099</v>
      </c>
      <c r="BQ270" s="877">
        <v>7.7991520807980397</v>
      </c>
      <c r="BR270" s="877">
        <v>-1.9378782880922001</v>
      </c>
      <c r="BS270" s="877">
        <v>9.92381771042532</v>
      </c>
      <c r="BT270" s="877">
        <v>0.23878685958711601</v>
      </c>
      <c r="BU270" s="877">
        <v>8.2668333806826002</v>
      </c>
      <c r="BV270" s="877">
        <v>6.762880292917</v>
      </c>
      <c r="BW270" s="877">
        <v>4.8135246892978101</v>
      </c>
      <c r="BX270" s="877">
        <v>11.512202190739499</v>
      </c>
      <c r="BY270" s="877">
        <v>4.1850736378767603</v>
      </c>
      <c r="BZ270" s="877">
        <v>7.1468995603435896</v>
      </c>
      <c r="CA270" s="877">
        <v>3.7311832415722002</v>
      </c>
      <c r="CB270" s="877">
        <v>4.3653026303958802</v>
      </c>
      <c r="CC270" s="877">
        <v>10.204711668774801</v>
      </c>
      <c r="CD270" s="877">
        <v>9.6850308508381993</v>
      </c>
    </row>
    <row r="271" spans="1:82" ht="15.75" x14ac:dyDescent="0.25">
      <c r="A271" s="876">
        <v>1219</v>
      </c>
      <c r="B271" s="511">
        <v>219</v>
      </c>
      <c r="C271" s="61">
        <v>5</v>
      </c>
      <c r="D271" s="29" t="s">
        <v>2121</v>
      </c>
      <c r="E271" s="27">
        <v>10556</v>
      </c>
      <c r="F271" s="911" t="s">
        <v>2119</v>
      </c>
      <c r="G271" s="911" t="s">
        <v>2119</v>
      </c>
      <c r="H271" s="952">
        <v>60.424657534246599</v>
      </c>
      <c r="I271" s="514">
        <v>23.147255121330193</v>
      </c>
      <c r="J271" s="511">
        <v>0</v>
      </c>
      <c r="K271" s="514">
        <v>3</v>
      </c>
      <c r="L271" s="511">
        <v>0</v>
      </c>
      <c r="M271" s="936">
        <v>31</v>
      </c>
      <c r="N271" s="916"/>
      <c r="O271" s="914"/>
      <c r="P271" s="915"/>
      <c r="Q271" s="916"/>
      <c r="R271" s="227"/>
      <c r="S271" s="227">
        <v>20.478723404255319</v>
      </c>
      <c r="T271" s="334">
        <v>38</v>
      </c>
      <c r="U271" s="334"/>
      <c r="V271" s="937"/>
      <c r="W271" s="937"/>
      <c r="X271" s="522">
        <v>43.797649594749103</v>
      </c>
      <c r="Y271" s="28">
        <f>VLOOKUP($A:$A,Variables_extraites!$A:$AD,7,FALSE)</f>
        <v>0</v>
      </c>
      <c r="Z271" s="28">
        <f>VLOOKUP($A:$A,Variables_extraites!$A:$AD,8,FALSE)</f>
        <v>0</v>
      </c>
      <c r="AA271" s="28">
        <f>VLOOKUP($A:$A,Variables_extraites!$A:$AD,9,FALSE)</f>
        <v>14.2</v>
      </c>
      <c r="AB271" s="28">
        <f>VLOOKUP($A:$A,Variables_extraites!$A:$AD,10,FALSE)</f>
        <v>1</v>
      </c>
      <c r="AC271" s="28" t="str">
        <f>VLOOKUP($A:$A,Variables_extraites!$A:$AD,11,FALSE)</f>
        <v>NA</v>
      </c>
      <c r="AD271" s="28" t="str">
        <f>VLOOKUP($A:$A,Variables_extraites!$A:$AD,12,FALSE)</f>
        <v>NA</v>
      </c>
      <c r="AE271" s="74">
        <f>VLOOKUP($A:$A,Variables_extraites!$A:$AD,13,FALSE)</f>
        <v>15</v>
      </c>
      <c r="AF271" s="74">
        <f>VLOOKUP($A:$A,Variables_extraites!$A:$AD,14,FALSE)</f>
        <v>2.9615384615384617</v>
      </c>
      <c r="AG271" s="84">
        <f>VLOOKUP($A:$A,Variables_extraites!$A:$AD,15,FALSE)</f>
        <v>18</v>
      </c>
      <c r="AH271" s="74" t="str">
        <f>VLOOKUP($A:$A,Variables_extraites!$A:$AD,16,FALSE)</f>
        <v>NA</v>
      </c>
      <c r="AI271" s="58" t="str">
        <f>VLOOKUP($A:$A,Variables_extraites!$A:$AD,17,FALSE)</f>
        <v>NA</v>
      </c>
      <c r="AJ271" s="58" t="str">
        <f>VLOOKUP($A:$A,Variables_extraites!$A:$AD,18,FALSE)</f>
        <v>NA</v>
      </c>
      <c r="AK271" s="74">
        <f>VLOOKUP($A:$A,Variables_extraites!$A:$AD,19,FALSE)</f>
        <v>2</v>
      </c>
      <c r="AL271" s="58">
        <f>VLOOKUP($A:$A,Variables_extraites!$A:$AD,20,FALSE)</f>
        <v>42565</v>
      </c>
      <c r="AM271" s="74">
        <f>VLOOKUP($A:$A,Variables_extraites!$A:$AD,21,FALSE)</f>
        <v>19</v>
      </c>
      <c r="AN271" s="74" t="str">
        <f>VLOOKUP($A:$A,Variables_extraites!$A:$AD,22,FALSE)</f>
        <v>NA</v>
      </c>
      <c r="AO271" s="58" t="str">
        <f>VLOOKUP($A:$A,Variables_extraites!$A:$AD,23,FALSE)</f>
        <v>NA</v>
      </c>
      <c r="AP271" s="74" t="str">
        <f>VLOOKUP($A:$A,Variables_extraites!$A:$AD,24,FALSE)</f>
        <v>NA</v>
      </c>
      <c r="AQ271" s="74" t="str">
        <f>VLOOKUP($A:$A,Variables_extraites!$A:$AD,25,FALSE)</f>
        <v>NA</v>
      </c>
      <c r="AR271" s="58" t="str">
        <f>VLOOKUP($A:$A,Variables_extraites!$A:$AD,26,FALSE)</f>
        <v>NA</v>
      </c>
      <c r="AS271" s="74" t="str">
        <f>VLOOKUP($A:$A,Variables_extraites!$A:$AD,27,FALSE)</f>
        <v>NA</v>
      </c>
      <c r="AT271" s="74" t="str">
        <f>VLOOKUP($A:$A,Variables_extraites!$A:$AD,28,FALSE)</f>
        <v>NA</v>
      </c>
      <c r="AU271" s="74" t="str">
        <f>VLOOKUP($A:$A,Variables_extraites!$A:$AD,29,FALSE)</f>
        <v>NA</v>
      </c>
      <c r="AV271" s="74" t="str">
        <f>VLOOKUP($A:$A,Variables_extraites!$A:$AD,30,FALSE)</f>
        <v>NA</v>
      </c>
      <c r="AW271" s="877">
        <v>8.4133740600542399</v>
      </c>
      <c r="AX271" s="877">
        <v>6.89893387178018</v>
      </c>
      <c r="AY271" s="877">
        <v>3.9662458732249402</v>
      </c>
      <c r="AZ271" s="877">
        <v>3.6587827340128301</v>
      </c>
      <c r="BA271" s="877">
        <v>7.7683166760490598</v>
      </c>
      <c r="BB271" s="877">
        <v>8.2150961209762094</v>
      </c>
      <c r="BC271" s="877">
        <v>8.0108917059297298</v>
      </c>
      <c r="BD271" s="877">
        <v>7.7687136570304904</v>
      </c>
      <c r="BE271" s="877">
        <v>6.2900188469326199</v>
      </c>
      <c r="BF271" s="877">
        <v>1.6553518286125499</v>
      </c>
      <c r="BG271" s="877">
        <v>5.7886857106135299</v>
      </c>
      <c r="BH271" s="877">
        <v>6.5890143852282401</v>
      </c>
      <c r="BI271" s="877">
        <v>7.6923713997086596</v>
      </c>
      <c r="BJ271" s="877">
        <v>4.3596617223338798</v>
      </c>
      <c r="BK271" s="877">
        <v>5.9995490873409496</v>
      </c>
      <c r="BL271" s="877">
        <v>7.3269687115878899</v>
      </c>
      <c r="BM271" s="877">
        <v>6.8635668293235002</v>
      </c>
      <c r="BN271" s="877">
        <v>6.9094131053772303</v>
      </c>
      <c r="BO271" s="877">
        <v>5.5975311742242102</v>
      </c>
      <c r="BP271" s="877">
        <v>6.0675956969400398</v>
      </c>
      <c r="BQ271" s="877">
        <v>7.5949217150269197</v>
      </c>
      <c r="BR271" s="877">
        <v>0.71369581484335898</v>
      </c>
      <c r="BS271" s="877">
        <v>9.3606057005584198</v>
      </c>
      <c r="BT271" s="877">
        <v>-7.40005814437769E-2</v>
      </c>
      <c r="BU271" s="877">
        <v>4.2927817492278502</v>
      </c>
      <c r="BV271" s="877">
        <v>6.4810728568277503</v>
      </c>
      <c r="BW271" s="877">
        <v>4.2125693388508099</v>
      </c>
      <c r="BX271" s="877">
        <v>11.8132881861849</v>
      </c>
      <c r="BY271" s="877">
        <v>3.2372577709003698</v>
      </c>
      <c r="BZ271" s="877">
        <v>7.5748583912927803</v>
      </c>
      <c r="CA271" s="877">
        <v>4.4114262457264601</v>
      </c>
      <c r="CB271" s="877">
        <v>4.2384297948921299</v>
      </c>
      <c r="CC271" s="877">
        <v>3.5790859343844899</v>
      </c>
      <c r="CD271" s="877">
        <v>9.4346062820021999</v>
      </c>
    </row>
    <row r="272" spans="1:82" ht="15.75" x14ac:dyDescent="0.25">
      <c r="A272" s="876">
        <v>1221</v>
      </c>
      <c r="B272" s="511">
        <v>221</v>
      </c>
      <c r="C272" s="61">
        <v>5</v>
      </c>
      <c r="D272" s="29" t="s">
        <v>2121</v>
      </c>
      <c r="E272" s="27">
        <v>10481</v>
      </c>
      <c r="F272" s="911" t="s">
        <v>2119</v>
      </c>
      <c r="G272" s="911"/>
      <c r="H272" s="512">
        <v>47.304109589041097</v>
      </c>
      <c r="I272" s="514">
        <v>26.122448979591837</v>
      </c>
      <c r="J272" s="511">
        <v>0</v>
      </c>
      <c r="K272" s="514">
        <v>1</v>
      </c>
      <c r="L272" s="511">
        <v>0</v>
      </c>
      <c r="M272" s="936">
        <v>5</v>
      </c>
      <c r="N272" s="916"/>
      <c r="O272" s="914"/>
      <c r="P272" s="915"/>
      <c r="Q272" s="916"/>
      <c r="R272" s="227"/>
      <c r="S272" s="227">
        <v>17.039586919104991</v>
      </c>
      <c r="T272" s="334">
        <v>44</v>
      </c>
      <c r="U272" s="334"/>
      <c r="V272" s="937"/>
      <c r="W272" s="937"/>
      <c r="X272" s="530">
        <v>253.81629312533201</v>
      </c>
      <c r="Y272" s="28">
        <f>VLOOKUP($A:$A,Variables_extraites!$A:$AD,7,FALSE)</f>
        <v>0</v>
      </c>
      <c r="Z272" s="28">
        <f>VLOOKUP($A:$A,Variables_extraites!$A:$AD,8,FALSE)</f>
        <v>0</v>
      </c>
      <c r="AA272" s="28">
        <f>VLOOKUP($A:$A,Variables_extraites!$A:$AD,9,FALSE)</f>
        <v>9.3000000000000007</v>
      </c>
      <c r="AB272" s="28">
        <f>VLOOKUP($A:$A,Variables_extraites!$A:$AD,10,FALSE)</f>
        <v>0</v>
      </c>
      <c r="AC272" s="28" t="str">
        <f>VLOOKUP($A:$A,Variables_extraites!$A:$AD,11,FALSE)</f>
        <v>NA</v>
      </c>
      <c r="AD272" s="28" t="str">
        <f>VLOOKUP($A:$A,Variables_extraites!$A:$AD,12,FALSE)</f>
        <v>NA</v>
      </c>
      <c r="AE272" s="74">
        <f>VLOOKUP($A:$A,Variables_extraites!$A:$AD,13,FALSE)</f>
        <v>13</v>
      </c>
      <c r="AF272" s="74">
        <f>VLOOKUP($A:$A,Variables_extraites!$A:$AD,14,FALSE)</f>
        <v>2.3571428571428572</v>
      </c>
      <c r="AG272" s="84" t="str">
        <f>VLOOKUP($A:$A,Variables_extraites!$A:$AD,15,FALSE)</f>
        <v>NA</v>
      </c>
      <c r="AH272" s="74" t="str">
        <f>VLOOKUP($A:$A,Variables_extraites!$A:$AD,16,FALSE)</f>
        <v>NA</v>
      </c>
      <c r="AI272" s="58" t="str">
        <f>VLOOKUP($A:$A,Variables_extraites!$A:$AD,17,FALSE)</f>
        <v>NA</v>
      </c>
      <c r="AJ272" s="58" t="str">
        <f>VLOOKUP($A:$A,Variables_extraites!$A:$AD,18,FALSE)</f>
        <v>NA</v>
      </c>
      <c r="AK272" s="74">
        <f>VLOOKUP($A:$A,Variables_extraites!$A:$AD,19,FALSE)</f>
        <v>0</v>
      </c>
      <c r="AL272" s="58" t="str">
        <f>VLOOKUP($A:$A,Variables_extraites!$A:$AD,20,FALSE)</f>
        <v>NA</v>
      </c>
      <c r="AM272" s="74" t="str">
        <f>VLOOKUP($A:$A,Variables_extraites!$A:$AD,21,FALSE)</f>
        <v>NA</v>
      </c>
      <c r="AN272" s="74" t="str">
        <f>VLOOKUP($A:$A,Variables_extraites!$A:$AD,22,FALSE)</f>
        <v>NA</v>
      </c>
      <c r="AO272" s="58" t="str">
        <f>VLOOKUP($A:$A,Variables_extraites!$A:$AD,23,FALSE)</f>
        <v>NA</v>
      </c>
      <c r="AP272" s="74" t="str">
        <f>VLOOKUP($A:$A,Variables_extraites!$A:$AD,24,FALSE)</f>
        <v>NA</v>
      </c>
      <c r="AQ272" s="74" t="str">
        <f>VLOOKUP($A:$A,Variables_extraites!$A:$AD,25,FALSE)</f>
        <v>NA</v>
      </c>
      <c r="AR272" s="58" t="str">
        <f>VLOOKUP($A:$A,Variables_extraites!$A:$AD,26,FALSE)</f>
        <v>NA</v>
      </c>
      <c r="AS272" s="74" t="str">
        <f>VLOOKUP($A:$A,Variables_extraites!$A:$AD,27,FALSE)</f>
        <v>NA</v>
      </c>
      <c r="AT272" s="74" t="str">
        <f>VLOOKUP($A:$A,Variables_extraites!$A:$AD,28,FALSE)</f>
        <v>NA</v>
      </c>
      <c r="AU272" s="74" t="str">
        <f>VLOOKUP($A:$A,Variables_extraites!$A:$AD,29,FALSE)</f>
        <v>NA</v>
      </c>
      <c r="AV272" s="74" t="str">
        <f>VLOOKUP($A:$A,Variables_extraites!$A:$AD,30,FALSE)</f>
        <v>NA</v>
      </c>
      <c r="AW272" s="877" t="s">
        <v>64</v>
      </c>
      <c r="AX272" s="877" t="s">
        <v>64</v>
      </c>
      <c r="AY272" s="877" t="s">
        <v>64</v>
      </c>
      <c r="AZ272" s="877" t="s">
        <v>64</v>
      </c>
      <c r="BA272" s="877" t="s">
        <v>64</v>
      </c>
      <c r="BB272" s="877" t="s">
        <v>64</v>
      </c>
      <c r="BC272" s="877" t="s">
        <v>64</v>
      </c>
      <c r="BD272" s="877" t="s">
        <v>64</v>
      </c>
      <c r="BE272" s="877" t="s">
        <v>64</v>
      </c>
      <c r="BF272" s="877" t="s">
        <v>64</v>
      </c>
      <c r="BG272" s="877" t="s">
        <v>64</v>
      </c>
      <c r="BH272" s="877" t="s">
        <v>64</v>
      </c>
      <c r="BI272" s="877" t="s">
        <v>64</v>
      </c>
      <c r="BJ272" s="877" t="s">
        <v>64</v>
      </c>
      <c r="BK272" s="877" t="s">
        <v>64</v>
      </c>
      <c r="BL272" s="877" t="s">
        <v>64</v>
      </c>
      <c r="BM272" s="877" t="s">
        <v>64</v>
      </c>
      <c r="BN272" s="877" t="s">
        <v>64</v>
      </c>
      <c r="BO272" s="877" t="s">
        <v>64</v>
      </c>
      <c r="BP272" s="877" t="s">
        <v>64</v>
      </c>
      <c r="BQ272" s="877" t="s">
        <v>64</v>
      </c>
      <c r="BR272" s="877" t="s">
        <v>64</v>
      </c>
      <c r="BS272" s="877" t="s">
        <v>64</v>
      </c>
      <c r="BT272" s="877" t="s">
        <v>64</v>
      </c>
      <c r="BU272" s="877" t="s">
        <v>64</v>
      </c>
      <c r="BV272" s="877" t="s">
        <v>64</v>
      </c>
      <c r="BW272" s="877" t="s">
        <v>64</v>
      </c>
      <c r="BX272" s="877" t="s">
        <v>64</v>
      </c>
      <c r="BY272" s="877" t="s">
        <v>64</v>
      </c>
      <c r="BZ272" s="877" t="s">
        <v>64</v>
      </c>
      <c r="CA272" s="877" t="s">
        <v>64</v>
      </c>
      <c r="CB272" s="877" t="s">
        <v>64</v>
      </c>
      <c r="CC272" s="877" t="s">
        <v>64</v>
      </c>
      <c r="CD272" s="877" t="s">
        <v>64</v>
      </c>
    </row>
    <row r="273" spans="1:82" ht="15.75" x14ac:dyDescent="0.25">
      <c r="A273" s="876">
        <v>1229</v>
      </c>
      <c r="B273" s="511">
        <v>229</v>
      </c>
      <c r="C273" s="61">
        <v>5</v>
      </c>
      <c r="D273" s="29" t="s">
        <v>2121</v>
      </c>
      <c r="E273" s="27">
        <v>10516</v>
      </c>
      <c r="F273" s="911" t="s">
        <v>2119</v>
      </c>
      <c r="G273" s="911"/>
      <c r="H273" s="512">
        <v>41.441095890410999</v>
      </c>
      <c r="I273" s="514">
        <v>23.560032449972962</v>
      </c>
      <c r="J273" s="511">
        <v>0</v>
      </c>
      <c r="K273" s="514">
        <v>2</v>
      </c>
      <c r="L273" s="511">
        <v>0</v>
      </c>
      <c r="M273" s="936">
        <v>78</v>
      </c>
      <c r="N273" s="916"/>
      <c r="O273" s="914"/>
      <c r="P273" s="915"/>
      <c r="Q273" s="916"/>
      <c r="R273" s="227"/>
      <c r="S273" s="227">
        <v>15.090909090909092</v>
      </c>
      <c r="T273" s="334">
        <v>32</v>
      </c>
      <c r="U273" s="334"/>
      <c r="V273" s="937"/>
      <c r="W273" s="937"/>
      <c r="X273" s="522">
        <v>45.650681511334497</v>
      </c>
      <c r="Y273" s="28">
        <f>VLOOKUP($A:$A,Variables_extraites!$A:$AD,7,FALSE)</f>
        <v>0</v>
      </c>
      <c r="Z273" s="28">
        <f>VLOOKUP($A:$A,Variables_extraites!$A:$AD,8,FALSE)</f>
        <v>0</v>
      </c>
      <c r="AA273" s="28">
        <f>VLOOKUP($A:$A,Variables_extraites!$A:$AD,9,FALSE)</f>
        <v>15.4</v>
      </c>
      <c r="AB273" s="28">
        <f>VLOOKUP($A:$A,Variables_extraites!$A:$AD,10,FALSE)</f>
        <v>1</v>
      </c>
      <c r="AC273" s="28" t="str">
        <f>VLOOKUP($A:$A,Variables_extraites!$A:$AD,11,FALSE)</f>
        <v>NA</v>
      </c>
      <c r="AD273" s="28" t="str">
        <f>VLOOKUP($A:$A,Variables_extraites!$A:$AD,12,FALSE)</f>
        <v>NA</v>
      </c>
      <c r="AE273" s="74">
        <f>VLOOKUP($A:$A,Variables_extraites!$A:$AD,13,FALSE)</f>
        <v>7.3</v>
      </c>
      <c r="AF273" s="74" t="str">
        <f>VLOOKUP($A:$A,Variables_extraites!$A:$AD,14,FALSE)</f>
        <v>NA</v>
      </c>
      <c r="AG273" s="84">
        <f>VLOOKUP($A:$A,Variables_extraites!$A:$AD,15,FALSE)</f>
        <v>13</v>
      </c>
      <c r="AH273" s="74" t="str">
        <f>VLOOKUP($A:$A,Variables_extraites!$A:$AD,16,FALSE)</f>
        <v>NA</v>
      </c>
      <c r="AI273" s="58" t="str">
        <f>VLOOKUP($A:$A,Variables_extraites!$A:$AD,17,FALSE)</f>
        <v>NA</v>
      </c>
      <c r="AJ273" s="58" t="str">
        <f>VLOOKUP($A:$A,Variables_extraites!$A:$AD,18,FALSE)</f>
        <v>NA</v>
      </c>
      <c r="AK273" s="74">
        <f>VLOOKUP($A:$A,Variables_extraites!$A:$AD,19,FALSE)</f>
        <v>2</v>
      </c>
      <c r="AL273" s="58">
        <f>VLOOKUP($A:$A,Variables_extraites!$A:$AD,20,FALSE)</f>
        <v>42701</v>
      </c>
      <c r="AM273" s="74">
        <f>VLOOKUP($A:$A,Variables_extraites!$A:$AD,21,FALSE)</f>
        <v>21</v>
      </c>
      <c r="AN273" s="74" t="str">
        <f>VLOOKUP($A:$A,Variables_extraites!$A:$AD,22,FALSE)</f>
        <v>NA</v>
      </c>
      <c r="AO273" s="58" t="str">
        <f>VLOOKUP($A:$A,Variables_extraites!$A:$AD,23,FALSE)</f>
        <v>NA</v>
      </c>
      <c r="AP273" s="74" t="str">
        <f>VLOOKUP($A:$A,Variables_extraites!$A:$AD,24,FALSE)</f>
        <v>NA</v>
      </c>
      <c r="AQ273" s="74" t="str">
        <f>VLOOKUP($A:$A,Variables_extraites!$A:$AD,25,FALSE)</f>
        <v>NA</v>
      </c>
      <c r="AR273" s="58" t="str">
        <f>VLOOKUP($A:$A,Variables_extraites!$A:$AD,26,FALSE)</f>
        <v>NA</v>
      </c>
      <c r="AS273" s="74" t="str">
        <f>VLOOKUP($A:$A,Variables_extraites!$A:$AD,27,FALSE)</f>
        <v>NA</v>
      </c>
      <c r="AT273" s="74" t="str">
        <f>VLOOKUP($A:$A,Variables_extraites!$A:$AD,28,FALSE)</f>
        <v>NA</v>
      </c>
      <c r="AU273" s="74" t="str">
        <f>VLOOKUP($A:$A,Variables_extraites!$A:$AD,29,FALSE)</f>
        <v>NA</v>
      </c>
      <c r="AV273" s="74" t="str">
        <f>VLOOKUP($A:$A,Variables_extraites!$A:$AD,30,FALSE)</f>
        <v>NA</v>
      </c>
      <c r="AW273" s="877" t="s">
        <v>64</v>
      </c>
      <c r="AX273" s="877" t="s">
        <v>64</v>
      </c>
      <c r="AY273" s="877" t="s">
        <v>64</v>
      </c>
      <c r="AZ273" s="877" t="s">
        <v>64</v>
      </c>
      <c r="BA273" s="877" t="s">
        <v>64</v>
      </c>
      <c r="BB273" s="877" t="s">
        <v>64</v>
      </c>
      <c r="BC273" s="877" t="s">
        <v>64</v>
      </c>
      <c r="BD273" s="877" t="s">
        <v>64</v>
      </c>
      <c r="BE273" s="877" t="s">
        <v>64</v>
      </c>
      <c r="BF273" s="877" t="s">
        <v>64</v>
      </c>
      <c r="BG273" s="877" t="s">
        <v>64</v>
      </c>
      <c r="BH273" s="877" t="s">
        <v>64</v>
      </c>
      <c r="BI273" s="877" t="s">
        <v>64</v>
      </c>
      <c r="BJ273" s="877" t="s">
        <v>64</v>
      </c>
      <c r="BK273" s="877" t="s">
        <v>64</v>
      </c>
      <c r="BL273" s="877" t="s">
        <v>64</v>
      </c>
      <c r="BM273" s="877" t="s">
        <v>64</v>
      </c>
      <c r="BN273" s="877" t="s">
        <v>64</v>
      </c>
      <c r="BO273" s="877" t="s">
        <v>64</v>
      </c>
      <c r="BP273" s="877" t="s">
        <v>64</v>
      </c>
      <c r="BQ273" s="877" t="s">
        <v>64</v>
      </c>
      <c r="BR273" s="877" t="s">
        <v>64</v>
      </c>
      <c r="BS273" s="877" t="s">
        <v>64</v>
      </c>
      <c r="BT273" s="877" t="s">
        <v>64</v>
      </c>
      <c r="BU273" s="877" t="s">
        <v>64</v>
      </c>
      <c r="BV273" s="877" t="s">
        <v>64</v>
      </c>
      <c r="BW273" s="877" t="s">
        <v>64</v>
      </c>
      <c r="BX273" s="877" t="s">
        <v>64</v>
      </c>
      <c r="BY273" s="877" t="s">
        <v>64</v>
      </c>
      <c r="BZ273" s="877" t="s">
        <v>64</v>
      </c>
      <c r="CA273" s="877" t="s">
        <v>64</v>
      </c>
      <c r="CB273" s="877" t="s">
        <v>64</v>
      </c>
      <c r="CC273" s="877" t="s">
        <v>64</v>
      </c>
      <c r="CD273" s="877" t="s">
        <v>64</v>
      </c>
    </row>
    <row r="274" spans="1:82" ht="15.75" x14ac:dyDescent="0.25">
      <c r="A274" s="876">
        <v>1231</v>
      </c>
      <c r="B274" s="511">
        <v>231</v>
      </c>
      <c r="C274" s="61">
        <v>5</v>
      </c>
      <c r="D274" s="29" t="s">
        <v>2121</v>
      </c>
      <c r="E274" s="27">
        <v>10387</v>
      </c>
      <c r="F274" s="911" t="s">
        <v>2119</v>
      </c>
      <c r="G274" s="911"/>
      <c r="H274" s="952">
        <v>60.772602739725997</v>
      </c>
      <c r="I274" s="514">
        <v>30.178326474622764</v>
      </c>
      <c r="J274" s="511">
        <v>1</v>
      </c>
      <c r="K274" s="514">
        <v>3</v>
      </c>
      <c r="L274" s="511">
        <v>0</v>
      </c>
      <c r="M274" s="936">
        <v>42</v>
      </c>
      <c r="N274" s="916"/>
      <c r="O274" s="914"/>
      <c r="P274" s="915"/>
      <c r="Q274" s="916"/>
      <c r="R274" s="227"/>
      <c r="S274" s="227"/>
      <c r="T274" s="334">
        <v>22</v>
      </c>
      <c r="U274" s="334"/>
      <c r="V274" s="937"/>
      <c r="W274" s="937"/>
      <c r="X274" s="522">
        <v>78.258070114163104</v>
      </c>
      <c r="Y274" s="28">
        <f>VLOOKUP($A:$A,Variables_extraites!$A:$AD,7,FALSE)</f>
        <v>0</v>
      </c>
      <c r="Z274" s="28">
        <f>VLOOKUP($A:$A,Variables_extraites!$A:$AD,8,FALSE)</f>
        <v>0</v>
      </c>
      <c r="AA274" s="28">
        <f>VLOOKUP($A:$A,Variables_extraites!$A:$AD,9,FALSE)</f>
        <v>13</v>
      </c>
      <c r="AB274" s="28">
        <f>VLOOKUP($A:$A,Variables_extraites!$A:$AD,10,FALSE)</f>
        <v>1</v>
      </c>
      <c r="AC274" s="28" t="str">
        <f>VLOOKUP($A:$A,Variables_extraites!$A:$AD,11,FALSE)</f>
        <v>NA</v>
      </c>
      <c r="AD274" s="28" t="str">
        <f>VLOOKUP($A:$A,Variables_extraites!$A:$AD,12,FALSE)</f>
        <v>NA</v>
      </c>
      <c r="AE274" s="74">
        <f>VLOOKUP($A:$A,Variables_extraites!$A:$AD,13,FALSE)</f>
        <v>15</v>
      </c>
      <c r="AF274" s="74" t="str">
        <f>VLOOKUP($A:$A,Variables_extraites!$A:$AD,14,FALSE)</f>
        <v>NA</v>
      </c>
      <c r="AG274" s="84" t="str">
        <f>VLOOKUP($A:$A,Variables_extraites!$A:$AD,15,FALSE)</f>
        <v>NA</v>
      </c>
      <c r="AH274" s="74" t="str">
        <f>VLOOKUP($A:$A,Variables_extraites!$A:$AD,16,FALSE)</f>
        <v>NA</v>
      </c>
      <c r="AI274" s="58" t="str">
        <f>VLOOKUP($A:$A,Variables_extraites!$A:$AD,17,FALSE)</f>
        <v>NA</v>
      </c>
      <c r="AJ274" s="58" t="str">
        <f>VLOOKUP($A:$A,Variables_extraites!$A:$AD,18,FALSE)</f>
        <v>NA</v>
      </c>
      <c r="AK274" s="74">
        <f>VLOOKUP($A:$A,Variables_extraites!$A:$AD,19,FALSE)</f>
        <v>2</v>
      </c>
      <c r="AL274" s="58">
        <f>VLOOKUP($A:$A,Variables_extraites!$A:$AD,20,FALSE)</f>
        <v>42774</v>
      </c>
      <c r="AM274" s="74">
        <f>VLOOKUP($A:$A,Variables_extraites!$A:$AD,21,FALSE)</f>
        <v>22</v>
      </c>
      <c r="AN274" s="74" t="str">
        <f>VLOOKUP($A:$A,Variables_extraites!$A:$AD,22,FALSE)</f>
        <v>NA</v>
      </c>
      <c r="AO274" s="58" t="str">
        <f>VLOOKUP($A:$A,Variables_extraites!$A:$AD,23,FALSE)</f>
        <v>NA</v>
      </c>
      <c r="AP274" s="74" t="str">
        <f>VLOOKUP($A:$A,Variables_extraites!$A:$AD,24,FALSE)</f>
        <v>NA</v>
      </c>
      <c r="AQ274" s="74" t="str">
        <f>VLOOKUP($A:$A,Variables_extraites!$A:$AD,25,FALSE)</f>
        <v>NA</v>
      </c>
      <c r="AR274" s="58" t="str">
        <f>VLOOKUP($A:$A,Variables_extraites!$A:$AD,26,FALSE)</f>
        <v>NA</v>
      </c>
      <c r="AS274" s="74" t="str">
        <f>VLOOKUP($A:$A,Variables_extraites!$A:$AD,27,FALSE)</f>
        <v>NA</v>
      </c>
      <c r="AT274" s="74" t="str">
        <f>VLOOKUP($A:$A,Variables_extraites!$A:$AD,28,FALSE)</f>
        <v>NA</v>
      </c>
      <c r="AU274" s="74" t="str">
        <f>VLOOKUP($A:$A,Variables_extraites!$A:$AD,29,FALSE)</f>
        <v>NA</v>
      </c>
      <c r="AV274" s="74" t="str">
        <f>VLOOKUP($A:$A,Variables_extraites!$A:$AD,30,FALSE)</f>
        <v>NA</v>
      </c>
      <c r="AW274" s="877" t="s">
        <v>64</v>
      </c>
      <c r="AX274" s="877" t="s">
        <v>64</v>
      </c>
      <c r="AY274" s="877" t="s">
        <v>64</v>
      </c>
      <c r="AZ274" s="877" t="s">
        <v>64</v>
      </c>
      <c r="BA274" s="877" t="s">
        <v>64</v>
      </c>
      <c r="BB274" s="877" t="s">
        <v>64</v>
      </c>
      <c r="BC274" s="877" t="s">
        <v>64</v>
      </c>
      <c r="BD274" s="877" t="s">
        <v>64</v>
      </c>
      <c r="BE274" s="877" t="s">
        <v>64</v>
      </c>
      <c r="BF274" s="877" t="s">
        <v>64</v>
      </c>
      <c r="BG274" s="877" t="s">
        <v>64</v>
      </c>
      <c r="BH274" s="877" t="s">
        <v>64</v>
      </c>
      <c r="BI274" s="877" t="s">
        <v>64</v>
      </c>
      <c r="BJ274" s="877" t="s">
        <v>64</v>
      </c>
      <c r="BK274" s="877" t="s">
        <v>64</v>
      </c>
      <c r="BL274" s="877" t="s">
        <v>64</v>
      </c>
      <c r="BM274" s="877" t="s">
        <v>64</v>
      </c>
      <c r="BN274" s="877" t="s">
        <v>64</v>
      </c>
      <c r="BO274" s="877" t="s">
        <v>64</v>
      </c>
      <c r="BP274" s="877" t="s">
        <v>64</v>
      </c>
      <c r="BQ274" s="877" t="s">
        <v>64</v>
      </c>
      <c r="BR274" s="877" t="s">
        <v>64</v>
      </c>
      <c r="BS274" s="877" t="s">
        <v>64</v>
      </c>
      <c r="BT274" s="877" t="s">
        <v>64</v>
      </c>
      <c r="BU274" s="877" t="s">
        <v>64</v>
      </c>
      <c r="BV274" s="877" t="s">
        <v>64</v>
      </c>
      <c r="BW274" s="877" t="s">
        <v>64</v>
      </c>
      <c r="BX274" s="877" t="s">
        <v>64</v>
      </c>
      <c r="BY274" s="877" t="s">
        <v>64</v>
      </c>
      <c r="BZ274" s="877" t="s">
        <v>64</v>
      </c>
      <c r="CA274" s="877" t="s">
        <v>64</v>
      </c>
      <c r="CB274" s="877" t="s">
        <v>64</v>
      </c>
      <c r="CC274" s="877" t="s">
        <v>64</v>
      </c>
      <c r="CD274" s="877" t="s">
        <v>64</v>
      </c>
    </row>
    <row r="275" spans="1:82" ht="15.75" x14ac:dyDescent="0.25">
      <c r="A275" s="876">
        <v>1232</v>
      </c>
      <c r="B275" s="511">
        <v>232</v>
      </c>
      <c r="C275" s="61">
        <v>5</v>
      </c>
      <c r="D275" s="29" t="s">
        <v>2121</v>
      </c>
      <c r="E275" s="27">
        <v>10651</v>
      </c>
      <c r="F275" s="911" t="s">
        <v>2119</v>
      </c>
      <c r="G275" s="911"/>
      <c r="H275" s="512">
        <v>44.9643835616438</v>
      </c>
      <c r="I275" s="514">
        <v>35.492457852706295</v>
      </c>
      <c r="J275" s="511">
        <v>0</v>
      </c>
      <c r="K275" s="514">
        <v>3</v>
      </c>
      <c r="L275" s="511">
        <v>0</v>
      </c>
      <c r="M275" s="936">
        <v>71</v>
      </c>
      <c r="N275" s="916"/>
      <c r="O275" s="914"/>
      <c r="P275" s="915"/>
      <c r="Q275" s="916"/>
      <c r="R275" s="227"/>
      <c r="S275" s="227">
        <v>9.2553191489361701</v>
      </c>
      <c r="T275" s="334"/>
      <c r="U275" s="334"/>
      <c r="V275" s="937"/>
      <c r="W275" s="937"/>
      <c r="X275" s="522">
        <v>58.406295387602299</v>
      </c>
      <c r="Y275" s="28">
        <f>VLOOKUP($A:$A,Variables_extraites!$A:$AD,7,FALSE)</f>
        <v>0</v>
      </c>
      <c r="Z275" s="28">
        <f>VLOOKUP($A:$A,Variables_extraites!$A:$AD,8,FALSE)</f>
        <v>1</v>
      </c>
      <c r="AA275" s="28">
        <f>VLOOKUP($A:$A,Variables_extraites!$A:$AD,9,FALSE)</f>
        <v>14</v>
      </c>
      <c r="AB275" s="28">
        <f>VLOOKUP($A:$A,Variables_extraites!$A:$AD,10,FALSE)</f>
        <v>1</v>
      </c>
      <c r="AC275" s="28" t="str">
        <f>VLOOKUP($A:$A,Variables_extraites!$A:$AD,11,FALSE)</f>
        <v>NA</v>
      </c>
      <c r="AD275" s="28" t="str">
        <f>VLOOKUP($A:$A,Variables_extraites!$A:$AD,12,FALSE)</f>
        <v>NA</v>
      </c>
      <c r="AE275" s="74">
        <f>VLOOKUP($A:$A,Variables_extraites!$A:$AD,13,FALSE)</f>
        <v>24.4</v>
      </c>
      <c r="AF275" s="74">
        <f>VLOOKUP($A:$A,Variables_extraites!$A:$AD,14,FALSE)</f>
        <v>2.806451612903226</v>
      </c>
      <c r="AG275" s="84">
        <f>VLOOKUP($A:$A,Variables_extraites!$A:$AD,15,FALSE)</f>
        <v>26</v>
      </c>
      <c r="AH275" s="74" t="str">
        <f>VLOOKUP($A:$A,Variables_extraites!$A:$AD,16,FALSE)</f>
        <v>NA</v>
      </c>
      <c r="AI275" s="58" t="str">
        <f>VLOOKUP($A:$A,Variables_extraites!$A:$AD,17,FALSE)</f>
        <v>NA</v>
      </c>
      <c r="AJ275" s="58" t="str">
        <f>VLOOKUP($A:$A,Variables_extraites!$A:$AD,18,FALSE)</f>
        <v>NA</v>
      </c>
      <c r="AK275" s="74">
        <f>VLOOKUP($A:$A,Variables_extraites!$A:$AD,19,FALSE)</f>
        <v>2</v>
      </c>
      <c r="AL275" s="58">
        <f>VLOOKUP($A:$A,Variables_extraites!$A:$AD,20,FALSE)</f>
        <v>43360</v>
      </c>
      <c r="AM275" s="74">
        <f>VLOOKUP($A:$A,Variables_extraites!$A:$AD,21,FALSE)</f>
        <v>42</v>
      </c>
      <c r="AN275" s="74" t="str">
        <f>VLOOKUP($A:$A,Variables_extraites!$A:$AD,22,FALSE)</f>
        <v>NA</v>
      </c>
      <c r="AO275" s="58" t="str">
        <f>VLOOKUP($A:$A,Variables_extraites!$A:$AD,23,FALSE)</f>
        <v>NA</v>
      </c>
      <c r="AP275" s="74" t="str">
        <f>VLOOKUP($A:$A,Variables_extraites!$A:$AD,24,FALSE)</f>
        <v>NA</v>
      </c>
      <c r="AQ275" s="74" t="str">
        <f>VLOOKUP($A:$A,Variables_extraites!$A:$AD,25,FALSE)</f>
        <v>NA</v>
      </c>
      <c r="AR275" s="58" t="str">
        <f>VLOOKUP($A:$A,Variables_extraites!$A:$AD,26,FALSE)</f>
        <v>NA</v>
      </c>
      <c r="AS275" s="74" t="str">
        <f>VLOOKUP($A:$A,Variables_extraites!$A:$AD,27,FALSE)</f>
        <v>NA</v>
      </c>
      <c r="AT275" s="74" t="str">
        <f>VLOOKUP($A:$A,Variables_extraites!$A:$AD,28,FALSE)</f>
        <v>NA</v>
      </c>
      <c r="AU275" s="74" t="str">
        <f>VLOOKUP($A:$A,Variables_extraites!$A:$AD,29,FALSE)</f>
        <v>NA</v>
      </c>
      <c r="AV275" s="74" t="str">
        <f>VLOOKUP($A:$A,Variables_extraites!$A:$AD,30,FALSE)</f>
        <v>NA</v>
      </c>
      <c r="AW275" s="877" t="s">
        <v>64</v>
      </c>
      <c r="AX275" s="877" t="s">
        <v>64</v>
      </c>
      <c r="AY275" s="877" t="s">
        <v>64</v>
      </c>
      <c r="AZ275" s="877" t="s">
        <v>64</v>
      </c>
      <c r="BA275" s="877" t="s">
        <v>64</v>
      </c>
      <c r="BB275" s="877" t="s">
        <v>64</v>
      </c>
      <c r="BC275" s="877" t="s">
        <v>64</v>
      </c>
      <c r="BD275" s="877" t="s">
        <v>64</v>
      </c>
      <c r="BE275" s="877" t="s">
        <v>64</v>
      </c>
      <c r="BF275" s="877" t="s">
        <v>64</v>
      </c>
      <c r="BG275" s="877" t="s">
        <v>64</v>
      </c>
      <c r="BH275" s="877" t="s">
        <v>64</v>
      </c>
      <c r="BI275" s="877" t="s">
        <v>64</v>
      </c>
      <c r="BJ275" s="877" t="s">
        <v>64</v>
      </c>
      <c r="BK275" s="877" t="s">
        <v>64</v>
      </c>
      <c r="BL275" s="877" t="s">
        <v>64</v>
      </c>
      <c r="BM275" s="877" t="s">
        <v>64</v>
      </c>
      <c r="BN275" s="877" t="s">
        <v>64</v>
      </c>
      <c r="BO275" s="877" t="s">
        <v>64</v>
      </c>
      <c r="BP275" s="877" t="s">
        <v>64</v>
      </c>
      <c r="BQ275" s="877" t="s">
        <v>64</v>
      </c>
      <c r="BR275" s="877" t="s">
        <v>64</v>
      </c>
      <c r="BS275" s="877" t="s">
        <v>64</v>
      </c>
      <c r="BT275" s="877" t="s">
        <v>64</v>
      </c>
      <c r="BU275" s="877" t="s">
        <v>64</v>
      </c>
      <c r="BV275" s="877" t="s">
        <v>64</v>
      </c>
      <c r="BW275" s="877" t="s">
        <v>64</v>
      </c>
      <c r="BX275" s="877" t="s">
        <v>64</v>
      </c>
      <c r="BY275" s="877" t="s">
        <v>64</v>
      </c>
      <c r="BZ275" s="877" t="s">
        <v>64</v>
      </c>
      <c r="CA275" s="877" t="s">
        <v>64</v>
      </c>
      <c r="CB275" s="877" t="s">
        <v>64</v>
      </c>
      <c r="CC275" s="877" t="s">
        <v>64</v>
      </c>
      <c r="CD275" s="877" t="s">
        <v>64</v>
      </c>
    </row>
    <row r="276" spans="1:82" ht="15.75" x14ac:dyDescent="0.25">
      <c r="A276" s="876">
        <v>1237</v>
      </c>
      <c r="B276" s="511">
        <v>237</v>
      </c>
      <c r="C276" s="61">
        <v>5</v>
      </c>
      <c r="D276" s="29" t="s">
        <v>2121</v>
      </c>
      <c r="E276" s="27">
        <v>10480</v>
      </c>
      <c r="F276" s="911" t="s">
        <v>2119</v>
      </c>
      <c r="G276" s="911"/>
      <c r="H276" s="512">
        <v>44.926027397260299</v>
      </c>
      <c r="I276" s="514">
        <v>23.575510204081635</v>
      </c>
      <c r="J276" s="511">
        <v>0</v>
      </c>
      <c r="K276" s="514">
        <v>2</v>
      </c>
      <c r="L276" s="511">
        <v>0</v>
      </c>
      <c r="M276" s="936">
        <v>66</v>
      </c>
      <c r="N276" s="916"/>
      <c r="O276" s="914"/>
      <c r="P276" s="915"/>
      <c r="Q276" s="916"/>
      <c r="R276" s="227"/>
      <c r="S276" s="227">
        <v>70.542635658914733</v>
      </c>
      <c r="T276" s="334">
        <v>13</v>
      </c>
      <c r="U276" s="334"/>
      <c r="V276" s="937"/>
      <c r="W276" s="937"/>
      <c r="X276" s="522">
        <v>111.556860403182</v>
      </c>
      <c r="Y276" s="28">
        <f>VLOOKUP($A:$A,Variables_extraites!$A:$AD,7,FALSE)</f>
        <v>0</v>
      </c>
      <c r="Z276" s="28">
        <f>VLOOKUP($A:$A,Variables_extraites!$A:$AD,8,FALSE)</f>
        <v>0</v>
      </c>
      <c r="AA276" s="28">
        <f>VLOOKUP($A:$A,Variables_extraites!$A:$AD,9,FALSE)</f>
        <v>15.7</v>
      </c>
      <c r="AB276" s="28">
        <f>VLOOKUP($A:$A,Variables_extraites!$A:$AD,10,FALSE)</f>
        <v>1</v>
      </c>
      <c r="AC276" s="28" t="str">
        <f>VLOOKUP($A:$A,Variables_extraites!$A:$AD,11,FALSE)</f>
        <v>NA</v>
      </c>
      <c r="AD276" s="28" t="str">
        <f>VLOOKUP($A:$A,Variables_extraites!$A:$AD,12,FALSE)</f>
        <v>NA</v>
      </c>
      <c r="AE276" s="74">
        <f>VLOOKUP($A:$A,Variables_extraites!$A:$AD,13,FALSE)</f>
        <v>17.399999999999999</v>
      </c>
      <c r="AF276" s="74">
        <f>VLOOKUP($A:$A,Variables_extraites!$A:$AD,14,FALSE)</f>
        <v>2.2195121951219514</v>
      </c>
      <c r="AG276" s="84">
        <f>VLOOKUP($A:$A,Variables_extraites!$A:$AD,15,FALSE)</f>
        <v>16</v>
      </c>
      <c r="AH276" s="74" t="str">
        <f>VLOOKUP($A:$A,Variables_extraites!$A:$AD,16,FALSE)</f>
        <v>NA</v>
      </c>
      <c r="AI276" s="58" t="str">
        <f>VLOOKUP($A:$A,Variables_extraites!$A:$AD,17,FALSE)</f>
        <v>NA</v>
      </c>
      <c r="AJ276" s="58" t="str">
        <f>VLOOKUP($A:$A,Variables_extraites!$A:$AD,18,FALSE)</f>
        <v>NA</v>
      </c>
      <c r="AK276" s="74">
        <f>VLOOKUP($A:$A,Variables_extraites!$A:$AD,19,FALSE)</f>
        <v>2</v>
      </c>
      <c r="AL276" s="58">
        <f>VLOOKUP($A:$A,Variables_extraites!$A:$AD,20,FALSE)</f>
        <v>42975</v>
      </c>
      <c r="AM276" s="74">
        <f>VLOOKUP($A:$A,Variables_extraites!$A:$AD,21,FALSE)</f>
        <v>26</v>
      </c>
      <c r="AN276" s="74" t="str">
        <f>VLOOKUP($A:$A,Variables_extraites!$A:$AD,22,FALSE)</f>
        <v>NA</v>
      </c>
      <c r="AO276" s="58" t="str">
        <f>VLOOKUP($A:$A,Variables_extraites!$A:$AD,23,FALSE)</f>
        <v>NA</v>
      </c>
      <c r="AP276" s="74" t="str">
        <f>VLOOKUP($A:$A,Variables_extraites!$A:$AD,24,FALSE)</f>
        <v>NA</v>
      </c>
      <c r="AQ276" s="74" t="str">
        <f>VLOOKUP($A:$A,Variables_extraites!$A:$AD,25,FALSE)</f>
        <v>NA</v>
      </c>
      <c r="AR276" s="58" t="str">
        <f>VLOOKUP($A:$A,Variables_extraites!$A:$AD,26,FALSE)</f>
        <v>NA</v>
      </c>
      <c r="AS276" s="74" t="str">
        <f>VLOOKUP($A:$A,Variables_extraites!$A:$AD,27,FALSE)</f>
        <v>NA</v>
      </c>
      <c r="AT276" s="74" t="str">
        <f>VLOOKUP($A:$A,Variables_extraites!$A:$AD,28,FALSE)</f>
        <v>NA</v>
      </c>
      <c r="AU276" s="74" t="str">
        <f>VLOOKUP($A:$A,Variables_extraites!$A:$AD,29,FALSE)</f>
        <v>NA</v>
      </c>
      <c r="AV276" s="74" t="str">
        <f>VLOOKUP($A:$A,Variables_extraites!$A:$AD,30,FALSE)</f>
        <v>NA</v>
      </c>
      <c r="AW276" s="877" t="s">
        <v>64</v>
      </c>
      <c r="AX276" s="877" t="s">
        <v>64</v>
      </c>
      <c r="AY276" s="877" t="s">
        <v>64</v>
      </c>
      <c r="AZ276" s="877" t="s">
        <v>64</v>
      </c>
      <c r="BA276" s="877" t="s">
        <v>64</v>
      </c>
      <c r="BB276" s="877" t="s">
        <v>64</v>
      </c>
      <c r="BC276" s="877" t="s">
        <v>64</v>
      </c>
      <c r="BD276" s="877" t="s">
        <v>64</v>
      </c>
      <c r="BE276" s="877" t="s">
        <v>64</v>
      </c>
      <c r="BF276" s="877" t="s">
        <v>64</v>
      </c>
      <c r="BG276" s="877" t="s">
        <v>64</v>
      </c>
      <c r="BH276" s="877" t="s">
        <v>64</v>
      </c>
      <c r="BI276" s="877" t="s">
        <v>64</v>
      </c>
      <c r="BJ276" s="877" t="s">
        <v>64</v>
      </c>
      <c r="BK276" s="877" t="s">
        <v>64</v>
      </c>
      <c r="BL276" s="877" t="s">
        <v>64</v>
      </c>
      <c r="BM276" s="877" t="s">
        <v>64</v>
      </c>
      <c r="BN276" s="877" t="s">
        <v>64</v>
      </c>
      <c r="BO276" s="877" t="s">
        <v>64</v>
      </c>
      <c r="BP276" s="877" t="s">
        <v>64</v>
      </c>
      <c r="BQ276" s="877" t="s">
        <v>64</v>
      </c>
      <c r="BR276" s="877" t="s">
        <v>64</v>
      </c>
      <c r="BS276" s="877" t="s">
        <v>64</v>
      </c>
      <c r="BT276" s="877" t="s">
        <v>64</v>
      </c>
      <c r="BU276" s="877" t="s">
        <v>64</v>
      </c>
      <c r="BV276" s="877" t="s">
        <v>64</v>
      </c>
      <c r="BW276" s="877" t="s">
        <v>64</v>
      </c>
      <c r="BX276" s="877" t="s">
        <v>64</v>
      </c>
      <c r="BY276" s="877" t="s">
        <v>64</v>
      </c>
      <c r="BZ276" s="877" t="s">
        <v>64</v>
      </c>
      <c r="CA276" s="877" t="s">
        <v>64</v>
      </c>
      <c r="CB276" s="877" t="s">
        <v>64</v>
      </c>
      <c r="CC276" s="877" t="s">
        <v>64</v>
      </c>
      <c r="CD276" s="877" t="s">
        <v>64</v>
      </c>
    </row>
    <row r="277" spans="1:82" ht="15.75" x14ac:dyDescent="0.25">
      <c r="A277" s="876">
        <v>1238</v>
      </c>
      <c r="B277" s="735">
        <v>238</v>
      </c>
      <c r="C277" s="27">
        <v>5</v>
      </c>
      <c r="D277" s="29" t="s">
        <v>2121</v>
      </c>
      <c r="E277" s="27">
        <v>10424</v>
      </c>
      <c r="F277" s="911" t="s">
        <v>2119</v>
      </c>
      <c r="G277" s="911" t="s">
        <v>2119</v>
      </c>
      <c r="H277" s="953">
        <v>78.235616438356161</v>
      </c>
      <c r="I277" s="107">
        <v>19.600000000000001</v>
      </c>
      <c r="J277" s="735">
        <v>1</v>
      </c>
      <c r="K277" s="74"/>
      <c r="L277" s="27">
        <v>0</v>
      </c>
      <c r="M277" s="939">
        <v>59</v>
      </c>
      <c r="N277" s="940"/>
      <c r="O277" s="933"/>
      <c r="P277" s="941"/>
      <c r="Q277" s="940"/>
      <c r="R277" s="72"/>
      <c r="S277" s="72"/>
      <c r="T277" s="942"/>
      <c r="U277" s="943"/>
      <c r="V277" s="944"/>
      <c r="W277" s="944"/>
      <c r="X277" s="977"/>
      <c r="Y277" s="28" t="str">
        <f>VLOOKUP($A:$A,Variables_extraites!$A:$AD,7,FALSE)</f>
        <v>NA</v>
      </c>
      <c r="Z277" s="28" t="str">
        <f>VLOOKUP($A:$A,Variables_extraites!$A:$AD,8,FALSE)</f>
        <v>NA</v>
      </c>
      <c r="AA277" s="28">
        <f>VLOOKUP($A:$A,Variables_extraites!$A:$AD,9,FALSE)</f>
        <v>13</v>
      </c>
      <c r="AB277" s="28" t="str">
        <f>VLOOKUP($A:$A,Variables_extraites!$A:$AD,10,FALSE)</f>
        <v>NA</v>
      </c>
      <c r="AC277" s="28" t="str">
        <f>VLOOKUP($A:$A,Variables_extraites!$A:$AD,11,FALSE)</f>
        <v>NA</v>
      </c>
      <c r="AD277" s="28" t="str">
        <f>VLOOKUP($A:$A,Variables_extraites!$A:$AD,12,FALSE)</f>
        <v>NA</v>
      </c>
      <c r="AE277" s="74" t="str">
        <f>VLOOKUP($A:$A,Variables_extraites!$A:$AD,13,FALSE)</f>
        <v>NA</v>
      </c>
      <c r="AF277" s="74" t="str">
        <f>VLOOKUP($A:$A,Variables_extraites!$A:$AD,14,FALSE)</f>
        <v>NA</v>
      </c>
      <c r="AG277" s="84" t="str">
        <f>VLOOKUP($A:$A,Variables_extraites!$A:$AD,15,FALSE)</f>
        <v>NA</v>
      </c>
      <c r="AH277" s="74" t="str">
        <f>VLOOKUP($A:$A,Variables_extraites!$A:$AD,16,FALSE)</f>
        <v>NA</v>
      </c>
      <c r="AI277" s="58" t="str">
        <f>VLOOKUP($A:$A,Variables_extraites!$A:$AD,17,FALSE)</f>
        <v>NA</v>
      </c>
      <c r="AJ277" s="58" t="str">
        <f>VLOOKUP($A:$A,Variables_extraites!$A:$AD,18,FALSE)</f>
        <v>NA</v>
      </c>
      <c r="AK277" s="74" t="str">
        <f>VLOOKUP($A:$A,Variables_extraites!$A:$AD,19,FALSE)</f>
        <v>NA</v>
      </c>
      <c r="AL277" s="58" t="str">
        <f>VLOOKUP($A:$A,Variables_extraites!$A:$AD,20,FALSE)</f>
        <v>NA</v>
      </c>
      <c r="AM277" s="74" t="str">
        <f>VLOOKUP($A:$A,Variables_extraites!$A:$AD,21,FALSE)</f>
        <v>NA</v>
      </c>
      <c r="AN277" s="74" t="str">
        <f>VLOOKUP($A:$A,Variables_extraites!$A:$AD,22,FALSE)</f>
        <v>NA</v>
      </c>
      <c r="AO277" s="58" t="str">
        <f>VLOOKUP($A:$A,Variables_extraites!$A:$AD,23,FALSE)</f>
        <v>NA</v>
      </c>
      <c r="AP277" s="74" t="str">
        <f>VLOOKUP($A:$A,Variables_extraites!$A:$AD,24,FALSE)</f>
        <v>NA</v>
      </c>
      <c r="AQ277" s="74" t="str">
        <f>VLOOKUP($A:$A,Variables_extraites!$A:$AD,25,FALSE)</f>
        <v>NA</v>
      </c>
      <c r="AR277" s="58" t="str">
        <f>VLOOKUP($A:$A,Variables_extraites!$A:$AD,26,FALSE)</f>
        <v>NA</v>
      </c>
      <c r="AS277" s="74" t="str">
        <f>VLOOKUP($A:$A,Variables_extraites!$A:$AD,27,FALSE)</f>
        <v>NA</v>
      </c>
      <c r="AT277" s="74" t="str">
        <f>VLOOKUP($A:$A,Variables_extraites!$A:$AD,28,FALSE)</f>
        <v>NA</v>
      </c>
      <c r="AU277" s="74" t="str">
        <f>VLOOKUP($A:$A,Variables_extraites!$A:$AD,29,FALSE)</f>
        <v>NA</v>
      </c>
      <c r="AV277" s="74" t="str">
        <f>VLOOKUP($A:$A,Variables_extraites!$A:$AD,30,FALSE)</f>
        <v>NA</v>
      </c>
      <c r="AW277" s="877">
        <v>8.5920832336538897</v>
      </c>
      <c r="AX277" s="877">
        <v>6.9287256228707603</v>
      </c>
      <c r="AY277" s="877">
        <v>5.2211037253678798</v>
      </c>
      <c r="AZ277" s="877">
        <v>2.2479275134435901</v>
      </c>
      <c r="BA277" s="877">
        <v>8.0538173020894295</v>
      </c>
      <c r="BB277" s="877">
        <v>6.45713459431804</v>
      </c>
      <c r="BC277" s="877">
        <v>9.1468232090937605</v>
      </c>
      <c r="BD277" s="877">
        <v>7.4980912685408896</v>
      </c>
      <c r="BE277" s="877">
        <v>6.0570169653655404</v>
      </c>
      <c r="BF277" s="877">
        <v>0.43295940727610599</v>
      </c>
      <c r="BG277" s="877">
        <v>6.1076878693143701</v>
      </c>
      <c r="BH277" s="877">
        <v>6.7294168146473501</v>
      </c>
      <c r="BI277" s="877">
        <v>7.3323499003738704</v>
      </c>
      <c r="BJ277" s="877">
        <v>4.5266948455419804</v>
      </c>
      <c r="BK277" s="877">
        <v>6.1055942757951902</v>
      </c>
      <c r="BL277" s="877">
        <v>7.0356239097307203</v>
      </c>
      <c r="BM277" s="877">
        <v>6.5987224996766196</v>
      </c>
      <c r="BN277" s="877">
        <v>6.6869206684396598</v>
      </c>
      <c r="BO277" s="877">
        <v>5.3316335671710302</v>
      </c>
      <c r="BP277" s="877">
        <v>6.0314393093193397</v>
      </c>
      <c r="BQ277" s="877">
        <v>7.7798506524715698</v>
      </c>
      <c r="BR277" s="877">
        <v>7.13524754980957</v>
      </c>
      <c r="BS277" s="877">
        <v>11.4806942874605</v>
      </c>
      <c r="BT277" s="877">
        <v>2.5558161550616401</v>
      </c>
      <c r="BU277" s="877">
        <v>9.2970079492748496</v>
      </c>
      <c r="BV277" s="877">
        <v>7.1986905856689196</v>
      </c>
      <c r="BW277" s="877">
        <v>6.14098310487842</v>
      </c>
      <c r="BX277" s="877">
        <v>11.9243003450238</v>
      </c>
      <c r="BY277" s="877">
        <v>4.2071119612077101</v>
      </c>
      <c r="BZ277" s="877">
        <v>9.1434852577754704</v>
      </c>
      <c r="CA277" s="877">
        <v>4.7623488156441303</v>
      </c>
      <c r="CB277" s="877">
        <v>2.7808150872483299</v>
      </c>
      <c r="CC277" s="877">
        <v>2.1617603994652801</v>
      </c>
      <c r="CD277" s="877">
        <v>8.9248781323988808</v>
      </c>
    </row>
    <row r="278" spans="1:82" ht="15.75" x14ac:dyDescent="0.25">
      <c r="A278" s="876">
        <v>1240</v>
      </c>
      <c r="B278" s="735">
        <v>240</v>
      </c>
      <c r="C278" s="27">
        <v>5</v>
      </c>
      <c r="D278" s="29" t="s">
        <v>2121</v>
      </c>
      <c r="E278" s="27">
        <v>10455</v>
      </c>
      <c r="F278" s="911" t="s">
        <v>2119</v>
      </c>
      <c r="G278" s="911" t="s">
        <v>2119</v>
      </c>
      <c r="H278" s="953">
        <v>68.230136986301375</v>
      </c>
      <c r="I278" s="107">
        <v>25.7</v>
      </c>
      <c r="J278" s="735">
        <v>1</v>
      </c>
      <c r="K278" s="74"/>
      <c r="L278" s="27">
        <v>0</v>
      </c>
      <c r="M278" s="939">
        <v>34</v>
      </c>
      <c r="N278" s="940"/>
      <c r="O278" s="933"/>
      <c r="P278" s="941"/>
      <c r="Q278" s="940"/>
      <c r="R278" s="72"/>
      <c r="S278" s="72"/>
      <c r="T278" s="942"/>
      <c r="U278" s="943"/>
      <c r="V278" s="944"/>
      <c r="W278" s="944"/>
      <c r="X278" s="977"/>
      <c r="Y278" s="28" t="str">
        <f>VLOOKUP($A:$A,Variables_extraites!$A:$AD,7,FALSE)</f>
        <v>NA</v>
      </c>
      <c r="Z278" s="28" t="str">
        <f>VLOOKUP($A:$A,Variables_extraites!$A:$AD,8,FALSE)</f>
        <v>NA</v>
      </c>
      <c r="AA278" s="28">
        <f>VLOOKUP($A:$A,Variables_extraites!$A:$AD,9,FALSE)</f>
        <v>8.1</v>
      </c>
      <c r="AB278" s="28" t="str">
        <f>VLOOKUP($A:$A,Variables_extraites!$A:$AD,10,FALSE)</f>
        <v>NA</v>
      </c>
      <c r="AC278" s="28" t="str">
        <f>VLOOKUP($A:$A,Variables_extraites!$A:$AD,11,FALSE)</f>
        <v>NA</v>
      </c>
      <c r="AD278" s="28" t="str">
        <f>VLOOKUP($A:$A,Variables_extraites!$A:$AD,12,FALSE)</f>
        <v>NA</v>
      </c>
      <c r="AE278" s="74" t="str">
        <f>VLOOKUP($A:$A,Variables_extraites!$A:$AD,13,FALSE)</f>
        <v>NA</v>
      </c>
      <c r="AF278" s="74" t="str">
        <f>VLOOKUP($A:$A,Variables_extraites!$A:$AD,14,FALSE)</f>
        <v>NA</v>
      </c>
      <c r="AG278" s="84" t="str">
        <f>VLOOKUP($A:$A,Variables_extraites!$A:$AD,15,FALSE)</f>
        <v>NA</v>
      </c>
      <c r="AH278" s="74" t="str">
        <f>VLOOKUP($A:$A,Variables_extraites!$A:$AD,16,FALSE)</f>
        <v>NA</v>
      </c>
      <c r="AI278" s="58" t="str">
        <f>VLOOKUP($A:$A,Variables_extraites!$A:$AD,17,FALSE)</f>
        <v>NA</v>
      </c>
      <c r="AJ278" s="58" t="str">
        <f>VLOOKUP($A:$A,Variables_extraites!$A:$AD,18,FALSE)</f>
        <v>NA</v>
      </c>
      <c r="AK278" s="74" t="str">
        <f>VLOOKUP($A:$A,Variables_extraites!$A:$AD,19,FALSE)</f>
        <v>NA</v>
      </c>
      <c r="AL278" s="58" t="str">
        <f>VLOOKUP($A:$A,Variables_extraites!$A:$AD,20,FALSE)</f>
        <v>NA</v>
      </c>
      <c r="AM278" s="74" t="str">
        <f>VLOOKUP($A:$A,Variables_extraites!$A:$AD,21,FALSE)</f>
        <v>NA</v>
      </c>
      <c r="AN278" s="74" t="str">
        <f>VLOOKUP($A:$A,Variables_extraites!$A:$AD,22,FALSE)</f>
        <v>NA</v>
      </c>
      <c r="AO278" s="58" t="str">
        <f>VLOOKUP($A:$A,Variables_extraites!$A:$AD,23,FALSE)</f>
        <v>NA</v>
      </c>
      <c r="AP278" s="74" t="str">
        <f>VLOOKUP($A:$A,Variables_extraites!$A:$AD,24,FALSE)</f>
        <v>NA</v>
      </c>
      <c r="AQ278" s="74" t="str">
        <f>VLOOKUP($A:$A,Variables_extraites!$A:$AD,25,FALSE)</f>
        <v>NA</v>
      </c>
      <c r="AR278" s="58" t="str">
        <f>VLOOKUP($A:$A,Variables_extraites!$A:$AD,26,FALSE)</f>
        <v>NA</v>
      </c>
      <c r="AS278" s="74" t="str">
        <f>VLOOKUP($A:$A,Variables_extraites!$A:$AD,27,FALSE)</f>
        <v>NA</v>
      </c>
      <c r="AT278" s="74" t="str">
        <f>VLOOKUP($A:$A,Variables_extraites!$A:$AD,28,FALSE)</f>
        <v>NA</v>
      </c>
      <c r="AU278" s="74" t="str">
        <f>VLOOKUP($A:$A,Variables_extraites!$A:$AD,29,FALSE)</f>
        <v>NA</v>
      </c>
      <c r="AV278" s="74" t="str">
        <f>VLOOKUP($A:$A,Variables_extraites!$A:$AD,30,FALSE)</f>
        <v>NA</v>
      </c>
      <c r="AW278" s="877">
        <v>8.3912006194639002</v>
      </c>
      <c r="AX278" s="877">
        <v>7.2231329006033498</v>
      </c>
      <c r="AY278" s="877">
        <v>5.3631710771192402</v>
      </c>
      <c r="AZ278" s="877">
        <v>2.35895882583233</v>
      </c>
      <c r="BA278" s="877">
        <v>7.8162156876228703</v>
      </c>
      <c r="BB278" s="877">
        <v>6.0757465380609101</v>
      </c>
      <c r="BC278" s="877">
        <v>9.2649116930744704</v>
      </c>
      <c r="BD278" s="877">
        <v>7.9367557052195998</v>
      </c>
      <c r="BE278" s="877">
        <v>5.5591858657877298</v>
      </c>
      <c r="BF278" s="877">
        <v>1.5459683691052899</v>
      </c>
      <c r="BG278" s="877">
        <v>6.1444543139261896</v>
      </c>
      <c r="BH278" s="877">
        <v>6.1527918516391198</v>
      </c>
      <c r="BI278" s="877">
        <v>7.5653686904308799</v>
      </c>
      <c r="BJ278" s="877">
        <v>4.3319917782320596</v>
      </c>
      <c r="BK278" s="877">
        <v>5.4995270242150998</v>
      </c>
      <c r="BL278" s="877">
        <v>7.6831349851260899</v>
      </c>
      <c r="BM278" s="877">
        <v>6.51837776837489</v>
      </c>
      <c r="BN278" s="877">
        <v>6.73240488678496</v>
      </c>
      <c r="BO278" s="877">
        <v>5.1554254317471999</v>
      </c>
      <c r="BP278" s="877">
        <v>5.1643035830936501</v>
      </c>
      <c r="BQ278" s="877">
        <v>7.3657100319381899</v>
      </c>
      <c r="BR278" s="877">
        <v>3.4685833170068299</v>
      </c>
      <c r="BS278" s="877">
        <v>10.386670859637601</v>
      </c>
      <c r="BT278" s="877">
        <v>1.59454854955035</v>
      </c>
      <c r="BU278" s="877">
        <v>4.7543530716921296</v>
      </c>
      <c r="BV278" s="877">
        <v>5.7697717392494496</v>
      </c>
      <c r="BW278" s="877">
        <v>5.4805882702338602</v>
      </c>
      <c r="BX278" s="877">
        <v>11.274954650114999</v>
      </c>
      <c r="BY278" s="877">
        <v>3.1210154009613702</v>
      </c>
      <c r="BZ278" s="877">
        <v>8.84527049368881</v>
      </c>
      <c r="CA278" s="877">
        <v>3.9335726382610199</v>
      </c>
      <c r="CB278" s="877">
        <v>2.42968415642616</v>
      </c>
      <c r="CC278" s="877">
        <v>1.2857697546853</v>
      </c>
      <c r="CD278" s="877">
        <v>8.7921223100872705</v>
      </c>
    </row>
    <row r="279" spans="1:82" ht="15.75" x14ac:dyDescent="0.25">
      <c r="A279" s="876">
        <v>1241</v>
      </c>
      <c r="B279" s="511">
        <v>241</v>
      </c>
      <c r="C279" s="61">
        <v>5</v>
      </c>
      <c r="D279" s="29" t="s">
        <v>2121</v>
      </c>
      <c r="E279" s="27">
        <v>10528</v>
      </c>
      <c r="F279" s="911" t="s">
        <v>2119</v>
      </c>
      <c r="G279" s="911"/>
      <c r="H279" s="512">
        <v>67.591780821917794</v>
      </c>
      <c r="I279" s="514">
        <v>32.9</v>
      </c>
      <c r="J279" s="511">
        <v>0</v>
      </c>
      <c r="K279" s="514"/>
      <c r="L279" s="511">
        <v>0</v>
      </c>
      <c r="M279" s="936">
        <v>15</v>
      </c>
      <c r="N279" s="916"/>
      <c r="O279" s="914"/>
      <c r="P279" s="915"/>
      <c r="Q279" s="916"/>
      <c r="R279" s="227"/>
      <c r="S279" s="227">
        <v>11.029411764705882</v>
      </c>
      <c r="T279" s="334">
        <v>24</v>
      </c>
      <c r="U279" s="334"/>
      <c r="V279" s="937"/>
      <c r="W279" s="937"/>
      <c r="X279" s="522">
        <v>176.36052790063701</v>
      </c>
      <c r="Y279" s="28">
        <f>VLOOKUP($A:$A,Variables_extraites!$A:$AD,7,FALSE)</f>
        <v>1</v>
      </c>
      <c r="Z279" s="28">
        <f>VLOOKUP($A:$A,Variables_extraites!$A:$AD,8,FALSE)</f>
        <v>0</v>
      </c>
      <c r="AA279" s="28">
        <f>VLOOKUP($A:$A,Variables_extraites!$A:$AD,9,FALSE)</f>
        <v>8.6999999999999993</v>
      </c>
      <c r="AB279" s="28">
        <f>VLOOKUP($A:$A,Variables_extraites!$A:$AD,10,FALSE)</f>
        <v>1</v>
      </c>
      <c r="AC279" s="28" t="str">
        <f>VLOOKUP($A:$A,Variables_extraites!$A:$AD,11,FALSE)</f>
        <v>NA</v>
      </c>
      <c r="AD279" s="28" t="str">
        <f>VLOOKUP($A:$A,Variables_extraites!$A:$AD,12,FALSE)</f>
        <v>NA</v>
      </c>
      <c r="AE279" s="74">
        <f>VLOOKUP($A:$A,Variables_extraites!$A:$AD,13,FALSE)</f>
        <v>10</v>
      </c>
      <c r="AF279" s="74" t="str">
        <f>VLOOKUP($A:$A,Variables_extraites!$A:$AD,14,FALSE)</f>
        <v>NA</v>
      </c>
      <c r="AG279" s="84">
        <f>VLOOKUP($A:$A,Variables_extraites!$A:$AD,15,FALSE)</f>
        <v>14</v>
      </c>
      <c r="AH279" s="74" t="str">
        <f>VLOOKUP($A:$A,Variables_extraites!$A:$AD,16,FALSE)</f>
        <v>NA</v>
      </c>
      <c r="AI279" s="58" t="str">
        <f>VLOOKUP($A:$A,Variables_extraites!$A:$AD,17,FALSE)</f>
        <v>NA</v>
      </c>
      <c r="AJ279" s="58" t="str">
        <f>VLOOKUP($A:$A,Variables_extraites!$A:$AD,18,FALSE)</f>
        <v>NA</v>
      </c>
      <c r="AK279" s="74">
        <f>VLOOKUP($A:$A,Variables_extraites!$A:$AD,19,FALSE)</f>
        <v>1</v>
      </c>
      <c r="AL279" s="58">
        <f>VLOOKUP($A:$A,Variables_extraites!$A:$AD,20,FALSE)</f>
        <v>42182</v>
      </c>
      <c r="AM279" s="74">
        <f>VLOOKUP($A:$A,Variables_extraites!$A:$AD,21,FALSE)</f>
        <v>0</v>
      </c>
      <c r="AN279" s="74" t="str">
        <f>VLOOKUP($A:$A,Variables_extraites!$A:$AD,22,FALSE)</f>
        <v>NA</v>
      </c>
      <c r="AO279" s="58" t="str">
        <f>VLOOKUP($A:$A,Variables_extraites!$A:$AD,23,FALSE)</f>
        <v>NA</v>
      </c>
      <c r="AP279" s="74" t="str">
        <f>VLOOKUP($A:$A,Variables_extraites!$A:$AD,24,FALSE)</f>
        <v>NA</v>
      </c>
      <c r="AQ279" s="74" t="str">
        <f>VLOOKUP($A:$A,Variables_extraites!$A:$AD,25,FALSE)</f>
        <v>NA</v>
      </c>
      <c r="AR279" s="58" t="str">
        <f>VLOOKUP($A:$A,Variables_extraites!$A:$AD,26,FALSE)</f>
        <v>NA</v>
      </c>
      <c r="AS279" s="74" t="str">
        <f>VLOOKUP($A:$A,Variables_extraites!$A:$AD,27,FALSE)</f>
        <v>NA</v>
      </c>
      <c r="AT279" s="74" t="str">
        <f>VLOOKUP($A:$A,Variables_extraites!$A:$AD,28,FALSE)</f>
        <v>NA</v>
      </c>
      <c r="AU279" s="74" t="str">
        <f>VLOOKUP($A:$A,Variables_extraites!$A:$AD,29,FALSE)</f>
        <v>NA</v>
      </c>
      <c r="AV279" s="74" t="str">
        <f>VLOOKUP($A:$A,Variables_extraites!$A:$AD,30,FALSE)</f>
        <v>NA</v>
      </c>
      <c r="AW279" s="877" t="s">
        <v>64</v>
      </c>
      <c r="AX279" s="877" t="s">
        <v>64</v>
      </c>
      <c r="AY279" s="877" t="s">
        <v>64</v>
      </c>
      <c r="AZ279" s="877" t="s">
        <v>64</v>
      </c>
      <c r="BA279" s="877" t="s">
        <v>64</v>
      </c>
      <c r="BB279" s="877" t="s">
        <v>64</v>
      </c>
      <c r="BC279" s="877" t="s">
        <v>64</v>
      </c>
      <c r="BD279" s="877" t="s">
        <v>64</v>
      </c>
      <c r="BE279" s="877" t="s">
        <v>64</v>
      </c>
      <c r="BF279" s="877" t="s">
        <v>64</v>
      </c>
      <c r="BG279" s="877" t="s">
        <v>64</v>
      </c>
      <c r="BH279" s="877" t="s">
        <v>64</v>
      </c>
      <c r="BI279" s="877" t="s">
        <v>64</v>
      </c>
      <c r="BJ279" s="877" t="s">
        <v>64</v>
      </c>
      <c r="BK279" s="877" t="s">
        <v>64</v>
      </c>
      <c r="BL279" s="877" t="s">
        <v>64</v>
      </c>
      <c r="BM279" s="877" t="s">
        <v>64</v>
      </c>
      <c r="BN279" s="877" t="s">
        <v>64</v>
      </c>
      <c r="BO279" s="877" t="s">
        <v>64</v>
      </c>
      <c r="BP279" s="877" t="s">
        <v>64</v>
      </c>
      <c r="BQ279" s="877" t="s">
        <v>64</v>
      </c>
      <c r="BR279" s="877" t="s">
        <v>64</v>
      </c>
      <c r="BS279" s="877" t="s">
        <v>64</v>
      </c>
      <c r="BT279" s="877" t="s">
        <v>64</v>
      </c>
      <c r="BU279" s="877" t="s">
        <v>64</v>
      </c>
      <c r="BV279" s="877" t="s">
        <v>64</v>
      </c>
      <c r="BW279" s="877" t="s">
        <v>64</v>
      </c>
      <c r="BX279" s="877" t="s">
        <v>64</v>
      </c>
      <c r="BY279" s="877" t="s">
        <v>64</v>
      </c>
      <c r="BZ279" s="877" t="s">
        <v>64</v>
      </c>
      <c r="CA279" s="877" t="s">
        <v>64</v>
      </c>
      <c r="CB279" s="877" t="s">
        <v>64</v>
      </c>
      <c r="CC279" s="877" t="s">
        <v>64</v>
      </c>
      <c r="CD279" s="877" t="s">
        <v>64</v>
      </c>
    </row>
    <row r="280" spans="1:82" ht="15.75" x14ac:dyDescent="0.25">
      <c r="A280" s="876">
        <v>1243</v>
      </c>
      <c r="B280" s="511">
        <v>243</v>
      </c>
      <c r="C280" s="61">
        <v>5</v>
      </c>
      <c r="D280" s="29" t="s">
        <v>2121</v>
      </c>
      <c r="E280" s="27">
        <v>10388</v>
      </c>
      <c r="F280" s="911" t="s">
        <v>2119</v>
      </c>
      <c r="G280" s="911" t="s">
        <v>2119</v>
      </c>
      <c r="H280" s="952">
        <v>63.627397260274002</v>
      </c>
      <c r="I280" s="514">
        <v>37.226562499999993</v>
      </c>
      <c r="J280" s="511">
        <v>1</v>
      </c>
      <c r="K280" s="514">
        <v>2</v>
      </c>
      <c r="L280" s="511">
        <v>0</v>
      </c>
      <c r="M280" s="936">
        <v>62</v>
      </c>
      <c r="N280" s="916"/>
      <c r="O280" s="914"/>
      <c r="P280" s="915"/>
      <c r="Q280" s="916"/>
      <c r="R280" s="227"/>
      <c r="S280" s="227">
        <v>9.3632958801498134</v>
      </c>
      <c r="T280" s="334">
        <v>18</v>
      </c>
      <c r="U280" s="334"/>
      <c r="V280" s="937"/>
      <c r="W280" s="937"/>
      <c r="X280" s="522">
        <v>88.609434922650806</v>
      </c>
      <c r="Y280" s="28">
        <f>VLOOKUP($A:$A,Variables_extraites!$A:$AD,7,FALSE)</f>
        <v>0</v>
      </c>
      <c r="Z280" s="28">
        <f>VLOOKUP($A:$A,Variables_extraites!$A:$AD,8,FALSE)</f>
        <v>0</v>
      </c>
      <c r="AA280" s="28">
        <f>VLOOKUP($A:$A,Variables_extraites!$A:$AD,9,FALSE)</f>
        <v>13.8</v>
      </c>
      <c r="AB280" s="28">
        <f>VLOOKUP($A:$A,Variables_extraites!$A:$AD,10,FALSE)</f>
        <v>1</v>
      </c>
      <c r="AC280" s="28" t="str">
        <f>VLOOKUP($A:$A,Variables_extraites!$A:$AD,11,FALSE)</f>
        <v>NA</v>
      </c>
      <c r="AD280" s="28" t="str">
        <f>VLOOKUP($A:$A,Variables_extraites!$A:$AD,12,FALSE)</f>
        <v>NA</v>
      </c>
      <c r="AE280" s="74">
        <f>VLOOKUP($A:$A,Variables_extraites!$A:$AD,13,FALSE)</f>
        <v>27</v>
      </c>
      <c r="AF280" s="74">
        <f>VLOOKUP($A:$A,Variables_extraites!$A:$AD,14,FALSE)</f>
        <v>0.83333333333333337</v>
      </c>
      <c r="AG280" s="84">
        <f>VLOOKUP($A:$A,Variables_extraites!$A:$AD,15,FALSE)</f>
        <v>22</v>
      </c>
      <c r="AH280" s="74" t="str">
        <f>VLOOKUP($A:$A,Variables_extraites!$A:$AD,16,FALSE)</f>
        <v>NA</v>
      </c>
      <c r="AI280" s="58" t="str">
        <f>VLOOKUP($A:$A,Variables_extraites!$A:$AD,17,FALSE)</f>
        <v>NA</v>
      </c>
      <c r="AJ280" s="58" t="str">
        <f>VLOOKUP($A:$A,Variables_extraites!$A:$AD,18,FALSE)</f>
        <v>NA</v>
      </c>
      <c r="AK280" s="74">
        <f>VLOOKUP($A:$A,Variables_extraites!$A:$AD,19,FALSE)</f>
        <v>0</v>
      </c>
      <c r="AL280" s="58">
        <f>VLOOKUP($A:$A,Variables_extraites!$A:$AD,20,FALSE)</f>
        <v>43503</v>
      </c>
      <c r="AM280" s="74">
        <f>VLOOKUP($A:$A,Variables_extraites!$A:$AD,21,FALSE)</f>
        <v>41</v>
      </c>
      <c r="AN280" s="74" t="str">
        <f>VLOOKUP($A:$A,Variables_extraites!$A:$AD,22,FALSE)</f>
        <v>NA</v>
      </c>
      <c r="AO280" s="58" t="str">
        <f>VLOOKUP($A:$A,Variables_extraites!$A:$AD,23,FALSE)</f>
        <v>NA</v>
      </c>
      <c r="AP280" s="74" t="str">
        <f>VLOOKUP($A:$A,Variables_extraites!$A:$AD,24,FALSE)</f>
        <v>NA</v>
      </c>
      <c r="AQ280" s="74" t="str">
        <f>VLOOKUP($A:$A,Variables_extraites!$A:$AD,25,FALSE)</f>
        <v>NA</v>
      </c>
      <c r="AR280" s="58" t="str">
        <f>VLOOKUP($A:$A,Variables_extraites!$A:$AD,26,FALSE)</f>
        <v>NA</v>
      </c>
      <c r="AS280" s="74" t="str">
        <f>VLOOKUP($A:$A,Variables_extraites!$A:$AD,27,FALSE)</f>
        <v>NA</v>
      </c>
      <c r="AT280" s="74" t="str">
        <f>VLOOKUP($A:$A,Variables_extraites!$A:$AD,28,FALSE)</f>
        <v>NA</v>
      </c>
      <c r="AU280" s="74" t="str">
        <f>VLOOKUP($A:$A,Variables_extraites!$A:$AD,29,FALSE)</f>
        <v>NA</v>
      </c>
      <c r="AV280" s="74" t="str">
        <f>VLOOKUP($A:$A,Variables_extraites!$A:$AD,30,FALSE)</f>
        <v>NA</v>
      </c>
      <c r="AW280" s="877">
        <v>8.5411353448978797</v>
      </c>
      <c r="AX280" s="877">
        <v>7.5234051328555003</v>
      </c>
      <c r="AY280" s="877">
        <v>5.3547342399706004</v>
      </c>
      <c r="AZ280" s="877">
        <v>2.8032270364349299</v>
      </c>
      <c r="BA280" s="877">
        <v>7.3766029519247898</v>
      </c>
      <c r="BB280" s="877">
        <v>6.4322913382477802</v>
      </c>
      <c r="BC280" s="877">
        <v>8.7390379791174109</v>
      </c>
      <c r="BD280" s="877">
        <v>7.8490610025615002</v>
      </c>
      <c r="BE280" s="877">
        <v>6.1360683121931796</v>
      </c>
      <c r="BF280" s="877">
        <v>1.37851162325373</v>
      </c>
      <c r="BG280" s="877">
        <v>6.0635029423061599</v>
      </c>
      <c r="BH280" s="877">
        <v>6.5777309314900796</v>
      </c>
      <c r="BI280" s="877">
        <v>7.4137125420877998</v>
      </c>
      <c r="BJ280" s="877">
        <v>4.23802251782572</v>
      </c>
      <c r="BK280" s="877">
        <v>5.95791459863299</v>
      </c>
      <c r="BL280" s="877">
        <v>7.8516241273468896</v>
      </c>
      <c r="BM280" s="877">
        <v>6.6866405878639599</v>
      </c>
      <c r="BN280" s="877">
        <v>6.9195784459354703</v>
      </c>
      <c r="BO280" s="877">
        <v>5.0933911532530098</v>
      </c>
      <c r="BP280" s="877">
        <v>5.9478998862482699</v>
      </c>
      <c r="BQ280" s="877">
        <v>7.7220561096960996</v>
      </c>
      <c r="BR280" s="877">
        <v>3.4208865749755302</v>
      </c>
      <c r="BS280" s="877">
        <v>10.685616080167</v>
      </c>
      <c r="BT280" s="877">
        <v>1.4355292977070101E-2</v>
      </c>
      <c r="BU280" s="877">
        <v>6.6447215472179799</v>
      </c>
      <c r="BV280" s="877">
        <v>6.5046203924035497</v>
      </c>
      <c r="BW280" s="877">
        <v>5.4561490346479999</v>
      </c>
      <c r="BX280" s="877">
        <v>12.467730354107299</v>
      </c>
      <c r="BY280" s="877">
        <v>3.3045110418099499</v>
      </c>
      <c r="BZ280" s="877">
        <v>7.5649878009598899</v>
      </c>
      <c r="CA280" s="877">
        <v>4.2226500224514796</v>
      </c>
      <c r="CB280" s="877">
        <v>4.9027425531473803</v>
      </c>
      <c r="CC280" s="877">
        <v>3.2238349722424502</v>
      </c>
      <c r="CD280" s="877">
        <v>10.67126078719</v>
      </c>
    </row>
    <row r="281" spans="1:82" ht="15.75" x14ac:dyDescent="0.25">
      <c r="A281" s="876">
        <v>1244</v>
      </c>
      <c r="B281" s="511">
        <v>244</v>
      </c>
      <c r="C281" s="61">
        <v>5</v>
      </c>
      <c r="D281" s="29" t="s">
        <v>2121</v>
      </c>
      <c r="E281" s="27">
        <v>10389</v>
      </c>
      <c r="F281" s="911" t="s">
        <v>2119</v>
      </c>
      <c r="G281" s="911" t="s">
        <v>2119</v>
      </c>
      <c r="H281" s="952">
        <v>43.202739726027403</v>
      </c>
      <c r="I281" s="514">
        <v>24.508945765204302</v>
      </c>
      <c r="J281" s="511">
        <v>1</v>
      </c>
      <c r="K281" s="514">
        <v>2</v>
      </c>
      <c r="L281" s="511">
        <v>0</v>
      </c>
      <c r="M281" s="936">
        <v>79</v>
      </c>
      <c r="N281" s="916"/>
      <c r="O281" s="914"/>
      <c r="P281" s="915"/>
      <c r="Q281" s="916"/>
      <c r="R281" s="227"/>
      <c r="S281" s="227">
        <v>21.428571428571427</v>
      </c>
      <c r="T281" s="334">
        <v>37</v>
      </c>
      <c r="U281" s="334"/>
      <c r="V281" s="937"/>
      <c r="W281" s="937"/>
      <c r="X281" s="938">
        <v>30.737130304584099</v>
      </c>
      <c r="Y281" s="28">
        <f>VLOOKUP($A:$A,Variables_extraites!$A:$AD,7,FALSE)</f>
        <v>0</v>
      </c>
      <c r="Z281" s="28">
        <f>VLOOKUP($A:$A,Variables_extraites!$A:$AD,8,FALSE)</f>
        <v>0</v>
      </c>
      <c r="AA281" s="28">
        <f>VLOOKUP($A:$A,Variables_extraites!$A:$AD,9,FALSE)</f>
        <v>13.6</v>
      </c>
      <c r="AB281" s="28">
        <f>VLOOKUP($A:$A,Variables_extraites!$A:$AD,10,FALSE)</f>
        <v>1</v>
      </c>
      <c r="AC281" s="28" t="str">
        <f>VLOOKUP($A:$A,Variables_extraites!$A:$AD,11,FALSE)</f>
        <v>NA</v>
      </c>
      <c r="AD281" s="28" t="str">
        <f>VLOOKUP($A:$A,Variables_extraites!$A:$AD,12,FALSE)</f>
        <v>NA</v>
      </c>
      <c r="AE281" s="74">
        <f>VLOOKUP($A:$A,Variables_extraites!$A:$AD,13,FALSE)</f>
        <v>19</v>
      </c>
      <c r="AF281" s="74">
        <f>VLOOKUP($A:$A,Variables_extraites!$A:$AD,14,FALSE)</f>
        <v>2</v>
      </c>
      <c r="AG281" s="84">
        <f>VLOOKUP($A:$A,Variables_extraites!$A:$AD,15,FALSE)</f>
        <v>16</v>
      </c>
      <c r="AH281" s="74" t="str">
        <f>VLOOKUP($A:$A,Variables_extraites!$A:$AD,16,FALSE)</f>
        <v>NA</v>
      </c>
      <c r="AI281" s="58" t="str">
        <f>VLOOKUP($A:$A,Variables_extraites!$A:$AD,17,FALSE)</f>
        <v>NA</v>
      </c>
      <c r="AJ281" s="58" t="str">
        <f>VLOOKUP($A:$A,Variables_extraites!$A:$AD,18,FALSE)</f>
        <v>NA</v>
      </c>
      <c r="AK281" s="74">
        <f>VLOOKUP($A:$A,Variables_extraites!$A:$AD,19,FALSE)</f>
        <v>0</v>
      </c>
      <c r="AL281" s="58">
        <f>VLOOKUP($A:$A,Variables_extraites!$A:$AD,20,FALSE)</f>
        <v>43593</v>
      </c>
      <c r="AM281" s="74">
        <f>VLOOKUP($A:$A,Variables_extraites!$A:$AD,21,FALSE)</f>
        <v>44</v>
      </c>
      <c r="AN281" s="74" t="str">
        <f>VLOOKUP($A:$A,Variables_extraites!$A:$AD,22,FALSE)</f>
        <v>NA</v>
      </c>
      <c r="AO281" s="58" t="str">
        <f>VLOOKUP($A:$A,Variables_extraites!$A:$AD,23,FALSE)</f>
        <v>NA</v>
      </c>
      <c r="AP281" s="74" t="str">
        <f>VLOOKUP($A:$A,Variables_extraites!$A:$AD,24,FALSE)</f>
        <v>NA</v>
      </c>
      <c r="AQ281" s="74" t="str">
        <f>VLOOKUP($A:$A,Variables_extraites!$A:$AD,25,FALSE)</f>
        <v>NA</v>
      </c>
      <c r="AR281" s="58" t="str">
        <f>VLOOKUP($A:$A,Variables_extraites!$A:$AD,26,FALSE)</f>
        <v>NA</v>
      </c>
      <c r="AS281" s="74" t="str">
        <f>VLOOKUP($A:$A,Variables_extraites!$A:$AD,27,FALSE)</f>
        <v>NA</v>
      </c>
      <c r="AT281" s="74" t="str">
        <f>VLOOKUP($A:$A,Variables_extraites!$A:$AD,28,FALSE)</f>
        <v>NA</v>
      </c>
      <c r="AU281" s="74" t="str">
        <f>VLOOKUP($A:$A,Variables_extraites!$A:$AD,29,FALSE)</f>
        <v>NA</v>
      </c>
      <c r="AV281" s="74" t="str">
        <f>VLOOKUP($A:$A,Variables_extraites!$A:$AD,30,FALSE)</f>
        <v>NA</v>
      </c>
      <c r="AW281" s="877">
        <v>8.9841620834982496</v>
      </c>
      <c r="AX281" s="877">
        <v>7.54008928198252</v>
      </c>
      <c r="AY281" s="877">
        <v>5.9600019320680797</v>
      </c>
      <c r="AZ281" s="877">
        <v>3.3146965256562901</v>
      </c>
      <c r="BA281" s="877">
        <v>7.2028094921250103</v>
      </c>
      <c r="BB281" s="877">
        <v>7.95907460114051</v>
      </c>
      <c r="BC281" s="877">
        <v>8.8793075490594902</v>
      </c>
      <c r="BD281" s="877">
        <v>7.84366985291798</v>
      </c>
      <c r="BE281" s="877">
        <v>6.990841436517</v>
      </c>
      <c r="BF281" s="877">
        <v>2.5484366246960399</v>
      </c>
      <c r="BG281" s="877">
        <v>6.6478900910592102</v>
      </c>
      <c r="BH281" s="877">
        <v>7.3468682690255998</v>
      </c>
      <c r="BI281" s="877">
        <v>8.2868811477881597</v>
      </c>
      <c r="BJ281" s="877">
        <v>4.8227301479445197</v>
      </c>
      <c r="BK281" s="877">
        <v>6.4860707437356702</v>
      </c>
      <c r="BL281" s="877">
        <v>8.2925977202664498</v>
      </c>
      <c r="BM281" s="877">
        <v>7.0746766862944996</v>
      </c>
      <c r="BN281" s="877">
        <v>7.6509799135207199</v>
      </c>
      <c r="BO281" s="877">
        <v>5.7306399559167902</v>
      </c>
      <c r="BP281" s="877">
        <v>6.85099939471647</v>
      </c>
      <c r="BQ281" s="877">
        <v>8.1827419488864894</v>
      </c>
      <c r="BR281" s="877">
        <v>1.68706068833989</v>
      </c>
      <c r="BS281" s="877">
        <v>9.7096352751365895</v>
      </c>
      <c r="BT281" s="877">
        <v>0.93357263826102399</v>
      </c>
      <c r="BU281" s="877">
        <v>4.3226492621310202</v>
      </c>
      <c r="BV281" s="877">
        <v>6.4347950035505397</v>
      </c>
      <c r="BW281" s="877">
        <v>7.8512493202330598</v>
      </c>
      <c r="BX281" s="877">
        <v>13.305792441000699</v>
      </c>
      <c r="BY281" s="877">
        <v>4.9078520718459604</v>
      </c>
      <c r="BZ281" s="877">
        <v>10.530542894061099</v>
      </c>
      <c r="CA281" s="877">
        <v>4.3059705209843901</v>
      </c>
      <c r="CB281" s="877">
        <v>2.7752495469395901</v>
      </c>
      <c r="CC281" s="877">
        <v>2.6355885737911202</v>
      </c>
      <c r="CD281" s="877">
        <v>8.7760626368755705</v>
      </c>
    </row>
    <row r="282" spans="1:82" ht="15.75" x14ac:dyDescent="0.25">
      <c r="A282" s="876">
        <v>1247</v>
      </c>
      <c r="B282" s="511">
        <v>247</v>
      </c>
      <c r="C282" s="61">
        <v>5</v>
      </c>
      <c r="D282" s="29" t="s">
        <v>2121</v>
      </c>
      <c r="E282" s="27">
        <v>10486</v>
      </c>
      <c r="F282" s="911" t="s">
        <v>2119</v>
      </c>
      <c r="G282" s="911" t="s">
        <v>2119</v>
      </c>
      <c r="H282" s="952">
        <v>67.465753424657507</v>
      </c>
      <c r="I282" s="514">
        <v>27.920497566252028</v>
      </c>
      <c r="J282" s="511">
        <v>0</v>
      </c>
      <c r="K282" s="514">
        <v>3</v>
      </c>
      <c r="L282" s="511">
        <v>0</v>
      </c>
      <c r="M282" s="936">
        <v>44</v>
      </c>
      <c r="N282" s="916"/>
      <c r="O282" s="914"/>
      <c r="P282" s="915"/>
      <c r="Q282" s="916"/>
      <c r="R282" s="227"/>
      <c r="S282" s="227">
        <v>15.789473684210527</v>
      </c>
      <c r="T282" s="334">
        <v>19</v>
      </c>
      <c r="U282" s="334"/>
      <c r="V282" s="937"/>
      <c r="W282" s="937"/>
      <c r="X282" s="938">
        <v>76.805890958957306</v>
      </c>
      <c r="Y282" s="28">
        <f>VLOOKUP($A:$A,Variables_extraites!$A:$AD,7,FALSE)</f>
        <v>0</v>
      </c>
      <c r="Z282" s="28">
        <f>VLOOKUP($A:$A,Variables_extraites!$A:$AD,8,FALSE)</f>
        <v>0</v>
      </c>
      <c r="AA282" s="28">
        <f>VLOOKUP($A:$A,Variables_extraites!$A:$AD,9,FALSE)</f>
        <v>12.1</v>
      </c>
      <c r="AB282" s="28">
        <f>VLOOKUP($A:$A,Variables_extraites!$A:$AD,10,FALSE)</f>
        <v>1</v>
      </c>
      <c r="AC282" s="28" t="str">
        <f>VLOOKUP($A:$A,Variables_extraites!$A:$AD,11,FALSE)</f>
        <v>NA</v>
      </c>
      <c r="AD282" s="28" t="str">
        <f>VLOOKUP($A:$A,Variables_extraites!$A:$AD,12,FALSE)</f>
        <v>NA</v>
      </c>
      <c r="AE282" s="74">
        <f>VLOOKUP($A:$A,Variables_extraites!$A:$AD,13,FALSE)</f>
        <v>15</v>
      </c>
      <c r="AF282" s="74" t="str">
        <f>VLOOKUP($A:$A,Variables_extraites!$A:$AD,14,FALSE)</f>
        <v>NA</v>
      </c>
      <c r="AG282" s="84" t="str">
        <f>VLOOKUP($A:$A,Variables_extraites!$A:$AD,15,FALSE)</f>
        <v>NA</v>
      </c>
      <c r="AH282" s="74" t="str">
        <f>VLOOKUP($A:$A,Variables_extraites!$A:$AD,16,FALSE)</f>
        <v>NA</v>
      </c>
      <c r="AI282" s="58" t="str">
        <f>VLOOKUP($A:$A,Variables_extraites!$A:$AD,17,FALSE)</f>
        <v>NA</v>
      </c>
      <c r="AJ282" s="58" t="str">
        <f>VLOOKUP($A:$A,Variables_extraites!$A:$AD,18,FALSE)</f>
        <v>NA</v>
      </c>
      <c r="AK282" s="74">
        <f>VLOOKUP($A:$A,Variables_extraites!$A:$AD,19,FALSE)</f>
        <v>0</v>
      </c>
      <c r="AL282" s="58">
        <f>VLOOKUP($A:$A,Variables_extraites!$A:$AD,20,FALSE)</f>
        <v>43531</v>
      </c>
      <c r="AM282" s="74">
        <f>VLOOKUP($A:$A,Variables_extraites!$A:$AD,21,FALSE)</f>
        <v>41</v>
      </c>
      <c r="AN282" s="74" t="str">
        <f>VLOOKUP($A:$A,Variables_extraites!$A:$AD,22,FALSE)</f>
        <v>NA</v>
      </c>
      <c r="AO282" s="58" t="str">
        <f>VLOOKUP($A:$A,Variables_extraites!$A:$AD,23,FALSE)</f>
        <v>NA</v>
      </c>
      <c r="AP282" s="74" t="str">
        <f>VLOOKUP($A:$A,Variables_extraites!$A:$AD,24,FALSE)</f>
        <v>NA</v>
      </c>
      <c r="AQ282" s="74" t="str">
        <f>VLOOKUP($A:$A,Variables_extraites!$A:$AD,25,FALSE)</f>
        <v>NA</v>
      </c>
      <c r="AR282" s="58" t="str">
        <f>VLOOKUP($A:$A,Variables_extraites!$A:$AD,26,FALSE)</f>
        <v>NA</v>
      </c>
      <c r="AS282" s="74" t="str">
        <f>VLOOKUP($A:$A,Variables_extraites!$A:$AD,27,FALSE)</f>
        <v>NA</v>
      </c>
      <c r="AT282" s="74" t="str">
        <f>VLOOKUP($A:$A,Variables_extraites!$A:$AD,28,FALSE)</f>
        <v>NA</v>
      </c>
      <c r="AU282" s="74" t="str">
        <f>VLOOKUP($A:$A,Variables_extraites!$A:$AD,29,FALSE)</f>
        <v>NA</v>
      </c>
      <c r="AV282" s="74" t="str">
        <f>VLOOKUP($A:$A,Variables_extraites!$A:$AD,30,FALSE)</f>
        <v>NA</v>
      </c>
      <c r="AW282" s="877">
        <v>8.3118845189646695</v>
      </c>
      <c r="AX282" s="877">
        <v>7.0495218645321804</v>
      </c>
      <c r="AY282" s="877">
        <v>4.8384475925484596</v>
      </c>
      <c r="AZ282" s="877">
        <v>0.81885056089543395</v>
      </c>
      <c r="BA282" s="877">
        <v>7.15451435180477</v>
      </c>
      <c r="BB282" s="877">
        <v>7.3801579915381597</v>
      </c>
      <c r="BC282" s="877">
        <v>8.6793041503569999</v>
      </c>
      <c r="BD282" s="877">
        <v>7.4231579399803396</v>
      </c>
      <c r="BE282" s="877">
        <v>6.14200491598488</v>
      </c>
      <c r="BF282" s="877">
        <v>0.65076455911690201</v>
      </c>
      <c r="BG282" s="877">
        <v>6.6338670918356204</v>
      </c>
      <c r="BH282" s="877">
        <v>7.1845778493427597</v>
      </c>
      <c r="BI282" s="877">
        <v>7.85934841976571</v>
      </c>
      <c r="BJ282" s="877">
        <v>4.8584783904232696</v>
      </c>
      <c r="BK282" s="877">
        <v>6.2443162598912103</v>
      </c>
      <c r="BL282" s="877">
        <v>7.7555552619721402</v>
      </c>
      <c r="BM282" s="877">
        <v>6.4122734446708201</v>
      </c>
      <c r="BN282" s="877">
        <v>6.8860623383456003</v>
      </c>
      <c r="BO282" s="877">
        <v>5.7202784652333296</v>
      </c>
      <c r="BP282" s="877">
        <v>6.4032677223393</v>
      </c>
      <c r="BQ282" s="877">
        <v>8.1363247047085405</v>
      </c>
      <c r="BR282" s="877">
        <v>-1.9378782880922001</v>
      </c>
      <c r="BS282" s="877">
        <v>11.103209113808999</v>
      </c>
      <c r="BT282" s="877">
        <v>2.2509615735332198</v>
      </c>
      <c r="BU282" s="877">
        <v>8.1199786096548792</v>
      </c>
      <c r="BV282" s="877">
        <v>6.6964111992088302</v>
      </c>
      <c r="BW282" s="877">
        <v>4.3950627995175804</v>
      </c>
      <c r="BX282" s="877">
        <v>11.003848155199201</v>
      </c>
      <c r="BY282" s="877">
        <v>3.2839217723076199</v>
      </c>
      <c r="BZ282" s="877">
        <v>7.2764966656403596</v>
      </c>
      <c r="CA282" s="877">
        <v>4.4369613378336004</v>
      </c>
      <c r="CB282" s="877">
        <v>3.72735148955887</v>
      </c>
      <c r="CC282" s="877">
        <v>10.057856897747101</v>
      </c>
      <c r="CD282" s="877">
        <v>8.8522475402757905</v>
      </c>
    </row>
    <row r="283" spans="1:82" ht="15.75" x14ac:dyDescent="0.25">
      <c r="A283" s="876">
        <v>1248</v>
      </c>
      <c r="B283" s="735">
        <v>248</v>
      </c>
      <c r="C283" s="27">
        <v>5</v>
      </c>
      <c r="D283" s="29" t="s">
        <v>2121</v>
      </c>
      <c r="E283" s="27">
        <v>10327</v>
      </c>
      <c r="F283" s="911" t="s">
        <v>2119</v>
      </c>
      <c r="G283" s="911" t="s">
        <v>2119</v>
      </c>
      <c r="H283" s="953">
        <v>56.578082191780823</v>
      </c>
      <c r="I283" s="107">
        <v>24.2</v>
      </c>
      <c r="J283" s="735">
        <v>1</v>
      </c>
      <c r="K283" s="74"/>
      <c r="L283" s="27">
        <v>0</v>
      </c>
      <c r="M283" s="939">
        <v>60</v>
      </c>
      <c r="N283" s="940"/>
      <c r="O283" s="933"/>
      <c r="P283" s="941"/>
      <c r="Q283" s="940"/>
      <c r="R283" s="72"/>
      <c r="S283" s="72"/>
      <c r="T283" s="942"/>
      <c r="U283" s="943"/>
      <c r="V283" s="944"/>
      <c r="W283" s="944"/>
      <c r="X283" s="582"/>
      <c r="Y283" s="28" t="str">
        <f>VLOOKUP($A:$A,Variables_extraites!$A:$AD,7,FALSE)</f>
        <v>NA</v>
      </c>
      <c r="Z283" s="28" t="str">
        <f>VLOOKUP($A:$A,Variables_extraites!$A:$AD,8,FALSE)</f>
        <v>NA</v>
      </c>
      <c r="AA283" s="28">
        <f>VLOOKUP($A:$A,Variables_extraites!$A:$AD,9,FALSE)</f>
        <v>14.9</v>
      </c>
      <c r="AB283" s="28" t="str">
        <f>VLOOKUP($A:$A,Variables_extraites!$A:$AD,10,FALSE)</f>
        <v>NA</v>
      </c>
      <c r="AC283" s="28" t="str">
        <f>VLOOKUP($A:$A,Variables_extraites!$A:$AD,11,FALSE)</f>
        <v>NA</v>
      </c>
      <c r="AD283" s="28" t="str">
        <f>VLOOKUP($A:$A,Variables_extraites!$A:$AD,12,FALSE)</f>
        <v>NA</v>
      </c>
      <c r="AE283" s="74" t="str">
        <f>VLOOKUP($A:$A,Variables_extraites!$A:$AD,13,FALSE)</f>
        <v>NA</v>
      </c>
      <c r="AF283" s="74" t="str">
        <f>VLOOKUP($A:$A,Variables_extraites!$A:$AD,14,FALSE)</f>
        <v>NA</v>
      </c>
      <c r="AG283" s="84" t="str">
        <f>VLOOKUP($A:$A,Variables_extraites!$A:$AD,15,FALSE)</f>
        <v>NA</v>
      </c>
      <c r="AH283" s="74" t="str">
        <f>VLOOKUP($A:$A,Variables_extraites!$A:$AD,16,FALSE)</f>
        <v>NA</v>
      </c>
      <c r="AI283" s="58" t="str">
        <f>VLOOKUP($A:$A,Variables_extraites!$A:$AD,17,FALSE)</f>
        <v>NA</v>
      </c>
      <c r="AJ283" s="58" t="str">
        <f>VLOOKUP($A:$A,Variables_extraites!$A:$AD,18,FALSE)</f>
        <v>NA</v>
      </c>
      <c r="AK283" s="74" t="str">
        <f>VLOOKUP($A:$A,Variables_extraites!$A:$AD,19,FALSE)</f>
        <v>NA</v>
      </c>
      <c r="AL283" s="58" t="str">
        <f>VLOOKUP($A:$A,Variables_extraites!$A:$AD,20,FALSE)</f>
        <v>NA</v>
      </c>
      <c r="AM283" s="74" t="str">
        <f>VLOOKUP($A:$A,Variables_extraites!$A:$AD,21,FALSE)</f>
        <v>NA</v>
      </c>
      <c r="AN283" s="74" t="str">
        <f>VLOOKUP($A:$A,Variables_extraites!$A:$AD,22,FALSE)</f>
        <v>NA</v>
      </c>
      <c r="AO283" s="58" t="str">
        <f>VLOOKUP($A:$A,Variables_extraites!$A:$AD,23,FALSE)</f>
        <v>NA</v>
      </c>
      <c r="AP283" s="74" t="str">
        <f>VLOOKUP($A:$A,Variables_extraites!$A:$AD,24,FALSE)</f>
        <v>NA</v>
      </c>
      <c r="AQ283" s="74" t="str">
        <f>VLOOKUP($A:$A,Variables_extraites!$A:$AD,25,FALSE)</f>
        <v>NA</v>
      </c>
      <c r="AR283" s="58" t="str">
        <f>VLOOKUP($A:$A,Variables_extraites!$A:$AD,26,FALSE)</f>
        <v>NA</v>
      </c>
      <c r="AS283" s="74" t="str">
        <f>VLOOKUP($A:$A,Variables_extraites!$A:$AD,27,FALSE)</f>
        <v>NA</v>
      </c>
      <c r="AT283" s="74" t="str">
        <f>VLOOKUP($A:$A,Variables_extraites!$A:$AD,28,FALSE)</f>
        <v>NA</v>
      </c>
      <c r="AU283" s="74" t="str">
        <f>VLOOKUP($A:$A,Variables_extraites!$A:$AD,29,FALSE)</f>
        <v>NA</v>
      </c>
      <c r="AV283" s="74" t="str">
        <f>VLOOKUP($A:$A,Variables_extraites!$A:$AD,30,FALSE)</f>
        <v>NA</v>
      </c>
      <c r="AW283" s="877">
        <v>9.0979267729096804</v>
      </c>
      <c r="AX283" s="877">
        <v>6.3955769765497701</v>
      </c>
      <c r="AY283" s="877">
        <v>5.4429434958487297</v>
      </c>
      <c r="AZ283" s="877">
        <v>2.82781902461732</v>
      </c>
      <c r="BA283" s="877">
        <v>7.7944808511495998</v>
      </c>
      <c r="BB283" s="877">
        <v>7.0413306068206198</v>
      </c>
      <c r="BC283" s="877">
        <v>9.2230363379018705</v>
      </c>
      <c r="BD283" s="877">
        <v>7.8437326566113104</v>
      </c>
      <c r="BE283" s="877">
        <v>6.1659119389356896</v>
      </c>
      <c r="BF283" s="877">
        <v>0.78240856492737298</v>
      </c>
      <c r="BG283" s="877">
        <v>6.4342946179599299</v>
      </c>
      <c r="BH283" s="877">
        <v>7.16319679743071</v>
      </c>
      <c r="BI283" s="877">
        <v>8.0673805780190602</v>
      </c>
      <c r="BJ283" s="877">
        <v>4.4944156103974997</v>
      </c>
      <c r="BK283" s="877">
        <v>6.8473706009054798</v>
      </c>
      <c r="BL283" s="877">
        <v>7.9443899622700904</v>
      </c>
      <c r="BM283" s="877">
        <v>6.7090148649032697</v>
      </c>
      <c r="BN283" s="877">
        <v>7.0610200963986998</v>
      </c>
      <c r="BO283" s="877">
        <v>5.9202933002110099</v>
      </c>
      <c r="BP283" s="877">
        <v>6.2863267270905503</v>
      </c>
      <c r="BQ283" s="877">
        <v>8.1987887916552005</v>
      </c>
      <c r="BR283" s="877">
        <v>0.94860084749335605</v>
      </c>
      <c r="BS283" s="877">
        <v>10.2888776064542</v>
      </c>
      <c r="BT283" s="877">
        <v>-0.168122758808327</v>
      </c>
      <c r="BU283" s="877">
        <v>3.8806855252611201</v>
      </c>
      <c r="BV283" s="877">
        <v>6.6073303137496104</v>
      </c>
      <c r="BW283" s="877">
        <v>6.5164879809099698</v>
      </c>
      <c r="BX283" s="877">
        <v>13.011609896310601</v>
      </c>
      <c r="BY283" s="877">
        <v>4.0729632715552198</v>
      </c>
      <c r="BZ283" s="877">
        <v>8.7954552720441193</v>
      </c>
      <c r="CA283" s="877">
        <v>4.6016965164809598</v>
      </c>
      <c r="CB283" s="877">
        <v>4.2161546242665198</v>
      </c>
      <c r="CC283" s="877">
        <v>2.93208467776777</v>
      </c>
      <c r="CD283" s="877">
        <v>10.4570003652625</v>
      </c>
    </row>
    <row r="284" spans="1:82" ht="15.75" x14ac:dyDescent="0.25">
      <c r="A284" s="876">
        <v>1249</v>
      </c>
      <c r="B284" s="511">
        <v>249</v>
      </c>
      <c r="C284" s="61">
        <v>5</v>
      </c>
      <c r="D284" s="29" t="s">
        <v>2121</v>
      </c>
      <c r="E284" s="27">
        <v>10624</v>
      </c>
      <c r="F284" s="911" t="s">
        <v>2119</v>
      </c>
      <c r="G284" s="911"/>
      <c r="H284" s="512">
        <v>65.057534246575301</v>
      </c>
      <c r="I284" s="514">
        <v>27.886695511087076</v>
      </c>
      <c r="J284" s="511">
        <v>0</v>
      </c>
      <c r="K284" s="514">
        <v>2</v>
      </c>
      <c r="L284" s="511">
        <v>0</v>
      </c>
      <c r="M284" s="936">
        <v>31</v>
      </c>
      <c r="N284" s="916"/>
      <c r="O284" s="914"/>
      <c r="P284" s="915"/>
      <c r="Q284" s="916"/>
      <c r="R284" s="227"/>
      <c r="S284" s="227">
        <v>29.803921568627452</v>
      </c>
      <c r="T284" s="334">
        <v>39</v>
      </c>
      <c r="U284" s="334"/>
      <c r="V284" s="937"/>
      <c r="W284" s="937"/>
      <c r="X284" s="938">
        <v>176.781534277525</v>
      </c>
      <c r="Y284" s="28">
        <f>VLOOKUP($A:$A,Variables_extraites!$A:$AD,7,FALSE)</f>
        <v>0</v>
      </c>
      <c r="Z284" s="28">
        <f>VLOOKUP($A:$A,Variables_extraites!$A:$AD,8,FALSE)</f>
        <v>0</v>
      </c>
      <c r="AA284" s="28">
        <f>VLOOKUP($A:$A,Variables_extraites!$A:$AD,9,FALSE)</f>
        <v>11.7</v>
      </c>
      <c r="AB284" s="28">
        <f>VLOOKUP($A:$A,Variables_extraites!$A:$AD,10,FALSE)</f>
        <v>1</v>
      </c>
      <c r="AC284" s="28" t="str">
        <f>VLOOKUP($A:$A,Variables_extraites!$A:$AD,11,FALSE)</f>
        <v>NA</v>
      </c>
      <c r="AD284" s="28" t="str">
        <f>VLOOKUP($A:$A,Variables_extraites!$A:$AD,12,FALSE)</f>
        <v>NA</v>
      </c>
      <c r="AE284" s="74">
        <f>VLOOKUP($A:$A,Variables_extraites!$A:$AD,13,FALSE)</f>
        <v>24</v>
      </c>
      <c r="AF284" s="74">
        <f>VLOOKUP($A:$A,Variables_extraites!$A:$AD,14,FALSE)</f>
        <v>3.6190476190476191</v>
      </c>
      <c r="AG284" s="84">
        <f>VLOOKUP($A:$A,Variables_extraites!$A:$AD,15,FALSE)</f>
        <v>16</v>
      </c>
      <c r="AH284" s="74" t="str">
        <f>VLOOKUP($A:$A,Variables_extraites!$A:$AD,16,FALSE)</f>
        <v>NA</v>
      </c>
      <c r="AI284" s="58" t="str">
        <f>VLOOKUP($A:$A,Variables_extraites!$A:$AD,17,FALSE)</f>
        <v>NA</v>
      </c>
      <c r="AJ284" s="58" t="str">
        <f>VLOOKUP($A:$A,Variables_extraites!$A:$AD,18,FALSE)</f>
        <v>NA</v>
      </c>
      <c r="AK284" s="74">
        <f>VLOOKUP($A:$A,Variables_extraites!$A:$AD,19,FALSE)</f>
        <v>2</v>
      </c>
      <c r="AL284" s="58">
        <f>VLOOKUP($A:$A,Variables_extraites!$A:$AD,20,FALSE)</f>
        <v>43368</v>
      </c>
      <c r="AM284" s="74">
        <f>VLOOKUP($A:$A,Variables_extraites!$A:$AD,21,FALSE)</f>
        <v>35</v>
      </c>
      <c r="AN284" s="74" t="str">
        <f>VLOOKUP($A:$A,Variables_extraites!$A:$AD,22,FALSE)</f>
        <v>NA</v>
      </c>
      <c r="AO284" s="58" t="str">
        <f>VLOOKUP($A:$A,Variables_extraites!$A:$AD,23,FALSE)</f>
        <v>NA</v>
      </c>
      <c r="AP284" s="74" t="str">
        <f>VLOOKUP($A:$A,Variables_extraites!$A:$AD,24,FALSE)</f>
        <v>NA</v>
      </c>
      <c r="AQ284" s="74" t="str">
        <f>VLOOKUP($A:$A,Variables_extraites!$A:$AD,25,FALSE)</f>
        <v>NA</v>
      </c>
      <c r="AR284" s="58" t="str">
        <f>VLOOKUP($A:$A,Variables_extraites!$A:$AD,26,FALSE)</f>
        <v>NA</v>
      </c>
      <c r="AS284" s="74" t="str">
        <f>VLOOKUP($A:$A,Variables_extraites!$A:$AD,27,FALSE)</f>
        <v>NA</v>
      </c>
      <c r="AT284" s="74" t="str">
        <f>VLOOKUP($A:$A,Variables_extraites!$A:$AD,28,FALSE)</f>
        <v>NA</v>
      </c>
      <c r="AU284" s="74" t="str">
        <f>VLOOKUP($A:$A,Variables_extraites!$A:$AD,29,FALSE)</f>
        <v>NA</v>
      </c>
      <c r="AV284" s="74" t="str">
        <f>VLOOKUP($A:$A,Variables_extraites!$A:$AD,30,FALSE)</f>
        <v>NA</v>
      </c>
      <c r="AW284" s="877" t="s">
        <v>64</v>
      </c>
      <c r="AX284" s="877" t="s">
        <v>64</v>
      </c>
      <c r="AY284" s="877" t="s">
        <v>64</v>
      </c>
      <c r="AZ284" s="877" t="s">
        <v>64</v>
      </c>
      <c r="BA284" s="877" t="s">
        <v>64</v>
      </c>
      <c r="BB284" s="877" t="s">
        <v>64</v>
      </c>
      <c r="BC284" s="877" t="s">
        <v>64</v>
      </c>
      <c r="BD284" s="877" t="s">
        <v>64</v>
      </c>
      <c r="BE284" s="877" t="s">
        <v>64</v>
      </c>
      <c r="BF284" s="877" t="s">
        <v>64</v>
      </c>
      <c r="BG284" s="877" t="s">
        <v>64</v>
      </c>
      <c r="BH284" s="877" t="s">
        <v>64</v>
      </c>
      <c r="BI284" s="877" t="s">
        <v>64</v>
      </c>
      <c r="BJ284" s="877" t="s">
        <v>64</v>
      </c>
      <c r="BK284" s="877" t="s">
        <v>64</v>
      </c>
      <c r="BL284" s="877" t="s">
        <v>64</v>
      </c>
      <c r="BM284" s="877" t="s">
        <v>64</v>
      </c>
      <c r="BN284" s="877" t="s">
        <v>64</v>
      </c>
      <c r="BO284" s="877" t="s">
        <v>64</v>
      </c>
      <c r="BP284" s="877" t="s">
        <v>64</v>
      </c>
      <c r="BQ284" s="877" t="s">
        <v>64</v>
      </c>
      <c r="BR284" s="877" t="s">
        <v>64</v>
      </c>
      <c r="BS284" s="877" t="s">
        <v>64</v>
      </c>
      <c r="BT284" s="877" t="s">
        <v>64</v>
      </c>
      <c r="BU284" s="877" t="s">
        <v>64</v>
      </c>
      <c r="BV284" s="877" t="s">
        <v>64</v>
      </c>
      <c r="BW284" s="877" t="s">
        <v>64</v>
      </c>
      <c r="BX284" s="877" t="s">
        <v>64</v>
      </c>
      <c r="BY284" s="877" t="s">
        <v>64</v>
      </c>
      <c r="BZ284" s="877" t="s">
        <v>64</v>
      </c>
      <c r="CA284" s="877" t="s">
        <v>64</v>
      </c>
      <c r="CB284" s="877" t="s">
        <v>64</v>
      </c>
      <c r="CC284" s="877" t="s">
        <v>64</v>
      </c>
      <c r="CD284" s="877" t="s">
        <v>64</v>
      </c>
    </row>
    <row r="285" spans="1:82" ht="15.75" x14ac:dyDescent="0.25">
      <c r="A285" s="876">
        <v>1251</v>
      </c>
      <c r="B285" s="511">
        <v>251</v>
      </c>
      <c r="C285" s="61">
        <v>5</v>
      </c>
      <c r="D285" s="29" t="s">
        <v>2121</v>
      </c>
      <c r="E285" s="27">
        <v>10613</v>
      </c>
      <c r="F285" s="911" t="s">
        <v>2119</v>
      </c>
      <c r="G285" s="911"/>
      <c r="H285" s="512">
        <v>43.824657534246597</v>
      </c>
      <c r="I285" s="514">
        <v>25.259515570934258</v>
      </c>
      <c r="J285" s="511">
        <v>0</v>
      </c>
      <c r="K285" s="514">
        <v>1</v>
      </c>
      <c r="L285" s="511">
        <v>0</v>
      </c>
      <c r="M285" s="936">
        <v>65</v>
      </c>
      <c r="N285" s="916"/>
      <c r="O285" s="914"/>
      <c r="P285" s="915"/>
      <c r="Q285" s="916"/>
      <c r="R285" s="227"/>
      <c r="S285" s="227">
        <v>13.050847457627118</v>
      </c>
      <c r="T285" s="334">
        <v>45</v>
      </c>
      <c r="U285" s="334"/>
      <c r="V285" s="937"/>
      <c r="W285" s="937"/>
      <c r="X285" s="938">
        <v>59.655899195573497</v>
      </c>
      <c r="Y285" s="28">
        <f>VLOOKUP($A:$A,Variables_extraites!$A:$AD,7,FALSE)</f>
        <v>0</v>
      </c>
      <c r="Z285" s="28">
        <f>VLOOKUP($A:$A,Variables_extraites!$A:$AD,8,FALSE)</f>
        <v>0</v>
      </c>
      <c r="AA285" s="28">
        <f>VLOOKUP($A:$A,Variables_extraites!$A:$AD,9,FALSE)</f>
        <v>15.4</v>
      </c>
      <c r="AB285" s="28">
        <f>VLOOKUP($A:$A,Variables_extraites!$A:$AD,10,FALSE)</f>
        <v>1</v>
      </c>
      <c r="AC285" s="28" t="str">
        <f>VLOOKUP($A:$A,Variables_extraites!$A:$AD,11,FALSE)</f>
        <v>NA</v>
      </c>
      <c r="AD285" s="28" t="str">
        <f>VLOOKUP($A:$A,Variables_extraites!$A:$AD,12,FALSE)</f>
        <v>NA</v>
      </c>
      <c r="AE285" s="74">
        <f>VLOOKUP($A:$A,Variables_extraites!$A:$AD,13,FALSE)</f>
        <v>24.5</v>
      </c>
      <c r="AF285" s="74">
        <f>VLOOKUP($A:$A,Variables_extraites!$A:$AD,14,FALSE)</f>
        <v>2.5666666666666669</v>
      </c>
      <c r="AG285" s="84">
        <f>VLOOKUP($A:$A,Variables_extraites!$A:$AD,15,FALSE)</f>
        <v>27</v>
      </c>
      <c r="AH285" s="74" t="str">
        <f>VLOOKUP($A:$A,Variables_extraites!$A:$AD,16,FALSE)</f>
        <v>NA</v>
      </c>
      <c r="AI285" s="58" t="str">
        <f>VLOOKUP($A:$A,Variables_extraites!$A:$AD,17,FALSE)</f>
        <v>NA</v>
      </c>
      <c r="AJ285" s="58" t="str">
        <f>VLOOKUP($A:$A,Variables_extraites!$A:$AD,18,FALSE)</f>
        <v>NA</v>
      </c>
      <c r="AK285" s="74">
        <f>VLOOKUP($A:$A,Variables_extraites!$A:$AD,19,FALSE)</f>
        <v>0</v>
      </c>
      <c r="AL285" s="58" t="str">
        <f>VLOOKUP($A:$A,Variables_extraites!$A:$AD,20,FALSE)</f>
        <v>NA</v>
      </c>
      <c r="AM285" s="74" t="str">
        <f>VLOOKUP($A:$A,Variables_extraites!$A:$AD,21,FALSE)</f>
        <v>NA</v>
      </c>
      <c r="AN285" s="74" t="str">
        <f>VLOOKUP($A:$A,Variables_extraites!$A:$AD,22,FALSE)</f>
        <v>NA</v>
      </c>
      <c r="AO285" s="58" t="str">
        <f>VLOOKUP($A:$A,Variables_extraites!$A:$AD,23,FALSE)</f>
        <v>NA</v>
      </c>
      <c r="AP285" s="74" t="str">
        <f>VLOOKUP($A:$A,Variables_extraites!$A:$AD,24,FALSE)</f>
        <v>NA</v>
      </c>
      <c r="AQ285" s="74" t="str">
        <f>VLOOKUP($A:$A,Variables_extraites!$A:$AD,25,FALSE)</f>
        <v>NA</v>
      </c>
      <c r="AR285" s="58" t="str">
        <f>VLOOKUP($A:$A,Variables_extraites!$A:$AD,26,FALSE)</f>
        <v>NA</v>
      </c>
      <c r="AS285" s="74" t="str">
        <f>VLOOKUP($A:$A,Variables_extraites!$A:$AD,27,FALSE)</f>
        <v>NA</v>
      </c>
      <c r="AT285" s="74" t="str">
        <f>VLOOKUP($A:$A,Variables_extraites!$A:$AD,28,FALSE)</f>
        <v>NA</v>
      </c>
      <c r="AU285" s="74" t="str">
        <f>VLOOKUP($A:$A,Variables_extraites!$A:$AD,29,FALSE)</f>
        <v>NA</v>
      </c>
      <c r="AV285" s="74" t="str">
        <f>VLOOKUP($A:$A,Variables_extraites!$A:$AD,30,FALSE)</f>
        <v>NA</v>
      </c>
      <c r="AW285" s="877" t="s">
        <v>64</v>
      </c>
      <c r="AX285" s="877" t="s">
        <v>64</v>
      </c>
      <c r="AY285" s="877" t="s">
        <v>64</v>
      </c>
      <c r="AZ285" s="877" t="s">
        <v>64</v>
      </c>
      <c r="BA285" s="877" t="s">
        <v>64</v>
      </c>
      <c r="BB285" s="877" t="s">
        <v>64</v>
      </c>
      <c r="BC285" s="877" t="s">
        <v>64</v>
      </c>
      <c r="BD285" s="877" t="s">
        <v>64</v>
      </c>
      <c r="BE285" s="877" t="s">
        <v>64</v>
      </c>
      <c r="BF285" s="877" t="s">
        <v>64</v>
      </c>
      <c r="BG285" s="877" t="s">
        <v>64</v>
      </c>
      <c r="BH285" s="877" t="s">
        <v>64</v>
      </c>
      <c r="BI285" s="877" t="s">
        <v>64</v>
      </c>
      <c r="BJ285" s="877" t="s">
        <v>64</v>
      </c>
      <c r="BK285" s="877" t="s">
        <v>64</v>
      </c>
      <c r="BL285" s="877" t="s">
        <v>64</v>
      </c>
      <c r="BM285" s="877" t="s">
        <v>64</v>
      </c>
      <c r="BN285" s="877" t="s">
        <v>64</v>
      </c>
      <c r="BO285" s="877" t="s">
        <v>64</v>
      </c>
      <c r="BP285" s="877" t="s">
        <v>64</v>
      </c>
      <c r="BQ285" s="877" t="s">
        <v>64</v>
      </c>
      <c r="BR285" s="877" t="s">
        <v>64</v>
      </c>
      <c r="BS285" s="877" t="s">
        <v>64</v>
      </c>
      <c r="BT285" s="877" t="s">
        <v>64</v>
      </c>
      <c r="BU285" s="877" t="s">
        <v>64</v>
      </c>
      <c r="BV285" s="877" t="s">
        <v>64</v>
      </c>
      <c r="BW285" s="877" t="s">
        <v>64</v>
      </c>
      <c r="BX285" s="877" t="s">
        <v>64</v>
      </c>
      <c r="BY285" s="877" t="s">
        <v>64</v>
      </c>
      <c r="BZ285" s="877" t="s">
        <v>64</v>
      </c>
      <c r="CA285" s="877" t="s">
        <v>64</v>
      </c>
      <c r="CB285" s="877" t="s">
        <v>64</v>
      </c>
      <c r="CC285" s="877" t="s">
        <v>64</v>
      </c>
      <c r="CD285" s="877" t="s">
        <v>64</v>
      </c>
    </row>
    <row r="286" spans="1:82" ht="15.75" x14ac:dyDescent="0.25">
      <c r="A286" s="876">
        <v>1252</v>
      </c>
      <c r="B286" s="511">
        <v>252</v>
      </c>
      <c r="C286" s="61">
        <v>5</v>
      </c>
      <c r="D286" s="29" t="s">
        <v>2121</v>
      </c>
      <c r="E286" s="27">
        <v>10518</v>
      </c>
      <c r="F286" s="911" t="s">
        <v>2119</v>
      </c>
      <c r="G286" s="911" t="s">
        <v>2119</v>
      </c>
      <c r="H286" s="952">
        <v>56.0027397260274</v>
      </c>
      <c r="I286" s="514">
        <v>35.987654320987652</v>
      </c>
      <c r="J286" s="511">
        <v>0</v>
      </c>
      <c r="K286" s="514">
        <v>2</v>
      </c>
      <c r="L286" s="511">
        <v>1</v>
      </c>
      <c r="M286" s="936">
        <v>45</v>
      </c>
      <c r="N286" s="916"/>
      <c r="O286" s="914"/>
      <c r="P286" s="915"/>
      <c r="Q286" s="916"/>
      <c r="R286" s="227"/>
      <c r="S286" s="227">
        <v>9.406952965235174</v>
      </c>
      <c r="T286" s="334">
        <v>27</v>
      </c>
      <c r="U286" s="334"/>
      <c r="V286" s="937"/>
      <c r="W286" s="937"/>
      <c r="X286" s="938">
        <v>56.665639546175498</v>
      </c>
      <c r="Y286" s="28">
        <f>VLOOKUP($A:$A,Variables_extraites!$A:$AD,7,FALSE)</f>
        <v>0</v>
      </c>
      <c r="Z286" s="28">
        <f>VLOOKUP($A:$A,Variables_extraites!$A:$AD,8,FALSE)</f>
        <v>0</v>
      </c>
      <c r="AA286" s="28">
        <f>VLOOKUP($A:$A,Variables_extraites!$A:$AD,9,FALSE)</f>
        <v>11.9</v>
      </c>
      <c r="AB286" s="28">
        <f>VLOOKUP($A:$A,Variables_extraites!$A:$AD,10,FALSE)</f>
        <v>1</v>
      </c>
      <c r="AC286" s="28" t="str">
        <f>VLOOKUP($A:$A,Variables_extraites!$A:$AD,11,FALSE)</f>
        <v>NA</v>
      </c>
      <c r="AD286" s="28" t="str">
        <f>VLOOKUP($A:$A,Variables_extraites!$A:$AD,12,FALSE)</f>
        <v>NA</v>
      </c>
      <c r="AE286" s="74">
        <f>VLOOKUP($A:$A,Variables_extraites!$A:$AD,13,FALSE)</f>
        <v>27</v>
      </c>
      <c r="AF286" s="74">
        <f>VLOOKUP($A:$A,Variables_extraites!$A:$AD,14,FALSE)</f>
        <v>0.83636363636363631</v>
      </c>
      <c r="AG286" s="84">
        <f>VLOOKUP($A:$A,Variables_extraites!$A:$AD,15,FALSE)</f>
        <v>19</v>
      </c>
      <c r="AH286" s="74" t="str">
        <f>VLOOKUP($A:$A,Variables_extraites!$A:$AD,16,FALSE)</f>
        <v>NA</v>
      </c>
      <c r="AI286" s="58" t="str">
        <f>VLOOKUP($A:$A,Variables_extraites!$A:$AD,17,FALSE)</f>
        <v>NA</v>
      </c>
      <c r="AJ286" s="58" t="str">
        <f>VLOOKUP($A:$A,Variables_extraites!$A:$AD,18,FALSE)</f>
        <v>NA</v>
      </c>
      <c r="AK286" s="74">
        <f>VLOOKUP($A:$A,Variables_extraites!$A:$AD,19,FALSE)</f>
        <v>0</v>
      </c>
      <c r="AL286" s="58" t="str">
        <f>VLOOKUP($A:$A,Variables_extraites!$A:$AD,20,FALSE)</f>
        <v>NA</v>
      </c>
      <c r="AM286" s="74" t="str">
        <f>VLOOKUP($A:$A,Variables_extraites!$A:$AD,21,FALSE)</f>
        <v>NA</v>
      </c>
      <c r="AN286" s="74" t="str">
        <f>VLOOKUP($A:$A,Variables_extraites!$A:$AD,22,FALSE)</f>
        <v>NA</v>
      </c>
      <c r="AO286" s="58" t="str">
        <f>VLOOKUP($A:$A,Variables_extraites!$A:$AD,23,FALSE)</f>
        <v>NA</v>
      </c>
      <c r="AP286" s="74" t="str">
        <f>VLOOKUP($A:$A,Variables_extraites!$A:$AD,24,FALSE)</f>
        <v>NA</v>
      </c>
      <c r="AQ286" s="74" t="str">
        <f>VLOOKUP($A:$A,Variables_extraites!$A:$AD,25,FALSE)</f>
        <v>NA</v>
      </c>
      <c r="AR286" s="58" t="str">
        <f>VLOOKUP($A:$A,Variables_extraites!$A:$AD,26,FALSE)</f>
        <v>NA</v>
      </c>
      <c r="AS286" s="74" t="str">
        <f>VLOOKUP($A:$A,Variables_extraites!$A:$AD,27,FALSE)</f>
        <v>NA</v>
      </c>
      <c r="AT286" s="74" t="str">
        <f>VLOOKUP($A:$A,Variables_extraites!$A:$AD,28,FALSE)</f>
        <v>NA</v>
      </c>
      <c r="AU286" s="74" t="str">
        <f>VLOOKUP($A:$A,Variables_extraites!$A:$AD,29,FALSE)</f>
        <v>NA</v>
      </c>
      <c r="AV286" s="74" t="str">
        <f>VLOOKUP($A:$A,Variables_extraites!$A:$AD,30,FALSE)</f>
        <v>NA</v>
      </c>
      <c r="AW286" s="877">
        <v>8.5126219614242498</v>
      </c>
      <c r="AX286" s="877">
        <v>6.3593103168904399</v>
      </c>
      <c r="AY286" s="877">
        <v>4.0617761975866902</v>
      </c>
      <c r="AZ286" s="877">
        <v>4.0513721017210296</v>
      </c>
      <c r="BA286" s="877">
        <v>6.1379133220884103</v>
      </c>
      <c r="BB286" s="877">
        <v>8.5761441821296795</v>
      </c>
      <c r="BC286" s="877">
        <v>7.5187711627112801</v>
      </c>
      <c r="BD286" s="877">
        <v>7.9180880275702199</v>
      </c>
      <c r="BE286" s="877">
        <v>6.0923343111861996</v>
      </c>
      <c r="BF286" s="877">
        <v>1.59454854955035</v>
      </c>
      <c r="BG286" s="877">
        <v>6.5082701755677999</v>
      </c>
      <c r="BH286" s="877">
        <v>7.1177989196212996</v>
      </c>
      <c r="BI286" s="877">
        <v>7.4780819765570703</v>
      </c>
      <c r="BJ286" s="877">
        <v>4.2257376534660596</v>
      </c>
      <c r="BK286" s="877">
        <v>6.2176184853510499</v>
      </c>
      <c r="BL286" s="877">
        <v>7.0117863312066104</v>
      </c>
      <c r="BM286" s="877">
        <v>6.5020759560457897</v>
      </c>
      <c r="BN286" s="877">
        <v>6.55933884760654</v>
      </c>
      <c r="BO286" s="877">
        <v>5.7642081301399504</v>
      </c>
      <c r="BP286" s="877">
        <v>5.9643986322031797</v>
      </c>
      <c r="BQ286" s="877">
        <v>8.1583067283139794</v>
      </c>
      <c r="BR286" s="877">
        <v>-1.9378782880922001</v>
      </c>
      <c r="BS286" s="877">
        <v>10.439332242296301</v>
      </c>
      <c r="BT286" s="877">
        <v>-0.736965594166206</v>
      </c>
      <c r="BU286" s="877">
        <v>6.53028927798578</v>
      </c>
      <c r="BV286" s="877">
        <v>5.8843537068479899</v>
      </c>
      <c r="BW286" s="877">
        <v>3.9335726382610199</v>
      </c>
      <c r="BX286" s="877">
        <v>12.451679911544799</v>
      </c>
      <c r="BY286" s="877">
        <v>3.3030500846816699</v>
      </c>
      <c r="BZ286" s="877">
        <v>6.0825748663395203</v>
      </c>
      <c r="CA286" s="877">
        <v>4.6993295256731598</v>
      </c>
      <c r="CB286" s="877">
        <v>6.36910504520527</v>
      </c>
      <c r="CC286" s="877">
        <v>8.4681675660779892</v>
      </c>
      <c r="CD286" s="877">
        <v>11.1762978364626</v>
      </c>
    </row>
    <row r="287" spans="1:82" ht="15.75" x14ac:dyDescent="0.25">
      <c r="A287" s="876">
        <v>1253</v>
      </c>
      <c r="B287" s="735">
        <v>253</v>
      </c>
      <c r="C287" s="27">
        <v>5</v>
      </c>
      <c r="D287" s="29" t="s">
        <v>2121</v>
      </c>
      <c r="E287" s="27">
        <v>10566</v>
      </c>
      <c r="F287" s="911" t="s">
        <v>2119</v>
      </c>
      <c r="G287" s="911"/>
      <c r="H287" s="107">
        <v>65.895890410958899</v>
      </c>
      <c r="I287" s="107">
        <v>25.4</v>
      </c>
      <c r="J287" s="735">
        <v>0</v>
      </c>
      <c r="K287" s="74"/>
      <c r="L287" s="27">
        <v>1</v>
      </c>
      <c r="M287" s="939">
        <v>72</v>
      </c>
      <c r="N287" s="940"/>
      <c r="O287" s="933"/>
      <c r="P287" s="941"/>
      <c r="Q287" s="940"/>
      <c r="R287" s="72"/>
      <c r="S287" s="72"/>
      <c r="T287" s="942"/>
      <c r="U287" s="943"/>
      <c r="V287" s="944"/>
      <c r="W287" s="944"/>
      <c r="X287" s="582"/>
      <c r="Y287" s="28" t="str">
        <f>VLOOKUP($A:$A,Variables_extraites!$A:$AD,7,FALSE)</f>
        <v>NA</v>
      </c>
      <c r="Z287" s="28" t="str">
        <f>VLOOKUP($A:$A,Variables_extraites!$A:$AD,8,FALSE)</f>
        <v>NA</v>
      </c>
      <c r="AA287" s="28">
        <f>VLOOKUP($A:$A,Variables_extraites!$A:$AD,9,FALSE)</f>
        <v>15.9</v>
      </c>
      <c r="AB287" s="28" t="str">
        <f>VLOOKUP($A:$A,Variables_extraites!$A:$AD,10,FALSE)</f>
        <v>NA</v>
      </c>
      <c r="AC287" s="28" t="str">
        <f>VLOOKUP($A:$A,Variables_extraites!$A:$AD,11,FALSE)</f>
        <v>NA</v>
      </c>
      <c r="AD287" s="28" t="str">
        <f>VLOOKUP($A:$A,Variables_extraites!$A:$AD,12,FALSE)</f>
        <v>NA</v>
      </c>
      <c r="AE287" s="74" t="str">
        <f>VLOOKUP($A:$A,Variables_extraites!$A:$AD,13,FALSE)</f>
        <v>NA</v>
      </c>
      <c r="AF287" s="74" t="str">
        <f>VLOOKUP($A:$A,Variables_extraites!$A:$AD,14,FALSE)</f>
        <v>NA</v>
      </c>
      <c r="AG287" s="84" t="str">
        <f>VLOOKUP($A:$A,Variables_extraites!$A:$AD,15,FALSE)</f>
        <v>NA</v>
      </c>
      <c r="AH287" s="74" t="str">
        <f>VLOOKUP($A:$A,Variables_extraites!$A:$AD,16,FALSE)</f>
        <v>NA</v>
      </c>
      <c r="AI287" s="58" t="str">
        <f>VLOOKUP($A:$A,Variables_extraites!$A:$AD,17,FALSE)</f>
        <v>NA</v>
      </c>
      <c r="AJ287" s="58" t="str">
        <f>VLOOKUP($A:$A,Variables_extraites!$A:$AD,18,FALSE)</f>
        <v>NA</v>
      </c>
      <c r="AK287" s="74" t="str">
        <f>VLOOKUP($A:$A,Variables_extraites!$A:$AD,19,FALSE)</f>
        <v>NA</v>
      </c>
      <c r="AL287" s="58" t="str">
        <f>VLOOKUP($A:$A,Variables_extraites!$A:$AD,20,FALSE)</f>
        <v>NA</v>
      </c>
      <c r="AM287" s="74" t="str">
        <f>VLOOKUP($A:$A,Variables_extraites!$A:$AD,21,FALSE)</f>
        <v>NA</v>
      </c>
      <c r="AN287" s="74" t="str">
        <f>VLOOKUP($A:$A,Variables_extraites!$A:$AD,22,FALSE)</f>
        <v>NA</v>
      </c>
      <c r="AO287" s="58" t="str">
        <f>VLOOKUP($A:$A,Variables_extraites!$A:$AD,23,FALSE)</f>
        <v>NA</v>
      </c>
      <c r="AP287" s="74" t="str">
        <f>VLOOKUP($A:$A,Variables_extraites!$A:$AD,24,FALSE)</f>
        <v>NA</v>
      </c>
      <c r="AQ287" s="74" t="str">
        <f>VLOOKUP($A:$A,Variables_extraites!$A:$AD,25,FALSE)</f>
        <v>NA</v>
      </c>
      <c r="AR287" s="58" t="str">
        <f>VLOOKUP($A:$A,Variables_extraites!$A:$AD,26,FALSE)</f>
        <v>NA</v>
      </c>
      <c r="AS287" s="74" t="str">
        <f>VLOOKUP($A:$A,Variables_extraites!$A:$AD,27,FALSE)</f>
        <v>NA</v>
      </c>
      <c r="AT287" s="74" t="str">
        <f>VLOOKUP($A:$A,Variables_extraites!$A:$AD,28,FALSE)</f>
        <v>NA</v>
      </c>
      <c r="AU287" s="74" t="str">
        <f>VLOOKUP($A:$A,Variables_extraites!$A:$AD,29,FALSE)</f>
        <v>NA</v>
      </c>
      <c r="AV287" s="74" t="str">
        <f>VLOOKUP($A:$A,Variables_extraites!$A:$AD,30,FALSE)</f>
        <v>NA</v>
      </c>
      <c r="AW287" s="872" t="s">
        <v>64</v>
      </c>
      <c r="AX287" s="872" t="s">
        <v>64</v>
      </c>
      <c r="AY287" s="872" t="s">
        <v>64</v>
      </c>
      <c r="AZ287" s="872" t="s">
        <v>64</v>
      </c>
      <c r="BA287" s="872" t="s">
        <v>64</v>
      </c>
      <c r="BB287" s="872" t="s">
        <v>64</v>
      </c>
      <c r="BC287" s="872" t="s">
        <v>64</v>
      </c>
      <c r="BD287" s="872" t="s">
        <v>64</v>
      </c>
      <c r="BE287" s="872" t="s">
        <v>64</v>
      </c>
      <c r="BF287" s="872" t="s">
        <v>64</v>
      </c>
      <c r="BG287" s="872" t="s">
        <v>64</v>
      </c>
      <c r="BH287" s="872" t="s">
        <v>64</v>
      </c>
      <c r="BI287" s="872" t="s">
        <v>64</v>
      </c>
      <c r="BJ287" s="872" t="s">
        <v>64</v>
      </c>
      <c r="BK287" s="872" t="s">
        <v>64</v>
      </c>
      <c r="BL287" s="872" t="s">
        <v>64</v>
      </c>
      <c r="BM287" s="872" t="s">
        <v>64</v>
      </c>
      <c r="BN287" s="872" t="s">
        <v>64</v>
      </c>
      <c r="BO287" s="872" t="s">
        <v>64</v>
      </c>
      <c r="BP287" s="872" t="s">
        <v>64</v>
      </c>
      <c r="BQ287" s="872" t="s">
        <v>64</v>
      </c>
      <c r="BR287" s="872" t="s">
        <v>64</v>
      </c>
      <c r="BS287" s="872" t="s">
        <v>64</v>
      </c>
      <c r="BT287" s="872" t="s">
        <v>64</v>
      </c>
      <c r="BU287" s="872" t="s">
        <v>64</v>
      </c>
      <c r="BV287" s="872" t="s">
        <v>64</v>
      </c>
      <c r="BW287" s="872" t="s">
        <v>64</v>
      </c>
      <c r="BX287" s="872" t="s">
        <v>64</v>
      </c>
      <c r="BY287" s="872" t="s">
        <v>64</v>
      </c>
      <c r="BZ287" s="872" t="s">
        <v>64</v>
      </c>
      <c r="CA287" s="872" t="s">
        <v>64</v>
      </c>
      <c r="CB287" s="872" t="s">
        <v>64</v>
      </c>
      <c r="CC287" s="872" t="s">
        <v>64</v>
      </c>
      <c r="CD287" s="872" t="s">
        <v>64</v>
      </c>
    </row>
    <row r="288" spans="1:82" ht="15.75" x14ac:dyDescent="0.25">
      <c r="A288" s="876">
        <v>1265</v>
      </c>
      <c r="B288" s="511">
        <v>265</v>
      </c>
      <c r="C288" s="61">
        <v>5</v>
      </c>
      <c r="D288" s="29" t="s">
        <v>2121</v>
      </c>
      <c r="E288" s="27">
        <v>10526</v>
      </c>
      <c r="F288" s="911" t="s">
        <v>2119</v>
      </c>
      <c r="G288" s="911"/>
      <c r="H288" s="512">
        <v>67.421917808219206</v>
      </c>
      <c r="I288" s="514">
        <v>25.729951116395828</v>
      </c>
      <c r="J288" s="511">
        <v>0</v>
      </c>
      <c r="K288" s="514">
        <v>2</v>
      </c>
      <c r="L288" s="511">
        <v>0</v>
      </c>
      <c r="M288" s="936">
        <v>83</v>
      </c>
      <c r="N288" s="916"/>
      <c r="O288" s="914"/>
      <c r="P288" s="915"/>
      <c r="Q288" s="916"/>
      <c r="R288" s="227"/>
      <c r="S288" s="227">
        <v>8.8050314465408803</v>
      </c>
      <c r="T288" s="334"/>
      <c r="U288" s="334"/>
      <c r="V288" s="937"/>
      <c r="W288" s="937"/>
      <c r="X288" s="938">
        <v>71.475474197998494</v>
      </c>
      <c r="Y288" s="28">
        <f>VLOOKUP($A:$A,Variables_extraites!$A:$AD,7,FALSE)</f>
        <v>0</v>
      </c>
      <c r="Z288" s="28">
        <f>VLOOKUP($A:$A,Variables_extraites!$A:$AD,8,FALSE)</f>
        <v>0</v>
      </c>
      <c r="AA288" s="28">
        <f>VLOOKUP($A:$A,Variables_extraites!$A:$AD,9,FALSE)</f>
        <v>14.1</v>
      </c>
      <c r="AB288" s="28">
        <f>VLOOKUP($A:$A,Variables_extraites!$A:$AD,10,FALSE)</f>
        <v>1</v>
      </c>
      <c r="AC288" s="28" t="str">
        <f>VLOOKUP($A:$A,Variables_extraites!$A:$AD,11,FALSE)</f>
        <v>NA</v>
      </c>
      <c r="AD288" s="28" t="str">
        <f>VLOOKUP($A:$A,Variables_extraites!$A:$AD,12,FALSE)</f>
        <v>NA</v>
      </c>
      <c r="AE288" s="74">
        <f>VLOOKUP($A:$A,Variables_extraites!$A:$AD,13,FALSE)</f>
        <v>22</v>
      </c>
      <c r="AF288" s="74">
        <f>VLOOKUP($A:$A,Variables_extraites!$A:$AD,14,FALSE)</f>
        <v>1.2444444444444445</v>
      </c>
      <c r="AG288" s="84" t="str">
        <f>VLOOKUP($A:$A,Variables_extraites!$A:$AD,15,FALSE)</f>
        <v>NA</v>
      </c>
      <c r="AH288" s="74" t="str">
        <f>VLOOKUP($A:$A,Variables_extraites!$A:$AD,16,FALSE)</f>
        <v>NA</v>
      </c>
      <c r="AI288" s="58" t="str">
        <f>VLOOKUP($A:$A,Variables_extraites!$A:$AD,17,FALSE)</f>
        <v>NA</v>
      </c>
      <c r="AJ288" s="58" t="str">
        <f>VLOOKUP($A:$A,Variables_extraites!$A:$AD,18,FALSE)</f>
        <v>NA</v>
      </c>
      <c r="AK288" s="74">
        <f>VLOOKUP($A:$A,Variables_extraites!$A:$AD,19,FALSE)</f>
        <v>1</v>
      </c>
      <c r="AL288" s="58">
        <f>VLOOKUP($A:$A,Variables_extraites!$A:$AD,20,FALSE)</f>
        <v>43331</v>
      </c>
      <c r="AM288" s="74">
        <f>VLOOKUP($A:$A,Variables_extraites!$A:$AD,21,FALSE)</f>
        <v>29</v>
      </c>
      <c r="AN288" s="74" t="str">
        <f>VLOOKUP($A:$A,Variables_extraites!$A:$AD,22,FALSE)</f>
        <v>NA</v>
      </c>
      <c r="AO288" s="58" t="str">
        <f>VLOOKUP($A:$A,Variables_extraites!$A:$AD,23,FALSE)</f>
        <v>NA</v>
      </c>
      <c r="AP288" s="74" t="str">
        <f>VLOOKUP($A:$A,Variables_extraites!$A:$AD,24,FALSE)</f>
        <v>NA</v>
      </c>
      <c r="AQ288" s="74" t="str">
        <f>VLOOKUP($A:$A,Variables_extraites!$A:$AD,25,FALSE)</f>
        <v>NA</v>
      </c>
      <c r="AR288" s="58" t="str">
        <f>VLOOKUP($A:$A,Variables_extraites!$A:$AD,26,FALSE)</f>
        <v>NA</v>
      </c>
      <c r="AS288" s="74" t="str">
        <f>VLOOKUP($A:$A,Variables_extraites!$A:$AD,27,FALSE)</f>
        <v>NA</v>
      </c>
      <c r="AT288" s="74" t="str">
        <f>VLOOKUP($A:$A,Variables_extraites!$A:$AD,28,FALSE)</f>
        <v>NA</v>
      </c>
      <c r="AU288" s="74" t="str">
        <f>VLOOKUP($A:$A,Variables_extraites!$A:$AD,29,FALSE)</f>
        <v>NA</v>
      </c>
      <c r="AV288" s="74" t="str">
        <f>VLOOKUP($A:$A,Variables_extraites!$A:$AD,30,FALSE)</f>
        <v>NA</v>
      </c>
      <c r="AW288" s="877" t="s">
        <v>64</v>
      </c>
      <c r="AX288" s="877" t="s">
        <v>64</v>
      </c>
      <c r="AY288" s="877" t="s">
        <v>64</v>
      </c>
      <c r="AZ288" s="877" t="s">
        <v>64</v>
      </c>
      <c r="BA288" s="877" t="s">
        <v>64</v>
      </c>
      <c r="BB288" s="877" t="s">
        <v>64</v>
      </c>
      <c r="BC288" s="877" t="s">
        <v>64</v>
      </c>
      <c r="BD288" s="877" t="s">
        <v>64</v>
      </c>
      <c r="BE288" s="877" t="s">
        <v>64</v>
      </c>
      <c r="BF288" s="877" t="s">
        <v>64</v>
      </c>
      <c r="BG288" s="877" t="s">
        <v>64</v>
      </c>
      <c r="BH288" s="877" t="s">
        <v>64</v>
      </c>
      <c r="BI288" s="877" t="s">
        <v>64</v>
      </c>
      <c r="BJ288" s="877" t="s">
        <v>64</v>
      </c>
      <c r="BK288" s="877" t="s">
        <v>64</v>
      </c>
      <c r="BL288" s="877" t="s">
        <v>64</v>
      </c>
      <c r="BM288" s="877" t="s">
        <v>64</v>
      </c>
      <c r="BN288" s="877" t="s">
        <v>64</v>
      </c>
      <c r="BO288" s="877" t="s">
        <v>64</v>
      </c>
      <c r="BP288" s="877" t="s">
        <v>64</v>
      </c>
      <c r="BQ288" s="877" t="s">
        <v>64</v>
      </c>
      <c r="BR288" s="877" t="s">
        <v>64</v>
      </c>
      <c r="BS288" s="877" t="s">
        <v>64</v>
      </c>
      <c r="BT288" s="877" t="s">
        <v>64</v>
      </c>
      <c r="BU288" s="877" t="s">
        <v>64</v>
      </c>
      <c r="BV288" s="877" t="s">
        <v>64</v>
      </c>
      <c r="BW288" s="877" t="s">
        <v>64</v>
      </c>
      <c r="BX288" s="877" t="s">
        <v>64</v>
      </c>
      <c r="BY288" s="877" t="s">
        <v>64</v>
      </c>
      <c r="BZ288" s="877" t="s">
        <v>64</v>
      </c>
      <c r="CA288" s="877" t="s">
        <v>64</v>
      </c>
      <c r="CB288" s="877" t="s">
        <v>64</v>
      </c>
      <c r="CC288" s="877" t="s">
        <v>64</v>
      </c>
      <c r="CD288" s="877" t="s">
        <v>64</v>
      </c>
    </row>
    <row r="289" spans="1:82" ht="15.75" x14ac:dyDescent="0.25">
      <c r="A289" s="876">
        <v>1271</v>
      </c>
      <c r="B289" s="511">
        <v>271</v>
      </c>
      <c r="C289" s="61">
        <v>5</v>
      </c>
      <c r="D289" s="29" t="s">
        <v>2121</v>
      </c>
      <c r="E289" s="27">
        <v>10562</v>
      </c>
      <c r="F289" s="911" t="s">
        <v>2119</v>
      </c>
      <c r="G289" s="911" t="s">
        <v>2119</v>
      </c>
      <c r="H289" s="512">
        <v>65.084931506849301</v>
      </c>
      <c r="I289" s="514">
        <v>21.517591633532696</v>
      </c>
      <c r="J289" s="511">
        <v>0</v>
      </c>
      <c r="K289" s="514">
        <v>3</v>
      </c>
      <c r="L289" s="511">
        <v>0</v>
      </c>
      <c r="M289" s="936">
        <v>36</v>
      </c>
      <c r="N289" s="916"/>
      <c r="O289" s="914"/>
      <c r="P289" s="915"/>
      <c r="Q289" s="916"/>
      <c r="R289" s="227"/>
      <c r="S289" s="227">
        <v>27.333333333333332</v>
      </c>
      <c r="T289" s="334">
        <v>42</v>
      </c>
      <c r="U289" s="334"/>
      <c r="V289" s="937"/>
      <c r="W289" s="937"/>
      <c r="X289" s="938">
        <v>88.465354988661602</v>
      </c>
      <c r="Y289" s="28">
        <f>VLOOKUP($A:$A,Variables_extraites!$A:$AD,7,FALSE)</f>
        <v>0</v>
      </c>
      <c r="Z289" s="28">
        <f>VLOOKUP($A:$A,Variables_extraites!$A:$AD,8,FALSE)</f>
        <v>0</v>
      </c>
      <c r="AA289" s="28">
        <f>VLOOKUP($A:$A,Variables_extraites!$A:$AD,9,FALSE)</f>
        <v>12</v>
      </c>
      <c r="AB289" s="28">
        <f>VLOOKUP($A:$A,Variables_extraites!$A:$AD,10,FALSE)</f>
        <v>1</v>
      </c>
      <c r="AC289" s="28" t="str">
        <f>VLOOKUP($A:$A,Variables_extraites!$A:$AD,11,FALSE)</f>
        <v>NA</v>
      </c>
      <c r="AD289" s="28" t="str">
        <f>VLOOKUP($A:$A,Variables_extraites!$A:$AD,12,FALSE)</f>
        <v>NA</v>
      </c>
      <c r="AE289" s="74">
        <f>VLOOKUP($A:$A,Variables_extraites!$A:$AD,13,FALSE)</f>
        <v>29</v>
      </c>
      <c r="AF289" s="74">
        <f>VLOOKUP($A:$A,Variables_extraites!$A:$AD,14,FALSE)</f>
        <v>2.8275862068965516</v>
      </c>
      <c r="AG289" s="84" t="str">
        <f>VLOOKUP($A:$A,Variables_extraites!$A:$AD,15,FALSE)</f>
        <v>NA</v>
      </c>
      <c r="AH289" s="74" t="str">
        <f>VLOOKUP($A:$A,Variables_extraites!$A:$AD,16,FALSE)</f>
        <v>NA</v>
      </c>
      <c r="AI289" s="58" t="str">
        <f>VLOOKUP($A:$A,Variables_extraites!$A:$AD,17,FALSE)</f>
        <v>NA</v>
      </c>
      <c r="AJ289" s="58" t="str">
        <f>VLOOKUP($A:$A,Variables_extraites!$A:$AD,18,FALSE)</f>
        <v>NA</v>
      </c>
      <c r="AK289" s="74">
        <f>VLOOKUP($A:$A,Variables_extraites!$A:$AD,19,FALSE)</f>
        <v>1</v>
      </c>
      <c r="AL289" s="58">
        <f>VLOOKUP($A:$A,Variables_extraites!$A:$AD,20,FALSE)</f>
        <v>42776</v>
      </c>
      <c r="AM289" s="74">
        <f>VLOOKUP($A:$A,Variables_extraites!$A:$AD,21,FALSE)</f>
        <v>7</v>
      </c>
      <c r="AN289" s="74" t="str">
        <f>VLOOKUP($A:$A,Variables_extraites!$A:$AD,22,FALSE)</f>
        <v>NA</v>
      </c>
      <c r="AO289" s="58" t="str">
        <f>VLOOKUP($A:$A,Variables_extraites!$A:$AD,23,FALSE)</f>
        <v>NA</v>
      </c>
      <c r="AP289" s="74" t="str">
        <f>VLOOKUP($A:$A,Variables_extraites!$A:$AD,24,FALSE)</f>
        <v>NA</v>
      </c>
      <c r="AQ289" s="74" t="str">
        <f>VLOOKUP($A:$A,Variables_extraites!$A:$AD,25,FALSE)</f>
        <v>NA</v>
      </c>
      <c r="AR289" s="58" t="str">
        <f>VLOOKUP($A:$A,Variables_extraites!$A:$AD,26,FALSE)</f>
        <v>NA</v>
      </c>
      <c r="AS289" s="74" t="str">
        <f>VLOOKUP($A:$A,Variables_extraites!$A:$AD,27,FALSE)</f>
        <v>NA</v>
      </c>
      <c r="AT289" s="74" t="str">
        <f>VLOOKUP($A:$A,Variables_extraites!$A:$AD,28,FALSE)</f>
        <v>NA</v>
      </c>
      <c r="AU289" s="74" t="str">
        <f>VLOOKUP($A:$A,Variables_extraites!$A:$AD,29,FALSE)</f>
        <v>NA</v>
      </c>
      <c r="AV289" s="74" t="str">
        <f>VLOOKUP($A:$A,Variables_extraites!$A:$AD,30,FALSE)</f>
        <v>NA</v>
      </c>
      <c r="AW289" s="877">
        <v>8.7191492075623405</v>
      </c>
      <c r="AX289" s="877">
        <v>6.7691105288061904</v>
      </c>
      <c r="AY289" s="877">
        <v>5.3899109250716704</v>
      </c>
      <c r="AZ289" s="877">
        <v>2.8639384504239702</v>
      </c>
      <c r="BA289" s="877">
        <v>7.5714492854535598</v>
      </c>
      <c r="BB289" s="877">
        <v>8.4113414984628996</v>
      </c>
      <c r="BC289" s="877">
        <v>8.3126107229897706</v>
      </c>
      <c r="BD289" s="877">
        <v>7.9098930837700401</v>
      </c>
      <c r="BE289" s="877">
        <v>6.3506740371144899</v>
      </c>
      <c r="BF289" s="877">
        <v>0.87184364850931795</v>
      </c>
      <c r="BG289" s="877">
        <v>6.6380738371807197</v>
      </c>
      <c r="BH289" s="877">
        <v>7.39951292418296</v>
      </c>
      <c r="BI289" s="877">
        <v>7.9864109352520396</v>
      </c>
      <c r="BJ289" s="877">
        <v>5.0338634518662797</v>
      </c>
      <c r="BK289" s="877">
        <v>6.3617683594191501</v>
      </c>
      <c r="BL289" s="877">
        <v>7.68601020769285</v>
      </c>
      <c r="BM289" s="877">
        <v>6.5639207751532904</v>
      </c>
      <c r="BN289" s="877">
        <v>7.0087647448634396</v>
      </c>
      <c r="BO289" s="877">
        <v>5.8641861446542798</v>
      </c>
      <c r="BP289" s="877">
        <v>5.9269482479497704</v>
      </c>
      <c r="BQ289" s="877">
        <v>8.3999828087252908</v>
      </c>
      <c r="BR289" s="877">
        <v>-1.9378782880922001</v>
      </c>
      <c r="BS289" s="877">
        <v>10.690216280422</v>
      </c>
      <c r="BT289" s="877">
        <v>0.33342373372519202</v>
      </c>
      <c r="BU289" s="877">
        <v>7.4072677642447298</v>
      </c>
      <c r="BV289" s="877">
        <v>6.7436226760676501</v>
      </c>
      <c r="BW289" s="877">
        <v>4.9932214673689401</v>
      </c>
      <c r="BX289" s="877">
        <v>11.4823088249395</v>
      </c>
      <c r="BY289" s="877">
        <v>3.02502879449152</v>
      </c>
      <c r="BZ289" s="877">
        <v>6.1822950250254802</v>
      </c>
      <c r="CA289" s="877">
        <v>3.9504684141501198</v>
      </c>
      <c r="CB289" s="877">
        <v>5.30001379991399</v>
      </c>
      <c r="CC289" s="877">
        <v>9.3451460523369292</v>
      </c>
      <c r="CD289" s="877">
        <v>10.3567925466968</v>
      </c>
    </row>
    <row r="290" spans="1:82" ht="15.75" x14ac:dyDescent="0.25">
      <c r="A290" s="876">
        <v>1277</v>
      </c>
      <c r="B290" s="511">
        <v>277</v>
      </c>
      <c r="C290" s="61">
        <v>5</v>
      </c>
      <c r="D290" s="29" t="s">
        <v>2121</v>
      </c>
      <c r="E290" s="27">
        <v>10390</v>
      </c>
      <c r="F290" s="911" t="s">
        <v>2119</v>
      </c>
      <c r="G290" s="911" t="s">
        <v>2119</v>
      </c>
      <c r="H290" s="952">
        <v>62.342465753424698</v>
      </c>
      <c r="I290" s="514">
        <v>22.476586888657646</v>
      </c>
      <c r="J290" s="511">
        <v>1</v>
      </c>
      <c r="K290" s="514">
        <v>3</v>
      </c>
      <c r="L290" s="511">
        <v>0</v>
      </c>
      <c r="M290" s="936">
        <v>51</v>
      </c>
      <c r="N290" s="916"/>
      <c r="O290" s="914"/>
      <c r="P290" s="915"/>
      <c r="Q290" s="916"/>
      <c r="R290" s="227"/>
      <c r="S290" s="227">
        <v>24.2</v>
      </c>
      <c r="T290" s="334">
        <v>21</v>
      </c>
      <c r="U290" s="334"/>
      <c r="V290" s="937"/>
      <c r="W290" s="937"/>
      <c r="X290" s="938">
        <v>39.371435948375897</v>
      </c>
      <c r="Y290" s="28">
        <f>VLOOKUP($A:$A,Variables_extraites!$A:$AD,7,FALSE)</f>
        <v>0</v>
      </c>
      <c r="Z290" s="28">
        <f>VLOOKUP($A:$A,Variables_extraites!$A:$AD,8,FALSE)</f>
        <v>0</v>
      </c>
      <c r="AA290" s="28">
        <f>VLOOKUP($A:$A,Variables_extraites!$A:$AD,9,FALSE)</f>
        <v>12.6</v>
      </c>
      <c r="AB290" s="28">
        <f>VLOOKUP($A:$A,Variables_extraites!$A:$AD,10,FALSE)</f>
        <v>1</v>
      </c>
      <c r="AC290" s="28" t="str">
        <f>VLOOKUP($A:$A,Variables_extraites!$A:$AD,11,FALSE)</f>
        <v>NA</v>
      </c>
      <c r="AD290" s="28" t="str">
        <f>VLOOKUP($A:$A,Variables_extraites!$A:$AD,12,FALSE)</f>
        <v>NA</v>
      </c>
      <c r="AE290" s="74">
        <f>VLOOKUP($A:$A,Variables_extraites!$A:$AD,13,FALSE)</f>
        <v>33</v>
      </c>
      <c r="AF290" s="74" t="str">
        <f>VLOOKUP($A:$A,Variables_extraites!$A:$AD,14,FALSE)</f>
        <v>NA</v>
      </c>
      <c r="AG290" s="84">
        <f>VLOOKUP($A:$A,Variables_extraites!$A:$AD,15,FALSE)</f>
        <v>16</v>
      </c>
      <c r="AH290" s="74" t="str">
        <f>VLOOKUP($A:$A,Variables_extraites!$A:$AD,16,FALSE)</f>
        <v>NA</v>
      </c>
      <c r="AI290" s="58" t="str">
        <f>VLOOKUP($A:$A,Variables_extraites!$A:$AD,17,FALSE)</f>
        <v>NA</v>
      </c>
      <c r="AJ290" s="58" t="str">
        <f>VLOOKUP($A:$A,Variables_extraites!$A:$AD,18,FALSE)</f>
        <v>NA</v>
      </c>
      <c r="AK290" s="74">
        <f>VLOOKUP($A:$A,Variables_extraites!$A:$AD,19,FALSE)</f>
        <v>0</v>
      </c>
      <c r="AL290" s="58" t="str">
        <f>VLOOKUP($A:$A,Variables_extraites!$A:$AD,20,FALSE)</f>
        <v>NA</v>
      </c>
      <c r="AM290" s="74" t="str">
        <f>VLOOKUP($A:$A,Variables_extraites!$A:$AD,21,FALSE)</f>
        <v>NA</v>
      </c>
      <c r="AN290" s="74" t="str">
        <f>VLOOKUP($A:$A,Variables_extraites!$A:$AD,22,FALSE)</f>
        <v>NA</v>
      </c>
      <c r="AO290" s="58" t="str">
        <f>VLOOKUP($A:$A,Variables_extraites!$A:$AD,23,FALSE)</f>
        <v>NA</v>
      </c>
      <c r="AP290" s="74" t="str">
        <f>VLOOKUP($A:$A,Variables_extraites!$A:$AD,24,FALSE)</f>
        <v>NA</v>
      </c>
      <c r="AQ290" s="74" t="str">
        <f>VLOOKUP($A:$A,Variables_extraites!$A:$AD,25,FALSE)</f>
        <v>NA</v>
      </c>
      <c r="AR290" s="58" t="str">
        <f>VLOOKUP($A:$A,Variables_extraites!$A:$AD,26,FALSE)</f>
        <v>NA</v>
      </c>
      <c r="AS290" s="74" t="str">
        <f>VLOOKUP($A:$A,Variables_extraites!$A:$AD,27,FALSE)</f>
        <v>NA</v>
      </c>
      <c r="AT290" s="74" t="str">
        <f>VLOOKUP($A:$A,Variables_extraites!$A:$AD,28,FALSE)</f>
        <v>NA</v>
      </c>
      <c r="AU290" s="74" t="str">
        <f>VLOOKUP($A:$A,Variables_extraites!$A:$AD,29,FALSE)</f>
        <v>NA</v>
      </c>
      <c r="AV290" s="74" t="str">
        <f>VLOOKUP($A:$A,Variables_extraites!$A:$AD,30,FALSE)</f>
        <v>NA</v>
      </c>
      <c r="AW290" s="877">
        <v>8.8745818240636805</v>
      </c>
      <c r="AX290" s="877">
        <v>6.5008020530571597</v>
      </c>
      <c r="AY290" s="877">
        <v>4.2441259432837297</v>
      </c>
      <c r="AZ290" s="877">
        <v>3.53729606709084</v>
      </c>
      <c r="BA290" s="877">
        <v>7.4405369981416296</v>
      </c>
      <c r="BB290" s="877">
        <v>8.3051041333048001</v>
      </c>
      <c r="BC290" s="877">
        <v>7.4967339638282997</v>
      </c>
      <c r="BD290" s="877">
        <v>7.6532033620339801</v>
      </c>
      <c r="BE290" s="877">
        <v>6.0699598904597698</v>
      </c>
      <c r="BF290" s="877">
        <v>0.58496250072115596</v>
      </c>
      <c r="BG290" s="877">
        <v>5.50557340028202</v>
      </c>
      <c r="BH290" s="877">
        <v>6.1624920369375298</v>
      </c>
      <c r="BI290" s="877">
        <v>7.5638445288175697</v>
      </c>
      <c r="BJ290" s="877">
        <v>3.5570424152637199</v>
      </c>
      <c r="BK290" s="877">
        <v>6.1743265151739104</v>
      </c>
      <c r="BL290" s="877">
        <v>8.1435362769617807</v>
      </c>
      <c r="BM290" s="877">
        <v>6.6173572615913203</v>
      </c>
      <c r="BN290" s="877">
        <v>6.6284819943839004</v>
      </c>
      <c r="BO290" s="877">
        <v>5.4979316518962804</v>
      </c>
      <c r="BP290" s="877">
        <v>5.97407036702403</v>
      </c>
      <c r="BQ290" s="877">
        <v>7.3249005890771999</v>
      </c>
      <c r="BR290" s="877">
        <v>-0.45403163089470699</v>
      </c>
      <c r="BS290" s="877">
        <v>9.7858120753583702</v>
      </c>
      <c r="BT290" s="877">
        <v>1.03562390973072</v>
      </c>
      <c r="BU290" s="877">
        <v>3.9495349330170102</v>
      </c>
      <c r="BV290" s="877">
        <v>6.6841174128391598</v>
      </c>
      <c r="BW290" s="877">
        <v>7.2421261016579397</v>
      </c>
      <c r="BX290" s="877">
        <v>13.4456072227369</v>
      </c>
      <c r="BY290" s="877">
        <v>4.86245139132558</v>
      </c>
      <c r="BZ290" s="877">
        <v>9.5301917214687109</v>
      </c>
      <c r="CA290" s="877">
        <v>4.7918140711618298</v>
      </c>
      <c r="CB290" s="877">
        <v>3.91541550126817</v>
      </c>
      <c r="CC290" s="877">
        <v>4.4035665639117196</v>
      </c>
      <c r="CD290" s="877">
        <v>8.7501881656276499</v>
      </c>
    </row>
    <row r="291" spans="1:82" ht="15.75" x14ac:dyDescent="0.25">
      <c r="A291" s="876">
        <v>1278</v>
      </c>
      <c r="B291" s="511">
        <v>278</v>
      </c>
      <c r="C291" s="61">
        <v>5</v>
      </c>
      <c r="D291" s="29" t="s">
        <v>2121</v>
      </c>
      <c r="E291" s="27">
        <v>10456</v>
      </c>
      <c r="F291" s="911" t="s">
        <v>2119</v>
      </c>
      <c r="G291" s="911" t="s">
        <v>2119</v>
      </c>
      <c r="H291" s="952">
        <v>51.673972602739703</v>
      </c>
      <c r="I291" s="514">
        <v>26.798148217847871</v>
      </c>
      <c r="J291" s="511">
        <v>1</v>
      </c>
      <c r="K291" s="514">
        <v>3</v>
      </c>
      <c r="L291" s="511">
        <v>0</v>
      </c>
      <c r="M291" s="936">
        <v>40</v>
      </c>
      <c r="N291" s="916"/>
      <c r="O291" s="914"/>
      <c r="P291" s="915"/>
      <c r="Q291" s="916"/>
      <c r="R291" s="227"/>
      <c r="S291" s="227">
        <v>12.142857142857142</v>
      </c>
      <c r="T291" s="334">
        <v>23</v>
      </c>
      <c r="U291" s="334"/>
      <c r="V291" s="937"/>
      <c r="W291" s="937"/>
      <c r="X291" s="938">
        <v>108.137578468936</v>
      </c>
      <c r="Y291" s="28">
        <f>VLOOKUP($A:$A,Variables_extraites!$A:$AD,7,FALSE)</f>
        <v>0</v>
      </c>
      <c r="Z291" s="28">
        <f>VLOOKUP($A:$A,Variables_extraites!$A:$AD,8,FALSE)</f>
        <v>0</v>
      </c>
      <c r="AA291" s="28">
        <f>VLOOKUP($A:$A,Variables_extraites!$A:$AD,9,FALSE)</f>
        <v>11</v>
      </c>
      <c r="AB291" s="28">
        <f>VLOOKUP($A:$A,Variables_extraites!$A:$AD,10,FALSE)</f>
        <v>1</v>
      </c>
      <c r="AC291" s="28" t="str">
        <f>VLOOKUP($A:$A,Variables_extraites!$A:$AD,11,FALSE)</f>
        <v>NA</v>
      </c>
      <c r="AD291" s="28" t="str">
        <f>VLOOKUP($A:$A,Variables_extraites!$A:$AD,12,FALSE)</f>
        <v>NA</v>
      </c>
      <c r="AE291" s="74">
        <f>VLOOKUP($A:$A,Variables_extraites!$A:$AD,13,FALSE)</f>
        <v>36</v>
      </c>
      <c r="AF291" s="74">
        <f>VLOOKUP($A:$A,Variables_extraites!$A:$AD,14,FALSE)</f>
        <v>1.1643835616438356</v>
      </c>
      <c r="AG291" s="84">
        <f>VLOOKUP($A:$A,Variables_extraites!$A:$AD,15,FALSE)</f>
        <v>25</v>
      </c>
      <c r="AH291" s="74" t="str">
        <f>VLOOKUP($A:$A,Variables_extraites!$A:$AD,16,FALSE)</f>
        <v>NA</v>
      </c>
      <c r="AI291" s="58" t="str">
        <f>VLOOKUP($A:$A,Variables_extraites!$A:$AD,17,FALSE)</f>
        <v>NA</v>
      </c>
      <c r="AJ291" s="58" t="str">
        <f>VLOOKUP($A:$A,Variables_extraites!$A:$AD,18,FALSE)</f>
        <v>NA</v>
      </c>
      <c r="AK291" s="74">
        <f>VLOOKUP($A:$A,Variables_extraites!$A:$AD,19,FALSE)</f>
        <v>0</v>
      </c>
      <c r="AL291" s="58" t="str">
        <f>VLOOKUP($A:$A,Variables_extraites!$A:$AD,20,FALSE)</f>
        <v>NA</v>
      </c>
      <c r="AM291" s="74" t="str">
        <f>VLOOKUP($A:$A,Variables_extraites!$A:$AD,21,FALSE)</f>
        <v>NA</v>
      </c>
      <c r="AN291" s="74" t="str">
        <f>VLOOKUP($A:$A,Variables_extraites!$A:$AD,22,FALSE)</f>
        <v>NA</v>
      </c>
      <c r="AO291" s="58" t="str">
        <f>VLOOKUP($A:$A,Variables_extraites!$A:$AD,23,FALSE)</f>
        <v>NA</v>
      </c>
      <c r="AP291" s="74" t="str">
        <f>VLOOKUP($A:$A,Variables_extraites!$A:$AD,24,FALSE)</f>
        <v>NA</v>
      </c>
      <c r="AQ291" s="74" t="str">
        <f>VLOOKUP($A:$A,Variables_extraites!$A:$AD,25,FALSE)</f>
        <v>NA</v>
      </c>
      <c r="AR291" s="58" t="str">
        <f>VLOOKUP($A:$A,Variables_extraites!$A:$AD,26,FALSE)</f>
        <v>NA</v>
      </c>
      <c r="AS291" s="74" t="str">
        <f>VLOOKUP($A:$A,Variables_extraites!$A:$AD,27,FALSE)</f>
        <v>NA</v>
      </c>
      <c r="AT291" s="74" t="str">
        <f>VLOOKUP($A:$A,Variables_extraites!$A:$AD,28,FALSE)</f>
        <v>NA</v>
      </c>
      <c r="AU291" s="74" t="str">
        <f>VLOOKUP($A:$A,Variables_extraites!$A:$AD,29,FALSE)</f>
        <v>NA</v>
      </c>
      <c r="AV291" s="74" t="str">
        <f>VLOOKUP($A:$A,Variables_extraites!$A:$AD,30,FALSE)</f>
        <v>NA</v>
      </c>
      <c r="AW291" s="877">
        <v>8.4621750473874204</v>
      </c>
      <c r="AX291" s="877">
        <v>6.2363012668270903</v>
      </c>
      <c r="AY291" s="877">
        <v>2.9963887464476202</v>
      </c>
      <c r="AZ291" s="877">
        <v>3.08746284125034</v>
      </c>
      <c r="BA291" s="877">
        <v>7.5355864363548397</v>
      </c>
      <c r="BB291" s="877">
        <v>8.4589397069290992</v>
      </c>
      <c r="BC291" s="877">
        <v>7.0723202160326997</v>
      </c>
      <c r="BD291" s="877">
        <v>7.5712217250481002</v>
      </c>
      <c r="BE291" s="877">
        <v>6.0891591319112397</v>
      </c>
      <c r="BF291" s="877">
        <v>1.18903382439002</v>
      </c>
      <c r="BG291" s="877">
        <v>5.2611546726155698</v>
      </c>
      <c r="BH291" s="877">
        <v>5.6859401484459804</v>
      </c>
      <c r="BI291" s="877">
        <v>6.4640147245048896</v>
      </c>
      <c r="BJ291" s="877">
        <v>3.0426443374084902</v>
      </c>
      <c r="BK291" s="877">
        <v>5.4841381312016697</v>
      </c>
      <c r="BL291" s="877">
        <v>8.1423623789633996</v>
      </c>
      <c r="BM291" s="877">
        <v>6.07681559705083</v>
      </c>
      <c r="BN291" s="877">
        <v>5.9481335778403999</v>
      </c>
      <c r="BO291" s="877">
        <v>5.1639012138145404</v>
      </c>
      <c r="BP291" s="877">
        <v>5.0343037677680398</v>
      </c>
      <c r="BQ291" s="877">
        <v>7.0303360783709596</v>
      </c>
      <c r="BR291" s="877">
        <v>-0.51457317282975801</v>
      </c>
      <c r="BS291" s="877">
        <v>9.2772641494185706</v>
      </c>
      <c r="BT291" s="877">
        <v>-1.5563933485243899</v>
      </c>
      <c r="BU291" s="877">
        <v>3.8787253414801102</v>
      </c>
      <c r="BV291" s="877">
        <v>6.5918589049871699</v>
      </c>
      <c r="BW291" s="877">
        <v>5.4505514433064803</v>
      </c>
      <c r="BX291" s="877">
        <v>12.887014936783901</v>
      </c>
      <c r="BY291" s="877">
        <v>4.5601035134647399</v>
      </c>
      <c r="BZ291" s="877">
        <v>6.3668467352626399</v>
      </c>
      <c r="CA291" s="877">
        <v>5.3165078191031103</v>
      </c>
      <c r="CB291" s="877">
        <v>6.5201682015213098</v>
      </c>
      <c r="CC291" s="877">
        <v>4.3932985143098602</v>
      </c>
      <c r="CD291" s="877">
        <v>10.833657497942999</v>
      </c>
    </row>
    <row r="292" spans="1:82" ht="15.75" x14ac:dyDescent="0.25">
      <c r="A292" s="876">
        <v>1280</v>
      </c>
      <c r="B292" s="511">
        <v>280</v>
      </c>
      <c r="C292" s="61">
        <v>5</v>
      </c>
      <c r="D292" s="29" t="s">
        <v>2121</v>
      </c>
      <c r="E292" s="27">
        <v>10482</v>
      </c>
      <c r="F292" s="911" t="s">
        <v>2119</v>
      </c>
      <c r="G292" s="911" t="s">
        <v>2119</v>
      </c>
      <c r="H292" s="952">
        <v>53.597260273972601</v>
      </c>
      <c r="I292" s="514">
        <v>26.594984128799791</v>
      </c>
      <c r="J292" s="511">
        <v>0</v>
      </c>
      <c r="K292" s="514">
        <v>2</v>
      </c>
      <c r="L292" s="511">
        <v>0</v>
      </c>
      <c r="M292" s="936">
        <v>107</v>
      </c>
      <c r="N292" s="916"/>
      <c r="O292" s="914"/>
      <c r="P292" s="915"/>
      <c r="Q292" s="916"/>
      <c r="R292" s="227"/>
      <c r="S292" s="227">
        <v>18.64406779661017</v>
      </c>
      <c r="T292" s="334">
        <v>35</v>
      </c>
      <c r="U292" s="334"/>
      <c r="V292" s="937"/>
      <c r="W292" s="937"/>
      <c r="X292" s="938">
        <v>46.260008596066697</v>
      </c>
      <c r="Y292" s="28">
        <f>VLOOKUP($A:$A,Variables_extraites!$A:$AD,7,FALSE)</f>
        <v>0</v>
      </c>
      <c r="Z292" s="28">
        <f>VLOOKUP($A:$A,Variables_extraites!$A:$AD,8,FALSE)</f>
        <v>1</v>
      </c>
      <c r="AA292" s="28">
        <f>VLOOKUP($A:$A,Variables_extraites!$A:$AD,9,FALSE)</f>
        <v>14.8</v>
      </c>
      <c r="AB292" s="28">
        <f>VLOOKUP($A:$A,Variables_extraites!$A:$AD,10,FALSE)</f>
        <v>1</v>
      </c>
      <c r="AC292" s="28" t="str">
        <f>VLOOKUP($A:$A,Variables_extraites!$A:$AD,11,FALSE)</f>
        <v>NA</v>
      </c>
      <c r="AD292" s="28" t="str">
        <f>VLOOKUP($A:$A,Variables_extraites!$A:$AD,12,FALSE)</f>
        <v>NA</v>
      </c>
      <c r="AE292" s="74">
        <f>VLOOKUP($A:$A,Variables_extraites!$A:$AD,13,FALSE)</f>
        <v>17</v>
      </c>
      <c r="AF292" s="74">
        <f>VLOOKUP($A:$A,Variables_extraites!$A:$AD,14,FALSE)</f>
        <v>1.6923076923076923</v>
      </c>
      <c r="AG292" s="84" t="str">
        <f>VLOOKUP($A:$A,Variables_extraites!$A:$AD,15,FALSE)</f>
        <v>NA</v>
      </c>
      <c r="AH292" s="74" t="str">
        <f>VLOOKUP($A:$A,Variables_extraites!$A:$AD,16,FALSE)</f>
        <v>NA</v>
      </c>
      <c r="AI292" s="58" t="str">
        <f>VLOOKUP($A:$A,Variables_extraites!$A:$AD,17,FALSE)</f>
        <v>NA</v>
      </c>
      <c r="AJ292" s="58" t="str">
        <f>VLOOKUP($A:$A,Variables_extraites!$A:$AD,18,FALSE)</f>
        <v>NA</v>
      </c>
      <c r="AK292" s="74">
        <f>VLOOKUP($A:$A,Variables_extraites!$A:$AD,19,FALSE)</f>
        <v>2</v>
      </c>
      <c r="AL292" s="58">
        <f>VLOOKUP($A:$A,Variables_extraites!$A:$AD,20,FALSE)</f>
        <v>43364</v>
      </c>
      <c r="AM292" s="74">
        <f>VLOOKUP($A:$A,Variables_extraites!$A:$AD,21,FALSE)</f>
        <v>21</v>
      </c>
      <c r="AN292" s="74" t="str">
        <f>VLOOKUP($A:$A,Variables_extraites!$A:$AD,22,FALSE)</f>
        <v>NA</v>
      </c>
      <c r="AO292" s="58" t="str">
        <f>VLOOKUP($A:$A,Variables_extraites!$A:$AD,23,FALSE)</f>
        <v>NA</v>
      </c>
      <c r="AP292" s="74" t="str">
        <f>VLOOKUP($A:$A,Variables_extraites!$A:$AD,24,FALSE)</f>
        <v>NA</v>
      </c>
      <c r="AQ292" s="74" t="str">
        <f>VLOOKUP($A:$A,Variables_extraites!$A:$AD,25,FALSE)</f>
        <v>NA</v>
      </c>
      <c r="AR292" s="58" t="str">
        <f>VLOOKUP($A:$A,Variables_extraites!$A:$AD,26,FALSE)</f>
        <v>NA</v>
      </c>
      <c r="AS292" s="74" t="str">
        <f>VLOOKUP($A:$A,Variables_extraites!$A:$AD,27,FALSE)</f>
        <v>NA</v>
      </c>
      <c r="AT292" s="74" t="str">
        <f>VLOOKUP($A:$A,Variables_extraites!$A:$AD,28,FALSE)</f>
        <v>NA</v>
      </c>
      <c r="AU292" s="74" t="str">
        <f>VLOOKUP($A:$A,Variables_extraites!$A:$AD,29,FALSE)</f>
        <v>NA</v>
      </c>
      <c r="AV292" s="74" t="str">
        <f>VLOOKUP($A:$A,Variables_extraites!$A:$AD,30,FALSE)</f>
        <v>NA</v>
      </c>
      <c r="AW292" s="877">
        <v>7.45811948117451</v>
      </c>
      <c r="AX292" s="877">
        <v>5.4633608858166598</v>
      </c>
      <c r="AY292" s="877">
        <v>3.7980505147675099</v>
      </c>
      <c r="AZ292" s="877">
        <v>3.4880007708340699</v>
      </c>
      <c r="BA292" s="877">
        <v>7.2638794874009998</v>
      </c>
      <c r="BB292" s="877">
        <v>8.6776844105627102</v>
      </c>
      <c r="BC292" s="877">
        <v>3.3103401206121501</v>
      </c>
      <c r="BD292" s="877">
        <v>7.8916622079939396</v>
      </c>
      <c r="BE292" s="877">
        <v>5.6287735952016504</v>
      </c>
      <c r="BF292" s="877">
        <v>1.62760683812965</v>
      </c>
      <c r="BG292" s="877">
        <v>5.3957483281790299</v>
      </c>
      <c r="BH292" s="877">
        <v>6.3212065669698996</v>
      </c>
      <c r="BI292" s="877">
        <v>7.1799090900149301</v>
      </c>
      <c r="BJ292" s="877">
        <v>3.48026512205446</v>
      </c>
      <c r="BK292" s="877">
        <v>5.64990281989314</v>
      </c>
      <c r="BL292" s="877">
        <v>6.7008558201602897</v>
      </c>
      <c r="BM292" s="877">
        <v>6.3489051611684104</v>
      </c>
      <c r="BN292" s="877">
        <v>6.2988415731120302</v>
      </c>
      <c r="BO292" s="877">
        <v>5.2403143293337102</v>
      </c>
      <c r="BP292" s="877">
        <v>5.2303567450561497</v>
      </c>
      <c r="BQ292" s="877">
        <v>7.4902492106270904</v>
      </c>
      <c r="BR292" s="877">
        <v>-1.9378782880922001</v>
      </c>
      <c r="BS292" s="877">
        <v>10.0098426104626</v>
      </c>
      <c r="BT292" s="877">
        <v>-2.0588936890535701</v>
      </c>
      <c r="BU292" s="877">
        <v>7.2340030663555996</v>
      </c>
      <c r="BV292" s="877">
        <v>6.4264325001869604</v>
      </c>
      <c r="BW292" s="877">
        <v>3.96254902292306</v>
      </c>
      <c r="BX292" s="877">
        <v>11.857195694155401</v>
      </c>
      <c r="BY292" s="877">
        <v>3.5692480298671798</v>
      </c>
      <c r="BZ292" s="877">
        <v>6.1428218441159297</v>
      </c>
      <c r="CA292" s="877">
        <v>4.6176511194273298</v>
      </c>
      <c r="CB292" s="877">
        <v>5.7143738500395198</v>
      </c>
      <c r="CC292" s="877">
        <v>9.1718813544478106</v>
      </c>
      <c r="CD292" s="877">
        <v>12.0687362995162</v>
      </c>
    </row>
    <row r="293" spans="1:82" ht="15.75" x14ac:dyDescent="0.25">
      <c r="A293" s="876">
        <v>1282</v>
      </c>
      <c r="B293" s="511">
        <v>282</v>
      </c>
      <c r="C293" s="61">
        <v>5</v>
      </c>
      <c r="D293" s="29" t="s">
        <v>2121</v>
      </c>
      <c r="E293" s="27">
        <v>10523</v>
      </c>
      <c r="F293" s="911" t="s">
        <v>2119</v>
      </c>
      <c r="G293" s="911" t="s">
        <v>2119</v>
      </c>
      <c r="H293" s="512">
        <v>65.805479452054797</v>
      </c>
      <c r="I293" s="514">
        <v>39.031141868512115</v>
      </c>
      <c r="J293" s="511">
        <v>0</v>
      </c>
      <c r="K293" s="514">
        <v>3</v>
      </c>
      <c r="L293" s="511">
        <v>0</v>
      </c>
      <c r="M293" s="936">
        <v>42</v>
      </c>
      <c r="N293" s="916"/>
      <c r="O293" s="914"/>
      <c r="P293" s="915"/>
      <c r="Q293" s="916"/>
      <c r="R293" s="227"/>
      <c r="S293" s="227">
        <v>17</v>
      </c>
      <c r="T293" s="334">
        <v>26</v>
      </c>
      <c r="U293" s="334"/>
      <c r="V293" s="937"/>
      <c r="W293" s="937"/>
      <c r="X293" s="938">
        <v>99.715392229859305</v>
      </c>
      <c r="Y293" s="28">
        <f>VLOOKUP($A:$A,Variables_extraites!$A:$AD,7,FALSE)</f>
        <v>0</v>
      </c>
      <c r="Z293" s="28">
        <f>VLOOKUP($A:$A,Variables_extraites!$A:$AD,8,FALSE)</f>
        <v>0</v>
      </c>
      <c r="AA293" s="28">
        <f>VLOOKUP($A:$A,Variables_extraites!$A:$AD,9,FALSE)</f>
        <v>15</v>
      </c>
      <c r="AB293" s="28">
        <f>VLOOKUP($A:$A,Variables_extraites!$A:$AD,10,FALSE)</f>
        <v>1</v>
      </c>
      <c r="AC293" s="28" t="str">
        <f>VLOOKUP($A:$A,Variables_extraites!$A:$AD,11,FALSE)</f>
        <v>NA</v>
      </c>
      <c r="AD293" s="28" t="str">
        <f>VLOOKUP($A:$A,Variables_extraites!$A:$AD,12,FALSE)</f>
        <v>NA</v>
      </c>
      <c r="AE293" s="74">
        <f>VLOOKUP($A:$A,Variables_extraites!$A:$AD,13,FALSE)</f>
        <v>14</v>
      </c>
      <c r="AF293" s="74" t="str">
        <f>VLOOKUP($A:$A,Variables_extraites!$A:$AD,14,FALSE)</f>
        <v>NA</v>
      </c>
      <c r="AG293" s="84">
        <f>VLOOKUP($A:$A,Variables_extraites!$A:$AD,15,FALSE)</f>
        <v>13</v>
      </c>
      <c r="AH293" s="74" t="str">
        <f>VLOOKUP($A:$A,Variables_extraites!$A:$AD,16,FALSE)</f>
        <v>NA</v>
      </c>
      <c r="AI293" s="58" t="str">
        <f>VLOOKUP($A:$A,Variables_extraites!$A:$AD,17,FALSE)</f>
        <v>NA</v>
      </c>
      <c r="AJ293" s="58" t="str">
        <f>VLOOKUP($A:$A,Variables_extraites!$A:$AD,18,FALSE)</f>
        <v>NA</v>
      </c>
      <c r="AK293" s="74">
        <f>VLOOKUP($A:$A,Variables_extraites!$A:$AD,19,FALSE)</f>
        <v>1</v>
      </c>
      <c r="AL293" s="58">
        <f>VLOOKUP($A:$A,Variables_extraites!$A:$AD,20,FALSE)</f>
        <v>42854</v>
      </c>
      <c r="AM293" s="74">
        <f>VLOOKUP($A:$A,Variables_extraites!$A:$AD,21,FALSE)</f>
        <v>4</v>
      </c>
      <c r="AN293" s="74" t="str">
        <f>VLOOKUP($A:$A,Variables_extraites!$A:$AD,22,FALSE)</f>
        <v>NA</v>
      </c>
      <c r="AO293" s="58" t="str">
        <f>VLOOKUP($A:$A,Variables_extraites!$A:$AD,23,FALSE)</f>
        <v>NA</v>
      </c>
      <c r="AP293" s="74" t="str">
        <f>VLOOKUP($A:$A,Variables_extraites!$A:$AD,24,FALSE)</f>
        <v>NA</v>
      </c>
      <c r="AQ293" s="74" t="str">
        <f>VLOOKUP($A:$A,Variables_extraites!$A:$AD,25,FALSE)</f>
        <v>NA</v>
      </c>
      <c r="AR293" s="58" t="str">
        <f>VLOOKUP($A:$A,Variables_extraites!$A:$AD,26,FALSE)</f>
        <v>NA</v>
      </c>
      <c r="AS293" s="74" t="str">
        <f>VLOOKUP($A:$A,Variables_extraites!$A:$AD,27,FALSE)</f>
        <v>NA</v>
      </c>
      <c r="AT293" s="74" t="str">
        <f>VLOOKUP($A:$A,Variables_extraites!$A:$AD,28,FALSE)</f>
        <v>NA</v>
      </c>
      <c r="AU293" s="74" t="str">
        <f>VLOOKUP($A:$A,Variables_extraites!$A:$AD,29,FALSE)</f>
        <v>NA</v>
      </c>
      <c r="AV293" s="74" t="str">
        <f>VLOOKUP($A:$A,Variables_extraites!$A:$AD,30,FALSE)</f>
        <v>NA</v>
      </c>
      <c r="AW293" s="877">
        <v>8.7603207604748903</v>
      </c>
      <c r="AX293" s="877">
        <v>7.0121216727122198</v>
      </c>
      <c r="AY293" s="877">
        <v>5.6926503700355298</v>
      </c>
      <c r="AZ293" s="877">
        <v>2.4222330006830499</v>
      </c>
      <c r="BA293" s="877">
        <v>6.3260698921451404</v>
      </c>
      <c r="BB293" s="877">
        <v>6.9865247079772201</v>
      </c>
      <c r="BC293" s="877">
        <v>9.2005798776410597</v>
      </c>
      <c r="BD293" s="877">
        <v>8.0505561131012708</v>
      </c>
      <c r="BE293" s="877">
        <v>6.4170085867887803</v>
      </c>
      <c r="BF293" s="877">
        <v>1.13093086982645</v>
      </c>
      <c r="BG293" s="877">
        <v>6.3141526938822201</v>
      </c>
      <c r="BH293" s="877">
        <v>7.0107798387532396</v>
      </c>
      <c r="BI293" s="877">
        <v>8.0308877993004302</v>
      </c>
      <c r="BJ293" s="877">
        <v>4.6587827340128296</v>
      </c>
      <c r="BK293" s="877">
        <v>5.9052064687957104</v>
      </c>
      <c r="BL293" s="877">
        <v>8.1325768426700105</v>
      </c>
      <c r="BM293" s="877">
        <v>6.8507494258964998</v>
      </c>
      <c r="BN293" s="877">
        <v>7.4746793923362302</v>
      </c>
      <c r="BO293" s="877">
        <v>5.6441446999328502</v>
      </c>
      <c r="BP293" s="877">
        <v>5.9047249283904</v>
      </c>
      <c r="BQ293" s="877">
        <v>8.0662506771330396</v>
      </c>
      <c r="BR293" s="877">
        <v>-1.9378782880922001</v>
      </c>
      <c r="BS293" s="877">
        <v>10.0913295936242</v>
      </c>
      <c r="BT293" s="877">
        <v>0.86393845042397199</v>
      </c>
      <c r="BU293" s="877">
        <v>4.0712478194614397</v>
      </c>
      <c r="BV293" s="877">
        <v>6.2384047393250803</v>
      </c>
      <c r="BW293" s="877">
        <v>4.6005076453457896</v>
      </c>
      <c r="BX293" s="877">
        <v>11.793534220820399</v>
      </c>
      <c r="BY293" s="877">
        <v>2.9781956296816499</v>
      </c>
      <c r="BZ293" s="877">
        <v>7.9746440260402496</v>
      </c>
      <c r="CA293" s="877">
        <v>3.877744249949</v>
      </c>
      <c r="CB293" s="877">
        <v>3.8188901947801401</v>
      </c>
      <c r="CC293" s="877">
        <v>6.00912610755364</v>
      </c>
      <c r="CD293" s="877">
        <v>9.2273911432002507</v>
      </c>
    </row>
    <row r="294" spans="1:82" ht="15.75" x14ac:dyDescent="0.25">
      <c r="A294" s="876">
        <v>1283</v>
      </c>
      <c r="B294" s="511">
        <v>283</v>
      </c>
      <c r="C294" s="61">
        <v>5</v>
      </c>
      <c r="D294" s="29" t="s">
        <v>2121</v>
      </c>
      <c r="E294" s="27">
        <v>10457</v>
      </c>
      <c r="F294" s="911" t="s">
        <v>2119</v>
      </c>
      <c r="G294" s="911" t="s">
        <v>2119</v>
      </c>
      <c r="H294" s="512">
        <v>44.276712328767097</v>
      </c>
      <c r="I294" s="514">
        <v>17.578124999999996</v>
      </c>
      <c r="J294" s="511">
        <v>1</v>
      </c>
      <c r="K294" s="514">
        <v>2</v>
      </c>
      <c r="L294" s="511">
        <v>0</v>
      </c>
      <c r="M294" s="936">
        <v>202</v>
      </c>
      <c r="N294" s="916"/>
      <c r="O294" s="914"/>
      <c r="P294" s="915"/>
      <c r="Q294" s="916"/>
      <c r="R294" s="227"/>
      <c r="S294" s="227">
        <v>11.911764705882353</v>
      </c>
      <c r="T294" s="334">
        <v>32</v>
      </c>
      <c r="U294" s="334"/>
      <c r="V294" s="937"/>
      <c r="W294" s="937"/>
      <c r="X294" s="954">
        <v>14.4361225238691</v>
      </c>
      <c r="Y294" s="28">
        <f>VLOOKUP($A:$A,Variables_extraites!$A:$AD,7,FALSE)</f>
        <v>0</v>
      </c>
      <c r="Z294" s="28">
        <f>VLOOKUP($A:$A,Variables_extraites!$A:$AD,8,FALSE)</f>
        <v>0</v>
      </c>
      <c r="AA294" s="28">
        <f>VLOOKUP($A:$A,Variables_extraites!$A:$AD,9,FALSE)</f>
        <v>11.3</v>
      </c>
      <c r="AB294" s="28">
        <f>VLOOKUP($A:$A,Variables_extraites!$A:$AD,10,FALSE)</f>
        <v>0</v>
      </c>
      <c r="AC294" s="28" t="str">
        <f>VLOOKUP($A:$A,Variables_extraites!$A:$AD,11,FALSE)</f>
        <v>NA</v>
      </c>
      <c r="AD294" s="28" t="str">
        <f>VLOOKUP($A:$A,Variables_extraites!$A:$AD,12,FALSE)</f>
        <v>NA</v>
      </c>
      <c r="AE294" s="74">
        <f>VLOOKUP($A:$A,Variables_extraites!$A:$AD,13,FALSE)</f>
        <v>18</v>
      </c>
      <c r="AF294" s="74">
        <f>VLOOKUP($A:$A,Variables_extraites!$A:$AD,14,FALSE)</f>
        <v>16.2</v>
      </c>
      <c r="AG294" s="84">
        <f>VLOOKUP($A:$A,Variables_extraites!$A:$AD,15,FALSE)</f>
        <v>15</v>
      </c>
      <c r="AH294" s="74" t="str">
        <f>VLOOKUP($A:$A,Variables_extraites!$A:$AD,16,FALSE)</f>
        <v>NA</v>
      </c>
      <c r="AI294" s="58" t="str">
        <f>VLOOKUP($A:$A,Variables_extraites!$A:$AD,17,FALSE)</f>
        <v>NA</v>
      </c>
      <c r="AJ294" s="58" t="str">
        <f>VLOOKUP($A:$A,Variables_extraites!$A:$AD,18,FALSE)</f>
        <v>NA</v>
      </c>
      <c r="AK294" s="74">
        <f>VLOOKUP($A:$A,Variables_extraites!$A:$AD,19,FALSE)</f>
        <v>1</v>
      </c>
      <c r="AL294" s="58">
        <f>VLOOKUP($A:$A,Variables_extraites!$A:$AD,20,FALSE)</f>
        <v>42793</v>
      </c>
      <c r="AM294" s="74">
        <f>VLOOKUP($A:$A,Variables_extraites!$A:$AD,21,FALSE)</f>
        <v>2</v>
      </c>
      <c r="AN294" s="74" t="str">
        <f>VLOOKUP($A:$A,Variables_extraites!$A:$AD,22,FALSE)</f>
        <v>NA</v>
      </c>
      <c r="AO294" s="58" t="str">
        <f>VLOOKUP($A:$A,Variables_extraites!$A:$AD,23,FALSE)</f>
        <v>NA</v>
      </c>
      <c r="AP294" s="74" t="str">
        <f>VLOOKUP($A:$A,Variables_extraites!$A:$AD,24,FALSE)</f>
        <v>NA</v>
      </c>
      <c r="AQ294" s="74" t="str">
        <f>VLOOKUP($A:$A,Variables_extraites!$A:$AD,25,FALSE)</f>
        <v>NA</v>
      </c>
      <c r="AR294" s="58" t="str">
        <f>VLOOKUP($A:$A,Variables_extraites!$A:$AD,26,FALSE)</f>
        <v>NA</v>
      </c>
      <c r="AS294" s="74" t="str">
        <f>VLOOKUP($A:$A,Variables_extraites!$A:$AD,27,FALSE)</f>
        <v>NA</v>
      </c>
      <c r="AT294" s="74" t="str">
        <f>VLOOKUP($A:$A,Variables_extraites!$A:$AD,28,FALSE)</f>
        <v>NA</v>
      </c>
      <c r="AU294" s="74" t="str">
        <f>VLOOKUP($A:$A,Variables_extraites!$A:$AD,29,FALSE)</f>
        <v>NA</v>
      </c>
      <c r="AV294" s="74" t="str">
        <f>VLOOKUP($A:$A,Variables_extraites!$A:$AD,30,FALSE)</f>
        <v>NA</v>
      </c>
      <c r="AW294" s="877">
        <v>8.7967859171342706</v>
      </c>
      <c r="AX294" s="877">
        <v>6.5490530293372897</v>
      </c>
      <c r="AY294" s="877">
        <v>3.8718436485093202</v>
      </c>
      <c r="AZ294" s="877">
        <v>4.0107798387532396</v>
      </c>
      <c r="BA294" s="877">
        <v>6.6986352212943396</v>
      </c>
      <c r="BB294" s="877">
        <v>9.3609787309524606</v>
      </c>
      <c r="BC294" s="877">
        <v>2.5533605033353299</v>
      </c>
      <c r="BD294" s="877">
        <v>8.0972947511234796</v>
      </c>
      <c r="BE294" s="877">
        <v>5.8636907136601</v>
      </c>
      <c r="BF294" s="877">
        <v>1.2203299548795601</v>
      </c>
      <c r="BG294" s="877">
        <v>5.7681843247769304</v>
      </c>
      <c r="BH294" s="877">
        <v>5.8402114326574699</v>
      </c>
      <c r="BI294" s="877">
        <v>6.7805725742630401</v>
      </c>
      <c r="BJ294" s="877">
        <v>3.5071603491175201</v>
      </c>
      <c r="BK294" s="877">
        <v>5.1910098485872904</v>
      </c>
      <c r="BL294" s="877">
        <v>7.6611367574453997</v>
      </c>
      <c r="BM294" s="877">
        <v>7.1730274650060402</v>
      </c>
      <c r="BN294" s="877">
        <v>7.0241423458977996</v>
      </c>
      <c r="BO294" s="877">
        <v>5.2311251578790499</v>
      </c>
      <c r="BP294" s="877">
        <v>5.4336271670847802</v>
      </c>
      <c r="BQ294" s="877">
        <v>7.2533275011861704</v>
      </c>
      <c r="BR294" s="877">
        <v>-1.0892673380970901</v>
      </c>
      <c r="BS294" s="877">
        <v>9.2546034906593793</v>
      </c>
      <c r="BT294" s="877">
        <v>-1.83650126771712</v>
      </c>
      <c r="BU294" s="877">
        <v>5.6205864104518799</v>
      </c>
      <c r="BV294" s="877">
        <v>5.8417215811284597</v>
      </c>
      <c r="BW294" s="877">
        <v>5.1894292458097597</v>
      </c>
      <c r="BX294" s="877">
        <v>12.109605419598701</v>
      </c>
      <c r="BY294" s="877">
        <v>3.43829285157915</v>
      </c>
      <c r="BZ294" s="877">
        <v>6.3362833878644302</v>
      </c>
      <c r="CA294" s="877">
        <v>4.0832133682489804</v>
      </c>
      <c r="CB294" s="877">
        <v>5.7733220317342298</v>
      </c>
      <c r="CC294" s="877">
        <v>6.7098537485489604</v>
      </c>
      <c r="CD294" s="877">
        <v>11.091104758376501</v>
      </c>
    </row>
    <row r="295" spans="1:82" ht="15.75" x14ac:dyDescent="0.25">
      <c r="A295" s="876">
        <v>1286</v>
      </c>
      <c r="B295" s="511">
        <v>286</v>
      </c>
      <c r="C295" s="61">
        <v>5</v>
      </c>
      <c r="D295" s="29" t="s">
        <v>2121</v>
      </c>
      <c r="E295" s="27">
        <v>10567</v>
      </c>
      <c r="F295" s="911" t="s">
        <v>2119</v>
      </c>
      <c r="G295" s="911"/>
      <c r="H295" s="512">
        <v>80.504109589041093</v>
      </c>
      <c r="I295" s="514">
        <v>21.971335857220122</v>
      </c>
      <c r="J295" s="511">
        <v>0</v>
      </c>
      <c r="K295" s="514">
        <v>3</v>
      </c>
      <c r="L295" s="511">
        <v>0</v>
      </c>
      <c r="M295" s="936">
        <v>35</v>
      </c>
      <c r="N295" s="916"/>
      <c r="O295" s="914"/>
      <c r="P295" s="915"/>
      <c r="Q295" s="916"/>
      <c r="R295" s="227"/>
      <c r="S295" s="227"/>
      <c r="T295" s="334">
        <v>42</v>
      </c>
      <c r="U295" s="334"/>
      <c r="V295" s="937"/>
      <c r="W295" s="937"/>
      <c r="X295" s="938">
        <v>56.582508529888898</v>
      </c>
      <c r="Y295" s="28">
        <f>VLOOKUP($A:$A,Variables_extraites!$A:$AD,7,FALSE)</f>
        <v>0</v>
      </c>
      <c r="Z295" s="28">
        <f>VLOOKUP($A:$A,Variables_extraites!$A:$AD,8,FALSE)</f>
        <v>0</v>
      </c>
      <c r="AA295" s="28">
        <f>VLOOKUP($A:$A,Variables_extraites!$A:$AD,9,FALSE)</f>
        <v>9</v>
      </c>
      <c r="AB295" s="28">
        <f>VLOOKUP($A:$A,Variables_extraites!$A:$AD,10,FALSE)</f>
        <v>1</v>
      </c>
      <c r="AC295" s="28" t="str">
        <f>VLOOKUP($A:$A,Variables_extraites!$A:$AD,11,FALSE)</f>
        <v>NA</v>
      </c>
      <c r="AD295" s="28" t="str">
        <f>VLOOKUP($A:$A,Variables_extraites!$A:$AD,12,FALSE)</f>
        <v>NA</v>
      </c>
      <c r="AE295" s="74">
        <f>VLOOKUP($A:$A,Variables_extraites!$A:$AD,13,FALSE)</f>
        <v>26</v>
      </c>
      <c r="AF295" s="74" t="str">
        <f>VLOOKUP($A:$A,Variables_extraites!$A:$AD,14,FALSE)</f>
        <v>NA</v>
      </c>
      <c r="AG295" s="84">
        <f>VLOOKUP($A:$A,Variables_extraites!$A:$AD,15,FALSE)</f>
        <v>17</v>
      </c>
      <c r="AH295" s="74" t="str">
        <f>VLOOKUP($A:$A,Variables_extraites!$A:$AD,16,FALSE)</f>
        <v>NA</v>
      </c>
      <c r="AI295" s="58" t="str">
        <f>VLOOKUP($A:$A,Variables_extraites!$A:$AD,17,FALSE)</f>
        <v>NA</v>
      </c>
      <c r="AJ295" s="58" t="str">
        <f>VLOOKUP($A:$A,Variables_extraites!$A:$AD,18,FALSE)</f>
        <v>NA</v>
      </c>
      <c r="AK295" s="74">
        <f>VLOOKUP($A:$A,Variables_extraites!$A:$AD,19,FALSE)</f>
        <v>1</v>
      </c>
      <c r="AL295" s="58">
        <f>VLOOKUP($A:$A,Variables_extraites!$A:$AD,20,FALSE)</f>
        <v>43016</v>
      </c>
      <c r="AM295" s="74">
        <f>VLOOKUP($A:$A,Variables_extraites!$A:$AD,21,FALSE)</f>
        <v>6</v>
      </c>
      <c r="AN295" s="74" t="str">
        <f>VLOOKUP($A:$A,Variables_extraites!$A:$AD,22,FALSE)</f>
        <v>NA</v>
      </c>
      <c r="AO295" s="58" t="str">
        <f>VLOOKUP($A:$A,Variables_extraites!$A:$AD,23,FALSE)</f>
        <v>NA</v>
      </c>
      <c r="AP295" s="74" t="str">
        <f>VLOOKUP($A:$A,Variables_extraites!$A:$AD,24,FALSE)</f>
        <v>NA</v>
      </c>
      <c r="AQ295" s="74" t="str">
        <f>VLOOKUP($A:$A,Variables_extraites!$A:$AD,25,FALSE)</f>
        <v>NA</v>
      </c>
      <c r="AR295" s="58" t="str">
        <f>VLOOKUP($A:$A,Variables_extraites!$A:$AD,26,FALSE)</f>
        <v>NA</v>
      </c>
      <c r="AS295" s="74" t="str">
        <f>VLOOKUP($A:$A,Variables_extraites!$A:$AD,27,FALSE)</f>
        <v>NA</v>
      </c>
      <c r="AT295" s="74" t="str">
        <f>VLOOKUP($A:$A,Variables_extraites!$A:$AD,28,FALSE)</f>
        <v>NA</v>
      </c>
      <c r="AU295" s="74" t="str">
        <f>VLOOKUP($A:$A,Variables_extraites!$A:$AD,29,FALSE)</f>
        <v>NA</v>
      </c>
      <c r="AV295" s="74" t="str">
        <f>VLOOKUP($A:$A,Variables_extraites!$A:$AD,30,FALSE)</f>
        <v>NA</v>
      </c>
      <c r="AW295" s="877" t="s">
        <v>64</v>
      </c>
      <c r="AX295" s="877" t="s">
        <v>64</v>
      </c>
      <c r="AY295" s="877" t="s">
        <v>64</v>
      </c>
      <c r="AZ295" s="877" t="s">
        <v>64</v>
      </c>
      <c r="BA295" s="877" t="s">
        <v>64</v>
      </c>
      <c r="BB295" s="877" t="s">
        <v>64</v>
      </c>
      <c r="BC295" s="877" t="s">
        <v>64</v>
      </c>
      <c r="BD295" s="877" t="s">
        <v>64</v>
      </c>
      <c r="BE295" s="877" t="s">
        <v>64</v>
      </c>
      <c r="BF295" s="877" t="s">
        <v>64</v>
      </c>
      <c r="BG295" s="877" t="s">
        <v>64</v>
      </c>
      <c r="BH295" s="877" t="s">
        <v>64</v>
      </c>
      <c r="BI295" s="877" t="s">
        <v>64</v>
      </c>
      <c r="BJ295" s="877" t="s">
        <v>64</v>
      </c>
      <c r="BK295" s="877" t="s">
        <v>64</v>
      </c>
      <c r="BL295" s="877" t="s">
        <v>64</v>
      </c>
      <c r="BM295" s="877" t="s">
        <v>64</v>
      </c>
      <c r="BN295" s="877" t="s">
        <v>64</v>
      </c>
      <c r="BO295" s="877" t="s">
        <v>64</v>
      </c>
      <c r="BP295" s="877" t="s">
        <v>64</v>
      </c>
      <c r="BQ295" s="877" t="s">
        <v>64</v>
      </c>
      <c r="BR295" s="877" t="s">
        <v>64</v>
      </c>
      <c r="BS295" s="877" t="s">
        <v>64</v>
      </c>
      <c r="BT295" s="877" t="s">
        <v>64</v>
      </c>
      <c r="BU295" s="877" t="s">
        <v>64</v>
      </c>
      <c r="BV295" s="877" t="s">
        <v>64</v>
      </c>
      <c r="BW295" s="877" t="s">
        <v>64</v>
      </c>
      <c r="BX295" s="877" t="s">
        <v>64</v>
      </c>
      <c r="BY295" s="877" t="s">
        <v>64</v>
      </c>
      <c r="BZ295" s="877" t="s">
        <v>64</v>
      </c>
      <c r="CA295" s="877" t="s">
        <v>64</v>
      </c>
      <c r="CB295" s="877" t="s">
        <v>64</v>
      </c>
      <c r="CC295" s="877" t="s">
        <v>64</v>
      </c>
      <c r="CD295" s="877" t="s">
        <v>64</v>
      </c>
    </row>
    <row r="296" spans="1:82" ht="15.75" x14ac:dyDescent="0.25">
      <c r="A296" s="876">
        <v>1290</v>
      </c>
      <c r="B296" s="511">
        <v>290</v>
      </c>
      <c r="C296" s="61">
        <v>5</v>
      </c>
      <c r="D296" s="29" t="s">
        <v>2121</v>
      </c>
      <c r="E296" s="27">
        <v>10554</v>
      </c>
      <c r="F296" s="911" t="s">
        <v>2119</v>
      </c>
      <c r="G296" s="911"/>
      <c r="H296" s="512">
        <v>51.580821917808201</v>
      </c>
      <c r="I296" s="514">
        <v>25.64891761567662</v>
      </c>
      <c r="J296" s="511">
        <v>0</v>
      </c>
      <c r="K296" s="514">
        <v>4</v>
      </c>
      <c r="L296" s="511">
        <v>0</v>
      </c>
      <c r="M296" s="936">
        <v>106</v>
      </c>
      <c r="N296" s="916"/>
      <c r="O296" s="914"/>
      <c r="P296" s="915"/>
      <c r="Q296" s="916"/>
      <c r="R296" s="227"/>
      <c r="S296" s="227">
        <v>30.625</v>
      </c>
      <c r="T296" s="334">
        <v>27</v>
      </c>
      <c r="U296" s="334"/>
      <c r="V296" s="937"/>
      <c r="W296" s="937"/>
      <c r="X296" s="938">
        <v>39.671020656046899</v>
      </c>
      <c r="Y296" s="28">
        <f>VLOOKUP($A:$A,Variables_extraites!$A:$AD,7,FALSE)</f>
        <v>1</v>
      </c>
      <c r="Z296" s="28">
        <f>VLOOKUP($A:$A,Variables_extraites!$A:$AD,8,FALSE)</f>
        <v>1</v>
      </c>
      <c r="AA296" s="28">
        <f>VLOOKUP($A:$A,Variables_extraites!$A:$AD,9,FALSE)</f>
        <v>13.1</v>
      </c>
      <c r="AB296" s="28">
        <f>VLOOKUP($A:$A,Variables_extraites!$A:$AD,10,FALSE)</f>
        <v>1</v>
      </c>
      <c r="AC296" s="28" t="str">
        <f>VLOOKUP($A:$A,Variables_extraites!$A:$AD,11,FALSE)</f>
        <v>NA</v>
      </c>
      <c r="AD296" s="28" t="str">
        <f>VLOOKUP($A:$A,Variables_extraites!$A:$AD,12,FALSE)</f>
        <v>NA</v>
      </c>
      <c r="AE296" s="74">
        <f>VLOOKUP($A:$A,Variables_extraites!$A:$AD,13,FALSE)</f>
        <v>27</v>
      </c>
      <c r="AF296" s="74">
        <f>VLOOKUP($A:$A,Variables_extraites!$A:$AD,14,FALSE)</f>
        <v>3.3793103448275863</v>
      </c>
      <c r="AG296" s="84">
        <f>VLOOKUP($A:$A,Variables_extraites!$A:$AD,15,FALSE)</f>
        <v>20</v>
      </c>
      <c r="AH296" s="74" t="str">
        <f>VLOOKUP($A:$A,Variables_extraites!$A:$AD,16,FALSE)</f>
        <v>NA</v>
      </c>
      <c r="AI296" s="58" t="str">
        <f>VLOOKUP($A:$A,Variables_extraites!$A:$AD,17,FALSE)</f>
        <v>NA</v>
      </c>
      <c r="AJ296" s="58" t="str">
        <f>VLOOKUP($A:$A,Variables_extraites!$A:$AD,18,FALSE)</f>
        <v>NA</v>
      </c>
      <c r="AK296" s="74">
        <f>VLOOKUP($A:$A,Variables_extraites!$A:$AD,19,FALSE)</f>
        <v>1</v>
      </c>
      <c r="AL296" s="58">
        <f>VLOOKUP($A:$A,Variables_extraites!$A:$AD,20,FALSE)</f>
        <v>43564</v>
      </c>
      <c r="AM296" s="74">
        <f>VLOOKUP($A:$A,Variables_extraites!$A:$AD,21,FALSE)</f>
        <v>22</v>
      </c>
      <c r="AN296" s="74" t="str">
        <f>VLOOKUP($A:$A,Variables_extraites!$A:$AD,22,FALSE)</f>
        <v>NA</v>
      </c>
      <c r="AO296" s="58" t="str">
        <f>VLOOKUP($A:$A,Variables_extraites!$A:$AD,23,FALSE)</f>
        <v>NA</v>
      </c>
      <c r="AP296" s="74" t="str">
        <f>VLOOKUP($A:$A,Variables_extraites!$A:$AD,24,FALSE)</f>
        <v>NA</v>
      </c>
      <c r="AQ296" s="74" t="str">
        <f>VLOOKUP($A:$A,Variables_extraites!$A:$AD,25,FALSE)</f>
        <v>NA</v>
      </c>
      <c r="AR296" s="58" t="str">
        <f>VLOOKUP($A:$A,Variables_extraites!$A:$AD,26,FALSE)</f>
        <v>NA</v>
      </c>
      <c r="AS296" s="74" t="str">
        <f>VLOOKUP($A:$A,Variables_extraites!$A:$AD,27,FALSE)</f>
        <v>NA</v>
      </c>
      <c r="AT296" s="74" t="str">
        <f>VLOOKUP($A:$A,Variables_extraites!$A:$AD,28,FALSE)</f>
        <v>NA</v>
      </c>
      <c r="AU296" s="74" t="str">
        <f>VLOOKUP($A:$A,Variables_extraites!$A:$AD,29,FALSE)</f>
        <v>NA</v>
      </c>
      <c r="AV296" s="74" t="str">
        <f>VLOOKUP($A:$A,Variables_extraites!$A:$AD,30,FALSE)</f>
        <v>NA</v>
      </c>
      <c r="AW296" s="877" t="s">
        <v>64</v>
      </c>
      <c r="AX296" s="877" t="s">
        <v>64</v>
      </c>
      <c r="AY296" s="877" t="s">
        <v>64</v>
      </c>
      <c r="AZ296" s="877" t="s">
        <v>64</v>
      </c>
      <c r="BA296" s="877" t="s">
        <v>64</v>
      </c>
      <c r="BB296" s="877" t="s">
        <v>64</v>
      </c>
      <c r="BC296" s="877" t="s">
        <v>64</v>
      </c>
      <c r="BD296" s="877" t="s">
        <v>64</v>
      </c>
      <c r="BE296" s="877" t="s">
        <v>64</v>
      </c>
      <c r="BF296" s="877" t="s">
        <v>64</v>
      </c>
      <c r="BG296" s="877" t="s">
        <v>64</v>
      </c>
      <c r="BH296" s="877" t="s">
        <v>64</v>
      </c>
      <c r="BI296" s="877" t="s">
        <v>64</v>
      </c>
      <c r="BJ296" s="877" t="s">
        <v>64</v>
      </c>
      <c r="BK296" s="877" t="s">
        <v>64</v>
      </c>
      <c r="BL296" s="877" t="s">
        <v>64</v>
      </c>
      <c r="BM296" s="877" t="s">
        <v>64</v>
      </c>
      <c r="BN296" s="877" t="s">
        <v>64</v>
      </c>
      <c r="BO296" s="877" t="s">
        <v>64</v>
      </c>
      <c r="BP296" s="877" t="s">
        <v>64</v>
      </c>
      <c r="BQ296" s="877" t="s">
        <v>64</v>
      </c>
      <c r="BR296" s="877" t="s">
        <v>64</v>
      </c>
      <c r="BS296" s="877" t="s">
        <v>64</v>
      </c>
      <c r="BT296" s="877" t="s">
        <v>64</v>
      </c>
      <c r="BU296" s="877" t="s">
        <v>64</v>
      </c>
      <c r="BV296" s="877" t="s">
        <v>64</v>
      </c>
      <c r="BW296" s="877" t="s">
        <v>64</v>
      </c>
      <c r="BX296" s="877" t="s">
        <v>64</v>
      </c>
      <c r="BY296" s="877" t="s">
        <v>64</v>
      </c>
      <c r="BZ296" s="877" t="s">
        <v>64</v>
      </c>
      <c r="CA296" s="877" t="s">
        <v>64</v>
      </c>
      <c r="CB296" s="877" t="s">
        <v>64</v>
      </c>
      <c r="CC296" s="877" t="s">
        <v>64</v>
      </c>
      <c r="CD296" s="877" t="s">
        <v>64</v>
      </c>
    </row>
    <row r="297" spans="1:82" ht="15.75" x14ac:dyDescent="0.25">
      <c r="A297" s="876">
        <v>1292</v>
      </c>
      <c r="B297" s="511">
        <v>292</v>
      </c>
      <c r="C297" s="61">
        <v>5</v>
      </c>
      <c r="D297" s="29" t="s">
        <v>2121</v>
      </c>
      <c r="E297" s="27">
        <v>10564</v>
      </c>
      <c r="F297" s="911" t="s">
        <v>2119</v>
      </c>
      <c r="G297" s="911"/>
      <c r="H297" s="512">
        <v>64.528767123287693</v>
      </c>
      <c r="I297" s="514">
        <v>23.610200223756799</v>
      </c>
      <c r="J297" s="511">
        <v>0</v>
      </c>
      <c r="K297" s="514">
        <v>2</v>
      </c>
      <c r="L297" s="511">
        <v>1</v>
      </c>
      <c r="M297" s="936">
        <v>26</v>
      </c>
      <c r="N297" s="916"/>
      <c r="O297" s="914"/>
      <c r="P297" s="915"/>
      <c r="Q297" s="916"/>
      <c r="R297" s="227"/>
      <c r="S297" s="227">
        <v>23.75</v>
      </c>
      <c r="T297" s="334">
        <v>65</v>
      </c>
      <c r="U297" s="334"/>
      <c r="V297" s="937"/>
      <c r="W297" s="937"/>
      <c r="X297" s="938">
        <v>131.750120446632</v>
      </c>
      <c r="Y297" s="28">
        <f>VLOOKUP($A:$A,Variables_extraites!$A:$AD,7,FALSE)</f>
        <v>0</v>
      </c>
      <c r="Z297" s="28">
        <f>VLOOKUP($A:$A,Variables_extraites!$A:$AD,8,FALSE)</f>
        <v>0</v>
      </c>
      <c r="AA297" s="28">
        <f>VLOOKUP($A:$A,Variables_extraites!$A:$AD,9,FALSE)</f>
        <v>9.8000000000000007</v>
      </c>
      <c r="AB297" s="28">
        <f>VLOOKUP($A:$A,Variables_extraites!$A:$AD,10,FALSE)</f>
        <v>1</v>
      </c>
      <c r="AC297" s="28" t="str">
        <f>VLOOKUP($A:$A,Variables_extraites!$A:$AD,11,FALSE)</f>
        <v>NA</v>
      </c>
      <c r="AD297" s="28" t="str">
        <f>VLOOKUP($A:$A,Variables_extraites!$A:$AD,12,FALSE)</f>
        <v>NA</v>
      </c>
      <c r="AE297" s="74">
        <f>VLOOKUP($A:$A,Variables_extraites!$A:$AD,13,FALSE)</f>
        <v>28</v>
      </c>
      <c r="AF297" s="74">
        <f>VLOOKUP($A:$A,Variables_extraites!$A:$AD,14,FALSE)</f>
        <v>7.3076923076923075</v>
      </c>
      <c r="AG297" s="84" t="str">
        <f>VLOOKUP($A:$A,Variables_extraites!$A:$AD,15,FALSE)</f>
        <v>NA</v>
      </c>
      <c r="AH297" s="74" t="str">
        <f>VLOOKUP($A:$A,Variables_extraites!$A:$AD,16,FALSE)</f>
        <v>NA</v>
      </c>
      <c r="AI297" s="58" t="str">
        <f>VLOOKUP($A:$A,Variables_extraites!$A:$AD,17,FALSE)</f>
        <v>NA</v>
      </c>
      <c r="AJ297" s="58" t="str">
        <f>VLOOKUP($A:$A,Variables_extraites!$A:$AD,18,FALSE)</f>
        <v>NA</v>
      </c>
      <c r="AK297" s="74">
        <f>VLOOKUP($A:$A,Variables_extraites!$A:$AD,19,FALSE)</f>
        <v>0</v>
      </c>
      <c r="AL297" s="58">
        <f>VLOOKUP($A:$A,Variables_extraites!$A:$AD,20,FALSE)</f>
        <v>43561</v>
      </c>
      <c r="AM297" s="74">
        <f>VLOOKUP($A:$A,Variables_extraites!$A:$AD,21,FALSE)</f>
        <v>19</v>
      </c>
      <c r="AN297" s="74" t="str">
        <f>VLOOKUP($A:$A,Variables_extraites!$A:$AD,22,FALSE)</f>
        <v>NA</v>
      </c>
      <c r="AO297" s="58" t="str">
        <f>VLOOKUP($A:$A,Variables_extraites!$A:$AD,23,FALSE)</f>
        <v>NA</v>
      </c>
      <c r="AP297" s="74" t="str">
        <f>VLOOKUP($A:$A,Variables_extraites!$A:$AD,24,FALSE)</f>
        <v>NA</v>
      </c>
      <c r="AQ297" s="74" t="str">
        <f>VLOOKUP($A:$A,Variables_extraites!$A:$AD,25,FALSE)</f>
        <v>NA</v>
      </c>
      <c r="AR297" s="58" t="str">
        <f>VLOOKUP($A:$A,Variables_extraites!$A:$AD,26,FALSE)</f>
        <v>NA</v>
      </c>
      <c r="AS297" s="74" t="str">
        <f>VLOOKUP($A:$A,Variables_extraites!$A:$AD,27,FALSE)</f>
        <v>NA</v>
      </c>
      <c r="AT297" s="74" t="str">
        <f>VLOOKUP($A:$A,Variables_extraites!$A:$AD,28,FALSE)</f>
        <v>NA</v>
      </c>
      <c r="AU297" s="74" t="str">
        <f>VLOOKUP($A:$A,Variables_extraites!$A:$AD,29,FALSE)</f>
        <v>NA</v>
      </c>
      <c r="AV297" s="74" t="str">
        <f>VLOOKUP($A:$A,Variables_extraites!$A:$AD,30,FALSE)</f>
        <v>NA</v>
      </c>
      <c r="AW297" s="877" t="s">
        <v>64</v>
      </c>
      <c r="AX297" s="877" t="s">
        <v>64</v>
      </c>
      <c r="AY297" s="877" t="s">
        <v>64</v>
      </c>
      <c r="AZ297" s="877" t="s">
        <v>64</v>
      </c>
      <c r="BA297" s="877" t="s">
        <v>64</v>
      </c>
      <c r="BB297" s="877" t="s">
        <v>64</v>
      </c>
      <c r="BC297" s="877" t="s">
        <v>64</v>
      </c>
      <c r="BD297" s="877" t="s">
        <v>64</v>
      </c>
      <c r="BE297" s="877" t="s">
        <v>64</v>
      </c>
      <c r="BF297" s="877" t="s">
        <v>64</v>
      </c>
      <c r="BG297" s="877" t="s">
        <v>64</v>
      </c>
      <c r="BH297" s="877" t="s">
        <v>64</v>
      </c>
      <c r="BI297" s="877" t="s">
        <v>64</v>
      </c>
      <c r="BJ297" s="877" t="s">
        <v>64</v>
      </c>
      <c r="BK297" s="877" t="s">
        <v>64</v>
      </c>
      <c r="BL297" s="877" t="s">
        <v>64</v>
      </c>
      <c r="BM297" s="877" t="s">
        <v>64</v>
      </c>
      <c r="BN297" s="877" t="s">
        <v>64</v>
      </c>
      <c r="BO297" s="877" t="s">
        <v>64</v>
      </c>
      <c r="BP297" s="877" t="s">
        <v>64</v>
      </c>
      <c r="BQ297" s="877" t="s">
        <v>64</v>
      </c>
      <c r="BR297" s="877" t="s">
        <v>64</v>
      </c>
      <c r="BS297" s="877" t="s">
        <v>64</v>
      </c>
      <c r="BT297" s="877" t="s">
        <v>64</v>
      </c>
      <c r="BU297" s="877" t="s">
        <v>64</v>
      </c>
      <c r="BV297" s="877" t="s">
        <v>64</v>
      </c>
      <c r="BW297" s="877" t="s">
        <v>64</v>
      </c>
      <c r="BX297" s="877" t="s">
        <v>64</v>
      </c>
      <c r="BY297" s="877" t="s">
        <v>64</v>
      </c>
      <c r="BZ297" s="877" t="s">
        <v>64</v>
      </c>
      <c r="CA297" s="877" t="s">
        <v>64</v>
      </c>
      <c r="CB297" s="877" t="s">
        <v>64</v>
      </c>
      <c r="CC297" s="877" t="s">
        <v>64</v>
      </c>
      <c r="CD297" s="877" t="s">
        <v>64</v>
      </c>
    </row>
    <row r="298" spans="1:82" ht="15.75" x14ac:dyDescent="0.25">
      <c r="A298" s="876">
        <v>1297</v>
      </c>
      <c r="B298" s="511">
        <v>297</v>
      </c>
      <c r="C298" s="61">
        <v>5</v>
      </c>
      <c r="D298" s="29" t="s">
        <v>2121</v>
      </c>
      <c r="E298" s="27">
        <v>10653</v>
      </c>
      <c r="F298" s="911" t="s">
        <v>2119</v>
      </c>
      <c r="G298" s="911" t="s">
        <v>2119</v>
      </c>
      <c r="H298" s="952">
        <v>59.268493150684897</v>
      </c>
      <c r="I298" s="514">
        <v>19.254903366918857</v>
      </c>
      <c r="J298" s="511">
        <v>0</v>
      </c>
      <c r="K298" s="514">
        <v>2</v>
      </c>
      <c r="L298" s="511">
        <v>0</v>
      </c>
      <c r="M298" s="936">
        <v>34</v>
      </c>
      <c r="N298" s="916"/>
      <c r="O298" s="914"/>
      <c r="P298" s="915"/>
      <c r="Q298" s="916"/>
      <c r="R298" s="227"/>
      <c r="S298" s="227">
        <v>10</v>
      </c>
      <c r="T298" s="334">
        <v>45</v>
      </c>
      <c r="U298" s="334"/>
      <c r="V298" s="937"/>
      <c r="W298" s="937"/>
      <c r="X298" s="938">
        <v>67.107023657605097</v>
      </c>
      <c r="Y298" s="28">
        <f>VLOOKUP($A:$A,Variables_extraites!$A:$AD,7,FALSE)</f>
        <v>0</v>
      </c>
      <c r="Z298" s="28">
        <f>VLOOKUP($A:$A,Variables_extraites!$A:$AD,8,FALSE)</f>
        <v>0</v>
      </c>
      <c r="AA298" s="28">
        <f>VLOOKUP($A:$A,Variables_extraites!$A:$AD,9,FALSE)</f>
        <v>12</v>
      </c>
      <c r="AB298" s="28">
        <f>VLOOKUP($A:$A,Variables_extraites!$A:$AD,10,FALSE)</f>
        <v>1</v>
      </c>
      <c r="AC298" s="28" t="str">
        <f>VLOOKUP($A:$A,Variables_extraites!$A:$AD,11,FALSE)</f>
        <v>NA</v>
      </c>
      <c r="AD298" s="28" t="str">
        <f>VLOOKUP($A:$A,Variables_extraites!$A:$AD,12,FALSE)</f>
        <v>NA</v>
      </c>
      <c r="AE298" s="74">
        <f>VLOOKUP($A:$A,Variables_extraites!$A:$AD,13,FALSE)</f>
        <v>25</v>
      </c>
      <c r="AF298" s="74" t="str">
        <f>VLOOKUP($A:$A,Variables_extraites!$A:$AD,14,FALSE)</f>
        <v>NA</v>
      </c>
      <c r="AG298" s="84">
        <f>VLOOKUP($A:$A,Variables_extraites!$A:$AD,15,FALSE)</f>
        <v>16</v>
      </c>
      <c r="AH298" s="74" t="str">
        <f>VLOOKUP($A:$A,Variables_extraites!$A:$AD,16,FALSE)</f>
        <v>NA</v>
      </c>
      <c r="AI298" s="58" t="str">
        <f>VLOOKUP($A:$A,Variables_extraites!$A:$AD,17,FALSE)</f>
        <v>NA</v>
      </c>
      <c r="AJ298" s="58" t="str">
        <f>VLOOKUP($A:$A,Variables_extraites!$A:$AD,18,FALSE)</f>
        <v>NA</v>
      </c>
      <c r="AK298" s="74">
        <f>VLOOKUP($A:$A,Variables_extraites!$A:$AD,19,FALSE)</f>
        <v>2</v>
      </c>
      <c r="AL298" s="58">
        <f>VLOOKUP($A:$A,Variables_extraites!$A:$AD,20,FALSE)</f>
        <v>43427</v>
      </c>
      <c r="AM298" s="74">
        <f>VLOOKUP($A:$A,Variables_extraites!$A:$AD,21,FALSE)</f>
        <v>13</v>
      </c>
      <c r="AN298" s="74" t="str">
        <f>VLOOKUP($A:$A,Variables_extraites!$A:$AD,22,FALSE)</f>
        <v>NA</v>
      </c>
      <c r="AO298" s="58" t="str">
        <f>VLOOKUP($A:$A,Variables_extraites!$A:$AD,23,FALSE)</f>
        <v>NA</v>
      </c>
      <c r="AP298" s="74" t="str">
        <f>VLOOKUP($A:$A,Variables_extraites!$A:$AD,24,FALSE)</f>
        <v>NA</v>
      </c>
      <c r="AQ298" s="74" t="str">
        <f>VLOOKUP($A:$A,Variables_extraites!$A:$AD,25,FALSE)</f>
        <v>NA</v>
      </c>
      <c r="AR298" s="58" t="str">
        <f>VLOOKUP($A:$A,Variables_extraites!$A:$AD,26,FALSE)</f>
        <v>NA</v>
      </c>
      <c r="AS298" s="74" t="str">
        <f>VLOOKUP($A:$A,Variables_extraites!$A:$AD,27,FALSE)</f>
        <v>NA</v>
      </c>
      <c r="AT298" s="74" t="str">
        <f>VLOOKUP($A:$A,Variables_extraites!$A:$AD,28,FALSE)</f>
        <v>NA</v>
      </c>
      <c r="AU298" s="74" t="str">
        <f>VLOOKUP($A:$A,Variables_extraites!$A:$AD,29,FALSE)</f>
        <v>NA</v>
      </c>
      <c r="AV298" s="74" t="str">
        <f>VLOOKUP($A:$A,Variables_extraites!$A:$AD,30,FALSE)</f>
        <v>NA</v>
      </c>
      <c r="AW298" s="877">
        <v>8.3895668117627196</v>
      </c>
      <c r="AX298" s="877">
        <v>6.3467796432282997</v>
      </c>
      <c r="AY298" s="877">
        <v>5.1711267466520701</v>
      </c>
      <c r="AZ298" s="877">
        <v>2.33913738491959</v>
      </c>
      <c r="BA298" s="877">
        <v>7.9775089045401399</v>
      </c>
      <c r="BB298" s="877">
        <v>7.1626934322112401</v>
      </c>
      <c r="BC298" s="877">
        <v>9.0131551519388609</v>
      </c>
      <c r="BD298" s="877">
        <v>7.7528154803906597</v>
      </c>
      <c r="BE298" s="877">
        <v>6.2309330930393996</v>
      </c>
      <c r="BF298" s="877">
        <v>1.0703893278914001</v>
      </c>
      <c r="BG298" s="877">
        <v>6.1434342367848602</v>
      </c>
      <c r="BH298" s="877">
        <v>6.8164717115881999</v>
      </c>
      <c r="BI298" s="877">
        <v>6.8883779634067803</v>
      </c>
      <c r="BJ298" s="877">
        <v>4.3059705209843901</v>
      </c>
      <c r="BK298" s="877">
        <v>5.9569859246125798</v>
      </c>
      <c r="BL298" s="877">
        <v>7.3451834471876696</v>
      </c>
      <c r="BM298" s="877">
        <v>6.4770296530130604</v>
      </c>
      <c r="BN298" s="877">
        <v>6.5571956245285499</v>
      </c>
      <c r="BO298" s="877">
        <v>5.0197019144425497</v>
      </c>
      <c r="BP298" s="877">
        <v>5.9267110990972798</v>
      </c>
      <c r="BQ298" s="877">
        <v>7.92201940377256</v>
      </c>
      <c r="BR298" s="877">
        <v>6.0795914486481903</v>
      </c>
      <c r="BS298" s="877">
        <v>11.2395627299206</v>
      </c>
      <c r="BT298" s="877">
        <v>2.8569152196770899E-2</v>
      </c>
      <c r="BU298" s="877">
        <v>8.9217219470095994</v>
      </c>
      <c r="BV298" s="877">
        <v>6.90147031982427</v>
      </c>
      <c r="BW298" s="877">
        <v>5.65191274464578</v>
      </c>
      <c r="BX298" s="877">
        <v>12.3193531801011</v>
      </c>
      <c r="BY298" s="877">
        <v>3.60050764534579</v>
      </c>
      <c r="BZ298" s="877">
        <v>7.4702114573905396</v>
      </c>
      <c r="CA298" s="877">
        <v>3.65191274464578</v>
      </c>
      <c r="CB298" s="877">
        <v>4.8491417227105202</v>
      </c>
      <c r="CC298" s="877">
        <v>2.84213049836141</v>
      </c>
      <c r="CD298" s="877">
        <v>11.2109935777238</v>
      </c>
    </row>
    <row r="299" spans="1:82" ht="15.75" x14ac:dyDescent="0.25">
      <c r="A299" s="876">
        <v>1298</v>
      </c>
      <c r="B299" s="511">
        <v>298</v>
      </c>
      <c r="C299" s="61">
        <v>5</v>
      </c>
      <c r="D299" s="29" t="s">
        <v>2121</v>
      </c>
      <c r="E299" s="27">
        <v>10391</v>
      </c>
      <c r="F299" s="911" t="s">
        <v>2119</v>
      </c>
      <c r="G299" s="911"/>
      <c r="H299" s="952">
        <v>61.356164383561598</v>
      </c>
      <c r="I299" s="514">
        <v>37.182260681449435</v>
      </c>
      <c r="J299" s="511">
        <v>1</v>
      </c>
      <c r="K299" s="514">
        <v>2</v>
      </c>
      <c r="L299" s="511">
        <v>0</v>
      </c>
      <c r="M299" s="936">
        <v>32</v>
      </c>
      <c r="N299" s="916"/>
      <c r="O299" s="914"/>
      <c r="P299" s="915"/>
      <c r="Q299" s="916"/>
      <c r="R299" s="227"/>
      <c r="S299" s="227">
        <v>11.083123425692694</v>
      </c>
      <c r="T299" s="334"/>
      <c r="U299" s="334"/>
      <c r="V299" s="937"/>
      <c r="W299" s="937"/>
      <c r="X299" s="938">
        <v>71.629240798968794</v>
      </c>
      <c r="Y299" s="28">
        <f>VLOOKUP($A:$A,Variables_extraites!$A:$AD,7,FALSE)</f>
        <v>1</v>
      </c>
      <c r="Z299" s="28">
        <f>VLOOKUP($A:$A,Variables_extraites!$A:$AD,8,FALSE)</f>
        <v>1</v>
      </c>
      <c r="AA299" s="28">
        <f>VLOOKUP($A:$A,Variables_extraites!$A:$AD,9,FALSE)</f>
        <v>12.3</v>
      </c>
      <c r="AB299" s="28">
        <f>VLOOKUP($A:$A,Variables_extraites!$A:$AD,10,FALSE)</f>
        <v>1</v>
      </c>
      <c r="AC299" s="28" t="str">
        <f>VLOOKUP($A:$A,Variables_extraites!$A:$AD,11,FALSE)</f>
        <v>NA</v>
      </c>
      <c r="AD299" s="28" t="str">
        <f>VLOOKUP($A:$A,Variables_extraites!$A:$AD,12,FALSE)</f>
        <v>NA</v>
      </c>
      <c r="AE299" s="74">
        <f>VLOOKUP($A:$A,Variables_extraites!$A:$AD,13,FALSE)</f>
        <v>47</v>
      </c>
      <c r="AF299" s="74">
        <f>VLOOKUP($A:$A,Variables_extraites!$A:$AD,14,FALSE)</f>
        <v>2.2000000000000002</v>
      </c>
      <c r="AG299" s="84">
        <f>VLOOKUP($A:$A,Variables_extraites!$A:$AD,15,FALSE)</f>
        <v>17</v>
      </c>
      <c r="AH299" s="74" t="str">
        <f>VLOOKUP($A:$A,Variables_extraites!$A:$AD,16,FALSE)</f>
        <v>NA</v>
      </c>
      <c r="AI299" s="58" t="str">
        <f>VLOOKUP($A:$A,Variables_extraites!$A:$AD,17,FALSE)</f>
        <v>NA</v>
      </c>
      <c r="AJ299" s="58" t="str">
        <f>VLOOKUP($A:$A,Variables_extraites!$A:$AD,18,FALSE)</f>
        <v>NA</v>
      </c>
      <c r="AK299" s="74" t="str">
        <f>VLOOKUP($A:$A,Variables_extraites!$A:$AD,19,FALSE)</f>
        <v>NA</v>
      </c>
      <c r="AL299" s="58" t="str">
        <f>VLOOKUP($A:$A,Variables_extraites!$A:$AD,20,FALSE)</f>
        <v>NA</v>
      </c>
      <c r="AM299" s="74" t="str">
        <f>VLOOKUP($A:$A,Variables_extraites!$A:$AD,21,FALSE)</f>
        <v>NA</v>
      </c>
      <c r="AN299" s="74" t="str">
        <f>VLOOKUP($A:$A,Variables_extraites!$A:$AD,22,FALSE)</f>
        <v>NA</v>
      </c>
      <c r="AO299" s="58" t="str">
        <f>VLOOKUP($A:$A,Variables_extraites!$A:$AD,23,FALSE)</f>
        <v>NA</v>
      </c>
      <c r="AP299" s="74" t="str">
        <f>VLOOKUP($A:$A,Variables_extraites!$A:$AD,24,FALSE)</f>
        <v>NA</v>
      </c>
      <c r="AQ299" s="74" t="str">
        <f>VLOOKUP($A:$A,Variables_extraites!$A:$AD,25,FALSE)</f>
        <v>NA</v>
      </c>
      <c r="AR299" s="58" t="str">
        <f>VLOOKUP($A:$A,Variables_extraites!$A:$AD,26,FALSE)</f>
        <v>NA</v>
      </c>
      <c r="AS299" s="74" t="str">
        <f>VLOOKUP($A:$A,Variables_extraites!$A:$AD,27,FALSE)</f>
        <v>NA</v>
      </c>
      <c r="AT299" s="74" t="str">
        <f>VLOOKUP($A:$A,Variables_extraites!$A:$AD,28,FALSE)</f>
        <v>NA</v>
      </c>
      <c r="AU299" s="74" t="str">
        <f>VLOOKUP($A:$A,Variables_extraites!$A:$AD,29,FALSE)</f>
        <v>NA</v>
      </c>
      <c r="AV299" s="74" t="str">
        <f>VLOOKUP($A:$A,Variables_extraites!$A:$AD,30,FALSE)</f>
        <v>NA</v>
      </c>
      <c r="AW299" s="877" t="s">
        <v>64</v>
      </c>
      <c r="AX299" s="877" t="s">
        <v>64</v>
      </c>
      <c r="AY299" s="877" t="s">
        <v>64</v>
      </c>
      <c r="AZ299" s="877" t="s">
        <v>64</v>
      </c>
      <c r="BA299" s="877" t="s">
        <v>64</v>
      </c>
      <c r="BB299" s="877" t="s">
        <v>64</v>
      </c>
      <c r="BC299" s="877" t="s">
        <v>64</v>
      </c>
      <c r="BD299" s="877" t="s">
        <v>64</v>
      </c>
      <c r="BE299" s="877" t="s">
        <v>64</v>
      </c>
      <c r="BF299" s="877" t="s">
        <v>64</v>
      </c>
      <c r="BG299" s="877" t="s">
        <v>64</v>
      </c>
      <c r="BH299" s="877" t="s">
        <v>64</v>
      </c>
      <c r="BI299" s="877" t="s">
        <v>64</v>
      </c>
      <c r="BJ299" s="877" t="s">
        <v>64</v>
      </c>
      <c r="BK299" s="877" t="s">
        <v>64</v>
      </c>
      <c r="BL299" s="877" t="s">
        <v>64</v>
      </c>
      <c r="BM299" s="877" t="s">
        <v>64</v>
      </c>
      <c r="BN299" s="877" t="s">
        <v>64</v>
      </c>
      <c r="BO299" s="877" t="s">
        <v>64</v>
      </c>
      <c r="BP299" s="877" t="s">
        <v>64</v>
      </c>
      <c r="BQ299" s="877" t="s">
        <v>64</v>
      </c>
      <c r="BR299" s="877" t="s">
        <v>64</v>
      </c>
      <c r="BS299" s="877" t="s">
        <v>64</v>
      </c>
      <c r="BT299" s="877" t="s">
        <v>64</v>
      </c>
      <c r="BU299" s="877" t="s">
        <v>64</v>
      </c>
      <c r="BV299" s="877" t="s">
        <v>64</v>
      </c>
      <c r="BW299" s="877" t="s">
        <v>64</v>
      </c>
      <c r="BX299" s="877" t="s">
        <v>64</v>
      </c>
      <c r="BY299" s="877" t="s">
        <v>64</v>
      </c>
      <c r="BZ299" s="877" t="s">
        <v>64</v>
      </c>
      <c r="CA299" s="877" t="s">
        <v>64</v>
      </c>
      <c r="CB299" s="877" t="s">
        <v>64</v>
      </c>
      <c r="CC299" s="877" t="s">
        <v>64</v>
      </c>
      <c r="CD299" s="877" t="s">
        <v>64</v>
      </c>
    </row>
  </sheetData>
  <sortState ref="A2:BF299">
    <sortCondition ref="A1"/>
  </sortState>
  <conditionalFormatting sqref="X271:X280">
    <cfRule type="cellIs" dxfId="5" priority="1" operator="lessThan">
      <formula>15</formula>
    </cfRule>
  </conditionalFormatting>
  <conditionalFormatting sqref="X271:X280">
    <cfRule type="cellIs" dxfId="4" priority="2" operator="greaterThan">
      <formula>120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526"/>
  <sheetViews>
    <sheetView topLeftCell="J1" zoomScale="70" zoomScaleNormal="70" workbookViewId="0">
      <pane ySplit="1" topLeftCell="A2" activePane="bottomLeft" state="frozen"/>
      <selection pane="bottomLeft" activeCell="AA1" sqref="AA1:AD1"/>
    </sheetView>
  </sheetViews>
  <sheetFormatPr defaultRowHeight="15.75" x14ac:dyDescent="0.25"/>
  <cols>
    <col min="1" max="2" width="17.28515625" style="30" customWidth="1"/>
    <col min="3" max="3" width="14.5703125" style="27" customWidth="1"/>
    <col min="4" max="4" width="16.28515625" style="903" customWidth="1"/>
    <col min="5" max="5" width="22.140625" style="771" customWidth="1"/>
    <col min="6" max="6" width="21.28515625" style="771" customWidth="1"/>
    <col min="7" max="7" width="11.5703125" style="113" customWidth="1"/>
    <col min="8" max="8" width="11.42578125" style="113" customWidth="1"/>
    <col min="9" max="9" width="12.42578125" style="76" customWidth="1"/>
    <col min="10" max="10" width="11.5703125" style="113" customWidth="1"/>
    <col min="11" max="12" width="11.5703125" style="28" customWidth="1"/>
    <col min="13" max="13" width="18.42578125" style="73" customWidth="1"/>
    <col min="14" max="14" width="11.42578125" style="75" customWidth="1"/>
    <col min="15" max="15" width="12.42578125" style="83" customWidth="1"/>
    <col min="16" max="16" width="18.42578125" style="50" customWidth="1"/>
    <col min="17" max="17" width="18.28515625" style="49" customWidth="1"/>
    <col min="18" max="18" width="16.7109375" style="28" customWidth="1"/>
    <col min="19" max="19" width="21.5703125" style="48" customWidth="1"/>
    <col min="20" max="20" width="16" style="30" customWidth="1"/>
    <col min="21" max="21" width="21.5703125" style="30" customWidth="1"/>
    <col min="22" max="22" width="16.7109375" style="58" customWidth="1"/>
    <col min="23" max="23" width="16.7109375" style="28" customWidth="1"/>
    <col min="24" max="24" width="21.7109375" style="48" customWidth="1"/>
    <col min="25" max="25" width="16.7109375" style="58" customWidth="1"/>
    <col min="26" max="26" width="16.7109375" style="59" customWidth="1"/>
    <col min="27" max="27" width="16.7109375" style="52" customWidth="1"/>
    <col min="28" max="28" width="16.7109375" style="58" customWidth="1"/>
    <col min="29" max="29" width="16.7109375" style="59" customWidth="1"/>
    <col min="30" max="30" width="21.7109375" style="148" customWidth="1"/>
  </cols>
  <sheetData>
    <row r="1" spans="1:30" ht="31.5" x14ac:dyDescent="0.25">
      <c r="A1" s="763" t="s">
        <v>342</v>
      </c>
      <c r="B1" s="763" t="s">
        <v>4</v>
      </c>
      <c r="C1" s="769" t="s">
        <v>3</v>
      </c>
      <c r="D1" s="689" t="s">
        <v>0</v>
      </c>
      <c r="E1" s="763" t="s">
        <v>1</v>
      </c>
      <c r="F1" s="763" t="s">
        <v>2</v>
      </c>
      <c r="G1" s="963" t="s">
        <v>27</v>
      </c>
      <c r="H1" s="963" t="s">
        <v>28</v>
      </c>
      <c r="I1" s="966" t="s">
        <v>34</v>
      </c>
      <c r="J1" s="965" t="s">
        <v>84</v>
      </c>
      <c r="K1" s="965" t="s">
        <v>104</v>
      </c>
      <c r="L1" s="964" t="s">
        <v>112</v>
      </c>
      <c r="M1" s="967" t="s">
        <v>159</v>
      </c>
      <c r="N1" s="968" t="s">
        <v>168</v>
      </c>
      <c r="O1" s="968" t="s">
        <v>193</v>
      </c>
      <c r="P1" s="970" t="s">
        <v>255</v>
      </c>
      <c r="Q1" s="971" t="s">
        <v>256</v>
      </c>
      <c r="R1" s="971" t="s">
        <v>257</v>
      </c>
      <c r="S1" s="972" t="s">
        <v>258</v>
      </c>
      <c r="T1" s="971" t="s">
        <v>259</v>
      </c>
      <c r="U1" s="972" t="s">
        <v>260</v>
      </c>
      <c r="V1" s="972" t="s">
        <v>261</v>
      </c>
      <c r="W1" s="971" t="s">
        <v>262</v>
      </c>
      <c r="X1" s="973" t="s">
        <v>263</v>
      </c>
      <c r="Y1" s="973" t="s">
        <v>264</v>
      </c>
      <c r="Z1" s="971" t="s">
        <v>265</v>
      </c>
      <c r="AA1" s="973" t="s">
        <v>266</v>
      </c>
      <c r="AB1" s="972" t="s">
        <v>267</v>
      </c>
      <c r="AC1" s="973" t="s">
        <v>268</v>
      </c>
      <c r="AD1" s="969" t="s">
        <v>312</v>
      </c>
    </row>
    <row r="2" spans="1:30" x14ac:dyDescent="0.25">
      <c r="A2" s="267">
        <f>B2</f>
        <v>1</v>
      </c>
      <c r="B2" s="274">
        <v>1</v>
      </c>
      <c r="C2" s="206">
        <v>2</v>
      </c>
      <c r="D2" s="902">
        <v>1</v>
      </c>
      <c r="E2" s="274">
        <v>0</v>
      </c>
      <c r="F2" s="274">
        <v>1</v>
      </c>
      <c r="G2" s="329">
        <v>0</v>
      </c>
      <c r="H2" s="328">
        <v>1</v>
      </c>
      <c r="I2" s="602">
        <v>12.2</v>
      </c>
      <c r="J2" s="114">
        <v>1</v>
      </c>
      <c r="K2" s="31">
        <v>0</v>
      </c>
      <c r="L2" s="61">
        <v>1</v>
      </c>
      <c r="M2" s="228">
        <v>62.124711316397232</v>
      </c>
      <c r="N2" s="229" t="s">
        <v>2122</v>
      </c>
      <c r="O2" s="106">
        <v>14.333333333333334</v>
      </c>
      <c r="P2" s="243">
        <v>1</v>
      </c>
      <c r="Q2" s="244">
        <v>42065</v>
      </c>
      <c r="R2" s="69">
        <v>43514</v>
      </c>
      <c r="S2" s="201">
        <v>0</v>
      </c>
      <c r="T2" s="69">
        <v>43514</v>
      </c>
      <c r="U2" s="245">
        <v>47</v>
      </c>
      <c r="V2" s="243">
        <v>1</v>
      </c>
      <c r="W2" s="69">
        <v>43166</v>
      </c>
      <c r="X2" s="245">
        <v>36</v>
      </c>
      <c r="Y2" s="243">
        <v>1</v>
      </c>
      <c r="Z2" s="246">
        <v>43166</v>
      </c>
      <c r="AA2" s="245">
        <v>36</v>
      </c>
      <c r="AB2" s="245">
        <v>47</v>
      </c>
      <c r="AC2" s="245">
        <v>1449</v>
      </c>
      <c r="AD2" s="500" t="s">
        <v>2122</v>
      </c>
    </row>
    <row r="3" spans="1:30" x14ac:dyDescent="0.25">
      <c r="A3" s="267">
        <f>B3</f>
        <v>2</v>
      </c>
      <c r="B3" s="267">
        <v>2</v>
      </c>
      <c r="C3" s="206">
        <v>2</v>
      </c>
      <c r="D3" s="455">
        <v>2</v>
      </c>
      <c r="E3" s="221">
        <v>0</v>
      </c>
      <c r="F3" s="221">
        <v>1</v>
      </c>
      <c r="G3" s="329">
        <v>0</v>
      </c>
      <c r="H3" s="328">
        <v>0</v>
      </c>
      <c r="I3" s="602">
        <v>9.8000000000000007</v>
      </c>
      <c r="J3" s="114">
        <v>1</v>
      </c>
      <c r="K3" s="61">
        <v>0</v>
      </c>
      <c r="L3" s="254">
        <v>1</v>
      </c>
      <c r="M3" s="228">
        <v>54.750593824228034</v>
      </c>
      <c r="N3" s="229">
        <v>1</v>
      </c>
      <c r="O3" s="106">
        <v>30</v>
      </c>
      <c r="P3" s="198">
        <v>2</v>
      </c>
      <c r="Q3" s="244">
        <v>42317</v>
      </c>
      <c r="R3" s="69">
        <v>43272</v>
      </c>
      <c r="S3" s="201">
        <v>0</v>
      </c>
      <c r="T3" s="69">
        <v>43272</v>
      </c>
      <c r="U3" s="245">
        <v>31</v>
      </c>
      <c r="V3" s="243">
        <v>0</v>
      </c>
      <c r="W3" s="69">
        <v>43272</v>
      </c>
      <c r="X3" s="245">
        <v>31</v>
      </c>
      <c r="Y3" s="243">
        <v>0</v>
      </c>
      <c r="Z3" s="246">
        <v>43272</v>
      </c>
      <c r="AA3" s="245">
        <v>31</v>
      </c>
      <c r="AB3" s="245">
        <v>31</v>
      </c>
      <c r="AC3" s="245">
        <v>955</v>
      </c>
      <c r="AD3" s="693">
        <v>-22.89</v>
      </c>
    </row>
    <row r="4" spans="1:30" x14ac:dyDescent="0.25">
      <c r="A4" s="267">
        <f>B4</f>
        <v>3</v>
      </c>
      <c r="B4" s="267">
        <v>3</v>
      </c>
      <c r="C4" s="206">
        <v>2</v>
      </c>
      <c r="D4" s="455">
        <v>3</v>
      </c>
      <c r="E4" s="221">
        <v>0</v>
      </c>
      <c r="F4" s="221">
        <v>0</v>
      </c>
      <c r="G4" s="329">
        <v>0</v>
      </c>
      <c r="H4" s="328">
        <v>0</v>
      </c>
      <c r="I4" s="602">
        <v>11</v>
      </c>
      <c r="J4" s="114">
        <v>1</v>
      </c>
      <c r="K4" s="61">
        <v>0</v>
      </c>
      <c r="L4" s="61">
        <v>0</v>
      </c>
      <c r="M4" s="228">
        <v>66.602316602316606</v>
      </c>
      <c r="N4" s="229">
        <v>0.68930041152263377</v>
      </c>
      <c r="O4" s="106">
        <v>22</v>
      </c>
      <c r="P4" s="198">
        <v>3</v>
      </c>
      <c r="Q4" s="244">
        <v>42109</v>
      </c>
      <c r="R4" s="69">
        <v>43437</v>
      </c>
      <c r="S4" s="201">
        <v>0</v>
      </c>
      <c r="T4" s="69">
        <v>43437</v>
      </c>
      <c r="U4" s="245">
        <v>43</v>
      </c>
      <c r="V4" s="243">
        <v>1</v>
      </c>
      <c r="W4" s="69">
        <v>42264</v>
      </c>
      <c r="X4" s="245">
        <v>5</v>
      </c>
      <c r="Y4" s="243">
        <v>1</v>
      </c>
      <c r="Z4" s="246">
        <v>42264</v>
      </c>
      <c r="AA4" s="245">
        <v>5</v>
      </c>
      <c r="AB4" s="245">
        <v>43</v>
      </c>
      <c r="AC4" s="245">
        <v>1328</v>
      </c>
      <c r="AD4" s="693">
        <v>-29.46</v>
      </c>
    </row>
    <row r="5" spans="1:30" x14ac:dyDescent="0.25">
      <c r="A5" s="267">
        <f>B5</f>
        <v>4</v>
      </c>
      <c r="B5" s="267">
        <v>4</v>
      </c>
      <c r="C5" s="652">
        <v>2</v>
      </c>
      <c r="D5" s="902">
        <v>4</v>
      </c>
      <c r="E5" s="636">
        <v>0</v>
      </c>
      <c r="F5" s="636">
        <v>0</v>
      </c>
      <c r="G5" s="672">
        <v>0</v>
      </c>
      <c r="H5" s="653">
        <v>0</v>
      </c>
      <c r="I5" s="652">
        <v>10.3</v>
      </c>
      <c r="J5" s="95">
        <v>1</v>
      </c>
      <c r="K5" s="95">
        <v>1</v>
      </c>
      <c r="L5" s="95">
        <v>0</v>
      </c>
      <c r="M5" s="375">
        <v>77.194054164121368</v>
      </c>
      <c r="N5" s="677">
        <v>1.2802547770700636</v>
      </c>
      <c r="O5" s="677">
        <v>21</v>
      </c>
      <c r="P5" s="408">
        <v>4</v>
      </c>
      <c r="Q5" s="504">
        <v>42164</v>
      </c>
      <c r="R5" s="504">
        <v>42763</v>
      </c>
      <c r="S5" s="407">
        <v>1</v>
      </c>
      <c r="T5" s="504">
        <v>42763</v>
      </c>
      <c r="U5" s="99">
        <v>19</v>
      </c>
      <c r="V5" s="453">
        <v>0</v>
      </c>
      <c r="W5" s="504">
        <v>42763</v>
      </c>
      <c r="X5" s="654">
        <v>19</v>
      </c>
      <c r="Y5" s="453">
        <v>1</v>
      </c>
      <c r="Z5" s="680">
        <v>42763</v>
      </c>
      <c r="AA5" s="654">
        <v>19</v>
      </c>
      <c r="AB5" s="654">
        <v>19</v>
      </c>
      <c r="AC5" s="654">
        <v>599</v>
      </c>
      <c r="AD5" s="725">
        <v>-22.34</v>
      </c>
    </row>
    <row r="6" spans="1:30" x14ac:dyDescent="0.25">
      <c r="A6" s="267">
        <f>B6</f>
        <v>5</v>
      </c>
      <c r="B6" s="267">
        <v>5</v>
      </c>
      <c r="C6" s="206">
        <v>2</v>
      </c>
      <c r="D6" s="455">
        <v>5</v>
      </c>
      <c r="E6" s="274">
        <v>0</v>
      </c>
      <c r="F6" s="221">
        <v>1</v>
      </c>
      <c r="G6" s="329">
        <v>0</v>
      </c>
      <c r="H6" s="328">
        <v>0</v>
      </c>
      <c r="I6" s="602">
        <v>11.1</v>
      </c>
      <c r="J6" s="114">
        <v>0</v>
      </c>
      <c r="K6" s="61">
        <v>1</v>
      </c>
      <c r="L6" s="61">
        <v>1</v>
      </c>
      <c r="M6" s="228">
        <v>65.268138801261827</v>
      </c>
      <c r="N6" s="229">
        <v>1.8275862068965518</v>
      </c>
      <c r="O6" s="106">
        <v>15</v>
      </c>
      <c r="P6" s="198">
        <v>5</v>
      </c>
      <c r="Q6" s="244">
        <v>42262</v>
      </c>
      <c r="R6" s="69">
        <v>43048</v>
      </c>
      <c r="S6" s="201">
        <v>0</v>
      </c>
      <c r="T6" s="69">
        <v>43048</v>
      </c>
      <c r="U6" s="245">
        <v>26</v>
      </c>
      <c r="V6" s="243">
        <v>0</v>
      </c>
      <c r="W6" s="69">
        <v>43048</v>
      </c>
      <c r="X6" s="245">
        <v>26</v>
      </c>
      <c r="Y6" s="243">
        <v>0</v>
      </c>
      <c r="Z6" s="246">
        <v>43048</v>
      </c>
      <c r="AA6" s="245">
        <v>26</v>
      </c>
      <c r="AB6" s="245">
        <v>25.8</v>
      </c>
      <c r="AC6" s="245">
        <v>786</v>
      </c>
      <c r="AD6" s="693">
        <v>-20.5</v>
      </c>
    </row>
    <row r="7" spans="1:30" x14ac:dyDescent="0.25">
      <c r="A7" s="267">
        <f>B7</f>
        <v>6</v>
      </c>
      <c r="B7" s="274">
        <v>6</v>
      </c>
      <c r="C7" s="206">
        <v>2</v>
      </c>
      <c r="D7" s="455">
        <v>6</v>
      </c>
      <c r="E7" s="221">
        <v>0</v>
      </c>
      <c r="F7" s="221">
        <v>1</v>
      </c>
      <c r="G7" s="329">
        <v>1</v>
      </c>
      <c r="H7" s="328">
        <v>0</v>
      </c>
      <c r="I7" s="602">
        <v>16.7</v>
      </c>
      <c r="J7" s="114">
        <v>0</v>
      </c>
      <c r="K7" s="61">
        <v>0</v>
      </c>
      <c r="L7" s="254">
        <v>1</v>
      </c>
      <c r="M7" s="228">
        <v>67.320261437908485</v>
      </c>
      <c r="N7" s="229" t="s">
        <v>2122</v>
      </c>
      <c r="O7" s="106">
        <v>15</v>
      </c>
      <c r="P7" s="243">
        <v>6</v>
      </c>
      <c r="Q7" s="244">
        <v>42156</v>
      </c>
      <c r="R7" s="69">
        <v>43048</v>
      </c>
      <c r="S7" s="201">
        <v>0</v>
      </c>
      <c r="T7" s="69">
        <v>43048</v>
      </c>
      <c r="U7" s="245">
        <v>29</v>
      </c>
      <c r="V7" s="243">
        <v>1</v>
      </c>
      <c r="W7" s="69">
        <v>42401</v>
      </c>
      <c r="X7" s="245">
        <v>8</v>
      </c>
      <c r="Y7" s="243">
        <v>1</v>
      </c>
      <c r="Z7" s="246">
        <v>42401</v>
      </c>
      <c r="AA7" s="245">
        <v>8</v>
      </c>
      <c r="AB7" s="245">
        <v>29.33</v>
      </c>
      <c r="AC7" s="245">
        <v>892</v>
      </c>
      <c r="AD7" s="693">
        <v>-21.37</v>
      </c>
    </row>
    <row r="8" spans="1:30" x14ac:dyDescent="0.25">
      <c r="A8" s="267">
        <f>B8</f>
        <v>8</v>
      </c>
      <c r="B8" s="274">
        <v>8</v>
      </c>
      <c r="C8" s="652">
        <v>2</v>
      </c>
      <c r="D8" s="455">
        <v>8</v>
      </c>
      <c r="E8" s="636">
        <v>0</v>
      </c>
      <c r="F8" s="654">
        <v>1</v>
      </c>
      <c r="G8" s="812">
        <v>0</v>
      </c>
      <c r="H8" s="816">
        <v>1</v>
      </c>
      <c r="I8" s="652">
        <v>13.8</v>
      </c>
      <c r="J8" s="99">
        <v>1</v>
      </c>
      <c r="K8" s="99">
        <v>1</v>
      </c>
      <c r="L8" s="812">
        <v>1</v>
      </c>
      <c r="M8" s="375">
        <v>52.132288946910357</v>
      </c>
      <c r="N8" s="677" t="s">
        <v>2122</v>
      </c>
      <c r="O8" s="677">
        <v>12.5</v>
      </c>
      <c r="P8" s="453">
        <v>8</v>
      </c>
      <c r="Q8" s="504">
        <v>42129</v>
      </c>
      <c r="R8" s="504">
        <v>43040</v>
      </c>
      <c r="S8" s="407">
        <v>1</v>
      </c>
      <c r="T8" s="504">
        <v>43040</v>
      </c>
      <c r="U8" s="99">
        <v>29</v>
      </c>
      <c r="V8" s="453">
        <v>1</v>
      </c>
      <c r="W8" s="504">
        <v>42152</v>
      </c>
      <c r="X8" s="654">
        <v>1</v>
      </c>
      <c r="Y8" s="453">
        <v>1</v>
      </c>
      <c r="Z8" s="680">
        <v>42152</v>
      </c>
      <c r="AA8" s="654">
        <v>1</v>
      </c>
      <c r="AB8" s="654">
        <v>29</v>
      </c>
      <c r="AC8" s="654">
        <v>911</v>
      </c>
      <c r="AD8" s="654" t="s">
        <v>2122</v>
      </c>
    </row>
    <row r="9" spans="1:30" x14ac:dyDescent="0.25">
      <c r="A9" s="267">
        <f>B9</f>
        <v>9</v>
      </c>
      <c r="B9" s="267">
        <v>9</v>
      </c>
      <c r="C9" s="206">
        <v>2</v>
      </c>
      <c r="D9" s="455">
        <v>9</v>
      </c>
      <c r="E9" s="274">
        <v>0</v>
      </c>
      <c r="F9" s="221">
        <v>1</v>
      </c>
      <c r="G9" s="329">
        <v>0</v>
      </c>
      <c r="H9" s="328">
        <v>0</v>
      </c>
      <c r="I9" s="602">
        <v>9</v>
      </c>
      <c r="J9" s="114">
        <v>1</v>
      </c>
      <c r="K9" s="61">
        <v>1</v>
      </c>
      <c r="L9" s="254">
        <v>0</v>
      </c>
      <c r="M9" s="228">
        <v>60.39928486293207</v>
      </c>
      <c r="N9" s="229">
        <v>1.0586319218241043</v>
      </c>
      <c r="O9" s="106">
        <v>16</v>
      </c>
      <c r="P9" s="198">
        <v>9</v>
      </c>
      <c r="Q9" s="244">
        <v>42345</v>
      </c>
      <c r="R9" s="69">
        <v>42622</v>
      </c>
      <c r="S9" s="201">
        <v>1</v>
      </c>
      <c r="T9" s="69">
        <v>42622</v>
      </c>
      <c r="U9" s="31">
        <v>9</v>
      </c>
      <c r="V9" s="243">
        <v>1</v>
      </c>
      <c r="W9" s="69">
        <v>42397</v>
      </c>
      <c r="X9" s="245">
        <v>2</v>
      </c>
      <c r="Y9" s="243">
        <v>1</v>
      </c>
      <c r="Z9" s="246">
        <v>42397</v>
      </c>
      <c r="AA9" s="245">
        <v>2</v>
      </c>
      <c r="AB9" s="245">
        <v>9</v>
      </c>
      <c r="AC9" s="245">
        <v>277</v>
      </c>
      <c r="AD9" s="693">
        <v>-20.25</v>
      </c>
    </row>
    <row r="10" spans="1:30" x14ac:dyDescent="0.25">
      <c r="A10" s="267">
        <f>B10</f>
        <v>10</v>
      </c>
      <c r="B10" s="267">
        <v>10</v>
      </c>
      <c r="C10" s="206">
        <v>2</v>
      </c>
      <c r="D10" s="902">
        <v>10</v>
      </c>
      <c r="E10" s="221">
        <v>0</v>
      </c>
      <c r="F10" s="221">
        <v>1</v>
      </c>
      <c r="G10" s="329">
        <v>0</v>
      </c>
      <c r="H10" s="328">
        <v>0</v>
      </c>
      <c r="I10" s="602">
        <v>11.3</v>
      </c>
      <c r="J10" s="114">
        <v>1</v>
      </c>
      <c r="K10" s="61">
        <v>0</v>
      </c>
      <c r="L10" s="61">
        <v>1</v>
      </c>
      <c r="M10" s="228">
        <v>66.39798488664988</v>
      </c>
      <c r="N10" s="229" t="s">
        <v>2122</v>
      </c>
      <c r="O10" s="106">
        <v>23</v>
      </c>
      <c r="P10" s="198">
        <v>10</v>
      </c>
      <c r="Q10" s="244">
        <v>42041</v>
      </c>
      <c r="R10" s="69">
        <v>43480</v>
      </c>
      <c r="S10" s="201">
        <v>0</v>
      </c>
      <c r="T10" s="69">
        <v>43480</v>
      </c>
      <c r="U10" s="245">
        <v>47</v>
      </c>
      <c r="V10" s="243">
        <v>1</v>
      </c>
      <c r="W10" s="69">
        <v>42873</v>
      </c>
      <c r="X10" s="245">
        <v>27</v>
      </c>
      <c r="Y10" s="243">
        <v>1</v>
      </c>
      <c r="Z10" s="246">
        <v>42873</v>
      </c>
      <c r="AA10" s="245">
        <v>27</v>
      </c>
      <c r="AB10" s="245">
        <v>47</v>
      </c>
      <c r="AC10" s="245">
        <v>1439</v>
      </c>
      <c r="AD10" s="693">
        <v>-25.97</v>
      </c>
    </row>
    <row r="11" spans="1:30" x14ac:dyDescent="0.25">
      <c r="A11" s="267">
        <f>B11</f>
        <v>11</v>
      </c>
      <c r="B11" s="274">
        <v>11</v>
      </c>
      <c r="C11" s="206">
        <v>2</v>
      </c>
      <c r="D11" s="455">
        <v>11</v>
      </c>
      <c r="E11" s="221">
        <v>0</v>
      </c>
      <c r="F11" s="221">
        <v>0</v>
      </c>
      <c r="G11" s="329">
        <v>0</v>
      </c>
      <c r="H11" s="328">
        <v>0</v>
      </c>
      <c r="I11" s="602">
        <v>10.5</v>
      </c>
      <c r="J11" s="114">
        <v>0</v>
      </c>
      <c r="K11" s="61">
        <v>0</v>
      </c>
      <c r="L11" s="61">
        <v>0</v>
      </c>
      <c r="M11" s="228">
        <v>60.0982800982801</v>
      </c>
      <c r="N11" s="229" t="s">
        <v>2122</v>
      </c>
      <c r="O11" s="106">
        <v>21</v>
      </c>
      <c r="P11" s="243">
        <v>11</v>
      </c>
      <c r="Q11" s="244">
        <v>42136</v>
      </c>
      <c r="R11" s="69">
        <v>43472</v>
      </c>
      <c r="S11" s="201">
        <v>0</v>
      </c>
      <c r="T11" s="69">
        <v>43472</v>
      </c>
      <c r="U11" s="245">
        <v>43</v>
      </c>
      <c r="V11" s="243">
        <v>0</v>
      </c>
      <c r="W11" s="69">
        <v>43472</v>
      </c>
      <c r="X11" s="245">
        <v>43</v>
      </c>
      <c r="Y11" s="243">
        <v>0</v>
      </c>
      <c r="Z11" s="246">
        <v>43472</v>
      </c>
      <c r="AA11" s="245">
        <v>43</v>
      </c>
      <c r="AB11" s="245">
        <v>43</v>
      </c>
      <c r="AC11" s="245">
        <v>1336</v>
      </c>
      <c r="AD11" s="693">
        <v>-24.72</v>
      </c>
    </row>
    <row r="12" spans="1:30" x14ac:dyDescent="0.25">
      <c r="A12" s="267">
        <f>B12</f>
        <v>12</v>
      </c>
      <c r="B12" s="267">
        <v>12</v>
      </c>
      <c r="C12" s="652">
        <v>2</v>
      </c>
      <c r="D12" s="455">
        <v>12</v>
      </c>
      <c r="E12" s="636">
        <v>0</v>
      </c>
      <c r="F12" s="636">
        <v>1</v>
      </c>
      <c r="G12" s="672">
        <v>0</v>
      </c>
      <c r="H12" s="653">
        <v>0</v>
      </c>
      <c r="I12" s="652">
        <v>13.4</v>
      </c>
      <c r="J12" s="95">
        <v>1</v>
      </c>
      <c r="K12" s="95">
        <v>1</v>
      </c>
      <c r="L12" s="634">
        <v>0</v>
      </c>
      <c r="M12" s="375">
        <v>81.55893536121674</v>
      </c>
      <c r="N12" s="677">
        <v>2.0476190476190474</v>
      </c>
      <c r="O12" s="677">
        <v>16</v>
      </c>
      <c r="P12" s="408">
        <v>12</v>
      </c>
      <c r="Q12" s="504">
        <v>42254</v>
      </c>
      <c r="R12" s="504">
        <v>43119</v>
      </c>
      <c r="S12" s="407">
        <v>0</v>
      </c>
      <c r="T12" s="504">
        <v>43119</v>
      </c>
      <c r="U12" s="654">
        <v>28</v>
      </c>
      <c r="V12" s="453">
        <v>1</v>
      </c>
      <c r="W12" s="504">
        <v>43119</v>
      </c>
      <c r="X12" s="654">
        <v>28</v>
      </c>
      <c r="Y12" s="453">
        <v>1</v>
      </c>
      <c r="Z12" s="680">
        <v>43119</v>
      </c>
      <c r="AA12" s="654">
        <v>28</v>
      </c>
      <c r="AB12" s="654">
        <v>28</v>
      </c>
      <c r="AC12" s="654">
        <v>865</v>
      </c>
      <c r="AD12" s="725">
        <v>-17.559999999999999</v>
      </c>
    </row>
    <row r="13" spans="1:30" x14ac:dyDescent="0.25">
      <c r="A13" s="267">
        <f>B13</f>
        <v>13</v>
      </c>
      <c r="B13" s="267">
        <v>13</v>
      </c>
      <c r="C13" s="206">
        <v>2</v>
      </c>
      <c r="D13" s="902">
        <v>13</v>
      </c>
      <c r="E13" s="274">
        <v>0</v>
      </c>
      <c r="F13" s="221">
        <v>0</v>
      </c>
      <c r="G13" s="329">
        <v>0</v>
      </c>
      <c r="H13" s="328">
        <v>0</v>
      </c>
      <c r="I13" s="602">
        <v>15.3</v>
      </c>
      <c r="J13" s="114">
        <v>0</v>
      </c>
      <c r="K13" s="61">
        <v>0</v>
      </c>
      <c r="L13" s="254">
        <v>1</v>
      </c>
      <c r="M13" s="228">
        <v>73.143759873617697</v>
      </c>
      <c r="N13" s="229">
        <v>1.8713080168776373</v>
      </c>
      <c r="O13" s="106">
        <v>20</v>
      </c>
      <c r="P13" s="198">
        <v>13</v>
      </c>
      <c r="Q13" s="244">
        <v>42192</v>
      </c>
      <c r="R13" s="69">
        <v>43325</v>
      </c>
      <c r="S13" s="201">
        <v>0</v>
      </c>
      <c r="T13" s="69">
        <v>43325</v>
      </c>
      <c r="U13" s="245">
        <v>37</v>
      </c>
      <c r="V13" s="243">
        <v>0</v>
      </c>
      <c r="W13" s="69">
        <v>43325</v>
      </c>
      <c r="X13" s="245">
        <v>37</v>
      </c>
      <c r="Y13" s="243">
        <v>0</v>
      </c>
      <c r="Z13" s="246">
        <v>43325</v>
      </c>
      <c r="AA13" s="245">
        <v>37</v>
      </c>
      <c r="AB13" s="245">
        <v>37</v>
      </c>
      <c r="AC13" s="245">
        <v>1133</v>
      </c>
      <c r="AD13" s="693">
        <v>-21.75</v>
      </c>
    </row>
    <row r="14" spans="1:30" x14ac:dyDescent="0.25">
      <c r="A14" s="267">
        <f>B14</f>
        <v>14</v>
      </c>
      <c r="B14" s="274">
        <v>14</v>
      </c>
      <c r="C14" s="206">
        <v>2</v>
      </c>
      <c r="D14" s="455">
        <v>14</v>
      </c>
      <c r="E14" s="221">
        <v>0</v>
      </c>
      <c r="F14" s="221">
        <v>0</v>
      </c>
      <c r="G14" s="329">
        <v>0</v>
      </c>
      <c r="H14" s="328">
        <v>0</v>
      </c>
      <c r="I14" s="602">
        <v>10.5</v>
      </c>
      <c r="J14" s="114">
        <v>1</v>
      </c>
      <c r="K14" s="61">
        <v>0</v>
      </c>
      <c r="L14" s="254">
        <v>1</v>
      </c>
      <c r="M14" s="228">
        <v>63.523131672597863</v>
      </c>
      <c r="N14" s="229" t="s">
        <v>2122</v>
      </c>
      <c r="O14" s="106">
        <v>12</v>
      </c>
      <c r="P14" s="243">
        <v>14</v>
      </c>
      <c r="Q14" s="244">
        <v>42203</v>
      </c>
      <c r="R14" s="69">
        <v>42248</v>
      </c>
      <c r="S14" s="201">
        <v>1</v>
      </c>
      <c r="T14" s="69">
        <v>42248</v>
      </c>
      <c r="U14" s="31">
        <v>2</v>
      </c>
      <c r="V14" s="243">
        <v>0</v>
      </c>
      <c r="W14" s="69">
        <v>42248</v>
      </c>
      <c r="X14" s="245">
        <v>2</v>
      </c>
      <c r="Y14" s="243">
        <v>1</v>
      </c>
      <c r="Z14" s="246">
        <v>42248</v>
      </c>
      <c r="AA14" s="245">
        <v>2</v>
      </c>
      <c r="AB14" s="245">
        <v>1.5</v>
      </c>
      <c r="AC14" s="245">
        <v>45</v>
      </c>
      <c r="AD14" s="693">
        <v>-12.696666666666667</v>
      </c>
    </row>
    <row r="15" spans="1:30" x14ac:dyDescent="0.25">
      <c r="A15" s="267">
        <f>B15</f>
        <v>15</v>
      </c>
      <c r="B15" s="267">
        <v>15</v>
      </c>
      <c r="C15" s="206">
        <v>2</v>
      </c>
      <c r="D15" s="455">
        <v>15</v>
      </c>
      <c r="E15" s="221">
        <v>0</v>
      </c>
      <c r="F15" s="221">
        <v>0</v>
      </c>
      <c r="G15" s="329">
        <v>0</v>
      </c>
      <c r="H15" s="328">
        <v>0</v>
      </c>
      <c r="I15" s="602">
        <v>12.9</v>
      </c>
      <c r="J15" s="114">
        <v>1</v>
      </c>
      <c r="K15" s="61">
        <v>0</v>
      </c>
      <c r="L15" s="61">
        <v>1</v>
      </c>
      <c r="M15" s="228">
        <v>76.774193548387089</v>
      </c>
      <c r="N15" s="229" t="s">
        <v>2122</v>
      </c>
      <c r="O15" s="106">
        <v>17</v>
      </c>
      <c r="P15" s="198">
        <v>15</v>
      </c>
      <c r="Q15" s="244">
        <v>42074</v>
      </c>
      <c r="R15" s="69">
        <v>43441</v>
      </c>
      <c r="S15" s="201">
        <v>1</v>
      </c>
      <c r="T15" s="69">
        <v>43441</v>
      </c>
      <c r="U15" s="245">
        <v>44</v>
      </c>
      <c r="V15" s="243">
        <v>1</v>
      </c>
      <c r="W15" s="69">
        <v>42857</v>
      </c>
      <c r="X15" s="245">
        <v>25</v>
      </c>
      <c r="Y15" s="243">
        <v>1</v>
      </c>
      <c r="Z15" s="246">
        <v>42857</v>
      </c>
      <c r="AA15" s="245">
        <v>25</v>
      </c>
      <c r="AB15" s="245">
        <v>44</v>
      </c>
      <c r="AC15" s="245">
        <v>1367</v>
      </c>
      <c r="AD15" s="693">
        <v>-23.22</v>
      </c>
    </row>
    <row r="16" spans="1:30" x14ac:dyDescent="0.25">
      <c r="A16" s="267">
        <f>B16</f>
        <v>16</v>
      </c>
      <c r="B16" s="267">
        <v>16</v>
      </c>
      <c r="C16" s="652">
        <v>2</v>
      </c>
      <c r="D16" s="902">
        <v>16</v>
      </c>
      <c r="E16" s="636">
        <v>0</v>
      </c>
      <c r="F16" s="636">
        <v>1</v>
      </c>
      <c r="G16" s="672">
        <v>0</v>
      </c>
      <c r="H16" s="653">
        <v>1</v>
      </c>
      <c r="I16" s="652">
        <v>14.5</v>
      </c>
      <c r="J16" s="95">
        <v>1</v>
      </c>
      <c r="K16" s="95">
        <v>0</v>
      </c>
      <c r="L16" s="95">
        <v>1</v>
      </c>
      <c r="M16" s="375">
        <v>60.529830810329479</v>
      </c>
      <c r="N16" s="677" t="s">
        <v>2122</v>
      </c>
      <c r="O16" s="677">
        <v>19</v>
      </c>
      <c r="P16" s="408">
        <v>16</v>
      </c>
      <c r="Q16" s="504">
        <v>42345</v>
      </c>
      <c r="R16" s="504">
        <v>43398</v>
      </c>
      <c r="S16" s="407">
        <v>0</v>
      </c>
      <c r="T16" s="504">
        <v>43398</v>
      </c>
      <c r="U16" s="654">
        <v>34</v>
      </c>
      <c r="V16" s="453">
        <v>1</v>
      </c>
      <c r="W16" s="504">
        <v>42522</v>
      </c>
      <c r="X16" s="654">
        <v>5</v>
      </c>
      <c r="Y16" s="453">
        <v>1</v>
      </c>
      <c r="Z16" s="680">
        <v>42522</v>
      </c>
      <c r="AA16" s="654">
        <v>5</v>
      </c>
      <c r="AB16" s="654">
        <v>34</v>
      </c>
      <c r="AC16" s="654">
        <v>1053</v>
      </c>
      <c r="AD16" s="725">
        <v>-15.01</v>
      </c>
    </row>
    <row r="17" spans="1:30" x14ac:dyDescent="0.25">
      <c r="A17" s="267">
        <f>B17</f>
        <v>17</v>
      </c>
      <c r="B17" s="267">
        <v>17</v>
      </c>
      <c r="C17" s="206">
        <v>2</v>
      </c>
      <c r="D17" s="455">
        <v>17</v>
      </c>
      <c r="E17" s="274">
        <v>0</v>
      </c>
      <c r="F17" s="221">
        <v>1</v>
      </c>
      <c r="G17" s="329">
        <v>0</v>
      </c>
      <c r="H17" s="328">
        <v>0</v>
      </c>
      <c r="I17" s="602">
        <v>9.6999999999999993</v>
      </c>
      <c r="J17" s="114">
        <v>1</v>
      </c>
      <c r="K17" s="61">
        <v>1</v>
      </c>
      <c r="L17" s="254">
        <v>0</v>
      </c>
      <c r="M17" s="228">
        <v>76.108870967741936</v>
      </c>
      <c r="N17" s="229">
        <v>0.93570929419986026</v>
      </c>
      <c r="O17" s="106">
        <v>19</v>
      </c>
      <c r="P17" s="198">
        <v>17</v>
      </c>
      <c r="Q17" s="244">
        <v>42255</v>
      </c>
      <c r="R17" s="69">
        <v>43229</v>
      </c>
      <c r="S17" s="201">
        <v>0</v>
      </c>
      <c r="T17" s="69">
        <v>43229</v>
      </c>
      <c r="U17" s="245">
        <v>32</v>
      </c>
      <c r="V17" s="243">
        <v>0</v>
      </c>
      <c r="W17" s="69">
        <v>43229</v>
      </c>
      <c r="X17" s="245">
        <v>32</v>
      </c>
      <c r="Y17" s="243">
        <v>0</v>
      </c>
      <c r="Z17" s="246">
        <v>43229</v>
      </c>
      <c r="AA17" s="245">
        <v>32</v>
      </c>
      <c r="AB17" s="245">
        <v>32</v>
      </c>
      <c r="AC17" s="245">
        <v>974</v>
      </c>
      <c r="AD17" s="693">
        <v>-33.47</v>
      </c>
    </row>
    <row r="18" spans="1:30" x14ac:dyDescent="0.25">
      <c r="A18" s="267">
        <f>B18</f>
        <v>18</v>
      </c>
      <c r="B18" s="267">
        <v>18</v>
      </c>
      <c r="C18" s="206">
        <v>2</v>
      </c>
      <c r="D18" s="455">
        <v>18</v>
      </c>
      <c r="E18" s="221">
        <v>0</v>
      </c>
      <c r="F18" s="221">
        <v>0</v>
      </c>
      <c r="G18" s="329">
        <v>0</v>
      </c>
      <c r="H18" s="328">
        <v>0</v>
      </c>
      <c r="I18" s="602">
        <v>13.2</v>
      </c>
      <c r="J18" s="114">
        <v>1</v>
      </c>
      <c r="K18" s="61">
        <v>0</v>
      </c>
      <c r="L18" s="254">
        <v>1</v>
      </c>
      <c r="M18" s="228">
        <v>62.089055347482315</v>
      </c>
      <c r="N18" s="229">
        <v>0.87941534713763714</v>
      </c>
      <c r="O18" s="106">
        <v>19</v>
      </c>
      <c r="P18" s="198">
        <v>18</v>
      </c>
      <c r="Q18" s="244">
        <v>42318</v>
      </c>
      <c r="R18" s="69">
        <v>43353</v>
      </c>
      <c r="S18" s="201">
        <v>0</v>
      </c>
      <c r="T18" s="69">
        <v>43353</v>
      </c>
      <c r="U18" s="245">
        <v>34</v>
      </c>
      <c r="V18" s="243">
        <v>0</v>
      </c>
      <c r="W18" s="69">
        <v>43353</v>
      </c>
      <c r="X18" s="245">
        <v>34</v>
      </c>
      <c r="Y18" s="243">
        <v>0</v>
      </c>
      <c r="Z18" s="246">
        <v>43353</v>
      </c>
      <c r="AA18" s="245">
        <v>34</v>
      </c>
      <c r="AB18" s="245">
        <v>34</v>
      </c>
      <c r="AC18" s="245">
        <v>1035</v>
      </c>
      <c r="AD18" s="693">
        <v>-22.54</v>
      </c>
    </row>
    <row r="19" spans="1:30" x14ac:dyDescent="0.25">
      <c r="A19" s="267">
        <f>B19</f>
        <v>21</v>
      </c>
      <c r="B19" s="267">
        <v>21</v>
      </c>
      <c r="C19" s="206">
        <v>2</v>
      </c>
      <c r="D19" s="455">
        <v>20</v>
      </c>
      <c r="E19" s="221">
        <v>0</v>
      </c>
      <c r="F19" s="221">
        <v>1</v>
      </c>
      <c r="G19" s="329">
        <v>0</v>
      </c>
      <c r="H19" s="328">
        <v>1</v>
      </c>
      <c r="I19" s="602">
        <v>11.1</v>
      </c>
      <c r="J19" s="114">
        <v>0</v>
      </c>
      <c r="K19" s="61">
        <v>1</v>
      </c>
      <c r="L19" s="254">
        <v>1</v>
      </c>
      <c r="M19" s="228">
        <v>63.500305436774582</v>
      </c>
      <c r="N19" s="229">
        <v>0.76190476190476186</v>
      </c>
      <c r="O19" s="106">
        <v>27</v>
      </c>
      <c r="P19" s="198">
        <v>21</v>
      </c>
      <c r="Q19" s="244">
        <v>42248</v>
      </c>
      <c r="R19" s="69">
        <v>43404</v>
      </c>
      <c r="S19" s="201">
        <v>0</v>
      </c>
      <c r="T19" s="69">
        <v>43404</v>
      </c>
      <c r="U19" s="245">
        <v>37</v>
      </c>
      <c r="V19" s="243">
        <v>0</v>
      </c>
      <c r="W19" s="69">
        <v>43404</v>
      </c>
      <c r="X19" s="245">
        <v>37</v>
      </c>
      <c r="Y19" s="243">
        <v>0</v>
      </c>
      <c r="Z19" s="246">
        <v>43404</v>
      </c>
      <c r="AA19" s="245">
        <v>37</v>
      </c>
      <c r="AB19" s="245">
        <v>37</v>
      </c>
      <c r="AC19" s="245">
        <v>1156</v>
      </c>
      <c r="AD19" s="693">
        <v>-19.190000000000001</v>
      </c>
    </row>
    <row r="20" spans="1:30" x14ac:dyDescent="0.25">
      <c r="A20" s="267">
        <f>B20</f>
        <v>23</v>
      </c>
      <c r="B20" s="267">
        <v>23</v>
      </c>
      <c r="C20" s="206">
        <v>2</v>
      </c>
      <c r="D20" s="902">
        <v>22</v>
      </c>
      <c r="E20" s="221">
        <v>0</v>
      </c>
      <c r="F20" s="221">
        <v>1</v>
      </c>
      <c r="G20" s="329">
        <v>0</v>
      </c>
      <c r="H20" s="328">
        <v>0</v>
      </c>
      <c r="I20" s="602">
        <v>9.6</v>
      </c>
      <c r="J20" s="114">
        <v>1</v>
      </c>
      <c r="K20" s="61">
        <v>1</v>
      </c>
      <c r="L20" s="254">
        <v>0</v>
      </c>
      <c r="M20" s="228">
        <v>65.40595057992941</v>
      </c>
      <c r="N20" s="229">
        <v>1.921259842519685</v>
      </c>
      <c r="O20" s="106">
        <v>18</v>
      </c>
      <c r="P20" s="198">
        <v>23</v>
      </c>
      <c r="Q20" s="244">
        <v>42220</v>
      </c>
      <c r="R20" s="69">
        <v>43388</v>
      </c>
      <c r="S20" s="201">
        <v>0</v>
      </c>
      <c r="T20" s="69">
        <v>43388</v>
      </c>
      <c r="U20" s="245">
        <v>38</v>
      </c>
      <c r="V20" s="243">
        <v>1</v>
      </c>
      <c r="W20" s="69">
        <v>43388</v>
      </c>
      <c r="X20" s="245">
        <v>38</v>
      </c>
      <c r="Y20" s="243">
        <v>1</v>
      </c>
      <c r="Z20" s="246">
        <v>43388</v>
      </c>
      <c r="AA20" s="245">
        <v>38</v>
      </c>
      <c r="AB20" s="245">
        <v>38</v>
      </c>
      <c r="AC20" s="245">
        <v>1168</v>
      </c>
      <c r="AD20" s="693">
        <v>-18.22</v>
      </c>
    </row>
    <row r="21" spans="1:30" x14ac:dyDescent="0.25">
      <c r="A21" s="267">
        <f>B21</f>
        <v>24</v>
      </c>
      <c r="B21" s="274">
        <v>24</v>
      </c>
      <c r="C21" s="206">
        <v>2</v>
      </c>
      <c r="D21" s="455">
        <v>23</v>
      </c>
      <c r="E21" s="221">
        <v>0</v>
      </c>
      <c r="F21" s="221">
        <v>1</v>
      </c>
      <c r="G21" s="329">
        <v>0</v>
      </c>
      <c r="H21" s="328">
        <v>0</v>
      </c>
      <c r="I21" s="602">
        <v>8.6</v>
      </c>
      <c r="J21" s="114">
        <v>1</v>
      </c>
      <c r="K21" s="61">
        <v>1</v>
      </c>
      <c r="L21" s="254">
        <v>1</v>
      </c>
      <c r="M21" s="228">
        <v>63.584905660377366</v>
      </c>
      <c r="N21" s="229" t="s">
        <v>2122</v>
      </c>
      <c r="O21" s="106">
        <v>14.333333333333334</v>
      </c>
      <c r="P21" s="243">
        <v>24</v>
      </c>
      <c r="Q21" s="244">
        <v>42304</v>
      </c>
      <c r="R21" s="69">
        <v>42899</v>
      </c>
      <c r="S21" s="201">
        <v>1</v>
      </c>
      <c r="T21" s="69">
        <v>42899</v>
      </c>
      <c r="U21" s="31">
        <v>19</v>
      </c>
      <c r="V21" s="243">
        <v>1</v>
      </c>
      <c r="W21" s="69">
        <v>42328</v>
      </c>
      <c r="X21" s="245">
        <v>1</v>
      </c>
      <c r="Y21" s="243">
        <v>1</v>
      </c>
      <c r="Z21" s="246">
        <v>42328</v>
      </c>
      <c r="AA21" s="245">
        <v>1</v>
      </c>
      <c r="AB21" s="245">
        <v>19</v>
      </c>
      <c r="AC21" s="245">
        <v>595</v>
      </c>
      <c r="AD21" s="693" t="s">
        <v>2122</v>
      </c>
    </row>
    <row r="22" spans="1:30" x14ac:dyDescent="0.25">
      <c r="A22" s="267">
        <f>B22</f>
        <v>25</v>
      </c>
      <c r="B22" s="267">
        <v>25</v>
      </c>
      <c r="C22" s="652">
        <v>2</v>
      </c>
      <c r="D22" s="455">
        <v>24</v>
      </c>
      <c r="E22" s="636">
        <v>0</v>
      </c>
      <c r="F22" s="636">
        <v>0</v>
      </c>
      <c r="G22" s="672">
        <v>0</v>
      </c>
      <c r="H22" s="653">
        <v>1</v>
      </c>
      <c r="I22" s="652">
        <v>12.7</v>
      </c>
      <c r="J22" s="95">
        <v>1</v>
      </c>
      <c r="K22" s="95">
        <v>0</v>
      </c>
      <c r="L22" s="634">
        <v>1</v>
      </c>
      <c r="M22" s="375">
        <v>38.711131140153221</v>
      </c>
      <c r="N22" s="677" t="s">
        <v>2122</v>
      </c>
      <c r="O22" s="677">
        <v>12.5</v>
      </c>
      <c r="P22" s="636" t="s">
        <v>2122</v>
      </c>
      <c r="Q22" s="680" t="s">
        <v>2122</v>
      </c>
      <c r="R22" s="680" t="s">
        <v>2122</v>
      </c>
      <c r="S22" s="453" t="s">
        <v>2122</v>
      </c>
      <c r="T22" s="654" t="s">
        <v>2122</v>
      </c>
      <c r="U22" s="654" t="s">
        <v>2122</v>
      </c>
      <c r="V22" s="453" t="s">
        <v>2122</v>
      </c>
      <c r="W22" s="636" t="s">
        <v>2122</v>
      </c>
      <c r="X22" s="654" t="s">
        <v>2122</v>
      </c>
      <c r="Y22" s="453" t="s">
        <v>2122</v>
      </c>
      <c r="Z22" s="654" t="s">
        <v>2122</v>
      </c>
      <c r="AA22" s="654" t="s">
        <v>2122</v>
      </c>
      <c r="AB22" s="654" t="s">
        <v>2122</v>
      </c>
      <c r="AC22" s="654" t="s">
        <v>2122</v>
      </c>
      <c r="AD22" s="654" t="s">
        <v>2122</v>
      </c>
    </row>
    <row r="23" spans="1:30" x14ac:dyDescent="0.25">
      <c r="A23" s="267">
        <f>B23</f>
        <v>26</v>
      </c>
      <c r="B23" s="267">
        <v>26</v>
      </c>
      <c r="C23" s="206">
        <v>2</v>
      </c>
      <c r="D23" s="902">
        <v>25</v>
      </c>
      <c r="E23" s="274">
        <v>0</v>
      </c>
      <c r="F23" s="221">
        <v>1</v>
      </c>
      <c r="G23" s="329">
        <v>0</v>
      </c>
      <c r="H23" s="328">
        <v>1</v>
      </c>
      <c r="I23" s="602">
        <v>10.4</v>
      </c>
      <c r="J23" s="114">
        <v>1</v>
      </c>
      <c r="K23" s="61">
        <v>0</v>
      </c>
      <c r="L23" s="61">
        <v>0</v>
      </c>
      <c r="M23" s="228">
        <v>74.603174603174608</v>
      </c>
      <c r="N23" s="229">
        <v>0.69569672131147553</v>
      </c>
      <c r="O23" s="106">
        <v>21</v>
      </c>
      <c r="P23" s="198">
        <v>26</v>
      </c>
      <c r="Q23" s="244">
        <v>42048</v>
      </c>
      <c r="R23" s="69">
        <v>43480</v>
      </c>
      <c r="S23" s="201">
        <v>0</v>
      </c>
      <c r="T23" s="69">
        <v>43480</v>
      </c>
      <c r="U23" s="245">
        <v>47</v>
      </c>
      <c r="V23" s="243">
        <v>0</v>
      </c>
      <c r="W23" s="69">
        <v>43480</v>
      </c>
      <c r="X23" s="245">
        <v>47</v>
      </c>
      <c r="Y23" s="243">
        <v>0</v>
      </c>
      <c r="Z23" s="246">
        <v>43480</v>
      </c>
      <c r="AA23" s="245">
        <v>47</v>
      </c>
      <c r="AB23" s="245">
        <v>47</v>
      </c>
      <c r="AC23" s="245">
        <v>1432</v>
      </c>
      <c r="AD23" s="693">
        <v>-22.86</v>
      </c>
    </row>
    <row r="24" spans="1:30" x14ac:dyDescent="0.25">
      <c r="A24" s="267">
        <f>B24</f>
        <v>27</v>
      </c>
      <c r="B24" s="274">
        <v>27</v>
      </c>
      <c r="C24" s="206">
        <v>2</v>
      </c>
      <c r="D24" s="455">
        <v>26</v>
      </c>
      <c r="E24" s="221">
        <v>0</v>
      </c>
      <c r="F24" s="221">
        <v>0</v>
      </c>
      <c r="G24" s="329">
        <v>0</v>
      </c>
      <c r="H24" s="328">
        <v>0</v>
      </c>
      <c r="I24" s="602">
        <v>9</v>
      </c>
      <c r="J24" s="114">
        <v>0</v>
      </c>
      <c r="K24" s="61">
        <v>0</v>
      </c>
      <c r="L24" s="254">
        <v>0</v>
      </c>
      <c r="M24" s="228">
        <v>63.139240506329116</v>
      </c>
      <c r="N24" s="229">
        <v>0.7769784172661871</v>
      </c>
      <c r="O24" s="106">
        <v>27</v>
      </c>
      <c r="P24" s="243">
        <v>27</v>
      </c>
      <c r="Q24" s="244">
        <v>42346</v>
      </c>
      <c r="R24" s="69">
        <v>43442</v>
      </c>
      <c r="S24" s="201">
        <v>1</v>
      </c>
      <c r="T24" s="69">
        <v>43442</v>
      </c>
      <c r="U24" s="245">
        <v>36</v>
      </c>
      <c r="V24" s="243">
        <v>1</v>
      </c>
      <c r="W24" s="69">
        <v>42680</v>
      </c>
      <c r="X24" s="245">
        <v>10</v>
      </c>
      <c r="Y24" s="243">
        <v>1</v>
      </c>
      <c r="Z24" s="246">
        <v>42680</v>
      </c>
      <c r="AA24" s="245">
        <v>10</v>
      </c>
      <c r="AB24" s="245">
        <v>36</v>
      </c>
      <c r="AC24" s="245">
        <v>1096</v>
      </c>
      <c r="AD24" s="693">
        <v>-31.47</v>
      </c>
    </row>
    <row r="25" spans="1:30" x14ac:dyDescent="0.25">
      <c r="A25" s="267">
        <f>B25</f>
        <v>28</v>
      </c>
      <c r="B25" s="267">
        <v>28</v>
      </c>
      <c r="C25" s="206">
        <v>2</v>
      </c>
      <c r="D25" s="455">
        <v>27</v>
      </c>
      <c r="E25" s="221">
        <v>0</v>
      </c>
      <c r="F25" s="221">
        <v>0</v>
      </c>
      <c r="G25" s="329">
        <v>0</v>
      </c>
      <c r="H25" s="328">
        <v>0</v>
      </c>
      <c r="I25" s="602">
        <v>11.4</v>
      </c>
      <c r="J25" s="114">
        <v>0</v>
      </c>
      <c r="K25" s="61">
        <v>0</v>
      </c>
      <c r="L25" s="254">
        <v>1</v>
      </c>
      <c r="M25" s="228">
        <v>51.681047307349019</v>
      </c>
      <c r="N25" s="229" t="s">
        <v>2122</v>
      </c>
      <c r="O25" s="106">
        <v>16</v>
      </c>
      <c r="P25" s="198">
        <v>28</v>
      </c>
      <c r="Q25" s="244">
        <v>42327</v>
      </c>
      <c r="R25" s="69">
        <v>43072</v>
      </c>
      <c r="S25" s="201">
        <v>1</v>
      </c>
      <c r="T25" s="69">
        <v>43072</v>
      </c>
      <c r="U25" s="31">
        <v>24</v>
      </c>
      <c r="V25" s="243">
        <v>0</v>
      </c>
      <c r="W25" s="69">
        <v>43072</v>
      </c>
      <c r="X25" s="245">
        <v>24</v>
      </c>
      <c r="Y25" s="243">
        <v>1</v>
      </c>
      <c r="Z25" s="246">
        <v>43072</v>
      </c>
      <c r="AA25" s="245">
        <v>24</v>
      </c>
      <c r="AB25" s="245">
        <v>24</v>
      </c>
      <c r="AC25" s="245">
        <v>745</v>
      </c>
      <c r="AD25" s="500" t="s">
        <v>2122</v>
      </c>
    </row>
    <row r="26" spans="1:30" x14ac:dyDescent="0.25">
      <c r="A26" s="267">
        <f>B26</f>
        <v>29</v>
      </c>
      <c r="B26" s="267">
        <v>29</v>
      </c>
      <c r="C26" s="206">
        <v>2</v>
      </c>
      <c r="D26" s="902">
        <v>28</v>
      </c>
      <c r="E26" s="221">
        <v>0</v>
      </c>
      <c r="F26" s="221">
        <v>1</v>
      </c>
      <c r="G26" s="329">
        <v>0</v>
      </c>
      <c r="H26" s="328">
        <v>0</v>
      </c>
      <c r="I26" s="602">
        <v>9.5</v>
      </c>
      <c r="J26" s="114">
        <v>0</v>
      </c>
      <c r="K26" s="61">
        <v>1</v>
      </c>
      <c r="L26" s="254">
        <v>1</v>
      </c>
      <c r="M26" s="62">
        <v>53.478359392703382</v>
      </c>
      <c r="N26" s="106" t="s">
        <v>2122</v>
      </c>
      <c r="O26" s="106">
        <v>16</v>
      </c>
      <c r="P26" s="299" t="s">
        <v>2122</v>
      </c>
      <c r="Q26" s="300" t="s">
        <v>2122</v>
      </c>
      <c r="R26" s="246">
        <v>43542</v>
      </c>
      <c r="S26" s="243">
        <v>0</v>
      </c>
      <c r="T26" s="246">
        <v>43542</v>
      </c>
      <c r="U26" s="245">
        <v>41</v>
      </c>
      <c r="V26" s="243">
        <v>0</v>
      </c>
      <c r="W26" s="246">
        <v>43542</v>
      </c>
      <c r="X26" s="245">
        <v>41</v>
      </c>
      <c r="Y26" s="243">
        <v>0</v>
      </c>
      <c r="Z26" s="246">
        <v>43542</v>
      </c>
      <c r="AA26" s="245">
        <v>41</v>
      </c>
      <c r="AB26" s="245">
        <v>41</v>
      </c>
      <c r="AC26" s="245">
        <v>1260</v>
      </c>
      <c r="AD26" s="500" t="s">
        <v>2122</v>
      </c>
    </row>
    <row r="27" spans="1:30" x14ac:dyDescent="0.25">
      <c r="A27" s="267">
        <f>B27</f>
        <v>30</v>
      </c>
      <c r="B27" s="267">
        <v>30</v>
      </c>
      <c r="C27" s="206">
        <v>2</v>
      </c>
      <c r="D27" s="455">
        <v>29</v>
      </c>
      <c r="E27" s="274">
        <v>0</v>
      </c>
      <c r="F27" s="221">
        <v>1</v>
      </c>
      <c r="G27" s="329">
        <v>0</v>
      </c>
      <c r="H27" s="328">
        <v>0</v>
      </c>
      <c r="I27" s="592">
        <v>10.8</v>
      </c>
      <c r="J27" s="114">
        <v>1</v>
      </c>
      <c r="K27" s="61">
        <v>0</v>
      </c>
      <c r="L27" s="254">
        <v>0</v>
      </c>
      <c r="M27" s="228">
        <v>59.505703422053237</v>
      </c>
      <c r="N27" s="229">
        <v>0.71468767585818804</v>
      </c>
      <c r="O27" s="106">
        <v>25</v>
      </c>
      <c r="P27" s="299" t="s">
        <v>2122</v>
      </c>
      <c r="Q27" s="300" t="s">
        <v>2122</v>
      </c>
      <c r="R27" s="246" t="s">
        <v>2122</v>
      </c>
      <c r="S27" s="243" t="s">
        <v>2122</v>
      </c>
      <c r="T27" s="245" t="s">
        <v>2122</v>
      </c>
      <c r="U27" s="245" t="s">
        <v>2122</v>
      </c>
      <c r="V27" s="243" t="s">
        <v>2122</v>
      </c>
      <c r="W27" s="221" t="s">
        <v>2122</v>
      </c>
      <c r="X27" s="245" t="s">
        <v>2122</v>
      </c>
      <c r="Y27" s="243" t="s">
        <v>2122</v>
      </c>
      <c r="Z27" s="245" t="s">
        <v>2122</v>
      </c>
      <c r="AA27" s="245" t="s">
        <v>2122</v>
      </c>
      <c r="AB27" s="245" t="s">
        <v>2122</v>
      </c>
      <c r="AC27" s="245" t="s">
        <v>2122</v>
      </c>
      <c r="AD27" s="500" t="s">
        <v>2122</v>
      </c>
    </row>
    <row r="28" spans="1:30" x14ac:dyDescent="0.25">
      <c r="A28" s="267">
        <f>B28</f>
        <v>31</v>
      </c>
      <c r="B28" s="267">
        <v>31</v>
      </c>
      <c r="C28" s="206">
        <v>2</v>
      </c>
      <c r="D28" s="455">
        <v>30</v>
      </c>
      <c r="E28" s="221">
        <v>0</v>
      </c>
      <c r="F28" s="221">
        <v>1</v>
      </c>
      <c r="G28" s="329">
        <v>0</v>
      </c>
      <c r="H28" s="328">
        <v>0</v>
      </c>
      <c r="I28" s="602">
        <v>9.8000000000000007</v>
      </c>
      <c r="J28" s="114">
        <v>1</v>
      </c>
      <c r="K28" s="61">
        <v>1</v>
      </c>
      <c r="L28" s="254">
        <v>0</v>
      </c>
      <c r="M28" s="228">
        <v>60.105557280347725</v>
      </c>
      <c r="N28" s="229">
        <v>1.7774086378737541</v>
      </c>
      <c r="O28" s="106">
        <v>22</v>
      </c>
      <c r="P28" s="198">
        <v>31</v>
      </c>
      <c r="Q28" s="244">
        <v>42290</v>
      </c>
      <c r="R28" s="69">
        <v>42861</v>
      </c>
      <c r="S28" s="201">
        <v>1</v>
      </c>
      <c r="T28" s="69">
        <v>42861</v>
      </c>
      <c r="U28" s="31">
        <v>18</v>
      </c>
      <c r="V28" s="243">
        <v>0</v>
      </c>
      <c r="W28" s="69">
        <v>42861</v>
      </c>
      <c r="X28" s="245">
        <v>18</v>
      </c>
      <c r="Y28" s="243">
        <v>1</v>
      </c>
      <c r="Z28" s="246">
        <v>42861</v>
      </c>
      <c r="AA28" s="245">
        <v>18</v>
      </c>
      <c r="AB28" s="245">
        <v>18</v>
      </c>
      <c r="AC28" s="245">
        <v>571</v>
      </c>
      <c r="AD28" s="693">
        <v>-23.1</v>
      </c>
    </row>
    <row r="29" spans="1:30" x14ac:dyDescent="0.25">
      <c r="A29" s="267">
        <f>B29</f>
        <v>34</v>
      </c>
      <c r="B29" s="267">
        <v>34</v>
      </c>
      <c r="C29" s="308">
        <v>2</v>
      </c>
      <c r="D29" s="455">
        <v>33</v>
      </c>
      <c r="E29" s="274">
        <v>0</v>
      </c>
      <c r="F29" s="221">
        <v>1</v>
      </c>
      <c r="G29" s="329">
        <v>0</v>
      </c>
      <c r="H29" s="328">
        <v>0</v>
      </c>
      <c r="I29" s="608">
        <v>12.4</v>
      </c>
      <c r="J29" s="114">
        <v>1</v>
      </c>
      <c r="K29" s="61">
        <v>0</v>
      </c>
      <c r="L29" s="254">
        <v>1</v>
      </c>
      <c r="M29" s="228">
        <v>68.528610354223432</v>
      </c>
      <c r="N29" s="229" t="s">
        <v>2122</v>
      </c>
      <c r="O29" s="106">
        <v>11</v>
      </c>
      <c r="P29" s="198">
        <v>34</v>
      </c>
      <c r="Q29" s="244">
        <v>42199</v>
      </c>
      <c r="R29" s="69">
        <v>43437</v>
      </c>
      <c r="S29" s="201">
        <v>0</v>
      </c>
      <c r="T29" s="69">
        <v>43437</v>
      </c>
      <c r="U29" s="245">
        <v>40</v>
      </c>
      <c r="V29" s="243">
        <v>1</v>
      </c>
      <c r="W29" s="69">
        <v>43000</v>
      </c>
      <c r="X29" s="245">
        <v>26</v>
      </c>
      <c r="Y29" s="243">
        <v>1</v>
      </c>
      <c r="Z29" s="246">
        <v>43000</v>
      </c>
      <c r="AA29" s="245">
        <v>26</v>
      </c>
      <c r="AB29" s="245">
        <v>40</v>
      </c>
      <c r="AC29" s="245">
        <v>1238</v>
      </c>
      <c r="AD29" s="500" t="s">
        <v>2122</v>
      </c>
    </row>
    <row r="30" spans="1:30" x14ac:dyDescent="0.25">
      <c r="A30" s="267">
        <f>B30</f>
        <v>35</v>
      </c>
      <c r="B30" s="267">
        <v>35</v>
      </c>
      <c r="C30" s="308">
        <v>2</v>
      </c>
      <c r="D30" s="902">
        <v>34</v>
      </c>
      <c r="E30" s="221">
        <v>0</v>
      </c>
      <c r="F30" s="221">
        <v>0</v>
      </c>
      <c r="G30" s="329">
        <v>0</v>
      </c>
      <c r="H30" s="328">
        <v>0</v>
      </c>
      <c r="I30" s="602">
        <v>12</v>
      </c>
      <c r="J30" s="114">
        <v>1</v>
      </c>
      <c r="K30" s="61">
        <v>0</v>
      </c>
      <c r="L30" s="254">
        <v>0</v>
      </c>
      <c r="M30" s="228">
        <v>75.83262169086251</v>
      </c>
      <c r="N30" s="229">
        <v>0.87385019710906708</v>
      </c>
      <c r="O30" s="106">
        <v>20</v>
      </c>
      <c r="P30" s="198">
        <v>35</v>
      </c>
      <c r="Q30" s="244">
        <v>42255</v>
      </c>
      <c r="R30" s="69">
        <v>43060</v>
      </c>
      <c r="S30" s="201">
        <v>0</v>
      </c>
      <c r="T30" s="69">
        <v>43060</v>
      </c>
      <c r="U30" s="245">
        <v>26</v>
      </c>
      <c r="V30" s="243">
        <v>0</v>
      </c>
      <c r="W30" s="69">
        <v>43060</v>
      </c>
      <c r="X30" s="245">
        <v>26</v>
      </c>
      <c r="Y30" s="243">
        <v>0</v>
      </c>
      <c r="Z30" s="246">
        <v>43060</v>
      </c>
      <c r="AA30" s="245">
        <v>26</v>
      </c>
      <c r="AB30" s="245">
        <v>26.47</v>
      </c>
      <c r="AC30" s="245">
        <v>805</v>
      </c>
      <c r="AD30" s="693">
        <v>-21.95</v>
      </c>
    </row>
    <row r="31" spans="1:30" x14ac:dyDescent="0.25">
      <c r="A31" s="267">
        <f>B31</f>
        <v>36</v>
      </c>
      <c r="B31" s="267">
        <v>36</v>
      </c>
      <c r="C31" s="308">
        <v>2</v>
      </c>
      <c r="D31" s="455">
        <v>35</v>
      </c>
      <c r="E31" s="221">
        <v>0</v>
      </c>
      <c r="F31" s="221">
        <v>0</v>
      </c>
      <c r="G31" s="329">
        <v>0</v>
      </c>
      <c r="H31" s="328">
        <v>0</v>
      </c>
      <c r="I31" s="602">
        <v>9.9</v>
      </c>
      <c r="J31" s="114">
        <v>0</v>
      </c>
      <c r="K31" s="61">
        <v>0</v>
      </c>
      <c r="L31" s="254">
        <v>1</v>
      </c>
      <c r="M31" s="228">
        <v>47.55905511811023</v>
      </c>
      <c r="N31" s="229" t="s">
        <v>2122</v>
      </c>
      <c r="O31" s="106">
        <v>12.666666666666666</v>
      </c>
      <c r="P31" s="198">
        <v>36</v>
      </c>
      <c r="Q31" s="244">
        <v>42178</v>
      </c>
      <c r="R31" s="69" t="s">
        <v>2122</v>
      </c>
      <c r="S31" s="201" t="s">
        <v>2122</v>
      </c>
      <c r="T31" s="31" t="s">
        <v>2122</v>
      </c>
      <c r="U31" s="245" t="s">
        <v>2122</v>
      </c>
      <c r="V31" s="243" t="s">
        <v>2122</v>
      </c>
      <c r="W31" s="61" t="s">
        <v>2122</v>
      </c>
      <c r="X31" s="245" t="s">
        <v>2122</v>
      </c>
      <c r="Y31" s="243" t="s">
        <v>2122</v>
      </c>
      <c r="Z31" s="245" t="s">
        <v>2122</v>
      </c>
      <c r="AA31" s="245" t="s">
        <v>2122</v>
      </c>
      <c r="AB31" s="245" t="s">
        <v>2122</v>
      </c>
      <c r="AC31" s="245" t="s">
        <v>2122</v>
      </c>
      <c r="AD31" s="500" t="s">
        <v>2122</v>
      </c>
    </row>
    <row r="32" spans="1:30" x14ac:dyDescent="0.25">
      <c r="A32" s="267">
        <f>B32</f>
        <v>37</v>
      </c>
      <c r="B32" s="274">
        <v>37</v>
      </c>
      <c r="C32" s="308">
        <v>2</v>
      </c>
      <c r="D32" s="455">
        <v>36</v>
      </c>
      <c r="E32" s="221">
        <v>0</v>
      </c>
      <c r="F32" s="221">
        <v>1</v>
      </c>
      <c r="G32" s="329">
        <v>0</v>
      </c>
      <c r="H32" s="328">
        <v>0</v>
      </c>
      <c r="I32" s="602">
        <v>11.8</v>
      </c>
      <c r="J32" s="114">
        <v>1</v>
      </c>
      <c r="K32" s="61">
        <v>0</v>
      </c>
      <c r="L32" s="61">
        <v>1</v>
      </c>
      <c r="M32" s="228">
        <v>71.907343518974869</v>
      </c>
      <c r="N32" s="229" t="s">
        <v>2122</v>
      </c>
      <c r="O32" s="106">
        <v>14.666666666666666</v>
      </c>
      <c r="P32" s="243">
        <v>37</v>
      </c>
      <c r="Q32" s="244">
        <v>42111</v>
      </c>
      <c r="R32" s="69">
        <v>43245</v>
      </c>
      <c r="S32" s="201">
        <v>1</v>
      </c>
      <c r="T32" s="69">
        <v>43245</v>
      </c>
      <c r="U32" s="245">
        <v>37</v>
      </c>
      <c r="V32" s="243">
        <v>1</v>
      </c>
      <c r="W32" s="69">
        <v>42637</v>
      </c>
      <c r="X32" s="245">
        <v>17</v>
      </c>
      <c r="Y32" s="243">
        <v>1</v>
      </c>
      <c r="Z32" s="246">
        <v>42637</v>
      </c>
      <c r="AA32" s="245">
        <v>17</v>
      </c>
      <c r="AB32" s="245">
        <v>37</v>
      </c>
      <c r="AC32" s="245">
        <v>1133</v>
      </c>
      <c r="AD32" s="693">
        <v>-23.116666666666664</v>
      </c>
    </row>
    <row r="33" spans="1:30" x14ac:dyDescent="0.25">
      <c r="A33" s="267">
        <f>B33</f>
        <v>38</v>
      </c>
      <c r="B33" s="267">
        <v>38</v>
      </c>
      <c r="C33" s="308">
        <v>2</v>
      </c>
      <c r="D33" s="902">
        <v>37</v>
      </c>
      <c r="E33" s="274">
        <v>0</v>
      </c>
      <c r="F33" s="221">
        <v>1</v>
      </c>
      <c r="G33" s="329">
        <v>0</v>
      </c>
      <c r="H33" s="328">
        <v>0</v>
      </c>
      <c r="I33" s="602">
        <v>12.2</v>
      </c>
      <c r="J33" s="114">
        <v>1</v>
      </c>
      <c r="K33" s="208">
        <v>0</v>
      </c>
      <c r="L33" s="61">
        <v>1</v>
      </c>
      <c r="M33" s="228">
        <v>63.525132275132265</v>
      </c>
      <c r="N33" s="229" t="s">
        <v>2122</v>
      </c>
      <c r="O33" s="106">
        <v>28</v>
      </c>
      <c r="P33" s="198">
        <v>38</v>
      </c>
      <c r="Q33" s="244">
        <v>42128</v>
      </c>
      <c r="R33" s="69">
        <v>43542</v>
      </c>
      <c r="S33" s="201">
        <v>0</v>
      </c>
      <c r="T33" s="69">
        <v>43542</v>
      </c>
      <c r="U33" s="245">
        <v>46</v>
      </c>
      <c r="V33" s="243">
        <v>0</v>
      </c>
      <c r="W33" s="69">
        <v>43542</v>
      </c>
      <c r="X33" s="245">
        <v>46</v>
      </c>
      <c r="Y33" s="243">
        <v>0</v>
      </c>
      <c r="Z33" s="246">
        <v>43542</v>
      </c>
      <c r="AA33" s="245">
        <v>46</v>
      </c>
      <c r="AB33" s="245">
        <v>46</v>
      </c>
      <c r="AC33" s="245">
        <v>1414</v>
      </c>
      <c r="AD33" s="693">
        <v>-20.41</v>
      </c>
    </row>
    <row r="34" spans="1:30" x14ac:dyDescent="0.25">
      <c r="A34" s="267">
        <f>B34</f>
        <v>39</v>
      </c>
      <c r="B34" s="267">
        <v>39</v>
      </c>
      <c r="C34" s="308">
        <v>2</v>
      </c>
      <c r="D34" s="455">
        <v>38</v>
      </c>
      <c r="E34" s="221">
        <v>0</v>
      </c>
      <c r="F34" s="221">
        <v>0</v>
      </c>
      <c r="G34" s="329">
        <v>0</v>
      </c>
      <c r="H34" s="328">
        <v>0</v>
      </c>
      <c r="I34" s="602">
        <v>11.7</v>
      </c>
      <c r="J34" s="114">
        <v>1</v>
      </c>
      <c r="K34" s="61">
        <v>0</v>
      </c>
      <c r="L34" s="254">
        <v>1</v>
      </c>
      <c r="M34" s="228">
        <v>59.785385794583547</v>
      </c>
      <c r="N34" s="229" t="s">
        <v>2122</v>
      </c>
      <c r="O34" s="106">
        <v>17</v>
      </c>
      <c r="P34" s="198">
        <v>39</v>
      </c>
      <c r="Q34" s="244">
        <v>42248</v>
      </c>
      <c r="R34" s="69">
        <v>43542</v>
      </c>
      <c r="S34" s="201">
        <v>0</v>
      </c>
      <c r="T34" s="69">
        <v>43542</v>
      </c>
      <c r="U34" s="245">
        <v>42</v>
      </c>
      <c r="V34" s="243">
        <v>0</v>
      </c>
      <c r="W34" s="69">
        <v>43542</v>
      </c>
      <c r="X34" s="245">
        <v>42</v>
      </c>
      <c r="Y34" s="243">
        <v>0</v>
      </c>
      <c r="Z34" s="246">
        <v>43542</v>
      </c>
      <c r="AA34" s="245">
        <v>42</v>
      </c>
      <c r="AB34" s="245">
        <v>42</v>
      </c>
      <c r="AC34" s="245">
        <v>1294</v>
      </c>
      <c r="AD34" s="500" t="s">
        <v>2122</v>
      </c>
    </row>
    <row r="35" spans="1:30" x14ac:dyDescent="0.25">
      <c r="A35" s="267">
        <f>B35</f>
        <v>40</v>
      </c>
      <c r="B35" s="274">
        <v>40</v>
      </c>
      <c r="C35" s="308">
        <v>2</v>
      </c>
      <c r="D35" s="455">
        <v>39</v>
      </c>
      <c r="E35" s="221">
        <v>0</v>
      </c>
      <c r="F35" s="221">
        <v>1</v>
      </c>
      <c r="G35" s="329">
        <v>0</v>
      </c>
      <c r="H35" s="328">
        <v>1</v>
      </c>
      <c r="I35" s="602">
        <v>14.8</v>
      </c>
      <c r="J35" s="114">
        <v>0</v>
      </c>
      <c r="K35" s="61">
        <v>0</v>
      </c>
      <c r="L35" s="254">
        <v>0</v>
      </c>
      <c r="M35" s="228">
        <v>58.62632869991824</v>
      </c>
      <c r="N35" s="229">
        <v>0.77610062893081766</v>
      </c>
      <c r="O35" s="106">
        <v>11</v>
      </c>
      <c r="P35" s="243">
        <v>40</v>
      </c>
      <c r="Q35" s="244">
        <v>42262</v>
      </c>
      <c r="R35" s="69">
        <v>43244</v>
      </c>
      <c r="S35" s="201">
        <v>0</v>
      </c>
      <c r="T35" s="69">
        <v>43244</v>
      </c>
      <c r="U35" s="245">
        <v>32</v>
      </c>
      <c r="V35" s="243">
        <v>0</v>
      </c>
      <c r="W35" s="69">
        <v>43244</v>
      </c>
      <c r="X35" s="245">
        <v>32</v>
      </c>
      <c r="Y35" s="243">
        <v>0</v>
      </c>
      <c r="Z35" s="246">
        <v>43244</v>
      </c>
      <c r="AA35" s="245">
        <v>32</v>
      </c>
      <c r="AB35" s="245">
        <v>32</v>
      </c>
      <c r="AC35" s="245">
        <v>982</v>
      </c>
      <c r="AD35" s="693">
        <v>-16.25</v>
      </c>
    </row>
    <row r="36" spans="1:30" x14ac:dyDescent="0.25">
      <c r="A36" s="267">
        <f>B36</f>
        <v>41</v>
      </c>
      <c r="B36" s="267">
        <v>41</v>
      </c>
      <c r="C36" s="308">
        <v>2</v>
      </c>
      <c r="D36" s="902">
        <v>40</v>
      </c>
      <c r="E36" s="221">
        <v>0</v>
      </c>
      <c r="F36" s="221">
        <v>1</v>
      </c>
      <c r="G36" s="329">
        <v>0</v>
      </c>
      <c r="H36" s="328">
        <v>0</v>
      </c>
      <c r="I36" s="602">
        <v>10.7</v>
      </c>
      <c r="J36" s="114">
        <v>1</v>
      </c>
      <c r="K36" s="61">
        <v>0</v>
      </c>
      <c r="L36" s="254">
        <v>1</v>
      </c>
      <c r="M36" s="228">
        <v>61.273336524652947</v>
      </c>
      <c r="N36" s="229" t="s">
        <v>2122</v>
      </c>
      <c r="O36" s="106">
        <v>14.333333333333334</v>
      </c>
      <c r="P36" s="198">
        <v>41</v>
      </c>
      <c r="Q36" s="244">
        <v>42202</v>
      </c>
      <c r="R36" s="69">
        <v>43326</v>
      </c>
      <c r="S36" s="201">
        <v>0</v>
      </c>
      <c r="T36" s="69">
        <v>43326</v>
      </c>
      <c r="U36" s="245">
        <v>36</v>
      </c>
      <c r="V36" s="243">
        <v>1</v>
      </c>
      <c r="W36" s="69">
        <v>42668</v>
      </c>
      <c r="X36" s="245">
        <v>15</v>
      </c>
      <c r="Y36" s="243">
        <v>1</v>
      </c>
      <c r="Z36" s="246">
        <v>42668</v>
      </c>
      <c r="AA36" s="245">
        <v>15</v>
      </c>
      <c r="AB36" s="245">
        <v>36</v>
      </c>
      <c r="AC36" s="245">
        <v>1124</v>
      </c>
      <c r="AD36" s="500" t="s">
        <v>2122</v>
      </c>
    </row>
    <row r="37" spans="1:30" x14ac:dyDescent="0.25">
      <c r="A37" s="267">
        <f>B37</f>
        <v>42</v>
      </c>
      <c r="B37" s="267">
        <v>42</v>
      </c>
      <c r="C37" s="308">
        <v>2</v>
      </c>
      <c r="D37" s="455">
        <v>41</v>
      </c>
      <c r="E37" s="274">
        <v>0</v>
      </c>
      <c r="F37" s="221">
        <v>0</v>
      </c>
      <c r="G37" s="329">
        <v>0</v>
      </c>
      <c r="H37" s="328">
        <v>0</v>
      </c>
      <c r="I37" s="602">
        <v>15.6</v>
      </c>
      <c r="J37" s="114">
        <v>1</v>
      </c>
      <c r="K37" s="61">
        <v>0</v>
      </c>
      <c r="L37" s="254">
        <v>0</v>
      </c>
      <c r="M37" s="228">
        <v>70.799457994579953</v>
      </c>
      <c r="N37" s="229" t="s">
        <v>2122</v>
      </c>
      <c r="O37" s="106">
        <v>14</v>
      </c>
      <c r="P37" s="198">
        <v>42</v>
      </c>
      <c r="Q37" s="244">
        <v>42269</v>
      </c>
      <c r="R37" s="69">
        <v>43532</v>
      </c>
      <c r="S37" s="201">
        <v>0</v>
      </c>
      <c r="T37" s="69">
        <v>43532</v>
      </c>
      <c r="U37" s="245">
        <v>41</v>
      </c>
      <c r="V37" s="243">
        <v>1</v>
      </c>
      <c r="W37" s="69">
        <v>43006</v>
      </c>
      <c r="X37" s="245">
        <v>24</v>
      </c>
      <c r="Y37" s="243">
        <v>1</v>
      </c>
      <c r="Z37" s="246">
        <v>43006</v>
      </c>
      <c r="AA37" s="245">
        <v>24</v>
      </c>
      <c r="AB37" s="245">
        <v>41</v>
      </c>
      <c r="AC37" s="245">
        <v>1263</v>
      </c>
      <c r="AD37" s="693">
        <v>-13.46</v>
      </c>
    </row>
    <row r="38" spans="1:30" x14ac:dyDescent="0.25">
      <c r="A38" s="267">
        <f>B38</f>
        <v>43</v>
      </c>
      <c r="B38" s="267">
        <v>43</v>
      </c>
      <c r="C38" s="308">
        <v>2</v>
      </c>
      <c r="D38" s="455">
        <v>42</v>
      </c>
      <c r="E38" s="221">
        <v>0</v>
      </c>
      <c r="F38" s="221">
        <v>1</v>
      </c>
      <c r="G38" s="329">
        <v>1</v>
      </c>
      <c r="H38" s="328">
        <v>0</v>
      </c>
      <c r="I38" s="602">
        <v>15.3</v>
      </c>
      <c r="J38" s="114">
        <v>0</v>
      </c>
      <c r="K38" s="61">
        <v>0</v>
      </c>
      <c r="L38" s="254">
        <v>1</v>
      </c>
      <c r="M38" s="228">
        <v>65.26138279932546</v>
      </c>
      <c r="N38" s="229" t="s">
        <v>2122</v>
      </c>
      <c r="O38" s="106">
        <v>14.333333333333334</v>
      </c>
      <c r="P38" s="198">
        <v>43</v>
      </c>
      <c r="Q38" s="244">
        <v>42242</v>
      </c>
      <c r="R38" s="69">
        <v>42695</v>
      </c>
      <c r="S38" s="201">
        <v>1</v>
      </c>
      <c r="T38" s="69">
        <v>42695</v>
      </c>
      <c r="U38" s="31">
        <v>14</v>
      </c>
      <c r="V38" s="243">
        <v>1</v>
      </c>
      <c r="W38" s="69">
        <v>42382</v>
      </c>
      <c r="X38" s="245">
        <v>4</v>
      </c>
      <c r="Y38" s="243">
        <v>1</v>
      </c>
      <c r="Z38" s="246">
        <v>42382</v>
      </c>
      <c r="AA38" s="245">
        <v>4</v>
      </c>
      <c r="AB38" s="245">
        <v>14</v>
      </c>
      <c r="AC38" s="245">
        <v>453</v>
      </c>
      <c r="AD38" s="500" t="s">
        <v>2122</v>
      </c>
    </row>
    <row r="39" spans="1:30" x14ac:dyDescent="0.25">
      <c r="A39" s="267">
        <f>B39</f>
        <v>44</v>
      </c>
      <c r="B39" s="267">
        <v>44</v>
      </c>
      <c r="C39" s="308">
        <v>2</v>
      </c>
      <c r="D39" s="902">
        <v>43</v>
      </c>
      <c r="E39" s="221">
        <v>0</v>
      </c>
      <c r="F39" s="221">
        <v>0</v>
      </c>
      <c r="G39" s="329">
        <v>0</v>
      </c>
      <c r="H39" s="328" t="s">
        <v>622</v>
      </c>
      <c r="I39" s="602">
        <v>10.8</v>
      </c>
      <c r="J39" s="114">
        <v>1</v>
      </c>
      <c r="K39" s="61">
        <v>1</v>
      </c>
      <c r="L39" s="254">
        <v>1</v>
      </c>
      <c r="M39" s="228">
        <v>52.070134079858562</v>
      </c>
      <c r="N39" s="229" t="s">
        <v>2122</v>
      </c>
      <c r="O39" s="106">
        <v>17.5</v>
      </c>
      <c r="P39" s="198">
        <v>44</v>
      </c>
      <c r="Q39" s="244">
        <v>42317</v>
      </c>
      <c r="R39" s="69">
        <v>43479</v>
      </c>
      <c r="S39" s="201">
        <v>0</v>
      </c>
      <c r="T39" s="69">
        <v>43479</v>
      </c>
      <c r="U39" s="245">
        <v>38</v>
      </c>
      <c r="V39" s="243">
        <v>1</v>
      </c>
      <c r="W39" s="69">
        <v>42881</v>
      </c>
      <c r="X39" s="245">
        <v>18</v>
      </c>
      <c r="Y39" s="243">
        <v>1</v>
      </c>
      <c r="Z39" s="246">
        <v>42881</v>
      </c>
      <c r="AA39" s="245">
        <v>18</v>
      </c>
      <c r="AB39" s="245">
        <v>38</v>
      </c>
      <c r="AC39" s="245">
        <v>1162</v>
      </c>
      <c r="AD39" s="693">
        <v>-21.053333333333335</v>
      </c>
    </row>
    <row r="40" spans="1:30" x14ac:dyDescent="0.25">
      <c r="A40" s="267">
        <f>B40</f>
        <v>46</v>
      </c>
      <c r="B40" s="274">
        <v>46</v>
      </c>
      <c r="C40" s="206">
        <v>2</v>
      </c>
      <c r="D40" s="455">
        <v>45</v>
      </c>
      <c r="E40" s="274">
        <v>0</v>
      </c>
      <c r="F40" s="245">
        <v>0</v>
      </c>
      <c r="G40" s="706">
        <v>0</v>
      </c>
      <c r="H40" s="707" t="s">
        <v>2122</v>
      </c>
      <c r="I40" s="602">
        <v>12.8</v>
      </c>
      <c r="J40" s="116">
        <v>1</v>
      </c>
      <c r="K40" s="31">
        <v>0</v>
      </c>
      <c r="L40" s="275">
        <v>1</v>
      </c>
      <c r="M40" s="228">
        <v>63.181818181818187</v>
      </c>
      <c r="N40" s="229" t="s">
        <v>2122</v>
      </c>
      <c r="O40" s="106">
        <v>10</v>
      </c>
      <c r="P40" s="243">
        <v>46</v>
      </c>
      <c r="Q40" s="244">
        <v>42030</v>
      </c>
      <c r="R40" s="69">
        <v>42177</v>
      </c>
      <c r="S40" s="201">
        <v>1</v>
      </c>
      <c r="T40" s="69">
        <v>42177</v>
      </c>
      <c r="U40" s="31">
        <v>4</v>
      </c>
      <c r="V40" s="243">
        <v>1</v>
      </c>
      <c r="W40" s="69">
        <v>42519</v>
      </c>
      <c r="X40" s="245">
        <v>16</v>
      </c>
      <c r="Y40" s="243">
        <v>1</v>
      </c>
      <c r="Z40" s="246">
        <v>42519</v>
      </c>
      <c r="AA40" s="245">
        <v>16</v>
      </c>
      <c r="AB40" s="245">
        <v>4</v>
      </c>
      <c r="AC40" s="245">
        <v>147</v>
      </c>
      <c r="AD40" s="500" t="s">
        <v>2122</v>
      </c>
    </row>
    <row r="41" spans="1:30" x14ac:dyDescent="0.25">
      <c r="A41" s="267">
        <f>B41</f>
        <v>47</v>
      </c>
      <c r="B41" s="267">
        <v>47</v>
      </c>
      <c r="C41" s="206">
        <v>2</v>
      </c>
      <c r="D41" s="902">
        <v>46</v>
      </c>
      <c r="E41" s="221">
        <v>0</v>
      </c>
      <c r="F41" s="221">
        <v>0</v>
      </c>
      <c r="G41" s="329">
        <v>0</v>
      </c>
      <c r="H41" s="328">
        <v>0</v>
      </c>
      <c r="I41" s="602">
        <v>12.7</v>
      </c>
      <c r="J41" s="114">
        <v>1</v>
      </c>
      <c r="K41" s="61">
        <v>0</v>
      </c>
      <c r="L41" s="254">
        <v>1</v>
      </c>
      <c r="M41" s="228">
        <v>60.400616332819723</v>
      </c>
      <c r="N41" s="229" t="s">
        <v>2122</v>
      </c>
      <c r="O41" s="106">
        <v>11.5</v>
      </c>
      <c r="P41" s="198">
        <v>47</v>
      </c>
      <c r="Q41" s="244">
        <v>42194</v>
      </c>
      <c r="R41" s="69">
        <v>43430</v>
      </c>
      <c r="S41" s="201">
        <v>0</v>
      </c>
      <c r="T41" s="69">
        <v>43430</v>
      </c>
      <c r="U41" s="245">
        <v>40</v>
      </c>
      <c r="V41" s="243">
        <v>0</v>
      </c>
      <c r="W41" s="69">
        <v>43430</v>
      </c>
      <c r="X41" s="245">
        <v>40</v>
      </c>
      <c r="Y41" s="243">
        <v>0</v>
      </c>
      <c r="Z41" s="246">
        <v>43430</v>
      </c>
      <c r="AA41" s="245">
        <v>40</v>
      </c>
      <c r="AB41" s="245">
        <v>40</v>
      </c>
      <c r="AC41" s="245">
        <v>1236</v>
      </c>
      <c r="AD41" s="693">
        <v>-20.056666666666668</v>
      </c>
    </row>
    <row r="42" spans="1:30" x14ac:dyDescent="0.25">
      <c r="A42" s="267">
        <f>B42</f>
        <v>48</v>
      </c>
      <c r="B42" s="267">
        <v>48</v>
      </c>
      <c r="C42" s="206">
        <v>2</v>
      </c>
      <c r="D42" s="455">
        <v>47</v>
      </c>
      <c r="E42" s="221">
        <v>0</v>
      </c>
      <c r="F42" s="221">
        <v>0</v>
      </c>
      <c r="G42" s="329">
        <v>0</v>
      </c>
      <c r="H42" s="328">
        <v>0</v>
      </c>
      <c r="I42" s="602">
        <v>12.3</v>
      </c>
      <c r="J42" s="114">
        <v>1</v>
      </c>
      <c r="K42" s="61">
        <v>0</v>
      </c>
      <c r="L42" s="61">
        <v>1</v>
      </c>
      <c r="M42" s="228">
        <v>59.501965923984265</v>
      </c>
      <c r="N42" s="229">
        <v>0.92682926829268297</v>
      </c>
      <c r="O42" s="106">
        <v>19</v>
      </c>
      <c r="P42" s="198">
        <v>48</v>
      </c>
      <c r="Q42" s="244">
        <v>42150</v>
      </c>
      <c r="R42" s="69">
        <v>43507</v>
      </c>
      <c r="S42" s="201">
        <v>0</v>
      </c>
      <c r="T42" s="69">
        <v>43507</v>
      </c>
      <c r="U42" s="245">
        <v>44</v>
      </c>
      <c r="V42" s="243">
        <v>1</v>
      </c>
      <c r="W42" s="69">
        <v>42900</v>
      </c>
      <c r="X42" s="245">
        <v>24</v>
      </c>
      <c r="Y42" s="243">
        <v>1</v>
      </c>
      <c r="Z42" s="246">
        <v>42900</v>
      </c>
      <c r="AA42" s="245">
        <v>24</v>
      </c>
      <c r="AB42" s="245">
        <v>44</v>
      </c>
      <c r="AC42" s="245">
        <v>1357</v>
      </c>
      <c r="AD42" s="693">
        <v>-31.41</v>
      </c>
    </row>
    <row r="43" spans="1:30" x14ac:dyDescent="0.25">
      <c r="A43" s="267">
        <f>B43</f>
        <v>49</v>
      </c>
      <c r="B43" s="267">
        <v>49</v>
      </c>
      <c r="C43" s="206">
        <v>2</v>
      </c>
      <c r="D43" s="455">
        <v>48</v>
      </c>
      <c r="E43" s="221">
        <v>0</v>
      </c>
      <c r="F43" s="221">
        <v>0</v>
      </c>
      <c r="G43" s="329">
        <v>0</v>
      </c>
      <c r="H43" s="328">
        <v>0</v>
      </c>
      <c r="I43" s="602">
        <v>11.7</v>
      </c>
      <c r="J43" s="114">
        <v>1</v>
      </c>
      <c r="K43" s="61">
        <v>0</v>
      </c>
      <c r="L43" s="61">
        <v>0</v>
      </c>
      <c r="M43" s="228">
        <v>49.338478500551261</v>
      </c>
      <c r="N43" s="229" t="s">
        <v>2122</v>
      </c>
      <c r="O43" s="106">
        <v>10</v>
      </c>
      <c r="P43" s="198">
        <v>49</v>
      </c>
      <c r="Q43" s="244">
        <v>42173</v>
      </c>
      <c r="R43" s="69">
        <v>43510</v>
      </c>
      <c r="S43" s="201">
        <v>0</v>
      </c>
      <c r="T43" s="69">
        <v>43510</v>
      </c>
      <c r="U43" s="245">
        <v>43</v>
      </c>
      <c r="V43" s="243">
        <v>1</v>
      </c>
      <c r="W43" s="69">
        <v>42829</v>
      </c>
      <c r="X43" s="245">
        <v>21</v>
      </c>
      <c r="Y43" s="243">
        <v>1</v>
      </c>
      <c r="Z43" s="246">
        <v>42829</v>
      </c>
      <c r="AA43" s="245">
        <v>21</v>
      </c>
      <c r="AB43" s="245">
        <v>43</v>
      </c>
      <c r="AC43" s="245">
        <v>1337</v>
      </c>
      <c r="AD43" s="693">
        <v>-22.65</v>
      </c>
    </row>
    <row r="44" spans="1:30" x14ac:dyDescent="0.25">
      <c r="A44" s="267">
        <f>B44</f>
        <v>50</v>
      </c>
      <c r="B44" s="274">
        <v>50</v>
      </c>
      <c r="C44" s="206">
        <v>2</v>
      </c>
      <c r="D44" s="902">
        <v>49</v>
      </c>
      <c r="E44" s="274">
        <v>0</v>
      </c>
      <c r="F44" s="221">
        <v>0</v>
      </c>
      <c r="G44" s="329">
        <v>1</v>
      </c>
      <c r="H44" s="328">
        <v>0</v>
      </c>
      <c r="I44" s="602">
        <v>10.7</v>
      </c>
      <c r="J44" s="114">
        <v>1</v>
      </c>
      <c r="K44" s="61">
        <v>0</v>
      </c>
      <c r="L44" s="61">
        <v>1</v>
      </c>
      <c r="M44" s="228">
        <v>77.0347003154574</v>
      </c>
      <c r="N44" s="229">
        <v>1.0325301204819277</v>
      </c>
      <c r="O44" s="106">
        <v>27</v>
      </c>
      <c r="P44" s="243">
        <v>50</v>
      </c>
      <c r="Q44" s="244">
        <v>42373</v>
      </c>
      <c r="R44" s="69">
        <v>43273</v>
      </c>
      <c r="S44" s="201">
        <v>0</v>
      </c>
      <c r="T44" s="69">
        <v>43273</v>
      </c>
      <c r="U44" s="245">
        <v>29</v>
      </c>
      <c r="V44" s="243">
        <v>1</v>
      </c>
      <c r="W44" s="69">
        <v>43236</v>
      </c>
      <c r="X44" s="245">
        <v>28</v>
      </c>
      <c r="Y44" s="243">
        <v>1</v>
      </c>
      <c r="Z44" s="246">
        <v>43236</v>
      </c>
      <c r="AA44" s="245">
        <v>28</v>
      </c>
      <c r="AB44" s="245">
        <v>29</v>
      </c>
      <c r="AC44" s="245">
        <v>900</v>
      </c>
      <c r="AD44" s="693">
        <v>-27.87</v>
      </c>
    </row>
    <row r="45" spans="1:30" x14ac:dyDescent="0.25">
      <c r="A45" s="267">
        <f>B45</f>
        <v>51</v>
      </c>
      <c r="B45" s="267">
        <v>51</v>
      </c>
      <c r="C45" s="206">
        <v>2</v>
      </c>
      <c r="D45" s="455">
        <v>50</v>
      </c>
      <c r="E45" s="221">
        <v>0</v>
      </c>
      <c r="F45" s="221">
        <v>1</v>
      </c>
      <c r="G45" s="329">
        <v>0</v>
      </c>
      <c r="H45" s="328">
        <v>0</v>
      </c>
      <c r="I45" s="602">
        <v>13.4</v>
      </c>
      <c r="J45" s="114">
        <v>1</v>
      </c>
      <c r="K45" s="61">
        <v>0</v>
      </c>
      <c r="L45" s="61">
        <v>1</v>
      </c>
      <c r="M45" s="228">
        <v>68.408262454435004</v>
      </c>
      <c r="N45" s="229">
        <v>3.381322957198444</v>
      </c>
      <c r="O45" s="106">
        <v>15</v>
      </c>
      <c r="P45" s="198">
        <v>51</v>
      </c>
      <c r="Q45" s="244">
        <v>42083</v>
      </c>
      <c r="R45" s="69">
        <v>43123</v>
      </c>
      <c r="S45" s="201">
        <v>1</v>
      </c>
      <c r="T45" s="69">
        <v>43123</v>
      </c>
      <c r="U45" s="245">
        <v>34</v>
      </c>
      <c r="V45" s="243">
        <v>1</v>
      </c>
      <c r="W45" s="69">
        <v>43047</v>
      </c>
      <c r="X45" s="245">
        <v>31</v>
      </c>
      <c r="Y45" s="243">
        <v>1</v>
      </c>
      <c r="Z45" s="246">
        <v>43047</v>
      </c>
      <c r="AA45" s="245">
        <v>31</v>
      </c>
      <c r="AB45" s="245">
        <v>34</v>
      </c>
      <c r="AC45" s="245">
        <v>1040</v>
      </c>
      <c r="AD45" s="693">
        <v>-27.42</v>
      </c>
    </row>
    <row r="46" spans="1:30" x14ac:dyDescent="0.25">
      <c r="A46" s="267">
        <f>B46</f>
        <v>52</v>
      </c>
      <c r="B46" s="267">
        <v>52</v>
      </c>
      <c r="C46" s="206">
        <v>2</v>
      </c>
      <c r="D46" s="455">
        <v>51</v>
      </c>
      <c r="E46" s="221">
        <v>0</v>
      </c>
      <c r="F46" s="221">
        <v>0</v>
      </c>
      <c r="G46" s="329">
        <v>0</v>
      </c>
      <c r="H46" s="328">
        <v>0</v>
      </c>
      <c r="I46" s="602">
        <v>11.7</v>
      </c>
      <c r="J46" s="114">
        <v>1</v>
      </c>
      <c r="K46" s="61">
        <v>0</v>
      </c>
      <c r="L46" s="254">
        <v>1</v>
      </c>
      <c r="M46" s="228">
        <v>62.296037296037312</v>
      </c>
      <c r="N46" s="229">
        <v>0.54249291784702547</v>
      </c>
      <c r="O46" s="106">
        <v>21</v>
      </c>
      <c r="P46" s="198">
        <v>52</v>
      </c>
      <c r="Q46" s="244">
        <v>42290</v>
      </c>
      <c r="R46" s="69">
        <v>43479</v>
      </c>
      <c r="S46" s="201">
        <v>0</v>
      </c>
      <c r="T46" s="69">
        <v>43479</v>
      </c>
      <c r="U46" s="245">
        <v>39</v>
      </c>
      <c r="V46" s="243">
        <v>0</v>
      </c>
      <c r="W46" s="69">
        <v>43479</v>
      </c>
      <c r="X46" s="245">
        <v>39</v>
      </c>
      <c r="Y46" s="243">
        <v>0</v>
      </c>
      <c r="Z46" s="246">
        <v>43479</v>
      </c>
      <c r="AA46" s="245">
        <v>39</v>
      </c>
      <c r="AB46" s="245">
        <v>39</v>
      </c>
      <c r="AC46" s="245">
        <v>1189</v>
      </c>
      <c r="AD46" s="693">
        <v>-25.71</v>
      </c>
    </row>
    <row r="47" spans="1:30" x14ac:dyDescent="0.25">
      <c r="A47" s="267">
        <f>B47</f>
        <v>53</v>
      </c>
      <c r="B47" s="274">
        <v>53</v>
      </c>
      <c r="C47" s="206">
        <v>2</v>
      </c>
      <c r="D47" s="902">
        <v>52</v>
      </c>
      <c r="E47" s="221">
        <v>0</v>
      </c>
      <c r="F47" s="221">
        <v>1</v>
      </c>
      <c r="G47" s="329">
        <v>0</v>
      </c>
      <c r="H47" s="328">
        <v>0</v>
      </c>
      <c r="I47" s="602">
        <v>13</v>
      </c>
      <c r="J47" s="114">
        <v>1</v>
      </c>
      <c r="K47" s="61">
        <v>1</v>
      </c>
      <c r="L47" s="254">
        <v>1</v>
      </c>
      <c r="M47" s="228">
        <v>47.010550996482998</v>
      </c>
      <c r="N47" s="229">
        <v>1.5245098039215685</v>
      </c>
      <c r="O47" s="106">
        <v>19</v>
      </c>
      <c r="P47" s="243">
        <v>53</v>
      </c>
      <c r="Q47" s="244">
        <v>42080</v>
      </c>
      <c r="R47" s="69">
        <v>43231</v>
      </c>
      <c r="S47" s="201">
        <v>0</v>
      </c>
      <c r="T47" s="69">
        <v>43231</v>
      </c>
      <c r="U47" s="245">
        <v>37</v>
      </c>
      <c r="V47" s="243">
        <v>1</v>
      </c>
      <c r="W47" s="69">
        <v>42214</v>
      </c>
      <c r="X47" s="245">
        <v>4</v>
      </c>
      <c r="Y47" s="243">
        <v>1</v>
      </c>
      <c r="Z47" s="246">
        <v>42214</v>
      </c>
      <c r="AA47" s="245">
        <v>4</v>
      </c>
      <c r="AB47" s="245">
        <v>37</v>
      </c>
      <c r="AC47" s="245">
        <v>1151</v>
      </c>
      <c r="AD47" s="693">
        <v>-25.51</v>
      </c>
    </row>
    <row r="48" spans="1:30" x14ac:dyDescent="0.25">
      <c r="A48" s="267">
        <f>B48</f>
        <v>54</v>
      </c>
      <c r="B48" s="267">
        <v>54</v>
      </c>
      <c r="C48" s="206">
        <v>2</v>
      </c>
      <c r="D48" s="455">
        <v>53</v>
      </c>
      <c r="E48" s="274">
        <v>0</v>
      </c>
      <c r="F48" s="221">
        <v>1</v>
      </c>
      <c r="G48" s="329">
        <v>1</v>
      </c>
      <c r="H48" s="328">
        <v>0</v>
      </c>
      <c r="I48" s="602">
        <v>7.1</v>
      </c>
      <c r="J48" s="114">
        <v>0</v>
      </c>
      <c r="K48" s="61">
        <v>1</v>
      </c>
      <c r="L48" s="315">
        <v>1</v>
      </c>
      <c r="M48" s="228">
        <v>59.315403422982882</v>
      </c>
      <c r="N48" s="229">
        <v>0.93360572012257403</v>
      </c>
      <c r="O48" s="106">
        <v>22</v>
      </c>
      <c r="P48" s="198">
        <v>54</v>
      </c>
      <c r="Q48" s="244">
        <v>42317</v>
      </c>
      <c r="R48" s="69">
        <v>43052</v>
      </c>
      <c r="S48" s="201">
        <v>0</v>
      </c>
      <c r="T48" s="69">
        <v>43052</v>
      </c>
      <c r="U48" s="245">
        <v>24</v>
      </c>
      <c r="V48" s="243">
        <v>1</v>
      </c>
      <c r="W48" s="69">
        <v>42460</v>
      </c>
      <c r="X48" s="245">
        <v>4</v>
      </c>
      <c r="Y48" s="243">
        <v>1</v>
      </c>
      <c r="Z48" s="246">
        <v>42460</v>
      </c>
      <c r="AA48" s="245">
        <v>4</v>
      </c>
      <c r="AB48" s="245">
        <v>24.16</v>
      </c>
      <c r="AC48" s="245">
        <v>735</v>
      </c>
      <c r="AD48" s="693">
        <v>-28.39</v>
      </c>
    </row>
    <row r="49" spans="1:30" x14ac:dyDescent="0.25">
      <c r="A49" s="267">
        <f>B49</f>
        <v>55</v>
      </c>
      <c r="B49" s="267">
        <v>55</v>
      </c>
      <c r="C49" s="206">
        <v>2</v>
      </c>
      <c r="D49" s="455">
        <v>54</v>
      </c>
      <c r="E49" s="221">
        <v>0</v>
      </c>
      <c r="F49" s="221">
        <v>1</v>
      </c>
      <c r="G49" s="329">
        <v>0</v>
      </c>
      <c r="H49" s="328">
        <v>1</v>
      </c>
      <c r="I49" s="602">
        <v>11.5</v>
      </c>
      <c r="J49" s="114">
        <v>1</v>
      </c>
      <c r="K49" s="61">
        <v>1</v>
      </c>
      <c r="L49" s="61">
        <v>0</v>
      </c>
      <c r="M49" s="228">
        <v>60.322279308734231</v>
      </c>
      <c r="N49" s="229">
        <v>2.8928571428571428</v>
      </c>
      <c r="O49" s="106">
        <v>18</v>
      </c>
      <c r="P49" s="198">
        <v>55</v>
      </c>
      <c r="Q49" s="244">
        <v>42101</v>
      </c>
      <c r="R49" s="69">
        <v>43482</v>
      </c>
      <c r="S49" s="201">
        <v>0</v>
      </c>
      <c r="T49" s="69">
        <v>43482</v>
      </c>
      <c r="U49" s="245">
        <v>45</v>
      </c>
      <c r="V49" s="243">
        <v>0</v>
      </c>
      <c r="W49" s="69">
        <v>43482</v>
      </c>
      <c r="X49" s="245">
        <v>45</v>
      </c>
      <c r="Y49" s="243">
        <v>0</v>
      </c>
      <c r="Z49" s="246">
        <v>43482</v>
      </c>
      <c r="AA49" s="245">
        <v>45</v>
      </c>
      <c r="AB49" s="245">
        <v>45</v>
      </c>
      <c r="AC49" s="245">
        <v>1381</v>
      </c>
      <c r="AD49" s="693">
        <v>-16.46</v>
      </c>
    </row>
    <row r="50" spans="1:30" x14ac:dyDescent="0.25">
      <c r="A50" s="267">
        <f>B50</f>
        <v>56</v>
      </c>
      <c r="B50" s="267">
        <v>56</v>
      </c>
      <c r="C50" s="206">
        <v>2</v>
      </c>
      <c r="D50" s="902">
        <v>55</v>
      </c>
      <c r="E50" s="221">
        <v>0</v>
      </c>
      <c r="F50" s="221">
        <v>0</v>
      </c>
      <c r="G50" s="329">
        <v>0</v>
      </c>
      <c r="H50" s="328" t="s">
        <v>2122</v>
      </c>
      <c r="I50" s="602">
        <v>9.4</v>
      </c>
      <c r="J50" s="114">
        <v>1</v>
      </c>
      <c r="K50" s="61">
        <v>0</v>
      </c>
      <c r="L50" s="61">
        <v>1</v>
      </c>
      <c r="M50" s="228">
        <v>55.104454079621604</v>
      </c>
      <c r="N50" s="229" t="s">
        <v>2122</v>
      </c>
      <c r="O50" s="106">
        <v>15.333333333333334</v>
      </c>
      <c r="P50" s="198">
        <v>56</v>
      </c>
      <c r="Q50" s="244">
        <v>42045</v>
      </c>
      <c r="R50" s="69">
        <v>42576</v>
      </c>
      <c r="S50" s="201">
        <v>1</v>
      </c>
      <c r="T50" s="69">
        <v>42576</v>
      </c>
      <c r="U50" s="31">
        <v>17</v>
      </c>
      <c r="V50" s="243">
        <v>1</v>
      </c>
      <c r="W50" s="69">
        <v>42360</v>
      </c>
      <c r="X50" s="245">
        <v>10</v>
      </c>
      <c r="Y50" s="243">
        <v>1</v>
      </c>
      <c r="Z50" s="246">
        <v>42360</v>
      </c>
      <c r="AA50" s="245">
        <v>10</v>
      </c>
      <c r="AB50" s="245">
        <v>17</v>
      </c>
      <c r="AC50" s="245">
        <v>531</v>
      </c>
      <c r="AD50" s="693">
        <v>-17.32</v>
      </c>
    </row>
    <row r="51" spans="1:30" x14ac:dyDescent="0.25">
      <c r="A51" s="267">
        <f>B51</f>
        <v>57</v>
      </c>
      <c r="B51" s="267">
        <v>57</v>
      </c>
      <c r="C51" s="206">
        <v>2</v>
      </c>
      <c r="D51" s="455">
        <v>56</v>
      </c>
      <c r="E51" s="221">
        <v>0</v>
      </c>
      <c r="F51" s="221">
        <v>1</v>
      </c>
      <c r="G51" s="329">
        <v>0</v>
      </c>
      <c r="H51" s="328">
        <v>0</v>
      </c>
      <c r="I51" s="602">
        <v>9.8000000000000007</v>
      </c>
      <c r="J51" s="114">
        <v>1</v>
      </c>
      <c r="K51" s="61">
        <v>0</v>
      </c>
      <c r="L51" s="254">
        <v>1</v>
      </c>
      <c r="M51" s="228">
        <v>50.085470085470085</v>
      </c>
      <c r="N51" s="229">
        <v>1.3018242122719734</v>
      </c>
      <c r="O51" s="106">
        <v>14</v>
      </c>
      <c r="P51" s="198">
        <v>57</v>
      </c>
      <c r="Q51" s="244">
        <v>42185</v>
      </c>
      <c r="R51" s="69">
        <v>42656</v>
      </c>
      <c r="S51" s="201">
        <v>1</v>
      </c>
      <c r="T51" s="69">
        <v>42656</v>
      </c>
      <c r="U51" s="31">
        <v>15</v>
      </c>
      <c r="V51" s="243">
        <v>1</v>
      </c>
      <c r="W51" s="69">
        <v>42569</v>
      </c>
      <c r="X51" s="245">
        <v>12</v>
      </c>
      <c r="Y51" s="243">
        <v>1</v>
      </c>
      <c r="Z51" s="246">
        <v>42569</v>
      </c>
      <c r="AA51" s="245">
        <v>12</v>
      </c>
      <c r="AB51" s="245">
        <v>15</v>
      </c>
      <c r="AC51" s="245">
        <v>471</v>
      </c>
      <c r="AD51" s="693">
        <v>-17.02</v>
      </c>
    </row>
    <row r="52" spans="1:30" x14ac:dyDescent="0.25">
      <c r="A52" s="267">
        <f>B52</f>
        <v>58</v>
      </c>
      <c r="B52" s="274">
        <v>58</v>
      </c>
      <c r="C52" s="206">
        <v>2</v>
      </c>
      <c r="D52" s="455">
        <v>57</v>
      </c>
      <c r="E52" s="274">
        <v>0</v>
      </c>
      <c r="F52" s="221">
        <v>1</v>
      </c>
      <c r="G52" s="329">
        <v>0</v>
      </c>
      <c r="H52" s="328">
        <v>0</v>
      </c>
      <c r="I52" s="602">
        <v>11.6</v>
      </c>
      <c r="J52" s="114">
        <v>1</v>
      </c>
      <c r="K52" s="61">
        <v>0</v>
      </c>
      <c r="L52" s="61">
        <v>0</v>
      </c>
      <c r="M52" s="228">
        <v>63.368220742150328</v>
      </c>
      <c r="N52" s="229">
        <v>1.8772635814889334</v>
      </c>
      <c r="O52" s="106">
        <v>25</v>
      </c>
      <c r="P52" s="243">
        <v>58</v>
      </c>
      <c r="Q52" s="244">
        <v>42289</v>
      </c>
      <c r="R52" s="69">
        <v>43395</v>
      </c>
      <c r="S52" s="201">
        <v>0</v>
      </c>
      <c r="T52" s="69">
        <v>43395</v>
      </c>
      <c r="U52" s="245">
        <v>36</v>
      </c>
      <c r="V52" s="243">
        <v>0</v>
      </c>
      <c r="W52" s="69">
        <v>43395</v>
      </c>
      <c r="X52" s="245">
        <v>36</v>
      </c>
      <c r="Y52" s="243">
        <v>0</v>
      </c>
      <c r="Z52" s="246">
        <v>43395</v>
      </c>
      <c r="AA52" s="245">
        <v>36</v>
      </c>
      <c r="AB52" s="245">
        <v>36</v>
      </c>
      <c r="AC52" s="245">
        <v>1106</v>
      </c>
      <c r="AD52" s="693">
        <v>-24.88</v>
      </c>
    </row>
    <row r="53" spans="1:30" x14ac:dyDescent="0.25">
      <c r="A53" s="267">
        <f>B53</f>
        <v>59</v>
      </c>
      <c r="B53" s="267">
        <v>59</v>
      </c>
      <c r="C53" s="206">
        <v>2</v>
      </c>
      <c r="D53" s="902">
        <v>58</v>
      </c>
      <c r="E53" s="221">
        <v>0</v>
      </c>
      <c r="F53" s="221">
        <v>1</v>
      </c>
      <c r="G53" s="329">
        <v>0</v>
      </c>
      <c r="H53" s="328">
        <v>0</v>
      </c>
      <c r="I53" s="602">
        <v>9.1999999999999993</v>
      </c>
      <c r="J53" s="114">
        <v>1</v>
      </c>
      <c r="K53" s="61">
        <v>0</v>
      </c>
      <c r="L53" s="254">
        <v>0</v>
      </c>
      <c r="M53" s="228">
        <v>49.640287769784173</v>
      </c>
      <c r="N53" s="229">
        <v>2.162962962962963</v>
      </c>
      <c r="O53" s="106">
        <v>11</v>
      </c>
      <c r="P53" s="198">
        <v>59</v>
      </c>
      <c r="Q53" s="244">
        <v>42171</v>
      </c>
      <c r="R53" s="69">
        <v>42320</v>
      </c>
      <c r="S53" s="201">
        <v>1</v>
      </c>
      <c r="T53" s="69">
        <v>42320</v>
      </c>
      <c r="U53" s="31">
        <v>4</v>
      </c>
      <c r="V53" s="243">
        <v>1</v>
      </c>
      <c r="W53" s="69">
        <v>42318</v>
      </c>
      <c r="X53" s="245">
        <v>4</v>
      </c>
      <c r="Y53" s="243">
        <v>1</v>
      </c>
      <c r="Z53" s="246">
        <v>42318</v>
      </c>
      <c r="AA53" s="245">
        <v>4</v>
      </c>
      <c r="AB53" s="245">
        <v>4</v>
      </c>
      <c r="AC53" s="245">
        <v>149</v>
      </c>
      <c r="AD53" s="500" t="s">
        <v>2122</v>
      </c>
    </row>
    <row r="54" spans="1:30" x14ac:dyDescent="0.25">
      <c r="A54" s="267">
        <f>B54</f>
        <v>60</v>
      </c>
      <c r="B54" s="267">
        <v>60</v>
      </c>
      <c r="C54" s="206">
        <v>2</v>
      </c>
      <c r="D54" s="455">
        <v>59</v>
      </c>
      <c r="E54" s="221">
        <v>0</v>
      </c>
      <c r="F54" s="221">
        <v>0</v>
      </c>
      <c r="G54" s="329">
        <v>0</v>
      </c>
      <c r="H54" s="328">
        <v>0</v>
      </c>
      <c r="I54" s="602">
        <v>13.2</v>
      </c>
      <c r="J54" s="114">
        <v>1</v>
      </c>
      <c r="K54" s="61">
        <v>0</v>
      </c>
      <c r="L54" s="254">
        <v>0</v>
      </c>
      <c r="M54" s="228">
        <v>69.701646090534979</v>
      </c>
      <c r="N54" s="229">
        <v>0.57067271352985638</v>
      </c>
      <c r="O54" s="106">
        <v>29</v>
      </c>
      <c r="P54" s="198">
        <v>60</v>
      </c>
      <c r="Q54" s="244">
        <v>42215</v>
      </c>
      <c r="R54" s="69">
        <v>43288</v>
      </c>
      <c r="S54" s="201">
        <v>0</v>
      </c>
      <c r="T54" s="69">
        <v>43288</v>
      </c>
      <c r="U54" s="245">
        <v>35</v>
      </c>
      <c r="V54" s="243">
        <v>0</v>
      </c>
      <c r="W54" s="69">
        <v>43288</v>
      </c>
      <c r="X54" s="245">
        <v>35</v>
      </c>
      <c r="Y54" s="243">
        <v>0</v>
      </c>
      <c r="Z54" s="246">
        <v>43288</v>
      </c>
      <c r="AA54" s="245">
        <v>35</v>
      </c>
      <c r="AB54" s="245">
        <v>35</v>
      </c>
      <c r="AC54" s="245">
        <v>1073</v>
      </c>
      <c r="AD54" s="693">
        <v>-29.26</v>
      </c>
    </row>
    <row r="55" spans="1:30" x14ac:dyDescent="0.25">
      <c r="A55" s="267">
        <f>B55</f>
        <v>61</v>
      </c>
      <c r="B55" s="267">
        <v>61</v>
      </c>
      <c r="C55" s="206">
        <v>2</v>
      </c>
      <c r="D55" s="455">
        <v>60</v>
      </c>
      <c r="E55" s="221">
        <v>0</v>
      </c>
      <c r="F55" s="221">
        <v>0</v>
      </c>
      <c r="G55" s="329">
        <v>0</v>
      </c>
      <c r="H55" s="328">
        <v>0</v>
      </c>
      <c r="I55" s="602">
        <v>9.1</v>
      </c>
      <c r="J55" s="114">
        <v>1</v>
      </c>
      <c r="K55" s="61">
        <v>1</v>
      </c>
      <c r="L55" s="254">
        <v>1</v>
      </c>
      <c r="M55" s="228">
        <v>56.677293659227757</v>
      </c>
      <c r="N55" s="229" t="s">
        <v>2122</v>
      </c>
      <c r="O55" s="106">
        <v>13</v>
      </c>
      <c r="P55" s="198">
        <v>61</v>
      </c>
      <c r="Q55" s="244">
        <v>42307</v>
      </c>
      <c r="R55" s="69">
        <v>42736</v>
      </c>
      <c r="S55" s="201">
        <v>1</v>
      </c>
      <c r="T55" s="69">
        <v>42736</v>
      </c>
      <c r="U55" s="31">
        <v>14</v>
      </c>
      <c r="V55" s="243">
        <v>1</v>
      </c>
      <c r="W55" s="69">
        <v>42409</v>
      </c>
      <c r="X55" s="245">
        <v>3</v>
      </c>
      <c r="Y55" s="243">
        <v>1</v>
      </c>
      <c r="Z55" s="246">
        <v>42409</v>
      </c>
      <c r="AA55" s="245">
        <v>3</v>
      </c>
      <c r="AB55" s="245">
        <v>14</v>
      </c>
      <c r="AC55" s="245">
        <v>429</v>
      </c>
      <c r="AD55" s="500" t="s">
        <v>2122</v>
      </c>
    </row>
    <row r="56" spans="1:30" x14ac:dyDescent="0.25">
      <c r="A56" s="267">
        <f>B56</f>
        <v>62</v>
      </c>
      <c r="B56" s="267">
        <v>62</v>
      </c>
      <c r="C56" s="206">
        <v>2</v>
      </c>
      <c r="D56" s="902">
        <v>61</v>
      </c>
      <c r="E56" s="274">
        <v>0</v>
      </c>
      <c r="F56" s="221">
        <v>1</v>
      </c>
      <c r="G56" s="329">
        <v>1</v>
      </c>
      <c r="H56" s="328">
        <v>0</v>
      </c>
      <c r="I56" s="602">
        <v>13</v>
      </c>
      <c r="J56" s="114">
        <v>1</v>
      </c>
      <c r="K56" s="61">
        <v>1</v>
      </c>
      <c r="L56" s="254">
        <v>1</v>
      </c>
      <c r="M56" s="228">
        <v>61.059765865680838</v>
      </c>
      <c r="N56" s="229" t="s">
        <v>2122</v>
      </c>
      <c r="O56" s="106">
        <v>20</v>
      </c>
      <c r="P56" s="198">
        <v>62</v>
      </c>
      <c r="Q56" s="244">
        <v>42381</v>
      </c>
      <c r="R56" s="69">
        <v>43011</v>
      </c>
      <c r="S56" s="201">
        <v>1</v>
      </c>
      <c r="T56" s="69">
        <v>43011</v>
      </c>
      <c r="U56" s="31">
        <v>20</v>
      </c>
      <c r="V56" s="243">
        <v>0</v>
      </c>
      <c r="W56" s="69">
        <v>43011</v>
      </c>
      <c r="X56" s="245">
        <v>20</v>
      </c>
      <c r="Y56" s="243">
        <v>1</v>
      </c>
      <c r="Z56" s="246">
        <v>43011</v>
      </c>
      <c r="AA56" s="245">
        <v>20</v>
      </c>
      <c r="AB56" s="245">
        <v>20</v>
      </c>
      <c r="AC56" s="245">
        <v>630</v>
      </c>
      <c r="AD56" s="693">
        <v>-24</v>
      </c>
    </row>
    <row r="57" spans="1:30" x14ac:dyDescent="0.25">
      <c r="A57" s="267">
        <f>B57</f>
        <v>63</v>
      </c>
      <c r="B57" s="274">
        <v>63</v>
      </c>
      <c r="C57" s="206">
        <v>2</v>
      </c>
      <c r="D57" s="455">
        <v>62</v>
      </c>
      <c r="E57" s="221">
        <v>0</v>
      </c>
      <c r="F57" s="221">
        <v>0</v>
      </c>
      <c r="G57" s="329">
        <v>0</v>
      </c>
      <c r="H57" s="328">
        <v>0</v>
      </c>
      <c r="I57" s="602">
        <v>11.4</v>
      </c>
      <c r="J57" s="114">
        <v>1</v>
      </c>
      <c r="K57" s="61">
        <v>1</v>
      </c>
      <c r="L57" s="61">
        <v>0</v>
      </c>
      <c r="M57" s="228">
        <v>50.670070197830256</v>
      </c>
      <c r="N57" s="229">
        <v>1.4181523500810371</v>
      </c>
      <c r="O57" s="106">
        <v>12</v>
      </c>
      <c r="P57" s="243">
        <v>63</v>
      </c>
      <c r="Q57" s="244">
        <v>42150</v>
      </c>
      <c r="R57" s="69">
        <v>42303</v>
      </c>
      <c r="S57" s="201">
        <v>1</v>
      </c>
      <c r="T57" s="69">
        <v>42303</v>
      </c>
      <c r="U57" s="31">
        <v>5</v>
      </c>
      <c r="V57" s="243">
        <v>0</v>
      </c>
      <c r="W57" s="69">
        <v>42303</v>
      </c>
      <c r="X57" s="245">
        <v>5</v>
      </c>
      <c r="Y57" s="243">
        <v>1</v>
      </c>
      <c r="Z57" s="246">
        <v>42303</v>
      </c>
      <c r="AA57" s="245">
        <v>5</v>
      </c>
      <c r="AB57" s="245">
        <v>5</v>
      </c>
      <c r="AC57" s="245">
        <v>153</v>
      </c>
      <c r="AD57" s="693">
        <v>-21.62</v>
      </c>
    </row>
    <row r="58" spans="1:30" x14ac:dyDescent="0.25">
      <c r="A58" s="267">
        <f>B58</f>
        <v>64</v>
      </c>
      <c r="B58" s="267">
        <v>64</v>
      </c>
      <c r="C58" s="206">
        <v>2</v>
      </c>
      <c r="D58" s="455">
        <v>63</v>
      </c>
      <c r="E58" s="221">
        <v>0</v>
      </c>
      <c r="F58" s="221">
        <v>1</v>
      </c>
      <c r="G58" s="329">
        <v>0</v>
      </c>
      <c r="H58" s="328">
        <v>0</v>
      </c>
      <c r="I58" s="602">
        <v>12.4</v>
      </c>
      <c r="J58" s="114">
        <v>1</v>
      </c>
      <c r="K58" s="61">
        <v>0</v>
      </c>
      <c r="L58" s="254">
        <v>1</v>
      </c>
      <c r="M58" s="228">
        <v>70.341207349081373</v>
      </c>
      <c r="N58" s="229" t="s">
        <v>2122</v>
      </c>
      <c r="O58" s="106">
        <v>15</v>
      </c>
      <c r="P58" s="198">
        <v>64</v>
      </c>
      <c r="Q58" s="244">
        <v>42317</v>
      </c>
      <c r="R58" s="69">
        <v>43061</v>
      </c>
      <c r="S58" s="201">
        <v>0</v>
      </c>
      <c r="T58" s="69">
        <v>43061</v>
      </c>
      <c r="U58" s="245">
        <v>24</v>
      </c>
      <c r="V58" s="243">
        <v>1</v>
      </c>
      <c r="W58" s="69">
        <v>42731</v>
      </c>
      <c r="X58" s="245">
        <v>14</v>
      </c>
      <c r="Y58" s="243">
        <v>1</v>
      </c>
      <c r="Z58" s="246">
        <v>42731</v>
      </c>
      <c r="AA58" s="245">
        <v>14</v>
      </c>
      <c r="AB58" s="245">
        <v>24.46</v>
      </c>
      <c r="AC58" s="245">
        <v>744</v>
      </c>
      <c r="AD58" s="693">
        <v>-18.25</v>
      </c>
    </row>
    <row r="59" spans="1:30" x14ac:dyDescent="0.25">
      <c r="A59" s="267">
        <f>B59</f>
        <v>65</v>
      </c>
      <c r="B59" s="267">
        <v>65</v>
      </c>
      <c r="C59" s="206">
        <v>2</v>
      </c>
      <c r="D59" s="902">
        <v>64</v>
      </c>
      <c r="E59" s="221">
        <v>0</v>
      </c>
      <c r="F59" s="221">
        <v>0</v>
      </c>
      <c r="G59" s="329">
        <v>0</v>
      </c>
      <c r="H59" s="328">
        <v>0</v>
      </c>
      <c r="I59" s="602">
        <v>12.6</v>
      </c>
      <c r="J59" s="114">
        <v>1</v>
      </c>
      <c r="K59" s="61">
        <v>0</v>
      </c>
      <c r="L59" s="254">
        <v>0</v>
      </c>
      <c r="M59" s="228">
        <v>61.89111747851004</v>
      </c>
      <c r="N59" s="229">
        <v>2.2512562814070352</v>
      </c>
      <c r="O59" s="106">
        <v>26</v>
      </c>
      <c r="P59" s="198">
        <v>65</v>
      </c>
      <c r="Q59" s="244">
        <v>42278</v>
      </c>
      <c r="R59" s="69">
        <v>43515</v>
      </c>
      <c r="S59" s="201">
        <v>0</v>
      </c>
      <c r="T59" s="69">
        <v>43515</v>
      </c>
      <c r="U59" s="245">
        <v>40</v>
      </c>
      <c r="V59" s="243">
        <v>1</v>
      </c>
      <c r="W59" s="69">
        <v>43515</v>
      </c>
      <c r="X59" s="245">
        <v>40</v>
      </c>
      <c r="Y59" s="243">
        <v>1</v>
      </c>
      <c r="Z59" s="246">
        <v>43515</v>
      </c>
      <c r="AA59" s="245">
        <v>40</v>
      </c>
      <c r="AB59" s="245">
        <v>40</v>
      </c>
      <c r="AC59" s="245">
        <v>1237</v>
      </c>
      <c r="AD59" s="693">
        <v>-26.74</v>
      </c>
    </row>
    <row r="60" spans="1:30" x14ac:dyDescent="0.25">
      <c r="A60" s="267">
        <f>B60</f>
        <v>66</v>
      </c>
      <c r="B60" s="274">
        <v>66</v>
      </c>
      <c r="C60" s="206">
        <v>2</v>
      </c>
      <c r="D60" s="455">
        <v>65</v>
      </c>
      <c r="E60" s="274">
        <v>0</v>
      </c>
      <c r="F60" s="221">
        <v>1</v>
      </c>
      <c r="G60" s="329">
        <v>0</v>
      </c>
      <c r="H60" s="328">
        <v>0</v>
      </c>
      <c r="I60" s="602" t="s">
        <v>2122</v>
      </c>
      <c r="J60" s="114">
        <v>0</v>
      </c>
      <c r="K60" s="61">
        <v>1</v>
      </c>
      <c r="L60" s="254">
        <v>1</v>
      </c>
      <c r="M60" s="228">
        <v>51.112706389088302</v>
      </c>
      <c r="N60" s="229" t="s">
        <v>2122</v>
      </c>
      <c r="O60" s="106">
        <v>12</v>
      </c>
      <c r="P60" s="243">
        <v>66</v>
      </c>
      <c r="Q60" s="244">
        <v>42247</v>
      </c>
      <c r="R60" s="69">
        <v>43517</v>
      </c>
      <c r="S60" s="201">
        <v>0</v>
      </c>
      <c r="T60" s="69">
        <v>43517</v>
      </c>
      <c r="U60" s="245">
        <v>41</v>
      </c>
      <c r="V60" s="243">
        <v>0</v>
      </c>
      <c r="W60" s="69">
        <v>43517</v>
      </c>
      <c r="X60" s="245">
        <v>41</v>
      </c>
      <c r="Y60" s="243">
        <v>0</v>
      </c>
      <c r="Z60" s="246">
        <v>43517</v>
      </c>
      <c r="AA60" s="245">
        <v>41</v>
      </c>
      <c r="AB60" s="245">
        <v>41</v>
      </c>
      <c r="AC60" s="245">
        <v>1270</v>
      </c>
      <c r="AD60" s="693">
        <v>-15.226666666666667</v>
      </c>
    </row>
    <row r="61" spans="1:30" x14ac:dyDescent="0.25">
      <c r="A61" s="267">
        <f>B61</f>
        <v>67</v>
      </c>
      <c r="B61" s="267">
        <v>67</v>
      </c>
      <c r="C61" s="206">
        <v>2</v>
      </c>
      <c r="D61" s="455">
        <v>66</v>
      </c>
      <c r="E61" s="221">
        <v>0</v>
      </c>
      <c r="F61" s="221">
        <v>1</v>
      </c>
      <c r="G61" s="329">
        <v>0</v>
      </c>
      <c r="H61" s="328">
        <v>0</v>
      </c>
      <c r="I61" s="602">
        <v>12.4</v>
      </c>
      <c r="J61" s="114">
        <v>1</v>
      </c>
      <c r="K61" s="31">
        <v>0</v>
      </c>
      <c r="L61" s="61">
        <v>1</v>
      </c>
      <c r="M61" s="228">
        <v>69.622245540398737</v>
      </c>
      <c r="N61" s="229">
        <v>1.1386861313868613</v>
      </c>
      <c r="O61" s="106">
        <v>25</v>
      </c>
      <c r="P61" s="198">
        <v>67</v>
      </c>
      <c r="Q61" s="244">
        <v>42166</v>
      </c>
      <c r="R61" s="69">
        <v>43039</v>
      </c>
      <c r="S61" s="201">
        <v>1</v>
      </c>
      <c r="T61" s="69">
        <v>43039</v>
      </c>
      <c r="U61" s="31">
        <v>28</v>
      </c>
      <c r="V61" s="243">
        <v>1</v>
      </c>
      <c r="W61" s="69">
        <v>42595</v>
      </c>
      <c r="X61" s="245">
        <v>14</v>
      </c>
      <c r="Y61" s="243">
        <v>1</v>
      </c>
      <c r="Z61" s="246">
        <v>42595</v>
      </c>
      <c r="AA61" s="245">
        <v>14</v>
      </c>
      <c r="AB61" s="245">
        <v>28</v>
      </c>
      <c r="AC61" s="245">
        <v>873</v>
      </c>
      <c r="AD61" s="693">
        <v>-22.69</v>
      </c>
    </row>
    <row r="62" spans="1:30" x14ac:dyDescent="0.25">
      <c r="A62" s="267">
        <f>B62</f>
        <v>68</v>
      </c>
      <c r="B62" s="267">
        <v>68</v>
      </c>
      <c r="C62" s="775">
        <v>2</v>
      </c>
      <c r="D62" s="902">
        <v>67</v>
      </c>
      <c r="E62" s="774">
        <v>0</v>
      </c>
      <c r="F62" s="774">
        <v>0</v>
      </c>
      <c r="G62" s="785">
        <v>0</v>
      </c>
      <c r="H62" s="786">
        <v>0</v>
      </c>
      <c r="I62" s="775">
        <v>9.9</v>
      </c>
      <c r="J62" s="777">
        <v>0</v>
      </c>
      <c r="K62" s="803">
        <v>0</v>
      </c>
      <c r="L62" s="777">
        <v>0</v>
      </c>
      <c r="M62" s="783">
        <v>61.0625</v>
      </c>
      <c r="N62" s="791">
        <v>1.0810556079170595</v>
      </c>
      <c r="O62" s="791">
        <v>20</v>
      </c>
      <c r="P62" s="776">
        <v>68</v>
      </c>
      <c r="Q62" s="778">
        <v>41974</v>
      </c>
      <c r="R62" s="778">
        <v>42083</v>
      </c>
      <c r="S62" s="795">
        <v>1</v>
      </c>
      <c r="T62" s="778">
        <v>42083</v>
      </c>
      <c r="U62" s="803">
        <v>3</v>
      </c>
      <c r="V62" s="773">
        <v>1</v>
      </c>
      <c r="W62" s="778">
        <v>42061</v>
      </c>
      <c r="X62" s="804">
        <v>2</v>
      </c>
      <c r="Y62" s="773">
        <v>1</v>
      </c>
      <c r="Z62" s="805">
        <v>42061</v>
      </c>
      <c r="AA62" s="804">
        <v>2</v>
      </c>
      <c r="AB62" s="804">
        <v>3</v>
      </c>
      <c r="AC62" s="804">
        <v>109</v>
      </c>
      <c r="AD62" s="804" t="s">
        <v>2122</v>
      </c>
    </row>
    <row r="63" spans="1:30" x14ac:dyDescent="0.25">
      <c r="A63" s="267">
        <f>B63</f>
        <v>69</v>
      </c>
      <c r="B63" s="267">
        <v>69</v>
      </c>
      <c r="C63" s="206">
        <v>2</v>
      </c>
      <c r="D63" s="455">
        <v>68</v>
      </c>
      <c r="E63" s="221">
        <v>0</v>
      </c>
      <c r="F63" s="221">
        <v>1</v>
      </c>
      <c r="G63" s="329">
        <v>0</v>
      </c>
      <c r="H63" s="328">
        <v>0</v>
      </c>
      <c r="I63" s="602">
        <v>16.600000000000001</v>
      </c>
      <c r="J63" s="114">
        <v>0</v>
      </c>
      <c r="K63" s="61">
        <v>0</v>
      </c>
      <c r="L63" s="61">
        <v>1</v>
      </c>
      <c r="M63" s="228">
        <v>61.311953352769692</v>
      </c>
      <c r="N63" s="229">
        <v>2.0212201591511936</v>
      </c>
      <c r="O63" s="106">
        <v>29</v>
      </c>
      <c r="P63" s="198">
        <v>69</v>
      </c>
      <c r="Q63" s="244">
        <v>42093</v>
      </c>
      <c r="R63" s="69">
        <v>43154</v>
      </c>
      <c r="S63" s="201">
        <v>0</v>
      </c>
      <c r="T63" s="69">
        <v>43154</v>
      </c>
      <c r="U63" s="245">
        <v>34</v>
      </c>
      <c r="V63" s="243">
        <v>0</v>
      </c>
      <c r="W63" s="69">
        <v>43154</v>
      </c>
      <c r="X63" s="245">
        <v>34</v>
      </c>
      <c r="Y63" s="243">
        <v>0</v>
      </c>
      <c r="Z63" s="246">
        <v>43154</v>
      </c>
      <c r="AA63" s="245">
        <v>34</v>
      </c>
      <c r="AB63" s="245">
        <v>34</v>
      </c>
      <c r="AC63" s="245">
        <v>1061</v>
      </c>
      <c r="AD63" s="693">
        <v>-27.22</v>
      </c>
    </row>
    <row r="64" spans="1:30" x14ac:dyDescent="0.25">
      <c r="A64" s="267">
        <f>B64</f>
        <v>70</v>
      </c>
      <c r="B64" s="267">
        <v>70</v>
      </c>
      <c r="C64" s="206">
        <v>2</v>
      </c>
      <c r="D64" s="455">
        <v>69</v>
      </c>
      <c r="E64" s="274">
        <v>0</v>
      </c>
      <c r="F64" s="221">
        <v>1</v>
      </c>
      <c r="G64" s="329">
        <v>0</v>
      </c>
      <c r="H64" s="328">
        <v>0</v>
      </c>
      <c r="I64" s="602">
        <v>13.3</v>
      </c>
      <c r="J64" s="114">
        <v>1</v>
      </c>
      <c r="K64" s="61">
        <v>0</v>
      </c>
      <c r="L64" s="254">
        <v>0</v>
      </c>
      <c r="M64" s="228">
        <v>60.75709779179811</v>
      </c>
      <c r="N64" s="229">
        <v>0.71153846153846156</v>
      </c>
      <c r="O64" s="106">
        <v>23</v>
      </c>
      <c r="P64" s="198">
        <v>70</v>
      </c>
      <c r="Q64" s="244">
        <v>42268</v>
      </c>
      <c r="R64" s="69">
        <v>43269</v>
      </c>
      <c r="S64" s="201">
        <v>0</v>
      </c>
      <c r="T64" s="69">
        <v>43269</v>
      </c>
      <c r="U64" s="245">
        <v>32</v>
      </c>
      <c r="V64" s="243">
        <v>0</v>
      </c>
      <c r="W64" s="69">
        <v>43269</v>
      </c>
      <c r="X64" s="245">
        <v>32</v>
      </c>
      <c r="Y64" s="243">
        <v>0</v>
      </c>
      <c r="Z64" s="246">
        <v>43269</v>
      </c>
      <c r="AA64" s="245">
        <v>32</v>
      </c>
      <c r="AB64" s="245">
        <v>32</v>
      </c>
      <c r="AC64" s="245">
        <v>1001</v>
      </c>
      <c r="AD64" s="693">
        <v>-28.58</v>
      </c>
    </row>
    <row r="65" spans="1:30" x14ac:dyDescent="0.25">
      <c r="A65" s="267">
        <f>B65</f>
        <v>71</v>
      </c>
      <c r="B65" s="274">
        <v>71</v>
      </c>
      <c r="C65" s="206">
        <v>2</v>
      </c>
      <c r="D65" s="902">
        <v>70</v>
      </c>
      <c r="E65" s="221">
        <v>0</v>
      </c>
      <c r="F65" s="221">
        <v>1</v>
      </c>
      <c r="G65" s="329">
        <v>1</v>
      </c>
      <c r="H65" s="328">
        <v>1</v>
      </c>
      <c r="I65" s="602">
        <v>12.1</v>
      </c>
      <c r="J65" s="114">
        <v>1</v>
      </c>
      <c r="K65" s="61">
        <v>1</v>
      </c>
      <c r="L65" s="254">
        <v>1</v>
      </c>
      <c r="M65" s="228">
        <v>43.917213528520946</v>
      </c>
      <c r="N65" s="229" t="s">
        <v>2122</v>
      </c>
      <c r="O65" s="106">
        <v>8</v>
      </c>
      <c r="P65" s="243">
        <v>71</v>
      </c>
      <c r="Q65" s="244">
        <v>42312</v>
      </c>
      <c r="R65" s="69">
        <v>43446</v>
      </c>
      <c r="S65" s="201">
        <v>0</v>
      </c>
      <c r="T65" s="69">
        <v>43446</v>
      </c>
      <c r="U65" s="245">
        <v>37</v>
      </c>
      <c r="V65" s="243">
        <v>1</v>
      </c>
      <c r="W65" s="69">
        <v>42966</v>
      </c>
      <c r="X65" s="245">
        <v>21</v>
      </c>
      <c r="Y65" s="243">
        <v>1</v>
      </c>
      <c r="Z65" s="246">
        <v>42966</v>
      </c>
      <c r="AA65" s="245">
        <v>21</v>
      </c>
      <c r="AB65" s="245">
        <v>37</v>
      </c>
      <c r="AC65" s="245">
        <v>1134</v>
      </c>
      <c r="AD65" s="693">
        <v>-11.063333333333333</v>
      </c>
    </row>
    <row r="66" spans="1:30" x14ac:dyDescent="0.25">
      <c r="A66" s="267">
        <f>B66</f>
        <v>72</v>
      </c>
      <c r="B66" s="267">
        <v>72</v>
      </c>
      <c r="C66" s="206">
        <v>2</v>
      </c>
      <c r="D66" s="455">
        <v>71</v>
      </c>
      <c r="E66" s="221">
        <v>0</v>
      </c>
      <c r="F66" s="221">
        <v>0</v>
      </c>
      <c r="G66" s="347">
        <v>0</v>
      </c>
      <c r="H66" s="347">
        <v>0</v>
      </c>
      <c r="I66" s="610">
        <v>13.5</v>
      </c>
      <c r="J66" s="116">
        <v>1</v>
      </c>
      <c r="K66" s="61">
        <v>0</v>
      </c>
      <c r="L66" s="254">
        <v>0</v>
      </c>
      <c r="M66" s="228">
        <v>69.766115231032515</v>
      </c>
      <c r="N66" s="229">
        <v>0.57203842049092846</v>
      </c>
      <c r="O66" s="106">
        <v>14</v>
      </c>
      <c r="P66" s="198">
        <v>72</v>
      </c>
      <c r="Q66" s="244">
        <v>42244</v>
      </c>
      <c r="R66" s="69">
        <v>43060</v>
      </c>
      <c r="S66" s="201">
        <v>0</v>
      </c>
      <c r="T66" s="69">
        <v>43060</v>
      </c>
      <c r="U66" s="245">
        <v>27</v>
      </c>
      <c r="V66" s="243">
        <v>0</v>
      </c>
      <c r="W66" s="69">
        <v>43060</v>
      </c>
      <c r="X66" s="245">
        <v>27</v>
      </c>
      <c r="Y66" s="243">
        <v>0</v>
      </c>
      <c r="Z66" s="246">
        <v>43060</v>
      </c>
      <c r="AA66" s="245">
        <v>27</v>
      </c>
      <c r="AB66" s="245">
        <v>26.8</v>
      </c>
      <c r="AC66" s="245">
        <v>816</v>
      </c>
      <c r="AD66" s="693">
        <v>-24.79</v>
      </c>
    </row>
    <row r="67" spans="1:30" x14ac:dyDescent="0.25">
      <c r="A67" s="267">
        <f>B67</f>
        <v>73</v>
      </c>
      <c r="B67" s="267">
        <v>73</v>
      </c>
      <c r="C67" s="206">
        <v>2</v>
      </c>
      <c r="D67" s="455">
        <v>72</v>
      </c>
      <c r="E67" s="221">
        <v>0</v>
      </c>
      <c r="F67" s="221">
        <v>1</v>
      </c>
      <c r="G67" s="329">
        <v>0</v>
      </c>
      <c r="H67" s="328">
        <v>0</v>
      </c>
      <c r="I67" s="602">
        <v>12.7</v>
      </c>
      <c r="J67" s="114">
        <v>0</v>
      </c>
      <c r="K67" s="61">
        <v>0</v>
      </c>
      <c r="L67" s="254">
        <v>1</v>
      </c>
      <c r="M67" s="228">
        <v>58.237145855194129</v>
      </c>
      <c r="N67" s="229">
        <v>0.72545090180360727</v>
      </c>
      <c r="O67" s="106">
        <v>23</v>
      </c>
      <c r="P67" s="198">
        <v>73</v>
      </c>
      <c r="Q67" s="244">
        <v>42328</v>
      </c>
      <c r="R67" s="69">
        <v>43060</v>
      </c>
      <c r="S67" s="201">
        <v>0</v>
      </c>
      <c r="T67" s="69">
        <v>43060</v>
      </c>
      <c r="U67" s="245">
        <v>24</v>
      </c>
      <c r="V67" s="243">
        <v>1</v>
      </c>
      <c r="W67" s="69">
        <v>42981</v>
      </c>
      <c r="X67" s="245">
        <v>21</v>
      </c>
      <c r="Y67" s="243">
        <v>1</v>
      </c>
      <c r="Z67" s="246">
        <v>42981</v>
      </c>
      <c r="AA67" s="245">
        <v>21</v>
      </c>
      <c r="AB67" s="245">
        <v>24.07</v>
      </c>
      <c r="AC67" s="245">
        <v>732</v>
      </c>
      <c r="AD67" s="693">
        <v>-28.86</v>
      </c>
    </row>
    <row r="68" spans="1:30" x14ac:dyDescent="0.25">
      <c r="A68" s="267">
        <f>B68</f>
        <v>74</v>
      </c>
      <c r="B68" s="267">
        <v>74</v>
      </c>
      <c r="C68" s="206">
        <v>2</v>
      </c>
      <c r="D68" s="902">
        <v>73</v>
      </c>
      <c r="E68" s="274">
        <v>0</v>
      </c>
      <c r="F68" s="221">
        <v>1</v>
      </c>
      <c r="G68" s="329">
        <v>1</v>
      </c>
      <c r="H68" s="328">
        <v>0</v>
      </c>
      <c r="I68" s="602">
        <v>11.6</v>
      </c>
      <c r="J68" s="114">
        <v>1</v>
      </c>
      <c r="K68" s="61">
        <v>1</v>
      </c>
      <c r="L68" s="61">
        <v>1</v>
      </c>
      <c r="M68" s="228">
        <v>49.999999999999993</v>
      </c>
      <c r="N68" s="229" t="s">
        <v>2122</v>
      </c>
      <c r="O68" s="106">
        <v>17.666666666666668</v>
      </c>
      <c r="P68" s="198">
        <v>74</v>
      </c>
      <c r="Q68" s="244">
        <v>42087</v>
      </c>
      <c r="R68" s="69">
        <v>43333</v>
      </c>
      <c r="S68" s="201">
        <v>0</v>
      </c>
      <c r="T68" s="69">
        <v>43333</v>
      </c>
      <c r="U68" s="245">
        <v>40</v>
      </c>
      <c r="V68" s="243">
        <v>1</v>
      </c>
      <c r="W68" s="69">
        <v>43244</v>
      </c>
      <c r="X68" s="245">
        <v>38</v>
      </c>
      <c r="Y68" s="243">
        <v>1</v>
      </c>
      <c r="Z68" s="246">
        <v>43244</v>
      </c>
      <c r="AA68" s="245">
        <v>38</v>
      </c>
      <c r="AB68" s="245">
        <v>40</v>
      </c>
      <c r="AC68" s="245">
        <v>1246</v>
      </c>
      <c r="AD68" s="500" t="s">
        <v>2122</v>
      </c>
    </row>
    <row r="69" spans="1:30" x14ac:dyDescent="0.25">
      <c r="A69" s="267">
        <f>B69</f>
        <v>75</v>
      </c>
      <c r="B69" s="267">
        <v>75</v>
      </c>
      <c r="C69" s="206">
        <v>2</v>
      </c>
      <c r="D69" s="455">
        <v>74</v>
      </c>
      <c r="E69" s="221">
        <v>0</v>
      </c>
      <c r="F69" s="221">
        <v>0</v>
      </c>
      <c r="G69" s="329">
        <v>0</v>
      </c>
      <c r="H69" s="328">
        <v>0</v>
      </c>
      <c r="I69" s="602">
        <v>7.4</v>
      </c>
      <c r="J69" s="114">
        <v>0</v>
      </c>
      <c r="K69" s="61">
        <v>0</v>
      </c>
      <c r="L69" s="254">
        <v>0</v>
      </c>
      <c r="M69" s="228">
        <v>63.604447045055593</v>
      </c>
      <c r="N69" s="229">
        <v>1.8963165075034107</v>
      </c>
      <c r="O69" s="106">
        <v>21</v>
      </c>
      <c r="P69" s="198">
        <v>75</v>
      </c>
      <c r="Q69" s="244">
        <v>42213</v>
      </c>
      <c r="R69" s="69">
        <v>42838</v>
      </c>
      <c r="S69" s="201">
        <v>1</v>
      </c>
      <c r="T69" s="69">
        <v>42838</v>
      </c>
      <c r="U69" s="31">
        <v>20</v>
      </c>
      <c r="V69" s="243">
        <v>1</v>
      </c>
      <c r="W69" s="69">
        <v>42538</v>
      </c>
      <c r="X69" s="245">
        <v>10</v>
      </c>
      <c r="Y69" s="243">
        <v>1</v>
      </c>
      <c r="Z69" s="246">
        <v>42538</v>
      </c>
      <c r="AA69" s="245">
        <v>10</v>
      </c>
      <c r="AB69" s="245">
        <v>20</v>
      </c>
      <c r="AC69" s="245">
        <v>625</v>
      </c>
      <c r="AD69" s="693">
        <v>-24.69</v>
      </c>
    </row>
    <row r="70" spans="1:30" x14ac:dyDescent="0.25">
      <c r="A70" s="267">
        <f>B70</f>
        <v>76</v>
      </c>
      <c r="B70" s="274">
        <v>76</v>
      </c>
      <c r="C70" s="775">
        <v>2</v>
      </c>
      <c r="D70" s="455">
        <v>75</v>
      </c>
      <c r="E70" s="774">
        <v>0</v>
      </c>
      <c r="F70" s="774">
        <v>0</v>
      </c>
      <c r="G70" s="785">
        <v>1</v>
      </c>
      <c r="H70" s="786">
        <v>0</v>
      </c>
      <c r="I70" s="775">
        <v>11.4</v>
      </c>
      <c r="J70" s="777">
        <v>1</v>
      </c>
      <c r="K70" s="777">
        <v>1</v>
      </c>
      <c r="L70" s="826">
        <v>0</v>
      </c>
      <c r="M70" s="783">
        <v>59.100086530141326</v>
      </c>
      <c r="N70" s="791">
        <v>1.1951219512195121</v>
      </c>
      <c r="O70" s="791">
        <v>9</v>
      </c>
      <c r="P70" s="773">
        <v>76</v>
      </c>
      <c r="Q70" s="778">
        <v>42026</v>
      </c>
      <c r="R70" s="778">
        <v>42048</v>
      </c>
      <c r="S70" s="795">
        <v>1</v>
      </c>
      <c r="T70" s="778">
        <v>42048</v>
      </c>
      <c r="U70" s="803">
        <v>1</v>
      </c>
      <c r="V70" s="773">
        <v>0</v>
      </c>
      <c r="W70" s="778">
        <v>42048</v>
      </c>
      <c r="X70" s="804">
        <v>1</v>
      </c>
      <c r="Y70" s="773">
        <v>1</v>
      </c>
      <c r="Z70" s="805">
        <v>42048</v>
      </c>
      <c r="AA70" s="804">
        <v>1</v>
      </c>
      <c r="AB70" s="804">
        <v>0.72</v>
      </c>
      <c r="AC70" s="804">
        <v>22</v>
      </c>
      <c r="AD70" s="808">
        <v>-11.25</v>
      </c>
    </row>
    <row r="71" spans="1:30" x14ac:dyDescent="0.25">
      <c r="A71" s="267">
        <f>B71</f>
        <v>77</v>
      </c>
      <c r="B71" s="267">
        <v>77</v>
      </c>
      <c r="C71" s="206">
        <v>2</v>
      </c>
      <c r="D71" s="902">
        <v>76</v>
      </c>
      <c r="E71" s="221">
        <v>0</v>
      </c>
      <c r="F71" s="221">
        <v>1</v>
      </c>
      <c r="G71" s="329">
        <v>0</v>
      </c>
      <c r="H71" s="328">
        <v>0</v>
      </c>
      <c r="I71" s="602">
        <v>9.6</v>
      </c>
      <c r="J71" s="114">
        <v>1</v>
      </c>
      <c r="K71" s="117">
        <v>1</v>
      </c>
      <c r="L71" s="254">
        <v>1</v>
      </c>
      <c r="M71" s="228">
        <v>50.514626218851575</v>
      </c>
      <c r="N71" s="229" t="s">
        <v>2122</v>
      </c>
      <c r="O71" s="106">
        <v>9.6666666666666661</v>
      </c>
      <c r="P71" s="198">
        <v>77</v>
      </c>
      <c r="Q71" s="244">
        <v>42185</v>
      </c>
      <c r="R71" s="69">
        <v>43118</v>
      </c>
      <c r="S71" s="201">
        <v>0</v>
      </c>
      <c r="T71" s="69">
        <v>43118</v>
      </c>
      <c r="U71" s="245">
        <v>30</v>
      </c>
      <c r="V71" s="243">
        <v>0</v>
      </c>
      <c r="W71" s="69">
        <v>43118</v>
      </c>
      <c r="X71" s="245">
        <v>30</v>
      </c>
      <c r="Y71" s="243">
        <v>0</v>
      </c>
      <c r="Z71" s="246">
        <v>43118</v>
      </c>
      <c r="AA71" s="245">
        <v>30</v>
      </c>
      <c r="AB71" s="245">
        <v>30</v>
      </c>
      <c r="AC71" s="245">
        <v>933</v>
      </c>
      <c r="AD71" s="693">
        <v>-18.510000000000002</v>
      </c>
    </row>
    <row r="72" spans="1:30" x14ac:dyDescent="0.25">
      <c r="A72" s="267">
        <f>B72</f>
        <v>78</v>
      </c>
      <c r="B72" s="267">
        <v>78</v>
      </c>
      <c r="C72" s="206">
        <v>2</v>
      </c>
      <c r="D72" s="455">
        <v>77</v>
      </c>
      <c r="E72" s="274">
        <v>0</v>
      </c>
      <c r="F72" s="221">
        <v>1</v>
      </c>
      <c r="G72" s="329">
        <v>0</v>
      </c>
      <c r="H72" s="328">
        <v>0</v>
      </c>
      <c r="I72" s="602">
        <v>13.5</v>
      </c>
      <c r="J72" s="114">
        <v>1</v>
      </c>
      <c r="K72" s="61">
        <v>0</v>
      </c>
      <c r="L72" s="61">
        <v>1</v>
      </c>
      <c r="M72" s="228">
        <v>50.109986801583815</v>
      </c>
      <c r="N72" s="229" t="s">
        <v>2122</v>
      </c>
      <c r="O72" s="106">
        <v>18</v>
      </c>
      <c r="P72" s="198">
        <v>78</v>
      </c>
      <c r="Q72" s="244">
        <v>42179</v>
      </c>
      <c r="R72" s="69">
        <v>43053</v>
      </c>
      <c r="S72" s="201">
        <v>0</v>
      </c>
      <c r="T72" s="69">
        <v>43053</v>
      </c>
      <c r="U72" s="245">
        <v>29</v>
      </c>
      <c r="V72" s="243">
        <v>1</v>
      </c>
      <c r="W72" s="69">
        <v>42675</v>
      </c>
      <c r="X72" s="245">
        <v>16</v>
      </c>
      <c r="Y72" s="243">
        <v>1</v>
      </c>
      <c r="Z72" s="246">
        <v>42675</v>
      </c>
      <c r="AA72" s="245">
        <v>16</v>
      </c>
      <c r="AB72" s="245">
        <v>28.7</v>
      </c>
      <c r="AC72" s="245">
        <v>874</v>
      </c>
      <c r="AD72" s="693">
        <v>-18.923333333333332</v>
      </c>
    </row>
    <row r="73" spans="1:30" x14ac:dyDescent="0.25">
      <c r="A73" s="267">
        <f>B73</f>
        <v>79</v>
      </c>
      <c r="B73" s="274">
        <v>79</v>
      </c>
      <c r="C73" s="206">
        <v>2</v>
      </c>
      <c r="D73" s="455">
        <v>78</v>
      </c>
      <c r="E73" s="221">
        <v>0</v>
      </c>
      <c r="F73" s="221">
        <v>0</v>
      </c>
      <c r="G73" s="329">
        <v>1</v>
      </c>
      <c r="H73" s="328">
        <v>0</v>
      </c>
      <c r="I73" s="602">
        <v>12.8</v>
      </c>
      <c r="J73" s="114">
        <v>0</v>
      </c>
      <c r="K73" s="61">
        <v>0</v>
      </c>
      <c r="L73" s="254">
        <v>0</v>
      </c>
      <c r="M73" s="228">
        <v>65.206185567010309</v>
      </c>
      <c r="N73" s="229" t="s">
        <v>2122</v>
      </c>
      <c r="O73" s="106">
        <v>21</v>
      </c>
      <c r="P73" s="243">
        <v>79</v>
      </c>
      <c r="Q73" s="244">
        <v>42194</v>
      </c>
      <c r="R73" s="69">
        <v>43414</v>
      </c>
      <c r="S73" s="201">
        <v>0</v>
      </c>
      <c r="T73" s="69">
        <v>43414</v>
      </c>
      <c r="U73" s="245">
        <v>40</v>
      </c>
      <c r="V73" s="243">
        <v>1</v>
      </c>
      <c r="W73" s="69">
        <v>42816</v>
      </c>
      <c r="X73" s="245">
        <v>20</v>
      </c>
      <c r="Y73" s="243">
        <v>1</v>
      </c>
      <c r="Z73" s="246">
        <v>42816</v>
      </c>
      <c r="AA73" s="245">
        <v>20</v>
      </c>
      <c r="AB73" s="245">
        <v>40</v>
      </c>
      <c r="AC73" s="245">
        <v>1220</v>
      </c>
      <c r="AD73" s="693">
        <v>-22.349999999999998</v>
      </c>
    </row>
    <row r="74" spans="1:30" x14ac:dyDescent="0.25">
      <c r="A74" s="267">
        <f>B74</f>
        <v>80</v>
      </c>
      <c r="B74" s="267">
        <v>80</v>
      </c>
      <c r="C74" s="206">
        <v>2</v>
      </c>
      <c r="D74" s="902">
        <v>79</v>
      </c>
      <c r="E74" s="221">
        <v>0</v>
      </c>
      <c r="F74" s="221">
        <v>0</v>
      </c>
      <c r="G74" s="329">
        <v>0</v>
      </c>
      <c r="H74" s="328" t="s">
        <v>2122</v>
      </c>
      <c r="I74" s="602">
        <v>13.8</v>
      </c>
      <c r="J74" s="114">
        <v>1</v>
      </c>
      <c r="K74" s="31">
        <v>0</v>
      </c>
      <c r="L74" s="61">
        <v>0</v>
      </c>
      <c r="M74" s="228">
        <v>60.763358778625957</v>
      </c>
      <c r="N74" s="229" t="s">
        <v>2122</v>
      </c>
      <c r="O74" s="106">
        <v>15.666666666666666</v>
      </c>
      <c r="P74" s="198">
        <v>80</v>
      </c>
      <c r="Q74" s="244">
        <v>42026</v>
      </c>
      <c r="R74" s="69">
        <v>43217</v>
      </c>
      <c r="S74" s="201">
        <v>1</v>
      </c>
      <c r="T74" s="69">
        <v>43217</v>
      </c>
      <c r="U74" s="245">
        <v>39</v>
      </c>
      <c r="V74" s="243">
        <v>1</v>
      </c>
      <c r="W74" s="69">
        <v>42087</v>
      </c>
      <c r="X74" s="245">
        <v>2</v>
      </c>
      <c r="Y74" s="243">
        <v>1</v>
      </c>
      <c r="Z74" s="246">
        <v>42087</v>
      </c>
      <c r="AA74" s="245">
        <v>2</v>
      </c>
      <c r="AB74" s="245">
        <v>39</v>
      </c>
      <c r="AC74" s="245">
        <v>1191</v>
      </c>
      <c r="AD74" s="693">
        <v>-14.26</v>
      </c>
    </row>
    <row r="75" spans="1:30" x14ac:dyDescent="0.25">
      <c r="A75" s="267">
        <f>B75</f>
        <v>81</v>
      </c>
      <c r="B75" s="267">
        <v>81</v>
      </c>
      <c r="C75" s="206">
        <v>2</v>
      </c>
      <c r="D75" s="455">
        <v>80</v>
      </c>
      <c r="E75" s="221">
        <v>0</v>
      </c>
      <c r="F75" s="221">
        <v>1</v>
      </c>
      <c r="G75" s="329">
        <v>0</v>
      </c>
      <c r="H75" s="328">
        <v>0</v>
      </c>
      <c r="I75" s="602">
        <v>10.7</v>
      </c>
      <c r="J75" s="114">
        <v>0</v>
      </c>
      <c r="K75" s="61">
        <v>1</v>
      </c>
      <c r="L75" s="254">
        <v>0</v>
      </c>
      <c r="M75" s="228">
        <v>58.894645941278057</v>
      </c>
      <c r="N75" s="229">
        <v>0.43820224719101125</v>
      </c>
      <c r="O75" s="106">
        <v>13</v>
      </c>
      <c r="P75" s="198">
        <v>81</v>
      </c>
      <c r="Q75" s="244">
        <v>42170</v>
      </c>
      <c r="R75" s="69">
        <v>42943</v>
      </c>
      <c r="S75" s="201">
        <v>1</v>
      </c>
      <c r="T75" s="69">
        <v>42943</v>
      </c>
      <c r="U75" s="31">
        <v>25</v>
      </c>
      <c r="V75" s="243">
        <v>1</v>
      </c>
      <c r="W75" s="69">
        <v>42640</v>
      </c>
      <c r="X75" s="245">
        <v>15</v>
      </c>
      <c r="Y75" s="243">
        <v>1</v>
      </c>
      <c r="Z75" s="246">
        <v>42640</v>
      </c>
      <c r="AA75" s="245">
        <v>15</v>
      </c>
      <c r="AB75" s="245">
        <v>25</v>
      </c>
      <c r="AC75" s="245">
        <v>773</v>
      </c>
      <c r="AD75" s="693">
        <v>-23.81</v>
      </c>
    </row>
    <row r="76" spans="1:30" x14ac:dyDescent="0.25">
      <c r="A76" s="267">
        <f>B76</f>
        <v>82</v>
      </c>
      <c r="B76" s="267">
        <v>82</v>
      </c>
      <c r="C76" s="206">
        <v>2</v>
      </c>
      <c r="D76" s="455">
        <v>81</v>
      </c>
      <c r="E76" s="274">
        <v>0</v>
      </c>
      <c r="F76" s="221">
        <v>0</v>
      </c>
      <c r="G76" s="329">
        <v>0</v>
      </c>
      <c r="H76" s="328">
        <v>0</v>
      </c>
      <c r="I76" s="602">
        <v>12.1</v>
      </c>
      <c r="J76" s="114">
        <v>1</v>
      </c>
      <c r="K76" s="61">
        <v>1</v>
      </c>
      <c r="L76" s="254">
        <v>1</v>
      </c>
      <c r="M76" s="228">
        <v>56.663439819296535</v>
      </c>
      <c r="N76" s="229" t="s">
        <v>2122</v>
      </c>
      <c r="O76" s="106">
        <v>6.5</v>
      </c>
      <c r="P76" s="198">
        <v>82</v>
      </c>
      <c r="Q76" s="244">
        <v>42177</v>
      </c>
      <c r="R76" s="69">
        <v>43481</v>
      </c>
      <c r="S76" s="201">
        <v>1</v>
      </c>
      <c r="T76" s="69">
        <v>43481</v>
      </c>
      <c r="U76" s="245">
        <v>42</v>
      </c>
      <c r="V76" s="243">
        <v>1</v>
      </c>
      <c r="W76" s="69">
        <v>43046</v>
      </c>
      <c r="X76" s="245">
        <v>28</v>
      </c>
      <c r="Y76" s="243">
        <v>1</v>
      </c>
      <c r="Z76" s="246">
        <v>43046</v>
      </c>
      <c r="AA76" s="245">
        <v>28</v>
      </c>
      <c r="AB76" s="245">
        <v>42</v>
      </c>
      <c r="AC76" s="245">
        <v>1304</v>
      </c>
      <c r="AD76" s="693">
        <v>-12.023333333333333</v>
      </c>
    </row>
    <row r="77" spans="1:30" x14ac:dyDescent="0.25">
      <c r="A77" s="267">
        <f>B77</f>
        <v>83</v>
      </c>
      <c r="B77" s="267">
        <v>83</v>
      </c>
      <c r="C77" s="775">
        <v>2</v>
      </c>
      <c r="D77" s="902">
        <v>82</v>
      </c>
      <c r="E77" s="774">
        <v>0</v>
      </c>
      <c r="F77" s="774">
        <v>0</v>
      </c>
      <c r="G77" s="785">
        <v>0</v>
      </c>
      <c r="H77" s="786">
        <v>0</v>
      </c>
      <c r="I77" s="775">
        <v>11.4</v>
      </c>
      <c r="J77" s="777">
        <v>1</v>
      </c>
      <c r="K77" s="777">
        <v>0</v>
      </c>
      <c r="L77" s="826">
        <v>1</v>
      </c>
      <c r="M77" s="783">
        <v>58.397534668721121</v>
      </c>
      <c r="N77" s="791" t="s">
        <v>2122</v>
      </c>
      <c r="O77" s="791">
        <v>9.6666666666666661</v>
      </c>
      <c r="P77" s="774" t="s">
        <v>2122</v>
      </c>
      <c r="Q77" s="805" t="s">
        <v>2122</v>
      </c>
      <c r="R77" s="805">
        <v>42500</v>
      </c>
      <c r="S77" s="773">
        <v>1</v>
      </c>
      <c r="T77" s="805">
        <v>42500</v>
      </c>
      <c r="U77" s="804">
        <v>1</v>
      </c>
      <c r="V77" s="773">
        <v>0</v>
      </c>
      <c r="W77" s="805">
        <v>42500</v>
      </c>
      <c r="X77" s="804">
        <v>1</v>
      </c>
      <c r="Y77" s="773">
        <v>1</v>
      </c>
      <c r="Z77" s="805">
        <v>42500</v>
      </c>
      <c r="AA77" s="804">
        <v>1</v>
      </c>
      <c r="AB77" s="804">
        <v>0.6</v>
      </c>
      <c r="AC77" s="804">
        <v>19</v>
      </c>
      <c r="AD77" s="804" t="s">
        <v>2122</v>
      </c>
    </row>
    <row r="78" spans="1:30" x14ac:dyDescent="0.25">
      <c r="A78" s="267">
        <f>B78</f>
        <v>84</v>
      </c>
      <c r="B78" s="274">
        <v>84</v>
      </c>
      <c r="C78" s="206">
        <v>2</v>
      </c>
      <c r="D78" s="455">
        <v>83</v>
      </c>
      <c r="E78" s="221">
        <v>0</v>
      </c>
      <c r="F78" s="221">
        <v>0</v>
      </c>
      <c r="G78" s="329">
        <v>0</v>
      </c>
      <c r="H78" s="328">
        <v>1</v>
      </c>
      <c r="I78" s="602">
        <v>12.9</v>
      </c>
      <c r="J78" s="114">
        <v>0</v>
      </c>
      <c r="K78" s="61">
        <v>0</v>
      </c>
      <c r="L78" s="254">
        <v>0</v>
      </c>
      <c r="M78" s="228">
        <v>71.535415750110005</v>
      </c>
      <c r="N78" s="229">
        <v>1.136231884057971</v>
      </c>
      <c r="O78" s="106">
        <v>25</v>
      </c>
      <c r="P78" s="243">
        <v>84</v>
      </c>
      <c r="Q78" s="244">
        <v>42278</v>
      </c>
      <c r="R78" s="69">
        <v>43544</v>
      </c>
      <c r="S78" s="201">
        <v>0</v>
      </c>
      <c r="T78" s="69">
        <v>43544</v>
      </c>
      <c r="U78" s="245">
        <v>41</v>
      </c>
      <c r="V78" s="243">
        <v>0</v>
      </c>
      <c r="W78" s="69">
        <v>43544</v>
      </c>
      <c r="X78" s="245">
        <v>41</v>
      </c>
      <c r="Y78" s="243">
        <v>0</v>
      </c>
      <c r="Z78" s="246">
        <v>43544</v>
      </c>
      <c r="AA78" s="245">
        <v>41</v>
      </c>
      <c r="AB78" s="245">
        <v>41</v>
      </c>
      <c r="AC78" s="245">
        <v>1247</v>
      </c>
      <c r="AD78" s="693">
        <v>-23.47</v>
      </c>
    </row>
    <row r="79" spans="1:30" x14ac:dyDescent="0.25">
      <c r="A79" s="267">
        <f>B79</f>
        <v>85</v>
      </c>
      <c r="B79" s="267">
        <v>85</v>
      </c>
      <c r="C79" s="206">
        <v>2</v>
      </c>
      <c r="D79" s="455">
        <v>84</v>
      </c>
      <c r="E79" s="221">
        <v>0</v>
      </c>
      <c r="F79" s="221">
        <v>1</v>
      </c>
      <c r="G79" s="329">
        <v>0</v>
      </c>
      <c r="H79" s="328">
        <v>0</v>
      </c>
      <c r="I79" s="602">
        <v>11.8</v>
      </c>
      <c r="J79" s="114">
        <v>1</v>
      </c>
      <c r="K79" s="61">
        <v>1</v>
      </c>
      <c r="L79" s="254">
        <v>0</v>
      </c>
      <c r="M79" s="228">
        <v>54.680664916885377</v>
      </c>
      <c r="N79" s="229">
        <v>2.4635568513119535</v>
      </c>
      <c r="O79" s="106">
        <v>10</v>
      </c>
      <c r="P79" s="198">
        <v>85</v>
      </c>
      <c r="Q79" s="244">
        <v>42332</v>
      </c>
      <c r="R79" s="69">
        <v>43544</v>
      </c>
      <c r="S79" s="201">
        <v>0</v>
      </c>
      <c r="T79" s="69">
        <v>43544</v>
      </c>
      <c r="U79" s="245">
        <v>39</v>
      </c>
      <c r="V79" s="243">
        <v>0</v>
      </c>
      <c r="W79" s="69">
        <v>43544</v>
      </c>
      <c r="X79" s="245">
        <v>39</v>
      </c>
      <c r="Y79" s="243">
        <v>0</v>
      </c>
      <c r="Z79" s="246">
        <v>43544</v>
      </c>
      <c r="AA79" s="245">
        <v>39</v>
      </c>
      <c r="AB79" s="245">
        <v>39</v>
      </c>
      <c r="AC79" s="245">
        <v>1212</v>
      </c>
      <c r="AD79" s="693">
        <v>-24.91</v>
      </c>
    </row>
    <row r="80" spans="1:30" x14ac:dyDescent="0.25">
      <c r="A80" s="267">
        <f>B80</f>
        <v>86</v>
      </c>
      <c r="B80" s="267">
        <v>86</v>
      </c>
      <c r="C80" s="206">
        <v>2</v>
      </c>
      <c r="D80" s="902">
        <v>85</v>
      </c>
      <c r="E80" s="274">
        <v>0</v>
      </c>
      <c r="F80" s="221">
        <v>0</v>
      </c>
      <c r="G80" s="329">
        <v>0</v>
      </c>
      <c r="H80" s="328">
        <v>0</v>
      </c>
      <c r="I80" s="602">
        <v>10.9</v>
      </c>
      <c r="J80" s="114">
        <v>1</v>
      </c>
      <c r="K80" s="61">
        <v>0</v>
      </c>
      <c r="L80" s="61">
        <v>0</v>
      </c>
      <c r="M80" s="228">
        <v>55.577990913679962</v>
      </c>
      <c r="N80" s="229">
        <v>0.46428571428571425</v>
      </c>
      <c r="O80" s="106">
        <v>25</v>
      </c>
      <c r="P80" s="198">
        <v>86</v>
      </c>
      <c r="Q80" s="244">
        <v>42080</v>
      </c>
      <c r="R80" s="69">
        <v>43451</v>
      </c>
      <c r="S80" s="201">
        <v>0</v>
      </c>
      <c r="T80" s="69">
        <v>43451</v>
      </c>
      <c r="U80" s="245">
        <v>45</v>
      </c>
      <c r="V80" s="243">
        <v>0</v>
      </c>
      <c r="W80" s="69">
        <v>43451</v>
      </c>
      <c r="X80" s="245">
        <v>45</v>
      </c>
      <c r="Y80" s="243">
        <v>0</v>
      </c>
      <c r="Z80" s="246">
        <v>43451</v>
      </c>
      <c r="AA80" s="245">
        <v>45</v>
      </c>
      <c r="AB80" s="245">
        <v>45</v>
      </c>
      <c r="AC80" s="245">
        <v>1371</v>
      </c>
      <c r="AD80" s="500" t="s">
        <v>2122</v>
      </c>
    </row>
    <row r="81" spans="1:30" x14ac:dyDescent="0.25">
      <c r="A81" s="267">
        <f>B81</f>
        <v>87</v>
      </c>
      <c r="B81" s="267">
        <v>87</v>
      </c>
      <c r="C81" s="206">
        <v>2</v>
      </c>
      <c r="D81" s="455">
        <v>86</v>
      </c>
      <c r="E81" s="221">
        <v>0</v>
      </c>
      <c r="F81" s="221">
        <v>1</v>
      </c>
      <c r="G81" s="329">
        <v>1</v>
      </c>
      <c r="H81" s="328">
        <v>0</v>
      </c>
      <c r="I81" s="602">
        <v>12.1</v>
      </c>
      <c r="J81" s="114">
        <v>1</v>
      </c>
      <c r="K81" s="61">
        <v>0</v>
      </c>
      <c r="L81" s="61">
        <v>1</v>
      </c>
      <c r="M81" s="228">
        <v>66.976127320954916</v>
      </c>
      <c r="N81" s="229" t="s">
        <v>2122</v>
      </c>
      <c r="O81" s="106">
        <v>18.333333333333332</v>
      </c>
      <c r="P81" s="198">
        <v>87</v>
      </c>
      <c r="Q81" s="244">
        <v>42104</v>
      </c>
      <c r="R81" s="69">
        <v>43118</v>
      </c>
      <c r="S81" s="201">
        <v>0</v>
      </c>
      <c r="T81" s="69">
        <v>43118</v>
      </c>
      <c r="U81" s="245">
        <v>33</v>
      </c>
      <c r="V81" s="243">
        <v>0</v>
      </c>
      <c r="W81" s="69">
        <v>43118</v>
      </c>
      <c r="X81" s="245">
        <v>33</v>
      </c>
      <c r="Y81" s="243">
        <v>0</v>
      </c>
      <c r="Z81" s="246">
        <v>43118</v>
      </c>
      <c r="AA81" s="245">
        <v>33</v>
      </c>
      <c r="AB81" s="245">
        <v>33</v>
      </c>
      <c r="AC81" s="245">
        <v>1014</v>
      </c>
      <c r="AD81" s="693">
        <v>-23.736666666666668</v>
      </c>
    </row>
    <row r="82" spans="1:30" x14ac:dyDescent="0.25">
      <c r="A82" s="267">
        <f>B82</f>
        <v>88</v>
      </c>
      <c r="B82" s="267">
        <v>88</v>
      </c>
      <c r="C82" s="206">
        <v>2</v>
      </c>
      <c r="D82" s="455">
        <v>87</v>
      </c>
      <c r="E82" s="221">
        <v>0</v>
      </c>
      <c r="F82" s="221">
        <v>0</v>
      </c>
      <c r="G82" s="329">
        <v>0</v>
      </c>
      <c r="H82" s="328">
        <v>0</v>
      </c>
      <c r="I82" s="602">
        <v>9.5</v>
      </c>
      <c r="J82" s="114">
        <v>1</v>
      </c>
      <c r="K82" s="61">
        <v>0</v>
      </c>
      <c r="L82" s="254">
        <v>1</v>
      </c>
      <c r="M82" s="228">
        <v>60.515603799185889</v>
      </c>
      <c r="N82" s="229">
        <v>1.5515873015873016</v>
      </c>
      <c r="O82" s="106">
        <v>24</v>
      </c>
      <c r="P82" s="198">
        <v>88</v>
      </c>
      <c r="Q82" s="244">
        <v>42234</v>
      </c>
      <c r="R82" s="69">
        <v>43320</v>
      </c>
      <c r="S82" s="201">
        <v>0</v>
      </c>
      <c r="T82" s="69">
        <v>43320</v>
      </c>
      <c r="U82" s="245">
        <v>36</v>
      </c>
      <c r="V82" s="243">
        <v>0</v>
      </c>
      <c r="W82" s="69">
        <v>43320</v>
      </c>
      <c r="X82" s="245">
        <v>36</v>
      </c>
      <c r="Y82" s="243">
        <v>0</v>
      </c>
      <c r="Z82" s="246">
        <v>43320</v>
      </c>
      <c r="AA82" s="245">
        <v>36</v>
      </c>
      <c r="AB82" s="245">
        <v>36</v>
      </c>
      <c r="AC82" s="245">
        <v>1449</v>
      </c>
      <c r="AD82" s="693">
        <v>-25.06</v>
      </c>
    </row>
    <row r="83" spans="1:30" x14ac:dyDescent="0.25">
      <c r="A83" s="267">
        <f>B83</f>
        <v>89</v>
      </c>
      <c r="B83" s="274">
        <v>89</v>
      </c>
      <c r="C83" s="206">
        <v>2</v>
      </c>
      <c r="D83" s="902">
        <v>88</v>
      </c>
      <c r="E83" s="221">
        <v>0</v>
      </c>
      <c r="F83" s="221">
        <v>1</v>
      </c>
      <c r="G83" s="329">
        <v>0</v>
      </c>
      <c r="H83" s="328" t="s">
        <v>874</v>
      </c>
      <c r="I83" s="602">
        <v>12.8</v>
      </c>
      <c r="J83" s="114">
        <v>1</v>
      </c>
      <c r="K83" s="61">
        <v>1</v>
      </c>
      <c r="L83" s="61">
        <v>0</v>
      </c>
      <c r="M83" s="228">
        <v>61.182033096926716</v>
      </c>
      <c r="N83" s="229">
        <v>1.8761384335154827</v>
      </c>
      <c r="O83" s="106">
        <v>17</v>
      </c>
      <c r="P83" s="243">
        <v>89</v>
      </c>
      <c r="Q83" s="244">
        <v>42108</v>
      </c>
      <c r="R83" s="69">
        <v>43424</v>
      </c>
      <c r="S83" s="201">
        <v>0</v>
      </c>
      <c r="T83" s="69">
        <v>43424</v>
      </c>
      <c r="U83" s="245">
        <v>43</v>
      </c>
      <c r="V83" s="243">
        <v>1</v>
      </c>
      <c r="W83" s="69">
        <v>42473</v>
      </c>
      <c r="X83" s="245">
        <v>11</v>
      </c>
      <c r="Y83" s="243">
        <v>1</v>
      </c>
      <c r="Z83" s="246">
        <v>42473</v>
      </c>
      <c r="AA83" s="245">
        <v>11</v>
      </c>
      <c r="AB83" s="245">
        <v>43</v>
      </c>
      <c r="AC83" s="245">
        <v>1316</v>
      </c>
      <c r="AD83" s="693">
        <v>-14.73</v>
      </c>
    </row>
    <row r="84" spans="1:30" x14ac:dyDescent="0.25">
      <c r="A84" s="267">
        <f>B84</f>
        <v>90</v>
      </c>
      <c r="B84" s="267">
        <v>90</v>
      </c>
      <c r="C84" s="206">
        <v>2</v>
      </c>
      <c r="D84" s="455">
        <v>89</v>
      </c>
      <c r="E84" s="274">
        <v>0</v>
      </c>
      <c r="F84" s="221">
        <v>1</v>
      </c>
      <c r="G84" s="329">
        <v>0</v>
      </c>
      <c r="H84" s="328">
        <v>0</v>
      </c>
      <c r="I84" s="602">
        <v>7.3</v>
      </c>
      <c r="J84" s="114">
        <v>1</v>
      </c>
      <c r="K84" s="61">
        <v>0</v>
      </c>
      <c r="L84" s="254">
        <v>0</v>
      </c>
      <c r="M84" s="228">
        <v>67.038671165325724</v>
      </c>
      <c r="N84" s="229">
        <v>1.1925925925925926</v>
      </c>
      <c r="O84" s="106">
        <v>25</v>
      </c>
      <c r="P84" s="198">
        <v>90</v>
      </c>
      <c r="Q84" s="244">
        <v>42198</v>
      </c>
      <c r="R84" s="69">
        <v>42281</v>
      </c>
      <c r="S84" s="201">
        <v>1</v>
      </c>
      <c r="T84" s="69">
        <v>42281</v>
      </c>
      <c r="U84" s="31">
        <v>3</v>
      </c>
      <c r="V84" s="243">
        <v>1</v>
      </c>
      <c r="W84" s="69">
        <v>42205</v>
      </c>
      <c r="X84" s="245">
        <v>0</v>
      </c>
      <c r="Y84" s="243">
        <v>1</v>
      </c>
      <c r="Z84" s="246">
        <v>42205</v>
      </c>
      <c r="AA84" s="245">
        <v>0</v>
      </c>
      <c r="AB84" s="245">
        <v>2.7</v>
      </c>
      <c r="AC84" s="245">
        <v>83</v>
      </c>
      <c r="AD84" s="693">
        <v>-23.26</v>
      </c>
    </row>
    <row r="85" spans="1:30" x14ac:dyDescent="0.25">
      <c r="A85" s="267">
        <f>B85</f>
        <v>91</v>
      </c>
      <c r="B85" s="267">
        <v>91</v>
      </c>
      <c r="C85" s="206">
        <v>2</v>
      </c>
      <c r="D85" s="455">
        <v>90</v>
      </c>
      <c r="E85" s="221">
        <v>0</v>
      </c>
      <c r="F85" s="221">
        <v>0</v>
      </c>
      <c r="G85" s="329">
        <v>0</v>
      </c>
      <c r="H85" s="328">
        <v>0</v>
      </c>
      <c r="I85" s="602">
        <v>13.5</v>
      </c>
      <c r="J85" s="114">
        <v>0</v>
      </c>
      <c r="K85" s="61">
        <v>0</v>
      </c>
      <c r="L85" s="61">
        <v>0</v>
      </c>
      <c r="M85" s="228">
        <v>68.851626016260155</v>
      </c>
      <c r="N85" s="229">
        <v>1.8756756756756758</v>
      </c>
      <c r="O85" s="106">
        <v>21</v>
      </c>
      <c r="P85" s="198">
        <v>91</v>
      </c>
      <c r="Q85" s="244">
        <v>42104</v>
      </c>
      <c r="R85" s="69">
        <v>42149</v>
      </c>
      <c r="S85" s="201">
        <v>1</v>
      </c>
      <c r="T85" s="69">
        <v>42149</v>
      </c>
      <c r="U85" s="31">
        <v>2</v>
      </c>
      <c r="V85" s="243">
        <v>0</v>
      </c>
      <c r="W85" s="69">
        <v>42149</v>
      </c>
      <c r="X85" s="245">
        <v>2</v>
      </c>
      <c r="Y85" s="243">
        <v>1</v>
      </c>
      <c r="Z85" s="246">
        <v>42149</v>
      </c>
      <c r="AA85" s="245">
        <v>2</v>
      </c>
      <c r="AB85" s="245">
        <v>1.5</v>
      </c>
      <c r="AC85" s="245">
        <v>45</v>
      </c>
      <c r="AD85" s="693">
        <v>-23.17</v>
      </c>
    </row>
    <row r="86" spans="1:30" x14ac:dyDescent="0.25">
      <c r="A86" s="267">
        <f>B86</f>
        <v>92</v>
      </c>
      <c r="B86" s="274">
        <v>92</v>
      </c>
      <c r="C86" s="206">
        <v>2</v>
      </c>
      <c r="D86" s="902">
        <v>91</v>
      </c>
      <c r="E86" s="221">
        <v>0</v>
      </c>
      <c r="F86" s="221">
        <v>1</v>
      </c>
      <c r="G86" s="329">
        <v>0</v>
      </c>
      <c r="H86" s="328">
        <v>1</v>
      </c>
      <c r="I86" s="602">
        <v>10.5</v>
      </c>
      <c r="J86" s="114">
        <v>0</v>
      </c>
      <c r="K86" s="61">
        <v>1</v>
      </c>
      <c r="L86" s="61">
        <v>1</v>
      </c>
      <c r="M86" s="228">
        <v>65.333333333333329</v>
      </c>
      <c r="N86" s="229" t="s">
        <v>2122</v>
      </c>
      <c r="O86" s="106">
        <v>18</v>
      </c>
      <c r="P86" s="243">
        <v>92</v>
      </c>
      <c r="Q86" s="244">
        <v>42153</v>
      </c>
      <c r="R86" s="69">
        <v>43518</v>
      </c>
      <c r="S86" s="201">
        <v>0</v>
      </c>
      <c r="T86" s="69">
        <v>43518</v>
      </c>
      <c r="U86" s="245">
        <v>44</v>
      </c>
      <c r="V86" s="243">
        <v>1</v>
      </c>
      <c r="W86" s="69">
        <v>43513</v>
      </c>
      <c r="X86" s="245">
        <v>44</v>
      </c>
      <c r="Y86" s="243">
        <v>1</v>
      </c>
      <c r="Z86" s="246">
        <v>43513</v>
      </c>
      <c r="AA86" s="245">
        <v>44</v>
      </c>
      <c r="AB86" s="245">
        <v>44</v>
      </c>
      <c r="AC86" s="245">
        <v>1365</v>
      </c>
      <c r="AD86" s="693">
        <v>-22.766666666666666</v>
      </c>
    </row>
    <row r="87" spans="1:30" x14ac:dyDescent="0.25">
      <c r="A87" s="267">
        <f>B87</f>
        <v>93</v>
      </c>
      <c r="B87" s="267">
        <v>93</v>
      </c>
      <c r="C87" s="206">
        <v>2</v>
      </c>
      <c r="D87" s="455">
        <v>92</v>
      </c>
      <c r="E87" s="221">
        <v>0</v>
      </c>
      <c r="F87" s="221">
        <v>1</v>
      </c>
      <c r="G87" s="329">
        <v>0</v>
      </c>
      <c r="H87" s="328">
        <v>0</v>
      </c>
      <c r="I87" s="602">
        <v>9.4</v>
      </c>
      <c r="J87" s="114">
        <v>1</v>
      </c>
      <c r="K87" s="61">
        <v>0</v>
      </c>
      <c r="L87" s="221">
        <v>0</v>
      </c>
      <c r="M87" s="228">
        <v>65.045703839122496</v>
      </c>
      <c r="N87" s="229">
        <v>1.8239795918367345</v>
      </c>
      <c r="O87" s="106">
        <v>30</v>
      </c>
      <c r="P87" s="198">
        <v>93</v>
      </c>
      <c r="Q87" s="244">
        <v>42353</v>
      </c>
      <c r="R87" s="69">
        <v>43399</v>
      </c>
      <c r="S87" s="201">
        <v>0</v>
      </c>
      <c r="T87" s="69">
        <v>43399</v>
      </c>
      <c r="U87" s="245">
        <v>34</v>
      </c>
      <c r="V87" s="243">
        <v>1</v>
      </c>
      <c r="W87" s="69">
        <v>42370</v>
      </c>
      <c r="X87" s="245">
        <v>1</v>
      </c>
      <c r="Y87" s="243">
        <v>1</v>
      </c>
      <c r="Z87" s="246">
        <v>42370</v>
      </c>
      <c r="AA87" s="245">
        <v>1</v>
      </c>
      <c r="AB87" s="245">
        <v>34</v>
      </c>
      <c r="AC87" s="245">
        <v>1046</v>
      </c>
      <c r="AD87" s="693">
        <v>-15.15</v>
      </c>
    </row>
    <row r="88" spans="1:30" x14ac:dyDescent="0.25">
      <c r="A88" s="267">
        <f>B88</f>
        <v>94</v>
      </c>
      <c r="B88" s="267">
        <v>94</v>
      </c>
      <c r="C88" s="206">
        <v>2</v>
      </c>
      <c r="D88" s="455">
        <v>93</v>
      </c>
      <c r="E88" s="274">
        <v>0</v>
      </c>
      <c r="F88" s="221">
        <v>0</v>
      </c>
      <c r="G88" s="329">
        <v>0</v>
      </c>
      <c r="H88" s="328">
        <v>0</v>
      </c>
      <c r="I88" s="602">
        <v>10.4</v>
      </c>
      <c r="J88" s="114">
        <v>0</v>
      </c>
      <c r="K88" s="61">
        <v>0</v>
      </c>
      <c r="L88" s="221">
        <v>1</v>
      </c>
      <c r="M88" s="228">
        <v>68.268497330282244</v>
      </c>
      <c r="N88" s="229" t="s">
        <v>2122</v>
      </c>
      <c r="O88" s="106">
        <v>23.5</v>
      </c>
      <c r="P88" s="198">
        <v>94</v>
      </c>
      <c r="Q88" s="244">
        <v>42360</v>
      </c>
      <c r="R88" s="69">
        <v>43053</v>
      </c>
      <c r="S88" s="201">
        <v>0</v>
      </c>
      <c r="T88" s="69">
        <v>43053</v>
      </c>
      <c r="U88" s="245">
        <v>23</v>
      </c>
      <c r="V88" s="243">
        <v>1</v>
      </c>
      <c r="W88" s="69">
        <v>42461</v>
      </c>
      <c r="X88" s="245">
        <v>3</v>
      </c>
      <c r="Y88" s="243">
        <v>1</v>
      </c>
      <c r="Z88" s="246">
        <v>42461</v>
      </c>
      <c r="AA88" s="245">
        <v>3</v>
      </c>
      <c r="AB88" s="245">
        <v>22.8</v>
      </c>
      <c r="AC88" s="245">
        <v>693</v>
      </c>
      <c r="AD88" s="693">
        <v>-21.033333333333335</v>
      </c>
    </row>
    <row r="89" spans="1:30" x14ac:dyDescent="0.25">
      <c r="A89" s="267">
        <f>B89</f>
        <v>95</v>
      </c>
      <c r="B89" s="267">
        <v>95</v>
      </c>
      <c r="C89" s="206">
        <v>2</v>
      </c>
      <c r="D89" s="902">
        <v>94</v>
      </c>
      <c r="E89" s="221">
        <v>0</v>
      </c>
      <c r="F89" s="221">
        <v>1</v>
      </c>
      <c r="G89" s="329">
        <v>0</v>
      </c>
      <c r="H89" s="328">
        <v>0</v>
      </c>
      <c r="I89" s="602">
        <v>13.3</v>
      </c>
      <c r="J89" s="114">
        <v>0</v>
      </c>
      <c r="K89" s="61">
        <v>0</v>
      </c>
      <c r="L89" s="221">
        <v>0</v>
      </c>
      <c r="M89" s="228">
        <v>70.439128882541951</v>
      </c>
      <c r="N89" s="229" t="s">
        <v>2122</v>
      </c>
      <c r="O89" s="106">
        <v>24</v>
      </c>
      <c r="P89" s="198">
        <v>95</v>
      </c>
      <c r="Q89" s="244">
        <v>42401</v>
      </c>
      <c r="R89" s="69">
        <v>43480</v>
      </c>
      <c r="S89" s="201">
        <v>0</v>
      </c>
      <c r="T89" s="69">
        <v>43480</v>
      </c>
      <c r="U89" s="245">
        <v>35</v>
      </c>
      <c r="V89" s="243">
        <v>0</v>
      </c>
      <c r="W89" s="69">
        <v>43480</v>
      </c>
      <c r="X89" s="245">
        <v>35</v>
      </c>
      <c r="Y89" s="243">
        <v>0</v>
      </c>
      <c r="Z89" s="246">
        <v>43480</v>
      </c>
      <c r="AA89" s="245">
        <v>35</v>
      </c>
      <c r="AB89" s="245">
        <v>35</v>
      </c>
      <c r="AC89" s="245">
        <v>1079</v>
      </c>
      <c r="AD89" s="693">
        <v>-22.206666666666667</v>
      </c>
    </row>
    <row r="90" spans="1:30" x14ac:dyDescent="0.25">
      <c r="A90" s="267">
        <f>B90</f>
        <v>96</v>
      </c>
      <c r="B90" s="267">
        <v>96</v>
      </c>
      <c r="C90" s="206">
        <v>2</v>
      </c>
      <c r="D90" s="455">
        <v>95</v>
      </c>
      <c r="E90" s="221">
        <v>0</v>
      </c>
      <c r="F90" s="221">
        <v>1</v>
      </c>
      <c r="G90" s="329">
        <v>0</v>
      </c>
      <c r="H90" s="328">
        <v>0</v>
      </c>
      <c r="I90" s="602">
        <v>8.8000000000000007</v>
      </c>
      <c r="J90" s="114">
        <v>0</v>
      </c>
      <c r="K90" s="61">
        <v>1</v>
      </c>
      <c r="L90" s="221">
        <v>0</v>
      </c>
      <c r="M90" s="228">
        <v>68.032786885245912</v>
      </c>
      <c r="N90" s="229">
        <v>0.70409233997901355</v>
      </c>
      <c r="O90" s="106">
        <v>17</v>
      </c>
      <c r="P90" s="198">
        <v>96</v>
      </c>
      <c r="Q90" s="244">
        <v>42373</v>
      </c>
      <c r="R90" s="69">
        <v>43404</v>
      </c>
      <c r="S90" s="201">
        <v>0</v>
      </c>
      <c r="T90" s="69">
        <v>43404</v>
      </c>
      <c r="U90" s="245">
        <v>33</v>
      </c>
      <c r="V90" s="243">
        <v>0</v>
      </c>
      <c r="W90" s="69">
        <v>43404</v>
      </c>
      <c r="X90" s="245">
        <v>33</v>
      </c>
      <c r="Y90" s="243">
        <v>0</v>
      </c>
      <c r="Z90" s="246">
        <v>43404</v>
      </c>
      <c r="AA90" s="245">
        <v>33</v>
      </c>
      <c r="AB90" s="245">
        <v>33</v>
      </c>
      <c r="AC90" s="245">
        <v>1031</v>
      </c>
      <c r="AD90" s="693">
        <v>-27.36</v>
      </c>
    </row>
    <row r="91" spans="1:30" x14ac:dyDescent="0.25">
      <c r="A91" s="267">
        <f>B91</f>
        <v>98</v>
      </c>
      <c r="B91" s="267">
        <v>98</v>
      </c>
      <c r="C91" s="206">
        <v>2</v>
      </c>
      <c r="D91" s="902">
        <v>97</v>
      </c>
      <c r="E91" s="274">
        <v>0</v>
      </c>
      <c r="F91" s="221">
        <v>0</v>
      </c>
      <c r="G91" s="329">
        <v>0</v>
      </c>
      <c r="H91" s="328">
        <v>0</v>
      </c>
      <c r="I91" s="602">
        <v>13.4</v>
      </c>
      <c r="J91" s="114">
        <v>1</v>
      </c>
      <c r="K91" s="61">
        <v>1</v>
      </c>
      <c r="L91" s="221">
        <v>1</v>
      </c>
      <c r="M91" s="228">
        <v>48.895497026338134</v>
      </c>
      <c r="N91" s="229" t="s">
        <v>2122</v>
      </c>
      <c r="O91" s="106">
        <v>17</v>
      </c>
      <c r="P91" s="198">
        <v>98</v>
      </c>
      <c r="Q91" s="244">
        <v>42370</v>
      </c>
      <c r="R91" s="69">
        <v>43243</v>
      </c>
      <c r="S91" s="201">
        <v>0</v>
      </c>
      <c r="T91" s="69">
        <v>43243</v>
      </c>
      <c r="U91" s="245">
        <v>28</v>
      </c>
      <c r="V91" s="243">
        <v>1</v>
      </c>
      <c r="W91" s="69">
        <v>42784</v>
      </c>
      <c r="X91" s="245">
        <v>13</v>
      </c>
      <c r="Y91" s="243">
        <v>1</v>
      </c>
      <c r="Z91" s="246">
        <v>42784</v>
      </c>
      <c r="AA91" s="245">
        <v>13</v>
      </c>
      <c r="AB91" s="245">
        <v>28</v>
      </c>
      <c r="AC91" s="245">
        <v>873</v>
      </c>
      <c r="AD91" s="500" t="s">
        <v>2122</v>
      </c>
    </row>
    <row r="92" spans="1:30" x14ac:dyDescent="0.25">
      <c r="A92" s="267">
        <f>B92</f>
        <v>99</v>
      </c>
      <c r="B92" s="267">
        <v>99</v>
      </c>
      <c r="C92" s="206">
        <v>2</v>
      </c>
      <c r="D92" s="455">
        <v>98</v>
      </c>
      <c r="E92" s="221">
        <v>0</v>
      </c>
      <c r="F92" s="221">
        <v>1</v>
      </c>
      <c r="G92" s="329">
        <v>0</v>
      </c>
      <c r="H92" s="328">
        <v>1</v>
      </c>
      <c r="I92" s="602">
        <v>12.1</v>
      </c>
      <c r="J92" s="114">
        <v>1</v>
      </c>
      <c r="K92" s="61">
        <v>0</v>
      </c>
      <c r="L92" s="221">
        <v>1</v>
      </c>
      <c r="M92" s="228">
        <v>59.524606628724477</v>
      </c>
      <c r="N92" s="229" t="s">
        <v>2122</v>
      </c>
      <c r="O92" s="106">
        <v>16.666666666666668</v>
      </c>
      <c r="P92" s="198">
        <v>99</v>
      </c>
      <c r="Q92" s="244">
        <v>42409</v>
      </c>
      <c r="R92" s="69">
        <v>43481</v>
      </c>
      <c r="S92" s="201">
        <v>0</v>
      </c>
      <c r="T92" s="69">
        <v>43481</v>
      </c>
      <c r="U92" s="245">
        <v>35</v>
      </c>
      <c r="V92" s="243">
        <v>0</v>
      </c>
      <c r="W92" s="69">
        <v>43481</v>
      </c>
      <c r="X92" s="245">
        <v>35</v>
      </c>
      <c r="Y92" s="243">
        <v>0</v>
      </c>
      <c r="Z92" s="246">
        <v>43481</v>
      </c>
      <c r="AA92" s="245">
        <v>35</v>
      </c>
      <c r="AB92" s="245">
        <v>35</v>
      </c>
      <c r="AC92" s="245">
        <v>1072</v>
      </c>
      <c r="AD92" s="693">
        <v>-22.33666666666667</v>
      </c>
    </row>
    <row r="93" spans="1:30" x14ac:dyDescent="0.25">
      <c r="A93" s="267">
        <f>B93</f>
        <v>101</v>
      </c>
      <c r="B93" s="267">
        <v>101</v>
      </c>
      <c r="C93" s="206">
        <v>2</v>
      </c>
      <c r="D93" s="902">
        <v>100</v>
      </c>
      <c r="E93" s="221">
        <v>0</v>
      </c>
      <c r="F93" s="221">
        <v>1</v>
      </c>
      <c r="G93" s="329">
        <v>0</v>
      </c>
      <c r="H93" s="328">
        <v>0</v>
      </c>
      <c r="I93" s="602">
        <v>14.4</v>
      </c>
      <c r="J93" s="114">
        <v>1</v>
      </c>
      <c r="K93" s="61">
        <v>0</v>
      </c>
      <c r="L93" s="221">
        <v>1</v>
      </c>
      <c r="M93" s="228">
        <v>54.863355862474286</v>
      </c>
      <c r="N93" s="229" t="s">
        <v>2122</v>
      </c>
      <c r="O93" s="106">
        <v>12.333333333333334</v>
      </c>
      <c r="P93" s="299" t="s">
        <v>2122</v>
      </c>
      <c r="Q93" s="353">
        <v>42390</v>
      </c>
      <c r="R93" s="354">
        <v>43486</v>
      </c>
      <c r="S93" s="243">
        <v>1</v>
      </c>
      <c r="T93" s="354">
        <v>43486</v>
      </c>
      <c r="U93" s="245">
        <v>36</v>
      </c>
      <c r="V93" s="243">
        <v>0</v>
      </c>
      <c r="W93" s="246">
        <v>43486</v>
      </c>
      <c r="X93" s="245">
        <v>36</v>
      </c>
      <c r="Y93" s="243">
        <v>1</v>
      </c>
      <c r="Z93" s="246">
        <v>43486</v>
      </c>
      <c r="AA93" s="245">
        <v>36</v>
      </c>
      <c r="AB93" s="245">
        <v>36</v>
      </c>
      <c r="AC93" s="245">
        <v>1096</v>
      </c>
      <c r="AD93" s="500" t="s">
        <v>2122</v>
      </c>
    </row>
    <row r="94" spans="1:30" x14ac:dyDescent="0.25">
      <c r="A94" s="267">
        <f>B94</f>
        <v>102</v>
      </c>
      <c r="B94" s="274">
        <v>102</v>
      </c>
      <c r="C94" s="206">
        <v>2</v>
      </c>
      <c r="D94" s="455">
        <v>101</v>
      </c>
      <c r="E94" s="274">
        <v>0</v>
      </c>
      <c r="F94" s="221">
        <v>0</v>
      </c>
      <c r="G94" s="329">
        <v>0</v>
      </c>
      <c r="H94" s="328" t="s">
        <v>958</v>
      </c>
      <c r="I94" s="602">
        <v>14.4</v>
      </c>
      <c r="J94" s="114">
        <v>0</v>
      </c>
      <c r="K94" s="117">
        <v>1</v>
      </c>
      <c r="L94" s="221">
        <v>1</v>
      </c>
      <c r="M94" s="228">
        <v>64.818519577022002</v>
      </c>
      <c r="N94" s="229" t="s">
        <v>2122</v>
      </c>
      <c r="O94" s="106">
        <v>15.333333333333334</v>
      </c>
      <c r="P94" s="243">
        <v>102</v>
      </c>
      <c r="Q94" s="244">
        <v>42395</v>
      </c>
      <c r="R94" s="69">
        <v>43382</v>
      </c>
      <c r="S94" s="201">
        <v>0</v>
      </c>
      <c r="T94" s="69">
        <v>43382</v>
      </c>
      <c r="U94" s="245">
        <v>32</v>
      </c>
      <c r="V94" s="243">
        <v>0</v>
      </c>
      <c r="W94" s="69">
        <v>43382</v>
      </c>
      <c r="X94" s="245">
        <v>32</v>
      </c>
      <c r="Y94" s="243">
        <v>0</v>
      </c>
      <c r="Z94" s="246">
        <v>43382</v>
      </c>
      <c r="AA94" s="245">
        <v>32</v>
      </c>
      <c r="AB94" s="245">
        <v>32</v>
      </c>
      <c r="AC94" s="245">
        <v>987</v>
      </c>
      <c r="AD94" s="500" t="s">
        <v>2122</v>
      </c>
    </row>
    <row r="95" spans="1:30" x14ac:dyDescent="0.25">
      <c r="A95" s="267">
        <f>B95</f>
        <v>103</v>
      </c>
      <c r="B95" s="267">
        <v>103</v>
      </c>
      <c r="C95" s="206">
        <v>2</v>
      </c>
      <c r="D95" s="455">
        <v>102</v>
      </c>
      <c r="E95" s="221">
        <v>0</v>
      </c>
      <c r="F95" s="221">
        <v>1</v>
      </c>
      <c r="G95" s="329">
        <v>0</v>
      </c>
      <c r="H95" s="328">
        <v>0</v>
      </c>
      <c r="I95" s="602">
        <v>13.1</v>
      </c>
      <c r="J95" s="114">
        <v>1</v>
      </c>
      <c r="K95" s="61">
        <v>0</v>
      </c>
      <c r="L95" s="221">
        <v>1</v>
      </c>
      <c r="M95" s="228">
        <v>54.08348457350273</v>
      </c>
      <c r="N95" s="229">
        <v>1.8004115226337447</v>
      </c>
      <c r="O95" s="106">
        <v>16.5</v>
      </c>
      <c r="P95" s="198">
        <v>103</v>
      </c>
      <c r="Q95" s="244">
        <v>42389</v>
      </c>
      <c r="R95" s="69">
        <v>42858</v>
      </c>
      <c r="S95" s="201">
        <v>0</v>
      </c>
      <c r="T95" s="69">
        <v>42858</v>
      </c>
      <c r="U95" s="245">
        <v>15</v>
      </c>
      <c r="V95" s="243">
        <v>0</v>
      </c>
      <c r="W95" s="69">
        <v>42858</v>
      </c>
      <c r="X95" s="245">
        <v>15</v>
      </c>
      <c r="Y95" s="243">
        <v>0</v>
      </c>
      <c r="Z95" s="246">
        <v>42858</v>
      </c>
      <c r="AA95" s="245">
        <v>15</v>
      </c>
      <c r="AB95" s="245">
        <v>15.42</v>
      </c>
      <c r="AC95" s="245">
        <v>469</v>
      </c>
      <c r="AD95" s="693">
        <v>-12.42</v>
      </c>
    </row>
    <row r="96" spans="1:30" x14ac:dyDescent="0.25">
      <c r="A96" s="267">
        <f>B96</f>
        <v>104</v>
      </c>
      <c r="B96" s="267">
        <v>104</v>
      </c>
      <c r="C96" s="206">
        <v>2</v>
      </c>
      <c r="D96" s="902">
        <v>103</v>
      </c>
      <c r="E96" s="221">
        <v>0</v>
      </c>
      <c r="F96" s="221">
        <v>0</v>
      </c>
      <c r="G96" s="329">
        <v>0</v>
      </c>
      <c r="H96" s="328">
        <v>0</v>
      </c>
      <c r="I96" s="602">
        <v>8.3000000000000007</v>
      </c>
      <c r="J96" s="114">
        <v>1</v>
      </c>
      <c r="K96" s="61">
        <v>1</v>
      </c>
      <c r="L96" s="221">
        <v>1</v>
      </c>
      <c r="M96" s="228">
        <v>54.755381604696673</v>
      </c>
      <c r="N96" s="229">
        <v>1.2972972972972974</v>
      </c>
      <c r="O96" s="106">
        <v>21</v>
      </c>
      <c r="P96" s="198">
        <v>104</v>
      </c>
      <c r="Q96" s="244">
        <v>42370</v>
      </c>
      <c r="R96" s="69">
        <v>42886</v>
      </c>
      <c r="S96" s="201">
        <v>1</v>
      </c>
      <c r="T96" s="69">
        <v>42886</v>
      </c>
      <c r="U96" s="31">
        <v>17</v>
      </c>
      <c r="V96" s="243">
        <v>0</v>
      </c>
      <c r="W96" s="69">
        <v>42886</v>
      </c>
      <c r="X96" s="245">
        <v>16</v>
      </c>
      <c r="Y96" s="243">
        <v>1</v>
      </c>
      <c r="Z96" s="246">
        <v>42886</v>
      </c>
      <c r="AA96" s="245">
        <v>16</v>
      </c>
      <c r="AB96" s="245">
        <v>17</v>
      </c>
      <c r="AC96" s="245">
        <v>516</v>
      </c>
      <c r="AD96" s="500" t="s">
        <v>2122</v>
      </c>
    </row>
    <row r="97" spans="1:30" x14ac:dyDescent="0.25">
      <c r="A97" s="267">
        <f>B97</f>
        <v>106</v>
      </c>
      <c r="B97" s="267">
        <v>106</v>
      </c>
      <c r="C97" s="206">
        <v>2</v>
      </c>
      <c r="D97" s="455">
        <v>105</v>
      </c>
      <c r="E97" s="274">
        <v>0</v>
      </c>
      <c r="F97" s="221">
        <v>0</v>
      </c>
      <c r="G97" s="329">
        <v>0</v>
      </c>
      <c r="H97" s="328">
        <v>1</v>
      </c>
      <c r="I97" s="602">
        <v>9.6</v>
      </c>
      <c r="J97" s="114">
        <v>1</v>
      </c>
      <c r="K97" s="117">
        <v>1</v>
      </c>
      <c r="L97" s="221">
        <v>1</v>
      </c>
      <c r="M97" s="228">
        <v>61.176987263943786</v>
      </c>
      <c r="N97" s="229">
        <v>2.0734214390602057</v>
      </c>
      <c r="O97" s="106">
        <v>22</v>
      </c>
      <c r="P97" s="198">
        <v>106</v>
      </c>
      <c r="Q97" s="244">
        <v>42397</v>
      </c>
      <c r="R97" s="69">
        <v>42810</v>
      </c>
      <c r="S97" s="201">
        <v>1</v>
      </c>
      <c r="T97" s="69">
        <v>42810</v>
      </c>
      <c r="U97" s="31">
        <v>13</v>
      </c>
      <c r="V97" s="243">
        <v>0</v>
      </c>
      <c r="W97" s="69">
        <v>42810</v>
      </c>
      <c r="X97" s="245">
        <v>13</v>
      </c>
      <c r="Y97" s="243">
        <v>1</v>
      </c>
      <c r="Z97" s="246">
        <v>42810</v>
      </c>
      <c r="AA97" s="245">
        <v>13</v>
      </c>
      <c r="AB97" s="245">
        <v>13</v>
      </c>
      <c r="AC97" s="245">
        <v>413</v>
      </c>
      <c r="AD97" s="693">
        <v>-24.78</v>
      </c>
    </row>
    <row r="98" spans="1:30" x14ac:dyDescent="0.25">
      <c r="A98" s="267">
        <f>B98</f>
        <v>107</v>
      </c>
      <c r="B98" s="267">
        <v>107</v>
      </c>
      <c r="C98" s="206">
        <v>2</v>
      </c>
      <c r="D98" s="902">
        <v>106</v>
      </c>
      <c r="E98" s="221">
        <v>0</v>
      </c>
      <c r="F98" s="221">
        <v>1</v>
      </c>
      <c r="G98" s="329">
        <v>0</v>
      </c>
      <c r="H98" s="328">
        <v>0</v>
      </c>
      <c r="I98" s="602">
        <v>12.1</v>
      </c>
      <c r="J98" s="114" t="s">
        <v>2122</v>
      </c>
      <c r="K98" s="61">
        <v>0</v>
      </c>
      <c r="L98" s="221">
        <v>1</v>
      </c>
      <c r="M98" s="228">
        <v>64.242771256799315</v>
      </c>
      <c r="N98" s="229">
        <v>1.5379746835443038</v>
      </c>
      <c r="O98" s="106">
        <v>20</v>
      </c>
      <c r="P98" s="198">
        <v>107</v>
      </c>
      <c r="Q98" s="244">
        <v>42465</v>
      </c>
      <c r="R98" s="69">
        <v>43290</v>
      </c>
      <c r="S98" s="201">
        <v>0</v>
      </c>
      <c r="T98" s="69">
        <v>43290</v>
      </c>
      <c r="U98" s="245">
        <v>27</v>
      </c>
      <c r="V98" s="243">
        <v>0</v>
      </c>
      <c r="W98" s="69">
        <v>43290</v>
      </c>
      <c r="X98" s="245">
        <v>27</v>
      </c>
      <c r="Y98" s="243">
        <v>0</v>
      </c>
      <c r="Z98" s="246">
        <v>43290</v>
      </c>
      <c r="AA98" s="245">
        <v>27</v>
      </c>
      <c r="AB98" s="245">
        <v>27</v>
      </c>
      <c r="AC98" s="245">
        <v>825</v>
      </c>
      <c r="AD98" s="693">
        <v>-29.28</v>
      </c>
    </row>
    <row r="99" spans="1:30" x14ac:dyDescent="0.25">
      <c r="A99" s="267">
        <f>B99</f>
        <v>108</v>
      </c>
      <c r="B99" s="267">
        <v>108</v>
      </c>
      <c r="C99" s="206">
        <v>2</v>
      </c>
      <c r="D99" s="455">
        <v>107</v>
      </c>
      <c r="E99" s="221">
        <v>0</v>
      </c>
      <c r="F99" s="221">
        <v>0</v>
      </c>
      <c r="G99" s="329">
        <v>0</v>
      </c>
      <c r="H99" s="328">
        <v>0</v>
      </c>
      <c r="I99" s="602">
        <v>10.3</v>
      </c>
      <c r="J99" s="114">
        <v>1</v>
      </c>
      <c r="K99" s="61">
        <v>1</v>
      </c>
      <c r="L99" s="221">
        <v>1</v>
      </c>
      <c r="M99" s="228">
        <v>67.64374295377678</v>
      </c>
      <c r="N99" s="229" t="s">
        <v>2122</v>
      </c>
      <c r="O99" s="106">
        <v>15.333333333333334</v>
      </c>
      <c r="P99" s="198">
        <v>108</v>
      </c>
      <c r="Q99" s="244">
        <v>42410</v>
      </c>
      <c r="R99" s="69">
        <v>42416</v>
      </c>
      <c r="S99" s="201">
        <v>1</v>
      </c>
      <c r="T99" s="69">
        <v>42416</v>
      </c>
      <c r="U99" s="31">
        <v>0</v>
      </c>
      <c r="V99" s="243">
        <v>0</v>
      </c>
      <c r="W99" s="69">
        <v>42416</v>
      </c>
      <c r="X99" s="245">
        <v>0</v>
      </c>
      <c r="Y99" s="243">
        <v>1</v>
      </c>
      <c r="Z99" s="246">
        <v>42416</v>
      </c>
      <c r="AA99" s="245">
        <v>0</v>
      </c>
      <c r="AB99" s="245">
        <v>0.2</v>
      </c>
      <c r="AC99" s="245">
        <v>6</v>
      </c>
      <c r="AD99" s="693">
        <v>-24.156666666666666</v>
      </c>
    </row>
    <row r="100" spans="1:30" x14ac:dyDescent="0.25">
      <c r="A100" s="267">
        <f>B100</f>
        <v>109</v>
      </c>
      <c r="B100" s="267">
        <v>109</v>
      </c>
      <c r="C100" s="206">
        <v>2</v>
      </c>
      <c r="D100" s="455">
        <v>108</v>
      </c>
      <c r="E100" s="221">
        <v>0</v>
      </c>
      <c r="F100" s="221">
        <v>1</v>
      </c>
      <c r="G100" s="329">
        <v>0</v>
      </c>
      <c r="H100" s="328">
        <v>0</v>
      </c>
      <c r="I100" s="602">
        <v>12</v>
      </c>
      <c r="J100" s="114">
        <v>1</v>
      </c>
      <c r="K100" s="117">
        <v>1</v>
      </c>
      <c r="L100" s="221">
        <v>1</v>
      </c>
      <c r="M100" s="228">
        <v>71.462264150943398</v>
      </c>
      <c r="N100" s="229" t="s">
        <v>2122</v>
      </c>
      <c r="O100" s="106">
        <v>16.5</v>
      </c>
      <c r="P100" s="198">
        <v>109</v>
      </c>
      <c r="Q100" s="244">
        <v>42411</v>
      </c>
      <c r="R100" s="69">
        <v>43060</v>
      </c>
      <c r="S100" s="201">
        <v>0</v>
      </c>
      <c r="T100" s="69">
        <v>43060</v>
      </c>
      <c r="U100" s="245">
        <v>21</v>
      </c>
      <c r="V100" s="243">
        <v>0</v>
      </c>
      <c r="W100" s="69">
        <v>43060</v>
      </c>
      <c r="X100" s="245">
        <v>21</v>
      </c>
      <c r="Y100" s="243">
        <v>0</v>
      </c>
      <c r="Z100" s="246">
        <v>43060</v>
      </c>
      <c r="AA100" s="245">
        <v>21</v>
      </c>
      <c r="AB100" s="245">
        <v>21.3</v>
      </c>
      <c r="AC100" s="245">
        <v>649</v>
      </c>
      <c r="AD100" s="693">
        <v>-24.623333333333335</v>
      </c>
    </row>
    <row r="101" spans="1:30" x14ac:dyDescent="0.25">
      <c r="A101" s="267">
        <f>B101</f>
        <v>110</v>
      </c>
      <c r="B101" s="274">
        <v>110</v>
      </c>
      <c r="C101" s="206">
        <v>2</v>
      </c>
      <c r="D101" s="902">
        <v>109</v>
      </c>
      <c r="E101" s="274">
        <v>0</v>
      </c>
      <c r="F101" s="221">
        <v>1</v>
      </c>
      <c r="G101" s="329">
        <v>0</v>
      </c>
      <c r="H101" s="328">
        <v>0</v>
      </c>
      <c r="I101" s="602">
        <v>11.2</v>
      </c>
      <c r="J101" s="114">
        <v>1</v>
      </c>
      <c r="K101" s="61">
        <v>0</v>
      </c>
      <c r="L101" s="221">
        <v>1</v>
      </c>
      <c r="M101" s="228">
        <v>66.685052399338105</v>
      </c>
      <c r="N101" s="229" t="s">
        <v>2122</v>
      </c>
      <c r="O101" s="106">
        <v>19</v>
      </c>
      <c r="P101" s="243">
        <v>110</v>
      </c>
      <c r="Q101" s="244">
        <v>42423</v>
      </c>
      <c r="R101" s="69">
        <v>43517</v>
      </c>
      <c r="S101" s="201">
        <v>0</v>
      </c>
      <c r="T101" s="69">
        <v>43517</v>
      </c>
      <c r="U101" s="245">
        <v>35</v>
      </c>
      <c r="V101" s="243">
        <v>1</v>
      </c>
      <c r="W101" s="69">
        <v>42798</v>
      </c>
      <c r="X101" s="245">
        <v>12</v>
      </c>
      <c r="Y101" s="243">
        <v>1</v>
      </c>
      <c r="Z101" s="246">
        <v>42798</v>
      </c>
      <c r="AA101" s="245">
        <v>12</v>
      </c>
      <c r="AB101" s="245">
        <v>35</v>
      </c>
      <c r="AC101" s="245">
        <v>1094</v>
      </c>
      <c r="AD101" s="693">
        <v>-27.223333333333333</v>
      </c>
    </row>
    <row r="102" spans="1:30" x14ac:dyDescent="0.25">
      <c r="A102" s="267">
        <f>B102</f>
        <v>111</v>
      </c>
      <c r="B102" s="267">
        <v>111</v>
      </c>
      <c r="C102" s="206">
        <v>2</v>
      </c>
      <c r="D102" s="455">
        <v>110</v>
      </c>
      <c r="E102" s="221">
        <v>0</v>
      </c>
      <c r="F102" s="221">
        <v>1</v>
      </c>
      <c r="G102" s="329">
        <v>0</v>
      </c>
      <c r="H102" s="328">
        <v>0</v>
      </c>
      <c r="I102" s="602">
        <v>13.3</v>
      </c>
      <c r="J102" s="114">
        <v>1</v>
      </c>
      <c r="K102" s="61">
        <v>0</v>
      </c>
      <c r="L102" s="221">
        <v>1</v>
      </c>
      <c r="M102" s="228">
        <v>77.704722056186483</v>
      </c>
      <c r="N102" s="229" t="s">
        <v>2122</v>
      </c>
      <c r="O102" s="106">
        <v>26</v>
      </c>
      <c r="P102" s="198">
        <v>111</v>
      </c>
      <c r="Q102" s="244">
        <v>42430</v>
      </c>
      <c r="R102" s="69">
        <v>42511</v>
      </c>
      <c r="S102" s="201">
        <v>1</v>
      </c>
      <c r="T102" s="69">
        <v>42511</v>
      </c>
      <c r="U102" s="31">
        <v>3</v>
      </c>
      <c r="V102" s="243">
        <v>0</v>
      </c>
      <c r="W102" s="69">
        <v>42511</v>
      </c>
      <c r="X102" s="245">
        <v>2</v>
      </c>
      <c r="Y102" s="243">
        <v>1</v>
      </c>
      <c r="Z102" s="246">
        <v>42511</v>
      </c>
      <c r="AA102" s="245">
        <v>2</v>
      </c>
      <c r="AB102" s="245">
        <v>2.5</v>
      </c>
      <c r="AC102" s="245">
        <v>81</v>
      </c>
      <c r="AD102" s="500" t="s">
        <v>2122</v>
      </c>
    </row>
    <row r="103" spans="1:30" x14ac:dyDescent="0.25">
      <c r="A103" s="267">
        <f>B103</f>
        <v>112</v>
      </c>
      <c r="B103" s="267">
        <v>112</v>
      </c>
      <c r="C103" s="206">
        <v>2</v>
      </c>
      <c r="D103" s="455">
        <v>111</v>
      </c>
      <c r="E103" s="221">
        <v>0</v>
      </c>
      <c r="F103" s="61">
        <v>0</v>
      </c>
      <c r="G103" s="329">
        <v>0</v>
      </c>
      <c r="H103" s="328">
        <v>0</v>
      </c>
      <c r="I103" s="602">
        <v>15</v>
      </c>
      <c r="J103" s="114">
        <v>0</v>
      </c>
      <c r="K103" s="61">
        <v>0</v>
      </c>
      <c r="L103" s="31">
        <v>0</v>
      </c>
      <c r="M103" s="228">
        <v>58.671763019589108</v>
      </c>
      <c r="N103" s="229">
        <v>0.73535156249999989</v>
      </c>
      <c r="O103" s="106">
        <v>21</v>
      </c>
      <c r="P103" s="198">
        <v>112</v>
      </c>
      <c r="Q103" s="244">
        <v>42436</v>
      </c>
      <c r="R103" s="69">
        <v>43544</v>
      </c>
      <c r="S103" s="201">
        <v>0</v>
      </c>
      <c r="T103" s="69">
        <v>43544</v>
      </c>
      <c r="U103" s="31">
        <v>36</v>
      </c>
      <c r="V103" s="243">
        <v>0</v>
      </c>
      <c r="W103" s="69">
        <v>43544</v>
      </c>
      <c r="X103" s="245">
        <v>36</v>
      </c>
      <c r="Y103" s="243">
        <v>0</v>
      </c>
      <c r="Z103" s="246">
        <v>43544</v>
      </c>
      <c r="AA103" s="245">
        <v>36</v>
      </c>
      <c r="AB103" s="245">
        <v>36</v>
      </c>
      <c r="AC103" s="245">
        <v>1108</v>
      </c>
      <c r="AD103" s="693">
        <v>-22.57</v>
      </c>
    </row>
    <row r="104" spans="1:30" x14ac:dyDescent="0.25">
      <c r="A104" s="267">
        <f>B104</f>
        <v>113</v>
      </c>
      <c r="B104" s="267">
        <v>113</v>
      </c>
      <c r="C104" s="206">
        <v>2</v>
      </c>
      <c r="D104" s="902">
        <v>112</v>
      </c>
      <c r="E104" s="221">
        <v>0</v>
      </c>
      <c r="F104" s="61">
        <v>0</v>
      </c>
      <c r="G104" s="329">
        <v>0</v>
      </c>
      <c r="H104" s="328">
        <v>0</v>
      </c>
      <c r="I104" s="602">
        <v>9.9</v>
      </c>
      <c r="J104" s="114">
        <v>1</v>
      </c>
      <c r="K104" s="61">
        <v>1</v>
      </c>
      <c r="L104" s="245">
        <v>0</v>
      </c>
      <c r="M104" s="228">
        <v>67.69141531322505</v>
      </c>
      <c r="N104" s="229" t="s">
        <v>2122</v>
      </c>
      <c r="O104" s="106">
        <v>11.666666666666666</v>
      </c>
      <c r="P104" s="198">
        <v>113</v>
      </c>
      <c r="Q104" s="244">
        <v>42443</v>
      </c>
      <c r="R104" s="69">
        <v>42670</v>
      </c>
      <c r="S104" s="201">
        <v>1</v>
      </c>
      <c r="T104" s="69">
        <v>42670</v>
      </c>
      <c r="U104" s="31">
        <v>7</v>
      </c>
      <c r="V104" s="243">
        <v>1</v>
      </c>
      <c r="W104" s="69">
        <v>42552</v>
      </c>
      <c r="X104" s="245">
        <v>3</v>
      </c>
      <c r="Y104" s="243">
        <v>1</v>
      </c>
      <c r="Z104" s="246">
        <v>42552</v>
      </c>
      <c r="AA104" s="245">
        <v>3</v>
      </c>
      <c r="AB104" s="245">
        <v>7</v>
      </c>
      <c r="AC104" s="245">
        <v>227</v>
      </c>
      <c r="AD104" s="693">
        <v>-12.496666666666668</v>
      </c>
    </row>
    <row r="105" spans="1:30" x14ac:dyDescent="0.25">
      <c r="A105" s="267">
        <f>B105</f>
        <v>114</v>
      </c>
      <c r="B105" s="267">
        <v>114</v>
      </c>
      <c r="C105" s="652">
        <v>4</v>
      </c>
      <c r="D105" s="455">
        <v>113</v>
      </c>
      <c r="E105" s="453">
        <v>0</v>
      </c>
      <c r="F105" s="95">
        <v>0</v>
      </c>
      <c r="G105" s="95" t="s">
        <v>2122</v>
      </c>
      <c r="H105" s="95" t="s">
        <v>2122</v>
      </c>
      <c r="I105" s="95" t="s">
        <v>2122</v>
      </c>
      <c r="J105" s="95" t="s">
        <v>2122</v>
      </c>
      <c r="K105" s="95" t="s">
        <v>2122</v>
      </c>
      <c r="L105" s="99" t="s">
        <v>2122</v>
      </c>
      <c r="M105" s="375" t="s">
        <v>2122</v>
      </c>
      <c r="N105" s="677" t="s">
        <v>2122</v>
      </c>
      <c r="O105" s="677" t="s">
        <v>2122</v>
      </c>
      <c r="P105" s="95" t="s">
        <v>2122</v>
      </c>
      <c r="Q105" s="504" t="s">
        <v>2122</v>
      </c>
      <c r="R105" s="504" t="s">
        <v>2122</v>
      </c>
      <c r="S105" s="407" t="s">
        <v>2122</v>
      </c>
      <c r="T105" s="99" t="s">
        <v>2122</v>
      </c>
      <c r="U105" s="99" t="s">
        <v>2122</v>
      </c>
      <c r="V105" s="453" t="s">
        <v>2122</v>
      </c>
      <c r="W105" s="95" t="s">
        <v>2122</v>
      </c>
      <c r="X105" s="654" t="s">
        <v>2122</v>
      </c>
      <c r="Y105" s="453" t="s">
        <v>2122</v>
      </c>
      <c r="Z105" s="654" t="s">
        <v>2122</v>
      </c>
      <c r="AA105" s="654" t="s">
        <v>2122</v>
      </c>
      <c r="AB105" s="654" t="s">
        <v>2122</v>
      </c>
      <c r="AC105" s="654" t="s">
        <v>2122</v>
      </c>
      <c r="AD105" s="654" t="s">
        <v>2122</v>
      </c>
    </row>
    <row r="106" spans="1:30" x14ac:dyDescent="0.25">
      <c r="A106" s="267">
        <f>B106</f>
        <v>115</v>
      </c>
      <c r="B106" s="274">
        <v>115</v>
      </c>
      <c r="C106" s="206">
        <v>2</v>
      </c>
      <c r="D106" s="455">
        <v>114</v>
      </c>
      <c r="E106" s="221">
        <v>0</v>
      </c>
      <c r="F106" s="61">
        <v>1</v>
      </c>
      <c r="G106" s="329">
        <v>0</v>
      </c>
      <c r="H106" s="328">
        <v>1</v>
      </c>
      <c r="I106" s="602">
        <v>11.9</v>
      </c>
      <c r="J106" s="114">
        <v>1</v>
      </c>
      <c r="K106" s="61">
        <v>0</v>
      </c>
      <c r="L106" s="245">
        <v>0</v>
      </c>
      <c r="M106" s="228">
        <v>67.038148306900979</v>
      </c>
      <c r="N106" s="229">
        <v>0.8666666666666667</v>
      </c>
      <c r="O106" s="106">
        <v>22</v>
      </c>
      <c r="P106" s="243">
        <v>115</v>
      </c>
      <c r="Q106" s="244">
        <v>42443</v>
      </c>
      <c r="R106" s="69">
        <v>43478</v>
      </c>
      <c r="S106" s="201">
        <v>0</v>
      </c>
      <c r="T106" s="69">
        <v>43478</v>
      </c>
      <c r="U106" s="31">
        <v>33</v>
      </c>
      <c r="V106" s="243">
        <v>0</v>
      </c>
      <c r="W106" s="69">
        <v>43478</v>
      </c>
      <c r="X106" s="245">
        <v>33</v>
      </c>
      <c r="Y106" s="243">
        <v>0</v>
      </c>
      <c r="Z106" s="246">
        <v>43478</v>
      </c>
      <c r="AA106" s="245">
        <v>33</v>
      </c>
      <c r="AB106" s="245">
        <v>33</v>
      </c>
      <c r="AC106" s="245">
        <v>1035</v>
      </c>
      <c r="AD106" s="693">
        <v>-22.12</v>
      </c>
    </row>
    <row r="107" spans="1:30" x14ac:dyDescent="0.25">
      <c r="A107" s="267">
        <f>B107</f>
        <v>116</v>
      </c>
      <c r="B107" s="267">
        <v>116</v>
      </c>
      <c r="C107" s="206">
        <v>2</v>
      </c>
      <c r="D107" s="902">
        <v>115</v>
      </c>
      <c r="E107" s="221">
        <v>0</v>
      </c>
      <c r="F107" s="61">
        <v>0</v>
      </c>
      <c r="G107" s="329">
        <v>0</v>
      </c>
      <c r="H107" s="328">
        <v>0</v>
      </c>
      <c r="I107" s="602">
        <v>14.3</v>
      </c>
      <c r="J107" s="114">
        <v>1</v>
      </c>
      <c r="K107" s="61">
        <v>0</v>
      </c>
      <c r="L107" s="31">
        <v>0</v>
      </c>
      <c r="M107" s="228">
        <v>50.933786078098478</v>
      </c>
      <c r="N107" s="229" t="s">
        <v>2122</v>
      </c>
      <c r="O107" s="106">
        <v>19</v>
      </c>
      <c r="P107" s="198">
        <v>116</v>
      </c>
      <c r="Q107" s="244">
        <v>42447</v>
      </c>
      <c r="R107" s="69">
        <v>43374</v>
      </c>
      <c r="S107" s="201">
        <v>1</v>
      </c>
      <c r="T107" s="69">
        <v>43374</v>
      </c>
      <c r="U107" s="31">
        <v>30</v>
      </c>
      <c r="V107" s="243">
        <v>0</v>
      </c>
      <c r="W107" s="69">
        <v>43374</v>
      </c>
      <c r="X107" s="245">
        <v>30</v>
      </c>
      <c r="Y107" s="243">
        <v>1</v>
      </c>
      <c r="Z107" s="246">
        <v>43374</v>
      </c>
      <c r="AA107" s="245">
        <v>30</v>
      </c>
      <c r="AB107" s="245">
        <v>30</v>
      </c>
      <c r="AC107" s="245">
        <v>927</v>
      </c>
      <c r="AD107" s="693">
        <v>-23.666666666666668</v>
      </c>
    </row>
    <row r="108" spans="1:30" x14ac:dyDescent="0.25">
      <c r="A108" s="267">
        <f>B108</f>
        <v>117</v>
      </c>
      <c r="B108" s="267">
        <v>117</v>
      </c>
      <c r="C108" s="206">
        <v>2</v>
      </c>
      <c r="D108" s="455">
        <v>116</v>
      </c>
      <c r="E108" s="221">
        <v>0</v>
      </c>
      <c r="F108" s="61">
        <v>0</v>
      </c>
      <c r="G108" s="329">
        <v>0</v>
      </c>
      <c r="H108" s="328">
        <v>0</v>
      </c>
      <c r="I108" s="602">
        <v>9.3000000000000007</v>
      </c>
      <c r="J108" s="114">
        <v>1</v>
      </c>
      <c r="K108" s="61">
        <v>0</v>
      </c>
      <c r="L108" s="245">
        <v>1</v>
      </c>
      <c r="M108" s="228">
        <v>68.43519140362659</v>
      </c>
      <c r="N108" s="229" t="s">
        <v>2122</v>
      </c>
      <c r="O108" s="106">
        <v>12.333333333333334</v>
      </c>
      <c r="P108" s="198">
        <v>117</v>
      </c>
      <c r="Q108" s="244">
        <v>42450</v>
      </c>
      <c r="R108" s="69">
        <v>42476</v>
      </c>
      <c r="S108" s="201">
        <v>1</v>
      </c>
      <c r="T108" s="69">
        <v>42476</v>
      </c>
      <c r="U108" s="31">
        <v>1</v>
      </c>
      <c r="V108" s="243">
        <v>0</v>
      </c>
      <c r="W108" s="69">
        <v>42476</v>
      </c>
      <c r="X108" s="245">
        <v>1</v>
      </c>
      <c r="Y108" s="243">
        <v>1</v>
      </c>
      <c r="Z108" s="246">
        <v>42476</v>
      </c>
      <c r="AA108" s="245">
        <v>1</v>
      </c>
      <c r="AB108" s="245">
        <v>0.8</v>
      </c>
      <c r="AC108" s="245">
        <v>26</v>
      </c>
      <c r="AD108" s="693">
        <v>-17.093333333333334</v>
      </c>
    </row>
    <row r="109" spans="1:30" x14ac:dyDescent="0.25">
      <c r="A109" s="267">
        <f>B109</f>
        <v>118</v>
      </c>
      <c r="B109" s="274">
        <v>118</v>
      </c>
      <c r="C109" s="206">
        <v>2</v>
      </c>
      <c r="D109" s="455">
        <v>117</v>
      </c>
      <c r="E109" s="274">
        <v>0</v>
      </c>
      <c r="F109" s="61">
        <v>1</v>
      </c>
      <c r="G109" s="329">
        <v>0</v>
      </c>
      <c r="H109" s="328">
        <v>0</v>
      </c>
      <c r="I109" s="602">
        <v>11.4</v>
      </c>
      <c r="J109" s="114">
        <v>1</v>
      </c>
      <c r="K109" s="61">
        <v>0</v>
      </c>
      <c r="L109" s="31">
        <v>1</v>
      </c>
      <c r="M109" s="228">
        <v>56.108949416342412</v>
      </c>
      <c r="N109" s="229">
        <v>0.86437768240343349</v>
      </c>
      <c r="O109" s="106">
        <v>20</v>
      </c>
      <c r="P109" s="243">
        <v>118</v>
      </c>
      <c r="Q109" s="244">
        <v>42458</v>
      </c>
      <c r="R109" s="69">
        <v>43318</v>
      </c>
      <c r="S109" s="201">
        <v>0</v>
      </c>
      <c r="T109" s="69">
        <v>43318</v>
      </c>
      <c r="U109" s="31">
        <v>28</v>
      </c>
      <c r="V109" s="243">
        <v>1</v>
      </c>
      <c r="W109" s="69">
        <v>42714</v>
      </c>
      <c r="X109" s="245">
        <v>8</v>
      </c>
      <c r="Y109" s="243">
        <v>1</v>
      </c>
      <c r="Z109" s="246">
        <v>42714</v>
      </c>
      <c r="AA109" s="245">
        <v>8</v>
      </c>
      <c r="AB109" s="245">
        <v>28</v>
      </c>
      <c r="AC109" s="245">
        <v>860</v>
      </c>
      <c r="AD109" s="693">
        <v>-17.96</v>
      </c>
    </row>
    <row r="110" spans="1:30" x14ac:dyDescent="0.25">
      <c r="A110" s="267">
        <f>B110</f>
        <v>119</v>
      </c>
      <c r="B110" s="267">
        <v>119</v>
      </c>
      <c r="C110" s="206">
        <v>2</v>
      </c>
      <c r="D110" s="902">
        <v>118</v>
      </c>
      <c r="E110" s="221">
        <v>0</v>
      </c>
      <c r="F110" s="61">
        <v>0</v>
      </c>
      <c r="G110" s="114">
        <v>0</v>
      </c>
      <c r="H110" s="114">
        <v>0</v>
      </c>
      <c r="I110" s="592">
        <v>12.3</v>
      </c>
      <c r="J110" s="114">
        <v>1</v>
      </c>
      <c r="K110" s="61">
        <v>0</v>
      </c>
      <c r="L110" s="31">
        <v>1</v>
      </c>
      <c r="M110" s="228">
        <v>69.126691266912673</v>
      </c>
      <c r="N110" s="229">
        <v>2.086872586872587</v>
      </c>
      <c r="O110" s="106">
        <v>16</v>
      </c>
      <c r="P110" s="198">
        <v>119</v>
      </c>
      <c r="Q110" s="244">
        <v>42472</v>
      </c>
      <c r="R110" s="69">
        <v>43509</v>
      </c>
      <c r="S110" s="201">
        <v>0</v>
      </c>
      <c r="T110" s="69">
        <v>43509</v>
      </c>
      <c r="U110" s="31">
        <v>34</v>
      </c>
      <c r="V110" s="243">
        <v>0</v>
      </c>
      <c r="W110" s="69">
        <v>43509</v>
      </c>
      <c r="X110" s="245">
        <v>34</v>
      </c>
      <c r="Y110" s="243">
        <v>0</v>
      </c>
      <c r="Z110" s="246">
        <v>43509</v>
      </c>
      <c r="AA110" s="245">
        <v>34</v>
      </c>
      <c r="AB110" s="245">
        <v>34</v>
      </c>
      <c r="AC110" s="245">
        <v>1037</v>
      </c>
      <c r="AD110" s="500" t="s">
        <v>2122</v>
      </c>
    </row>
    <row r="111" spans="1:30" x14ac:dyDescent="0.25">
      <c r="A111" s="267">
        <f>B111</f>
        <v>120</v>
      </c>
      <c r="B111" s="267">
        <v>120</v>
      </c>
      <c r="C111" s="206">
        <v>2</v>
      </c>
      <c r="D111" s="455">
        <v>119</v>
      </c>
      <c r="E111" s="221">
        <v>0</v>
      </c>
      <c r="F111" s="221">
        <v>1</v>
      </c>
      <c r="G111" s="327">
        <v>0</v>
      </c>
      <c r="H111" s="328">
        <v>0</v>
      </c>
      <c r="I111" s="613">
        <v>11.6</v>
      </c>
      <c r="J111" s="327">
        <v>0</v>
      </c>
      <c r="K111" s="31">
        <v>1</v>
      </c>
      <c r="L111" s="245">
        <v>1</v>
      </c>
      <c r="M111" s="228">
        <v>68.432432432432435</v>
      </c>
      <c r="N111" s="229">
        <v>1.237789203084833</v>
      </c>
      <c r="O111" s="106">
        <v>27</v>
      </c>
      <c r="P111" s="198">
        <v>120</v>
      </c>
      <c r="Q111" s="244">
        <v>42472</v>
      </c>
      <c r="R111" s="69">
        <v>43493</v>
      </c>
      <c r="S111" s="201">
        <v>0</v>
      </c>
      <c r="T111" s="69">
        <v>43493</v>
      </c>
      <c r="U111" s="245">
        <v>33</v>
      </c>
      <c r="V111" s="243">
        <v>0</v>
      </c>
      <c r="W111" s="69">
        <v>43493</v>
      </c>
      <c r="X111" s="245">
        <v>33</v>
      </c>
      <c r="Y111" s="243">
        <v>0</v>
      </c>
      <c r="Z111" s="246">
        <v>43493</v>
      </c>
      <c r="AA111" s="245">
        <v>33</v>
      </c>
      <c r="AB111" s="245">
        <v>33</v>
      </c>
      <c r="AC111" s="245">
        <v>1021</v>
      </c>
      <c r="AD111" s="693">
        <v>-27.88</v>
      </c>
    </row>
    <row r="112" spans="1:30" x14ac:dyDescent="0.25">
      <c r="A112" s="267">
        <f>B112</f>
        <v>122</v>
      </c>
      <c r="B112" s="267">
        <v>122</v>
      </c>
      <c r="C112" s="206">
        <v>2</v>
      </c>
      <c r="D112" s="902">
        <v>121</v>
      </c>
      <c r="E112" s="274">
        <v>0</v>
      </c>
      <c r="F112" s="221">
        <v>1</v>
      </c>
      <c r="G112" s="327">
        <v>0</v>
      </c>
      <c r="H112" s="328">
        <v>0</v>
      </c>
      <c r="I112" s="613">
        <v>11.2</v>
      </c>
      <c r="J112" s="327">
        <v>1</v>
      </c>
      <c r="K112" s="31">
        <v>1</v>
      </c>
      <c r="L112" s="245">
        <v>1</v>
      </c>
      <c r="M112" s="228">
        <v>71.006944444444457</v>
      </c>
      <c r="N112" s="229" t="s">
        <v>2122</v>
      </c>
      <c r="O112" s="106">
        <v>11.333333333333334</v>
      </c>
      <c r="P112" s="198">
        <v>122</v>
      </c>
      <c r="Q112" s="244">
        <v>42471</v>
      </c>
      <c r="R112" s="69">
        <v>43493</v>
      </c>
      <c r="S112" s="201">
        <v>0</v>
      </c>
      <c r="T112" s="69">
        <v>43493</v>
      </c>
      <c r="U112" s="245">
        <v>33</v>
      </c>
      <c r="V112" s="243">
        <v>1</v>
      </c>
      <c r="W112" s="69">
        <v>42494</v>
      </c>
      <c r="X112" s="245">
        <v>1</v>
      </c>
      <c r="Y112" s="243">
        <v>1</v>
      </c>
      <c r="Z112" s="246">
        <v>42494</v>
      </c>
      <c r="AA112" s="245">
        <v>1</v>
      </c>
      <c r="AB112" s="245">
        <v>33</v>
      </c>
      <c r="AC112" s="245">
        <v>1022</v>
      </c>
      <c r="AD112" s="693">
        <v>-21.733333333333331</v>
      </c>
    </row>
    <row r="113" spans="1:30" x14ac:dyDescent="0.25">
      <c r="A113" s="267">
        <f>B113</f>
        <v>123</v>
      </c>
      <c r="B113" s="274">
        <v>123</v>
      </c>
      <c r="C113" s="206">
        <v>2</v>
      </c>
      <c r="D113" s="455">
        <v>122</v>
      </c>
      <c r="E113" s="221">
        <v>0</v>
      </c>
      <c r="F113" s="221">
        <v>1</v>
      </c>
      <c r="G113" s="327">
        <v>0</v>
      </c>
      <c r="H113" s="328">
        <v>1</v>
      </c>
      <c r="I113" s="613">
        <v>13.2</v>
      </c>
      <c r="J113" s="327">
        <v>0</v>
      </c>
      <c r="K113" s="31">
        <v>0</v>
      </c>
      <c r="L113" s="245">
        <v>1</v>
      </c>
      <c r="M113" s="228">
        <v>56.786102062975033</v>
      </c>
      <c r="N113" s="229" t="s">
        <v>2122</v>
      </c>
      <c r="O113" s="106">
        <v>16.666666666666668</v>
      </c>
      <c r="P113" s="243">
        <v>123</v>
      </c>
      <c r="Q113" s="244">
        <v>42471</v>
      </c>
      <c r="R113" s="69">
        <v>43409</v>
      </c>
      <c r="S113" s="201">
        <v>0</v>
      </c>
      <c r="T113" s="69">
        <v>43409</v>
      </c>
      <c r="U113" s="245">
        <v>30</v>
      </c>
      <c r="V113" s="243">
        <v>1</v>
      </c>
      <c r="W113" s="69">
        <v>43348</v>
      </c>
      <c r="X113" s="245">
        <v>28</v>
      </c>
      <c r="Y113" s="243">
        <v>1</v>
      </c>
      <c r="Z113" s="246">
        <v>43348</v>
      </c>
      <c r="AA113" s="245">
        <v>28</v>
      </c>
      <c r="AB113" s="245">
        <v>30</v>
      </c>
      <c r="AC113" s="245">
        <v>938</v>
      </c>
      <c r="AD113" s="693">
        <v>-20.246666666666666</v>
      </c>
    </row>
    <row r="114" spans="1:30" x14ac:dyDescent="0.25">
      <c r="A114" s="267">
        <f>B114</f>
        <v>124</v>
      </c>
      <c r="B114" s="267">
        <v>124</v>
      </c>
      <c r="C114" s="206">
        <v>2</v>
      </c>
      <c r="D114" s="455">
        <v>123</v>
      </c>
      <c r="E114" s="221">
        <v>0</v>
      </c>
      <c r="F114" s="61">
        <v>1</v>
      </c>
      <c r="G114" s="114">
        <v>0</v>
      </c>
      <c r="H114" s="114">
        <v>1</v>
      </c>
      <c r="I114" s="606">
        <v>10.7</v>
      </c>
      <c r="J114" s="114">
        <v>1</v>
      </c>
      <c r="K114" s="62">
        <v>1</v>
      </c>
      <c r="L114" s="245">
        <v>1</v>
      </c>
      <c r="M114" s="228">
        <v>71.58682634730539</v>
      </c>
      <c r="N114" s="229" t="s">
        <v>2122</v>
      </c>
      <c r="O114" s="106">
        <v>14.333333333333334</v>
      </c>
      <c r="P114" s="198">
        <v>124</v>
      </c>
      <c r="Q114" s="244">
        <v>42467</v>
      </c>
      <c r="R114" s="69">
        <v>43507</v>
      </c>
      <c r="S114" s="201">
        <v>0</v>
      </c>
      <c r="T114" s="69">
        <v>43507</v>
      </c>
      <c r="U114" s="31">
        <v>34</v>
      </c>
      <c r="V114" s="243">
        <v>1</v>
      </c>
      <c r="W114" s="69">
        <v>42583</v>
      </c>
      <c r="X114" s="245">
        <v>3</v>
      </c>
      <c r="Y114" s="243">
        <v>1</v>
      </c>
      <c r="Z114" s="246">
        <v>42583</v>
      </c>
      <c r="AA114" s="245">
        <v>3</v>
      </c>
      <c r="AB114" s="245">
        <v>34</v>
      </c>
      <c r="AC114" s="245">
        <v>1040</v>
      </c>
      <c r="AD114" s="693">
        <v>-19.853333333333332</v>
      </c>
    </row>
    <row r="115" spans="1:30" x14ac:dyDescent="0.25">
      <c r="A115" s="267">
        <f>B115</f>
        <v>125</v>
      </c>
      <c r="B115" s="267">
        <v>125</v>
      </c>
      <c r="C115" s="206">
        <v>2</v>
      </c>
      <c r="D115" s="902">
        <v>124</v>
      </c>
      <c r="E115" s="221">
        <v>0</v>
      </c>
      <c r="F115" s="221">
        <v>1</v>
      </c>
      <c r="G115" s="327">
        <v>0</v>
      </c>
      <c r="H115" s="328">
        <v>0</v>
      </c>
      <c r="I115" s="613">
        <v>13.2</v>
      </c>
      <c r="J115" s="327">
        <v>0</v>
      </c>
      <c r="K115" s="31">
        <v>1</v>
      </c>
      <c r="L115" s="245">
        <v>0</v>
      </c>
      <c r="M115" s="228">
        <v>62.546957175056363</v>
      </c>
      <c r="N115" s="229">
        <v>1.6777777777777776</v>
      </c>
      <c r="O115" s="106">
        <v>13.333333333333334</v>
      </c>
      <c r="P115" s="198">
        <v>125</v>
      </c>
      <c r="Q115" s="244">
        <v>42476</v>
      </c>
      <c r="R115" s="69">
        <v>43059</v>
      </c>
      <c r="S115" s="201">
        <v>1</v>
      </c>
      <c r="T115" s="69">
        <v>43059</v>
      </c>
      <c r="U115" s="31">
        <v>19</v>
      </c>
      <c r="V115" s="243">
        <v>1</v>
      </c>
      <c r="W115" s="69">
        <v>42884</v>
      </c>
      <c r="X115" s="245">
        <v>13</v>
      </c>
      <c r="Y115" s="243">
        <v>1</v>
      </c>
      <c r="Z115" s="246">
        <v>42884</v>
      </c>
      <c r="AA115" s="245">
        <v>13</v>
      </c>
      <c r="AB115" s="245">
        <v>19</v>
      </c>
      <c r="AC115" s="245">
        <v>583</v>
      </c>
      <c r="AD115" s="693">
        <v>-12.97</v>
      </c>
    </row>
    <row r="116" spans="1:30" x14ac:dyDescent="0.25">
      <c r="A116" s="267">
        <f>B116</f>
        <v>126</v>
      </c>
      <c r="B116" s="267">
        <v>126</v>
      </c>
      <c r="C116" s="206">
        <v>2</v>
      </c>
      <c r="D116" s="455">
        <v>125</v>
      </c>
      <c r="E116" s="274">
        <v>0</v>
      </c>
      <c r="F116" s="221">
        <v>1</v>
      </c>
      <c r="G116" s="327">
        <v>0</v>
      </c>
      <c r="H116" s="328" t="s">
        <v>1125</v>
      </c>
      <c r="I116" s="613">
        <v>13.8</v>
      </c>
      <c r="J116" s="327">
        <v>1</v>
      </c>
      <c r="K116" s="31">
        <v>0</v>
      </c>
      <c r="L116" s="245">
        <v>1</v>
      </c>
      <c r="M116" s="228">
        <v>66.688632619439872</v>
      </c>
      <c r="N116" s="229" t="s">
        <v>2122</v>
      </c>
      <c r="O116" s="106">
        <v>15.333333333333334</v>
      </c>
      <c r="P116" s="198">
        <v>126</v>
      </c>
      <c r="Q116" s="244">
        <v>42474</v>
      </c>
      <c r="R116" s="69">
        <v>42490</v>
      </c>
      <c r="S116" s="201">
        <v>1</v>
      </c>
      <c r="T116" s="69">
        <v>42490</v>
      </c>
      <c r="U116" s="31">
        <v>1</v>
      </c>
      <c r="V116" s="243">
        <v>0</v>
      </c>
      <c r="W116" s="69">
        <v>42490</v>
      </c>
      <c r="X116" s="245">
        <v>1</v>
      </c>
      <c r="Y116" s="243">
        <v>1</v>
      </c>
      <c r="Z116" s="246">
        <v>42490</v>
      </c>
      <c r="AA116" s="245">
        <v>1</v>
      </c>
      <c r="AB116" s="245">
        <v>0.5</v>
      </c>
      <c r="AC116" s="245">
        <v>16</v>
      </c>
      <c r="AD116" s="693">
        <v>-16.826666666666668</v>
      </c>
    </row>
    <row r="117" spans="1:30" x14ac:dyDescent="0.25">
      <c r="A117" s="267">
        <f>B117</f>
        <v>127</v>
      </c>
      <c r="B117" s="267">
        <v>127</v>
      </c>
      <c r="C117" s="206">
        <v>2</v>
      </c>
      <c r="D117" s="455">
        <v>126</v>
      </c>
      <c r="E117" s="221">
        <v>0</v>
      </c>
      <c r="F117" s="221">
        <v>0</v>
      </c>
      <c r="G117" s="327">
        <v>1</v>
      </c>
      <c r="H117" s="328">
        <v>0</v>
      </c>
      <c r="I117" s="613">
        <v>11.3</v>
      </c>
      <c r="J117" s="327">
        <v>1</v>
      </c>
      <c r="K117" s="31">
        <v>1</v>
      </c>
      <c r="L117" s="245">
        <v>1</v>
      </c>
      <c r="M117" s="228">
        <v>65.875</v>
      </c>
      <c r="N117" s="229">
        <v>1.8580060422960725</v>
      </c>
      <c r="O117" s="106">
        <v>20</v>
      </c>
      <c r="P117" s="198">
        <v>127</v>
      </c>
      <c r="Q117" s="244">
        <v>42474</v>
      </c>
      <c r="R117" s="69">
        <v>43292</v>
      </c>
      <c r="S117" s="201">
        <v>1</v>
      </c>
      <c r="T117" s="69">
        <v>43292</v>
      </c>
      <c r="U117" s="245">
        <v>26</v>
      </c>
      <c r="V117" s="243">
        <v>1</v>
      </c>
      <c r="W117" s="69">
        <v>43024</v>
      </c>
      <c r="X117" s="245">
        <v>18</v>
      </c>
      <c r="Y117" s="243">
        <v>1</v>
      </c>
      <c r="Z117" s="246">
        <v>43024</v>
      </c>
      <c r="AA117" s="245">
        <v>18</v>
      </c>
      <c r="AB117" s="245">
        <v>26</v>
      </c>
      <c r="AC117" s="245">
        <v>818</v>
      </c>
      <c r="AD117" s="693">
        <v>-23.66</v>
      </c>
    </row>
    <row r="118" spans="1:30" x14ac:dyDescent="0.25">
      <c r="A118" s="267">
        <f>B118</f>
        <v>128</v>
      </c>
      <c r="B118" s="274">
        <v>128</v>
      </c>
      <c r="C118" s="206">
        <v>2</v>
      </c>
      <c r="D118" s="902">
        <v>127</v>
      </c>
      <c r="E118" s="221">
        <v>0</v>
      </c>
      <c r="F118" s="221">
        <v>1</v>
      </c>
      <c r="G118" s="327">
        <v>0</v>
      </c>
      <c r="H118" s="328">
        <v>1</v>
      </c>
      <c r="I118" s="613">
        <v>15.6</v>
      </c>
      <c r="J118" s="327">
        <v>1</v>
      </c>
      <c r="K118" s="31">
        <v>1</v>
      </c>
      <c r="L118" s="245">
        <v>0</v>
      </c>
      <c r="M118" s="228">
        <v>61.294261294261297</v>
      </c>
      <c r="N118" s="229">
        <v>3.7792642140468229</v>
      </c>
      <c r="O118" s="106">
        <v>19</v>
      </c>
      <c r="P118" s="243">
        <v>128</v>
      </c>
      <c r="Q118" s="244">
        <v>42400</v>
      </c>
      <c r="R118" s="69">
        <v>43517</v>
      </c>
      <c r="S118" s="201">
        <v>0</v>
      </c>
      <c r="T118" s="69">
        <v>43517</v>
      </c>
      <c r="U118" s="245">
        <v>36</v>
      </c>
      <c r="V118" s="243">
        <v>1</v>
      </c>
      <c r="W118" s="69">
        <v>42458</v>
      </c>
      <c r="X118" s="245">
        <v>2</v>
      </c>
      <c r="Y118" s="243">
        <v>1</v>
      </c>
      <c r="Z118" s="246">
        <v>42458</v>
      </c>
      <c r="AA118" s="245">
        <v>2</v>
      </c>
      <c r="AB118" s="245">
        <v>36</v>
      </c>
      <c r="AC118" s="245">
        <v>1117</v>
      </c>
      <c r="AD118" s="693">
        <v>-22.46</v>
      </c>
    </row>
    <row r="119" spans="1:30" x14ac:dyDescent="0.25">
      <c r="A119" s="267">
        <f>B119</f>
        <v>130</v>
      </c>
      <c r="B119" s="267">
        <v>130</v>
      </c>
      <c r="C119" s="206">
        <v>2</v>
      </c>
      <c r="D119" s="455">
        <v>129</v>
      </c>
      <c r="E119" s="274">
        <v>0</v>
      </c>
      <c r="F119" s="221">
        <v>1</v>
      </c>
      <c r="G119" s="327">
        <v>1</v>
      </c>
      <c r="H119" s="328">
        <v>0</v>
      </c>
      <c r="I119" s="613">
        <v>13.2</v>
      </c>
      <c r="J119" s="327">
        <v>1</v>
      </c>
      <c r="K119" s="31">
        <v>0</v>
      </c>
      <c r="L119" s="245">
        <v>1</v>
      </c>
      <c r="M119" s="228">
        <v>66.120481927710841</v>
      </c>
      <c r="N119" s="229" t="s">
        <v>2122</v>
      </c>
      <c r="O119" s="106">
        <v>16</v>
      </c>
      <c r="P119" s="198">
        <v>130</v>
      </c>
      <c r="Q119" s="244">
        <v>42492</v>
      </c>
      <c r="R119" s="69">
        <v>43054</v>
      </c>
      <c r="S119" s="201">
        <v>0</v>
      </c>
      <c r="T119" s="69">
        <v>43054</v>
      </c>
      <c r="U119" s="245">
        <v>18</v>
      </c>
      <c r="V119" s="243">
        <v>0</v>
      </c>
      <c r="W119" s="69">
        <v>43054</v>
      </c>
      <c r="X119" s="245">
        <v>18</v>
      </c>
      <c r="Y119" s="243">
        <v>0</v>
      </c>
      <c r="Z119" s="246">
        <v>43054</v>
      </c>
      <c r="AA119" s="245">
        <v>18</v>
      </c>
      <c r="AB119" s="245">
        <v>18.5</v>
      </c>
      <c r="AC119" s="245">
        <v>562</v>
      </c>
      <c r="AD119" s="693">
        <v>-19.776666666666667</v>
      </c>
    </row>
    <row r="120" spans="1:30" x14ac:dyDescent="0.25">
      <c r="A120" s="267">
        <f>B120</f>
        <v>131</v>
      </c>
      <c r="B120" s="274">
        <v>131</v>
      </c>
      <c r="C120" s="206">
        <v>2</v>
      </c>
      <c r="D120" s="902">
        <v>130</v>
      </c>
      <c r="E120" s="221">
        <v>0</v>
      </c>
      <c r="F120" s="221">
        <v>1</v>
      </c>
      <c r="G120" s="327">
        <v>0</v>
      </c>
      <c r="H120" s="328">
        <v>0</v>
      </c>
      <c r="I120" s="613">
        <v>15.2</v>
      </c>
      <c r="J120" s="327">
        <v>1</v>
      </c>
      <c r="K120" s="31">
        <v>1</v>
      </c>
      <c r="L120" s="245">
        <v>0</v>
      </c>
      <c r="M120" s="375">
        <v>48.070495290185356</v>
      </c>
      <c r="N120" s="229" t="s">
        <v>2122</v>
      </c>
      <c r="O120" s="106">
        <v>15.666666666666666</v>
      </c>
      <c r="P120" s="243">
        <v>131</v>
      </c>
      <c r="Q120" s="244">
        <v>42492</v>
      </c>
      <c r="R120" s="69" t="s">
        <v>2122</v>
      </c>
      <c r="S120" s="201" t="s">
        <v>2122</v>
      </c>
      <c r="T120" s="31" t="s">
        <v>2122</v>
      </c>
      <c r="U120" s="245" t="s">
        <v>2122</v>
      </c>
      <c r="V120" s="243" t="s">
        <v>2122</v>
      </c>
      <c r="W120" s="61" t="s">
        <v>2122</v>
      </c>
      <c r="X120" s="245" t="s">
        <v>2122</v>
      </c>
      <c r="Y120" s="243" t="s">
        <v>2122</v>
      </c>
      <c r="Z120" s="245" t="s">
        <v>2122</v>
      </c>
      <c r="AA120" s="245" t="s">
        <v>2122</v>
      </c>
      <c r="AB120" s="245" t="s">
        <v>2122</v>
      </c>
      <c r="AC120" s="245" t="s">
        <v>2122</v>
      </c>
      <c r="AD120" s="693">
        <v>-17.830000000000002</v>
      </c>
    </row>
    <row r="121" spans="1:30" x14ac:dyDescent="0.25">
      <c r="A121" s="267">
        <f>B121</f>
        <v>132</v>
      </c>
      <c r="B121" s="267">
        <v>132</v>
      </c>
      <c r="C121" s="206">
        <v>2</v>
      </c>
      <c r="D121" s="455">
        <v>131</v>
      </c>
      <c r="E121" s="221">
        <v>0</v>
      </c>
      <c r="F121" s="221">
        <v>1</v>
      </c>
      <c r="G121" s="326">
        <v>1</v>
      </c>
      <c r="H121" s="326">
        <v>0</v>
      </c>
      <c r="I121" s="613">
        <v>8.6999999999999993</v>
      </c>
      <c r="J121" s="327">
        <v>1</v>
      </c>
      <c r="K121" s="221">
        <v>1</v>
      </c>
      <c r="L121" s="221">
        <v>1</v>
      </c>
      <c r="M121" s="228">
        <v>73.51168048229087</v>
      </c>
      <c r="N121" s="229" t="s">
        <v>2122</v>
      </c>
      <c r="O121" s="106">
        <v>10.666666666666666</v>
      </c>
      <c r="P121" s="198">
        <v>132</v>
      </c>
      <c r="Q121" s="244">
        <v>42493</v>
      </c>
      <c r="R121" s="69">
        <v>43455</v>
      </c>
      <c r="S121" s="201">
        <v>0</v>
      </c>
      <c r="T121" s="69">
        <v>43455</v>
      </c>
      <c r="U121" s="245">
        <v>31</v>
      </c>
      <c r="V121" s="243">
        <v>1</v>
      </c>
      <c r="W121" s="69">
        <v>42821</v>
      </c>
      <c r="X121" s="245">
        <v>10</v>
      </c>
      <c r="Y121" s="243">
        <v>1</v>
      </c>
      <c r="Z121" s="246">
        <v>42821</v>
      </c>
      <c r="AA121" s="245">
        <v>10</v>
      </c>
      <c r="AB121" s="245">
        <v>31</v>
      </c>
      <c r="AC121" s="245">
        <v>962</v>
      </c>
      <c r="AD121" s="693">
        <v>-18.393333333333334</v>
      </c>
    </row>
    <row r="122" spans="1:30" x14ac:dyDescent="0.25">
      <c r="A122" s="267">
        <f>B122</f>
        <v>133</v>
      </c>
      <c r="B122" s="267">
        <v>133</v>
      </c>
      <c r="C122" s="652">
        <v>2</v>
      </c>
      <c r="D122" s="455">
        <v>132</v>
      </c>
      <c r="E122" s="636">
        <v>0</v>
      </c>
      <c r="F122" s="636">
        <v>0</v>
      </c>
      <c r="G122" s="636">
        <v>0</v>
      </c>
      <c r="H122" s="636">
        <v>0</v>
      </c>
      <c r="I122" s="653">
        <v>12.4</v>
      </c>
      <c r="J122" s="652">
        <v>0</v>
      </c>
      <c r="K122" s="636">
        <v>0</v>
      </c>
      <c r="L122" s="636">
        <v>0</v>
      </c>
      <c r="M122" s="673">
        <v>58.626033057851245</v>
      </c>
      <c r="N122" s="677">
        <v>0.71701720841300198</v>
      </c>
      <c r="O122" s="677">
        <v>20</v>
      </c>
      <c r="P122" s="408">
        <v>133</v>
      </c>
      <c r="Q122" s="504">
        <v>42485</v>
      </c>
      <c r="R122" s="504">
        <v>43468</v>
      </c>
      <c r="S122" s="407">
        <v>0</v>
      </c>
      <c r="T122" s="504">
        <v>43468</v>
      </c>
      <c r="U122" s="654">
        <v>32</v>
      </c>
      <c r="V122" s="453">
        <v>1</v>
      </c>
      <c r="W122" s="504">
        <v>43164</v>
      </c>
      <c r="X122" s="654">
        <v>22</v>
      </c>
      <c r="Y122" s="453">
        <v>1</v>
      </c>
      <c r="Z122" s="680">
        <v>43164</v>
      </c>
      <c r="AA122" s="654">
        <v>22</v>
      </c>
      <c r="AB122" s="654">
        <v>32</v>
      </c>
      <c r="AC122" s="654">
        <v>983</v>
      </c>
      <c r="AD122" s="725">
        <v>-26.65</v>
      </c>
    </row>
    <row r="123" spans="1:30" x14ac:dyDescent="0.25">
      <c r="A123" s="267">
        <f>B123</f>
        <v>134</v>
      </c>
      <c r="B123" s="267">
        <v>134</v>
      </c>
      <c r="C123" s="206">
        <v>2</v>
      </c>
      <c r="D123" s="902">
        <v>133</v>
      </c>
      <c r="E123" s="274">
        <v>0</v>
      </c>
      <c r="F123" s="221">
        <v>1</v>
      </c>
      <c r="G123" s="326">
        <v>0</v>
      </c>
      <c r="H123" s="326">
        <v>0</v>
      </c>
      <c r="I123" s="613">
        <v>9.5</v>
      </c>
      <c r="J123" s="327">
        <v>1</v>
      </c>
      <c r="K123" s="376">
        <v>1</v>
      </c>
      <c r="L123" s="221">
        <v>1</v>
      </c>
      <c r="M123" s="228">
        <v>67.255369928400953</v>
      </c>
      <c r="N123" s="229">
        <v>0.75230296827021492</v>
      </c>
      <c r="O123" s="106">
        <v>20</v>
      </c>
      <c r="P123" s="198">
        <v>134</v>
      </c>
      <c r="Q123" s="244">
        <v>42500</v>
      </c>
      <c r="R123" s="69">
        <v>43262</v>
      </c>
      <c r="S123" s="201">
        <v>0</v>
      </c>
      <c r="T123" s="69">
        <v>43262</v>
      </c>
      <c r="U123" s="245">
        <v>25</v>
      </c>
      <c r="V123" s="243">
        <v>1</v>
      </c>
      <c r="W123" s="69">
        <v>42541</v>
      </c>
      <c r="X123" s="245">
        <v>1</v>
      </c>
      <c r="Y123" s="243">
        <v>1</v>
      </c>
      <c r="Z123" s="246">
        <v>42541</v>
      </c>
      <c r="AA123" s="245">
        <v>1</v>
      </c>
      <c r="AB123" s="245">
        <v>25</v>
      </c>
      <c r="AC123" s="245">
        <v>762</v>
      </c>
      <c r="AD123" s="693">
        <v>-21.96</v>
      </c>
    </row>
    <row r="124" spans="1:30" x14ac:dyDescent="0.25">
      <c r="A124" s="267">
        <f>B124</f>
        <v>135</v>
      </c>
      <c r="B124" s="267">
        <v>135</v>
      </c>
      <c r="C124" s="206">
        <v>2</v>
      </c>
      <c r="D124" s="455">
        <v>134</v>
      </c>
      <c r="E124" s="221">
        <v>0</v>
      </c>
      <c r="F124" s="221">
        <v>1</v>
      </c>
      <c r="G124" s="326">
        <v>0</v>
      </c>
      <c r="H124" s="326">
        <v>0</v>
      </c>
      <c r="I124" s="613">
        <v>10.5</v>
      </c>
      <c r="J124" s="327">
        <v>1</v>
      </c>
      <c r="K124" s="221">
        <v>0</v>
      </c>
      <c r="L124" s="221">
        <v>1</v>
      </c>
      <c r="M124" s="228">
        <v>73.278939316675164</v>
      </c>
      <c r="N124" s="229">
        <v>2.9774590163934431</v>
      </c>
      <c r="O124" s="106">
        <v>22</v>
      </c>
      <c r="P124" s="198">
        <v>135</v>
      </c>
      <c r="Q124" s="244">
        <v>42501</v>
      </c>
      <c r="R124" s="69">
        <v>42625</v>
      </c>
      <c r="S124" s="201">
        <v>1</v>
      </c>
      <c r="T124" s="69">
        <v>42625</v>
      </c>
      <c r="U124" s="31">
        <v>4</v>
      </c>
      <c r="V124" s="243">
        <v>1</v>
      </c>
      <c r="W124" s="69">
        <v>42594</v>
      </c>
      <c r="X124" s="245">
        <v>3</v>
      </c>
      <c r="Y124" s="243">
        <v>1</v>
      </c>
      <c r="Z124" s="246">
        <v>42594</v>
      </c>
      <c r="AA124" s="245">
        <v>3</v>
      </c>
      <c r="AB124" s="245">
        <v>4</v>
      </c>
      <c r="AC124" s="245">
        <v>124</v>
      </c>
      <c r="AD124" s="693">
        <v>-12.68</v>
      </c>
    </row>
    <row r="125" spans="1:30" x14ac:dyDescent="0.25">
      <c r="A125" s="267">
        <f>B125</f>
        <v>136</v>
      </c>
      <c r="B125" s="267">
        <v>136</v>
      </c>
      <c r="C125" s="206">
        <v>2</v>
      </c>
      <c r="D125" s="455">
        <v>135</v>
      </c>
      <c r="E125" s="221">
        <v>0</v>
      </c>
      <c r="F125" s="221">
        <v>1</v>
      </c>
      <c r="G125" s="326">
        <v>0</v>
      </c>
      <c r="H125" s="326">
        <v>0</v>
      </c>
      <c r="I125" s="613">
        <v>13.5</v>
      </c>
      <c r="J125" s="327">
        <v>1</v>
      </c>
      <c r="K125" s="221">
        <v>0</v>
      </c>
      <c r="L125" s="221">
        <v>1</v>
      </c>
      <c r="M125" s="228">
        <v>60.808709175738727</v>
      </c>
      <c r="N125" s="229" t="s">
        <v>2122</v>
      </c>
      <c r="O125" s="106">
        <v>13.333333333333334</v>
      </c>
      <c r="P125" s="198">
        <v>136</v>
      </c>
      <c r="Q125" s="244">
        <v>42508</v>
      </c>
      <c r="R125" s="69">
        <v>43235</v>
      </c>
      <c r="S125" s="201">
        <v>0</v>
      </c>
      <c r="T125" s="69">
        <v>43235</v>
      </c>
      <c r="U125" s="245">
        <v>23</v>
      </c>
      <c r="V125" s="243">
        <v>1</v>
      </c>
      <c r="W125" s="69">
        <v>43216</v>
      </c>
      <c r="X125" s="245">
        <v>23</v>
      </c>
      <c r="Y125" s="243">
        <v>1</v>
      </c>
      <c r="Z125" s="246">
        <v>43216</v>
      </c>
      <c r="AA125" s="245">
        <v>23</v>
      </c>
      <c r="AB125" s="245">
        <v>23</v>
      </c>
      <c r="AC125" s="245">
        <v>727</v>
      </c>
      <c r="AD125" s="693">
        <v>-19.873333333333335</v>
      </c>
    </row>
    <row r="126" spans="1:30" x14ac:dyDescent="0.25">
      <c r="A126" s="267">
        <f>B126</f>
        <v>137</v>
      </c>
      <c r="B126" s="274">
        <v>137</v>
      </c>
      <c r="C126" s="206">
        <v>2</v>
      </c>
      <c r="D126" s="902">
        <v>136</v>
      </c>
      <c r="E126" s="221">
        <v>0</v>
      </c>
      <c r="F126" s="221">
        <v>1</v>
      </c>
      <c r="G126" s="326">
        <v>0</v>
      </c>
      <c r="H126" s="326">
        <v>0</v>
      </c>
      <c r="I126" s="613">
        <v>11.2</v>
      </c>
      <c r="J126" s="327">
        <v>1</v>
      </c>
      <c r="K126" s="292">
        <v>0</v>
      </c>
      <c r="L126" s="221">
        <v>1</v>
      </c>
      <c r="M126" s="228">
        <v>61.370123691722178</v>
      </c>
      <c r="N126" s="229">
        <v>0.79398496240601502</v>
      </c>
      <c r="O126" s="106">
        <v>27</v>
      </c>
      <c r="P126" s="243">
        <v>137</v>
      </c>
      <c r="Q126" s="244">
        <v>42513</v>
      </c>
      <c r="R126" s="69">
        <v>43228</v>
      </c>
      <c r="S126" s="201">
        <v>0</v>
      </c>
      <c r="T126" s="69">
        <v>43228</v>
      </c>
      <c r="U126" s="245">
        <v>23</v>
      </c>
      <c r="V126" s="243">
        <v>0</v>
      </c>
      <c r="W126" s="69">
        <v>43228</v>
      </c>
      <c r="X126" s="245">
        <v>23</v>
      </c>
      <c r="Y126" s="243">
        <v>0</v>
      </c>
      <c r="Z126" s="246">
        <v>43228</v>
      </c>
      <c r="AA126" s="245">
        <v>23</v>
      </c>
      <c r="AB126" s="245">
        <v>23</v>
      </c>
      <c r="AC126" s="245">
        <v>715</v>
      </c>
      <c r="AD126" s="693">
        <v>-29.12</v>
      </c>
    </row>
    <row r="127" spans="1:30" x14ac:dyDescent="0.25">
      <c r="A127" s="267">
        <f>B127</f>
        <v>138</v>
      </c>
      <c r="B127" s="267">
        <v>138</v>
      </c>
      <c r="C127" s="206">
        <v>2</v>
      </c>
      <c r="D127" s="455">
        <v>137</v>
      </c>
      <c r="E127" s="274">
        <v>0</v>
      </c>
      <c r="F127" s="221">
        <v>1</v>
      </c>
      <c r="G127" s="326">
        <v>0</v>
      </c>
      <c r="H127" s="326">
        <v>0</v>
      </c>
      <c r="I127" s="613">
        <v>12.2</v>
      </c>
      <c r="J127" s="327">
        <v>1</v>
      </c>
      <c r="K127" s="376">
        <v>0</v>
      </c>
      <c r="L127" s="376">
        <v>1</v>
      </c>
      <c r="M127" s="228">
        <v>50.93033318909562</v>
      </c>
      <c r="N127" s="384">
        <v>3.3351351351351353</v>
      </c>
      <c r="O127" s="106">
        <v>13</v>
      </c>
      <c r="P127" s="198">
        <v>138</v>
      </c>
      <c r="Q127" s="244">
        <v>42527</v>
      </c>
      <c r="R127" s="69">
        <v>43480</v>
      </c>
      <c r="S127" s="201">
        <v>1</v>
      </c>
      <c r="T127" s="69">
        <v>43480</v>
      </c>
      <c r="U127" s="245">
        <v>31</v>
      </c>
      <c r="V127" s="243">
        <v>0</v>
      </c>
      <c r="W127" s="69">
        <v>43480</v>
      </c>
      <c r="X127" s="245">
        <v>31</v>
      </c>
      <c r="Y127" s="243">
        <v>1</v>
      </c>
      <c r="Z127" s="246">
        <v>43480</v>
      </c>
      <c r="AA127" s="245">
        <v>31</v>
      </c>
      <c r="AB127" s="245">
        <v>31</v>
      </c>
      <c r="AC127" s="245">
        <v>953</v>
      </c>
      <c r="AD127" s="693">
        <v>-13.06</v>
      </c>
    </row>
    <row r="128" spans="1:30" x14ac:dyDescent="0.25">
      <c r="A128" s="267">
        <f>B128</f>
        <v>139</v>
      </c>
      <c r="B128" s="267">
        <v>139</v>
      </c>
      <c r="C128" s="206">
        <v>2</v>
      </c>
      <c r="D128" s="455">
        <v>138</v>
      </c>
      <c r="E128" s="221">
        <v>0</v>
      </c>
      <c r="F128" s="221">
        <v>1</v>
      </c>
      <c r="G128" s="326">
        <v>0</v>
      </c>
      <c r="H128" s="326">
        <v>0</v>
      </c>
      <c r="I128" s="613">
        <v>13.9</v>
      </c>
      <c r="J128" s="327">
        <v>0</v>
      </c>
      <c r="K128" s="221">
        <v>1</v>
      </c>
      <c r="L128" s="221">
        <v>0</v>
      </c>
      <c r="M128" s="228">
        <v>60.164344408717398</v>
      </c>
      <c r="N128" s="229">
        <v>0.875</v>
      </c>
      <c r="O128" s="106">
        <v>15</v>
      </c>
      <c r="P128" s="198">
        <v>139</v>
      </c>
      <c r="Q128" s="244">
        <v>42487</v>
      </c>
      <c r="R128" s="69">
        <v>43544</v>
      </c>
      <c r="S128" s="201">
        <v>0</v>
      </c>
      <c r="T128" s="69">
        <v>43544</v>
      </c>
      <c r="U128" s="245">
        <v>34</v>
      </c>
      <c r="V128" s="243">
        <v>0</v>
      </c>
      <c r="W128" s="69">
        <v>43544</v>
      </c>
      <c r="X128" s="245">
        <v>34</v>
      </c>
      <c r="Y128" s="243">
        <v>0</v>
      </c>
      <c r="Z128" s="246">
        <v>43544</v>
      </c>
      <c r="AA128" s="245">
        <v>34</v>
      </c>
      <c r="AB128" s="245">
        <v>34</v>
      </c>
      <c r="AC128" s="245">
        <v>1057</v>
      </c>
      <c r="AD128" s="693">
        <v>-14.78</v>
      </c>
    </row>
    <row r="129" spans="1:30" x14ac:dyDescent="0.25">
      <c r="A129" s="267">
        <f>B129</f>
        <v>140</v>
      </c>
      <c r="B129" s="274">
        <v>140</v>
      </c>
      <c r="C129" s="206">
        <v>2</v>
      </c>
      <c r="D129" s="902">
        <v>139</v>
      </c>
      <c r="E129" s="221">
        <v>0</v>
      </c>
      <c r="F129" s="221">
        <v>1</v>
      </c>
      <c r="G129" s="326">
        <v>0</v>
      </c>
      <c r="H129" s="326">
        <v>0</v>
      </c>
      <c r="I129" s="613">
        <v>9</v>
      </c>
      <c r="J129" s="327">
        <v>0</v>
      </c>
      <c r="K129" s="221">
        <v>0</v>
      </c>
      <c r="L129" s="221">
        <v>0</v>
      </c>
      <c r="M129" s="228">
        <v>57.861400894187774</v>
      </c>
      <c r="N129" s="229">
        <v>0.62200435729847503</v>
      </c>
      <c r="O129" s="106">
        <v>18</v>
      </c>
      <c r="P129" s="243">
        <v>140</v>
      </c>
      <c r="Q129" s="244">
        <v>42514</v>
      </c>
      <c r="R129" s="69">
        <v>43070</v>
      </c>
      <c r="S129" s="201">
        <v>1</v>
      </c>
      <c r="T129" s="69">
        <v>43070</v>
      </c>
      <c r="U129" s="31">
        <v>18</v>
      </c>
      <c r="V129" s="243">
        <v>1</v>
      </c>
      <c r="W129" s="69">
        <v>42563</v>
      </c>
      <c r="X129" s="245">
        <v>2</v>
      </c>
      <c r="Y129" s="243">
        <v>1</v>
      </c>
      <c r="Z129" s="246">
        <v>42563</v>
      </c>
      <c r="AA129" s="245">
        <v>2</v>
      </c>
      <c r="AB129" s="245">
        <v>18</v>
      </c>
      <c r="AC129" s="245">
        <v>556</v>
      </c>
      <c r="AD129" s="693">
        <v>-16.690000000000001</v>
      </c>
    </row>
    <row r="130" spans="1:30" x14ac:dyDescent="0.25">
      <c r="A130" s="267">
        <f>B130</f>
        <v>141</v>
      </c>
      <c r="B130" s="267">
        <v>141</v>
      </c>
      <c r="C130" s="652">
        <v>2</v>
      </c>
      <c r="D130" s="455">
        <v>140</v>
      </c>
      <c r="E130" s="636">
        <v>0</v>
      </c>
      <c r="F130" s="636">
        <v>1</v>
      </c>
      <c r="G130" s="636">
        <v>0</v>
      </c>
      <c r="H130" s="636">
        <v>0</v>
      </c>
      <c r="I130" s="653">
        <v>12.7</v>
      </c>
      <c r="J130" s="652">
        <v>0</v>
      </c>
      <c r="K130" s="636">
        <v>0</v>
      </c>
      <c r="L130" s="636">
        <v>1</v>
      </c>
      <c r="M130" s="375">
        <v>51.015473887814323</v>
      </c>
      <c r="N130" s="677" t="s">
        <v>2122</v>
      </c>
      <c r="O130" s="677">
        <v>16</v>
      </c>
      <c r="P130" s="408">
        <v>141</v>
      </c>
      <c r="Q130" s="504">
        <v>42509</v>
      </c>
      <c r="R130" s="504">
        <v>43054</v>
      </c>
      <c r="S130" s="407">
        <v>0</v>
      </c>
      <c r="T130" s="504">
        <v>43054</v>
      </c>
      <c r="U130" s="654">
        <v>18</v>
      </c>
      <c r="V130" s="453">
        <v>0</v>
      </c>
      <c r="W130" s="504">
        <v>43054</v>
      </c>
      <c r="X130" s="654">
        <v>18</v>
      </c>
      <c r="Y130" s="453">
        <v>0</v>
      </c>
      <c r="Z130" s="680">
        <v>43054</v>
      </c>
      <c r="AA130" s="654">
        <v>18</v>
      </c>
      <c r="AB130" s="654">
        <v>17.899999999999999</v>
      </c>
      <c r="AC130" s="654">
        <v>545</v>
      </c>
      <c r="AD130" s="725">
        <v>-15.9</v>
      </c>
    </row>
    <row r="131" spans="1:30" x14ac:dyDescent="0.25">
      <c r="A131" s="267">
        <f>B131</f>
        <v>142</v>
      </c>
      <c r="B131" s="267">
        <v>142</v>
      </c>
      <c r="C131" s="206">
        <v>2</v>
      </c>
      <c r="D131" s="455">
        <v>141</v>
      </c>
      <c r="E131" s="274">
        <v>0</v>
      </c>
      <c r="F131" s="221">
        <v>0</v>
      </c>
      <c r="G131" s="326">
        <v>0</v>
      </c>
      <c r="H131" s="326">
        <v>0</v>
      </c>
      <c r="I131" s="613">
        <v>13.4</v>
      </c>
      <c r="J131" s="327">
        <v>1</v>
      </c>
      <c r="K131" s="221">
        <v>0</v>
      </c>
      <c r="L131" s="221">
        <v>1</v>
      </c>
      <c r="M131" s="228">
        <v>68.222621184919205</v>
      </c>
      <c r="N131" s="229" t="s">
        <v>2122</v>
      </c>
      <c r="O131" s="106">
        <v>13.5</v>
      </c>
      <c r="P131" s="198">
        <v>142</v>
      </c>
      <c r="Q131" s="244">
        <v>42514</v>
      </c>
      <c r="R131" s="69">
        <v>43006</v>
      </c>
      <c r="S131" s="201">
        <v>1</v>
      </c>
      <c r="T131" s="69">
        <v>43006</v>
      </c>
      <c r="U131" s="31">
        <v>16</v>
      </c>
      <c r="V131" s="243">
        <v>1</v>
      </c>
      <c r="W131" s="69">
        <v>42545</v>
      </c>
      <c r="X131" s="245">
        <v>1</v>
      </c>
      <c r="Y131" s="243">
        <v>1</v>
      </c>
      <c r="Z131" s="246">
        <v>42545</v>
      </c>
      <c r="AA131" s="245">
        <v>1</v>
      </c>
      <c r="AB131" s="245">
        <v>16</v>
      </c>
      <c r="AC131" s="245">
        <v>492</v>
      </c>
      <c r="AD131" s="500" t="s">
        <v>2122</v>
      </c>
    </row>
    <row r="132" spans="1:30" x14ac:dyDescent="0.25">
      <c r="A132" s="267">
        <f>B132</f>
        <v>143</v>
      </c>
      <c r="B132" s="267">
        <v>143</v>
      </c>
      <c r="C132" s="206">
        <v>2</v>
      </c>
      <c r="D132" s="902">
        <v>142</v>
      </c>
      <c r="E132" s="221">
        <v>0</v>
      </c>
      <c r="F132" s="221">
        <v>1</v>
      </c>
      <c r="G132" s="326">
        <v>0</v>
      </c>
      <c r="H132" s="326">
        <v>0</v>
      </c>
      <c r="I132" s="613">
        <v>10.5</v>
      </c>
      <c r="J132" s="327">
        <v>0</v>
      </c>
      <c r="K132" s="221">
        <v>0</v>
      </c>
      <c r="L132" s="221">
        <v>1</v>
      </c>
      <c r="M132" s="228">
        <v>64.544205222171328</v>
      </c>
      <c r="N132" s="229">
        <v>0.8</v>
      </c>
      <c r="O132" s="106">
        <v>26</v>
      </c>
      <c r="P132" s="198">
        <v>143</v>
      </c>
      <c r="Q132" s="244">
        <v>42517</v>
      </c>
      <c r="R132" s="69">
        <v>43291</v>
      </c>
      <c r="S132" s="201">
        <v>0</v>
      </c>
      <c r="T132" s="69">
        <v>43291</v>
      </c>
      <c r="U132" s="245">
        <v>25</v>
      </c>
      <c r="V132" s="243">
        <v>1</v>
      </c>
      <c r="W132" s="69">
        <v>43037</v>
      </c>
      <c r="X132" s="245">
        <v>17</v>
      </c>
      <c r="Y132" s="243">
        <v>1</v>
      </c>
      <c r="Z132" s="246">
        <v>43037</v>
      </c>
      <c r="AA132" s="245">
        <v>17</v>
      </c>
      <c r="AB132" s="245">
        <v>25</v>
      </c>
      <c r="AC132" s="245">
        <v>774</v>
      </c>
      <c r="AD132" s="693">
        <v>-28.18</v>
      </c>
    </row>
    <row r="133" spans="1:30" x14ac:dyDescent="0.25">
      <c r="A133" s="267">
        <f>B133</f>
        <v>144</v>
      </c>
      <c r="B133" s="267">
        <v>144</v>
      </c>
      <c r="C133" s="206">
        <v>2</v>
      </c>
      <c r="D133" s="455">
        <v>143</v>
      </c>
      <c r="E133" s="221">
        <v>0</v>
      </c>
      <c r="F133" s="221">
        <v>1</v>
      </c>
      <c r="G133" s="326">
        <v>0</v>
      </c>
      <c r="H133" s="326">
        <v>0</v>
      </c>
      <c r="I133" s="613">
        <v>12.5</v>
      </c>
      <c r="J133" s="327">
        <v>0</v>
      </c>
      <c r="K133" s="376">
        <v>1</v>
      </c>
      <c r="L133" s="221">
        <v>0</v>
      </c>
      <c r="M133" s="228">
        <v>54.523312456506609</v>
      </c>
      <c r="N133" s="229">
        <v>1.1669658886894074</v>
      </c>
      <c r="O133" s="106">
        <v>17</v>
      </c>
      <c r="P133" s="198">
        <v>144</v>
      </c>
      <c r="Q133" s="244">
        <v>42527</v>
      </c>
      <c r="R133" s="69">
        <v>43250</v>
      </c>
      <c r="S133" s="201">
        <v>0</v>
      </c>
      <c r="T133" s="69">
        <v>43250</v>
      </c>
      <c r="U133" s="245">
        <v>24</v>
      </c>
      <c r="V133" s="243">
        <v>0</v>
      </c>
      <c r="W133" s="69">
        <v>43250</v>
      </c>
      <c r="X133" s="245">
        <v>24</v>
      </c>
      <c r="Y133" s="243">
        <v>0</v>
      </c>
      <c r="Z133" s="246">
        <v>43250</v>
      </c>
      <c r="AA133" s="245">
        <v>24</v>
      </c>
      <c r="AB133" s="245">
        <v>24</v>
      </c>
      <c r="AC133" s="245">
        <v>723</v>
      </c>
      <c r="AD133" s="693">
        <v>-20.260000000000002</v>
      </c>
    </row>
    <row r="134" spans="1:30" x14ac:dyDescent="0.25">
      <c r="A134" s="267">
        <f>B134</f>
        <v>145</v>
      </c>
      <c r="B134" s="267">
        <v>145</v>
      </c>
      <c r="C134" s="206">
        <v>2</v>
      </c>
      <c r="D134" s="455">
        <v>144</v>
      </c>
      <c r="E134" s="221">
        <v>0</v>
      </c>
      <c r="F134" s="221">
        <v>1</v>
      </c>
      <c r="G134" s="326">
        <v>0</v>
      </c>
      <c r="H134" s="326">
        <v>0</v>
      </c>
      <c r="I134" s="613">
        <v>10</v>
      </c>
      <c r="J134" s="327">
        <v>1</v>
      </c>
      <c r="K134" s="221">
        <v>0</v>
      </c>
      <c r="L134" s="221">
        <v>0</v>
      </c>
      <c r="M134" s="228">
        <v>69.263698630137</v>
      </c>
      <c r="N134" s="229">
        <v>0.71663778162911607</v>
      </c>
      <c r="O134" s="106">
        <v>28</v>
      </c>
      <c r="P134" s="198">
        <v>145</v>
      </c>
      <c r="Q134" s="244">
        <v>42528</v>
      </c>
      <c r="R134" s="69">
        <v>42765</v>
      </c>
      <c r="S134" s="201">
        <v>1</v>
      </c>
      <c r="T134" s="69">
        <v>42765</v>
      </c>
      <c r="U134" s="31">
        <v>7</v>
      </c>
      <c r="V134" s="243">
        <v>1</v>
      </c>
      <c r="W134" s="69">
        <v>42660</v>
      </c>
      <c r="X134" s="245">
        <v>4</v>
      </c>
      <c r="Y134" s="243">
        <v>1</v>
      </c>
      <c r="Z134" s="246">
        <v>42660</v>
      </c>
      <c r="AA134" s="245">
        <v>4</v>
      </c>
      <c r="AB134" s="245">
        <v>7</v>
      </c>
      <c r="AC134" s="245">
        <v>237</v>
      </c>
      <c r="AD134" s="693">
        <v>-27.17</v>
      </c>
    </row>
    <row r="135" spans="1:30" x14ac:dyDescent="0.25">
      <c r="A135" s="267">
        <f>B135</f>
        <v>146</v>
      </c>
      <c r="B135" s="267">
        <v>146</v>
      </c>
      <c r="C135" s="206">
        <v>2</v>
      </c>
      <c r="D135" s="902">
        <v>145</v>
      </c>
      <c r="E135" s="274">
        <v>0</v>
      </c>
      <c r="F135" s="221">
        <v>1</v>
      </c>
      <c r="G135" s="326">
        <v>0</v>
      </c>
      <c r="H135" s="326">
        <v>0</v>
      </c>
      <c r="I135" s="613">
        <v>10.7</v>
      </c>
      <c r="J135" s="327">
        <v>0</v>
      </c>
      <c r="K135" s="221">
        <v>0</v>
      </c>
      <c r="L135" s="221">
        <v>0</v>
      </c>
      <c r="M135" s="228">
        <v>59.37274693583273</v>
      </c>
      <c r="N135" s="229">
        <v>1.4026602176541716</v>
      </c>
      <c r="O135" s="106">
        <v>21</v>
      </c>
      <c r="P135" s="198">
        <v>146</v>
      </c>
      <c r="Q135" s="244">
        <v>42535</v>
      </c>
      <c r="R135" s="69">
        <v>43039</v>
      </c>
      <c r="S135" s="201">
        <v>0</v>
      </c>
      <c r="T135" s="69">
        <v>43039</v>
      </c>
      <c r="U135" s="245">
        <v>17</v>
      </c>
      <c r="V135" s="243">
        <v>0</v>
      </c>
      <c r="W135" s="69">
        <v>43039</v>
      </c>
      <c r="X135" s="245">
        <v>17</v>
      </c>
      <c r="Y135" s="243">
        <v>0</v>
      </c>
      <c r="Z135" s="246">
        <v>43039</v>
      </c>
      <c r="AA135" s="245">
        <v>17</v>
      </c>
      <c r="AB135" s="245">
        <v>16.5</v>
      </c>
      <c r="AC135" s="245">
        <v>504</v>
      </c>
      <c r="AD135" s="693">
        <v>-23.87</v>
      </c>
    </row>
    <row r="136" spans="1:30" x14ac:dyDescent="0.25">
      <c r="A136" s="267">
        <f>B136</f>
        <v>147</v>
      </c>
      <c r="B136" s="267">
        <v>147</v>
      </c>
      <c r="C136" s="652">
        <v>2</v>
      </c>
      <c r="D136" s="455">
        <v>146</v>
      </c>
      <c r="E136" s="636">
        <v>0</v>
      </c>
      <c r="F136" s="636">
        <v>0</v>
      </c>
      <c r="G136" s="636">
        <v>0</v>
      </c>
      <c r="H136" s="636">
        <v>0</v>
      </c>
      <c r="I136" s="653">
        <v>9.8000000000000007</v>
      </c>
      <c r="J136" s="652">
        <v>1</v>
      </c>
      <c r="K136" s="636">
        <v>0</v>
      </c>
      <c r="L136" s="636">
        <v>1</v>
      </c>
      <c r="M136" s="375">
        <v>71.044303797468359</v>
      </c>
      <c r="N136" s="677" t="s">
        <v>2122</v>
      </c>
      <c r="O136" s="677">
        <v>12</v>
      </c>
      <c r="P136" s="636" t="s">
        <v>2122</v>
      </c>
      <c r="Q136" s="680" t="s">
        <v>2122</v>
      </c>
      <c r="R136" s="680" t="s">
        <v>2122</v>
      </c>
      <c r="S136" s="453" t="s">
        <v>2122</v>
      </c>
      <c r="T136" s="654" t="s">
        <v>2122</v>
      </c>
      <c r="U136" s="654" t="s">
        <v>2122</v>
      </c>
      <c r="V136" s="453" t="s">
        <v>2122</v>
      </c>
      <c r="W136" s="636" t="s">
        <v>2122</v>
      </c>
      <c r="X136" s="654" t="s">
        <v>2122</v>
      </c>
      <c r="Y136" s="453" t="s">
        <v>2122</v>
      </c>
      <c r="Z136" s="654" t="s">
        <v>2122</v>
      </c>
      <c r="AA136" s="654" t="s">
        <v>2122</v>
      </c>
      <c r="AB136" s="654" t="s">
        <v>2122</v>
      </c>
      <c r="AC136" s="654" t="s">
        <v>2122</v>
      </c>
      <c r="AD136" s="654" t="s">
        <v>2122</v>
      </c>
    </row>
    <row r="137" spans="1:30" x14ac:dyDescent="0.25">
      <c r="A137" s="267">
        <f>B137</f>
        <v>148</v>
      </c>
      <c r="B137" s="267">
        <v>148</v>
      </c>
      <c r="C137" s="206">
        <v>2</v>
      </c>
      <c r="D137" s="455">
        <v>147</v>
      </c>
      <c r="E137" s="221">
        <v>0</v>
      </c>
      <c r="F137" s="221">
        <v>0</v>
      </c>
      <c r="G137" s="326">
        <v>0</v>
      </c>
      <c r="H137" s="326">
        <v>0</v>
      </c>
      <c r="I137" s="613">
        <v>12.5</v>
      </c>
      <c r="J137" s="327">
        <v>1</v>
      </c>
      <c r="K137" s="221">
        <v>0</v>
      </c>
      <c r="L137" s="221">
        <v>1</v>
      </c>
      <c r="M137" s="228">
        <v>61.08540176693311</v>
      </c>
      <c r="N137" s="229" t="s">
        <v>2122</v>
      </c>
      <c r="O137" s="106">
        <v>26.5</v>
      </c>
      <c r="P137" s="198">
        <v>148</v>
      </c>
      <c r="Q137" s="244">
        <v>42542</v>
      </c>
      <c r="R137" s="69">
        <v>43371</v>
      </c>
      <c r="S137" s="201">
        <v>0</v>
      </c>
      <c r="T137" s="69">
        <v>43371</v>
      </c>
      <c r="U137" s="245">
        <v>27</v>
      </c>
      <c r="V137" s="243">
        <v>0</v>
      </c>
      <c r="W137" s="69">
        <v>43371</v>
      </c>
      <c r="X137" s="245">
        <v>27</v>
      </c>
      <c r="Y137" s="243">
        <v>0</v>
      </c>
      <c r="Z137" s="246">
        <v>43371</v>
      </c>
      <c r="AA137" s="245">
        <v>27</v>
      </c>
      <c r="AB137" s="245">
        <v>27</v>
      </c>
      <c r="AC137" s="245">
        <v>829</v>
      </c>
      <c r="AD137" s="693">
        <v>-21.416666666666668</v>
      </c>
    </row>
    <row r="138" spans="1:30" x14ac:dyDescent="0.25">
      <c r="A138" s="267">
        <f>B138</f>
        <v>149</v>
      </c>
      <c r="B138" s="267">
        <v>149</v>
      </c>
      <c r="C138" s="206">
        <v>2</v>
      </c>
      <c r="D138" s="902">
        <v>148</v>
      </c>
      <c r="E138" s="221">
        <v>0</v>
      </c>
      <c r="F138" s="221">
        <v>0</v>
      </c>
      <c r="G138" s="326">
        <v>0</v>
      </c>
      <c r="H138" s="326">
        <v>0</v>
      </c>
      <c r="I138" s="613">
        <v>11</v>
      </c>
      <c r="J138" s="327">
        <v>1</v>
      </c>
      <c r="K138" s="221">
        <v>1</v>
      </c>
      <c r="L138" s="221">
        <v>1</v>
      </c>
      <c r="M138" s="228">
        <v>60.614112784174779</v>
      </c>
      <c r="N138" s="229" t="s">
        <v>2122</v>
      </c>
      <c r="O138" s="106">
        <v>12.666666666666666</v>
      </c>
      <c r="P138" s="198">
        <v>149</v>
      </c>
      <c r="Q138" s="244">
        <v>42545</v>
      </c>
      <c r="R138" s="69">
        <v>43301</v>
      </c>
      <c r="S138" s="201">
        <v>0</v>
      </c>
      <c r="T138" s="69">
        <v>43301</v>
      </c>
      <c r="U138" s="245">
        <v>24</v>
      </c>
      <c r="V138" s="243">
        <v>0</v>
      </c>
      <c r="W138" s="69">
        <v>43301</v>
      </c>
      <c r="X138" s="245">
        <v>24</v>
      </c>
      <c r="Y138" s="243">
        <v>0</v>
      </c>
      <c r="Z138" s="246">
        <v>43301</v>
      </c>
      <c r="AA138" s="245">
        <v>24</v>
      </c>
      <c r="AB138" s="245">
        <v>24</v>
      </c>
      <c r="AC138" s="245">
        <v>756</v>
      </c>
      <c r="AD138" s="693">
        <v>-18.263333333333332</v>
      </c>
    </row>
    <row r="139" spans="1:30" x14ac:dyDescent="0.25">
      <c r="A139" s="267">
        <f>B139</f>
        <v>150</v>
      </c>
      <c r="B139" s="267">
        <v>150</v>
      </c>
      <c r="C139" s="206">
        <v>2</v>
      </c>
      <c r="D139" s="455">
        <v>149</v>
      </c>
      <c r="E139" s="274">
        <v>0</v>
      </c>
      <c r="F139" s="221">
        <v>0</v>
      </c>
      <c r="G139" s="326">
        <v>0</v>
      </c>
      <c r="H139" s="326">
        <v>0</v>
      </c>
      <c r="I139" s="613">
        <v>9.3000000000000007</v>
      </c>
      <c r="J139" s="327">
        <v>1</v>
      </c>
      <c r="K139" s="221">
        <v>0</v>
      </c>
      <c r="L139" s="221">
        <v>0</v>
      </c>
      <c r="M139" s="228">
        <v>71.806167400881051</v>
      </c>
      <c r="N139" s="229">
        <v>1</v>
      </c>
      <c r="O139" s="106">
        <v>25.333333333333332</v>
      </c>
      <c r="P139" s="198">
        <v>150</v>
      </c>
      <c r="Q139" s="244">
        <v>42464</v>
      </c>
      <c r="R139" s="69">
        <v>42471</v>
      </c>
      <c r="S139" s="201">
        <v>1</v>
      </c>
      <c r="T139" s="69">
        <v>42471</v>
      </c>
      <c r="U139" s="31">
        <v>0</v>
      </c>
      <c r="V139" s="243">
        <v>0</v>
      </c>
      <c r="W139" s="69">
        <v>42471</v>
      </c>
      <c r="X139" s="245">
        <v>0</v>
      </c>
      <c r="Y139" s="243">
        <v>1</v>
      </c>
      <c r="Z139" s="246">
        <v>42471</v>
      </c>
      <c r="AA139" s="245">
        <v>0</v>
      </c>
      <c r="AB139" s="245">
        <v>0.2</v>
      </c>
      <c r="AC139" s="245">
        <v>7</v>
      </c>
      <c r="AD139" s="693">
        <v>-26.49</v>
      </c>
    </row>
    <row r="140" spans="1:30" x14ac:dyDescent="0.25">
      <c r="A140" s="267">
        <f>B140</f>
        <v>152</v>
      </c>
      <c r="B140" s="267">
        <v>152</v>
      </c>
      <c r="C140" s="206">
        <v>2</v>
      </c>
      <c r="D140" s="902">
        <v>151</v>
      </c>
      <c r="E140" s="221">
        <v>0</v>
      </c>
      <c r="F140" s="221">
        <v>1</v>
      </c>
      <c r="G140" s="326">
        <v>0</v>
      </c>
      <c r="H140" s="326">
        <v>0</v>
      </c>
      <c r="I140" s="613">
        <v>10.5</v>
      </c>
      <c r="J140" s="327">
        <v>1</v>
      </c>
      <c r="K140" s="221">
        <v>0</v>
      </c>
      <c r="L140" s="221">
        <v>1</v>
      </c>
      <c r="M140" s="228">
        <v>68.013799901429266</v>
      </c>
      <c r="N140" s="229" t="s">
        <v>2122</v>
      </c>
      <c r="O140" s="106">
        <v>21</v>
      </c>
      <c r="P140" s="198">
        <v>152</v>
      </c>
      <c r="Q140" s="244">
        <v>42555</v>
      </c>
      <c r="R140" s="69">
        <v>43444</v>
      </c>
      <c r="S140" s="201">
        <v>0</v>
      </c>
      <c r="T140" s="69">
        <v>43444</v>
      </c>
      <c r="U140" s="245">
        <v>29</v>
      </c>
      <c r="V140" s="243">
        <v>1</v>
      </c>
      <c r="W140" s="69">
        <v>42618</v>
      </c>
      <c r="X140" s="245">
        <v>2</v>
      </c>
      <c r="Y140" s="243">
        <v>1</v>
      </c>
      <c r="Z140" s="246">
        <v>42618</v>
      </c>
      <c r="AA140" s="245">
        <v>2</v>
      </c>
      <c r="AB140" s="245">
        <v>29</v>
      </c>
      <c r="AC140" s="245">
        <v>889</v>
      </c>
      <c r="AD140" s="693">
        <v>-24.62</v>
      </c>
    </row>
    <row r="141" spans="1:30" x14ac:dyDescent="0.25">
      <c r="A141" s="267">
        <f>B141</f>
        <v>153</v>
      </c>
      <c r="B141" s="267">
        <v>153</v>
      </c>
      <c r="C141" s="206">
        <v>2</v>
      </c>
      <c r="D141" s="455">
        <v>152</v>
      </c>
      <c r="E141" s="221">
        <v>0</v>
      </c>
      <c r="F141" s="221">
        <v>1</v>
      </c>
      <c r="G141" s="326">
        <v>0</v>
      </c>
      <c r="H141" s="326">
        <v>0</v>
      </c>
      <c r="I141" s="613">
        <v>9.6</v>
      </c>
      <c r="J141" s="327">
        <v>0</v>
      </c>
      <c r="K141" s="221">
        <v>0</v>
      </c>
      <c r="L141" s="221">
        <v>0</v>
      </c>
      <c r="M141" s="228">
        <v>69.270497094899923</v>
      </c>
      <c r="N141" s="229">
        <v>0.54074702886247883</v>
      </c>
      <c r="O141" s="106">
        <v>22.5</v>
      </c>
      <c r="P141" s="198">
        <v>153</v>
      </c>
      <c r="Q141" s="244">
        <v>42555</v>
      </c>
      <c r="R141" s="69">
        <v>43054</v>
      </c>
      <c r="S141" s="201">
        <v>0</v>
      </c>
      <c r="T141" s="69">
        <v>43054</v>
      </c>
      <c r="U141" s="245">
        <v>16</v>
      </c>
      <c r="V141" s="243">
        <v>0</v>
      </c>
      <c r="W141" s="69">
        <v>43054</v>
      </c>
      <c r="X141" s="245">
        <v>16</v>
      </c>
      <c r="Y141" s="243">
        <v>0</v>
      </c>
      <c r="Z141" s="246">
        <v>43054</v>
      </c>
      <c r="AA141" s="245">
        <v>16</v>
      </c>
      <c r="AB141" s="245">
        <v>16.41</v>
      </c>
      <c r="AC141" s="245">
        <v>499</v>
      </c>
      <c r="AD141" s="693">
        <v>-27.69</v>
      </c>
    </row>
    <row r="142" spans="1:30" x14ac:dyDescent="0.25">
      <c r="A142" s="267">
        <f>B142</f>
        <v>155</v>
      </c>
      <c r="B142" s="267">
        <v>155</v>
      </c>
      <c r="C142" s="206">
        <v>2</v>
      </c>
      <c r="D142" s="902">
        <v>154</v>
      </c>
      <c r="E142" s="221">
        <v>0</v>
      </c>
      <c r="F142" s="221">
        <v>1</v>
      </c>
      <c r="G142" s="326">
        <v>0</v>
      </c>
      <c r="H142" s="326">
        <v>0</v>
      </c>
      <c r="I142" s="613">
        <v>7.2</v>
      </c>
      <c r="J142" s="327">
        <v>1</v>
      </c>
      <c r="K142" s="221">
        <v>0</v>
      </c>
      <c r="L142" s="221">
        <v>0</v>
      </c>
      <c r="M142" s="228">
        <v>66.770186335403722</v>
      </c>
      <c r="N142" s="229">
        <v>0.78641975308641976</v>
      </c>
      <c r="O142" s="106">
        <v>24</v>
      </c>
      <c r="P142" s="198">
        <v>155</v>
      </c>
      <c r="Q142" s="244">
        <v>42556</v>
      </c>
      <c r="R142" s="69">
        <v>43218</v>
      </c>
      <c r="S142" s="201">
        <v>1</v>
      </c>
      <c r="T142" s="69">
        <v>43218</v>
      </c>
      <c r="U142" s="245">
        <v>21</v>
      </c>
      <c r="V142" s="243">
        <v>1</v>
      </c>
      <c r="W142" s="69">
        <v>43132</v>
      </c>
      <c r="X142" s="245">
        <v>18</v>
      </c>
      <c r="Y142" s="243">
        <v>1</v>
      </c>
      <c r="Z142" s="246">
        <v>43132</v>
      </c>
      <c r="AA142" s="245">
        <v>18</v>
      </c>
      <c r="AB142" s="245">
        <v>21</v>
      </c>
      <c r="AC142" s="245">
        <v>662</v>
      </c>
      <c r="AD142" s="693">
        <v>-31.69</v>
      </c>
    </row>
    <row r="143" spans="1:30" x14ac:dyDescent="0.25">
      <c r="A143" s="267">
        <f>B143</f>
        <v>156</v>
      </c>
      <c r="B143" s="267">
        <v>156</v>
      </c>
      <c r="C143" s="206">
        <v>2</v>
      </c>
      <c r="D143" s="455">
        <v>155</v>
      </c>
      <c r="E143" s="221">
        <v>0</v>
      </c>
      <c r="F143" s="221">
        <v>1</v>
      </c>
      <c r="G143" s="326">
        <v>0</v>
      </c>
      <c r="H143" s="326">
        <v>0</v>
      </c>
      <c r="I143" s="613">
        <v>12.5</v>
      </c>
      <c r="J143" s="327">
        <v>0</v>
      </c>
      <c r="K143" s="221">
        <v>0</v>
      </c>
      <c r="L143" s="221">
        <v>0</v>
      </c>
      <c r="M143" s="228">
        <v>55.832320777642764</v>
      </c>
      <c r="N143" s="229">
        <v>1.4904270986745212</v>
      </c>
      <c r="O143" s="106">
        <v>20</v>
      </c>
      <c r="P143" s="401" t="s">
        <v>2122</v>
      </c>
      <c r="Q143" s="402">
        <v>42562</v>
      </c>
      <c r="R143" s="403" t="s">
        <v>2122</v>
      </c>
      <c r="S143" s="404" t="s">
        <v>2122</v>
      </c>
      <c r="T143" s="405" t="s">
        <v>2122</v>
      </c>
      <c r="U143" s="405" t="s">
        <v>2122</v>
      </c>
      <c r="V143" s="243" t="s">
        <v>2122</v>
      </c>
      <c r="W143" s="317" t="s">
        <v>2122</v>
      </c>
      <c r="X143" s="245" t="s">
        <v>2122</v>
      </c>
      <c r="Y143" s="243" t="s">
        <v>2122</v>
      </c>
      <c r="Z143" s="245" t="s">
        <v>2122</v>
      </c>
      <c r="AA143" s="245" t="s">
        <v>2122</v>
      </c>
      <c r="AB143" s="245" t="s">
        <v>2122</v>
      </c>
      <c r="AC143" s="245" t="s">
        <v>2122</v>
      </c>
      <c r="AD143" s="693">
        <v>-19.87</v>
      </c>
    </row>
    <row r="144" spans="1:30" x14ac:dyDescent="0.25">
      <c r="A144" s="267">
        <f>B144</f>
        <v>157</v>
      </c>
      <c r="B144" s="267">
        <v>157</v>
      </c>
      <c r="C144" s="652">
        <v>2</v>
      </c>
      <c r="D144" s="455">
        <v>156</v>
      </c>
      <c r="E144" s="636">
        <v>0</v>
      </c>
      <c r="F144" s="636">
        <v>0</v>
      </c>
      <c r="G144" s="636">
        <v>0</v>
      </c>
      <c r="H144" s="636">
        <v>0</v>
      </c>
      <c r="I144" s="653">
        <v>13.7</v>
      </c>
      <c r="J144" s="652">
        <v>0</v>
      </c>
      <c r="K144" s="636">
        <v>0</v>
      </c>
      <c r="L144" s="636">
        <v>0</v>
      </c>
      <c r="M144" s="375">
        <v>61.700767263427103</v>
      </c>
      <c r="N144" s="677">
        <v>1.173354735152488</v>
      </c>
      <c r="O144" s="677">
        <v>25</v>
      </c>
      <c r="P144" s="408">
        <v>157</v>
      </c>
      <c r="Q144" s="504">
        <v>42503</v>
      </c>
      <c r="R144" s="504">
        <v>43106</v>
      </c>
      <c r="S144" s="407">
        <v>1</v>
      </c>
      <c r="T144" s="504">
        <v>43106</v>
      </c>
      <c r="U144" s="654">
        <v>19</v>
      </c>
      <c r="V144" s="453">
        <v>0</v>
      </c>
      <c r="W144" s="504">
        <v>43106</v>
      </c>
      <c r="X144" s="654">
        <v>19</v>
      </c>
      <c r="Y144" s="453">
        <v>1</v>
      </c>
      <c r="Z144" s="680">
        <v>43106</v>
      </c>
      <c r="AA144" s="654">
        <v>19</v>
      </c>
      <c r="AB144" s="654">
        <v>19</v>
      </c>
      <c r="AC144" s="654">
        <v>603</v>
      </c>
      <c r="AD144" s="725">
        <v>-22.94</v>
      </c>
    </row>
    <row r="145" spans="1:30" x14ac:dyDescent="0.25">
      <c r="A145" s="267">
        <f>B145</f>
        <v>158</v>
      </c>
      <c r="B145" s="267">
        <v>158</v>
      </c>
      <c r="C145" s="652">
        <v>2</v>
      </c>
      <c r="D145" s="902">
        <v>157</v>
      </c>
      <c r="E145" s="453">
        <v>0</v>
      </c>
      <c r="F145" s="636">
        <v>0</v>
      </c>
      <c r="G145" s="636">
        <v>0</v>
      </c>
      <c r="H145" s="636">
        <v>0</v>
      </c>
      <c r="I145" s="653">
        <v>12.6</v>
      </c>
      <c r="J145" s="652">
        <v>0</v>
      </c>
      <c r="K145" s="636">
        <v>1</v>
      </c>
      <c r="L145" s="636">
        <v>0</v>
      </c>
      <c r="M145" s="375">
        <v>68.064358849341787</v>
      </c>
      <c r="N145" s="677">
        <v>0.63664596273291918</v>
      </c>
      <c r="O145" s="677">
        <v>20</v>
      </c>
      <c r="P145" s="408">
        <v>158</v>
      </c>
      <c r="Q145" s="504">
        <v>42565</v>
      </c>
      <c r="R145" s="504">
        <v>43311</v>
      </c>
      <c r="S145" s="407">
        <v>0</v>
      </c>
      <c r="T145" s="504">
        <v>43311</v>
      </c>
      <c r="U145" s="654">
        <v>24</v>
      </c>
      <c r="V145" s="453">
        <v>0</v>
      </c>
      <c r="W145" s="504">
        <v>43311</v>
      </c>
      <c r="X145" s="654">
        <v>24</v>
      </c>
      <c r="Y145" s="453">
        <v>0</v>
      </c>
      <c r="Z145" s="680">
        <v>43311</v>
      </c>
      <c r="AA145" s="654">
        <v>24</v>
      </c>
      <c r="AB145" s="654">
        <v>24</v>
      </c>
      <c r="AC145" s="654">
        <v>746</v>
      </c>
      <c r="AD145" s="725">
        <v>-18.48</v>
      </c>
    </row>
    <row r="146" spans="1:30" x14ac:dyDescent="0.25">
      <c r="A146" s="267">
        <f>B146</f>
        <v>159</v>
      </c>
      <c r="B146" s="267">
        <v>159</v>
      </c>
      <c r="C146" s="206">
        <v>2</v>
      </c>
      <c r="D146" s="455">
        <v>158</v>
      </c>
      <c r="E146" s="221">
        <v>0</v>
      </c>
      <c r="F146" s="221">
        <v>1</v>
      </c>
      <c r="G146" s="326">
        <v>0</v>
      </c>
      <c r="H146" s="326">
        <v>0</v>
      </c>
      <c r="I146" s="613">
        <v>14</v>
      </c>
      <c r="J146" s="327">
        <v>1</v>
      </c>
      <c r="K146" s="221">
        <v>0</v>
      </c>
      <c r="L146" s="221">
        <v>1</v>
      </c>
      <c r="M146" s="228">
        <v>61.502145922746784</v>
      </c>
      <c r="N146" s="229" t="s">
        <v>2122</v>
      </c>
      <c r="O146" s="106">
        <v>16.5</v>
      </c>
      <c r="P146" s="198">
        <v>159</v>
      </c>
      <c r="Q146" s="244">
        <v>42566</v>
      </c>
      <c r="R146" s="69">
        <v>43046</v>
      </c>
      <c r="S146" s="201">
        <v>1</v>
      </c>
      <c r="T146" s="69">
        <v>43046</v>
      </c>
      <c r="U146" s="31">
        <v>15</v>
      </c>
      <c r="V146" s="243">
        <v>0</v>
      </c>
      <c r="W146" s="69">
        <v>43046</v>
      </c>
      <c r="X146" s="245">
        <v>15</v>
      </c>
      <c r="Y146" s="243">
        <v>1</v>
      </c>
      <c r="Z146" s="246">
        <v>43046</v>
      </c>
      <c r="AA146" s="245">
        <v>15</v>
      </c>
      <c r="AB146" s="245">
        <v>15</v>
      </c>
      <c r="AC146" s="245">
        <v>480</v>
      </c>
      <c r="AD146" s="693">
        <v>-23.99666666666667</v>
      </c>
    </row>
    <row r="147" spans="1:30" x14ac:dyDescent="0.25">
      <c r="A147" s="267">
        <f>B147</f>
        <v>160</v>
      </c>
      <c r="B147" s="267">
        <v>160</v>
      </c>
      <c r="C147" s="206">
        <v>2</v>
      </c>
      <c r="D147" s="455">
        <v>159</v>
      </c>
      <c r="E147" s="221">
        <v>0</v>
      </c>
      <c r="F147" s="221">
        <v>1</v>
      </c>
      <c r="G147" s="326">
        <v>0</v>
      </c>
      <c r="H147" s="326">
        <v>0</v>
      </c>
      <c r="I147" s="613">
        <v>8.9</v>
      </c>
      <c r="J147" s="327">
        <v>1</v>
      </c>
      <c r="K147" s="221">
        <v>0</v>
      </c>
      <c r="L147" s="221">
        <v>0</v>
      </c>
      <c r="M147" s="228">
        <v>64.420391061452506</v>
      </c>
      <c r="N147" s="229">
        <v>0.85932203389830508</v>
      </c>
      <c r="O147" s="106">
        <v>24</v>
      </c>
      <c r="P147" s="198">
        <v>160</v>
      </c>
      <c r="Q147" s="244">
        <v>42570</v>
      </c>
      <c r="R147" s="69">
        <v>43090</v>
      </c>
      <c r="S147" s="201">
        <v>1</v>
      </c>
      <c r="T147" s="69">
        <v>43090</v>
      </c>
      <c r="U147" s="245">
        <v>17</v>
      </c>
      <c r="V147" s="243">
        <v>1</v>
      </c>
      <c r="W147" s="69">
        <v>43048</v>
      </c>
      <c r="X147" s="245">
        <v>15</v>
      </c>
      <c r="Y147" s="243">
        <v>1</v>
      </c>
      <c r="Z147" s="246">
        <v>43048</v>
      </c>
      <c r="AA147" s="245">
        <v>15</v>
      </c>
      <c r="AB147" s="245">
        <v>17</v>
      </c>
      <c r="AC147" s="245">
        <v>520</v>
      </c>
      <c r="AD147" s="693">
        <v>-25.82</v>
      </c>
    </row>
    <row r="148" spans="1:30" x14ac:dyDescent="0.25">
      <c r="A148" s="267">
        <f>B148</f>
        <v>161</v>
      </c>
      <c r="B148" s="267">
        <v>161</v>
      </c>
      <c r="C148" s="206">
        <v>2</v>
      </c>
      <c r="D148" s="902">
        <v>160</v>
      </c>
      <c r="E148" s="221">
        <v>0</v>
      </c>
      <c r="F148" s="221">
        <v>1</v>
      </c>
      <c r="G148" s="326">
        <v>0</v>
      </c>
      <c r="H148" s="326">
        <v>0</v>
      </c>
      <c r="I148" s="613">
        <v>9</v>
      </c>
      <c r="J148" s="327">
        <v>0</v>
      </c>
      <c r="K148" s="221">
        <v>0</v>
      </c>
      <c r="L148" s="221">
        <v>1</v>
      </c>
      <c r="M148" s="228">
        <v>60.036166365280287</v>
      </c>
      <c r="N148" s="229">
        <v>2.2040816326530615</v>
      </c>
      <c r="O148" s="106">
        <v>16.5</v>
      </c>
      <c r="P148" s="198">
        <v>161</v>
      </c>
      <c r="Q148" s="244">
        <v>42577</v>
      </c>
      <c r="R148" s="69">
        <v>43474</v>
      </c>
      <c r="S148" s="201">
        <v>0</v>
      </c>
      <c r="T148" s="69">
        <v>43474</v>
      </c>
      <c r="U148" s="245">
        <v>29</v>
      </c>
      <c r="V148" s="243">
        <v>0</v>
      </c>
      <c r="W148" s="69">
        <v>43474</v>
      </c>
      <c r="X148" s="245">
        <v>29</v>
      </c>
      <c r="Y148" s="243">
        <v>0</v>
      </c>
      <c r="Z148" s="246">
        <v>43474</v>
      </c>
      <c r="AA148" s="245">
        <v>29</v>
      </c>
      <c r="AB148" s="245">
        <v>29</v>
      </c>
      <c r="AC148" s="245">
        <v>897</v>
      </c>
      <c r="AD148" s="693">
        <v>-18.36</v>
      </c>
    </row>
    <row r="149" spans="1:30" x14ac:dyDescent="0.25">
      <c r="A149" s="267">
        <f>B149</f>
        <v>162</v>
      </c>
      <c r="B149" s="267">
        <v>162</v>
      </c>
      <c r="C149" s="206">
        <v>2</v>
      </c>
      <c r="D149" s="455">
        <v>161</v>
      </c>
      <c r="E149" s="274">
        <v>0</v>
      </c>
      <c r="F149" s="221">
        <v>1</v>
      </c>
      <c r="G149" s="326">
        <v>1</v>
      </c>
      <c r="H149" s="326">
        <v>0</v>
      </c>
      <c r="I149" s="613">
        <v>13.5</v>
      </c>
      <c r="J149" s="327">
        <v>0</v>
      </c>
      <c r="K149" s="221">
        <v>0</v>
      </c>
      <c r="L149" s="221">
        <v>1</v>
      </c>
      <c r="M149" s="228">
        <v>59.979028311779103</v>
      </c>
      <c r="N149" s="229">
        <v>1.2884333821376281</v>
      </c>
      <c r="O149" s="106">
        <v>22</v>
      </c>
      <c r="P149" s="198">
        <v>162</v>
      </c>
      <c r="Q149" s="244">
        <v>42576</v>
      </c>
      <c r="R149" s="69">
        <v>43493</v>
      </c>
      <c r="S149" s="201">
        <v>0</v>
      </c>
      <c r="T149" s="69">
        <v>43493</v>
      </c>
      <c r="U149" s="245">
        <v>30</v>
      </c>
      <c r="V149" s="243">
        <v>1</v>
      </c>
      <c r="W149" s="69">
        <v>42800</v>
      </c>
      <c r="X149" s="245">
        <v>7</v>
      </c>
      <c r="Y149" s="243">
        <v>1</v>
      </c>
      <c r="Z149" s="246">
        <v>42800</v>
      </c>
      <c r="AA149" s="245">
        <v>7</v>
      </c>
      <c r="AB149" s="245">
        <v>30</v>
      </c>
      <c r="AC149" s="245">
        <v>917</v>
      </c>
      <c r="AD149" s="693">
        <v>-22.06</v>
      </c>
    </row>
    <row r="150" spans="1:30" x14ac:dyDescent="0.25">
      <c r="A150" s="267">
        <f>B150</f>
        <v>165</v>
      </c>
      <c r="B150" s="267">
        <v>165</v>
      </c>
      <c r="C150" s="332">
        <v>2</v>
      </c>
      <c r="D150" s="455">
        <v>164</v>
      </c>
      <c r="E150" s="221">
        <v>0</v>
      </c>
      <c r="F150" s="221">
        <v>1</v>
      </c>
      <c r="G150" s="326">
        <v>0</v>
      </c>
      <c r="H150" s="326">
        <v>0</v>
      </c>
      <c r="I150" s="613">
        <v>15.4</v>
      </c>
      <c r="J150" s="327">
        <v>1</v>
      </c>
      <c r="K150" s="221">
        <v>1</v>
      </c>
      <c r="L150" s="221">
        <v>1</v>
      </c>
      <c r="M150" s="228">
        <v>64.223798266351452</v>
      </c>
      <c r="N150" s="229">
        <v>0.55072463768115942</v>
      </c>
      <c r="O150" s="106">
        <v>26</v>
      </c>
      <c r="P150" s="198">
        <v>165</v>
      </c>
      <c r="Q150" s="244">
        <v>42605</v>
      </c>
      <c r="R150" s="69">
        <v>43494</v>
      </c>
      <c r="S150" s="201">
        <v>0</v>
      </c>
      <c r="T150" s="69">
        <v>43494</v>
      </c>
      <c r="U150" s="245">
        <v>29</v>
      </c>
      <c r="V150" s="243">
        <v>0</v>
      </c>
      <c r="W150" s="69">
        <v>43494</v>
      </c>
      <c r="X150" s="245">
        <v>29</v>
      </c>
      <c r="Y150" s="243">
        <v>0</v>
      </c>
      <c r="Z150" s="246">
        <v>43494</v>
      </c>
      <c r="AA150" s="245">
        <v>29</v>
      </c>
      <c r="AB150" s="245">
        <v>29</v>
      </c>
      <c r="AC150" s="245">
        <v>889</v>
      </c>
      <c r="AD150" s="693">
        <v>-27.81</v>
      </c>
    </row>
    <row r="151" spans="1:30" x14ac:dyDescent="0.25">
      <c r="A151" s="267">
        <f>B151</f>
        <v>166</v>
      </c>
      <c r="B151" s="267">
        <v>166</v>
      </c>
      <c r="C151" s="652">
        <v>4</v>
      </c>
      <c r="D151" s="455">
        <v>165</v>
      </c>
      <c r="E151" s="453">
        <v>0</v>
      </c>
      <c r="F151" s="636">
        <v>0</v>
      </c>
      <c r="G151" s="636">
        <v>0</v>
      </c>
      <c r="H151" s="636">
        <v>0</v>
      </c>
      <c r="I151" s="653">
        <v>14.3</v>
      </c>
      <c r="J151" s="652">
        <v>0</v>
      </c>
      <c r="K151" s="636">
        <v>0</v>
      </c>
      <c r="L151" s="636">
        <v>0</v>
      </c>
      <c r="M151" s="375" t="s">
        <v>2122</v>
      </c>
      <c r="N151" s="677" t="s">
        <v>2122</v>
      </c>
      <c r="O151" s="677" t="s">
        <v>2122</v>
      </c>
      <c r="P151" s="636" t="s">
        <v>2122</v>
      </c>
      <c r="Q151" s="680" t="s">
        <v>2122</v>
      </c>
      <c r="R151" s="680" t="s">
        <v>2122</v>
      </c>
      <c r="S151" s="453" t="s">
        <v>2122</v>
      </c>
      <c r="T151" s="654" t="s">
        <v>2122</v>
      </c>
      <c r="U151" s="654" t="s">
        <v>2122</v>
      </c>
      <c r="V151" s="453" t="s">
        <v>2122</v>
      </c>
      <c r="W151" s="636" t="s">
        <v>2122</v>
      </c>
      <c r="X151" s="654" t="s">
        <v>2122</v>
      </c>
      <c r="Y151" s="453" t="s">
        <v>2122</v>
      </c>
      <c r="Z151" s="654" t="s">
        <v>2122</v>
      </c>
      <c r="AA151" s="654" t="s">
        <v>2122</v>
      </c>
      <c r="AB151" s="654" t="s">
        <v>2122</v>
      </c>
      <c r="AC151" s="654" t="s">
        <v>2122</v>
      </c>
      <c r="AD151" s="654" t="s">
        <v>2122</v>
      </c>
    </row>
    <row r="152" spans="1:30" x14ac:dyDescent="0.25">
      <c r="A152" s="267">
        <f>B152</f>
        <v>167</v>
      </c>
      <c r="B152" s="267">
        <v>167</v>
      </c>
      <c r="C152" s="332">
        <v>2</v>
      </c>
      <c r="D152" s="902">
        <v>166</v>
      </c>
      <c r="E152" s="221">
        <v>0</v>
      </c>
      <c r="F152" s="221">
        <v>1</v>
      </c>
      <c r="G152" s="326">
        <v>0</v>
      </c>
      <c r="H152" s="326">
        <v>0</v>
      </c>
      <c r="I152" s="613">
        <v>10.5</v>
      </c>
      <c r="J152" s="327">
        <v>1</v>
      </c>
      <c r="K152" s="221">
        <v>0</v>
      </c>
      <c r="L152" s="221">
        <v>0</v>
      </c>
      <c r="M152" s="228">
        <v>78.090452261306524</v>
      </c>
      <c r="N152" s="229">
        <v>0.78666666666666663</v>
      </c>
      <c r="O152" s="106">
        <v>18</v>
      </c>
      <c r="P152" s="198">
        <v>167</v>
      </c>
      <c r="Q152" s="244">
        <v>42438</v>
      </c>
      <c r="R152" s="69">
        <v>43393</v>
      </c>
      <c r="S152" s="201">
        <v>0</v>
      </c>
      <c r="T152" s="69">
        <v>43393</v>
      </c>
      <c r="U152" s="245">
        <v>31</v>
      </c>
      <c r="V152" s="243">
        <v>1</v>
      </c>
      <c r="W152" s="69">
        <v>42464</v>
      </c>
      <c r="X152" s="245">
        <v>1</v>
      </c>
      <c r="Y152" s="243">
        <v>1</v>
      </c>
      <c r="Z152" s="246">
        <v>42464</v>
      </c>
      <c r="AA152" s="245">
        <v>1</v>
      </c>
      <c r="AB152" s="245">
        <v>31</v>
      </c>
      <c r="AC152" s="245">
        <v>955</v>
      </c>
      <c r="AD152" s="693">
        <v>-22.93</v>
      </c>
    </row>
    <row r="153" spans="1:30" x14ac:dyDescent="0.25">
      <c r="A153" s="267">
        <f>B153</f>
        <v>169</v>
      </c>
      <c r="B153" s="267">
        <v>169</v>
      </c>
      <c r="C153" s="90">
        <v>2</v>
      </c>
      <c r="D153" s="455">
        <v>168</v>
      </c>
      <c r="E153" s="221">
        <v>0</v>
      </c>
      <c r="F153" s="61">
        <v>1</v>
      </c>
      <c r="G153" s="326">
        <v>0</v>
      </c>
      <c r="H153" s="326">
        <v>0</v>
      </c>
      <c r="I153" s="613">
        <v>8.8000000000000007</v>
      </c>
      <c r="J153" s="327">
        <v>1</v>
      </c>
      <c r="K153" s="221">
        <v>0</v>
      </c>
      <c r="L153" s="221">
        <v>1</v>
      </c>
      <c r="M153" s="228">
        <v>68.308823529411768</v>
      </c>
      <c r="N153" s="229" t="s">
        <v>2122</v>
      </c>
      <c r="O153" s="106">
        <v>15</v>
      </c>
      <c r="P153" s="198">
        <v>169</v>
      </c>
      <c r="Q153" s="244">
        <v>42626</v>
      </c>
      <c r="R153" s="69">
        <v>43544</v>
      </c>
      <c r="S153" s="201">
        <v>0</v>
      </c>
      <c r="T153" s="69">
        <v>43544</v>
      </c>
      <c r="U153" s="31">
        <v>30</v>
      </c>
      <c r="V153" s="243">
        <v>1</v>
      </c>
      <c r="W153" s="69">
        <v>42803</v>
      </c>
      <c r="X153" s="245">
        <v>5</v>
      </c>
      <c r="Y153" s="243">
        <v>1</v>
      </c>
      <c r="Z153" s="246">
        <v>42803</v>
      </c>
      <c r="AA153" s="245">
        <v>5</v>
      </c>
      <c r="AB153" s="245">
        <v>30</v>
      </c>
      <c r="AC153" s="245">
        <v>918</v>
      </c>
      <c r="AD153" s="693">
        <v>-21.58</v>
      </c>
    </row>
    <row r="154" spans="1:30" x14ac:dyDescent="0.25">
      <c r="A154" s="267">
        <f>B154</f>
        <v>171</v>
      </c>
      <c r="B154" s="267">
        <v>171</v>
      </c>
      <c r="C154" s="90">
        <v>2</v>
      </c>
      <c r="D154" s="455">
        <v>170</v>
      </c>
      <c r="E154" s="221">
        <v>0</v>
      </c>
      <c r="F154" s="61">
        <v>1</v>
      </c>
      <c r="G154" s="326">
        <v>1</v>
      </c>
      <c r="H154" s="326">
        <v>0</v>
      </c>
      <c r="I154" s="592">
        <v>11.7</v>
      </c>
      <c r="J154" s="327">
        <v>1</v>
      </c>
      <c r="K154" s="221">
        <v>0</v>
      </c>
      <c r="L154" s="221">
        <v>1</v>
      </c>
      <c r="M154" s="228">
        <v>63.603322949117349</v>
      </c>
      <c r="N154" s="229" t="s">
        <v>2122</v>
      </c>
      <c r="O154" s="106">
        <v>17</v>
      </c>
      <c r="P154" s="198">
        <v>171</v>
      </c>
      <c r="Q154" s="244">
        <v>42647</v>
      </c>
      <c r="R154" s="69">
        <v>43147</v>
      </c>
      <c r="S154" s="201">
        <v>0</v>
      </c>
      <c r="T154" s="69">
        <v>43147</v>
      </c>
      <c r="U154" s="31">
        <v>16</v>
      </c>
      <c r="V154" s="243">
        <v>1</v>
      </c>
      <c r="W154" s="69">
        <v>42664</v>
      </c>
      <c r="X154" s="245">
        <v>1</v>
      </c>
      <c r="Y154" s="243">
        <v>1</v>
      </c>
      <c r="Z154" s="246">
        <v>42664</v>
      </c>
      <c r="AA154" s="245">
        <v>1</v>
      </c>
      <c r="AB154" s="245">
        <v>16</v>
      </c>
      <c r="AC154" s="245">
        <v>500</v>
      </c>
      <c r="AD154" s="693">
        <v>-18.656666666666666</v>
      </c>
    </row>
    <row r="155" spans="1:30" x14ac:dyDescent="0.25">
      <c r="A155" s="267">
        <f>B155</f>
        <v>173</v>
      </c>
      <c r="B155" s="90">
        <v>173</v>
      </c>
      <c r="C155" s="95">
        <v>2</v>
      </c>
      <c r="D155" s="902">
        <v>172</v>
      </c>
      <c r="E155" s="636">
        <v>0</v>
      </c>
      <c r="F155" s="95">
        <v>0</v>
      </c>
      <c r="G155" s="681">
        <v>0</v>
      </c>
      <c r="H155" s="95">
        <v>0</v>
      </c>
      <c r="I155" s="99">
        <v>12.4</v>
      </c>
      <c r="J155" s="95">
        <v>1</v>
      </c>
      <c r="K155" s="95">
        <v>0</v>
      </c>
      <c r="L155" s="95">
        <v>1</v>
      </c>
      <c r="M155" s="375">
        <v>75.486111111111114</v>
      </c>
      <c r="N155" s="677">
        <v>1.6528925619834711</v>
      </c>
      <c r="O155" s="677">
        <v>28</v>
      </c>
      <c r="P155" s="110">
        <v>173</v>
      </c>
      <c r="Q155" s="504">
        <v>42653</v>
      </c>
      <c r="R155" s="504">
        <v>42805</v>
      </c>
      <c r="S155" s="407">
        <v>1</v>
      </c>
      <c r="T155" s="504">
        <v>42805</v>
      </c>
      <c r="U155" s="99">
        <v>5</v>
      </c>
      <c r="V155" s="453">
        <v>0</v>
      </c>
      <c r="W155" s="504">
        <v>42805</v>
      </c>
      <c r="X155" s="654">
        <v>5</v>
      </c>
      <c r="Y155" s="453">
        <v>1</v>
      </c>
      <c r="Z155" s="680">
        <v>42805</v>
      </c>
      <c r="AA155" s="654">
        <v>5</v>
      </c>
      <c r="AB155" s="654">
        <v>5</v>
      </c>
      <c r="AC155" s="654">
        <v>152</v>
      </c>
      <c r="AD155" s="725">
        <v>-28.876666666666669</v>
      </c>
    </row>
    <row r="156" spans="1:30" x14ac:dyDescent="0.25">
      <c r="A156" s="267">
        <f>B156</f>
        <v>175</v>
      </c>
      <c r="B156" s="90">
        <v>175</v>
      </c>
      <c r="C156" s="61">
        <v>2</v>
      </c>
      <c r="D156" s="455">
        <v>174</v>
      </c>
      <c r="E156" s="221">
        <v>0</v>
      </c>
      <c r="F156" s="61">
        <v>1</v>
      </c>
      <c r="G156" s="114">
        <v>0</v>
      </c>
      <c r="H156" s="114">
        <v>0</v>
      </c>
      <c r="I156" s="592">
        <v>11.7</v>
      </c>
      <c r="J156" s="114">
        <v>1</v>
      </c>
      <c r="K156" s="133">
        <v>0</v>
      </c>
      <c r="L156" s="133">
        <v>0</v>
      </c>
      <c r="M156" s="228">
        <v>63.518385003604905</v>
      </c>
      <c r="N156" s="229">
        <v>1.8208955223880596</v>
      </c>
      <c r="O156" s="106">
        <v>28</v>
      </c>
      <c r="P156" s="200">
        <v>175</v>
      </c>
      <c r="Q156" s="244">
        <v>42662</v>
      </c>
      <c r="R156" s="69">
        <v>43500</v>
      </c>
      <c r="S156" s="201">
        <v>0</v>
      </c>
      <c r="T156" s="69">
        <v>43500</v>
      </c>
      <c r="U156" s="31">
        <v>27</v>
      </c>
      <c r="V156" s="243">
        <v>1</v>
      </c>
      <c r="W156" s="69">
        <v>42710</v>
      </c>
      <c r="X156" s="245">
        <v>1</v>
      </c>
      <c r="Y156" s="243">
        <v>1</v>
      </c>
      <c r="Z156" s="246">
        <v>42710</v>
      </c>
      <c r="AA156" s="245">
        <v>1</v>
      </c>
      <c r="AB156" s="245">
        <v>27</v>
      </c>
      <c r="AC156" s="245">
        <v>838</v>
      </c>
      <c r="AD156" s="693">
        <v>-29.51</v>
      </c>
    </row>
    <row r="157" spans="1:30" x14ac:dyDescent="0.25">
      <c r="A157" s="267">
        <f>B157</f>
        <v>176</v>
      </c>
      <c r="B157" s="90">
        <v>176</v>
      </c>
      <c r="C157" s="61">
        <v>2</v>
      </c>
      <c r="D157" s="902">
        <v>175</v>
      </c>
      <c r="E157" s="221">
        <v>0</v>
      </c>
      <c r="F157" s="61">
        <v>1</v>
      </c>
      <c r="G157" s="114">
        <v>0</v>
      </c>
      <c r="H157" s="114">
        <v>0</v>
      </c>
      <c r="I157" s="592">
        <v>14.1</v>
      </c>
      <c r="J157" s="114">
        <v>0</v>
      </c>
      <c r="K157" s="133">
        <v>1</v>
      </c>
      <c r="L157" s="133">
        <v>1</v>
      </c>
      <c r="M157" s="228">
        <v>67.784585617542731</v>
      </c>
      <c r="N157" s="229">
        <v>0.61366459627329195</v>
      </c>
      <c r="O157" s="106">
        <v>17</v>
      </c>
      <c r="P157" s="200">
        <v>176</v>
      </c>
      <c r="Q157" s="244">
        <v>42664</v>
      </c>
      <c r="R157" s="69">
        <v>43453</v>
      </c>
      <c r="S157" s="201">
        <v>0</v>
      </c>
      <c r="T157" s="69">
        <v>43453</v>
      </c>
      <c r="U157" s="31">
        <v>25</v>
      </c>
      <c r="V157" s="243">
        <v>0</v>
      </c>
      <c r="W157" s="69">
        <v>43453</v>
      </c>
      <c r="X157" s="245">
        <v>25</v>
      </c>
      <c r="Y157" s="243">
        <v>0</v>
      </c>
      <c r="Z157" s="246">
        <v>43453</v>
      </c>
      <c r="AA157" s="245">
        <v>25</v>
      </c>
      <c r="AB157" s="245">
        <v>25</v>
      </c>
      <c r="AC157" s="245">
        <v>789</v>
      </c>
      <c r="AD157" s="693">
        <v>-12.32</v>
      </c>
    </row>
    <row r="158" spans="1:30" x14ac:dyDescent="0.25">
      <c r="A158" s="267">
        <f>B158</f>
        <v>177</v>
      </c>
      <c r="B158" s="90">
        <v>177</v>
      </c>
      <c r="C158" s="61">
        <v>2</v>
      </c>
      <c r="D158" s="455">
        <v>176</v>
      </c>
      <c r="E158" s="221">
        <v>0</v>
      </c>
      <c r="F158" s="61">
        <v>1</v>
      </c>
      <c r="G158" s="114">
        <v>0</v>
      </c>
      <c r="H158" s="114">
        <v>0</v>
      </c>
      <c r="I158" s="592">
        <v>11.3</v>
      </c>
      <c r="J158" s="114">
        <v>1</v>
      </c>
      <c r="K158" s="133">
        <v>0</v>
      </c>
      <c r="L158" s="133">
        <v>0</v>
      </c>
      <c r="M158" s="228">
        <v>57.361963190184049</v>
      </c>
      <c r="N158" s="229">
        <v>1.2651646447140381</v>
      </c>
      <c r="O158" s="106">
        <v>24</v>
      </c>
      <c r="P158" s="200">
        <v>177</v>
      </c>
      <c r="Q158" s="244">
        <v>42670</v>
      </c>
      <c r="R158" s="69">
        <v>43202</v>
      </c>
      <c r="S158" s="201">
        <v>0</v>
      </c>
      <c r="T158" s="69">
        <v>43202</v>
      </c>
      <c r="U158" s="31">
        <v>17</v>
      </c>
      <c r="V158" s="243">
        <v>0</v>
      </c>
      <c r="W158" s="69">
        <v>43202</v>
      </c>
      <c r="X158" s="245">
        <v>17</v>
      </c>
      <c r="Y158" s="243">
        <v>0</v>
      </c>
      <c r="Z158" s="246">
        <v>43202</v>
      </c>
      <c r="AA158" s="245">
        <v>17</v>
      </c>
      <c r="AB158" s="245">
        <v>17</v>
      </c>
      <c r="AC158" s="245">
        <v>532</v>
      </c>
      <c r="AD158" s="693">
        <v>-21.78</v>
      </c>
    </row>
    <row r="159" spans="1:30" x14ac:dyDescent="0.25">
      <c r="A159" s="267">
        <f>B159</f>
        <v>178</v>
      </c>
      <c r="B159" s="90">
        <v>178</v>
      </c>
      <c r="C159" s="61">
        <v>2</v>
      </c>
      <c r="D159" s="455">
        <v>177</v>
      </c>
      <c r="E159" s="274">
        <v>0</v>
      </c>
      <c r="F159" s="61">
        <v>1</v>
      </c>
      <c r="G159" s="114">
        <v>0</v>
      </c>
      <c r="H159" s="114">
        <v>0</v>
      </c>
      <c r="I159" s="592">
        <v>15.5</v>
      </c>
      <c r="J159" s="114">
        <v>1</v>
      </c>
      <c r="K159" s="133">
        <v>0</v>
      </c>
      <c r="L159" s="133">
        <v>1</v>
      </c>
      <c r="M159" s="228">
        <v>60.524523160762946</v>
      </c>
      <c r="N159" s="229">
        <v>2.0124481327800829</v>
      </c>
      <c r="O159" s="106">
        <v>23</v>
      </c>
      <c r="P159" s="362" t="s">
        <v>2122</v>
      </c>
      <c r="Q159" s="244">
        <v>42668</v>
      </c>
      <c r="R159" s="69">
        <v>43396</v>
      </c>
      <c r="S159" s="201">
        <v>0</v>
      </c>
      <c r="T159" s="69">
        <v>43396</v>
      </c>
      <c r="U159" s="31">
        <v>23</v>
      </c>
      <c r="V159" s="243">
        <v>0</v>
      </c>
      <c r="W159" s="69">
        <v>43396</v>
      </c>
      <c r="X159" s="245">
        <v>23</v>
      </c>
      <c r="Y159" s="243">
        <v>0</v>
      </c>
      <c r="Z159" s="246">
        <v>43396</v>
      </c>
      <c r="AA159" s="245">
        <v>23</v>
      </c>
      <c r="AB159" s="245">
        <v>23</v>
      </c>
      <c r="AC159" s="245">
        <v>728</v>
      </c>
      <c r="AD159" s="693">
        <v>-18.21</v>
      </c>
    </row>
    <row r="160" spans="1:30" x14ac:dyDescent="0.25">
      <c r="A160" s="267">
        <f>B160</f>
        <v>179</v>
      </c>
      <c r="B160" s="90">
        <v>179</v>
      </c>
      <c r="C160" s="61">
        <v>2</v>
      </c>
      <c r="D160" s="902">
        <v>178</v>
      </c>
      <c r="E160" s="221">
        <v>0</v>
      </c>
      <c r="F160" s="61">
        <v>0</v>
      </c>
      <c r="G160" s="114">
        <v>0</v>
      </c>
      <c r="H160" s="114">
        <v>0</v>
      </c>
      <c r="I160" s="592">
        <v>16.3</v>
      </c>
      <c r="J160" s="114">
        <v>0</v>
      </c>
      <c r="K160" s="133">
        <v>0</v>
      </c>
      <c r="L160" s="133">
        <v>1</v>
      </c>
      <c r="M160" s="228">
        <v>53.380035026269702</v>
      </c>
      <c r="N160" s="229" t="s">
        <v>2122</v>
      </c>
      <c r="O160" s="106">
        <v>22</v>
      </c>
      <c r="P160" s="200">
        <v>179</v>
      </c>
      <c r="Q160" s="244">
        <v>42682</v>
      </c>
      <c r="R160" s="69">
        <v>43544</v>
      </c>
      <c r="S160" s="201">
        <v>0</v>
      </c>
      <c r="T160" s="69">
        <v>43544</v>
      </c>
      <c r="U160" s="31">
        <v>28</v>
      </c>
      <c r="V160" s="243">
        <v>0</v>
      </c>
      <c r="W160" s="69">
        <v>43544</v>
      </c>
      <c r="X160" s="245">
        <v>28</v>
      </c>
      <c r="Y160" s="243">
        <v>0</v>
      </c>
      <c r="Z160" s="246">
        <v>43544</v>
      </c>
      <c r="AA160" s="245">
        <v>28</v>
      </c>
      <c r="AB160" s="245">
        <v>28</v>
      </c>
      <c r="AC160" s="245">
        <v>862</v>
      </c>
      <c r="AD160" s="500" t="s">
        <v>2122</v>
      </c>
    </row>
    <row r="161" spans="1:30" x14ac:dyDescent="0.25">
      <c r="A161" s="267">
        <f>B161</f>
        <v>180</v>
      </c>
      <c r="B161" s="90">
        <v>180</v>
      </c>
      <c r="C161" s="61">
        <v>2</v>
      </c>
      <c r="D161" s="455">
        <v>179</v>
      </c>
      <c r="E161" s="221">
        <v>0</v>
      </c>
      <c r="F161" s="61">
        <v>1</v>
      </c>
      <c r="G161" s="114">
        <v>0</v>
      </c>
      <c r="H161" s="114">
        <v>0</v>
      </c>
      <c r="I161" s="592">
        <v>11.6</v>
      </c>
      <c r="J161" s="114">
        <v>1</v>
      </c>
      <c r="K161" s="133">
        <v>1</v>
      </c>
      <c r="L161" s="133">
        <v>0</v>
      </c>
      <c r="M161" s="228">
        <v>50.282087447108601</v>
      </c>
      <c r="N161" s="229">
        <v>0.69565217391304346</v>
      </c>
      <c r="O161" s="106">
        <v>20</v>
      </c>
      <c r="P161" s="200">
        <v>180</v>
      </c>
      <c r="Q161" s="244">
        <v>42703</v>
      </c>
      <c r="R161" s="69">
        <v>43510</v>
      </c>
      <c r="S161" s="201">
        <v>0</v>
      </c>
      <c r="T161" s="69">
        <v>43510</v>
      </c>
      <c r="U161" s="31">
        <v>26</v>
      </c>
      <c r="V161" s="243">
        <v>1</v>
      </c>
      <c r="W161" s="69">
        <v>43068</v>
      </c>
      <c r="X161" s="245">
        <v>12</v>
      </c>
      <c r="Y161" s="243">
        <v>1</v>
      </c>
      <c r="Z161" s="246">
        <v>43068</v>
      </c>
      <c r="AA161" s="245">
        <v>12</v>
      </c>
      <c r="AB161" s="245">
        <v>26</v>
      </c>
      <c r="AC161" s="245">
        <v>807</v>
      </c>
      <c r="AD161" s="693">
        <v>-22.28</v>
      </c>
    </row>
    <row r="162" spans="1:30" x14ac:dyDescent="0.25">
      <c r="A162" s="267">
        <f>B162</f>
        <v>182</v>
      </c>
      <c r="B162" s="90">
        <v>182</v>
      </c>
      <c r="C162" s="95">
        <v>2</v>
      </c>
      <c r="D162" s="902">
        <v>181</v>
      </c>
      <c r="E162" s="453">
        <v>0</v>
      </c>
      <c r="F162" s="95">
        <v>1</v>
      </c>
      <c r="G162" s="95">
        <v>1</v>
      </c>
      <c r="H162" s="95">
        <v>0</v>
      </c>
      <c r="I162" s="95">
        <v>12</v>
      </c>
      <c r="J162" s="95">
        <v>1</v>
      </c>
      <c r="K162" s="95">
        <v>1</v>
      </c>
      <c r="L162" s="95">
        <v>1</v>
      </c>
      <c r="M162" s="375">
        <v>52.399355877616749</v>
      </c>
      <c r="N162" s="677">
        <v>1.6696428571428572</v>
      </c>
      <c r="O162" s="677">
        <v>24.5</v>
      </c>
      <c r="P162" s="110">
        <v>182</v>
      </c>
      <c r="Q162" s="504">
        <v>42724</v>
      </c>
      <c r="R162" s="504">
        <v>43544</v>
      </c>
      <c r="S162" s="407">
        <v>0</v>
      </c>
      <c r="T162" s="504">
        <v>43544</v>
      </c>
      <c r="U162" s="99">
        <v>27</v>
      </c>
      <c r="V162" s="453">
        <v>1</v>
      </c>
      <c r="W162" s="504">
        <v>42858</v>
      </c>
      <c r="X162" s="654">
        <v>4</v>
      </c>
      <c r="Y162" s="453">
        <v>1</v>
      </c>
      <c r="Z162" s="680">
        <v>42858</v>
      </c>
      <c r="AA162" s="654">
        <v>4</v>
      </c>
      <c r="AB162" s="654">
        <v>27</v>
      </c>
      <c r="AC162" s="654">
        <v>820</v>
      </c>
      <c r="AD162" s="725">
        <v>-30.25</v>
      </c>
    </row>
    <row r="163" spans="1:30" x14ac:dyDescent="0.25">
      <c r="A163" s="267">
        <f>B163</f>
        <v>183</v>
      </c>
      <c r="B163" s="90">
        <v>183</v>
      </c>
      <c r="C163" s="61">
        <v>2</v>
      </c>
      <c r="D163" s="455">
        <v>182</v>
      </c>
      <c r="E163" s="221">
        <v>0</v>
      </c>
      <c r="F163" s="61">
        <v>1</v>
      </c>
      <c r="G163" s="114">
        <v>0</v>
      </c>
      <c r="H163" s="114">
        <v>0</v>
      </c>
      <c r="I163" s="592">
        <v>10.6</v>
      </c>
      <c r="J163" s="114">
        <v>0</v>
      </c>
      <c r="K163" s="133">
        <v>0</v>
      </c>
      <c r="L163" s="133">
        <v>0</v>
      </c>
      <c r="M163" s="228">
        <v>70.702634880803004</v>
      </c>
      <c r="N163" s="229">
        <v>0.70686274509803915</v>
      </c>
      <c r="O163" s="106">
        <v>25</v>
      </c>
      <c r="P163" s="200">
        <v>183</v>
      </c>
      <c r="Q163" s="244">
        <v>42725</v>
      </c>
      <c r="R163" s="69">
        <v>43413</v>
      </c>
      <c r="S163" s="201">
        <v>0</v>
      </c>
      <c r="T163" s="69">
        <v>43413</v>
      </c>
      <c r="U163" s="31">
        <v>22</v>
      </c>
      <c r="V163" s="243">
        <v>0</v>
      </c>
      <c r="W163" s="69">
        <v>43413</v>
      </c>
      <c r="X163" s="245">
        <v>22</v>
      </c>
      <c r="Y163" s="243">
        <v>0</v>
      </c>
      <c r="Z163" s="246">
        <v>43413</v>
      </c>
      <c r="AA163" s="245">
        <v>22</v>
      </c>
      <c r="AB163" s="245">
        <v>22</v>
      </c>
      <c r="AC163" s="245">
        <v>688</v>
      </c>
      <c r="AD163" s="693">
        <v>-21.45</v>
      </c>
    </row>
    <row r="164" spans="1:30" x14ac:dyDescent="0.25">
      <c r="A164" s="267">
        <f>B164</f>
        <v>184</v>
      </c>
      <c r="B164" s="90">
        <v>184</v>
      </c>
      <c r="C164" s="61">
        <v>2</v>
      </c>
      <c r="D164" s="455">
        <v>183</v>
      </c>
      <c r="E164" s="221">
        <v>0</v>
      </c>
      <c r="F164" s="61">
        <v>1</v>
      </c>
      <c r="G164" s="114">
        <v>0</v>
      </c>
      <c r="H164" s="114">
        <v>0</v>
      </c>
      <c r="I164" s="592">
        <v>8.6</v>
      </c>
      <c r="J164" s="114">
        <v>1</v>
      </c>
      <c r="K164" s="133">
        <v>1</v>
      </c>
      <c r="L164" s="133">
        <v>1</v>
      </c>
      <c r="M164" s="228">
        <v>50.170015455950548</v>
      </c>
      <c r="N164" s="229" t="s">
        <v>2122</v>
      </c>
      <c r="O164" s="106">
        <v>9</v>
      </c>
      <c r="P164" s="200">
        <v>184</v>
      </c>
      <c r="Q164" s="244">
        <v>42705</v>
      </c>
      <c r="R164" s="69">
        <v>43224</v>
      </c>
      <c r="S164" s="201">
        <v>0</v>
      </c>
      <c r="T164" s="69">
        <v>43224</v>
      </c>
      <c r="U164" s="31">
        <v>17</v>
      </c>
      <c r="V164" s="243">
        <v>1</v>
      </c>
      <c r="W164" s="69">
        <v>43208</v>
      </c>
      <c r="X164" s="245">
        <v>16</v>
      </c>
      <c r="Y164" s="243">
        <v>1</v>
      </c>
      <c r="Z164" s="246">
        <v>43208</v>
      </c>
      <c r="AA164" s="245">
        <v>16</v>
      </c>
      <c r="AB164" s="245">
        <v>17</v>
      </c>
      <c r="AC164" s="245">
        <v>519</v>
      </c>
      <c r="AD164" s="693">
        <v>-22.116666666666664</v>
      </c>
    </row>
    <row r="165" spans="1:30" x14ac:dyDescent="0.25">
      <c r="A165" s="267">
        <f>B165</f>
        <v>185</v>
      </c>
      <c r="B165" s="90">
        <v>185</v>
      </c>
      <c r="C165" s="61">
        <v>2</v>
      </c>
      <c r="D165" s="902">
        <v>184</v>
      </c>
      <c r="E165" s="221">
        <v>0</v>
      </c>
      <c r="F165" s="61">
        <v>0</v>
      </c>
      <c r="G165" s="114">
        <v>0</v>
      </c>
      <c r="H165" s="114">
        <v>0</v>
      </c>
      <c r="I165" s="592">
        <v>10.4</v>
      </c>
      <c r="J165" s="114">
        <v>0</v>
      </c>
      <c r="K165" s="133">
        <v>0</v>
      </c>
      <c r="L165" s="133">
        <v>0</v>
      </c>
      <c r="M165" s="228">
        <v>59.813581890812252</v>
      </c>
      <c r="N165" s="229">
        <v>1.5158371040723981</v>
      </c>
      <c r="O165" s="106">
        <v>22</v>
      </c>
      <c r="P165" s="200">
        <v>185</v>
      </c>
      <c r="Q165" s="244">
        <v>42658</v>
      </c>
      <c r="R165" s="69">
        <v>43157</v>
      </c>
      <c r="S165" s="201">
        <v>0</v>
      </c>
      <c r="T165" s="69">
        <v>43157</v>
      </c>
      <c r="U165" s="31">
        <v>16</v>
      </c>
      <c r="V165" s="243">
        <v>1</v>
      </c>
      <c r="W165" s="69">
        <v>42971</v>
      </c>
      <c r="X165" s="245">
        <v>10</v>
      </c>
      <c r="Y165" s="243">
        <v>1</v>
      </c>
      <c r="Z165" s="246">
        <v>42971</v>
      </c>
      <c r="AA165" s="245">
        <v>10</v>
      </c>
      <c r="AB165" s="245">
        <v>16</v>
      </c>
      <c r="AC165" s="245">
        <v>499</v>
      </c>
      <c r="AD165" s="693">
        <v>-24.42</v>
      </c>
    </row>
    <row r="166" spans="1:30" x14ac:dyDescent="0.25">
      <c r="A166" s="267">
        <f>B166</f>
        <v>186</v>
      </c>
      <c r="B166" s="90">
        <v>186</v>
      </c>
      <c r="C166" s="61">
        <v>2</v>
      </c>
      <c r="D166" s="455">
        <v>185</v>
      </c>
      <c r="E166" s="274">
        <v>0</v>
      </c>
      <c r="F166" s="61">
        <v>1</v>
      </c>
      <c r="G166" s="114">
        <v>0</v>
      </c>
      <c r="H166" s="114">
        <v>0</v>
      </c>
      <c r="I166" s="592">
        <v>10.8</v>
      </c>
      <c r="J166" s="114">
        <v>1</v>
      </c>
      <c r="K166" s="133">
        <v>1</v>
      </c>
      <c r="L166" s="133">
        <v>1</v>
      </c>
      <c r="M166" s="228">
        <v>57.508342602892107</v>
      </c>
      <c r="N166" s="229" t="s">
        <v>2122</v>
      </c>
      <c r="O166" s="106">
        <v>17</v>
      </c>
      <c r="P166" s="200">
        <v>186</v>
      </c>
      <c r="Q166" s="244">
        <v>42724</v>
      </c>
      <c r="R166" s="69">
        <v>43483</v>
      </c>
      <c r="S166" s="201">
        <v>0</v>
      </c>
      <c r="T166" s="69">
        <v>43483</v>
      </c>
      <c r="U166" s="31">
        <v>24</v>
      </c>
      <c r="V166" s="243">
        <v>1</v>
      </c>
      <c r="W166" s="69">
        <v>42762</v>
      </c>
      <c r="X166" s="245">
        <v>1</v>
      </c>
      <c r="Y166" s="243">
        <v>1</v>
      </c>
      <c r="Z166" s="246">
        <v>42762</v>
      </c>
      <c r="AA166" s="245">
        <v>1</v>
      </c>
      <c r="AB166" s="245">
        <v>24</v>
      </c>
      <c r="AC166" s="245">
        <v>759</v>
      </c>
      <c r="AD166" s="693">
        <v>-20.553333333333331</v>
      </c>
    </row>
    <row r="167" spans="1:30" x14ac:dyDescent="0.25">
      <c r="A167" s="267">
        <f>B167</f>
        <v>187</v>
      </c>
      <c r="B167" s="90">
        <v>187</v>
      </c>
      <c r="C167" s="61">
        <v>2</v>
      </c>
      <c r="D167" s="455">
        <v>186</v>
      </c>
      <c r="E167" s="221">
        <v>0</v>
      </c>
      <c r="F167" s="61">
        <v>1</v>
      </c>
      <c r="G167" s="114">
        <v>0</v>
      </c>
      <c r="H167" s="114">
        <v>0</v>
      </c>
      <c r="I167" s="592">
        <v>11.9</v>
      </c>
      <c r="J167" s="114">
        <v>0</v>
      </c>
      <c r="K167" s="133">
        <v>1</v>
      </c>
      <c r="L167" s="133">
        <v>1</v>
      </c>
      <c r="M167" s="228">
        <v>53.077609277430859</v>
      </c>
      <c r="N167" s="229" t="s">
        <v>2122</v>
      </c>
      <c r="O167" s="106">
        <v>17.666666666666668</v>
      </c>
      <c r="P167" s="200">
        <v>187</v>
      </c>
      <c r="Q167" s="244">
        <v>42766</v>
      </c>
      <c r="R167" s="69">
        <v>43493</v>
      </c>
      <c r="S167" s="201">
        <v>0</v>
      </c>
      <c r="T167" s="69">
        <v>43493</v>
      </c>
      <c r="U167" s="31">
        <v>23</v>
      </c>
      <c r="V167" s="243">
        <v>0</v>
      </c>
      <c r="W167" s="69">
        <v>43493</v>
      </c>
      <c r="X167" s="245">
        <v>23</v>
      </c>
      <c r="Y167" s="243">
        <v>0</v>
      </c>
      <c r="Z167" s="246">
        <v>43493</v>
      </c>
      <c r="AA167" s="245">
        <v>23</v>
      </c>
      <c r="AB167" s="245">
        <v>23</v>
      </c>
      <c r="AC167" s="245">
        <v>727</v>
      </c>
      <c r="AD167" s="693">
        <v>-20.976666666666667</v>
      </c>
    </row>
    <row r="168" spans="1:30" x14ac:dyDescent="0.25">
      <c r="A168" s="267">
        <f>B168</f>
        <v>188</v>
      </c>
      <c r="B168" s="90">
        <v>188</v>
      </c>
      <c r="C168" s="95">
        <v>2</v>
      </c>
      <c r="D168" s="902">
        <v>187</v>
      </c>
      <c r="E168" s="636">
        <v>0</v>
      </c>
      <c r="F168" s="95">
        <v>1</v>
      </c>
      <c r="G168" s="95">
        <v>0</v>
      </c>
      <c r="H168" s="95">
        <v>0</v>
      </c>
      <c r="I168" s="95">
        <v>11.3</v>
      </c>
      <c r="J168" s="95">
        <v>1</v>
      </c>
      <c r="K168" s="95">
        <v>0</v>
      </c>
      <c r="L168" s="95">
        <v>1</v>
      </c>
      <c r="M168" s="375">
        <v>57.685459940652819</v>
      </c>
      <c r="N168" s="677" t="s">
        <v>2122</v>
      </c>
      <c r="O168" s="677">
        <v>16</v>
      </c>
      <c r="P168" s="110">
        <v>188</v>
      </c>
      <c r="Q168" s="504">
        <v>42713</v>
      </c>
      <c r="R168" s="504">
        <v>43307</v>
      </c>
      <c r="S168" s="407">
        <v>1</v>
      </c>
      <c r="T168" s="504">
        <v>43307</v>
      </c>
      <c r="U168" s="99">
        <v>19</v>
      </c>
      <c r="V168" s="453">
        <v>0</v>
      </c>
      <c r="W168" s="504">
        <v>43307</v>
      </c>
      <c r="X168" s="654">
        <v>19</v>
      </c>
      <c r="Y168" s="453">
        <v>1</v>
      </c>
      <c r="Z168" s="680">
        <v>43307</v>
      </c>
      <c r="AA168" s="654">
        <v>19</v>
      </c>
      <c r="AB168" s="654">
        <v>19</v>
      </c>
      <c r="AC168" s="654">
        <v>594</v>
      </c>
      <c r="AD168" s="654" t="s">
        <v>2122</v>
      </c>
    </row>
    <row r="169" spans="1:30" x14ac:dyDescent="0.25">
      <c r="A169" s="267">
        <f>B169</f>
        <v>189</v>
      </c>
      <c r="B169" s="90">
        <v>189</v>
      </c>
      <c r="C169" s="61">
        <v>2</v>
      </c>
      <c r="D169" s="455">
        <v>188</v>
      </c>
      <c r="E169" s="221">
        <v>0</v>
      </c>
      <c r="F169" s="61">
        <v>1</v>
      </c>
      <c r="G169" s="114">
        <v>0</v>
      </c>
      <c r="H169" s="114">
        <v>1</v>
      </c>
      <c r="I169" s="592">
        <v>13.5</v>
      </c>
      <c r="J169" s="114">
        <v>1</v>
      </c>
      <c r="K169" s="133">
        <v>0</v>
      </c>
      <c r="L169" s="133">
        <v>1</v>
      </c>
      <c r="M169" s="228">
        <v>58.718646116651549</v>
      </c>
      <c r="N169" s="229" t="s">
        <v>2122</v>
      </c>
      <c r="O169" s="106">
        <v>16</v>
      </c>
      <c r="P169" s="200">
        <v>189</v>
      </c>
      <c r="Q169" s="244">
        <v>42797</v>
      </c>
      <c r="R169" s="69">
        <v>43482</v>
      </c>
      <c r="S169" s="201">
        <v>0</v>
      </c>
      <c r="T169" s="69">
        <v>43482</v>
      </c>
      <c r="U169" s="31">
        <v>22</v>
      </c>
      <c r="V169" s="243">
        <v>0</v>
      </c>
      <c r="W169" s="69">
        <v>43482</v>
      </c>
      <c r="X169" s="245">
        <v>22</v>
      </c>
      <c r="Y169" s="243">
        <v>0</v>
      </c>
      <c r="Z169" s="246">
        <v>43482</v>
      </c>
      <c r="AA169" s="245">
        <v>22</v>
      </c>
      <c r="AB169" s="245">
        <v>22</v>
      </c>
      <c r="AC169" s="245">
        <v>685</v>
      </c>
      <c r="AD169" s="693">
        <v>-22.400000000000002</v>
      </c>
    </row>
    <row r="170" spans="1:30" x14ac:dyDescent="0.25">
      <c r="A170" s="267">
        <f>B170</f>
        <v>191</v>
      </c>
      <c r="B170" s="90">
        <v>191</v>
      </c>
      <c r="C170" s="61">
        <v>2</v>
      </c>
      <c r="D170" s="902">
        <v>190</v>
      </c>
      <c r="E170" s="221">
        <v>0</v>
      </c>
      <c r="F170" s="61">
        <v>0</v>
      </c>
      <c r="G170" s="114">
        <v>1</v>
      </c>
      <c r="H170" s="114">
        <v>1</v>
      </c>
      <c r="I170" s="592">
        <v>8.1999999999999993</v>
      </c>
      <c r="J170" s="114">
        <v>1</v>
      </c>
      <c r="K170" s="133">
        <v>1</v>
      </c>
      <c r="L170" s="133">
        <v>1</v>
      </c>
      <c r="M170" s="228">
        <v>62.775510204081641</v>
      </c>
      <c r="N170" s="229" t="s">
        <v>2122</v>
      </c>
      <c r="O170" s="106">
        <v>15.5</v>
      </c>
      <c r="P170" s="200">
        <v>191</v>
      </c>
      <c r="Q170" s="244">
        <v>42766</v>
      </c>
      <c r="R170" s="69">
        <v>42993</v>
      </c>
      <c r="S170" s="201">
        <v>1</v>
      </c>
      <c r="T170" s="69">
        <v>42993</v>
      </c>
      <c r="U170" s="31">
        <v>7</v>
      </c>
      <c r="V170" s="243">
        <v>1</v>
      </c>
      <c r="W170" s="69">
        <v>42885</v>
      </c>
      <c r="X170" s="245">
        <v>3</v>
      </c>
      <c r="Y170" s="243">
        <v>1</v>
      </c>
      <c r="Z170" s="246">
        <v>42885</v>
      </c>
      <c r="AA170" s="245">
        <v>3</v>
      </c>
      <c r="AB170" s="245">
        <v>7</v>
      </c>
      <c r="AC170" s="245">
        <v>227</v>
      </c>
      <c r="AD170" s="500" t="s">
        <v>2122</v>
      </c>
    </row>
    <row r="171" spans="1:30" x14ac:dyDescent="0.25">
      <c r="A171" s="267">
        <f>B171</f>
        <v>192</v>
      </c>
      <c r="B171" s="90">
        <v>192</v>
      </c>
      <c r="C171" s="61">
        <v>2</v>
      </c>
      <c r="D171" s="455">
        <v>191</v>
      </c>
      <c r="E171" s="221">
        <v>0</v>
      </c>
      <c r="F171" s="61">
        <v>0</v>
      </c>
      <c r="G171" s="114">
        <v>0</v>
      </c>
      <c r="H171" s="114">
        <v>0</v>
      </c>
      <c r="I171" s="592">
        <v>12.8</v>
      </c>
      <c r="J171" s="114">
        <v>0</v>
      </c>
      <c r="K171" s="133">
        <v>1</v>
      </c>
      <c r="L171" s="133">
        <v>1</v>
      </c>
      <c r="M171" s="228">
        <v>59.866962305986689</v>
      </c>
      <c r="N171" s="229" t="s">
        <v>2122</v>
      </c>
      <c r="O171" s="106">
        <v>6.666666666666667</v>
      </c>
      <c r="P171" s="200">
        <v>192</v>
      </c>
      <c r="Q171" s="244">
        <v>42783</v>
      </c>
      <c r="R171" s="69">
        <v>43443</v>
      </c>
      <c r="S171" s="201">
        <v>1</v>
      </c>
      <c r="T171" s="69">
        <v>43443</v>
      </c>
      <c r="U171" s="31">
        <v>21</v>
      </c>
      <c r="V171" s="243">
        <v>1</v>
      </c>
      <c r="W171" s="69">
        <v>43427</v>
      </c>
      <c r="X171" s="245">
        <v>21</v>
      </c>
      <c r="Y171" s="243">
        <v>1</v>
      </c>
      <c r="Z171" s="246">
        <v>43427</v>
      </c>
      <c r="AA171" s="245">
        <v>21</v>
      </c>
      <c r="AB171" s="245">
        <v>21</v>
      </c>
      <c r="AC171" s="245">
        <v>660</v>
      </c>
      <c r="AD171" s="693">
        <v>-20.876666666666665</v>
      </c>
    </row>
    <row r="172" spans="1:30" x14ac:dyDescent="0.25">
      <c r="A172" s="267">
        <f>B172</f>
        <v>193</v>
      </c>
      <c r="B172" s="90">
        <v>193</v>
      </c>
      <c r="C172" s="95">
        <v>2</v>
      </c>
      <c r="D172" s="455">
        <v>192</v>
      </c>
      <c r="E172" s="636">
        <v>0</v>
      </c>
      <c r="F172" s="95">
        <v>0</v>
      </c>
      <c r="G172" s="95">
        <v>0</v>
      </c>
      <c r="H172" s="95">
        <v>0</v>
      </c>
      <c r="I172" s="95">
        <v>12.1</v>
      </c>
      <c r="J172" s="95">
        <v>0</v>
      </c>
      <c r="K172" s="95">
        <v>0</v>
      </c>
      <c r="L172" s="95">
        <v>1</v>
      </c>
      <c r="M172" s="375">
        <v>63.383152173913039</v>
      </c>
      <c r="N172" s="677">
        <v>1.1923076923076923</v>
      </c>
      <c r="O172" s="677">
        <v>20</v>
      </c>
      <c r="P172" s="110">
        <v>193</v>
      </c>
      <c r="Q172" s="504">
        <v>42697</v>
      </c>
      <c r="R172" s="504">
        <v>43060</v>
      </c>
      <c r="S172" s="407">
        <v>0</v>
      </c>
      <c r="T172" s="504">
        <v>43060</v>
      </c>
      <c r="U172" s="99">
        <v>12</v>
      </c>
      <c r="V172" s="453">
        <v>0</v>
      </c>
      <c r="W172" s="504">
        <v>43060</v>
      </c>
      <c r="X172" s="654">
        <v>12</v>
      </c>
      <c r="Y172" s="453">
        <v>0</v>
      </c>
      <c r="Z172" s="680">
        <v>43060</v>
      </c>
      <c r="AA172" s="654">
        <v>12</v>
      </c>
      <c r="AB172" s="654">
        <v>11.93</v>
      </c>
      <c r="AC172" s="654">
        <v>363</v>
      </c>
      <c r="AD172" s="725">
        <v>-20.193333333333332</v>
      </c>
    </row>
    <row r="173" spans="1:30" x14ac:dyDescent="0.25">
      <c r="A173" s="267">
        <f>B173</f>
        <v>194</v>
      </c>
      <c r="B173" s="90">
        <v>194</v>
      </c>
      <c r="C173" s="61">
        <v>2</v>
      </c>
      <c r="D173" s="902">
        <v>193</v>
      </c>
      <c r="E173" s="274">
        <v>0</v>
      </c>
      <c r="F173" s="61">
        <v>0</v>
      </c>
      <c r="G173" s="114">
        <v>0</v>
      </c>
      <c r="H173" s="114">
        <v>1</v>
      </c>
      <c r="I173" s="592">
        <v>13.6</v>
      </c>
      <c r="J173" s="114">
        <v>1</v>
      </c>
      <c r="K173" s="133">
        <v>0</v>
      </c>
      <c r="L173" s="133">
        <v>1</v>
      </c>
      <c r="M173" s="228">
        <v>62.48216833095578</v>
      </c>
      <c r="N173" s="229" t="s">
        <v>2122</v>
      </c>
      <c r="O173" s="106">
        <v>13.333333333333334</v>
      </c>
      <c r="P173" s="200">
        <v>194</v>
      </c>
      <c r="Q173" s="244">
        <v>42790</v>
      </c>
      <c r="R173" s="69">
        <v>43249</v>
      </c>
      <c r="S173" s="201">
        <v>0</v>
      </c>
      <c r="T173" s="69">
        <v>43249</v>
      </c>
      <c r="U173" s="31">
        <v>15</v>
      </c>
      <c r="V173" s="243">
        <v>1</v>
      </c>
      <c r="W173" s="69">
        <v>42827</v>
      </c>
      <c r="X173" s="245">
        <v>1</v>
      </c>
      <c r="Y173" s="243">
        <v>1</v>
      </c>
      <c r="Z173" s="246">
        <v>42827</v>
      </c>
      <c r="AA173" s="245">
        <v>1</v>
      </c>
      <c r="AB173" s="245">
        <v>15</v>
      </c>
      <c r="AC173" s="245">
        <v>459</v>
      </c>
      <c r="AD173" s="693">
        <v>-9.5200000000000014</v>
      </c>
    </row>
    <row r="174" spans="1:30" x14ac:dyDescent="0.25">
      <c r="A174" s="267">
        <f>B174</f>
        <v>200</v>
      </c>
      <c r="B174" s="267">
        <v>200</v>
      </c>
      <c r="C174" s="267">
        <v>0</v>
      </c>
      <c r="D174" s="455">
        <v>194</v>
      </c>
      <c r="E174" s="221">
        <v>0</v>
      </c>
      <c r="F174" s="61">
        <v>0</v>
      </c>
      <c r="G174" s="329">
        <v>0</v>
      </c>
      <c r="H174" s="328">
        <v>0</v>
      </c>
      <c r="I174" s="616">
        <v>16.3</v>
      </c>
      <c r="J174" s="326">
        <v>0</v>
      </c>
      <c r="K174" s="208">
        <v>0</v>
      </c>
      <c r="L174" s="254">
        <v>0</v>
      </c>
      <c r="M174" s="228">
        <v>62.323390894819461</v>
      </c>
      <c r="N174" s="229">
        <v>1.7640653357531761</v>
      </c>
      <c r="O174" s="106">
        <v>24</v>
      </c>
      <c r="P174" s="362" t="s">
        <v>2122</v>
      </c>
      <c r="Q174" s="244" t="s">
        <v>2122</v>
      </c>
      <c r="R174" s="250" t="s">
        <v>2122</v>
      </c>
      <c r="S174" s="200" t="s">
        <v>2122</v>
      </c>
      <c r="T174" s="90" t="s">
        <v>2122</v>
      </c>
      <c r="U174" s="90" t="s">
        <v>2122</v>
      </c>
      <c r="V174" s="432" t="s">
        <v>2122</v>
      </c>
      <c r="W174" s="248" t="s">
        <v>2122</v>
      </c>
      <c r="X174" s="200" t="s">
        <v>2122</v>
      </c>
      <c r="Y174" s="433" t="s">
        <v>2122</v>
      </c>
      <c r="Z174" s="248" t="s">
        <v>2122</v>
      </c>
      <c r="AA174" s="243" t="s">
        <v>2122</v>
      </c>
      <c r="AB174" s="433" t="s">
        <v>2122</v>
      </c>
      <c r="AC174" s="248" t="s">
        <v>2122</v>
      </c>
      <c r="AD174" s="693">
        <v>-27.31</v>
      </c>
    </row>
    <row r="175" spans="1:30" x14ac:dyDescent="0.25">
      <c r="A175" s="267">
        <f>B175</f>
        <v>201</v>
      </c>
      <c r="B175" s="267">
        <v>201</v>
      </c>
      <c r="C175" s="267">
        <v>0</v>
      </c>
      <c r="D175" s="455">
        <v>195</v>
      </c>
      <c r="E175" s="221">
        <v>0</v>
      </c>
      <c r="F175" s="61">
        <v>0</v>
      </c>
      <c r="G175" s="329">
        <v>0</v>
      </c>
      <c r="H175" s="328">
        <v>0</v>
      </c>
      <c r="I175" s="606">
        <v>14.8</v>
      </c>
      <c r="J175" s="326">
        <v>0</v>
      </c>
      <c r="K175" s="208">
        <v>0</v>
      </c>
      <c r="L175" s="254">
        <v>0</v>
      </c>
      <c r="M175" s="228">
        <v>52.751135790005051</v>
      </c>
      <c r="N175" s="229">
        <v>1.4802631578947367</v>
      </c>
      <c r="O175" s="106">
        <v>22</v>
      </c>
      <c r="P175" s="362" t="s">
        <v>2122</v>
      </c>
      <c r="Q175" s="244" t="s">
        <v>2122</v>
      </c>
      <c r="R175" s="250" t="s">
        <v>2122</v>
      </c>
      <c r="S175" s="200" t="s">
        <v>2122</v>
      </c>
      <c r="T175" s="90" t="s">
        <v>2122</v>
      </c>
      <c r="U175" s="90" t="s">
        <v>2122</v>
      </c>
      <c r="V175" s="432" t="s">
        <v>2122</v>
      </c>
      <c r="W175" s="248" t="s">
        <v>2122</v>
      </c>
      <c r="X175" s="200" t="s">
        <v>2122</v>
      </c>
      <c r="Y175" s="433" t="s">
        <v>2122</v>
      </c>
      <c r="Z175" s="248" t="s">
        <v>2122</v>
      </c>
      <c r="AA175" s="243" t="s">
        <v>2122</v>
      </c>
      <c r="AB175" s="433" t="s">
        <v>2122</v>
      </c>
      <c r="AC175" s="248" t="s">
        <v>2122</v>
      </c>
      <c r="AD175" s="693">
        <v>-23.95</v>
      </c>
    </row>
    <row r="176" spans="1:30" x14ac:dyDescent="0.25">
      <c r="A176" s="267">
        <f>B176</f>
        <v>202</v>
      </c>
      <c r="B176" s="267">
        <v>202</v>
      </c>
      <c r="C176" s="267">
        <v>0</v>
      </c>
      <c r="D176" s="902">
        <v>196</v>
      </c>
      <c r="E176" s="221">
        <v>0</v>
      </c>
      <c r="F176" s="61">
        <v>0</v>
      </c>
      <c r="G176" s="329">
        <v>0</v>
      </c>
      <c r="H176" s="328">
        <v>0</v>
      </c>
      <c r="I176" s="606">
        <v>16.399999999999999</v>
      </c>
      <c r="J176" s="326">
        <v>0</v>
      </c>
      <c r="K176" s="208">
        <v>0</v>
      </c>
      <c r="L176" s="254">
        <v>0</v>
      </c>
      <c r="M176" s="228">
        <v>59.150981177412895</v>
      </c>
      <c r="N176" s="229">
        <v>1.8169291338582678</v>
      </c>
      <c r="O176" s="106">
        <v>26</v>
      </c>
      <c r="P176" s="362" t="s">
        <v>2122</v>
      </c>
      <c r="Q176" s="244" t="s">
        <v>2122</v>
      </c>
      <c r="R176" s="250" t="s">
        <v>2122</v>
      </c>
      <c r="S176" s="200" t="s">
        <v>2122</v>
      </c>
      <c r="T176" s="90" t="s">
        <v>2122</v>
      </c>
      <c r="U176" s="90" t="s">
        <v>2122</v>
      </c>
      <c r="V176" s="432" t="s">
        <v>2122</v>
      </c>
      <c r="W176" s="248" t="s">
        <v>2122</v>
      </c>
      <c r="X176" s="200" t="s">
        <v>2122</v>
      </c>
      <c r="Y176" s="433" t="s">
        <v>2122</v>
      </c>
      <c r="Z176" s="248" t="s">
        <v>2122</v>
      </c>
      <c r="AA176" s="243" t="s">
        <v>2122</v>
      </c>
      <c r="AB176" s="433" t="s">
        <v>2122</v>
      </c>
      <c r="AC176" s="248" t="s">
        <v>2122</v>
      </c>
      <c r="AD176" s="693">
        <v>-28.26</v>
      </c>
    </row>
    <row r="177" spans="1:30" x14ac:dyDescent="0.25">
      <c r="A177" s="267">
        <f>B177</f>
        <v>203</v>
      </c>
      <c r="B177" s="267">
        <v>203</v>
      </c>
      <c r="C177" s="267">
        <v>0</v>
      </c>
      <c r="D177" s="455">
        <v>197</v>
      </c>
      <c r="E177" s="274">
        <v>0</v>
      </c>
      <c r="F177" s="61">
        <v>0</v>
      </c>
      <c r="G177" s="329">
        <v>0</v>
      </c>
      <c r="H177" s="328">
        <v>0</v>
      </c>
      <c r="I177" s="616">
        <v>13.4</v>
      </c>
      <c r="J177" s="326">
        <v>0</v>
      </c>
      <c r="K177" s="208">
        <v>0</v>
      </c>
      <c r="L177" s="254">
        <v>0</v>
      </c>
      <c r="M177" s="228">
        <v>60.6330806954971</v>
      </c>
      <c r="N177" s="229">
        <v>1.8233618233618234</v>
      </c>
      <c r="O177" s="106">
        <v>29</v>
      </c>
      <c r="P177" s="362" t="s">
        <v>2122</v>
      </c>
      <c r="Q177" s="244" t="s">
        <v>2122</v>
      </c>
      <c r="R177" s="250" t="s">
        <v>2122</v>
      </c>
      <c r="S177" s="200" t="s">
        <v>2122</v>
      </c>
      <c r="T177" s="90" t="s">
        <v>2122</v>
      </c>
      <c r="U177" s="90" t="s">
        <v>2122</v>
      </c>
      <c r="V177" s="432" t="s">
        <v>2122</v>
      </c>
      <c r="W177" s="248" t="s">
        <v>2122</v>
      </c>
      <c r="X177" s="200" t="s">
        <v>2122</v>
      </c>
      <c r="Y177" s="433" t="s">
        <v>2122</v>
      </c>
      <c r="Z177" s="248" t="s">
        <v>2122</v>
      </c>
      <c r="AA177" s="243" t="s">
        <v>2122</v>
      </c>
      <c r="AB177" s="433" t="s">
        <v>2122</v>
      </c>
      <c r="AC177" s="248" t="s">
        <v>2122</v>
      </c>
      <c r="AD177" s="693">
        <v>-26.03</v>
      </c>
    </row>
    <row r="178" spans="1:30" x14ac:dyDescent="0.25">
      <c r="A178" s="267">
        <f>B178</f>
        <v>204</v>
      </c>
      <c r="B178" s="267">
        <v>204</v>
      </c>
      <c r="C178" s="267">
        <v>0</v>
      </c>
      <c r="D178" s="455">
        <v>198</v>
      </c>
      <c r="E178" s="221">
        <v>0</v>
      </c>
      <c r="F178" s="61">
        <v>0</v>
      </c>
      <c r="G178" s="329">
        <v>0</v>
      </c>
      <c r="H178" s="328">
        <v>0</v>
      </c>
      <c r="I178" s="606">
        <v>16.2</v>
      </c>
      <c r="J178" s="326">
        <v>0</v>
      </c>
      <c r="K178" s="208">
        <v>0</v>
      </c>
      <c r="L178" s="254">
        <v>0</v>
      </c>
      <c r="M178" s="228">
        <v>57.502551888397413</v>
      </c>
      <c r="N178" s="229">
        <v>1.9644970414201182</v>
      </c>
      <c r="O178" s="106">
        <v>24</v>
      </c>
      <c r="P178" s="362" t="s">
        <v>2122</v>
      </c>
      <c r="Q178" s="244" t="s">
        <v>2122</v>
      </c>
      <c r="R178" s="250" t="s">
        <v>2122</v>
      </c>
      <c r="S178" s="200" t="s">
        <v>2122</v>
      </c>
      <c r="T178" s="90" t="s">
        <v>2122</v>
      </c>
      <c r="U178" s="90" t="s">
        <v>2122</v>
      </c>
      <c r="V178" s="432" t="s">
        <v>2122</v>
      </c>
      <c r="W178" s="248" t="s">
        <v>2122</v>
      </c>
      <c r="X178" s="200" t="s">
        <v>2122</v>
      </c>
      <c r="Y178" s="433" t="s">
        <v>2122</v>
      </c>
      <c r="Z178" s="248" t="s">
        <v>2122</v>
      </c>
      <c r="AA178" s="243" t="s">
        <v>2122</v>
      </c>
      <c r="AB178" s="433" t="s">
        <v>2122</v>
      </c>
      <c r="AC178" s="248" t="s">
        <v>2122</v>
      </c>
      <c r="AD178" s="693">
        <v>-25.8</v>
      </c>
    </row>
    <row r="179" spans="1:30" x14ac:dyDescent="0.25">
      <c r="A179" s="267">
        <f>B179</f>
        <v>205</v>
      </c>
      <c r="B179" s="267">
        <v>205</v>
      </c>
      <c r="C179" s="267">
        <v>0</v>
      </c>
      <c r="D179" s="902">
        <v>199</v>
      </c>
      <c r="E179" s="221">
        <v>0</v>
      </c>
      <c r="F179" s="61">
        <v>0</v>
      </c>
      <c r="G179" s="329">
        <v>0</v>
      </c>
      <c r="H179" s="328">
        <v>0</v>
      </c>
      <c r="I179" s="606">
        <v>13</v>
      </c>
      <c r="J179" s="326">
        <v>0</v>
      </c>
      <c r="K179" s="208">
        <v>0</v>
      </c>
      <c r="L179" s="254">
        <v>0</v>
      </c>
      <c r="M179" s="228">
        <v>63.88775925172834</v>
      </c>
      <c r="N179" s="229">
        <v>1.7972709551656922</v>
      </c>
      <c r="O179" s="106">
        <v>19</v>
      </c>
      <c r="P179" s="299" t="s">
        <v>2122</v>
      </c>
      <c r="Q179" s="300" t="s">
        <v>2122</v>
      </c>
      <c r="R179" s="221" t="s">
        <v>2122</v>
      </c>
      <c r="S179" s="198" t="s">
        <v>2122</v>
      </c>
      <c r="T179" s="90" t="s">
        <v>2122</v>
      </c>
      <c r="U179" s="90" t="s">
        <v>2122</v>
      </c>
      <c r="V179" s="246" t="s">
        <v>2122</v>
      </c>
      <c r="W179" s="248" t="s">
        <v>2122</v>
      </c>
      <c r="X179" s="198" t="s">
        <v>2122</v>
      </c>
      <c r="Y179" s="433" t="s">
        <v>2122</v>
      </c>
      <c r="Z179" s="248" t="s">
        <v>2122</v>
      </c>
      <c r="AA179" s="243" t="s">
        <v>2122</v>
      </c>
      <c r="AB179" s="433" t="s">
        <v>2122</v>
      </c>
      <c r="AC179" s="248" t="s">
        <v>2122</v>
      </c>
      <c r="AD179" s="693">
        <v>-24.78</v>
      </c>
    </row>
    <row r="180" spans="1:30" x14ac:dyDescent="0.25">
      <c r="A180" s="267">
        <f>B180</f>
        <v>206</v>
      </c>
      <c r="B180" s="267">
        <v>206</v>
      </c>
      <c r="C180" s="267">
        <v>0</v>
      </c>
      <c r="D180" s="455">
        <v>200</v>
      </c>
      <c r="E180" s="221">
        <v>0</v>
      </c>
      <c r="F180" s="61">
        <v>0</v>
      </c>
      <c r="G180" s="329">
        <v>0</v>
      </c>
      <c r="H180" s="711">
        <v>0</v>
      </c>
      <c r="I180" s="606">
        <v>14.9</v>
      </c>
      <c r="J180" s="326">
        <v>0</v>
      </c>
      <c r="K180" s="221">
        <v>0</v>
      </c>
      <c r="L180" s="282">
        <v>0</v>
      </c>
      <c r="M180" s="228">
        <v>64.149226569608729</v>
      </c>
      <c r="N180" s="229">
        <v>2.0617848970251713</v>
      </c>
      <c r="O180" s="106">
        <v>24</v>
      </c>
      <c r="P180" s="299" t="s">
        <v>2122</v>
      </c>
      <c r="Q180" s="300" t="s">
        <v>2122</v>
      </c>
      <c r="R180" s="221" t="s">
        <v>2122</v>
      </c>
      <c r="S180" s="198" t="s">
        <v>2122</v>
      </c>
      <c r="T180" s="90" t="s">
        <v>2122</v>
      </c>
      <c r="U180" s="90" t="s">
        <v>2122</v>
      </c>
      <c r="V180" s="246" t="s">
        <v>2122</v>
      </c>
      <c r="W180" s="248" t="s">
        <v>2122</v>
      </c>
      <c r="X180" s="198" t="s">
        <v>2122</v>
      </c>
      <c r="Y180" s="433" t="s">
        <v>2122</v>
      </c>
      <c r="Z180" s="248" t="s">
        <v>2122</v>
      </c>
      <c r="AA180" s="243" t="s">
        <v>2122</v>
      </c>
      <c r="AB180" s="433" t="s">
        <v>2122</v>
      </c>
      <c r="AC180" s="248" t="s">
        <v>2122</v>
      </c>
      <c r="AD180" s="693">
        <v>-31.93</v>
      </c>
    </row>
    <row r="181" spans="1:30" x14ac:dyDescent="0.25">
      <c r="A181" s="267">
        <f>B181</f>
        <v>207</v>
      </c>
      <c r="B181" s="267">
        <v>207</v>
      </c>
      <c r="C181" s="267">
        <v>0</v>
      </c>
      <c r="D181" s="455">
        <v>201</v>
      </c>
      <c r="E181" s="274">
        <v>0</v>
      </c>
      <c r="F181" s="61">
        <v>0</v>
      </c>
      <c r="G181" s="329">
        <v>0</v>
      </c>
      <c r="H181" s="328">
        <v>0</v>
      </c>
      <c r="I181" s="606">
        <v>13</v>
      </c>
      <c r="J181" s="326">
        <v>0</v>
      </c>
      <c r="K181" s="208">
        <v>0</v>
      </c>
      <c r="L181" s="254">
        <v>0</v>
      </c>
      <c r="M181" s="228">
        <v>63.888888888888886</v>
      </c>
      <c r="N181" s="229">
        <v>1.851219512195122</v>
      </c>
      <c r="O181" s="106">
        <v>29</v>
      </c>
      <c r="P181" s="299" t="s">
        <v>2122</v>
      </c>
      <c r="Q181" s="300" t="s">
        <v>2122</v>
      </c>
      <c r="R181" s="221" t="s">
        <v>2122</v>
      </c>
      <c r="S181" s="198" t="s">
        <v>2122</v>
      </c>
      <c r="T181" s="90" t="s">
        <v>2122</v>
      </c>
      <c r="U181" s="90" t="s">
        <v>2122</v>
      </c>
      <c r="V181" s="246" t="s">
        <v>2122</v>
      </c>
      <c r="W181" s="248" t="s">
        <v>2122</v>
      </c>
      <c r="X181" s="198" t="s">
        <v>2122</v>
      </c>
      <c r="Y181" s="433" t="s">
        <v>2122</v>
      </c>
      <c r="Z181" s="248" t="s">
        <v>2122</v>
      </c>
      <c r="AA181" s="243" t="s">
        <v>2122</v>
      </c>
      <c r="AB181" s="433" t="s">
        <v>2122</v>
      </c>
      <c r="AC181" s="248" t="s">
        <v>2122</v>
      </c>
      <c r="AD181" s="693">
        <v>-24.26</v>
      </c>
    </row>
    <row r="182" spans="1:30" x14ac:dyDescent="0.25">
      <c r="A182" s="267">
        <f>B182</f>
        <v>208</v>
      </c>
      <c r="B182" s="267">
        <v>208</v>
      </c>
      <c r="C182" s="267">
        <v>0</v>
      </c>
      <c r="D182" s="902">
        <v>202</v>
      </c>
      <c r="E182" s="221">
        <v>0</v>
      </c>
      <c r="F182" s="61">
        <v>0</v>
      </c>
      <c r="G182" s="329">
        <v>0</v>
      </c>
      <c r="H182" s="328">
        <v>0</v>
      </c>
      <c r="I182" s="616">
        <v>16.100000000000001</v>
      </c>
      <c r="J182" s="326">
        <v>0</v>
      </c>
      <c r="K182" s="208">
        <v>0</v>
      </c>
      <c r="L182" s="254">
        <v>0</v>
      </c>
      <c r="M182" s="228">
        <v>57.050619834710737</v>
      </c>
      <c r="N182" s="229">
        <v>1.7404761904761903</v>
      </c>
      <c r="O182" s="106">
        <v>23</v>
      </c>
      <c r="P182" s="299" t="s">
        <v>2122</v>
      </c>
      <c r="Q182" s="300" t="s">
        <v>2122</v>
      </c>
      <c r="R182" s="221" t="s">
        <v>2122</v>
      </c>
      <c r="S182" s="198" t="s">
        <v>2122</v>
      </c>
      <c r="T182" s="90" t="s">
        <v>2122</v>
      </c>
      <c r="U182" s="90" t="s">
        <v>2122</v>
      </c>
      <c r="V182" s="246" t="s">
        <v>2122</v>
      </c>
      <c r="W182" s="248" t="s">
        <v>2122</v>
      </c>
      <c r="X182" s="198" t="s">
        <v>2122</v>
      </c>
      <c r="Y182" s="433" t="s">
        <v>2122</v>
      </c>
      <c r="Z182" s="248" t="s">
        <v>2122</v>
      </c>
      <c r="AA182" s="243" t="s">
        <v>2122</v>
      </c>
      <c r="AB182" s="433" t="s">
        <v>2122</v>
      </c>
      <c r="AC182" s="248" t="s">
        <v>2122</v>
      </c>
      <c r="AD182" s="693">
        <v>-23.1</v>
      </c>
    </row>
    <row r="183" spans="1:30" x14ac:dyDescent="0.25">
      <c r="A183" s="267">
        <f>B183</f>
        <v>209</v>
      </c>
      <c r="B183" s="267">
        <v>209</v>
      </c>
      <c r="C183" s="267">
        <v>0</v>
      </c>
      <c r="D183" s="455">
        <v>203</v>
      </c>
      <c r="E183" s="221">
        <v>0</v>
      </c>
      <c r="F183" s="61">
        <v>0</v>
      </c>
      <c r="G183" s="329">
        <v>0</v>
      </c>
      <c r="H183" s="328">
        <v>0</v>
      </c>
      <c r="I183" s="606">
        <v>14.9</v>
      </c>
      <c r="J183" s="326">
        <v>0</v>
      </c>
      <c r="K183" s="208">
        <v>0</v>
      </c>
      <c r="L183" s="254">
        <v>0</v>
      </c>
      <c r="M183" s="228">
        <v>58.738738738738739</v>
      </c>
      <c r="N183" s="229">
        <v>1.2313787638668781</v>
      </c>
      <c r="O183" s="106">
        <v>22</v>
      </c>
      <c r="P183" s="299" t="s">
        <v>2122</v>
      </c>
      <c r="Q183" s="300" t="s">
        <v>2122</v>
      </c>
      <c r="R183" s="221" t="s">
        <v>2122</v>
      </c>
      <c r="S183" s="198" t="s">
        <v>2122</v>
      </c>
      <c r="T183" s="90" t="s">
        <v>2122</v>
      </c>
      <c r="U183" s="90" t="s">
        <v>2122</v>
      </c>
      <c r="V183" s="246" t="s">
        <v>2122</v>
      </c>
      <c r="W183" s="248" t="s">
        <v>2122</v>
      </c>
      <c r="X183" s="198" t="s">
        <v>2122</v>
      </c>
      <c r="Y183" s="433" t="s">
        <v>2122</v>
      </c>
      <c r="Z183" s="248" t="s">
        <v>2122</v>
      </c>
      <c r="AA183" s="243" t="s">
        <v>2122</v>
      </c>
      <c r="AB183" s="433" t="s">
        <v>2122</v>
      </c>
      <c r="AC183" s="248" t="s">
        <v>2122</v>
      </c>
      <c r="AD183" s="693">
        <v>-31.94</v>
      </c>
    </row>
    <row r="184" spans="1:30" x14ac:dyDescent="0.25">
      <c r="A184" s="267">
        <f>B184</f>
        <v>210</v>
      </c>
      <c r="B184" s="267">
        <v>210</v>
      </c>
      <c r="C184" s="267">
        <v>0</v>
      </c>
      <c r="D184" s="455">
        <v>204</v>
      </c>
      <c r="E184" s="221">
        <v>0</v>
      </c>
      <c r="F184" s="61">
        <v>0</v>
      </c>
      <c r="G184" s="329">
        <v>0</v>
      </c>
      <c r="H184" s="711">
        <v>0</v>
      </c>
      <c r="I184" s="616">
        <v>16.5</v>
      </c>
      <c r="J184" s="326">
        <v>0</v>
      </c>
      <c r="K184" s="221">
        <v>0</v>
      </c>
      <c r="L184" s="282">
        <v>0</v>
      </c>
      <c r="M184" s="228">
        <v>66.503153468815697</v>
      </c>
      <c r="N184" s="229">
        <v>1.9204545454545456</v>
      </c>
      <c r="O184" s="106">
        <v>28</v>
      </c>
      <c r="P184" s="299" t="s">
        <v>2122</v>
      </c>
      <c r="Q184" s="300" t="s">
        <v>2122</v>
      </c>
      <c r="R184" s="221" t="s">
        <v>2122</v>
      </c>
      <c r="S184" s="198" t="s">
        <v>2122</v>
      </c>
      <c r="T184" s="90" t="s">
        <v>2122</v>
      </c>
      <c r="U184" s="90" t="s">
        <v>2122</v>
      </c>
      <c r="V184" s="246" t="s">
        <v>2122</v>
      </c>
      <c r="W184" s="248" t="s">
        <v>2122</v>
      </c>
      <c r="X184" s="198" t="s">
        <v>2122</v>
      </c>
      <c r="Y184" s="433" t="s">
        <v>2122</v>
      </c>
      <c r="Z184" s="248" t="s">
        <v>2122</v>
      </c>
      <c r="AA184" s="243" t="s">
        <v>2122</v>
      </c>
      <c r="AB184" s="433" t="s">
        <v>2122</v>
      </c>
      <c r="AC184" s="248" t="s">
        <v>2122</v>
      </c>
      <c r="AD184" s="693">
        <v>-30.82</v>
      </c>
    </row>
    <row r="185" spans="1:30" x14ac:dyDescent="0.25">
      <c r="A185" s="267">
        <f>B185</f>
        <v>211</v>
      </c>
      <c r="B185" s="267">
        <v>211</v>
      </c>
      <c r="C185" s="267">
        <v>0</v>
      </c>
      <c r="D185" s="902">
        <v>205</v>
      </c>
      <c r="E185" s="274">
        <v>0</v>
      </c>
      <c r="F185" s="61">
        <v>0</v>
      </c>
      <c r="G185" s="329">
        <v>0</v>
      </c>
      <c r="H185" s="328">
        <v>0</v>
      </c>
      <c r="I185" s="616">
        <v>14.7</v>
      </c>
      <c r="J185" s="326">
        <v>0</v>
      </c>
      <c r="K185" s="208">
        <v>0</v>
      </c>
      <c r="L185" s="254">
        <v>0</v>
      </c>
      <c r="M185" s="228">
        <v>68.643732700672217</v>
      </c>
      <c r="N185" s="229">
        <v>2.2806324110671938</v>
      </c>
      <c r="O185" s="106">
        <v>26</v>
      </c>
      <c r="P185" s="299" t="s">
        <v>2122</v>
      </c>
      <c r="Q185" s="300" t="s">
        <v>2122</v>
      </c>
      <c r="R185" s="221" t="s">
        <v>2122</v>
      </c>
      <c r="S185" s="198" t="s">
        <v>2122</v>
      </c>
      <c r="T185" s="90" t="s">
        <v>2122</v>
      </c>
      <c r="U185" s="90" t="s">
        <v>2122</v>
      </c>
      <c r="V185" s="246" t="s">
        <v>2122</v>
      </c>
      <c r="W185" s="248" t="s">
        <v>2122</v>
      </c>
      <c r="X185" s="198" t="s">
        <v>2122</v>
      </c>
      <c r="Y185" s="433" t="s">
        <v>2122</v>
      </c>
      <c r="Z185" s="248" t="s">
        <v>2122</v>
      </c>
      <c r="AA185" s="243" t="s">
        <v>2122</v>
      </c>
      <c r="AB185" s="433" t="s">
        <v>2122</v>
      </c>
      <c r="AC185" s="248" t="s">
        <v>2122</v>
      </c>
      <c r="AD185" s="693">
        <v>-25.23</v>
      </c>
    </row>
    <row r="186" spans="1:30" x14ac:dyDescent="0.25">
      <c r="A186" s="267">
        <f>B186</f>
        <v>212</v>
      </c>
      <c r="B186" s="267">
        <v>212</v>
      </c>
      <c r="C186" s="267">
        <v>0</v>
      </c>
      <c r="D186" s="455">
        <v>206</v>
      </c>
      <c r="E186" s="221">
        <v>0</v>
      </c>
      <c r="F186" s="61">
        <v>0</v>
      </c>
      <c r="G186" s="329">
        <v>0</v>
      </c>
      <c r="H186" s="328">
        <v>0</v>
      </c>
      <c r="I186" s="616">
        <v>16.399999999999999</v>
      </c>
      <c r="J186" s="326">
        <v>0</v>
      </c>
      <c r="K186" s="208">
        <v>0</v>
      </c>
      <c r="L186" s="254">
        <v>0</v>
      </c>
      <c r="M186" s="228">
        <v>59.639193491333572</v>
      </c>
      <c r="N186" s="229">
        <v>1.8142548596112311</v>
      </c>
      <c r="O186" s="106">
        <v>24</v>
      </c>
      <c r="P186" s="299" t="s">
        <v>2122</v>
      </c>
      <c r="Q186" s="300" t="s">
        <v>2122</v>
      </c>
      <c r="R186" s="221" t="s">
        <v>2122</v>
      </c>
      <c r="S186" s="198" t="s">
        <v>2122</v>
      </c>
      <c r="T186" s="90" t="s">
        <v>2122</v>
      </c>
      <c r="U186" s="90" t="s">
        <v>2122</v>
      </c>
      <c r="V186" s="246" t="s">
        <v>2122</v>
      </c>
      <c r="W186" s="248" t="s">
        <v>2122</v>
      </c>
      <c r="X186" s="198" t="s">
        <v>2122</v>
      </c>
      <c r="Y186" s="433" t="s">
        <v>2122</v>
      </c>
      <c r="Z186" s="248" t="s">
        <v>2122</v>
      </c>
      <c r="AA186" s="243" t="s">
        <v>2122</v>
      </c>
      <c r="AB186" s="433" t="s">
        <v>2122</v>
      </c>
      <c r="AC186" s="248" t="s">
        <v>2122</v>
      </c>
      <c r="AD186" s="693">
        <v>-17.170000000000002</v>
      </c>
    </row>
    <row r="187" spans="1:30" x14ac:dyDescent="0.25">
      <c r="A187" s="267">
        <f>B187</f>
        <v>213</v>
      </c>
      <c r="B187" s="267">
        <v>213</v>
      </c>
      <c r="C187" s="267">
        <v>0</v>
      </c>
      <c r="D187" s="455">
        <v>207</v>
      </c>
      <c r="E187" s="221">
        <v>0</v>
      </c>
      <c r="F187" s="61">
        <v>0</v>
      </c>
      <c r="G187" s="329">
        <v>0</v>
      </c>
      <c r="H187" s="328">
        <v>0</v>
      </c>
      <c r="I187" s="616">
        <v>14.2</v>
      </c>
      <c r="J187" s="326">
        <v>0</v>
      </c>
      <c r="K187" s="208">
        <v>0</v>
      </c>
      <c r="L187" s="254">
        <v>0</v>
      </c>
      <c r="M187" s="228">
        <v>59.373311723392774</v>
      </c>
      <c r="N187" s="229">
        <v>2.0540540540540539</v>
      </c>
      <c r="O187" s="106">
        <v>31</v>
      </c>
      <c r="P187" s="299" t="s">
        <v>2122</v>
      </c>
      <c r="Q187" s="300" t="s">
        <v>2122</v>
      </c>
      <c r="R187" s="221" t="s">
        <v>2122</v>
      </c>
      <c r="S187" s="198" t="s">
        <v>2122</v>
      </c>
      <c r="T187" s="90" t="s">
        <v>2122</v>
      </c>
      <c r="U187" s="90" t="s">
        <v>2122</v>
      </c>
      <c r="V187" s="246" t="s">
        <v>2122</v>
      </c>
      <c r="W187" s="248" t="s">
        <v>2122</v>
      </c>
      <c r="X187" s="198" t="s">
        <v>2122</v>
      </c>
      <c r="Y187" s="433" t="s">
        <v>2122</v>
      </c>
      <c r="Z187" s="248" t="s">
        <v>2122</v>
      </c>
      <c r="AA187" s="243" t="s">
        <v>2122</v>
      </c>
      <c r="AB187" s="433" t="s">
        <v>2122</v>
      </c>
      <c r="AC187" s="248" t="s">
        <v>2122</v>
      </c>
      <c r="AD187" s="693">
        <v>-21.54</v>
      </c>
    </row>
    <row r="188" spans="1:30" x14ac:dyDescent="0.25">
      <c r="A188" s="267">
        <f>B188</f>
        <v>214</v>
      </c>
      <c r="B188" s="267">
        <v>214</v>
      </c>
      <c r="C188" s="267">
        <v>0</v>
      </c>
      <c r="D188" s="902">
        <v>208</v>
      </c>
      <c r="E188" s="221">
        <v>0</v>
      </c>
      <c r="F188" s="61">
        <v>0</v>
      </c>
      <c r="G188" s="329">
        <v>0</v>
      </c>
      <c r="H188" s="328">
        <v>0</v>
      </c>
      <c r="I188" s="616">
        <v>15.1</v>
      </c>
      <c r="J188" s="326">
        <v>0</v>
      </c>
      <c r="K188" s="208">
        <v>0</v>
      </c>
      <c r="L188" s="254">
        <v>0</v>
      </c>
      <c r="M188" s="228">
        <v>63.573758608191369</v>
      </c>
      <c r="N188" s="229">
        <v>1.2244897959183674</v>
      </c>
      <c r="O188" s="106">
        <v>20</v>
      </c>
      <c r="P188" s="299" t="s">
        <v>2122</v>
      </c>
      <c r="Q188" s="300" t="s">
        <v>2122</v>
      </c>
      <c r="R188" s="221" t="s">
        <v>2122</v>
      </c>
      <c r="S188" s="198" t="s">
        <v>2122</v>
      </c>
      <c r="T188" s="90" t="s">
        <v>2122</v>
      </c>
      <c r="U188" s="90" t="s">
        <v>2122</v>
      </c>
      <c r="V188" s="246" t="s">
        <v>2122</v>
      </c>
      <c r="W188" s="248" t="s">
        <v>2122</v>
      </c>
      <c r="X188" s="198" t="s">
        <v>2122</v>
      </c>
      <c r="Y188" s="433" t="s">
        <v>2122</v>
      </c>
      <c r="Z188" s="248" t="s">
        <v>2122</v>
      </c>
      <c r="AA188" s="243" t="s">
        <v>2122</v>
      </c>
      <c r="AB188" s="433" t="s">
        <v>2122</v>
      </c>
      <c r="AC188" s="248" t="s">
        <v>2122</v>
      </c>
      <c r="AD188" s="693">
        <v>-22.72</v>
      </c>
    </row>
    <row r="189" spans="1:30" x14ac:dyDescent="0.25">
      <c r="A189" s="267">
        <f>B189</f>
        <v>215</v>
      </c>
      <c r="B189" s="267">
        <v>215</v>
      </c>
      <c r="C189" s="267">
        <v>0</v>
      </c>
      <c r="D189" s="455">
        <v>209</v>
      </c>
      <c r="E189" s="274">
        <v>0</v>
      </c>
      <c r="F189" s="61">
        <v>1</v>
      </c>
      <c r="G189" s="329">
        <v>0</v>
      </c>
      <c r="H189" s="328">
        <v>0</v>
      </c>
      <c r="I189" s="616">
        <v>14.9</v>
      </c>
      <c r="J189" s="326">
        <v>0</v>
      </c>
      <c r="K189" s="208">
        <v>0</v>
      </c>
      <c r="L189" s="254">
        <v>0</v>
      </c>
      <c r="M189" s="228">
        <v>65.297092288242723</v>
      </c>
      <c r="N189" s="229">
        <v>1.6048192771084335</v>
      </c>
      <c r="O189" s="106">
        <v>24</v>
      </c>
      <c r="P189" s="299" t="s">
        <v>2122</v>
      </c>
      <c r="Q189" s="300" t="s">
        <v>2122</v>
      </c>
      <c r="R189" s="221" t="s">
        <v>2122</v>
      </c>
      <c r="S189" s="198" t="s">
        <v>2122</v>
      </c>
      <c r="T189" s="90" t="s">
        <v>2122</v>
      </c>
      <c r="U189" s="90" t="s">
        <v>2122</v>
      </c>
      <c r="V189" s="246" t="s">
        <v>2122</v>
      </c>
      <c r="W189" s="248" t="s">
        <v>2122</v>
      </c>
      <c r="X189" s="198" t="s">
        <v>2122</v>
      </c>
      <c r="Y189" s="433" t="s">
        <v>2122</v>
      </c>
      <c r="Z189" s="248" t="s">
        <v>2122</v>
      </c>
      <c r="AA189" s="243" t="s">
        <v>2122</v>
      </c>
      <c r="AB189" s="433" t="s">
        <v>2122</v>
      </c>
      <c r="AC189" s="248" t="s">
        <v>2122</v>
      </c>
      <c r="AD189" s="693">
        <v>-19.05</v>
      </c>
    </row>
    <row r="190" spans="1:30" x14ac:dyDescent="0.25">
      <c r="A190" s="267">
        <f>B190</f>
        <v>216</v>
      </c>
      <c r="B190" s="267">
        <v>216</v>
      </c>
      <c r="C190" s="267">
        <v>0</v>
      </c>
      <c r="D190" s="455">
        <v>210</v>
      </c>
      <c r="E190" s="221">
        <v>0</v>
      </c>
      <c r="F190" s="61">
        <v>0</v>
      </c>
      <c r="G190" s="325">
        <v>0</v>
      </c>
      <c r="H190" s="325">
        <v>0</v>
      </c>
      <c r="I190" s="616">
        <v>13.8</v>
      </c>
      <c r="J190" s="326">
        <v>0</v>
      </c>
      <c r="K190" s="208">
        <v>0</v>
      </c>
      <c r="L190" s="254">
        <v>0</v>
      </c>
      <c r="M190" s="228">
        <v>65.441441441441441</v>
      </c>
      <c r="N190" s="229">
        <v>1.098950524737631</v>
      </c>
      <c r="O190" s="106">
        <v>25</v>
      </c>
      <c r="P190" s="299" t="s">
        <v>2122</v>
      </c>
      <c r="Q190" s="300" t="s">
        <v>2122</v>
      </c>
      <c r="R190" s="221" t="s">
        <v>2122</v>
      </c>
      <c r="S190" s="198" t="s">
        <v>2122</v>
      </c>
      <c r="T190" s="90" t="s">
        <v>2122</v>
      </c>
      <c r="U190" s="90" t="s">
        <v>2122</v>
      </c>
      <c r="V190" s="246" t="s">
        <v>2122</v>
      </c>
      <c r="W190" s="248" t="s">
        <v>2122</v>
      </c>
      <c r="X190" s="198" t="s">
        <v>2122</v>
      </c>
      <c r="Y190" s="433" t="s">
        <v>2122</v>
      </c>
      <c r="Z190" s="248" t="s">
        <v>2122</v>
      </c>
      <c r="AA190" s="243" t="s">
        <v>2122</v>
      </c>
      <c r="AB190" s="433" t="s">
        <v>2122</v>
      </c>
      <c r="AC190" s="248" t="s">
        <v>2122</v>
      </c>
      <c r="AD190" s="693">
        <v>-24.33</v>
      </c>
    </row>
    <row r="191" spans="1:30" x14ac:dyDescent="0.25">
      <c r="A191" s="267">
        <f>B191</f>
        <v>217</v>
      </c>
      <c r="B191" s="267">
        <v>217</v>
      </c>
      <c r="C191" s="267">
        <v>0</v>
      </c>
      <c r="D191" s="902">
        <v>211</v>
      </c>
      <c r="E191" s="221">
        <v>0</v>
      </c>
      <c r="F191" s="61">
        <v>1</v>
      </c>
      <c r="G191" s="329">
        <v>0</v>
      </c>
      <c r="H191" s="328">
        <v>0</v>
      </c>
      <c r="I191" s="616">
        <v>15.9</v>
      </c>
      <c r="J191" s="326">
        <v>0</v>
      </c>
      <c r="K191" s="208">
        <v>0</v>
      </c>
      <c r="L191" s="315">
        <v>0</v>
      </c>
      <c r="M191" s="228">
        <v>59.385171790235077</v>
      </c>
      <c r="N191" s="229">
        <v>0.67725752508361203</v>
      </c>
      <c r="O191" s="106">
        <v>23</v>
      </c>
      <c r="P191" s="299" t="s">
        <v>2122</v>
      </c>
      <c r="Q191" s="300" t="s">
        <v>2122</v>
      </c>
      <c r="R191" s="221" t="s">
        <v>2122</v>
      </c>
      <c r="S191" s="198" t="s">
        <v>2122</v>
      </c>
      <c r="T191" s="90" t="s">
        <v>2122</v>
      </c>
      <c r="U191" s="90" t="s">
        <v>2122</v>
      </c>
      <c r="V191" s="246" t="s">
        <v>2122</v>
      </c>
      <c r="W191" s="248" t="s">
        <v>2122</v>
      </c>
      <c r="X191" s="198" t="s">
        <v>2122</v>
      </c>
      <c r="Y191" s="433" t="s">
        <v>2122</v>
      </c>
      <c r="Z191" s="248" t="s">
        <v>2122</v>
      </c>
      <c r="AA191" s="243" t="s">
        <v>2122</v>
      </c>
      <c r="AB191" s="433" t="s">
        <v>2122</v>
      </c>
      <c r="AC191" s="248" t="s">
        <v>2122</v>
      </c>
      <c r="AD191" s="693">
        <v>-23.43</v>
      </c>
    </row>
    <row r="192" spans="1:30" x14ac:dyDescent="0.25">
      <c r="A192" s="267">
        <f>B192</f>
        <v>218</v>
      </c>
      <c r="B192" s="267">
        <v>218</v>
      </c>
      <c r="C192" s="267">
        <v>0</v>
      </c>
      <c r="D192" s="455">
        <v>212</v>
      </c>
      <c r="E192" s="221">
        <v>0</v>
      </c>
      <c r="F192" s="61">
        <v>0</v>
      </c>
      <c r="G192" s="329">
        <v>0</v>
      </c>
      <c r="H192" s="328">
        <v>0</v>
      </c>
      <c r="I192" s="616">
        <v>12.8</v>
      </c>
      <c r="J192" s="326">
        <v>0</v>
      </c>
      <c r="K192" s="208">
        <v>0</v>
      </c>
      <c r="L192" s="254">
        <v>0</v>
      </c>
      <c r="M192" s="228">
        <v>66.57824933687003</v>
      </c>
      <c r="N192" s="229">
        <v>1.5297202797202796</v>
      </c>
      <c r="O192" s="106">
        <v>30</v>
      </c>
      <c r="P192" s="362" t="s">
        <v>2122</v>
      </c>
      <c r="Q192" s="244" t="s">
        <v>2122</v>
      </c>
      <c r="R192" s="61" t="s">
        <v>2122</v>
      </c>
      <c r="S192" s="200" t="s">
        <v>2122</v>
      </c>
      <c r="T192" s="90" t="s">
        <v>2122</v>
      </c>
      <c r="U192" s="90" t="s">
        <v>2122</v>
      </c>
      <c r="V192" s="69" t="s">
        <v>2122</v>
      </c>
      <c r="W192" s="248" t="s">
        <v>2122</v>
      </c>
      <c r="X192" s="200" t="s">
        <v>2122</v>
      </c>
      <c r="Y192" s="433" t="s">
        <v>2122</v>
      </c>
      <c r="Z192" s="248" t="s">
        <v>2122</v>
      </c>
      <c r="AA192" s="243" t="s">
        <v>2122</v>
      </c>
      <c r="AB192" s="433" t="s">
        <v>2122</v>
      </c>
      <c r="AC192" s="248" t="s">
        <v>2122</v>
      </c>
      <c r="AD192" s="693">
        <v>-25.41</v>
      </c>
    </row>
    <row r="193" spans="1:30" x14ac:dyDescent="0.25">
      <c r="A193" s="267">
        <f>B193</f>
        <v>219</v>
      </c>
      <c r="B193" s="267">
        <v>219</v>
      </c>
      <c r="C193" s="267">
        <v>0</v>
      </c>
      <c r="D193" s="455">
        <v>213</v>
      </c>
      <c r="E193" s="274">
        <v>0</v>
      </c>
      <c r="F193" s="61">
        <v>1</v>
      </c>
      <c r="G193" s="329">
        <v>0</v>
      </c>
      <c r="H193" s="328">
        <v>0</v>
      </c>
      <c r="I193" s="616">
        <v>13.5</v>
      </c>
      <c r="J193" s="326">
        <v>0</v>
      </c>
      <c r="K193" s="208">
        <v>0</v>
      </c>
      <c r="L193" s="254">
        <v>0</v>
      </c>
      <c r="M193" s="228">
        <v>61.091234347048292</v>
      </c>
      <c r="N193" s="229">
        <v>1.846153846153846</v>
      </c>
      <c r="O193" s="106">
        <v>25</v>
      </c>
      <c r="P193" s="362" t="s">
        <v>2122</v>
      </c>
      <c r="Q193" s="244" t="s">
        <v>2122</v>
      </c>
      <c r="R193" s="61" t="s">
        <v>2122</v>
      </c>
      <c r="S193" s="200" t="s">
        <v>2122</v>
      </c>
      <c r="T193" s="90" t="s">
        <v>2122</v>
      </c>
      <c r="U193" s="90" t="s">
        <v>2122</v>
      </c>
      <c r="V193" s="69" t="s">
        <v>2122</v>
      </c>
      <c r="W193" s="248" t="s">
        <v>2122</v>
      </c>
      <c r="X193" s="200" t="s">
        <v>2122</v>
      </c>
      <c r="Y193" s="433" t="s">
        <v>2122</v>
      </c>
      <c r="Z193" s="248" t="s">
        <v>2122</v>
      </c>
      <c r="AA193" s="243" t="s">
        <v>2122</v>
      </c>
      <c r="AB193" s="433" t="s">
        <v>2122</v>
      </c>
      <c r="AC193" s="248" t="s">
        <v>2122</v>
      </c>
      <c r="AD193" s="693">
        <v>-29.22</v>
      </c>
    </row>
    <row r="194" spans="1:30" x14ac:dyDescent="0.25">
      <c r="A194" s="267">
        <f>B194</f>
        <v>220</v>
      </c>
      <c r="B194" s="267">
        <v>220</v>
      </c>
      <c r="C194" s="267">
        <v>0</v>
      </c>
      <c r="D194" s="902">
        <v>214</v>
      </c>
      <c r="E194" s="221">
        <v>0</v>
      </c>
      <c r="F194" s="221">
        <v>1</v>
      </c>
      <c r="G194" s="329">
        <v>0</v>
      </c>
      <c r="H194" s="328">
        <v>0</v>
      </c>
      <c r="I194" s="606">
        <v>15</v>
      </c>
      <c r="J194" s="326">
        <v>0</v>
      </c>
      <c r="K194" s="208">
        <v>0</v>
      </c>
      <c r="L194" s="254">
        <v>0</v>
      </c>
      <c r="M194" s="228">
        <v>60.994995584339129</v>
      </c>
      <c r="N194" s="229">
        <v>1.9330453563714904</v>
      </c>
      <c r="O194" s="106">
        <v>30.5</v>
      </c>
      <c r="P194" s="362" t="s">
        <v>2122</v>
      </c>
      <c r="Q194" s="244" t="s">
        <v>2122</v>
      </c>
      <c r="R194" s="61" t="s">
        <v>2122</v>
      </c>
      <c r="S194" s="200" t="s">
        <v>2122</v>
      </c>
      <c r="T194" s="90" t="s">
        <v>2122</v>
      </c>
      <c r="U194" s="90" t="s">
        <v>2122</v>
      </c>
      <c r="V194" s="69" t="s">
        <v>2122</v>
      </c>
      <c r="W194" s="248" t="s">
        <v>2122</v>
      </c>
      <c r="X194" s="200" t="s">
        <v>2122</v>
      </c>
      <c r="Y194" s="433" t="s">
        <v>2122</v>
      </c>
      <c r="Z194" s="248" t="s">
        <v>2122</v>
      </c>
      <c r="AA194" s="243" t="s">
        <v>2122</v>
      </c>
      <c r="AB194" s="433" t="s">
        <v>2122</v>
      </c>
      <c r="AC194" s="248" t="s">
        <v>2122</v>
      </c>
      <c r="AD194" s="693">
        <v>-26.46</v>
      </c>
    </row>
    <row r="195" spans="1:30" x14ac:dyDescent="0.25">
      <c r="A195" s="267">
        <f>B195</f>
        <v>221</v>
      </c>
      <c r="B195" s="267">
        <v>221</v>
      </c>
      <c r="C195" s="267">
        <v>0</v>
      </c>
      <c r="D195" s="455">
        <v>215</v>
      </c>
      <c r="E195" s="221">
        <v>0</v>
      </c>
      <c r="F195" s="221">
        <v>1</v>
      </c>
      <c r="G195" s="329">
        <v>0</v>
      </c>
      <c r="H195" s="328">
        <v>0</v>
      </c>
      <c r="I195" s="616">
        <v>15.3</v>
      </c>
      <c r="J195" s="326">
        <v>0</v>
      </c>
      <c r="K195" s="208">
        <v>0</v>
      </c>
      <c r="L195" s="254">
        <v>0</v>
      </c>
      <c r="M195" s="228">
        <v>60.889355742296928</v>
      </c>
      <c r="N195" s="229">
        <v>1.5139860139860137</v>
      </c>
      <c r="O195" s="106">
        <v>26</v>
      </c>
      <c r="P195" s="299" t="s">
        <v>2122</v>
      </c>
      <c r="Q195" s="300" t="s">
        <v>2122</v>
      </c>
      <c r="R195" s="221" t="s">
        <v>2122</v>
      </c>
      <c r="S195" s="198" t="s">
        <v>2122</v>
      </c>
      <c r="T195" s="90" t="s">
        <v>2122</v>
      </c>
      <c r="U195" s="90" t="s">
        <v>2122</v>
      </c>
      <c r="V195" s="246" t="s">
        <v>2122</v>
      </c>
      <c r="W195" s="248" t="s">
        <v>2122</v>
      </c>
      <c r="X195" s="198" t="s">
        <v>2122</v>
      </c>
      <c r="Y195" s="433" t="s">
        <v>2122</v>
      </c>
      <c r="Z195" s="248" t="s">
        <v>2122</v>
      </c>
      <c r="AA195" s="243" t="s">
        <v>2122</v>
      </c>
      <c r="AB195" s="433" t="s">
        <v>2122</v>
      </c>
      <c r="AC195" s="248" t="s">
        <v>2122</v>
      </c>
      <c r="AD195" s="693">
        <v>-22.89</v>
      </c>
    </row>
    <row r="196" spans="1:30" x14ac:dyDescent="0.25">
      <c r="A196" s="267">
        <f>B196</f>
        <v>222</v>
      </c>
      <c r="B196" s="267">
        <v>222</v>
      </c>
      <c r="C196" s="267">
        <v>0</v>
      </c>
      <c r="D196" s="455">
        <v>216</v>
      </c>
      <c r="E196" s="221">
        <v>0</v>
      </c>
      <c r="F196" s="221">
        <v>1</v>
      </c>
      <c r="G196" s="329">
        <v>0</v>
      </c>
      <c r="H196" s="328">
        <v>0</v>
      </c>
      <c r="I196" s="606">
        <v>13.7</v>
      </c>
      <c r="J196" s="326">
        <v>0</v>
      </c>
      <c r="K196" s="208">
        <v>0</v>
      </c>
      <c r="L196" s="254">
        <v>0</v>
      </c>
      <c r="M196" s="228">
        <v>50.774612693653175</v>
      </c>
      <c r="N196" s="229">
        <v>1.5837563451776651</v>
      </c>
      <c r="O196" s="106">
        <v>25</v>
      </c>
      <c r="P196" s="299" t="s">
        <v>2122</v>
      </c>
      <c r="Q196" s="300" t="s">
        <v>2122</v>
      </c>
      <c r="R196" s="221" t="s">
        <v>2122</v>
      </c>
      <c r="S196" s="198" t="s">
        <v>2122</v>
      </c>
      <c r="T196" s="90" t="s">
        <v>2122</v>
      </c>
      <c r="U196" s="90" t="s">
        <v>2122</v>
      </c>
      <c r="V196" s="246" t="s">
        <v>2122</v>
      </c>
      <c r="W196" s="248" t="s">
        <v>2122</v>
      </c>
      <c r="X196" s="198" t="s">
        <v>2122</v>
      </c>
      <c r="Y196" s="433" t="s">
        <v>2122</v>
      </c>
      <c r="Z196" s="248" t="s">
        <v>2122</v>
      </c>
      <c r="AA196" s="243" t="s">
        <v>2122</v>
      </c>
      <c r="AB196" s="433" t="s">
        <v>2122</v>
      </c>
      <c r="AC196" s="248" t="s">
        <v>2122</v>
      </c>
      <c r="AD196" s="693">
        <v>-31.58</v>
      </c>
    </row>
    <row r="197" spans="1:30" x14ac:dyDescent="0.25">
      <c r="A197" s="267">
        <f>B197</f>
        <v>223</v>
      </c>
      <c r="B197" s="267">
        <v>223</v>
      </c>
      <c r="C197" s="267">
        <v>0</v>
      </c>
      <c r="D197" s="902">
        <v>217</v>
      </c>
      <c r="E197" s="274">
        <v>0</v>
      </c>
      <c r="F197" s="221">
        <v>1</v>
      </c>
      <c r="G197" s="329">
        <v>0</v>
      </c>
      <c r="H197" s="328">
        <v>0</v>
      </c>
      <c r="I197" s="606">
        <v>14.6</v>
      </c>
      <c r="J197" s="326">
        <v>0</v>
      </c>
      <c r="K197" s="208">
        <v>0</v>
      </c>
      <c r="L197" s="254">
        <v>0</v>
      </c>
      <c r="M197" s="228">
        <v>62.557226945716152</v>
      </c>
      <c r="N197" s="229">
        <v>2.068241469816273</v>
      </c>
      <c r="O197" s="106">
        <v>28</v>
      </c>
      <c r="P197" s="299" t="s">
        <v>2122</v>
      </c>
      <c r="Q197" s="300" t="s">
        <v>2122</v>
      </c>
      <c r="R197" s="221" t="s">
        <v>2122</v>
      </c>
      <c r="S197" s="198" t="s">
        <v>2122</v>
      </c>
      <c r="T197" s="90" t="s">
        <v>2122</v>
      </c>
      <c r="U197" s="90" t="s">
        <v>2122</v>
      </c>
      <c r="V197" s="246" t="s">
        <v>2122</v>
      </c>
      <c r="W197" s="248" t="s">
        <v>2122</v>
      </c>
      <c r="X197" s="198" t="s">
        <v>2122</v>
      </c>
      <c r="Y197" s="433" t="s">
        <v>2122</v>
      </c>
      <c r="Z197" s="248" t="s">
        <v>2122</v>
      </c>
      <c r="AA197" s="243" t="s">
        <v>2122</v>
      </c>
      <c r="AB197" s="433" t="s">
        <v>2122</v>
      </c>
      <c r="AC197" s="248" t="s">
        <v>2122</v>
      </c>
      <c r="AD197" s="693">
        <v>-23.23</v>
      </c>
    </row>
    <row r="198" spans="1:30" x14ac:dyDescent="0.25">
      <c r="A198" s="267">
        <f>B198</f>
        <v>224</v>
      </c>
      <c r="B198" s="267">
        <v>224</v>
      </c>
      <c r="C198" s="267">
        <v>0</v>
      </c>
      <c r="D198" s="455">
        <v>218</v>
      </c>
      <c r="E198" s="221">
        <v>0</v>
      </c>
      <c r="F198" s="221">
        <v>1</v>
      </c>
      <c r="G198" s="329">
        <v>0</v>
      </c>
      <c r="H198" s="328">
        <v>0</v>
      </c>
      <c r="I198" s="616">
        <v>15.8</v>
      </c>
      <c r="J198" s="326">
        <v>0</v>
      </c>
      <c r="K198" s="208">
        <v>0</v>
      </c>
      <c r="L198" s="254">
        <v>0</v>
      </c>
      <c r="M198" s="228">
        <v>68.408662900188332</v>
      </c>
      <c r="N198" s="229">
        <v>1.4108352144469527</v>
      </c>
      <c r="O198" s="106">
        <v>24</v>
      </c>
      <c r="P198" s="299" t="s">
        <v>2122</v>
      </c>
      <c r="Q198" s="300" t="s">
        <v>2122</v>
      </c>
      <c r="R198" s="221" t="s">
        <v>2122</v>
      </c>
      <c r="S198" s="198" t="s">
        <v>2122</v>
      </c>
      <c r="T198" s="90" t="s">
        <v>2122</v>
      </c>
      <c r="U198" s="90" t="s">
        <v>2122</v>
      </c>
      <c r="V198" s="246" t="s">
        <v>2122</v>
      </c>
      <c r="W198" s="248" t="s">
        <v>2122</v>
      </c>
      <c r="X198" s="198" t="s">
        <v>2122</v>
      </c>
      <c r="Y198" s="433" t="s">
        <v>2122</v>
      </c>
      <c r="Z198" s="248" t="s">
        <v>2122</v>
      </c>
      <c r="AA198" s="243" t="s">
        <v>2122</v>
      </c>
      <c r="AB198" s="433" t="s">
        <v>2122</v>
      </c>
      <c r="AC198" s="248" t="s">
        <v>2122</v>
      </c>
      <c r="AD198" s="693">
        <v>-25.81</v>
      </c>
    </row>
    <row r="199" spans="1:30" x14ac:dyDescent="0.25">
      <c r="A199" s="267">
        <f>B199</f>
        <v>225</v>
      </c>
      <c r="B199" s="267">
        <v>225</v>
      </c>
      <c r="C199" s="267">
        <v>0</v>
      </c>
      <c r="D199" s="455">
        <v>219</v>
      </c>
      <c r="E199" s="221">
        <v>0</v>
      </c>
      <c r="F199" s="221">
        <v>1</v>
      </c>
      <c r="G199" s="329">
        <v>0</v>
      </c>
      <c r="H199" s="328">
        <v>0</v>
      </c>
      <c r="I199" s="616">
        <v>14.8</v>
      </c>
      <c r="J199" s="326">
        <v>0</v>
      </c>
      <c r="K199" s="208">
        <v>0</v>
      </c>
      <c r="L199" s="254">
        <v>0</v>
      </c>
      <c r="M199" s="228">
        <v>64.506290507052995</v>
      </c>
      <c r="N199" s="229">
        <v>0.88831615120274909</v>
      </c>
      <c r="O199" s="106">
        <v>18</v>
      </c>
      <c r="P199" s="299" t="s">
        <v>2122</v>
      </c>
      <c r="Q199" s="300" t="s">
        <v>2122</v>
      </c>
      <c r="R199" s="221" t="s">
        <v>2122</v>
      </c>
      <c r="S199" s="198" t="s">
        <v>2122</v>
      </c>
      <c r="T199" s="90" t="s">
        <v>2122</v>
      </c>
      <c r="U199" s="90" t="s">
        <v>2122</v>
      </c>
      <c r="V199" s="246" t="s">
        <v>2122</v>
      </c>
      <c r="W199" s="248" t="s">
        <v>2122</v>
      </c>
      <c r="X199" s="198" t="s">
        <v>2122</v>
      </c>
      <c r="Y199" s="433" t="s">
        <v>2122</v>
      </c>
      <c r="Z199" s="248" t="s">
        <v>2122</v>
      </c>
      <c r="AA199" s="243" t="s">
        <v>2122</v>
      </c>
      <c r="AB199" s="433" t="s">
        <v>2122</v>
      </c>
      <c r="AC199" s="248" t="s">
        <v>2122</v>
      </c>
      <c r="AD199" s="693">
        <v>-24.89</v>
      </c>
    </row>
    <row r="200" spans="1:30" x14ac:dyDescent="0.25">
      <c r="A200" s="267">
        <f>B200</f>
        <v>226</v>
      </c>
      <c r="B200" s="267">
        <v>226</v>
      </c>
      <c r="C200" s="267">
        <v>0</v>
      </c>
      <c r="D200" s="902">
        <v>220</v>
      </c>
      <c r="E200" s="221">
        <v>0</v>
      </c>
      <c r="F200" s="221">
        <v>1</v>
      </c>
      <c r="G200" s="329">
        <v>0</v>
      </c>
      <c r="H200" s="328">
        <v>0</v>
      </c>
      <c r="I200" s="606">
        <v>15.2</v>
      </c>
      <c r="J200" s="326">
        <v>0</v>
      </c>
      <c r="K200" s="208">
        <v>0</v>
      </c>
      <c r="L200" s="254">
        <v>0</v>
      </c>
      <c r="M200" s="228">
        <v>67.79575328614763</v>
      </c>
      <c r="N200" s="229">
        <v>1.3402298850574712</v>
      </c>
      <c r="O200" s="106">
        <v>28</v>
      </c>
      <c r="P200" s="299" t="s">
        <v>2122</v>
      </c>
      <c r="Q200" s="300" t="s">
        <v>2122</v>
      </c>
      <c r="R200" s="221" t="s">
        <v>2122</v>
      </c>
      <c r="S200" s="198" t="s">
        <v>2122</v>
      </c>
      <c r="T200" s="90" t="s">
        <v>2122</v>
      </c>
      <c r="U200" s="90" t="s">
        <v>2122</v>
      </c>
      <c r="V200" s="246" t="s">
        <v>2122</v>
      </c>
      <c r="W200" s="248" t="s">
        <v>2122</v>
      </c>
      <c r="X200" s="198" t="s">
        <v>2122</v>
      </c>
      <c r="Y200" s="433" t="s">
        <v>2122</v>
      </c>
      <c r="Z200" s="248" t="s">
        <v>2122</v>
      </c>
      <c r="AA200" s="243" t="s">
        <v>2122</v>
      </c>
      <c r="AB200" s="433" t="s">
        <v>2122</v>
      </c>
      <c r="AC200" s="248" t="s">
        <v>2122</v>
      </c>
      <c r="AD200" s="693">
        <v>-22.56</v>
      </c>
    </row>
    <row r="201" spans="1:30" x14ac:dyDescent="0.25">
      <c r="A201" s="267">
        <f>B201</f>
        <v>227</v>
      </c>
      <c r="B201" s="267">
        <v>227</v>
      </c>
      <c r="C201" s="267">
        <v>0</v>
      </c>
      <c r="D201" s="455">
        <v>221</v>
      </c>
      <c r="E201" s="274">
        <v>0</v>
      </c>
      <c r="F201" s="221">
        <v>1</v>
      </c>
      <c r="G201" s="329">
        <v>0</v>
      </c>
      <c r="H201" s="328">
        <v>0</v>
      </c>
      <c r="I201" s="621">
        <v>14.5</v>
      </c>
      <c r="J201" s="326">
        <v>0</v>
      </c>
      <c r="K201" s="208">
        <v>0</v>
      </c>
      <c r="L201" s="254">
        <v>0</v>
      </c>
      <c r="M201" s="228">
        <v>58.547910510764034</v>
      </c>
      <c r="N201" s="229">
        <v>1.167953667953668</v>
      </c>
      <c r="O201" s="106">
        <v>24</v>
      </c>
      <c r="P201" s="299" t="s">
        <v>2122</v>
      </c>
      <c r="Q201" s="300" t="s">
        <v>2122</v>
      </c>
      <c r="R201" s="221" t="s">
        <v>2122</v>
      </c>
      <c r="S201" s="198" t="s">
        <v>2122</v>
      </c>
      <c r="T201" s="90" t="s">
        <v>2122</v>
      </c>
      <c r="U201" s="90" t="s">
        <v>2122</v>
      </c>
      <c r="V201" s="246" t="s">
        <v>2122</v>
      </c>
      <c r="W201" s="248" t="s">
        <v>2122</v>
      </c>
      <c r="X201" s="198" t="s">
        <v>2122</v>
      </c>
      <c r="Y201" s="433" t="s">
        <v>2122</v>
      </c>
      <c r="Z201" s="248" t="s">
        <v>2122</v>
      </c>
      <c r="AA201" s="243" t="s">
        <v>2122</v>
      </c>
      <c r="AB201" s="433" t="s">
        <v>2122</v>
      </c>
      <c r="AC201" s="248" t="s">
        <v>2122</v>
      </c>
      <c r="AD201" s="693">
        <v>-25.56</v>
      </c>
    </row>
    <row r="202" spans="1:30" x14ac:dyDescent="0.25">
      <c r="A202" s="267">
        <f>B202</f>
        <v>228</v>
      </c>
      <c r="B202" s="267">
        <v>228</v>
      </c>
      <c r="C202" s="267">
        <v>0</v>
      </c>
      <c r="D202" s="455">
        <v>222</v>
      </c>
      <c r="E202" s="221">
        <v>0</v>
      </c>
      <c r="F202" s="221">
        <v>1</v>
      </c>
      <c r="G202" s="329">
        <v>0</v>
      </c>
      <c r="H202" s="328">
        <v>0</v>
      </c>
      <c r="I202" s="606">
        <v>14.5</v>
      </c>
      <c r="J202" s="326">
        <v>0</v>
      </c>
      <c r="K202" s="208">
        <v>0</v>
      </c>
      <c r="L202" s="254">
        <v>0</v>
      </c>
      <c r="M202" s="228">
        <v>61.781512605042025</v>
      </c>
      <c r="N202" s="229">
        <v>1.2685589519650655</v>
      </c>
      <c r="O202" s="106">
        <v>24</v>
      </c>
      <c r="P202" s="299" t="s">
        <v>2122</v>
      </c>
      <c r="Q202" s="300" t="s">
        <v>2122</v>
      </c>
      <c r="R202" s="221" t="s">
        <v>2122</v>
      </c>
      <c r="S202" s="198" t="s">
        <v>2122</v>
      </c>
      <c r="T202" s="90" t="s">
        <v>2122</v>
      </c>
      <c r="U202" s="90" t="s">
        <v>2122</v>
      </c>
      <c r="V202" s="246" t="s">
        <v>2122</v>
      </c>
      <c r="W202" s="248" t="s">
        <v>2122</v>
      </c>
      <c r="X202" s="198" t="s">
        <v>2122</v>
      </c>
      <c r="Y202" s="433" t="s">
        <v>2122</v>
      </c>
      <c r="Z202" s="248" t="s">
        <v>2122</v>
      </c>
      <c r="AA202" s="243" t="s">
        <v>2122</v>
      </c>
      <c r="AB202" s="433" t="s">
        <v>2122</v>
      </c>
      <c r="AC202" s="248" t="s">
        <v>2122</v>
      </c>
      <c r="AD202" s="693">
        <v>-25.84</v>
      </c>
    </row>
    <row r="203" spans="1:30" x14ac:dyDescent="0.25">
      <c r="A203" s="267">
        <f>B203</f>
        <v>229</v>
      </c>
      <c r="B203" s="267">
        <v>229</v>
      </c>
      <c r="C203" s="267">
        <v>0</v>
      </c>
      <c r="D203" s="902">
        <v>223</v>
      </c>
      <c r="E203" s="221">
        <v>0</v>
      </c>
      <c r="F203" s="221">
        <v>1</v>
      </c>
      <c r="G203" s="329">
        <v>0</v>
      </c>
      <c r="H203" s="711">
        <v>0</v>
      </c>
      <c r="I203" s="606">
        <v>14.3</v>
      </c>
      <c r="J203" s="326">
        <v>0</v>
      </c>
      <c r="K203" s="221">
        <v>0</v>
      </c>
      <c r="L203" s="282">
        <v>0</v>
      </c>
      <c r="M203" s="228">
        <v>71.841851494696229</v>
      </c>
      <c r="N203" s="229">
        <v>1.0623742454728369</v>
      </c>
      <c r="O203" s="106" t="s">
        <v>2122</v>
      </c>
      <c r="P203" s="299" t="s">
        <v>2122</v>
      </c>
      <c r="Q203" s="300" t="s">
        <v>2122</v>
      </c>
      <c r="R203" s="221" t="s">
        <v>2122</v>
      </c>
      <c r="S203" s="198" t="s">
        <v>2122</v>
      </c>
      <c r="T203" s="90" t="s">
        <v>2122</v>
      </c>
      <c r="U203" s="90" t="s">
        <v>2122</v>
      </c>
      <c r="V203" s="246" t="s">
        <v>2122</v>
      </c>
      <c r="W203" s="248" t="s">
        <v>2122</v>
      </c>
      <c r="X203" s="198" t="s">
        <v>2122</v>
      </c>
      <c r="Y203" s="433" t="s">
        <v>2122</v>
      </c>
      <c r="Z203" s="248" t="s">
        <v>2122</v>
      </c>
      <c r="AA203" s="243" t="s">
        <v>2122</v>
      </c>
      <c r="AB203" s="433" t="s">
        <v>2122</v>
      </c>
      <c r="AC203" s="248" t="s">
        <v>2122</v>
      </c>
      <c r="AD203" s="693">
        <v>-29.73</v>
      </c>
    </row>
    <row r="204" spans="1:30" x14ac:dyDescent="0.25">
      <c r="A204" s="267">
        <f>B204</f>
        <v>230</v>
      </c>
      <c r="B204" s="267">
        <v>230</v>
      </c>
      <c r="C204" s="267">
        <v>0</v>
      </c>
      <c r="D204" s="455">
        <v>224</v>
      </c>
      <c r="E204" s="221">
        <v>0</v>
      </c>
      <c r="F204" s="221">
        <v>1</v>
      </c>
      <c r="G204" s="329">
        <v>0</v>
      </c>
      <c r="H204" s="328">
        <v>0</v>
      </c>
      <c r="I204" s="606">
        <v>12.9</v>
      </c>
      <c r="J204" s="326">
        <v>0</v>
      </c>
      <c r="K204" s="208">
        <v>0</v>
      </c>
      <c r="L204" s="315">
        <v>0</v>
      </c>
      <c r="M204" s="228">
        <v>69.71894832275612</v>
      </c>
      <c r="N204" s="229">
        <v>0.96495327102803741</v>
      </c>
      <c r="O204" s="106">
        <v>26</v>
      </c>
      <c r="P204" s="299" t="s">
        <v>2122</v>
      </c>
      <c r="Q204" s="300" t="s">
        <v>2122</v>
      </c>
      <c r="R204" s="221" t="s">
        <v>2122</v>
      </c>
      <c r="S204" s="198" t="s">
        <v>2122</v>
      </c>
      <c r="T204" s="90" t="s">
        <v>2122</v>
      </c>
      <c r="U204" s="90" t="s">
        <v>2122</v>
      </c>
      <c r="V204" s="246" t="s">
        <v>2122</v>
      </c>
      <c r="W204" s="248" t="s">
        <v>2122</v>
      </c>
      <c r="X204" s="198" t="s">
        <v>2122</v>
      </c>
      <c r="Y204" s="433" t="s">
        <v>2122</v>
      </c>
      <c r="Z204" s="248" t="s">
        <v>2122</v>
      </c>
      <c r="AA204" s="243" t="s">
        <v>2122</v>
      </c>
      <c r="AB204" s="433" t="s">
        <v>2122</v>
      </c>
      <c r="AC204" s="248" t="s">
        <v>2122</v>
      </c>
      <c r="AD204" s="693">
        <v>-23.09</v>
      </c>
    </row>
    <row r="205" spans="1:30" x14ac:dyDescent="0.25">
      <c r="A205" s="267">
        <f>B205</f>
        <v>231</v>
      </c>
      <c r="B205" s="267">
        <v>231</v>
      </c>
      <c r="C205" s="267">
        <v>0</v>
      </c>
      <c r="D205" s="455">
        <v>225</v>
      </c>
      <c r="E205" s="274">
        <v>0</v>
      </c>
      <c r="F205" s="221">
        <v>1</v>
      </c>
      <c r="G205" s="329">
        <v>0</v>
      </c>
      <c r="H205" s="711">
        <v>0</v>
      </c>
      <c r="I205" s="606">
        <v>15.4</v>
      </c>
      <c r="J205" s="326">
        <v>0</v>
      </c>
      <c r="K205" s="221">
        <v>0</v>
      </c>
      <c r="L205" s="282">
        <v>0</v>
      </c>
      <c r="M205" s="228">
        <v>61.468212153143668</v>
      </c>
      <c r="N205" s="229">
        <v>1.4866180048661801</v>
      </c>
      <c r="O205" s="106">
        <v>22</v>
      </c>
      <c r="P205" s="299" t="s">
        <v>2122</v>
      </c>
      <c r="Q205" s="300" t="s">
        <v>2122</v>
      </c>
      <c r="R205" s="221" t="s">
        <v>2122</v>
      </c>
      <c r="S205" s="198" t="s">
        <v>2122</v>
      </c>
      <c r="T205" s="90" t="s">
        <v>2122</v>
      </c>
      <c r="U205" s="90" t="s">
        <v>2122</v>
      </c>
      <c r="V205" s="246" t="s">
        <v>2122</v>
      </c>
      <c r="W205" s="248" t="s">
        <v>2122</v>
      </c>
      <c r="X205" s="198" t="s">
        <v>2122</v>
      </c>
      <c r="Y205" s="433" t="s">
        <v>2122</v>
      </c>
      <c r="Z205" s="248" t="s">
        <v>2122</v>
      </c>
      <c r="AA205" s="243" t="s">
        <v>2122</v>
      </c>
      <c r="AB205" s="433" t="s">
        <v>2122</v>
      </c>
      <c r="AC205" s="248" t="s">
        <v>2122</v>
      </c>
      <c r="AD205" s="693">
        <v>-21.4</v>
      </c>
    </row>
    <row r="206" spans="1:30" x14ac:dyDescent="0.25">
      <c r="A206" s="267">
        <f>B206</f>
        <v>232</v>
      </c>
      <c r="B206" s="267">
        <v>232</v>
      </c>
      <c r="C206" s="267">
        <v>0</v>
      </c>
      <c r="D206" s="902">
        <v>226</v>
      </c>
      <c r="E206" s="221">
        <v>0</v>
      </c>
      <c r="F206" s="221">
        <v>1</v>
      </c>
      <c r="G206" s="329">
        <v>0</v>
      </c>
      <c r="H206" s="711">
        <v>0</v>
      </c>
      <c r="I206" s="616">
        <v>14.8</v>
      </c>
      <c r="J206" s="326">
        <v>0</v>
      </c>
      <c r="K206" s="221">
        <v>0</v>
      </c>
      <c r="L206" s="282">
        <v>0</v>
      </c>
      <c r="M206" s="228">
        <v>65.352294764059465</v>
      </c>
      <c r="N206" s="229">
        <v>1.1100000000000001</v>
      </c>
      <c r="O206" s="106">
        <v>19</v>
      </c>
      <c r="P206" s="299" t="s">
        <v>2122</v>
      </c>
      <c r="Q206" s="300" t="s">
        <v>2122</v>
      </c>
      <c r="R206" s="221" t="s">
        <v>2122</v>
      </c>
      <c r="S206" s="198" t="s">
        <v>2122</v>
      </c>
      <c r="T206" s="90" t="s">
        <v>2122</v>
      </c>
      <c r="U206" s="90" t="s">
        <v>2122</v>
      </c>
      <c r="V206" s="246" t="s">
        <v>2122</v>
      </c>
      <c r="W206" s="248" t="s">
        <v>2122</v>
      </c>
      <c r="X206" s="198" t="s">
        <v>2122</v>
      </c>
      <c r="Y206" s="433" t="s">
        <v>2122</v>
      </c>
      <c r="Z206" s="248" t="s">
        <v>2122</v>
      </c>
      <c r="AA206" s="243" t="s">
        <v>2122</v>
      </c>
      <c r="AB206" s="433" t="s">
        <v>2122</v>
      </c>
      <c r="AC206" s="248" t="s">
        <v>2122</v>
      </c>
      <c r="AD206" s="693">
        <v>-25.66</v>
      </c>
    </row>
    <row r="207" spans="1:30" x14ac:dyDescent="0.25">
      <c r="A207" s="267">
        <f>B207</f>
        <v>233</v>
      </c>
      <c r="B207" s="267">
        <v>233</v>
      </c>
      <c r="C207" s="267">
        <v>0</v>
      </c>
      <c r="D207" s="455">
        <v>227</v>
      </c>
      <c r="E207" s="221">
        <v>0</v>
      </c>
      <c r="F207" s="61">
        <v>1</v>
      </c>
      <c r="G207" s="329">
        <v>0</v>
      </c>
      <c r="H207" s="711">
        <v>0</v>
      </c>
      <c r="I207" s="606">
        <v>14.7</v>
      </c>
      <c r="J207" s="326">
        <v>0</v>
      </c>
      <c r="K207" s="221">
        <v>0</v>
      </c>
      <c r="L207" s="282">
        <v>0</v>
      </c>
      <c r="M207" s="228">
        <v>72.084623323013417</v>
      </c>
      <c r="N207" s="229">
        <v>1.309941520467836</v>
      </c>
      <c r="O207" s="106">
        <v>27</v>
      </c>
      <c r="P207" s="299" t="s">
        <v>2122</v>
      </c>
      <c r="Q207" s="300" t="s">
        <v>2122</v>
      </c>
      <c r="R207" s="221" t="s">
        <v>2122</v>
      </c>
      <c r="S207" s="198" t="s">
        <v>2122</v>
      </c>
      <c r="T207" s="90" t="s">
        <v>2122</v>
      </c>
      <c r="U207" s="90" t="s">
        <v>2122</v>
      </c>
      <c r="V207" s="246" t="s">
        <v>2122</v>
      </c>
      <c r="W207" s="248" t="s">
        <v>2122</v>
      </c>
      <c r="X207" s="198" t="s">
        <v>2122</v>
      </c>
      <c r="Y207" s="433" t="s">
        <v>2122</v>
      </c>
      <c r="Z207" s="248" t="s">
        <v>2122</v>
      </c>
      <c r="AA207" s="243" t="s">
        <v>2122</v>
      </c>
      <c r="AB207" s="433" t="s">
        <v>2122</v>
      </c>
      <c r="AC207" s="248" t="s">
        <v>2122</v>
      </c>
      <c r="AD207" s="693">
        <v>-28.17</v>
      </c>
    </row>
    <row r="208" spans="1:30" x14ac:dyDescent="0.25">
      <c r="A208" s="267">
        <f>B208</f>
        <v>234</v>
      </c>
      <c r="B208" s="267">
        <v>234</v>
      </c>
      <c r="C208" s="267">
        <v>0</v>
      </c>
      <c r="D208" s="455">
        <v>228</v>
      </c>
      <c r="E208" s="221">
        <v>0</v>
      </c>
      <c r="F208" s="61">
        <v>1</v>
      </c>
      <c r="G208" s="329">
        <v>0</v>
      </c>
      <c r="H208" s="711">
        <v>0</v>
      </c>
      <c r="I208" s="616">
        <v>14.6</v>
      </c>
      <c r="J208" s="326">
        <v>0</v>
      </c>
      <c r="K208" s="221">
        <v>0</v>
      </c>
      <c r="L208" s="282">
        <v>0</v>
      </c>
      <c r="M208" s="228">
        <v>72.90660225442835</v>
      </c>
      <c r="N208" s="229">
        <v>0.86572438162544163</v>
      </c>
      <c r="O208" s="106">
        <v>34</v>
      </c>
      <c r="P208" s="299" t="s">
        <v>2122</v>
      </c>
      <c r="Q208" s="300" t="s">
        <v>2122</v>
      </c>
      <c r="R208" s="221" t="s">
        <v>2122</v>
      </c>
      <c r="S208" s="198" t="s">
        <v>2122</v>
      </c>
      <c r="T208" s="90" t="s">
        <v>2122</v>
      </c>
      <c r="U208" s="90" t="s">
        <v>2122</v>
      </c>
      <c r="V208" s="246" t="s">
        <v>2122</v>
      </c>
      <c r="W208" s="248" t="s">
        <v>2122</v>
      </c>
      <c r="X208" s="198" t="s">
        <v>2122</v>
      </c>
      <c r="Y208" s="433" t="s">
        <v>2122</v>
      </c>
      <c r="Z208" s="248" t="s">
        <v>2122</v>
      </c>
      <c r="AA208" s="243" t="s">
        <v>2122</v>
      </c>
      <c r="AB208" s="433" t="s">
        <v>2122</v>
      </c>
      <c r="AC208" s="248" t="s">
        <v>2122</v>
      </c>
      <c r="AD208" s="693">
        <v>-25.42</v>
      </c>
    </row>
    <row r="209" spans="1:30" x14ac:dyDescent="0.25">
      <c r="A209" s="267">
        <f>B209</f>
        <v>235</v>
      </c>
      <c r="B209" s="267">
        <v>235</v>
      </c>
      <c r="C209" s="267">
        <v>0</v>
      </c>
      <c r="D209" s="902">
        <v>229</v>
      </c>
      <c r="E209" s="274">
        <v>0</v>
      </c>
      <c r="F209" s="61">
        <v>1</v>
      </c>
      <c r="G209" s="329">
        <v>0</v>
      </c>
      <c r="H209" s="328">
        <v>0</v>
      </c>
      <c r="I209" s="606">
        <v>14.1</v>
      </c>
      <c r="J209" s="326">
        <v>0</v>
      </c>
      <c r="K209" s="208">
        <v>0</v>
      </c>
      <c r="L209" s="254">
        <v>0</v>
      </c>
      <c r="M209" s="228">
        <v>65.617262115316606</v>
      </c>
      <c r="N209" s="229">
        <v>1</v>
      </c>
      <c r="O209" s="106">
        <v>30</v>
      </c>
      <c r="P209" s="299" t="s">
        <v>2122</v>
      </c>
      <c r="Q209" s="300" t="s">
        <v>2122</v>
      </c>
      <c r="R209" s="221" t="s">
        <v>2122</v>
      </c>
      <c r="S209" s="198" t="s">
        <v>2122</v>
      </c>
      <c r="T209" s="90" t="s">
        <v>2122</v>
      </c>
      <c r="U209" s="90" t="s">
        <v>2122</v>
      </c>
      <c r="V209" s="246" t="s">
        <v>2122</v>
      </c>
      <c r="W209" s="248" t="s">
        <v>2122</v>
      </c>
      <c r="X209" s="198" t="s">
        <v>2122</v>
      </c>
      <c r="Y209" s="433" t="s">
        <v>2122</v>
      </c>
      <c r="Z209" s="248" t="s">
        <v>2122</v>
      </c>
      <c r="AA209" s="243" t="s">
        <v>2122</v>
      </c>
      <c r="AB209" s="433" t="s">
        <v>2122</v>
      </c>
      <c r="AC209" s="248" t="s">
        <v>2122</v>
      </c>
      <c r="AD209" s="693">
        <v>-23.36</v>
      </c>
    </row>
    <row r="210" spans="1:30" x14ac:dyDescent="0.25">
      <c r="A210" s="267">
        <f>B210</f>
        <v>236</v>
      </c>
      <c r="B210" s="267">
        <v>236</v>
      </c>
      <c r="C210" s="267">
        <v>0</v>
      </c>
      <c r="D210" s="455">
        <v>230</v>
      </c>
      <c r="E210" s="221">
        <v>0</v>
      </c>
      <c r="F210" s="221">
        <v>1</v>
      </c>
      <c r="G210" s="329">
        <v>0</v>
      </c>
      <c r="H210" s="711">
        <v>0</v>
      </c>
      <c r="I210" s="606">
        <v>14.9</v>
      </c>
      <c r="J210" s="326">
        <v>0</v>
      </c>
      <c r="K210" s="221">
        <v>0</v>
      </c>
      <c r="L210" s="282">
        <v>0</v>
      </c>
      <c r="M210" s="228">
        <v>56.477732793522264</v>
      </c>
      <c r="N210" s="229">
        <v>1</v>
      </c>
      <c r="O210" s="106">
        <v>23</v>
      </c>
      <c r="P210" s="299" t="s">
        <v>2122</v>
      </c>
      <c r="Q210" s="300" t="s">
        <v>2122</v>
      </c>
      <c r="R210" s="221" t="s">
        <v>2122</v>
      </c>
      <c r="S210" s="198" t="s">
        <v>2122</v>
      </c>
      <c r="T210" s="90" t="s">
        <v>2122</v>
      </c>
      <c r="U210" s="90" t="s">
        <v>2122</v>
      </c>
      <c r="V210" s="246" t="s">
        <v>2122</v>
      </c>
      <c r="W210" s="248" t="s">
        <v>2122</v>
      </c>
      <c r="X210" s="198" t="s">
        <v>2122</v>
      </c>
      <c r="Y210" s="433" t="s">
        <v>2122</v>
      </c>
      <c r="Z210" s="248" t="s">
        <v>2122</v>
      </c>
      <c r="AA210" s="243" t="s">
        <v>2122</v>
      </c>
      <c r="AB210" s="433" t="s">
        <v>2122</v>
      </c>
      <c r="AC210" s="248" t="s">
        <v>2122</v>
      </c>
      <c r="AD210" s="693">
        <v>-26.12</v>
      </c>
    </row>
    <row r="211" spans="1:30" x14ac:dyDescent="0.25">
      <c r="A211" s="267">
        <f>B211</f>
        <v>237</v>
      </c>
      <c r="B211" s="267">
        <v>237</v>
      </c>
      <c r="C211" s="267">
        <v>0</v>
      </c>
      <c r="D211" s="455">
        <v>231</v>
      </c>
      <c r="E211" s="221">
        <v>0</v>
      </c>
      <c r="F211" s="221">
        <v>1</v>
      </c>
      <c r="G211" s="329">
        <v>0</v>
      </c>
      <c r="H211" s="328">
        <v>0</v>
      </c>
      <c r="I211" s="616">
        <v>16.2</v>
      </c>
      <c r="J211" s="326">
        <v>0</v>
      </c>
      <c r="K211" s="208">
        <v>0</v>
      </c>
      <c r="L211" s="254">
        <v>0</v>
      </c>
      <c r="M211" s="228">
        <v>72.058259869681862</v>
      </c>
      <c r="N211" s="229">
        <v>1.0875486381322956</v>
      </c>
      <c r="O211" s="106">
        <v>30</v>
      </c>
      <c r="P211" s="299" t="s">
        <v>2122</v>
      </c>
      <c r="Q211" s="300" t="s">
        <v>2122</v>
      </c>
      <c r="R211" s="221" t="s">
        <v>2122</v>
      </c>
      <c r="S211" s="198" t="s">
        <v>2122</v>
      </c>
      <c r="T211" s="90" t="s">
        <v>2122</v>
      </c>
      <c r="U211" s="90" t="s">
        <v>2122</v>
      </c>
      <c r="V211" s="246" t="s">
        <v>2122</v>
      </c>
      <c r="W211" s="248" t="s">
        <v>2122</v>
      </c>
      <c r="X211" s="198" t="s">
        <v>2122</v>
      </c>
      <c r="Y211" s="433" t="s">
        <v>2122</v>
      </c>
      <c r="Z211" s="248" t="s">
        <v>2122</v>
      </c>
      <c r="AA211" s="243" t="s">
        <v>2122</v>
      </c>
      <c r="AB211" s="433" t="s">
        <v>2122</v>
      </c>
      <c r="AC211" s="248" t="s">
        <v>2122</v>
      </c>
      <c r="AD211" s="693">
        <v>-27.76</v>
      </c>
    </row>
    <row r="212" spans="1:30" x14ac:dyDescent="0.25">
      <c r="A212" s="267">
        <f>B212</f>
        <v>238</v>
      </c>
      <c r="B212" s="267">
        <v>238</v>
      </c>
      <c r="C212" s="267">
        <v>0</v>
      </c>
      <c r="D212" s="902">
        <v>232</v>
      </c>
      <c r="E212" s="221">
        <v>0</v>
      </c>
      <c r="F212" s="221">
        <v>1</v>
      </c>
      <c r="G212" s="329">
        <v>0</v>
      </c>
      <c r="H212" s="711">
        <v>0</v>
      </c>
      <c r="I212" s="616">
        <v>14.2</v>
      </c>
      <c r="J212" s="326">
        <v>0</v>
      </c>
      <c r="K212" s="221">
        <v>0</v>
      </c>
      <c r="L212" s="282">
        <v>0</v>
      </c>
      <c r="M212" s="228">
        <v>62.043526374031721</v>
      </c>
      <c r="N212" s="229">
        <v>1.1708253358925145</v>
      </c>
      <c r="O212" s="106">
        <v>24</v>
      </c>
      <c r="P212" s="299" t="s">
        <v>2122</v>
      </c>
      <c r="Q212" s="300" t="s">
        <v>2122</v>
      </c>
      <c r="R212" s="221" t="s">
        <v>2122</v>
      </c>
      <c r="S212" s="198" t="s">
        <v>2122</v>
      </c>
      <c r="T212" s="90" t="s">
        <v>2122</v>
      </c>
      <c r="U212" s="90" t="s">
        <v>2122</v>
      </c>
      <c r="V212" s="246" t="s">
        <v>2122</v>
      </c>
      <c r="W212" s="248" t="s">
        <v>2122</v>
      </c>
      <c r="X212" s="198" t="s">
        <v>2122</v>
      </c>
      <c r="Y212" s="433" t="s">
        <v>2122</v>
      </c>
      <c r="Z212" s="248" t="s">
        <v>2122</v>
      </c>
      <c r="AA212" s="243" t="s">
        <v>2122</v>
      </c>
      <c r="AB212" s="433" t="s">
        <v>2122</v>
      </c>
      <c r="AC212" s="248" t="s">
        <v>2122</v>
      </c>
      <c r="AD212" s="693">
        <v>-20.98</v>
      </c>
    </row>
    <row r="213" spans="1:30" x14ac:dyDescent="0.25">
      <c r="A213" s="267">
        <f>B213</f>
        <v>239</v>
      </c>
      <c r="B213" s="267">
        <v>239</v>
      </c>
      <c r="C213" s="267">
        <v>0</v>
      </c>
      <c r="D213" s="455">
        <v>233</v>
      </c>
      <c r="E213" s="274">
        <v>0</v>
      </c>
      <c r="F213" s="221">
        <v>1</v>
      </c>
      <c r="G213" s="329">
        <v>0</v>
      </c>
      <c r="H213" s="328">
        <v>0</v>
      </c>
      <c r="I213" s="616">
        <v>13.5</v>
      </c>
      <c r="J213" s="326">
        <v>0</v>
      </c>
      <c r="K213" s="208">
        <v>0</v>
      </c>
      <c r="L213" s="254">
        <v>0</v>
      </c>
      <c r="M213" s="228">
        <v>67.209554831704665</v>
      </c>
      <c r="N213" s="229">
        <v>0.74832214765100669</v>
      </c>
      <c r="O213" s="106">
        <v>27</v>
      </c>
      <c r="P213" s="299" t="s">
        <v>2122</v>
      </c>
      <c r="Q213" s="300" t="s">
        <v>2122</v>
      </c>
      <c r="R213" s="221" t="s">
        <v>2122</v>
      </c>
      <c r="S213" s="198" t="s">
        <v>2122</v>
      </c>
      <c r="T213" s="90" t="s">
        <v>2122</v>
      </c>
      <c r="U213" s="90" t="s">
        <v>2122</v>
      </c>
      <c r="V213" s="246" t="s">
        <v>2122</v>
      </c>
      <c r="W213" s="248" t="s">
        <v>2122</v>
      </c>
      <c r="X213" s="198" t="s">
        <v>2122</v>
      </c>
      <c r="Y213" s="433" t="s">
        <v>2122</v>
      </c>
      <c r="Z213" s="248" t="s">
        <v>2122</v>
      </c>
      <c r="AA213" s="243" t="s">
        <v>2122</v>
      </c>
      <c r="AB213" s="433" t="s">
        <v>2122</v>
      </c>
      <c r="AC213" s="248" t="s">
        <v>2122</v>
      </c>
      <c r="AD213" s="693">
        <v>-25.91</v>
      </c>
    </row>
    <row r="214" spans="1:30" x14ac:dyDescent="0.25">
      <c r="A214" s="267">
        <f>B214</f>
        <v>240</v>
      </c>
      <c r="B214" s="267">
        <v>240</v>
      </c>
      <c r="C214" s="267">
        <v>0</v>
      </c>
      <c r="D214" s="455">
        <v>234</v>
      </c>
      <c r="E214" s="221">
        <v>0</v>
      </c>
      <c r="F214" s="221">
        <v>1</v>
      </c>
      <c r="G214" s="329">
        <v>0</v>
      </c>
      <c r="H214" s="711">
        <v>0</v>
      </c>
      <c r="I214" s="616">
        <v>13.8</v>
      </c>
      <c r="J214" s="326">
        <v>0</v>
      </c>
      <c r="K214" s="221">
        <v>0</v>
      </c>
      <c r="L214" s="282">
        <v>0</v>
      </c>
      <c r="M214" s="228">
        <v>70.162892332141439</v>
      </c>
      <c r="N214" s="229">
        <v>0.81085814360770569</v>
      </c>
      <c r="O214" s="106">
        <v>33</v>
      </c>
      <c r="P214" s="198" t="s">
        <v>2122</v>
      </c>
      <c r="Q214" s="353" t="s">
        <v>2122</v>
      </c>
      <c r="R214" s="267" t="s">
        <v>2122</v>
      </c>
      <c r="S214" s="198" t="s">
        <v>2122</v>
      </c>
      <c r="T214" s="90" t="s">
        <v>2122</v>
      </c>
      <c r="U214" s="90" t="s">
        <v>2122</v>
      </c>
      <c r="V214" s="354" t="s">
        <v>2122</v>
      </c>
      <c r="W214" s="248" t="s">
        <v>2122</v>
      </c>
      <c r="X214" s="198" t="s">
        <v>2122</v>
      </c>
      <c r="Y214" s="433" t="s">
        <v>2122</v>
      </c>
      <c r="Z214" s="248" t="s">
        <v>2122</v>
      </c>
      <c r="AA214" s="243" t="s">
        <v>2122</v>
      </c>
      <c r="AB214" s="433" t="s">
        <v>2122</v>
      </c>
      <c r="AC214" s="248" t="s">
        <v>2122</v>
      </c>
      <c r="AD214" s="693">
        <v>-26.4</v>
      </c>
    </row>
    <row r="215" spans="1:30" x14ac:dyDescent="0.25">
      <c r="A215" s="267">
        <f>B215</f>
        <v>241</v>
      </c>
      <c r="B215" s="267">
        <v>241</v>
      </c>
      <c r="C215" s="267">
        <v>0</v>
      </c>
      <c r="D215" s="902">
        <v>235</v>
      </c>
      <c r="E215" s="221">
        <v>0</v>
      </c>
      <c r="F215" s="221">
        <v>1</v>
      </c>
      <c r="G215" s="329">
        <v>0</v>
      </c>
      <c r="H215" s="711">
        <v>0</v>
      </c>
      <c r="I215" s="616">
        <v>16</v>
      </c>
      <c r="J215" s="326">
        <v>0</v>
      </c>
      <c r="K215" s="221">
        <v>0</v>
      </c>
      <c r="L215" s="282">
        <v>0</v>
      </c>
      <c r="M215" s="228">
        <v>52.466666666666661</v>
      </c>
      <c r="N215" s="229">
        <v>0.83206106870229013</v>
      </c>
      <c r="O215" s="106">
        <v>29</v>
      </c>
      <c r="P215" s="362" t="s">
        <v>2122</v>
      </c>
      <c r="Q215" s="244" t="s">
        <v>2122</v>
      </c>
      <c r="R215" s="61" t="s">
        <v>2122</v>
      </c>
      <c r="S215" s="200" t="s">
        <v>2122</v>
      </c>
      <c r="T215" s="90" t="s">
        <v>2122</v>
      </c>
      <c r="U215" s="90" t="s">
        <v>2122</v>
      </c>
      <c r="V215" s="69" t="s">
        <v>2122</v>
      </c>
      <c r="W215" s="248" t="s">
        <v>2122</v>
      </c>
      <c r="X215" s="200" t="s">
        <v>2122</v>
      </c>
      <c r="Y215" s="433" t="s">
        <v>2122</v>
      </c>
      <c r="Z215" s="248" t="s">
        <v>2122</v>
      </c>
      <c r="AA215" s="243" t="s">
        <v>2122</v>
      </c>
      <c r="AB215" s="433" t="s">
        <v>2122</v>
      </c>
      <c r="AC215" s="248" t="s">
        <v>2122</v>
      </c>
      <c r="AD215" s="693">
        <v>-26.75</v>
      </c>
    </row>
    <row r="216" spans="1:30" x14ac:dyDescent="0.25">
      <c r="A216" s="267">
        <f>B216</f>
        <v>242</v>
      </c>
      <c r="B216" s="267">
        <v>242</v>
      </c>
      <c r="C216" s="267">
        <v>0</v>
      </c>
      <c r="D216" s="455">
        <v>236</v>
      </c>
      <c r="E216" s="221">
        <v>0</v>
      </c>
      <c r="F216" s="221">
        <v>1</v>
      </c>
      <c r="G216" s="329">
        <v>0</v>
      </c>
      <c r="H216" s="711">
        <v>0</v>
      </c>
      <c r="I216" s="616">
        <v>14.5</v>
      </c>
      <c r="J216" s="326">
        <v>0</v>
      </c>
      <c r="K216" s="221">
        <v>0</v>
      </c>
      <c r="L216" s="282">
        <v>0</v>
      </c>
      <c r="M216" s="228">
        <v>67.929727867723045</v>
      </c>
      <c r="N216" s="229">
        <v>0.72658610271903323</v>
      </c>
      <c r="O216" s="106">
        <v>18</v>
      </c>
      <c r="P216" s="362" t="s">
        <v>2122</v>
      </c>
      <c r="Q216" s="244" t="s">
        <v>2122</v>
      </c>
      <c r="R216" s="61" t="s">
        <v>2122</v>
      </c>
      <c r="S216" s="200" t="s">
        <v>2122</v>
      </c>
      <c r="T216" s="90" t="s">
        <v>2122</v>
      </c>
      <c r="U216" s="90" t="s">
        <v>2122</v>
      </c>
      <c r="V216" s="69" t="s">
        <v>2122</v>
      </c>
      <c r="W216" s="248" t="s">
        <v>2122</v>
      </c>
      <c r="X216" s="200" t="s">
        <v>2122</v>
      </c>
      <c r="Y216" s="433" t="s">
        <v>2122</v>
      </c>
      <c r="Z216" s="248" t="s">
        <v>2122</v>
      </c>
      <c r="AA216" s="243" t="s">
        <v>2122</v>
      </c>
      <c r="AB216" s="433" t="s">
        <v>2122</v>
      </c>
      <c r="AC216" s="248" t="s">
        <v>2122</v>
      </c>
      <c r="AD216" s="693">
        <v>-28.43</v>
      </c>
    </row>
    <row r="217" spans="1:30" x14ac:dyDescent="0.25">
      <c r="A217" s="267">
        <f>B217</f>
        <v>243</v>
      </c>
      <c r="B217" s="267">
        <v>243</v>
      </c>
      <c r="C217" s="267">
        <v>0</v>
      </c>
      <c r="D217" s="455">
        <v>237</v>
      </c>
      <c r="E217" s="274">
        <v>0</v>
      </c>
      <c r="F217" s="221">
        <v>1</v>
      </c>
      <c r="G217" s="329">
        <v>0</v>
      </c>
      <c r="H217" s="711">
        <v>0</v>
      </c>
      <c r="I217" s="616">
        <v>12.8</v>
      </c>
      <c r="J217" s="326">
        <v>0</v>
      </c>
      <c r="K217" s="221">
        <v>0</v>
      </c>
      <c r="L217" s="282">
        <v>0</v>
      </c>
      <c r="M217" s="228">
        <v>66.14100185528757</v>
      </c>
      <c r="N217" s="229">
        <v>1.0862831858407078</v>
      </c>
      <c r="O217" s="106">
        <v>20</v>
      </c>
      <c r="P217" s="362" t="s">
        <v>2122</v>
      </c>
      <c r="Q217" s="244" t="s">
        <v>2122</v>
      </c>
      <c r="R217" s="61" t="s">
        <v>2122</v>
      </c>
      <c r="S217" s="200" t="s">
        <v>2122</v>
      </c>
      <c r="T217" s="90" t="s">
        <v>2122</v>
      </c>
      <c r="U217" s="90" t="s">
        <v>2122</v>
      </c>
      <c r="V217" s="69" t="s">
        <v>2122</v>
      </c>
      <c r="W217" s="248" t="s">
        <v>2122</v>
      </c>
      <c r="X217" s="200" t="s">
        <v>2122</v>
      </c>
      <c r="Y217" s="433" t="s">
        <v>2122</v>
      </c>
      <c r="Z217" s="248" t="s">
        <v>2122</v>
      </c>
      <c r="AA217" s="243" t="s">
        <v>2122</v>
      </c>
      <c r="AB217" s="433" t="s">
        <v>2122</v>
      </c>
      <c r="AC217" s="248" t="s">
        <v>2122</v>
      </c>
      <c r="AD217" s="693">
        <v>-22.9</v>
      </c>
    </row>
    <row r="218" spans="1:30" x14ac:dyDescent="0.25">
      <c r="A218" s="267">
        <f>B218</f>
        <v>244</v>
      </c>
      <c r="B218" s="267">
        <v>244</v>
      </c>
      <c r="C218" s="267">
        <v>0</v>
      </c>
      <c r="D218" s="902">
        <v>238</v>
      </c>
      <c r="E218" s="221">
        <v>0</v>
      </c>
      <c r="F218" s="221">
        <v>1</v>
      </c>
      <c r="G218" s="329">
        <v>0</v>
      </c>
      <c r="H218" s="711">
        <v>0</v>
      </c>
      <c r="I218" s="606">
        <v>15.3</v>
      </c>
      <c r="J218" s="326">
        <v>0</v>
      </c>
      <c r="K218" s="221">
        <v>0</v>
      </c>
      <c r="L218" s="282">
        <v>0</v>
      </c>
      <c r="M218" s="228">
        <v>65.307892454466611</v>
      </c>
      <c r="N218" s="229">
        <v>1.1993670886075949</v>
      </c>
      <c r="O218" s="106">
        <v>20</v>
      </c>
      <c r="P218" s="362" t="s">
        <v>2122</v>
      </c>
      <c r="Q218" s="244" t="s">
        <v>2122</v>
      </c>
      <c r="R218" s="61" t="s">
        <v>2122</v>
      </c>
      <c r="S218" s="200" t="s">
        <v>2122</v>
      </c>
      <c r="T218" s="90" t="s">
        <v>2122</v>
      </c>
      <c r="U218" s="90" t="s">
        <v>2122</v>
      </c>
      <c r="V218" s="69" t="s">
        <v>2122</v>
      </c>
      <c r="W218" s="248" t="s">
        <v>2122</v>
      </c>
      <c r="X218" s="200" t="s">
        <v>2122</v>
      </c>
      <c r="Y218" s="433" t="s">
        <v>2122</v>
      </c>
      <c r="Z218" s="248" t="s">
        <v>2122</v>
      </c>
      <c r="AA218" s="243" t="s">
        <v>2122</v>
      </c>
      <c r="AB218" s="433" t="s">
        <v>2122</v>
      </c>
      <c r="AC218" s="248" t="s">
        <v>2122</v>
      </c>
      <c r="AD218" s="693">
        <v>-21.42</v>
      </c>
    </row>
    <row r="219" spans="1:30" x14ac:dyDescent="0.25">
      <c r="A219" s="267">
        <f>B219</f>
        <v>245</v>
      </c>
      <c r="B219" s="267">
        <v>245</v>
      </c>
      <c r="C219" s="267">
        <v>0</v>
      </c>
      <c r="D219" s="455">
        <v>239</v>
      </c>
      <c r="E219" s="221">
        <v>0</v>
      </c>
      <c r="F219" s="221">
        <v>1</v>
      </c>
      <c r="G219" s="329">
        <v>0</v>
      </c>
      <c r="H219" s="711">
        <v>0</v>
      </c>
      <c r="I219" s="606">
        <v>14.1</v>
      </c>
      <c r="J219" s="326">
        <v>0</v>
      </c>
      <c r="K219" s="221">
        <v>0</v>
      </c>
      <c r="L219" s="282">
        <v>0</v>
      </c>
      <c r="M219" s="228">
        <v>69.917864476386043</v>
      </c>
      <c r="N219" s="229">
        <v>1.147792706333973</v>
      </c>
      <c r="O219" s="106">
        <v>31</v>
      </c>
      <c r="P219" s="362" t="s">
        <v>2122</v>
      </c>
      <c r="Q219" s="244" t="s">
        <v>2122</v>
      </c>
      <c r="R219" s="61" t="s">
        <v>2122</v>
      </c>
      <c r="S219" s="200" t="s">
        <v>2122</v>
      </c>
      <c r="T219" s="90" t="s">
        <v>2122</v>
      </c>
      <c r="U219" s="90" t="s">
        <v>2122</v>
      </c>
      <c r="V219" s="69" t="s">
        <v>2122</v>
      </c>
      <c r="W219" s="248" t="s">
        <v>2122</v>
      </c>
      <c r="X219" s="200" t="s">
        <v>2122</v>
      </c>
      <c r="Y219" s="433" t="s">
        <v>2122</v>
      </c>
      <c r="Z219" s="248" t="s">
        <v>2122</v>
      </c>
      <c r="AA219" s="243" t="s">
        <v>2122</v>
      </c>
      <c r="AB219" s="433" t="s">
        <v>2122</v>
      </c>
      <c r="AC219" s="248" t="s">
        <v>2122</v>
      </c>
      <c r="AD219" s="693">
        <v>-27.39</v>
      </c>
    </row>
    <row r="220" spans="1:30" x14ac:dyDescent="0.25">
      <c r="A220" s="267">
        <f>B220</f>
        <v>246</v>
      </c>
      <c r="B220" s="267">
        <v>246</v>
      </c>
      <c r="C220" s="267">
        <v>0</v>
      </c>
      <c r="D220" s="455">
        <v>240</v>
      </c>
      <c r="E220" s="221">
        <v>0</v>
      </c>
      <c r="F220" s="221">
        <v>1</v>
      </c>
      <c r="G220" s="329">
        <v>0</v>
      </c>
      <c r="H220" s="711">
        <v>0</v>
      </c>
      <c r="I220" s="616">
        <v>13.5</v>
      </c>
      <c r="J220" s="326">
        <v>0</v>
      </c>
      <c r="K220" s="221">
        <v>0</v>
      </c>
      <c r="L220" s="282">
        <v>0</v>
      </c>
      <c r="M220" s="228">
        <v>62.888992104040874</v>
      </c>
      <c r="N220" s="229">
        <v>0.48872180451127817</v>
      </c>
      <c r="O220" s="106">
        <v>21.5</v>
      </c>
      <c r="P220" s="362" t="s">
        <v>2122</v>
      </c>
      <c r="Q220" s="244" t="s">
        <v>2122</v>
      </c>
      <c r="R220" s="61" t="s">
        <v>2122</v>
      </c>
      <c r="S220" s="200" t="s">
        <v>2122</v>
      </c>
      <c r="T220" s="90" t="s">
        <v>2122</v>
      </c>
      <c r="U220" s="90" t="s">
        <v>2122</v>
      </c>
      <c r="V220" s="69" t="s">
        <v>2122</v>
      </c>
      <c r="W220" s="248" t="s">
        <v>2122</v>
      </c>
      <c r="X220" s="200" t="s">
        <v>2122</v>
      </c>
      <c r="Y220" s="433" t="s">
        <v>2122</v>
      </c>
      <c r="Z220" s="248" t="s">
        <v>2122</v>
      </c>
      <c r="AA220" s="243" t="s">
        <v>2122</v>
      </c>
      <c r="AB220" s="433" t="s">
        <v>2122</v>
      </c>
      <c r="AC220" s="248" t="s">
        <v>2122</v>
      </c>
      <c r="AD220" s="500" t="s">
        <v>2122</v>
      </c>
    </row>
    <row r="221" spans="1:30" x14ac:dyDescent="0.25">
      <c r="A221" s="267">
        <f>B221</f>
        <v>247</v>
      </c>
      <c r="B221" s="267">
        <v>247</v>
      </c>
      <c r="C221" s="267">
        <v>0</v>
      </c>
      <c r="D221" s="902">
        <v>241</v>
      </c>
      <c r="E221" s="274">
        <v>0</v>
      </c>
      <c r="F221" s="221">
        <v>1</v>
      </c>
      <c r="G221" s="329">
        <v>0</v>
      </c>
      <c r="H221" s="711">
        <v>0</v>
      </c>
      <c r="I221" s="616">
        <v>14.3</v>
      </c>
      <c r="J221" s="326">
        <v>0</v>
      </c>
      <c r="K221" s="221">
        <v>0</v>
      </c>
      <c r="L221" s="282">
        <v>0</v>
      </c>
      <c r="M221" s="228">
        <v>66.486035848270106</v>
      </c>
      <c r="N221" s="229">
        <v>0.80974842767295596</v>
      </c>
      <c r="O221" s="106">
        <v>29</v>
      </c>
      <c r="P221" s="362" t="s">
        <v>2122</v>
      </c>
      <c r="Q221" s="244" t="s">
        <v>2122</v>
      </c>
      <c r="R221" s="61" t="s">
        <v>2122</v>
      </c>
      <c r="S221" s="200" t="s">
        <v>2122</v>
      </c>
      <c r="T221" s="90" t="s">
        <v>2122</v>
      </c>
      <c r="U221" s="90" t="s">
        <v>2122</v>
      </c>
      <c r="V221" s="69" t="s">
        <v>2122</v>
      </c>
      <c r="W221" s="248" t="s">
        <v>2122</v>
      </c>
      <c r="X221" s="200" t="s">
        <v>2122</v>
      </c>
      <c r="Y221" s="433" t="s">
        <v>2122</v>
      </c>
      <c r="Z221" s="248" t="s">
        <v>2122</v>
      </c>
      <c r="AA221" s="243" t="s">
        <v>2122</v>
      </c>
      <c r="AB221" s="433" t="s">
        <v>2122</v>
      </c>
      <c r="AC221" s="248" t="s">
        <v>2122</v>
      </c>
      <c r="AD221" s="693">
        <v>-26.32</v>
      </c>
    </row>
    <row r="222" spans="1:30" x14ac:dyDescent="0.25">
      <c r="A222" s="267">
        <f>B222</f>
        <v>248</v>
      </c>
      <c r="B222" s="267">
        <v>248</v>
      </c>
      <c r="C222" s="267">
        <v>0</v>
      </c>
      <c r="D222" s="455">
        <v>242</v>
      </c>
      <c r="E222" s="221">
        <v>0</v>
      </c>
      <c r="F222" s="221">
        <v>1</v>
      </c>
      <c r="G222" s="329">
        <v>0</v>
      </c>
      <c r="H222" s="711">
        <v>0</v>
      </c>
      <c r="I222" s="616">
        <v>14.3</v>
      </c>
      <c r="J222" s="326">
        <v>0</v>
      </c>
      <c r="K222" s="221">
        <v>0</v>
      </c>
      <c r="L222" s="282">
        <v>0</v>
      </c>
      <c r="M222" s="228">
        <v>63.385269121813025</v>
      </c>
      <c r="N222" s="229">
        <v>0.43529411764705883</v>
      </c>
      <c r="O222" s="106">
        <v>23</v>
      </c>
      <c r="P222" s="362" t="s">
        <v>2122</v>
      </c>
      <c r="Q222" s="244" t="s">
        <v>2122</v>
      </c>
      <c r="R222" s="61" t="s">
        <v>2122</v>
      </c>
      <c r="S222" s="200" t="s">
        <v>2122</v>
      </c>
      <c r="T222" s="90" t="s">
        <v>2122</v>
      </c>
      <c r="U222" s="90" t="s">
        <v>2122</v>
      </c>
      <c r="V222" s="69" t="s">
        <v>2122</v>
      </c>
      <c r="W222" s="248" t="s">
        <v>2122</v>
      </c>
      <c r="X222" s="200" t="s">
        <v>2122</v>
      </c>
      <c r="Y222" s="433" t="s">
        <v>2122</v>
      </c>
      <c r="Z222" s="248" t="s">
        <v>2122</v>
      </c>
      <c r="AA222" s="243" t="s">
        <v>2122</v>
      </c>
      <c r="AB222" s="433" t="s">
        <v>2122</v>
      </c>
      <c r="AC222" s="248" t="s">
        <v>2122</v>
      </c>
      <c r="AD222" s="693">
        <v>-19.010000000000002</v>
      </c>
    </row>
    <row r="223" spans="1:30" x14ac:dyDescent="0.25">
      <c r="A223" s="267">
        <f>B223</f>
        <v>249</v>
      </c>
      <c r="B223" s="267">
        <v>249</v>
      </c>
      <c r="C223" s="267">
        <v>0</v>
      </c>
      <c r="D223" s="455">
        <v>243</v>
      </c>
      <c r="E223" s="221">
        <v>0</v>
      </c>
      <c r="F223" s="221">
        <v>1</v>
      </c>
      <c r="G223" s="329">
        <v>0</v>
      </c>
      <c r="H223" s="711">
        <v>0</v>
      </c>
      <c r="I223" s="606">
        <v>13.7</v>
      </c>
      <c r="J223" s="326">
        <v>0</v>
      </c>
      <c r="K223" s="221">
        <v>0</v>
      </c>
      <c r="L223" s="282">
        <v>0</v>
      </c>
      <c r="M223" s="228">
        <v>60.469973890339425</v>
      </c>
      <c r="N223" s="229">
        <v>0.57166666666666666</v>
      </c>
      <c r="O223" s="106">
        <v>19</v>
      </c>
      <c r="P223" s="362" t="s">
        <v>2122</v>
      </c>
      <c r="Q223" s="244" t="s">
        <v>2122</v>
      </c>
      <c r="R223" s="61" t="s">
        <v>2122</v>
      </c>
      <c r="S223" s="200" t="s">
        <v>2122</v>
      </c>
      <c r="T223" s="90" t="s">
        <v>2122</v>
      </c>
      <c r="U223" s="90" t="s">
        <v>2122</v>
      </c>
      <c r="V223" s="69" t="s">
        <v>2122</v>
      </c>
      <c r="W223" s="248" t="s">
        <v>2122</v>
      </c>
      <c r="X223" s="200" t="s">
        <v>2122</v>
      </c>
      <c r="Y223" s="433" t="s">
        <v>2122</v>
      </c>
      <c r="Z223" s="248" t="s">
        <v>2122</v>
      </c>
      <c r="AA223" s="243" t="s">
        <v>2122</v>
      </c>
      <c r="AB223" s="433" t="s">
        <v>2122</v>
      </c>
      <c r="AC223" s="248" t="s">
        <v>2122</v>
      </c>
      <c r="AD223" s="693">
        <v>-18.8</v>
      </c>
    </row>
    <row r="224" spans="1:30" x14ac:dyDescent="0.25">
      <c r="A224" s="267">
        <f>B224</f>
        <v>250</v>
      </c>
      <c r="B224" s="267">
        <v>250</v>
      </c>
      <c r="C224" s="267">
        <v>0</v>
      </c>
      <c r="D224" s="902">
        <v>244</v>
      </c>
      <c r="E224" s="221">
        <v>0</v>
      </c>
      <c r="F224" s="221">
        <v>1</v>
      </c>
      <c r="G224" s="329">
        <v>0</v>
      </c>
      <c r="H224" s="711">
        <v>0</v>
      </c>
      <c r="I224" s="606">
        <v>13.5</v>
      </c>
      <c r="J224" s="326">
        <v>0</v>
      </c>
      <c r="K224" s="221">
        <v>0</v>
      </c>
      <c r="L224" s="282">
        <v>0</v>
      </c>
      <c r="M224" s="228">
        <v>61.026936026936028</v>
      </c>
      <c r="N224" s="229">
        <v>0.74964838255977495</v>
      </c>
      <c r="O224" s="106">
        <v>21</v>
      </c>
      <c r="P224" s="362" t="s">
        <v>2122</v>
      </c>
      <c r="Q224" s="244" t="s">
        <v>2122</v>
      </c>
      <c r="R224" s="61" t="s">
        <v>2122</v>
      </c>
      <c r="S224" s="200" t="s">
        <v>2122</v>
      </c>
      <c r="T224" s="90" t="s">
        <v>2122</v>
      </c>
      <c r="U224" s="90" t="s">
        <v>2122</v>
      </c>
      <c r="V224" s="69" t="s">
        <v>2122</v>
      </c>
      <c r="W224" s="248" t="s">
        <v>2122</v>
      </c>
      <c r="X224" s="200" t="s">
        <v>2122</v>
      </c>
      <c r="Y224" s="433" t="s">
        <v>2122</v>
      </c>
      <c r="Z224" s="248" t="s">
        <v>2122</v>
      </c>
      <c r="AA224" s="243" t="s">
        <v>2122</v>
      </c>
      <c r="AB224" s="433" t="s">
        <v>2122</v>
      </c>
      <c r="AC224" s="248" t="s">
        <v>2122</v>
      </c>
      <c r="AD224" s="693">
        <v>-23.64</v>
      </c>
    </row>
    <row r="225" spans="1:30" x14ac:dyDescent="0.25">
      <c r="A225" s="267">
        <f>B225</f>
        <v>251</v>
      </c>
      <c r="B225" s="267">
        <v>251</v>
      </c>
      <c r="C225" s="267">
        <v>0</v>
      </c>
      <c r="D225" s="455">
        <v>245</v>
      </c>
      <c r="E225" s="274">
        <v>0</v>
      </c>
      <c r="F225" s="221">
        <v>0</v>
      </c>
      <c r="G225" s="329">
        <v>0</v>
      </c>
      <c r="H225" s="711">
        <v>0</v>
      </c>
      <c r="I225" s="606">
        <v>14.5</v>
      </c>
      <c r="J225" s="326">
        <v>0</v>
      </c>
      <c r="K225" s="221">
        <v>0</v>
      </c>
      <c r="L225" s="282">
        <v>0</v>
      </c>
      <c r="M225" s="228">
        <v>66.741446999439148</v>
      </c>
      <c r="N225" s="229">
        <v>0.74250681198910073</v>
      </c>
      <c r="O225" s="106">
        <v>19</v>
      </c>
      <c r="P225" s="362" t="s">
        <v>2122</v>
      </c>
      <c r="Q225" s="244" t="s">
        <v>2122</v>
      </c>
      <c r="R225" s="61" t="s">
        <v>2122</v>
      </c>
      <c r="S225" s="200" t="s">
        <v>2122</v>
      </c>
      <c r="T225" s="90" t="s">
        <v>2122</v>
      </c>
      <c r="U225" s="90" t="s">
        <v>2122</v>
      </c>
      <c r="V225" s="69" t="s">
        <v>2122</v>
      </c>
      <c r="W225" s="248" t="s">
        <v>2122</v>
      </c>
      <c r="X225" s="200" t="s">
        <v>2122</v>
      </c>
      <c r="Y225" s="433" t="s">
        <v>2122</v>
      </c>
      <c r="Z225" s="248" t="s">
        <v>2122</v>
      </c>
      <c r="AA225" s="243" t="s">
        <v>2122</v>
      </c>
      <c r="AB225" s="433" t="s">
        <v>2122</v>
      </c>
      <c r="AC225" s="248" t="s">
        <v>2122</v>
      </c>
      <c r="AD225" s="693">
        <v>-25.45</v>
      </c>
    </row>
    <row r="226" spans="1:30" x14ac:dyDescent="0.25">
      <c r="A226" s="267">
        <f>B226</f>
        <v>252</v>
      </c>
      <c r="B226" s="267">
        <v>252</v>
      </c>
      <c r="C226" s="267">
        <v>0</v>
      </c>
      <c r="D226" s="455">
        <v>246</v>
      </c>
      <c r="E226" s="221">
        <v>0</v>
      </c>
      <c r="F226" s="221">
        <v>1</v>
      </c>
      <c r="G226" s="329">
        <v>0</v>
      </c>
      <c r="H226" s="711">
        <v>0</v>
      </c>
      <c r="I226" s="616">
        <v>12.4</v>
      </c>
      <c r="J226" s="326">
        <v>0</v>
      </c>
      <c r="K226" s="221">
        <v>0</v>
      </c>
      <c r="L226" s="282">
        <v>0</v>
      </c>
      <c r="M226" s="228">
        <v>61.93118756936736</v>
      </c>
      <c r="N226" s="229">
        <v>0.858321870701513</v>
      </c>
      <c r="O226" s="106">
        <v>22.5</v>
      </c>
      <c r="P226" s="362" t="s">
        <v>2122</v>
      </c>
      <c r="Q226" s="244" t="s">
        <v>2122</v>
      </c>
      <c r="R226" s="61" t="s">
        <v>2122</v>
      </c>
      <c r="S226" s="200" t="s">
        <v>2122</v>
      </c>
      <c r="T226" s="90" t="s">
        <v>2122</v>
      </c>
      <c r="U226" s="90" t="s">
        <v>2122</v>
      </c>
      <c r="V226" s="69" t="s">
        <v>2122</v>
      </c>
      <c r="W226" s="248" t="s">
        <v>2122</v>
      </c>
      <c r="X226" s="200" t="s">
        <v>2122</v>
      </c>
      <c r="Y226" s="433" t="s">
        <v>2122</v>
      </c>
      <c r="Z226" s="248" t="s">
        <v>2122</v>
      </c>
      <c r="AA226" s="243" t="s">
        <v>2122</v>
      </c>
      <c r="AB226" s="433" t="s">
        <v>2122</v>
      </c>
      <c r="AC226" s="248" t="s">
        <v>2122</v>
      </c>
      <c r="AD226" s="693">
        <v>-27.31</v>
      </c>
    </row>
    <row r="227" spans="1:30" x14ac:dyDescent="0.25">
      <c r="A227" s="267">
        <f>B227</f>
        <v>253</v>
      </c>
      <c r="B227" s="267">
        <v>253</v>
      </c>
      <c r="C227" s="267">
        <v>0</v>
      </c>
      <c r="D227" s="902">
        <v>247</v>
      </c>
      <c r="E227" s="221">
        <v>0</v>
      </c>
      <c r="F227" s="221">
        <v>1</v>
      </c>
      <c r="G227" s="329">
        <v>0</v>
      </c>
      <c r="H227" s="711">
        <v>0</v>
      </c>
      <c r="I227" s="606">
        <v>14.7</v>
      </c>
      <c r="J227" s="326">
        <v>0</v>
      </c>
      <c r="K227" s="221">
        <v>0</v>
      </c>
      <c r="L227" s="282">
        <v>0</v>
      </c>
      <c r="M227" s="228">
        <v>50.892288081580602</v>
      </c>
      <c r="N227" s="229">
        <v>0.56752873563218398</v>
      </c>
      <c r="O227" s="106">
        <v>23</v>
      </c>
      <c r="P227" s="362" t="s">
        <v>2122</v>
      </c>
      <c r="Q227" s="244" t="s">
        <v>2122</v>
      </c>
      <c r="R227" s="61" t="s">
        <v>2122</v>
      </c>
      <c r="S227" s="200" t="s">
        <v>2122</v>
      </c>
      <c r="T227" s="90" t="s">
        <v>2122</v>
      </c>
      <c r="U227" s="90" t="s">
        <v>2122</v>
      </c>
      <c r="V227" s="69" t="s">
        <v>2122</v>
      </c>
      <c r="W227" s="248" t="s">
        <v>2122</v>
      </c>
      <c r="X227" s="200" t="s">
        <v>2122</v>
      </c>
      <c r="Y227" s="433" t="s">
        <v>2122</v>
      </c>
      <c r="Z227" s="248" t="s">
        <v>2122</v>
      </c>
      <c r="AA227" s="243" t="s">
        <v>2122</v>
      </c>
      <c r="AB227" s="433" t="s">
        <v>2122</v>
      </c>
      <c r="AC227" s="248" t="s">
        <v>2122</v>
      </c>
      <c r="AD227" s="693">
        <v>-23.45</v>
      </c>
    </row>
    <row r="228" spans="1:30" x14ac:dyDescent="0.25">
      <c r="A228" s="267">
        <f>B228</f>
        <v>254</v>
      </c>
      <c r="B228" s="267">
        <v>254</v>
      </c>
      <c r="C228" s="267">
        <v>0</v>
      </c>
      <c r="D228" s="455">
        <v>248</v>
      </c>
      <c r="E228" s="221">
        <v>0</v>
      </c>
      <c r="F228" s="221">
        <v>1</v>
      </c>
      <c r="G228" s="329">
        <v>0</v>
      </c>
      <c r="H228" s="711">
        <v>0</v>
      </c>
      <c r="I228" s="606">
        <v>13.9</v>
      </c>
      <c r="J228" s="326">
        <v>0</v>
      </c>
      <c r="K228" s="221">
        <v>0</v>
      </c>
      <c r="L228" s="282">
        <v>0</v>
      </c>
      <c r="M228" s="228">
        <v>62.514922403501792</v>
      </c>
      <c r="N228" s="229">
        <v>0.83611532625189677</v>
      </c>
      <c r="O228" s="106">
        <v>30</v>
      </c>
      <c r="P228" s="362" t="s">
        <v>2122</v>
      </c>
      <c r="Q228" s="244" t="s">
        <v>2122</v>
      </c>
      <c r="R228" s="61" t="s">
        <v>2122</v>
      </c>
      <c r="S228" s="200" t="s">
        <v>2122</v>
      </c>
      <c r="T228" s="90" t="s">
        <v>2122</v>
      </c>
      <c r="U228" s="90" t="s">
        <v>2122</v>
      </c>
      <c r="V228" s="69" t="s">
        <v>2122</v>
      </c>
      <c r="W228" s="248" t="s">
        <v>2122</v>
      </c>
      <c r="X228" s="200" t="s">
        <v>2122</v>
      </c>
      <c r="Y228" s="433" t="s">
        <v>2122</v>
      </c>
      <c r="Z228" s="248" t="s">
        <v>2122</v>
      </c>
      <c r="AA228" s="243" t="s">
        <v>2122</v>
      </c>
      <c r="AB228" s="433" t="s">
        <v>2122</v>
      </c>
      <c r="AC228" s="248" t="s">
        <v>2122</v>
      </c>
      <c r="AD228" s="693">
        <v>-27.83</v>
      </c>
    </row>
    <row r="229" spans="1:30" x14ac:dyDescent="0.25">
      <c r="A229" s="267">
        <f>B229</f>
        <v>255</v>
      </c>
      <c r="B229" s="267">
        <v>255</v>
      </c>
      <c r="C229" s="267">
        <v>0</v>
      </c>
      <c r="D229" s="455">
        <v>249</v>
      </c>
      <c r="E229" s="274">
        <v>0</v>
      </c>
      <c r="F229" s="267">
        <v>1</v>
      </c>
      <c r="G229" s="329">
        <v>0</v>
      </c>
      <c r="H229" s="711">
        <v>0</v>
      </c>
      <c r="I229" s="606">
        <v>12.7</v>
      </c>
      <c r="J229" s="326">
        <v>0</v>
      </c>
      <c r="K229" s="221">
        <v>0</v>
      </c>
      <c r="L229" s="282">
        <v>0</v>
      </c>
      <c r="M229" s="228">
        <v>69.186875891583441</v>
      </c>
      <c r="N229" s="229">
        <v>0.65835411471321692</v>
      </c>
      <c r="O229" s="106">
        <v>24</v>
      </c>
      <c r="P229" s="362" t="s">
        <v>2122</v>
      </c>
      <c r="Q229" s="244" t="s">
        <v>2122</v>
      </c>
      <c r="R229" s="61" t="s">
        <v>2122</v>
      </c>
      <c r="S229" s="200" t="s">
        <v>2122</v>
      </c>
      <c r="T229" s="90" t="s">
        <v>2122</v>
      </c>
      <c r="U229" s="90" t="s">
        <v>2122</v>
      </c>
      <c r="V229" s="69" t="s">
        <v>2122</v>
      </c>
      <c r="W229" s="248" t="s">
        <v>2122</v>
      </c>
      <c r="X229" s="200" t="s">
        <v>2122</v>
      </c>
      <c r="Y229" s="433" t="s">
        <v>2122</v>
      </c>
      <c r="Z229" s="248" t="s">
        <v>2122</v>
      </c>
      <c r="AA229" s="243" t="s">
        <v>2122</v>
      </c>
      <c r="AB229" s="433" t="s">
        <v>2122</v>
      </c>
      <c r="AC229" s="248" t="s">
        <v>2122</v>
      </c>
      <c r="AD229" s="693">
        <v>-24.99</v>
      </c>
    </row>
    <row r="230" spans="1:30" x14ac:dyDescent="0.25">
      <c r="A230" s="267">
        <f>B230</f>
        <v>256</v>
      </c>
      <c r="B230" s="267">
        <v>256</v>
      </c>
      <c r="C230" s="267">
        <v>0</v>
      </c>
      <c r="D230" s="902">
        <v>250</v>
      </c>
      <c r="E230" s="221">
        <v>0</v>
      </c>
      <c r="F230" s="61">
        <v>1</v>
      </c>
      <c r="G230" s="714">
        <v>0</v>
      </c>
      <c r="H230" s="336">
        <v>0</v>
      </c>
      <c r="I230" s="606">
        <v>14.5</v>
      </c>
      <c r="J230" s="326">
        <v>0</v>
      </c>
      <c r="K230" s="451">
        <v>0</v>
      </c>
      <c r="L230" s="282">
        <v>0</v>
      </c>
      <c r="M230" s="228">
        <v>63.979591836734699</v>
      </c>
      <c r="N230" s="229">
        <v>0.59878682842287689</v>
      </c>
      <c r="O230" s="106">
        <v>20</v>
      </c>
      <c r="P230" s="362" t="s">
        <v>2122</v>
      </c>
      <c r="Q230" s="244" t="s">
        <v>2122</v>
      </c>
      <c r="R230" s="61" t="s">
        <v>2122</v>
      </c>
      <c r="S230" s="200" t="s">
        <v>2122</v>
      </c>
      <c r="T230" s="90" t="s">
        <v>2122</v>
      </c>
      <c r="U230" s="90" t="s">
        <v>2122</v>
      </c>
      <c r="V230" s="69" t="s">
        <v>2122</v>
      </c>
      <c r="W230" s="248" t="s">
        <v>2122</v>
      </c>
      <c r="X230" s="200" t="s">
        <v>2122</v>
      </c>
      <c r="Y230" s="433" t="s">
        <v>2122</v>
      </c>
      <c r="Z230" s="248" t="s">
        <v>2122</v>
      </c>
      <c r="AA230" s="243" t="s">
        <v>2122</v>
      </c>
      <c r="AB230" s="433" t="s">
        <v>2122</v>
      </c>
      <c r="AC230" s="248" t="s">
        <v>2122</v>
      </c>
      <c r="AD230" s="693">
        <v>-35.229999999999997</v>
      </c>
    </row>
    <row r="231" spans="1:30" x14ac:dyDescent="0.25">
      <c r="A231" s="267">
        <f>B231</f>
        <v>257</v>
      </c>
      <c r="B231" s="267">
        <v>257</v>
      </c>
      <c r="C231" s="267">
        <v>0</v>
      </c>
      <c r="D231" s="455">
        <v>251</v>
      </c>
      <c r="E231" s="221">
        <v>0</v>
      </c>
      <c r="F231" s="61">
        <v>1</v>
      </c>
      <c r="G231" s="714">
        <v>0</v>
      </c>
      <c r="H231" s="336">
        <v>0</v>
      </c>
      <c r="I231" s="606">
        <v>14.4</v>
      </c>
      <c r="J231" s="326">
        <v>0</v>
      </c>
      <c r="K231" s="451">
        <v>0</v>
      </c>
      <c r="L231" s="221">
        <v>0</v>
      </c>
      <c r="M231" s="228">
        <v>61.777777777777779</v>
      </c>
      <c r="N231" s="229">
        <v>0.75839999999999996</v>
      </c>
      <c r="O231" s="106">
        <v>32</v>
      </c>
      <c r="P231" s="362" t="s">
        <v>2122</v>
      </c>
      <c r="Q231" s="244" t="s">
        <v>2122</v>
      </c>
      <c r="R231" s="61" t="s">
        <v>2122</v>
      </c>
      <c r="S231" s="200" t="s">
        <v>2122</v>
      </c>
      <c r="T231" s="90" t="s">
        <v>2122</v>
      </c>
      <c r="U231" s="90" t="s">
        <v>2122</v>
      </c>
      <c r="V231" s="69" t="s">
        <v>2122</v>
      </c>
      <c r="W231" s="248" t="s">
        <v>2122</v>
      </c>
      <c r="X231" s="200" t="s">
        <v>2122</v>
      </c>
      <c r="Y231" s="433" t="s">
        <v>2122</v>
      </c>
      <c r="Z231" s="248" t="s">
        <v>2122</v>
      </c>
      <c r="AA231" s="243" t="s">
        <v>2122</v>
      </c>
      <c r="AB231" s="433" t="s">
        <v>2122</v>
      </c>
      <c r="AC231" s="248" t="s">
        <v>2122</v>
      </c>
      <c r="AD231" s="693">
        <v>-31.77</v>
      </c>
    </row>
    <row r="232" spans="1:30" x14ac:dyDescent="0.25">
      <c r="A232" s="267">
        <f>B232</f>
        <v>258</v>
      </c>
      <c r="B232" s="267">
        <v>258</v>
      </c>
      <c r="C232" s="267">
        <v>0</v>
      </c>
      <c r="D232" s="455">
        <v>252</v>
      </c>
      <c r="E232" s="221">
        <v>0</v>
      </c>
      <c r="F232" s="61">
        <v>1</v>
      </c>
      <c r="G232" s="714">
        <v>0</v>
      </c>
      <c r="H232" s="336">
        <v>0</v>
      </c>
      <c r="I232" s="606">
        <v>14.3</v>
      </c>
      <c r="J232" s="326">
        <v>0</v>
      </c>
      <c r="K232" s="451">
        <v>0</v>
      </c>
      <c r="L232" s="221">
        <v>0</v>
      </c>
      <c r="M232" s="228">
        <v>64.186633039092058</v>
      </c>
      <c r="N232" s="229">
        <v>0.842456608811749</v>
      </c>
      <c r="O232" s="106">
        <v>18</v>
      </c>
      <c r="P232" s="362" t="s">
        <v>2122</v>
      </c>
      <c r="Q232" s="244" t="s">
        <v>2122</v>
      </c>
      <c r="R232" s="61" t="s">
        <v>2122</v>
      </c>
      <c r="S232" s="200" t="s">
        <v>2122</v>
      </c>
      <c r="T232" s="90" t="s">
        <v>2122</v>
      </c>
      <c r="U232" s="90" t="s">
        <v>2122</v>
      </c>
      <c r="V232" s="69" t="s">
        <v>2122</v>
      </c>
      <c r="W232" s="248" t="s">
        <v>2122</v>
      </c>
      <c r="X232" s="200" t="s">
        <v>2122</v>
      </c>
      <c r="Y232" s="433" t="s">
        <v>2122</v>
      </c>
      <c r="Z232" s="248" t="s">
        <v>2122</v>
      </c>
      <c r="AA232" s="243" t="s">
        <v>2122</v>
      </c>
      <c r="AB232" s="433" t="s">
        <v>2122</v>
      </c>
      <c r="AC232" s="248" t="s">
        <v>2122</v>
      </c>
      <c r="AD232" s="693">
        <v>-21.68</v>
      </c>
    </row>
    <row r="233" spans="1:30" x14ac:dyDescent="0.25">
      <c r="A233" s="267">
        <f>B233</f>
        <v>259</v>
      </c>
      <c r="B233" s="267">
        <v>259</v>
      </c>
      <c r="C233" s="267">
        <v>0</v>
      </c>
      <c r="D233" s="902">
        <v>253</v>
      </c>
      <c r="E233" s="274">
        <v>0</v>
      </c>
      <c r="F233" s="61">
        <v>1</v>
      </c>
      <c r="G233" s="714">
        <v>0</v>
      </c>
      <c r="H233" s="336">
        <v>0</v>
      </c>
      <c r="I233" s="606">
        <v>12.7</v>
      </c>
      <c r="J233" s="326">
        <v>0</v>
      </c>
      <c r="K233" s="451">
        <v>0</v>
      </c>
      <c r="L233" s="221">
        <v>0</v>
      </c>
      <c r="M233" s="228">
        <v>78.091709124594729</v>
      </c>
      <c r="N233" s="229">
        <v>0.719712525667351</v>
      </c>
      <c r="O233" s="106">
        <v>27</v>
      </c>
      <c r="P233" s="362" t="s">
        <v>2122</v>
      </c>
      <c r="Q233" s="244" t="s">
        <v>2122</v>
      </c>
      <c r="R233" s="61" t="s">
        <v>2122</v>
      </c>
      <c r="S233" s="200" t="s">
        <v>2122</v>
      </c>
      <c r="T233" s="90" t="s">
        <v>2122</v>
      </c>
      <c r="U233" s="90" t="s">
        <v>2122</v>
      </c>
      <c r="V233" s="69" t="s">
        <v>2122</v>
      </c>
      <c r="W233" s="248" t="s">
        <v>2122</v>
      </c>
      <c r="X233" s="200" t="s">
        <v>2122</v>
      </c>
      <c r="Y233" s="433" t="s">
        <v>2122</v>
      </c>
      <c r="Z233" s="248" t="s">
        <v>2122</v>
      </c>
      <c r="AA233" s="243" t="s">
        <v>2122</v>
      </c>
      <c r="AB233" s="433" t="s">
        <v>2122</v>
      </c>
      <c r="AC233" s="248" t="s">
        <v>2122</v>
      </c>
      <c r="AD233" s="693">
        <v>-29.88</v>
      </c>
    </row>
    <row r="234" spans="1:30" x14ac:dyDescent="0.25">
      <c r="A234" s="267">
        <f>B234</f>
        <v>260</v>
      </c>
      <c r="B234" s="267">
        <v>260</v>
      </c>
      <c r="C234" s="267">
        <v>0</v>
      </c>
      <c r="D234" s="455">
        <v>254</v>
      </c>
      <c r="E234" s="221">
        <v>0</v>
      </c>
      <c r="F234" s="61">
        <v>1</v>
      </c>
      <c r="G234" s="714">
        <v>0</v>
      </c>
      <c r="H234" s="336">
        <v>0</v>
      </c>
      <c r="I234" s="606">
        <v>12.2</v>
      </c>
      <c r="J234" s="326">
        <v>0</v>
      </c>
      <c r="K234" s="451">
        <v>0</v>
      </c>
      <c r="L234" s="61">
        <v>0</v>
      </c>
      <c r="M234" s="228">
        <v>63.64094805849723</v>
      </c>
      <c r="N234" s="229">
        <v>0.72110552763819102</v>
      </c>
      <c r="O234" s="106">
        <v>23.5</v>
      </c>
      <c r="P234" s="362" t="s">
        <v>2122</v>
      </c>
      <c r="Q234" s="244" t="s">
        <v>2122</v>
      </c>
      <c r="R234" s="61" t="s">
        <v>2122</v>
      </c>
      <c r="S234" s="200" t="s">
        <v>2122</v>
      </c>
      <c r="T234" s="90" t="s">
        <v>2122</v>
      </c>
      <c r="U234" s="90" t="s">
        <v>2122</v>
      </c>
      <c r="V234" s="69" t="s">
        <v>2122</v>
      </c>
      <c r="W234" s="248" t="s">
        <v>2122</v>
      </c>
      <c r="X234" s="200" t="s">
        <v>2122</v>
      </c>
      <c r="Y234" s="433" t="s">
        <v>2122</v>
      </c>
      <c r="Z234" s="248" t="s">
        <v>2122</v>
      </c>
      <c r="AA234" s="243" t="s">
        <v>2122</v>
      </c>
      <c r="AB234" s="433" t="s">
        <v>2122</v>
      </c>
      <c r="AC234" s="248" t="s">
        <v>2122</v>
      </c>
      <c r="AD234" s="693">
        <v>-30.33</v>
      </c>
    </row>
    <row r="235" spans="1:30" x14ac:dyDescent="0.25">
      <c r="A235" s="267">
        <f>B235</f>
        <v>261</v>
      </c>
      <c r="B235" s="267">
        <v>261</v>
      </c>
      <c r="C235" s="267">
        <v>0</v>
      </c>
      <c r="D235" s="455">
        <v>255</v>
      </c>
      <c r="E235" s="221">
        <v>0</v>
      </c>
      <c r="F235" s="61">
        <v>0</v>
      </c>
      <c r="G235" s="714">
        <v>0</v>
      </c>
      <c r="H235" s="336">
        <v>0</v>
      </c>
      <c r="I235" s="617">
        <v>14.5</v>
      </c>
      <c r="J235" s="326">
        <v>0</v>
      </c>
      <c r="K235" s="469">
        <v>0</v>
      </c>
      <c r="L235" s="152">
        <v>0</v>
      </c>
      <c r="M235" s="474">
        <v>64.007171671896018</v>
      </c>
      <c r="N235" s="466">
        <v>0.66226912928759896</v>
      </c>
      <c r="O235" s="106" t="s">
        <v>2122</v>
      </c>
      <c r="P235" s="362" t="s">
        <v>2122</v>
      </c>
      <c r="Q235" s="244" t="s">
        <v>2122</v>
      </c>
      <c r="R235" s="61" t="s">
        <v>2122</v>
      </c>
      <c r="S235" s="200" t="s">
        <v>2122</v>
      </c>
      <c r="T235" s="90" t="s">
        <v>2122</v>
      </c>
      <c r="U235" s="90" t="s">
        <v>2122</v>
      </c>
      <c r="V235" s="69" t="s">
        <v>2122</v>
      </c>
      <c r="W235" s="248" t="s">
        <v>2122</v>
      </c>
      <c r="X235" s="200" t="s">
        <v>2122</v>
      </c>
      <c r="Y235" s="433" t="s">
        <v>2122</v>
      </c>
      <c r="Z235" s="248" t="s">
        <v>2122</v>
      </c>
      <c r="AA235" s="243" t="s">
        <v>2122</v>
      </c>
      <c r="AB235" s="433" t="s">
        <v>2122</v>
      </c>
      <c r="AC235" s="248" t="s">
        <v>2122</v>
      </c>
      <c r="AD235" s="693">
        <v>-21.23</v>
      </c>
    </row>
    <row r="236" spans="1:30" x14ac:dyDescent="0.25">
      <c r="A236" s="267">
        <f>B236</f>
        <v>262</v>
      </c>
      <c r="B236" s="267">
        <v>262</v>
      </c>
      <c r="C236" s="267">
        <v>0</v>
      </c>
      <c r="D236" s="902">
        <v>256</v>
      </c>
      <c r="E236" s="221">
        <v>0</v>
      </c>
      <c r="F236" s="61">
        <v>1</v>
      </c>
      <c r="G236" s="714">
        <v>0</v>
      </c>
      <c r="H236" s="336">
        <v>0</v>
      </c>
      <c r="I236" s="628">
        <v>16.7</v>
      </c>
      <c r="J236" s="326">
        <v>0</v>
      </c>
      <c r="K236" s="451">
        <v>0</v>
      </c>
      <c r="L236" s="61">
        <v>0</v>
      </c>
      <c r="M236" s="228">
        <v>64.415041782729816</v>
      </c>
      <c r="N236" s="229">
        <v>0.70330969267139487</v>
      </c>
      <c r="O236" s="106">
        <v>28</v>
      </c>
      <c r="P236" s="362" t="s">
        <v>2122</v>
      </c>
      <c r="Q236" s="244" t="s">
        <v>2122</v>
      </c>
      <c r="R236" s="61" t="s">
        <v>2122</v>
      </c>
      <c r="S236" s="200" t="s">
        <v>2122</v>
      </c>
      <c r="T236" s="90" t="s">
        <v>2122</v>
      </c>
      <c r="U236" s="90" t="s">
        <v>2122</v>
      </c>
      <c r="V236" s="69" t="s">
        <v>2122</v>
      </c>
      <c r="W236" s="248" t="s">
        <v>2122</v>
      </c>
      <c r="X236" s="200" t="s">
        <v>2122</v>
      </c>
      <c r="Y236" s="433" t="s">
        <v>2122</v>
      </c>
      <c r="Z236" s="248" t="s">
        <v>2122</v>
      </c>
      <c r="AA236" s="243" t="s">
        <v>2122</v>
      </c>
      <c r="AB236" s="433" t="s">
        <v>2122</v>
      </c>
      <c r="AC236" s="248" t="s">
        <v>2122</v>
      </c>
      <c r="AD236" s="693">
        <v>-21.73</v>
      </c>
    </row>
    <row r="237" spans="1:30" x14ac:dyDescent="0.25">
      <c r="A237" s="267">
        <f>B237</f>
        <v>263</v>
      </c>
      <c r="B237" s="267">
        <v>263</v>
      </c>
      <c r="C237" s="267">
        <v>0</v>
      </c>
      <c r="D237" s="455">
        <v>257</v>
      </c>
      <c r="E237" s="274">
        <v>0</v>
      </c>
      <c r="F237" s="61">
        <v>0</v>
      </c>
      <c r="G237" s="714">
        <v>0</v>
      </c>
      <c r="H237" s="336">
        <v>0</v>
      </c>
      <c r="I237" s="628">
        <v>12.6</v>
      </c>
      <c r="J237" s="326">
        <v>0</v>
      </c>
      <c r="K237" s="451">
        <v>0</v>
      </c>
      <c r="L237" s="61">
        <v>0</v>
      </c>
      <c r="M237" s="228">
        <v>70.665322580645153</v>
      </c>
      <c r="N237" s="229">
        <v>0.58527131782945729</v>
      </c>
      <c r="O237" s="106">
        <v>21</v>
      </c>
      <c r="P237" s="362" t="s">
        <v>2122</v>
      </c>
      <c r="Q237" s="244" t="s">
        <v>2122</v>
      </c>
      <c r="R237" s="61" t="s">
        <v>2122</v>
      </c>
      <c r="S237" s="200" t="s">
        <v>2122</v>
      </c>
      <c r="T237" s="90" t="s">
        <v>2122</v>
      </c>
      <c r="U237" s="90" t="s">
        <v>2122</v>
      </c>
      <c r="V237" s="69" t="s">
        <v>2122</v>
      </c>
      <c r="W237" s="248" t="s">
        <v>2122</v>
      </c>
      <c r="X237" s="200" t="s">
        <v>2122</v>
      </c>
      <c r="Y237" s="433" t="s">
        <v>2122</v>
      </c>
      <c r="Z237" s="248" t="s">
        <v>2122</v>
      </c>
      <c r="AA237" s="243" t="s">
        <v>2122</v>
      </c>
      <c r="AB237" s="433" t="s">
        <v>2122</v>
      </c>
      <c r="AC237" s="248" t="s">
        <v>2122</v>
      </c>
      <c r="AD237" s="693">
        <v>-30.83</v>
      </c>
    </row>
    <row r="238" spans="1:30" x14ac:dyDescent="0.25">
      <c r="A238" s="267">
        <f>B238</f>
        <v>264</v>
      </c>
      <c r="B238" s="267">
        <v>264</v>
      </c>
      <c r="C238" s="267">
        <v>0</v>
      </c>
      <c r="D238" s="455">
        <v>258</v>
      </c>
      <c r="E238" s="221">
        <v>0</v>
      </c>
      <c r="F238" s="61">
        <v>0</v>
      </c>
      <c r="G238" s="714">
        <v>0</v>
      </c>
      <c r="H238" s="336">
        <v>0</v>
      </c>
      <c r="I238" s="628">
        <v>17.899999999999999</v>
      </c>
      <c r="J238" s="326">
        <v>0</v>
      </c>
      <c r="K238" s="451">
        <v>0</v>
      </c>
      <c r="L238" s="61">
        <v>0</v>
      </c>
      <c r="M238" s="228">
        <v>64.52717158750535</v>
      </c>
      <c r="N238" s="229">
        <v>0.59768451519536903</v>
      </c>
      <c r="O238" s="106">
        <v>30</v>
      </c>
      <c r="P238" s="362" t="s">
        <v>2122</v>
      </c>
      <c r="Q238" s="244" t="s">
        <v>2122</v>
      </c>
      <c r="R238" s="61" t="s">
        <v>2122</v>
      </c>
      <c r="S238" s="200" t="s">
        <v>2122</v>
      </c>
      <c r="T238" s="90" t="s">
        <v>2122</v>
      </c>
      <c r="U238" s="90" t="s">
        <v>2122</v>
      </c>
      <c r="V238" s="69" t="s">
        <v>2122</v>
      </c>
      <c r="W238" s="248" t="s">
        <v>2122</v>
      </c>
      <c r="X238" s="200" t="s">
        <v>2122</v>
      </c>
      <c r="Y238" s="433" t="s">
        <v>2122</v>
      </c>
      <c r="Z238" s="248" t="s">
        <v>2122</v>
      </c>
      <c r="AA238" s="243" t="s">
        <v>2122</v>
      </c>
      <c r="AB238" s="433" t="s">
        <v>2122</v>
      </c>
      <c r="AC238" s="248" t="s">
        <v>2122</v>
      </c>
      <c r="AD238" s="693">
        <v>-21.36</v>
      </c>
    </row>
    <row r="239" spans="1:30" x14ac:dyDescent="0.25">
      <c r="A239" s="267">
        <f>B239</f>
        <v>265</v>
      </c>
      <c r="B239" s="267">
        <v>265</v>
      </c>
      <c r="C239" s="267">
        <v>0</v>
      </c>
      <c r="D239" s="902">
        <v>259</v>
      </c>
      <c r="E239" s="221">
        <v>0</v>
      </c>
      <c r="F239" s="61">
        <v>0</v>
      </c>
      <c r="G239" s="331">
        <v>0</v>
      </c>
      <c r="H239" s="114">
        <v>0</v>
      </c>
      <c r="I239" s="628">
        <v>12.8</v>
      </c>
      <c r="J239" s="326">
        <v>0</v>
      </c>
      <c r="K239" s="451">
        <v>0</v>
      </c>
      <c r="L239" s="61">
        <v>1</v>
      </c>
      <c r="M239" s="228">
        <v>70.666666666666671</v>
      </c>
      <c r="N239" s="229">
        <v>0.81767955801104975</v>
      </c>
      <c r="O239" s="106">
        <v>25</v>
      </c>
      <c r="P239" s="362" t="s">
        <v>2122</v>
      </c>
      <c r="Q239" s="244" t="s">
        <v>2122</v>
      </c>
      <c r="R239" s="61" t="s">
        <v>2122</v>
      </c>
      <c r="S239" s="200" t="s">
        <v>2122</v>
      </c>
      <c r="T239" s="90" t="s">
        <v>2122</v>
      </c>
      <c r="U239" s="90" t="s">
        <v>2122</v>
      </c>
      <c r="V239" s="69" t="s">
        <v>2122</v>
      </c>
      <c r="W239" s="248" t="s">
        <v>2122</v>
      </c>
      <c r="X239" s="200" t="s">
        <v>2122</v>
      </c>
      <c r="Y239" s="433" t="s">
        <v>2122</v>
      </c>
      <c r="Z239" s="248" t="s">
        <v>2122</v>
      </c>
      <c r="AA239" s="243" t="s">
        <v>2122</v>
      </c>
      <c r="AB239" s="433" t="s">
        <v>2122</v>
      </c>
      <c r="AC239" s="248" t="s">
        <v>2122</v>
      </c>
      <c r="AD239" s="693">
        <v>-21.82</v>
      </c>
    </row>
    <row r="240" spans="1:30" x14ac:dyDescent="0.25">
      <c r="A240" s="267">
        <f>B240</f>
        <v>266</v>
      </c>
      <c r="B240" s="267">
        <v>266</v>
      </c>
      <c r="C240" s="267">
        <v>0</v>
      </c>
      <c r="D240" s="455">
        <v>260</v>
      </c>
      <c r="E240" s="221">
        <v>0</v>
      </c>
      <c r="F240" s="61">
        <v>1</v>
      </c>
      <c r="G240" s="114">
        <v>0</v>
      </c>
      <c r="H240" s="114">
        <v>0</v>
      </c>
      <c r="I240" s="628">
        <v>14.6</v>
      </c>
      <c r="J240" s="326">
        <v>0</v>
      </c>
      <c r="K240" s="451">
        <v>0</v>
      </c>
      <c r="L240" s="133">
        <v>0</v>
      </c>
      <c r="M240" s="228">
        <v>65.403225806451601</v>
      </c>
      <c r="N240" s="229">
        <v>0.78238993710691829</v>
      </c>
      <c r="O240" s="106">
        <v>23</v>
      </c>
      <c r="P240" s="362" t="s">
        <v>2122</v>
      </c>
      <c r="Q240" s="244" t="s">
        <v>2122</v>
      </c>
      <c r="R240" s="61" t="s">
        <v>2122</v>
      </c>
      <c r="S240" s="200" t="s">
        <v>2122</v>
      </c>
      <c r="T240" s="90" t="s">
        <v>2122</v>
      </c>
      <c r="U240" s="90" t="s">
        <v>2122</v>
      </c>
      <c r="V240" s="69" t="s">
        <v>2122</v>
      </c>
      <c r="W240" s="248" t="s">
        <v>2122</v>
      </c>
      <c r="X240" s="200" t="s">
        <v>2122</v>
      </c>
      <c r="Y240" s="433" t="s">
        <v>2122</v>
      </c>
      <c r="Z240" s="248" t="s">
        <v>2122</v>
      </c>
      <c r="AA240" s="243" t="s">
        <v>2122</v>
      </c>
      <c r="AB240" s="433" t="s">
        <v>2122</v>
      </c>
      <c r="AC240" s="248" t="s">
        <v>2122</v>
      </c>
      <c r="AD240" s="693">
        <v>-25.39</v>
      </c>
    </row>
    <row r="241" spans="1:30" x14ac:dyDescent="0.25">
      <c r="A241" s="267">
        <f>B241</f>
        <v>267</v>
      </c>
      <c r="B241" s="267">
        <v>267</v>
      </c>
      <c r="C241" s="267">
        <v>0</v>
      </c>
      <c r="D241" s="455">
        <v>261</v>
      </c>
      <c r="E241" s="274">
        <v>0</v>
      </c>
      <c r="F241" s="61">
        <v>1</v>
      </c>
      <c r="G241" s="114">
        <v>0</v>
      </c>
      <c r="H241" s="114">
        <v>0</v>
      </c>
      <c r="I241" s="628">
        <v>13.4</v>
      </c>
      <c r="J241" s="326">
        <v>0</v>
      </c>
      <c r="K241" s="451">
        <v>0</v>
      </c>
      <c r="L241" s="133">
        <v>0</v>
      </c>
      <c r="M241" s="228">
        <v>65.565487757481549</v>
      </c>
      <c r="N241" s="229">
        <v>0.86066763425253978</v>
      </c>
      <c r="O241" s="106">
        <v>22</v>
      </c>
      <c r="P241" s="362" t="s">
        <v>2122</v>
      </c>
      <c r="Q241" s="244" t="s">
        <v>2122</v>
      </c>
      <c r="R241" s="61" t="s">
        <v>2122</v>
      </c>
      <c r="S241" s="200" t="s">
        <v>2122</v>
      </c>
      <c r="T241" s="90" t="s">
        <v>2122</v>
      </c>
      <c r="U241" s="90" t="s">
        <v>2122</v>
      </c>
      <c r="V241" s="69" t="s">
        <v>2122</v>
      </c>
      <c r="W241" s="248" t="s">
        <v>2122</v>
      </c>
      <c r="X241" s="200" t="s">
        <v>2122</v>
      </c>
      <c r="Y241" s="433" t="s">
        <v>2122</v>
      </c>
      <c r="Z241" s="248" t="s">
        <v>2122</v>
      </c>
      <c r="AA241" s="243" t="s">
        <v>2122</v>
      </c>
      <c r="AB241" s="433" t="s">
        <v>2122</v>
      </c>
      <c r="AC241" s="248" t="s">
        <v>2122</v>
      </c>
      <c r="AD241" s="693">
        <v>-21.45</v>
      </c>
    </row>
    <row r="242" spans="1:30" x14ac:dyDescent="0.25">
      <c r="A242" s="267">
        <f>B242</f>
        <v>268</v>
      </c>
      <c r="B242" s="267">
        <v>268</v>
      </c>
      <c r="C242" s="267">
        <v>0</v>
      </c>
      <c r="D242" s="902">
        <v>262</v>
      </c>
      <c r="E242" s="221">
        <v>0</v>
      </c>
      <c r="F242" s="61">
        <v>1</v>
      </c>
      <c r="G242" s="717">
        <v>0</v>
      </c>
      <c r="H242" s="717">
        <v>0</v>
      </c>
      <c r="I242" s="628">
        <v>13</v>
      </c>
      <c r="J242" s="326">
        <v>0</v>
      </c>
      <c r="K242" s="451">
        <v>0</v>
      </c>
      <c r="L242" s="161">
        <v>0</v>
      </c>
      <c r="M242" s="228">
        <v>62.46434683399886</v>
      </c>
      <c r="N242" s="229">
        <v>0.815483870967742</v>
      </c>
      <c r="O242" s="106">
        <v>25</v>
      </c>
      <c r="P242" s="362" t="s">
        <v>2122</v>
      </c>
      <c r="Q242" s="244" t="s">
        <v>2122</v>
      </c>
      <c r="R242" s="61" t="s">
        <v>2122</v>
      </c>
      <c r="S242" s="200" t="s">
        <v>2122</v>
      </c>
      <c r="T242" s="90" t="s">
        <v>2122</v>
      </c>
      <c r="U242" s="90" t="s">
        <v>2122</v>
      </c>
      <c r="V242" s="69" t="s">
        <v>2122</v>
      </c>
      <c r="W242" s="248" t="s">
        <v>2122</v>
      </c>
      <c r="X242" s="200" t="s">
        <v>2122</v>
      </c>
      <c r="Y242" s="433" t="s">
        <v>2122</v>
      </c>
      <c r="Z242" s="248" t="s">
        <v>2122</v>
      </c>
      <c r="AA242" s="243" t="s">
        <v>2122</v>
      </c>
      <c r="AB242" s="433" t="s">
        <v>2122</v>
      </c>
      <c r="AC242" s="248" t="s">
        <v>2122</v>
      </c>
      <c r="AD242" s="693">
        <v>-34.630000000000003</v>
      </c>
    </row>
    <row r="243" spans="1:30" x14ac:dyDescent="0.25">
      <c r="A243" s="267">
        <f>B243</f>
        <v>269</v>
      </c>
      <c r="B243" s="267">
        <v>269</v>
      </c>
      <c r="C243" s="267">
        <v>0</v>
      </c>
      <c r="D243" s="455">
        <v>263</v>
      </c>
      <c r="E243" s="221">
        <v>0</v>
      </c>
      <c r="F243" s="61">
        <v>1</v>
      </c>
      <c r="G243" s="114">
        <v>0</v>
      </c>
      <c r="H243" s="114">
        <v>0</v>
      </c>
      <c r="I243" s="628">
        <v>13.9</v>
      </c>
      <c r="J243" s="326">
        <v>0</v>
      </c>
      <c r="K243" s="451">
        <v>0</v>
      </c>
      <c r="L243" s="61">
        <v>0</v>
      </c>
      <c r="M243" s="228">
        <v>63.452380952380949</v>
      </c>
      <c r="N243" s="229">
        <v>0.64825581395348841</v>
      </c>
      <c r="O243" s="106">
        <v>23</v>
      </c>
      <c r="P243" s="362" t="s">
        <v>2122</v>
      </c>
      <c r="Q243" s="244" t="s">
        <v>2122</v>
      </c>
      <c r="R243" s="61" t="s">
        <v>2122</v>
      </c>
      <c r="S243" s="200" t="s">
        <v>2122</v>
      </c>
      <c r="T243" s="90" t="s">
        <v>2122</v>
      </c>
      <c r="U243" s="90" t="s">
        <v>2122</v>
      </c>
      <c r="V243" s="69" t="s">
        <v>2122</v>
      </c>
      <c r="W243" s="248" t="s">
        <v>2122</v>
      </c>
      <c r="X243" s="200" t="s">
        <v>2122</v>
      </c>
      <c r="Y243" s="433" t="s">
        <v>2122</v>
      </c>
      <c r="Z243" s="248" t="s">
        <v>2122</v>
      </c>
      <c r="AA243" s="243" t="s">
        <v>2122</v>
      </c>
      <c r="AB243" s="433" t="s">
        <v>2122</v>
      </c>
      <c r="AC243" s="248" t="s">
        <v>2122</v>
      </c>
      <c r="AD243" s="693">
        <v>-28.11</v>
      </c>
    </row>
    <row r="244" spans="1:30" x14ac:dyDescent="0.25">
      <c r="A244" s="267">
        <f>B244</f>
        <v>270</v>
      </c>
      <c r="B244" s="267">
        <v>270</v>
      </c>
      <c r="C244" s="267">
        <v>0</v>
      </c>
      <c r="D244" s="455">
        <v>264</v>
      </c>
      <c r="E244" s="221">
        <v>0</v>
      </c>
      <c r="F244" s="61">
        <v>1</v>
      </c>
      <c r="G244" s="114">
        <v>0</v>
      </c>
      <c r="H244" s="114">
        <v>0</v>
      </c>
      <c r="I244" s="628">
        <v>14.5</v>
      </c>
      <c r="J244" s="326">
        <v>0</v>
      </c>
      <c r="K244" s="451">
        <v>0</v>
      </c>
      <c r="L244" s="61">
        <v>0</v>
      </c>
      <c r="M244" s="228">
        <v>72.70142180094787</v>
      </c>
      <c r="N244" s="229">
        <v>1.159274193548387</v>
      </c>
      <c r="O244" s="106">
        <v>24.5</v>
      </c>
      <c r="P244" s="362" t="s">
        <v>2122</v>
      </c>
      <c r="Q244" s="244" t="s">
        <v>2122</v>
      </c>
      <c r="R244" s="61" t="s">
        <v>2122</v>
      </c>
      <c r="S244" s="200" t="s">
        <v>2122</v>
      </c>
      <c r="T244" s="90" t="s">
        <v>2122</v>
      </c>
      <c r="U244" s="90" t="s">
        <v>2122</v>
      </c>
      <c r="V244" s="69" t="s">
        <v>2122</v>
      </c>
      <c r="W244" s="248" t="s">
        <v>2122</v>
      </c>
      <c r="X244" s="200" t="s">
        <v>2122</v>
      </c>
      <c r="Y244" s="433" t="s">
        <v>2122</v>
      </c>
      <c r="Z244" s="248" t="s">
        <v>2122</v>
      </c>
      <c r="AA244" s="243" t="s">
        <v>2122</v>
      </c>
      <c r="AB244" s="433" t="s">
        <v>2122</v>
      </c>
      <c r="AC244" s="248" t="s">
        <v>2122</v>
      </c>
      <c r="AD244" s="693">
        <v>-27.42</v>
      </c>
    </row>
    <row r="245" spans="1:30" x14ac:dyDescent="0.25">
      <c r="A245" s="267">
        <f>B245</f>
        <v>271</v>
      </c>
      <c r="B245" s="267">
        <v>271</v>
      </c>
      <c r="C245" s="267">
        <v>0</v>
      </c>
      <c r="D245" s="902">
        <v>265</v>
      </c>
      <c r="E245" s="274">
        <v>0</v>
      </c>
      <c r="F245" s="61">
        <v>1</v>
      </c>
      <c r="G245" s="114">
        <v>0</v>
      </c>
      <c r="H245" s="114">
        <v>0</v>
      </c>
      <c r="I245" s="628">
        <v>14</v>
      </c>
      <c r="J245" s="326">
        <v>0</v>
      </c>
      <c r="K245" s="451">
        <v>0</v>
      </c>
      <c r="L245" s="61">
        <v>0</v>
      </c>
      <c r="M245" s="228">
        <v>67.91633780584057</v>
      </c>
      <c r="N245" s="229">
        <v>0.68216080402010049</v>
      </c>
      <c r="O245" s="106">
        <v>21</v>
      </c>
      <c r="P245" s="362" t="s">
        <v>2122</v>
      </c>
      <c r="Q245" s="244" t="s">
        <v>2122</v>
      </c>
      <c r="R245" s="133" t="s">
        <v>2122</v>
      </c>
      <c r="S245" s="200" t="s">
        <v>2122</v>
      </c>
      <c r="T245" s="90" t="s">
        <v>2122</v>
      </c>
      <c r="U245" s="90" t="s">
        <v>2122</v>
      </c>
      <c r="V245" s="135" t="s">
        <v>2122</v>
      </c>
      <c r="W245" s="248" t="s">
        <v>2122</v>
      </c>
      <c r="X245" s="200" t="s">
        <v>2122</v>
      </c>
      <c r="Y245" s="433" t="s">
        <v>2122</v>
      </c>
      <c r="Z245" s="248" t="s">
        <v>2122</v>
      </c>
      <c r="AA245" s="243" t="s">
        <v>2122</v>
      </c>
      <c r="AB245" s="433" t="s">
        <v>2122</v>
      </c>
      <c r="AC245" s="248" t="s">
        <v>2122</v>
      </c>
      <c r="AD245" s="693">
        <v>-25.89</v>
      </c>
    </row>
    <row r="246" spans="1:30" x14ac:dyDescent="0.25">
      <c r="A246" s="267">
        <f>B246</f>
        <v>272</v>
      </c>
      <c r="B246" s="267">
        <v>272</v>
      </c>
      <c r="C246" s="267">
        <v>0</v>
      </c>
      <c r="D246" s="455">
        <v>266</v>
      </c>
      <c r="E246" s="221">
        <v>0</v>
      </c>
      <c r="F246" s="61">
        <v>1</v>
      </c>
      <c r="G246" s="114">
        <v>0</v>
      </c>
      <c r="H246" s="114">
        <v>0</v>
      </c>
      <c r="I246" s="628">
        <v>15.2</v>
      </c>
      <c r="J246" s="326">
        <v>0</v>
      </c>
      <c r="K246" s="451">
        <v>0</v>
      </c>
      <c r="L246" s="61">
        <v>0</v>
      </c>
      <c r="M246" s="228">
        <v>62.877697841726622</v>
      </c>
      <c r="N246" s="229">
        <v>0.66415094339622638</v>
      </c>
      <c r="O246" s="106">
        <v>23</v>
      </c>
      <c r="P246" s="362" t="s">
        <v>2122</v>
      </c>
      <c r="Q246" s="244" t="s">
        <v>2122</v>
      </c>
      <c r="R246" s="133" t="s">
        <v>2122</v>
      </c>
      <c r="S246" s="200" t="s">
        <v>2122</v>
      </c>
      <c r="T246" s="90" t="s">
        <v>2122</v>
      </c>
      <c r="U246" s="90" t="s">
        <v>2122</v>
      </c>
      <c r="V246" s="135" t="s">
        <v>2122</v>
      </c>
      <c r="W246" s="248" t="s">
        <v>2122</v>
      </c>
      <c r="X246" s="200" t="s">
        <v>2122</v>
      </c>
      <c r="Y246" s="433" t="s">
        <v>2122</v>
      </c>
      <c r="Z246" s="248" t="s">
        <v>2122</v>
      </c>
      <c r="AA246" s="243" t="s">
        <v>2122</v>
      </c>
      <c r="AB246" s="433" t="s">
        <v>2122</v>
      </c>
      <c r="AC246" s="248" t="s">
        <v>2122</v>
      </c>
      <c r="AD246" s="693">
        <v>-24.35</v>
      </c>
    </row>
    <row r="247" spans="1:30" x14ac:dyDescent="0.25">
      <c r="A247" s="267">
        <f>B247</f>
        <v>273</v>
      </c>
      <c r="B247" s="267">
        <v>273</v>
      </c>
      <c r="C247" s="267">
        <v>0</v>
      </c>
      <c r="D247" s="455">
        <v>267</v>
      </c>
      <c r="E247" s="221">
        <v>0</v>
      </c>
      <c r="F247" s="61">
        <v>1</v>
      </c>
      <c r="G247" s="114">
        <v>0</v>
      </c>
      <c r="H247" s="114">
        <v>0</v>
      </c>
      <c r="I247" s="628">
        <v>13.6</v>
      </c>
      <c r="J247" s="326">
        <v>0</v>
      </c>
      <c r="K247" s="451">
        <v>0</v>
      </c>
      <c r="L247" s="61">
        <v>0</v>
      </c>
      <c r="M247" s="228">
        <v>63.47540983606558</v>
      </c>
      <c r="N247" s="229">
        <v>1.0299212598425198</v>
      </c>
      <c r="O247" s="106">
        <v>20</v>
      </c>
      <c r="P247" s="362" t="s">
        <v>2122</v>
      </c>
      <c r="Q247" s="244" t="s">
        <v>2122</v>
      </c>
      <c r="R247" s="61" t="s">
        <v>2122</v>
      </c>
      <c r="S247" s="200" t="s">
        <v>2122</v>
      </c>
      <c r="T247" s="90" t="s">
        <v>2122</v>
      </c>
      <c r="U247" s="90" t="s">
        <v>2122</v>
      </c>
      <c r="V247" s="69" t="s">
        <v>2122</v>
      </c>
      <c r="W247" s="248" t="s">
        <v>2122</v>
      </c>
      <c r="X247" s="200" t="s">
        <v>2122</v>
      </c>
      <c r="Y247" s="433" t="s">
        <v>2122</v>
      </c>
      <c r="Z247" s="248" t="s">
        <v>2122</v>
      </c>
      <c r="AA247" s="243" t="s">
        <v>2122</v>
      </c>
      <c r="AB247" s="433" t="s">
        <v>2122</v>
      </c>
      <c r="AC247" s="248" t="s">
        <v>2122</v>
      </c>
      <c r="AD247" s="693">
        <v>-22.84</v>
      </c>
    </row>
    <row r="248" spans="1:30" x14ac:dyDescent="0.25">
      <c r="A248" s="267">
        <f>B248</f>
        <v>274</v>
      </c>
      <c r="B248" s="267">
        <v>274</v>
      </c>
      <c r="C248" s="267">
        <v>0</v>
      </c>
      <c r="D248" s="902">
        <v>268</v>
      </c>
      <c r="E248" s="221">
        <v>0</v>
      </c>
      <c r="F248" s="61">
        <v>1</v>
      </c>
      <c r="G248" s="114">
        <v>0</v>
      </c>
      <c r="H248" s="114">
        <v>0</v>
      </c>
      <c r="I248" s="592">
        <v>12.9</v>
      </c>
      <c r="J248" s="326">
        <v>0</v>
      </c>
      <c r="K248" s="451">
        <v>0</v>
      </c>
      <c r="L248" s="133">
        <v>0</v>
      </c>
      <c r="M248" s="228">
        <v>63.911580970687176</v>
      </c>
      <c r="N248" s="229">
        <v>0.82821229050279332</v>
      </c>
      <c r="O248" s="106">
        <v>27</v>
      </c>
      <c r="P248" s="362" t="s">
        <v>2122</v>
      </c>
      <c r="Q248" s="244" t="s">
        <v>2122</v>
      </c>
      <c r="R248" s="61" t="s">
        <v>2122</v>
      </c>
      <c r="S248" s="200" t="s">
        <v>2122</v>
      </c>
      <c r="T248" s="90" t="s">
        <v>2122</v>
      </c>
      <c r="U248" s="90" t="s">
        <v>2122</v>
      </c>
      <c r="V248" s="69" t="s">
        <v>2122</v>
      </c>
      <c r="W248" s="248" t="s">
        <v>2122</v>
      </c>
      <c r="X248" s="200" t="s">
        <v>2122</v>
      </c>
      <c r="Y248" s="433" t="s">
        <v>2122</v>
      </c>
      <c r="Z248" s="248" t="s">
        <v>2122</v>
      </c>
      <c r="AA248" s="243" t="s">
        <v>2122</v>
      </c>
      <c r="AB248" s="433" t="s">
        <v>2122</v>
      </c>
      <c r="AC248" s="248" t="s">
        <v>2122</v>
      </c>
      <c r="AD248" s="693">
        <v>-25.58</v>
      </c>
    </row>
    <row r="249" spans="1:30" x14ac:dyDescent="0.25">
      <c r="A249" s="267">
        <f>B249</f>
        <v>275</v>
      </c>
      <c r="B249" s="267">
        <v>275</v>
      </c>
      <c r="C249" s="267">
        <v>0</v>
      </c>
      <c r="D249" s="455">
        <v>269</v>
      </c>
      <c r="E249" s="274">
        <v>0</v>
      </c>
      <c r="F249" s="61">
        <v>1</v>
      </c>
      <c r="G249" s="114">
        <v>0</v>
      </c>
      <c r="H249" s="114">
        <v>0</v>
      </c>
      <c r="I249" s="628">
        <v>13.8</v>
      </c>
      <c r="J249" s="326">
        <v>0</v>
      </c>
      <c r="K249" s="451">
        <v>0</v>
      </c>
      <c r="L249" s="61">
        <v>0</v>
      </c>
      <c r="M249" s="228">
        <v>60.507652108995892</v>
      </c>
      <c r="N249" s="229">
        <v>2.1595441595441596</v>
      </c>
      <c r="O249" s="106">
        <v>34</v>
      </c>
      <c r="P249" s="362" t="s">
        <v>2122</v>
      </c>
      <c r="Q249" s="244" t="s">
        <v>2122</v>
      </c>
      <c r="R249" s="61" t="s">
        <v>2122</v>
      </c>
      <c r="S249" s="200" t="s">
        <v>2122</v>
      </c>
      <c r="T249" s="90" t="s">
        <v>2122</v>
      </c>
      <c r="U249" s="90" t="s">
        <v>2122</v>
      </c>
      <c r="V249" s="69" t="s">
        <v>2122</v>
      </c>
      <c r="W249" s="248" t="s">
        <v>2122</v>
      </c>
      <c r="X249" s="200" t="s">
        <v>2122</v>
      </c>
      <c r="Y249" s="433" t="s">
        <v>2122</v>
      </c>
      <c r="Z249" s="248" t="s">
        <v>2122</v>
      </c>
      <c r="AA249" s="243" t="s">
        <v>2122</v>
      </c>
      <c r="AB249" s="433" t="s">
        <v>2122</v>
      </c>
      <c r="AC249" s="248" t="s">
        <v>2122</v>
      </c>
      <c r="AD249" s="693">
        <v>-26.37</v>
      </c>
    </row>
    <row r="250" spans="1:30" x14ac:dyDescent="0.25">
      <c r="A250" s="267">
        <f>B250</f>
        <v>279</v>
      </c>
      <c r="B250" s="27">
        <v>279</v>
      </c>
      <c r="C250" s="267">
        <v>0</v>
      </c>
      <c r="D250" s="455">
        <v>270</v>
      </c>
      <c r="E250" s="221">
        <v>0</v>
      </c>
      <c r="F250" s="61">
        <v>1</v>
      </c>
      <c r="G250" s="114" t="s">
        <v>2122</v>
      </c>
      <c r="H250" s="114" t="s">
        <v>2122</v>
      </c>
      <c r="I250" s="628" t="s">
        <v>2122</v>
      </c>
      <c r="J250" s="326" t="s">
        <v>2122</v>
      </c>
      <c r="K250" s="451" t="s">
        <v>2122</v>
      </c>
      <c r="L250" s="61" t="s">
        <v>2122</v>
      </c>
      <c r="M250" s="228" t="s">
        <v>2122</v>
      </c>
      <c r="N250" s="229" t="s">
        <v>2122</v>
      </c>
      <c r="O250" s="106" t="s">
        <v>2122</v>
      </c>
      <c r="P250" s="362" t="s">
        <v>2122</v>
      </c>
      <c r="Q250" s="244" t="s">
        <v>2122</v>
      </c>
      <c r="R250" s="61" t="s">
        <v>2122</v>
      </c>
      <c r="S250" s="200" t="s">
        <v>2122</v>
      </c>
      <c r="T250" s="90" t="s">
        <v>2122</v>
      </c>
      <c r="U250" s="90" t="s">
        <v>2122</v>
      </c>
      <c r="V250" s="69" t="s">
        <v>2122</v>
      </c>
      <c r="W250" s="248" t="s">
        <v>2122</v>
      </c>
      <c r="X250" s="200" t="s">
        <v>2122</v>
      </c>
      <c r="Y250" s="433" t="s">
        <v>2122</v>
      </c>
      <c r="Z250" s="248" t="s">
        <v>2122</v>
      </c>
      <c r="AA250" s="243" t="s">
        <v>2122</v>
      </c>
      <c r="AB250" s="433" t="s">
        <v>2122</v>
      </c>
      <c r="AC250" s="248" t="s">
        <v>2122</v>
      </c>
      <c r="AD250" s="693" t="s">
        <v>2122</v>
      </c>
    </row>
    <row r="251" spans="1:30" x14ac:dyDescent="0.25">
      <c r="A251" s="267">
        <f>B251</f>
        <v>280</v>
      </c>
      <c r="B251" s="27">
        <v>280</v>
      </c>
      <c r="C251" s="267">
        <v>0</v>
      </c>
      <c r="D251" s="902">
        <v>271</v>
      </c>
      <c r="E251" s="221">
        <v>0</v>
      </c>
      <c r="F251" s="61">
        <v>1</v>
      </c>
      <c r="G251" s="114" t="s">
        <v>2122</v>
      </c>
      <c r="H251" s="114" t="s">
        <v>2122</v>
      </c>
      <c r="I251" s="628" t="s">
        <v>2122</v>
      </c>
      <c r="J251" s="326" t="s">
        <v>2122</v>
      </c>
      <c r="K251" s="451" t="s">
        <v>2122</v>
      </c>
      <c r="L251" s="61" t="s">
        <v>2122</v>
      </c>
      <c r="M251" s="228" t="s">
        <v>2122</v>
      </c>
      <c r="N251" s="229" t="s">
        <v>2122</v>
      </c>
      <c r="O251" s="106" t="s">
        <v>2122</v>
      </c>
      <c r="P251" s="362" t="s">
        <v>2122</v>
      </c>
      <c r="Q251" s="244" t="s">
        <v>2122</v>
      </c>
      <c r="R251" s="61" t="s">
        <v>2122</v>
      </c>
      <c r="S251" s="200" t="s">
        <v>2122</v>
      </c>
      <c r="T251" s="90" t="s">
        <v>2122</v>
      </c>
      <c r="U251" s="90" t="s">
        <v>2122</v>
      </c>
      <c r="V251" s="69" t="s">
        <v>2122</v>
      </c>
      <c r="W251" s="248" t="s">
        <v>2122</v>
      </c>
      <c r="X251" s="200" t="s">
        <v>2122</v>
      </c>
      <c r="Y251" s="433" t="s">
        <v>2122</v>
      </c>
      <c r="Z251" s="248" t="s">
        <v>2122</v>
      </c>
      <c r="AA251" s="243" t="s">
        <v>2122</v>
      </c>
      <c r="AB251" s="433" t="s">
        <v>2122</v>
      </c>
      <c r="AC251" s="248" t="s">
        <v>2122</v>
      </c>
      <c r="AD251" s="693" t="s">
        <v>2122</v>
      </c>
    </row>
    <row r="252" spans="1:30" x14ac:dyDescent="0.25">
      <c r="A252" s="267">
        <f>B252</f>
        <v>281</v>
      </c>
      <c r="B252" s="27">
        <v>281</v>
      </c>
      <c r="C252" s="267">
        <v>0</v>
      </c>
      <c r="D252" s="455">
        <v>272</v>
      </c>
      <c r="E252" s="221">
        <v>0</v>
      </c>
      <c r="F252" s="61">
        <v>1</v>
      </c>
      <c r="G252" s="114" t="s">
        <v>2122</v>
      </c>
      <c r="H252" s="114" t="s">
        <v>2122</v>
      </c>
      <c r="I252" s="628" t="s">
        <v>2122</v>
      </c>
      <c r="J252" s="326" t="s">
        <v>2122</v>
      </c>
      <c r="K252" s="451" t="s">
        <v>2122</v>
      </c>
      <c r="L252" s="61" t="s">
        <v>2122</v>
      </c>
      <c r="M252" s="228" t="s">
        <v>2122</v>
      </c>
      <c r="N252" s="229" t="s">
        <v>2122</v>
      </c>
      <c r="O252" s="106" t="s">
        <v>2122</v>
      </c>
      <c r="P252" s="362" t="s">
        <v>2122</v>
      </c>
      <c r="Q252" s="244" t="s">
        <v>2122</v>
      </c>
      <c r="R252" s="61" t="s">
        <v>2122</v>
      </c>
      <c r="S252" s="200" t="s">
        <v>2122</v>
      </c>
      <c r="T252" s="90" t="s">
        <v>2122</v>
      </c>
      <c r="U252" s="90" t="s">
        <v>2122</v>
      </c>
      <c r="V252" s="69" t="s">
        <v>2122</v>
      </c>
      <c r="W252" s="248" t="s">
        <v>2122</v>
      </c>
      <c r="X252" s="200" t="s">
        <v>2122</v>
      </c>
      <c r="Y252" s="433" t="s">
        <v>2122</v>
      </c>
      <c r="Z252" s="248" t="s">
        <v>2122</v>
      </c>
      <c r="AA252" s="243" t="s">
        <v>2122</v>
      </c>
      <c r="AB252" s="433" t="s">
        <v>2122</v>
      </c>
      <c r="AC252" s="248" t="s">
        <v>2122</v>
      </c>
      <c r="AD252" s="693" t="s">
        <v>2122</v>
      </c>
    </row>
    <row r="253" spans="1:30" x14ac:dyDescent="0.25">
      <c r="A253" s="267">
        <f>B253</f>
        <v>282</v>
      </c>
      <c r="B253" s="27">
        <v>282</v>
      </c>
      <c r="C253" s="267">
        <v>0</v>
      </c>
      <c r="D253" s="455">
        <v>273</v>
      </c>
      <c r="E253" s="274">
        <v>0</v>
      </c>
      <c r="F253" s="61">
        <v>1</v>
      </c>
      <c r="G253" s="114" t="s">
        <v>2122</v>
      </c>
      <c r="H253" s="114" t="s">
        <v>2122</v>
      </c>
      <c r="I253" s="628" t="s">
        <v>2122</v>
      </c>
      <c r="J253" s="326" t="s">
        <v>2122</v>
      </c>
      <c r="K253" s="451" t="s">
        <v>2122</v>
      </c>
      <c r="L253" s="61" t="s">
        <v>2122</v>
      </c>
      <c r="M253" s="228" t="s">
        <v>2122</v>
      </c>
      <c r="N253" s="229" t="s">
        <v>2122</v>
      </c>
      <c r="O253" s="106" t="s">
        <v>2122</v>
      </c>
      <c r="P253" s="362" t="s">
        <v>2122</v>
      </c>
      <c r="Q253" s="244" t="s">
        <v>2122</v>
      </c>
      <c r="R253" s="61" t="s">
        <v>2122</v>
      </c>
      <c r="S253" s="200" t="s">
        <v>2122</v>
      </c>
      <c r="T253" s="90" t="s">
        <v>2122</v>
      </c>
      <c r="U253" s="90" t="s">
        <v>2122</v>
      </c>
      <c r="V253" s="69" t="s">
        <v>2122</v>
      </c>
      <c r="W253" s="248" t="s">
        <v>2122</v>
      </c>
      <c r="X253" s="200" t="s">
        <v>2122</v>
      </c>
      <c r="Y253" s="433" t="s">
        <v>2122</v>
      </c>
      <c r="Z253" s="248" t="s">
        <v>2122</v>
      </c>
      <c r="AA253" s="243" t="s">
        <v>2122</v>
      </c>
      <c r="AB253" s="433" t="s">
        <v>2122</v>
      </c>
      <c r="AC253" s="248" t="s">
        <v>2122</v>
      </c>
      <c r="AD253" s="693" t="s">
        <v>2122</v>
      </c>
    </row>
    <row r="254" spans="1:30" x14ac:dyDescent="0.25">
      <c r="A254" s="267">
        <f>B254</f>
        <v>283</v>
      </c>
      <c r="B254" s="27">
        <v>283</v>
      </c>
      <c r="C254" s="267">
        <v>0</v>
      </c>
      <c r="D254" s="902">
        <v>274</v>
      </c>
      <c r="E254" s="221">
        <v>0</v>
      </c>
      <c r="F254" s="61">
        <v>1</v>
      </c>
      <c r="G254" s="114" t="s">
        <v>2122</v>
      </c>
      <c r="H254" s="114" t="s">
        <v>2122</v>
      </c>
      <c r="I254" s="628" t="s">
        <v>2122</v>
      </c>
      <c r="J254" s="326" t="s">
        <v>2122</v>
      </c>
      <c r="K254" s="451" t="s">
        <v>2122</v>
      </c>
      <c r="L254" s="61" t="s">
        <v>2122</v>
      </c>
      <c r="M254" s="228" t="s">
        <v>2122</v>
      </c>
      <c r="N254" s="229" t="s">
        <v>2122</v>
      </c>
      <c r="O254" s="106" t="s">
        <v>2122</v>
      </c>
      <c r="P254" s="362" t="s">
        <v>2122</v>
      </c>
      <c r="Q254" s="244" t="s">
        <v>2122</v>
      </c>
      <c r="R254" s="61" t="s">
        <v>2122</v>
      </c>
      <c r="S254" s="200" t="s">
        <v>2122</v>
      </c>
      <c r="T254" s="90" t="s">
        <v>2122</v>
      </c>
      <c r="U254" s="90" t="s">
        <v>2122</v>
      </c>
      <c r="V254" s="69" t="s">
        <v>2122</v>
      </c>
      <c r="W254" s="248" t="s">
        <v>2122</v>
      </c>
      <c r="X254" s="200" t="s">
        <v>2122</v>
      </c>
      <c r="Y254" s="433" t="s">
        <v>2122</v>
      </c>
      <c r="Z254" s="248" t="s">
        <v>2122</v>
      </c>
      <c r="AA254" s="243" t="s">
        <v>2122</v>
      </c>
      <c r="AB254" s="433" t="s">
        <v>2122</v>
      </c>
      <c r="AC254" s="248" t="s">
        <v>2122</v>
      </c>
      <c r="AD254" s="693" t="s">
        <v>2122</v>
      </c>
    </row>
    <row r="255" spans="1:30" x14ac:dyDescent="0.25">
      <c r="A255" s="267">
        <f>B255</f>
        <v>284</v>
      </c>
      <c r="B255" s="27">
        <v>284</v>
      </c>
      <c r="C255" s="267">
        <v>0</v>
      </c>
      <c r="D255" s="455">
        <v>275</v>
      </c>
      <c r="E255" s="221">
        <v>0</v>
      </c>
      <c r="F255" s="61">
        <v>1</v>
      </c>
      <c r="G255" s="114" t="s">
        <v>2122</v>
      </c>
      <c r="H255" s="114" t="s">
        <v>2122</v>
      </c>
      <c r="I255" s="628" t="s">
        <v>2122</v>
      </c>
      <c r="J255" s="326" t="s">
        <v>2122</v>
      </c>
      <c r="K255" s="451" t="s">
        <v>2122</v>
      </c>
      <c r="L255" s="61" t="s">
        <v>2122</v>
      </c>
      <c r="M255" s="228" t="s">
        <v>2122</v>
      </c>
      <c r="N255" s="229" t="s">
        <v>2122</v>
      </c>
      <c r="O255" s="106" t="s">
        <v>2122</v>
      </c>
      <c r="P255" s="362" t="s">
        <v>2122</v>
      </c>
      <c r="Q255" s="244" t="s">
        <v>2122</v>
      </c>
      <c r="R255" s="61" t="s">
        <v>2122</v>
      </c>
      <c r="S255" s="200" t="s">
        <v>2122</v>
      </c>
      <c r="T255" s="90" t="s">
        <v>2122</v>
      </c>
      <c r="U255" s="90" t="s">
        <v>2122</v>
      </c>
      <c r="V255" s="69" t="s">
        <v>2122</v>
      </c>
      <c r="W255" s="248" t="s">
        <v>2122</v>
      </c>
      <c r="X255" s="200" t="s">
        <v>2122</v>
      </c>
      <c r="Y255" s="433" t="s">
        <v>2122</v>
      </c>
      <c r="Z255" s="248" t="s">
        <v>2122</v>
      </c>
      <c r="AA255" s="243" t="s">
        <v>2122</v>
      </c>
      <c r="AB255" s="433" t="s">
        <v>2122</v>
      </c>
      <c r="AC255" s="248" t="s">
        <v>2122</v>
      </c>
      <c r="AD255" s="693" t="s">
        <v>2122</v>
      </c>
    </row>
    <row r="256" spans="1:30" x14ac:dyDescent="0.25">
      <c r="A256" s="267">
        <f>B256</f>
        <v>285</v>
      </c>
      <c r="B256" s="27">
        <v>285</v>
      </c>
      <c r="C256" s="267">
        <v>0</v>
      </c>
      <c r="D256" s="455">
        <v>276</v>
      </c>
      <c r="E256" s="221">
        <v>0</v>
      </c>
      <c r="F256" s="61">
        <v>1</v>
      </c>
      <c r="G256" s="114" t="s">
        <v>2122</v>
      </c>
      <c r="H256" s="114" t="s">
        <v>2122</v>
      </c>
      <c r="I256" s="628" t="s">
        <v>2122</v>
      </c>
      <c r="J256" s="326" t="s">
        <v>2122</v>
      </c>
      <c r="K256" s="451" t="s">
        <v>2122</v>
      </c>
      <c r="L256" s="61" t="s">
        <v>2122</v>
      </c>
      <c r="M256" s="228" t="s">
        <v>2122</v>
      </c>
      <c r="N256" s="229" t="s">
        <v>2122</v>
      </c>
      <c r="O256" s="106" t="s">
        <v>2122</v>
      </c>
      <c r="P256" s="362" t="s">
        <v>2122</v>
      </c>
      <c r="Q256" s="244" t="s">
        <v>2122</v>
      </c>
      <c r="R256" s="61" t="s">
        <v>2122</v>
      </c>
      <c r="S256" s="200" t="s">
        <v>2122</v>
      </c>
      <c r="T256" s="90" t="s">
        <v>2122</v>
      </c>
      <c r="U256" s="90" t="s">
        <v>2122</v>
      </c>
      <c r="V256" s="69" t="s">
        <v>2122</v>
      </c>
      <c r="W256" s="248" t="s">
        <v>2122</v>
      </c>
      <c r="X256" s="200" t="s">
        <v>2122</v>
      </c>
      <c r="Y256" s="433" t="s">
        <v>2122</v>
      </c>
      <c r="Z256" s="248" t="s">
        <v>2122</v>
      </c>
      <c r="AA256" s="243" t="s">
        <v>2122</v>
      </c>
      <c r="AB256" s="433" t="s">
        <v>2122</v>
      </c>
      <c r="AC256" s="248" t="s">
        <v>2122</v>
      </c>
      <c r="AD256" s="693" t="s">
        <v>2122</v>
      </c>
    </row>
    <row r="257" spans="1:30" x14ac:dyDescent="0.25">
      <c r="A257" s="267">
        <f>B257</f>
        <v>286</v>
      </c>
      <c r="B257" s="27">
        <v>286</v>
      </c>
      <c r="C257" s="267">
        <v>0</v>
      </c>
      <c r="D257" s="902">
        <v>277</v>
      </c>
      <c r="E257" s="274">
        <v>0</v>
      </c>
      <c r="F257" s="61">
        <v>1</v>
      </c>
      <c r="G257" s="114" t="s">
        <v>2122</v>
      </c>
      <c r="H257" s="114" t="s">
        <v>2122</v>
      </c>
      <c r="I257" s="628" t="s">
        <v>2122</v>
      </c>
      <c r="J257" s="326" t="s">
        <v>2122</v>
      </c>
      <c r="K257" s="451" t="s">
        <v>2122</v>
      </c>
      <c r="L257" s="61" t="s">
        <v>2122</v>
      </c>
      <c r="M257" s="228" t="s">
        <v>2122</v>
      </c>
      <c r="N257" s="229" t="s">
        <v>2122</v>
      </c>
      <c r="O257" s="106" t="s">
        <v>2122</v>
      </c>
      <c r="P257" s="362" t="s">
        <v>2122</v>
      </c>
      <c r="Q257" s="244" t="s">
        <v>2122</v>
      </c>
      <c r="R257" s="61" t="s">
        <v>2122</v>
      </c>
      <c r="S257" s="200" t="s">
        <v>2122</v>
      </c>
      <c r="T257" s="90" t="s">
        <v>2122</v>
      </c>
      <c r="U257" s="90" t="s">
        <v>2122</v>
      </c>
      <c r="V257" s="69" t="s">
        <v>2122</v>
      </c>
      <c r="W257" s="248" t="s">
        <v>2122</v>
      </c>
      <c r="X257" s="200" t="s">
        <v>2122</v>
      </c>
      <c r="Y257" s="433" t="s">
        <v>2122</v>
      </c>
      <c r="Z257" s="248" t="s">
        <v>2122</v>
      </c>
      <c r="AA257" s="243" t="s">
        <v>2122</v>
      </c>
      <c r="AB257" s="433" t="s">
        <v>2122</v>
      </c>
      <c r="AC257" s="248" t="s">
        <v>2122</v>
      </c>
      <c r="AD257" s="693" t="s">
        <v>2122</v>
      </c>
    </row>
    <row r="258" spans="1:30" x14ac:dyDescent="0.25">
      <c r="A258" s="267">
        <f>B258</f>
        <v>287</v>
      </c>
      <c r="B258" s="27">
        <v>287</v>
      </c>
      <c r="C258" s="267">
        <v>0</v>
      </c>
      <c r="D258" s="455">
        <v>278</v>
      </c>
      <c r="E258" s="221">
        <v>0</v>
      </c>
      <c r="F258" s="61">
        <v>0</v>
      </c>
      <c r="G258" s="114" t="s">
        <v>2122</v>
      </c>
      <c r="H258" s="114" t="s">
        <v>2122</v>
      </c>
      <c r="I258" s="628" t="s">
        <v>2122</v>
      </c>
      <c r="J258" s="326" t="s">
        <v>2122</v>
      </c>
      <c r="K258" s="451" t="s">
        <v>2122</v>
      </c>
      <c r="L258" s="61" t="s">
        <v>2122</v>
      </c>
      <c r="M258" s="228" t="s">
        <v>2122</v>
      </c>
      <c r="N258" s="229" t="s">
        <v>2122</v>
      </c>
      <c r="O258" s="106" t="s">
        <v>2122</v>
      </c>
      <c r="P258" s="362" t="s">
        <v>2122</v>
      </c>
      <c r="Q258" s="244" t="s">
        <v>2122</v>
      </c>
      <c r="R258" s="61" t="s">
        <v>2122</v>
      </c>
      <c r="S258" s="200" t="s">
        <v>2122</v>
      </c>
      <c r="T258" s="90" t="s">
        <v>2122</v>
      </c>
      <c r="U258" s="90" t="s">
        <v>2122</v>
      </c>
      <c r="V258" s="69" t="s">
        <v>2122</v>
      </c>
      <c r="W258" s="248" t="s">
        <v>2122</v>
      </c>
      <c r="X258" s="200" t="s">
        <v>2122</v>
      </c>
      <c r="Y258" s="433" t="s">
        <v>2122</v>
      </c>
      <c r="Z258" s="248" t="s">
        <v>2122</v>
      </c>
      <c r="AA258" s="243" t="s">
        <v>2122</v>
      </c>
      <c r="AB258" s="433" t="s">
        <v>2122</v>
      </c>
      <c r="AC258" s="248" t="s">
        <v>2122</v>
      </c>
      <c r="AD258" s="693" t="s">
        <v>2122</v>
      </c>
    </row>
    <row r="259" spans="1:30" x14ac:dyDescent="0.25">
      <c r="A259" s="267">
        <f>B259</f>
        <v>288</v>
      </c>
      <c r="B259" s="27">
        <v>288</v>
      </c>
      <c r="C259" s="267">
        <v>0</v>
      </c>
      <c r="D259" s="455">
        <v>279</v>
      </c>
      <c r="E259" s="221">
        <v>0</v>
      </c>
      <c r="F259" s="61">
        <v>1</v>
      </c>
      <c r="G259" s="114" t="s">
        <v>2122</v>
      </c>
      <c r="H259" s="114" t="s">
        <v>2122</v>
      </c>
      <c r="I259" s="628" t="s">
        <v>2122</v>
      </c>
      <c r="J259" s="326" t="s">
        <v>2122</v>
      </c>
      <c r="K259" s="451" t="s">
        <v>2122</v>
      </c>
      <c r="L259" s="61" t="s">
        <v>2122</v>
      </c>
      <c r="M259" s="228" t="s">
        <v>2122</v>
      </c>
      <c r="N259" s="229" t="s">
        <v>2122</v>
      </c>
      <c r="O259" s="106" t="s">
        <v>2122</v>
      </c>
      <c r="P259" s="362" t="s">
        <v>2122</v>
      </c>
      <c r="Q259" s="244" t="s">
        <v>2122</v>
      </c>
      <c r="R259" s="61" t="s">
        <v>2122</v>
      </c>
      <c r="S259" s="200" t="s">
        <v>2122</v>
      </c>
      <c r="T259" s="90" t="s">
        <v>2122</v>
      </c>
      <c r="U259" s="90" t="s">
        <v>2122</v>
      </c>
      <c r="V259" s="69" t="s">
        <v>2122</v>
      </c>
      <c r="W259" s="248" t="s">
        <v>2122</v>
      </c>
      <c r="X259" s="200" t="s">
        <v>2122</v>
      </c>
      <c r="Y259" s="433" t="s">
        <v>2122</v>
      </c>
      <c r="Z259" s="248" t="s">
        <v>2122</v>
      </c>
      <c r="AA259" s="243" t="s">
        <v>2122</v>
      </c>
      <c r="AB259" s="433" t="s">
        <v>2122</v>
      </c>
      <c r="AC259" s="248" t="s">
        <v>2122</v>
      </c>
      <c r="AD259" s="693" t="s">
        <v>2122</v>
      </c>
    </row>
    <row r="260" spans="1:30" x14ac:dyDescent="0.25">
      <c r="A260" s="267">
        <f>B260</f>
        <v>290</v>
      </c>
      <c r="B260" s="90">
        <v>290</v>
      </c>
      <c r="C260" s="267">
        <v>0</v>
      </c>
      <c r="D260" s="902">
        <v>280</v>
      </c>
      <c r="E260" s="221">
        <v>0</v>
      </c>
      <c r="F260" s="61">
        <v>1</v>
      </c>
      <c r="G260" s="114">
        <v>0</v>
      </c>
      <c r="H260" s="114">
        <v>0</v>
      </c>
      <c r="I260" s="592">
        <v>13.1</v>
      </c>
      <c r="J260" s="114">
        <v>0</v>
      </c>
      <c r="K260" s="61">
        <v>0</v>
      </c>
      <c r="L260" s="61">
        <v>0</v>
      </c>
      <c r="M260" s="228">
        <v>67.113015532940551</v>
      </c>
      <c r="N260" s="229">
        <v>0.77073170731707319</v>
      </c>
      <c r="O260" s="106">
        <v>20</v>
      </c>
      <c r="P260" s="362" t="s">
        <v>2122</v>
      </c>
      <c r="Q260" s="244" t="s">
        <v>2122</v>
      </c>
      <c r="R260" s="61" t="s">
        <v>2122</v>
      </c>
      <c r="S260" s="200" t="s">
        <v>2122</v>
      </c>
      <c r="T260" s="90" t="s">
        <v>2122</v>
      </c>
      <c r="U260" s="90" t="s">
        <v>2122</v>
      </c>
      <c r="V260" s="69" t="s">
        <v>2122</v>
      </c>
      <c r="W260" s="248" t="s">
        <v>2122</v>
      </c>
      <c r="X260" s="200" t="s">
        <v>2122</v>
      </c>
      <c r="Y260" s="433" t="s">
        <v>2122</v>
      </c>
      <c r="Z260" s="248" t="s">
        <v>2122</v>
      </c>
      <c r="AA260" s="243" t="s">
        <v>2122</v>
      </c>
      <c r="AB260" s="433" t="s">
        <v>2122</v>
      </c>
      <c r="AC260" s="248" t="s">
        <v>2122</v>
      </c>
      <c r="AD260" s="454" t="s">
        <v>2122</v>
      </c>
    </row>
    <row r="261" spans="1:30" x14ac:dyDescent="0.25">
      <c r="A261" s="267">
        <f>B261</f>
        <v>291</v>
      </c>
      <c r="B261" s="90">
        <v>291</v>
      </c>
      <c r="C261" s="267">
        <v>0</v>
      </c>
      <c r="D261" s="455">
        <v>281</v>
      </c>
      <c r="E261" s="274">
        <v>0</v>
      </c>
      <c r="F261" s="61">
        <v>1</v>
      </c>
      <c r="G261" s="114">
        <v>0</v>
      </c>
      <c r="H261" s="114">
        <v>0</v>
      </c>
      <c r="I261" s="592">
        <v>15.9</v>
      </c>
      <c r="J261" s="114">
        <v>0</v>
      </c>
      <c r="K261" s="133">
        <v>0</v>
      </c>
      <c r="L261" s="133">
        <v>0</v>
      </c>
      <c r="M261" s="228">
        <v>63.991323210412141</v>
      </c>
      <c r="N261" s="229">
        <v>0.48870636550308005</v>
      </c>
      <c r="O261" s="106">
        <v>19</v>
      </c>
      <c r="P261" s="362" t="s">
        <v>2122</v>
      </c>
      <c r="Q261" s="244" t="s">
        <v>2122</v>
      </c>
      <c r="R261" s="61" t="s">
        <v>2122</v>
      </c>
      <c r="S261" s="200" t="s">
        <v>2122</v>
      </c>
      <c r="T261" s="90" t="s">
        <v>2122</v>
      </c>
      <c r="U261" s="90" t="s">
        <v>2122</v>
      </c>
      <c r="V261" s="69" t="s">
        <v>2122</v>
      </c>
      <c r="W261" s="248" t="s">
        <v>2122</v>
      </c>
      <c r="X261" s="200" t="s">
        <v>2122</v>
      </c>
      <c r="Y261" s="433" t="s">
        <v>2122</v>
      </c>
      <c r="Z261" s="248" t="s">
        <v>2122</v>
      </c>
      <c r="AA261" s="243" t="s">
        <v>2122</v>
      </c>
      <c r="AB261" s="433" t="s">
        <v>2122</v>
      </c>
      <c r="AC261" s="248" t="s">
        <v>2122</v>
      </c>
      <c r="AD261" s="454" t="s">
        <v>2122</v>
      </c>
    </row>
    <row r="262" spans="1:30" x14ac:dyDescent="0.25">
      <c r="A262" s="267">
        <f>B262</f>
        <v>292</v>
      </c>
      <c r="B262" s="90">
        <v>292</v>
      </c>
      <c r="C262" s="267">
        <v>0</v>
      </c>
      <c r="D262" s="455">
        <v>282</v>
      </c>
      <c r="E262" s="221">
        <v>0</v>
      </c>
      <c r="F262" s="61">
        <v>1</v>
      </c>
      <c r="G262" s="114">
        <v>0</v>
      </c>
      <c r="H262" s="114">
        <v>0</v>
      </c>
      <c r="I262" s="592">
        <v>13.9</v>
      </c>
      <c r="J262" s="114">
        <v>0</v>
      </c>
      <c r="K262" s="133">
        <v>0</v>
      </c>
      <c r="L262" s="133">
        <v>0</v>
      </c>
      <c r="M262" s="228">
        <v>71.281856219094706</v>
      </c>
      <c r="N262" s="229">
        <v>1.142857142857143</v>
      </c>
      <c r="O262" s="106">
        <v>29</v>
      </c>
      <c r="P262" s="362" t="s">
        <v>2122</v>
      </c>
      <c r="Q262" s="244" t="s">
        <v>2122</v>
      </c>
      <c r="R262" s="61" t="s">
        <v>2122</v>
      </c>
      <c r="S262" s="200" t="s">
        <v>2122</v>
      </c>
      <c r="T262" s="90" t="s">
        <v>2122</v>
      </c>
      <c r="U262" s="90" t="s">
        <v>2122</v>
      </c>
      <c r="V262" s="69" t="s">
        <v>2122</v>
      </c>
      <c r="W262" s="248" t="s">
        <v>2122</v>
      </c>
      <c r="X262" s="200" t="s">
        <v>2122</v>
      </c>
      <c r="Y262" s="433" t="s">
        <v>2122</v>
      </c>
      <c r="Z262" s="248" t="s">
        <v>2122</v>
      </c>
      <c r="AA262" s="243" t="s">
        <v>2122</v>
      </c>
      <c r="AB262" s="433" t="s">
        <v>2122</v>
      </c>
      <c r="AC262" s="248" t="s">
        <v>2122</v>
      </c>
      <c r="AD262" s="454" t="s">
        <v>2122</v>
      </c>
    </row>
    <row r="263" spans="1:30" x14ac:dyDescent="0.25">
      <c r="A263" s="267">
        <f>B263</f>
        <v>293</v>
      </c>
      <c r="B263" s="90">
        <v>293</v>
      </c>
      <c r="C263" s="267">
        <v>0</v>
      </c>
      <c r="D263" s="902">
        <v>283</v>
      </c>
      <c r="E263" s="221">
        <v>0</v>
      </c>
      <c r="F263" s="61">
        <v>1</v>
      </c>
      <c r="G263" s="114">
        <v>0</v>
      </c>
      <c r="H263" s="114">
        <v>0</v>
      </c>
      <c r="I263" s="592">
        <v>12.9</v>
      </c>
      <c r="J263" s="114">
        <v>0</v>
      </c>
      <c r="K263" s="133">
        <v>0</v>
      </c>
      <c r="L263" s="133">
        <v>0</v>
      </c>
      <c r="M263" s="228">
        <v>70.701867353509343</v>
      </c>
      <c r="N263" s="229">
        <v>0.58995327102803741</v>
      </c>
      <c r="O263" s="106">
        <v>18</v>
      </c>
      <c r="P263" s="362" t="s">
        <v>2122</v>
      </c>
      <c r="Q263" s="244" t="s">
        <v>2122</v>
      </c>
      <c r="R263" s="133" t="s">
        <v>2122</v>
      </c>
      <c r="S263" s="200" t="s">
        <v>2122</v>
      </c>
      <c r="T263" s="90" t="s">
        <v>2122</v>
      </c>
      <c r="U263" s="90" t="s">
        <v>2122</v>
      </c>
      <c r="V263" s="135" t="s">
        <v>2122</v>
      </c>
      <c r="W263" s="248" t="s">
        <v>2122</v>
      </c>
      <c r="X263" s="200" t="s">
        <v>2122</v>
      </c>
      <c r="Y263" s="433" t="s">
        <v>2122</v>
      </c>
      <c r="Z263" s="248" t="s">
        <v>2122</v>
      </c>
      <c r="AA263" s="243" t="s">
        <v>2122</v>
      </c>
      <c r="AB263" s="433" t="s">
        <v>2122</v>
      </c>
      <c r="AC263" s="248" t="s">
        <v>2122</v>
      </c>
      <c r="AD263" s="454" t="s">
        <v>2122</v>
      </c>
    </row>
    <row r="264" spans="1:30" x14ac:dyDescent="0.25">
      <c r="A264" s="267">
        <f>B264</f>
        <v>294</v>
      </c>
      <c r="B264" s="90">
        <v>294</v>
      </c>
      <c r="C264" s="267">
        <v>0</v>
      </c>
      <c r="D264" s="455">
        <v>284</v>
      </c>
      <c r="E264" s="221">
        <v>0</v>
      </c>
      <c r="F264" s="61">
        <v>1</v>
      </c>
      <c r="G264" s="114">
        <v>0</v>
      </c>
      <c r="H264" s="114">
        <v>0</v>
      </c>
      <c r="I264" s="592">
        <v>14.3</v>
      </c>
      <c r="J264" s="114">
        <v>0</v>
      </c>
      <c r="K264" s="133">
        <v>0</v>
      </c>
      <c r="L264" s="133">
        <v>0</v>
      </c>
      <c r="M264" s="228">
        <v>60.289115646258509</v>
      </c>
      <c r="N264" s="229">
        <v>1.298360655737705</v>
      </c>
      <c r="O264" s="106">
        <v>16</v>
      </c>
      <c r="P264" s="362" t="s">
        <v>2122</v>
      </c>
      <c r="Q264" s="244" t="s">
        <v>2122</v>
      </c>
      <c r="R264" s="61" t="s">
        <v>2122</v>
      </c>
      <c r="S264" s="200" t="s">
        <v>2122</v>
      </c>
      <c r="T264" s="90" t="s">
        <v>2122</v>
      </c>
      <c r="U264" s="90" t="s">
        <v>2122</v>
      </c>
      <c r="V264" s="69" t="s">
        <v>2122</v>
      </c>
      <c r="W264" s="248" t="s">
        <v>2122</v>
      </c>
      <c r="X264" s="200" t="s">
        <v>2122</v>
      </c>
      <c r="Y264" s="433" t="s">
        <v>2122</v>
      </c>
      <c r="Z264" s="248" t="s">
        <v>2122</v>
      </c>
      <c r="AA264" s="243" t="s">
        <v>2122</v>
      </c>
      <c r="AB264" s="433" t="s">
        <v>2122</v>
      </c>
      <c r="AC264" s="248" t="s">
        <v>2122</v>
      </c>
      <c r="AD264" s="454" t="s">
        <v>2122</v>
      </c>
    </row>
    <row r="265" spans="1:30" x14ac:dyDescent="0.25">
      <c r="A265" s="267">
        <f>B265</f>
        <v>295</v>
      </c>
      <c r="B265" s="90">
        <v>295</v>
      </c>
      <c r="C265" s="267">
        <v>0</v>
      </c>
      <c r="D265" s="455">
        <v>285</v>
      </c>
      <c r="E265" s="274">
        <v>0</v>
      </c>
      <c r="F265" s="61">
        <v>1</v>
      </c>
      <c r="G265" s="114">
        <v>0</v>
      </c>
      <c r="H265" s="114">
        <v>0</v>
      </c>
      <c r="I265" s="592">
        <v>10.9</v>
      </c>
      <c r="J265" s="114">
        <v>0</v>
      </c>
      <c r="K265" s="133">
        <v>0</v>
      </c>
      <c r="L265" s="133">
        <v>0</v>
      </c>
      <c r="M265" s="228">
        <v>73.151125401929264</v>
      </c>
      <c r="N265" s="229">
        <v>0.67272727272727273</v>
      </c>
      <c r="O265" s="106">
        <v>20</v>
      </c>
      <c r="P265" s="362" t="s">
        <v>2122</v>
      </c>
      <c r="Q265" s="244" t="s">
        <v>2122</v>
      </c>
      <c r="R265" s="133" t="s">
        <v>2122</v>
      </c>
      <c r="S265" s="200" t="s">
        <v>2122</v>
      </c>
      <c r="T265" s="90" t="s">
        <v>2122</v>
      </c>
      <c r="U265" s="90" t="s">
        <v>2122</v>
      </c>
      <c r="V265" s="135" t="s">
        <v>2122</v>
      </c>
      <c r="W265" s="248" t="s">
        <v>2122</v>
      </c>
      <c r="X265" s="200" t="s">
        <v>2122</v>
      </c>
      <c r="Y265" s="433" t="s">
        <v>2122</v>
      </c>
      <c r="Z265" s="248" t="s">
        <v>2122</v>
      </c>
      <c r="AA265" s="243" t="s">
        <v>2122</v>
      </c>
      <c r="AB265" s="433" t="s">
        <v>2122</v>
      </c>
      <c r="AC265" s="248" t="s">
        <v>2122</v>
      </c>
      <c r="AD265" s="454" t="s">
        <v>2122</v>
      </c>
    </row>
    <row r="266" spans="1:30" x14ac:dyDescent="0.25">
      <c r="A266" s="267">
        <f>B266</f>
        <v>296</v>
      </c>
      <c r="B266" s="90">
        <v>296</v>
      </c>
      <c r="C266" s="267">
        <v>0</v>
      </c>
      <c r="D266" s="902">
        <v>286</v>
      </c>
      <c r="E266" s="221">
        <v>0</v>
      </c>
      <c r="F266" s="61">
        <v>1</v>
      </c>
      <c r="G266" s="114">
        <v>0</v>
      </c>
      <c r="H266" s="114">
        <v>0</v>
      </c>
      <c r="I266" s="592">
        <v>13.6</v>
      </c>
      <c r="J266" s="114">
        <v>0</v>
      </c>
      <c r="K266" s="133">
        <v>0</v>
      </c>
      <c r="L266" s="133">
        <v>0</v>
      </c>
      <c r="M266" s="228">
        <v>58.367346938775512</v>
      </c>
      <c r="N266" s="229">
        <v>0.66361256544502611</v>
      </c>
      <c r="O266" s="106">
        <v>24</v>
      </c>
      <c r="P266" s="362" t="s">
        <v>2122</v>
      </c>
      <c r="Q266" s="244" t="s">
        <v>2122</v>
      </c>
      <c r="R266" s="133" t="s">
        <v>2122</v>
      </c>
      <c r="S266" s="200" t="s">
        <v>2122</v>
      </c>
      <c r="T266" s="90" t="s">
        <v>2122</v>
      </c>
      <c r="U266" s="90" t="s">
        <v>2122</v>
      </c>
      <c r="V266" s="135" t="s">
        <v>2122</v>
      </c>
      <c r="W266" s="248" t="s">
        <v>2122</v>
      </c>
      <c r="X266" s="200" t="s">
        <v>2122</v>
      </c>
      <c r="Y266" s="433" t="s">
        <v>2122</v>
      </c>
      <c r="Z266" s="248" t="s">
        <v>2122</v>
      </c>
      <c r="AA266" s="243" t="s">
        <v>2122</v>
      </c>
      <c r="AB266" s="433" t="s">
        <v>2122</v>
      </c>
      <c r="AC266" s="248" t="s">
        <v>2122</v>
      </c>
      <c r="AD266" s="454" t="s">
        <v>2122</v>
      </c>
    </row>
    <row r="267" spans="1:30" x14ac:dyDescent="0.25">
      <c r="A267" s="267">
        <f>B267</f>
        <v>297</v>
      </c>
      <c r="B267" s="90">
        <v>297</v>
      </c>
      <c r="C267" s="267">
        <v>0</v>
      </c>
      <c r="D267" s="455">
        <v>287</v>
      </c>
      <c r="E267" s="221">
        <v>0</v>
      </c>
      <c r="F267" s="61">
        <v>1</v>
      </c>
      <c r="G267" s="114">
        <v>0</v>
      </c>
      <c r="H267" s="114">
        <v>0</v>
      </c>
      <c r="I267" s="592">
        <v>15.7</v>
      </c>
      <c r="J267" s="114">
        <v>0</v>
      </c>
      <c r="K267" s="133">
        <v>0</v>
      </c>
      <c r="L267" s="133">
        <v>0</v>
      </c>
      <c r="M267" s="228">
        <v>60.253786328284896</v>
      </c>
      <c r="N267" s="229">
        <v>1.3318872017353578</v>
      </c>
      <c r="O267" s="106">
        <v>20</v>
      </c>
      <c r="P267" s="362" t="s">
        <v>2122</v>
      </c>
      <c r="Q267" s="244" t="s">
        <v>2122</v>
      </c>
      <c r="R267" s="133" t="s">
        <v>2122</v>
      </c>
      <c r="S267" s="200" t="s">
        <v>2122</v>
      </c>
      <c r="T267" s="90" t="s">
        <v>2122</v>
      </c>
      <c r="U267" s="90" t="s">
        <v>2122</v>
      </c>
      <c r="V267" s="135" t="s">
        <v>2122</v>
      </c>
      <c r="W267" s="248" t="s">
        <v>2122</v>
      </c>
      <c r="X267" s="200" t="s">
        <v>2122</v>
      </c>
      <c r="Y267" s="433" t="s">
        <v>2122</v>
      </c>
      <c r="Z267" s="248" t="s">
        <v>2122</v>
      </c>
      <c r="AA267" s="243" t="s">
        <v>2122</v>
      </c>
      <c r="AB267" s="433" t="s">
        <v>2122</v>
      </c>
      <c r="AC267" s="248" t="s">
        <v>2122</v>
      </c>
      <c r="AD267" s="454" t="s">
        <v>2122</v>
      </c>
    </row>
    <row r="268" spans="1:30" x14ac:dyDescent="0.25">
      <c r="A268" s="267">
        <f>B268</f>
        <v>298</v>
      </c>
      <c r="B268" s="90">
        <v>298</v>
      </c>
      <c r="C268" s="267">
        <v>0</v>
      </c>
      <c r="D268" s="455">
        <v>288</v>
      </c>
      <c r="E268" s="221">
        <v>0</v>
      </c>
      <c r="F268" s="61">
        <v>1</v>
      </c>
      <c r="G268" s="114">
        <v>0</v>
      </c>
      <c r="H268" s="114">
        <v>0</v>
      </c>
      <c r="I268" s="592">
        <v>13.4</v>
      </c>
      <c r="J268" s="114">
        <v>0</v>
      </c>
      <c r="K268" s="133">
        <v>0</v>
      </c>
      <c r="L268" s="133">
        <v>0</v>
      </c>
      <c r="M268" s="228">
        <v>59.948886454910557</v>
      </c>
      <c r="N268" s="229">
        <v>0.72931276297335201</v>
      </c>
      <c r="O268" s="106">
        <v>26</v>
      </c>
      <c r="P268" s="362" t="s">
        <v>2122</v>
      </c>
      <c r="Q268" s="244" t="s">
        <v>2122</v>
      </c>
      <c r="R268" s="133" t="s">
        <v>2122</v>
      </c>
      <c r="S268" s="200" t="s">
        <v>2122</v>
      </c>
      <c r="T268" s="90" t="s">
        <v>2122</v>
      </c>
      <c r="U268" s="90" t="s">
        <v>2122</v>
      </c>
      <c r="V268" s="135" t="s">
        <v>2122</v>
      </c>
      <c r="W268" s="248" t="s">
        <v>2122</v>
      </c>
      <c r="X268" s="200" t="s">
        <v>2122</v>
      </c>
      <c r="Y268" s="433" t="s">
        <v>2122</v>
      </c>
      <c r="Z268" s="248" t="s">
        <v>2122</v>
      </c>
      <c r="AA268" s="243" t="s">
        <v>2122</v>
      </c>
      <c r="AB268" s="433" t="s">
        <v>2122</v>
      </c>
      <c r="AC268" s="248" t="s">
        <v>2122</v>
      </c>
      <c r="AD268" s="454" t="s">
        <v>2122</v>
      </c>
    </row>
    <row r="269" spans="1:30" x14ac:dyDescent="0.25">
      <c r="A269" s="267">
        <f>B269</f>
        <v>500</v>
      </c>
      <c r="B269" s="90">
        <v>500</v>
      </c>
      <c r="C269" s="61">
        <v>2</v>
      </c>
      <c r="D269" s="902">
        <v>289</v>
      </c>
      <c r="E269" s="274">
        <v>0</v>
      </c>
      <c r="F269" s="61">
        <v>0</v>
      </c>
      <c r="G269" s="114">
        <v>0</v>
      </c>
      <c r="H269" s="114">
        <v>0</v>
      </c>
      <c r="I269" s="592">
        <v>14.2</v>
      </c>
      <c r="J269" s="114">
        <v>0</v>
      </c>
      <c r="K269" s="133">
        <v>0</v>
      </c>
      <c r="L269" s="133">
        <v>1</v>
      </c>
      <c r="M269" s="228">
        <v>63.2454128440367</v>
      </c>
      <c r="N269" s="229" t="s">
        <v>2122</v>
      </c>
      <c r="O269" s="106">
        <v>12</v>
      </c>
      <c r="P269" s="200">
        <v>500</v>
      </c>
      <c r="Q269" s="244">
        <v>42794</v>
      </c>
      <c r="R269" s="69">
        <v>43271</v>
      </c>
      <c r="S269" s="201">
        <v>0</v>
      </c>
      <c r="T269" s="69">
        <v>43271</v>
      </c>
      <c r="U269" s="31">
        <v>15</v>
      </c>
      <c r="V269" s="243">
        <v>0</v>
      </c>
      <c r="W269" s="69">
        <v>43271</v>
      </c>
      <c r="X269" s="245">
        <v>15</v>
      </c>
      <c r="Y269" s="243">
        <v>0</v>
      </c>
      <c r="Z269" s="246">
        <v>43271</v>
      </c>
      <c r="AA269" s="245">
        <v>15</v>
      </c>
      <c r="AB269" s="245">
        <v>15</v>
      </c>
      <c r="AC269" s="245">
        <v>477</v>
      </c>
      <c r="AD269" s="693">
        <v>-18.213333333333335</v>
      </c>
    </row>
    <row r="270" spans="1:30" x14ac:dyDescent="0.25">
      <c r="A270" s="267">
        <f>B270</f>
        <v>503</v>
      </c>
      <c r="B270" s="90">
        <v>503</v>
      </c>
      <c r="C270" s="61">
        <v>2</v>
      </c>
      <c r="D270" s="902">
        <v>292</v>
      </c>
      <c r="E270" s="221">
        <v>0</v>
      </c>
      <c r="F270" s="61">
        <v>0</v>
      </c>
      <c r="G270" s="114">
        <v>0</v>
      </c>
      <c r="H270" s="114">
        <v>0</v>
      </c>
      <c r="I270" s="592">
        <v>9.8000000000000007</v>
      </c>
      <c r="J270" s="114">
        <v>0</v>
      </c>
      <c r="K270" s="133">
        <v>0</v>
      </c>
      <c r="L270" s="133">
        <v>1</v>
      </c>
      <c r="M270" s="228">
        <v>64.351851851851862</v>
      </c>
      <c r="N270" s="229">
        <v>2.7</v>
      </c>
      <c r="O270" s="106">
        <v>11</v>
      </c>
      <c r="P270" s="200">
        <v>503</v>
      </c>
      <c r="Q270" s="244">
        <v>42815</v>
      </c>
      <c r="R270" s="69">
        <v>43494</v>
      </c>
      <c r="S270" s="201">
        <v>0</v>
      </c>
      <c r="T270" s="69">
        <v>43494</v>
      </c>
      <c r="U270" s="31">
        <v>22</v>
      </c>
      <c r="V270" s="243">
        <v>1</v>
      </c>
      <c r="W270" s="69">
        <v>43143</v>
      </c>
      <c r="X270" s="245">
        <v>10</v>
      </c>
      <c r="Y270" s="243">
        <v>1</v>
      </c>
      <c r="Z270" s="246">
        <v>43143</v>
      </c>
      <c r="AA270" s="245">
        <v>10</v>
      </c>
      <c r="AB270" s="245">
        <v>22</v>
      </c>
      <c r="AC270" s="245">
        <v>679</v>
      </c>
      <c r="AD270" s="693">
        <v>-21.87</v>
      </c>
    </row>
    <row r="271" spans="1:30" x14ac:dyDescent="0.25">
      <c r="A271" s="267">
        <f>B271</f>
        <v>504</v>
      </c>
      <c r="B271" s="90">
        <v>504</v>
      </c>
      <c r="C271" s="61">
        <v>2</v>
      </c>
      <c r="D271" s="455">
        <v>293</v>
      </c>
      <c r="E271" s="274">
        <v>0</v>
      </c>
      <c r="F271" s="61">
        <v>0</v>
      </c>
      <c r="G271" s="114">
        <v>0</v>
      </c>
      <c r="H271" s="114">
        <v>0</v>
      </c>
      <c r="I271" s="592">
        <v>14.7</v>
      </c>
      <c r="J271" s="114">
        <v>1</v>
      </c>
      <c r="K271" s="133">
        <v>1</v>
      </c>
      <c r="L271" s="133">
        <v>1</v>
      </c>
      <c r="M271" s="228">
        <v>54.511478910838242</v>
      </c>
      <c r="N271" s="229">
        <v>2.103321033210332</v>
      </c>
      <c r="O271" s="106">
        <v>13</v>
      </c>
      <c r="P271" s="200">
        <v>504</v>
      </c>
      <c r="Q271" s="244">
        <v>42823</v>
      </c>
      <c r="R271" s="69">
        <v>43497</v>
      </c>
      <c r="S271" s="201">
        <v>0</v>
      </c>
      <c r="T271" s="69">
        <v>43497</v>
      </c>
      <c r="U271" s="31">
        <v>22</v>
      </c>
      <c r="V271" s="243">
        <v>1</v>
      </c>
      <c r="W271" s="69">
        <v>43450</v>
      </c>
      <c r="X271" s="245">
        <v>20</v>
      </c>
      <c r="Y271" s="243">
        <v>1</v>
      </c>
      <c r="Z271" s="246">
        <v>43450</v>
      </c>
      <c r="AA271" s="245">
        <v>20</v>
      </c>
      <c r="AB271" s="245">
        <v>22</v>
      </c>
      <c r="AC271" s="245">
        <v>674</v>
      </c>
      <c r="AD271" s="693">
        <v>-16.93</v>
      </c>
    </row>
    <row r="272" spans="1:30" x14ac:dyDescent="0.25">
      <c r="A272" s="267">
        <f>B272</f>
        <v>505</v>
      </c>
      <c r="B272" s="90">
        <v>505</v>
      </c>
      <c r="C272" s="61">
        <v>2</v>
      </c>
      <c r="D272" s="455">
        <v>294</v>
      </c>
      <c r="E272" s="221">
        <v>0</v>
      </c>
      <c r="F272" s="61">
        <v>0</v>
      </c>
      <c r="G272" s="114">
        <v>1</v>
      </c>
      <c r="H272" s="114">
        <v>0</v>
      </c>
      <c r="I272" s="592">
        <v>15.7</v>
      </c>
      <c r="J272" s="114">
        <v>0</v>
      </c>
      <c r="K272" s="133">
        <v>0</v>
      </c>
      <c r="L272" s="133">
        <v>0</v>
      </c>
      <c r="M272" s="228">
        <v>53.428317008014261</v>
      </c>
      <c r="N272" s="235">
        <v>1.4186046511627908</v>
      </c>
      <c r="O272" s="106">
        <v>19</v>
      </c>
      <c r="P272" s="200">
        <v>505</v>
      </c>
      <c r="Q272" s="244">
        <v>42829</v>
      </c>
      <c r="R272" s="69">
        <v>43291</v>
      </c>
      <c r="S272" s="201">
        <v>0</v>
      </c>
      <c r="T272" s="69">
        <v>43291</v>
      </c>
      <c r="U272" s="31">
        <v>15</v>
      </c>
      <c r="V272" s="243">
        <v>0</v>
      </c>
      <c r="W272" s="69">
        <v>43291</v>
      </c>
      <c r="X272" s="245">
        <v>15</v>
      </c>
      <c r="Y272" s="243">
        <v>0</v>
      </c>
      <c r="Z272" s="246">
        <v>43291</v>
      </c>
      <c r="AA272" s="245">
        <v>15</v>
      </c>
      <c r="AB272" s="245">
        <v>15</v>
      </c>
      <c r="AC272" s="245">
        <v>462</v>
      </c>
      <c r="AD272" s="693">
        <v>-21.86</v>
      </c>
    </row>
    <row r="273" spans="1:30" x14ac:dyDescent="0.25">
      <c r="A273" s="267">
        <f>B273</f>
        <v>506</v>
      </c>
      <c r="B273" s="90">
        <v>506</v>
      </c>
      <c r="C273" s="61">
        <v>2</v>
      </c>
      <c r="D273" s="902">
        <v>295</v>
      </c>
      <c r="E273" s="221">
        <v>0</v>
      </c>
      <c r="F273" s="61">
        <v>0</v>
      </c>
      <c r="G273" s="114">
        <v>0</v>
      </c>
      <c r="H273" s="114">
        <v>0</v>
      </c>
      <c r="I273" s="592">
        <v>12.6</v>
      </c>
      <c r="J273" s="114">
        <v>0</v>
      </c>
      <c r="K273" s="133">
        <v>0</v>
      </c>
      <c r="L273" s="133">
        <v>1</v>
      </c>
      <c r="M273" s="228">
        <v>50.623052959501571</v>
      </c>
      <c r="N273" s="229" t="s">
        <v>2122</v>
      </c>
      <c r="O273" s="106">
        <v>13.666666666666666</v>
      </c>
      <c r="P273" s="200">
        <v>506</v>
      </c>
      <c r="Q273" s="244">
        <v>42770</v>
      </c>
      <c r="R273" s="69">
        <v>43060</v>
      </c>
      <c r="S273" s="201">
        <v>0</v>
      </c>
      <c r="T273" s="69">
        <v>43060</v>
      </c>
      <c r="U273" s="31">
        <v>10</v>
      </c>
      <c r="V273" s="243">
        <v>1</v>
      </c>
      <c r="W273" s="69">
        <v>42884</v>
      </c>
      <c r="X273" s="245">
        <v>4</v>
      </c>
      <c r="Y273" s="243">
        <v>1</v>
      </c>
      <c r="Z273" s="246">
        <v>42884</v>
      </c>
      <c r="AA273" s="245">
        <v>4</v>
      </c>
      <c r="AB273" s="245">
        <v>9.5299999999999994</v>
      </c>
      <c r="AC273" s="245">
        <v>290</v>
      </c>
      <c r="AD273" s="693">
        <v>-17.173333333333332</v>
      </c>
    </row>
    <row r="274" spans="1:30" x14ac:dyDescent="0.25">
      <c r="A274" s="267">
        <f>B274</f>
        <v>507</v>
      </c>
      <c r="B274" s="90">
        <v>507</v>
      </c>
      <c r="C274" s="61">
        <v>2</v>
      </c>
      <c r="D274" s="455">
        <v>296</v>
      </c>
      <c r="E274" s="221">
        <v>0</v>
      </c>
      <c r="F274" s="61">
        <v>0</v>
      </c>
      <c r="G274" s="114">
        <v>0</v>
      </c>
      <c r="H274" s="114">
        <v>0</v>
      </c>
      <c r="I274" s="592">
        <v>12.5</v>
      </c>
      <c r="J274" s="114">
        <v>1</v>
      </c>
      <c r="K274" s="133">
        <v>0</v>
      </c>
      <c r="L274" s="133">
        <v>0</v>
      </c>
      <c r="M274" s="228">
        <v>64.768835616438352</v>
      </c>
      <c r="N274" s="229">
        <v>1.3888888888888888</v>
      </c>
      <c r="O274" s="106">
        <v>28</v>
      </c>
      <c r="P274" s="200">
        <v>507</v>
      </c>
      <c r="Q274" s="244">
        <v>42775</v>
      </c>
      <c r="R274" s="69">
        <v>43514</v>
      </c>
      <c r="S274" s="201">
        <v>0</v>
      </c>
      <c r="T274" s="69">
        <v>43514</v>
      </c>
      <c r="U274" s="31">
        <v>24</v>
      </c>
      <c r="V274" s="243">
        <v>1</v>
      </c>
      <c r="W274" s="69">
        <v>43452</v>
      </c>
      <c r="X274" s="245">
        <v>22</v>
      </c>
      <c r="Y274" s="243">
        <v>1</v>
      </c>
      <c r="Z274" s="246">
        <v>43452</v>
      </c>
      <c r="AA274" s="245">
        <v>22</v>
      </c>
      <c r="AB274" s="245">
        <v>24</v>
      </c>
      <c r="AC274" s="245">
        <v>739</v>
      </c>
      <c r="AD274" s="693">
        <v>-30.3</v>
      </c>
    </row>
    <row r="275" spans="1:30" x14ac:dyDescent="0.25">
      <c r="A275" s="267">
        <f>B275</f>
        <v>508</v>
      </c>
      <c r="B275" s="90">
        <v>508</v>
      </c>
      <c r="C275" s="61">
        <v>2</v>
      </c>
      <c r="D275" s="455">
        <v>297</v>
      </c>
      <c r="E275" s="274">
        <v>0</v>
      </c>
      <c r="F275" s="61">
        <v>0</v>
      </c>
      <c r="G275" s="114">
        <v>0</v>
      </c>
      <c r="H275" s="114">
        <v>0</v>
      </c>
      <c r="I275" s="592">
        <v>13.7</v>
      </c>
      <c r="J275" s="114">
        <v>0</v>
      </c>
      <c r="K275" s="133">
        <v>0</v>
      </c>
      <c r="L275" s="133">
        <v>1</v>
      </c>
      <c r="M275" s="228">
        <v>57.782656421514808</v>
      </c>
      <c r="N275" s="229" t="s">
        <v>2122</v>
      </c>
      <c r="O275" s="106">
        <v>17</v>
      </c>
      <c r="P275" s="200">
        <v>508</v>
      </c>
      <c r="Q275" s="244">
        <v>42846</v>
      </c>
      <c r="R275" s="69">
        <v>43123</v>
      </c>
      <c r="S275" s="201">
        <v>0</v>
      </c>
      <c r="T275" s="69">
        <v>43123</v>
      </c>
      <c r="U275" s="31">
        <v>9</v>
      </c>
      <c r="V275" s="243">
        <v>1</v>
      </c>
      <c r="W275" s="69">
        <v>43118</v>
      </c>
      <c r="X275" s="245">
        <v>8</v>
      </c>
      <c r="Y275" s="243">
        <v>1</v>
      </c>
      <c r="Z275" s="246">
        <v>43118</v>
      </c>
      <c r="AA275" s="245">
        <v>8</v>
      </c>
      <c r="AB275" s="245">
        <v>9</v>
      </c>
      <c r="AC275" s="245">
        <v>277</v>
      </c>
      <c r="AD275" s="693">
        <v>-17.933333333333334</v>
      </c>
    </row>
    <row r="276" spans="1:30" x14ac:dyDescent="0.25">
      <c r="A276" s="267">
        <f>B276</f>
        <v>509</v>
      </c>
      <c r="B276" s="90">
        <v>509</v>
      </c>
      <c r="C276" s="61">
        <v>2</v>
      </c>
      <c r="D276" s="902">
        <v>298</v>
      </c>
      <c r="E276" s="221">
        <v>0</v>
      </c>
      <c r="F276" s="61">
        <v>0</v>
      </c>
      <c r="G276" s="114">
        <v>0</v>
      </c>
      <c r="H276" s="114">
        <v>0</v>
      </c>
      <c r="I276" s="592">
        <v>11.9</v>
      </c>
      <c r="J276" s="114">
        <v>0</v>
      </c>
      <c r="K276" s="133">
        <v>1</v>
      </c>
      <c r="L276" s="133">
        <v>1</v>
      </c>
      <c r="M276" s="228">
        <v>58.817981766740026</v>
      </c>
      <c r="N276" s="235" t="s">
        <v>2122</v>
      </c>
      <c r="O276" s="106">
        <v>22</v>
      </c>
      <c r="P276" s="200">
        <v>509</v>
      </c>
      <c r="Q276" s="244">
        <v>42850</v>
      </c>
      <c r="R276" s="69">
        <v>43157</v>
      </c>
      <c r="S276" s="201">
        <v>0</v>
      </c>
      <c r="T276" s="69">
        <v>43157</v>
      </c>
      <c r="U276" s="245">
        <v>10</v>
      </c>
      <c r="V276" s="243">
        <v>0</v>
      </c>
      <c r="W276" s="69">
        <v>43157</v>
      </c>
      <c r="X276" s="245">
        <v>10</v>
      </c>
      <c r="Y276" s="243">
        <v>0</v>
      </c>
      <c r="Z276" s="246">
        <v>43157</v>
      </c>
      <c r="AA276" s="245">
        <v>10</v>
      </c>
      <c r="AB276" s="245">
        <v>10</v>
      </c>
      <c r="AC276" s="245">
        <v>307</v>
      </c>
      <c r="AD276" s="500" t="s">
        <v>2122</v>
      </c>
    </row>
    <row r="277" spans="1:30" x14ac:dyDescent="0.25">
      <c r="A277" s="267">
        <f>B277</f>
        <v>510</v>
      </c>
      <c r="B277" s="90">
        <v>510</v>
      </c>
      <c r="C277" s="61">
        <v>2</v>
      </c>
      <c r="D277" s="455">
        <v>299</v>
      </c>
      <c r="E277" s="221">
        <v>0</v>
      </c>
      <c r="F277" s="61">
        <v>0</v>
      </c>
      <c r="G277" s="114">
        <v>0</v>
      </c>
      <c r="H277" s="114">
        <v>0</v>
      </c>
      <c r="I277" s="592">
        <v>13.3</v>
      </c>
      <c r="J277" s="114">
        <v>0</v>
      </c>
      <c r="K277" s="133">
        <v>0</v>
      </c>
      <c r="L277" s="133">
        <v>0</v>
      </c>
      <c r="M277" s="228">
        <v>49.555206698063834</v>
      </c>
      <c r="N277" s="229">
        <v>1.2751540041067762</v>
      </c>
      <c r="O277" s="106">
        <v>21</v>
      </c>
      <c r="P277" s="200">
        <v>510</v>
      </c>
      <c r="Q277" s="244">
        <v>42863</v>
      </c>
      <c r="R277" s="69">
        <v>43168</v>
      </c>
      <c r="S277" s="201">
        <v>0</v>
      </c>
      <c r="T277" s="69">
        <v>43168</v>
      </c>
      <c r="U277" s="31">
        <v>10</v>
      </c>
      <c r="V277" s="243">
        <v>0</v>
      </c>
      <c r="W277" s="69">
        <v>43168</v>
      </c>
      <c r="X277" s="245">
        <v>10</v>
      </c>
      <c r="Y277" s="243">
        <v>0</v>
      </c>
      <c r="Z277" s="246">
        <v>43168</v>
      </c>
      <c r="AA277" s="245">
        <v>10</v>
      </c>
      <c r="AB277" s="245">
        <v>10</v>
      </c>
      <c r="AC277" s="245">
        <v>305</v>
      </c>
      <c r="AD277" s="693">
        <v>-19.3</v>
      </c>
    </row>
    <row r="278" spans="1:30" x14ac:dyDescent="0.25">
      <c r="A278" s="267">
        <f>B278</f>
        <v>511</v>
      </c>
      <c r="B278" s="90">
        <v>511</v>
      </c>
      <c r="C278" s="61">
        <v>2</v>
      </c>
      <c r="D278" s="455">
        <v>300</v>
      </c>
      <c r="E278" s="221">
        <v>0</v>
      </c>
      <c r="F278" s="61">
        <v>0</v>
      </c>
      <c r="G278" s="114">
        <v>1</v>
      </c>
      <c r="H278" s="114">
        <v>0</v>
      </c>
      <c r="I278" s="592">
        <v>16.7</v>
      </c>
      <c r="J278" s="114">
        <v>0</v>
      </c>
      <c r="K278" s="133">
        <v>0</v>
      </c>
      <c r="L278" s="133">
        <v>0</v>
      </c>
      <c r="M278" s="228">
        <v>52.73843248347498</v>
      </c>
      <c r="N278" s="229">
        <v>0.6267029972752044</v>
      </c>
      <c r="O278" s="106">
        <v>27</v>
      </c>
      <c r="P278" s="201">
        <v>511</v>
      </c>
      <c r="Q278" s="244">
        <v>42871</v>
      </c>
      <c r="R278" s="69">
        <v>43375</v>
      </c>
      <c r="S278" s="201">
        <v>0</v>
      </c>
      <c r="T278" s="69">
        <v>43375</v>
      </c>
      <c r="U278" s="31">
        <v>16</v>
      </c>
      <c r="V278" s="243" t="s">
        <v>2122</v>
      </c>
      <c r="W278" s="69">
        <v>43375</v>
      </c>
      <c r="X278" s="245">
        <v>16</v>
      </c>
      <c r="Y278" s="243">
        <v>0</v>
      </c>
      <c r="Z278" s="246">
        <v>43375</v>
      </c>
      <c r="AA278" s="245">
        <v>16</v>
      </c>
      <c r="AB278" s="245">
        <v>16</v>
      </c>
      <c r="AC278" s="245">
        <v>504</v>
      </c>
      <c r="AD278" s="500" t="s">
        <v>2122</v>
      </c>
    </row>
    <row r="279" spans="1:30" x14ac:dyDescent="0.25">
      <c r="A279" s="267">
        <f>B279</f>
        <v>512</v>
      </c>
      <c r="B279" s="90">
        <v>512</v>
      </c>
      <c r="C279" s="95">
        <v>4</v>
      </c>
      <c r="D279" s="902">
        <v>301</v>
      </c>
      <c r="E279" s="453">
        <v>0</v>
      </c>
      <c r="F279" s="95">
        <v>0</v>
      </c>
      <c r="G279" s="95" t="s">
        <v>2122</v>
      </c>
      <c r="H279" s="95" t="s">
        <v>2122</v>
      </c>
      <c r="I279" s="95" t="s">
        <v>2122</v>
      </c>
      <c r="J279" s="95" t="s">
        <v>2122</v>
      </c>
      <c r="K279" s="95" t="s">
        <v>2122</v>
      </c>
      <c r="L279" s="95" t="s">
        <v>2122</v>
      </c>
      <c r="M279" s="375" t="s">
        <v>2122</v>
      </c>
      <c r="N279" s="677" t="s">
        <v>2122</v>
      </c>
      <c r="O279" s="677" t="s">
        <v>2122</v>
      </c>
      <c r="P279" s="407">
        <v>512</v>
      </c>
      <c r="Q279" s="504" t="s">
        <v>2122</v>
      </c>
      <c r="R279" s="504" t="s">
        <v>2122</v>
      </c>
      <c r="S279" s="407" t="s">
        <v>2122</v>
      </c>
      <c r="T279" s="99" t="s">
        <v>2122</v>
      </c>
      <c r="U279" s="99" t="s">
        <v>2122</v>
      </c>
      <c r="V279" s="453" t="s">
        <v>2122</v>
      </c>
      <c r="W279" s="99" t="s">
        <v>2122</v>
      </c>
      <c r="X279" s="654" t="s">
        <v>2122</v>
      </c>
      <c r="Y279" s="453" t="s">
        <v>2122</v>
      </c>
      <c r="Z279" s="654" t="s">
        <v>2122</v>
      </c>
      <c r="AA279" s="654" t="s">
        <v>2122</v>
      </c>
      <c r="AB279" s="654" t="s">
        <v>2122</v>
      </c>
      <c r="AC279" s="654" t="s">
        <v>2122</v>
      </c>
      <c r="AD279" s="654" t="s">
        <v>2122</v>
      </c>
    </row>
    <row r="280" spans="1:30" x14ac:dyDescent="0.25">
      <c r="A280" s="267">
        <f>B280</f>
        <v>513</v>
      </c>
      <c r="B280" s="90">
        <v>513</v>
      </c>
      <c r="C280" s="61">
        <v>2</v>
      </c>
      <c r="D280" s="455">
        <v>302</v>
      </c>
      <c r="E280" s="221">
        <v>0</v>
      </c>
      <c r="F280" s="61">
        <v>0</v>
      </c>
      <c r="G280" s="114" t="s">
        <v>2122</v>
      </c>
      <c r="H280" s="114">
        <v>0</v>
      </c>
      <c r="I280" s="592">
        <v>12.5</v>
      </c>
      <c r="J280" s="114">
        <v>1</v>
      </c>
      <c r="K280" s="133">
        <v>0</v>
      </c>
      <c r="L280" s="133">
        <v>1</v>
      </c>
      <c r="M280" s="228">
        <v>65.709362435381962</v>
      </c>
      <c r="N280" s="229">
        <v>0.9152542372881356</v>
      </c>
      <c r="O280" s="106">
        <v>14</v>
      </c>
      <c r="P280" s="201">
        <v>513</v>
      </c>
      <c r="Q280" s="244">
        <v>42888</v>
      </c>
      <c r="R280" s="69">
        <v>43345</v>
      </c>
      <c r="S280" s="201">
        <v>0</v>
      </c>
      <c r="T280" s="69">
        <v>43345</v>
      </c>
      <c r="U280" s="31">
        <v>15</v>
      </c>
      <c r="V280" s="243">
        <v>0</v>
      </c>
      <c r="W280" s="69">
        <v>43345</v>
      </c>
      <c r="X280" s="245">
        <v>15</v>
      </c>
      <c r="Y280" s="243">
        <v>0</v>
      </c>
      <c r="Z280" s="246">
        <v>43345</v>
      </c>
      <c r="AA280" s="245">
        <v>15</v>
      </c>
      <c r="AB280" s="245">
        <v>15</v>
      </c>
      <c r="AC280" s="245">
        <v>457</v>
      </c>
      <c r="AD280" s="500" t="s">
        <v>2122</v>
      </c>
    </row>
    <row r="281" spans="1:30" x14ac:dyDescent="0.25">
      <c r="A281" s="267">
        <f>B281</f>
        <v>514</v>
      </c>
      <c r="B281" s="90">
        <v>514</v>
      </c>
      <c r="C281" s="95">
        <v>4</v>
      </c>
      <c r="D281" s="455">
        <v>303</v>
      </c>
      <c r="E281" s="636">
        <v>0</v>
      </c>
      <c r="F281" s="95">
        <v>0</v>
      </c>
      <c r="G281" s="95" t="s">
        <v>2122</v>
      </c>
      <c r="H281" s="95" t="s">
        <v>2122</v>
      </c>
      <c r="I281" s="95" t="s">
        <v>2122</v>
      </c>
      <c r="J281" s="95" t="s">
        <v>2122</v>
      </c>
      <c r="K281" s="95" t="s">
        <v>2122</v>
      </c>
      <c r="L281" s="95" t="s">
        <v>2122</v>
      </c>
      <c r="M281" s="375" t="s">
        <v>2122</v>
      </c>
      <c r="N281" s="677" t="s">
        <v>2122</v>
      </c>
      <c r="O281" s="677" t="s">
        <v>2122</v>
      </c>
      <c r="P281" s="407">
        <v>514</v>
      </c>
      <c r="Q281" s="504">
        <v>42892</v>
      </c>
      <c r="R281" s="504">
        <v>43122</v>
      </c>
      <c r="S281" s="407">
        <v>0</v>
      </c>
      <c r="T281" s="504">
        <v>43122</v>
      </c>
      <c r="U281" s="99">
        <v>7</v>
      </c>
      <c r="V281" s="453">
        <v>0</v>
      </c>
      <c r="W281" s="504">
        <v>43122</v>
      </c>
      <c r="X281" s="654">
        <v>7</v>
      </c>
      <c r="Y281" s="453">
        <v>0</v>
      </c>
      <c r="Z281" s="680">
        <v>43122</v>
      </c>
      <c r="AA281" s="654">
        <v>7</v>
      </c>
      <c r="AB281" s="654">
        <v>7</v>
      </c>
      <c r="AC281" s="654">
        <v>230</v>
      </c>
      <c r="AD281" s="654" t="s">
        <v>2122</v>
      </c>
    </row>
    <row r="282" spans="1:30" x14ac:dyDescent="0.25">
      <c r="A282" s="267">
        <f>B282</f>
        <v>515</v>
      </c>
      <c r="B282" s="90">
        <v>515</v>
      </c>
      <c r="C282" s="61">
        <v>2</v>
      </c>
      <c r="D282" s="902">
        <v>304</v>
      </c>
      <c r="E282" s="221">
        <v>0</v>
      </c>
      <c r="F282" s="61">
        <v>0</v>
      </c>
      <c r="G282" s="114">
        <v>0</v>
      </c>
      <c r="H282" s="114">
        <v>0</v>
      </c>
      <c r="I282" s="592">
        <v>11.8</v>
      </c>
      <c r="J282" s="114">
        <v>1</v>
      </c>
      <c r="K282" s="133">
        <v>0</v>
      </c>
      <c r="L282" s="133">
        <v>1</v>
      </c>
      <c r="M282" s="228">
        <v>62.563237774030355</v>
      </c>
      <c r="N282" s="229">
        <v>1.1478102189781023</v>
      </c>
      <c r="O282" s="106">
        <v>13.5</v>
      </c>
      <c r="P282" s="201">
        <v>515</v>
      </c>
      <c r="Q282" s="244">
        <v>42906</v>
      </c>
      <c r="R282" s="69">
        <v>43283</v>
      </c>
      <c r="S282" s="201">
        <v>0</v>
      </c>
      <c r="T282" s="69">
        <v>43283</v>
      </c>
      <c r="U282" s="31">
        <v>12</v>
      </c>
      <c r="V282" s="243">
        <v>0</v>
      </c>
      <c r="W282" s="69">
        <v>43283</v>
      </c>
      <c r="X282" s="245">
        <v>12</v>
      </c>
      <c r="Y282" s="243">
        <v>0</v>
      </c>
      <c r="Z282" s="246">
        <v>43283</v>
      </c>
      <c r="AA282" s="245">
        <v>12</v>
      </c>
      <c r="AB282" s="245">
        <v>12</v>
      </c>
      <c r="AC282" s="245">
        <v>377</v>
      </c>
      <c r="AD282" s="500" t="s">
        <v>2122</v>
      </c>
    </row>
    <row r="283" spans="1:30" x14ac:dyDescent="0.25">
      <c r="A283" s="267">
        <f>B283</f>
        <v>516</v>
      </c>
      <c r="B283" s="90">
        <v>516</v>
      </c>
      <c r="C283" s="95">
        <v>4</v>
      </c>
      <c r="D283" s="455">
        <v>305</v>
      </c>
      <c r="E283" s="453">
        <v>0</v>
      </c>
      <c r="F283" s="95">
        <v>0</v>
      </c>
      <c r="G283" s="95" t="s">
        <v>2122</v>
      </c>
      <c r="H283" s="95" t="s">
        <v>2122</v>
      </c>
      <c r="I283" s="95" t="s">
        <v>2122</v>
      </c>
      <c r="J283" s="95" t="s">
        <v>2122</v>
      </c>
      <c r="K283" s="95" t="s">
        <v>2122</v>
      </c>
      <c r="L283" s="95" t="s">
        <v>2122</v>
      </c>
      <c r="M283" s="375" t="s">
        <v>2122</v>
      </c>
      <c r="N283" s="677" t="s">
        <v>2122</v>
      </c>
      <c r="O283" s="677" t="s">
        <v>2122</v>
      </c>
      <c r="P283" s="407">
        <v>516</v>
      </c>
      <c r="Q283" s="504" t="s">
        <v>2122</v>
      </c>
      <c r="R283" s="504" t="s">
        <v>2122</v>
      </c>
      <c r="S283" s="407" t="s">
        <v>2122</v>
      </c>
      <c r="T283" s="99" t="s">
        <v>2122</v>
      </c>
      <c r="U283" s="99" t="s">
        <v>2122</v>
      </c>
      <c r="V283" s="453" t="s">
        <v>2122</v>
      </c>
      <c r="W283" s="99" t="s">
        <v>2122</v>
      </c>
      <c r="X283" s="654" t="s">
        <v>2122</v>
      </c>
      <c r="Y283" s="453">
        <v>0</v>
      </c>
      <c r="Z283" s="654" t="s">
        <v>2122</v>
      </c>
      <c r="AA283" s="654" t="s">
        <v>2122</v>
      </c>
      <c r="AB283" s="654" t="s">
        <v>2122</v>
      </c>
      <c r="AC283" s="654" t="s">
        <v>2122</v>
      </c>
      <c r="AD283" s="654" t="s">
        <v>2122</v>
      </c>
    </row>
    <row r="284" spans="1:30" x14ac:dyDescent="0.25">
      <c r="A284" s="267">
        <f>B284</f>
        <v>517</v>
      </c>
      <c r="B284" s="90">
        <v>517</v>
      </c>
      <c r="C284" s="61">
        <v>2</v>
      </c>
      <c r="D284" s="455">
        <v>306</v>
      </c>
      <c r="E284" s="221">
        <v>0</v>
      </c>
      <c r="F284" s="61">
        <v>0</v>
      </c>
      <c r="G284" s="114">
        <v>0</v>
      </c>
      <c r="H284" s="114">
        <v>0</v>
      </c>
      <c r="I284" s="592">
        <v>9</v>
      </c>
      <c r="J284" s="114">
        <v>1</v>
      </c>
      <c r="K284" s="133">
        <v>0</v>
      </c>
      <c r="L284" s="133">
        <v>1</v>
      </c>
      <c r="M284" s="228">
        <v>60.838215412347907</v>
      </c>
      <c r="N284" s="91" t="s">
        <v>2122</v>
      </c>
      <c r="O284" s="106">
        <v>12</v>
      </c>
      <c r="P284" s="201">
        <v>517</v>
      </c>
      <c r="Q284" s="244">
        <v>42913</v>
      </c>
      <c r="R284" s="69">
        <v>42984</v>
      </c>
      <c r="S284" s="201">
        <v>1</v>
      </c>
      <c r="T284" s="69">
        <v>42984</v>
      </c>
      <c r="U284" s="31">
        <v>2</v>
      </c>
      <c r="V284" s="243">
        <v>0</v>
      </c>
      <c r="W284" s="69">
        <v>42984</v>
      </c>
      <c r="X284" s="245">
        <v>2</v>
      </c>
      <c r="Y284" s="243">
        <v>1</v>
      </c>
      <c r="Z284" s="246">
        <v>42984</v>
      </c>
      <c r="AA284" s="245">
        <v>2</v>
      </c>
      <c r="AB284" s="245">
        <v>2</v>
      </c>
      <c r="AC284" s="245">
        <v>71</v>
      </c>
      <c r="AD284" s="500" t="s">
        <v>2122</v>
      </c>
    </row>
    <row r="285" spans="1:30" x14ac:dyDescent="0.25">
      <c r="A285" s="978">
        <f>B285+1000</f>
        <v>1002</v>
      </c>
      <c r="B285" s="511">
        <v>2</v>
      </c>
      <c r="C285" s="61">
        <v>5</v>
      </c>
      <c r="D285" s="902">
        <v>307</v>
      </c>
      <c r="E285" s="221">
        <v>0</v>
      </c>
      <c r="F285" s="61">
        <v>1</v>
      </c>
      <c r="G285" s="718">
        <v>0</v>
      </c>
      <c r="H285" s="718">
        <v>0</v>
      </c>
      <c r="I285" s="589">
        <v>15.5</v>
      </c>
      <c r="J285" s="661">
        <v>0</v>
      </c>
      <c r="K285" s="133" t="s">
        <v>2122</v>
      </c>
      <c r="L285" s="133" t="s">
        <v>2122</v>
      </c>
      <c r="M285" s="193">
        <v>23</v>
      </c>
      <c r="N285" s="237">
        <v>0.60869565217391308</v>
      </c>
      <c r="O285" s="61">
        <v>11</v>
      </c>
      <c r="P285" s="362" t="s">
        <v>2122</v>
      </c>
      <c r="Q285" s="244" t="s">
        <v>2122</v>
      </c>
      <c r="R285" s="133" t="s">
        <v>2122</v>
      </c>
      <c r="S285" s="518">
        <v>2</v>
      </c>
      <c r="T285" s="519">
        <v>41540</v>
      </c>
      <c r="U285" s="520">
        <v>17</v>
      </c>
      <c r="V285" s="135" t="s">
        <v>2122</v>
      </c>
      <c r="W285" s="133" t="s">
        <v>2122</v>
      </c>
      <c r="X285" s="200" t="s">
        <v>2122</v>
      </c>
      <c r="Y285" s="135" t="s">
        <v>2122</v>
      </c>
      <c r="Z285" s="225" t="s">
        <v>2122</v>
      </c>
      <c r="AA285" s="201" t="s">
        <v>2122</v>
      </c>
      <c r="AB285" s="135" t="s">
        <v>2122</v>
      </c>
      <c r="AC285" s="225" t="s">
        <v>2122</v>
      </c>
      <c r="AD285" s="454" t="s">
        <v>2122</v>
      </c>
    </row>
    <row r="286" spans="1:30" x14ac:dyDescent="0.25">
      <c r="A286" s="978">
        <f>B286+1000</f>
        <v>1003</v>
      </c>
      <c r="B286" s="511">
        <v>3</v>
      </c>
      <c r="C286" s="61">
        <v>5</v>
      </c>
      <c r="D286" s="455">
        <v>308</v>
      </c>
      <c r="E286" s="221">
        <v>0</v>
      </c>
      <c r="F286" s="61">
        <v>0</v>
      </c>
      <c r="G286" s="718">
        <v>0</v>
      </c>
      <c r="H286" s="718">
        <v>0</v>
      </c>
      <c r="I286" s="589">
        <v>12.7</v>
      </c>
      <c r="J286" s="661">
        <v>1</v>
      </c>
      <c r="K286" s="133" t="s">
        <v>2122</v>
      </c>
      <c r="L286" s="133" t="s">
        <v>2122</v>
      </c>
      <c r="M286" s="193">
        <v>26</v>
      </c>
      <c r="N286" s="237">
        <v>2.5862068965517242</v>
      </c>
      <c r="O286" s="61">
        <v>14</v>
      </c>
      <c r="P286" s="362" t="s">
        <v>2122</v>
      </c>
      <c r="Q286" s="244" t="s">
        <v>2122</v>
      </c>
      <c r="R286" s="133" t="s">
        <v>2122</v>
      </c>
      <c r="S286" s="518">
        <v>1</v>
      </c>
      <c r="T286" s="519">
        <v>41216</v>
      </c>
      <c r="U286" s="520">
        <v>6</v>
      </c>
      <c r="V286" s="135" t="s">
        <v>2122</v>
      </c>
      <c r="W286" s="133" t="s">
        <v>2122</v>
      </c>
      <c r="X286" s="200" t="s">
        <v>2122</v>
      </c>
      <c r="Y286" s="135" t="s">
        <v>2122</v>
      </c>
      <c r="Z286" s="225" t="s">
        <v>2122</v>
      </c>
      <c r="AA286" s="201" t="s">
        <v>2122</v>
      </c>
      <c r="AB286" s="135" t="s">
        <v>2122</v>
      </c>
      <c r="AC286" s="225" t="s">
        <v>2122</v>
      </c>
      <c r="AD286" s="454" t="s">
        <v>2122</v>
      </c>
    </row>
    <row r="287" spans="1:30" x14ac:dyDescent="0.25">
      <c r="A287" s="978">
        <f>B287+1000</f>
        <v>1005</v>
      </c>
      <c r="B287" s="511">
        <v>5</v>
      </c>
      <c r="C287" s="61">
        <v>5</v>
      </c>
      <c r="D287" s="455">
        <v>309</v>
      </c>
      <c r="E287" s="274">
        <v>0</v>
      </c>
      <c r="F287" s="61">
        <v>0</v>
      </c>
      <c r="G287" s="718">
        <v>0</v>
      </c>
      <c r="H287" s="718">
        <v>0</v>
      </c>
      <c r="I287" s="589">
        <v>13.2</v>
      </c>
      <c r="J287" s="661">
        <v>1</v>
      </c>
      <c r="K287" s="133" t="s">
        <v>2122</v>
      </c>
      <c r="L287" s="133" t="s">
        <v>2122</v>
      </c>
      <c r="M287" s="193">
        <v>12</v>
      </c>
      <c r="N287" s="237">
        <v>2.2121212121212119</v>
      </c>
      <c r="O287" s="61">
        <v>13</v>
      </c>
      <c r="P287" s="362" t="s">
        <v>2122</v>
      </c>
      <c r="Q287" s="244" t="s">
        <v>2122</v>
      </c>
      <c r="R287" s="133" t="s">
        <v>2122</v>
      </c>
      <c r="S287" s="518">
        <v>2</v>
      </c>
      <c r="T287" s="519">
        <v>41909</v>
      </c>
      <c r="U287" s="520">
        <v>25</v>
      </c>
      <c r="V287" s="135" t="s">
        <v>2122</v>
      </c>
      <c r="W287" s="133" t="s">
        <v>2122</v>
      </c>
      <c r="X287" s="200" t="s">
        <v>2122</v>
      </c>
      <c r="Y287" s="135" t="s">
        <v>2122</v>
      </c>
      <c r="Z287" s="225" t="s">
        <v>2122</v>
      </c>
      <c r="AA287" s="201" t="s">
        <v>2122</v>
      </c>
      <c r="AB287" s="135" t="s">
        <v>2122</v>
      </c>
      <c r="AC287" s="225" t="s">
        <v>2122</v>
      </c>
      <c r="AD287" s="454" t="s">
        <v>2122</v>
      </c>
    </row>
    <row r="288" spans="1:30" x14ac:dyDescent="0.25">
      <c r="A288" s="978">
        <f>B288+1000</f>
        <v>1006</v>
      </c>
      <c r="B288" s="511">
        <v>6</v>
      </c>
      <c r="C288" s="61">
        <v>5</v>
      </c>
      <c r="D288" s="902">
        <v>310</v>
      </c>
      <c r="E288" s="221">
        <v>0</v>
      </c>
      <c r="F288" s="61">
        <v>0</v>
      </c>
      <c r="G288" s="718">
        <v>0</v>
      </c>
      <c r="H288" s="718">
        <v>1</v>
      </c>
      <c r="I288" s="589">
        <v>12.5</v>
      </c>
      <c r="J288" s="661">
        <v>1</v>
      </c>
      <c r="K288" s="133" t="s">
        <v>2122</v>
      </c>
      <c r="L288" s="133" t="s">
        <v>2122</v>
      </c>
      <c r="M288" s="193">
        <v>13.7</v>
      </c>
      <c r="N288" s="237">
        <v>2.4516129032258065</v>
      </c>
      <c r="O288" s="61">
        <v>12</v>
      </c>
      <c r="P288" s="362" t="s">
        <v>2122</v>
      </c>
      <c r="Q288" s="244" t="s">
        <v>2122</v>
      </c>
      <c r="R288" s="133" t="s">
        <v>2122</v>
      </c>
      <c r="S288" s="518">
        <v>0</v>
      </c>
      <c r="T288" s="519" t="s">
        <v>1726</v>
      </c>
      <c r="U288" s="520">
        <v>0</v>
      </c>
      <c r="V288" s="135" t="s">
        <v>2122</v>
      </c>
      <c r="W288" s="133" t="s">
        <v>2122</v>
      </c>
      <c r="X288" s="200" t="s">
        <v>2122</v>
      </c>
      <c r="Y288" s="135" t="s">
        <v>2122</v>
      </c>
      <c r="Z288" s="225" t="s">
        <v>2122</v>
      </c>
      <c r="AA288" s="201" t="s">
        <v>2122</v>
      </c>
      <c r="AB288" s="135" t="s">
        <v>2122</v>
      </c>
      <c r="AC288" s="225" t="s">
        <v>2122</v>
      </c>
      <c r="AD288" s="454" t="s">
        <v>2122</v>
      </c>
    </row>
    <row r="289" spans="1:30" x14ac:dyDescent="0.25">
      <c r="A289" s="978">
        <f>B289+1000</f>
        <v>1007</v>
      </c>
      <c r="B289" s="511">
        <v>7</v>
      </c>
      <c r="C289" s="61">
        <v>5</v>
      </c>
      <c r="D289" s="455">
        <v>311</v>
      </c>
      <c r="E289" s="221">
        <v>0</v>
      </c>
      <c r="F289" s="61">
        <v>0</v>
      </c>
      <c r="G289" s="718">
        <v>1</v>
      </c>
      <c r="H289" s="718">
        <v>0</v>
      </c>
      <c r="I289" s="589">
        <v>16.3</v>
      </c>
      <c r="J289" s="663">
        <v>1</v>
      </c>
      <c r="K289" s="133" t="s">
        <v>2122</v>
      </c>
      <c r="L289" s="133" t="s">
        <v>2122</v>
      </c>
      <c r="M289" s="193">
        <v>25</v>
      </c>
      <c r="N289" s="237">
        <v>1.4489795918367347</v>
      </c>
      <c r="O289" s="61" t="s">
        <v>2122</v>
      </c>
      <c r="P289" s="362" t="s">
        <v>2122</v>
      </c>
      <c r="Q289" s="244" t="s">
        <v>2122</v>
      </c>
      <c r="R289" s="133" t="s">
        <v>2122</v>
      </c>
      <c r="S289" s="518">
        <v>1</v>
      </c>
      <c r="T289" s="519">
        <v>43412</v>
      </c>
      <c r="U289" s="520">
        <v>78</v>
      </c>
      <c r="V289" s="135" t="s">
        <v>2122</v>
      </c>
      <c r="W289" s="133" t="s">
        <v>2122</v>
      </c>
      <c r="X289" s="200" t="s">
        <v>2122</v>
      </c>
      <c r="Y289" s="135" t="s">
        <v>2122</v>
      </c>
      <c r="Z289" s="225" t="s">
        <v>2122</v>
      </c>
      <c r="AA289" s="201" t="s">
        <v>2122</v>
      </c>
      <c r="AB289" s="135" t="s">
        <v>2122</v>
      </c>
      <c r="AC289" s="225" t="s">
        <v>2122</v>
      </c>
      <c r="AD289" s="454" t="s">
        <v>2122</v>
      </c>
    </row>
    <row r="290" spans="1:30" x14ac:dyDescent="0.25">
      <c r="A290" s="978">
        <f>B290+1000</f>
        <v>1008</v>
      </c>
      <c r="B290" s="511">
        <v>8</v>
      </c>
      <c r="C290" s="61">
        <v>5</v>
      </c>
      <c r="D290" s="455">
        <v>312</v>
      </c>
      <c r="E290" s="221">
        <v>0</v>
      </c>
      <c r="F290" s="61">
        <v>0</v>
      </c>
      <c r="G290" s="718">
        <v>0</v>
      </c>
      <c r="H290" s="718">
        <v>0</v>
      </c>
      <c r="I290" s="589">
        <v>11.3</v>
      </c>
      <c r="J290" s="661">
        <v>1</v>
      </c>
      <c r="K290" s="133" t="s">
        <v>2122</v>
      </c>
      <c r="L290" s="133" t="s">
        <v>2122</v>
      </c>
      <c r="M290" s="193">
        <v>19</v>
      </c>
      <c r="N290" s="525">
        <v>2.6666666666666665</v>
      </c>
      <c r="O290" s="61">
        <v>5</v>
      </c>
      <c r="P290" s="362" t="s">
        <v>2122</v>
      </c>
      <c r="Q290" s="244" t="s">
        <v>2122</v>
      </c>
      <c r="R290" s="133" t="s">
        <v>2122</v>
      </c>
      <c r="S290" s="518">
        <v>1</v>
      </c>
      <c r="T290" s="519">
        <v>41544</v>
      </c>
      <c r="U290" s="520">
        <v>17</v>
      </c>
      <c r="V290" s="135" t="s">
        <v>2122</v>
      </c>
      <c r="W290" s="133" t="s">
        <v>2122</v>
      </c>
      <c r="X290" s="200" t="s">
        <v>2122</v>
      </c>
      <c r="Y290" s="135" t="s">
        <v>2122</v>
      </c>
      <c r="Z290" s="225" t="s">
        <v>2122</v>
      </c>
      <c r="AA290" s="201" t="s">
        <v>2122</v>
      </c>
      <c r="AB290" s="135" t="s">
        <v>2122</v>
      </c>
      <c r="AC290" s="225" t="s">
        <v>2122</v>
      </c>
      <c r="AD290" s="454" t="s">
        <v>2122</v>
      </c>
    </row>
    <row r="291" spans="1:30" x14ac:dyDescent="0.25">
      <c r="A291" s="978">
        <f>B291+1000</f>
        <v>1009</v>
      </c>
      <c r="B291" s="511">
        <v>9</v>
      </c>
      <c r="C291" s="61">
        <v>5</v>
      </c>
      <c r="D291" s="902">
        <v>313</v>
      </c>
      <c r="E291" s="274">
        <v>0</v>
      </c>
      <c r="F291" s="61">
        <v>1</v>
      </c>
      <c r="G291" s="718">
        <v>0</v>
      </c>
      <c r="H291" s="718">
        <v>0</v>
      </c>
      <c r="I291" s="589">
        <v>12.4</v>
      </c>
      <c r="J291" s="661">
        <v>0</v>
      </c>
      <c r="K291" s="133" t="s">
        <v>2122</v>
      </c>
      <c r="L291" s="133" t="s">
        <v>2122</v>
      </c>
      <c r="M291" s="193">
        <v>21</v>
      </c>
      <c r="N291" s="237">
        <v>0.53488372093023251</v>
      </c>
      <c r="O291" s="61" t="s">
        <v>2122</v>
      </c>
      <c r="P291" s="362" t="s">
        <v>2122</v>
      </c>
      <c r="Q291" s="244" t="s">
        <v>2122</v>
      </c>
      <c r="R291" s="133" t="s">
        <v>2122</v>
      </c>
      <c r="S291" s="518">
        <v>0</v>
      </c>
      <c r="T291" s="519" t="s">
        <v>1732</v>
      </c>
      <c r="U291" s="520">
        <v>93</v>
      </c>
      <c r="V291" s="135" t="s">
        <v>2122</v>
      </c>
      <c r="W291" s="133" t="s">
        <v>2122</v>
      </c>
      <c r="X291" s="200" t="s">
        <v>2122</v>
      </c>
      <c r="Y291" s="135" t="s">
        <v>2122</v>
      </c>
      <c r="Z291" s="225" t="s">
        <v>2122</v>
      </c>
      <c r="AA291" s="201" t="s">
        <v>2122</v>
      </c>
      <c r="AB291" s="135" t="s">
        <v>2122</v>
      </c>
      <c r="AC291" s="225" t="s">
        <v>2122</v>
      </c>
      <c r="AD291" s="454" t="s">
        <v>2122</v>
      </c>
    </row>
    <row r="292" spans="1:30" x14ac:dyDescent="0.25">
      <c r="A292" s="978">
        <f>B292+1000</f>
        <v>1010</v>
      </c>
      <c r="B292" s="511">
        <v>10</v>
      </c>
      <c r="C292" s="61">
        <v>5</v>
      </c>
      <c r="D292" s="455">
        <v>314</v>
      </c>
      <c r="E292" s="221">
        <v>0</v>
      </c>
      <c r="F292" s="61">
        <v>0</v>
      </c>
      <c r="G292" s="718">
        <v>1</v>
      </c>
      <c r="H292" s="718">
        <v>0</v>
      </c>
      <c r="I292" s="589">
        <v>14.9</v>
      </c>
      <c r="J292" s="661">
        <v>1</v>
      </c>
      <c r="K292" s="133" t="s">
        <v>2122</v>
      </c>
      <c r="L292" s="133" t="s">
        <v>2122</v>
      </c>
      <c r="M292" s="193">
        <v>25</v>
      </c>
      <c r="N292" s="237">
        <v>0.86915887850467288</v>
      </c>
      <c r="O292" s="61" t="s">
        <v>2122</v>
      </c>
      <c r="P292" s="362" t="s">
        <v>2122</v>
      </c>
      <c r="Q292" s="244" t="s">
        <v>2122</v>
      </c>
      <c r="R292" s="133" t="s">
        <v>2122</v>
      </c>
      <c r="S292" s="518">
        <v>1</v>
      </c>
      <c r="T292" s="519">
        <v>42144</v>
      </c>
      <c r="U292" s="520">
        <v>38</v>
      </c>
      <c r="V292" s="135" t="s">
        <v>2122</v>
      </c>
      <c r="W292" s="133" t="s">
        <v>2122</v>
      </c>
      <c r="X292" s="200" t="s">
        <v>2122</v>
      </c>
      <c r="Y292" s="135" t="s">
        <v>2122</v>
      </c>
      <c r="Z292" s="225" t="s">
        <v>2122</v>
      </c>
      <c r="AA292" s="201" t="s">
        <v>2122</v>
      </c>
      <c r="AB292" s="135" t="s">
        <v>2122</v>
      </c>
      <c r="AC292" s="225" t="s">
        <v>2122</v>
      </c>
      <c r="AD292" s="454" t="s">
        <v>2122</v>
      </c>
    </row>
    <row r="293" spans="1:30" x14ac:dyDescent="0.25">
      <c r="A293" s="978">
        <f>B293+1000</f>
        <v>1011</v>
      </c>
      <c r="B293" s="511">
        <v>11</v>
      </c>
      <c r="C293" s="61">
        <v>5</v>
      </c>
      <c r="D293" s="455">
        <v>315</v>
      </c>
      <c r="E293" s="221">
        <v>0</v>
      </c>
      <c r="F293" s="61">
        <v>0</v>
      </c>
      <c r="G293" s="718">
        <v>0</v>
      </c>
      <c r="H293" s="718">
        <v>1</v>
      </c>
      <c r="I293" s="589">
        <v>14.5</v>
      </c>
      <c r="J293" s="662">
        <v>0</v>
      </c>
      <c r="K293" s="133" t="s">
        <v>2122</v>
      </c>
      <c r="L293" s="133" t="s">
        <v>2122</v>
      </c>
      <c r="M293" s="193">
        <v>27.5</v>
      </c>
      <c r="N293" s="237">
        <v>1.1499999999999999</v>
      </c>
      <c r="O293" s="61" t="s">
        <v>2122</v>
      </c>
      <c r="P293" s="362" t="s">
        <v>2122</v>
      </c>
      <c r="Q293" s="244" t="s">
        <v>2122</v>
      </c>
      <c r="R293" s="133" t="s">
        <v>2122</v>
      </c>
      <c r="S293" s="518">
        <v>0</v>
      </c>
      <c r="T293" s="135">
        <v>43535</v>
      </c>
      <c r="U293" s="520">
        <v>82</v>
      </c>
      <c r="V293" s="135" t="s">
        <v>2122</v>
      </c>
      <c r="W293" s="133" t="s">
        <v>2122</v>
      </c>
      <c r="X293" s="200" t="s">
        <v>2122</v>
      </c>
      <c r="Y293" s="135" t="s">
        <v>2122</v>
      </c>
      <c r="Z293" s="225" t="s">
        <v>2122</v>
      </c>
      <c r="AA293" s="201" t="s">
        <v>2122</v>
      </c>
      <c r="AB293" s="135" t="s">
        <v>2122</v>
      </c>
      <c r="AC293" s="225" t="s">
        <v>2122</v>
      </c>
      <c r="AD293" s="454" t="s">
        <v>2122</v>
      </c>
    </row>
    <row r="294" spans="1:30" x14ac:dyDescent="0.25">
      <c r="A294" s="978">
        <f>B294+1000</f>
        <v>1013</v>
      </c>
      <c r="B294" s="511">
        <v>13</v>
      </c>
      <c r="C294" s="61">
        <v>5</v>
      </c>
      <c r="D294" s="902">
        <v>316</v>
      </c>
      <c r="E294" s="221">
        <v>0</v>
      </c>
      <c r="F294" s="61">
        <v>0</v>
      </c>
      <c r="G294" s="718">
        <v>0</v>
      </c>
      <c r="H294" s="718">
        <v>0</v>
      </c>
      <c r="I294" s="589">
        <v>15.1</v>
      </c>
      <c r="J294" s="661">
        <v>0</v>
      </c>
      <c r="K294" s="133" t="s">
        <v>2122</v>
      </c>
      <c r="L294" s="133" t="s">
        <v>2122</v>
      </c>
      <c r="M294" s="193">
        <v>21</v>
      </c>
      <c r="N294" s="237">
        <v>0.79710144927536231</v>
      </c>
      <c r="O294" s="61" t="s">
        <v>2122</v>
      </c>
      <c r="P294" s="362" t="s">
        <v>2122</v>
      </c>
      <c r="Q294" s="244" t="s">
        <v>2122</v>
      </c>
      <c r="R294" s="133" t="s">
        <v>2122</v>
      </c>
      <c r="S294" s="518">
        <v>1</v>
      </c>
      <c r="T294" s="519">
        <v>42018</v>
      </c>
      <c r="U294" s="520">
        <v>32</v>
      </c>
      <c r="V294" s="135" t="s">
        <v>2122</v>
      </c>
      <c r="W294" s="133" t="s">
        <v>2122</v>
      </c>
      <c r="X294" s="200" t="s">
        <v>2122</v>
      </c>
      <c r="Y294" s="135" t="s">
        <v>2122</v>
      </c>
      <c r="Z294" s="225" t="s">
        <v>2122</v>
      </c>
      <c r="AA294" s="201" t="s">
        <v>2122</v>
      </c>
      <c r="AB294" s="135" t="s">
        <v>2122</v>
      </c>
      <c r="AC294" s="225" t="s">
        <v>2122</v>
      </c>
      <c r="AD294" s="454" t="s">
        <v>2122</v>
      </c>
    </row>
    <row r="295" spans="1:30" x14ac:dyDescent="0.25">
      <c r="A295" s="978">
        <f>B295+1000</f>
        <v>1014</v>
      </c>
      <c r="B295" s="511">
        <v>14</v>
      </c>
      <c r="C295" s="61">
        <v>5</v>
      </c>
      <c r="D295" s="455">
        <v>317</v>
      </c>
      <c r="E295" s="274">
        <v>0</v>
      </c>
      <c r="F295" s="61">
        <v>0</v>
      </c>
      <c r="G295" s="718">
        <v>0</v>
      </c>
      <c r="H295" s="718">
        <v>0</v>
      </c>
      <c r="I295" s="589">
        <v>15.3</v>
      </c>
      <c r="J295" s="661">
        <v>1</v>
      </c>
      <c r="K295" s="133" t="s">
        <v>2122</v>
      </c>
      <c r="L295" s="133" t="s">
        <v>2122</v>
      </c>
      <c r="M295" s="193">
        <v>26</v>
      </c>
      <c r="N295" s="237">
        <v>2.165644171779141</v>
      </c>
      <c r="O295" s="61" t="s">
        <v>2122</v>
      </c>
      <c r="P295" s="362" t="s">
        <v>2122</v>
      </c>
      <c r="Q295" s="244" t="s">
        <v>2122</v>
      </c>
      <c r="R295" s="133" t="s">
        <v>2122</v>
      </c>
      <c r="S295" s="518">
        <v>1</v>
      </c>
      <c r="T295" s="519">
        <v>43222</v>
      </c>
      <c r="U295" s="520">
        <v>71</v>
      </c>
      <c r="V295" s="135" t="s">
        <v>2122</v>
      </c>
      <c r="W295" s="133" t="s">
        <v>2122</v>
      </c>
      <c r="X295" s="200" t="s">
        <v>2122</v>
      </c>
      <c r="Y295" s="135" t="s">
        <v>2122</v>
      </c>
      <c r="Z295" s="225" t="s">
        <v>2122</v>
      </c>
      <c r="AA295" s="201" t="s">
        <v>2122</v>
      </c>
      <c r="AB295" s="135" t="s">
        <v>2122</v>
      </c>
      <c r="AC295" s="225" t="s">
        <v>2122</v>
      </c>
      <c r="AD295" s="454" t="s">
        <v>2122</v>
      </c>
    </row>
    <row r="296" spans="1:30" x14ac:dyDescent="0.25">
      <c r="A296" s="978">
        <f>B296+1000</f>
        <v>1015</v>
      </c>
      <c r="B296" s="511">
        <v>15</v>
      </c>
      <c r="C296" s="61">
        <v>5</v>
      </c>
      <c r="D296" s="455">
        <v>318</v>
      </c>
      <c r="E296" s="221">
        <v>0</v>
      </c>
      <c r="F296" s="61">
        <v>0</v>
      </c>
      <c r="G296" s="718">
        <v>0</v>
      </c>
      <c r="H296" s="718">
        <v>1</v>
      </c>
      <c r="I296" s="589">
        <v>12.8</v>
      </c>
      <c r="J296" s="661">
        <v>1</v>
      </c>
      <c r="K296" s="133" t="s">
        <v>2122</v>
      </c>
      <c r="L296" s="133" t="s">
        <v>2122</v>
      </c>
      <c r="M296" s="193">
        <v>26</v>
      </c>
      <c r="N296" s="237" t="s">
        <v>2122</v>
      </c>
      <c r="O296" s="61" t="s">
        <v>2122</v>
      </c>
      <c r="P296" s="362" t="s">
        <v>2122</v>
      </c>
      <c r="Q296" s="244" t="s">
        <v>2122</v>
      </c>
      <c r="R296" s="133" t="s">
        <v>2122</v>
      </c>
      <c r="S296" s="518">
        <v>2</v>
      </c>
      <c r="T296" s="519">
        <v>41874</v>
      </c>
      <c r="U296" s="520">
        <v>26</v>
      </c>
      <c r="V296" s="135" t="s">
        <v>2122</v>
      </c>
      <c r="W296" s="133" t="s">
        <v>2122</v>
      </c>
      <c r="X296" s="200" t="s">
        <v>2122</v>
      </c>
      <c r="Y296" s="135" t="s">
        <v>2122</v>
      </c>
      <c r="Z296" s="225" t="s">
        <v>2122</v>
      </c>
      <c r="AA296" s="201" t="s">
        <v>2122</v>
      </c>
      <c r="AB296" s="135" t="s">
        <v>2122</v>
      </c>
      <c r="AC296" s="225" t="s">
        <v>2122</v>
      </c>
      <c r="AD296" s="454" t="s">
        <v>2122</v>
      </c>
    </row>
    <row r="297" spans="1:30" x14ac:dyDescent="0.25">
      <c r="A297" s="978">
        <f>B297+1000</f>
        <v>1016</v>
      </c>
      <c r="B297" s="511">
        <v>16</v>
      </c>
      <c r="C297" s="61">
        <v>5</v>
      </c>
      <c r="D297" s="902">
        <v>319</v>
      </c>
      <c r="E297" s="221">
        <v>0</v>
      </c>
      <c r="F297" s="61">
        <v>1</v>
      </c>
      <c r="G297" s="718">
        <v>1</v>
      </c>
      <c r="H297" s="718">
        <v>0</v>
      </c>
      <c r="I297" s="589">
        <v>12.7</v>
      </c>
      <c r="J297" s="661">
        <v>0</v>
      </c>
      <c r="K297" s="133" t="s">
        <v>2122</v>
      </c>
      <c r="L297" s="133" t="s">
        <v>2122</v>
      </c>
      <c r="M297" s="193">
        <v>29</v>
      </c>
      <c r="N297" s="237">
        <v>1.1348314606741574</v>
      </c>
      <c r="O297" s="61" t="s">
        <v>2122</v>
      </c>
      <c r="P297" s="362" t="s">
        <v>2122</v>
      </c>
      <c r="Q297" s="244" t="s">
        <v>2122</v>
      </c>
      <c r="R297" s="133" t="s">
        <v>2122</v>
      </c>
      <c r="S297" s="518">
        <v>1</v>
      </c>
      <c r="T297" s="519">
        <v>41040</v>
      </c>
      <c r="U297" s="520">
        <v>0</v>
      </c>
      <c r="V297" s="135" t="s">
        <v>2122</v>
      </c>
      <c r="W297" s="133" t="s">
        <v>2122</v>
      </c>
      <c r="X297" s="200" t="s">
        <v>2122</v>
      </c>
      <c r="Y297" s="135" t="s">
        <v>2122</v>
      </c>
      <c r="Z297" s="225" t="s">
        <v>2122</v>
      </c>
      <c r="AA297" s="201" t="s">
        <v>2122</v>
      </c>
      <c r="AB297" s="135" t="s">
        <v>2122</v>
      </c>
      <c r="AC297" s="225" t="s">
        <v>2122</v>
      </c>
      <c r="AD297" s="454" t="s">
        <v>2122</v>
      </c>
    </row>
    <row r="298" spans="1:30" x14ac:dyDescent="0.25">
      <c r="A298" s="978">
        <f>B298+1000</f>
        <v>1017</v>
      </c>
      <c r="B298" s="511">
        <v>17</v>
      </c>
      <c r="C298" s="61">
        <v>5</v>
      </c>
      <c r="D298" s="455">
        <v>320</v>
      </c>
      <c r="E298" s="221">
        <v>0</v>
      </c>
      <c r="F298" s="61">
        <v>0</v>
      </c>
      <c r="G298" s="718">
        <v>0</v>
      </c>
      <c r="H298" s="718">
        <v>0</v>
      </c>
      <c r="I298" s="589">
        <v>12.3</v>
      </c>
      <c r="J298" s="661">
        <v>1</v>
      </c>
      <c r="K298" s="133" t="s">
        <v>2122</v>
      </c>
      <c r="L298" s="133" t="s">
        <v>2122</v>
      </c>
      <c r="M298" s="193">
        <v>13</v>
      </c>
      <c r="N298" s="237">
        <v>1.5999999999999999</v>
      </c>
      <c r="O298" s="61">
        <v>6</v>
      </c>
      <c r="P298" s="362" t="s">
        <v>2122</v>
      </c>
      <c r="Q298" s="244" t="s">
        <v>2122</v>
      </c>
      <c r="R298" s="133" t="s">
        <v>2122</v>
      </c>
      <c r="S298" s="518">
        <v>1</v>
      </c>
      <c r="T298" s="519">
        <v>41846</v>
      </c>
      <c r="U298" s="520">
        <v>25</v>
      </c>
      <c r="V298" s="135" t="s">
        <v>2122</v>
      </c>
      <c r="W298" s="133" t="s">
        <v>2122</v>
      </c>
      <c r="X298" s="200" t="s">
        <v>2122</v>
      </c>
      <c r="Y298" s="135" t="s">
        <v>2122</v>
      </c>
      <c r="Z298" s="225" t="s">
        <v>2122</v>
      </c>
      <c r="AA298" s="201" t="s">
        <v>2122</v>
      </c>
      <c r="AB298" s="135" t="s">
        <v>2122</v>
      </c>
      <c r="AC298" s="225" t="s">
        <v>2122</v>
      </c>
      <c r="AD298" s="454" t="s">
        <v>2122</v>
      </c>
    </row>
    <row r="299" spans="1:30" x14ac:dyDescent="0.25">
      <c r="A299" s="978">
        <f>B299+1000</f>
        <v>1018</v>
      </c>
      <c r="B299" s="511">
        <v>18</v>
      </c>
      <c r="C299" s="61">
        <v>5</v>
      </c>
      <c r="D299" s="455">
        <v>321</v>
      </c>
      <c r="E299" s="274">
        <v>0</v>
      </c>
      <c r="F299" s="61">
        <v>0</v>
      </c>
      <c r="G299" s="718">
        <v>0</v>
      </c>
      <c r="H299" s="718">
        <v>0</v>
      </c>
      <c r="I299" s="589">
        <v>14</v>
      </c>
      <c r="J299" s="661">
        <v>1</v>
      </c>
      <c r="K299" s="133" t="s">
        <v>2122</v>
      </c>
      <c r="L299" s="133" t="s">
        <v>2122</v>
      </c>
      <c r="M299" s="193">
        <v>24</v>
      </c>
      <c r="N299" s="237">
        <v>0.52272727272727282</v>
      </c>
      <c r="O299" s="61">
        <v>13</v>
      </c>
      <c r="P299" s="362" t="s">
        <v>2122</v>
      </c>
      <c r="Q299" s="244" t="s">
        <v>2122</v>
      </c>
      <c r="R299" s="133" t="s">
        <v>2122</v>
      </c>
      <c r="S299" s="518">
        <v>2</v>
      </c>
      <c r="T299" s="519">
        <v>41673</v>
      </c>
      <c r="U299" s="520">
        <v>19</v>
      </c>
      <c r="V299" s="135" t="s">
        <v>2122</v>
      </c>
      <c r="W299" s="133" t="s">
        <v>2122</v>
      </c>
      <c r="X299" s="200" t="s">
        <v>2122</v>
      </c>
      <c r="Y299" s="135" t="s">
        <v>2122</v>
      </c>
      <c r="Z299" s="225" t="s">
        <v>2122</v>
      </c>
      <c r="AA299" s="201" t="s">
        <v>2122</v>
      </c>
      <c r="AB299" s="135" t="s">
        <v>2122</v>
      </c>
      <c r="AC299" s="225" t="s">
        <v>2122</v>
      </c>
      <c r="AD299" s="454" t="s">
        <v>2122</v>
      </c>
    </row>
    <row r="300" spans="1:30" x14ac:dyDescent="0.25">
      <c r="A300" s="978">
        <f>B300+1000</f>
        <v>1020</v>
      </c>
      <c r="B300" s="511">
        <v>20</v>
      </c>
      <c r="C300" s="61">
        <v>5</v>
      </c>
      <c r="D300" s="902">
        <v>322</v>
      </c>
      <c r="E300" s="221">
        <v>0</v>
      </c>
      <c r="F300" s="61">
        <v>0</v>
      </c>
      <c r="G300" s="718">
        <v>0</v>
      </c>
      <c r="H300" s="718">
        <v>0</v>
      </c>
      <c r="I300" s="589">
        <v>12.1</v>
      </c>
      <c r="J300" s="661">
        <v>1</v>
      </c>
      <c r="K300" s="133" t="s">
        <v>2122</v>
      </c>
      <c r="L300" s="133" t="s">
        <v>2122</v>
      </c>
      <c r="M300" s="193">
        <v>23</v>
      </c>
      <c r="N300" s="237">
        <v>2.2926829268292681</v>
      </c>
      <c r="O300" s="61">
        <v>19</v>
      </c>
      <c r="P300" s="362" t="s">
        <v>2122</v>
      </c>
      <c r="Q300" s="244" t="s">
        <v>2122</v>
      </c>
      <c r="R300" s="133" t="s">
        <v>2122</v>
      </c>
      <c r="S300" s="518">
        <v>2</v>
      </c>
      <c r="T300" s="519">
        <v>41599</v>
      </c>
      <c r="U300" s="520">
        <v>16</v>
      </c>
      <c r="V300" s="135" t="s">
        <v>2122</v>
      </c>
      <c r="W300" s="133" t="s">
        <v>2122</v>
      </c>
      <c r="X300" s="200" t="s">
        <v>2122</v>
      </c>
      <c r="Y300" s="135" t="s">
        <v>2122</v>
      </c>
      <c r="Z300" s="225" t="s">
        <v>2122</v>
      </c>
      <c r="AA300" s="201" t="s">
        <v>2122</v>
      </c>
      <c r="AB300" s="135" t="s">
        <v>2122</v>
      </c>
      <c r="AC300" s="225" t="s">
        <v>2122</v>
      </c>
      <c r="AD300" s="454" t="s">
        <v>2122</v>
      </c>
    </row>
    <row r="301" spans="1:30" x14ac:dyDescent="0.25">
      <c r="A301" s="978">
        <f>B301+1000</f>
        <v>1021</v>
      </c>
      <c r="B301" s="511">
        <v>21</v>
      </c>
      <c r="C301" s="61">
        <v>5</v>
      </c>
      <c r="D301" s="455">
        <v>323</v>
      </c>
      <c r="E301" s="221">
        <v>0</v>
      </c>
      <c r="F301" s="61">
        <v>0</v>
      </c>
      <c r="G301" s="718">
        <v>0</v>
      </c>
      <c r="H301" s="718">
        <v>0</v>
      </c>
      <c r="I301" s="589">
        <v>11.8</v>
      </c>
      <c r="J301" s="661">
        <v>1</v>
      </c>
      <c r="K301" s="133" t="s">
        <v>2122</v>
      </c>
      <c r="L301" s="133" t="s">
        <v>2122</v>
      </c>
      <c r="M301" s="193">
        <v>14.2</v>
      </c>
      <c r="N301" s="237" t="s">
        <v>2122</v>
      </c>
      <c r="O301" s="61" t="s">
        <v>2122</v>
      </c>
      <c r="P301" s="362" t="s">
        <v>2122</v>
      </c>
      <c r="Q301" s="244" t="s">
        <v>2122</v>
      </c>
      <c r="R301" s="133" t="s">
        <v>2122</v>
      </c>
      <c r="S301" s="518">
        <v>0</v>
      </c>
      <c r="T301" s="519" t="s">
        <v>1751</v>
      </c>
      <c r="U301" s="520">
        <v>0</v>
      </c>
      <c r="V301" s="135" t="s">
        <v>2122</v>
      </c>
      <c r="W301" s="133" t="s">
        <v>2122</v>
      </c>
      <c r="X301" s="200" t="s">
        <v>2122</v>
      </c>
      <c r="Y301" s="135" t="s">
        <v>2122</v>
      </c>
      <c r="Z301" s="225" t="s">
        <v>2122</v>
      </c>
      <c r="AA301" s="201" t="s">
        <v>2122</v>
      </c>
      <c r="AB301" s="135" t="s">
        <v>2122</v>
      </c>
      <c r="AC301" s="225" t="s">
        <v>2122</v>
      </c>
      <c r="AD301" s="454" t="s">
        <v>2122</v>
      </c>
    </row>
    <row r="302" spans="1:30" x14ac:dyDescent="0.25">
      <c r="A302" s="978">
        <f>B302+1000</f>
        <v>1023</v>
      </c>
      <c r="B302" s="511">
        <v>23</v>
      </c>
      <c r="C302" s="61">
        <v>5</v>
      </c>
      <c r="D302" s="455">
        <v>324</v>
      </c>
      <c r="E302" s="221">
        <v>0</v>
      </c>
      <c r="F302" s="61">
        <v>1</v>
      </c>
      <c r="G302" s="718">
        <v>0</v>
      </c>
      <c r="H302" s="718">
        <v>0</v>
      </c>
      <c r="I302" s="589">
        <v>13.9</v>
      </c>
      <c r="J302" s="661">
        <v>1</v>
      </c>
      <c r="K302" s="133" t="s">
        <v>2122</v>
      </c>
      <c r="L302" s="133" t="s">
        <v>2122</v>
      </c>
      <c r="M302" s="193">
        <v>29</v>
      </c>
      <c r="N302" s="237" t="s">
        <v>2122</v>
      </c>
      <c r="O302" s="61" t="s">
        <v>2122</v>
      </c>
      <c r="P302" s="362" t="s">
        <v>2122</v>
      </c>
      <c r="Q302" s="244" t="s">
        <v>2122</v>
      </c>
      <c r="R302" s="133" t="s">
        <v>2122</v>
      </c>
      <c r="S302" s="518">
        <v>0</v>
      </c>
      <c r="T302" s="519" t="s">
        <v>1754</v>
      </c>
      <c r="U302" s="520">
        <v>88</v>
      </c>
      <c r="V302" s="135" t="s">
        <v>2122</v>
      </c>
      <c r="W302" s="133" t="s">
        <v>2122</v>
      </c>
      <c r="X302" s="200" t="s">
        <v>2122</v>
      </c>
      <c r="Y302" s="135" t="s">
        <v>2122</v>
      </c>
      <c r="Z302" s="225" t="s">
        <v>2122</v>
      </c>
      <c r="AA302" s="201" t="s">
        <v>2122</v>
      </c>
      <c r="AB302" s="135" t="s">
        <v>2122</v>
      </c>
      <c r="AC302" s="225" t="s">
        <v>2122</v>
      </c>
      <c r="AD302" s="454" t="s">
        <v>2122</v>
      </c>
    </row>
    <row r="303" spans="1:30" x14ac:dyDescent="0.25">
      <c r="A303" s="978">
        <f>B303+1000</f>
        <v>1026</v>
      </c>
      <c r="B303" s="511">
        <v>26</v>
      </c>
      <c r="C303" s="61">
        <v>5</v>
      </c>
      <c r="D303" s="902">
        <v>325</v>
      </c>
      <c r="E303" s="274">
        <v>0</v>
      </c>
      <c r="F303" s="61">
        <v>0</v>
      </c>
      <c r="G303" s="718">
        <v>0</v>
      </c>
      <c r="H303" s="718">
        <v>0</v>
      </c>
      <c r="I303" s="589">
        <v>14</v>
      </c>
      <c r="J303" s="661">
        <v>0</v>
      </c>
      <c r="K303" s="133" t="s">
        <v>2122</v>
      </c>
      <c r="L303" s="133" t="s">
        <v>2122</v>
      </c>
      <c r="M303" s="193">
        <v>15</v>
      </c>
      <c r="N303" s="237">
        <v>0.88235294117647056</v>
      </c>
      <c r="O303" s="61">
        <v>18</v>
      </c>
      <c r="P303" s="362" t="s">
        <v>2122</v>
      </c>
      <c r="Q303" s="244" t="s">
        <v>2122</v>
      </c>
      <c r="R303" s="133" t="s">
        <v>2122</v>
      </c>
      <c r="S303" s="518">
        <v>2</v>
      </c>
      <c r="T303" s="519">
        <v>41876</v>
      </c>
      <c r="U303" s="520">
        <v>24</v>
      </c>
      <c r="V303" s="135" t="s">
        <v>2122</v>
      </c>
      <c r="W303" s="133" t="s">
        <v>2122</v>
      </c>
      <c r="X303" s="200" t="s">
        <v>2122</v>
      </c>
      <c r="Y303" s="135" t="s">
        <v>2122</v>
      </c>
      <c r="Z303" s="225" t="s">
        <v>2122</v>
      </c>
      <c r="AA303" s="201" t="s">
        <v>2122</v>
      </c>
      <c r="AB303" s="135" t="s">
        <v>2122</v>
      </c>
      <c r="AC303" s="225" t="s">
        <v>2122</v>
      </c>
      <c r="AD303" s="454" t="s">
        <v>2122</v>
      </c>
    </row>
    <row r="304" spans="1:30" x14ac:dyDescent="0.25">
      <c r="A304" s="978">
        <f>B304+1000</f>
        <v>1028</v>
      </c>
      <c r="B304" s="511">
        <v>28</v>
      </c>
      <c r="C304" s="61">
        <v>5</v>
      </c>
      <c r="D304" s="455">
        <v>326</v>
      </c>
      <c r="E304" s="221">
        <v>0</v>
      </c>
      <c r="F304" s="61">
        <v>0</v>
      </c>
      <c r="G304" s="718">
        <v>1</v>
      </c>
      <c r="H304" s="718">
        <v>0</v>
      </c>
      <c r="I304" s="589">
        <v>8.9</v>
      </c>
      <c r="J304" s="663">
        <v>1</v>
      </c>
      <c r="K304" s="133" t="s">
        <v>2122</v>
      </c>
      <c r="L304" s="133" t="s">
        <v>2122</v>
      </c>
      <c r="M304" s="193">
        <v>21</v>
      </c>
      <c r="N304" s="237" t="s">
        <v>2122</v>
      </c>
      <c r="O304" s="61">
        <v>16</v>
      </c>
      <c r="P304" s="362" t="s">
        <v>2122</v>
      </c>
      <c r="Q304" s="244" t="s">
        <v>2122</v>
      </c>
      <c r="R304" s="133" t="s">
        <v>2122</v>
      </c>
      <c r="S304" s="518">
        <v>1</v>
      </c>
      <c r="T304" s="519">
        <v>42490</v>
      </c>
      <c r="U304" s="520">
        <v>44</v>
      </c>
      <c r="V304" s="135" t="s">
        <v>2122</v>
      </c>
      <c r="W304" s="133" t="s">
        <v>2122</v>
      </c>
      <c r="X304" s="200" t="s">
        <v>2122</v>
      </c>
      <c r="Y304" s="135" t="s">
        <v>2122</v>
      </c>
      <c r="Z304" s="225" t="s">
        <v>2122</v>
      </c>
      <c r="AA304" s="201" t="s">
        <v>2122</v>
      </c>
      <c r="AB304" s="135" t="s">
        <v>2122</v>
      </c>
      <c r="AC304" s="225" t="s">
        <v>2122</v>
      </c>
      <c r="AD304" s="454" t="s">
        <v>2122</v>
      </c>
    </row>
    <row r="305" spans="1:30" x14ac:dyDescent="0.25">
      <c r="A305" s="978">
        <f>B305+1000</f>
        <v>1029</v>
      </c>
      <c r="B305" s="511">
        <v>29</v>
      </c>
      <c r="C305" s="61">
        <v>5</v>
      </c>
      <c r="D305" s="455">
        <v>327</v>
      </c>
      <c r="E305" s="221">
        <v>0</v>
      </c>
      <c r="F305" s="61">
        <v>1</v>
      </c>
      <c r="G305" s="718">
        <v>0</v>
      </c>
      <c r="H305" s="718">
        <v>0</v>
      </c>
      <c r="I305" s="589">
        <v>9.9</v>
      </c>
      <c r="J305" s="661">
        <v>1</v>
      </c>
      <c r="K305" s="133" t="s">
        <v>2122</v>
      </c>
      <c r="L305" s="133" t="s">
        <v>2122</v>
      </c>
      <c r="M305" s="193">
        <v>36</v>
      </c>
      <c r="N305" s="237">
        <v>0.58163265306122447</v>
      </c>
      <c r="O305" s="61">
        <v>12</v>
      </c>
      <c r="P305" s="362" t="s">
        <v>2122</v>
      </c>
      <c r="Q305" s="244" t="s">
        <v>2122</v>
      </c>
      <c r="R305" s="133" t="s">
        <v>2122</v>
      </c>
      <c r="S305" s="518">
        <v>2</v>
      </c>
      <c r="T305" s="519">
        <v>41197</v>
      </c>
      <c r="U305" s="520">
        <v>1</v>
      </c>
      <c r="V305" s="135" t="s">
        <v>2122</v>
      </c>
      <c r="W305" s="133" t="s">
        <v>2122</v>
      </c>
      <c r="X305" s="200" t="s">
        <v>2122</v>
      </c>
      <c r="Y305" s="135" t="s">
        <v>2122</v>
      </c>
      <c r="Z305" s="225" t="s">
        <v>2122</v>
      </c>
      <c r="AA305" s="201" t="s">
        <v>2122</v>
      </c>
      <c r="AB305" s="135" t="s">
        <v>2122</v>
      </c>
      <c r="AC305" s="225" t="s">
        <v>2122</v>
      </c>
      <c r="AD305" s="454" t="s">
        <v>2122</v>
      </c>
    </row>
    <row r="306" spans="1:30" x14ac:dyDescent="0.25">
      <c r="A306" s="978">
        <f>B306+1000</f>
        <v>1030</v>
      </c>
      <c r="B306" s="511">
        <v>30</v>
      </c>
      <c r="C306" s="61">
        <v>5</v>
      </c>
      <c r="D306" s="902">
        <v>328</v>
      </c>
      <c r="E306" s="221">
        <v>0</v>
      </c>
      <c r="F306" s="61">
        <v>0</v>
      </c>
      <c r="G306" s="718">
        <v>0</v>
      </c>
      <c r="H306" s="718">
        <v>0</v>
      </c>
      <c r="I306" s="589">
        <v>14.2</v>
      </c>
      <c r="J306" s="661">
        <v>1</v>
      </c>
      <c r="K306" s="133" t="s">
        <v>2122</v>
      </c>
      <c r="L306" s="133" t="s">
        <v>2122</v>
      </c>
      <c r="M306" s="193">
        <v>24</v>
      </c>
      <c r="N306" s="237" t="s">
        <v>2122</v>
      </c>
      <c r="O306" s="61" t="s">
        <v>2122</v>
      </c>
      <c r="P306" s="362" t="s">
        <v>2122</v>
      </c>
      <c r="Q306" s="244" t="s">
        <v>2122</v>
      </c>
      <c r="R306" s="133" t="s">
        <v>2122</v>
      </c>
      <c r="S306" s="518">
        <v>1</v>
      </c>
      <c r="T306" s="519">
        <v>41740</v>
      </c>
      <c r="U306" s="520">
        <v>18</v>
      </c>
      <c r="V306" s="135" t="s">
        <v>2122</v>
      </c>
      <c r="W306" s="133" t="s">
        <v>2122</v>
      </c>
      <c r="X306" s="200" t="s">
        <v>2122</v>
      </c>
      <c r="Y306" s="135" t="s">
        <v>2122</v>
      </c>
      <c r="Z306" s="225" t="s">
        <v>2122</v>
      </c>
      <c r="AA306" s="201" t="s">
        <v>2122</v>
      </c>
      <c r="AB306" s="135" t="s">
        <v>2122</v>
      </c>
      <c r="AC306" s="225" t="s">
        <v>2122</v>
      </c>
      <c r="AD306" s="454" t="s">
        <v>2122</v>
      </c>
    </row>
    <row r="307" spans="1:30" x14ac:dyDescent="0.25">
      <c r="A307" s="978">
        <f>B307+1000</f>
        <v>1031</v>
      </c>
      <c r="B307" s="511">
        <v>31</v>
      </c>
      <c r="C307" s="61">
        <v>5</v>
      </c>
      <c r="D307" s="455">
        <v>329</v>
      </c>
      <c r="E307" s="274">
        <v>0</v>
      </c>
      <c r="F307" s="61">
        <v>0</v>
      </c>
      <c r="G307" s="718">
        <v>0</v>
      </c>
      <c r="H307" s="718">
        <v>0</v>
      </c>
      <c r="I307" s="589">
        <v>17.3</v>
      </c>
      <c r="J307" s="661">
        <v>1</v>
      </c>
      <c r="K307" s="133" t="s">
        <v>2122</v>
      </c>
      <c r="L307" s="133" t="s">
        <v>2122</v>
      </c>
      <c r="M307" s="193">
        <v>23</v>
      </c>
      <c r="N307" s="237" t="s">
        <v>2122</v>
      </c>
      <c r="O307" s="61" t="s">
        <v>2122</v>
      </c>
      <c r="P307" s="362" t="s">
        <v>2122</v>
      </c>
      <c r="Q307" s="244" t="s">
        <v>2122</v>
      </c>
      <c r="R307" s="133" t="s">
        <v>2122</v>
      </c>
      <c r="S307" s="518">
        <v>1</v>
      </c>
      <c r="T307" s="519">
        <v>42496</v>
      </c>
      <c r="U307" s="520">
        <v>43</v>
      </c>
      <c r="V307" s="135" t="s">
        <v>2122</v>
      </c>
      <c r="W307" s="133" t="s">
        <v>2122</v>
      </c>
      <c r="X307" s="200" t="s">
        <v>2122</v>
      </c>
      <c r="Y307" s="135" t="s">
        <v>2122</v>
      </c>
      <c r="Z307" s="225" t="s">
        <v>2122</v>
      </c>
      <c r="AA307" s="201" t="s">
        <v>2122</v>
      </c>
      <c r="AB307" s="135" t="s">
        <v>2122</v>
      </c>
      <c r="AC307" s="225" t="s">
        <v>2122</v>
      </c>
      <c r="AD307" s="454" t="s">
        <v>2122</v>
      </c>
    </row>
    <row r="308" spans="1:30" x14ac:dyDescent="0.25">
      <c r="A308" s="978">
        <f>B308+1000</f>
        <v>1032</v>
      </c>
      <c r="B308" s="511">
        <v>32</v>
      </c>
      <c r="C308" s="61">
        <v>5</v>
      </c>
      <c r="D308" s="455">
        <v>330</v>
      </c>
      <c r="E308" s="221">
        <v>0</v>
      </c>
      <c r="F308" s="61">
        <v>0</v>
      </c>
      <c r="G308" s="718">
        <v>0</v>
      </c>
      <c r="H308" s="718">
        <v>0</v>
      </c>
      <c r="I308" s="589">
        <v>15.4</v>
      </c>
      <c r="J308" s="661">
        <v>1</v>
      </c>
      <c r="K308" s="133" t="s">
        <v>2122</v>
      </c>
      <c r="L308" s="133" t="s">
        <v>2122</v>
      </c>
      <c r="M308" s="193">
        <v>20</v>
      </c>
      <c r="N308" s="237" t="s">
        <v>2122</v>
      </c>
      <c r="O308" s="61">
        <v>16</v>
      </c>
      <c r="P308" s="362" t="s">
        <v>2122</v>
      </c>
      <c r="Q308" s="244" t="s">
        <v>2122</v>
      </c>
      <c r="R308" s="133" t="s">
        <v>2122</v>
      </c>
      <c r="S308" s="518">
        <v>0</v>
      </c>
      <c r="T308" s="519" t="s">
        <v>1766</v>
      </c>
      <c r="U308" s="520">
        <v>76</v>
      </c>
      <c r="V308" s="135" t="s">
        <v>2122</v>
      </c>
      <c r="W308" s="133" t="s">
        <v>2122</v>
      </c>
      <c r="X308" s="200" t="s">
        <v>2122</v>
      </c>
      <c r="Y308" s="135" t="s">
        <v>2122</v>
      </c>
      <c r="Z308" s="225" t="s">
        <v>2122</v>
      </c>
      <c r="AA308" s="201" t="s">
        <v>2122</v>
      </c>
      <c r="AB308" s="135" t="s">
        <v>2122</v>
      </c>
      <c r="AC308" s="225" t="s">
        <v>2122</v>
      </c>
      <c r="AD308" s="454" t="s">
        <v>2122</v>
      </c>
    </row>
    <row r="309" spans="1:30" x14ac:dyDescent="0.25">
      <c r="A309" s="978">
        <f>B309+1000</f>
        <v>1034</v>
      </c>
      <c r="B309" s="511">
        <v>34</v>
      </c>
      <c r="C309" s="61">
        <v>5</v>
      </c>
      <c r="D309" s="902">
        <v>331</v>
      </c>
      <c r="E309" s="221">
        <v>0</v>
      </c>
      <c r="F309" s="61">
        <v>0</v>
      </c>
      <c r="G309" s="718">
        <v>0</v>
      </c>
      <c r="H309" s="718">
        <v>0</v>
      </c>
      <c r="I309" s="589">
        <v>12.3</v>
      </c>
      <c r="J309" s="661">
        <v>1</v>
      </c>
      <c r="K309" s="133" t="s">
        <v>2122</v>
      </c>
      <c r="L309" s="133" t="s">
        <v>2122</v>
      </c>
      <c r="M309" s="193">
        <v>17</v>
      </c>
      <c r="N309" s="237" t="s">
        <v>2122</v>
      </c>
      <c r="O309" s="61">
        <v>13</v>
      </c>
      <c r="P309" s="362" t="s">
        <v>2122</v>
      </c>
      <c r="Q309" s="244" t="s">
        <v>2122</v>
      </c>
      <c r="R309" s="133" t="s">
        <v>2122</v>
      </c>
      <c r="S309" s="518">
        <v>1</v>
      </c>
      <c r="T309" s="519">
        <v>41419</v>
      </c>
      <c r="U309" s="520">
        <v>7</v>
      </c>
      <c r="V309" s="135" t="s">
        <v>2122</v>
      </c>
      <c r="W309" s="133" t="s">
        <v>2122</v>
      </c>
      <c r="X309" s="200" t="s">
        <v>2122</v>
      </c>
      <c r="Y309" s="135" t="s">
        <v>2122</v>
      </c>
      <c r="Z309" s="225" t="s">
        <v>2122</v>
      </c>
      <c r="AA309" s="201" t="s">
        <v>2122</v>
      </c>
      <c r="AB309" s="135" t="s">
        <v>2122</v>
      </c>
      <c r="AC309" s="225" t="s">
        <v>2122</v>
      </c>
      <c r="AD309" s="454" t="s">
        <v>2122</v>
      </c>
    </row>
    <row r="310" spans="1:30" x14ac:dyDescent="0.25">
      <c r="A310" s="978">
        <f>B310+1000</f>
        <v>1035</v>
      </c>
      <c r="B310" s="511">
        <v>35</v>
      </c>
      <c r="C310" s="61">
        <v>5</v>
      </c>
      <c r="D310" s="455">
        <v>332</v>
      </c>
      <c r="E310" s="221">
        <v>0</v>
      </c>
      <c r="F310" s="61">
        <v>0</v>
      </c>
      <c r="G310" s="718">
        <v>1</v>
      </c>
      <c r="H310" s="718">
        <v>0</v>
      </c>
      <c r="I310" s="589">
        <v>15</v>
      </c>
      <c r="J310" s="661">
        <v>1</v>
      </c>
      <c r="K310" s="133" t="s">
        <v>2122</v>
      </c>
      <c r="L310" s="133" t="s">
        <v>2122</v>
      </c>
      <c r="M310" s="193">
        <v>13</v>
      </c>
      <c r="N310" s="237">
        <v>0.6</v>
      </c>
      <c r="O310" s="61" t="s">
        <v>2122</v>
      </c>
      <c r="P310" s="362" t="s">
        <v>2122</v>
      </c>
      <c r="Q310" s="244" t="s">
        <v>2122</v>
      </c>
      <c r="R310" s="133" t="s">
        <v>2122</v>
      </c>
      <c r="S310" s="518">
        <v>2</v>
      </c>
      <c r="T310" s="519">
        <v>41750</v>
      </c>
      <c r="U310" s="520">
        <v>16</v>
      </c>
      <c r="V310" s="135" t="s">
        <v>2122</v>
      </c>
      <c r="W310" s="133" t="s">
        <v>2122</v>
      </c>
      <c r="X310" s="200" t="s">
        <v>2122</v>
      </c>
      <c r="Y310" s="135" t="s">
        <v>2122</v>
      </c>
      <c r="Z310" s="225" t="s">
        <v>2122</v>
      </c>
      <c r="AA310" s="201" t="s">
        <v>2122</v>
      </c>
      <c r="AB310" s="135" t="s">
        <v>2122</v>
      </c>
      <c r="AC310" s="225" t="s">
        <v>2122</v>
      </c>
      <c r="AD310" s="454" t="s">
        <v>2122</v>
      </c>
    </row>
    <row r="311" spans="1:30" x14ac:dyDescent="0.25">
      <c r="A311" s="978">
        <f>B311+1000</f>
        <v>1036</v>
      </c>
      <c r="B311" s="511">
        <v>36</v>
      </c>
      <c r="C311" s="61">
        <v>5</v>
      </c>
      <c r="D311" s="455">
        <v>333</v>
      </c>
      <c r="E311" s="274">
        <v>0</v>
      </c>
      <c r="F311" s="61">
        <v>0</v>
      </c>
      <c r="G311" s="718">
        <v>0</v>
      </c>
      <c r="H311" s="718">
        <v>1</v>
      </c>
      <c r="I311" s="589">
        <v>13.6</v>
      </c>
      <c r="J311" s="661">
        <v>0</v>
      </c>
      <c r="K311" s="133" t="s">
        <v>2122</v>
      </c>
      <c r="L311" s="133" t="s">
        <v>2122</v>
      </c>
      <c r="M311" s="193">
        <v>15.6</v>
      </c>
      <c r="N311" s="237">
        <v>0.62121212121212122</v>
      </c>
      <c r="O311" s="61">
        <v>23</v>
      </c>
      <c r="P311" s="362" t="s">
        <v>2122</v>
      </c>
      <c r="Q311" s="244" t="s">
        <v>2122</v>
      </c>
      <c r="R311" s="133" t="s">
        <v>2122</v>
      </c>
      <c r="S311" s="518">
        <v>2</v>
      </c>
      <c r="T311" s="519">
        <v>41748</v>
      </c>
      <c r="U311" s="520">
        <v>18</v>
      </c>
      <c r="V311" s="135" t="s">
        <v>2122</v>
      </c>
      <c r="W311" s="133" t="s">
        <v>2122</v>
      </c>
      <c r="X311" s="200" t="s">
        <v>2122</v>
      </c>
      <c r="Y311" s="135" t="s">
        <v>2122</v>
      </c>
      <c r="Z311" s="225" t="s">
        <v>2122</v>
      </c>
      <c r="AA311" s="201" t="s">
        <v>2122</v>
      </c>
      <c r="AB311" s="135" t="s">
        <v>2122</v>
      </c>
      <c r="AC311" s="225" t="s">
        <v>2122</v>
      </c>
      <c r="AD311" s="454" t="s">
        <v>2122</v>
      </c>
    </row>
    <row r="312" spans="1:30" x14ac:dyDescent="0.25">
      <c r="A312" s="978">
        <f>B312+1000</f>
        <v>1037</v>
      </c>
      <c r="B312" s="511">
        <v>37</v>
      </c>
      <c r="C312" s="61">
        <v>5</v>
      </c>
      <c r="D312" s="902">
        <v>334</v>
      </c>
      <c r="E312" s="221">
        <v>0</v>
      </c>
      <c r="F312" s="61">
        <v>0</v>
      </c>
      <c r="G312" s="718">
        <v>0</v>
      </c>
      <c r="H312" s="718">
        <v>0</v>
      </c>
      <c r="I312" s="589">
        <v>10.8</v>
      </c>
      <c r="J312" s="661">
        <v>1</v>
      </c>
      <c r="K312" s="133" t="s">
        <v>2122</v>
      </c>
      <c r="L312" s="133" t="s">
        <v>2122</v>
      </c>
      <c r="M312" s="193">
        <v>27</v>
      </c>
      <c r="N312" s="237">
        <v>3.5</v>
      </c>
      <c r="O312" s="61">
        <v>18</v>
      </c>
      <c r="P312" s="362" t="s">
        <v>2122</v>
      </c>
      <c r="Q312" s="244" t="s">
        <v>2122</v>
      </c>
      <c r="R312" s="133" t="s">
        <v>2122</v>
      </c>
      <c r="S312" s="518">
        <v>2</v>
      </c>
      <c r="T312" s="519">
        <v>42019</v>
      </c>
      <c r="U312" s="520">
        <v>26</v>
      </c>
      <c r="V312" s="135" t="s">
        <v>2122</v>
      </c>
      <c r="W312" s="133" t="s">
        <v>2122</v>
      </c>
      <c r="X312" s="200" t="s">
        <v>2122</v>
      </c>
      <c r="Y312" s="135" t="s">
        <v>2122</v>
      </c>
      <c r="Z312" s="225" t="s">
        <v>2122</v>
      </c>
      <c r="AA312" s="201" t="s">
        <v>2122</v>
      </c>
      <c r="AB312" s="135" t="s">
        <v>2122</v>
      </c>
      <c r="AC312" s="225" t="s">
        <v>2122</v>
      </c>
      <c r="AD312" s="454" t="s">
        <v>2122</v>
      </c>
    </row>
    <row r="313" spans="1:30" x14ac:dyDescent="0.25">
      <c r="A313" s="978">
        <f>B313+1000</f>
        <v>1038</v>
      </c>
      <c r="B313" s="511">
        <v>38</v>
      </c>
      <c r="C313" s="61">
        <v>5</v>
      </c>
      <c r="D313" s="455">
        <v>335</v>
      </c>
      <c r="E313" s="221">
        <v>0</v>
      </c>
      <c r="F313" s="61">
        <v>0</v>
      </c>
      <c r="G313" s="718">
        <v>0</v>
      </c>
      <c r="H313" s="718">
        <v>1</v>
      </c>
      <c r="I313" s="589">
        <v>16.100000000000001</v>
      </c>
      <c r="J313" s="661">
        <v>1</v>
      </c>
      <c r="K313" s="133" t="s">
        <v>2122</v>
      </c>
      <c r="L313" s="133" t="s">
        <v>2122</v>
      </c>
      <c r="M313" s="193">
        <v>24</v>
      </c>
      <c r="N313" s="237">
        <v>2.6052631578947367</v>
      </c>
      <c r="O313" s="61" t="s">
        <v>2122</v>
      </c>
      <c r="P313" s="362" t="s">
        <v>2122</v>
      </c>
      <c r="Q313" s="244" t="s">
        <v>2122</v>
      </c>
      <c r="R313" s="133" t="s">
        <v>2122</v>
      </c>
      <c r="S313" s="518">
        <v>2</v>
      </c>
      <c r="T313" s="519">
        <v>41643</v>
      </c>
      <c r="U313" s="520">
        <v>18</v>
      </c>
      <c r="V313" s="135" t="s">
        <v>2122</v>
      </c>
      <c r="W313" s="133" t="s">
        <v>2122</v>
      </c>
      <c r="X313" s="200" t="s">
        <v>2122</v>
      </c>
      <c r="Y313" s="135" t="s">
        <v>2122</v>
      </c>
      <c r="Z313" s="225" t="s">
        <v>2122</v>
      </c>
      <c r="AA313" s="201" t="s">
        <v>2122</v>
      </c>
      <c r="AB313" s="135" t="s">
        <v>2122</v>
      </c>
      <c r="AC313" s="225" t="s">
        <v>2122</v>
      </c>
      <c r="AD313" s="454" t="s">
        <v>2122</v>
      </c>
    </row>
    <row r="314" spans="1:30" x14ac:dyDescent="0.25">
      <c r="A314" s="978">
        <f>B314+1000</f>
        <v>1039</v>
      </c>
      <c r="B314" s="511">
        <v>39</v>
      </c>
      <c r="C314" s="61">
        <v>5</v>
      </c>
      <c r="D314" s="455">
        <v>336</v>
      </c>
      <c r="E314" s="221">
        <v>0</v>
      </c>
      <c r="F314" s="61">
        <v>0</v>
      </c>
      <c r="G314" s="718">
        <v>0</v>
      </c>
      <c r="H314" s="718">
        <v>0</v>
      </c>
      <c r="I314" s="589">
        <v>13.8</v>
      </c>
      <c r="J314" s="661">
        <v>1</v>
      </c>
      <c r="K314" s="133" t="s">
        <v>2122</v>
      </c>
      <c r="L314" s="133" t="s">
        <v>2122</v>
      </c>
      <c r="M314" s="193">
        <v>19</v>
      </c>
      <c r="N314" s="237" t="s">
        <v>2122</v>
      </c>
      <c r="O314" s="61" t="s">
        <v>2122</v>
      </c>
      <c r="P314" s="362" t="s">
        <v>2122</v>
      </c>
      <c r="Q314" s="244" t="s">
        <v>2122</v>
      </c>
      <c r="R314" s="133" t="s">
        <v>2122</v>
      </c>
      <c r="S314" s="518">
        <v>2</v>
      </c>
      <c r="T314" s="519">
        <v>41842</v>
      </c>
      <c r="U314" s="520">
        <v>20</v>
      </c>
      <c r="V314" s="135" t="s">
        <v>2122</v>
      </c>
      <c r="W314" s="133" t="s">
        <v>2122</v>
      </c>
      <c r="X314" s="200" t="s">
        <v>2122</v>
      </c>
      <c r="Y314" s="135" t="s">
        <v>2122</v>
      </c>
      <c r="Z314" s="225" t="s">
        <v>2122</v>
      </c>
      <c r="AA314" s="201" t="s">
        <v>2122</v>
      </c>
      <c r="AB314" s="135" t="s">
        <v>2122</v>
      </c>
      <c r="AC314" s="225" t="s">
        <v>2122</v>
      </c>
      <c r="AD314" s="454" t="s">
        <v>2122</v>
      </c>
    </row>
    <row r="315" spans="1:30" x14ac:dyDescent="0.25">
      <c r="A315" s="978">
        <f>B315+1000</f>
        <v>1041</v>
      </c>
      <c r="B315" s="511">
        <v>41</v>
      </c>
      <c r="C315" s="61">
        <v>5</v>
      </c>
      <c r="D315" s="902">
        <v>337</v>
      </c>
      <c r="E315" s="274">
        <v>0</v>
      </c>
      <c r="F315" s="61">
        <v>0</v>
      </c>
      <c r="G315" s="718">
        <v>0</v>
      </c>
      <c r="H315" s="718">
        <v>0</v>
      </c>
      <c r="I315" s="589">
        <v>13.4</v>
      </c>
      <c r="J315" s="661">
        <v>1</v>
      </c>
      <c r="K315" s="133" t="s">
        <v>2122</v>
      </c>
      <c r="L315" s="133" t="s">
        <v>2122</v>
      </c>
      <c r="M315" s="193">
        <v>11</v>
      </c>
      <c r="N315" s="237">
        <v>1.7272727272727273</v>
      </c>
      <c r="O315" s="61" t="s">
        <v>2122</v>
      </c>
      <c r="P315" s="362" t="s">
        <v>2122</v>
      </c>
      <c r="Q315" s="244" t="s">
        <v>2122</v>
      </c>
      <c r="R315" s="133" t="s">
        <v>2122</v>
      </c>
      <c r="S315" s="518">
        <v>1</v>
      </c>
      <c r="T315" s="519">
        <v>41283</v>
      </c>
      <c r="U315" s="520">
        <v>0</v>
      </c>
      <c r="V315" s="135" t="s">
        <v>2122</v>
      </c>
      <c r="W315" s="133" t="s">
        <v>2122</v>
      </c>
      <c r="X315" s="200" t="s">
        <v>2122</v>
      </c>
      <c r="Y315" s="135" t="s">
        <v>2122</v>
      </c>
      <c r="Z315" s="225" t="s">
        <v>2122</v>
      </c>
      <c r="AA315" s="201" t="s">
        <v>2122</v>
      </c>
      <c r="AB315" s="135" t="s">
        <v>2122</v>
      </c>
      <c r="AC315" s="225" t="s">
        <v>2122</v>
      </c>
      <c r="AD315" s="454" t="s">
        <v>2122</v>
      </c>
    </row>
    <row r="316" spans="1:30" x14ac:dyDescent="0.25">
      <c r="A316" s="978">
        <f>B316+1000</f>
        <v>1042</v>
      </c>
      <c r="B316" s="511">
        <v>42</v>
      </c>
      <c r="C316" s="61">
        <v>5</v>
      </c>
      <c r="D316" s="455">
        <v>338</v>
      </c>
      <c r="E316" s="221">
        <v>0</v>
      </c>
      <c r="F316" s="61">
        <v>1</v>
      </c>
      <c r="G316" s="718">
        <v>0</v>
      </c>
      <c r="H316" s="718">
        <v>0</v>
      </c>
      <c r="I316" s="589">
        <v>13.9</v>
      </c>
      <c r="J316" s="661">
        <v>1</v>
      </c>
      <c r="K316" s="133" t="s">
        <v>2122</v>
      </c>
      <c r="L316" s="133" t="s">
        <v>2122</v>
      </c>
      <c r="M316" s="193">
        <v>25</v>
      </c>
      <c r="N316" s="237">
        <v>2.6666666666666665</v>
      </c>
      <c r="O316" s="61">
        <v>12</v>
      </c>
      <c r="P316" s="362" t="s">
        <v>2122</v>
      </c>
      <c r="Q316" s="244" t="s">
        <v>2122</v>
      </c>
      <c r="R316" s="133" t="s">
        <v>2122</v>
      </c>
      <c r="S316" s="518">
        <v>0</v>
      </c>
      <c r="T316" s="135">
        <v>43678</v>
      </c>
      <c r="U316" s="520">
        <v>79</v>
      </c>
      <c r="V316" s="135" t="s">
        <v>2122</v>
      </c>
      <c r="W316" s="133" t="s">
        <v>2122</v>
      </c>
      <c r="X316" s="200" t="s">
        <v>2122</v>
      </c>
      <c r="Y316" s="135" t="s">
        <v>2122</v>
      </c>
      <c r="Z316" s="225" t="s">
        <v>2122</v>
      </c>
      <c r="AA316" s="201" t="s">
        <v>2122</v>
      </c>
      <c r="AB316" s="135" t="s">
        <v>2122</v>
      </c>
      <c r="AC316" s="225" t="s">
        <v>2122</v>
      </c>
      <c r="AD316" s="454" t="s">
        <v>2122</v>
      </c>
    </row>
    <row r="317" spans="1:30" x14ac:dyDescent="0.25">
      <c r="A317" s="978">
        <f>B317+1000</f>
        <v>1044</v>
      </c>
      <c r="B317" s="511">
        <v>44</v>
      </c>
      <c r="C317" s="61">
        <v>5</v>
      </c>
      <c r="D317" s="455">
        <v>339</v>
      </c>
      <c r="E317" s="221">
        <v>0</v>
      </c>
      <c r="F317" s="61">
        <v>0</v>
      </c>
      <c r="G317" s="718">
        <v>0</v>
      </c>
      <c r="H317" s="718">
        <v>0</v>
      </c>
      <c r="I317" s="589">
        <v>13.7</v>
      </c>
      <c r="J317" s="661">
        <v>1</v>
      </c>
      <c r="K317" s="133" t="s">
        <v>2122</v>
      </c>
      <c r="L317" s="133" t="s">
        <v>2122</v>
      </c>
      <c r="M317" s="193">
        <v>15</v>
      </c>
      <c r="N317" s="237">
        <v>3.6785714285714284</v>
      </c>
      <c r="O317" s="61">
        <v>16</v>
      </c>
      <c r="P317" s="362" t="s">
        <v>2122</v>
      </c>
      <c r="Q317" s="244" t="s">
        <v>2122</v>
      </c>
      <c r="R317" s="133" t="s">
        <v>2122</v>
      </c>
      <c r="S317" s="518">
        <v>2</v>
      </c>
      <c r="T317" s="519">
        <v>41970</v>
      </c>
      <c r="U317" s="520">
        <v>23</v>
      </c>
      <c r="V317" s="135" t="s">
        <v>2122</v>
      </c>
      <c r="W317" s="133" t="s">
        <v>2122</v>
      </c>
      <c r="X317" s="200" t="s">
        <v>2122</v>
      </c>
      <c r="Y317" s="135" t="s">
        <v>2122</v>
      </c>
      <c r="Z317" s="225" t="s">
        <v>2122</v>
      </c>
      <c r="AA317" s="201" t="s">
        <v>2122</v>
      </c>
      <c r="AB317" s="135" t="s">
        <v>2122</v>
      </c>
      <c r="AC317" s="225" t="s">
        <v>2122</v>
      </c>
      <c r="AD317" s="454" t="s">
        <v>2122</v>
      </c>
    </row>
    <row r="318" spans="1:30" x14ac:dyDescent="0.25">
      <c r="A318" s="978">
        <f>B318+1000</f>
        <v>1046</v>
      </c>
      <c r="B318" s="511">
        <v>46</v>
      </c>
      <c r="C318" s="61">
        <v>5</v>
      </c>
      <c r="D318" s="902">
        <v>340</v>
      </c>
      <c r="E318" s="221">
        <v>0</v>
      </c>
      <c r="F318" s="61">
        <v>0</v>
      </c>
      <c r="G318" s="718">
        <v>0</v>
      </c>
      <c r="H318" s="718">
        <v>1</v>
      </c>
      <c r="I318" s="589">
        <v>15.2</v>
      </c>
      <c r="J318" s="661">
        <v>1</v>
      </c>
      <c r="K318" s="133" t="s">
        <v>2122</v>
      </c>
      <c r="L318" s="133" t="s">
        <v>2122</v>
      </c>
      <c r="M318" s="193">
        <v>26</v>
      </c>
      <c r="N318" s="237">
        <v>2.9629629629629628</v>
      </c>
      <c r="O318" s="61">
        <v>16</v>
      </c>
      <c r="P318" s="362" t="s">
        <v>2122</v>
      </c>
      <c r="Q318" s="244" t="s">
        <v>2122</v>
      </c>
      <c r="R318" s="133" t="s">
        <v>2122</v>
      </c>
      <c r="S318" s="518">
        <v>0</v>
      </c>
      <c r="T318" s="519">
        <v>43578</v>
      </c>
      <c r="U318" s="520">
        <v>74</v>
      </c>
      <c r="V318" s="135" t="s">
        <v>2122</v>
      </c>
      <c r="W318" s="133" t="s">
        <v>2122</v>
      </c>
      <c r="X318" s="200" t="s">
        <v>2122</v>
      </c>
      <c r="Y318" s="135" t="s">
        <v>2122</v>
      </c>
      <c r="Z318" s="225" t="s">
        <v>2122</v>
      </c>
      <c r="AA318" s="201" t="s">
        <v>2122</v>
      </c>
      <c r="AB318" s="135" t="s">
        <v>2122</v>
      </c>
      <c r="AC318" s="225" t="s">
        <v>2122</v>
      </c>
      <c r="AD318" s="454" t="s">
        <v>2122</v>
      </c>
    </row>
    <row r="319" spans="1:30" x14ac:dyDescent="0.25">
      <c r="A319" s="978">
        <f>B319+1000</f>
        <v>1047</v>
      </c>
      <c r="B319" s="735">
        <v>47</v>
      </c>
      <c r="C319" s="27">
        <v>5</v>
      </c>
      <c r="D319" s="455">
        <v>528</v>
      </c>
      <c r="E319" s="27">
        <v>1</v>
      </c>
      <c r="F319" s="27">
        <v>1</v>
      </c>
      <c r="G319" s="113" t="s">
        <v>2122</v>
      </c>
      <c r="H319" s="113" t="s">
        <v>2122</v>
      </c>
      <c r="I319" s="743">
        <v>13.1</v>
      </c>
      <c r="J319" s="113" t="s">
        <v>2122</v>
      </c>
      <c r="K319" s="28" t="s">
        <v>2122</v>
      </c>
      <c r="L319" s="28" t="s">
        <v>2122</v>
      </c>
      <c r="M319" s="73" t="s">
        <v>2122</v>
      </c>
      <c r="N319" s="75" t="s">
        <v>2122</v>
      </c>
      <c r="O319" s="86" t="s">
        <v>2122</v>
      </c>
      <c r="P319" s="50" t="s">
        <v>2122</v>
      </c>
      <c r="Q319" s="49" t="s">
        <v>2122</v>
      </c>
      <c r="R319" s="28" t="s">
        <v>2122</v>
      </c>
      <c r="S319" s="50" t="s">
        <v>2122</v>
      </c>
      <c r="T319" s="27" t="s">
        <v>2122</v>
      </c>
      <c r="U319" s="27" t="s">
        <v>2122</v>
      </c>
      <c r="V319" s="58" t="s">
        <v>2122</v>
      </c>
      <c r="W319" s="28" t="s">
        <v>2122</v>
      </c>
      <c r="X319" s="50" t="s">
        <v>2122</v>
      </c>
      <c r="Y319" s="58" t="s">
        <v>2122</v>
      </c>
      <c r="Z319" s="59" t="s">
        <v>2122</v>
      </c>
      <c r="AA319" s="51" t="s">
        <v>2122</v>
      </c>
      <c r="AB319" s="58" t="s">
        <v>2122</v>
      </c>
      <c r="AC319" s="59" t="s">
        <v>2122</v>
      </c>
      <c r="AD319" s="148" t="s">
        <v>2122</v>
      </c>
    </row>
    <row r="320" spans="1:30" x14ac:dyDescent="0.25">
      <c r="A320" s="978">
        <f>B320+1000</f>
        <v>1049</v>
      </c>
      <c r="B320" s="511">
        <v>49</v>
      </c>
      <c r="C320" s="61">
        <v>5</v>
      </c>
      <c r="D320" s="455">
        <v>341</v>
      </c>
      <c r="E320" s="274">
        <v>0</v>
      </c>
      <c r="F320" s="61">
        <v>0</v>
      </c>
      <c r="G320" s="718">
        <v>0</v>
      </c>
      <c r="H320" s="718">
        <v>0</v>
      </c>
      <c r="I320" s="589">
        <v>14.2</v>
      </c>
      <c r="J320" s="661">
        <v>1</v>
      </c>
      <c r="K320" s="133" t="s">
        <v>2122</v>
      </c>
      <c r="L320" s="133" t="s">
        <v>2122</v>
      </c>
      <c r="M320" s="193">
        <v>15</v>
      </c>
      <c r="N320" s="237">
        <v>2.2571428571428571</v>
      </c>
      <c r="O320" s="61">
        <v>7</v>
      </c>
      <c r="P320" s="362" t="s">
        <v>2122</v>
      </c>
      <c r="Q320" s="244" t="s">
        <v>2122</v>
      </c>
      <c r="R320" s="133" t="s">
        <v>2122</v>
      </c>
      <c r="S320" s="518">
        <v>1</v>
      </c>
      <c r="T320" s="519">
        <v>41323</v>
      </c>
      <c r="U320" s="520">
        <v>0</v>
      </c>
      <c r="V320" s="135" t="s">
        <v>2122</v>
      </c>
      <c r="W320" s="133" t="s">
        <v>2122</v>
      </c>
      <c r="X320" s="200" t="s">
        <v>2122</v>
      </c>
      <c r="Y320" s="135" t="s">
        <v>2122</v>
      </c>
      <c r="Z320" s="225" t="s">
        <v>2122</v>
      </c>
      <c r="AA320" s="201" t="s">
        <v>2122</v>
      </c>
      <c r="AB320" s="135" t="s">
        <v>2122</v>
      </c>
      <c r="AC320" s="225" t="s">
        <v>2122</v>
      </c>
      <c r="AD320" s="454" t="s">
        <v>2122</v>
      </c>
    </row>
    <row r="321" spans="1:30" x14ac:dyDescent="0.25">
      <c r="A321" s="978">
        <f>B321+1000</f>
        <v>1050</v>
      </c>
      <c r="B321" s="735">
        <v>50</v>
      </c>
      <c r="C321" s="27">
        <v>5</v>
      </c>
      <c r="D321" s="902">
        <v>529</v>
      </c>
      <c r="E321" s="27">
        <v>1</v>
      </c>
      <c r="F321" s="27">
        <v>1</v>
      </c>
      <c r="G321" s="113" t="s">
        <v>2122</v>
      </c>
      <c r="H321" s="113" t="s">
        <v>2122</v>
      </c>
      <c r="I321" s="743">
        <v>13.1</v>
      </c>
      <c r="J321" s="113" t="s">
        <v>2122</v>
      </c>
      <c r="K321" s="28" t="s">
        <v>2122</v>
      </c>
      <c r="L321" s="28" t="s">
        <v>2122</v>
      </c>
      <c r="M321" s="73" t="s">
        <v>2122</v>
      </c>
      <c r="N321" s="75" t="s">
        <v>2122</v>
      </c>
      <c r="O321" s="86" t="s">
        <v>2122</v>
      </c>
      <c r="P321" s="50" t="s">
        <v>2122</v>
      </c>
      <c r="Q321" s="49" t="s">
        <v>2122</v>
      </c>
      <c r="R321" s="28" t="s">
        <v>2122</v>
      </c>
      <c r="S321" s="50" t="s">
        <v>2122</v>
      </c>
      <c r="T321" s="27" t="s">
        <v>2122</v>
      </c>
      <c r="U321" s="27" t="s">
        <v>2122</v>
      </c>
      <c r="V321" s="58" t="s">
        <v>2122</v>
      </c>
      <c r="W321" s="28" t="s">
        <v>2122</v>
      </c>
      <c r="X321" s="50" t="s">
        <v>2122</v>
      </c>
      <c r="Y321" s="58" t="s">
        <v>2122</v>
      </c>
      <c r="Z321" s="59" t="s">
        <v>2122</v>
      </c>
      <c r="AA321" s="51" t="s">
        <v>2122</v>
      </c>
      <c r="AB321" s="58" t="s">
        <v>2122</v>
      </c>
      <c r="AC321" s="59" t="s">
        <v>2122</v>
      </c>
      <c r="AD321" s="148" t="s">
        <v>2122</v>
      </c>
    </row>
    <row r="322" spans="1:30" x14ac:dyDescent="0.25">
      <c r="A322" s="978">
        <f>B322+1000</f>
        <v>1051</v>
      </c>
      <c r="B322" s="511">
        <v>51</v>
      </c>
      <c r="C322" s="61">
        <v>5</v>
      </c>
      <c r="D322" s="455">
        <v>342</v>
      </c>
      <c r="E322" s="221">
        <v>0</v>
      </c>
      <c r="F322" s="61">
        <v>1</v>
      </c>
      <c r="G322" s="718">
        <v>0</v>
      </c>
      <c r="H322" s="718">
        <v>0</v>
      </c>
      <c r="I322" s="589">
        <v>15.4</v>
      </c>
      <c r="J322" s="663">
        <v>1</v>
      </c>
      <c r="K322" s="133" t="s">
        <v>2122</v>
      </c>
      <c r="L322" s="133" t="s">
        <v>2122</v>
      </c>
      <c r="M322" s="193">
        <v>29</v>
      </c>
      <c r="N322" s="237" t="s">
        <v>2122</v>
      </c>
      <c r="O322" s="61">
        <v>16</v>
      </c>
      <c r="P322" s="362" t="s">
        <v>2122</v>
      </c>
      <c r="Q322" s="244" t="s">
        <v>2122</v>
      </c>
      <c r="R322" s="133" t="s">
        <v>2122</v>
      </c>
      <c r="S322" s="518">
        <v>1</v>
      </c>
      <c r="T322" s="519">
        <v>41427</v>
      </c>
      <c r="U322" s="520">
        <v>3</v>
      </c>
      <c r="V322" s="135" t="s">
        <v>2122</v>
      </c>
      <c r="W322" s="133" t="s">
        <v>2122</v>
      </c>
      <c r="X322" s="200" t="s">
        <v>2122</v>
      </c>
      <c r="Y322" s="135" t="s">
        <v>2122</v>
      </c>
      <c r="Z322" s="225" t="s">
        <v>2122</v>
      </c>
      <c r="AA322" s="201" t="s">
        <v>2122</v>
      </c>
      <c r="AB322" s="135" t="s">
        <v>2122</v>
      </c>
      <c r="AC322" s="225" t="s">
        <v>2122</v>
      </c>
      <c r="AD322" s="454" t="s">
        <v>2122</v>
      </c>
    </row>
    <row r="323" spans="1:30" x14ac:dyDescent="0.25">
      <c r="A323" s="978">
        <f>B323+1000</f>
        <v>1055</v>
      </c>
      <c r="B323" s="511">
        <v>55</v>
      </c>
      <c r="C323" s="61">
        <v>5</v>
      </c>
      <c r="D323" s="902">
        <v>343</v>
      </c>
      <c r="E323" s="221">
        <v>0</v>
      </c>
      <c r="F323" s="61">
        <v>0</v>
      </c>
      <c r="G323" s="718">
        <v>0</v>
      </c>
      <c r="H323" s="718">
        <v>0</v>
      </c>
      <c r="I323" s="589">
        <v>12.6</v>
      </c>
      <c r="J323" s="661">
        <v>1</v>
      </c>
      <c r="K323" s="133" t="s">
        <v>2122</v>
      </c>
      <c r="L323" s="133" t="s">
        <v>2122</v>
      </c>
      <c r="M323" s="193">
        <v>13</v>
      </c>
      <c r="N323" s="237">
        <v>1.3773584905660377</v>
      </c>
      <c r="O323" s="61" t="s">
        <v>2122</v>
      </c>
      <c r="P323" s="362" t="s">
        <v>2122</v>
      </c>
      <c r="Q323" s="244" t="s">
        <v>2122</v>
      </c>
      <c r="R323" s="133" t="s">
        <v>2122</v>
      </c>
      <c r="S323" s="518">
        <v>1</v>
      </c>
      <c r="T323" s="519">
        <v>41917</v>
      </c>
      <c r="U323" s="520">
        <v>19</v>
      </c>
      <c r="V323" s="135" t="s">
        <v>2122</v>
      </c>
      <c r="W323" s="133" t="s">
        <v>2122</v>
      </c>
      <c r="X323" s="200" t="s">
        <v>2122</v>
      </c>
      <c r="Y323" s="135" t="s">
        <v>2122</v>
      </c>
      <c r="Z323" s="225" t="s">
        <v>2122</v>
      </c>
      <c r="AA323" s="201" t="s">
        <v>2122</v>
      </c>
      <c r="AB323" s="135" t="s">
        <v>2122</v>
      </c>
      <c r="AC323" s="225" t="s">
        <v>2122</v>
      </c>
      <c r="AD323" s="454" t="s">
        <v>2122</v>
      </c>
    </row>
    <row r="324" spans="1:30" x14ac:dyDescent="0.25">
      <c r="A324" s="978">
        <f>B324+1000</f>
        <v>1056</v>
      </c>
      <c r="B324" s="511">
        <v>56</v>
      </c>
      <c r="C324" s="61">
        <v>5</v>
      </c>
      <c r="D324" s="455">
        <v>344</v>
      </c>
      <c r="E324" s="221">
        <v>0</v>
      </c>
      <c r="F324" s="61">
        <v>0</v>
      </c>
      <c r="G324" s="718">
        <v>0</v>
      </c>
      <c r="H324" s="718">
        <v>0</v>
      </c>
      <c r="I324" s="589">
        <v>13.2</v>
      </c>
      <c r="J324" s="661">
        <v>1</v>
      </c>
      <c r="K324" s="133" t="s">
        <v>2122</v>
      </c>
      <c r="L324" s="133" t="s">
        <v>2122</v>
      </c>
      <c r="M324" s="193">
        <v>26</v>
      </c>
      <c r="N324" s="237">
        <v>2.0285714285714285</v>
      </c>
      <c r="O324" s="61">
        <v>15</v>
      </c>
      <c r="P324" s="362" t="s">
        <v>2122</v>
      </c>
      <c r="Q324" s="244" t="s">
        <v>2122</v>
      </c>
      <c r="R324" s="133" t="s">
        <v>2122</v>
      </c>
      <c r="S324" s="518">
        <v>1</v>
      </c>
      <c r="T324" s="519">
        <v>42033</v>
      </c>
      <c r="U324" s="520">
        <v>23</v>
      </c>
      <c r="V324" s="135" t="s">
        <v>2122</v>
      </c>
      <c r="W324" s="133" t="s">
        <v>2122</v>
      </c>
      <c r="X324" s="200" t="s">
        <v>2122</v>
      </c>
      <c r="Y324" s="135" t="s">
        <v>2122</v>
      </c>
      <c r="Z324" s="225" t="s">
        <v>2122</v>
      </c>
      <c r="AA324" s="201" t="s">
        <v>2122</v>
      </c>
      <c r="AB324" s="135" t="s">
        <v>2122</v>
      </c>
      <c r="AC324" s="225" t="s">
        <v>2122</v>
      </c>
      <c r="AD324" s="454" t="s">
        <v>2122</v>
      </c>
    </row>
    <row r="325" spans="1:30" x14ac:dyDescent="0.25">
      <c r="A325" s="978">
        <f>B325+1000</f>
        <v>1057</v>
      </c>
      <c r="B325" s="511">
        <v>57</v>
      </c>
      <c r="C325" s="61">
        <v>5</v>
      </c>
      <c r="D325" s="455">
        <v>345</v>
      </c>
      <c r="E325" s="274">
        <v>0</v>
      </c>
      <c r="F325" s="61">
        <v>1</v>
      </c>
      <c r="G325" s="718">
        <v>0</v>
      </c>
      <c r="H325" s="718">
        <v>0</v>
      </c>
      <c r="I325" s="591">
        <v>11.7</v>
      </c>
      <c r="J325" s="661">
        <v>0</v>
      </c>
      <c r="K325" s="133" t="s">
        <v>2122</v>
      </c>
      <c r="L325" s="133" t="s">
        <v>2122</v>
      </c>
      <c r="M325" s="193">
        <v>15</v>
      </c>
      <c r="N325" s="237" t="s">
        <v>2122</v>
      </c>
      <c r="O325" s="61">
        <v>14</v>
      </c>
      <c r="P325" s="362" t="s">
        <v>2122</v>
      </c>
      <c r="Q325" s="244" t="s">
        <v>2122</v>
      </c>
      <c r="R325" s="133" t="s">
        <v>2122</v>
      </c>
      <c r="S325" s="518">
        <v>1</v>
      </c>
      <c r="T325" s="519">
        <v>41395</v>
      </c>
      <c r="U325" s="520">
        <v>2</v>
      </c>
      <c r="V325" s="135" t="s">
        <v>2122</v>
      </c>
      <c r="W325" s="133" t="s">
        <v>2122</v>
      </c>
      <c r="X325" s="200" t="s">
        <v>2122</v>
      </c>
      <c r="Y325" s="135" t="s">
        <v>2122</v>
      </c>
      <c r="Z325" s="225" t="s">
        <v>2122</v>
      </c>
      <c r="AA325" s="201" t="s">
        <v>2122</v>
      </c>
      <c r="AB325" s="135" t="s">
        <v>2122</v>
      </c>
      <c r="AC325" s="225" t="s">
        <v>2122</v>
      </c>
      <c r="AD325" s="454" t="s">
        <v>2122</v>
      </c>
    </row>
    <row r="326" spans="1:30" x14ac:dyDescent="0.25">
      <c r="A326" s="978">
        <f>B326+1000</f>
        <v>1058</v>
      </c>
      <c r="B326" s="511">
        <v>58</v>
      </c>
      <c r="C326" s="61">
        <v>5</v>
      </c>
      <c r="D326" s="902">
        <v>346</v>
      </c>
      <c r="E326" s="221">
        <v>0</v>
      </c>
      <c r="F326" s="61">
        <v>0</v>
      </c>
      <c r="G326" s="718">
        <v>0</v>
      </c>
      <c r="H326" s="718">
        <v>0</v>
      </c>
      <c r="I326" s="589">
        <v>14.1</v>
      </c>
      <c r="J326" s="663">
        <v>0</v>
      </c>
      <c r="K326" s="133" t="s">
        <v>2122</v>
      </c>
      <c r="L326" s="133" t="s">
        <v>2122</v>
      </c>
      <c r="M326" s="193">
        <v>10</v>
      </c>
      <c r="N326" s="237" t="s">
        <v>2122</v>
      </c>
      <c r="O326" s="61" t="s">
        <v>2122</v>
      </c>
      <c r="P326" s="362" t="s">
        <v>2122</v>
      </c>
      <c r="Q326" s="244" t="s">
        <v>2122</v>
      </c>
      <c r="R326" s="133" t="s">
        <v>2122</v>
      </c>
      <c r="S326" s="518">
        <v>0</v>
      </c>
      <c r="T326" s="519">
        <v>43593</v>
      </c>
      <c r="U326" s="520">
        <v>74</v>
      </c>
      <c r="V326" s="135" t="s">
        <v>2122</v>
      </c>
      <c r="W326" s="133" t="s">
        <v>2122</v>
      </c>
      <c r="X326" s="200" t="s">
        <v>2122</v>
      </c>
      <c r="Y326" s="135" t="s">
        <v>2122</v>
      </c>
      <c r="Z326" s="225" t="s">
        <v>2122</v>
      </c>
      <c r="AA326" s="201" t="s">
        <v>2122</v>
      </c>
      <c r="AB326" s="135" t="s">
        <v>2122</v>
      </c>
      <c r="AC326" s="225" t="s">
        <v>2122</v>
      </c>
      <c r="AD326" s="454" t="s">
        <v>2122</v>
      </c>
    </row>
    <row r="327" spans="1:30" x14ac:dyDescent="0.25">
      <c r="A327" s="978">
        <f>B327+1000</f>
        <v>1059</v>
      </c>
      <c r="B327" s="511">
        <v>59</v>
      </c>
      <c r="C327" s="61">
        <v>5</v>
      </c>
      <c r="D327" s="455">
        <v>347</v>
      </c>
      <c r="E327" s="221">
        <v>0</v>
      </c>
      <c r="F327" s="61">
        <v>0</v>
      </c>
      <c r="G327" s="663">
        <v>1</v>
      </c>
      <c r="H327" s="663" t="s">
        <v>2122</v>
      </c>
      <c r="I327" s="589">
        <v>14.4</v>
      </c>
      <c r="J327" s="661">
        <v>1</v>
      </c>
      <c r="K327" s="133" t="s">
        <v>2122</v>
      </c>
      <c r="L327" s="133" t="s">
        <v>2122</v>
      </c>
      <c r="M327" s="193">
        <v>11</v>
      </c>
      <c r="N327" s="237">
        <v>1.5434782608695652</v>
      </c>
      <c r="O327" s="61">
        <v>17</v>
      </c>
      <c r="P327" s="362" t="s">
        <v>2122</v>
      </c>
      <c r="Q327" s="244" t="s">
        <v>2122</v>
      </c>
      <c r="R327" s="133" t="s">
        <v>2122</v>
      </c>
      <c r="S327" s="518">
        <v>1</v>
      </c>
      <c r="T327" s="519">
        <v>41561</v>
      </c>
      <c r="U327" s="520">
        <v>7</v>
      </c>
      <c r="V327" s="135" t="s">
        <v>2122</v>
      </c>
      <c r="W327" s="133" t="s">
        <v>2122</v>
      </c>
      <c r="X327" s="200" t="s">
        <v>2122</v>
      </c>
      <c r="Y327" s="135" t="s">
        <v>2122</v>
      </c>
      <c r="Z327" s="225" t="s">
        <v>2122</v>
      </c>
      <c r="AA327" s="201" t="s">
        <v>2122</v>
      </c>
      <c r="AB327" s="135" t="s">
        <v>2122</v>
      </c>
      <c r="AC327" s="225" t="s">
        <v>2122</v>
      </c>
      <c r="AD327" s="454" t="s">
        <v>2122</v>
      </c>
    </row>
    <row r="328" spans="1:30" x14ac:dyDescent="0.25">
      <c r="A328" s="978">
        <f>B328+1000</f>
        <v>1060</v>
      </c>
      <c r="B328" s="511">
        <v>60</v>
      </c>
      <c r="C328" s="61">
        <v>5</v>
      </c>
      <c r="D328" s="455">
        <v>348</v>
      </c>
      <c r="E328" s="221">
        <v>0</v>
      </c>
      <c r="F328" s="61">
        <v>1</v>
      </c>
      <c r="G328" s="718">
        <v>0</v>
      </c>
      <c r="H328" s="718">
        <v>0</v>
      </c>
      <c r="I328" s="589">
        <v>12.6</v>
      </c>
      <c r="J328" s="661">
        <v>1</v>
      </c>
      <c r="K328" s="133" t="s">
        <v>2122</v>
      </c>
      <c r="L328" s="133" t="s">
        <v>2122</v>
      </c>
      <c r="M328" s="193">
        <v>20</v>
      </c>
      <c r="N328" s="237">
        <v>1.6363636363636365</v>
      </c>
      <c r="O328" s="61">
        <v>16</v>
      </c>
      <c r="P328" s="362" t="s">
        <v>2122</v>
      </c>
      <c r="Q328" s="244" t="s">
        <v>2122</v>
      </c>
      <c r="R328" s="133" t="s">
        <v>2122</v>
      </c>
      <c r="S328" s="518">
        <v>1</v>
      </c>
      <c r="T328" s="519">
        <v>41504</v>
      </c>
      <c r="U328" s="520">
        <v>5</v>
      </c>
      <c r="V328" s="135" t="s">
        <v>2122</v>
      </c>
      <c r="W328" s="133" t="s">
        <v>2122</v>
      </c>
      <c r="X328" s="200" t="s">
        <v>2122</v>
      </c>
      <c r="Y328" s="135" t="s">
        <v>2122</v>
      </c>
      <c r="Z328" s="225" t="s">
        <v>2122</v>
      </c>
      <c r="AA328" s="201" t="s">
        <v>2122</v>
      </c>
      <c r="AB328" s="135" t="s">
        <v>2122</v>
      </c>
      <c r="AC328" s="225" t="s">
        <v>2122</v>
      </c>
      <c r="AD328" s="454" t="s">
        <v>2122</v>
      </c>
    </row>
    <row r="329" spans="1:30" x14ac:dyDescent="0.25">
      <c r="A329" s="978">
        <f>B329+1000</f>
        <v>1061</v>
      </c>
      <c r="B329" s="511">
        <v>61</v>
      </c>
      <c r="C329" s="61">
        <v>5</v>
      </c>
      <c r="D329" s="902">
        <v>349</v>
      </c>
      <c r="E329" s="274">
        <v>0</v>
      </c>
      <c r="F329" s="61">
        <v>0</v>
      </c>
      <c r="G329" s="718">
        <v>0</v>
      </c>
      <c r="H329" s="718">
        <v>0</v>
      </c>
      <c r="I329" s="589">
        <v>15.2</v>
      </c>
      <c r="J329" s="663">
        <v>1</v>
      </c>
      <c r="K329" s="133" t="s">
        <v>2122</v>
      </c>
      <c r="L329" s="133" t="s">
        <v>2122</v>
      </c>
      <c r="M329" s="193">
        <v>12</v>
      </c>
      <c r="N329" s="237" t="s">
        <v>2122</v>
      </c>
      <c r="O329" s="61">
        <v>18</v>
      </c>
      <c r="P329" s="362" t="s">
        <v>2122</v>
      </c>
      <c r="Q329" s="244" t="s">
        <v>2122</v>
      </c>
      <c r="R329" s="133" t="s">
        <v>2122</v>
      </c>
      <c r="S329" s="518">
        <v>0</v>
      </c>
      <c r="T329" s="519">
        <v>43543</v>
      </c>
      <c r="U329" s="520">
        <v>72</v>
      </c>
      <c r="V329" s="135" t="s">
        <v>2122</v>
      </c>
      <c r="W329" s="133" t="s">
        <v>2122</v>
      </c>
      <c r="X329" s="200" t="s">
        <v>2122</v>
      </c>
      <c r="Y329" s="135" t="s">
        <v>2122</v>
      </c>
      <c r="Z329" s="225" t="s">
        <v>2122</v>
      </c>
      <c r="AA329" s="201" t="s">
        <v>2122</v>
      </c>
      <c r="AB329" s="135" t="s">
        <v>2122</v>
      </c>
      <c r="AC329" s="225" t="s">
        <v>2122</v>
      </c>
      <c r="AD329" s="454" t="s">
        <v>2122</v>
      </c>
    </row>
    <row r="330" spans="1:30" x14ac:dyDescent="0.25">
      <c r="A330" s="978">
        <f>B330+1000</f>
        <v>1064</v>
      </c>
      <c r="B330" s="511">
        <v>64</v>
      </c>
      <c r="C330" s="61">
        <v>5</v>
      </c>
      <c r="D330" s="455">
        <v>350</v>
      </c>
      <c r="E330" s="221">
        <v>0</v>
      </c>
      <c r="F330" s="61">
        <v>1</v>
      </c>
      <c r="G330" s="718">
        <v>1</v>
      </c>
      <c r="H330" s="718">
        <v>0</v>
      </c>
      <c r="I330" s="589">
        <v>9.5</v>
      </c>
      <c r="J330" s="661">
        <v>1</v>
      </c>
      <c r="K330" s="133" t="s">
        <v>2122</v>
      </c>
      <c r="L330" s="133" t="s">
        <v>2122</v>
      </c>
      <c r="M330" s="193">
        <v>25.4</v>
      </c>
      <c r="N330" s="237" t="s">
        <v>2122</v>
      </c>
      <c r="O330" s="61">
        <v>26</v>
      </c>
      <c r="P330" s="362" t="s">
        <v>2122</v>
      </c>
      <c r="Q330" s="244" t="s">
        <v>2122</v>
      </c>
      <c r="R330" s="133" t="s">
        <v>2122</v>
      </c>
      <c r="S330" s="518">
        <v>1</v>
      </c>
      <c r="T330" s="519">
        <v>41435</v>
      </c>
      <c r="U330" s="520">
        <v>2</v>
      </c>
      <c r="V330" s="135" t="s">
        <v>2122</v>
      </c>
      <c r="W330" s="133" t="s">
        <v>2122</v>
      </c>
      <c r="X330" s="200" t="s">
        <v>2122</v>
      </c>
      <c r="Y330" s="135" t="s">
        <v>2122</v>
      </c>
      <c r="Z330" s="225" t="s">
        <v>2122</v>
      </c>
      <c r="AA330" s="201" t="s">
        <v>2122</v>
      </c>
      <c r="AB330" s="135" t="s">
        <v>2122</v>
      </c>
      <c r="AC330" s="225" t="s">
        <v>2122</v>
      </c>
      <c r="AD330" s="454" t="s">
        <v>2122</v>
      </c>
    </row>
    <row r="331" spans="1:30" x14ac:dyDescent="0.25">
      <c r="A331" s="978">
        <f>B331+1000</f>
        <v>1065</v>
      </c>
      <c r="B331" s="735">
        <v>65</v>
      </c>
      <c r="C331" s="27">
        <v>5</v>
      </c>
      <c r="D331" s="455">
        <v>530</v>
      </c>
      <c r="E331" s="27">
        <v>1</v>
      </c>
      <c r="F331" s="27">
        <v>1</v>
      </c>
      <c r="G331" s="113" t="s">
        <v>2122</v>
      </c>
      <c r="H331" s="113" t="s">
        <v>2122</v>
      </c>
      <c r="I331" s="743">
        <v>11.4</v>
      </c>
      <c r="J331" s="113" t="s">
        <v>2122</v>
      </c>
      <c r="K331" s="28" t="s">
        <v>2122</v>
      </c>
      <c r="L331" s="28" t="s">
        <v>2122</v>
      </c>
      <c r="M331" s="73" t="s">
        <v>2122</v>
      </c>
      <c r="N331" s="75" t="s">
        <v>2122</v>
      </c>
      <c r="O331" s="86" t="s">
        <v>2122</v>
      </c>
      <c r="P331" s="50" t="s">
        <v>2122</v>
      </c>
      <c r="Q331" s="49" t="s">
        <v>2122</v>
      </c>
      <c r="R331" s="28" t="s">
        <v>2122</v>
      </c>
      <c r="S331" s="50" t="s">
        <v>2122</v>
      </c>
      <c r="T331" s="27" t="s">
        <v>2122</v>
      </c>
      <c r="U331" s="27" t="s">
        <v>2122</v>
      </c>
      <c r="V331" s="58" t="s">
        <v>2122</v>
      </c>
      <c r="W331" s="28" t="s">
        <v>2122</v>
      </c>
      <c r="X331" s="50" t="s">
        <v>2122</v>
      </c>
      <c r="Y331" s="58" t="s">
        <v>2122</v>
      </c>
      <c r="Z331" s="59" t="s">
        <v>2122</v>
      </c>
      <c r="AA331" s="51" t="s">
        <v>2122</v>
      </c>
      <c r="AB331" s="58" t="s">
        <v>2122</v>
      </c>
      <c r="AC331" s="59" t="s">
        <v>2122</v>
      </c>
      <c r="AD331" s="148" t="s">
        <v>2122</v>
      </c>
    </row>
    <row r="332" spans="1:30" x14ac:dyDescent="0.25">
      <c r="A332" s="978">
        <f>B332+1000</f>
        <v>1066</v>
      </c>
      <c r="B332" s="511">
        <v>66</v>
      </c>
      <c r="C332" s="61">
        <v>5</v>
      </c>
      <c r="D332" s="455">
        <v>351</v>
      </c>
      <c r="E332" s="221">
        <v>0</v>
      </c>
      <c r="F332" s="61">
        <v>1</v>
      </c>
      <c r="G332" s="718">
        <v>0</v>
      </c>
      <c r="H332" s="718">
        <v>0</v>
      </c>
      <c r="I332" s="589">
        <v>16.600000000000001</v>
      </c>
      <c r="J332" s="661">
        <v>1</v>
      </c>
      <c r="K332" s="133" t="s">
        <v>2122</v>
      </c>
      <c r="L332" s="133" t="s">
        <v>2122</v>
      </c>
      <c r="M332" s="193">
        <v>15</v>
      </c>
      <c r="N332" s="237" t="s">
        <v>2122</v>
      </c>
      <c r="O332" s="61" t="s">
        <v>2122</v>
      </c>
      <c r="P332" s="362" t="s">
        <v>2122</v>
      </c>
      <c r="Q332" s="244" t="s">
        <v>2122</v>
      </c>
      <c r="R332" s="133" t="s">
        <v>2122</v>
      </c>
      <c r="S332" s="518">
        <v>0</v>
      </c>
      <c r="T332" s="519">
        <v>43502</v>
      </c>
      <c r="U332" s="520">
        <v>70</v>
      </c>
      <c r="V332" s="135" t="s">
        <v>2122</v>
      </c>
      <c r="W332" s="133" t="s">
        <v>2122</v>
      </c>
      <c r="X332" s="200" t="s">
        <v>2122</v>
      </c>
      <c r="Y332" s="135" t="s">
        <v>2122</v>
      </c>
      <c r="Z332" s="225" t="s">
        <v>2122</v>
      </c>
      <c r="AA332" s="201" t="s">
        <v>2122</v>
      </c>
      <c r="AB332" s="135" t="s">
        <v>2122</v>
      </c>
      <c r="AC332" s="225" t="s">
        <v>2122</v>
      </c>
      <c r="AD332" s="454" t="s">
        <v>2122</v>
      </c>
    </row>
    <row r="333" spans="1:30" x14ac:dyDescent="0.25">
      <c r="A333" s="978">
        <f>B333+1000</f>
        <v>1067</v>
      </c>
      <c r="B333" s="735">
        <v>67</v>
      </c>
      <c r="C333" s="27">
        <v>5</v>
      </c>
      <c r="D333" s="455">
        <v>531</v>
      </c>
      <c r="E333" s="27">
        <v>1</v>
      </c>
      <c r="F333" s="27">
        <v>1</v>
      </c>
      <c r="G333" s="56" t="s">
        <v>2122</v>
      </c>
      <c r="H333" s="56" t="s">
        <v>2122</v>
      </c>
      <c r="I333" s="741">
        <v>12.3</v>
      </c>
      <c r="J333" s="56" t="s">
        <v>2122</v>
      </c>
      <c r="K333" s="56" t="s">
        <v>2122</v>
      </c>
      <c r="L333" s="56" t="s">
        <v>2122</v>
      </c>
      <c r="M333" s="749" t="s">
        <v>2122</v>
      </c>
      <c r="N333" s="138" t="s">
        <v>2122</v>
      </c>
      <c r="O333" s="138" t="s">
        <v>2122</v>
      </c>
      <c r="P333" s="56" t="s">
        <v>2122</v>
      </c>
      <c r="Q333" s="57" t="s">
        <v>2122</v>
      </c>
      <c r="R333" s="56" t="s">
        <v>2122</v>
      </c>
      <c r="S333" s="56" t="s">
        <v>2122</v>
      </c>
      <c r="T333" s="56" t="s">
        <v>2122</v>
      </c>
      <c r="U333" s="56" t="s">
        <v>2122</v>
      </c>
      <c r="V333" s="57" t="s">
        <v>2122</v>
      </c>
      <c r="W333" s="56" t="s">
        <v>2122</v>
      </c>
      <c r="X333" s="56" t="s">
        <v>2122</v>
      </c>
      <c r="Y333" s="57" t="s">
        <v>2122</v>
      </c>
      <c r="Z333" s="100" t="s">
        <v>2122</v>
      </c>
      <c r="AA333" s="100" t="s">
        <v>2122</v>
      </c>
      <c r="AB333" s="57" t="s">
        <v>2122</v>
      </c>
      <c r="AC333" s="100" t="s">
        <v>2122</v>
      </c>
      <c r="AD333" s="56" t="s">
        <v>2122</v>
      </c>
    </row>
    <row r="334" spans="1:30" x14ac:dyDescent="0.25">
      <c r="A334" s="978">
        <f>B334+1000</f>
        <v>1068</v>
      </c>
      <c r="B334" s="511">
        <v>68</v>
      </c>
      <c r="C334" s="61">
        <v>5</v>
      </c>
      <c r="D334" s="902">
        <v>352</v>
      </c>
      <c r="E334" s="221">
        <v>0</v>
      </c>
      <c r="F334" s="61">
        <v>0</v>
      </c>
      <c r="G334" s="718">
        <v>0</v>
      </c>
      <c r="H334" s="718">
        <v>0</v>
      </c>
      <c r="I334" s="589">
        <v>14.5</v>
      </c>
      <c r="J334" s="661">
        <v>1</v>
      </c>
      <c r="K334" s="133" t="s">
        <v>2122</v>
      </c>
      <c r="L334" s="133" t="s">
        <v>2122</v>
      </c>
      <c r="M334" s="193">
        <v>22</v>
      </c>
      <c r="N334" s="237">
        <v>1.0491803278688525</v>
      </c>
      <c r="O334" s="61" t="s">
        <v>2122</v>
      </c>
      <c r="P334" s="362" t="s">
        <v>2122</v>
      </c>
      <c r="Q334" s="244" t="s">
        <v>2122</v>
      </c>
      <c r="R334" s="133" t="s">
        <v>2122</v>
      </c>
      <c r="S334" s="518">
        <v>0</v>
      </c>
      <c r="T334" s="519">
        <v>43620</v>
      </c>
      <c r="U334" s="520">
        <v>73</v>
      </c>
      <c r="V334" s="135" t="s">
        <v>2122</v>
      </c>
      <c r="W334" s="133" t="s">
        <v>2122</v>
      </c>
      <c r="X334" s="200" t="s">
        <v>2122</v>
      </c>
      <c r="Y334" s="135" t="s">
        <v>2122</v>
      </c>
      <c r="Z334" s="225" t="s">
        <v>2122</v>
      </c>
      <c r="AA334" s="201" t="s">
        <v>2122</v>
      </c>
      <c r="AB334" s="135" t="s">
        <v>2122</v>
      </c>
      <c r="AC334" s="225" t="s">
        <v>2122</v>
      </c>
      <c r="AD334" s="454" t="s">
        <v>2122</v>
      </c>
    </row>
    <row r="335" spans="1:30" x14ac:dyDescent="0.25">
      <c r="A335" s="978">
        <f>B335+1000</f>
        <v>1069</v>
      </c>
      <c r="B335" s="511">
        <v>69</v>
      </c>
      <c r="C335" s="61">
        <v>5</v>
      </c>
      <c r="D335" s="455">
        <v>353</v>
      </c>
      <c r="E335" s="274">
        <v>0</v>
      </c>
      <c r="F335" s="61">
        <v>0</v>
      </c>
      <c r="G335" s="718">
        <v>0</v>
      </c>
      <c r="H335" s="718">
        <v>0</v>
      </c>
      <c r="I335" s="589">
        <v>14.6</v>
      </c>
      <c r="J335" s="661">
        <v>0</v>
      </c>
      <c r="K335" s="133" t="s">
        <v>2122</v>
      </c>
      <c r="L335" s="133" t="s">
        <v>2122</v>
      </c>
      <c r="M335" s="193">
        <v>30</v>
      </c>
      <c r="N335" s="237">
        <v>1.0789473684210527</v>
      </c>
      <c r="O335" s="61" t="s">
        <v>2122</v>
      </c>
      <c r="P335" s="362" t="s">
        <v>2122</v>
      </c>
      <c r="Q335" s="244" t="s">
        <v>2122</v>
      </c>
      <c r="R335" s="133" t="s">
        <v>2122</v>
      </c>
      <c r="S335" s="518">
        <v>0</v>
      </c>
      <c r="T335" s="519">
        <v>43486</v>
      </c>
      <c r="U335" s="520">
        <v>69</v>
      </c>
      <c r="V335" s="135" t="s">
        <v>2122</v>
      </c>
      <c r="W335" s="133" t="s">
        <v>2122</v>
      </c>
      <c r="X335" s="200" t="s">
        <v>2122</v>
      </c>
      <c r="Y335" s="135" t="s">
        <v>2122</v>
      </c>
      <c r="Z335" s="225" t="s">
        <v>2122</v>
      </c>
      <c r="AA335" s="201" t="s">
        <v>2122</v>
      </c>
      <c r="AB335" s="135" t="s">
        <v>2122</v>
      </c>
      <c r="AC335" s="225" t="s">
        <v>2122</v>
      </c>
      <c r="AD335" s="454" t="s">
        <v>2122</v>
      </c>
    </row>
    <row r="336" spans="1:30" x14ac:dyDescent="0.25">
      <c r="A336" s="978">
        <f>B336+1000</f>
        <v>1071</v>
      </c>
      <c r="B336" s="511">
        <v>71</v>
      </c>
      <c r="C336" s="61">
        <v>5</v>
      </c>
      <c r="D336" s="455">
        <v>354</v>
      </c>
      <c r="E336" s="221">
        <v>0</v>
      </c>
      <c r="F336" s="61">
        <v>0</v>
      </c>
      <c r="G336" s="718">
        <v>0</v>
      </c>
      <c r="H336" s="718">
        <v>0</v>
      </c>
      <c r="I336" s="589">
        <v>12.6</v>
      </c>
      <c r="J336" s="661">
        <v>1</v>
      </c>
      <c r="K336" s="133" t="s">
        <v>2122</v>
      </c>
      <c r="L336" s="133" t="s">
        <v>2122</v>
      </c>
      <c r="M336" s="193">
        <v>34</v>
      </c>
      <c r="N336" s="237" t="s">
        <v>2122</v>
      </c>
      <c r="O336" s="61">
        <v>14</v>
      </c>
      <c r="P336" s="362" t="s">
        <v>2122</v>
      </c>
      <c r="Q336" s="244" t="s">
        <v>2122</v>
      </c>
      <c r="R336" s="133" t="s">
        <v>2122</v>
      </c>
      <c r="S336" s="518">
        <v>1</v>
      </c>
      <c r="T336" s="519">
        <v>41420</v>
      </c>
      <c r="U336" s="520">
        <v>1</v>
      </c>
      <c r="V336" s="135" t="s">
        <v>2122</v>
      </c>
      <c r="W336" s="133" t="s">
        <v>2122</v>
      </c>
      <c r="X336" s="200" t="s">
        <v>2122</v>
      </c>
      <c r="Y336" s="135" t="s">
        <v>2122</v>
      </c>
      <c r="Z336" s="225" t="s">
        <v>2122</v>
      </c>
      <c r="AA336" s="201" t="s">
        <v>2122</v>
      </c>
      <c r="AB336" s="135" t="s">
        <v>2122</v>
      </c>
      <c r="AC336" s="225" t="s">
        <v>2122</v>
      </c>
      <c r="AD336" s="454" t="s">
        <v>2122</v>
      </c>
    </row>
    <row r="337" spans="1:30" x14ac:dyDescent="0.25">
      <c r="A337" s="978">
        <f>B337+1000</f>
        <v>1072</v>
      </c>
      <c r="B337" s="511">
        <v>72</v>
      </c>
      <c r="C337" s="61">
        <v>5</v>
      </c>
      <c r="D337" s="902">
        <v>355</v>
      </c>
      <c r="E337" s="221">
        <v>0</v>
      </c>
      <c r="F337" s="61">
        <v>1</v>
      </c>
      <c r="G337" s="718">
        <v>0</v>
      </c>
      <c r="H337" s="718">
        <v>0</v>
      </c>
      <c r="I337" s="589">
        <v>15.5</v>
      </c>
      <c r="J337" s="661">
        <v>0</v>
      </c>
      <c r="K337" s="133" t="s">
        <v>2122</v>
      </c>
      <c r="L337" s="133" t="s">
        <v>2122</v>
      </c>
      <c r="M337" s="193">
        <v>34</v>
      </c>
      <c r="N337" s="237">
        <v>0.78688524590163933</v>
      </c>
      <c r="O337" s="61">
        <v>25</v>
      </c>
      <c r="P337" s="362" t="s">
        <v>2122</v>
      </c>
      <c r="Q337" s="244" t="s">
        <v>2122</v>
      </c>
      <c r="R337" s="133" t="s">
        <v>2122</v>
      </c>
      <c r="S337" s="518">
        <v>0</v>
      </c>
      <c r="T337" s="519">
        <v>43570</v>
      </c>
      <c r="U337" s="520">
        <v>69</v>
      </c>
      <c r="V337" s="135" t="s">
        <v>2122</v>
      </c>
      <c r="W337" s="133" t="s">
        <v>2122</v>
      </c>
      <c r="X337" s="200" t="s">
        <v>2122</v>
      </c>
      <c r="Y337" s="135" t="s">
        <v>2122</v>
      </c>
      <c r="Z337" s="225" t="s">
        <v>2122</v>
      </c>
      <c r="AA337" s="201" t="s">
        <v>2122</v>
      </c>
      <c r="AB337" s="135" t="s">
        <v>2122</v>
      </c>
      <c r="AC337" s="225" t="s">
        <v>2122</v>
      </c>
      <c r="AD337" s="454" t="s">
        <v>2122</v>
      </c>
    </row>
    <row r="338" spans="1:30" x14ac:dyDescent="0.25">
      <c r="A338" s="978">
        <f>B338+1000</f>
        <v>1073</v>
      </c>
      <c r="B338" s="511">
        <v>73</v>
      </c>
      <c r="C338" s="61">
        <v>5</v>
      </c>
      <c r="D338" s="455">
        <v>356</v>
      </c>
      <c r="E338" s="221">
        <v>0</v>
      </c>
      <c r="F338" s="61">
        <v>0</v>
      </c>
      <c r="G338" s="718">
        <v>0</v>
      </c>
      <c r="H338" s="718">
        <v>1</v>
      </c>
      <c r="I338" s="589">
        <v>15.5</v>
      </c>
      <c r="J338" s="661">
        <v>1</v>
      </c>
      <c r="K338" s="133" t="s">
        <v>2122</v>
      </c>
      <c r="L338" s="133" t="s">
        <v>2122</v>
      </c>
      <c r="M338" s="193">
        <v>14</v>
      </c>
      <c r="N338" s="237">
        <v>1.6818181818181819</v>
      </c>
      <c r="O338" s="61">
        <v>15</v>
      </c>
      <c r="P338" s="362" t="s">
        <v>2122</v>
      </c>
      <c r="Q338" s="244" t="s">
        <v>2122</v>
      </c>
      <c r="R338" s="133" t="s">
        <v>2122</v>
      </c>
      <c r="S338" s="518">
        <v>1</v>
      </c>
      <c r="T338" s="519">
        <v>41516</v>
      </c>
      <c r="U338" s="520">
        <v>2</v>
      </c>
      <c r="V338" s="135" t="s">
        <v>2122</v>
      </c>
      <c r="W338" s="133" t="s">
        <v>2122</v>
      </c>
      <c r="X338" s="200" t="s">
        <v>2122</v>
      </c>
      <c r="Y338" s="135" t="s">
        <v>2122</v>
      </c>
      <c r="Z338" s="225" t="s">
        <v>2122</v>
      </c>
      <c r="AA338" s="201" t="s">
        <v>2122</v>
      </c>
      <c r="AB338" s="135" t="s">
        <v>2122</v>
      </c>
      <c r="AC338" s="225" t="s">
        <v>2122</v>
      </c>
      <c r="AD338" s="454" t="s">
        <v>2122</v>
      </c>
    </row>
    <row r="339" spans="1:30" x14ac:dyDescent="0.25">
      <c r="A339" s="978">
        <f>B339+1000</f>
        <v>1075</v>
      </c>
      <c r="B339" s="511">
        <v>75</v>
      </c>
      <c r="C339" s="61">
        <v>5</v>
      </c>
      <c r="D339" s="455">
        <v>357</v>
      </c>
      <c r="E339" s="274">
        <v>0</v>
      </c>
      <c r="F339" s="61">
        <v>0</v>
      </c>
      <c r="G339" s="718">
        <v>0</v>
      </c>
      <c r="H339" s="718">
        <v>0</v>
      </c>
      <c r="I339" s="589">
        <v>9.4</v>
      </c>
      <c r="J339" s="661">
        <v>1</v>
      </c>
      <c r="K339" s="133" t="s">
        <v>2122</v>
      </c>
      <c r="L339" s="133" t="s">
        <v>2122</v>
      </c>
      <c r="M339" s="193">
        <v>13</v>
      </c>
      <c r="N339" s="237" t="s">
        <v>2122</v>
      </c>
      <c r="O339" s="61">
        <v>17</v>
      </c>
      <c r="P339" s="362" t="s">
        <v>2122</v>
      </c>
      <c r="Q339" s="244" t="s">
        <v>2122</v>
      </c>
      <c r="R339" s="133" t="s">
        <v>2122</v>
      </c>
      <c r="S339" s="518">
        <v>2</v>
      </c>
      <c r="T339" s="519">
        <v>42025</v>
      </c>
      <c r="U339" s="520">
        <v>19</v>
      </c>
      <c r="V339" s="135" t="s">
        <v>2122</v>
      </c>
      <c r="W339" s="133" t="s">
        <v>2122</v>
      </c>
      <c r="X339" s="200" t="s">
        <v>2122</v>
      </c>
      <c r="Y339" s="135" t="s">
        <v>2122</v>
      </c>
      <c r="Z339" s="225" t="s">
        <v>2122</v>
      </c>
      <c r="AA339" s="201" t="s">
        <v>2122</v>
      </c>
      <c r="AB339" s="135" t="s">
        <v>2122</v>
      </c>
      <c r="AC339" s="225" t="s">
        <v>2122</v>
      </c>
      <c r="AD339" s="454" t="s">
        <v>2122</v>
      </c>
    </row>
    <row r="340" spans="1:30" x14ac:dyDescent="0.25">
      <c r="A340" s="978">
        <f>B340+1000</f>
        <v>1076</v>
      </c>
      <c r="B340" s="511">
        <v>76</v>
      </c>
      <c r="C340" s="61">
        <v>5</v>
      </c>
      <c r="D340" s="902">
        <v>358</v>
      </c>
      <c r="E340" s="221">
        <v>0</v>
      </c>
      <c r="F340" s="61">
        <v>0</v>
      </c>
      <c r="G340" s="718">
        <v>1</v>
      </c>
      <c r="H340" s="718">
        <v>0</v>
      </c>
      <c r="I340" s="589">
        <v>12.5</v>
      </c>
      <c r="J340" s="661">
        <v>1</v>
      </c>
      <c r="K340" s="133" t="s">
        <v>2122</v>
      </c>
      <c r="L340" s="133" t="s">
        <v>2122</v>
      </c>
      <c r="M340" s="193">
        <v>18</v>
      </c>
      <c r="N340" s="237">
        <v>0.70512820512820518</v>
      </c>
      <c r="O340" s="61">
        <v>25</v>
      </c>
      <c r="P340" s="362" t="s">
        <v>2122</v>
      </c>
      <c r="Q340" s="244" t="s">
        <v>2122</v>
      </c>
      <c r="R340" s="133" t="s">
        <v>2122</v>
      </c>
      <c r="S340" s="518">
        <v>1</v>
      </c>
      <c r="T340" s="519">
        <v>42896</v>
      </c>
      <c r="U340" s="520">
        <v>47</v>
      </c>
      <c r="V340" s="135" t="s">
        <v>2122</v>
      </c>
      <c r="W340" s="133" t="s">
        <v>2122</v>
      </c>
      <c r="X340" s="200" t="s">
        <v>2122</v>
      </c>
      <c r="Y340" s="135" t="s">
        <v>2122</v>
      </c>
      <c r="Z340" s="225" t="s">
        <v>2122</v>
      </c>
      <c r="AA340" s="201" t="s">
        <v>2122</v>
      </c>
      <c r="AB340" s="135" t="s">
        <v>2122</v>
      </c>
      <c r="AC340" s="225" t="s">
        <v>2122</v>
      </c>
      <c r="AD340" s="454" t="s">
        <v>2122</v>
      </c>
    </row>
    <row r="341" spans="1:30" x14ac:dyDescent="0.25">
      <c r="A341" s="978">
        <f>B341+1000</f>
        <v>1077</v>
      </c>
      <c r="B341" s="511">
        <v>77</v>
      </c>
      <c r="C341" s="61">
        <v>5</v>
      </c>
      <c r="D341" s="455">
        <v>359</v>
      </c>
      <c r="E341" s="221">
        <v>0</v>
      </c>
      <c r="F341" s="61">
        <v>0</v>
      </c>
      <c r="G341" s="718">
        <v>1</v>
      </c>
      <c r="H341" s="718">
        <v>0</v>
      </c>
      <c r="I341" s="589">
        <v>10.4</v>
      </c>
      <c r="J341" s="661">
        <v>1</v>
      </c>
      <c r="K341" s="133" t="s">
        <v>2122</v>
      </c>
      <c r="L341" s="133" t="s">
        <v>2122</v>
      </c>
      <c r="M341" s="193">
        <v>12</v>
      </c>
      <c r="N341" s="237">
        <v>2.3043478260869565</v>
      </c>
      <c r="O341" s="61">
        <v>17</v>
      </c>
      <c r="P341" s="362" t="s">
        <v>2122</v>
      </c>
      <c r="Q341" s="244" t="s">
        <v>2122</v>
      </c>
      <c r="R341" s="133" t="s">
        <v>2122</v>
      </c>
      <c r="S341" s="518">
        <v>0</v>
      </c>
      <c r="T341" s="519">
        <v>43553</v>
      </c>
      <c r="U341" s="520">
        <v>69</v>
      </c>
      <c r="V341" s="135" t="s">
        <v>2122</v>
      </c>
      <c r="W341" s="133" t="s">
        <v>2122</v>
      </c>
      <c r="X341" s="200" t="s">
        <v>2122</v>
      </c>
      <c r="Y341" s="135" t="s">
        <v>2122</v>
      </c>
      <c r="Z341" s="225" t="s">
        <v>2122</v>
      </c>
      <c r="AA341" s="201" t="s">
        <v>2122</v>
      </c>
      <c r="AB341" s="135" t="s">
        <v>2122</v>
      </c>
      <c r="AC341" s="225" t="s">
        <v>2122</v>
      </c>
      <c r="AD341" s="454" t="s">
        <v>2122</v>
      </c>
    </row>
    <row r="342" spans="1:30" x14ac:dyDescent="0.25">
      <c r="A342" s="978">
        <f>B342+1000</f>
        <v>1078</v>
      </c>
      <c r="B342" s="511">
        <v>78</v>
      </c>
      <c r="C342" s="61">
        <v>5</v>
      </c>
      <c r="D342" s="455">
        <v>360</v>
      </c>
      <c r="E342" s="221">
        <v>0</v>
      </c>
      <c r="F342" s="61">
        <v>0</v>
      </c>
      <c r="G342" s="718">
        <v>0</v>
      </c>
      <c r="H342" s="718">
        <v>0</v>
      </c>
      <c r="I342" s="589">
        <v>12.1</v>
      </c>
      <c r="J342" s="661">
        <v>1</v>
      </c>
      <c r="K342" s="133" t="s">
        <v>2122</v>
      </c>
      <c r="L342" s="133" t="s">
        <v>2122</v>
      </c>
      <c r="M342" s="193">
        <v>17</v>
      </c>
      <c r="N342" s="237">
        <v>2.0185185185185186</v>
      </c>
      <c r="O342" s="61">
        <v>14</v>
      </c>
      <c r="P342" s="362" t="s">
        <v>2122</v>
      </c>
      <c r="Q342" s="244" t="s">
        <v>2122</v>
      </c>
      <c r="R342" s="133" t="s">
        <v>2122</v>
      </c>
      <c r="S342" s="518">
        <v>0</v>
      </c>
      <c r="T342" s="519" t="s">
        <v>2122</v>
      </c>
      <c r="U342" s="520" t="s">
        <v>2122</v>
      </c>
      <c r="V342" s="135" t="s">
        <v>2122</v>
      </c>
      <c r="W342" s="133" t="s">
        <v>2122</v>
      </c>
      <c r="X342" s="200" t="s">
        <v>2122</v>
      </c>
      <c r="Y342" s="135" t="s">
        <v>2122</v>
      </c>
      <c r="Z342" s="225" t="s">
        <v>2122</v>
      </c>
      <c r="AA342" s="201" t="s">
        <v>2122</v>
      </c>
      <c r="AB342" s="135" t="s">
        <v>2122</v>
      </c>
      <c r="AC342" s="225" t="s">
        <v>2122</v>
      </c>
      <c r="AD342" s="454" t="s">
        <v>2122</v>
      </c>
    </row>
    <row r="343" spans="1:30" x14ac:dyDescent="0.25">
      <c r="A343" s="978">
        <f>B343+1000</f>
        <v>1079</v>
      </c>
      <c r="B343" s="735">
        <v>79</v>
      </c>
      <c r="C343" s="27">
        <v>5</v>
      </c>
      <c r="D343" s="902">
        <v>532</v>
      </c>
      <c r="E343" s="27">
        <v>1</v>
      </c>
      <c r="F343" s="27">
        <v>1</v>
      </c>
      <c r="G343" s="56" t="s">
        <v>2122</v>
      </c>
      <c r="H343" s="56" t="s">
        <v>2122</v>
      </c>
      <c r="I343" s="741">
        <v>11.2</v>
      </c>
      <c r="J343" s="56" t="s">
        <v>2122</v>
      </c>
      <c r="K343" s="56" t="s">
        <v>2122</v>
      </c>
      <c r="L343" s="56" t="s">
        <v>2122</v>
      </c>
      <c r="M343" s="749" t="s">
        <v>2122</v>
      </c>
      <c r="N343" s="138" t="s">
        <v>2122</v>
      </c>
      <c r="O343" s="138" t="s">
        <v>2122</v>
      </c>
      <c r="P343" s="56" t="s">
        <v>2122</v>
      </c>
      <c r="Q343" s="57" t="s">
        <v>2122</v>
      </c>
      <c r="R343" s="56" t="s">
        <v>2122</v>
      </c>
      <c r="S343" s="56" t="s">
        <v>2122</v>
      </c>
      <c r="T343" s="56" t="s">
        <v>2122</v>
      </c>
      <c r="U343" s="56" t="s">
        <v>2122</v>
      </c>
      <c r="V343" s="57" t="s">
        <v>2122</v>
      </c>
      <c r="W343" s="56" t="s">
        <v>2122</v>
      </c>
      <c r="X343" s="56" t="s">
        <v>2122</v>
      </c>
      <c r="Y343" s="57" t="s">
        <v>2122</v>
      </c>
      <c r="Z343" s="100" t="s">
        <v>2122</v>
      </c>
      <c r="AA343" s="100" t="s">
        <v>2122</v>
      </c>
      <c r="AB343" s="57" t="s">
        <v>2122</v>
      </c>
      <c r="AC343" s="100" t="s">
        <v>2122</v>
      </c>
      <c r="AD343" s="56" t="s">
        <v>2122</v>
      </c>
    </row>
    <row r="344" spans="1:30" x14ac:dyDescent="0.25">
      <c r="A344" s="978">
        <f>B344+1000</f>
        <v>1080</v>
      </c>
      <c r="B344" s="511">
        <v>80</v>
      </c>
      <c r="C344" s="61">
        <v>5</v>
      </c>
      <c r="D344" s="902">
        <v>361</v>
      </c>
      <c r="E344" s="274">
        <v>0</v>
      </c>
      <c r="F344" s="61">
        <v>1</v>
      </c>
      <c r="G344" s="718">
        <v>0</v>
      </c>
      <c r="H344" s="718">
        <v>0</v>
      </c>
      <c r="I344" s="589">
        <v>17.100000000000001</v>
      </c>
      <c r="J344" s="661">
        <v>1</v>
      </c>
      <c r="K344" s="133" t="s">
        <v>2122</v>
      </c>
      <c r="L344" s="133" t="s">
        <v>2122</v>
      </c>
      <c r="M344" s="193">
        <v>25</v>
      </c>
      <c r="N344" s="237">
        <v>1.3174603174603174</v>
      </c>
      <c r="O344" s="61">
        <v>12</v>
      </c>
      <c r="P344" s="362" t="s">
        <v>2122</v>
      </c>
      <c r="Q344" s="244" t="s">
        <v>2122</v>
      </c>
      <c r="R344" s="133" t="s">
        <v>2122</v>
      </c>
      <c r="S344" s="518">
        <v>0</v>
      </c>
      <c r="T344" s="519" t="s">
        <v>2122</v>
      </c>
      <c r="U344" s="520" t="s">
        <v>2122</v>
      </c>
      <c r="V344" s="135" t="s">
        <v>2122</v>
      </c>
      <c r="W344" s="133" t="s">
        <v>2122</v>
      </c>
      <c r="X344" s="200" t="s">
        <v>2122</v>
      </c>
      <c r="Y344" s="135" t="s">
        <v>2122</v>
      </c>
      <c r="Z344" s="225" t="s">
        <v>2122</v>
      </c>
      <c r="AA344" s="201" t="s">
        <v>2122</v>
      </c>
      <c r="AB344" s="135" t="s">
        <v>2122</v>
      </c>
      <c r="AC344" s="225" t="s">
        <v>2122</v>
      </c>
      <c r="AD344" s="454" t="s">
        <v>2122</v>
      </c>
    </row>
    <row r="345" spans="1:30" x14ac:dyDescent="0.25">
      <c r="A345" s="978">
        <f>B345+1000</f>
        <v>1081</v>
      </c>
      <c r="B345" s="511">
        <v>81</v>
      </c>
      <c r="C345" s="61">
        <v>5</v>
      </c>
      <c r="D345" s="455">
        <v>362</v>
      </c>
      <c r="E345" s="221">
        <v>0</v>
      </c>
      <c r="F345" s="61">
        <v>0</v>
      </c>
      <c r="G345" s="718">
        <v>0</v>
      </c>
      <c r="H345" s="718">
        <v>1</v>
      </c>
      <c r="I345" s="589">
        <v>14.8</v>
      </c>
      <c r="J345" s="661">
        <v>0</v>
      </c>
      <c r="K345" s="133" t="s">
        <v>2122</v>
      </c>
      <c r="L345" s="133" t="s">
        <v>2122</v>
      </c>
      <c r="M345" s="193">
        <v>17</v>
      </c>
      <c r="N345" s="237">
        <v>0.5730337078651685</v>
      </c>
      <c r="O345" s="61">
        <v>17</v>
      </c>
      <c r="P345" s="362" t="s">
        <v>2122</v>
      </c>
      <c r="Q345" s="244" t="s">
        <v>2122</v>
      </c>
      <c r="R345" s="133" t="s">
        <v>2122</v>
      </c>
      <c r="S345" s="518">
        <v>0</v>
      </c>
      <c r="T345" s="519">
        <v>43564</v>
      </c>
      <c r="U345" s="520">
        <v>68</v>
      </c>
      <c r="V345" s="135" t="s">
        <v>2122</v>
      </c>
      <c r="W345" s="133" t="s">
        <v>2122</v>
      </c>
      <c r="X345" s="200" t="s">
        <v>2122</v>
      </c>
      <c r="Y345" s="135" t="s">
        <v>2122</v>
      </c>
      <c r="Z345" s="225" t="s">
        <v>2122</v>
      </c>
      <c r="AA345" s="201" t="s">
        <v>2122</v>
      </c>
      <c r="AB345" s="135" t="s">
        <v>2122</v>
      </c>
      <c r="AC345" s="225" t="s">
        <v>2122</v>
      </c>
      <c r="AD345" s="454" t="s">
        <v>2122</v>
      </c>
    </row>
    <row r="346" spans="1:30" x14ac:dyDescent="0.25">
      <c r="A346" s="978">
        <f>B346+1000</f>
        <v>1082</v>
      </c>
      <c r="B346" s="511">
        <v>82</v>
      </c>
      <c r="C346" s="61">
        <v>5</v>
      </c>
      <c r="D346" s="455">
        <v>363</v>
      </c>
      <c r="E346" s="221">
        <v>0</v>
      </c>
      <c r="F346" s="61">
        <v>0</v>
      </c>
      <c r="G346" s="718">
        <v>0</v>
      </c>
      <c r="H346" s="718">
        <v>0</v>
      </c>
      <c r="I346" s="589">
        <v>12.2</v>
      </c>
      <c r="J346" s="663">
        <v>1</v>
      </c>
      <c r="K346" s="133" t="s">
        <v>2122</v>
      </c>
      <c r="L346" s="133" t="s">
        <v>2122</v>
      </c>
      <c r="M346" s="193">
        <v>30</v>
      </c>
      <c r="N346" s="237">
        <v>2</v>
      </c>
      <c r="O346" s="61">
        <v>21</v>
      </c>
      <c r="P346" s="362" t="s">
        <v>2122</v>
      </c>
      <c r="Q346" s="244" t="s">
        <v>2122</v>
      </c>
      <c r="R346" s="133" t="s">
        <v>2122</v>
      </c>
      <c r="S346" s="518">
        <v>0</v>
      </c>
      <c r="T346" s="519">
        <v>43515</v>
      </c>
      <c r="U346" s="520">
        <v>66</v>
      </c>
      <c r="V346" s="135" t="s">
        <v>2122</v>
      </c>
      <c r="W346" s="133" t="s">
        <v>2122</v>
      </c>
      <c r="X346" s="200" t="s">
        <v>2122</v>
      </c>
      <c r="Y346" s="135" t="s">
        <v>2122</v>
      </c>
      <c r="Z346" s="225" t="s">
        <v>2122</v>
      </c>
      <c r="AA346" s="201" t="s">
        <v>2122</v>
      </c>
      <c r="AB346" s="135" t="s">
        <v>2122</v>
      </c>
      <c r="AC346" s="225" t="s">
        <v>2122</v>
      </c>
      <c r="AD346" s="454" t="s">
        <v>2122</v>
      </c>
    </row>
    <row r="347" spans="1:30" x14ac:dyDescent="0.25">
      <c r="A347" s="978">
        <f>B347+1000</f>
        <v>1083</v>
      </c>
      <c r="B347" s="511">
        <v>83</v>
      </c>
      <c r="C347" s="61">
        <v>5</v>
      </c>
      <c r="D347" s="902">
        <v>364</v>
      </c>
      <c r="E347" s="221">
        <v>0</v>
      </c>
      <c r="F347" s="61">
        <v>0</v>
      </c>
      <c r="G347" s="718">
        <v>1</v>
      </c>
      <c r="H347" s="718">
        <v>0</v>
      </c>
      <c r="I347" s="589">
        <v>11.9</v>
      </c>
      <c r="J347" s="663">
        <v>1</v>
      </c>
      <c r="K347" s="133" t="s">
        <v>2122</v>
      </c>
      <c r="L347" s="133" t="s">
        <v>2122</v>
      </c>
      <c r="M347" s="193">
        <v>30</v>
      </c>
      <c r="N347" s="237" t="s">
        <v>2122</v>
      </c>
      <c r="O347" s="61">
        <v>9</v>
      </c>
      <c r="P347" s="362" t="s">
        <v>2122</v>
      </c>
      <c r="Q347" s="244" t="s">
        <v>2122</v>
      </c>
      <c r="R347" s="133" t="s">
        <v>2122</v>
      </c>
      <c r="S347" s="518">
        <v>1</v>
      </c>
      <c r="T347" s="519">
        <v>41616</v>
      </c>
      <c r="U347" s="520">
        <v>4</v>
      </c>
      <c r="V347" s="135" t="s">
        <v>2122</v>
      </c>
      <c r="W347" s="133" t="s">
        <v>2122</v>
      </c>
      <c r="X347" s="200" t="s">
        <v>2122</v>
      </c>
      <c r="Y347" s="135" t="s">
        <v>2122</v>
      </c>
      <c r="Z347" s="225" t="s">
        <v>2122</v>
      </c>
      <c r="AA347" s="201" t="s">
        <v>2122</v>
      </c>
      <c r="AB347" s="135" t="s">
        <v>2122</v>
      </c>
      <c r="AC347" s="225" t="s">
        <v>2122</v>
      </c>
      <c r="AD347" s="454" t="s">
        <v>2122</v>
      </c>
    </row>
    <row r="348" spans="1:30" x14ac:dyDescent="0.25">
      <c r="A348" s="978">
        <f>B348+1000</f>
        <v>1084</v>
      </c>
      <c r="B348" s="511">
        <v>84</v>
      </c>
      <c r="C348" s="61">
        <v>5</v>
      </c>
      <c r="D348" s="455">
        <v>365</v>
      </c>
      <c r="E348" s="274">
        <v>0</v>
      </c>
      <c r="F348" s="61">
        <v>0</v>
      </c>
      <c r="G348" s="718">
        <v>0</v>
      </c>
      <c r="H348" s="718">
        <v>1</v>
      </c>
      <c r="I348" s="589">
        <v>14.8</v>
      </c>
      <c r="J348" s="663">
        <v>1</v>
      </c>
      <c r="K348" s="133" t="s">
        <v>2122</v>
      </c>
      <c r="L348" s="133" t="s">
        <v>2122</v>
      </c>
      <c r="M348" s="193">
        <v>14</v>
      </c>
      <c r="N348" s="237">
        <v>1.8163265306122449</v>
      </c>
      <c r="O348" s="61">
        <v>17</v>
      </c>
      <c r="P348" s="362" t="s">
        <v>2122</v>
      </c>
      <c r="Q348" s="244" t="s">
        <v>2122</v>
      </c>
      <c r="R348" s="133" t="s">
        <v>2122</v>
      </c>
      <c r="S348" s="518">
        <v>1</v>
      </c>
      <c r="T348" s="519">
        <v>42709</v>
      </c>
      <c r="U348" s="520">
        <v>40</v>
      </c>
      <c r="V348" s="135" t="s">
        <v>2122</v>
      </c>
      <c r="W348" s="133" t="s">
        <v>2122</v>
      </c>
      <c r="X348" s="200" t="s">
        <v>2122</v>
      </c>
      <c r="Y348" s="135" t="s">
        <v>2122</v>
      </c>
      <c r="Z348" s="225" t="s">
        <v>2122</v>
      </c>
      <c r="AA348" s="201" t="s">
        <v>2122</v>
      </c>
      <c r="AB348" s="135" t="s">
        <v>2122</v>
      </c>
      <c r="AC348" s="225" t="s">
        <v>2122</v>
      </c>
      <c r="AD348" s="454" t="s">
        <v>2122</v>
      </c>
    </row>
    <row r="349" spans="1:30" x14ac:dyDescent="0.25">
      <c r="A349" s="978">
        <f>B349+1000</f>
        <v>1086</v>
      </c>
      <c r="B349" s="511">
        <v>86</v>
      </c>
      <c r="C349" s="61">
        <v>5</v>
      </c>
      <c r="D349" s="455">
        <v>366</v>
      </c>
      <c r="E349" s="221">
        <v>0</v>
      </c>
      <c r="F349" s="61">
        <v>1</v>
      </c>
      <c r="G349" s="718">
        <v>0</v>
      </c>
      <c r="H349" s="718">
        <v>0</v>
      </c>
      <c r="I349" s="589">
        <v>13.4</v>
      </c>
      <c r="J349" s="663">
        <v>1</v>
      </c>
      <c r="K349" s="133" t="s">
        <v>2122</v>
      </c>
      <c r="L349" s="133" t="s">
        <v>2122</v>
      </c>
      <c r="M349" s="193">
        <v>31</v>
      </c>
      <c r="N349" s="237">
        <v>1.7435897435897436</v>
      </c>
      <c r="O349" s="61">
        <v>19</v>
      </c>
      <c r="P349" s="362" t="s">
        <v>2122</v>
      </c>
      <c r="Q349" s="244" t="s">
        <v>2122</v>
      </c>
      <c r="R349" s="133" t="s">
        <v>2122</v>
      </c>
      <c r="S349" s="518">
        <v>0</v>
      </c>
      <c r="T349" s="519">
        <v>43634</v>
      </c>
      <c r="U349" s="520">
        <v>70</v>
      </c>
      <c r="V349" s="135" t="s">
        <v>2122</v>
      </c>
      <c r="W349" s="133" t="s">
        <v>2122</v>
      </c>
      <c r="X349" s="200" t="s">
        <v>2122</v>
      </c>
      <c r="Y349" s="135" t="s">
        <v>2122</v>
      </c>
      <c r="Z349" s="225" t="s">
        <v>2122</v>
      </c>
      <c r="AA349" s="201" t="s">
        <v>2122</v>
      </c>
      <c r="AB349" s="135" t="s">
        <v>2122</v>
      </c>
      <c r="AC349" s="225" t="s">
        <v>2122</v>
      </c>
      <c r="AD349" s="454" t="s">
        <v>2122</v>
      </c>
    </row>
    <row r="350" spans="1:30" x14ac:dyDescent="0.25">
      <c r="A350" s="978">
        <f>B350+1000</f>
        <v>1087</v>
      </c>
      <c r="B350" s="511">
        <v>87</v>
      </c>
      <c r="C350" s="61">
        <v>5</v>
      </c>
      <c r="D350" s="902">
        <v>367</v>
      </c>
      <c r="E350" s="221">
        <v>0</v>
      </c>
      <c r="F350" s="61">
        <v>1</v>
      </c>
      <c r="G350" s="718">
        <v>0</v>
      </c>
      <c r="H350" s="718">
        <v>0</v>
      </c>
      <c r="I350" s="589" t="s">
        <v>1834</v>
      </c>
      <c r="J350" s="663">
        <v>0</v>
      </c>
      <c r="K350" s="133" t="s">
        <v>2122</v>
      </c>
      <c r="L350" s="133" t="s">
        <v>2122</v>
      </c>
      <c r="M350" s="193">
        <v>22</v>
      </c>
      <c r="N350" s="237" t="s">
        <v>2122</v>
      </c>
      <c r="O350" s="61">
        <v>9</v>
      </c>
      <c r="P350" s="362" t="s">
        <v>2122</v>
      </c>
      <c r="Q350" s="244" t="s">
        <v>2122</v>
      </c>
      <c r="R350" s="133" t="s">
        <v>2122</v>
      </c>
      <c r="S350" s="518">
        <v>2</v>
      </c>
      <c r="T350" s="519">
        <v>42053</v>
      </c>
      <c r="U350" s="520">
        <v>18</v>
      </c>
      <c r="V350" s="135" t="s">
        <v>2122</v>
      </c>
      <c r="W350" s="133" t="s">
        <v>2122</v>
      </c>
      <c r="X350" s="200" t="s">
        <v>2122</v>
      </c>
      <c r="Y350" s="135" t="s">
        <v>2122</v>
      </c>
      <c r="Z350" s="225" t="s">
        <v>2122</v>
      </c>
      <c r="AA350" s="201" t="s">
        <v>2122</v>
      </c>
      <c r="AB350" s="135" t="s">
        <v>2122</v>
      </c>
      <c r="AC350" s="225" t="s">
        <v>2122</v>
      </c>
      <c r="AD350" s="454" t="s">
        <v>2122</v>
      </c>
    </row>
    <row r="351" spans="1:30" x14ac:dyDescent="0.25">
      <c r="A351" s="978">
        <f>B351+1000</f>
        <v>1088</v>
      </c>
      <c r="B351" s="511">
        <v>88</v>
      </c>
      <c r="C351" s="61">
        <v>5</v>
      </c>
      <c r="D351" s="455">
        <v>368</v>
      </c>
      <c r="E351" s="221">
        <v>0</v>
      </c>
      <c r="F351" s="61">
        <v>0</v>
      </c>
      <c r="G351" s="718">
        <v>0</v>
      </c>
      <c r="H351" s="718">
        <v>0</v>
      </c>
      <c r="I351" s="589">
        <v>14</v>
      </c>
      <c r="J351" s="661">
        <v>1</v>
      </c>
      <c r="K351" s="133" t="s">
        <v>2122</v>
      </c>
      <c r="L351" s="133" t="s">
        <v>2122</v>
      </c>
      <c r="M351" s="193">
        <v>22</v>
      </c>
      <c r="N351" s="237" t="s">
        <v>2122</v>
      </c>
      <c r="O351" s="61" t="s">
        <v>2122</v>
      </c>
      <c r="P351" s="362" t="s">
        <v>2122</v>
      </c>
      <c r="Q351" s="244" t="s">
        <v>2122</v>
      </c>
      <c r="R351" s="133" t="s">
        <v>2122</v>
      </c>
      <c r="S351" s="518">
        <v>1</v>
      </c>
      <c r="T351" s="519">
        <v>42046</v>
      </c>
      <c r="U351" s="520">
        <v>18</v>
      </c>
      <c r="V351" s="135" t="s">
        <v>2122</v>
      </c>
      <c r="W351" s="133" t="s">
        <v>2122</v>
      </c>
      <c r="X351" s="200" t="s">
        <v>2122</v>
      </c>
      <c r="Y351" s="135" t="s">
        <v>2122</v>
      </c>
      <c r="Z351" s="225" t="s">
        <v>2122</v>
      </c>
      <c r="AA351" s="201" t="s">
        <v>2122</v>
      </c>
      <c r="AB351" s="135" t="s">
        <v>2122</v>
      </c>
      <c r="AC351" s="225" t="s">
        <v>2122</v>
      </c>
      <c r="AD351" s="454" t="s">
        <v>2122</v>
      </c>
    </row>
    <row r="352" spans="1:30" x14ac:dyDescent="0.25">
      <c r="A352" s="978">
        <f>B352+1000</f>
        <v>1089</v>
      </c>
      <c r="B352" s="511">
        <v>89</v>
      </c>
      <c r="C352" s="61">
        <v>5</v>
      </c>
      <c r="D352" s="455">
        <v>369</v>
      </c>
      <c r="E352" s="274">
        <v>0</v>
      </c>
      <c r="F352" s="61">
        <v>1</v>
      </c>
      <c r="G352" s="718">
        <v>0</v>
      </c>
      <c r="H352" s="718">
        <v>0</v>
      </c>
      <c r="I352" s="589">
        <v>11.6</v>
      </c>
      <c r="J352" s="661">
        <v>1</v>
      </c>
      <c r="K352" s="133" t="s">
        <v>2122</v>
      </c>
      <c r="L352" s="133" t="s">
        <v>2122</v>
      </c>
      <c r="M352" s="193">
        <v>33</v>
      </c>
      <c r="N352" s="237" t="s">
        <v>2122</v>
      </c>
      <c r="O352" s="61">
        <v>15</v>
      </c>
      <c r="P352" s="362" t="s">
        <v>2122</v>
      </c>
      <c r="Q352" s="244" t="s">
        <v>2122</v>
      </c>
      <c r="R352" s="133" t="s">
        <v>2122</v>
      </c>
      <c r="S352" s="518">
        <v>1</v>
      </c>
      <c r="T352" s="519">
        <v>42487</v>
      </c>
      <c r="U352" s="520">
        <v>32</v>
      </c>
      <c r="V352" s="135" t="s">
        <v>2122</v>
      </c>
      <c r="W352" s="133" t="s">
        <v>2122</v>
      </c>
      <c r="X352" s="200" t="s">
        <v>2122</v>
      </c>
      <c r="Y352" s="135" t="s">
        <v>2122</v>
      </c>
      <c r="Z352" s="225" t="s">
        <v>2122</v>
      </c>
      <c r="AA352" s="201" t="s">
        <v>2122</v>
      </c>
      <c r="AB352" s="135" t="s">
        <v>2122</v>
      </c>
      <c r="AC352" s="225" t="s">
        <v>2122</v>
      </c>
      <c r="AD352" s="454" t="s">
        <v>2122</v>
      </c>
    </row>
    <row r="353" spans="1:30" x14ac:dyDescent="0.25">
      <c r="A353" s="978">
        <f>B353+1000</f>
        <v>1091</v>
      </c>
      <c r="B353" s="511">
        <v>91</v>
      </c>
      <c r="C353" s="61">
        <v>5</v>
      </c>
      <c r="D353" s="902">
        <v>370</v>
      </c>
      <c r="E353" s="221">
        <v>0</v>
      </c>
      <c r="F353" s="61">
        <v>1</v>
      </c>
      <c r="G353" s="718">
        <v>0</v>
      </c>
      <c r="H353" s="718">
        <v>0</v>
      </c>
      <c r="I353" s="589">
        <v>14.5</v>
      </c>
      <c r="J353" s="661">
        <v>1</v>
      </c>
      <c r="K353" s="133" t="s">
        <v>2122</v>
      </c>
      <c r="L353" s="133" t="s">
        <v>2122</v>
      </c>
      <c r="M353" s="193">
        <v>28</v>
      </c>
      <c r="N353" s="237" t="s">
        <v>2122</v>
      </c>
      <c r="O353" s="61">
        <v>14</v>
      </c>
      <c r="P353" s="362" t="s">
        <v>2122</v>
      </c>
      <c r="Q353" s="244" t="s">
        <v>2122</v>
      </c>
      <c r="R353" s="133" t="s">
        <v>2122</v>
      </c>
      <c r="S353" s="518">
        <v>1</v>
      </c>
      <c r="T353" s="519">
        <v>41881</v>
      </c>
      <c r="U353" s="520">
        <v>12</v>
      </c>
      <c r="V353" s="135" t="s">
        <v>2122</v>
      </c>
      <c r="W353" s="133" t="s">
        <v>2122</v>
      </c>
      <c r="X353" s="200" t="s">
        <v>2122</v>
      </c>
      <c r="Y353" s="135" t="s">
        <v>2122</v>
      </c>
      <c r="Z353" s="225" t="s">
        <v>2122</v>
      </c>
      <c r="AA353" s="201" t="s">
        <v>2122</v>
      </c>
      <c r="AB353" s="135" t="s">
        <v>2122</v>
      </c>
      <c r="AC353" s="225" t="s">
        <v>2122</v>
      </c>
      <c r="AD353" s="454" t="s">
        <v>2122</v>
      </c>
    </row>
    <row r="354" spans="1:30" x14ac:dyDescent="0.25">
      <c r="A354" s="978">
        <f>B354+1000</f>
        <v>1092</v>
      </c>
      <c r="B354" s="511">
        <v>92</v>
      </c>
      <c r="C354" s="61">
        <v>5</v>
      </c>
      <c r="D354" s="455">
        <v>371</v>
      </c>
      <c r="E354" s="221">
        <v>0</v>
      </c>
      <c r="F354" s="61">
        <v>1</v>
      </c>
      <c r="G354" s="718">
        <v>0</v>
      </c>
      <c r="H354" s="718">
        <v>0</v>
      </c>
      <c r="I354" s="589">
        <v>14.9</v>
      </c>
      <c r="J354" s="661">
        <v>1</v>
      </c>
      <c r="K354" s="133" t="s">
        <v>2122</v>
      </c>
      <c r="L354" s="133" t="s">
        <v>2122</v>
      </c>
      <c r="M354" s="193">
        <v>22</v>
      </c>
      <c r="N354" s="237" t="s">
        <v>2122</v>
      </c>
      <c r="O354" s="61">
        <v>16</v>
      </c>
      <c r="P354" s="362" t="s">
        <v>2122</v>
      </c>
      <c r="Q354" s="244" t="s">
        <v>2122</v>
      </c>
      <c r="R354" s="133" t="s">
        <v>2122</v>
      </c>
      <c r="S354" s="518">
        <v>1</v>
      </c>
      <c r="T354" s="519">
        <v>41514</v>
      </c>
      <c r="U354" s="520">
        <v>0</v>
      </c>
      <c r="V354" s="135" t="s">
        <v>2122</v>
      </c>
      <c r="W354" s="133" t="s">
        <v>2122</v>
      </c>
      <c r="X354" s="200" t="s">
        <v>2122</v>
      </c>
      <c r="Y354" s="135" t="s">
        <v>2122</v>
      </c>
      <c r="Z354" s="225" t="s">
        <v>2122</v>
      </c>
      <c r="AA354" s="201" t="s">
        <v>2122</v>
      </c>
      <c r="AB354" s="135" t="s">
        <v>2122</v>
      </c>
      <c r="AC354" s="225" t="s">
        <v>2122</v>
      </c>
      <c r="AD354" s="454" t="s">
        <v>2122</v>
      </c>
    </row>
    <row r="355" spans="1:30" x14ac:dyDescent="0.25">
      <c r="A355" s="978">
        <f>B355+1000</f>
        <v>1093</v>
      </c>
      <c r="B355" s="511">
        <v>93</v>
      </c>
      <c r="C355" s="61">
        <v>5</v>
      </c>
      <c r="D355" s="455">
        <v>372</v>
      </c>
      <c r="E355" s="221">
        <v>0</v>
      </c>
      <c r="F355" s="61">
        <v>0</v>
      </c>
      <c r="G355" s="718">
        <v>0</v>
      </c>
      <c r="H355" s="718">
        <v>0</v>
      </c>
      <c r="I355" s="589">
        <v>14.2</v>
      </c>
      <c r="J355" s="663">
        <v>1</v>
      </c>
      <c r="K355" s="133" t="s">
        <v>2122</v>
      </c>
      <c r="L355" s="133" t="s">
        <v>2122</v>
      </c>
      <c r="M355" s="193">
        <v>23</v>
      </c>
      <c r="N355" s="237" t="s">
        <v>2122</v>
      </c>
      <c r="O355" s="61">
        <v>12</v>
      </c>
      <c r="P355" s="362" t="s">
        <v>2122</v>
      </c>
      <c r="Q355" s="244" t="s">
        <v>2122</v>
      </c>
      <c r="R355" s="133" t="s">
        <v>2122</v>
      </c>
      <c r="S355" s="518">
        <v>1</v>
      </c>
      <c r="T355" s="519">
        <v>42316</v>
      </c>
      <c r="U355" s="520">
        <v>26</v>
      </c>
      <c r="V355" s="135" t="s">
        <v>2122</v>
      </c>
      <c r="W355" s="133" t="s">
        <v>2122</v>
      </c>
      <c r="X355" s="200" t="s">
        <v>2122</v>
      </c>
      <c r="Y355" s="135" t="s">
        <v>2122</v>
      </c>
      <c r="Z355" s="225" t="s">
        <v>2122</v>
      </c>
      <c r="AA355" s="201" t="s">
        <v>2122</v>
      </c>
      <c r="AB355" s="135" t="s">
        <v>2122</v>
      </c>
      <c r="AC355" s="225" t="s">
        <v>2122</v>
      </c>
      <c r="AD355" s="454" t="s">
        <v>2122</v>
      </c>
    </row>
    <row r="356" spans="1:30" x14ac:dyDescent="0.25">
      <c r="A356" s="978">
        <f>B356+1000</f>
        <v>1094</v>
      </c>
      <c r="B356" s="511">
        <v>94</v>
      </c>
      <c r="C356" s="61">
        <v>5</v>
      </c>
      <c r="D356" s="902">
        <v>373</v>
      </c>
      <c r="E356" s="274">
        <v>0</v>
      </c>
      <c r="F356" s="61">
        <v>0</v>
      </c>
      <c r="G356" s="718">
        <v>0</v>
      </c>
      <c r="H356" s="718">
        <v>0</v>
      </c>
      <c r="I356" s="589">
        <v>13.6</v>
      </c>
      <c r="J356" s="661">
        <v>1</v>
      </c>
      <c r="K356" s="133" t="s">
        <v>2122</v>
      </c>
      <c r="L356" s="133" t="s">
        <v>2122</v>
      </c>
      <c r="M356" s="193">
        <v>19</v>
      </c>
      <c r="N356" s="237">
        <v>2.03125</v>
      </c>
      <c r="O356" s="61">
        <v>15</v>
      </c>
      <c r="P356" s="362" t="s">
        <v>2122</v>
      </c>
      <c r="Q356" s="244" t="s">
        <v>2122</v>
      </c>
      <c r="R356" s="133" t="s">
        <v>2122</v>
      </c>
      <c r="S356" s="518">
        <v>1</v>
      </c>
      <c r="T356" s="519">
        <v>42570</v>
      </c>
      <c r="U356" s="520">
        <v>34</v>
      </c>
      <c r="V356" s="135" t="s">
        <v>2122</v>
      </c>
      <c r="W356" s="133" t="s">
        <v>2122</v>
      </c>
      <c r="X356" s="200" t="s">
        <v>2122</v>
      </c>
      <c r="Y356" s="135" t="s">
        <v>2122</v>
      </c>
      <c r="Z356" s="225" t="s">
        <v>2122</v>
      </c>
      <c r="AA356" s="201" t="s">
        <v>2122</v>
      </c>
      <c r="AB356" s="135" t="s">
        <v>2122</v>
      </c>
      <c r="AC356" s="225" t="s">
        <v>2122</v>
      </c>
      <c r="AD356" s="454" t="s">
        <v>2122</v>
      </c>
    </row>
    <row r="357" spans="1:30" x14ac:dyDescent="0.25">
      <c r="A357" s="978">
        <f>B357+1000</f>
        <v>1096</v>
      </c>
      <c r="B357" s="511">
        <v>96</v>
      </c>
      <c r="C357" s="61">
        <v>5</v>
      </c>
      <c r="D357" s="455">
        <v>374</v>
      </c>
      <c r="E357" s="221">
        <v>0</v>
      </c>
      <c r="F357" s="61">
        <v>1</v>
      </c>
      <c r="G357" s="718">
        <v>0</v>
      </c>
      <c r="H357" s="718">
        <v>0</v>
      </c>
      <c r="I357" s="589">
        <v>11.7</v>
      </c>
      <c r="J357" s="661">
        <v>1</v>
      </c>
      <c r="K357" s="133" t="s">
        <v>2122</v>
      </c>
      <c r="L357" s="133" t="s">
        <v>2122</v>
      </c>
      <c r="M357" s="193">
        <v>34</v>
      </c>
      <c r="N357" s="237">
        <v>2.5192307692307692</v>
      </c>
      <c r="O357" s="61">
        <v>26</v>
      </c>
      <c r="P357" s="362" t="s">
        <v>2122</v>
      </c>
      <c r="Q357" s="244" t="s">
        <v>2122</v>
      </c>
      <c r="R357" s="133" t="s">
        <v>2122</v>
      </c>
      <c r="S357" s="518">
        <v>0</v>
      </c>
      <c r="T357" s="519">
        <v>43515</v>
      </c>
      <c r="U357" s="520">
        <v>65</v>
      </c>
      <c r="V357" s="135" t="s">
        <v>2122</v>
      </c>
      <c r="W357" s="133" t="s">
        <v>2122</v>
      </c>
      <c r="X357" s="200" t="s">
        <v>2122</v>
      </c>
      <c r="Y357" s="135" t="s">
        <v>2122</v>
      </c>
      <c r="Z357" s="225" t="s">
        <v>2122</v>
      </c>
      <c r="AA357" s="201" t="s">
        <v>2122</v>
      </c>
      <c r="AB357" s="135" t="s">
        <v>2122</v>
      </c>
      <c r="AC357" s="225" t="s">
        <v>2122</v>
      </c>
      <c r="AD357" s="454" t="s">
        <v>2122</v>
      </c>
    </row>
    <row r="358" spans="1:30" x14ac:dyDescent="0.25">
      <c r="A358" s="978">
        <f>B358+1000</f>
        <v>1097</v>
      </c>
      <c r="B358" s="511">
        <v>97</v>
      </c>
      <c r="C358" s="61">
        <v>5</v>
      </c>
      <c r="D358" s="455">
        <v>375</v>
      </c>
      <c r="E358" s="221">
        <v>0</v>
      </c>
      <c r="F358" s="61">
        <v>0</v>
      </c>
      <c r="G358" s="718">
        <v>0</v>
      </c>
      <c r="H358" s="718">
        <v>0</v>
      </c>
      <c r="I358" s="589">
        <v>17.600000000000001</v>
      </c>
      <c r="J358" s="661">
        <v>1</v>
      </c>
      <c r="K358" s="133" t="s">
        <v>2122</v>
      </c>
      <c r="L358" s="133" t="s">
        <v>2122</v>
      </c>
      <c r="M358" s="193">
        <v>17</v>
      </c>
      <c r="N358" s="237">
        <v>1.75</v>
      </c>
      <c r="O358" s="61">
        <v>18</v>
      </c>
      <c r="P358" s="362" t="s">
        <v>2122</v>
      </c>
      <c r="Q358" s="244" t="s">
        <v>2122</v>
      </c>
      <c r="R358" s="133" t="s">
        <v>2122</v>
      </c>
      <c r="S358" s="518">
        <v>0</v>
      </c>
      <c r="T358" s="519">
        <v>43584</v>
      </c>
      <c r="U358" s="520">
        <v>68</v>
      </c>
      <c r="V358" s="135" t="s">
        <v>2122</v>
      </c>
      <c r="W358" s="133" t="s">
        <v>2122</v>
      </c>
      <c r="X358" s="200" t="s">
        <v>2122</v>
      </c>
      <c r="Y358" s="135" t="s">
        <v>2122</v>
      </c>
      <c r="Z358" s="225" t="s">
        <v>2122</v>
      </c>
      <c r="AA358" s="201" t="s">
        <v>2122</v>
      </c>
      <c r="AB358" s="135" t="s">
        <v>2122</v>
      </c>
      <c r="AC358" s="225" t="s">
        <v>2122</v>
      </c>
      <c r="AD358" s="454" t="s">
        <v>2122</v>
      </c>
    </row>
    <row r="359" spans="1:30" x14ac:dyDescent="0.25">
      <c r="A359" s="978">
        <f>B359+1000</f>
        <v>1098</v>
      </c>
      <c r="B359" s="511">
        <v>98</v>
      </c>
      <c r="C359" s="61">
        <v>5</v>
      </c>
      <c r="D359" s="902">
        <v>376</v>
      </c>
      <c r="E359" s="221">
        <v>0</v>
      </c>
      <c r="F359" s="61">
        <v>1</v>
      </c>
      <c r="G359" s="718">
        <v>0</v>
      </c>
      <c r="H359" s="718">
        <v>0</v>
      </c>
      <c r="I359" s="589">
        <v>10.9</v>
      </c>
      <c r="J359" s="661">
        <v>1</v>
      </c>
      <c r="K359" s="133" t="s">
        <v>2122</v>
      </c>
      <c r="L359" s="133" t="s">
        <v>2122</v>
      </c>
      <c r="M359" s="193">
        <v>10</v>
      </c>
      <c r="N359" s="237" t="s">
        <v>2122</v>
      </c>
      <c r="O359" s="61">
        <v>9</v>
      </c>
      <c r="P359" s="362" t="s">
        <v>2122</v>
      </c>
      <c r="Q359" s="244" t="s">
        <v>2122</v>
      </c>
      <c r="R359" s="133" t="s">
        <v>2122</v>
      </c>
      <c r="S359" s="518">
        <v>1</v>
      </c>
      <c r="T359" s="519">
        <v>42995</v>
      </c>
      <c r="U359" s="520">
        <v>48</v>
      </c>
      <c r="V359" s="135" t="s">
        <v>2122</v>
      </c>
      <c r="W359" s="133" t="s">
        <v>2122</v>
      </c>
      <c r="X359" s="200" t="s">
        <v>2122</v>
      </c>
      <c r="Y359" s="135" t="s">
        <v>2122</v>
      </c>
      <c r="Z359" s="225" t="s">
        <v>2122</v>
      </c>
      <c r="AA359" s="201" t="s">
        <v>2122</v>
      </c>
      <c r="AB359" s="135" t="s">
        <v>2122</v>
      </c>
      <c r="AC359" s="225" t="s">
        <v>2122</v>
      </c>
      <c r="AD359" s="454" t="s">
        <v>2122</v>
      </c>
    </row>
    <row r="360" spans="1:30" x14ac:dyDescent="0.25">
      <c r="A360" s="978">
        <f>B360+1000</f>
        <v>1100</v>
      </c>
      <c r="B360" s="511">
        <v>100</v>
      </c>
      <c r="C360" s="61">
        <v>5</v>
      </c>
      <c r="D360" s="455">
        <v>377</v>
      </c>
      <c r="E360" s="274">
        <v>0</v>
      </c>
      <c r="F360" s="61">
        <v>1</v>
      </c>
      <c r="G360" s="718">
        <v>0</v>
      </c>
      <c r="H360" s="718">
        <v>0</v>
      </c>
      <c r="I360" s="589">
        <v>14.2</v>
      </c>
      <c r="J360" s="661">
        <v>0</v>
      </c>
      <c r="K360" s="133" t="s">
        <v>2122</v>
      </c>
      <c r="L360" s="133" t="s">
        <v>2122</v>
      </c>
      <c r="M360" s="193">
        <v>34</v>
      </c>
      <c r="N360" s="237">
        <v>0.90140845070422537</v>
      </c>
      <c r="O360" s="61" t="s">
        <v>2122</v>
      </c>
      <c r="P360" s="362" t="s">
        <v>2122</v>
      </c>
      <c r="Q360" s="244" t="s">
        <v>2122</v>
      </c>
      <c r="R360" s="133" t="s">
        <v>2122</v>
      </c>
      <c r="S360" s="518">
        <v>0</v>
      </c>
      <c r="T360" s="519">
        <v>43502</v>
      </c>
      <c r="U360" s="520">
        <v>64</v>
      </c>
      <c r="V360" s="135" t="s">
        <v>2122</v>
      </c>
      <c r="W360" s="133" t="s">
        <v>2122</v>
      </c>
      <c r="X360" s="200" t="s">
        <v>2122</v>
      </c>
      <c r="Y360" s="135" t="s">
        <v>2122</v>
      </c>
      <c r="Z360" s="225" t="s">
        <v>2122</v>
      </c>
      <c r="AA360" s="201" t="s">
        <v>2122</v>
      </c>
      <c r="AB360" s="135" t="s">
        <v>2122</v>
      </c>
      <c r="AC360" s="225" t="s">
        <v>2122</v>
      </c>
      <c r="AD360" s="454" t="s">
        <v>2122</v>
      </c>
    </row>
    <row r="361" spans="1:30" x14ac:dyDescent="0.25">
      <c r="A361" s="978">
        <f>B361+1000</f>
        <v>1101</v>
      </c>
      <c r="B361" s="511">
        <v>101</v>
      </c>
      <c r="C361" s="61">
        <v>5</v>
      </c>
      <c r="D361" s="455">
        <v>378</v>
      </c>
      <c r="E361" s="221">
        <v>0</v>
      </c>
      <c r="F361" s="61">
        <v>0</v>
      </c>
      <c r="G361" s="718">
        <v>1</v>
      </c>
      <c r="H361" s="718">
        <v>1</v>
      </c>
      <c r="I361" s="589">
        <v>17.8</v>
      </c>
      <c r="J361" s="661">
        <v>1</v>
      </c>
      <c r="K361" s="133" t="s">
        <v>2122</v>
      </c>
      <c r="L361" s="133" t="s">
        <v>2122</v>
      </c>
      <c r="M361" s="193">
        <v>25</v>
      </c>
      <c r="N361" s="237" t="s">
        <v>2122</v>
      </c>
      <c r="O361" s="61">
        <v>13</v>
      </c>
      <c r="P361" s="362" t="s">
        <v>2122</v>
      </c>
      <c r="Q361" s="244" t="s">
        <v>2122</v>
      </c>
      <c r="R361" s="133" t="s">
        <v>2122</v>
      </c>
      <c r="S361" s="518">
        <v>0</v>
      </c>
      <c r="T361" s="519">
        <v>43558</v>
      </c>
      <c r="U361" s="520">
        <v>66</v>
      </c>
      <c r="V361" s="135" t="s">
        <v>2122</v>
      </c>
      <c r="W361" s="133" t="s">
        <v>2122</v>
      </c>
      <c r="X361" s="200" t="s">
        <v>2122</v>
      </c>
      <c r="Y361" s="135" t="s">
        <v>2122</v>
      </c>
      <c r="Z361" s="225" t="s">
        <v>2122</v>
      </c>
      <c r="AA361" s="201" t="s">
        <v>2122</v>
      </c>
      <c r="AB361" s="135" t="s">
        <v>2122</v>
      </c>
      <c r="AC361" s="225" t="s">
        <v>2122</v>
      </c>
      <c r="AD361" s="454" t="s">
        <v>2122</v>
      </c>
    </row>
    <row r="362" spans="1:30" x14ac:dyDescent="0.25">
      <c r="A362" s="978">
        <f>B362+1000</f>
        <v>1102</v>
      </c>
      <c r="B362" s="511">
        <v>102</v>
      </c>
      <c r="C362" s="61">
        <v>5</v>
      </c>
      <c r="D362" s="902">
        <v>379</v>
      </c>
      <c r="E362" s="221">
        <v>0</v>
      </c>
      <c r="F362" s="61">
        <v>0</v>
      </c>
      <c r="G362" s="718">
        <v>0</v>
      </c>
      <c r="H362" s="718">
        <v>0</v>
      </c>
      <c r="I362" s="589">
        <v>17.899999999999999</v>
      </c>
      <c r="J362" s="661">
        <v>1</v>
      </c>
      <c r="K362" s="133" t="s">
        <v>2122</v>
      </c>
      <c r="L362" s="133" t="s">
        <v>2122</v>
      </c>
      <c r="M362" s="193">
        <v>30</v>
      </c>
      <c r="N362" s="237" t="s">
        <v>2122</v>
      </c>
      <c r="O362" s="61">
        <v>16</v>
      </c>
      <c r="P362" s="362" t="s">
        <v>2122</v>
      </c>
      <c r="Q362" s="244" t="s">
        <v>2122</v>
      </c>
      <c r="R362" s="133" t="s">
        <v>2122</v>
      </c>
      <c r="S362" s="518">
        <v>1</v>
      </c>
      <c r="T362" s="519">
        <v>42427</v>
      </c>
      <c r="U362" s="520">
        <v>29</v>
      </c>
      <c r="V362" s="135" t="s">
        <v>2122</v>
      </c>
      <c r="W362" s="133" t="s">
        <v>2122</v>
      </c>
      <c r="X362" s="200" t="s">
        <v>2122</v>
      </c>
      <c r="Y362" s="135" t="s">
        <v>2122</v>
      </c>
      <c r="Z362" s="225" t="s">
        <v>2122</v>
      </c>
      <c r="AA362" s="201" t="s">
        <v>2122</v>
      </c>
      <c r="AB362" s="135" t="s">
        <v>2122</v>
      </c>
      <c r="AC362" s="225" t="s">
        <v>2122</v>
      </c>
      <c r="AD362" s="454" t="s">
        <v>2122</v>
      </c>
    </row>
    <row r="363" spans="1:30" x14ac:dyDescent="0.25">
      <c r="A363" s="978">
        <f>B363+1000</f>
        <v>1103</v>
      </c>
      <c r="B363" s="511">
        <v>103</v>
      </c>
      <c r="C363" s="61">
        <v>5</v>
      </c>
      <c r="D363" s="455">
        <v>380</v>
      </c>
      <c r="E363" s="221">
        <v>0</v>
      </c>
      <c r="F363" s="61">
        <v>1</v>
      </c>
      <c r="G363" s="718">
        <v>0</v>
      </c>
      <c r="H363" s="718">
        <v>0</v>
      </c>
      <c r="I363" s="589">
        <v>12.6</v>
      </c>
      <c r="J363" s="661">
        <v>1</v>
      </c>
      <c r="K363" s="133" t="s">
        <v>2122</v>
      </c>
      <c r="L363" s="133" t="s">
        <v>2122</v>
      </c>
      <c r="M363" s="193">
        <v>35</v>
      </c>
      <c r="N363" s="237" t="s">
        <v>2122</v>
      </c>
      <c r="O363" s="61">
        <v>16</v>
      </c>
      <c r="P363" s="362" t="s">
        <v>2122</v>
      </c>
      <c r="Q363" s="244" t="s">
        <v>2122</v>
      </c>
      <c r="R363" s="133" t="s">
        <v>2122</v>
      </c>
      <c r="S363" s="518">
        <v>1</v>
      </c>
      <c r="T363" s="519">
        <v>42412</v>
      </c>
      <c r="U363" s="520">
        <v>29</v>
      </c>
      <c r="V363" s="135" t="s">
        <v>2122</v>
      </c>
      <c r="W363" s="133" t="s">
        <v>2122</v>
      </c>
      <c r="X363" s="200" t="s">
        <v>2122</v>
      </c>
      <c r="Y363" s="135" t="s">
        <v>2122</v>
      </c>
      <c r="Z363" s="225" t="s">
        <v>2122</v>
      </c>
      <c r="AA363" s="201" t="s">
        <v>2122</v>
      </c>
      <c r="AB363" s="135" t="s">
        <v>2122</v>
      </c>
      <c r="AC363" s="225" t="s">
        <v>2122</v>
      </c>
      <c r="AD363" s="454" t="s">
        <v>2122</v>
      </c>
    </row>
    <row r="364" spans="1:30" x14ac:dyDescent="0.25">
      <c r="A364" s="978">
        <f>B364+1000</f>
        <v>1104</v>
      </c>
      <c r="B364" s="735">
        <v>104</v>
      </c>
      <c r="C364" s="27">
        <v>5</v>
      </c>
      <c r="D364" s="455">
        <v>533</v>
      </c>
      <c r="E364" s="27">
        <v>1</v>
      </c>
      <c r="F364" s="27">
        <v>1</v>
      </c>
      <c r="G364" s="113" t="s">
        <v>2122</v>
      </c>
      <c r="H364" s="113" t="s">
        <v>2122</v>
      </c>
      <c r="I364" s="743">
        <v>17</v>
      </c>
      <c r="J364" s="113" t="s">
        <v>2122</v>
      </c>
      <c r="K364" s="28" t="s">
        <v>2122</v>
      </c>
      <c r="L364" s="28" t="s">
        <v>2122</v>
      </c>
      <c r="M364" s="73" t="s">
        <v>2122</v>
      </c>
      <c r="N364" s="75" t="s">
        <v>2122</v>
      </c>
      <c r="O364" s="86" t="s">
        <v>2122</v>
      </c>
      <c r="P364" s="50" t="s">
        <v>2122</v>
      </c>
      <c r="Q364" s="49" t="s">
        <v>2122</v>
      </c>
      <c r="R364" s="28" t="s">
        <v>2122</v>
      </c>
      <c r="S364" s="50" t="s">
        <v>2122</v>
      </c>
      <c r="T364" s="27" t="s">
        <v>2122</v>
      </c>
      <c r="U364" s="27" t="s">
        <v>2122</v>
      </c>
      <c r="V364" s="58" t="s">
        <v>2122</v>
      </c>
      <c r="W364" s="28" t="s">
        <v>2122</v>
      </c>
      <c r="X364" s="50" t="s">
        <v>2122</v>
      </c>
      <c r="Y364" s="58" t="s">
        <v>2122</v>
      </c>
      <c r="Z364" s="59" t="s">
        <v>2122</v>
      </c>
      <c r="AA364" s="51" t="s">
        <v>2122</v>
      </c>
      <c r="AB364" s="58" t="s">
        <v>2122</v>
      </c>
      <c r="AC364" s="59" t="s">
        <v>2122</v>
      </c>
      <c r="AD364" s="148" t="s">
        <v>2122</v>
      </c>
    </row>
    <row r="365" spans="1:30" x14ac:dyDescent="0.25">
      <c r="A365" s="978">
        <f>B365+1000</f>
        <v>1105</v>
      </c>
      <c r="B365" s="511">
        <v>105</v>
      </c>
      <c r="C365" s="61">
        <v>5</v>
      </c>
      <c r="D365" s="455">
        <v>381</v>
      </c>
      <c r="E365" s="274">
        <v>0</v>
      </c>
      <c r="F365" s="61">
        <v>1</v>
      </c>
      <c r="G365" s="718">
        <v>0</v>
      </c>
      <c r="H365" s="718">
        <v>0</v>
      </c>
      <c r="I365" s="589">
        <v>16.100000000000001</v>
      </c>
      <c r="J365" s="661">
        <v>0</v>
      </c>
      <c r="K365" s="133" t="s">
        <v>2122</v>
      </c>
      <c r="L365" s="133" t="s">
        <v>2122</v>
      </c>
      <c r="M365" s="193">
        <v>26</v>
      </c>
      <c r="N365" s="237" t="s">
        <v>2122</v>
      </c>
      <c r="O365" s="61">
        <v>16</v>
      </c>
      <c r="P365" s="362" t="s">
        <v>2122</v>
      </c>
      <c r="Q365" s="244" t="s">
        <v>2122</v>
      </c>
      <c r="R365" s="133" t="s">
        <v>2122</v>
      </c>
      <c r="S365" s="518">
        <v>0</v>
      </c>
      <c r="T365" s="519" t="s">
        <v>2122</v>
      </c>
      <c r="U365" s="520" t="s">
        <v>2122</v>
      </c>
      <c r="V365" s="135" t="s">
        <v>2122</v>
      </c>
      <c r="W365" s="133" t="s">
        <v>2122</v>
      </c>
      <c r="X365" s="200" t="s">
        <v>2122</v>
      </c>
      <c r="Y365" s="135" t="s">
        <v>2122</v>
      </c>
      <c r="Z365" s="225" t="s">
        <v>2122</v>
      </c>
      <c r="AA365" s="201" t="s">
        <v>2122</v>
      </c>
      <c r="AB365" s="135" t="s">
        <v>2122</v>
      </c>
      <c r="AC365" s="225" t="s">
        <v>2122</v>
      </c>
      <c r="AD365" s="454" t="s">
        <v>2122</v>
      </c>
    </row>
    <row r="366" spans="1:30" x14ac:dyDescent="0.25">
      <c r="A366" s="978">
        <f>B366+1000</f>
        <v>1106</v>
      </c>
      <c r="B366" s="511">
        <v>106</v>
      </c>
      <c r="C366" s="61">
        <v>5</v>
      </c>
      <c r="D366" s="902">
        <v>382</v>
      </c>
      <c r="E366" s="221">
        <v>0</v>
      </c>
      <c r="F366" s="61">
        <v>0</v>
      </c>
      <c r="G366" s="718">
        <v>0</v>
      </c>
      <c r="H366" s="718">
        <v>0</v>
      </c>
      <c r="I366" s="589">
        <v>11.3</v>
      </c>
      <c r="J366" s="661">
        <v>1</v>
      </c>
      <c r="K366" s="133" t="s">
        <v>2122</v>
      </c>
      <c r="L366" s="133" t="s">
        <v>2122</v>
      </c>
      <c r="M366" s="193">
        <v>38</v>
      </c>
      <c r="N366" s="237">
        <v>1.4285714285714286</v>
      </c>
      <c r="O366" s="61" t="s">
        <v>2122</v>
      </c>
      <c r="P366" s="362" t="s">
        <v>2122</v>
      </c>
      <c r="Q366" s="244" t="s">
        <v>2122</v>
      </c>
      <c r="R366" s="133" t="s">
        <v>2122</v>
      </c>
      <c r="S366" s="518">
        <v>0</v>
      </c>
      <c r="T366" s="519">
        <v>43509</v>
      </c>
      <c r="U366" s="520">
        <v>64</v>
      </c>
      <c r="V366" s="135" t="s">
        <v>2122</v>
      </c>
      <c r="W366" s="133" t="s">
        <v>2122</v>
      </c>
      <c r="X366" s="200" t="s">
        <v>2122</v>
      </c>
      <c r="Y366" s="135" t="s">
        <v>2122</v>
      </c>
      <c r="Z366" s="225" t="s">
        <v>2122</v>
      </c>
      <c r="AA366" s="201" t="s">
        <v>2122</v>
      </c>
      <c r="AB366" s="135" t="s">
        <v>2122</v>
      </c>
      <c r="AC366" s="225" t="s">
        <v>2122</v>
      </c>
      <c r="AD366" s="454" t="s">
        <v>2122</v>
      </c>
    </row>
    <row r="367" spans="1:30" x14ac:dyDescent="0.25">
      <c r="A367" s="978">
        <f>B367+1000</f>
        <v>1108</v>
      </c>
      <c r="B367" s="511">
        <v>108</v>
      </c>
      <c r="C367" s="61">
        <v>5</v>
      </c>
      <c r="D367" s="455">
        <v>383</v>
      </c>
      <c r="E367" s="221">
        <v>0</v>
      </c>
      <c r="F367" s="61">
        <v>1</v>
      </c>
      <c r="G367" s="718">
        <v>0</v>
      </c>
      <c r="H367" s="718">
        <v>0</v>
      </c>
      <c r="I367" s="589">
        <v>14</v>
      </c>
      <c r="J367" s="661">
        <v>1</v>
      </c>
      <c r="K367" s="133" t="s">
        <v>2122</v>
      </c>
      <c r="L367" s="133" t="s">
        <v>2122</v>
      </c>
      <c r="M367" s="193">
        <v>28</v>
      </c>
      <c r="N367" s="237" t="s">
        <v>2122</v>
      </c>
      <c r="O367" s="61">
        <v>17</v>
      </c>
      <c r="P367" s="362" t="s">
        <v>2122</v>
      </c>
      <c r="Q367" s="244" t="s">
        <v>2122</v>
      </c>
      <c r="R367" s="133" t="s">
        <v>2122</v>
      </c>
      <c r="S367" s="518">
        <v>0</v>
      </c>
      <c r="T367" s="519">
        <v>43584</v>
      </c>
      <c r="U367" s="520">
        <v>67</v>
      </c>
      <c r="V367" s="135" t="s">
        <v>2122</v>
      </c>
      <c r="W367" s="133" t="s">
        <v>2122</v>
      </c>
      <c r="X367" s="200" t="s">
        <v>2122</v>
      </c>
      <c r="Y367" s="135" t="s">
        <v>2122</v>
      </c>
      <c r="Z367" s="225" t="s">
        <v>2122</v>
      </c>
      <c r="AA367" s="201" t="s">
        <v>2122</v>
      </c>
      <c r="AB367" s="135" t="s">
        <v>2122</v>
      </c>
      <c r="AC367" s="225" t="s">
        <v>2122</v>
      </c>
      <c r="AD367" s="454" t="s">
        <v>2122</v>
      </c>
    </row>
    <row r="368" spans="1:30" x14ac:dyDescent="0.25">
      <c r="A368" s="978">
        <f>B368+1000</f>
        <v>1109</v>
      </c>
      <c r="B368" s="511">
        <v>109</v>
      </c>
      <c r="C368" s="61">
        <v>5</v>
      </c>
      <c r="D368" s="455">
        <v>384</v>
      </c>
      <c r="E368" s="221">
        <v>0</v>
      </c>
      <c r="F368" s="61">
        <v>0</v>
      </c>
      <c r="G368" s="718">
        <v>0</v>
      </c>
      <c r="H368" s="718">
        <v>0</v>
      </c>
      <c r="I368" s="589">
        <v>14.5</v>
      </c>
      <c r="J368" s="661">
        <v>1</v>
      </c>
      <c r="K368" s="133" t="s">
        <v>2122</v>
      </c>
      <c r="L368" s="133" t="s">
        <v>2122</v>
      </c>
      <c r="M368" s="193">
        <v>14.5</v>
      </c>
      <c r="N368" s="237">
        <v>2.7241379310344827</v>
      </c>
      <c r="O368" s="61">
        <v>16</v>
      </c>
      <c r="P368" s="362" t="s">
        <v>2122</v>
      </c>
      <c r="Q368" s="244" t="s">
        <v>2122</v>
      </c>
      <c r="R368" s="133" t="s">
        <v>2122</v>
      </c>
      <c r="S368" s="518">
        <v>2</v>
      </c>
      <c r="T368" s="519">
        <v>42355</v>
      </c>
      <c r="U368" s="520">
        <v>26</v>
      </c>
      <c r="V368" s="135" t="s">
        <v>2122</v>
      </c>
      <c r="W368" s="133" t="s">
        <v>2122</v>
      </c>
      <c r="X368" s="200" t="s">
        <v>2122</v>
      </c>
      <c r="Y368" s="135" t="s">
        <v>2122</v>
      </c>
      <c r="Z368" s="225" t="s">
        <v>2122</v>
      </c>
      <c r="AA368" s="201" t="s">
        <v>2122</v>
      </c>
      <c r="AB368" s="135" t="s">
        <v>2122</v>
      </c>
      <c r="AC368" s="225" t="s">
        <v>2122</v>
      </c>
      <c r="AD368" s="454" t="s">
        <v>2122</v>
      </c>
    </row>
    <row r="369" spans="1:30" x14ac:dyDescent="0.25">
      <c r="A369" s="978">
        <f>B369+1000</f>
        <v>1110</v>
      </c>
      <c r="B369" s="511">
        <v>110</v>
      </c>
      <c r="C369" s="61">
        <v>5</v>
      </c>
      <c r="D369" s="902">
        <v>385</v>
      </c>
      <c r="E369" s="274">
        <v>0</v>
      </c>
      <c r="F369" s="61">
        <v>0</v>
      </c>
      <c r="G369" s="718">
        <v>0</v>
      </c>
      <c r="H369" s="718">
        <v>0</v>
      </c>
      <c r="I369" s="589">
        <v>11.3</v>
      </c>
      <c r="J369" s="663">
        <v>1</v>
      </c>
      <c r="K369" s="133" t="s">
        <v>2122</v>
      </c>
      <c r="L369" s="133" t="s">
        <v>2122</v>
      </c>
      <c r="M369" s="193">
        <v>25.4</v>
      </c>
      <c r="N369" s="237" t="s">
        <v>2122</v>
      </c>
      <c r="O369" s="61" t="s">
        <v>2122</v>
      </c>
      <c r="P369" s="362" t="s">
        <v>2122</v>
      </c>
      <c r="Q369" s="244" t="s">
        <v>2122</v>
      </c>
      <c r="R369" s="133" t="s">
        <v>2122</v>
      </c>
      <c r="S369" s="518">
        <v>0</v>
      </c>
      <c r="T369" s="519">
        <v>43558</v>
      </c>
      <c r="U369" s="520">
        <v>66</v>
      </c>
      <c r="V369" s="135" t="s">
        <v>2122</v>
      </c>
      <c r="W369" s="133" t="s">
        <v>2122</v>
      </c>
      <c r="X369" s="200" t="s">
        <v>2122</v>
      </c>
      <c r="Y369" s="135" t="s">
        <v>2122</v>
      </c>
      <c r="Z369" s="225" t="s">
        <v>2122</v>
      </c>
      <c r="AA369" s="201" t="s">
        <v>2122</v>
      </c>
      <c r="AB369" s="135" t="s">
        <v>2122</v>
      </c>
      <c r="AC369" s="225" t="s">
        <v>2122</v>
      </c>
      <c r="AD369" s="454" t="s">
        <v>2122</v>
      </c>
    </row>
    <row r="370" spans="1:30" x14ac:dyDescent="0.25">
      <c r="A370" s="978">
        <f>B370+1000</f>
        <v>1111</v>
      </c>
      <c r="B370" s="735">
        <v>111</v>
      </c>
      <c r="C370" s="27">
        <v>5</v>
      </c>
      <c r="D370" s="455">
        <v>534</v>
      </c>
      <c r="E370" s="27">
        <v>1</v>
      </c>
      <c r="F370" s="27">
        <v>1</v>
      </c>
      <c r="G370" s="113" t="s">
        <v>2122</v>
      </c>
      <c r="H370" s="113" t="s">
        <v>2122</v>
      </c>
      <c r="I370" s="743">
        <v>11.4</v>
      </c>
      <c r="J370" s="113" t="s">
        <v>2122</v>
      </c>
      <c r="K370" s="28" t="s">
        <v>2122</v>
      </c>
      <c r="L370" s="28" t="s">
        <v>2122</v>
      </c>
      <c r="M370" s="73" t="s">
        <v>2122</v>
      </c>
      <c r="N370" s="75" t="s">
        <v>2122</v>
      </c>
      <c r="O370" s="86" t="s">
        <v>2122</v>
      </c>
      <c r="P370" s="50" t="s">
        <v>2122</v>
      </c>
      <c r="Q370" s="49" t="s">
        <v>2122</v>
      </c>
      <c r="R370" s="28" t="s">
        <v>2122</v>
      </c>
      <c r="S370" s="50" t="s">
        <v>2122</v>
      </c>
      <c r="T370" s="27" t="s">
        <v>2122</v>
      </c>
      <c r="U370" s="27" t="s">
        <v>2122</v>
      </c>
      <c r="V370" s="58" t="s">
        <v>2122</v>
      </c>
      <c r="W370" s="28" t="s">
        <v>2122</v>
      </c>
      <c r="X370" s="50" t="s">
        <v>2122</v>
      </c>
      <c r="Y370" s="58" t="s">
        <v>2122</v>
      </c>
      <c r="Z370" s="59" t="s">
        <v>2122</v>
      </c>
      <c r="AA370" s="51" t="s">
        <v>2122</v>
      </c>
      <c r="AB370" s="58" t="s">
        <v>2122</v>
      </c>
      <c r="AC370" s="59" t="s">
        <v>2122</v>
      </c>
      <c r="AD370" s="148" t="s">
        <v>2122</v>
      </c>
    </row>
    <row r="371" spans="1:30" x14ac:dyDescent="0.25">
      <c r="A371" s="978">
        <f>B371+1000</f>
        <v>1112</v>
      </c>
      <c r="B371" s="511">
        <v>112</v>
      </c>
      <c r="C371" s="61">
        <v>5</v>
      </c>
      <c r="D371" s="455">
        <v>386</v>
      </c>
      <c r="E371" s="221">
        <v>0</v>
      </c>
      <c r="F371" s="61">
        <v>0</v>
      </c>
      <c r="G371" s="718">
        <v>0</v>
      </c>
      <c r="H371" s="718">
        <v>0</v>
      </c>
      <c r="I371" s="589">
        <v>17.2</v>
      </c>
      <c r="J371" s="663">
        <v>1</v>
      </c>
      <c r="K371" s="133" t="s">
        <v>2122</v>
      </c>
      <c r="L371" s="133" t="s">
        <v>2122</v>
      </c>
      <c r="M371" s="193">
        <v>15</v>
      </c>
      <c r="N371" s="237" t="s">
        <v>2122</v>
      </c>
      <c r="O371" s="61">
        <v>12</v>
      </c>
      <c r="P371" s="362" t="s">
        <v>2122</v>
      </c>
      <c r="Q371" s="244" t="s">
        <v>2122</v>
      </c>
      <c r="R371" s="133" t="s">
        <v>2122</v>
      </c>
      <c r="S371" s="518">
        <v>0</v>
      </c>
      <c r="T371" s="519">
        <v>43515</v>
      </c>
      <c r="U371" s="520">
        <v>64</v>
      </c>
      <c r="V371" s="135" t="s">
        <v>2122</v>
      </c>
      <c r="W371" s="133" t="s">
        <v>2122</v>
      </c>
      <c r="X371" s="200" t="s">
        <v>2122</v>
      </c>
      <c r="Y371" s="135" t="s">
        <v>2122</v>
      </c>
      <c r="Z371" s="225" t="s">
        <v>2122</v>
      </c>
      <c r="AA371" s="201" t="s">
        <v>2122</v>
      </c>
      <c r="AB371" s="135" t="s">
        <v>2122</v>
      </c>
      <c r="AC371" s="225" t="s">
        <v>2122</v>
      </c>
      <c r="AD371" s="454" t="s">
        <v>2122</v>
      </c>
    </row>
    <row r="372" spans="1:30" x14ac:dyDescent="0.25">
      <c r="A372" s="978">
        <f>B372+1000</f>
        <v>1113</v>
      </c>
      <c r="B372" s="511">
        <v>113</v>
      </c>
      <c r="C372" s="61">
        <v>5</v>
      </c>
      <c r="D372" s="455">
        <v>387</v>
      </c>
      <c r="E372" s="221">
        <v>0</v>
      </c>
      <c r="F372" s="61">
        <v>1</v>
      </c>
      <c r="G372" s="718">
        <v>0</v>
      </c>
      <c r="H372" s="718">
        <v>0</v>
      </c>
      <c r="I372" s="589">
        <v>13.7</v>
      </c>
      <c r="J372" s="661">
        <v>0</v>
      </c>
      <c r="K372" s="133" t="s">
        <v>2122</v>
      </c>
      <c r="L372" s="133" t="s">
        <v>2122</v>
      </c>
      <c r="M372" s="193">
        <v>41</v>
      </c>
      <c r="N372" s="237" t="s">
        <v>2122</v>
      </c>
      <c r="O372" s="61">
        <v>16</v>
      </c>
      <c r="P372" s="362" t="s">
        <v>2122</v>
      </c>
      <c r="Q372" s="244" t="s">
        <v>2122</v>
      </c>
      <c r="R372" s="133" t="s">
        <v>2122</v>
      </c>
      <c r="S372" s="518">
        <v>0</v>
      </c>
      <c r="T372" s="519" t="s">
        <v>2122</v>
      </c>
      <c r="U372" s="520" t="s">
        <v>2122</v>
      </c>
      <c r="V372" s="135" t="s">
        <v>2122</v>
      </c>
      <c r="W372" s="133" t="s">
        <v>2122</v>
      </c>
      <c r="X372" s="200" t="s">
        <v>2122</v>
      </c>
      <c r="Y372" s="135" t="s">
        <v>2122</v>
      </c>
      <c r="Z372" s="225" t="s">
        <v>2122</v>
      </c>
      <c r="AA372" s="201" t="s">
        <v>2122</v>
      </c>
      <c r="AB372" s="135" t="s">
        <v>2122</v>
      </c>
      <c r="AC372" s="225" t="s">
        <v>2122</v>
      </c>
      <c r="AD372" s="454" t="s">
        <v>2122</v>
      </c>
    </row>
    <row r="373" spans="1:30" x14ac:dyDescent="0.25">
      <c r="A373" s="978">
        <f>B373+1000</f>
        <v>1114</v>
      </c>
      <c r="B373" s="511">
        <v>114</v>
      </c>
      <c r="C373" s="61">
        <v>5</v>
      </c>
      <c r="D373" s="902">
        <v>388</v>
      </c>
      <c r="E373" s="221">
        <v>0</v>
      </c>
      <c r="F373" s="61">
        <v>1</v>
      </c>
      <c r="G373" s="718">
        <v>0</v>
      </c>
      <c r="H373" s="718">
        <v>0</v>
      </c>
      <c r="I373" s="589">
        <v>15.5</v>
      </c>
      <c r="J373" s="661">
        <v>1</v>
      </c>
      <c r="K373" s="133" t="s">
        <v>2122</v>
      </c>
      <c r="L373" s="133" t="s">
        <v>2122</v>
      </c>
      <c r="M373" s="193">
        <v>27</v>
      </c>
      <c r="N373" s="237">
        <v>1.3095238095238095</v>
      </c>
      <c r="O373" s="61">
        <v>11</v>
      </c>
      <c r="P373" s="362" t="s">
        <v>2122</v>
      </c>
      <c r="Q373" s="244" t="s">
        <v>2122</v>
      </c>
      <c r="R373" s="133" t="s">
        <v>2122</v>
      </c>
      <c r="S373" s="518">
        <v>1</v>
      </c>
      <c r="T373" s="519">
        <v>41901</v>
      </c>
      <c r="U373" s="520">
        <v>11</v>
      </c>
      <c r="V373" s="135" t="s">
        <v>2122</v>
      </c>
      <c r="W373" s="133" t="s">
        <v>2122</v>
      </c>
      <c r="X373" s="200" t="s">
        <v>2122</v>
      </c>
      <c r="Y373" s="135" t="s">
        <v>2122</v>
      </c>
      <c r="Z373" s="225" t="s">
        <v>2122</v>
      </c>
      <c r="AA373" s="201" t="s">
        <v>2122</v>
      </c>
      <c r="AB373" s="135" t="s">
        <v>2122</v>
      </c>
      <c r="AC373" s="225" t="s">
        <v>2122</v>
      </c>
      <c r="AD373" s="454" t="s">
        <v>2122</v>
      </c>
    </row>
    <row r="374" spans="1:30" x14ac:dyDescent="0.25">
      <c r="A374" s="978">
        <f>B374+1000</f>
        <v>1115</v>
      </c>
      <c r="B374" s="511">
        <v>115</v>
      </c>
      <c r="C374" s="61">
        <v>5</v>
      </c>
      <c r="D374" s="455">
        <v>389</v>
      </c>
      <c r="E374" s="274">
        <v>0</v>
      </c>
      <c r="F374" s="61">
        <v>0</v>
      </c>
      <c r="G374" s="718">
        <v>0</v>
      </c>
      <c r="H374" s="718">
        <v>0</v>
      </c>
      <c r="I374" s="589">
        <v>14.8</v>
      </c>
      <c r="J374" s="661">
        <v>0</v>
      </c>
      <c r="K374" s="133" t="s">
        <v>2122</v>
      </c>
      <c r="L374" s="133" t="s">
        <v>2122</v>
      </c>
      <c r="M374" s="193">
        <v>33</v>
      </c>
      <c r="N374" s="237">
        <v>0.63076923076923075</v>
      </c>
      <c r="O374" s="61" t="s">
        <v>2122</v>
      </c>
      <c r="P374" s="362" t="s">
        <v>2122</v>
      </c>
      <c r="Q374" s="244" t="s">
        <v>2122</v>
      </c>
      <c r="R374" s="133" t="s">
        <v>2122</v>
      </c>
      <c r="S374" s="518">
        <v>0</v>
      </c>
      <c r="T374" s="519">
        <v>43511</v>
      </c>
      <c r="U374" s="520">
        <v>64</v>
      </c>
      <c r="V374" s="135" t="s">
        <v>2122</v>
      </c>
      <c r="W374" s="133" t="s">
        <v>2122</v>
      </c>
      <c r="X374" s="200" t="s">
        <v>2122</v>
      </c>
      <c r="Y374" s="135" t="s">
        <v>2122</v>
      </c>
      <c r="Z374" s="225" t="s">
        <v>2122</v>
      </c>
      <c r="AA374" s="201" t="s">
        <v>2122</v>
      </c>
      <c r="AB374" s="135" t="s">
        <v>2122</v>
      </c>
      <c r="AC374" s="225" t="s">
        <v>2122</v>
      </c>
      <c r="AD374" s="454" t="s">
        <v>2122</v>
      </c>
    </row>
    <row r="375" spans="1:30" x14ac:dyDescent="0.25">
      <c r="A375" s="978">
        <f>B375+1000</f>
        <v>1117</v>
      </c>
      <c r="B375" s="511">
        <v>117</v>
      </c>
      <c r="C375" s="61">
        <v>5</v>
      </c>
      <c r="D375" s="455">
        <v>390</v>
      </c>
      <c r="E375" s="221">
        <v>0</v>
      </c>
      <c r="F375" s="61">
        <v>0</v>
      </c>
      <c r="G375" s="718">
        <v>0</v>
      </c>
      <c r="H375" s="718">
        <v>1</v>
      </c>
      <c r="I375" s="589">
        <v>15.9</v>
      </c>
      <c r="J375" s="661">
        <v>1</v>
      </c>
      <c r="K375" s="133" t="s">
        <v>2122</v>
      </c>
      <c r="L375" s="133" t="s">
        <v>2122</v>
      </c>
      <c r="M375" s="193">
        <v>15.4</v>
      </c>
      <c r="N375" s="237" t="s">
        <v>2122</v>
      </c>
      <c r="O375" s="61">
        <v>15</v>
      </c>
      <c r="P375" s="362" t="s">
        <v>2122</v>
      </c>
      <c r="Q375" s="244" t="s">
        <v>2122</v>
      </c>
      <c r="R375" s="133" t="s">
        <v>2122</v>
      </c>
      <c r="S375" s="518">
        <v>1</v>
      </c>
      <c r="T375" s="519">
        <v>41650</v>
      </c>
      <c r="U375" s="520">
        <v>3</v>
      </c>
      <c r="V375" s="135" t="s">
        <v>2122</v>
      </c>
      <c r="W375" s="133" t="s">
        <v>2122</v>
      </c>
      <c r="X375" s="200" t="s">
        <v>2122</v>
      </c>
      <c r="Y375" s="135" t="s">
        <v>2122</v>
      </c>
      <c r="Z375" s="225" t="s">
        <v>2122</v>
      </c>
      <c r="AA375" s="201" t="s">
        <v>2122</v>
      </c>
      <c r="AB375" s="135" t="s">
        <v>2122</v>
      </c>
      <c r="AC375" s="225" t="s">
        <v>2122</v>
      </c>
      <c r="AD375" s="454" t="s">
        <v>2122</v>
      </c>
    </row>
    <row r="376" spans="1:30" x14ac:dyDescent="0.25">
      <c r="A376" s="978">
        <f>B376+1000</f>
        <v>1118</v>
      </c>
      <c r="B376" s="511">
        <v>118</v>
      </c>
      <c r="C376" s="61">
        <v>5</v>
      </c>
      <c r="D376" s="902">
        <v>391</v>
      </c>
      <c r="E376" s="221">
        <v>0</v>
      </c>
      <c r="F376" s="61">
        <v>0</v>
      </c>
      <c r="G376" s="718">
        <v>1</v>
      </c>
      <c r="H376" s="718">
        <v>0</v>
      </c>
      <c r="I376" s="589">
        <v>11.5</v>
      </c>
      <c r="J376" s="661">
        <v>1</v>
      </c>
      <c r="K376" s="133" t="s">
        <v>2122</v>
      </c>
      <c r="L376" s="133" t="s">
        <v>2122</v>
      </c>
      <c r="M376" s="193">
        <v>33</v>
      </c>
      <c r="N376" s="237">
        <v>2.8125</v>
      </c>
      <c r="O376" s="61">
        <v>12</v>
      </c>
      <c r="P376" s="362" t="s">
        <v>2122</v>
      </c>
      <c r="Q376" s="244" t="s">
        <v>2122</v>
      </c>
      <c r="R376" s="133" t="s">
        <v>2122</v>
      </c>
      <c r="S376" s="518">
        <v>1</v>
      </c>
      <c r="T376" s="519">
        <v>41595</v>
      </c>
      <c r="U376" s="520">
        <v>1</v>
      </c>
      <c r="V376" s="135" t="s">
        <v>2122</v>
      </c>
      <c r="W376" s="133" t="s">
        <v>2122</v>
      </c>
      <c r="X376" s="200" t="s">
        <v>2122</v>
      </c>
      <c r="Y376" s="135" t="s">
        <v>2122</v>
      </c>
      <c r="Z376" s="225" t="s">
        <v>2122</v>
      </c>
      <c r="AA376" s="201" t="s">
        <v>2122</v>
      </c>
      <c r="AB376" s="135" t="s">
        <v>2122</v>
      </c>
      <c r="AC376" s="225" t="s">
        <v>2122</v>
      </c>
      <c r="AD376" s="454" t="s">
        <v>2122</v>
      </c>
    </row>
    <row r="377" spans="1:30" x14ac:dyDescent="0.25">
      <c r="A377" s="978">
        <f>B377+1000</f>
        <v>1120</v>
      </c>
      <c r="B377" s="511">
        <v>120</v>
      </c>
      <c r="C377" s="61">
        <v>5</v>
      </c>
      <c r="D377" s="455">
        <v>392</v>
      </c>
      <c r="E377" s="221">
        <v>0</v>
      </c>
      <c r="F377" s="61">
        <v>0</v>
      </c>
      <c r="G377" s="718">
        <v>0</v>
      </c>
      <c r="H377" s="718">
        <v>0</v>
      </c>
      <c r="I377" s="589">
        <v>14.4</v>
      </c>
      <c r="J377" s="663">
        <v>1</v>
      </c>
      <c r="K377" s="133" t="s">
        <v>2122</v>
      </c>
      <c r="L377" s="133" t="s">
        <v>2122</v>
      </c>
      <c r="M377" s="193">
        <v>19</v>
      </c>
      <c r="N377" s="237" t="s">
        <v>2122</v>
      </c>
      <c r="O377" s="61">
        <v>17</v>
      </c>
      <c r="P377" s="362" t="s">
        <v>2122</v>
      </c>
      <c r="Q377" s="244" t="s">
        <v>2122</v>
      </c>
      <c r="R377" s="133" t="s">
        <v>2122</v>
      </c>
      <c r="S377" s="518">
        <v>1</v>
      </c>
      <c r="T377" s="519">
        <v>43601</v>
      </c>
      <c r="U377" s="520">
        <v>67</v>
      </c>
      <c r="V377" s="135" t="s">
        <v>2122</v>
      </c>
      <c r="W377" s="133" t="s">
        <v>2122</v>
      </c>
      <c r="X377" s="200" t="s">
        <v>2122</v>
      </c>
      <c r="Y377" s="135" t="s">
        <v>2122</v>
      </c>
      <c r="Z377" s="225" t="s">
        <v>2122</v>
      </c>
      <c r="AA377" s="201" t="s">
        <v>2122</v>
      </c>
      <c r="AB377" s="135" t="s">
        <v>2122</v>
      </c>
      <c r="AC377" s="225" t="s">
        <v>2122</v>
      </c>
      <c r="AD377" s="454" t="s">
        <v>2122</v>
      </c>
    </row>
    <row r="378" spans="1:30" x14ac:dyDescent="0.25">
      <c r="A378" s="978">
        <f>B378+1000</f>
        <v>1122</v>
      </c>
      <c r="B378" s="511">
        <v>122</v>
      </c>
      <c r="C378" s="61">
        <v>5</v>
      </c>
      <c r="D378" s="455">
        <v>393</v>
      </c>
      <c r="E378" s="274">
        <v>0</v>
      </c>
      <c r="F378" s="61">
        <v>0</v>
      </c>
      <c r="G378" s="718">
        <v>1</v>
      </c>
      <c r="H378" s="718">
        <v>0</v>
      </c>
      <c r="I378" s="589">
        <v>9</v>
      </c>
      <c r="J378" s="661">
        <v>1</v>
      </c>
      <c r="K378" s="133" t="s">
        <v>2122</v>
      </c>
      <c r="L378" s="133" t="s">
        <v>2122</v>
      </c>
      <c r="M378" s="193">
        <v>32</v>
      </c>
      <c r="N378" s="237" t="s">
        <v>2122</v>
      </c>
      <c r="O378" s="61">
        <v>16</v>
      </c>
      <c r="P378" s="362" t="s">
        <v>2122</v>
      </c>
      <c r="Q378" s="244" t="s">
        <v>2122</v>
      </c>
      <c r="R378" s="133" t="s">
        <v>2122</v>
      </c>
      <c r="S378" s="518">
        <v>1</v>
      </c>
      <c r="T378" s="519">
        <v>41567</v>
      </c>
      <c r="U378" s="520">
        <v>0</v>
      </c>
      <c r="V378" s="135" t="s">
        <v>2122</v>
      </c>
      <c r="W378" s="133" t="s">
        <v>2122</v>
      </c>
      <c r="X378" s="200" t="s">
        <v>2122</v>
      </c>
      <c r="Y378" s="135" t="s">
        <v>2122</v>
      </c>
      <c r="Z378" s="225" t="s">
        <v>2122</v>
      </c>
      <c r="AA378" s="201" t="s">
        <v>2122</v>
      </c>
      <c r="AB378" s="135" t="s">
        <v>2122</v>
      </c>
      <c r="AC378" s="225" t="s">
        <v>2122</v>
      </c>
      <c r="AD378" s="454" t="s">
        <v>2122</v>
      </c>
    </row>
    <row r="379" spans="1:30" x14ac:dyDescent="0.25">
      <c r="A379" s="978">
        <f>B379+1000</f>
        <v>1123</v>
      </c>
      <c r="B379" s="511">
        <v>123</v>
      </c>
      <c r="C379" s="61">
        <v>5</v>
      </c>
      <c r="D379" s="902">
        <v>394</v>
      </c>
      <c r="E379" s="221">
        <v>0</v>
      </c>
      <c r="F379" s="61">
        <v>1</v>
      </c>
      <c r="G379" s="718">
        <v>0</v>
      </c>
      <c r="H379" s="718">
        <v>0</v>
      </c>
      <c r="I379" s="589">
        <v>13.4</v>
      </c>
      <c r="J379" s="661">
        <v>1</v>
      </c>
      <c r="K379" s="133" t="s">
        <v>2122</v>
      </c>
      <c r="L379" s="133" t="s">
        <v>2122</v>
      </c>
      <c r="M379" s="193">
        <v>20</v>
      </c>
      <c r="N379" s="237" t="s">
        <v>2122</v>
      </c>
      <c r="O379" s="61">
        <v>15</v>
      </c>
      <c r="P379" s="362" t="s">
        <v>2122</v>
      </c>
      <c r="Q379" s="244" t="s">
        <v>2122</v>
      </c>
      <c r="R379" s="133" t="s">
        <v>2122</v>
      </c>
      <c r="S379" s="518">
        <v>2</v>
      </c>
      <c r="T379" s="519">
        <v>42011</v>
      </c>
      <c r="U379" s="520">
        <v>14</v>
      </c>
      <c r="V379" s="135" t="s">
        <v>2122</v>
      </c>
      <c r="W379" s="133" t="s">
        <v>2122</v>
      </c>
      <c r="X379" s="200" t="s">
        <v>2122</v>
      </c>
      <c r="Y379" s="135" t="s">
        <v>2122</v>
      </c>
      <c r="Z379" s="225" t="s">
        <v>2122</v>
      </c>
      <c r="AA379" s="201" t="s">
        <v>2122</v>
      </c>
      <c r="AB379" s="135" t="s">
        <v>2122</v>
      </c>
      <c r="AC379" s="225" t="s">
        <v>2122</v>
      </c>
      <c r="AD379" s="454" t="s">
        <v>2122</v>
      </c>
    </row>
    <row r="380" spans="1:30" x14ac:dyDescent="0.25">
      <c r="A380" s="978">
        <f>B380+1000</f>
        <v>1124</v>
      </c>
      <c r="B380" s="511">
        <v>124</v>
      </c>
      <c r="C380" s="61">
        <v>5</v>
      </c>
      <c r="D380" s="455">
        <v>395</v>
      </c>
      <c r="E380" s="221">
        <v>0</v>
      </c>
      <c r="F380" s="61">
        <v>0</v>
      </c>
      <c r="G380" s="718">
        <v>1</v>
      </c>
      <c r="H380" s="718">
        <v>1</v>
      </c>
      <c r="I380" s="589">
        <v>9.1</v>
      </c>
      <c r="J380" s="661">
        <v>1</v>
      </c>
      <c r="K380" s="133" t="s">
        <v>2122</v>
      </c>
      <c r="L380" s="133" t="s">
        <v>2122</v>
      </c>
      <c r="M380" s="193">
        <v>30</v>
      </c>
      <c r="N380" s="237" t="s">
        <v>2122</v>
      </c>
      <c r="O380" s="61" t="s">
        <v>2122</v>
      </c>
      <c r="P380" s="362" t="s">
        <v>2122</v>
      </c>
      <c r="Q380" s="244" t="s">
        <v>2122</v>
      </c>
      <c r="R380" s="133" t="s">
        <v>2122</v>
      </c>
      <c r="S380" s="518">
        <v>1</v>
      </c>
      <c r="T380" s="519">
        <v>43079</v>
      </c>
      <c r="U380" s="520">
        <v>50</v>
      </c>
      <c r="V380" s="135" t="s">
        <v>2122</v>
      </c>
      <c r="W380" s="133" t="s">
        <v>2122</v>
      </c>
      <c r="X380" s="200" t="s">
        <v>2122</v>
      </c>
      <c r="Y380" s="135" t="s">
        <v>2122</v>
      </c>
      <c r="Z380" s="225" t="s">
        <v>2122</v>
      </c>
      <c r="AA380" s="201" t="s">
        <v>2122</v>
      </c>
      <c r="AB380" s="135" t="s">
        <v>2122</v>
      </c>
      <c r="AC380" s="225" t="s">
        <v>2122</v>
      </c>
      <c r="AD380" s="454" t="s">
        <v>2122</v>
      </c>
    </row>
    <row r="381" spans="1:30" x14ac:dyDescent="0.25">
      <c r="A381" s="978">
        <f>B381+1000</f>
        <v>1125</v>
      </c>
      <c r="B381" s="511">
        <v>125</v>
      </c>
      <c r="C381" s="61">
        <v>5</v>
      </c>
      <c r="D381" s="455">
        <v>396</v>
      </c>
      <c r="E381" s="221">
        <v>0</v>
      </c>
      <c r="F381" s="61">
        <v>0</v>
      </c>
      <c r="G381" s="718">
        <v>0</v>
      </c>
      <c r="H381" s="718">
        <v>0</v>
      </c>
      <c r="I381" s="589">
        <v>12.8</v>
      </c>
      <c r="J381" s="661">
        <v>1</v>
      </c>
      <c r="K381" s="133" t="s">
        <v>2122</v>
      </c>
      <c r="L381" s="133" t="s">
        <v>2122</v>
      </c>
      <c r="M381" s="193">
        <v>34</v>
      </c>
      <c r="N381" s="237" t="s">
        <v>2122</v>
      </c>
      <c r="O381" s="61" t="s">
        <v>2122</v>
      </c>
      <c r="P381" s="362" t="s">
        <v>2122</v>
      </c>
      <c r="Q381" s="244" t="s">
        <v>2122</v>
      </c>
      <c r="R381" s="133" t="s">
        <v>2122</v>
      </c>
      <c r="S381" s="518">
        <v>1</v>
      </c>
      <c r="T381" s="519">
        <v>41591</v>
      </c>
      <c r="U381" s="520">
        <v>1</v>
      </c>
      <c r="V381" s="135" t="s">
        <v>2122</v>
      </c>
      <c r="W381" s="133" t="s">
        <v>2122</v>
      </c>
      <c r="X381" s="200" t="s">
        <v>2122</v>
      </c>
      <c r="Y381" s="135" t="s">
        <v>2122</v>
      </c>
      <c r="Z381" s="225" t="s">
        <v>2122</v>
      </c>
      <c r="AA381" s="201" t="s">
        <v>2122</v>
      </c>
      <c r="AB381" s="135" t="s">
        <v>2122</v>
      </c>
      <c r="AC381" s="225" t="s">
        <v>2122</v>
      </c>
      <c r="AD381" s="454" t="s">
        <v>2122</v>
      </c>
    </row>
    <row r="382" spans="1:30" x14ac:dyDescent="0.25">
      <c r="A382" s="978">
        <f>B382+1000</f>
        <v>1126</v>
      </c>
      <c r="B382" s="735">
        <v>126</v>
      </c>
      <c r="C382" s="27">
        <v>5</v>
      </c>
      <c r="D382" s="455">
        <v>536</v>
      </c>
      <c r="E382" s="27">
        <v>1</v>
      </c>
      <c r="F382" s="27">
        <v>1</v>
      </c>
      <c r="G382" s="113" t="s">
        <v>2122</v>
      </c>
      <c r="H382" s="113" t="s">
        <v>2122</v>
      </c>
      <c r="I382" s="743">
        <v>15.2</v>
      </c>
      <c r="J382" s="113" t="s">
        <v>2122</v>
      </c>
      <c r="K382" s="28" t="s">
        <v>2122</v>
      </c>
      <c r="L382" s="28" t="s">
        <v>2122</v>
      </c>
      <c r="M382" s="73" t="s">
        <v>2122</v>
      </c>
      <c r="N382" s="75" t="s">
        <v>2122</v>
      </c>
      <c r="O382" s="86" t="s">
        <v>2122</v>
      </c>
      <c r="P382" s="50" t="s">
        <v>2122</v>
      </c>
      <c r="Q382" s="49" t="s">
        <v>2122</v>
      </c>
      <c r="R382" s="28" t="s">
        <v>2122</v>
      </c>
      <c r="S382" s="50" t="s">
        <v>2122</v>
      </c>
      <c r="T382" s="27" t="s">
        <v>2122</v>
      </c>
      <c r="U382" s="27" t="s">
        <v>2122</v>
      </c>
      <c r="V382" s="58" t="s">
        <v>2122</v>
      </c>
      <c r="W382" s="28" t="s">
        <v>2122</v>
      </c>
      <c r="X382" s="50" t="s">
        <v>2122</v>
      </c>
      <c r="Y382" s="58" t="s">
        <v>2122</v>
      </c>
      <c r="Z382" s="59" t="s">
        <v>2122</v>
      </c>
      <c r="AA382" s="51" t="s">
        <v>2122</v>
      </c>
      <c r="AB382" s="58" t="s">
        <v>2122</v>
      </c>
      <c r="AC382" s="59" t="s">
        <v>2122</v>
      </c>
      <c r="AD382" s="148" t="s">
        <v>2122</v>
      </c>
    </row>
    <row r="383" spans="1:30" x14ac:dyDescent="0.25">
      <c r="A383" s="978">
        <f>B383+1000</f>
        <v>1127</v>
      </c>
      <c r="B383" s="511">
        <v>127</v>
      </c>
      <c r="C383" s="61">
        <v>5</v>
      </c>
      <c r="D383" s="902">
        <v>397</v>
      </c>
      <c r="E383" s="274">
        <v>0</v>
      </c>
      <c r="F383" s="61">
        <v>1</v>
      </c>
      <c r="G383" s="718">
        <v>0</v>
      </c>
      <c r="H383" s="718">
        <v>0</v>
      </c>
      <c r="I383" s="589">
        <v>13.9</v>
      </c>
      <c r="J383" s="661">
        <v>1</v>
      </c>
      <c r="K383" s="133" t="s">
        <v>2122</v>
      </c>
      <c r="L383" s="133" t="s">
        <v>2122</v>
      </c>
      <c r="M383" s="193">
        <v>26</v>
      </c>
      <c r="N383" s="237" t="s">
        <v>2122</v>
      </c>
      <c r="O383" s="61">
        <v>15</v>
      </c>
      <c r="P383" s="362" t="s">
        <v>2122</v>
      </c>
      <c r="Q383" s="244" t="s">
        <v>2122</v>
      </c>
      <c r="R383" s="133" t="s">
        <v>2122</v>
      </c>
      <c r="S383" s="518">
        <v>0</v>
      </c>
      <c r="T383" s="519">
        <v>43548</v>
      </c>
      <c r="U383" s="520">
        <v>65</v>
      </c>
      <c r="V383" s="135" t="s">
        <v>2122</v>
      </c>
      <c r="W383" s="133" t="s">
        <v>2122</v>
      </c>
      <c r="X383" s="200" t="s">
        <v>2122</v>
      </c>
      <c r="Y383" s="135" t="s">
        <v>2122</v>
      </c>
      <c r="Z383" s="225" t="s">
        <v>2122</v>
      </c>
      <c r="AA383" s="201" t="s">
        <v>2122</v>
      </c>
      <c r="AB383" s="135" t="s">
        <v>2122</v>
      </c>
      <c r="AC383" s="225" t="s">
        <v>2122</v>
      </c>
      <c r="AD383" s="454" t="s">
        <v>2122</v>
      </c>
    </row>
    <row r="384" spans="1:30" x14ac:dyDescent="0.25">
      <c r="A384" s="978">
        <f>B384+1000</f>
        <v>1128</v>
      </c>
      <c r="B384" s="511">
        <v>128</v>
      </c>
      <c r="C384" s="61">
        <v>5</v>
      </c>
      <c r="D384" s="455">
        <v>398</v>
      </c>
      <c r="E384" s="221">
        <v>0</v>
      </c>
      <c r="F384" s="61">
        <v>1</v>
      </c>
      <c r="G384" s="718">
        <v>0</v>
      </c>
      <c r="H384" s="718">
        <v>0</v>
      </c>
      <c r="I384" s="589">
        <v>11.6</v>
      </c>
      <c r="J384" s="661">
        <v>0</v>
      </c>
      <c r="K384" s="133" t="s">
        <v>2122</v>
      </c>
      <c r="L384" s="133" t="s">
        <v>2122</v>
      </c>
      <c r="M384" s="193">
        <v>17</v>
      </c>
      <c r="N384" s="237">
        <v>0.62162162162162204</v>
      </c>
      <c r="O384" s="61" t="s">
        <v>2122</v>
      </c>
      <c r="P384" s="362" t="s">
        <v>2122</v>
      </c>
      <c r="Q384" s="244" t="s">
        <v>2122</v>
      </c>
      <c r="R384" s="133" t="s">
        <v>2122</v>
      </c>
      <c r="S384" s="518">
        <v>1</v>
      </c>
      <c r="T384" s="519">
        <v>42290</v>
      </c>
      <c r="U384" s="520">
        <v>23</v>
      </c>
      <c r="V384" s="135" t="s">
        <v>2122</v>
      </c>
      <c r="W384" s="133" t="s">
        <v>2122</v>
      </c>
      <c r="X384" s="200" t="s">
        <v>2122</v>
      </c>
      <c r="Y384" s="135" t="s">
        <v>2122</v>
      </c>
      <c r="Z384" s="225" t="s">
        <v>2122</v>
      </c>
      <c r="AA384" s="201" t="s">
        <v>2122</v>
      </c>
      <c r="AB384" s="135" t="s">
        <v>2122</v>
      </c>
      <c r="AC384" s="225" t="s">
        <v>2122</v>
      </c>
      <c r="AD384" s="454" t="s">
        <v>2122</v>
      </c>
    </row>
    <row r="385" spans="1:30" x14ac:dyDescent="0.25">
      <c r="A385" s="978">
        <f>B385+1000</f>
        <v>1129</v>
      </c>
      <c r="B385" s="511">
        <v>129</v>
      </c>
      <c r="C385" s="61">
        <v>5</v>
      </c>
      <c r="D385" s="455">
        <v>399</v>
      </c>
      <c r="E385" s="221">
        <v>0</v>
      </c>
      <c r="F385" s="61">
        <v>1</v>
      </c>
      <c r="G385" s="718">
        <v>0</v>
      </c>
      <c r="H385" s="718">
        <v>0</v>
      </c>
      <c r="I385" s="589">
        <v>12.5</v>
      </c>
      <c r="J385" s="661">
        <v>1</v>
      </c>
      <c r="K385" s="133" t="s">
        <v>2122</v>
      </c>
      <c r="L385" s="133" t="s">
        <v>2122</v>
      </c>
      <c r="M385" s="193">
        <v>19</v>
      </c>
      <c r="N385" s="237">
        <v>3.5454545454545454</v>
      </c>
      <c r="O385" s="61">
        <v>20</v>
      </c>
      <c r="P385" s="362" t="s">
        <v>2122</v>
      </c>
      <c r="Q385" s="244" t="s">
        <v>2122</v>
      </c>
      <c r="R385" s="133" t="s">
        <v>2122</v>
      </c>
      <c r="S385" s="518">
        <v>2</v>
      </c>
      <c r="T385" s="519">
        <v>41919</v>
      </c>
      <c r="U385" s="520">
        <v>11</v>
      </c>
      <c r="V385" s="135" t="s">
        <v>2122</v>
      </c>
      <c r="W385" s="133" t="s">
        <v>2122</v>
      </c>
      <c r="X385" s="200" t="s">
        <v>2122</v>
      </c>
      <c r="Y385" s="135" t="s">
        <v>2122</v>
      </c>
      <c r="Z385" s="225" t="s">
        <v>2122</v>
      </c>
      <c r="AA385" s="201" t="s">
        <v>2122</v>
      </c>
      <c r="AB385" s="135" t="s">
        <v>2122</v>
      </c>
      <c r="AC385" s="225" t="s">
        <v>2122</v>
      </c>
      <c r="AD385" s="454" t="s">
        <v>2122</v>
      </c>
    </row>
    <row r="386" spans="1:30" x14ac:dyDescent="0.25">
      <c r="A386" s="978">
        <f>B386+1000</f>
        <v>1130</v>
      </c>
      <c r="B386" s="511">
        <v>130</v>
      </c>
      <c r="C386" s="61">
        <v>5</v>
      </c>
      <c r="D386" s="902">
        <v>400</v>
      </c>
      <c r="E386" s="221">
        <v>0</v>
      </c>
      <c r="F386" s="61">
        <v>0</v>
      </c>
      <c r="G386" s="718">
        <v>0</v>
      </c>
      <c r="H386" s="718">
        <v>0</v>
      </c>
      <c r="I386" s="589">
        <v>11.9</v>
      </c>
      <c r="J386" s="661">
        <v>1</v>
      </c>
      <c r="K386" s="133" t="s">
        <v>2122</v>
      </c>
      <c r="L386" s="133" t="s">
        <v>2122</v>
      </c>
      <c r="M386" s="193">
        <v>26</v>
      </c>
      <c r="N386" s="237">
        <v>2.25</v>
      </c>
      <c r="O386" s="61">
        <v>17</v>
      </c>
      <c r="P386" s="362" t="s">
        <v>2122</v>
      </c>
      <c r="Q386" s="244" t="s">
        <v>2122</v>
      </c>
      <c r="R386" s="133" t="s">
        <v>2122</v>
      </c>
      <c r="S386" s="518">
        <v>2</v>
      </c>
      <c r="T386" s="519">
        <v>42204</v>
      </c>
      <c r="U386" s="520">
        <v>20</v>
      </c>
      <c r="V386" s="135" t="s">
        <v>2122</v>
      </c>
      <c r="W386" s="133" t="s">
        <v>2122</v>
      </c>
      <c r="X386" s="200" t="s">
        <v>2122</v>
      </c>
      <c r="Y386" s="135" t="s">
        <v>2122</v>
      </c>
      <c r="Z386" s="225" t="s">
        <v>2122</v>
      </c>
      <c r="AA386" s="201" t="s">
        <v>2122</v>
      </c>
      <c r="AB386" s="135" t="s">
        <v>2122</v>
      </c>
      <c r="AC386" s="225" t="s">
        <v>2122</v>
      </c>
      <c r="AD386" s="454" t="s">
        <v>2122</v>
      </c>
    </row>
    <row r="387" spans="1:30" x14ac:dyDescent="0.25">
      <c r="A387" s="978">
        <f>B387+1000</f>
        <v>1131</v>
      </c>
      <c r="B387" s="511">
        <v>131</v>
      </c>
      <c r="C387" s="61">
        <v>5</v>
      </c>
      <c r="D387" s="455">
        <v>401</v>
      </c>
      <c r="E387" s="274">
        <v>0</v>
      </c>
      <c r="F387" s="61">
        <v>1</v>
      </c>
      <c r="G387" s="718">
        <v>1</v>
      </c>
      <c r="H387" s="718">
        <v>0</v>
      </c>
      <c r="I387" s="589">
        <v>8.3000000000000007</v>
      </c>
      <c r="J387" s="661">
        <v>1</v>
      </c>
      <c r="K387" s="133" t="s">
        <v>2122</v>
      </c>
      <c r="L387" s="133" t="s">
        <v>2122</v>
      </c>
      <c r="M387" s="193">
        <v>42</v>
      </c>
      <c r="N387" s="237" t="s">
        <v>2122</v>
      </c>
      <c r="O387" s="61">
        <v>15</v>
      </c>
      <c r="P387" s="362" t="s">
        <v>2122</v>
      </c>
      <c r="Q387" s="244" t="s">
        <v>2122</v>
      </c>
      <c r="R387" s="133" t="s">
        <v>2122</v>
      </c>
      <c r="S387" s="518">
        <v>0</v>
      </c>
      <c r="T387" s="519">
        <v>43542</v>
      </c>
      <c r="U387" s="520">
        <v>64</v>
      </c>
      <c r="V387" s="135" t="s">
        <v>2122</v>
      </c>
      <c r="W387" s="133" t="s">
        <v>2122</v>
      </c>
      <c r="X387" s="200" t="s">
        <v>2122</v>
      </c>
      <c r="Y387" s="135" t="s">
        <v>2122</v>
      </c>
      <c r="Z387" s="225" t="s">
        <v>2122</v>
      </c>
      <c r="AA387" s="201" t="s">
        <v>2122</v>
      </c>
      <c r="AB387" s="135" t="s">
        <v>2122</v>
      </c>
      <c r="AC387" s="225" t="s">
        <v>2122</v>
      </c>
      <c r="AD387" s="454" t="s">
        <v>2122</v>
      </c>
    </row>
    <row r="388" spans="1:30" x14ac:dyDescent="0.25">
      <c r="A388" s="978">
        <f>B388+1000</f>
        <v>1132</v>
      </c>
      <c r="B388" s="511">
        <v>132</v>
      </c>
      <c r="C388" s="61">
        <v>5</v>
      </c>
      <c r="D388" s="455">
        <v>402</v>
      </c>
      <c r="E388" s="221">
        <v>0</v>
      </c>
      <c r="F388" s="61">
        <v>0</v>
      </c>
      <c r="G388" s="718">
        <v>0</v>
      </c>
      <c r="H388" s="718">
        <v>0</v>
      </c>
      <c r="I388" s="589">
        <v>8.6</v>
      </c>
      <c r="J388" s="661">
        <v>0</v>
      </c>
      <c r="K388" s="133" t="s">
        <v>2122</v>
      </c>
      <c r="L388" s="133" t="s">
        <v>2122</v>
      </c>
      <c r="M388" s="193">
        <v>44</v>
      </c>
      <c r="N388" s="237">
        <v>1.2124999999999999</v>
      </c>
      <c r="O388" s="61" t="s">
        <v>2122</v>
      </c>
      <c r="P388" s="362" t="s">
        <v>2122</v>
      </c>
      <c r="Q388" s="244" t="s">
        <v>2122</v>
      </c>
      <c r="R388" s="133" t="s">
        <v>2122</v>
      </c>
      <c r="S388" s="518">
        <v>0</v>
      </c>
      <c r="T388" s="519" t="s">
        <v>2122</v>
      </c>
      <c r="U388" s="520" t="s">
        <v>2122</v>
      </c>
      <c r="V388" s="135" t="s">
        <v>2122</v>
      </c>
      <c r="W388" s="133" t="s">
        <v>2122</v>
      </c>
      <c r="X388" s="200" t="s">
        <v>2122</v>
      </c>
      <c r="Y388" s="135" t="s">
        <v>2122</v>
      </c>
      <c r="Z388" s="225" t="s">
        <v>2122</v>
      </c>
      <c r="AA388" s="201" t="s">
        <v>2122</v>
      </c>
      <c r="AB388" s="135" t="s">
        <v>2122</v>
      </c>
      <c r="AC388" s="225" t="s">
        <v>2122</v>
      </c>
      <c r="AD388" s="454" t="s">
        <v>2122</v>
      </c>
    </row>
    <row r="389" spans="1:30" x14ac:dyDescent="0.25">
      <c r="A389" s="978">
        <f>B389+1000</f>
        <v>1133</v>
      </c>
      <c r="B389" s="511">
        <v>133</v>
      </c>
      <c r="C389" s="61">
        <v>5</v>
      </c>
      <c r="D389" s="902">
        <v>403</v>
      </c>
      <c r="E389" s="221">
        <v>0</v>
      </c>
      <c r="F389" s="61">
        <v>0</v>
      </c>
      <c r="G389" s="718">
        <v>0</v>
      </c>
      <c r="H389" s="718">
        <v>0</v>
      </c>
      <c r="I389" s="589">
        <v>16.2</v>
      </c>
      <c r="J389" s="661">
        <v>1</v>
      </c>
      <c r="K389" s="133" t="s">
        <v>2122</v>
      </c>
      <c r="L389" s="133" t="s">
        <v>2122</v>
      </c>
      <c r="M389" s="193">
        <v>21</v>
      </c>
      <c r="N389" s="237" t="s">
        <v>2122</v>
      </c>
      <c r="O389" s="61">
        <v>17</v>
      </c>
      <c r="P389" s="362" t="s">
        <v>2122</v>
      </c>
      <c r="Q389" s="244" t="s">
        <v>2122</v>
      </c>
      <c r="R389" s="133" t="s">
        <v>2122</v>
      </c>
      <c r="S389" s="518">
        <v>1</v>
      </c>
      <c r="T389" s="519">
        <v>42240</v>
      </c>
      <c r="U389" s="520">
        <v>21</v>
      </c>
      <c r="V389" s="135" t="s">
        <v>2122</v>
      </c>
      <c r="W389" s="133" t="s">
        <v>2122</v>
      </c>
      <c r="X389" s="200" t="s">
        <v>2122</v>
      </c>
      <c r="Y389" s="135" t="s">
        <v>2122</v>
      </c>
      <c r="Z389" s="225" t="s">
        <v>2122</v>
      </c>
      <c r="AA389" s="201" t="s">
        <v>2122</v>
      </c>
      <c r="AB389" s="135" t="s">
        <v>2122</v>
      </c>
      <c r="AC389" s="225" t="s">
        <v>2122</v>
      </c>
      <c r="AD389" s="454" t="s">
        <v>2122</v>
      </c>
    </row>
    <row r="390" spans="1:30" x14ac:dyDescent="0.25">
      <c r="A390" s="978">
        <f>B390+1000</f>
        <v>1134</v>
      </c>
      <c r="B390" s="511">
        <v>134</v>
      </c>
      <c r="C390" s="61">
        <v>5</v>
      </c>
      <c r="D390" s="455">
        <v>404</v>
      </c>
      <c r="E390" s="221">
        <v>0</v>
      </c>
      <c r="F390" s="61">
        <v>1</v>
      </c>
      <c r="G390" s="718">
        <v>0</v>
      </c>
      <c r="H390" s="718">
        <v>0</v>
      </c>
      <c r="I390" s="589">
        <v>13.8</v>
      </c>
      <c r="J390" s="661">
        <v>1</v>
      </c>
      <c r="K390" s="133" t="s">
        <v>2122</v>
      </c>
      <c r="L390" s="133" t="s">
        <v>2122</v>
      </c>
      <c r="M390" s="193">
        <v>22</v>
      </c>
      <c r="N390" s="237">
        <v>2</v>
      </c>
      <c r="O390" s="61">
        <v>14</v>
      </c>
      <c r="P390" s="362" t="s">
        <v>2122</v>
      </c>
      <c r="Q390" s="244" t="s">
        <v>2122</v>
      </c>
      <c r="R390" s="133" t="s">
        <v>2122</v>
      </c>
      <c r="S390" s="518">
        <v>0</v>
      </c>
      <c r="T390" s="519">
        <v>43592</v>
      </c>
      <c r="U390" s="520">
        <v>65</v>
      </c>
      <c r="V390" s="135" t="s">
        <v>2122</v>
      </c>
      <c r="W390" s="133" t="s">
        <v>2122</v>
      </c>
      <c r="X390" s="200" t="s">
        <v>2122</v>
      </c>
      <c r="Y390" s="135" t="s">
        <v>2122</v>
      </c>
      <c r="Z390" s="225" t="s">
        <v>2122</v>
      </c>
      <c r="AA390" s="201" t="s">
        <v>2122</v>
      </c>
      <c r="AB390" s="135" t="s">
        <v>2122</v>
      </c>
      <c r="AC390" s="225" t="s">
        <v>2122</v>
      </c>
      <c r="AD390" s="454" t="s">
        <v>2122</v>
      </c>
    </row>
    <row r="391" spans="1:30" x14ac:dyDescent="0.25">
      <c r="A391" s="978">
        <f>B391+1000</f>
        <v>1135</v>
      </c>
      <c r="B391" s="735">
        <v>135</v>
      </c>
      <c r="C391" s="27">
        <v>5</v>
      </c>
      <c r="D391" s="455">
        <v>537</v>
      </c>
      <c r="E391" s="27">
        <v>1</v>
      </c>
      <c r="F391" s="27">
        <v>1</v>
      </c>
      <c r="G391" s="113" t="s">
        <v>2122</v>
      </c>
      <c r="H391" s="113" t="s">
        <v>2122</v>
      </c>
      <c r="I391" s="743">
        <v>13.7</v>
      </c>
      <c r="J391" s="113" t="s">
        <v>2122</v>
      </c>
      <c r="K391" s="28" t="s">
        <v>2122</v>
      </c>
      <c r="L391" s="28" t="s">
        <v>2122</v>
      </c>
      <c r="M391" s="73" t="s">
        <v>2122</v>
      </c>
      <c r="N391" s="75" t="s">
        <v>2122</v>
      </c>
      <c r="O391" s="86" t="s">
        <v>2122</v>
      </c>
      <c r="P391" s="50" t="s">
        <v>2122</v>
      </c>
      <c r="Q391" s="49" t="s">
        <v>2122</v>
      </c>
      <c r="R391" s="28" t="s">
        <v>2122</v>
      </c>
      <c r="S391" s="50" t="s">
        <v>2122</v>
      </c>
      <c r="T391" s="27" t="s">
        <v>2122</v>
      </c>
      <c r="U391" s="27" t="s">
        <v>2122</v>
      </c>
      <c r="V391" s="58" t="s">
        <v>2122</v>
      </c>
      <c r="W391" s="28" t="s">
        <v>2122</v>
      </c>
      <c r="X391" s="50" t="s">
        <v>2122</v>
      </c>
      <c r="Y391" s="58" t="s">
        <v>2122</v>
      </c>
      <c r="Z391" s="59" t="s">
        <v>2122</v>
      </c>
      <c r="AA391" s="51" t="s">
        <v>2122</v>
      </c>
      <c r="AB391" s="58" t="s">
        <v>2122</v>
      </c>
      <c r="AC391" s="59" t="s">
        <v>2122</v>
      </c>
      <c r="AD391" s="148" t="s">
        <v>2122</v>
      </c>
    </row>
    <row r="392" spans="1:30" x14ac:dyDescent="0.25">
      <c r="A392" s="978">
        <f>B392+1000</f>
        <v>1136</v>
      </c>
      <c r="B392" s="511">
        <v>136</v>
      </c>
      <c r="C392" s="61">
        <v>5</v>
      </c>
      <c r="D392" s="455">
        <v>405</v>
      </c>
      <c r="E392" s="274">
        <v>0</v>
      </c>
      <c r="F392" s="61">
        <v>1</v>
      </c>
      <c r="G392" s="718">
        <v>0</v>
      </c>
      <c r="H392" s="718">
        <v>0</v>
      </c>
      <c r="I392" s="589">
        <v>13.7</v>
      </c>
      <c r="J392" s="661">
        <v>1</v>
      </c>
      <c r="K392" s="133" t="s">
        <v>2122</v>
      </c>
      <c r="L392" s="133" t="s">
        <v>2122</v>
      </c>
      <c r="M392" s="193">
        <v>22.5</v>
      </c>
      <c r="N392" s="237">
        <v>2.8</v>
      </c>
      <c r="O392" s="61">
        <v>17</v>
      </c>
      <c r="P392" s="362" t="s">
        <v>2122</v>
      </c>
      <c r="Q392" s="244" t="s">
        <v>2122</v>
      </c>
      <c r="R392" s="133" t="s">
        <v>2122</v>
      </c>
      <c r="S392" s="518">
        <v>1</v>
      </c>
      <c r="T392" s="519">
        <v>42313</v>
      </c>
      <c r="U392" s="520">
        <v>23</v>
      </c>
      <c r="V392" s="135" t="s">
        <v>2122</v>
      </c>
      <c r="W392" s="133" t="s">
        <v>2122</v>
      </c>
      <c r="X392" s="200" t="s">
        <v>2122</v>
      </c>
      <c r="Y392" s="135" t="s">
        <v>2122</v>
      </c>
      <c r="Z392" s="225" t="s">
        <v>2122</v>
      </c>
      <c r="AA392" s="201" t="s">
        <v>2122</v>
      </c>
      <c r="AB392" s="135" t="s">
        <v>2122</v>
      </c>
      <c r="AC392" s="225" t="s">
        <v>2122</v>
      </c>
      <c r="AD392" s="454" t="s">
        <v>2122</v>
      </c>
    </row>
    <row r="393" spans="1:30" x14ac:dyDescent="0.25">
      <c r="A393" s="978">
        <f>B393+1000</f>
        <v>1137</v>
      </c>
      <c r="B393" s="511">
        <v>137</v>
      </c>
      <c r="C393" s="61">
        <v>5</v>
      </c>
      <c r="D393" s="902">
        <v>406</v>
      </c>
      <c r="E393" s="221">
        <v>0</v>
      </c>
      <c r="F393" s="61">
        <v>1</v>
      </c>
      <c r="G393" s="718">
        <v>0</v>
      </c>
      <c r="H393" s="718">
        <v>1</v>
      </c>
      <c r="I393" s="589">
        <v>12</v>
      </c>
      <c r="J393" s="663">
        <v>1</v>
      </c>
      <c r="K393" s="133" t="s">
        <v>2122</v>
      </c>
      <c r="L393" s="133" t="s">
        <v>2122</v>
      </c>
      <c r="M393" s="193">
        <v>18.3</v>
      </c>
      <c r="N393" s="237">
        <v>2.4871794871794872</v>
      </c>
      <c r="O393" s="61" t="s">
        <v>2122</v>
      </c>
      <c r="P393" s="362" t="s">
        <v>2122</v>
      </c>
      <c r="Q393" s="244" t="s">
        <v>2122</v>
      </c>
      <c r="R393" s="133" t="s">
        <v>2122</v>
      </c>
      <c r="S393" s="518">
        <v>1</v>
      </c>
      <c r="T393" s="519">
        <v>42021</v>
      </c>
      <c r="U393" s="520">
        <v>13</v>
      </c>
      <c r="V393" s="135" t="s">
        <v>2122</v>
      </c>
      <c r="W393" s="133" t="s">
        <v>2122</v>
      </c>
      <c r="X393" s="200" t="s">
        <v>2122</v>
      </c>
      <c r="Y393" s="135" t="s">
        <v>2122</v>
      </c>
      <c r="Z393" s="225" t="s">
        <v>2122</v>
      </c>
      <c r="AA393" s="201" t="s">
        <v>2122</v>
      </c>
      <c r="AB393" s="135" t="s">
        <v>2122</v>
      </c>
      <c r="AC393" s="225" t="s">
        <v>2122</v>
      </c>
      <c r="AD393" s="454" t="s">
        <v>2122</v>
      </c>
    </row>
    <row r="394" spans="1:30" x14ac:dyDescent="0.25">
      <c r="A394" s="978">
        <f>B394+1000</f>
        <v>1138</v>
      </c>
      <c r="B394" s="511">
        <v>138</v>
      </c>
      <c r="C394" s="61">
        <v>5</v>
      </c>
      <c r="D394" s="455">
        <v>407</v>
      </c>
      <c r="E394" s="221">
        <v>0</v>
      </c>
      <c r="F394" s="61">
        <v>0</v>
      </c>
      <c r="G394" s="718">
        <v>1</v>
      </c>
      <c r="H394" s="718">
        <v>0</v>
      </c>
      <c r="I394" s="589">
        <v>8.3000000000000007</v>
      </c>
      <c r="J394" s="663">
        <v>1</v>
      </c>
      <c r="K394" s="133" t="s">
        <v>2122</v>
      </c>
      <c r="L394" s="133" t="s">
        <v>2122</v>
      </c>
      <c r="M394" s="193">
        <v>27</v>
      </c>
      <c r="N394" s="237" t="s">
        <v>2122</v>
      </c>
      <c r="O394" s="61">
        <v>13</v>
      </c>
      <c r="P394" s="362" t="s">
        <v>2122</v>
      </c>
      <c r="Q394" s="244" t="s">
        <v>2122</v>
      </c>
      <c r="R394" s="133" t="s">
        <v>2122</v>
      </c>
      <c r="S394" s="518">
        <v>1</v>
      </c>
      <c r="T394" s="519">
        <v>42029</v>
      </c>
      <c r="U394" s="520">
        <v>14</v>
      </c>
      <c r="V394" s="135" t="s">
        <v>2122</v>
      </c>
      <c r="W394" s="133" t="s">
        <v>2122</v>
      </c>
      <c r="X394" s="200" t="s">
        <v>2122</v>
      </c>
      <c r="Y394" s="135" t="s">
        <v>2122</v>
      </c>
      <c r="Z394" s="225" t="s">
        <v>2122</v>
      </c>
      <c r="AA394" s="201" t="s">
        <v>2122</v>
      </c>
      <c r="AB394" s="135" t="s">
        <v>2122</v>
      </c>
      <c r="AC394" s="225" t="s">
        <v>2122</v>
      </c>
      <c r="AD394" s="454" t="s">
        <v>2122</v>
      </c>
    </row>
    <row r="395" spans="1:30" x14ac:dyDescent="0.25">
      <c r="A395" s="978">
        <f>B395+1000</f>
        <v>1139</v>
      </c>
      <c r="B395" s="735">
        <v>139</v>
      </c>
      <c r="C395" s="27">
        <v>5</v>
      </c>
      <c r="D395" s="902">
        <v>538</v>
      </c>
      <c r="E395" s="27">
        <v>1</v>
      </c>
      <c r="F395" s="27">
        <v>1</v>
      </c>
      <c r="G395" s="113" t="s">
        <v>2122</v>
      </c>
      <c r="H395" s="113" t="s">
        <v>2122</v>
      </c>
      <c r="I395" s="743">
        <v>10.5</v>
      </c>
      <c r="J395" s="113" t="s">
        <v>2122</v>
      </c>
      <c r="K395" s="28" t="s">
        <v>2122</v>
      </c>
      <c r="L395" s="28" t="s">
        <v>2122</v>
      </c>
      <c r="M395" s="73" t="s">
        <v>2122</v>
      </c>
      <c r="N395" s="75" t="s">
        <v>2122</v>
      </c>
      <c r="O395" s="86" t="s">
        <v>2122</v>
      </c>
      <c r="P395" s="50" t="s">
        <v>2122</v>
      </c>
      <c r="Q395" s="49" t="s">
        <v>2122</v>
      </c>
      <c r="R395" s="28" t="s">
        <v>2122</v>
      </c>
      <c r="S395" s="50" t="s">
        <v>2122</v>
      </c>
      <c r="T395" s="27" t="s">
        <v>2122</v>
      </c>
      <c r="U395" s="27" t="s">
        <v>2122</v>
      </c>
      <c r="V395" s="58" t="s">
        <v>2122</v>
      </c>
      <c r="W395" s="28" t="s">
        <v>2122</v>
      </c>
      <c r="X395" s="50" t="s">
        <v>2122</v>
      </c>
      <c r="Y395" s="58" t="s">
        <v>2122</v>
      </c>
      <c r="Z395" s="59" t="s">
        <v>2122</v>
      </c>
      <c r="AA395" s="51" t="s">
        <v>2122</v>
      </c>
      <c r="AB395" s="58" t="s">
        <v>2122</v>
      </c>
      <c r="AC395" s="59" t="s">
        <v>2122</v>
      </c>
      <c r="AD395" s="148" t="s">
        <v>2122</v>
      </c>
    </row>
    <row r="396" spans="1:30" x14ac:dyDescent="0.25">
      <c r="A396" s="978">
        <f>B396+1000</f>
        <v>1140</v>
      </c>
      <c r="B396" s="511">
        <v>140</v>
      </c>
      <c r="C396" s="61">
        <v>5</v>
      </c>
      <c r="D396" s="455">
        <v>408</v>
      </c>
      <c r="E396" s="221">
        <v>0</v>
      </c>
      <c r="F396" s="61">
        <v>1</v>
      </c>
      <c r="G396" s="718">
        <v>0</v>
      </c>
      <c r="H396" s="718">
        <v>0</v>
      </c>
      <c r="I396" s="589">
        <v>13.4</v>
      </c>
      <c r="J396" s="661">
        <v>0</v>
      </c>
      <c r="K396" s="133" t="s">
        <v>2122</v>
      </c>
      <c r="L396" s="133" t="s">
        <v>2122</v>
      </c>
      <c r="M396" s="193">
        <v>28</v>
      </c>
      <c r="N396" s="237">
        <v>1.0576923076923077</v>
      </c>
      <c r="O396" s="61">
        <v>21</v>
      </c>
      <c r="P396" s="362" t="s">
        <v>2122</v>
      </c>
      <c r="Q396" s="244" t="s">
        <v>2122</v>
      </c>
      <c r="R396" s="133" t="s">
        <v>2122</v>
      </c>
      <c r="S396" s="518">
        <v>2</v>
      </c>
      <c r="T396" s="519">
        <v>42808</v>
      </c>
      <c r="U396" s="520">
        <v>39</v>
      </c>
      <c r="V396" s="135" t="s">
        <v>2122</v>
      </c>
      <c r="W396" s="133" t="s">
        <v>2122</v>
      </c>
      <c r="X396" s="200" t="s">
        <v>2122</v>
      </c>
      <c r="Y396" s="135" t="s">
        <v>2122</v>
      </c>
      <c r="Z396" s="225" t="s">
        <v>2122</v>
      </c>
      <c r="AA396" s="201" t="s">
        <v>2122</v>
      </c>
      <c r="AB396" s="135" t="s">
        <v>2122</v>
      </c>
      <c r="AC396" s="225" t="s">
        <v>2122</v>
      </c>
      <c r="AD396" s="454" t="s">
        <v>2122</v>
      </c>
    </row>
    <row r="397" spans="1:30" x14ac:dyDescent="0.25">
      <c r="A397" s="978">
        <f>B397+1000</f>
        <v>1141</v>
      </c>
      <c r="B397" s="511">
        <v>141</v>
      </c>
      <c r="C397" s="61">
        <v>5</v>
      </c>
      <c r="D397" s="902">
        <v>409</v>
      </c>
      <c r="E397" s="274">
        <v>0</v>
      </c>
      <c r="F397" s="61">
        <v>1</v>
      </c>
      <c r="G397" s="718">
        <v>0</v>
      </c>
      <c r="H397" s="718">
        <v>1</v>
      </c>
      <c r="I397" s="589">
        <v>16.7</v>
      </c>
      <c r="J397" s="661">
        <v>1</v>
      </c>
      <c r="K397" s="133" t="s">
        <v>2122</v>
      </c>
      <c r="L397" s="133" t="s">
        <v>2122</v>
      </c>
      <c r="M397" s="193">
        <v>35</v>
      </c>
      <c r="N397" s="237" t="s">
        <v>2122</v>
      </c>
      <c r="O397" s="61" t="s">
        <v>2122</v>
      </c>
      <c r="P397" s="362" t="s">
        <v>2122</v>
      </c>
      <c r="Q397" s="244" t="s">
        <v>2122</v>
      </c>
      <c r="R397" s="133" t="s">
        <v>2122</v>
      </c>
      <c r="S397" s="518">
        <v>1</v>
      </c>
      <c r="T397" s="519">
        <v>42052</v>
      </c>
      <c r="U397" s="520">
        <v>14</v>
      </c>
      <c r="V397" s="135" t="s">
        <v>2122</v>
      </c>
      <c r="W397" s="133" t="s">
        <v>2122</v>
      </c>
      <c r="X397" s="200" t="s">
        <v>2122</v>
      </c>
      <c r="Y397" s="135" t="s">
        <v>2122</v>
      </c>
      <c r="Z397" s="225" t="s">
        <v>2122</v>
      </c>
      <c r="AA397" s="201" t="s">
        <v>2122</v>
      </c>
      <c r="AB397" s="135" t="s">
        <v>2122</v>
      </c>
      <c r="AC397" s="225" t="s">
        <v>2122</v>
      </c>
      <c r="AD397" s="454" t="s">
        <v>2122</v>
      </c>
    </row>
    <row r="398" spans="1:30" x14ac:dyDescent="0.25">
      <c r="A398" s="978">
        <f>B398+1000</f>
        <v>1142</v>
      </c>
      <c r="B398" s="511">
        <v>142</v>
      </c>
      <c r="C398" s="61">
        <v>5</v>
      </c>
      <c r="D398" s="455">
        <v>410</v>
      </c>
      <c r="E398" s="221">
        <v>0</v>
      </c>
      <c r="F398" s="61">
        <v>0</v>
      </c>
      <c r="G398" s="718">
        <v>1</v>
      </c>
      <c r="H398" s="718">
        <v>0</v>
      </c>
      <c r="I398" s="589">
        <v>10</v>
      </c>
      <c r="J398" s="661">
        <v>1</v>
      </c>
      <c r="K398" s="133" t="s">
        <v>2122</v>
      </c>
      <c r="L398" s="133" t="s">
        <v>2122</v>
      </c>
      <c r="M398" s="193">
        <v>28</v>
      </c>
      <c r="N398" s="237" t="s">
        <v>2122</v>
      </c>
      <c r="O398" s="61">
        <v>13</v>
      </c>
      <c r="P398" s="362" t="s">
        <v>2122</v>
      </c>
      <c r="Q398" s="244" t="s">
        <v>2122</v>
      </c>
      <c r="R398" s="133" t="s">
        <v>2122</v>
      </c>
      <c r="S398" s="518">
        <v>1</v>
      </c>
      <c r="T398" s="519">
        <v>42798</v>
      </c>
      <c r="U398" s="520">
        <v>39</v>
      </c>
      <c r="V398" s="135" t="s">
        <v>2122</v>
      </c>
      <c r="W398" s="133" t="s">
        <v>2122</v>
      </c>
      <c r="X398" s="200" t="s">
        <v>2122</v>
      </c>
      <c r="Y398" s="135" t="s">
        <v>2122</v>
      </c>
      <c r="Z398" s="225" t="s">
        <v>2122</v>
      </c>
      <c r="AA398" s="201" t="s">
        <v>2122</v>
      </c>
      <c r="AB398" s="135" t="s">
        <v>2122</v>
      </c>
      <c r="AC398" s="225" t="s">
        <v>2122</v>
      </c>
      <c r="AD398" s="454" t="s">
        <v>2122</v>
      </c>
    </row>
    <row r="399" spans="1:30" x14ac:dyDescent="0.25">
      <c r="A399" s="978">
        <f>B399+1000</f>
        <v>1143</v>
      </c>
      <c r="B399" s="511">
        <v>143</v>
      </c>
      <c r="C399" s="61">
        <v>5</v>
      </c>
      <c r="D399" s="455">
        <v>411</v>
      </c>
      <c r="E399" s="221">
        <v>0</v>
      </c>
      <c r="F399" s="61">
        <v>0</v>
      </c>
      <c r="G399" s="718">
        <v>1</v>
      </c>
      <c r="H399" s="718">
        <v>0</v>
      </c>
      <c r="I399" s="589">
        <v>17.399999999999999</v>
      </c>
      <c r="J399" s="661">
        <v>0</v>
      </c>
      <c r="K399" s="133" t="s">
        <v>2122</v>
      </c>
      <c r="L399" s="133" t="s">
        <v>2122</v>
      </c>
      <c r="M399" s="193">
        <v>32</v>
      </c>
      <c r="N399" s="237">
        <v>0.67500000000000004</v>
      </c>
      <c r="O399" s="61">
        <v>23</v>
      </c>
      <c r="P399" s="362" t="s">
        <v>2122</v>
      </c>
      <c r="Q399" s="244" t="s">
        <v>2122</v>
      </c>
      <c r="R399" s="133" t="s">
        <v>2122</v>
      </c>
      <c r="S399" s="518">
        <v>0</v>
      </c>
      <c r="T399" s="519">
        <v>43529</v>
      </c>
      <c r="U399" s="520">
        <v>63</v>
      </c>
      <c r="V399" s="135" t="s">
        <v>2122</v>
      </c>
      <c r="W399" s="133" t="s">
        <v>2122</v>
      </c>
      <c r="X399" s="200" t="s">
        <v>2122</v>
      </c>
      <c r="Y399" s="135" t="s">
        <v>2122</v>
      </c>
      <c r="Z399" s="225" t="s">
        <v>2122</v>
      </c>
      <c r="AA399" s="201" t="s">
        <v>2122</v>
      </c>
      <c r="AB399" s="135" t="s">
        <v>2122</v>
      </c>
      <c r="AC399" s="225" t="s">
        <v>2122</v>
      </c>
      <c r="AD399" s="454" t="s">
        <v>2122</v>
      </c>
    </row>
    <row r="400" spans="1:30" x14ac:dyDescent="0.25">
      <c r="A400" s="978">
        <f>B400+1000</f>
        <v>1144</v>
      </c>
      <c r="B400" s="511">
        <v>144</v>
      </c>
      <c r="C400" s="61">
        <v>5</v>
      </c>
      <c r="D400" s="902">
        <v>412</v>
      </c>
      <c r="E400" s="221">
        <v>0</v>
      </c>
      <c r="F400" s="61">
        <v>1</v>
      </c>
      <c r="G400" s="718">
        <v>0</v>
      </c>
      <c r="H400" s="718">
        <v>0</v>
      </c>
      <c r="I400" s="589">
        <v>11.7</v>
      </c>
      <c r="J400" s="661">
        <v>1</v>
      </c>
      <c r="K400" s="133" t="s">
        <v>2122</v>
      </c>
      <c r="L400" s="133" t="s">
        <v>2122</v>
      </c>
      <c r="M400" s="193">
        <v>32</v>
      </c>
      <c r="N400" s="237">
        <v>1.709090909090909</v>
      </c>
      <c r="O400" s="61">
        <v>17</v>
      </c>
      <c r="P400" s="362" t="s">
        <v>2122</v>
      </c>
      <c r="Q400" s="244" t="s">
        <v>2122</v>
      </c>
      <c r="R400" s="133" t="s">
        <v>2122</v>
      </c>
      <c r="S400" s="518">
        <v>0</v>
      </c>
      <c r="T400" s="519">
        <v>43543</v>
      </c>
      <c r="U400" s="520">
        <v>63</v>
      </c>
      <c r="V400" s="135" t="s">
        <v>2122</v>
      </c>
      <c r="W400" s="133" t="s">
        <v>2122</v>
      </c>
      <c r="X400" s="200" t="s">
        <v>2122</v>
      </c>
      <c r="Y400" s="135" t="s">
        <v>2122</v>
      </c>
      <c r="Z400" s="225" t="s">
        <v>2122</v>
      </c>
      <c r="AA400" s="201" t="s">
        <v>2122</v>
      </c>
      <c r="AB400" s="135" t="s">
        <v>2122</v>
      </c>
      <c r="AC400" s="225" t="s">
        <v>2122</v>
      </c>
      <c r="AD400" s="454" t="s">
        <v>2122</v>
      </c>
    </row>
    <row r="401" spans="1:30" x14ac:dyDescent="0.25">
      <c r="A401" s="978">
        <f>B401+1000</f>
        <v>1145</v>
      </c>
      <c r="B401" s="511">
        <v>145</v>
      </c>
      <c r="C401" s="61">
        <v>5</v>
      </c>
      <c r="D401" s="455">
        <v>413</v>
      </c>
      <c r="E401" s="274">
        <v>0</v>
      </c>
      <c r="F401" s="61">
        <v>1</v>
      </c>
      <c r="G401" s="718">
        <v>0</v>
      </c>
      <c r="H401" s="718">
        <v>0</v>
      </c>
      <c r="I401" s="589">
        <v>11.9</v>
      </c>
      <c r="J401" s="661">
        <v>0</v>
      </c>
      <c r="K401" s="133" t="s">
        <v>2122</v>
      </c>
      <c r="L401" s="133" t="s">
        <v>2122</v>
      </c>
      <c r="M401" s="193">
        <v>32</v>
      </c>
      <c r="N401" s="237">
        <v>0.73684210526315785</v>
      </c>
      <c r="O401" s="61">
        <v>18</v>
      </c>
      <c r="P401" s="362" t="s">
        <v>2122</v>
      </c>
      <c r="Q401" s="244" t="s">
        <v>2122</v>
      </c>
      <c r="R401" s="133" t="s">
        <v>2122</v>
      </c>
      <c r="S401" s="518">
        <v>1</v>
      </c>
      <c r="T401" s="519">
        <v>41894</v>
      </c>
      <c r="U401" s="520">
        <v>9</v>
      </c>
      <c r="V401" s="135" t="s">
        <v>2122</v>
      </c>
      <c r="W401" s="133" t="s">
        <v>2122</v>
      </c>
      <c r="X401" s="200" t="s">
        <v>2122</v>
      </c>
      <c r="Y401" s="135" t="s">
        <v>2122</v>
      </c>
      <c r="Z401" s="225" t="s">
        <v>2122</v>
      </c>
      <c r="AA401" s="201" t="s">
        <v>2122</v>
      </c>
      <c r="AB401" s="135" t="s">
        <v>2122</v>
      </c>
      <c r="AC401" s="225" t="s">
        <v>2122</v>
      </c>
      <c r="AD401" s="454" t="s">
        <v>2122</v>
      </c>
    </row>
    <row r="402" spans="1:30" x14ac:dyDescent="0.25">
      <c r="A402" s="978">
        <f>B402+1000</f>
        <v>1146</v>
      </c>
      <c r="B402" s="511">
        <v>146</v>
      </c>
      <c r="C402" s="61">
        <v>5</v>
      </c>
      <c r="D402" s="455">
        <v>414</v>
      </c>
      <c r="E402" s="221">
        <v>0</v>
      </c>
      <c r="F402" s="61">
        <v>1</v>
      </c>
      <c r="G402" s="718">
        <v>0</v>
      </c>
      <c r="H402" s="718">
        <v>0</v>
      </c>
      <c r="I402" s="589">
        <v>14.9</v>
      </c>
      <c r="J402" s="661">
        <v>0</v>
      </c>
      <c r="K402" s="133" t="s">
        <v>2122</v>
      </c>
      <c r="L402" s="133" t="s">
        <v>2122</v>
      </c>
      <c r="M402" s="193">
        <v>37</v>
      </c>
      <c r="N402" s="237">
        <v>0.77464788732394363</v>
      </c>
      <c r="O402" s="61">
        <v>24</v>
      </c>
      <c r="P402" s="362" t="s">
        <v>2122</v>
      </c>
      <c r="Q402" s="244" t="s">
        <v>2122</v>
      </c>
      <c r="R402" s="133" t="s">
        <v>2122</v>
      </c>
      <c r="S402" s="518">
        <v>0</v>
      </c>
      <c r="T402" s="519">
        <v>43518</v>
      </c>
      <c r="U402" s="520">
        <v>62</v>
      </c>
      <c r="V402" s="135" t="s">
        <v>2122</v>
      </c>
      <c r="W402" s="133" t="s">
        <v>2122</v>
      </c>
      <c r="X402" s="200" t="s">
        <v>2122</v>
      </c>
      <c r="Y402" s="135" t="s">
        <v>2122</v>
      </c>
      <c r="Z402" s="225" t="s">
        <v>2122</v>
      </c>
      <c r="AA402" s="201" t="s">
        <v>2122</v>
      </c>
      <c r="AB402" s="135" t="s">
        <v>2122</v>
      </c>
      <c r="AC402" s="225" t="s">
        <v>2122</v>
      </c>
      <c r="AD402" s="454" t="s">
        <v>2122</v>
      </c>
    </row>
    <row r="403" spans="1:30" x14ac:dyDescent="0.25">
      <c r="A403" s="978">
        <f>B403+1000</f>
        <v>1147</v>
      </c>
      <c r="B403" s="511">
        <v>147</v>
      </c>
      <c r="C403" s="290">
        <v>5</v>
      </c>
      <c r="D403" s="902">
        <v>415</v>
      </c>
      <c r="E403" s="847">
        <v>0</v>
      </c>
      <c r="F403" s="290">
        <v>0</v>
      </c>
      <c r="G403" s="849">
        <v>0</v>
      </c>
      <c r="H403" s="849">
        <v>0</v>
      </c>
      <c r="I403" s="545">
        <v>16.100000000000001</v>
      </c>
      <c r="J403" s="541">
        <v>1</v>
      </c>
      <c r="K403" s="290" t="s">
        <v>2122</v>
      </c>
      <c r="L403" s="290" t="s">
        <v>2122</v>
      </c>
      <c r="M403" s="578">
        <v>35</v>
      </c>
      <c r="N403" s="543" t="s">
        <v>2122</v>
      </c>
      <c r="O403" s="290">
        <v>16</v>
      </c>
      <c r="P403" s="290" t="s">
        <v>2122</v>
      </c>
      <c r="Q403" s="859" t="s">
        <v>2122</v>
      </c>
      <c r="R403" s="290" t="s">
        <v>2122</v>
      </c>
      <c r="S403" s="548">
        <v>1</v>
      </c>
      <c r="T403" s="549">
        <v>43567</v>
      </c>
      <c r="U403" s="550">
        <v>64</v>
      </c>
      <c r="V403" s="859" t="s">
        <v>2122</v>
      </c>
      <c r="W403" s="290" t="s">
        <v>2122</v>
      </c>
      <c r="X403" s="852" t="s">
        <v>2122</v>
      </c>
      <c r="Y403" s="859" t="s">
        <v>2122</v>
      </c>
      <c r="Z403" s="860" t="s">
        <v>2122</v>
      </c>
      <c r="AA403" s="858" t="s">
        <v>2122</v>
      </c>
      <c r="AB403" s="859" t="s">
        <v>2122</v>
      </c>
      <c r="AC403" s="860" t="s">
        <v>2122</v>
      </c>
      <c r="AD403" s="290" t="s">
        <v>2122</v>
      </c>
    </row>
    <row r="404" spans="1:30" x14ac:dyDescent="0.25">
      <c r="A404" s="978">
        <f>B404+1000</f>
        <v>1148</v>
      </c>
      <c r="B404" s="511">
        <v>148</v>
      </c>
      <c r="C404" s="61">
        <v>5</v>
      </c>
      <c r="D404" s="455">
        <v>416</v>
      </c>
      <c r="E404" s="221">
        <v>0</v>
      </c>
      <c r="F404" s="61">
        <v>0</v>
      </c>
      <c r="G404" s="718">
        <v>0</v>
      </c>
      <c r="H404" s="718">
        <v>0</v>
      </c>
      <c r="I404" s="589">
        <v>14.1</v>
      </c>
      <c r="J404" s="661">
        <v>1</v>
      </c>
      <c r="K404" s="133" t="s">
        <v>2122</v>
      </c>
      <c r="L404" s="133" t="s">
        <v>2122</v>
      </c>
      <c r="M404" s="193">
        <v>31</v>
      </c>
      <c r="N404" s="237" t="s">
        <v>2122</v>
      </c>
      <c r="O404" s="61" t="s">
        <v>2122</v>
      </c>
      <c r="P404" s="362" t="s">
        <v>2122</v>
      </c>
      <c r="Q404" s="244" t="s">
        <v>2122</v>
      </c>
      <c r="R404" s="133" t="s">
        <v>2122</v>
      </c>
      <c r="S404" s="518">
        <v>1</v>
      </c>
      <c r="T404" s="519">
        <v>42227</v>
      </c>
      <c r="U404" s="520">
        <v>20</v>
      </c>
      <c r="V404" s="135" t="s">
        <v>2122</v>
      </c>
      <c r="W404" s="133" t="s">
        <v>2122</v>
      </c>
      <c r="X404" s="200" t="s">
        <v>2122</v>
      </c>
      <c r="Y404" s="135" t="s">
        <v>2122</v>
      </c>
      <c r="Z404" s="225" t="s">
        <v>2122</v>
      </c>
      <c r="AA404" s="201" t="s">
        <v>2122</v>
      </c>
      <c r="AB404" s="135" t="s">
        <v>2122</v>
      </c>
      <c r="AC404" s="225" t="s">
        <v>2122</v>
      </c>
      <c r="AD404" s="454" t="s">
        <v>2122</v>
      </c>
    </row>
    <row r="405" spans="1:30" x14ac:dyDescent="0.25">
      <c r="A405" s="978">
        <f>B405+1000</f>
        <v>1149</v>
      </c>
      <c r="B405" s="511">
        <v>149</v>
      </c>
      <c r="C405" s="61">
        <v>5</v>
      </c>
      <c r="D405" s="455">
        <v>417</v>
      </c>
      <c r="E405" s="274">
        <v>0</v>
      </c>
      <c r="F405" s="61">
        <v>1</v>
      </c>
      <c r="G405" s="718">
        <v>0</v>
      </c>
      <c r="H405" s="718">
        <v>0</v>
      </c>
      <c r="I405" s="589">
        <v>11.6</v>
      </c>
      <c r="J405" s="661">
        <v>0</v>
      </c>
      <c r="K405" s="133" t="s">
        <v>2122</v>
      </c>
      <c r="L405" s="133" t="s">
        <v>2122</v>
      </c>
      <c r="M405" s="193">
        <v>36.299999999999997</v>
      </c>
      <c r="N405" s="237">
        <v>1.4431818181818181</v>
      </c>
      <c r="O405" s="61">
        <v>15</v>
      </c>
      <c r="P405" s="362" t="s">
        <v>2122</v>
      </c>
      <c r="Q405" s="244" t="s">
        <v>2122</v>
      </c>
      <c r="R405" s="133" t="s">
        <v>2122</v>
      </c>
      <c r="S405" s="518">
        <v>0</v>
      </c>
      <c r="T405" s="519" t="s">
        <v>2122</v>
      </c>
      <c r="U405" s="520" t="s">
        <v>2122</v>
      </c>
      <c r="V405" s="135" t="s">
        <v>2122</v>
      </c>
      <c r="W405" s="133" t="s">
        <v>2122</v>
      </c>
      <c r="X405" s="200" t="s">
        <v>2122</v>
      </c>
      <c r="Y405" s="135" t="s">
        <v>2122</v>
      </c>
      <c r="Z405" s="225" t="s">
        <v>2122</v>
      </c>
      <c r="AA405" s="201" t="s">
        <v>2122</v>
      </c>
      <c r="AB405" s="135" t="s">
        <v>2122</v>
      </c>
      <c r="AC405" s="225" t="s">
        <v>2122</v>
      </c>
      <c r="AD405" s="454" t="s">
        <v>2122</v>
      </c>
    </row>
    <row r="406" spans="1:30" x14ac:dyDescent="0.25">
      <c r="A406" s="978">
        <f>B406+1000</f>
        <v>1152</v>
      </c>
      <c r="B406" s="511">
        <v>152</v>
      </c>
      <c r="C406" s="61">
        <v>5</v>
      </c>
      <c r="D406" s="902">
        <v>418</v>
      </c>
      <c r="E406" s="221">
        <v>0</v>
      </c>
      <c r="F406" s="61">
        <v>0</v>
      </c>
      <c r="G406" s="718">
        <v>0</v>
      </c>
      <c r="H406" s="718">
        <v>0</v>
      </c>
      <c r="I406" s="589">
        <v>15.3</v>
      </c>
      <c r="J406" s="663">
        <v>0</v>
      </c>
      <c r="K406" s="133" t="s">
        <v>2122</v>
      </c>
      <c r="L406" s="133" t="s">
        <v>2122</v>
      </c>
      <c r="M406" s="193">
        <v>24</v>
      </c>
      <c r="N406" s="237" t="s">
        <v>2122</v>
      </c>
      <c r="O406" s="61">
        <v>11</v>
      </c>
      <c r="P406" s="362" t="s">
        <v>2122</v>
      </c>
      <c r="Q406" s="244" t="s">
        <v>2122</v>
      </c>
      <c r="R406" s="133" t="s">
        <v>2122</v>
      </c>
      <c r="S406" s="518">
        <v>0</v>
      </c>
      <c r="T406" s="519" t="s">
        <v>2122</v>
      </c>
      <c r="U406" s="520" t="s">
        <v>2122</v>
      </c>
      <c r="V406" s="135" t="s">
        <v>2122</v>
      </c>
      <c r="W406" s="133" t="s">
        <v>2122</v>
      </c>
      <c r="X406" s="200" t="s">
        <v>2122</v>
      </c>
      <c r="Y406" s="135" t="s">
        <v>2122</v>
      </c>
      <c r="Z406" s="225" t="s">
        <v>2122</v>
      </c>
      <c r="AA406" s="201" t="s">
        <v>2122</v>
      </c>
      <c r="AB406" s="135" t="s">
        <v>2122</v>
      </c>
      <c r="AC406" s="225" t="s">
        <v>2122</v>
      </c>
      <c r="AD406" s="454" t="s">
        <v>2122</v>
      </c>
    </row>
    <row r="407" spans="1:30" x14ac:dyDescent="0.25">
      <c r="A407" s="978">
        <f>B407+1000</f>
        <v>1153</v>
      </c>
      <c r="B407" s="511">
        <v>153</v>
      </c>
      <c r="C407" s="61">
        <v>5</v>
      </c>
      <c r="D407" s="455">
        <v>419</v>
      </c>
      <c r="E407" s="221">
        <v>0</v>
      </c>
      <c r="F407" s="61">
        <v>0</v>
      </c>
      <c r="G407" s="718">
        <v>0</v>
      </c>
      <c r="H407" s="718">
        <v>0</v>
      </c>
      <c r="I407" s="589">
        <v>12.9</v>
      </c>
      <c r="J407" s="661">
        <v>0</v>
      </c>
      <c r="K407" s="133" t="s">
        <v>2122</v>
      </c>
      <c r="L407" s="133" t="s">
        <v>2122</v>
      </c>
      <c r="M407" s="193">
        <v>27</v>
      </c>
      <c r="N407" s="237" t="s">
        <v>2122</v>
      </c>
      <c r="O407" s="61">
        <v>17</v>
      </c>
      <c r="P407" s="362" t="s">
        <v>2122</v>
      </c>
      <c r="Q407" s="244" t="s">
        <v>2122</v>
      </c>
      <c r="R407" s="133" t="s">
        <v>2122</v>
      </c>
      <c r="S407" s="518">
        <v>1</v>
      </c>
      <c r="T407" s="519">
        <v>41674</v>
      </c>
      <c r="U407" s="520">
        <v>1</v>
      </c>
      <c r="V407" s="135" t="s">
        <v>2122</v>
      </c>
      <c r="W407" s="133" t="s">
        <v>2122</v>
      </c>
      <c r="X407" s="200" t="s">
        <v>2122</v>
      </c>
      <c r="Y407" s="135" t="s">
        <v>2122</v>
      </c>
      <c r="Z407" s="225" t="s">
        <v>2122</v>
      </c>
      <c r="AA407" s="201" t="s">
        <v>2122</v>
      </c>
      <c r="AB407" s="135" t="s">
        <v>2122</v>
      </c>
      <c r="AC407" s="225" t="s">
        <v>2122</v>
      </c>
      <c r="AD407" s="454" t="s">
        <v>2122</v>
      </c>
    </row>
    <row r="408" spans="1:30" x14ac:dyDescent="0.25">
      <c r="A408" s="978">
        <f>B408+1000</f>
        <v>1154</v>
      </c>
      <c r="B408" s="511">
        <v>154</v>
      </c>
      <c r="C408" s="61">
        <v>5</v>
      </c>
      <c r="D408" s="455">
        <v>420</v>
      </c>
      <c r="E408" s="221">
        <v>0</v>
      </c>
      <c r="F408" s="61">
        <v>1</v>
      </c>
      <c r="G408" s="718">
        <v>0</v>
      </c>
      <c r="H408" s="718">
        <v>0</v>
      </c>
      <c r="I408" s="589">
        <v>11.2</v>
      </c>
      <c r="J408" s="661">
        <v>0</v>
      </c>
      <c r="K408" s="133" t="s">
        <v>2122</v>
      </c>
      <c r="L408" s="133" t="s">
        <v>2122</v>
      </c>
      <c r="M408" s="193">
        <v>28</v>
      </c>
      <c r="N408" s="237">
        <v>0.82242990654205606</v>
      </c>
      <c r="O408" s="61">
        <v>19</v>
      </c>
      <c r="P408" s="362" t="s">
        <v>2122</v>
      </c>
      <c r="Q408" s="244" t="s">
        <v>2122</v>
      </c>
      <c r="R408" s="133" t="s">
        <v>2122</v>
      </c>
      <c r="S408" s="518">
        <v>0</v>
      </c>
      <c r="T408" s="519" t="s">
        <v>2122</v>
      </c>
      <c r="U408" s="520" t="s">
        <v>2122</v>
      </c>
      <c r="V408" s="135" t="s">
        <v>2122</v>
      </c>
      <c r="W408" s="133" t="s">
        <v>2122</v>
      </c>
      <c r="X408" s="200" t="s">
        <v>2122</v>
      </c>
      <c r="Y408" s="135" t="s">
        <v>2122</v>
      </c>
      <c r="Z408" s="225" t="s">
        <v>2122</v>
      </c>
      <c r="AA408" s="201" t="s">
        <v>2122</v>
      </c>
      <c r="AB408" s="135" t="s">
        <v>2122</v>
      </c>
      <c r="AC408" s="225" t="s">
        <v>2122</v>
      </c>
      <c r="AD408" s="454" t="s">
        <v>2122</v>
      </c>
    </row>
    <row r="409" spans="1:30" x14ac:dyDescent="0.25">
      <c r="A409" s="978">
        <f>B409+1000</f>
        <v>1155</v>
      </c>
      <c r="B409" s="735">
        <v>155</v>
      </c>
      <c r="C409" s="27">
        <v>5</v>
      </c>
      <c r="D409" s="455">
        <v>539</v>
      </c>
      <c r="E409" s="27">
        <v>1</v>
      </c>
      <c r="F409" s="27">
        <v>1</v>
      </c>
      <c r="G409" s="113" t="s">
        <v>2122</v>
      </c>
      <c r="H409" s="113" t="s">
        <v>2122</v>
      </c>
      <c r="I409" s="743">
        <v>8.1999999999999993</v>
      </c>
      <c r="J409" s="113" t="s">
        <v>2122</v>
      </c>
      <c r="K409" s="28" t="s">
        <v>2122</v>
      </c>
      <c r="L409" s="28" t="s">
        <v>2122</v>
      </c>
      <c r="M409" s="73" t="s">
        <v>2122</v>
      </c>
      <c r="N409" s="75" t="s">
        <v>2122</v>
      </c>
      <c r="O409" s="86" t="s">
        <v>2122</v>
      </c>
      <c r="P409" s="50" t="s">
        <v>2122</v>
      </c>
      <c r="Q409" s="49" t="s">
        <v>2122</v>
      </c>
      <c r="R409" s="28" t="s">
        <v>2122</v>
      </c>
      <c r="S409" s="50" t="s">
        <v>2122</v>
      </c>
      <c r="T409" s="27" t="s">
        <v>2122</v>
      </c>
      <c r="U409" s="27" t="s">
        <v>2122</v>
      </c>
      <c r="V409" s="58" t="s">
        <v>2122</v>
      </c>
      <c r="W409" s="28" t="s">
        <v>2122</v>
      </c>
      <c r="X409" s="50" t="s">
        <v>2122</v>
      </c>
      <c r="Y409" s="58" t="s">
        <v>2122</v>
      </c>
      <c r="Z409" s="59" t="s">
        <v>2122</v>
      </c>
      <c r="AA409" s="51" t="s">
        <v>2122</v>
      </c>
      <c r="AB409" s="58" t="s">
        <v>2122</v>
      </c>
      <c r="AC409" s="59" t="s">
        <v>2122</v>
      </c>
      <c r="AD409" s="148" t="s">
        <v>2122</v>
      </c>
    </row>
    <row r="410" spans="1:30" x14ac:dyDescent="0.25">
      <c r="A410" s="978">
        <f>B410+1000</f>
        <v>1159</v>
      </c>
      <c r="B410" s="511">
        <v>159</v>
      </c>
      <c r="C410" s="61">
        <v>5</v>
      </c>
      <c r="D410" s="902">
        <v>421</v>
      </c>
      <c r="E410" s="274">
        <v>0</v>
      </c>
      <c r="F410" s="61">
        <v>1</v>
      </c>
      <c r="G410" s="718">
        <v>0</v>
      </c>
      <c r="H410" s="718">
        <v>0</v>
      </c>
      <c r="I410" s="589">
        <v>11.2</v>
      </c>
      <c r="J410" s="661">
        <v>0</v>
      </c>
      <c r="K410" s="133" t="s">
        <v>2122</v>
      </c>
      <c r="L410" s="133" t="s">
        <v>2122</v>
      </c>
      <c r="M410" s="193">
        <v>34</v>
      </c>
      <c r="N410" s="237">
        <v>0.51136363636363635</v>
      </c>
      <c r="O410" s="61">
        <v>30</v>
      </c>
      <c r="P410" s="362" t="s">
        <v>2122</v>
      </c>
      <c r="Q410" s="244" t="s">
        <v>2122</v>
      </c>
      <c r="R410" s="133" t="s">
        <v>2122</v>
      </c>
      <c r="S410" s="518">
        <v>0</v>
      </c>
      <c r="T410" s="519" t="s">
        <v>2122</v>
      </c>
      <c r="U410" s="520" t="s">
        <v>2122</v>
      </c>
      <c r="V410" s="135" t="s">
        <v>2122</v>
      </c>
      <c r="W410" s="133" t="s">
        <v>2122</v>
      </c>
      <c r="X410" s="200" t="s">
        <v>2122</v>
      </c>
      <c r="Y410" s="135" t="s">
        <v>2122</v>
      </c>
      <c r="Z410" s="225" t="s">
        <v>2122</v>
      </c>
      <c r="AA410" s="201" t="s">
        <v>2122</v>
      </c>
      <c r="AB410" s="135" t="s">
        <v>2122</v>
      </c>
      <c r="AC410" s="225" t="s">
        <v>2122</v>
      </c>
      <c r="AD410" s="454" t="s">
        <v>2122</v>
      </c>
    </row>
    <row r="411" spans="1:30" x14ac:dyDescent="0.25">
      <c r="A411" s="978">
        <f>B411+1000</f>
        <v>1160</v>
      </c>
      <c r="B411" s="511">
        <v>160</v>
      </c>
      <c r="C411" s="61">
        <v>5</v>
      </c>
      <c r="D411" s="455">
        <v>422</v>
      </c>
      <c r="E411" s="221">
        <v>0</v>
      </c>
      <c r="F411" s="61">
        <v>0</v>
      </c>
      <c r="G411" s="718">
        <v>0</v>
      </c>
      <c r="H411" s="718">
        <v>0</v>
      </c>
      <c r="I411" s="589">
        <v>14</v>
      </c>
      <c r="J411" s="661">
        <v>1</v>
      </c>
      <c r="K411" s="133" t="s">
        <v>2122</v>
      </c>
      <c r="L411" s="133" t="s">
        <v>2122</v>
      </c>
      <c r="M411" s="193">
        <v>23</v>
      </c>
      <c r="N411" s="237" t="s">
        <v>2122</v>
      </c>
      <c r="O411" s="61" t="s">
        <v>2122</v>
      </c>
      <c r="P411" s="362" t="s">
        <v>2122</v>
      </c>
      <c r="Q411" s="244" t="s">
        <v>2122</v>
      </c>
      <c r="R411" s="133" t="s">
        <v>2122</v>
      </c>
      <c r="S411" s="518">
        <v>1</v>
      </c>
      <c r="T411" s="519">
        <v>42846</v>
      </c>
      <c r="U411" s="520">
        <v>38</v>
      </c>
      <c r="V411" s="135" t="s">
        <v>2122</v>
      </c>
      <c r="W411" s="133" t="s">
        <v>2122</v>
      </c>
      <c r="X411" s="200" t="s">
        <v>2122</v>
      </c>
      <c r="Y411" s="135" t="s">
        <v>2122</v>
      </c>
      <c r="Z411" s="225" t="s">
        <v>2122</v>
      </c>
      <c r="AA411" s="201" t="s">
        <v>2122</v>
      </c>
      <c r="AB411" s="135" t="s">
        <v>2122</v>
      </c>
      <c r="AC411" s="225" t="s">
        <v>2122</v>
      </c>
      <c r="AD411" s="454" t="s">
        <v>2122</v>
      </c>
    </row>
    <row r="412" spans="1:30" x14ac:dyDescent="0.25">
      <c r="A412" s="978">
        <f>B412+1000</f>
        <v>1161</v>
      </c>
      <c r="B412" s="511">
        <v>161</v>
      </c>
      <c r="C412" s="61">
        <v>5</v>
      </c>
      <c r="D412" s="455">
        <v>423</v>
      </c>
      <c r="E412" s="221">
        <v>0</v>
      </c>
      <c r="F412" s="61">
        <v>1</v>
      </c>
      <c r="G412" s="718">
        <v>0</v>
      </c>
      <c r="H412" s="718">
        <v>0</v>
      </c>
      <c r="I412" s="589">
        <v>11.2</v>
      </c>
      <c r="J412" s="661">
        <v>1</v>
      </c>
      <c r="K412" s="133" t="s">
        <v>2122</v>
      </c>
      <c r="L412" s="133" t="s">
        <v>2122</v>
      </c>
      <c r="M412" s="193">
        <v>15</v>
      </c>
      <c r="N412" s="237" t="s">
        <v>2122</v>
      </c>
      <c r="O412" s="61" t="s">
        <v>2122</v>
      </c>
      <c r="P412" s="362" t="s">
        <v>2122</v>
      </c>
      <c r="Q412" s="244" t="s">
        <v>2122</v>
      </c>
      <c r="R412" s="133" t="s">
        <v>2122</v>
      </c>
      <c r="S412" s="518">
        <v>1</v>
      </c>
      <c r="T412" s="519">
        <v>42106</v>
      </c>
      <c r="U412" s="520">
        <v>14</v>
      </c>
      <c r="V412" s="135" t="s">
        <v>2122</v>
      </c>
      <c r="W412" s="133" t="s">
        <v>2122</v>
      </c>
      <c r="X412" s="200" t="s">
        <v>2122</v>
      </c>
      <c r="Y412" s="135" t="s">
        <v>2122</v>
      </c>
      <c r="Z412" s="225" t="s">
        <v>2122</v>
      </c>
      <c r="AA412" s="201" t="s">
        <v>2122</v>
      </c>
      <c r="AB412" s="135" t="s">
        <v>2122</v>
      </c>
      <c r="AC412" s="225" t="s">
        <v>2122</v>
      </c>
      <c r="AD412" s="454" t="s">
        <v>2122</v>
      </c>
    </row>
    <row r="413" spans="1:30" x14ac:dyDescent="0.25">
      <c r="A413" s="978">
        <f>B413+1000</f>
        <v>1162</v>
      </c>
      <c r="B413" s="735">
        <v>162</v>
      </c>
      <c r="C413" s="27">
        <v>5</v>
      </c>
      <c r="D413" s="455">
        <v>540</v>
      </c>
      <c r="E413" s="27">
        <v>1</v>
      </c>
      <c r="F413" s="27">
        <v>1</v>
      </c>
      <c r="G413" s="113" t="s">
        <v>2122</v>
      </c>
      <c r="H413" s="113" t="s">
        <v>2122</v>
      </c>
      <c r="I413" s="744">
        <v>11.4</v>
      </c>
      <c r="J413" s="113" t="s">
        <v>2122</v>
      </c>
      <c r="K413" s="28" t="s">
        <v>2122</v>
      </c>
      <c r="L413" s="28" t="s">
        <v>2122</v>
      </c>
      <c r="M413" s="73" t="s">
        <v>2122</v>
      </c>
      <c r="N413" s="75" t="s">
        <v>2122</v>
      </c>
      <c r="O413" s="86" t="s">
        <v>2122</v>
      </c>
      <c r="P413" s="50" t="s">
        <v>2122</v>
      </c>
      <c r="Q413" s="49" t="s">
        <v>2122</v>
      </c>
      <c r="R413" s="28" t="s">
        <v>2122</v>
      </c>
      <c r="S413" s="50" t="s">
        <v>2122</v>
      </c>
      <c r="T413" s="27" t="s">
        <v>2122</v>
      </c>
      <c r="U413" s="27" t="s">
        <v>2122</v>
      </c>
      <c r="V413" s="58" t="s">
        <v>2122</v>
      </c>
      <c r="W413" s="28" t="s">
        <v>2122</v>
      </c>
      <c r="X413" s="50" t="s">
        <v>2122</v>
      </c>
      <c r="Y413" s="58" t="s">
        <v>2122</v>
      </c>
      <c r="Z413" s="59" t="s">
        <v>2122</v>
      </c>
      <c r="AA413" s="51" t="s">
        <v>2122</v>
      </c>
      <c r="AB413" s="58" t="s">
        <v>2122</v>
      </c>
      <c r="AC413" s="59" t="s">
        <v>2122</v>
      </c>
      <c r="AD413" s="148" t="s">
        <v>2122</v>
      </c>
    </row>
    <row r="414" spans="1:30" x14ac:dyDescent="0.25">
      <c r="A414" s="978">
        <f>B414+1000</f>
        <v>1164</v>
      </c>
      <c r="B414" s="511">
        <v>164</v>
      </c>
      <c r="C414" s="61">
        <v>5</v>
      </c>
      <c r="D414" s="902">
        <v>424</v>
      </c>
      <c r="E414" s="221">
        <v>0</v>
      </c>
      <c r="F414" s="61">
        <v>1</v>
      </c>
      <c r="G414" s="718">
        <v>0</v>
      </c>
      <c r="H414" s="718">
        <v>0</v>
      </c>
      <c r="I414" s="589">
        <v>12</v>
      </c>
      <c r="J414" s="661">
        <v>1</v>
      </c>
      <c r="K414" s="133" t="s">
        <v>2122</v>
      </c>
      <c r="L414" s="133" t="s">
        <v>2122</v>
      </c>
      <c r="M414" s="193">
        <v>20</v>
      </c>
      <c r="N414" s="237" t="s">
        <v>2122</v>
      </c>
      <c r="O414" s="61">
        <v>13</v>
      </c>
      <c r="P414" s="362" t="s">
        <v>2122</v>
      </c>
      <c r="Q414" s="244" t="s">
        <v>2122</v>
      </c>
      <c r="R414" s="133" t="s">
        <v>2122</v>
      </c>
      <c r="S414" s="518">
        <v>1</v>
      </c>
      <c r="T414" s="519">
        <v>43356</v>
      </c>
      <c r="U414" s="520">
        <v>55</v>
      </c>
      <c r="V414" s="135" t="s">
        <v>2122</v>
      </c>
      <c r="W414" s="133" t="s">
        <v>2122</v>
      </c>
      <c r="X414" s="200" t="s">
        <v>2122</v>
      </c>
      <c r="Y414" s="135" t="s">
        <v>2122</v>
      </c>
      <c r="Z414" s="225" t="s">
        <v>2122</v>
      </c>
      <c r="AA414" s="201" t="s">
        <v>2122</v>
      </c>
      <c r="AB414" s="135" t="s">
        <v>2122</v>
      </c>
      <c r="AC414" s="225" t="s">
        <v>2122</v>
      </c>
      <c r="AD414" s="454" t="s">
        <v>2122</v>
      </c>
    </row>
    <row r="415" spans="1:30" x14ac:dyDescent="0.25">
      <c r="A415" s="978">
        <f>B415+1000</f>
        <v>1165</v>
      </c>
      <c r="B415" s="735">
        <v>165</v>
      </c>
      <c r="C415" s="27">
        <v>5</v>
      </c>
      <c r="D415" s="902">
        <v>541</v>
      </c>
      <c r="E415" s="27">
        <v>1</v>
      </c>
      <c r="F415" s="27">
        <v>1</v>
      </c>
      <c r="G415" s="113" t="s">
        <v>2122</v>
      </c>
      <c r="H415" s="113" t="s">
        <v>2122</v>
      </c>
      <c r="I415" s="743">
        <v>11.1</v>
      </c>
      <c r="J415" s="113" t="s">
        <v>2122</v>
      </c>
      <c r="K415" s="28" t="s">
        <v>2122</v>
      </c>
      <c r="L415" s="28" t="s">
        <v>2122</v>
      </c>
      <c r="M415" s="73" t="s">
        <v>2122</v>
      </c>
      <c r="N415" s="75" t="s">
        <v>2122</v>
      </c>
      <c r="O415" s="86" t="s">
        <v>2122</v>
      </c>
      <c r="P415" s="50" t="s">
        <v>2122</v>
      </c>
      <c r="Q415" s="49" t="s">
        <v>2122</v>
      </c>
      <c r="R415" s="28" t="s">
        <v>2122</v>
      </c>
      <c r="S415" s="50" t="s">
        <v>2122</v>
      </c>
      <c r="T415" s="27" t="s">
        <v>2122</v>
      </c>
      <c r="U415" s="27" t="s">
        <v>2122</v>
      </c>
      <c r="V415" s="58" t="s">
        <v>2122</v>
      </c>
      <c r="W415" s="28" t="s">
        <v>2122</v>
      </c>
      <c r="X415" s="50" t="s">
        <v>2122</v>
      </c>
      <c r="Y415" s="58" t="s">
        <v>2122</v>
      </c>
      <c r="Z415" s="59" t="s">
        <v>2122</v>
      </c>
      <c r="AA415" s="51" t="s">
        <v>2122</v>
      </c>
      <c r="AB415" s="58" t="s">
        <v>2122</v>
      </c>
      <c r="AC415" s="59" t="s">
        <v>2122</v>
      </c>
      <c r="AD415" s="148" t="s">
        <v>2122</v>
      </c>
    </row>
    <row r="416" spans="1:30" x14ac:dyDescent="0.25">
      <c r="A416" s="978">
        <f>B416+1000</f>
        <v>1166</v>
      </c>
      <c r="B416" s="511">
        <v>166</v>
      </c>
      <c r="C416" s="61">
        <v>5</v>
      </c>
      <c r="D416" s="455">
        <v>425</v>
      </c>
      <c r="E416" s="274">
        <v>0</v>
      </c>
      <c r="F416" s="61">
        <v>1</v>
      </c>
      <c r="G416" s="718">
        <v>1</v>
      </c>
      <c r="H416" s="718">
        <v>0</v>
      </c>
      <c r="I416" s="589">
        <v>15</v>
      </c>
      <c r="J416" s="661">
        <v>1</v>
      </c>
      <c r="K416" s="133" t="s">
        <v>2122</v>
      </c>
      <c r="L416" s="133" t="s">
        <v>2122</v>
      </c>
      <c r="M416" s="193">
        <v>30</v>
      </c>
      <c r="N416" s="237">
        <v>1.7173913043478262</v>
      </c>
      <c r="O416" s="61">
        <v>20</v>
      </c>
      <c r="P416" s="362" t="s">
        <v>2122</v>
      </c>
      <c r="Q416" s="244" t="s">
        <v>2122</v>
      </c>
      <c r="R416" s="133" t="s">
        <v>2122</v>
      </c>
      <c r="S416" s="518">
        <v>2</v>
      </c>
      <c r="T416" s="519">
        <v>42328</v>
      </c>
      <c r="U416" s="520">
        <v>19</v>
      </c>
      <c r="V416" s="135" t="s">
        <v>2122</v>
      </c>
      <c r="W416" s="133" t="s">
        <v>2122</v>
      </c>
      <c r="X416" s="200" t="s">
        <v>2122</v>
      </c>
      <c r="Y416" s="135" t="s">
        <v>2122</v>
      </c>
      <c r="Z416" s="225" t="s">
        <v>2122</v>
      </c>
      <c r="AA416" s="201" t="s">
        <v>2122</v>
      </c>
      <c r="AB416" s="135" t="s">
        <v>2122</v>
      </c>
      <c r="AC416" s="225" t="s">
        <v>2122</v>
      </c>
      <c r="AD416" s="454" t="s">
        <v>2122</v>
      </c>
    </row>
    <row r="417" spans="1:30" x14ac:dyDescent="0.25">
      <c r="A417" s="978">
        <f>B417+1000</f>
        <v>1167</v>
      </c>
      <c r="B417" s="511">
        <v>167</v>
      </c>
      <c r="C417" s="61">
        <v>5</v>
      </c>
      <c r="D417" s="455">
        <v>426</v>
      </c>
      <c r="E417" s="221">
        <v>0</v>
      </c>
      <c r="F417" s="61">
        <v>1</v>
      </c>
      <c r="G417" s="718">
        <v>1</v>
      </c>
      <c r="H417" s="718">
        <v>0</v>
      </c>
      <c r="I417" s="589">
        <v>14.1</v>
      </c>
      <c r="J417" s="661">
        <v>1</v>
      </c>
      <c r="K417" s="133" t="s">
        <v>2122</v>
      </c>
      <c r="L417" s="133" t="s">
        <v>2122</v>
      </c>
      <c r="M417" s="193">
        <v>23</v>
      </c>
      <c r="N417" s="237">
        <v>1.3061224489795917</v>
      </c>
      <c r="O417" s="61" t="s">
        <v>2122</v>
      </c>
      <c r="P417" s="362" t="s">
        <v>2122</v>
      </c>
      <c r="Q417" s="244" t="s">
        <v>2122</v>
      </c>
      <c r="R417" s="133" t="s">
        <v>2122</v>
      </c>
      <c r="S417" s="518">
        <v>0</v>
      </c>
      <c r="T417" s="519">
        <v>43523</v>
      </c>
      <c r="U417" s="520">
        <v>59</v>
      </c>
      <c r="V417" s="135" t="s">
        <v>2122</v>
      </c>
      <c r="W417" s="133" t="s">
        <v>2122</v>
      </c>
      <c r="X417" s="200" t="s">
        <v>2122</v>
      </c>
      <c r="Y417" s="135" t="s">
        <v>2122</v>
      </c>
      <c r="Z417" s="225" t="s">
        <v>2122</v>
      </c>
      <c r="AA417" s="201" t="s">
        <v>2122</v>
      </c>
      <c r="AB417" s="135" t="s">
        <v>2122</v>
      </c>
      <c r="AC417" s="225" t="s">
        <v>2122</v>
      </c>
      <c r="AD417" s="454" t="s">
        <v>2122</v>
      </c>
    </row>
    <row r="418" spans="1:30" x14ac:dyDescent="0.25">
      <c r="A418" s="978">
        <f>B418+1000</f>
        <v>1168</v>
      </c>
      <c r="B418" s="511">
        <v>168</v>
      </c>
      <c r="C418" s="61">
        <v>5</v>
      </c>
      <c r="D418" s="902">
        <v>427</v>
      </c>
      <c r="E418" s="221">
        <v>0</v>
      </c>
      <c r="F418" s="61">
        <v>1</v>
      </c>
      <c r="G418" s="718">
        <v>1</v>
      </c>
      <c r="H418" s="718">
        <v>0</v>
      </c>
      <c r="I418" s="589">
        <v>11.9</v>
      </c>
      <c r="J418" s="663">
        <v>1</v>
      </c>
      <c r="K418" s="133" t="s">
        <v>2122</v>
      </c>
      <c r="L418" s="133" t="s">
        <v>2122</v>
      </c>
      <c r="M418" s="193">
        <v>15</v>
      </c>
      <c r="N418" s="237">
        <v>3.2</v>
      </c>
      <c r="O418" s="61" t="s">
        <v>2122</v>
      </c>
      <c r="P418" s="362" t="s">
        <v>2122</v>
      </c>
      <c r="Q418" s="244" t="s">
        <v>2122</v>
      </c>
      <c r="R418" s="133" t="s">
        <v>2122</v>
      </c>
      <c r="S418" s="518">
        <v>0</v>
      </c>
      <c r="T418" s="519">
        <v>43573</v>
      </c>
      <c r="U418" s="520">
        <v>60</v>
      </c>
      <c r="V418" s="135" t="s">
        <v>2122</v>
      </c>
      <c r="W418" s="133" t="s">
        <v>2122</v>
      </c>
      <c r="X418" s="200" t="s">
        <v>2122</v>
      </c>
      <c r="Y418" s="135" t="s">
        <v>2122</v>
      </c>
      <c r="Z418" s="225" t="s">
        <v>2122</v>
      </c>
      <c r="AA418" s="201" t="s">
        <v>2122</v>
      </c>
      <c r="AB418" s="135" t="s">
        <v>2122</v>
      </c>
      <c r="AC418" s="225" t="s">
        <v>2122</v>
      </c>
      <c r="AD418" s="454" t="s">
        <v>2122</v>
      </c>
    </row>
    <row r="419" spans="1:30" x14ac:dyDescent="0.25">
      <c r="A419" s="978">
        <f>B419+1000</f>
        <v>1169</v>
      </c>
      <c r="B419" s="511">
        <v>169</v>
      </c>
      <c r="C419" s="61">
        <v>5</v>
      </c>
      <c r="D419" s="455">
        <v>428</v>
      </c>
      <c r="E419" s="221">
        <v>0</v>
      </c>
      <c r="F419" s="61">
        <v>1</v>
      </c>
      <c r="G419" s="718">
        <v>0</v>
      </c>
      <c r="H419" s="718">
        <v>0</v>
      </c>
      <c r="I419" s="589">
        <v>14.6</v>
      </c>
      <c r="J419" s="661">
        <v>1</v>
      </c>
      <c r="K419" s="133" t="s">
        <v>2122</v>
      </c>
      <c r="L419" s="133" t="s">
        <v>2122</v>
      </c>
      <c r="M419" s="193">
        <v>33</v>
      </c>
      <c r="N419" s="237" t="s">
        <v>2122</v>
      </c>
      <c r="O419" s="61">
        <v>14</v>
      </c>
      <c r="P419" s="362" t="s">
        <v>2122</v>
      </c>
      <c r="Q419" s="244" t="s">
        <v>2122</v>
      </c>
      <c r="R419" s="133" t="s">
        <v>2122</v>
      </c>
      <c r="S419" s="518">
        <v>1</v>
      </c>
      <c r="T419" s="519">
        <v>42327</v>
      </c>
      <c r="U419" s="520">
        <v>19</v>
      </c>
      <c r="V419" s="135" t="s">
        <v>2122</v>
      </c>
      <c r="W419" s="133" t="s">
        <v>2122</v>
      </c>
      <c r="X419" s="200" t="s">
        <v>2122</v>
      </c>
      <c r="Y419" s="135" t="s">
        <v>2122</v>
      </c>
      <c r="Z419" s="225" t="s">
        <v>2122</v>
      </c>
      <c r="AA419" s="201" t="s">
        <v>2122</v>
      </c>
      <c r="AB419" s="135" t="s">
        <v>2122</v>
      </c>
      <c r="AC419" s="225" t="s">
        <v>2122</v>
      </c>
      <c r="AD419" s="454" t="s">
        <v>2122</v>
      </c>
    </row>
    <row r="420" spans="1:30" x14ac:dyDescent="0.25">
      <c r="A420" s="978">
        <f>B420+1000</f>
        <v>1170</v>
      </c>
      <c r="B420" s="511">
        <v>170</v>
      </c>
      <c r="C420" s="61">
        <v>5</v>
      </c>
      <c r="D420" s="455">
        <v>429</v>
      </c>
      <c r="E420" s="274">
        <v>0</v>
      </c>
      <c r="F420" s="61">
        <v>1</v>
      </c>
      <c r="G420" s="718">
        <v>0</v>
      </c>
      <c r="H420" s="718">
        <v>0</v>
      </c>
      <c r="I420" s="589">
        <v>12.5</v>
      </c>
      <c r="J420" s="661">
        <v>1</v>
      </c>
      <c r="K420" s="133" t="s">
        <v>2122</v>
      </c>
      <c r="L420" s="133" t="s">
        <v>2122</v>
      </c>
      <c r="M420" s="193">
        <v>37</v>
      </c>
      <c r="N420" s="237">
        <v>0.875</v>
      </c>
      <c r="O420" s="61">
        <v>16</v>
      </c>
      <c r="P420" s="362" t="s">
        <v>2122</v>
      </c>
      <c r="Q420" s="244" t="s">
        <v>2122</v>
      </c>
      <c r="R420" s="133" t="s">
        <v>2122</v>
      </c>
      <c r="S420" s="518">
        <v>2</v>
      </c>
      <c r="T420" s="519">
        <v>42435</v>
      </c>
      <c r="U420" s="520">
        <v>23</v>
      </c>
      <c r="V420" s="135" t="s">
        <v>2122</v>
      </c>
      <c r="W420" s="133" t="s">
        <v>2122</v>
      </c>
      <c r="X420" s="200" t="s">
        <v>2122</v>
      </c>
      <c r="Y420" s="135" t="s">
        <v>2122</v>
      </c>
      <c r="Z420" s="225" t="s">
        <v>2122</v>
      </c>
      <c r="AA420" s="201" t="s">
        <v>2122</v>
      </c>
      <c r="AB420" s="135" t="s">
        <v>2122</v>
      </c>
      <c r="AC420" s="225" t="s">
        <v>2122</v>
      </c>
      <c r="AD420" s="454" t="s">
        <v>2122</v>
      </c>
    </row>
    <row r="421" spans="1:30" x14ac:dyDescent="0.25">
      <c r="A421" s="978">
        <f>B421+1000</f>
        <v>1171</v>
      </c>
      <c r="B421" s="511">
        <v>171</v>
      </c>
      <c r="C421" s="61">
        <v>5</v>
      </c>
      <c r="D421" s="902">
        <v>430</v>
      </c>
      <c r="E421" s="221">
        <v>0</v>
      </c>
      <c r="F421" s="61">
        <v>0</v>
      </c>
      <c r="G421" s="718">
        <v>0</v>
      </c>
      <c r="H421" s="718">
        <v>0</v>
      </c>
      <c r="I421" s="589">
        <v>14.4</v>
      </c>
      <c r="J421" s="661">
        <v>1</v>
      </c>
      <c r="K421" s="133" t="s">
        <v>2122</v>
      </c>
      <c r="L421" s="133" t="s">
        <v>2122</v>
      </c>
      <c r="M421" s="193">
        <v>11</v>
      </c>
      <c r="N421" s="237">
        <v>0.65517241379310343</v>
      </c>
      <c r="O421" s="61">
        <v>16</v>
      </c>
      <c r="P421" s="362" t="s">
        <v>2122</v>
      </c>
      <c r="Q421" s="244" t="s">
        <v>2122</v>
      </c>
      <c r="R421" s="133" t="s">
        <v>2122</v>
      </c>
      <c r="S421" s="518">
        <v>1</v>
      </c>
      <c r="T421" s="519">
        <v>42025</v>
      </c>
      <c r="U421" s="520">
        <v>8</v>
      </c>
      <c r="V421" s="135" t="s">
        <v>2122</v>
      </c>
      <c r="W421" s="133" t="s">
        <v>2122</v>
      </c>
      <c r="X421" s="200" t="s">
        <v>2122</v>
      </c>
      <c r="Y421" s="135" t="s">
        <v>2122</v>
      </c>
      <c r="Z421" s="225" t="s">
        <v>2122</v>
      </c>
      <c r="AA421" s="201" t="s">
        <v>2122</v>
      </c>
      <c r="AB421" s="135" t="s">
        <v>2122</v>
      </c>
      <c r="AC421" s="225" t="s">
        <v>2122</v>
      </c>
      <c r="AD421" s="454" t="s">
        <v>2122</v>
      </c>
    </row>
    <row r="422" spans="1:30" x14ac:dyDescent="0.25">
      <c r="A422" s="978">
        <f>B422+1000</f>
        <v>1172</v>
      </c>
      <c r="B422" s="511">
        <v>172</v>
      </c>
      <c r="C422" s="61">
        <v>5</v>
      </c>
      <c r="D422" s="455">
        <v>431</v>
      </c>
      <c r="E422" s="221">
        <v>0</v>
      </c>
      <c r="F422" s="61">
        <v>1</v>
      </c>
      <c r="G422" s="718">
        <v>0</v>
      </c>
      <c r="H422" s="718">
        <v>0</v>
      </c>
      <c r="I422" s="589">
        <v>12.5</v>
      </c>
      <c r="J422" s="663" t="s">
        <v>1835</v>
      </c>
      <c r="K422" s="133" t="s">
        <v>2122</v>
      </c>
      <c r="L422" s="133" t="s">
        <v>2122</v>
      </c>
      <c r="M422" s="193">
        <v>12</v>
      </c>
      <c r="N422" s="237" t="s">
        <v>2122</v>
      </c>
      <c r="O422" s="61">
        <v>16</v>
      </c>
      <c r="P422" s="362" t="s">
        <v>2122</v>
      </c>
      <c r="Q422" s="244" t="s">
        <v>2122</v>
      </c>
      <c r="R422" s="133" t="s">
        <v>2122</v>
      </c>
      <c r="S422" s="518">
        <v>1</v>
      </c>
      <c r="T422" s="519">
        <v>42014</v>
      </c>
      <c r="U422" s="520">
        <v>8</v>
      </c>
      <c r="V422" s="135" t="s">
        <v>2122</v>
      </c>
      <c r="W422" s="133" t="s">
        <v>2122</v>
      </c>
      <c r="X422" s="200" t="s">
        <v>2122</v>
      </c>
      <c r="Y422" s="135" t="s">
        <v>2122</v>
      </c>
      <c r="Z422" s="225" t="s">
        <v>2122</v>
      </c>
      <c r="AA422" s="201" t="s">
        <v>2122</v>
      </c>
      <c r="AB422" s="135" t="s">
        <v>2122</v>
      </c>
      <c r="AC422" s="225" t="s">
        <v>2122</v>
      </c>
      <c r="AD422" s="454" t="s">
        <v>2122</v>
      </c>
    </row>
    <row r="423" spans="1:30" x14ac:dyDescent="0.25">
      <c r="A423" s="978">
        <f>B423+1000</f>
        <v>1173</v>
      </c>
      <c r="B423" s="511">
        <v>173</v>
      </c>
      <c r="C423" s="61">
        <v>5</v>
      </c>
      <c r="D423" s="455">
        <v>432</v>
      </c>
      <c r="E423" s="221">
        <v>0</v>
      </c>
      <c r="F423" s="61">
        <v>1</v>
      </c>
      <c r="G423" s="718">
        <v>0</v>
      </c>
      <c r="H423" s="718">
        <v>0</v>
      </c>
      <c r="I423" s="589">
        <v>10.4</v>
      </c>
      <c r="J423" s="661">
        <v>1</v>
      </c>
      <c r="K423" s="133" t="s">
        <v>2122</v>
      </c>
      <c r="L423" s="133" t="s">
        <v>2122</v>
      </c>
      <c r="M423" s="193">
        <v>24</v>
      </c>
      <c r="N423" s="237" t="s">
        <v>2122</v>
      </c>
      <c r="O423" s="61" t="s">
        <v>2122</v>
      </c>
      <c r="P423" s="362" t="s">
        <v>2122</v>
      </c>
      <c r="Q423" s="244" t="s">
        <v>2122</v>
      </c>
      <c r="R423" s="133" t="s">
        <v>2122</v>
      </c>
      <c r="S423" s="518">
        <v>1</v>
      </c>
      <c r="T423" s="519">
        <v>42101</v>
      </c>
      <c r="U423" s="520">
        <v>11</v>
      </c>
      <c r="V423" s="135" t="s">
        <v>2122</v>
      </c>
      <c r="W423" s="133" t="s">
        <v>2122</v>
      </c>
      <c r="X423" s="200" t="s">
        <v>2122</v>
      </c>
      <c r="Y423" s="135" t="s">
        <v>2122</v>
      </c>
      <c r="Z423" s="225" t="s">
        <v>2122</v>
      </c>
      <c r="AA423" s="201" t="s">
        <v>2122</v>
      </c>
      <c r="AB423" s="135" t="s">
        <v>2122</v>
      </c>
      <c r="AC423" s="225" t="s">
        <v>2122</v>
      </c>
      <c r="AD423" s="454" t="s">
        <v>2122</v>
      </c>
    </row>
    <row r="424" spans="1:30" x14ac:dyDescent="0.25">
      <c r="A424" s="978">
        <f>B424+1000</f>
        <v>1174</v>
      </c>
      <c r="B424" s="735">
        <v>174</v>
      </c>
      <c r="C424" s="27">
        <v>5</v>
      </c>
      <c r="D424" s="455">
        <v>542</v>
      </c>
      <c r="E424" s="27">
        <v>1</v>
      </c>
      <c r="F424" s="27">
        <v>1</v>
      </c>
      <c r="G424" s="113" t="s">
        <v>2122</v>
      </c>
      <c r="H424" s="113" t="s">
        <v>2122</v>
      </c>
      <c r="I424" s="743">
        <v>14.3</v>
      </c>
      <c r="J424" s="113" t="s">
        <v>2122</v>
      </c>
      <c r="K424" s="28" t="s">
        <v>2122</v>
      </c>
      <c r="L424" s="28" t="s">
        <v>2122</v>
      </c>
      <c r="M424" s="73" t="s">
        <v>2122</v>
      </c>
      <c r="N424" s="75" t="s">
        <v>2122</v>
      </c>
      <c r="O424" s="86" t="s">
        <v>2122</v>
      </c>
      <c r="P424" s="50" t="s">
        <v>2122</v>
      </c>
      <c r="Q424" s="49" t="s">
        <v>2122</v>
      </c>
      <c r="R424" s="28" t="s">
        <v>2122</v>
      </c>
      <c r="S424" s="50" t="s">
        <v>2122</v>
      </c>
      <c r="T424" s="27" t="s">
        <v>2122</v>
      </c>
      <c r="U424" s="27" t="s">
        <v>2122</v>
      </c>
      <c r="V424" s="58" t="s">
        <v>2122</v>
      </c>
      <c r="W424" s="28" t="s">
        <v>2122</v>
      </c>
      <c r="X424" s="50" t="s">
        <v>2122</v>
      </c>
      <c r="Y424" s="58" t="s">
        <v>2122</v>
      </c>
      <c r="Z424" s="59" t="s">
        <v>2122</v>
      </c>
      <c r="AA424" s="51" t="s">
        <v>2122</v>
      </c>
      <c r="AB424" s="58" t="s">
        <v>2122</v>
      </c>
      <c r="AC424" s="59" t="s">
        <v>2122</v>
      </c>
      <c r="AD424" s="148" t="s">
        <v>2122</v>
      </c>
    </row>
    <row r="425" spans="1:30" x14ac:dyDescent="0.25">
      <c r="A425" s="978">
        <f>B425+1000</f>
        <v>1175</v>
      </c>
      <c r="B425" s="511">
        <v>175</v>
      </c>
      <c r="C425" s="61">
        <v>5</v>
      </c>
      <c r="D425" s="902">
        <v>433</v>
      </c>
      <c r="E425" s="274">
        <v>0</v>
      </c>
      <c r="F425" s="61">
        <v>1</v>
      </c>
      <c r="G425" s="718">
        <v>0</v>
      </c>
      <c r="H425" s="718">
        <v>0</v>
      </c>
      <c r="I425" s="589">
        <v>11.1</v>
      </c>
      <c r="J425" s="661">
        <v>0</v>
      </c>
      <c r="K425" s="133" t="s">
        <v>2122</v>
      </c>
      <c r="L425" s="133" t="s">
        <v>2122</v>
      </c>
      <c r="M425" s="193">
        <v>28</v>
      </c>
      <c r="N425" s="237" t="s">
        <v>2122</v>
      </c>
      <c r="O425" s="61" t="s">
        <v>2122</v>
      </c>
      <c r="P425" s="362" t="s">
        <v>2122</v>
      </c>
      <c r="Q425" s="244" t="s">
        <v>2122</v>
      </c>
      <c r="R425" s="133" t="s">
        <v>2122</v>
      </c>
      <c r="S425" s="518">
        <v>0</v>
      </c>
      <c r="T425" s="519">
        <v>43557</v>
      </c>
      <c r="U425" s="520">
        <v>62</v>
      </c>
      <c r="V425" s="135" t="s">
        <v>2122</v>
      </c>
      <c r="W425" s="133" t="s">
        <v>2122</v>
      </c>
      <c r="X425" s="200" t="s">
        <v>2122</v>
      </c>
      <c r="Y425" s="135" t="s">
        <v>2122</v>
      </c>
      <c r="Z425" s="225" t="s">
        <v>2122</v>
      </c>
      <c r="AA425" s="201" t="s">
        <v>2122</v>
      </c>
      <c r="AB425" s="135" t="s">
        <v>2122</v>
      </c>
      <c r="AC425" s="225" t="s">
        <v>2122</v>
      </c>
      <c r="AD425" s="454" t="s">
        <v>2122</v>
      </c>
    </row>
    <row r="426" spans="1:30" x14ac:dyDescent="0.25">
      <c r="A426" s="978">
        <f>B426+1000</f>
        <v>1176</v>
      </c>
      <c r="B426" s="735">
        <v>176</v>
      </c>
      <c r="C426" s="27">
        <v>5</v>
      </c>
      <c r="D426" s="455">
        <v>543</v>
      </c>
      <c r="E426" s="27">
        <v>1</v>
      </c>
      <c r="F426" s="27">
        <v>1</v>
      </c>
      <c r="G426" s="113" t="s">
        <v>2122</v>
      </c>
      <c r="H426" s="113" t="s">
        <v>2122</v>
      </c>
      <c r="I426" s="743">
        <v>18.3</v>
      </c>
      <c r="J426" s="113" t="s">
        <v>2122</v>
      </c>
      <c r="K426" s="28" t="s">
        <v>2122</v>
      </c>
      <c r="L426" s="28" t="s">
        <v>2122</v>
      </c>
      <c r="M426" s="73" t="s">
        <v>2122</v>
      </c>
      <c r="N426" s="75" t="s">
        <v>2122</v>
      </c>
      <c r="O426" s="86" t="s">
        <v>2122</v>
      </c>
      <c r="P426" s="50" t="s">
        <v>2122</v>
      </c>
      <c r="Q426" s="49" t="s">
        <v>2122</v>
      </c>
      <c r="R426" s="28" t="s">
        <v>2122</v>
      </c>
      <c r="S426" s="50" t="s">
        <v>2122</v>
      </c>
      <c r="T426" s="27" t="s">
        <v>2122</v>
      </c>
      <c r="U426" s="27" t="s">
        <v>2122</v>
      </c>
      <c r="V426" s="58" t="s">
        <v>2122</v>
      </c>
      <c r="W426" s="28" t="s">
        <v>2122</v>
      </c>
      <c r="X426" s="50" t="s">
        <v>2122</v>
      </c>
      <c r="Y426" s="58" t="s">
        <v>2122</v>
      </c>
      <c r="Z426" s="59" t="s">
        <v>2122</v>
      </c>
      <c r="AA426" s="51" t="s">
        <v>2122</v>
      </c>
      <c r="AB426" s="58" t="s">
        <v>2122</v>
      </c>
      <c r="AC426" s="59" t="s">
        <v>2122</v>
      </c>
      <c r="AD426" s="148" t="s">
        <v>2122</v>
      </c>
    </row>
    <row r="427" spans="1:30" x14ac:dyDescent="0.25">
      <c r="A427" s="978">
        <f>B427+1000</f>
        <v>1180</v>
      </c>
      <c r="B427" s="511">
        <v>180</v>
      </c>
      <c r="C427" s="61">
        <v>5</v>
      </c>
      <c r="D427" s="455">
        <v>434</v>
      </c>
      <c r="E427" s="221">
        <v>0</v>
      </c>
      <c r="F427" s="61">
        <v>0</v>
      </c>
      <c r="G427" s="718">
        <v>0</v>
      </c>
      <c r="H427" s="718">
        <v>0</v>
      </c>
      <c r="I427" s="589">
        <v>13.5</v>
      </c>
      <c r="J427" s="663">
        <v>0</v>
      </c>
      <c r="K427" s="133" t="s">
        <v>2122</v>
      </c>
      <c r="L427" s="133" t="s">
        <v>2122</v>
      </c>
      <c r="M427" s="193">
        <v>38</v>
      </c>
      <c r="N427" s="237">
        <v>0.38541666666666669</v>
      </c>
      <c r="O427" s="61">
        <v>19</v>
      </c>
      <c r="P427" s="362" t="s">
        <v>2122</v>
      </c>
      <c r="Q427" s="244" t="s">
        <v>2122</v>
      </c>
      <c r="R427" s="133" t="s">
        <v>2122</v>
      </c>
      <c r="S427" s="518">
        <v>1</v>
      </c>
      <c r="T427" s="519">
        <v>43648</v>
      </c>
      <c r="U427" s="520">
        <v>65</v>
      </c>
      <c r="V427" s="135" t="s">
        <v>2122</v>
      </c>
      <c r="W427" s="133" t="s">
        <v>2122</v>
      </c>
      <c r="X427" s="200" t="s">
        <v>2122</v>
      </c>
      <c r="Y427" s="135" t="s">
        <v>2122</v>
      </c>
      <c r="Z427" s="225" t="s">
        <v>2122</v>
      </c>
      <c r="AA427" s="201" t="s">
        <v>2122</v>
      </c>
      <c r="AB427" s="135" t="s">
        <v>2122</v>
      </c>
      <c r="AC427" s="225" t="s">
        <v>2122</v>
      </c>
      <c r="AD427" s="454" t="s">
        <v>2122</v>
      </c>
    </row>
    <row r="428" spans="1:30" x14ac:dyDescent="0.25">
      <c r="A428" s="978">
        <f>B428+1000</f>
        <v>1181</v>
      </c>
      <c r="B428" s="511">
        <v>181</v>
      </c>
      <c r="C428" s="61">
        <v>5</v>
      </c>
      <c r="D428" s="455">
        <v>435</v>
      </c>
      <c r="E428" s="221">
        <v>0</v>
      </c>
      <c r="F428" s="61">
        <v>0</v>
      </c>
      <c r="G428" s="718">
        <v>0</v>
      </c>
      <c r="H428" s="718">
        <v>0</v>
      </c>
      <c r="I428" s="589">
        <v>11.9</v>
      </c>
      <c r="J428" s="663">
        <v>1</v>
      </c>
      <c r="K428" s="133" t="s">
        <v>2122</v>
      </c>
      <c r="L428" s="133" t="s">
        <v>2122</v>
      </c>
      <c r="M428" s="193">
        <v>22</v>
      </c>
      <c r="N428" s="237">
        <v>1.435483870967742</v>
      </c>
      <c r="O428" s="61">
        <v>21</v>
      </c>
      <c r="P428" s="362" t="s">
        <v>2122</v>
      </c>
      <c r="Q428" s="244" t="s">
        <v>2122</v>
      </c>
      <c r="R428" s="133" t="s">
        <v>2122</v>
      </c>
      <c r="S428" s="518">
        <v>0</v>
      </c>
      <c r="T428" s="519">
        <v>43634</v>
      </c>
      <c r="U428" s="520">
        <v>64</v>
      </c>
      <c r="V428" s="135" t="s">
        <v>2122</v>
      </c>
      <c r="W428" s="133" t="s">
        <v>2122</v>
      </c>
      <c r="X428" s="200" t="s">
        <v>2122</v>
      </c>
      <c r="Y428" s="135" t="s">
        <v>2122</v>
      </c>
      <c r="Z428" s="225" t="s">
        <v>2122</v>
      </c>
      <c r="AA428" s="201" t="s">
        <v>2122</v>
      </c>
      <c r="AB428" s="135" t="s">
        <v>2122</v>
      </c>
      <c r="AC428" s="225" t="s">
        <v>2122</v>
      </c>
      <c r="AD428" s="454" t="s">
        <v>2122</v>
      </c>
    </row>
    <row r="429" spans="1:30" x14ac:dyDescent="0.25">
      <c r="A429" s="978">
        <f>B429+1000</f>
        <v>1182</v>
      </c>
      <c r="B429" s="511">
        <v>182</v>
      </c>
      <c r="C429" s="61">
        <v>5</v>
      </c>
      <c r="D429" s="902">
        <v>436</v>
      </c>
      <c r="E429" s="221">
        <v>0</v>
      </c>
      <c r="F429" s="61">
        <v>0</v>
      </c>
      <c r="G429" s="718">
        <v>1</v>
      </c>
      <c r="H429" s="718">
        <v>0</v>
      </c>
      <c r="I429" s="589">
        <v>12.1</v>
      </c>
      <c r="J429" s="661">
        <v>1</v>
      </c>
      <c r="K429" s="133" t="s">
        <v>2122</v>
      </c>
      <c r="L429" s="133" t="s">
        <v>2122</v>
      </c>
      <c r="M429" s="193">
        <v>23</v>
      </c>
      <c r="N429" s="237">
        <v>1</v>
      </c>
      <c r="O429" s="61">
        <v>17</v>
      </c>
      <c r="P429" s="362" t="s">
        <v>2122</v>
      </c>
      <c r="Q429" s="244" t="s">
        <v>2122</v>
      </c>
      <c r="R429" s="133" t="s">
        <v>2122</v>
      </c>
      <c r="S429" s="518">
        <v>1</v>
      </c>
      <c r="T429" s="519">
        <v>41837</v>
      </c>
      <c r="U429" s="520">
        <v>4</v>
      </c>
      <c r="V429" s="135" t="s">
        <v>2122</v>
      </c>
      <c r="W429" s="133" t="s">
        <v>2122</v>
      </c>
      <c r="X429" s="200" t="s">
        <v>2122</v>
      </c>
      <c r="Y429" s="135" t="s">
        <v>2122</v>
      </c>
      <c r="Z429" s="225" t="s">
        <v>2122</v>
      </c>
      <c r="AA429" s="201" t="s">
        <v>2122</v>
      </c>
      <c r="AB429" s="135" t="s">
        <v>2122</v>
      </c>
      <c r="AC429" s="225" t="s">
        <v>2122</v>
      </c>
      <c r="AD429" s="454" t="s">
        <v>2122</v>
      </c>
    </row>
    <row r="430" spans="1:30" x14ac:dyDescent="0.25">
      <c r="A430" s="978">
        <f>B430+1000</f>
        <v>1183</v>
      </c>
      <c r="B430" s="511">
        <v>183</v>
      </c>
      <c r="C430" s="61">
        <v>5</v>
      </c>
      <c r="D430" s="455">
        <v>437</v>
      </c>
      <c r="E430" s="274">
        <v>0</v>
      </c>
      <c r="F430" s="61">
        <v>1</v>
      </c>
      <c r="G430" s="718">
        <v>0</v>
      </c>
      <c r="H430" s="718">
        <v>0</v>
      </c>
      <c r="I430" s="589">
        <v>11.5</v>
      </c>
      <c r="J430" s="661">
        <v>1</v>
      </c>
      <c r="K430" s="133" t="s">
        <v>2122</v>
      </c>
      <c r="L430" s="133" t="s">
        <v>2122</v>
      </c>
      <c r="M430" s="193">
        <v>31</v>
      </c>
      <c r="N430" s="237">
        <v>0.88349514563106801</v>
      </c>
      <c r="O430" s="61">
        <v>17</v>
      </c>
      <c r="P430" s="362" t="s">
        <v>2122</v>
      </c>
      <c r="Q430" s="244" t="s">
        <v>2122</v>
      </c>
      <c r="R430" s="133" t="s">
        <v>2122</v>
      </c>
      <c r="S430" s="518">
        <v>0</v>
      </c>
      <c r="T430" s="519" t="s">
        <v>2122</v>
      </c>
      <c r="U430" s="520" t="s">
        <v>2122</v>
      </c>
      <c r="V430" s="135" t="s">
        <v>2122</v>
      </c>
      <c r="W430" s="133" t="s">
        <v>2122</v>
      </c>
      <c r="X430" s="200" t="s">
        <v>2122</v>
      </c>
      <c r="Y430" s="135" t="s">
        <v>2122</v>
      </c>
      <c r="Z430" s="225" t="s">
        <v>2122</v>
      </c>
      <c r="AA430" s="201" t="s">
        <v>2122</v>
      </c>
      <c r="AB430" s="135" t="s">
        <v>2122</v>
      </c>
      <c r="AC430" s="225" t="s">
        <v>2122</v>
      </c>
      <c r="AD430" s="454" t="s">
        <v>2122</v>
      </c>
    </row>
    <row r="431" spans="1:30" x14ac:dyDescent="0.25">
      <c r="A431" s="978">
        <f>B431+1000</f>
        <v>1184</v>
      </c>
      <c r="B431" s="511">
        <v>184</v>
      </c>
      <c r="C431" s="61">
        <v>5</v>
      </c>
      <c r="D431" s="455">
        <v>438</v>
      </c>
      <c r="E431" s="221">
        <v>0</v>
      </c>
      <c r="F431" s="61">
        <v>1</v>
      </c>
      <c r="G431" s="718">
        <v>0</v>
      </c>
      <c r="H431" s="718">
        <v>0</v>
      </c>
      <c r="I431" s="589">
        <v>13.6</v>
      </c>
      <c r="J431" s="661">
        <v>1</v>
      </c>
      <c r="K431" s="133" t="s">
        <v>2122</v>
      </c>
      <c r="L431" s="133" t="s">
        <v>2122</v>
      </c>
      <c r="M431" s="193">
        <v>30</v>
      </c>
      <c r="N431" s="237" t="s">
        <v>2122</v>
      </c>
      <c r="O431" s="61" t="s">
        <v>2122</v>
      </c>
      <c r="P431" s="362" t="s">
        <v>2122</v>
      </c>
      <c r="Q431" s="244" t="s">
        <v>2122</v>
      </c>
      <c r="R431" s="133" t="s">
        <v>2122</v>
      </c>
      <c r="S431" s="518">
        <v>1</v>
      </c>
      <c r="T431" s="519">
        <v>42046</v>
      </c>
      <c r="U431" s="520">
        <v>10</v>
      </c>
      <c r="V431" s="135" t="s">
        <v>2122</v>
      </c>
      <c r="W431" s="133" t="s">
        <v>2122</v>
      </c>
      <c r="X431" s="200" t="s">
        <v>2122</v>
      </c>
      <c r="Y431" s="135" t="s">
        <v>2122</v>
      </c>
      <c r="Z431" s="225" t="s">
        <v>2122</v>
      </c>
      <c r="AA431" s="201" t="s">
        <v>2122</v>
      </c>
      <c r="AB431" s="135" t="s">
        <v>2122</v>
      </c>
      <c r="AC431" s="225" t="s">
        <v>2122</v>
      </c>
      <c r="AD431" s="454" t="s">
        <v>2122</v>
      </c>
    </row>
    <row r="432" spans="1:30" x14ac:dyDescent="0.25">
      <c r="A432" s="978">
        <f>B432+1000</f>
        <v>1186</v>
      </c>
      <c r="B432" s="511">
        <v>186</v>
      </c>
      <c r="C432" s="61">
        <v>5</v>
      </c>
      <c r="D432" s="902">
        <v>439</v>
      </c>
      <c r="E432" s="221">
        <v>0</v>
      </c>
      <c r="F432" s="61">
        <v>0</v>
      </c>
      <c r="G432" s="718">
        <v>0</v>
      </c>
      <c r="H432" s="718">
        <v>0</v>
      </c>
      <c r="I432" s="589">
        <v>14.7</v>
      </c>
      <c r="J432" s="661">
        <v>1</v>
      </c>
      <c r="K432" s="133" t="s">
        <v>2122</v>
      </c>
      <c r="L432" s="133" t="s">
        <v>2122</v>
      </c>
      <c r="M432" s="193">
        <v>22</v>
      </c>
      <c r="N432" s="237" t="s">
        <v>2122</v>
      </c>
      <c r="O432" s="61" t="s">
        <v>2122</v>
      </c>
      <c r="P432" s="362" t="s">
        <v>2122</v>
      </c>
      <c r="Q432" s="244" t="s">
        <v>2122</v>
      </c>
      <c r="R432" s="133" t="s">
        <v>2122</v>
      </c>
      <c r="S432" s="518">
        <v>0</v>
      </c>
      <c r="T432" s="519">
        <v>43559</v>
      </c>
      <c r="U432" s="520">
        <v>59</v>
      </c>
      <c r="V432" s="135" t="s">
        <v>2122</v>
      </c>
      <c r="W432" s="133" t="s">
        <v>2122</v>
      </c>
      <c r="X432" s="200" t="s">
        <v>2122</v>
      </c>
      <c r="Y432" s="135" t="s">
        <v>2122</v>
      </c>
      <c r="Z432" s="225" t="s">
        <v>2122</v>
      </c>
      <c r="AA432" s="201" t="s">
        <v>2122</v>
      </c>
      <c r="AB432" s="135" t="s">
        <v>2122</v>
      </c>
      <c r="AC432" s="225" t="s">
        <v>2122</v>
      </c>
      <c r="AD432" s="454" t="s">
        <v>2122</v>
      </c>
    </row>
    <row r="433" spans="1:30" x14ac:dyDescent="0.25">
      <c r="A433" s="978">
        <f>B433+1000</f>
        <v>1187</v>
      </c>
      <c r="B433" s="511">
        <v>187</v>
      </c>
      <c r="C433" s="290">
        <v>5</v>
      </c>
      <c r="D433" s="455">
        <v>440</v>
      </c>
      <c r="E433" s="847">
        <v>0</v>
      </c>
      <c r="F433" s="290">
        <v>0</v>
      </c>
      <c r="G433" s="849">
        <v>0</v>
      </c>
      <c r="H433" s="849">
        <v>0</v>
      </c>
      <c r="I433" s="545">
        <v>15.1</v>
      </c>
      <c r="J433" s="531">
        <v>1</v>
      </c>
      <c r="K433" s="290" t="s">
        <v>2122</v>
      </c>
      <c r="L433" s="290" t="s">
        <v>2122</v>
      </c>
      <c r="M433" s="578" t="s">
        <v>2122</v>
      </c>
      <c r="N433" s="543" t="s">
        <v>2122</v>
      </c>
      <c r="O433" s="290" t="s">
        <v>2122</v>
      </c>
      <c r="P433" s="290" t="s">
        <v>2122</v>
      </c>
      <c r="Q433" s="859" t="s">
        <v>2122</v>
      </c>
      <c r="R433" s="290" t="s">
        <v>2122</v>
      </c>
      <c r="S433" s="548">
        <v>1</v>
      </c>
      <c r="T433" s="549">
        <v>43567</v>
      </c>
      <c r="U433" s="550">
        <v>59</v>
      </c>
      <c r="V433" s="859" t="s">
        <v>2122</v>
      </c>
      <c r="W433" s="290" t="s">
        <v>2122</v>
      </c>
      <c r="X433" s="852" t="s">
        <v>2122</v>
      </c>
      <c r="Y433" s="859" t="s">
        <v>2122</v>
      </c>
      <c r="Z433" s="860" t="s">
        <v>2122</v>
      </c>
      <c r="AA433" s="858" t="s">
        <v>2122</v>
      </c>
      <c r="AB433" s="859" t="s">
        <v>2122</v>
      </c>
      <c r="AC433" s="860" t="s">
        <v>2122</v>
      </c>
      <c r="AD433" s="290" t="s">
        <v>2122</v>
      </c>
    </row>
    <row r="434" spans="1:30" x14ac:dyDescent="0.25">
      <c r="A434" s="978">
        <f>B434+1000</f>
        <v>1188</v>
      </c>
      <c r="B434" s="511">
        <v>188</v>
      </c>
      <c r="C434" s="61">
        <v>5</v>
      </c>
      <c r="D434" s="455">
        <v>441</v>
      </c>
      <c r="E434" s="274">
        <v>0</v>
      </c>
      <c r="F434" s="61">
        <v>1</v>
      </c>
      <c r="G434" s="718">
        <v>1</v>
      </c>
      <c r="H434" s="718">
        <v>0</v>
      </c>
      <c r="I434" s="515">
        <v>11.2</v>
      </c>
      <c r="J434" s="661">
        <v>1</v>
      </c>
      <c r="K434" s="133" t="s">
        <v>2122</v>
      </c>
      <c r="L434" s="133" t="s">
        <v>2122</v>
      </c>
      <c r="M434" s="193">
        <v>43</v>
      </c>
      <c r="N434" s="237">
        <v>1.3333333333333333</v>
      </c>
      <c r="O434" s="61">
        <v>18</v>
      </c>
      <c r="P434" s="362" t="s">
        <v>2122</v>
      </c>
      <c r="Q434" s="244" t="s">
        <v>2122</v>
      </c>
      <c r="R434" s="133" t="s">
        <v>2122</v>
      </c>
      <c r="S434" s="518">
        <v>1</v>
      </c>
      <c r="T434" s="519">
        <v>42367</v>
      </c>
      <c r="U434" s="520">
        <v>20</v>
      </c>
      <c r="V434" s="135" t="s">
        <v>2122</v>
      </c>
      <c r="W434" s="133" t="s">
        <v>2122</v>
      </c>
      <c r="X434" s="200" t="s">
        <v>2122</v>
      </c>
      <c r="Y434" s="135" t="s">
        <v>2122</v>
      </c>
      <c r="Z434" s="225" t="s">
        <v>2122</v>
      </c>
      <c r="AA434" s="201" t="s">
        <v>2122</v>
      </c>
      <c r="AB434" s="135" t="s">
        <v>2122</v>
      </c>
      <c r="AC434" s="225" t="s">
        <v>2122</v>
      </c>
      <c r="AD434" s="454" t="s">
        <v>2122</v>
      </c>
    </row>
    <row r="435" spans="1:30" x14ac:dyDescent="0.25">
      <c r="A435" s="978">
        <f>B435+1000</f>
        <v>1189</v>
      </c>
      <c r="B435" s="511">
        <v>189</v>
      </c>
      <c r="C435" s="61">
        <v>5</v>
      </c>
      <c r="D435" s="902">
        <v>442</v>
      </c>
      <c r="E435" s="221">
        <v>0</v>
      </c>
      <c r="F435" s="61">
        <v>1</v>
      </c>
      <c r="G435" s="718">
        <v>0</v>
      </c>
      <c r="H435" s="718">
        <v>0</v>
      </c>
      <c r="I435" s="515">
        <v>12.4</v>
      </c>
      <c r="J435" s="661">
        <v>1</v>
      </c>
      <c r="K435" s="133" t="s">
        <v>2122</v>
      </c>
      <c r="L435" s="133" t="s">
        <v>2122</v>
      </c>
      <c r="M435" s="193">
        <v>23</v>
      </c>
      <c r="N435" s="237">
        <v>1.9523809523809523</v>
      </c>
      <c r="O435" s="61">
        <v>13</v>
      </c>
      <c r="P435" s="362" t="s">
        <v>2122</v>
      </c>
      <c r="Q435" s="244" t="s">
        <v>2122</v>
      </c>
      <c r="R435" s="133" t="s">
        <v>2122</v>
      </c>
      <c r="S435" s="518">
        <v>1</v>
      </c>
      <c r="T435" s="519">
        <v>42093</v>
      </c>
      <c r="U435" s="520">
        <v>11</v>
      </c>
      <c r="V435" s="135" t="s">
        <v>2122</v>
      </c>
      <c r="W435" s="133" t="s">
        <v>2122</v>
      </c>
      <c r="X435" s="200" t="s">
        <v>2122</v>
      </c>
      <c r="Y435" s="135" t="s">
        <v>2122</v>
      </c>
      <c r="Z435" s="225" t="s">
        <v>2122</v>
      </c>
      <c r="AA435" s="201" t="s">
        <v>2122</v>
      </c>
      <c r="AB435" s="135" t="s">
        <v>2122</v>
      </c>
      <c r="AC435" s="225" t="s">
        <v>2122</v>
      </c>
      <c r="AD435" s="454" t="s">
        <v>2122</v>
      </c>
    </row>
    <row r="436" spans="1:30" x14ac:dyDescent="0.25">
      <c r="A436" s="978">
        <f>B436+1000</f>
        <v>1191</v>
      </c>
      <c r="B436" s="511">
        <v>191</v>
      </c>
      <c r="C436" s="61">
        <v>5</v>
      </c>
      <c r="D436" s="455">
        <v>443</v>
      </c>
      <c r="E436" s="221">
        <v>0</v>
      </c>
      <c r="F436" s="61">
        <v>1</v>
      </c>
      <c r="G436" s="718">
        <v>0</v>
      </c>
      <c r="H436" s="718">
        <v>0</v>
      </c>
      <c r="I436" s="515">
        <v>12.2</v>
      </c>
      <c r="J436" s="661">
        <v>1</v>
      </c>
      <c r="K436" s="133" t="s">
        <v>2122</v>
      </c>
      <c r="L436" s="133" t="s">
        <v>2122</v>
      </c>
      <c r="M436" s="193">
        <v>33</v>
      </c>
      <c r="N436" s="237">
        <v>0.9</v>
      </c>
      <c r="O436" s="61">
        <v>17</v>
      </c>
      <c r="P436" s="362" t="s">
        <v>2122</v>
      </c>
      <c r="Q436" s="244" t="s">
        <v>2122</v>
      </c>
      <c r="R436" s="133" t="s">
        <v>2122</v>
      </c>
      <c r="S436" s="518">
        <v>1</v>
      </c>
      <c r="T436" s="519">
        <v>42492</v>
      </c>
      <c r="U436" s="520">
        <v>23</v>
      </c>
      <c r="V436" s="135" t="s">
        <v>2122</v>
      </c>
      <c r="W436" s="133" t="s">
        <v>2122</v>
      </c>
      <c r="X436" s="200" t="s">
        <v>2122</v>
      </c>
      <c r="Y436" s="135" t="s">
        <v>2122</v>
      </c>
      <c r="Z436" s="225" t="s">
        <v>2122</v>
      </c>
      <c r="AA436" s="201" t="s">
        <v>2122</v>
      </c>
      <c r="AB436" s="135" t="s">
        <v>2122</v>
      </c>
      <c r="AC436" s="225" t="s">
        <v>2122</v>
      </c>
      <c r="AD436" s="454" t="s">
        <v>2122</v>
      </c>
    </row>
    <row r="437" spans="1:30" x14ac:dyDescent="0.25">
      <c r="A437" s="978">
        <f>B437+1000</f>
        <v>1192</v>
      </c>
      <c r="B437" s="511">
        <v>192</v>
      </c>
      <c r="C437" s="61">
        <v>5</v>
      </c>
      <c r="D437" s="455">
        <v>444</v>
      </c>
      <c r="E437" s="221">
        <v>0</v>
      </c>
      <c r="F437" s="61">
        <v>1</v>
      </c>
      <c r="G437" s="718">
        <v>1</v>
      </c>
      <c r="H437" s="718">
        <v>0</v>
      </c>
      <c r="I437" s="515">
        <v>11.2</v>
      </c>
      <c r="J437" s="663">
        <v>0</v>
      </c>
      <c r="K437" s="133" t="s">
        <v>2122</v>
      </c>
      <c r="L437" s="133" t="s">
        <v>2122</v>
      </c>
      <c r="M437" s="193">
        <v>28</v>
      </c>
      <c r="N437" s="237" t="s">
        <v>2122</v>
      </c>
      <c r="O437" s="61" t="s">
        <v>2122</v>
      </c>
      <c r="P437" s="362" t="s">
        <v>2122</v>
      </c>
      <c r="Q437" s="244" t="s">
        <v>2122</v>
      </c>
      <c r="R437" s="133" t="s">
        <v>2122</v>
      </c>
      <c r="S437" s="518">
        <v>1</v>
      </c>
      <c r="T437" s="519">
        <v>41777</v>
      </c>
      <c r="U437" s="520">
        <v>0</v>
      </c>
      <c r="V437" s="135" t="s">
        <v>2122</v>
      </c>
      <c r="W437" s="133" t="s">
        <v>2122</v>
      </c>
      <c r="X437" s="200" t="s">
        <v>2122</v>
      </c>
      <c r="Y437" s="135" t="s">
        <v>2122</v>
      </c>
      <c r="Z437" s="225" t="s">
        <v>2122</v>
      </c>
      <c r="AA437" s="201" t="s">
        <v>2122</v>
      </c>
      <c r="AB437" s="135" t="s">
        <v>2122</v>
      </c>
      <c r="AC437" s="225" t="s">
        <v>2122</v>
      </c>
      <c r="AD437" s="454" t="s">
        <v>2122</v>
      </c>
    </row>
    <row r="438" spans="1:30" x14ac:dyDescent="0.25">
      <c r="A438" s="978">
        <f>B438+1000</f>
        <v>1193</v>
      </c>
      <c r="B438" s="511">
        <v>193</v>
      </c>
      <c r="C438" s="61">
        <v>5</v>
      </c>
      <c r="D438" s="902">
        <v>445</v>
      </c>
      <c r="E438" s="274">
        <v>0</v>
      </c>
      <c r="F438" s="61">
        <v>1</v>
      </c>
      <c r="G438" s="718">
        <v>0</v>
      </c>
      <c r="H438" s="718">
        <v>0</v>
      </c>
      <c r="I438" s="515">
        <v>9.1</v>
      </c>
      <c r="J438" s="661">
        <v>0</v>
      </c>
      <c r="K438" s="133" t="s">
        <v>2122</v>
      </c>
      <c r="L438" s="133" t="s">
        <v>2122</v>
      </c>
      <c r="M438" s="193">
        <v>25</v>
      </c>
      <c r="N438" s="237" t="s">
        <v>2122</v>
      </c>
      <c r="O438" s="61" t="s">
        <v>2122</v>
      </c>
      <c r="P438" s="362" t="s">
        <v>2122</v>
      </c>
      <c r="Q438" s="244" t="s">
        <v>2122</v>
      </c>
      <c r="R438" s="133" t="s">
        <v>2122</v>
      </c>
      <c r="S438" s="518">
        <v>0</v>
      </c>
      <c r="T438" s="519" t="s">
        <v>2122</v>
      </c>
      <c r="U438" s="520" t="s">
        <v>2122</v>
      </c>
      <c r="V438" s="135" t="s">
        <v>2122</v>
      </c>
      <c r="W438" s="133" t="s">
        <v>2122</v>
      </c>
      <c r="X438" s="200" t="s">
        <v>2122</v>
      </c>
      <c r="Y438" s="135" t="s">
        <v>2122</v>
      </c>
      <c r="Z438" s="225" t="s">
        <v>2122</v>
      </c>
      <c r="AA438" s="201" t="s">
        <v>2122</v>
      </c>
      <c r="AB438" s="135" t="s">
        <v>2122</v>
      </c>
      <c r="AC438" s="225" t="s">
        <v>2122</v>
      </c>
      <c r="AD438" s="454" t="s">
        <v>2122</v>
      </c>
    </row>
    <row r="439" spans="1:30" x14ac:dyDescent="0.25">
      <c r="A439" s="978">
        <f>B439+1000</f>
        <v>1194</v>
      </c>
      <c r="B439" s="511">
        <v>194</v>
      </c>
      <c r="C439" s="61">
        <v>5</v>
      </c>
      <c r="D439" s="455">
        <v>446</v>
      </c>
      <c r="E439" s="221">
        <v>0</v>
      </c>
      <c r="F439" s="61">
        <v>0</v>
      </c>
      <c r="G439" s="718">
        <v>0</v>
      </c>
      <c r="H439" s="718">
        <v>0</v>
      </c>
      <c r="I439" s="515">
        <v>11.8</v>
      </c>
      <c r="J439" s="661">
        <v>0</v>
      </c>
      <c r="K439" s="133" t="s">
        <v>2122</v>
      </c>
      <c r="L439" s="133" t="s">
        <v>2122</v>
      </c>
      <c r="M439" s="193">
        <v>22</v>
      </c>
      <c r="N439" s="237" t="s">
        <v>2122</v>
      </c>
      <c r="O439" s="61" t="s">
        <v>2122</v>
      </c>
      <c r="P439" s="362" t="s">
        <v>2122</v>
      </c>
      <c r="Q439" s="244" t="s">
        <v>2122</v>
      </c>
      <c r="R439" s="133" t="s">
        <v>2122</v>
      </c>
      <c r="S439" s="518">
        <v>1</v>
      </c>
      <c r="T439" s="519">
        <v>41781</v>
      </c>
      <c r="U439" s="520">
        <v>0</v>
      </c>
      <c r="V439" s="135" t="s">
        <v>2122</v>
      </c>
      <c r="W439" s="133" t="s">
        <v>2122</v>
      </c>
      <c r="X439" s="200" t="s">
        <v>2122</v>
      </c>
      <c r="Y439" s="135" t="s">
        <v>2122</v>
      </c>
      <c r="Z439" s="225" t="s">
        <v>2122</v>
      </c>
      <c r="AA439" s="201" t="s">
        <v>2122</v>
      </c>
      <c r="AB439" s="135" t="s">
        <v>2122</v>
      </c>
      <c r="AC439" s="225" t="s">
        <v>2122</v>
      </c>
      <c r="AD439" s="454" t="s">
        <v>2122</v>
      </c>
    </row>
    <row r="440" spans="1:30" x14ac:dyDescent="0.25">
      <c r="A440" s="978">
        <f>B440+1000</f>
        <v>1195</v>
      </c>
      <c r="B440" s="511">
        <v>195</v>
      </c>
      <c r="C440" s="61">
        <v>5</v>
      </c>
      <c r="D440" s="455">
        <v>447</v>
      </c>
      <c r="E440" s="221">
        <v>0</v>
      </c>
      <c r="F440" s="61">
        <v>1</v>
      </c>
      <c r="G440" s="718">
        <v>0</v>
      </c>
      <c r="H440" s="718">
        <v>0</v>
      </c>
      <c r="I440" s="515">
        <v>8.5</v>
      </c>
      <c r="J440" s="661">
        <v>1</v>
      </c>
      <c r="K440" s="133" t="s">
        <v>2122</v>
      </c>
      <c r="L440" s="133" t="s">
        <v>2122</v>
      </c>
      <c r="M440" s="193">
        <v>26</v>
      </c>
      <c r="N440" s="237">
        <v>1.265625</v>
      </c>
      <c r="O440" s="61" t="s">
        <v>2122</v>
      </c>
      <c r="P440" s="362" t="s">
        <v>2122</v>
      </c>
      <c r="Q440" s="244" t="s">
        <v>2122</v>
      </c>
      <c r="R440" s="133" t="s">
        <v>2122</v>
      </c>
      <c r="S440" s="518">
        <v>1</v>
      </c>
      <c r="T440" s="519">
        <v>42416</v>
      </c>
      <c r="U440" s="520">
        <v>21</v>
      </c>
      <c r="V440" s="135" t="s">
        <v>2122</v>
      </c>
      <c r="W440" s="133" t="s">
        <v>2122</v>
      </c>
      <c r="X440" s="200" t="s">
        <v>2122</v>
      </c>
      <c r="Y440" s="135" t="s">
        <v>2122</v>
      </c>
      <c r="Z440" s="225" t="s">
        <v>2122</v>
      </c>
      <c r="AA440" s="201" t="s">
        <v>2122</v>
      </c>
      <c r="AB440" s="135" t="s">
        <v>2122</v>
      </c>
      <c r="AC440" s="225" t="s">
        <v>2122</v>
      </c>
      <c r="AD440" s="454" t="s">
        <v>2122</v>
      </c>
    </row>
    <row r="441" spans="1:30" x14ac:dyDescent="0.25">
      <c r="A441" s="978">
        <f>B441+1000</f>
        <v>1196</v>
      </c>
      <c r="B441" s="511">
        <v>196</v>
      </c>
      <c r="C441" s="61">
        <v>5</v>
      </c>
      <c r="D441" s="902">
        <v>448</v>
      </c>
      <c r="E441" s="221">
        <v>0</v>
      </c>
      <c r="F441" s="61">
        <v>1</v>
      </c>
      <c r="G441" s="718">
        <v>0</v>
      </c>
      <c r="H441" s="718">
        <v>0</v>
      </c>
      <c r="I441" s="515">
        <v>10.199999999999999</v>
      </c>
      <c r="J441" s="661">
        <v>0</v>
      </c>
      <c r="K441" s="133" t="s">
        <v>2122</v>
      </c>
      <c r="L441" s="133" t="s">
        <v>2122</v>
      </c>
      <c r="M441" s="193">
        <v>26</v>
      </c>
      <c r="N441" s="237">
        <v>1.76</v>
      </c>
      <c r="O441" s="61" t="s">
        <v>2122</v>
      </c>
      <c r="P441" s="362" t="s">
        <v>2122</v>
      </c>
      <c r="Q441" s="244" t="s">
        <v>2122</v>
      </c>
      <c r="R441" s="133" t="s">
        <v>2122</v>
      </c>
      <c r="S441" s="518">
        <v>0</v>
      </c>
      <c r="T441" s="519">
        <v>43552</v>
      </c>
      <c r="U441" s="520">
        <v>58</v>
      </c>
      <c r="V441" s="135" t="s">
        <v>2122</v>
      </c>
      <c r="W441" s="133" t="s">
        <v>2122</v>
      </c>
      <c r="X441" s="200" t="s">
        <v>2122</v>
      </c>
      <c r="Y441" s="135" t="s">
        <v>2122</v>
      </c>
      <c r="Z441" s="225" t="s">
        <v>2122</v>
      </c>
      <c r="AA441" s="201" t="s">
        <v>2122</v>
      </c>
      <c r="AB441" s="135" t="s">
        <v>2122</v>
      </c>
      <c r="AC441" s="225" t="s">
        <v>2122</v>
      </c>
      <c r="AD441" s="454" t="s">
        <v>2122</v>
      </c>
    </row>
    <row r="442" spans="1:30" x14ac:dyDescent="0.25">
      <c r="A442" s="978">
        <f>B442+1000</f>
        <v>1199</v>
      </c>
      <c r="B442" s="511">
        <v>199</v>
      </c>
      <c r="C442" s="61">
        <v>5</v>
      </c>
      <c r="D442" s="455">
        <v>449</v>
      </c>
      <c r="E442" s="274">
        <v>0</v>
      </c>
      <c r="F442" s="61">
        <v>1</v>
      </c>
      <c r="G442" s="718">
        <v>0</v>
      </c>
      <c r="H442" s="718">
        <v>0</v>
      </c>
      <c r="I442" s="515">
        <v>11.2</v>
      </c>
      <c r="J442" s="661">
        <v>1</v>
      </c>
      <c r="K442" s="133" t="s">
        <v>2122</v>
      </c>
      <c r="L442" s="133" t="s">
        <v>2122</v>
      </c>
      <c r="M442" s="193">
        <v>20</v>
      </c>
      <c r="N442" s="237" t="s">
        <v>2122</v>
      </c>
      <c r="O442" s="61">
        <v>15</v>
      </c>
      <c r="P442" s="362" t="s">
        <v>2122</v>
      </c>
      <c r="Q442" s="244" t="s">
        <v>2122</v>
      </c>
      <c r="R442" s="133" t="s">
        <v>2122</v>
      </c>
      <c r="S442" s="518">
        <v>1</v>
      </c>
      <c r="T442" s="519">
        <v>42293</v>
      </c>
      <c r="U442" s="520">
        <v>16</v>
      </c>
      <c r="V442" s="135" t="s">
        <v>2122</v>
      </c>
      <c r="W442" s="133" t="s">
        <v>2122</v>
      </c>
      <c r="X442" s="200" t="s">
        <v>2122</v>
      </c>
      <c r="Y442" s="135" t="s">
        <v>2122</v>
      </c>
      <c r="Z442" s="225" t="s">
        <v>2122</v>
      </c>
      <c r="AA442" s="201" t="s">
        <v>2122</v>
      </c>
      <c r="AB442" s="135" t="s">
        <v>2122</v>
      </c>
      <c r="AC442" s="225" t="s">
        <v>2122</v>
      </c>
      <c r="AD442" s="454" t="s">
        <v>2122</v>
      </c>
    </row>
    <row r="443" spans="1:30" x14ac:dyDescent="0.25">
      <c r="A443" s="978">
        <f>B443+1000</f>
        <v>1200</v>
      </c>
      <c r="B443" s="511">
        <v>200</v>
      </c>
      <c r="C443" s="61">
        <v>5</v>
      </c>
      <c r="D443" s="455">
        <v>450</v>
      </c>
      <c r="E443" s="221">
        <v>0</v>
      </c>
      <c r="F443" s="61">
        <v>0</v>
      </c>
      <c r="G443" s="718">
        <v>0</v>
      </c>
      <c r="H443" s="718">
        <v>0</v>
      </c>
      <c r="I443" s="515">
        <v>12.1</v>
      </c>
      <c r="J443" s="661">
        <v>1</v>
      </c>
      <c r="K443" s="133" t="s">
        <v>2122</v>
      </c>
      <c r="L443" s="133" t="s">
        <v>2122</v>
      </c>
      <c r="M443" s="193">
        <v>21</v>
      </c>
      <c r="N443" s="237" t="s">
        <v>2122</v>
      </c>
      <c r="O443" s="61">
        <v>12</v>
      </c>
      <c r="P443" s="362" t="s">
        <v>2122</v>
      </c>
      <c r="Q443" s="244" t="s">
        <v>2122</v>
      </c>
      <c r="R443" s="133" t="s">
        <v>2122</v>
      </c>
      <c r="S443" s="518">
        <v>0</v>
      </c>
      <c r="T443" s="519">
        <v>43559</v>
      </c>
      <c r="U443" s="520">
        <v>58</v>
      </c>
      <c r="V443" s="135" t="s">
        <v>2122</v>
      </c>
      <c r="W443" s="133" t="s">
        <v>2122</v>
      </c>
      <c r="X443" s="200" t="s">
        <v>2122</v>
      </c>
      <c r="Y443" s="135" t="s">
        <v>2122</v>
      </c>
      <c r="Z443" s="225" t="s">
        <v>2122</v>
      </c>
      <c r="AA443" s="201" t="s">
        <v>2122</v>
      </c>
      <c r="AB443" s="135" t="s">
        <v>2122</v>
      </c>
      <c r="AC443" s="225" t="s">
        <v>2122</v>
      </c>
      <c r="AD443" s="454" t="s">
        <v>2122</v>
      </c>
    </row>
    <row r="444" spans="1:30" x14ac:dyDescent="0.25">
      <c r="A444" s="978">
        <f>B444+1000</f>
        <v>1202</v>
      </c>
      <c r="B444" s="511">
        <v>202</v>
      </c>
      <c r="C444" s="61">
        <v>5</v>
      </c>
      <c r="D444" s="902">
        <v>451</v>
      </c>
      <c r="E444" s="221">
        <v>0</v>
      </c>
      <c r="F444" s="61">
        <v>0</v>
      </c>
      <c r="G444" s="718">
        <v>1</v>
      </c>
      <c r="H444" s="718">
        <v>1</v>
      </c>
      <c r="I444" s="515">
        <v>14</v>
      </c>
      <c r="J444" s="663">
        <v>1</v>
      </c>
      <c r="K444" s="133" t="s">
        <v>2122</v>
      </c>
      <c r="L444" s="133" t="s">
        <v>2122</v>
      </c>
      <c r="M444" s="193">
        <v>21</v>
      </c>
      <c r="N444" s="237">
        <v>1.6458333333333333</v>
      </c>
      <c r="O444" s="61">
        <v>24</v>
      </c>
      <c r="P444" s="362" t="s">
        <v>2122</v>
      </c>
      <c r="Q444" s="244" t="s">
        <v>2122</v>
      </c>
      <c r="R444" s="133" t="s">
        <v>2122</v>
      </c>
      <c r="S444" s="518">
        <v>1</v>
      </c>
      <c r="T444" s="519">
        <v>42655</v>
      </c>
      <c r="U444" s="520">
        <v>28</v>
      </c>
      <c r="V444" s="135" t="s">
        <v>2122</v>
      </c>
      <c r="W444" s="133" t="s">
        <v>2122</v>
      </c>
      <c r="X444" s="200" t="s">
        <v>2122</v>
      </c>
      <c r="Y444" s="135" t="s">
        <v>2122</v>
      </c>
      <c r="Z444" s="225" t="s">
        <v>2122</v>
      </c>
      <c r="AA444" s="201" t="s">
        <v>2122</v>
      </c>
      <c r="AB444" s="135" t="s">
        <v>2122</v>
      </c>
      <c r="AC444" s="225" t="s">
        <v>2122</v>
      </c>
      <c r="AD444" s="454" t="s">
        <v>2122</v>
      </c>
    </row>
    <row r="445" spans="1:30" x14ac:dyDescent="0.25">
      <c r="A445" s="978">
        <f>B445+1000</f>
        <v>1203</v>
      </c>
      <c r="B445" s="511">
        <v>203</v>
      </c>
      <c r="C445" s="61">
        <v>5</v>
      </c>
      <c r="D445" s="455">
        <v>452</v>
      </c>
      <c r="E445" s="221">
        <v>0</v>
      </c>
      <c r="F445" s="61">
        <v>1</v>
      </c>
      <c r="G445" s="718">
        <v>1</v>
      </c>
      <c r="H445" s="718">
        <v>0</v>
      </c>
      <c r="I445" s="515">
        <v>15.2</v>
      </c>
      <c r="J445" s="661">
        <v>1</v>
      </c>
      <c r="K445" s="133" t="s">
        <v>2122</v>
      </c>
      <c r="L445" s="133" t="s">
        <v>2122</v>
      </c>
      <c r="M445" s="193">
        <v>28</v>
      </c>
      <c r="N445" s="237" t="s">
        <v>2122</v>
      </c>
      <c r="O445" s="61">
        <v>11</v>
      </c>
      <c r="P445" s="362" t="s">
        <v>2122</v>
      </c>
      <c r="Q445" s="244" t="s">
        <v>2122</v>
      </c>
      <c r="R445" s="133" t="s">
        <v>2122</v>
      </c>
      <c r="S445" s="518">
        <v>1</v>
      </c>
      <c r="T445" s="519">
        <v>42701</v>
      </c>
      <c r="U445" s="520">
        <v>29</v>
      </c>
      <c r="V445" s="135" t="s">
        <v>2122</v>
      </c>
      <c r="W445" s="133" t="s">
        <v>2122</v>
      </c>
      <c r="X445" s="200" t="s">
        <v>2122</v>
      </c>
      <c r="Y445" s="135" t="s">
        <v>2122</v>
      </c>
      <c r="Z445" s="225" t="s">
        <v>2122</v>
      </c>
      <c r="AA445" s="201" t="s">
        <v>2122</v>
      </c>
      <c r="AB445" s="135" t="s">
        <v>2122</v>
      </c>
      <c r="AC445" s="225" t="s">
        <v>2122</v>
      </c>
      <c r="AD445" s="454" t="s">
        <v>2122</v>
      </c>
    </row>
    <row r="446" spans="1:30" x14ac:dyDescent="0.25">
      <c r="A446" s="978">
        <f>B446+1000</f>
        <v>1204</v>
      </c>
      <c r="B446" s="511">
        <v>204</v>
      </c>
      <c r="C446" s="61">
        <v>5</v>
      </c>
      <c r="D446" s="455">
        <v>453</v>
      </c>
      <c r="E446" s="274">
        <v>0</v>
      </c>
      <c r="F446" s="61">
        <v>1</v>
      </c>
      <c r="G446" s="718">
        <v>0</v>
      </c>
      <c r="H446" s="718">
        <v>0</v>
      </c>
      <c r="I446" s="515">
        <v>15.2</v>
      </c>
      <c r="J446" s="661">
        <v>1</v>
      </c>
      <c r="K446" s="133" t="s">
        <v>2122</v>
      </c>
      <c r="L446" s="133" t="s">
        <v>2122</v>
      </c>
      <c r="M446" s="193">
        <v>26.5</v>
      </c>
      <c r="N446" s="237">
        <v>2.4705882352941178</v>
      </c>
      <c r="O446" s="61">
        <v>24</v>
      </c>
      <c r="P446" s="362" t="s">
        <v>2122</v>
      </c>
      <c r="Q446" s="244" t="s">
        <v>2122</v>
      </c>
      <c r="R446" s="133" t="s">
        <v>2122</v>
      </c>
      <c r="S446" s="518">
        <v>1</v>
      </c>
      <c r="T446" s="519">
        <v>43072</v>
      </c>
      <c r="U446" s="520">
        <v>41</v>
      </c>
      <c r="V446" s="135" t="s">
        <v>2122</v>
      </c>
      <c r="W446" s="133" t="s">
        <v>2122</v>
      </c>
      <c r="X446" s="200" t="s">
        <v>2122</v>
      </c>
      <c r="Y446" s="135" t="s">
        <v>2122</v>
      </c>
      <c r="Z446" s="225" t="s">
        <v>2122</v>
      </c>
      <c r="AA446" s="201" t="s">
        <v>2122</v>
      </c>
      <c r="AB446" s="135" t="s">
        <v>2122</v>
      </c>
      <c r="AC446" s="225" t="s">
        <v>2122</v>
      </c>
      <c r="AD446" s="454" t="s">
        <v>2122</v>
      </c>
    </row>
    <row r="447" spans="1:30" x14ac:dyDescent="0.25">
      <c r="A447" s="978">
        <f>B447+1000</f>
        <v>1205</v>
      </c>
      <c r="B447" s="511">
        <v>205</v>
      </c>
      <c r="C447" s="61">
        <v>5</v>
      </c>
      <c r="D447" s="902">
        <v>454</v>
      </c>
      <c r="E447" s="221">
        <v>0</v>
      </c>
      <c r="F447" s="61">
        <v>0</v>
      </c>
      <c r="G447" s="718">
        <v>1</v>
      </c>
      <c r="H447" s="718">
        <v>0</v>
      </c>
      <c r="I447" s="515">
        <v>14</v>
      </c>
      <c r="J447" s="661">
        <v>1</v>
      </c>
      <c r="K447" s="133" t="s">
        <v>2122</v>
      </c>
      <c r="L447" s="133" t="s">
        <v>2122</v>
      </c>
      <c r="M447" s="193">
        <v>21</v>
      </c>
      <c r="N447" s="237">
        <v>2.7222222222222223</v>
      </c>
      <c r="O447" s="61">
        <v>10</v>
      </c>
      <c r="P447" s="362" t="s">
        <v>2122</v>
      </c>
      <c r="Q447" s="244" t="s">
        <v>2122</v>
      </c>
      <c r="R447" s="133" t="s">
        <v>2122</v>
      </c>
      <c r="S447" s="518">
        <v>2</v>
      </c>
      <c r="T447" s="519">
        <v>42326</v>
      </c>
      <c r="U447" s="520">
        <v>16</v>
      </c>
      <c r="V447" s="135" t="s">
        <v>2122</v>
      </c>
      <c r="W447" s="133" t="s">
        <v>2122</v>
      </c>
      <c r="X447" s="200" t="s">
        <v>2122</v>
      </c>
      <c r="Y447" s="135" t="s">
        <v>2122</v>
      </c>
      <c r="Z447" s="225" t="s">
        <v>2122</v>
      </c>
      <c r="AA447" s="201" t="s">
        <v>2122</v>
      </c>
      <c r="AB447" s="135" t="s">
        <v>2122</v>
      </c>
      <c r="AC447" s="225" t="s">
        <v>2122</v>
      </c>
      <c r="AD447" s="454" t="s">
        <v>2122</v>
      </c>
    </row>
    <row r="448" spans="1:30" x14ac:dyDescent="0.25">
      <c r="A448" s="978">
        <f>B448+1000</f>
        <v>1206</v>
      </c>
      <c r="B448" s="511">
        <v>206</v>
      </c>
      <c r="C448" s="61">
        <v>5</v>
      </c>
      <c r="D448" s="455">
        <v>455</v>
      </c>
      <c r="E448" s="221">
        <v>0</v>
      </c>
      <c r="F448" s="61">
        <v>1</v>
      </c>
      <c r="G448" s="718">
        <v>0</v>
      </c>
      <c r="H448" s="718">
        <v>0</v>
      </c>
      <c r="I448" s="515">
        <v>11.5</v>
      </c>
      <c r="J448" s="661">
        <v>1</v>
      </c>
      <c r="K448" s="133" t="s">
        <v>2122</v>
      </c>
      <c r="L448" s="133" t="s">
        <v>2122</v>
      </c>
      <c r="M448" s="193">
        <v>22</v>
      </c>
      <c r="N448" s="237" t="s">
        <v>2122</v>
      </c>
      <c r="O448" s="61">
        <v>16</v>
      </c>
      <c r="P448" s="362" t="s">
        <v>2122</v>
      </c>
      <c r="Q448" s="244" t="s">
        <v>2122</v>
      </c>
      <c r="R448" s="133" t="s">
        <v>2122</v>
      </c>
      <c r="S448" s="518">
        <v>0</v>
      </c>
      <c r="T448" s="519">
        <v>43418</v>
      </c>
      <c r="U448" s="520">
        <v>52</v>
      </c>
      <c r="V448" s="135" t="s">
        <v>2122</v>
      </c>
      <c r="W448" s="133" t="s">
        <v>2122</v>
      </c>
      <c r="X448" s="200" t="s">
        <v>2122</v>
      </c>
      <c r="Y448" s="135" t="s">
        <v>2122</v>
      </c>
      <c r="Z448" s="225" t="s">
        <v>2122</v>
      </c>
      <c r="AA448" s="201" t="s">
        <v>2122</v>
      </c>
      <c r="AB448" s="135" t="s">
        <v>2122</v>
      </c>
      <c r="AC448" s="225" t="s">
        <v>2122</v>
      </c>
      <c r="AD448" s="454" t="s">
        <v>2122</v>
      </c>
    </row>
    <row r="449" spans="1:30" x14ac:dyDescent="0.25">
      <c r="A449" s="978">
        <f>B449+1000</f>
        <v>1207</v>
      </c>
      <c r="B449" s="511">
        <v>207</v>
      </c>
      <c r="C449" s="61">
        <v>5</v>
      </c>
      <c r="D449" s="455">
        <v>456</v>
      </c>
      <c r="E449" s="221">
        <v>0</v>
      </c>
      <c r="F449" s="61">
        <v>1</v>
      </c>
      <c r="G449" s="718">
        <v>0</v>
      </c>
      <c r="H449" s="718">
        <v>0</v>
      </c>
      <c r="I449" s="515">
        <v>9.1999999999999993</v>
      </c>
      <c r="J449" s="661">
        <v>1</v>
      </c>
      <c r="K449" s="133" t="s">
        <v>2122</v>
      </c>
      <c r="L449" s="133" t="s">
        <v>2122</v>
      </c>
      <c r="M449" s="193">
        <v>16.3</v>
      </c>
      <c r="N449" s="237" t="s">
        <v>2122</v>
      </c>
      <c r="O449" s="61" t="s">
        <v>2122</v>
      </c>
      <c r="P449" s="362" t="s">
        <v>2122</v>
      </c>
      <c r="Q449" s="244" t="s">
        <v>2122</v>
      </c>
      <c r="R449" s="133" t="s">
        <v>2122</v>
      </c>
      <c r="S449" s="518">
        <v>0</v>
      </c>
      <c r="T449" s="519">
        <v>43510</v>
      </c>
      <c r="U449" s="520">
        <v>55</v>
      </c>
      <c r="V449" s="135" t="s">
        <v>2122</v>
      </c>
      <c r="W449" s="133" t="s">
        <v>2122</v>
      </c>
      <c r="X449" s="200" t="s">
        <v>2122</v>
      </c>
      <c r="Y449" s="135" t="s">
        <v>2122</v>
      </c>
      <c r="Z449" s="225" t="s">
        <v>2122</v>
      </c>
      <c r="AA449" s="201" t="s">
        <v>2122</v>
      </c>
      <c r="AB449" s="135" t="s">
        <v>2122</v>
      </c>
      <c r="AC449" s="225" t="s">
        <v>2122</v>
      </c>
      <c r="AD449" s="454" t="s">
        <v>2122</v>
      </c>
    </row>
    <row r="450" spans="1:30" x14ac:dyDescent="0.25">
      <c r="A450" s="978">
        <f>B450+1000</f>
        <v>1208</v>
      </c>
      <c r="B450" s="511">
        <v>208</v>
      </c>
      <c r="C450" s="61">
        <v>5</v>
      </c>
      <c r="D450" s="902">
        <v>457</v>
      </c>
      <c r="E450" s="274">
        <v>0</v>
      </c>
      <c r="F450" s="61">
        <v>0</v>
      </c>
      <c r="G450" s="718">
        <v>0</v>
      </c>
      <c r="H450" s="718">
        <v>0</v>
      </c>
      <c r="I450" s="515">
        <v>12</v>
      </c>
      <c r="J450" s="661">
        <v>1</v>
      </c>
      <c r="K450" s="133" t="s">
        <v>2122</v>
      </c>
      <c r="L450" s="133" t="s">
        <v>2122</v>
      </c>
      <c r="M450" s="193">
        <v>26</v>
      </c>
      <c r="N450" s="237">
        <v>1.2061855670103092</v>
      </c>
      <c r="O450" s="61">
        <v>13</v>
      </c>
      <c r="P450" s="362" t="s">
        <v>2122</v>
      </c>
      <c r="Q450" s="244" t="s">
        <v>2122</v>
      </c>
      <c r="R450" s="133" t="s">
        <v>2122</v>
      </c>
      <c r="S450" s="518">
        <v>1</v>
      </c>
      <c r="T450" s="519">
        <v>42604</v>
      </c>
      <c r="U450" s="520">
        <v>24</v>
      </c>
      <c r="V450" s="135" t="s">
        <v>2122</v>
      </c>
      <c r="W450" s="133" t="s">
        <v>2122</v>
      </c>
      <c r="X450" s="200" t="s">
        <v>2122</v>
      </c>
      <c r="Y450" s="135" t="s">
        <v>2122</v>
      </c>
      <c r="Z450" s="225" t="s">
        <v>2122</v>
      </c>
      <c r="AA450" s="201" t="s">
        <v>2122</v>
      </c>
      <c r="AB450" s="135" t="s">
        <v>2122</v>
      </c>
      <c r="AC450" s="225" t="s">
        <v>2122</v>
      </c>
      <c r="AD450" s="454" t="s">
        <v>2122</v>
      </c>
    </row>
    <row r="451" spans="1:30" x14ac:dyDescent="0.25">
      <c r="A451" s="978">
        <f>B451+1000</f>
        <v>1209</v>
      </c>
      <c r="B451" s="735">
        <v>209</v>
      </c>
      <c r="C451" s="27">
        <v>5</v>
      </c>
      <c r="D451" s="455">
        <v>549</v>
      </c>
      <c r="E451" s="27">
        <v>1</v>
      </c>
      <c r="F451" s="27">
        <v>1</v>
      </c>
      <c r="G451" s="113" t="s">
        <v>2122</v>
      </c>
      <c r="H451" s="113" t="s">
        <v>2122</v>
      </c>
      <c r="I451" s="743">
        <v>9.6999999999999993</v>
      </c>
      <c r="J451" s="113" t="s">
        <v>2122</v>
      </c>
      <c r="K451" s="28" t="s">
        <v>2122</v>
      </c>
      <c r="L451" s="28" t="s">
        <v>2122</v>
      </c>
      <c r="M451" s="73" t="s">
        <v>2122</v>
      </c>
      <c r="N451" s="75" t="s">
        <v>2122</v>
      </c>
      <c r="O451" s="86" t="s">
        <v>2122</v>
      </c>
      <c r="P451" s="50" t="s">
        <v>2122</v>
      </c>
      <c r="Q451" s="49" t="s">
        <v>2122</v>
      </c>
      <c r="R451" s="28" t="s">
        <v>2122</v>
      </c>
      <c r="S451" s="50" t="s">
        <v>2122</v>
      </c>
      <c r="T451" s="27" t="s">
        <v>2122</v>
      </c>
      <c r="U451" s="27" t="s">
        <v>2122</v>
      </c>
      <c r="V451" s="58" t="s">
        <v>2122</v>
      </c>
      <c r="W451" s="28" t="s">
        <v>2122</v>
      </c>
      <c r="X451" s="50" t="s">
        <v>2122</v>
      </c>
      <c r="Y451" s="58" t="s">
        <v>2122</v>
      </c>
      <c r="Z451" s="59" t="s">
        <v>2122</v>
      </c>
      <c r="AA451" s="51" t="s">
        <v>2122</v>
      </c>
      <c r="AB451" s="58" t="s">
        <v>2122</v>
      </c>
      <c r="AC451" s="59" t="s">
        <v>2122</v>
      </c>
      <c r="AD451" s="148" t="s">
        <v>2122</v>
      </c>
    </row>
    <row r="452" spans="1:30" x14ac:dyDescent="0.25">
      <c r="A452" s="978">
        <f>B452+1000</f>
        <v>1211</v>
      </c>
      <c r="B452" s="511">
        <v>211</v>
      </c>
      <c r="C452" s="61">
        <v>5</v>
      </c>
      <c r="D452" s="455">
        <v>458</v>
      </c>
      <c r="E452" s="221">
        <v>0</v>
      </c>
      <c r="F452" s="61">
        <v>0</v>
      </c>
      <c r="G452" s="718">
        <v>0</v>
      </c>
      <c r="H452" s="718">
        <v>0</v>
      </c>
      <c r="I452" s="515">
        <v>14.2</v>
      </c>
      <c r="J452" s="661">
        <v>1</v>
      </c>
      <c r="K452" s="133" t="s">
        <v>2122</v>
      </c>
      <c r="L452" s="133" t="s">
        <v>2122</v>
      </c>
      <c r="M452" s="193">
        <v>11</v>
      </c>
      <c r="N452" s="237">
        <v>3.6086956521739131</v>
      </c>
      <c r="O452" s="61">
        <v>15</v>
      </c>
      <c r="P452" s="362" t="s">
        <v>2122</v>
      </c>
      <c r="Q452" s="244" t="s">
        <v>2122</v>
      </c>
      <c r="R452" s="133" t="s">
        <v>2122</v>
      </c>
      <c r="S452" s="518">
        <v>1</v>
      </c>
      <c r="T452" s="519">
        <v>42180</v>
      </c>
      <c r="U452" s="520">
        <v>9</v>
      </c>
      <c r="V452" s="135" t="s">
        <v>2122</v>
      </c>
      <c r="W452" s="133" t="s">
        <v>2122</v>
      </c>
      <c r="X452" s="200" t="s">
        <v>2122</v>
      </c>
      <c r="Y452" s="135" t="s">
        <v>2122</v>
      </c>
      <c r="Z452" s="225" t="s">
        <v>2122</v>
      </c>
      <c r="AA452" s="201" t="s">
        <v>2122</v>
      </c>
      <c r="AB452" s="135" t="s">
        <v>2122</v>
      </c>
      <c r="AC452" s="225" t="s">
        <v>2122</v>
      </c>
      <c r="AD452" s="454" t="s">
        <v>2122</v>
      </c>
    </row>
    <row r="453" spans="1:30" x14ac:dyDescent="0.25">
      <c r="A453" s="978">
        <f>B453+1000</f>
        <v>1213</v>
      </c>
      <c r="B453" s="511">
        <v>213</v>
      </c>
      <c r="C453" s="61">
        <v>5</v>
      </c>
      <c r="D453" s="455">
        <v>459</v>
      </c>
      <c r="E453" s="221">
        <v>0</v>
      </c>
      <c r="F453" s="61">
        <v>1</v>
      </c>
      <c r="G453" s="718">
        <v>0</v>
      </c>
      <c r="H453" s="718">
        <v>0</v>
      </c>
      <c r="I453" s="515">
        <v>13.5</v>
      </c>
      <c r="J453" s="661">
        <v>1</v>
      </c>
      <c r="K453" s="133" t="s">
        <v>2122</v>
      </c>
      <c r="L453" s="133" t="s">
        <v>2122</v>
      </c>
      <c r="M453" s="193">
        <v>24</v>
      </c>
      <c r="N453" s="237" t="s">
        <v>2122</v>
      </c>
      <c r="O453" s="61">
        <v>10</v>
      </c>
      <c r="P453" s="362" t="s">
        <v>2122</v>
      </c>
      <c r="Q453" s="244" t="s">
        <v>2122</v>
      </c>
      <c r="R453" s="133" t="s">
        <v>2122</v>
      </c>
      <c r="S453" s="518">
        <v>2</v>
      </c>
      <c r="T453" s="519">
        <v>42533</v>
      </c>
      <c r="U453" s="520">
        <v>20</v>
      </c>
      <c r="V453" s="135" t="s">
        <v>2122</v>
      </c>
      <c r="W453" s="133" t="s">
        <v>2122</v>
      </c>
      <c r="X453" s="200" t="s">
        <v>2122</v>
      </c>
      <c r="Y453" s="135" t="s">
        <v>2122</v>
      </c>
      <c r="Z453" s="225" t="s">
        <v>2122</v>
      </c>
      <c r="AA453" s="201" t="s">
        <v>2122</v>
      </c>
      <c r="AB453" s="135" t="s">
        <v>2122</v>
      </c>
      <c r="AC453" s="225" t="s">
        <v>2122</v>
      </c>
      <c r="AD453" s="454" t="s">
        <v>2122</v>
      </c>
    </row>
    <row r="454" spans="1:30" x14ac:dyDescent="0.25">
      <c r="A454" s="978">
        <f>B454+1000</f>
        <v>1214</v>
      </c>
      <c r="B454" s="511">
        <v>214</v>
      </c>
      <c r="C454" s="61">
        <v>5</v>
      </c>
      <c r="D454" s="902">
        <v>460</v>
      </c>
      <c r="E454" s="221">
        <v>0</v>
      </c>
      <c r="F454" s="61">
        <v>1</v>
      </c>
      <c r="G454" s="718">
        <v>0</v>
      </c>
      <c r="H454" s="718">
        <v>0</v>
      </c>
      <c r="I454" s="515">
        <v>13</v>
      </c>
      <c r="J454" s="661">
        <v>1</v>
      </c>
      <c r="K454" s="133" t="s">
        <v>2122</v>
      </c>
      <c r="L454" s="133" t="s">
        <v>2122</v>
      </c>
      <c r="M454" s="193">
        <v>17</v>
      </c>
      <c r="N454" s="237" t="s">
        <v>2122</v>
      </c>
      <c r="O454" s="61">
        <v>12</v>
      </c>
      <c r="P454" s="362" t="s">
        <v>2122</v>
      </c>
      <c r="Q454" s="244" t="s">
        <v>2122</v>
      </c>
      <c r="R454" s="133" t="s">
        <v>2122</v>
      </c>
      <c r="S454" s="518">
        <v>1</v>
      </c>
      <c r="T454" s="519">
        <v>41946</v>
      </c>
      <c r="U454" s="520">
        <v>1</v>
      </c>
      <c r="V454" s="135" t="s">
        <v>2122</v>
      </c>
      <c r="W454" s="133" t="s">
        <v>2122</v>
      </c>
      <c r="X454" s="200" t="s">
        <v>2122</v>
      </c>
      <c r="Y454" s="135" t="s">
        <v>2122</v>
      </c>
      <c r="Z454" s="225" t="s">
        <v>2122</v>
      </c>
      <c r="AA454" s="201" t="s">
        <v>2122</v>
      </c>
      <c r="AB454" s="135" t="s">
        <v>2122</v>
      </c>
      <c r="AC454" s="225" t="s">
        <v>2122</v>
      </c>
      <c r="AD454" s="454" t="s">
        <v>2122</v>
      </c>
    </row>
    <row r="455" spans="1:30" x14ac:dyDescent="0.25">
      <c r="A455" s="978">
        <f>B455+1000</f>
        <v>1215</v>
      </c>
      <c r="B455" s="511">
        <v>215</v>
      </c>
      <c r="C455" s="61">
        <v>5</v>
      </c>
      <c r="D455" s="455">
        <v>461</v>
      </c>
      <c r="E455" s="274">
        <v>0</v>
      </c>
      <c r="F455" s="61">
        <v>0</v>
      </c>
      <c r="G455" s="718">
        <v>0</v>
      </c>
      <c r="H455" s="718">
        <v>0</v>
      </c>
      <c r="I455" s="515">
        <v>14.2</v>
      </c>
      <c r="J455" s="661">
        <v>1</v>
      </c>
      <c r="K455" s="133" t="s">
        <v>2122</v>
      </c>
      <c r="L455" s="133" t="s">
        <v>2122</v>
      </c>
      <c r="M455" s="193">
        <v>32</v>
      </c>
      <c r="N455" s="237">
        <v>0.7857142857142857</v>
      </c>
      <c r="O455" s="61" t="s">
        <v>2122</v>
      </c>
      <c r="P455" s="362" t="s">
        <v>2122</v>
      </c>
      <c r="Q455" s="244" t="s">
        <v>2122</v>
      </c>
      <c r="R455" s="133" t="s">
        <v>2122</v>
      </c>
      <c r="S455" s="518">
        <v>0</v>
      </c>
      <c r="T455" s="519">
        <v>43507</v>
      </c>
      <c r="U455" s="520">
        <v>52</v>
      </c>
      <c r="V455" s="135" t="s">
        <v>2122</v>
      </c>
      <c r="W455" s="133" t="s">
        <v>2122</v>
      </c>
      <c r="X455" s="200" t="s">
        <v>2122</v>
      </c>
      <c r="Y455" s="135" t="s">
        <v>2122</v>
      </c>
      <c r="Z455" s="225" t="s">
        <v>2122</v>
      </c>
      <c r="AA455" s="201" t="s">
        <v>2122</v>
      </c>
      <c r="AB455" s="135" t="s">
        <v>2122</v>
      </c>
      <c r="AC455" s="225" t="s">
        <v>2122</v>
      </c>
      <c r="AD455" s="454" t="s">
        <v>2122</v>
      </c>
    </row>
    <row r="456" spans="1:30" x14ac:dyDescent="0.25">
      <c r="A456" s="978">
        <f>B456+1000</f>
        <v>1216</v>
      </c>
      <c r="B456" s="511">
        <v>216</v>
      </c>
      <c r="C456" s="61">
        <v>5</v>
      </c>
      <c r="D456" s="455">
        <v>462</v>
      </c>
      <c r="E456" s="221">
        <v>0</v>
      </c>
      <c r="F456" s="61">
        <v>1</v>
      </c>
      <c r="G456" s="718">
        <v>0</v>
      </c>
      <c r="H456" s="718">
        <v>1</v>
      </c>
      <c r="I456" s="515">
        <v>16</v>
      </c>
      <c r="J456" s="661">
        <v>1</v>
      </c>
      <c r="K456" s="133" t="s">
        <v>2122</v>
      </c>
      <c r="L456" s="133" t="s">
        <v>2122</v>
      </c>
      <c r="M456" s="193">
        <v>16.8</v>
      </c>
      <c r="N456" s="237" t="s">
        <v>2122</v>
      </c>
      <c r="O456" s="61">
        <v>16</v>
      </c>
      <c r="P456" s="362" t="s">
        <v>2122</v>
      </c>
      <c r="Q456" s="244" t="s">
        <v>2122</v>
      </c>
      <c r="R456" s="133" t="s">
        <v>2122</v>
      </c>
      <c r="S456" s="518">
        <v>0</v>
      </c>
      <c r="T456" s="519">
        <v>43502</v>
      </c>
      <c r="U456" s="520">
        <v>51</v>
      </c>
      <c r="V456" s="135" t="s">
        <v>2122</v>
      </c>
      <c r="W456" s="133" t="s">
        <v>2122</v>
      </c>
      <c r="X456" s="200" t="s">
        <v>2122</v>
      </c>
      <c r="Y456" s="135" t="s">
        <v>2122</v>
      </c>
      <c r="Z456" s="225" t="s">
        <v>2122</v>
      </c>
      <c r="AA456" s="201" t="s">
        <v>2122</v>
      </c>
      <c r="AB456" s="135" t="s">
        <v>2122</v>
      </c>
      <c r="AC456" s="225" t="s">
        <v>2122</v>
      </c>
      <c r="AD456" s="454" t="s">
        <v>2122</v>
      </c>
    </row>
    <row r="457" spans="1:30" x14ac:dyDescent="0.25">
      <c r="A457" s="978">
        <f>B457+1000</f>
        <v>1217</v>
      </c>
      <c r="B457" s="511">
        <v>217</v>
      </c>
      <c r="C457" s="61">
        <v>5</v>
      </c>
      <c r="D457" s="902">
        <v>463</v>
      </c>
      <c r="E457" s="221">
        <v>0</v>
      </c>
      <c r="F457" s="61">
        <v>1</v>
      </c>
      <c r="G457" s="718">
        <v>0</v>
      </c>
      <c r="H457" s="718">
        <v>0</v>
      </c>
      <c r="I457" s="515">
        <v>16.7</v>
      </c>
      <c r="J457" s="661">
        <v>1</v>
      </c>
      <c r="K457" s="133" t="s">
        <v>2122</v>
      </c>
      <c r="L457" s="133" t="s">
        <v>2122</v>
      </c>
      <c r="M457" s="193">
        <v>14</v>
      </c>
      <c r="N457" s="237" t="s">
        <v>2122</v>
      </c>
      <c r="O457" s="61">
        <v>16</v>
      </c>
      <c r="P457" s="362" t="s">
        <v>2122</v>
      </c>
      <c r="Q457" s="244" t="s">
        <v>2122</v>
      </c>
      <c r="R457" s="133" t="s">
        <v>2122</v>
      </c>
      <c r="S457" s="518">
        <v>0</v>
      </c>
      <c r="T457" s="519">
        <v>43619</v>
      </c>
      <c r="U457" s="520">
        <v>55</v>
      </c>
      <c r="V457" s="135" t="s">
        <v>2122</v>
      </c>
      <c r="W457" s="133" t="s">
        <v>2122</v>
      </c>
      <c r="X457" s="200" t="s">
        <v>2122</v>
      </c>
      <c r="Y457" s="135" t="s">
        <v>2122</v>
      </c>
      <c r="Z457" s="225" t="s">
        <v>2122</v>
      </c>
      <c r="AA457" s="201" t="s">
        <v>2122</v>
      </c>
      <c r="AB457" s="135" t="s">
        <v>2122</v>
      </c>
      <c r="AC457" s="225" t="s">
        <v>2122</v>
      </c>
      <c r="AD457" s="454" t="s">
        <v>2122</v>
      </c>
    </row>
    <row r="458" spans="1:30" x14ac:dyDescent="0.25">
      <c r="A458" s="978">
        <f>B458+1000</f>
        <v>1218</v>
      </c>
      <c r="B458" s="511">
        <v>218</v>
      </c>
      <c r="C458" s="61">
        <v>5</v>
      </c>
      <c r="D458" s="455">
        <v>464</v>
      </c>
      <c r="E458" s="221">
        <v>0</v>
      </c>
      <c r="F458" s="61">
        <v>0</v>
      </c>
      <c r="G458" s="718">
        <v>0</v>
      </c>
      <c r="H458" s="718">
        <v>1</v>
      </c>
      <c r="I458" s="515">
        <v>13.1</v>
      </c>
      <c r="J458" s="661">
        <v>1</v>
      </c>
      <c r="K458" s="133" t="s">
        <v>2122</v>
      </c>
      <c r="L458" s="133" t="s">
        <v>2122</v>
      </c>
      <c r="M458" s="193">
        <v>20</v>
      </c>
      <c r="N458" s="237">
        <v>2.3571428571428572</v>
      </c>
      <c r="O458" s="61">
        <v>12</v>
      </c>
      <c r="P458" s="362" t="s">
        <v>2122</v>
      </c>
      <c r="Q458" s="244" t="s">
        <v>2122</v>
      </c>
      <c r="R458" s="133" t="s">
        <v>2122</v>
      </c>
      <c r="S458" s="518">
        <v>1</v>
      </c>
      <c r="T458" s="519">
        <v>41995</v>
      </c>
      <c r="U458" s="520">
        <v>2</v>
      </c>
      <c r="V458" s="135" t="s">
        <v>2122</v>
      </c>
      <c r="W458" s="133" t="s">
        <v>2122</v>
      </c>
      <c r="X458" s="200" t="s">
        <v>2122</v>
      </c>
      <c r="Y458" s="135" t="s">
        <v>2122</v>
      </c>
      <c r="Z458" s="225" t="s">
        <v>2122</v>
      </c>
      <c r="AA458" s="201" t="s">
        <v>2122</v>
      </c>
      <c r="AB458" s="135" t="s">
        <v>2122</v>
      </c>
      <c r="AC458" s="225" t="s">
        <v>2122</v>
      </c>
      <c r="AD458" s="454" t="s">
        <v>2122</v>
      </c>
    </row>
    <row r="459" spans="1:30" x14ac:dyDescent="0.25">
      <c r="A459" s="978">
        <f>B459+1000</f>
        <v>1219</v>
      </c>
      <c r="B459" s="511">
        <v>219</v>
      </c>
      <c r="C459" s="61">
        <v>5</v>
      </c>
      <c r="D459" s="455">
        <v>465</v>
      </c>
      <c r="E459" s="274">
        <v>0</v>
      </c>
      <c r="F459" s="61">
        <v>1</v>
      </c>
      <c r="G459" s="718">
        <v>0</v>
      </c>
      <c r="H459" s="718">
        <v>0</v>
      </c>
      <c r="I459" s="515">
        <v>14.2</v>
      </c>
      <c r="J459" s="661">
        <v>1</v>
      </c>
      <c r="K459" s="133" t="s">
        <v>2122</v>
      </c>
      <c r="L459" s="133" t="s">
        <v>2122</v>
      </c>
      <c r="M459" s="193">
        <v>15</v>
      </c>
      <c r="N459" s="237">
        <v>2.9615384615384617</v>
      </c>
      <c r="O459" s="61">
        <v>18</v>
      </c>
      <c r="P459" s="362" t="s">
        <v>2122</v>
      </c>
      <c r="Q459" s="244" t="s">
        <v>2122</v>
      </c>
      <c r="R459" s="133" t="s">
        <v>2122</v>
      </c>
      <c r="S459" s="518">
        <v>2</v>
      </c>
      <c r="T459" s="519">
        <v>42565</v>
      </c>
      <c r="U459" s="520">
        <v>19</v>
      </c>
      <c r="V459" s="135" t="s">
        <v>2122</v>
      </c>
      <c r="W459" s="133" t="s">
        <v>2122</v>
      </c>
      <c r="X459" s="200" t="s">
        <v>2122</v>
      </c>
      <c r="Y459" s="135" t="s">
        <v>2122</v>
      </c>
      <c r="Z459" s="225" t="s">
        <v>2122</v>
      </c>
      <c r="AA459" s="201" t="s">
        <v>2122</v>
      </c>
      <c r="AB459" s="135" t="s">
        <v>2122</v>
      </c>
      <c r="AC459" s="225" t="s">
        <v>2122</v>
      </c>
      <c r="AD459" s="454" t="s">
        <v>2122</v>
      </c>
    </row>
    <row r="460" spans="1:30" x14ac:dyDescent="0.25">
      <c r="A460" s="978">
        <f>B460+1000</f>
        <v>1220</v>
      </c>
      <c r="B460" s="511">
        <v>220</v>
      </c>
      <c r="C460" s="61">
        <v>5</v>
      </c>
      <c r="D460" s="902">
        <v>466</v>
      </c>
      <c r="E460" s="221">
        <v>0</v>
      </c>
      <c r="F460" s="61">
        <v>0</v>
      </c>
      <c r="G460" s="718">
        <v>0</v>
      </c>
      <c r="H460" s="718">
        <v>1</v>
      </c>
      <c r="I460" s="515">
        <v>13</v>
      </c>
      <c r="J460" s="661">
        <v>1</v>
      </c>
      <c r="K460" s="133" t="s">
        <v>2122</v>
      </c>
      <c r="L460" s="133" t="s">
        <v>2122</v>
      </c>
      <c r="M460" s="193">
        <v>16</v>
      </c>
      <c r="N460" s="237">
        <v>2.8529411764705883</v>
      </c>
      <c r="O460" s="61" t="s">
        <v>2122</v>
      </c>
      <c r="P460" s="362" t="s">
        <v>2122</v>
      </c>
      <c r="Q460" s="244" t="s">
        <v>2122</v>
      </c>
      <c r="R460" s="133" t="s">
        <v>2122</v>
      </c>
      <c r="S460" s="518">
        <v>2</v>
      </c>
      <c r="T460" s="519">
        <v>42662</v>
      </c>
      <c r="U460" s="520">
        <v>22</v>
      </c>
      <c r="V460" s="135" t="s">
        <v>2122</v>
      </c>
      <c r="W460" s="133" t="s">
        <v>2122</v>
      </c>
      <c r="X460" s="200" t="s">
        <v>2122</v>
      </c>
      <c r="Y460" s="135" t="s">
        <v>2122</v>
      </c>
      <c r="Z460" s="225" t="s">
        <v>2122</v>
      </c>
      <c r="AA460" s="201" t="s">
        <v>2122</v>
      </c>
      <c r="AB460" s="135" t="s">
        <v>2122</v>
      </c>
      <c r="AC460" s="225" t="s">
        <v>2122</v>
      </c>
      <c r="AD460" s="454" t="s">
        <v>2122</v>
      </c>
    </row>
    <row r="461" spans="1:30" x14ac:dyDescent="0.25">
      <c r="A461" s="978">
        <f>B461+1000</f>
        <v>1221</v>
      </c>
      <c r="B461" s="511">
        <v>221</v>
      </c>
      <c r="C461" s="61">
        <v>5</v>
      </c>
      <c r="D461" s="455">
        <v>467</v>
      </c>
      <c r="E461" s="221">
        <v>0</v>
      </c>
      <c r="F461" s="61">
        <v>1</v>
      </c>
      <c r="G461" s="718">
        <v>0</v>
      </c>
      <c r="H461" s="718">
        <v>0</v>
      </c>
      <c r="I461" s="515">
        <v>9.3000000000000007</v>
      </c>
      <c r="J461" s="661">
        <v>0</v>
      </c>
      <c r="K461" s="133" t="s">
        <v>2122</v>
      </c>
      <c r="L461" s="133" t="s">
        <v>2122</v>
      </c>
      <c r="M461" s="193">
        <v>13</v>
      </c>
      <c r="N461" s="237">
        <v>2.3571428571428572</v>
      </c>
      <c r="O461" s="61" t="s">
        <v>2122</v>
      </c>
      <c r="P461" s="362" t="s">
        <v>2122</v>
      </c>
      <c r="Q461" s="244" t="s">
        <v>2122</v>
      </c>
      <c r="R461" s="133" t="s">
        <v>2122</v>
      </c>
      <c r="S461" s="518">
        <v>0</v>
      </c>
      <c r="T461" s="519" t="s">
        <v>2122</v>
      </c>
      <c r="U461" s="520" t="s">
        <v>2122</v>
      </c>
      <c r="V461" s="135" t="s">
        <v>2122</v>
      </c>
      <c r="W461" s="133" t="s">
        <v>2122</v>
      </c>
      <c r="X461" s="200" t="s">
        <v>2122</v>
      </c>
      <c r="Y461" s="135" t="s">
        <v>2122</v>
      </c>
      <c r="Z461" s="225" t="s">
        <v>2122</v>
      </c>
      <c r="AA461" s="201" t="s">
        <v>2122</v>
      </c>
      <c r="AB461" s="135" t="s">
        <v>2122</v>
      </c>
      <c r="AC461" s="225" t="s">
        <v>2122</v>
      </c>
      <c r="AD461" s="454" t="s">
        <v>2122</v>
      </c>
    </row>
    <row r="462" spans="1:30" x14ac:dyDescent="0.25">
      <c r="A462" s="978">
        <f>B462+1000</f>
        <v>1222</v>
      </c>
      <c r="B462" s="511">
        <v>222</v>
      </c>
      <c r="C462" s="61">
        <v>5</v>
      </c>
      <c r="D462" s="455">
        <v>468</v>
      </c>
      <c r="E462" s="221">
        <v>0</v>
      </c>
      <c r="F462" s="61">
        <v>0</v>
      </c>
      <c r="G462" s="718">
        <v>0</v>
      </c>
      <c r="H462" s="718">
        <v>0</v>
      </c>
      <c r="I462" s="515">
        <v>14</v>
      </c>
      <c r="J462" s="661">
        <v>1</v>
      </c>
      <c r="K462" s="133" t="s">
        <v>2122</v>
      </c>
      <c r="L462" s="133" t="s">
        <v>2122</v>
      </c>
      <c r="M462" s="193">
        <v>26</v>
      </c>
      <c r="N462" s="237" t="s">
        <v>2122</v>
      </c>
      <c r="O462" s="61">
        <v>10</v>
      </c>
      <c r="P462" s="362" t="s">
        <v>2122</v>
      </c>
      <c r="Q462" s="244" t="s">
        <v>2122</v>
      </c>
      <c r="R462" s="133" t="s">
        <v>2122</v>
      </c>
      <c r="S462" s="518">
        <v>0</v>
      </c>
      <c r="T462" s="519">
        <v>43542</v>
      </c>
      <c r="U462" s="520">
        <v>49</v>
      </c>
      <c r="V462" s="135" t="s">
        <v>2122</v>
      </c>
      <c r="W462" s="133" t="s">
        <v>2122</v>
      </c>
      <c r="X462" s="200" t="s">
        <v>2122</v>
      </c>
      <c r="Y462" s="135" t="s">
        <v>2122</v>
      </c>
      <c r="Z462" s="225" t="s">
        <v>2122</v>
      </c>
      <c r="AA462" s="201" t="s">
        <v>2122</v>
      </c>
      <c r="AB462" s="135" t="s">
        <v>2122</v>
      </c>
      <c r="AC462" s="225" t="s">
        <v>2122</v>
      </c>
      <c r="AD462" s="454" t="s">
        <v>2122</v>
      </c>
    </row>
    <row r="463" spans="1:30" x14ac:dyDescent="0.25">
      <c r="A463" s="978">
        <f>B463+1000</f>
        <v>1225</v>
      </c>
      <c r="B463" s="511">
        <v>225</v>
      </c>
      <c r="C463" s="61">
        <v>5</v>
      </c>
      <c r="D463" s="902">
        <v>469</v>
      </c>
      <c r="E463" s="274">
        <v>0</v>
      </c>
      <c r="F463" s="61">
        <v>0</v>
      </c>
      <c r="G463" s="718">
        <v>0</v>
      </c>
      <c r="H463" s="718">
        <v>0</v>
      </c>
      <c r="I463" s="515">
        <v>9.6999999999999993</v>
      </c>
      <c r="J463" s="663">
        <v>0</v>
      </c>
      <c r="K463" s="133" t="s">
        <v>2122</v>
      </c>
      <c r="L463" s="133" t="s">
        <v>2122</v>
      </c>
      <c r="M463" s="193">
        <v>17.2</v>
      </c>
      <c r="N463" s="237">
        <v>1.7297297297297298</v>
      </c>
      <c r="O463" s="61">
        <v>16</v>
      </c>
      <c r="P463" s="362" t="s">
        <v>2122</v>
      </c>
      <c r="Q463" s="244" t="s">
        <v>2122</v>
      </c>
      <c r="R463" s="133" t="s">
        <v>2122</v>
      </c>
      <c r="S463" s="518">
        <v>0</v>
      </c>
      <c r="T463" s="519">
        <v>43542</v>
      </c>
      <c r="U463" s="520">
        <v>49</v>
      </c>
      <c r="V463" s="135" t="s">
        <v>2122</v>
      </c>
      <c r="W463" s="133" t="s">
        <v>2122</v>
      </c>
      <c r="X463" s="200" t="s">
        <v>2122</v>
      </c>
      <c r="Y463" s="135" t="s">
        <v>2122</v>
      </c>
      <c r="Z463" s="225" t="s">
        <v>2122</v>
      </c>
      <c r="AA463" s="201" t="s">
        <v>2122</v>
      </c>
      <c r="AB463" s="135" t="s">
        <v>2122</v>
      </c>
      <c r="AC463" s="225" t="s">
        <v>2122</v>
      </c>
      <c r="AD463" s="454" t="s">
        <v>2122</v>
      </c>
    </row>
    <row r="464" spans="1:30" x14ac:dyDescent="0.25">
      <c r="A464" s="978">
        <f>B464+1000</f>
        <v>1226</v>
      </c>
      <c r="B464" s="511">
        <v>226</v>
      </c>
      <c r="C464" s="61">
        <v>5</v>
      </c>
      <c r="D464" s="455">
        <v>470</v>
      </c>
      <c r="E464" s="221">
        <v>0</v>
      </c>
      <c r="F464" s="61">
        <v>0</v>
      </c>
      <c r="G464" s="718">
        <v>0</v>
      </c>
      <c r="H464" s="718">
        <v>0</v>
      </c>
      <c r="I464" s="515">
        <v>14.2</v>
      </c>
      <c r="J464" s="661">
        <v>1</v>
      </c>
      <c r="K464" s="133" t="s">
        <v>2122</v>
      </c>
      <c r="L464" s="133" t="s">
        <v>2122</v>
      </c>
      <c r="M464" s="193">
        <v>23</v>
      </c>
      <c r="N464" s="237" t="s">
        <v>2122</v>
      </c>
      <c r="O464" s="61">
        <v>22</v>
      </c>
      <c r="P464" s="362" t="s">
        <v>2122</v>
      </c>
      <c r="Q464" s="244" t="s">
        <v>2122</v>
      </c>
      <c r="R464" s="133" t="s">
        <v>2122</v>
      </c>
      <c r="S464" s="518">
        <v>0</v>
      </c>
      <c r="T464" s="519" t="s">
        <v>2122</v>
      </c>
      <c r="U464" s="520" t="s">
        <v>2122</v>
      </c>
      <c r="V464" s="135" t="s">
        <v>2122</v>
      </c>
      <c r="W464" s="133" t="s">
        <v>2122</v>
      </c>
      <c r="X464" s="200" t="s">
        <v>2122</v>
      </c>
      <c r="Y464" s="135" t="s">
        <v>2122</v>
      </c>
      <c r="Z464" s="225" t="s">
        <v>2122</v>
      </c>
      <c r="AA464" s="201" t="s">
        <v>2122</v>
      </c>
      <c r="AB464" s="135" t="s">
        <v>2122</v>
      </c>
      <c r="AC464" s="225" t="s">
        <v>2122</v>
      </c>
      <c r="AD464" s="454" t="s">
        <v>2122</v>
      </c>
    </row>
    <row r="465" spans="1:30" x14ac:dyDescent="0.25">
      <c r="A465" s="978">
        <f>B465+1000</f>
        <v>1227</v>
      </c>
      <c r="B465" s="511">
        <v>227</v>
      </c>
      <c r="C465" s="61">
        <v>5</v>
      </c>
      <c r="D465" s="455">
        <v>471</v>
      </c>
      <c r="E465" s="221">
        <v>0</v>
      </c>
      <c r="F465" s="61">
        <v>0</v>
      </c>
      <c r="G465" s="718">
        <v>0</v>
      </c>
      <c r="H465" s="718">
        <v>0</v>
      </c>
      <c r="I465" s="515">
        <v>12.9</v>
      </c>
      <c r="J465" s="661">
        <v>1</v>
      </c>
      <c r="K465" s="133" t="s">
        <v>2122</v>
      </c>
      <c r="L465" s="133" t="s">
        <v>2122</v>
      </c>
      <c r="M465" s="193">
        <v>40</v>
      </c>
      <c r="N465" s="237">
        <v>2.9333333333333331</v>
      </c>
      <c r="O465" s="61">
        <v>19</v>
      </c>
      <c r="P465" s="362" t="s">
        <v>2122</v>
      </c>
      <c r="Q465" s="244" t="s">
        <v>2122</v>
      </c>
      <c r="R465" s="133" t="s">
        <v>2122</v>
      </c>
      <c r="S465" s="518">
        <v>2</v>
      </c>
      <c r="T465" s="519">
        <v>43073</v>
      </c>
      <c r="U465" s="520">
        <v>33</v>
      </c>
      <c r="V465" s="135" t="s">
        <v>2122</v>
      </c>
      <c r="W465" s="133" t="s">
        <v>2122</v>
      </c>
      <c r="X465" s="200" t="s">
        <v>2122</v>
      </c>
      <c r="Y465" s="135" t="s">
        <v>2122</v>
      </c>
      <c r="Z465" s="225" t="s">
        <v>2122</v>
      </c>
      <c r="AA465" s="201" t="s">
        <v>2122</v>
      </c>
      <c r="AB465" s="135" t="s">
        <v>2122</v>
      </c>
      <c r="AC465" s="225" t="s">
        <v>2122</v>
      </c>
      <c r="AD465" s="454" t="s">
        <v>2122</v>
      </c>
    </row>
    <row r="466" spans="1:30" x14ac:dyDescent="0.25">
      <c r="A466" s="978">
        <f>B466+1000</f>
        <v>1228</v>
      </c>
      <c r="B466" s="511">
        <v>228</v>
      </c>
      <c r="C466" s="61">
        <v>5</v>
      </c>
      <c r="D466" s="902">
        <v>472</v>
      </c>
      <c r="E466" s="221">
        <v>0</v>
      </c>
      <c r="F466" s="61">
        <v>0</v>
      </c>
      <c r="G466" s="718">
        <v>0</v>
      </c>
      <c r="H466" s="718">
        <v>0</v>
      </c>
      <c r="I466" s="515">
        <v>15.4</v>
      </c>
      <c r="J466" s="661">
        <v>1</v>
      </c>
      <c r="K466" s="133" t="s">
        <v>2122</v>
      </c>
      <c r="L466" s="133" t="s">
        <v>2122</v>
      </c>
      <c r="M466" s="193">
        <v>17</v>
      </c>
      <c r="N466" s="237">
        <v>1.6491228070175439</v>
      </c>
      <c r="O466" s="61">
        <v>16</v>
      </c>
      <c r="P466" s="362" t="s">
        <v>2122</v>
      </c>
      <c r="Q466" s="244" t="s">
        <v>2122</v>
      </c>
      <c r="R466" s="133" t="s">
        <v>2122</v>
      </c>
      <c r="S466" s="518">
        <v>1</v>
      </c>
      <c r="T466" s="519">
        <v>42508</v>
      </c>
      <c r="U466" s="520">
        <v>15</v>
      </c>
      <c r="V466" s="135" t="s">
        <v>2122</v>
      </c>
      <c r="W466" s="133" t="s">
        <v>2122</v>
      </c>
      <c r="X466" s="200" t="s">
        <v>2122</v>
      </c>
      <c r="Y466" s="135" t="s">
        <v>2122</v>
      </c>
      <c r="Z466" s="225" t="s">
        <v>2122</v>
      </c>
      <c r="AA466" s="201" t="s">
        <v>2122</v>
      </c>
      <c r="AB466" s="135" t="s">
        <v>2122</v>
      </c>
      <c r="AC466" s="225" t="s">
        <v>2122</v>
      </c>
      <c r="AD466" s="454" t="s">
        <v>2122</v>
      </c>
    </row>
    <row r="467" spans="1:30" x14ac:dyDescent="0.25">
      <c r="A467" s="978">
        <f>B467+1000</f>
        <v>1229</v>
      </c>
      <c r="B467" s="511">
        <v>229</v>
      </c>
      <c r="C467" s="61">
        <v>5</v>
      </c>
      <c r="D467" s="455">
        <v>473</v>
      </c>
      <c r="E467" s="274">
        <v>0</v>
      </c>
      <c r="F467" s="61">
        <v>1</v>
      </c>
      <c r="G467" s="718">
        <v>0</v>
      </c>
      <c r="H467" s="718">
        <v>0</v>
      </c>
      <c r="I467" s="515">
        <v>15.4</v>
      </c>
      <c r="J467" s="661">
        <v>1</v>
      </c>
      <c r="K467" s="133" t="s">
        <v>2122</v>
      </c>
      <c r="L467" s="133" t="s">
        <v>2122</v>
      </c>
      <c r="M467" s="193">
        <v>7.3</v>
      </c>
      <c r="N467" s="237" t="s">
        <v>2122</v>
      </c>
      <c r="O467" s="61">
        <v>13</v>
      </c>
      <c r="P467" s="362" t="s">
        <v>2122</v>
      </c>
      <c r="Q467" s="244" t="s">
        <v>2122</v>
      </c>
      <c r="R467" s="133" t="s">
        <v>2122</v>
      </c>
      <c r="S467" s="518">
        <v>2</v>
      </c>
      <c r="T467" s="519">
        <v>42701</v>
      </c>
      <c r="U467" s="520">
        <v>21</v>
      </c>
      <c r="V467" s="135" t="s">
        <v>2122</v>
      </c>
      <c r="W467" s="133" t="s">
        <v>2122</v>
      </c>
      <c r="X467" s="200" t="s">
        <v>2122</v>
      </c>
      <c r="Y467" s="135" t="s">
        <v>2122</v>
      </c>
      <c r="Z467" s="225" t="s">
        <v>2122</v>
      </c>
      <c r="AA467" s="201" t="s">
        <v>2122</v>
      </c>
      <c r="AB467" s="135" t="s">
        <v>2122</v>
      </c>
      <c r="AC467" s="225" t="s">
        <v>2122</v>
      </c>
      <c r="AD467" s="454" t="s">
        <v>2122</v>
      </c>
    </row>
    <row r="468" spans="1:30" x14ac:dyDescent="0.25">
      <c r="A468" s="978">
        <f>B468+1000</f>
        <v>1231</v>
      </c>
      <c r="B468" s="511">
        <v>231</v>
      </c>
      <c r="C468" s="61">
        <v>5</v>
      </c>
      <c r="D468" s="455">
        <v>474</v>
      </c>
      <c r="E468" s="221">
        <v>0</v>
      </c>
      <c r="F468" s="61">
        <v>1</v>
      </c>
      <c r="G468" s="718">
        <v>0</v>
      </c>
      <c r="H468" s="718">
        <v>0</v>
      </c>
      <c r="I468" s="515">
        <v>13</v>
      </c>
      <c r="J468" s="661">
        <v>1</v>
      </c>
      <c r="K468" s="133" t="s">
        <v>2122</v>
      </c>
      <c r="L468" s="133" t="s">
        <v>2122</v>
      </c>
      <c r="M468" s="193">
        <v>15</v>
      </c>
      <c r="N468" s="237" t="s">
        <v>2122</v>
      </c>
      <c r="O468" s="61" t="s">
        <v>2122</v>
      </c>
      <c r="P468" s="362" t="s">
        <v>2122</v>
      </c>
      <c r="Q468" s="244" t="s">
        <v>2122</v>
      </c>
      <c r="R468" s="133" t="s">
        <v>2122</v>
      </c>
      <c r="S468" s="518">
        <v>2</v>
      </c>
      <c r="T468" s="519">
        <v>42774</v>
      </c>
      <c r="U468" s="520">
        <v>22</v>
      </c>
      <c r="V468" s="135" t="s">
        <v>2122</v>
      </c>
      <c r="W468" s="133" t="s">
        <v>2122</v>
      </c>
      <c r="X468" s="200" t="s">
        <v>2122</v>
      </c>
      <c r="Y468" s="135" t="s">
        <v>2122</v>
      </c>
      <c r="Z468" s="225" t="s">
        <v>2122</v>
      </c>
      <c r="AA468" s="201" t="s">
        <v>2122</v>
      </c>
      <c r="AB468" s="135" t="s">
        <v>2122</v>
      </c>
      <c r="AC468" s="225" t="s">
        <v>2122</v>
      </c>
      <c r="AD468" s="454" t="s">
        <v>2122</v>
      </c>
    </row>
    <row r="469" spans="1:30" x14ac:dyDescent="0.25">
      <c r="A469" s="978">
        <f>B469+1000</f>
        <v>1232</v>
      </c>
      <c r="B469" s="511">
        <v>232</v>
      </c>
      <c r="C469" s="61">
        <v>5</v>
      </c>
      <c r="D469" s="902">
        <v>475</v>
      </c>
      <c r="E469" s="221">
        <v>0</v>
      </c>
      <c r="F469" s="61">
        <v>1</v>
      </c>
      <c r="G469" s="718">
        <v>0</v>
      </c>
      <c r="H469" s="718">
        <v>1</v>
      </c>
      <c r="I469" s="515">
        <v>14</v>
      </c>
      <c r="J469" s="661">
        <v>1</v>
      </c>
      <c r="K469" s="133" t="s">
        <v>2122</v>
      </c>
      <c r="L469" s="133" t="s">
        <v>2122</v>
      </c>
      <c r="M469" s="193">
        <v>24.4</v>
      </c>
      <c r="N469" s="237">
        <v>2.806451612903226</v>
      </c>
      <c r="O469" s="61">
        <v>26</v>
      </c>
      <c r="P469" s="362" t="s">
        <v>2122</v>
      </c>
      <c r="Q469" s="244" t="s">
        <v>2122</v>
      </c>
      <c r="R469" s="133" t="s">
        <v>2122</v>
      </c>
      <c r="S469" s="518">
        <v>2</v>
      </c>
      <c r="T469" s="519">
        <v>43360</v>
      </c>
      <c r="U469" s="520">
        <v>42</v>
      </c>
      <c r="V469" s="135" t="s">
        <v>2122</v>
      </c>
      <c r="W469" s="133" t="s">
        <v>2122</v>
      </c>
      <c r="X469" s="200" t="s">
        <v>2122</v>
      </c>
      <c r="Y469" s="135" t="s">
        <v>2122</v>
      </c>
      <c r="Z469" s="225" t="s">
        <v>2122</v>
      </c>
      <c r="AA469" s="201" t="s">
        <v>2122</v>
      </c>
      <c r="AB469" s="135" t="s">
        <v>2122</v>
      </c>
      <c r="AC469" s="225" t="s">
        <v>2122</v>
      </c>
      <c r="AD469" s="454" t="s">
        <v>2122</v>
      </c>
    </row>
    <row r="470" spans="1:30" x14ac:dyDescent="0.25">
      <c r="A470" s="978">
        <f>B470+1000</f>
        <v>1233</v>
      </c>
      <c r="B470" s="511">
        <v>233</v>
      </c>
      <c r="C470" s="61">
        <v>5</v>
      </c>
      <c r="D470" s="455">
        <v>476</v>
      </c>
      <c r="E470" s="221">
        <v>0</v>
      </c>
      <c r="F470" s="61">
        <v>0</v>
      </c>
      <c r="G470" s="718">
        <v>0</v>
      </c>
      <c r="H470" s="718">
        <v>0</v>
      </c>
      <c r="I470" s="515">
        <v>12.2</v>
      </c>
      <c r="J470" s="661">
        <v>0</v>
      </c>
      <c r="K470" s="133" t="s">
        <v>2122</v>
      </c>
      <c r="L470" s="133" t="s">
        <v>2122</v>
      </c>
      <c r="M470" s="193">
        <v>27.2</v>
      </c>
      <c r="N470" s="237">
        <v>1.9787234042553192</v>
      </c>
      <c r="O470" s="61">
        <v>17</v>
      </c>
      <c r="P470" s="362" t="s">
        <v>2122</v>
      </c>
      <c r="Q470" s="244" t="s">
        <v>2122</v>
      </c>
      <c r="R470" s="133" t="s">
        <v>2122</v>
      </c>
      <c r="S470" s="518">
        <v>0</v>
      </c>
      <c r="T470" s="519" t="s">
        <v>2122</v>
      </c>
      <c r="U470" s="520" t="s">
        <v>2122</v>
      </c>
      <c r="V470" s="135" t="s">
        <v>2122</v>
      </c>
      <c r="W470" s="133" t="s">
        <v>2122</v>
      </c>
      <c r="X470" s="200" t="s">
        <v>2122</v>
      </c>
      <c r="Y470" s="135" t="s">
        <v>2122</v>
      </c>
      <c r="Z470" s="225" t="s">
        <v>2122</v>
      </c>
      <c r="AA470" s="201" t="s">
        <v>2122</v>
      </c>
      <c r="AB470" s="135" t="s">
        <v>2122</v>
      </c>
      <c r="AC470" s="225" t="s">
        <v>2122</v>
      </c>
      <c r="AD470" s="454" t="s">
        <v>2122</v>
      </c>
    </row>
    <row r="471" spans="1:30" x14ac:dyDescent="0.25">
      <c r="A471" s="978">
        <f>B471+1000</f>
        <v>1234</v>
      </c>
      <c r="B471" s="511">
        <v>234</v>
      </c>
      <c r="C471" s="61">
        <v>5</v>
      </c>
      <c r="D471" s="455">
        <v>477</v>
      </c>
      <c r="E471" s="274">
        <v>0</v>
      </c>
      <c r="F471" s="61">
        <v>0</v>
      </c>
      <c r="G471" s="718">
        <v>0</v>
      </c>
      <c r="H471" s="718">
        <v>0</v>
      </c>
      <c r="I471" s="515">
        <v>11.4</v>
      </c>
      <c r="J471" s="661">
        <v>1</v>
      </c>
      <c r="K471" s="133" t="s">
        <v>2122</v>
      </c>
      <c r="L471" s="133" t="s">
        <v>2122</v>
      </c>
      <c r="M471" s="193">
        <v>34</v>
      </c>
      <c r="N471" s="237">
        <v>2.9411764705882355</v>
      </c>
      <c r="O471" s="61">
        <v>21</v>
      </c>
      <c r="P471" s="362" t="s">
        <v>2122</v>
      </c>
      <c r="Q471" s="244" t="s">
        <v>2122</v>
      </c>
      <c r="R471" s="133" t="s">
        <v>2122</v>
      </c>
      <c r="S471" s="518">
        <v>2</v>
      </c>
      <c r="T471" s="519">
        <v>43641</v>
      </c>
      <c r="U471" s="520">
        <v>49</v>
      </c>
      <c r="V471" s="135" t="s">
        <v>2122</v>
      </c>
      <c r="W471" s="133" t="s">
        <v>2122</v>
      </c>
      <c r="X471" s="200" t="s">
        <v>2122</v>
      </c>
      <c r="Y471" s="135" t="s">
        <v>2122</v>
      </c>
      <c r="Z471" s="225" t="s">
        <v>2122</v>
      </c>
      <c r="AA471" s="201" t="s">
        <v>2122</v>
      </c>
      <c r="AB471" s="135" t="s">
        <v>2122</v>
      </c>
      <c r="AC471" s="225" t="s">
        <v>2122</v>
      </c>
      <c r="AD471" s="454" t="s">
        <v>2122</v>
      </c>
    </row>
    <row r="472" spans="1:30" x14ac:dyDescent="0.25">
      <c r="A472" s="978">
        <f>B472+1000</f>
        <v>1235</v>
      </c>
      <c r="B472" s="511">
        <v>235</v>
      </c>
      <c r="C472" s="61">
        <v>5</v>
      </c>
      <c r="D472" s="902">
        <v>478</v>
      </c>
      <c r="E472" s="221">
        <v>0</v>
      </c>
      <c r="F472" s="61">
        <v>0</v>
      </c>
      <c r="G472" s="718">
        <v>0</v>
      </c>
      <c r="H472" s="718">
        <v>1</v>
      </c>
      <c r="I472" s="515">
        <v>16</v>
      </c>
      <c r="J472" s="661">
        <v>1</v>
      </c>
      <c r="K472" s="133" t="s">
        <v>2122</v>
      </c>
      <c r="L472" s="133" t="s">
        <v>2122</v>
      </c>
      <c r="M472" s="193">
        <v>34</v>
      </c>
      <c r="N472" s="237" t="s">
        <v>2122</v>
      </c>
      <c r="O472" s="61" t="s">
        <v>2122</v>
      </c>
      <c r="P472" s="362" t="s">
        <v>2122</v>
      </c>
      <c r="Q472" s="244" t="s">
        <v>2122</v>
      </c>
      <c r="R472" s="133" t="s">
        <v>2122</v>
      </c>
      <c r="S472" s="518">
        <v>2</v>
      </c>
      <c r="T472" s="519">
        <v>43194</v>
      </c>
      <c r="U472" s="520">
        <v>34</v>
      </c>
      <c r="V472" s="135" t="s">
        <v>2122</v>
      </c>
      <c r="W472" s="133" t="s">
        <v>2122</v>
      </c>
      <c r="X472" s="200" t="s">
        <v>2122</v>
      </c>
      <c r="Y472" s="135" t="s">
        <v>2122</v>
      </c>
      <c r="Z472" s="225" t="s">
        <v>2122</v>
      </c>
      <c r="AA472" s="201" t="s">
        <v>2122</v>
      </c>
      <c r="AB472" s="135" t="s">
        <v>2122</v>
      </c>
      <c r="AC472" s="225" t="s">
        <v>2122</v>
      </c>
      <c r="AD472" s="454" t="s">
        <v>2122</v>
      </c>
    </row>
    <row r="473" spans="1:30" x14ac:dyDescent="0.25">
      <c r="A473" s="978">
        <f>B473+1000</f>
        <v>1236</v>
      </c>
      <c r="B473" s="511">
        <v>236</v>
      </c>
      <c r="C473" s="61">
        <v>5</v>
      </c>
      <c r="D473" s="455">
        <v>479</v>
      </c>
      <c r="E473" s="221">
        <v>0</v>
      </c>
      <c r="F473" s="61">
        <v>0</v>
      </c>
      <c r="G473" s="718">
        <v>0</v>
      </c>
      <c r="H473" s="718">
        <v>0</v>
      </c>
      <c r="I473" s="515">
        <v>14</v>
      </c>
      <c r="J473" s="663">
        <v>0</v>
      </c>
      <c r="K473" s="133" t="s">
        <v>2122</v>
      </c>
      <c r="L473" s="133" t="s">
        <v>2122</v>
      </c>
      <c r="M473" s="193">
        <v>12.2</v>
      </c>
      <c r="N473" s="237" t="s">
        <v>2122</v>
      </c>
      <c r="O473" s="61">
        <v>12</v>
      </c>
      <c r="P473" s="362" t="s">
        <v>2122</v>
      </c>
      <c r="Q473" s="244" t="s">
        <v>2122</v>
      </c>
      <c r="R473" s="133" t="s">
        <v>2122</v>
      </c>
      <c r="S473" s="518">
        <v>1</v>
      </c>
      <c r="T473" s="519">
        <v>42243</v>
      </c>
      <c r="U473" s="520">
        <v>3</v>
      </c>
      <c r="V473" s="135" t="s">
        <v>2122</v>
      </c>
      <c r="W473" s="133" t="s">
        <v>2122</v>
      </c>
      <c r="X473" s="200" t="s">
        <v>2122</v>
      </c>
      <c r="Y473" s="135" t="s">
        <v>2122</v>
      </c>
      <c r="Z473" s="225" t="s">
        <v>2122</v>
      </c>
      <c r="AA473" s="201" t="s">
        <v>2122</v>
      </c>
      <c r="AB473" s="135" t="s">
        <v>2122</v>
      </c>
      <c r="AC473" s="225" t="s">
        <v>2122</v>
      </c>
      <c r="AD473" s="454" t="s">
        <v>2122</v>
      </c>
    </row>
    <row r="474" spans="1:30" x14ac:dyDescent="0.25">
      <c r="A474" s="978">
        <f>B474+1000</f>
        <v>1237</v>
      </c>
      <c r="B474" s="511">
        <v>237</v>
      </c>
      <c r="C474" s="61">
        <v>5</v>
      </c>
      <c r="D474" s="455">
        <v>480</v>
      </c>
      <c r="E474" s="221">
        <v>0</v>
      </c>
      <c r="F474" s="61">
        <v>1</v>
      </c>
      <c r="G474" s="718">
        <v>0</v>
      </c>
      <c r="H474" s="718">
        <v>0</v>
      </c>
      <c r="I474" s="515">
        <v>15.7</v>
      </c>
      <c r="J474" s="661">
        <v>1</v>
      </c>
      <c r="K474" s="133" t="s">
        <v>2122</v>
      </c>
      <c r="L474" s="133" t="s">
        <v>2122</v>
      </c>
      <c r="M474" s="193">
        <v>17.399999999999999</v>
      </c>
      <c r="N474" s="237">
        <v>2.2195121951219514</v>
      </c>
      <c r="O474" s="61">
        <v>16</v>
      </c>
      <c r="P474" s="362" t="s">
        <v>2122</v>
      </c>
      <c r="Q474" s="244" t="s">
        <v>2122</v>
      </c>
      <c r="R474" s="133" t="s">
        <v>2122</v>
      </c>
      <c r="S474" s="518">
        <v>2</v>
      </c>
      <c r="T474" s="519">
        <v>42975</v>
      </c>
      <c r="U474" s="520">
        <v>26</v>
      </c>
      <c r="V474" s="135" t="s">
        <v>2122</v>
      </c>
      <c r="W474" s="133" t="s">
        <v>2122</v>
      </c>
      <c r="X474" s="200" t="s">
        <v>2122</v>
      </c>
      <c r="Y474" s="135" t="s">
        <v>2122</v>
      </c>
      <c r="Z474" s="225" t="s">
        <v>2122</v>
      </c>
      <c r="AA474" s="201" t="s">
        <v>2122</v>
      </c>
      <c r="AB474" s="135" t="s">
        <v>2122</v>
      </c>
      <c r="AC474" s="225" t="s">
        <v>2122</v>
      </c>
      <c r="AD474" s="454" t="s">
        <v>2122</v>
      </c>
    </row>
    <row r="475" spans="1:30" x14ac:dyDescent="0.25">
      <c r="A475" s="978">
        <f>B475+1000</f>
        <v>1238</v>
      </c>
      <c r="B475" s="735">
        <v>238</v>
      </c>
      <c r="C475" s="27">
        <v>5</v>
      </c>
      <c r="D475" s="902">
        <v>550</v>
      </c>
      <c r="E475" s="27">
        <v>1</v>
      </c>
      <c r="F475" s="27">
        <v>1</v>
      </c>
      <c r="G475" s="113" t="s">
        <v>2122</v>
      </c>
      <c r="H475" s="113" t="s">
        <v>2122</v>
      </c>
      <c r="I475" s="744">
        <v>13</v>
      </c>
      <c r="J475" s="113" t="s">
        <v>2122</v>
      </c>
      <c r="K475" s="28" t="s">
        <v>2122</v>
      </c>
      <c r="L475" s="28" t="s">
        <v>2122</v>
      </c>
      <c r="M475" s="73" t="s">
        <v>2122</v>
      </c>
      <c r="N475" s="75" t="s">
        <v>2122</v>
      </c>
      <c r="O475" s="86" t="s">
        <v>2122</v>
      </c>
      <c r="P475" s="50" t="s">
        <v>2122</v>
      </c>
      <c r="Q475" s="49" t="s">
        <v>2122</v>
      </c>
      <c r="R475" s="28" t="s">
        <v>2122</v>
      </c>
      <c r="S475" s="50" t="s">
        <v>2122</v>
      </c>
      <c r="T475" s="27" t="s">
        <v>2122</v>
      </c>
      <c r="U475" s="27" t="s">
        <v>2122</v>
      </c>
      <c r="V475" s="58" t="s">
        <v>2122</v>
      </c>
      <c r="W475" s="28" t="s">
        <v>2122</v>
      </c>
      <c r="X475" s="50" t="s">
        <v>2122</v>
      </c>
      <c r="Y475" s="58" t="s">
        <v>2122</v>
      </c>
      <c r="Z475" s="59" t="s">
        <v>2122</v>
      </c>
      <c r="AA475" s="51" t="s">
        <v>2122</v>
      </c>
      <c r="AB475" s="58" t="s">
        <v>2122</v>
      </c>
      <c r="AC475" s="59" t="s">
        <v>2122</v>
      </c>
      <c r="AD475" s="148" t="s">
        <v>2122</v>
      </c>
    </row>
    <row r="476" spans="1:30" x14ac:dyDescent="0.25">
      <c r="A476" s="978">
        <f>B476+1000</f>
        <v>1239</v>
      </c>
      <c r="B476" s="511">
        <v>239</v>
      </c>
      <c r="C476" s="61">
        <v>5</v>
      </c>
      <c r="D476" s="902">
        <v>481</v>
      </c>
      <c r="E476" s="274">
        <v>0</v>
      </c>
      <c r="F476" s="61">
        <v>0</v>
      </c>
      <c r="G476" s="718">
        <v>1</v>
      </c>
      <c r="H476" s="718">
        <v>0</v>
      </c>
      <c r="I476" s="515">
        <v>10.9</v>
      </c>
      <c r="J476" s="661">
        <v>1</v>
      </c>
      <c r="K476" s="133" t="s">
        <v>2122</v>
      </c>
      <c r="L476" s="133" t="s">
        <v>2122</v>
      </c>
      <c r="M476" s="193">
        <v>19</v>
      </c>
      <c r="N476" s="237">
        <v>3.7948717948717947</v>
      </c>
      <c r="O476" s="61" t="s">
        <v>2122</v>
      </c>
      <c r="P476" s="362" t="s">
        <v>2122</v>
      </c>
      <c r="Q476" s="244" t="s">
        <v>2122</v>
      </c>
      <c r="R476" s="133" t="s">
        <v>2122</v>
      </c>
      <c r="S476" s="518">
        <v>1</v>
      </c>
      <c r="T476" s="519">
        <v>42211</v>
      </c>
      <c r="U476" s="520">
        <v>1</v>
      </c>
      <c r="V476" s="135" t="s">
        <v>2122</v>
      </c>
      <c r="W476" s="133" t="s">
        <v>2122</v>
      </c>
      <c r="X476" s="200" t="s">
        <v>2122</v>
      </c>
      <c r="Y476" s="135" t="s">
        <v>2122</v>
      </c>
      <c r="Z476" s="225" t="s">
        <v>2122</v>
      </c>
      <c r="AA476" s="201" t="s">
        <v>2122</v>
      </c>
      <c r="AB476" s="135" t="s">
        <v>2122</v>
      </c>
      <c r="AC476" s="225" t="s">
        <v>2122</v>
      </c>
      <c r="AD476" s="454" t="s">
        <v>2122</v>
      </c>
    </row>
    <row r="477" spans="1:30" x14ac:dyDescent="0.25">
      <c r="A477" s="978">
        <f>B477+1000</f>
        <v>1240</v>
      </c>
      <c r="B477" s="735">
        <v>240</v>
      </c>
      <c r="C477" s="27">
        <v>5</v>
      </c>
      <c r="D477" s="455">
        <v>551</v>
      </c>
      <c r="E477" s="27">
        <v>1</v>
      </c>
      <c r="F477" s="27">
        <v>1</v>
      </c>
      <c r="G477" s="113" t="s">
        <v>2122</v>
      </c>
      <c r="H477" s="113" t="s">
        <v>2122</v>
      </c>
      <c r="I477" s="744">
        <v>8.1</v>
      </c>
      <c r="J477" s="113" t="s">
        <v>2122</v>
      </c>
      <c r="K477" s="28" t="s">
        <v>2122</v>
      </c>
      <c r="L477" s="28" t="s">
        <v>2122</v>
      </c>
      <c r="M477" s="73" t="s">
        <v>2122</v>
      </c>
      <c r="N477" s="75" t="s">
        <v>2122</v>
      </c>
      <c r="O477" s="86" t="s">
        <v>2122</v>
      </c>
      <c r="P477" s="50" t="s">
        <v>2122</v>
      </c>
      <c r="Q477" s="49" t="s">
        <v>2122</v>
      </c>
      <c r="R477" s="28" t="s">
        <v>2122</v>
      </c>
      <c r="S477" s="50" t="s">
        <v>2122</v>
      </c>
      <c r="T477" s="27" t="s">
        <v>2122</v>
      </c>
      <c r="U477" s="27" t="s">
        <v>2122</v>
      </c>
      <c r="V477" s="58" t="s">
        <v>2122</v>
      </c>
      <c r="W477" s="28" t="s">
        <v>2122</v>
      </c>
      <c r="X477" s="50" t="s">
        <v>2122</v>
      </c>
      <c r="Y477" s="58" t="s">
        <v>2122</v>
      </c>
      <c r="Z477" s="59" t="s">
        <v>2122</v>
      </c>
      <c r="AA477" s="51" t="s">
        <v>2122</v>
      </c>
      <c r="AB477" s="58" t="s">
        <v>2122</v>
      </c>
      <c r="AC477" s="59" t="s">
        <v>2122</v>
      </c>
      <c r="AD477" s="148" t="s">
        <v>2122</v>
      </c>
    </row>
    <row r="478" spans="1:30" x14ac:dyDescent="0.25">
      <c r="A478" s="978">
        <f>B478+1000</f>
        <v>1241</v>
      </c>
      <c r="B478" s="511">
        <v>241</v>
      </c>
      <c r="C478" s="61">
        <v>5</v>
      </c>
      <c r="D478" s="455">
        <v>482</v>
      </c>
      <c r="E478" s="221">
        <v>0</v>
      </c>
      <c r="F478" s="61">
        <v>1</v>
      </c>
      <c r="G478" s="718">
        <v>1</v>
      </c>
      <c r="H478" s="718">
        <v>0</v>
      </c>
      <c r="I478" s="515">
        <v>8.6999999999999993</v>
      </c>
      <c r="J478" s="661">
        <v>1</v>
      </c>
      <c r="K478" s="133" t="s">
        <v>2122</v>
      </c>
      <c r="L478" s="133" t="s">
        <v>2122</v>
      </c>
      <c r="M478" s="193">
        <v>10</v>
      </c>
      <c r="N478" s="237" t="s">
        <v>2122</v>
      </c>
      <c r="O478" s="61">
        <v>14</v>
      </c>
      <c r="P478" s="362" t="s">
        <v>2122</v>
      </c>
      <c r="Q478" s="244" t="s">
        <v>2122</v>
      </c>
      <c r="R478" s="133" t="s">
        <v>2122</v>
      </c>
      <c r="S478" s="518">
        <v>1</v>
      </c>
      <c r="T478" s="519">
        <v>42182</v>
      </c>
      <c r="U478" s="520">
        <v>0</v>
      </c>
      <c r="V478" s="135" t="s">
        <v>2122</v>
      </c>
      <c r="W478" s="133" t="s">
        <v>2122</v>
      </c>
      <c r="X478" s="200" t="s">
        <v>2122</v>
      </c>
      <c r="Y478" s="135" t="s">
        <v>2122</v>
      </c>
      <c r="Z478" s="225" t="s">
        <v>2122</v>
      </c>
      <c r="AA478" s="201" t="s">
        <v>2122</v>
      </c>
      <c r="AB478" s="135" t="s">
        <v>2122</v>
      </c>
      <c r="AC478" s="225" t="s">
        <v>2122</v>
      </c>
      <c r="AD478" s="454" t="s">
        <v>2122</v>
      </c>
    </row>
    <row r="479" spans="1:30" x14ac:dyDescent="0.25">
      <c r="A479" s="978">
        <f>B479+1000</f>
        <v>1243</v>
      </c>
      <c r="B479" s="511">
        <v>243</v>
      </c>
      <c r="C479" s="61">
        <v>5</v>
      </c>
      <c r="D479" s="455">
        <v>483</v>
      </c>
      <c r="E479" s="221">
        <v>0</v>
      </c>
      <c r="F479" s="61">
        <v>1</v>
      </c>
      <c r="G479" s="718">
        <v>0</v>
      </c>
      <c r="H479" s="718">
        <v>0</v>
      </c>
      <c r="I479" s="515">
        <v>13.8</v>
      </c>
      <c r="J479" s="661">
        <v>1</v>
      </c>
      <c r="K479" s="133" t="s">
        <v>2122</v>
      </c>
      <c r="L479" s="133" t="s">
        <v>2122</v>
      </c>
      <c r="M479" s="193">
        <v>27</v>
      </c>
      <c r="N479" s="237">
        <v>0.83333333333333337</v>
      </c>
      <c r="O479" s="61">
        <v>22</v>
      </c>
      <c r="P479" s="362" t="s">
        <v>2122</v>
      </c>
      <c r="Q479" s="244" t="s">
        <v>2122</v>
      </c>
      <c r="R479" s="133" t="s">
        <v>2122</v>
      </c>
      <c r="S479" s="518">
        <v>0</v>
      </c>
      <c r="T479" s="519">
        <v>43503</v>
      </c>
      <c r="U479" s="520">
        <v>41</v>
      </c>
      <c r="V479" s="135" t="s">
        <v>2122</v>
      </c>
      <c r="W479" s="133" t="s">
        <v>2122</v>
      </c>
      <c r="X479" s="200" t="s">
        <v>2122</v>
      </c>
      <c r="Y479" s="135" t="s">
        <v>2122</v>
      </c>
      <c r="Z479" s="225" t="s">
        <v>2122</v>
      </c>
      <c r="AA479" s="201" t="s">
        <v>2122</v>
      </c>
      <c r="AB479" s="135" t="s">
        <v>2122</v>
      </c>
      <c r="AC479" s="225" t="s">
        <v>2122</v>
      </c>
      <c r="AD479" s="454" t="s">
        <v>2122</v>
      </c>
    </row>
    <row r="480" spans="1:30" x14ac:dyDescent="0.25">
      <c r="A480" s="978">
        <f>B480+1000</f>
        <v>1244</v>
      </c>
      <c r="B480" s="511">
        <v>244</v>
      </c>
      <c r="C480" s="61">
        <v>5</v>
      </c>
      <c r="D480" s="902">
        <v>484</v>
      </c>
      <c r="E480" s="221">
        <v>0</v>
      </c>
      <c r="F480" s="61">
        <v>1</v>
      </c>
      <c r="G480" s="718">
        <v>0</v>
      </c>
      <c r="H480" s="718">
        <v>0</v>
      </c>
      <c r="I480" s="515">
        <v>13.6</v>
      </c>
      <c r="J480" s="661">
        <v>1</v>
      </c>
      <c r="K480" s="133" t="s">
        <v>2122</v>
      </c>
      <c r="L480" s="133" t="s">
        <v>2122</v>
      </c>
      <c r="M480" s="193">
        <v>19</v>
      </c>
      <c r="N480" s="237">
        <v>2</v>
      </c>
      <c r="O480" s="61">
        <v>16</v>
      </c>
      <c r="P480" s="362" t="s">
        <v>2122</v>
      </c>
      <c r="Q480" s="244" t="s">
        <v>2122</v>
      </c>
      <c r="R480" s="133" t="s">
        <v>2122</v>
      </c>
      <c r="S480" s="518">
        <v>0</v>
      </c>
      <c r="T480" s="519">
        <v>43593</v>
      </c>
      <c r="U480" s="520">
        <v>44</v>
      </c>
      <c r="V480" s="135" t="s">
        <v>2122</v>
      </c>
      <c r="W480" s="133" t="s">
        <v>2122</v>
      </c>
      <c r="X480" s="200" t="s">
        <v>2122</v>
      </c>
      <c r="Y480" s="135" t="s">
        <v>2122</v>
      </c>
      <c r="Z480" s="225" t="s">
        <v>2122</v>
      </c>
      <c r="AA480" s="201" t="s">
        <v>2122</v>
      </c>
      <c r="AB480" s="135" t="s">
        <v>2122</v>
      </c>
      <c r="AC480" s="225" t="s">
        <v>2122</v>
      </c>
      <c r="AD480" s="454" t="s">
        <v>2122</v>
      </c>
    </row>
    <row r="481" spans="1:30" x14ac:dyDescent="0.25">
      <c r="A481" s="978">
        <f>B481+1000</f>
        <v>1245</v>
      </c>
      <c r="B481" s="511">
        <v>245</v>
      </c>
      <c r="C481" s="61">
        <v>5</v>
      </c>
      <c r="D481" s="455">
        <v>485</v>
      </c>
      <c r="E481" s="274">
        <v>0</v>
      </c>
      <c r="F481" s="61">
        <v>0</v>
      </c>
      <c r="G481" s="718">
        <v>0</v>
      </c>
      <c r="H481" s="718">
        <v>0</v>
      </c>
      <c r="I481" s="515">
        <v>15.5</v>
      </c>
      <c r="J481" s="661">
        <v>0</v>
      </c>
      <c r="K481" s="133" t="s">
        <v>2122</v>
      </c>
      <c r="L481" s="133" t="s">
        <v>2122</v>
      </c>
      <c r="M481" s="193">
        <v>35</v>
      </c>
      <c r="N481" s="237">
        <v>0.56521739130434778</v>
      </c>
      <c r="O481" s="61">
        <v>16</v>
      </c>
      <c r="P481" s="362" t="s">
        <v>2122</v>
      </c>
      <c r="Q481" s="244" t="s">
        <v>2122</v>
      </c>
      <c r="R481" s="133" t="s">
        <v>2122</v>
      </c>
      <c r="S481" s="518">
        <v>1</v>
      </c>
      <c r="T481" s="519">
        <v>42851</v>
      </c>
      <c r="U481" s="520">
        <v>19</v>
      </c>
      <c r="V481" s="135" t="s">
        <v>2122</v>
      </c>
      <c r="W481" s="133" t="s">
        <v>2122</v>
      </c>
      <c r="X481" s="200" t="s">
        <v>2122</v>
      </c>
      <c r="Y481" s="135" t="s">
        <v>2122</v>
      </c>
      <c r="Z481" s="225" t="s">
        <v>2122</v>
      </c>
      <c r="AA481" s="201" t="s">
        <v>2122</v>
      </c>
      <c r="AB481" s="135" t="s">
        <v>2122</v>
      </c>
      <c r="AC481" s="225" t="s">
        <v>2122</v>
      </c>
      <c r="AD481" s="454" t="s">
        <v>2122</v>
      </c>
    </row>
    <row r="482" spans="1:30" x14ac:dyDescent="0.25">
      <c r="A482" s="978">
        <f>B482+1000</f>
        <v>1246</v>
      </c>
      <c r="B482" s="511">
        <v>246</v>
      </c>
      <c r="C482" s="61">
        <v>5</v>
      </c>
      <c r="D482" s="455">
        <v>486</v>
      </c>
      <c r="E482" s="221">
        <v>0</v>
      </c>
      <c r="F482" s="61">
        <v>0</v>
      </c>
      <c r="G482" s="718">
        <v>0</v>
      </c>
      <c r="H482" s="718">
        <v>0</v>
      </c>
      <c r="I482" s="515">
        <v>13.3</v>
      </c>
      <c r="J482" s="661">
        <v>0</v>
      </c>
      <c r="K482" s="133" t="s">
        <v>2122</v>
      </c>
      <c r="L482" s="133" t="s">
        <v>2122</v>
      </c>
      <c r="M482" s="193">
        <v>32</v>
      </c>
      <c r="N482" s="237">
        <v>0.72222222222222221</v>
      </c>
      <c r="O482" s="61" t="s">
        <v>2122</v>
      </c>
      <c r="P482" s="362" t="s">
        <v>2122</v>
      </c>
      <c r="Q482" s="244" t="s">
        <v>2122</v>
      </c>
      <c r="R482" s="133" t="s">
        <v>2122</v>
      </c>
      <c r="S482" s="518">
        <v>2</v>
      </c>
      <c r="T482" s="519">
        <v>42961</v>
      </c>
      <c r="U482" s="520">
        <v>22</v>
      </c>
      <c r="V482" s="135" t="s">
        <v>2122</v>
      </c>
      <c r="W482" s="133" t="s">
        <v>2122</v>
      </c>
      <c r="X482" s="200" t="s">
        <v>2122</v>
      </c>
      <c r="Y482" s="135" t="s">
        <v>2122</v>
      </c>
      <c r="Z482" s="225" t="s">
        <v>2122</v>
      </c>
      <c r="AA482" s="201" t="s">
        <v>2122</v>
      </c>
      <c r="AB482" s="135" t="s">
        <v>2122</v>
      </c>
      <c r="AC482" s="225" t="s">
        <v>2122</v>
      </c>
      <c r="AD482" s="454" t="s">
        <v>2122</v>
      </c>
    </row>
    <row r="483" spans="1:30" x14ac:dyDescent="0.25">
      <c r="A483" s="978">
        <f>B483+1000</f>
        <v>1247</v>
      </c>
      <c r="B483" s="511">
        <v>247</v>
      </c>
      <c r="C483" s="61">
        <v>5</v>
      </c>
      <c r="D483" s="902">
        <v>487</v>
      </c>
      <c r="E483" s="221">
        <v>0</v>
      </c>
      <c r="F483" s="61">
        <v>1</v>
      </c>
      <c r="G483" s="718">
        <v>0</v>
      </c>
      <c r="H483" s="718">
        <v>0</v>
      </c>
      <c r="I483" s="515">
        <v>12.1</v>
      </c>
      <c r="J483" s="661">
        <v>1</v>
      </c>
      <c r="K483" s="133" t="s">
        <v>2122</v>
      </c>
      <c r="L483" s="133" t="s">
        <v>2122</v>
      </c>
      <c r="M483" s="193">
        <v>15</v>
      </c>
      <c r="N483" s="237" t="s">
        <v>2122</v>
      </c>
      <c r="O483" s="61" t="s">
        <v>2122</v>
      </c>
      <c r="P483" s="362" t="s">
        <v>2122</v>
      </c>
      <c r="Q483" s="244" t="s">
        <v>2122</v>
      </c>
      <c r="R483" s="133" t="s">
        <v>2122</v>
      </c>
      <c r="S483" s="518">
        <v>0</v>
      </c>
      <c r="T483" s="519">
        <v>43531</v>
      </c>
      <c r="U483" s="520">
        <v>41</v>
      </c>
      <c r="V483" s="135" t="s">
        <v>2122</v>
      </c>
      <c r="W483" s="133" t="s">
        <v>2122</v>
      </c>
      <c r="X483" s="200" t="s">
        <v>2122</v>
      </c>
      <c r="Y483" s="135" t="s">
        <v>2122</v>
      </c>
      <c r="Z483" s="225" t="s">
        <v>2122</v>
      </c>
      <c r="AA483" s="201" t="s">
        <v>2122</v>
      </c>
      <c r="AB483" s="135" t="s">
        <v>2122</v>
      </c>
      <c r="AC483" s="225" t="s">
        <v>2122</v>
      </c>
      <c r="AD483" s="454" t="s">
        <v>2122</v>
      </c>
    </row>
    <row r="484" spans="1:30" x14ac:dyDescent="0.25">
      <c r="A484" s="978">
        <f>B484+1000</f>
        <v>1248</v>
      </c>
      <c r="B484" s="735">
        <v>248</v>
      </c>
      <c r="C484" s="27">
        <v>5</v>
      </c>
      <c r="D484" s="455">
        <v>552</v>
      </c>
      <c r="E484" s="27">
        <v>1</v>
      </c>
      <c r="F484" s="27">
        <v>1</v>
      </c>
      <c r="G484" s="113" t="s">
        <v>2122</v>
      </c>
      <c r="H484" s="113" t="s">
        <v>2122</v>
      </c>
      <c r="I484" s="743">
        <v>14.9</v>
      </c>
      <c r="J484" s="113" t="s">
        <v>2122</v>
      </c>
      <c r="K484" s="28" t="s">
        <v>2122</v>
      </c>
      <c r="L484" s="28" t="s">
        <v>2122</v>
      </c>
      <c r="M484" s="73" t="s">
        <v>2122</v>
      </c>
      <c r="N484" s="75" t="s">
        <v>2122</v>
      </c>
      <c r="O484" s="86" t="s">
        <v>2122</v>
      </c>
      <c r="P484" s="50" t="s">
        <v>2122</v>
      </c>
      <c r="Q484" s="49" t="s">
        <v>2122</v>
      </c>
      <c r="R484" s="28" t="s">
        <v>2122</v>
      </c>
      <c r="S484" s="50" t="s">
        <v>2122</v>
      </c>
      <c r="T484" s="27" t="s">
        <v>2122</v>
      </c>
      <c r="U484" s="27" t="s">
        <v>2122</v>
      </c>
      <c r="V484" s="58" t="s">
        <v>2122</v>
      </c>
      <c r="W484" s="28" t="s">
        <v>2122</v>
      </c>
      <c r="X484" s="50" t="s">
        <v>2122</v>
      </c>
      <c r="Y484" s="58" t="s">
        <v>2122</v>
      </c>
      <c r="Z484" s="59" t="s">
        <v>2122</v>
      </c>
      <c r="AA484" s="51" t="s">
        <v>2122</v>
      </c>
      <c r="AB484" s="58" t="s">
        <v>2122</v>
      </c>
      <c r="AC484" s="59" t="s">
        <v>2122</v>
      </c>
      <c r="AD484" s="148" t="s">
        <v>2122</v>
      </c>
    </row>
    <row r="485" spans="1:30" x14ac:dyDescent="0.25">
      <c r="A485" s="978">
        <f>B485+1000</f>
        <v>1249</v>
      </c>
      <c r="B485" s="511">
        <v>249</v>
      </c>
      <c r="C485" s="61">
        <v>5</v>
      </c>
      <c r="D485" s="455">
        <v>488</v>
      </c>
      <c r="E485" s="221">
        <v>0</v>
      </c>
      <c r="F485" s="61">
        <v>1</v>
      </c>
      <c r="G485" s="718">
        <v>0</v>
      </c>
      <c r="H485" s="718">
        <v>0</v>
      </c>
      <c r="I485" s="515">
        <v>11.7</v>
      </c>
      <c r="J485" s="661">
        <v>1</v>
      </c>
      <c r="K485" s="133" t="s">
        <v>2122</v>
      </c>
      <c r="L485" s="133" t="s">
        <v>2122</v>
      </c>
      <c r="M485" s="193">
        <v>24</v>
      </c>
      <c r="N485" s="237">
        <v>3.6190476190476191</v>
      </c>
      <c r="O485" s="61">
        <v>16</v>
      </c>
      <c r="P485" s="362" t="s">
        <v>2122</v>
      </c>
      <c r="Q485" s="244" t="s">
        <v>2122</v>
      </c>
      <c r="R485" s="133" t="s">
        <v>2122</v>
      </c>
      <c r="S485" s="518">
        <v>2</v>
      </c>
      <c r="T485" s="519">
        <v>43368</v>
      </c>
      <c r="U485" s="520">
        <v>35</v>
      </c>
      <c r="V485" s="135" t="s">
        <v>2122</v>
      </c>
      <c r="W485" s="133" t="s">
        <v>2122</v>
      </c>
      <c r="X485" s="200" t="s">
        <v>2122</v>
      </c>
      <c r="Y485" s="135" t="s">
        <v>2122</v>
      </c>
      <c r="Z485" s="225" t="s">
        <v>2122</v>
      </c>
      <c r="AA485" s="201" t="s">
        <v>2122</v>
      </c>
      <c r="AB485" s="135" t="s">
        <v>2122</v>
      </c>
      <c r="AC485" s="225" t="s">
        <v>2122</v>
      </c>
      <c r="AD485" s="454" t="s">
        <v>2122</v>
      </c>
    </row>
    <row r="486" spans="1:30" x14ac:dyDescent="0.25">
      <c r="A486" s="978">
        <f>B486+1000</f>
        <v>1250</v>
      </c>
      <c r="B486" s="511">
        <v>250</v>
      </c>
      <c r="C486" s="61">
        <v>5</v>
      </c>
      <c r="D486" s="455">
        <v>489</v>
      </c>
      <c r="E486" s="274">
        <v>0</v>
      </c>
      <c r="F486" s="61">
        <v>0</v>
      </c>
      <c r="G486" s="718">
        <v>0</v>
      </c>
      <c r="H486" s="718">
        <v>0</v>
      </c>
      <c r="I486" s="515">
        <v>15.3</v>
      </c>
      <c r="J486" s="661">
        <v>0</v>
      </c>
      <c r="K486" s="133" t="s">
        <v>2122</v>
      </c>
      <c r="L486" s="133" t="s">
        <v>2122</v>
      </c>
      <c r="M486" s="193">
        <v>21.4</v>
      </c>
      <c r="N486" s="237" t="s">
        <v>2122</v>
      </c>
      <c r="O486" s="61">
        <v>16</v>
      </c>
      <c r="P486" s="362" t="s">
        <v>2122</v>
      </c>
      <c r="Q486" s="244" t="s">
        <v>2122</v>
      </c>
      <c r="R486" s="133" t="s">
        <v>2122</v>
      </c>
      <c r="S486" s="518">
        <v>0</v>
      </c>
      <c r="T486" s="519">
        <v>43552</v>
      </c>
      <c r="U486" s="520">
        <v>41</v>
      </c>
      <c r="V486" s="135" t="s">
        <v>2122</v>
      </c>
      <c r="W486" s="133" t="s">
        <v>2122</v>
      </c>
      <c r="X486" s="200" t="s">
        <v>2122</v>
      </c>
      <c r="Y486" s="135" t="s">
        <v>2122</v>
      </c>
      <c r="Z486" s="225" t="s">
        <v>2122</v>
      </c>
      <c r="AA486" s="201" t="s">
        <v>2122</v>
      </c>
      <c r="AB486" s="135" t="s">
        <v>2122</v>
      </c>
      <c r="AC486" s="225" t="s">
        <v>2122</v>
      </c>
      <c r="AD486" s="454" t="s">
        <v>2122</v>
      </c>
    </row>
    <row r="487" spans="1:30" x14ac:dyDescent="0.25">
      <c r="A487" s="978">
        <f>B487+1000</f>
        <v>1251</v>
      </c>
      <c r="B487" s="511">
        <v>251</v>
      </c>
      <c r="C487" s="61">
        <v>5</v>
      </c>
      <c r="D487" s="902">
        <v>490</v>
      </c>
      <c r="E487" s="221">
        <v>0</v>
      </c>
      <c r="F487" s="61">
        <v>1</v>
      </c>
      <c r="G487" s="718">
        <v>0</v>
      </c>
      <c r="H487" s="718">
        <v>0</v>
      </c>
      <c r="I487" s="515">
        <v>15.4</v>
      </c>
      <c r="J487" s="661">
        <v>1</v>
      </c>
      <c r="K487" s="133" t="s">
        <v>2122</v>
      </c>
      <c r="L487" s="133" t="s">
        <v>2122</v>
      </c>
      <c r="M487" s="193">
        <v>24.5</v>
      </c>
      <c r="N487" s="237">
        <v>2.5666666666666669</v>
      </c>
      <c r="O487" s="61">
        <v>27</v>
      </c>
      <c r="P487" s="362" t="s">
        <v>2122</v>
      </c>
      <c r="Q487" s="244" t="s">
        <v>2122</v>
      </c>
      <c r="R487" s="133" t="s">
        <v>2122</v>
      </c>
      <c r="S487" s="518">
        <v>0</v>
      </c>
      <c r="T487" s="519" t="s">
        <v>2122</v>
      </c>
      <c r="U487" s="520" t="s">
        <v>2122</v>
      </c>
      <c r="V487" s="135" t="s">
        <v>2122</v>
      </c>
      <c r="W487" s="133" t="s">
        <v>2122</v>
      </c>
      <c r="X487" s="200" t="s">
        <v>2122</v>
      </c>
      <c r="Y487" s="135" t="s">
        <v>2122</v>
      </c>
      <c r="Z487" s="225" t="s">
        <v>2122</v>
      </c>
      <c r="AA487" s="201" t="s">
        <v>2122</v>
      </c>
      <c r="AB487" s="135" t="s">
        <v>2122</v>
      </c>
      <c r="AC487" s="225" t="s">
        <v>2122</v>
      </c>
      <c r="AD487" s="454" t="s">
        <v>2122</v>
      </c>
    </row>
    <row r="488" spans="1:30" x14ac:dyDescent="0.25">
      <c r="A488" s="978">
        <f>B488+1000</f>
        <v>1252</v>
      </c>
      <c r="B488" s="511">
        <v>252</v>
      </c>
      <c r="C488" s="61">
        <v>5</v>
      </c>
      <c r="D488" s="455">
        <v>491</v>
      </c>
      <c r="E488" s="221">
        <v>0</v>
      </c>
      <c r="F488" s="61">
        <v>1</v>
      </c>
      <c r="G488" s="718">
        <v>0</v>
      </c>
      <c r="H488" s="718">
        <v>0</v>
      </c>
      <c r="I488" s="515">
        <v>11.9</v>
      </c>
      <c r="J488" s="661">
        <v>1</v>
      </c>
      <c r="K488" s="133" t="s">
        <v>2122</v>
      </c>
      <c r="L488" s="133" t="s">
        <v>2122</v>
      </c>
      <c r="M488" s="193">
        <v>27</v>
      </c>
      <c r="N488" s="237">
        <v>0.83636363636363631</v>
      </c>
      <c r="O488" s="61">
        <v>19</v>
      </c>
      <c r="P488" s="362" t="s">
        <v>2122</v>
      </c>
      <c r="Q488" s="244" t="s">
        <v>2122</v>
      </c>
      <c r="R488" s="133" t="s">
        <v>2122</v>
      </c>
      <c r="S488" s="518">
        <v>0</v>
      </c>
      <c r="T488" s="519" t="s">
        <v>2122</v>
      </c>
      <c r="U488" s="520" t="s">
        <v>2122</v>
      </c>
      <c r="V488" s="135" t="s">
        <v>2122</v>
      </c>
      <c r="W488" s="133" t="s">
        <v>2122</v>
      </c>
      <c r="X488" s="200" t="s">
        <v>2122</v>
      </c>
      <c r="Y488" s="135" t="s">
        <v>2122</v>
      </c>
      <c r="Z488" s="225" t="s">
        <v>2122</v>
      </c>
      <c r="AA488" s="201" t="s">
        <v>2122</v>
      </c>
      <c r="AB488" s="135" t="s">
        <v>2122</v>
      </c>
      <c r="AC488" s="225" t="s">
        <v>2122</v>
      </c>
      <c r="AD488" s="454" t="s">
        <v>2122</v>
      </c>
    </row>
    <row r="489" spans="1:30" x14ac:dyDescent="0.25">
      <c r="A489" s="978">
        <f>B489+1000</f>
        <v>1253</v>
      </c>
      <c r="B489" s="735">
        <v>253</v>
      </c>
      <c r="C489" s="27">
        <v>5</v>
      </c>
      <c r="D489" s="902">
        <v>553</v>
      </c>
      <c r="E489" s="27">
        <v>1</v>
      </c>
      <c r="F489" s="27">
        <v>1</v>
      </c>
      <c r="G489" s="113" t="s">
        <v>2122</v>
      </c>
      <c r="H489" s="113" t="s">
        <v>2122</v>
      </c>
      <c r="I489" s="743">
        <v>15.9</v>
      </c>
      <c r="J489" s="113" t="s">
        <v>2122</v>
      </c>
      <c r="K489" s="28" t="s">
        <v>2122</v>
      </c>
      <c r="L489" s="28" t="s">
        <v>2122</v>
      </c>
      <c r="M489" s="73" t="s">
        <v>2122</v>
      </c>
      <c r="N489" s="75" t="s">
        <v>2122</v>
      </c>
      <c r="O489" s="86" t="s">
        <v>2122</v>
      </c>
      <c r="P489" s="50" t="s">
        <v>2122</v>
      </c>
      <c r="Q489" s="49" t="s">
        <v>2122</v>
      </c>
      <c r="R489" s="28" t="s">
        <v>2122</v>
      </c>
      <c r="S489" s="50" t="s">
        <v>2122</v>
      </c>
      <c r="T489" s="27" t="s">
        <v>2122</v>
      </c>
      <c r="U489" s="27" t="s">
        <v>2122</v>
      </c>
      <c r="V489" s="58" t="s">
        <v>2122</v>
      </c>
      <c r="W489" s="28" t="s">
        <v>2122</v>
      </c>
      <c r="X489" s="50" t="s">
        <v>2122</v>
      </c>
      <c r="Y489" s="58" t="s">
        <v>2122</v>
      </c>
      <c r="Z489" s="59" t="s">
        <v>2122</v>
      </c>
      <c r="AA489" s="51" t="s">
        <v>2122</v>
      </c>
      <c r="AB489" s="58" t="s">
        <v>2122</v>
      </c>
      <c r="AC489" s="59" t="s">
        <v>2122</v>
      </c>
      <c r="AD489" s="148" t="s">
        <v>2122</v>
      </c>
    </row>
    <row r="490" spans="1:30" x14ac:dyDescent="0.25">
      <c r="A490" s="978">
        <f>B490+1000</f>
        <v>1256</v>
      </c>
      <c r="B490" s="511">
        <v>256</v>
      </c>
      <c r="C490" s="61">
        <v>5</v>
      </c>
      <c r="D490" s="455">
        <v>492</v>
      </c>
      <c r="E490" s="221">
        <v>0</v>
      </c>
      <c r="F490" s="61">
        <v>0</v>
      </c>
      <c r="G490" s="718">
        <v>1</v>
      </c>
      <c r="H490" s="718">
        <v>0</v>
      </c>
      <c r="I490" s="515">
        <v>15.3</v>
      </c>
      <c r="J490" s="661">
        <v>1</v>
      </c>
      <c r="K490" s="133" t="s">
        <v>2122</v>
      </c>
      <c r="L490" s="133" t="s">
        <v>2122</v>
      </c>
      <c r="M490" s="193">
        <v>31</v>
      </c>
      <c r="N490" s="237">
        <v>0.74626865671641796</v>
      </c>
      <c r="O490" s="61">
        <v>23</v>
      </c>
      <c r="P490" s="362" t="s">
        <v>2122</v>
      </c>
      <c r="Q490" s="244" t="s">
        <v>2122</v>
      </c>
      <c r="R490" s="133" t="s">
        <v>2122</v>
      </c>
      <c r="S490" s="518">
        <v>0</v>
      </c>
      <c r="T490" s="519">
        <v>43544</v>
      </c>
      <c r="U490" s="520">
        <v>39</v>
      </c>
      <c r="V490" s="135" t="s">
        <v>2122</v>
      </c>
      <c r="W490" s="133" t="s">
        <v>2122</v>
      </c>
      <c r="X490" s="200" t="s">
        <v>2122</v>
      </c>
      <c r="Y490" s="135" t="s">
        <v>2122</v>
      </c>
      <c r="Z490" s="225" t="s">
        <v>2122</v>
      </c>
      <c r="AA490" s="201" t="s">
        <v>2122</v>
      </c>
      <c r="AB490" s="135" t="s">
        <v>2122</v>
      </c>
      <c r="AC490" s="225" t="s">
        <v>2122</v>
      </c>
      <c r="AD490" s="454" t="s">
        <v>2122</v>
      </c>
    </row>
    <row r="491" spans="1:30" x14ac:dyDescent="0.25">
      <c r="A491" s="978">
        <f>B491+1000</f>
        <v>1257</v>
      </c>
      <c r="B491" s="511">
        <v>257</v>
      </c>
      <c r="C491" s="61">
        <v>5</v>
      </c>
      <c r="D491" s="902">
        <v>493</v>
      </c>
      <c r="E491" s="274">
        <v>0</v>
      </c>
      <c r="F491" s="61">
        <v>0</v>
      </c>
      <c r="G491" s="718">
        <v>0</v>
      </c>
      <c r="H491" s="718">
        <v>0</v>
      </c>
      <c r="I491" s="515">
        <v>14.3</v>
      </c>
      <c r="J491" s="661">
        <v>1</v>
      </c>
      <c r="K491" s="133" t="s">
        <v>2122</v>
      </c>
      <c r="L491" s="133" t="s">
        <v>2122</v>
      </c>
      <c r="M491" s="193">
        <v>26</v>
      </c>
      <c r="N491" s="237">
        <v>1.5666666666666667</v>
      </c>
      <c r="O491" s="61">
        <v>15</v>
      </c>
      <c r="P491" s="362" t="s">
        <v>2122</v>
      </c>
      <c r="Q491" s="244" t="s">
        <v>2122</v>
      </c>
      <c r="R491" s="133" t="s">
        <v>2122</v>
      </c>
      <c r="S491" s="518">
        <v>2</v>
      </c>
      <c r="T491" s="519">
        <v>42695</v>
      </c>
      <c r="U491" s="520">
        <v>11</v>
      </c>
      <c r="V491" s="135" t="s">
        <v>2122</v>
      </c>
      <c r="W491" s="133" t="s">
        <v>2122</v>
      </c>
      <c r="X491" s="200" t="s">
        <v>2122</v>
      </c>
      <c r="Y491" s="135" t="s">
        <v>2122</v>
      </c>
      <c r="Z491" s="225" t="s">
        <v>2122</v>
      </c>
      <c r="AA491" s="201" t="s">
        <v>2122</v>
      </c>
      <c r="AB491" s="135" t="s">
        <v>2122</v>
      </c>
      <c r="AC491" s="225" t="s">
        <v>2122</v>
      </c>
      <c r="AD491" s="454" t="s">
        <v>2122</v>
      </c>
    </row>
    <row r="492" spans="1:30" x14ac:dyDescent="0.25">
      <c r="A492" s="978">
        <f>B492+1000</f>
        <v>1259</v>
      </c>
      <c r="B492" s="511">
        <v>259</v>
      </c>
      <c r="C492" s="61">
        <v>5</v>
      </c>
      <c r="D492" s="455">
        <v>494</v>
      </c>
      <c r="E492" s="221">
        <v>0</v>
      </c>
      <c r="F492" s="61">
        <v>0</v>
      </c>
      <c r="G492" s="718">
        <v>0</v>
      </c>
      <c r="H492" s="718">
        <v>0</v>
      </c>
      <c r="I492" s="515">
        <v>11.3</v>
      </c>
      <c r="J492" s="661">
        <v>1</v>
      </c>
      <c r="K492" s="133" t="s">
        <v>2122</v>
      </c>
      <c r="L492" s="133" t="s">
        <v>2122</v>
      </c>
      <c r="M492" s="193">
        <v>33.5</v>
      </c>
      <c r="N492" s="237" t="s">
        <v>2122</v>
      </c>
      <c r="O492" s="61">
        <v>18</v>
      </c>
      <c r="P492" s="362" t="s">
        <v>2122</v>
      </c>
      <c r="Q492" s="244" t="s">
        <v>2122</v>
      </c>
      <c r="R492" s="133" t="s">
        <v>2122</v>
      </c>
      <c r="S492" s="518">
        <v>0</v>
      </c>
      <c r="T492" s="519">
        <v>43542</v>
      </c>
      <c r="U492" s="520">
        <v>39</v>
      </c>
      <c r="V492" s="135" t="s">
        <v>2122</v>
      </c>
      <c r="W492" s="133" t="s">
        <v>2122</v>
      </c>
      <c r="X492" s="200" t="s">
        <v>2122</v>
      </c>
      <c r="Y492" s="135" t="s">
        <v>2122</v>
      </c>
      <c r="Z492" s="225" t="s">
        <v>2122</v>
      </c>
      <c r="AA492" s="201" t="s">
        <v>2122</v>
      </c>
      <c r="AB492" s="135" t="s">
        <v>2122</v>
      </c>
      <c r="AC492" s="225" t="s">
        <v>2122</v>
      </c>
      <c r="AD492" s="454" t="s">
        <v>2122</v>
      </c>
    </row>
    <row r="493" spans="1:30" x14ac:dyDescent="0.25">
      <c r="A493" s="978">
        <f>B493+1000</f>
        <v>1260</v>
      </c>
      <c r="B493" s="511">
        <v>260</v>
      </c>
      <c r="C493" s="61">
        <v>5</v>
      </c>
      <c r="D493" s="455">
        <v>495</v>
      </c>
      <c r="E493" s="221">
        <v>0</v>
      </c>
      <c r="F493" s="61">
        <v>0</v>
      </c>
      <c r="G493" s="718">
        <v>1</v>
      </c>
      <c r="H493" s="718">
        <v>0</v>
      </c>
      <c r="I493" s="515">
        <v>12.8</v>
      </c>
      <c r="J493" s="661">
        <v>1</v>
      </c>
      <c r="K493" s="133" t="s">
        <v>2122</v>
      </c>
      <c r="L493" s="133" t="s">
        <v>2122</v>
      </c>
      <c r="M493" s="193">
        <v>12.5</v>
      </c>
      <c r="N493" s="237">
        <v>3.6923076923076925</v>
      </c>
      <c r="O493" s="61">
        <v>9</v>
      </c>
      <c r="P493" s="362" t="s">
        <v>2122</v>
      </c>
      <c r="Q493" s="244" t="s">
        <v>2122</v>
      </c>
      <c r="R493" s="133" t="s">
        <v>2122</v>
      </c>
      <c r="S493" s="518">
        <v>2</v>
      </c>
      <c r="T493" s="519">
        <v>43554</v>
      </c>
      <c r="U493" s="520">
        <v>39</v>
      </c>
      <c r="V493" s="135" t="s">
        <v>2122</v>
      </c>
      <c r="W493" s="133" t="s">
        <v>2122</v>
      </c>
      <c r="X493" s="200" t="s">
        <v>2122</v>
      </c>
      <c r="Y493" s="135" t="s">
        <v>2122</v>
      </c>
      <c r="Z493" s="225" t="s">
        <v>2122</v>
      </c>
      <c r="AA493" s="201" t="s">
        <v>2122</v>
      </c>
      <c r="AB493" s="135" t="s">
        <v>2122</v>
      </c>
      <c r="AC493" s="225" t="s">
        <v>2122</v>
      </c>
      <c r="AD493" s="454" t="s">
        <v>2122</v>
      </c>
    </row>
    <row r="494" spans="1:30" x14ac:dyDescent="0.25">
      <c r="A494" s="978">
        <f>B494+1000</f>
        <v>1261</v>
      </c>
      <c r="B494" s="511">
        <v>261</v>
      </c>
      <c r="C494" s="61">
        <v>5</v>
      </c>
      <c r="D494" s="902">
        <v>496</v>
      </c>
      <c r="E494" s="221">
        <v>0</v>
      </c>
      <c r="F494" s="61">
        <v>0</v>
      </c>
      <c r="G494" s="718">
        <v>0</v>
      </c>
      <c r="H494" s="718">
        <v>0</v>
      </c>
      <c r="I494" s="515">
        <v>13.1</v>
      </c>
      <c r="J494" s="661">
        <v>1</v>
      </c>
      <c r="K494" s="133" t="s">
        <v>2122</v>
      </c>
      <c r="L494" s="133" t="s">
        <v>2122</v>
      </c>
      <c r="M494" s="193">
        <v>33</v>
      </c>
      <c r="N494" s="237" t="s">
        <v>2122</v>
      </c>
      <c r="O494" s="61">
        <v>13</v>
      </c>
      <c r="P494" s="362" t="s">
        <v>2122</v>
      </c>
      <c r="Q494" s="244" t="s">
        <v>2122</v>
      </c>
      <c r="R494" s="133" t="s">
        <v>2122</v>
      </c>
      <c r="S494" s="518">
        <v>2</v>
      </c>
      <c r="T494" s="519">
        <v>42814</v>
      </c>
      <c r="U494" s="520">
        <v>14</v>
      </c>
      <c r="V494" s="135" t="s">
        <v>2122</v>
      </c>
      <c r="W494" s="133" t="s">
        <v>2122</v>
      </c>
      <c r="X494" s="200" t="s">
        <v>2122</v>
      </c>
      <c r="Y494" s="135" t="s">
        <v>2122</v>
      </c>
      <c r="Z494" s="225" t="s">
        <v>2122</v>
      </c>
      <c r="AA494" s="201" t="s">
        <v>2122</v>
      </c>
      <c r="AB494" s="135" t="s">
        <v>2122</v>
      </c>
      <c r="AC494" s="225" t="s">
        <v>2122</v>
      </c>
      <c r="AD494" s="454" t="s">
        <v>2122</v>
      </c>
    </row>
    <row r="495" spans="1:30" x14ac:dyDescent="0.25">
      <c r="A495" s="978">
        <f>B495+1000</f>
        <v>1262</v>
      </c>
      <c r="B495" s="511">
        <v>262</v>
      </c>
      <c r="C495" s="61">
        <v>5</v>
      </c>
      <c r="D495" s="455">
        <v>497</v>
      </c>
      <c r="E495" s="274">
        <v>0</v>
      </c>
      <c r="F495" s="61">
        <v>0</v>
      </c>
      <c r="G495" s="718">
        <v>0</v>
      </c>
      <c r="H495" s="718">
        <v>0</v>
      </c>
      <c r="I495" s="515">
        <v>13.2</v>
      </c>
      <c r="J495" s="661">
        <v>1</v>
      </c>
      <c r="K495" s="133" t="s">
        <v>2122</v>
      </c>
      <c r="L495" s="133" t="s">
        <v>2122</v>
      </c>
      <c r="M495" s="193">
        <v>38</v>
      </c>
      <c r="N495" s="237">
        <v>0.484375</v>
      </c>
      <c r="O495" s="61">
        <v>16</v>
      </c>
      <c r="P495" s="362" t="s">
        <v>2122</v>
      </c>
      <c r="Q495" s="244" t="s">
        <v>2122</v>
      </c>
      <c r="R495" s="133" t="s">
        <v>2122</v>
      </c>
      <c r="S495" s="518">
        <v>0</v>
      </c>
      <c r="T495" s="519">
        <v>43553</v>
      </c>
      <c r="U495" s="520">
        <v>38</v>
      </c>
      <c r="V495" s="135" t="s">
        <v>2122</v>
      </c>
      <c r="W495" s="133" t="s">
        <v>2122</v>
      </c>
      <c r="X495" s="200" t="s">
        <v>2122</v>
      </c>
      <c r="Y495" s="135" t="s">
        <v>2122</v>
      </c>
      <c r="Z495" s="225" t="s">
        <v>2122</v>
      </c>
      <c r="AA495" s="201" t="s">
        <v>2122</v>
      </c>
      <c r="AB495" s="135" t="s">
        <v>2122</v>
      </c>
      <c r="AC495" s="225" t="s">
        <v>2122</v>
      </c>
      <c r="AD495" s="454" t="s">
        <v>2122</v>
      </c>
    </row>
    <row r="496" spans="1:30" x14ac:dyDescent="0.25">
      <c r="A496" s="978">
        <f>B496+1000</f>
        <v>1263</v>
      </c>
      <c r="B496" s="511">
        <v>263</v>
      </c>
      <c r="C496" s="61">
        <v>5</v>
      </c>
      <c r="D496" s="455">
        <v>498</v>
      </c>
      <c r="E496" s="221">
        <v>0</v>
      </c>
      <c r="F496" s="61">
        <v>0</v>
      </c>
      <c r="G496" s="718">
        <v>0</v>
      </c>
      <c r="H496" s="718">
        <v>0</v>
      </c>
      <c r="I496" s="515">
        <v>13</v>
      </c>
      <c r="J496" s="661">
        <v>1</v>
      </c>
      <c r="K496" s="133" t="s">
        <v>2122</v>
      </c>
      <c r="L496" s="133" t="s">
        <v>2122</v>
      </c>
      <c r="M496" s="193">
        <v>21</v>
      </c>
      <c r="N496" s="237">
        <v>1.540983606557377</v>
      </c>
      <c r="O496" s="61">
        <v>17</v>
      </c>
      <c r="P496" s="362" t="s">
        <v>2122</v>
      </c>
      <c r="Q496" s="244" t="s">
        <v>2122</v>
      </c>
      <c r="R496" s="133" t="s">
        <v>2122</v>
      </c>
      <c r="S496" s="518">
        <v>0</v>
      </c>
      <c r="T496" s="519">
        <v>43509</v>
      </c>
      <c r="U496" s="520">
        <v>36</v>
      </c>
      <c r="V496" s="135" t="s">
        <v>2122</v>
      </c>
      <c r="W496" s="133" t="s">
        <v>2122</v>
      </c>
      <c r="X496" s="200" t="s">
        <v>2122</v>
      </c>
      <c r="Y496" s="135" t="s">
        <v>2122</v>
      </c>
      <c r="Z496" s="225" t="s">
        <v>2122</v>
      </c>
      <c r="AA496" s="201" t="s">
        <v>2122</v>
      </c>
      <c r="AB496" s="135" t="s">
        <v>2122</v>
      </c>
      <c r="AC496" s="225" t="s">
        <v>2122</v>
      </c>
      <c r="AD496" s="454" t="s">
        <v>2122</v>
      </c>
    </row>
    <row r="497" spans="1:30" x14ac:dyDescent="0.25">
      <c r="A497" s="978">
        <f>B497+1000</f>
        <v>1265</v>
      </c>
      <c r="B497" s="511">
        <v>265</v>
      </c>
      <c r="C497" s="61">
        <v>5</v>
      </c>
      <c r="D497" s="902">
        <v>499</v>
      </c>
      <c r="E497" s="221">
        <v>0</v>
      </c>
      <c r="F497" s="61">
        <v>1</v>
      </c>
      <c r="G497" s="718">
        <v>0</v>
      </c>
      <c r="H497" s="718">
        <v>0</v>
      </c>
      <c r="I497" s="515">
        <v>14.1</v>
      </c>
      <c r="J497" s="661">
        <v>1</v>
      </c>
      <c r="K497" s="133" t="s">
        <v>2122</v>
      </c>
      <c r="L497" s="133" t="s">
        <v>2122</v>
      </c>
      <c r="M497" s="193">
        <v>22</v>
      </c>
      <c r="N497" s="237">
        <v>1.2444444444444445</v>
      </c>
      <c r="O497" s="61" t="s">
        <v>2122</v>
      </c>
      <c r="P497" s="362" t="s">
        <v>2122</v>
      </c>
      <c r="Q497" s="244" t="s">
        <v>2122</v>
      </c>
      <c r="R497" s="133" t="s">
        <v>2122</v>
      </c>
      <c r="S497" s="518">
        <v>1</v>
      </c>
      <c r="T497" s="519">
        <v>43331</v>
      </c>
      <c r="U497" s="520">
        <v>29</v>
      </c>
      <c r="V497" s="135" t="s">
        <v>2122</v>
      </c>
      <c r="W497" s="133" t="s">
        <v>2122</v>
      </c>
      <c r="X497" s="200" t="s">
        <v>2122</v>
      </c>
      <c r="Y497" s="135" t="s">
        <v>2122</v>
      </c>
      <c r="Z497" s="225" t="s">
        <v>2122</v>
      </c>
      <c r="AA497" s="201" t="s">
        <v>2122</v>
      </c>
      <c r="AB497" s="135" t="s">
        <v>2122</v>
      </c>
      <c r="AC497" s="225" t="s">
        <v>2122</v>
      </c>
      <c r="AD497" s="454" t="s">
        <v>2122</v>
      </c>
    </row>
    <row r="498" spans="1:30" x14ac:dyDescent="0.25">
      <c r="A498" s="978">
        <f>B498+1000</f>
        <v>1266</v>
      </c>
      <c r="B498" s="511">
        <v>266</v>
      </c>
      <c r="C498" s="61">
        <v>5</v>
      </c>
      <c r="D498" s="455">
        <v>500</v>
      </c>
      <c r="E498" s="221">
        <v>0</v>
      </c>
      <c r="F498" s="61">
        <v>0</v>
      </c>
      <c r="G498" s="718">
        <v>0</v>
      </c>
      <c r="H498" s="718">
        <v>0</v>
      </c>
      <c r="I498" s="515">
        <v>11.1</v>
      </c>
      <c r="J498" s="661">
        <v>1</v>
      </c>
      <c r="K498" s="133" t="s">
        <v>2122</v>
      </c>
      <c r="L498" s="133" t="s">
        <v>2122</v>
      </c>
      <c r="M498" s="193">
        <v>22.4</v>
      </c>
      <c r="N498" s="237">
        <v>0.44660194174757284</v>
      </c>
      <c r="O498" s="61">
        <v>25</v>
      </c>
      <c r="P498" s="362" t="s">
        <v>2122</v>
      </c>
      <c r="Q498" s="244" t="s">
        <v>2122</v>
      </c>
      <c r="R498" s="133" t="s">
        <v>2122</v>
      </c>
      <c r="S498" s="518">
        <v>0</v>
      </c>
      <c r="T498" s="519" t="s">
        <v>2122</v>
      </c>
      <c r="U498" s="520" t="s">
        <v>2122</v>
      </c>
      <c r="V498" s="135" t="s">
        <v>2122</v>
      </c>
      <c r="W498" s="133" t="s">
        <v>2122</v>
      </c>
      <c r="X498" s="200" t="s">
        <v>2122</v>
      </c>
      <c r="Y498" s="135" t="s">
        <v>2122</v>
      </c>
      <c r="Z498" s="225" t="s">
        <v>2122</v>
      </c>
      <c r="AA498" s="201" t="s">
        <v>2122</v>
      </c>
      <c r="AB498" s="135" t="s">
        <v>2122</v>
      </c>
      <c r="AC498" s="225" t="s">
        <v>2122</v>
      </c>
      <c r="AD498" s="454" t="s">
        <v>2122</v>
      </c>
    </row>
    <row r="499" spans="1:30" x14ac:dyDescent="0.25">
      <c r="A499" s="978">
        <f>B499+1000</f>
        <v>1267</v>
      </c>
      <c r="B499" s="511">
        <v>267</v>
      </c>
      <c r="C499" s="61">
        <v>5</v>
      </c>
      <c r="D499" s="455">
        <v>501</v>
      </c>
      <c r="E499" s="274">
        <v>0</v>
      </c>
      <c r="F499" s="61">
        <v>0</v>
      </c>
      <c r="G499" s="718">
        <v>0</v>
      </c>
      <c r="H499" s="718">
        <v>0</v>
      </c>
      <c r="I499" s="515">
        <v>15.1</v>
      </c>
      <c r="J499" s="661">
        <v>1</v>
      </c>
      <c r="K499" s="133" t="s">
        <v>2122</v>
      </c>
      <c r="L499" s="133" t="s">
        <v>2122</v>
      </c>
      <c r="M499" s="193">
        <v>17</v>
      </c>
      <c r="N499" s="237" t="s">
        <v>2122</v>
      </c>
      <c r="O499" s="61">
        <v>12</v>
      </c>
      <c r="P499" s="362" t="s">
        <v>2122</v>
      </c>
      <c r="Q499" s="244" t="s">
        <v>2122</v>
      </c>
      <c r="R499" s="133" t="s">
        <v>2122</v>
      </c>
      <c r="S499" s="518">
        <v>0</v>
      </c>
      <c r="T499" s="519">
        <v>43470</v>
      </c>
      <c r="U499" s="520">
        <v>32</v>
      </c>
      <c r="V499" s="135" t="s">
        <v>2122</v>
      </c>
      <c r="W499" s="133" t="s">
        <v>2122</v>
      </c>
      <c r="X499" s="200" t="s">
        <v>2122</v>
      </c>
      <c r="Y499" s="135" t="s">
        <v>2122</v>
      </c>
      <c r="Z499" s="225" t="s">
        <v>2122</v>
      </c>
      <c r="AA499" s="201" t="s">
        <v>2122</v>
      </c>
      <c r="AB499" s="135" t="s">
        <v>2122</v>
      </c>
      <c r="AC499" s="225" t="s">
        <v>2122</v>
      </c>
      <c r="AD499" s="454" t="s">
        <v>2122</v>
      </c>
    </row>
    <row r="500" spans="1:30" x14ac:dyDescent="0.25">
      <c r="A500" s="978">
        <f>B500+1000</f>
        <v>1268</v>
      </c>
      <c r="B500" s="511">
        <v>268</v>
      </c>
      <c r="C500" s="61">
        <v>5</v>
      </c>
      <c r="D500" s="902">
        <v>502</v>
      </c>
      <c r="E500" s="221">
        <v>0</v>
      </c>
      <c r="F500" s="61">
        <v>0</v>
      </c>
      <c r="G500" s="718">
        <v>0</v>
      </c>
      <c r="H500" s="718">
        <v>0</v>
      </c>
      <c r="I500" s="515">
        <v>14.1</v>
      </c>
      <c r="J500" s="661">
        <v>1</v>
      </c>
      <c r="K500" s="133" t="s">
        <v>2122</v>
      </c>
      <c r="L500" s="133" t="s">
        <v>2122</v>
      </c>
      <c r="M500" s="193">
        <v>32</v>
      </c>
      <c r="N500" s="237">
        <v>3.5789473684210527</v>
      </c>
      <c r="O500" s="61" t="s">
        <v>2122</v>
      </c>
      <c r="P500" s="362" t="s">
        <v>2122</v>
      </c>
      <c r="Q500" s="244" t="s">
        <v>2122</v>
      </c>
      <c r="R500" s="133" t="s">
        <v>2122</v>
      </c>
      <c r="S500" s="518">
        <v>0</v>
      </c>
      <c r="T500" s="519">
        <v>43592</v>
      </c>
      <c r="U500" s="520">
        <v>36</v>
      </c>
      <c r="V500" s="135" t="s">
        <v>2122</v>
      </c>
      <c r="W500" s="133" t="s">
        <v>2122</v>
      </c>
      <c r="X500" s="200" t="s">
        <v>2122</v>
      </c>
      <c r="Y500" s="135" t="s">
        <v>2122</v>
      </c>
      <c r="Z500" s="225" t="s">
        <v>2122</v>
      </c>
      <c r="AA500" s="201" t="s">
        <v>2122</v>
      </c>
      <c r="AB500" s="135" t="s">
        <v>2122</v>
      </c>
      <c r="AC500" s="225" t="s">
        <v>2122</v>
      </c>
      <c r="AD500" s="454" t="s">
        <v>2122</v>
      </c>
    </row>
    <row r="501" spans="1:30" x14ac:dyDescent="0.25">
      <c r="A501" s="978">
        <f>B501+1000</f>
        <v>1269</v>
      </c>
      <c r="B501" s="511">
        <v>269</v>
      </c>
      <c r="C501" s="61">
        <v>5</v>
      </c>
      <c r="D501" s="455">
        <v>503</v>
      </c>
      <c r="E501" s="221">
        <v>0</v>
      </c>
      <c r="F501" s="61">
        <v>0</v>
      </c>
      <c r="G501" s="718">
        <v>0</v>
      </c>
      <c r="H501" s="718">
        <v>0</v>
      </c>
      <c r="I501" s="515">
        <v>13</v>
      </c>
      <c r="J501" s="661">
        <v>1</v>
      </c>
      <c r="K501" s="133" t="s">
        <v>2122</v>
      </c>
      <c r="L501" s="133" t="s">
        <v>2122</v>
      </c>
      <c r="M501" s="193">
        <v>22</v>
      </c>
      <c r="N501" s="237" t="s">
        <v>2122</v>
      </c>
      <c r="O501" s="61">
        <v>17</v>
      </c>
      <c r="P501" s="362" t="s">
        <v>2122</v>
      </c>
      <c r="Q501" s="244" t="s">
        <v>2122</v>
      </c>
      <c r="R501" s="133" t="s">
        <v>2122</v>
      </c>
      <c r="S501" s="518">
        <v>2</v>
      </c>
      <c r="T501" s="519">
        <v>42944</v>
      </c>
      <c r="U501" s="520">
        <v>14</v>
      </c>
      <c r="V501" s="135" t="s">
        <v>2122</v>
      </c>
      <c r="W501" s="133" t="s">
        <v>2122</v>
      </c>
      <c r="X501" s="200" t="s">
        <v>2122</v>
      </c>
      <c r="Y501" s="135" t="s">
        <v>2122</v>
      </c>
      <c r="Z501" s="225" t="s">
        <v>2122</v>
      </c>
      <c r="AA501" s="201" t="s">
        <v>2122</v>
      </c>
      <c r="AB501" s="135" t="s">
        <v>2122</v>
      </c>
      <c r="AC501" s="225" t="s">
        <v>2122</v>
      </c>
      <c r="AD501" s="454" t="s">
        <v>2122</v>
      </c>
    </row>
    <row r="502" spans="1:30" x14ac:dyDescent="0.25">
      <c r="A502" s="978">
        <f>B502+1000</f>
        <v>1270</v>
      </c>
      <c r="B502" s="511">
        <v>270</v>
      </c>
      <c r="C502" s="61">
        <v>5</v>
      </c>
      <c r="D502" s="455">
        <v>504</v>
      </c>
      <c r="E502" s="221">
        <v>0</v>
      </c>
      <c r="F502" s="61">
        <v>0</v>
      </c>
      <c r="G502" s="718">
        <v>0</v>
      </c>
      <c r="H502" s="718">
        <v>0</v>
      </c>
      <c r="I502" s="515">
        <v>14.6</v>
      </c>
      <c r="J502" s="661">
        <v>0</v>
      </c>
      <c r="K502" s="133" t="s">
        <v>2122</v>
      </c>
      <c r="L502" s="133" t="s">
        <v>2122</v>
      </c>
      <c r="M502" s="193">
        <v>21</v>
      </c>
      <c r="N502" s="237">
        <v>0.76595744680851063</v>
      </c>
      <c r="O502" s="61">
        <v>23</v>
      </c>
      <c r="P502" s="362" t="s">
        <v>2122</v>
      </c>
      <c r="Q502" s="244" t="s">
        <v>2122</v>
      </c>
      <c r="R502" s="133" t="s">
        <v>2122</v>
      </c>
      <c r="S502" s="518">
        <v>2</v>
      </c>
      <c r="T502" s="519">
        <v>43343</v>
      </c>
      <c r="U502" s="520">
        <v>26</v>
      </c>
      <c r="V502" s="135" t="s">
        <v>2122</v>
      </c>
      <c r="W502" s="133" t="s">
        <v>2122</v>
      </c>
      <c r="X502" s="200" t="s">
        <v>2122</v>
      </c>
      <c r="Y502" s="135" t="s">
        <v>2122</v>
      </c>
      <c r="Z502" s="225" t="s">
        <v>2122</v>
      </c>
      <c r="AA502" s="201" t="s">
        <v>2122</v>
      </c>
      <c r="AB502" s="135" t="s">
        <v>2122</v>
      </c>
      <c r="AC502" s="225" t="s">
        <v>2122</v>
      </c>
      <c r="AD502" s="454" t="s">
        <v>2122</v>
      </c>
    </row>
    <row r="503" spans="1:30" x14ac:dyDescent="0.25">
      <c r="A503" s="978">
        <f>B503+1000</f>
        <v>1271</v>
      </c>
      <c r="B503" s="511">
        <v>271</v>
      </c>
      <c r="C503" s="61">
        <v>5</v>
      </c>
      <c r="D503" s="902">
        <v>505</v>
      </c>
      <c r="E503" s="274">
        <v>0</v>
      </c>
      <c r="F503" s="61">
        <v>1</v>
      </c>
      <c r="G503" s="718">
        <v>0</v>
      </c>
      <c r="H503" s="718">
        <v>0</v>
      </c>
      <c r="I503" s="515">
        <v>12</v>
      </c>
      <c r="J503" s="661">
        <v>1</v>
      </c>
      <c r="K503" s="133" t="s">
        <v>2122</v>
      </c>
      <c r="L503" s="133" t="s">
        <v>2122</v>
      </c>
      <c r="M503" s="193">
        <v>29</v>
      </c>
      <c r="N503" s="237">
        <v>2.8275862068965516</v>
      </c>
      <c r="O503" s="61" t="s">
        <v>2122</v>
      </c>
      <c r="P503" s="362" t="s">
        <v>2122</v>
      </c>
      <c r="Q503" s="244" t="s">
        <v>2122</v>
      </c>
      <c r="R503" s="133" t="s">
        <v>2122</v>
      </c>
      <c r="S503" s="518">
        <v>1</v>
      </c>
      <c r="T503" s="519">
        <v>42776</v>
      </c>
      <c r="U503" s="520">
        <v>7</v>
      </c>
      <c r="V503" s="135" t="s">
        <v>2122</v>
      </c>
      <c r="W503" s="133" t="s">
        <v>2122</v>
      </c>
      <c r="X503" s="200" t="s">
        <v>2122</v>
      </c>
      <c r="Y503" s="135" t="s">
        <v>2122</v>
      </c>
      <c r="Z503" s="225" t="s">
        <v>2122</v>
      </c>
      <c r="AA503" s="201" t="s">
        <v>2122</v>
      </c>
      <c r="AB503" s="135" t="s">
        <v>2122</v>
      </c>
      <c r="AC503" s="225" t="s">
        <v>2122</v>
      </c>
      <c r="AD503" s="454" t="s">
        <v>2122</v>
      </c>
    </row>
    <row r="504" spans="1:30" x14ac:dyDescent="0.25">
      <c r="A504" s="978">
        <f>B504+1000</f>
        <v>1272</v>
      </c>
      <c r="B504" s="511">
        <v>272</v>
      </c>
      <c r="C504" s="61">
        <v>5</v>
      </c>
      <c r="D504" s="455">
        <v>506</v>
      </c>
      <c r="E504" s="221">
        <v>0</v>
      </c>
      <c r="F504" s="61">
        <v>0</v>
      </c>
      <c r="G504" s="718">
        <v>0</v>
      </c>
      <c r="H504" s="718">
        <v>0</v>
      </c>
      <c r="I504" s="515">
        <v>13.4</v>
      </c>
      <c r="J504" s="661">
        <v>1</v>
      </c>
      <c r="K504" s="133" t="s">
        <v>2122</v>
      </c>
      <c r="L504" s="133" t="s">
        <v>2122</v>
      </c>
      <c r="M504" s="193">
        <v>21</v>
      </c>
      <c r="N504" s="237">
        <v>1.3809523809523809</v>
      </c>
      <c r="O504" s="61">
        <v>18</v>
      </c>
      <c r="P504" s="362" t="s">
        <v>2122</v>
      </c>
      <c r="Q504" s="244" t="s">
        <v>2122</v>
      </c>
      <c r="R504" s="133" t="s">
        <v>2122</v>
      </c>
      <c r="S504" s="518">
        <v>1</v>
      </c>
      <c r="T504" s="519">
        <v>42759</v>
      </c>
      <c r="U504" s="520">
        <v>7</v>
      </c>
      <c r="V504" s="135" t="s">
        <v>2122</v>
      </c>
      <c r="W504" s="133" t="s">
        <v>2122</v>
      </c>
      <c r="X504" s="200" t="s">
        <v>2122</v>
      </c>
      <c r="Y504" s="135" t="s">
        <v>2122</v>
      </c>
      <c r="Z504" s="225" t="s">
        <v>2122</v>
      </c>
      <c r="AA504" s="201" t="s">
        <v>2122</v>
      </c>
      <c r="AB504" s="135" t="s">
        <v>2122</v>
      </c>
      <c r="AC504" s="225" t="s">
        <v>2122</v>
      </c>
      <c r="AD504" s="454" t="s">
        <v>2122</v>
      </c>
    </row>
    <row r="505" spans="1:30" x14ac:dyDescent="0.25">
      <c r="A505" s="978">
        <f>B505+1000</f>
        <v>1273</v>
      </c>
      <c r="B505" s="511">
        <v>273</v>
      </c>
      <c r="C505" s="61">
        <v>5</v>
      </c>
      <c r="D505" s="455">
        <v>507</v>
      </c>
      <c r="E505" s="221">
        <v>0</v>
      </c>
      <c r="F505" s="61">
        <v>0</v>
      </c>
      <c r="G505" s="718">
        <v>0</v>
      </c>
      <c r="H505" s="718">
        <v>0</v>
      </c>
      <c r="I505" s="515">
        <v>13.2</v>
      </c>
      <c r="J505" s="661">
        <v>1</v>
      </c>
      <c r="K505" s="133" t="s">
        <v>2122</v>
      </c>
      <c r="L505" s="133" t="s">
        <v>2122</v>
      </c>
      <c r="M505" s="193">
        <v>19</v>
      </c>
      <c r="N505" s="237" t="s">
        <v>2122</v>
      </c>
      <c r="O505" s="61">
        <v>16</v>
      </c>
      <c r="P505" s="362" t="s">
        <v>2122</v>
      </c>
      <c r="Q505" s="244" t="s">
        <v>2122</v>
      </c>
      <c r="R505" s="133" t="s">
        <v>2122</v>
      </c>
      <c r="S505" s="518">
        <v>1</v>
      </c>
      <c r="T505" s="519">
        <v>42577</v>
      </c>
      <c r="U505" s="520">
        <v>1</v>
      </c>
      <c r="V505" s="135" t="s">
        <v>2122</v>
      </c>
      <c r="W505" s="133" t="s">
        <v>2122</v>
      </c>
      <c r="X505" s="200" t="s">
        <v>2122</v>
      </c>
      <c r="Y505" s="135" t="s">
        <v>2122</v>
      </c>
      <c r="Z505" s="225" t="s">
        <v>2122</v>
      </c>
      <c r="AA505" s="201" t="s">
        <v>2122</v>
      </c>
      <c r="AB505" s="135" t="s">
        <v>2122</v>
      </c>
      <c r="AC505" s="225" t="s">
        <v>2122</v>
      </c>
      <c r="AD505" s="454" t="s">
        <v>2122</v>
      </c>
    </row>
    <row r="506" spans="1:30" x14ac:dyDescent="0.25">
      <c r="A506" s="978">
        <f>B506+1000</f>
        <v>1275</v>
      </c>
      <c r="B506" s="511">
        <v>275</v>
      </c>
      <c r="C506" s="61">
        <v>5</v>
      </c>
      <c r="D506" s="902">
        <v>508</v>
      </c>
      <c r="E506" s="221">
        <v>0</v>
      </c>
      <c r="F506" s="61">
        <v>0</v>
      </c>
      <c r="G506" s="718">
        <v>0</v>
      </c>
      <c r="H506" s="718">
        <v>0</v>
      </c>
      <c r="I506" s="515">
        <v>13.4</v>
      </c>
      <c r="J506" s="661">
        <v>1</v>
      </c>
      <c r="K506" s="133" t="s">
        <v>2122</v>
      </c>
      <c r="L506" s="133" t="s">
        <v>2122</v>
      </c>
      <c r="M506" s="193">
        <v>28</v>
      </c>
      <c r="N506" s="237">
        <v>1.9285714285714286</v>
      </c>
      <c r="O506" s="61">
        <v>17</v>
      </c>
      <c r="P506" s="362" t="s">
        <v>2122</v>
      </c>
      <c r="Q506" s="244" t="s">
        <v>2122</v>
      </c>
      <c r="R506" s="133" t="s">
        <v>2122</v>
      </c>
      <c r="S506" s="518">
        <v>0</v>
      </c>
      <c r="T506" s="519">
        <v>43503</v>
      </c>
      <c r="U506" s="520">
        <v>28</v>
      </c>
      <c r="V506" s="135" t="s">
        <v>2122</v>
      </c>
      <c r="W506" s="133" t="s">
        <v>2122</v>
      </c>
      <c r="X506" s="200" t="s">
        <v>2122</v>
      </c>
      <c r="Y506" s="135" t="s">
        <v>2122</v>
      </c>
      <c r="Z506" s="225" t="s">
        <v>2122</v>
      </c>
      <c r="AA506" s="201" t="s">
        <v>2122</v>
      </c>
      <c r="AB506" s="135" t="s">
        <v>2122</v>
      </c>
      <c r="AC506" s="225" t="s">
        <v>2122</v>
      </c>
      <c r="AD506" s="454" t="s">
        <v>2122</v>
      </c>
    </row>
    <row r="507" spans="1:30" x14ac:dyDescent="0.25">
      <c r="A507" s="978">
        <f>B507+1000</f>
        <v>1276</v>
      </c>
      <c r="B507" s="511">
        <v>276</v>
      </c>
      <c r="C507" s="61">
        <v>5</v>
      </c>
      <c r="D507" s="455">
        <v>509</v>
      </c>
      <c r="E507" s="274">
        <v>0</v>
      </c>
      <c r="F507" s="61">
        <v>0</v>
      </c>
      <c r="G507" s="718">
        <v>0</v>
      </c>
      <c r="H507" s="718">
        <v>0</v>
      </c>
      <c r="I507" s="515">
        <v>10.8</v>
      </c>
      <c r="J507" s="661">
        <v>1</v>
      </c>
      <c r="K507" s="133" t="s">
        <v>2122</v>
      </c>
      <c r="L507" s="133" t="s">
        <v>2122</v>
      </c>
      <c r="M507" s="193">
        <v>19</v>
      </c>
      <c r="N507" s="237">
        <v>3.2272727272727271</v>
      </c>
      <c r="O507" s="61">
        <v>13</v>
      </c>
      <c r="P507" s="362" t="s">
        <v>2122</v>
      </c>
      <c r="Q507" s="244" t="s">
        <v>2122</v>
      </c>
      <c r="R507" s="133" t="s">
        <v>2122</v>
      </c>
      <c r="S507" s="518">
        <v>1</v>
      </c>
      <c r="T507" s="519">
        <v>43095</v>
      </c>
      <c r="U507" s="520">
        <v>14</v>
      </c>
      <c r="V507" s="135" t="s">
        <v>2122</v>
      </c>
      <c r="W507" s="133" t="s">
        <v>2122</v>
      </c>
      <c r="X507" s="200" t="s">
        <v>2122</v>
      </c>
      <c r="Y507" s="135" t="s">
        <v>2122</v>
      </c>
      <c r="Z507" s="225" t="s">
        <v>2122</v>
      </c>
      <c r="AA507" s="201" t="s">
        <v>2122</v>
      </c>
      <c r="AB507" s="135" t="s">
        <v>2122</v>
      </c>
      <c r="AC507" s="225" t="s">
        <v>2122</v>
      </c>
      <c r="AD507" s="454" t="s">
        <v>2122</v>
      </c>
    </row>
    <row r="508" spans="1:30" x14ac:dyDescent="0.25">
      <c r="A508" s="978">
        <f>B508+1000</f>
        <v>1277</v>
      </c>
      <c r="B508" s="511">
        <v>277</v>
      </c>
      <c r="C508" s="61">
        <v>5</v>
      </c>
      <c r="D508" s="455">
        <v>510</v>
      </c>
      <c r="E508" s="221">
        <v>0</v>
      </c>
      <c r="F508" s="61">
        <v>1</v>
      </c>
      <c r="G508" s="718">
        <v>0</v>
      </c>
      <c r="H508" s="718">
        <v>0</v>
      </c>
      <c r="I508" s="515">
        <v>12.6</v>
      </c>
      <c r="J508" s="661">
        <v>1</v>
      </c>
      <c r="K508" s="133" t="s">
        <v>2122</v>
      </c>
      <c r="L508" s="133" t="s">
        <v>2122</v>
      </c>
      <c r="M508" s="193">
        <v>33</v>
      </c>
      <c r="N508" s="237" t="s">
        <v>2122</v>
      </c>
      <c r="O508" s="61">
        <v>16</v>
      </c>
      <c r="P508" s="362" t="s">
        <v>2122</v>
      </c>
      <c r="Q508" s="244" t="s">
        <v>2122</v>
      </c>
      <c r="R508" s="133" t="s">
        <v>2122</v>
      </c>
      <c r="S508" s="518">
        <v>0</v>
      </c>
      <c r="T508" s="519" t="s">
        <v>2122</v>
      </c>
      <c r="U508" s="520" t="s">
        <v>2122</v>
      </c>
      <c r="V508" s="135" t="s">
        <v>2122</v>
      </c>
      <c r="W508" s="133" t="s">
        <v>2122</v>
      </c>
      <c r="X508" s="200" t="s">
        <v>2122</v>
      </c>
      <c r="Y508" s="135" t="s">
        <v>2122</v>
      </c>
      <c r="Z508" s="225" t="s">
        <v>2122</v>
      </c>
      <c r="AA508" s="201" t="s">
        <v>2122</v>
      </c>
      <c r="AB508" s="135" t="s">
        <v>2122</v>
      </c>
      <c r="AC508" s="225" t="s">
        <v>2122</v>
      </c>
      <c r="AD508" s="454" t="s">
        <v>2122</v>
      </c>
    </row>
    <row r="509" spans="1:30" x14ac:dyDescent="0.25">
      <c r="A509" s="978">
        <f>B509+1000</f>
        <v>1278</v>
      </c>
      <c r="B509" s="511">
        <v>278</v>
      </c>
      <c r="C509" s="61">
        <v>5</v>
      </c>
      <c r="D509" s="902">
        <v>511</v>
      </c>
      <c r="E509" s="221">
        <v>0</v>
      </c>
      <c r="F509" s="61">
        <v>1</v>
      </c>
      <c r="G509" s="718">
        <v>0</v>
      </c>
      <c r="H509" s="718">
        <v>0</v>
      </c>
      <c r="I509" s="515">
        <v>11</v>
      </c>
      <c r="J509" s="661">
        <v>1</v>
      </c>
      <c r="K509" s="133" t="s">
        <v>2122</v>
      </c>
      <c r="L509" s="133" t="s">
        <v>2122</v>
      </c>
      <c r="M509" s="193">
        <v>36</v>
      </c>
      <c r="N509" s="237">
        <v>1.1643835616438356</v>
      </c>
      <c r="O509" s="61">
        <v>25</v>
      </c>
      <c r="P509" s="362" t="s">
        <v>2122</v>
      </c>
      <c r="Q509" s="244" t="s">
        <v>2122</v>
      </c>
      <c r="R509" s="133" t="s">
        <v>2122</v>
      </c>
      <c r="S509" s="518">
        <v>0</v>
      </c>
      <c r="T509" s="519" t="s">
        <v>2122</v>
      </c>
      <c r="U509" s="520" t="s">
        <v>2122</v>
      </c>
      <c r="V509" s="135" t="s">
        <v>2122</v>
      </c>
      <c r="W509" s="133" t="s">
        <v>2122</v>
      </c>
      <c r="X509" s="200" t="s">
        <v>2122</v>
      </c>
      <c r="Y509" s="135" t="s">
        <v>2122</v>
      </c>
      <c r="Z509" s="225" t="s">
        <v>2122</v>
      </c>
      <c r="AA509" s="201" t="s">
        <v>2122</v>
      </c>
      <c r="AB509" s="135" t="s">
        <v>2122</v>
      </c>
      <c r="AC509" s="225" t="s">
        <v>2122</v>
      </c>
      <c r="AD509" s="454" t="s">
        <v>2122</v>
      </c>
    </row>
    <row r="510" spans="1:30" x14ac:dyDescent="0.25">
      <c r="A510" s="978">
        <f>B510+1000</f>
        <v>1279</v>
      </c>
      <c r="B510" s="511">
        <v>279</v>
      </c>
      <c r="C510" s="61">
        <v>5</v>
      </c>
      <c r="D510" s="455">
        <v>512</v>
      </c>
      <c r="E510" s="221">
        <v>0</v>
      </c>
      <c r="F510" s="61">
        <v>0</v>
      </c>
      <c r="G510" s="718">
        <v>0</v>
      </c>
      <c r="H510" s="718">
        <v>0</v>
      </c>
      <c r="I510" s="515">
        <v>14.3</v>
      </c>
      <c r="J510" s="661">
        <v>1</v>
      </c>
      <c r="K510" s="133" t="s">
        <v>2122</v>
      </c>
      <c r="L510" s="133" t="s">
        <v>2122</v>
      </c>
      <c r="M510" s="193">
        <v>34</v>
      </c>
      <c r="N510" s="237">
        <v>2.2777777777777777</v>
      </c>
      <c r="O510" s="61">
        <v>10</v>
      </c>
      <c r="P510" s="362" t="s">
        <v>2122</v>
      </c>
      <c r="Q510" s="244" t="s">
        <v>2122</v>
      </c>
      <c r="R510" s="133" t="s">
        <v>2122</v>
      </c>
      <c r="S510" s="518">
        <v>2</v>
      </c>
      <c r="T510" s="519">
        <v>42906</v>
      </c>
      <c r="U510" s="520">
        <v>6</v>
      </c>
      <c r="V510" s="135" t="s">
        <v>2122</v>
      </c>
      <c r="W510" s="133" t="s">
        <v>2122</v>
      </c>
      <c r="X510" s="200" t="s">
        <v>2122</v>
      </c>
      <c r="Y510" s="135" t="s">
        <v>2122</v>
      </c>
      <c r="Z510" s="225" t="s">
        <v>2122</v>
      </c>
      <c r="AA510" s="201" t="s">
        <v>2122</v>
      </c>
      <c r="AB510" s="135" t="s">
        <v>2122</v>
      </c>
      <c r="AC510" s="225" t="s">
        <v>2122</v>
      </c>
      <c r="AD510" s="454" t="s">
        <v>2122</v>
      </c>
    </row>
    <row r="511" spans="1:30" x14ac:dyDescent="0.25">
      <c r="A511" s="978">
        <f>B511+1000</f>
        <v>1280</v>
      </c>
      <c r="B511" s="511">
        <v>280</v>
      </c>
      <c r="C511" s="61">
        <v>5</v>
      </c>
      <c r="D511" s="455">
        <v>513</v>
      </c>
      <c r="E511" s="274">
        <v>0</v>
      </c>
      <c r="F511" s="61">
        <v>1</v>
      </c>
      <c r="G511" s="718">
        <v>0</v>
      </c>
      <c r="H511" s="718">
        <v>1</v>
      </c>
      <c r="I511" s="515">
        <v>14.8</v>
      </c>
      <c r="J511" s="661">
        <v>1</v>
      </c>
      <c r="K511" s="133" t="s">
        <v>2122</v>
      </c>
      <c r="L511" s="133" t="s">
        <v>2122</v>
      </c>
      <c r="M511" s="193">
        <v>17</v>
      </c>
      <c r="N511" s="237">
        <v>1.6923076923076923</v>
      </c>
      <c r="O511" s="61" t="s">
        <v>2122</v>
      </c>
      <c r="P511" s="362" t="s">
        <v>2122</v>
      </c>
      <c r="Q511" s="244" t="s">
        <v>2122</v>
      </c>
      <c r="R511" s="133" t="s">
        <v>2122</v>
      </c>
      <c r="S511" s="518">
        <v>2</v>
      </c>
      <c r="T511" s="519">
        <v>43364</v>
      </c>
      <c r="U511" s="520">
        <v>21</v>
      </c>
      <c r="V511" s="135" t="s">
        <v>2122</v>
      </c>
      <c r="W511" s="133" t="s">
        <v>2122</v>
      </c>
      <c r="X511" s="200" t="s">
        <v>2122</v>
      </c>
      <c r="Y511" s="135" t="s">
        <v>2122</v>
      </c>
      <c r="Z511" s="225" t="s">
        <v>2122</v>
      </c>
      <c r="AA511" s="201" t="s">
        <v>2122</v>
      </c>
      <c r="AB511" s="135" t="s">
        <v>2122</v>
      </c>
      <c r="AC511" s="225" t="s">
        <v>2122</v>
      </c>
      <c r="AD511" s="454" t="s">
        <v>2122</v>
      </c>
    </row>
    <row r="512" spans="1:30" x14ac:dyDescent="0.25">
      <c r="A512" s="978">
        <f>B512+1000</f>
        <v>1282</v>
      </c>
      <c r="B512" s="511">
        <v>282</v>
      </c>
      <c r="C512" s="61">
        <v>5</v>
      </c>
      <c r="D512" s="902">
        <v>514</v>
      </c>
      <c r="E512" s="221">
        <v>0</v>
      </c>
      <c r="F512" s="61">
        <v>1</v>
      </c>
      <c r="G512" s="718">
        <v>0</v>
      </c>
      <c r="H512" s="718">
        <v>0</v>
      </c>
      <c r="I512" s="515">
        <v>15</v>
      </c>
      <c r="J512" s="661">
        <v>1</v>
      </c>
      <c r="K512" s="133" t="s">
        <v>2122</v>
      </c>
      <c r="L512" s="133" t="s">
        <v>2122</v>
      </c>
      <c r="M512" s="193">
        <v>14</v>
      </c>
      <c r="N512" s="237" t="s">
        <v>2122</v>
      </c>
      <c r="O512" s="61">
        <v>13</v>
      </c>
      <c r="P512" s="362" t="s">
        <v>2122</v>
      </c>
      <c r="Q512" s="244" t="s">
        <v>2122</v>
      </c>
      <c r="R512" s="133" t="s">
        <v>2122</v>
      </c>
      <c r="S512" s="518">
        <v>1</v>
      </c>
      <c r="T512" s="519">
        <v>42854</v>
      </c>
      <c r="U512" s="520">
        <v>4</v>
      </c>
      <c r="V512" s="135" t="s">
        <v>2122</v>
      </c>
      <c r="W512" s="133" t="s">
        <v>2122</v>
      </c>
      <c r="X512" s="200" t="s">
        <v>2122</v>
      </c>
      <c r="Y512" s="135" t="s">
        <v>2122</v>
      </c>
      <c r="Z512" s="225" t="s">
        <v>2122</v>
      </c>
      <c r="AA512" s="201" t="s">
        <v>2122</v>
      </c>
      <c r="AB512" s="135" t="s">
        <v>2122</v>
      </c>
      <c r="AC512" s="225" t="s">
        <v>2122</v>
      </c>
      <c r="AD512" s="454" t="s">
        <v>2122</v>
      </c>
    </row>
    <row r="513" spans="1:30" x14ac:dyDescent="0.25">
      <c r="A513" s="978">
        <f>B513+1000</f>
        <v>1283</v>
      </c>
      <c r="B513" s="511">
        <v>283</v>
      </c>
      <c r="C513" s="61">
        <v>5</v>
      </c>
      <c r="D513" s="455">
        <v>515</v>
      </c>
      <c r="E513" s="221">
        <v>0</v>
      </c>
      <c r="F513" s="61">
        <v>1</v>
      </c>
      <c r="G513" s="718">
        <v>0</v>
      </c>
      <c r="H513" s="718">
        <v>0</v>
      </c>
      <c r="I513" s="515">
        <v>11.3</v>
      </c>
      <c r="J513" s="661">
        <v>0</v>
      </c>
      <c r="K513" s="133" t="s">
        <v>2122</v>
      </c>
      <c r="L513" s="133" t="s">
        <v>2122</v>
      </c>
      <c r="M513" s="193">
        <v>18</v>
      </c>
      <c r="N513" s="237">
        <v>16.2</v>
      </c>
      <c r="O513" s="61">
        <v>15</v>
      </c>
      <c r="P513" s="362" t="s">
        <v>2122</v>
      </c>
      <c r="Q513" s="244" t="s">
        <v>2122</v>
      </c>
      <c r="R513" s="133" t="s">
        <v>2122</v>
      </c>
      <c r="S513" s="518">
        <v>1</v>
      </c>
      <c r="T513" s="519">
        <v>42793</v>
      </c>
      <c r="U513" s="520">
        <v>2</v>
      </c>
      <c r="V513" s="135" t="s">
        <v>2122</v>
      </c>
      <c r="W513" s="133" t="s">
        <v>2122</v>
      </c>
      <c r="X513" s="200" t="s">
        <v>2122</v>
      </c>
      <c r="Y513" s="135" t="s">
        <v>2122</v>
      </c>
      <c r="Z513" s="225" t="s">
        <v>2122</v>
      </c>
      <c r="AA513" s="201" t="s">
        <v>2122</v>
      </c>
      <c r="AB513" s="135" t="s">
        <v>2122</v>
      </c>
      <c r="AC513" s="225" t="s">
        <v>2122</v>
      </c>
      <c r="AD513" s="454" t="s">
        <v>2122</v>
      </c>
    </row>
    <row r="514" spans="1:30" x14ac:dyDescent="0.25">
      <c r="A514" s="978">
        <f>B514+1000</f>
        <v>1284</v>
      </c>
      <c r="B514" s="511">
        <v>284</v>
      </c>
      <c r="C514" s="61">
        <v>5</v>
      </c>
      <c r="D514" s="455">
        <v>516</v>
      </c>
      <c r="E514" s="221">
        <v>0</v>
      </c>
      <c r="F514" s="61">
        <v>0</v>
      </c>
      <c r="G514" s="718">
        <v>0</v>
      </c>
      <c r="H514" s="718">
        <v>0</v>
      </c>
      <c r="I514" s="515">
        <v>13.2</v>
      </c>
      <c r="J514" s="661">
        <v>1</v>
      </c>
      <c r="K514" s="133" t="s">
        <v>2122</v>
      </c>
      <c r="L514" s="133" t="s">
        <v>2122</v>
      </c>
      <c r="M514" s="193">
        <v>35</v>
      </c>
      <c r="N514" s="237">
        <v>6</v>
      </c>
      <c r="O514" s="61">
        <v>12</v>
      </c>
      <c r="P514" s="362" t="s">
        <v>2122</v>
      </c>
      <c r="Q514" s="244" t="s">
        <v>2122</v>
      </c>
      <c r="R514" s="133" t="s">
        <v>2122</v>
      </c>
      <c r="S514" s="518">
        <v>0</v>
      </c>
      <c r="T514" s="519">
        <v>43585</v>
      </c>
      <c r="U514" s="520">
        <v>26</v>
      </c>
      <c r="V514" s="135" t="s">
        <v>2122</v>
      </c>
      <c r="W514" s="133" t="s">
        <v>2122</v>
      </c>
      <c r="X514" s="200" t="s">
        <v>2122</v>
      </c>
      <c r="Y514" s="135" t="s">
        <v>2122</v>
      </c>
      <c r="Z514" s="225" t="s">
        <v>2122</v>
      </c>
      <c r="AA514" s="201" t="s">
        <v>2122</v>
      </c>
      <c r="AB514" s="135" t="s">
        <v>2122</v>
      </c>
      <c r="AC514" s="225" t="s">
        <v>2122</v>
      </c>
      <c r="AD514" s="454" t="s">
        <v>2122</v>
      </c>
    </row>
    <row r="515" spans="1:30" x14ac:dyDescent="0.25">
      <c r="A515" s="978">
        <f>B515+1000</f>
        <v>1286</v>
      </c>
      <c r="B515" s="511">
        <v>286</v>
      </c>
      <c r="C515" s="61">
        <v>5</v>
      </c>
      <c r="D515" s="902">
        <v>517</v>
      </c>
      <c r="E515" s="274">
        <v>0</v>
      </c>
      <c r="F515" s="61">
        <v>1</v>
      </c>
      <c r="G515" s="718">
        <v>0</v>
      </c>
      <c r="H515" s="718">
        <v>0</v>
      </c>
      <c r="I515" s="515">
        <v>9</v>
      </c>
      <c r="J515" s="661">
        <v>1</v>
      </c>
      <c r="K515" s="133" t="s">
        <v>2122</v>
      </c>
      <c r="L515" s="133" t="s">
        <v>2122</v>
      </c>
      <c r="M515" s="193">
        <v>26</v>
      </c>
      <c r="N515" s="237" t="s">
        <v>2122</v>
      </c>
      <c r="O515" s="61">
        <v>17</v>
      </c>
      <c r="P515" s="362" t="s">
        <v>2122</v>
      </c>
      <c r="Q515" s="244" t="s">
        <v>2122</v>
      </c>
      <c r="R515" s="133" t="s">
        <v>2122</v>
      </c>
      <c r="S515" s="518">
        <v>1</v>
      </c>
      <c r="T515" s="519">
        <v>43016</v>
      </c>
      <c r="U515" s="520">
        <v>6</v>
      </c>
      <c r="V515" s="135" t="s">
        <v>2122</v>
      </c>
      <c r="W515" s="133" t="s">
        <v>2122</v>
      </c>
      <c r="X515" s="200" t="s">
        <v>2122</v>
      </c>
      <c r="Y515" s="135" t="s">
        <v>2122</v>
      </c>
      <c r="Z515" s="225" t="s">
        <v>2122</v>
      </c>
      <c r="AA515" s="201" t="s">
        <v>2122</v>
      </c>
      <c r="AB515" s="135" t="s">
        <v>2122</v>
      </c>
      <c r="AC515" s="225" t="s">
        <v>2122</v>
      </c>
      <c r="AD515" s="454" t="s">
        <v>2122</v>
      </c>
    </row>
    <row r="516" spans="1:30" x14ac:dyDescent="0.25">
      <c r="A516" s="978">
        <f>B516+1000</f>
        <v>1287</v>
      </c>
      <c r="B516" s="511">
        <v>287</v>
      </c>
      <c r="C516" s="61">
        <v>5</v>
      </c>
      <c r="D516" s="455">
        <v>518</v>
      </c>
      <c r="E516" s="221">
        <v>0</v>
      </c>
      <c r="F516" s="61">
        <v>0</v>
      </c>
      <c r="G516" s="718">
        <v>0</v>
      </c>
      <c r="H516" s="718">
        <v>0</v>
      </c>
      <c r="I516" s="515">
        <v>14.5</v>
      </c>
      <c r="J516" s="661">
        <v>1</v>
      </c>
      <c r="K516" s="133" t="s">
        <v>2122</v>
      </c>
      <c r="L516" s="133" t="s">
        <v>2122</v>
      </c>
      <c r="M516" s="193">
        <v>13</v>
      </c>
      <c r="N516" s="237" t="s">
        <v>2122</v>
      </c>
      <c r="O516" s="61" t="s">
        <v>2122</v>
      </c>
      <c r="P516" s="362" t="s">
        <v>2122</v>
      </c>
      <c r="Q516" s="244" t="s">
        <v>2122</v>
      </c>
      <c r="R516" s="133" t="s">
        <v>2122</v>
      </c>
      <c r="S516" s="518">
        <v>1</v>
      </c>
      <c r="T516" s="519">
        <v>43036</v>
      </c>
      <c r="U516" s="520">
        <v>6</v>
      </c>
      <c r="V516" s="135" t="s">
        <v>2122</v>
      </c>
      <c r="W516" s="133" t="s">
        <v>2122</v>
      </c>
      <c r="X516" s="200" t="s">
        <v>2122</v>
      </c>
      <c r="Y516" s="135" t="s">
        <v>2122</v>
      </c>
      <c r="Z516" s="225" t="s">
        <v>2122</v>
      </c>
      <c r="AA516" s="201" t="s">
        <v>2122</v>
      </c>
      <c r="AB516" s="135" t="s">
        <v>2122</v>
      </c>
      <c r="AC516" s="225" t="s">
        <v>2122</v>
      </c>
      <c r="AD516" s="454" t="s">
        <v>2122</v>
      </c>
    </row>
    <row r="517" spans="1:30" x14ac:dyDescent="0.25">
      <c r="A517" s="978">
        <f>B517+1000</f>
        <v>1288</v>
      </c>
      <c r="B517" s="511">
        <v>288</v>
      </c>
      <c r="C517" s="61">
        <v>5</v>
      </c>
      <c r="D517" s="455">
        <v>519</v>
      </c>
      <c r="E517" s="221">
        <v>0</v>
      </c>
      <c r="F517" s="61">
        <v>0</v>
      </c>
      <c r="G517" s="718">
        <v>0</v>
      </c>
      <c r="H517" s="718">
        <v>0</v>
      </c>
      <c r="I517" s="515">
        <v>14.4</v>
      </c>
      <c r="J517" s="661">
        <v>0</v>
      </c>
      <c r="K517" s="133" t="s">
        <v>2122</v>
      </c>
      <c r="L517" s="133" t="s">
        <v>2122</v>
      </c>
      <c r="M517" s="193">
        <v>20</v>
      </c>
      <c r="N517" s="237">
        <v>0.77551020408163263</v>
      </c>
      <c r="O517" s="61">
        <v>24</v>
      </c>
      <c r="P517" s="362" t="s">
        <v>2122</v>
      </c>
      <c r="Q517" s="244" t="s">
        <v>2122</v>
      </c>
      <c r="R517" s="133" t="s">
        <v>2122</v>
      </c>
      <c r="S517" s="518">
        <v>2</v>
      </c>
      <c r="T517" s="519">
        <v>43649</v>
      </c>
      <c r="U517" s="520">
        <v>25</v>
      </c>
      <c r="V517" s="135" t="s">
        <v>2122</v>
      </c>
      <c r="W517" s="133" t="s">
        <v>2122</v>
      </c>
      <c r="X517" s="200" t="s">
        <v>2122</v>
      </c>
      <c r="Y517" s="135" t="s">
        <v>2122</v>
      </c>
      <c r="Z517" s="225" t="s">
        <v>2122</v>
      </c>
      <c r="AA517" s="201" t="s">
        <v>2122</v>
      </c>
      <c r="AB517" s="135" t="s">
        <v>2122</v>
      </c>
      <c r="AC517" s="225" t="s">
        <v>2122</v>
      </c>
      <c r="AD517" s="454" t="s">
        <v>2122</v>
      </c>
    </row>
    <row r="518" spans="1:30" x14ac:dyDescent="0.25">
      <c r="A518" s="978">
        <f>B518+1000</f>
        <v>1289</v>
      </c>
      <c r="B518" s="511">
        <v>289</v>
      </c>
      <c r="C518" s="61">
        <v>5</v>
      </c>
      <c r="D518" s="902">
        <v>520</v>
      </c>
      <c r="E518" s="221">
        <v>0</v>
      </c>
      <c r="F518" s="61">
        <v>0</v>
      </c>
      <c r="G518" s="718">
        <v>0</v>
      </c>
      <c r="H518" s="718">
        <v>0</v>
      </c>
      <c r="I518" s="515">
        <v>11.5</v>
      </c>
      <c r="J518" s="661">
        <v>1</v>
      </c>
      <c r="K518" s="133" t="s">
        <v>2122</v>
      </c>
      <c r="L518" s="133" t="s">
        <v>2122</v>
      </c>
      <c r="M518" s="193">
        <v>23</v>
      </c>
      <c r="N518" s="237">
        <v>4.4230769230769234</v>
      </c>
      <c r="O518" s="61">
        <v>14</v>
      </c>
      <c r="P518" s="362" t="s">
        <v>2122</v>
      </c>
      <c r="Q518" s="244" t="s">
        <v>2122</v>
      </c>
      <c r="R518" s="133" t="s">
        <v>2122</v>
      </c>
      <c r="S518" s="518">
        <v>2</v>
      </c>
      <c r="T518" s="519">
        <v>43490</v>
      </c>
      <c r="U518" s="520">
        <v>19</v>
      </c>
      <c r="V518" s="135" t="s">
        <v>2122</v>
      </c>
      <c r="W518" s="133" t="s">
        <v>2122</v>
      </c>
      <c r="X518" s="200" t="s">
        <v>2122</v>
      </c>
      <c r="Y518" s="135" t="s">
        <v>2122</v>
      </c>
      <c r="Z518" s="225" t="s">
        <v>2122</v>
      </c>
      <c r="AA518" s="201" t="s">
        <v>2122</v>
      </c>
      <c r="AB518" s="135" t="s">
        <v>2122</v>
      </c>
      <c r="AC518" s="225" t="s">
        <v>2122</v>
      </c>
      <c r="AD518" s="454" t="s">
        <v>2122</v>
      </c>
    </row>
    <row r="519" spans="1:30" x14ac:dyDescent="0.25">
      <c r="A519" s="978">
        <f>B519+1000</f>
        <v>1290</v>
      </c>
      <c r="B519" s="511">
        <v>290</v>
      </c>
      <c r="C519" s="61">
        <v>5</v>
      </c>
      <c r="D519" s="455">
        <v>521</v>
      </c>
      <c r="E519" s="274">
        <v>0</v>
      </c>
      <c r="F519" s="61">
        <v>1</v>
      </c>
      <c r="G519" s="718">
        <v>1</v>
      </c>
      <c r="H519" s="718">
        <v>1</v>
      </c>
      <c r="I519" s="515">
        <v>13.1</v>
      </c>
      <c r="J519" s="661">
        <v>1</v>
      </c>
      <c r="K519" s="133" t="s">
        <v>2122</v>
      </c>
      <c r="L519" s="133" t="s">
        <v>2122</v>
      </c>
      <c r="M519" s="193">
        <v>27</v>
      </c>
      <c r="N519" s="237">
        <v>3.3793103448275863</v>
      </c>
      <c r="O519" s="61">
        <v>20</v>
      </c>
      <c r="P519" s="362" t="s">
        <v>2122</v>
      </c>
      <c r="Q519" s="244" t="s">
        <v>2122</v>
      </c>
      <c r="R519" s="133" t="s">
        <v>2122</v>
      </c>
      <c r="S519" s="518">
        <v>1</v>
      </c>
      <c r="T519" s="519">
        <v>43564</v>
      </c>
      <c r="U519" s="520">
        <v>22</v>
      </c>
      <c r="V519" s="135" t="s">
        <v>2122</v>
      </c>
      <c r="W519" s="133" t="s">
        <v>2122</v>
      </c>
      <c r="X519" s="200" t="s">
        <v>2122</v>
      </c>
      <c r="Y519" s="135" t="s">
        <v>2122</v>
      </c>
      <c r="Z519" s="225" t="s">
        <v>2122</v>
      </c>
      <c r="AA519" s="201" t="s">
        <v>2122</v>
      </c>
      <c r="AB519" s="135" t="s">
        <v>2122</v>
      </c>
      <c r="AC519" s="225" t="s">
        <v>2122</v>
      </c>
      <c r="AD519" s="454" t="s">
        <v>2122</v>
      </c>
    </row>
    <row r="520" spans="1:30" x14ac:dyDescent="0.25">
      <c r="A520" s="978">
        <f>B520+1000</f>
        <v>1291</v>
      </c>
      <c r="B520" s="511">
        <v>291</v>
      </c>
      <c r="C520" s="61">
        <v>5</v>
      </c>
      <c r="D520" s="455">
        <v>522</v>
      </c>
      <c r="E520" s="221">
        <v>0</v>
      </c>
      <c r="F520" s="61">
        <v>0</v>
      </c>
      <c r="G520" s="718">
        <v>0</v>
      </c>
      <c r="H520" s="718">
        <v>0</v>
      </c>
      <c r="I520" s="515">
        <v>13.6</v>
      </c>
      <c r="J520" s="661">
        <v>1</v>
      </c>
      <c r="K520" s="133" t="s">
        <v>2122</v>
      </c>
      <c r="L520" s="133" t="s">
        <v>2122</v>
      </c>
      <c r="M520" s="193">
        <v>22</v>
      </c>
      <c r="N520" s="237">
        <v>1.1186440677966101</v>
      </c>
      <c r="O520" s="61" t="s">
        <v>2122</v>
      </c>
      <c r="P520" s="362" t="s">
        <v>2122</v>
      </c>
      <c r="Q520" s="244" t="s">
        <v>2122</v>
      </c>
      <c r="R520" s="133" t="s">
        <v>2122</v>
      </c>
      <c r="S520" s="518">
        <v>2</v>
      </c>
      <c r="T520" s="519">
        <v>43753</v>
      </c>
      <c r="U520" s="520">
        <v>28</v>
      </c>
      <c r="V520" s="135" t="s">
        <v>2122</v>
      </c>
      <c r="W520" s="133" t="s">
        <v>2122</v>
      </c>
      <c r="X520" s="200" t="s">
        <v>2122</v>
      </c>
      <c r="Y520" s="135" t="s">
        <v>2122</v>
      </c>
      <c r="Z520" s="225" t="s">
        <v>2122</v>
      </c>
      <c r="AA520" s="201" t="s">
        <v>2122</v>
      </c>
      <c r="AB520" s="135" t="s">
        <v>2122</v>
      </c>
      <c r="AC520" s="225" t="s">
        <v>2122</v>
      </c>
      <c r="AD520" s="454" t="s">
        <v>2122</v>
      </c>
    </row>
    <row r="521" spans="1:30" x14ac:dyDescent="0.25">
      <c r="A521" s="978">
        <f>B521+1000</f>
        <v>1292</v>
      </c>
      <c r="B521" s="511">
        <v>292</v>
      </c>
      <c r="C521" s="61">
        <v>5</v>
      </c>
      <c r="D521" s="902">
        <v>523</v>
      </c>
      <c r="E521" s="221">
        <v>0</v>
      </c>
      <c r="F521" s="61">
        <v>1</v>
      </c>
      <c r="G521" s="718">
        <v>0</v>
      </c>
      <c r="H521" s="718">
        <v>0</v>
      </c>
      <c r="I521" s="515">
        <v>9.8000000000000007</v>
      </c>
      <c r="J521" s="661">
        <v>1</v>
      </c>
      <c r="K521" s="133" t="s">
        <v>2122</v>
      </c>
      <c r="L521" s="133" t="s">
        <v>2122</v>
      </c>
      <c r="M521" s="193">
        <v>28</v>
      </c>
      <c r="N521" s="237">
        <v>7.3076923076923075</v>
      </c>
      <c r="O521" s="61" t="s">
        <v>2122</v>
      </c>
      <c r="P521" s="362" t="s">
        <v>2122</v>
      </c>
      <c r="Q521" s="244" t="s">
        <v>2122</v>
      </c>
      <c r="R521" s="133" t="s">
        <v>2122</v>
      </c>
      <c r="S521" s="518">
        <v>0</v>
      </c>
      <c r="T521" s="519">
        <v>43561</v>
      </c>
      <c r="U521" s="520">
        <v>19</v>
      </c>
      <c r="V521" s="135" t="s">
        <v>2122</v>
      </c>
      <c r="W521" s="133" t="s">
        <v>2122</v>
      </c>
      <c r="X521" s="200" t="s">
        <v>2122</v>
      </c>
      <c r="Y521" s="135" t="s">
        <v>2122</v>
      </c>
      <c r="Z521" s="225" t="s">
        <v>2122</v>
      </c>
      <c r="AA521" s="201" t="s">
        <v>2122</v>
      </c>
      <c r="AB521" s="135" t="s">
        <v>2122</v>
      </c>
      <c r="AC521" s="225" t="s">
        <v>2122</v>
      </c>
      <c r="AD521" s="454" t="s">
        <v>2122</v>
      </c>
    </row>
    <row r="522" spans="1:30" x14ac:dyDescent="0.25">
      <c r="A522" s="978">
        <f>B522+1000</f>
        <v>1293</v>
      </c>
      <c r="B522" s="511">
        <v>293</v>
      </c>
      <c r="C522" s="61">
        <v>5</v>
      </c>
      <c r="D522" s="455">
        <v>524</v>
      </c>
      <c r="E522" s="221">
        <v>0</v>
      </c>
      <c r="F522" s="61">
        <v>0</v>
      </c>
      <c r="G522" s="718">
        <v>0</v>
      </c>
      <c r="H522" s="718">
        <v>0</v>
      </c>
      <c r="I522" s="515">
        <v>16</v>
      </c>
      <c r="J522" s="661">
        <v>1</v>
      </c>
      <c r="K522" s="133" t="s">
        <v>2122</v>
      </c>
      <c r="L522" s="133" t="s">
        <v>2122</v>
      </c>
      <c r="M522" s="193">
        <v>15</v>
      </c>
      <c r="N522" s="237">
        <v>2.3928571428571428</v>
      </c>
      <c r="O522" s="61">
        <v>19</v>
      </c>
      <c r="P522" s="362" t="s">
        <v>2122</v>
      </c>
      <c r="Q522" s="244" t="s">
        <v>2122</v>
      </c>
      <c r="R522" s="133" t="s">
        <v>2122</v>
      </c>
      <c r="S522" s="518">
        <v>0</v>
      </c>
      <c r="T522" s="519">
        <v>43552</v>
      </c>
      <c r="U522" s="520">
        <v>19</v>
      </c>
      <c r="V522" s="135" t="s">
        <v>2122</v>
      </c>
      <c r="W522" s="133" t="s">
        <v>2122</v>
      </c>
      <c r="X522" s="200" t="s">
        <v>2122</v>
      </c>
      <c r="Y522" s="135" t="s">
        <v>2122</v>
      </c>
      <c r="Z522" s="225" t="s">
        <v>2122</v>
      </c>
      <c r="AA522" s="201" t="s">
        <v>2122</v>
      </c>
      <c r="AB522" s="135" t="s">
        <v>2122</v>
      </c>
      <c r="AC522" s="225" t="s">
        <v>2122</v>
      </c>
      <c r="AD522" s="454" t="s">
        <v>2122</v>
      </c>
    </row>
    <row r="523" spans="1:30" x14ac:dyDescent="0.25">
      <c r="A523" s="978">
        <f>B523+1000</f>
        <v>1295</v>
      </c>
      <c r="B523" s="511">
        <v>295</v>
      </c>
      <c r="C523" s="61">
        <v>5</v>
      </c>
      <c r="D523" s="455">
        <v>525</v>
      </c>
      <c r="E523" s="274">
        <v>0</v>
      </c>
      <c r="F523" s="61">
        <v>0</v>
      </c>
      <c r="G523" s="718">
        <v>0</v>
      </c>
      <c r="H523" s="718">
        <v>0</v>
      </c>
      <c r="I523" s="515">
        <v>13.8</v>
      </c>
      <c r="J523" s="663">
        <v>0</v>
      </c>
      <c r="K523" s="133" t="s">
        <v>2122</v>
      </c>
      <c r="L523" s="133" t="s">
        <v>2122</v>
      </c>
      <c r="M523" s="193">
        <v>13</v>
      </c>
      <c r="N523" s="237">
        <v>1.4509803921568627</v>
      </c>
      <c r="O523" s="61">
        <v>34</v>
      </c>
      <c r="P523" s="362" t="s">
        <v>2122</v>
      </c>
      <c r="Q523" s="244" t="s">
        <v>2122</v>
      </c>
      <c r="R523" s="133" t="s">
        <v>2122</v>
      </c>
      <c r="S523" s="518">
        <v>2</v>
      </c>
      <c r="T523" s="519">
        <v>43394</v>
      </c>
      <c r="U523" s="520">
        <v>13</v>
      </c>
      <c r="V523" s="135" t="s">
        <v>2122</v>
      </c>
      <c r="W523" s="133" t="s">
        <v>2122</v>
      </c>
      <c r="X523" s="200" t="s">
        <v>2122</v>
      </c>
      <c r="Y523" s="135" t="s">
        <v>2122</v>
      </c>
      <c r="Z523" s="225" t="s">
        <v>2122</v>
      </c>
      <c r="AA523" s="201" t="s">
        <v>2122</v>
      </c>
      <c r="AB523" s="135" t="s">
        <v>2122</v>
      </c>
      <c r="AC523" s="225" t="s">
        <v>2122</v>
      </c>
      <c r="AD523" s="454" t="s">
        <v>2122</v>
      </c>
    </row>
    <row r="524" spans="1:30" x14ac:dyDescent="0.25">
      <c r="A524" s="978">
        <f>B524+1000</f>
        <v>1297</v>
      </c>
      <c r="B524" s="511">
        <v>297</v>
      </c>
      <c r="C524" s="61">
        <v>5</v>
      </c>
      <c r="D524" s="902">
        <v>526</v>
      </c>
      <c r="E524" s="221">
        <v>0</v>
      </c>
      <c r="F524" s="61">
        <v>1</v>
      </c>
      <c r="G524" s="718">
        <v>0</v>
      </c>
      <c r="H524" s="718">
        <v>0</v>
      </c>
      <c r="I524" s="515">
        <v>12</v>
      </c>
      <c r="J524" s="661">
        <v>1</v>
      </c>
      <c r="K524" s="133" t="s">
        <v>2122</v>
      </c>
      <c r="L524" s="133" t="s">
        <v>2122</v>
      </c>
      <c r="M524" s="193">
        <v>25</v>
      </c>
      <c r="N524" s="237" t="s">
        <v>2122</v>
      </c>
      <c r="O524" s="61">
        <v>16</v>
      </c>
      <c r="P524" s="362" t="s">
        <v>2122</v>
      </c>
      <c r="Q524" s="244" t="s">
        <v>2122</v>
      </c>
      <c r="R524" s="133" t="s">
        <v>2122</v>
      </c>
      <c r="S524" s="518">
        <v>2</v>
      </c>
      <c r="T524" s="519">
        <v>43427</v>
      </c>
      <c r="U524" s="520">
        <v>13</v>
      </c>
      <c r="V524" s="135" t="s">
        <v>2122</v>
      </c>
      <c r="W524" s="133" t="s">
        <v>2122</v>
      </c>
      <c r="X524" s="200" t="s">
        <v>2122</v>
      </c>
      <c r="Y524" s="135" t="s">
        <v>2122</v>
      </c>
      <c r="Z524" s="225" t="s">
        <v>2122</v>
      </c>
      <c r="AA524" s="201" t="s">
        <v>2122</v>
      </c>
      <c r="AB524" s="135" t="s">
        <v>2122</v>
      </c>
      <c r="AC524" s="225" t="s">
        <v>2122</v>
      </c>
      <c r="AD524" s="454" t="s">
        <v>2122</v>
      </c>
    </row>
    <row r="525" spans="1:30" x14ac:dyDescent="0.25">
      <c r="A525" s="978">
        <f>B525+1000</f>
        <v>1298</v>
      </c>
      <c r="B525" s="511">
        <v>298</v>
      </c>
      <c r="C525" s="61">
        <v>5</v>
      </c>
      <c r="D525" s="455">
        <v>527</v>
      </c>
      <c r="E525" s="221">
        <v>0</v>
      </c>
      <c r="F525" s="61">
        <v>1</v>
      </c>
      <c r="G525" s="718">
        <v>1</v>
      </c>
      <c r="H525" s="718">
        <v>1</v>
      </c>
      <c r="I525" s="515">
        <v>12.3</v>
      </c>
      <c r="J525" s="661">
        <v>1</v>
      </c>
      <c r="K525" s="133" t="s">
        <v>2122</v>
      </c>
      <c r="L525" s="133" t="s">
        <v>2122</v>
      </c>
      <c r="M525" s="193">
        <v>47</v>
      </c>
      <c r="N525" s="237">
        <v>2.2000000000000002</v>
      </c>
      <c r="O525" s="61">
        <v>17</v>
      </c>
      <c r="P525" s="362" t="s">
        <v>2122</v>
      </c>
      <c r="Q525" s="244" t="s">
        <v>2122</v>
      </c>
      <c r="R525" s="133" t="s">
        <v>2122</v>
      </c>
      <c r="S525" s="160" t="s">
        <v>2122</v>
      </c>
      <c r="T525" s="519" t="s">
        <v>2122</v>
      </c>
      <c r="U525" s="520" t="s">
        <v>2122</v>
      </c>
      <c r="V525" s="135" t="s">
        <v>2122</v>
      </c>
      <c r="W525" s="133" t="s">
        <v>2122</v>
      </c>
      <c r="X525" s="200" t="s">
        <v>2122</v>
      </c>
      <c r="Y525" s="135" t="s">
        <v>2122</v>
      </c>
      <c r="Z525" s="225" t="s">
        <v>2122</v>
      </c>
      <c r="AA525" s="201" t="s">
        <v>2122</v>
      </c>
      <c r="AB525" s="135" t="s">
        <v>2122</v>
      </c>
      <c r="AC525" s="225" t="s">
        <v>2122</v>
      </c>
      <c r="AD525" s="454" t="s">
        <v>2122</v>
      </c>
    </row>
    <row r="526" spans="1:30" x14ac:dyDescent="0.25">
      <c r="B526" s="30" t="s">
        <v>2103</v>
      </c>
    </row>
  </sheetData>
  <sortState ref="A2:AD526">
    <sortCondition ref="A1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M557"/>
  <sheetViews>
    <sheetView zoomScale="70" zoomScaleNormal="70" zoomScalePageLayoutView="60" workbookViewId="0">
      <pane xSplit="10" ySplit="1" topLeftCell="GT2" activePane="bottomRight" state="frozen"/>
      <selection pane="topRight" activeCell="K1" sqref="K1"/>
      <selection pane="bottomLeft" activeCell="F2" sqref="F2"/>
      <selection pane="bottomRight" activeCell="LV1" sqref="LV1:LV1048576"/>
    </sheetView>
  </sheetViews>
  <sheetFormatPr defaultColWidth="11.42578125" defaultRowHeight="15.75" x14ac:dyDescent="0.25"/>
  <cols>
    <col min="1" max="1" width="16.28515625" style="903" customWidth="1"/>
    <col min="2" max="2" width="22.140625" style="771" customWidth="1"/>
    <col min="3" max="3" width="21.28515625" style="771" customWidth="1"/>
    <col min="4" max="4" width="14.5703125" style="27" customWidth="1"/>
    <col min="5" max="5" width="17.28515625" style="30" customWidth="1"/>
    <col min="6" max="6" width="17.28515625" style="889" customWidth="1"/>
    <col min="7" max="7" width="14" style="27" customWidth="1"/>
    <col min="8" max="8" width="19.140625" style="901" customWidth="1"/>
    <col min="9" max="9" width="16.85546875" style="28" customWidth="1"/>
    <col min="10" max="10" width="18.140625" style="28" customWidth="1"/>
    <col min="11" max="11" width="20.28515625" style="58" customWidth="1"/>
    <col min="12" max="12" width="12.42578125" style="28" customWidth="1"/>
    <col min="13" max="13" width="12.42578125" style="74" customWidth="1"/>
    <col min="14" max="14" width="11.7109375" style="28" customWidth="1"/>
    <col min="15" max="15" width="12.42578125" style="74" customWidth="1"/>
    <col min="16" max="16" width="11.7109375" style="85" customWidth="1"/>
    <col min="17" max="17" width="11.7109375" style="28" customWidth="1"/>
    <col min="18" max="18" width="13.5703125" style="28" customWidth="1"/>
    <col min="19" max="19" width="12.42578125" style="28" customWidth="1"/>
    <col min="20" max="20" width="11.5703125" style="28" customWidth="1"/>
    <col min="21" max="21" width="11.5703125" style="74" customWidth="1"/>
    <col min="22" max="28" width="11.5703125" style="113" customWidth="1"/>
    <col min="29" max="29" width="11.42578125" style="113" customWidth="1"/>
    <col min="30" max="32" width="11.5703125" style="28" customWidth="1"/>
    <col min="33" max="33" width="11.42578125" style="76" customWidth="1"/>
    <col min="34" max="34" width="11.7109375" style="76" customWidth="1"/>
    <col min="35" max="39" width="12.42578125" style="76" customWidth="1"/>
    <col min="40" max="40" width="11.5703125" style="77" customWidth="1"/>
    <col min="41" max="41" width="12.42578125" style="132" customWidth="1"/>
    <col min="42" max="42" width="13.5703125" style="76" customWidth="1"/>
    <col min="43" max="44" width="12.42578125" style="76" customWidth="1"/>
    <col min="45" max="45" width="13.5703125" style="76" customWidth="1"/>
    <col min="46" max="46" width="11.5703125" style="76" customWidth="1"/>
    <col min="47" max="47" width="11.42578125" style="76" customWidth="1"/>
    <col min="48" max="48" width="21.42578125" style="109" customWidth="1"/>
    <col min="49" max="49" width="19.28515625" style="109" customWidth="1"/>
    <col min="50" max="50" width="11.7109375" style="119" customWidth="1"/>
    <col min="51" max="51" width="11.5703125" style="119" customWidth="1"/>
    <col min="52" max="52" width="18.7109375" style="119" bestFit="1" customWidth="1"/>
    <col min="53" max="53" width="18.42578125" style="119" customWidth="1"/>
    <col min="54" max="54" width="18.85546875" style="134" customWidth="1"/>
    <col min="55" max="55" width="21.5703125" style="139" customWidth="1"/>
    <col min="56" max="56" width="11.42578125" style="121" customWidth="1"/>
    <col min="57" max="57" width="28" style="139" customWidth="1"/>
    <col min="58" max="58" width="27" style="67" customWidth="1"/>
    <col min="59" max="59" width="23" style="139" customWidth="1"/>
    <col min="60" max="60" width="21.5703125" style="121" customWidth="1"/>
    <col min="61" max="61" width="11.7109375" style="163" bestFit="1" customWidth="1"/>
    <col min="62" max="62" width="19.42578125" style="163" bestFit="1" customWidth="1"/>
    <col min="63" max="63" width="19.5703125" style="163" bestFit="1" customWidth="1"/>
    <col min="64" max="67" width="11.7109375" style="139" bestFit="1" customWidth="1"/>
    <col min="68" max="68" width="11.7109375" style="573" bestFit="1" customWidth="1"/>
    <col min="69" max="72" width="11.7109375" style="139" bestFit="1" customWidth="1"/>
    <col min="73" max="73" width="46.7109375" style="27" customWidth="1"/>
    <col min="74" max="74" width="25.5703125" style="27" customWidth="1"/>
    <col min="75" max="75" width="11.5703125" style="27" customWidth="1"/>
    <col min="76" max="76" width="11.42578125" style="27" customWidth="1"/>
    <col min="77" max="77" width="11.42578125" style="27" hidden="1" customWidth="1"/>
    <col min="78" max="78" width="11.42578125" style="27" customWidth="1"/>
    <col min="79" max="79" width="11.42578125" style="27" hidden="1" customWidth="1"/>
    <col min="80" max="80" width="11.5703125" style="27" customWidth="1"/>
    <col min="81" max="81" width="11.42578125" style="27" hidden="1" customWidth="1"/>
    <col min="82" max="83" width="11.5703125" style="27" customWidth="1"/>
    <col min="84" max="84" width="11.42578125" style="27" customWidth="1"/>
    <col min="85" max="85" width="11.5703125" style="27" customWidth="1"/>
    <col min="86" max="86" width="11.42578125" style="27" customWidth="1"/>
    <col min="87" max="87" width="11.5703125" style="27" customWidth="1"/>
    <col min="88" max="88" width="11.42578125" style="27" customWidth="1"/>
    <col min="89" max="89" width="11.5703125" style="113" customWidth="1"/>
    <col min="90" max="90" width="11.42578125" style="113" customWidth="1"/>
    <col min="91" max="97" width="11.5703125" style="113" customWidth="1"/>
    <col min="98" max="100" width="11.42578125" style="113" customWidth="1"/>
    <col min="101" max="101" width="20.7109375" style="50" customWidth="1"/>
    <col min="102" max="104" width="11.42578125" style="50" customWidth="1"/>
    <col min="105" max="105" width="11.42578125" style="28" customWidth="1"/>
    <col min="106" max="106" width="14.28515625" style="28" customWidth="1"/>
    <col min="107" max="109" width="11.42578125" style="28" customWidth="1"/>
    <col min="110" max="110" width="11.5703125" style="28" customWidth="1"/>
    <col min="111" max="111" width="11.7109375" style="96" customWidth="1"/>
    <col min="112" max="112" width="12.5703125" style="28" customWidth="1"/>
    <col min="113" max="113" width="23.85546875" style="28" customWidth="1"/>
    <col min="114" max="114" width="41.140625" style="28" hidden="1" customWidth="1"/>
    <col min="115" max="115" width="11.5703125" style="96" hidden="1" customWidth="1"/>
    <col min="116" max="116" width="26.28515625" style="96" hidden="1" customWidth="1"/>
    <col min="117" max="117" width="18" style="96" hidden="1" customWidth="1"/>
    <col min="118" max="118" width="26.7109375" style="28" hidden="1" customWidth="1"/>
    <col min="119" max="123" width="11.5703125" style="28" customWidth="1"/>
    <col min="124" max="124" width="11.42578125" style="76" customWidth="1"/>
    <col min="125" max="130" width="11.5703125" style="28" customWidth="1"/>
    <col min="131" max="132" width="11.42578125" style="28"/>
    <col min="133" max="133" width="11.42578125" style="28" customWidth="1"/>
    <col min="134" max="134" width="15.85546875" style="28" customWidth="1"/>
    <col min="135" max="136" width="11.42578125" style="28" customWidth="1"/>
    <col min="138" max="138" width="30.85546875" style="28" customWidth="1"/>
    <col min="139" max="144" width="11.5703125" style="28" customWidth="1"/>
    <col min="145" max="145" width="79.42578125" style="28" customWidth="1"/>
    <col min="146" max="146" width="15.28515625" style="96" customWidth="1"/>
    <col min="147" max="147" width="20" style="28" customWidth="1"/>
    <col min="148" max="148" width="7.28515625" style="28" customWidth="1"/>
    <col min="149" max="151" width="11.5703125" style="28" customWidth="1"/>
    <col min="152" max="153" width="19.28515625" style="28" customWidth="1"/>
    <col min="154" max="155" width="11.7109375" style="28" customWidth="1"/>
    <col min="156" max="156" width="12.42578125" style="28" customWidth="1"/>
    <col min="157" max="157" width="11.5703125" style="28" customWidth="1"/>
    <col min="158" max="158" width="12.42578125" style="28" customWidth="1"/>
    <col min="159" max="159" width="11.5703125" style="28" customWidth="1"/>
    <col min="160" max="160" width="12.42578125" style="28" customWidth="1"/>
    <col min="161" max="164" width="11.5703125" style="28" customWidth="1"/>
    <col min="165" max="165" width="13.5703125" style="71" customWidth="1"/>
    <col min="166" max="166" width="12.7109375" style="71" customWidth="1"/>
    <col min="167" max="168" width="17.85546875" style="72" customWidth="1"/>
    <col min="169" max="169" width="16.140625" style="73" customWidth="1"/>
    <col min="170" max="172" width="16.85546875" style="73" customWidth="1"/>
    <col min="173" max="174" width="18.42578125" style="73" customWidth="1"/>
    <col min="175" max="175" width="18.42578125" style="28" customWidth="1"/>
    <col min="176" max="177" width="12.42578125" style="77" customWidth="1"/>
    <col min="178" max="178" width="13.5703125" style="77" customWidth="1"/>
    <col min="179" max="180" width="11.42578125" style="75" customWidth="1"/>
    <col min="181" max="181" width="12.7109375" style="75" customWidth="1"/>
    <col min="182" max="182" width="11.42578125" style="75" customWidth="1"/>
    <col min="183" max="183" width="20.85546875" style="28" customWidth="1"/>
    <col min="184" max="184" width="12.42578125" style="78" customWidth="1"/>
    <col min="185" max="189" width="11.5703125" style="85" customWidth="1"/>
    <col min="190" max="193" width="11.5703125" style="28" customWidth="1"/>
    <col min="194" max="194" width="12.42578125" style="80" customWidth="1"/>
    <col min="195" max="195" width="16.140625" style="28" customWidth="1"/>
    <col min="196" max="196" width="11.5703125" style="28" customWidth="1"/>
    <col min="197" max="197" width="11.42578125" style="28" customWidth="1"/>
    <col min="198" max="198" width="11.5703125" style="28" customWidth="1"/>
    <col min="199" max="200" width="12.42578125" style="82" customWidth="1"/>
    <col min="201" max="201" width="11.7109375" style="81" customWidth="1"/>
    <col min="202" max="204" width="11.5703125" style="81" customWidth="1"/>
    <col min="205" max="205" width="12.42578125" style="81" customWidth="1"/>
    <col min="206" max="206" width="11.42578125" style="81" customWidth="1"/>
    <col min="207" max="207" width="12.42578125" style="83" customWidth="1"/>
    <col min="208" max="208" width="11.42578125" style="81" customWidth="1"/>
    <col min="209" max="209" width="11.42578125" style="157" customWidth="1"/>
    <col min="210" max="212" width="11.5703125" style="28" customWidth="1"/>
    <col min="213" max="213" width="12" style="28" bestFit="1" customWidth="1"/>
    <col min="214" max="214" width="14" style="28" bestFit="1" customWidth="1"/>
    <col min="215" max="215" width="12.85546875" style="28" bestFit="1" customWidth="1"/>
    <col min="216" max="216" width="12" style="28" bestFit="1" customWidth="1"/>
    <col min="217" max="217" width="12.85546875" style="28" bestFit="1" customWidth="1"/>
    <col min="218" max="218" width="12" style="28" bestFit="1" customWidth="1"/>
    <col min="219" max="219" width="12.85546875" style="28" bestFit="1" customWidth="1"/>
    <col min="220" max="221" width="12" style="28" bestFit="1" customWidth="1"/>
    <col min="222" max="222" width="12.85546875" style="28" bestFit="1" customWidth="1"/>
    <col min="223" max="225" width="12" style="28" bestFit="1" customWidth="1"/>
    <col min="226" max="226" width="12.85546875" style="28" bestFit="1" customWidth="1"/>
    <col min="227" max="227" width="12" style="28" bestFit="1" customWidth="1"/>
    <col min="228" max="228" width="12.85546875" style="28" bestFit="1" customWidth="1"/>
    <col min="229" max="230" width="12" style="28" bestFit="1" customWidth="1"/>
    <col min="231" max="231" width="12.85546875" style="28" bestFit="1" customWidth="1"/>
    <col min="232" max="232" width="11.7109375" style="28" customWidth="1"/>
    <col min="233" max="233" width="11.85546875" style="28" customWidth="1"/>
    <col min="234" max="234" width="11.7109375" style="85" customWidth="1"/>
    <col min="235" max="235" width="11.7109375" style="28" customWidth="1"/>
    <col min="236" max="236" width="16.85546875" style="28" customWidth="1"/>
    <col min="237" max="239" width="11.7109375" style="28" customWidth="1"/>
    <col min="240" max="240" width="12.7109375" style="84" customWidth="1"/>
    <col min="241" max="241" width="12.28515625" style="84" customWidth="1"/>
    <col min="242" max="242" width="11.42578125" style="28" customWidth="1"/>
    <col min="243" max="243" width="11.85546875" style="28" customWidth="1"/>
    <col min="244" max="245" width="11.7109375" style="28" customWidth="1"/>
    <col min="246" max="246" width="13.140625" style="28" customWidth="1"/>
    <col min="247" max="249" width="11.7109375" style="28" customWidth="1"/>
    <col min="250" max="250" width="11.42578125" style="28" customWidth="1"/>
    <col min="251" max="251" width="16" style="84" customWidth="1"/>
    <col min="252" max="252" width="14.7109375" style="28" customWidth="1"/>
    <col min="253" max="254" width="11.5703125" style="28" customWidth="1"/>
    <col min="255" max="255" width="11.7109375" style="28" customWidth="1"/>
    <col min="256" max="257" width="11.5703125" style="28" customWidth="1"/>
    <col min="258" max="258" width="11.7109375" style="28" customWidth="1"/>
    <col min="259" max="259" width="11.42578125" style="28" customWidth="1"/>
    <col min="260" max="260" width="14.140625" style="28" customWidth="1"/>
    <col min="261" max="261" width="13.7109375" style="28" customWidth="1"/>
    <col min="262" max="262" width="12.5703125" style="28" customWidth="1"/>
    <col min="263" max="263" width="18" style="28" customWidth="1"/>
    <col min="264" max="264" width="11.5703125" style="96" customWidth="1"/>
    <col min="265" max="265" width="15.7109375" style="98" customWidth="1"/>
    <col min="266" max="266" width="11" style="87" customWidth="1"/>
    <col min="267" max="267" width="17.28515625" style="87" customWidth="1"/>
    <col min="268" max="268" width="15.7109375" style="96" customWidth="1"/>
    <col min="269" max="270" width="14" style="96" customWidth="1"/>
    <col min="271" max="271" width="11.42578125" style="96" customWidth="1"/>
    <col min="272" max="272" width="26.7109375" style="28" customWidth="1"/>
    <col min="273" max="273" width="12.28515625" style="162" customWidth="1"/>
    <col min="274" max="274" width="18.42578125" style="50" customWidth="1"/>
    <col min="275" max="275" width="18.28515625" style="49" customWidth="1"/>
    <col min="276" max="276" width="16.7109375" style="28" customWidth="1"/>
    <col min="277" max="277" width="21.5703125" style="48" customWidth="1"/>
    <col min="278" max="278" width="16" style="30" customWidth="1"/>
    <col min="279" max="279" width="21.5703125" style="30" customWidth="1"/>
    <col min="280" max="280" width="16.7109375" style="58" customWidth="1"/>
    <col min="281" max="281" width="16.7109375" style="28" customWidth="1"/>
    <col min="282" max="282" width="21.7109375" style="48" customWidth="1"/>
    <col min="283" max="283" width="16.7109375" style="58" customWidth="1"/>
    <col min="284" max="284" width="16.7109375" style="59" customWidth="1"/>
    <col min="285" max="285" width="16.7109375" style="52" customWidth="1"/>
    <col min="286" max="286" width="16.7109375" style="58" customWidth="1"/>
    <col min="287" max="287" width="16.7109375" style="59" customWidth="1"/>
    <col min="288" max="288" width="16.7109375" style="51" customWidth="1"/>
    <col min="289" max="289" width="16.7109375" style="27" customWidth="1"/>
    <col min="290" max="290" width="16.7109375" style="59" customWidth="1"/>
    <col min="291" max="291" width="11.5703125" style="76" customWidth="1"/>
    <col min="292" max="292" width="11.5703125" style="56" customWidth="1"/>
    <col min="293" max="293" width="14.7109375" style="56" customWidth="1"/>
    <col min="294" max="296" width="11.5703125" style="56" customWidth="1"/>
    <col min="297" max="297" width="14.85546875" style="56" customWidth="1"/>
    <col min="298" max="299" width="11.5703125" style="56" customWidth="1"/>
    <col min="300" max="301" width="11.5703125" style="28" customWidth="1"/>
    <col min="302" max="302" width="11.42578125" style="28" customWidth="1"/>
    <col min="303" max="303" width="11.5703125" style="28" customWidth="1"/>
    <col min="304" max="305" width="11.5703125" style="89" customWidth="1"/>
    <col min="306" max="306" width="11.42578125" style="89" customWidth="1"/>
    <col min="307" max="307" width="11.42578125" style="120" customWidth="1"/>
    <col min="308" max="308" width="11.42578125" style="89" customWidth="1"/>
    <col min="309" max="317" width="11.42578125" style="120" customWidth="1"/>
    <col min="318" max="318" width="20" style="158" customWidth="1"/>
    <col min="319" max="320" width="11.5703125" style="148" customWidth="1"/>
    <col min="321" max="322" width="11.42578125" style="148" customWidth="1"/>
    <col min="323" max="323" width="17.7109375" style="148" customWidth="1"/>
    <col min="324" max="333" width="11.42578125" style="148" customWidth="1"/>
    <col min="334" max="334" width="21.7109375" style="148" customWidth="1"/>
    <col min="335" max="335" width="12.5703125" style="148" customWidth="1"/>
    <col min="336" max="338" width="11.42578125" style="148" customWidth="1"/>
    <col min="339" max="339" width="12.85546875" style="148" bestFit="1" customWidth="1"/>
    <col min="340" max="340" width="11.7109375" style="148" bestFit="1" customWidth="1"/>
    <col min="341" max="341" width="11.42578125" style="28"/>
    <col min="342" max="342" width="19" style="159" customWidth="1"/>
    <col min="343" max="343" width="19" style="27" customWidth="1"/>
    <col min="344" max="344" width="19" style="582" customWidth="1"/>
    <col min="345" max="345" width="18.7109375" style="28" customWidth="1"/>
    <col min="346" max="347" width="11.7109375" style="21" bestFit="1" customWidth="1"/>
    <col min="348" max="348" width="16" style="587" customWidth="1"/>
    <col min="349" max="349" width="13" style="21" bestFit="1" customWidth="1"/>
    <col min="350" max="351" width="11.7109375" style="21" bestFit="1" customWidth="1"/>
    <col min="352" max="352" width="13" style="21" bestFit="1" customWidth="1"/>
    <col min="353" max="353" width="11.7109375" style="21" bestFit="1" customWidth="1"/>
    <col min="354" max="355" width="11.42578125" style="21"/>
    <col min="356" max="356" width="12.85546875" style="21" bestFit="1" customWidth="1"/>
    <col min="357" max="363" width="11.7109375" style="21" bestFit="1" customWidth="1"/>
    <col min="364" max="364" width="22.5703125" style="21" customWidth="1"/>
    <col min="365" max="365" width="21.85546875" style="21" customWidth="1"/>
    <col min="366" max="366" width="11.7109375" style="21" bestFit="1" customWidth="1"/>
    <col min="367" max="367" width="17" style="21" customWidth="1"/>
    <col min="368" max="368" width="11.42578125" style="21"/>
    <col min="369" max="369" width="11.42578125" style="873"/>
    <col min="370" max="371" width="11.42578125" style="874"/>
    <col min="372" max="403" width="11.42578125" style="875"/>
  </cols>
  <sheetData>
    <row r="1" spans="1:403" s="1" customFormat="1" ht="63" x14ac:dyDescent="0.25">
      <c r="A1" s="689" t="s">
        <v>0</v>
      </c>
      <c r="B1" s="763" t="s">
        <v>1</v>
      </c>
      <c r="C1" s="763" t="s">
        <v>2</v>
      </c>
      <c r="D1" s="769" t="s">
        <v>3</v>
      </c>
      <c r="E1" s="763" t="s">
        <v>4</v>
      </c>
      <c r="F1" s="894" t="s">
        <v>5</v>
      </c>
      <c r="G1" s="878" t="s">
        <v>6</v>
      </c>
      <c r="H1" s="897" t="s">
        <v>7</v>
      </c>
      <c r="I1" s="638" t="s">
        <v>8</v>
      </c>
      <c r="J1" s="638" t="s">
        <v>9</v>
      </c>
      <c r="K1" s="2" t="s">
        <v>10</v>
      </c>
      <c r="L1" s="3" t="s">
        <v>11</v>
      </c>
      <c r="M1" s="702" t="s">
        <v>12</v>
      </c>
      <c r="N1" s="5" t="s">
        <v>13</v>
      </c>
      <c r="O1" s="702" t="s">
        <v>14</v>
      </c>
      <c r="P1" s="6" t="s">
        <v>15</v>
      </c>
      <c r="Q1" s="4" t="s">
        <v>16</v>
      </c>
      <c r="R1" s="173" t="s">
        <v>17</v>
      </c>
      <c r="S1" s="173" t="s">
        <v>18</v>
      </c>
      <c r="T1" s="173" t="s">
        <v>19</v>
      </c>
      <c r="U1" s="190" t="s">
        <v>20</v>
      </c>
      <c r="V1" s="13" t="s">
        <v>21</v>
      </c>
      <c r="W1" s="13" t="s">
        <v>22</v>
      </c>
      <c r="X1" s="13" t="s">
        <v>23</v>
      </c>
      <c r="Y1" s="704" t="s">
        <v>24</v>
      </c>
      <c r="Z1" s="13" t="s">
        <v>25</v>
      </c>
      <c r="AA1" s="13" t="s">
        <v>26</v>
      </c>
      <c r="AB1" s="963" t="s">
        <v>27</v>
      </c>
      <c r="AC1" s="963" t="s">
        <v>28</v>
      </c>
      <c r="AD1" s="173"/>
      <c r="AE1" s="195" t="s">
        <v>29</v>
      </c>
      <c r="AF1" s="173"/>
      <c r="AG1" s="596" t="s">
        <v>30</v>
      </c>
      <c r="AH1" s="597" t="s">
        <v>31</v>
      </c>
      <c r="AI1" s="598" t="s">
        <v>32</v>
      </c>
      <c r="AJ1" s="599" t="s">
        <v>33</v>
      </c>
      <c r="AK1" s="966" t="s">
        <v>34</v>
      </c>
      <c r="AL1" s="599" t="s">
        <v>35</v>
      </c>
      <c r="AM1" s="599" t="s">
        <v>36</v>
      </c>
      <c r="AN1" s="601" t="s">
        <v>37</v>
      </c>
      <c r="AO1" s="9" t="s">
        <v>38</v>
      </c>
      <c r="AP1" s="8" t="s">
        <v>39</v>
      </c>
      <c r="AQ1" s="8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V1" s="10" t="s">
        <v>45</v>
      </c>
      <c r="AW1" s="34" t="s">
        <v>46</v>
      </c>
      <c r="AX1" s="7" t="s">
        <v>47</v>
      </c>
      <c r="AY1" s="7" t="s">
        <v>48</v>
      </c>
      <c r="AZ1" s="7" t="s">
        <v>49</v>
      </c>
      <c r="BA1" s="597" t="s">
        <v>50</v>
      </c>
      <c r="BB1" s="11" t="s">
        <v>51</v>
      </c>
      <c r="BC1" s="35" t="s">
        <v>52</v>
      </c>
      <c r="BD1" s="12" t="s">
        <v>53</v>
      </c>
      <c r="BE1" s="35" t="s">
        <v>54</v>
      </c>
      <c r="BF1" s="36" t="s">
        <v>55</v>
      </c>
      <c r="BG1" s="35" t="s">
        <v>56</v>
      </c>
      <c r="BH1" s="37" t="s">
        <v>57</v>
      </c>
      <c r="BI1" s="12" t="s">
        <v>58</v>
      </c>
      <c r="BJ1" s="12" t="s">
        <v>59</v>
      </c>
      <c r="BK1" s="12" t="s">
        <v>60</v>
      </c>
      <c r="BL1" s="35" t="s">
        <v>61</v>
      </c>
      <c r="BM1" s="35" t="s">
        <v>62</v>
      </c>
      <c r="BN1" s="35" t="s">
        <v>63</v>
      </c>
      <c r="BO1" s="35" t="s">
        <v>64</v>
      </c>
      <c r="BP1" s="570" t="s">
        <v>65</v>
      </c>
      <c r="BQ1" s="35" t="s">
        <v>66</v>
      </c>
      <c r="BR1" s="35" t="s">
        <v>67</v>
      </c>
      <c r="BS1" s="35" t="s">
        <v>68</v>
      </c>
      <c r="BT1" s="35" t="s">
        <v>69</v>
      </c>
      <c r="BU1" s="173" t="s">
        <v>70</v>
      </c>
      <c r="BV1" s="173" t="s">
        <v>71</v>
      </c>
      <c r="BW1" s="173" t="s">
        <v>72</v>
      </c>
      <c r="BX1" s="173" t="s">
        <v>73</v>
      </c>
      <c r="BY1" s="173"/>
      <c r="BZ1" s="173" t="s">
        <v>74</v>
      </c>
      <c r="CA1" s="173"/>
      <c r="CB1" s="173" t="s">
        <v>75</v>
      </c>
      <c r="CC1" s="173" t="s">
        <v>76</v>
      </c>
      <c r="CD1" s="33" t="s">
        <v>77</v>
      </c>
      <c r="CE1" s="33" t="s">
        <v>78</v>
      </c>
      <c r="CF1" s="33" t="s">
        <v>79</v>
      </c>
      <c r="CG1" s="33" t="s">
        <v>80</v>
      </c>
      <c r="CH1" s="33" t="s">
        <v>81</v>
      </c>
      <c r="CI1" s="33" t="s">
        <v>82</v>
      </c>
      <c r="CJ1" s="33" t="s">
        <v>83</v>
      </c>
      <c r="CK1" s="965" t="s">
        <v>84</v>
      </c>
      <c r="CL1" s="656" t="s">
        <v>85</v>
      </c>
      <c r="CM1" s="656" t="s">
        <v>86</v>
      </c>
      <c r="CN1" s="656" t="s">
        <v>87</v>
      </c>
      <c r="CO1" s="656" t="s">
        <v>88</v>
      </c>
      <c r="CP1" s="656" t="s">
        <v>89</v>
      </c>
      <c r="CQ1" s="657" t="s">
        <v>90</v>
      </c>
      <c r="CR1" s="657" t="s">
        <v>91</v>
      </c>
      <c r="CS1" s="657" t="s">
        <v>92</v>
      </c>
      <c r="CT1" s="657" t="s">
        <v>93</v>
      </c>
      <c r="CU1" s="657" t="s">
        <v>94</v>
      </c>
      <c r="CV1" s="657" t="s">
        <v>95</v>
      </c>
      <c r="CW1" s="664" t="s">
        <v>96</v>
      </c>
      <c r="CX1" s="664" t="s">
        <v>97</v>
      </c>
      <c r="CY1" s="664" t="s">
        <v>98</v>
      </c>
      <c r="CZ1" s="664" t="s">
        <v>99</v>
      </c>
      <c r="DA1" s="1" t="s">
        <v>100</v>
      </c>
      <c r="DB1" s="1" t="s">
        <v>101</v>
      </c>
      <c r="DD1" s="1" t="s">
        <v>102</v>
      </c>
      <c r="DE1" s="1" t="s">
        <v>103</v>
      </c>
      <c r="DF1" s="965" t="s">
        <v>104</v>
      </c>
      <c r="DG1" s="38" t="s">
        <v>105</v>
      </c>
      <c r="DH1" s="38" t="s">
        <v>106</v>
      </c>
      <c r="DI1" s="38" t="s">
        <v>107</v>
      </c>
      <c r="DJ1" s="39" t="s">
        <v>108</v>
      </c>
      <c r="DK1" s="39" t="s">
        <v>109</v>
      </c>
      <c r="DL1" s="39" t="s">
        <v>110</v>
      </c>
      <c r="DM1" s="39" t="s">
        <v>111</v>
      </c>
      <c r="DN1" s="39"/>
      <c r="DO1" s="964" t="s">
        <v>112</v>
      </c>
      <c r="DP1" s="38" t="s">
        <v>113</v>
      </c>
      <c r="DQ1" s="38" t="s">
        <v>114</v>
      </c>
      <c r="DR1" s="38" t="s">
        <v>115</v>
      </c>
      <c r="DS1" s="38" t="s">
        <v>116</v>
      </c>
      <c r="DT1" s="38" t="s">
        <v>116</v>
      </c>
      <c r="DU1" s="38" t="s">
        <v>117</v>
      </c>
      <c r="DV1" s="38" t="s">
        <v>118</v>
      </c>
      <c r="DW1" s="38" t="s">
        <v>119</v>
      </c>
      <c r="DX1" s="38" t="s">
        <v>120</v>
      </c>
      <c r="DY1" s="38" t="s">
        <v>121</v>
      </c>
      <c r="DZ1" s="38" t="s">
        <v>122</v>
      </c>
      <c r="EC1" s="14" t="s">
        <v>123</v>
      </c>
      <c r="ED1" s="14" t="s">
        <v>124</v>
      </c>
      <c r="EE1" s="14" t="s">
        <v>125</v>
      </c>
      <c r="EF1" s="33"/>
      <c r="EH1" s="16" t="s">
        <v>126</v>
      </c>
      <c r="EI1" s="16" t="s">
        <v>127</v>
      </c>
      <c r="EJ1" s="16" t="s">
        <v>128</v>
      </c>
      <c r="EK1" s="16" t="s">
        <v>129</v>
      </c>
      <c r="EL1" s="16" t="s">
        <v>130</v>
      </c>
      <c r="EM1" s="16" t="s">
        <v>131</v>
      </c>
      <c r="EN1" s="16" t="s">
        <v>132</v>
      </c>
      <c r="EO1" s="16" t="s">
        <v>133</v>
      </c>
      <c r="EP1" s="1" t="s">
        <v>4</v>
      </c>
      <c r="EQ1" s="60" t="s">
        <v>134</v>
      </c>
      <c r="ER1" s="60" t="s">
        <v>135</v>
      </c>
      <c r="ES1" s="60" t="s">
        <v>136</v>
      </c>
      <c r="ET1" s="60" t="s">
        <v>137</v>
      </c>
      <c r="EU1" s="60" t="s">
        <v>138</v>
      </c>
      <c r="EV1" s="60" t="s">
        <v>139</v>
      </c>
      <c r="EW1" s="195" t="s">
        <v>29</v>
      </c>
      <c r="EX1" s="60" t="s">
        <v>140</v>
      </c>
      <c r="EY1" s="60" t="s">
        <v>141</v>
      </c>
      <c r="EZ1" s="60" t="s">
        <v>142</v>
      </c>
      <c r="FA1" s="60" t="s">
        <v>143</v>
      </c>
      <c r="FB1" s="60" t="s">
        <v>144</v>
      </c>
      <c r="FC1" s="60" t="s">
        <v>145</v>
      </c>
      <c r="FD1" s="174" t="s">
        <v>146</v>
      </c>
      <c r="FE1" s="174" t="s">
        <v>147</v>
      </c>
      <c r="FF1" s="174" t="s">
        <v>148</v>
      </c>
      <c r="FG1" s="175" t="s">
        <v>149</v>
      </c>
      <c r="FH1" s="175" t="s">
        <v>150</v>
      </c>
      <c r="FI1" s="176" t="s">
        <v>151</v>
      </c>
      <c r="FJ1" s="176" t="s">
        <v>152</v>
      </c>
      <c r="FK1" s="177" t="s">
        <v>153</v>
      </c>
      <c r="FL1" s="177" t="s">
        <v>154</v>
      </c>
      <c r="FM1" s="178" t="s">
        <v>155</v>
      </c>
      <c r="FN1" s="178" t="s">
        <v>156</v>
      </c>
      <c r="FO1" s="178" t="s">
        <v>157</v>
      </c>
      <c r="FP1" s="178" t="s">
        <v>158</v>
      </c>
      <c r="FQ1" s="967" t="s">
        <v>159</v>
      </c>
      <c r="FR1" s="171" t="s">
        <v>160</v>
      </c>
      <c r="FS1" s="178" t="s">
        <v>161</v>
      </c>
      <c r="FT1" s="40" t="s">
        <v>162</v>
      </c>
      <c r="FU1" s="40" t="s">
        <v>163</v>
      </c>
      <c r="FV1" s="40" t="s">
        <v>164</v>
      </c>
      <c r="FW1" s="179" t="s">
        <v>165</v>
      </c>
      <c r="FX1" s="179" t="s">
        <v>166</v>
      </c>
      <c r="FY1" s="179" t="s">
        <v>167</v>
      </c>
      <c r="FZ1" s="968" t="s">
        <v>168</v>
      </c>
      <c r="GA1" s="60" t="s">
        <v>169</v>
      </c>
      <c r="GB1" s="181" t="s">
        <v>170</v>
      </c>
      <c r="GC1" s="182" t="s">
        <v>171</v>
      </c>
      <c r="GD1" s="182" t="s">
        <v>172</v>
      </c>
      <c r="GE1" s="182" t="s">
        <v>173</v>
      </c>
      <c r="GF1" s="182" t="s">
        <v>174</v>
      </c>
      <c r="GG1" s="182" t="s">
        <v>175</v>
      </c>
      <c r="GH1" s="60" t="s">
        <v>176</v>
      </c>
      <c r="GI1" s="60" t="s">
        <v>177</v>
      </c>
      <c r="GJ1" s="60" t="s">
        <v>178</v>
      </c>
      <c r="GK1" s="60" t="s">
        <v>179</v>
      </c>
      <c r="GL1" s="40" t="s">
        <v>180</v>
      </c>
      <c r="GM1" s="60" t="s">
        <v>181</v>
      </c>
      <c r="GN1" s="60" t="s">
        <v>182</v>
      </c>
      <c r="GO1" s="60" t="s">
        <v>183</v>
      </c>
      <c r="GP1" s="171" t="s">
        <v>184</v>
      </c>
      <c r="GQ1" s="183" t="s">
        <v>185</v>
      </c>
      <c r="GR1" s="183" t="s">
        <v>186</v>
      </c>
      <c r="GS1" s="184" t="s">
        <v>187</v>
      </c>
      <c r="GT1" s="184" t="s">
        <v>188</v>
      </c>
      <c r="GU1" s="41" t="s">
        <v>189</v>
      </c>
      <c r="GV1" s="41" t="s">
        <v>190</v>
      </c>
      <c r="GW1" s="41" t="s">
        <v>191</v>
      </c>
      <c r="GX1" s="41" t="s">
        <v>192</v>
      </c>
      <c r="GY1" s="968" t="s">
        <v>193</v>
      </c>
      <c r="GZ1" s="41" t="s">
        <v>194</v>
      </c>
      <c r="HA1" s="41" t="s">
        <v>195</v>
      </c>
      <c r="HB1" s="60" t="s">
        <v>196</v>
      </c>
      <c r="HC1" s="186" t="s">
        <v>197</v>
      </c>
      <c r="HD1" s="42" t="s">
        <v>198</v>
      </c>
      <c r="HE1" s="42" t="s">
        <v>199</v>
      </c>
      <c r="HF1" s="42" t="s">
        <v>200</v>
      </c>
      <c r="HG1" s="42" t="s">
        <v>201</v>
      </c>
      <c r="HH1" s="42" t="s">
        <v>202</v>
      </c>
      <c r="HI1" s="42" t="s">
        <v>203</v>
      </c>
      <c r="HJ1" s="42" t="s">
        <v>204</v>
      </c>
      <c r="HK1" s="42" t="s">
        <v>205</v>
      </c>
      <c r="HL1" s="42" t="s">
        <v>206</v>
      </c>
      <c r="HM1" s="42" t="s">
        <v>207</v>
      </c>
      <c r="HN1" s="42" t="s">
        <v>208</v>
      </c>
      <c r="HO1" s="42" t="s">
        <v>209</v>
      </c>
      <c r="HP1" s="42" t="s">
        <v>210</v>
      </c>
      <c r="HQ1" s="42" t="s">
        <v>211</v>
      </c>
      <c r="HR1" s="42" t="s">
        <v>212</v>
      </c>
      <c r="HS1" s="42" t="s">
        <v>213</v>
      </c>
      <c r="HT1" s="42" t="s">
        <v>214</v>
      </c>
      <c r="HU1" s="42" t="s">
        <v>215</v>
      </c>
      <c r="HV1" s="42" t="s">
        <v>216</v>
      </c>
      <c r="HW1" s="42" t="s">
        <v>217</v>
      </c>
      <c r="HX1" s="42" t="s">
        <v>218</v>
      </c>
      <c r="HY1" s="42" t="s">
        <v>219</v>
      </c>
      <c r="HZ1" s="43" t="s">
        <v>220</v>
      </c>
      <c r="IA1" s="44" t="s">
        <v>221</v>
      </c>
      <c r="IB1" s="44" t="s">
        <v>222</v>
      </c>
      <c r="IC1" s="44" t="s">
        <v>223</v>
      </c>
      <c r="ID1" s="44" t="s">
        <v>224</v>
      </c>
      <c r="IE1" s="44" t="s">
        <v>225</v>
      </c>
      <c r="IF1" s="45" t="s">
        <v>226</v>
      </c>
      <c r="IG1" s="45" t="s">
        <v>227</v>
      </c>
      <c r="IH1" s="42" t="s">
        <v>228</v>
      </c>
      <c r="II1" s="46" t="s">
        <v>229</v>
      </c>
      <c r="IJ1" s="187" t="s">
        <v>230</v>
      </c>
      <c r="IK1" s="187" t="s">
        <v>231</v>
      </c>
      <c r="IL1" s="187" t="s">
        <v>232</v>
      </c>
      <c r="IM1" s="187" t="s">
        <v>233</v>
      </c>
      <c r="IN1" s="187" t="s">
        <v>234</v>
      </c>
      <c r="IO1" s="187" t="s">
        <v>235</v>
      </c>
      <c r="IP1" s="187"/>
      <c r="IQ1" s="188" t="s">
        <v>236</v>
      </c>
      <c r="IR1" s="187" t="s">
        <v>237</v>
      </c>
      <c r="IS1" s="47" t="s">
        <v>238</v>
      </c>
      <c r="IT1" s="47" t="s">
        <v>239</v>
      </c>
      <c r="IU1" s="47" t="s">
        <v>240</v>
      </c>
      <c r="IV1" s="47" t="s">
        <v>241</v>
      </c>
      <c r="IW1" s="47" t="s">
        <v>242</v>
      </c>
      <c r="IX1" s="47" t="s">
        <v>243</v>
      </c>
      <c r="IY1" s="47"/>
      <c r="IZ1" s="47" t="s">
        <v>244</v>
      </c>
      <c r="JA1" s="47" t="s">
        <v>245</v>
      </c>
      <c r="JB1" s="47" t="s">
        <v>246</v>
      </c>
      <c r="JC1" s="47" t="s">
        <v>247</v>
      </c>
      <c r="JD1" s="39" t="s">
        <v>198</v>
      </c>
      <c r="JE1" s="17" t="s">
        <v>248</v>
      </c>
      <c r="JF1" s="17" t="s">
        <v>249</v>
      </c>
      <c r="JG1" s="18"/>
      <c r="JH1" s="39" t="s">
        <v>250</v>
      </c>
      <c r="JI1" s="39" t="s">
        <v>251</v>
      </c>
      <c r="JJ1" s="39" t="s">
        <v>252</v>
      </c>
      <c r="JK1" s="39" t="s">
        <v>253</v>
      </c>
      <c r="JL1" s="39"/>
      <c r="JM1" s="189" t="s">
        <v>254</v>
      </c>
      <c r="JN1" s="970" t="s">
        <v>255</v>
      </c>
      <c r="JO1" s="971" t="s">
        <v>256</v>
      </c>
      <c r="JP1" s="971" t="s">
        <v>257</v>
      </c>
      <c r="JQ1" s="972" t="s">
        <v>258</v>
      </c>
      <c r="JR1" s="971" t="s">
        <v>259</v>
      </c>
      <c r="JS1" s="972" t="s">
        <v>260</v>
      </c>
      <c r="JT1" s="972" t="s">
        <v>261</v>
      </c>
      <c r="JU1" s="971" t="s">
        <v>262</v>
      </c>
      <c r="JV1" s="973" t="s">
        <v>263</v>
      </c>
      <c r="JW1" s="973" t="s">
        <v>264</v>
      </c>
      <c r="JX1" s="971" t="s">
        <v>265</v>
      </c>
      <c r="JY1" s="973" t="s">
        <v>266</v>
      </c>
      <c r="JZ1" s="972" t="s">
        <v>267</v>
      </c>
      <c r="KA1" s="973" t="s">
        <v>268</v>
      </c>
      <c r="KB1" s="698" t="s">
        <v>269</v>
      </c>
      <c r="KC1" s="701" t="s">
        <v>270</v>
      </c>
      <c r="KD1" s="201"/>
      <c r="KE1" s="180" t="s">
        <v>271</v>
      </c>
      <c r="KF1" s="53" t="s">
        <v>272</v>
      </c>
      <c r="KG1" s="53"/>
      <c r="KH1" s="60" t="s">
        <v>273</v>
      </c>
      <c r="KI1" s="60" t="s">
        <v>274</v>
      </c>
      <c r="KJ1" s="60" t="s">
        <v>275</v>
      </c>
      <c r="KK1" s="60" t="s">
        <v>276</v>
      </c>
      <c r="KL1" s="60" t="s">
        <v>277</v>
      </c>
      <c r="KM1" s="60" t="s">
        <v>278</v>
      </c>
      <c r="KN1" s="60" t="s">
        <v>279</v>
      </c>
      <c r="KO1" s="60" t="s">
        <v>280</v>
      </c>
      <c r="KP1" s="60" t="s">
        <v>281</v>
      </c>
      <c r="KQ1" s="60" t="s">
        <v>282</v>
      </c>
      <c r="KR1" s="54" t="s">
        <v>283</v>
      </c>
      <c r="KS1" s="54" t="s">
        <v>284</v>
      </c>
      <c r="KT1" s="19" t="s">
        <v>285</v>
      </c>
      <c r="KU1" s="19" t="s">
        <v>286</v>
      </c>
      <c r="KV1" s="19" t="s">
        <v>287</v>
      </c>
      <c r="KW1" s="19" t="s">
        <v>288</v>
      </c>
      <c r="KX1" s="19" t="s">
        <v>289</v>
      </c>
      <c r="KY1" s="19" t="s">
        <v>290</v>
      </c>
      <c r="KZ1" s="19" t="s">
        <v>291</v>
      </c>
      <c r="LA1" s="19" t="s">
        <v>292</v>
      </c>
      <c r="LB1" s="19" t="s">
        <v>293</v>
      </c>
      <c r="LC1" s="19" t="s">
        <v>294</v>
      </c>
      <c r="LD1" s="19" t="s">
        <v>295</v>
      </c>
      <c r="LE1" s="19" t="s">
        <v>296</v>
      </c>
      <c r="LF1" s="35" t="s">
        <v>134</v>
      </c>
      <c r="LG1" s="688" t="s">
        <v>297</v>
      </c>
      <c r="LH1" s="688" t="s">
        <v>298</v>
      </c>
      <c r="LI1" s="689" t="s">
        <v>299</v>
      </c>
      <c r="LJ1" s="689" t="s">
        <v>300</v>
      </c>
      <c r="LK1" s="689" t="s">
        <v>301</v>
      </c>
      <c r="LL1" s="689" t="s">
        <v>302</v>
      </c>
      <c r="LM1" s="689" t="s">
        <v>303</v>
      </c>
      <c r="LN1" s="689" t="s">
        <v>304</v>
      </c>
      <c r="LO1" s="689" t="s">
        <v>305</v>
      </c>
      <c r="LP1" s="689" t="s">
        <v>306</v>
      </c>
      <c r="LQ1" s="689" t="s">
        <v>307</v>
      </c>
      <c r="LR1" s="689" t="s">
        <v>308</v>
      </c>
      <c r="LS1" s="689" t="s">
        <v>309</v>
      </c>
      <c r="LT1" s="689" t="s">
        <v>310</v>
      </c>
      <c r="LU1" s="689" t="s">
        <v>311</v>
      </c>
      <c r="LV1" s="969" t="s">
        <v>312</v>
      </c>
      <c r="LW1" s="689" t="s">
        <v>313</v>
      </c>
      <c r="LX1" s="689" t="s">
        <v>314</v>
      </c>
      <c r="LY1" s="689" t="s">
        <v>315</v>
      </c>
      <c r="LZ1" s="689" t="s">
        <v>316</v>
      </c>
      <c r="MA1" s="688" t="s">
        <v>317</v>
      </c>
      <c r="MB1" s="689" t="s">
        <v>318</v>
      </c>
      <c r="MD1" s="20" t="s">
        <v>319</v>
      </c>
      <c r="ME1" s="583"/>
      <c r="MF1" s="580" t="s">
        <v>320</v>
      </c>
      <c r="MG1" s="196" t="s">
        <v>321</v>
      </c>
      <c r="MH1" s="202" t="s">
        <v>322</v>
      </c>
      <c r="MI1" s="202" t="s">
        <v>323</v>
      </c>
      <c r="MJ1" s="203" t="s">
        <v>324</v>
      </c>
      <c r="MK1" s="196" t="s">
        <v>325</v>
      </c>
      <c r="ML1" s="204" t="s">
        <v>326</v>
      </c>
      <c r="MM1" s="204" t="s">
        <v>327</v>
      </c>
      <c r="MN1" s="196" t="s">
        <v>328</v>
      </c>
      <c r="MO1" s="205" t="s">
        <v>329</v>
      </c>
      <c r="MP1" s="205" t="s">
        <v>330</v>
      </c>
      <c r="MR1" s="136" t="s">
        <v>331</v>
      </c>
      <c r="MS1" s="136" t="s">
        <v>332</v>
      </c>
      <c r="MT1" s="136" t="s">
        <v>333</v>
      </c>
      <c r="MU1" s="136" t="s">
        <v>21</v>
      </c>
      <c r="MV1" s="136" t="s">
        <v>334</v>
      </c>
      <c r="MW1" s="136" t="s">
        <v>335</v>
      </c>
      <c r="MX1" s="136" t="s">
        <v>336</v>
      </c>
      <c r="MY1" s="136" t="s">
        <v>337</v>
      </c>
      <c r="MZ1" s="136" t="s">
        <v>338</v>
      </c>
      <c r="NA1" s="136" t="s">
        <v>339</v>
      </c>
      <c r="NB1" s="136" t="s">
        <v>340</v>
      </c>
      <c r="NC1" s="136" t="s">
        <v>341</v>
      </c>
      <c r="NE1" s="870" t="s">
        <v>342</v>
      </c>
      <c r="NF1" s="871" t="s">
        <v>343</v>
      </c>
      <c r="NG1" s="871" t="s">
        <v>344</v>
      </c>
      <c r="NH1" s="871" t="s">
        <v>345</v>
      </c>
      <c r="NI1" s="871" t="s">
        <v>346</v>
      </c>
      <c r="NJ1" s="871" t="s">
        <v>347</v>
      </c>
      <c r="NK1" s="871" t="s">
        <v>348</v>
      </c>
      <c r="NL1" s="871" t="s">
        <v>349</v>
      </c>
      <c r="NM1" s="871" t="s">
        <v>350</v>
      </c>
      <c r="NN1" s="871" t="s">
        <v>351</v>
      </c>
      <c r="NO1" s="871" t="s">
        <v>352</v>
      </c>
      <c r="NP1" s="871" t="s">
        <v>353</v>
      </c>
      <c r="NQ1" s="871" t="s">
        <v>354</v>
      </c>
      <c r="NR1" s="871" t="s">
        <v>355</v>
      </c>
      <c r="NS1" s="871" t="s">
        <v>356</v>
      </c>
      <c r="NT1" s="871" t="s">
        <v>357</v>
      </c>
      <c r="NU1" s="871" t="s">
        <v>358</v>
      </c>
      <c r="NV1" s="871" t="s">
        <v>359</v>
      </c>
      <c r="NW1" s="871" t="s">
        <v>360</v>
      </c>
      <c r="NX1" s="871" t="s">
        <v>361</v>
      </c>
      <c r="NY1" s="871" t="s">
        <v>362</v>
      </c>
      <c r="NZ1" s="871" t="s">
        <v>363</v>
      </c>
      <c r="OA1" s="871" t="s">
        <v>364</v>
      </c>
      <c r="OB1" s="871" t="s">
        <v>365</v>
      </c>
      <c r="OC1" s="871" t="s">
        <v>366</v>
      </c>
      <c r="OD1" s="871" t="s">
        <v>367</v>
      </c>
      <c r="OE1" s="871" t="s">
        <v>368</v>
      </c>
      <c r="OF1" s="871" t="s">
        <v>369</v>
      </c>
      <c r="OG1" s="871" t="s">
        <v>370</v>
      </c>
      <c r="OH1" s="871" t="s">
        <v>371</v>
      </c>
      <c r="OI1" s="871" t="s">
        <v>372</v>
      </c>
      <c r="OJ1" s="871" t="s">
        <v>373</v>
      </c>
      <c r="OK1" s="871" t="s">
        <v>374</v>
      </c>
      <c r="OL1" s="871" t="s">
        <v>375</v>
      </c>
      <c r="OM1" s="871" t="s">
        <v>376</v>
      </c>
    </row>
    <row r="2" spans="1:403" s="222" customFormat="1" ht="18" customHeight="1" x14ac:dyDescent="0.25">
      <c r="A2" s="902">
        <v>1</v>
      </c>
      <c r="B2" s="274">
        <v>0</v>
      </c>
      <c r="C2" s="274">
        <v>1</v>
      </c>
      <c r="D2" s="206">
        <v>2</v>
      </c>
      <c r="E2" s="274">
        <v>1</v>
      </c>
      <c r="F2" s="895">
        <v>1</v>
      </c>
      <c r="G2" s="61">
        <v>1</v>
      </c>
      <c r="H2" s="898"/>
      <c r="I2" s="232" t="s">
        <v>377</v>
      </c>
      <c r="J2" s="232" t="s">
        <v>378</v>
      </c>
      <c r="K2" s="69">
        <v>13874</v>
      </c>
      <c r="L2" s="207">
        <v>77</v>
      </c>
      <c r="M2" s="342">
        <v>70</v>
      </c>
      <c r="N2" s="342">
        <v>160</v>
      </c>
      <c r="O2" s="342">
        <v>27.343749999999996</v>
      </c>
      <c r="P2" s="210">
        <v>1.7318886979699168</v>
      </c>
      <c r="Q2" s="208">
        <v>1</v>
      </c>
      <c r="R2" s="61">
        <v>130</v>
      </c>
      <c r="S2" s="61">
        <v>80</v>
      </c>
      <c r="T2" s="61">
        <v>1</v>
      </c>
      <c r="U2" s="62">
        <v>2</v>
      </c>
      <c r="V2" s="325">
        <v>0</v>
      </c>
      <c r="W2" s="325"/>
      <c r="X2" s="325">
        <v>1</v>
      </c>
      <c r="Y2" s="115">
        <v>0</v>
      </c>
      <c r="Z2" s="325">
        <v>1</v>
      </c>
      <c r="AA2" s="325">
        <v>0</v>
      </c>
      <c r="AB2" s="329">
        <v>0</v>
      </c>
      <c r="AC2" s="328">
        <v>1</v>
      </c>
      <c r="AD2" s="61"/>
      <c r="AE2" s="133"/>
      <c r="AF2" s="61"/>
      <c r="AG2" s="592">
        <v>123</v>
      </c>
      <c r="AH2" s="602">
        <v>0.8</v>
      </c>
      <c r="AI2" s="603">
        <v>70</v>
      </c>
      <c r="AJ2" s="603">
        <v>1</v>
      </c>
      <c r="AK2" s="602">
        <v>12.2</v>
      </c>
      <c r="AL2" s="604">
        <v>39</v>
      </c>
      <c r="AM2" s="604"/>
      <c r="AN2" s="605">
        <v>1559</v>
      </c>
      <c r="AO2" s="214">
        <v>7.3517998690577766</v>
      </c>
      <c r="AP2" s="212">
        <v>150</v>
      </c>
      <c r="AQ2" s="212">
        <v>82</v>
      </c>
      <c r="AR2" s="212">
        <v>57</v>
      </c>
      <c r="AS2" s="212">
        <v>57</v>
      </c>
      <c r="AT2" s="215">
        <v>0.75</v>
      </c>
      <c r="AU2" s="212">
        <v>24</v>
      </c>
      <c r="AV2" s="556">
        <v>42065</v>
      </c>
      <c r="AW2" s="557">
        <v>42061</v>
      </c>
      <c r="AX2" s="211">
        <v>0.8</v>
      </c>
      <c r="AY2" s="211">
        <v>65</v>
      </c>
      <c r="AZ2" s="211">
        <v>7.5</v>
      </c>
      <c r="BA2" s="602">
        <v>139</v>
      </c>
      <c r="BB2" s="558">
        <v>42065</v>
      </c>
      <c r="BC2" s="65">
        <v>44.46</v>
      </c>
      <c r="BD2" s="217">
        <v>250</v>
      </c>
      <c r="BE2" s="66">
        <v>44.46</v>
      </c>
      <c r="BF2" s="218">
        <v>613.93853562998083</v>
      </c>
      <c r="BG2" s="66">
        <v>159.30000000000001</v>
      </c>
      <c r="BH2" s="68">
        <v>1.6479694583629718</v>
      </c>
      <c r="BI2" s="219">
        <v>1.6479694583629718</v>
      </c>
      <c r="BJ2" s="219">
        <v>2.7881248939866023</v>
      </c>
      <c r="BK2" s="219">
        <v>2.2022157758011316</v>
      </c>
      <c r="BL2" s="66">
        <v>2.36</v>
      </c>
      <c r="BM2" s="66">
        <v>0.8</v>
      </c>
      <c r="BN2" s="66">
        <v>39</v>
      </c>
      <c r="BO2" s="66">
        <v>1.43</v>
      </c>
      <c r="BP2" s="571">
        <v>1519</v>
      </c>
      <c r="BQ2" s="66">
        <v>83</v>
      </c>
      <c r="BR2" s="66">
        <v>22</v>
      </c>
      <c r="BS2" s="66">
        <v>11</v>
      </c>
      <c r="BT2" s="66">
        <v>26</v>
      </c>
      <c r="BU2" s="69">
        <v>42011</v>
      </c>
      <c r="BV2" s="61" t="s">
        <v>379</v>
      </c>
      <c r="BW2" s="61">
        <v>0</v>
      </c>
      <c r="BX2" s="61">
        <v>1</v>
      </c>
      <c r="BY2" s="61" t="s">
        <v>380</v>
      </c>
      <c r="BZ2" s="61">
        <v>0</v>
      </c>
      <c r="CA2" s="61"/>
      <c r="CB2" s="61" t="s">
        <v>381</v>
      </c>
      <c r="CC2" s="61"/>
      <c r="CD2" s="208">
        <v>1</v>
      </c>
      <c r="CE2" s="220">
        <v>0</v>
      </c>
      <c r="CF2" s="220">
        <v>0</v>
      </c>
      <c r="CG2" s="220">
        <v>0</v>
      </c>
      <c r="CH2" s="220">
        <v>1</v>
      </c>
      <c r="CI2" s="220">
        <v>1</v>
      </c>
      <c r="CJ2" s="220"/>
      <c r="CK2" s="114">
        <v>1</v>
      </c>
      <c r="CL2" s="114">
        <v>0</v>
      </c>
      <c r="CM2" s="114">
        <v>1</v>
      </c>
      <c r="CN2" s="114">
        <v>1</v>
      </c>
      <c r="CO2" s="114">
        <v>1</v>
      </c>
      <c r="CP2" s="114">
        <v>1</v>
      </c>
      <c r="CQ2" s="326">
        <v>0</v>
      </c>
      <c r="CR2" s="326">
        <v>1</v>
      </c>
      <c r="CS2" s="326">
        <v>0</v>
      </c>
      <c r="CT2" s="326">
        <v>0</v>
      </c>
      <c r="CU2" s="326">
        <v>0</v>
      </c>
      <c r="CV2" s="326">
        <v>1</v>
      </c>
      <c r="CW2" s="299"/>
      <c r="CX2" s="299"/>
      <c r="CY2" s="299"/>
      <c r="CZ2" s="299"/>
      <c r="DA2" s="221"/>
      <c r="DB2" s="221"/>
      <c r="DC2" s="221"/>
      <c r="DD2" s="221"/>
      <c r="DE2" s="221"/>
      <c r="DF2" s="31">
        <v>0</v>
      </c>
      <c r="DG2" s="70">
        <v>0</v>
      </c>
      <c r="DH2" s="31"/>
      <c r="DI2" s="31"/>
      <c r="DJ2" s="31"/>
      <c r="DK2" s="70">
        <v>1</v>
      </c>
      <c r="DL2" s="70"/>
      <c r="DM2" s="70"/>
      <c r="DN2" s="31"/>
      <c r="DO2" s="61">
        <v>1</v>
      </c>
      <c r="DP2" s="208">
        <v>0</v>
      </c>
      <c r="DQ2" s="208">
        <v>0</v>
      </c>
      <c r="DR2" s="208">
        <v>0</v>
      </c>
      <c r="DS2" s="208">
        <v>1</v>
      </c>
      <c r="DT2" s="212">
        <v>1</v>
      </c>
      <c r="DU2" s="208">
        <v>1</v>
      </c>
      <c r="DV2" s="208">
        <v>0</v>
      </c>
      <c r="DW2" s="208">
        <v>0</v>
      </c>
      <c r="DX2" s="208">
        <v>0</v>
      </c>
      <c r="DY2" s="208">
        <v>0</v>
      </c>
      <c r="DZ2" s="206">
        <v>0</v>
      </c>
      <c r="EC2" s="223">
        <v>1</v>
      </c>
      <c r="ED2" s="223">
        <v>1</v>
      </c>
      <c r="EE2" s="223">
        <v>70</v>
      </c>
      <c r="EF2" s="223"/>
      <c r="EH2" s="69">
        <v>42065</v>
      </c>
      <c r="EI2" s="133">
        <v>0.55000000000000004</v>
      </c>
      <c r="EJ2" s="225">
        <v>35</v>
      </c>
      <c r="EK2" s="225">
        <v>57</v>
      </c>
      <c r="EL2" s="225"/>
      <c r="EM2" s="225">
        <v>66</v>
      </c>
      <c r="EN2" s="225"/>
      <c r="EO2" s="133" t="s">
        <v>382</v>
      </c>
      <c r="EP2" s="222">
        <v>1</v>
      </c>
      <c r="EQ2" s="135">
        <v>42065</v>
      </c>
      <c r="ER2" s="226" t="s">
        <v>383</v>
      </c>
      <c r="ES2" s="61">
        <v>130</v>
      </c>
      <c r="ET2" s="61">
        <v>80</v>
      </c>
      <c r="EU2" s="61">
        <v>90</v>
      </c>
      <c r="EV2" s="133">
        <v>1</v>
      </c>
      <c r="EW2" s="133"/>
      <c r="EX2" s="61">
        <v>14</v>
      </c>
      <c r="EY2" s="61">
        <v>11</v>
      </c>
      <c r="EZ2" s="61">
        <v>47</v>
      </c>
      <c r="FA2" s="61">
        <v>27</v>
      </c>
      <c r="FB2" s="61">
        <v>20</v>
      </c>
      <c r="FC2" s="61">
        <v>17</v>
      </c>
      <c r="FD2" s="133">
        <v>45</v>
      </c>
      <c r="FE2" s="133">
        <v>17</v>
      </c>
      <c r="FF2" s="133">
        <v>24</v>
      </c>
      <c r="FG2" s="133">
        <v>80</v>
      </c>
      <c r="FH2" s="133">
        <v>360</v>
      </c>
      <c r="FI2" s="91">
        <v>86.666666666666671</v>
      </c>
      <c r="FJ2" s="91">
        <v>313.33333333333331</v>
      </c>
      <c r="FK2" s="227">
        <v>69.75</v>
      </c>
      <c r="FL2" s="227">
        <v>40.273950676945617</v>
      </c>
      <c r="FM2" s="228">
        <v>108.25</v>
      </c>
      <c r="FN2" s="228">
        <v>41</v>
      </c>
      <c r="FO2" s="228">
        <v>62.504016641998042</v>
      </c>
      <c r="FP2" s="228">
        <v>23.673576742003878</v>
      </c>
      <c r="FQ2" s="228">
        <v>62.124711316397232</v>
      </c>
      <c r="FR2" s="228"/>
      <c r="FS2" s="193">
        <v>0</v>
      </c>
      <c r="FT2" s="230">
        <v>85.733333333333334</v>
      </c>
      <c r="FU2" s="230"/>
      <c r="FV2" s="230">
        <v>110</v>
      </c>
      <c r="FW2" s="229">
        <v>4.3999999999999995</v>
      </c>
      <c r="FX2" s="229">
        <v>6.0666666666666664</v>
      </c>
      <c r="FY2" s="229">
        <v>19.484848484848488</v>
      </c>
      <c r="FZ2" s="229"/>
      <c r="GA2" s="61">
        <v>86.8</v>
      </c>
      <c r="GB2" s="129">
        <v>17.366666666666664</v>
      </c>
      <c r="GC2" s="111">
        <v>3.8</v>
      </c>
      <c r="GD2" s="111">
        <v>1.8</v>
      </c>
      <c r="GE2" s="111">
        <v>97</v>
      </c>
      <c r="GF2" s="111">
        <v>62.2</v>
      </c>
      <c r="GG2" s="111">
        <v>21.7</v>
      </c>
      <c r="GH2" s="133">
        <v>1</v>
      </c>
      <c r="GI2" s="133">
        <v>1</v>
      </c>
      <c r="GJ2" s="133">
        <v>1</v>
      </c>
      <c r="GK2" s="133">
        <v>1</v>
      </c>
      <c r="GL2" s="231">
        <v>44</v>
      </c>
      <c r="GM2" s="133">
        <v>1</v>
      </c>
      <c r="GN2" s="232">
        <v>0</v>
      </c>
      <c r="GO2" s="133">
        <v>0</v>
      </c>
      <c r="GP2" s="133">
        <v>0</v>
      </c>
      <c r="GQ2" s="61">
        <v>63.2</v>
      </c>
      <c r="GR2" s="106">
        <v>36.491952441332806</v>
      </c>
      <c r="GS2" s="111">
        <v>0.34</v>
      </c>
      <c r="GT2" s="61">
        <v>1</v>
      </c>
      <c r="GU2" s="111">
        <v>0.64516129032258063</v>
      </c>
      <c r="GV2" s="62">
        <v>1</v>
      </c>
      <c r="GW2" s="106">
        <v>8.4</v>
      </c>
      <c r="GX2" s="61">
        <v>1</v>
      </c>
      <c r="GY2" s="106">
        <v>14.333333333333334</v>
      </c>
      <c r="GZ2" s="61">
        <v>1</v>
      </c>
      <c r="HA2" s="745">
        <v>64</v>
      </c>
      <c r="HB2" s="133">
        <v>25</v>
      </c>
      <c r="HC2" s="133"/>
      <c r="HD2" s="61">
        <v>1</v>
      </c>
      <c r="HE2" s="236">
        <v>114.561272</v>
      </c>
      <c r="HF2" s="236">
        <v>120.28933499999999</v>
      </c>
      <c r="HG2" s="144">
        <v>62.914790000000004</v>
      </c>
      <c r="HH2" s="236">
        <v>112.907629</v>
      </c>
      <c r="HI2" s="125">
        <v>59.053944999999999</v>
      </c>
      <c r="HJ2" s="236">
        <v>41.378422</v>
      </c>
      <c r="HK2" s="144">
        <v>21.642108</v>
      </c>
      <c r="HL2" s="236">
        <v>71.529207</v>
      </c>
      <c r="HM2" s="144">
        <v>37.411836999999998</v>
      </c>
      <c r="HN2" s="236">
        <v>63.351970000000001</v>
      </c>
      <c r="HO2" s="144">
        <v>7.1529210000000001</v>
      </c>
      <c r="HP2" s="144">
        <v>3.7411840000000001</v>
      </c>
      <c r="HQ2" s="236">
        <v>173.984499</v>
      </c>
      <c r="HR2" s="144">
        <v>90.998908</v>
      </c>
      <c r="HS2" s="236">
        <v>75.835848999999996</v>
      </c>
      <c r="HT2" s="144">
        <v>39.664335000000001</v>
      </c>
      <c r="HU2" s="236">
        <v>98.148650000000004</v>
      </c>
      <c r="HV2" s="144">
        <v>51.334572999999999</v>
      </c>
      <c r="HW2" s="236">
        <v>56.412295</v>
      </c>
      <c r="HX2" s="144">
        <v>0</v>
      </c>
      <c r="HY2" s="237">
        <v>1.0653782748373894</v>
      </c>
      <c r="HZ2" s="238">
        <v>33.76</v>
      </c>
      <c r="IA2" s="237">
        <v>7</v>
      </c>
      <c r="IB2" s="237">
        <v>21.7</v>
      </c>
      <c r="IC2" s="237">
        <v>6.2</v>
      </c>
      <c r="ID2" s="237">
        <v>34.200000000000003</v>
      </c>
      <c r="IE2" s="237">
        <v>6.5</v>
      </c>
      <c r="IF2" s="237">
        <v>87.631957333333318</v>
      </c>
      <c r="IG2" s="237">
        <v>50.599069926406727</v>
      </c>
      <c r="IH2" s="133"/>
      <c r="II2" s="133">
        <v>0.39</v>
      </c>
      <c r="IJ2" s="61">
        <v>1176</v>
      </c>
      <c r="IK2" s="61">
        <v>1055</v>
      </c>
      <c r="IL2" s="61">
        <v>1152</v>
      </c>
      <c r="IM2" s="61">
        <v>1064</v>
      </c>
      <c r="IN2" s="61">
        <v>1134</v>
      </c>
      <c r="IO2" s="61">
        <v>1164</v>
      </c>
      <c r="IP2" s="61"/>
      <c r="IQ2" s="106">
        <v>1124.1666666666667</v>
      </c>
      <c r="IR2" s="61">
        <v>1842</v>
      </c>
      <c r="IS2" s="61">
        <v>335</v>
      </c>
      <c r="IT2" s="61">
        <v>277</v>
      </c>
      <c r="IU2" s="239"/>
      <c r="IV2" s="61">
        <v>326</v>
      </c>
      <c r="IW2" s="61">
        <v>324</v>
      </c>
      <c r="IX2" s="61">
        <v>370</v>
      </c>
      <c r="IY2" s="61"/>
      <c r="IZ2" s="106">
        <v>326.39999999999998</v>
      </c>
      <c r="JA2" s="61">
        <v>223</v>
      </c>
      <c r="JB2" s="240">
        <v>33.649026762157845</v>
      </c>
      <c r="JC2" s="241">
        <v>1</v>
      </c>
      <c r="JD2" s="70">
        <v>1</v>
      </c>
      <c r="JE2" s="70">
        <v>0</v>
      </c>
      <c r="JF2" s="70">
        <v>0</v>
      </c>
      <c r="JG2" s="70"/>
      <c r="JH2" s="70" t="s">
        <v>381</v>
      </c>
      <c r="JI2" s="70">
        <v>0</v>
      </c>
      <c r="JJ2" s="70"/>
      <c r="JK2" s="70"/>
      <c r="JL2" s="31"/>
      <c r="JM2" s="242"/>
      <c r="JN2" s="243">
        <v>1</v>
      </c>
      <c r="JO2" s="244">
        <v>42065</v>
      </c>
      <c r="JP2" s="69">
        <v>43514</v>
      </c>
      <c r="JQ2" s="201">
        <v>0</v>
      </c>
      <c r="JR2" s="69">
        <v>43514</v>
      </c>
      <c r="JS2" s="245">
        <v>47</v>
      </c>
      <c r="JT2" s="243">
        <v>1</v>
      </c>
      <c r="JU2" s="69">
        <v>43166</v>
      </c>
      <c r="JV2" s="245">
        <v>36</v>
      </c>
      <c r="JW2" s="243">
        <v>1</v>
      </c>
      <c r="JX2" s="246">
        <v>43166</v>
      </c>
      <c r="JY2" s="245">
        <v>36</v>
      </c>
      <c r="JZ2" s="245">
        <v>47</v>
      </c>
      <c r="KA2" s="245">
        <v>1449</v>
      </c>
      <c r="KB2" s="247"/>
      <c r="KC2" s="245"/>
      <c r="KD2" s="248"/>
      <c r="KE2" s="63">
        <v>1</v>
      </c>
      <c r="KF2" s="249">
        <v>1</v>
      </c>
      <c r="KG2" s="249" t="s">
        <v>384</v>
      </c>
      <c r="KH2" s="250">
        <v>95.77</v>
      </c>
      <c r="KI2" s="250">
        <v>39.72</v>
      </c>
      <c r="KJ2" s="250">
        <v>58.82</v>
      </c>
      <c r="KK2" s="251">
        <v>-19.670000000000002</v>
      </c>
      <c r="KL2" s="250">
        <v>-15.61</v>
      </c>
      <c r="KM2" s="250">
        <v>96.78</v>
      </c>
      <c r="KN2" s="250">
        <v>44.7</v>
      </c>
      <c r="KO2" s="250">
        <v>4.0999999999999996</v>
      </c>
      <c r="KP2" s="250"/>
      <c r="KQ2" s="250">
        <v>0</v>
      </c>
      <c r="KR2" s="92"/>
      <c r="KS2" s="93">
        <v>0.34</v>
      </c>
      <c r="KT2" s="252"/>
      <c r="KU2" s="252"/>
      <c r="KV2" s="252"/>
      <c r="KW2" s="252"/>
      <c r="KX2" s="252"/>
      <c r="KY2" s="252"/>
      <c r="KZ2" s="252"/>
      <c r="LA2" s="252"/>
      <c r="LB2" s="252"/>
      <c r="LC2" s="252"/>
      <c r="LD2" s="252"/>
      <c r="LE2" s="252"/>
      <c r="LF2" s="118">
        <v>42065</v>
      </c>
      <c r="LG2" s="454">
        <v>1</v>
      </c>
      <c r="LH2" s="454"/>
      <c r="LI2" s="500"/>
      <c r="LJ2" s="500"/>
      <c r="LK2" s="500"/>
      <c r="LL2" s="500"/>
      <c r="LM2" s="500"/>
      <c r="LN2" s="500"/>
      <c r="LO2" s="500"/>
      <c r="LP2" s="500"/>
      <c r="LQ2" s="500"/>
      <c r="LR2" s="500"/>
      <c r="LS2" s="500"/>
      <c r="LT2" s="500"/>
      <c r="LU2" s="500"/>
      <c r="LV2" s="500"/>
      <c r="LW2" s="500">
        <v>-11</v>
      </c>
      <c r="LX2" s="500">
        <v>1</v>
      </c>
      <c r="LY2" s="500">
        <v>-8.5</v>
      </c>
      <c r="LZ2" s="500">
        <v>2</v>
      </c>
      <c r="MA2" s="690">
        <v>56.412295</v>
      </c>
      <c r="MB2" s="454"/>
      <c r="MD2" s="253"/>
      <c r="ME2" s="274"/>
      <c r="MF2" s="581">
        <v>1</v>
      </c>
      <c r="MG2" s="135">
        <v>42061</v>
      </c>
      <c r="MJ2" s="584">
        <v>21.303699999999999</v>
      </c>
      <c r="MR2" s="135"/>
      <c r="MS2" s="585"/>
      <c r="MT2" s="585"/>
      <c r="MU2" s="133">
        <v>0</v>
      </c>
      <c r="MV2" s="585"/>
      <c r="MW2" s="585"/>
      <c r="MX2" s="585"/>
      <c r="MY2" s="585"/>
      <c r="MZ2" s="585"/>
      <c r="NA2" s="238">
        <v>1559</v>
      </c>
      <c r="NB2" s="585"/>
      <c r="NC2" s="238">
        <v>7</v>
      </c>
      <c r="NE2" s="876">
        <v>1</v>
      </c>
      <c r="NF2" s="877">
        <v>8.1396025108903505</v>
      </c>
      <c r="NG2" s="877">
        <v>7.2647240742380097</v>
      </c>
      <c r="NH2" s="877">
        <v>5.0343037677680398</v>
      </c>
      <c r="NI2" s="877">
        <v>2.4541758931858002</v>
      </c>
      <c r="NJ2" s="877">
        <v>7.9648029183319</v>
      </c>
      <c r="NK2" s="877">
        <v>5.9692426044345002</v>
      </c>
      <c r="NL2" s="877">
        <v>9.3438519334421208</v>
      </c>
      <c r="NM2" s="877">
        <v>7.7308437120135798</v>
      </c>
      <c r="NN2" s="877">
        <v>6.10454633862346</v>
      </c>
      <c r="NO2" s="877">
        <v>1.13750352374994</v>
      </c>
      <c r="NP2" s="877">
        <v>5.83895176695194</v>
      </c>
      <c r="NQ2" s="877">
        <v>6.6516257839206396</v>
      </c>
      <c r="NR2" s="877">
        <v>7.0936024287957302</v>
      </c>
      <c r="NS2" s="877">
        <v>4.4918530963296703</v>
      </c>
      <c r="NT2" s="877">
        <v>5.9995490873409496</v>
      </c>
      <c r="NU2" s="877">
        <v>7.7457751494857998</v>
      </c>
      <c r="NV2" s="877">
        <v>6.2692202057800896</v>
      </c>
      <c r="NW2" s="877">
        <v>6.8417215811284597</v>
      </c>
      <c r="NX2" s="877">
        <v>5.7899900186681004</v>
      </c>
      <c r="NY2" s="877">
        <v>6.0338634518662797</v>
      </c>
      <c r="NZ2" s="877">
        <v>7.88190928904719</v>
      </c>
      <c r="OA2" s="877">
        <v>3.7463127664254601</v>
      </c>
      <c r="OB2" s="877">
        <v>10.419475687951699</v>
      </c>
      <c r="OC2" s="877">
        <v>1.4489009511451301</v>
      </c>
      <c r="OD2" s="877">
        <v>5.5490530293372897</v>
      </c>
      <c r="OE2" s="877">
        <v>6.9525665409427999</v>
      </c>
      <c r="OF2" s="877">
        <v>5.7931155552743503</v>
      </c>
      <c r="OG2" s="877">
        <v>10.8919735190256</v>
      </c>
      <c r="OH2" s="877">
        <v>3.6380738371807202</v>
      </c>
      <c r="OI2" s="877">
        <v>8.2183937110767893</v>
      </c>
      <c r="OJ2" s="877">
        <v>4.5927560104410299</v>
      </c>
      <c r="OK2" s="877">
        <v>2.6735798079487698</v>
      </c>
      <c r="OL2" s="877">
        <v>1.8027402629118301</v>
      </c>
      <c r="OM2" s="877">
        <v>8.9705747368066096</v>
      </c>
    </row>
    <row r="3" spans="1:403" s="257" customFormat="1" ht="15.75" customHeight="1" x14ac:dyDescent="0.25">
      <c r="A3" s="455">
        <v>2</v>
      </c>
      <c r="B3" s="221">
        <v>0</v>
      </c>
      <c r="C3" s="221">
        <v>1</v>
      </c>
      <c r="D3" s="206">
        <v>2</v>
      </c>
      <c r="E3" s="267">
        <v>2</v>
      </c>
      <c r="F3" s="896">
        <v>2</v>
      </c>
      <c r="G3" s="61">
        <v>2</v>
      </c>
      <c r="H3" s="898"/>
      <c r="I3" s="639" t="s">
        <v>385</v>
      </c>
      <c r="J3" s="640" t="s">
        <v>386</v>
      </c>
      <c r="K3" s="255">
        <v>14876</v>
      </c>
      <c r="L3" s="256">
        <v>75</v>
      </c>
      <c r="M3" s="342">
        <v>61</v>
      </c>
      <c r="N3" s="342">
        <v>168</v>
      </c>
      <c r="O3" s="342">
        <v>21.612811791383223</v>
      </c>
      <c r="P3" s="210">
        <v>1.6923131643291578</v>
      </c>
      <c r="Q3" s="208">
        <v>1</v>
      </c>
      <c r="R3" s="61">
        <v>115</v>
      </c>
      <c r="S3" s="61">
        <v>55</v>
      </c>
      <c r="T3" s="61">
        <v>0</v>
      </c>
      <c r="U3" s="62">
        <v>4</v>
      </c>
      <c r="V3" s="331">
        <v>0</v>
      </c>
      <c r="W3" s="331"/>
      <c r="X3" s="114">
        <v>1</v>
      </c>
      <c r="Y3" s="335">
        <v>0</v>
      </c>
      <c r="Z3" s="114">
        <v>0</v>
      </c>
      <c r="AA3" s="114">
        <v>0</v>
      </c>
      <c r="AB3" s="329">
        <v>0</v>
      </c>
      <c r="AC3" s="328">
        <v>0</v>
      </c>
      <c r="AD3" s="61"/>
      <c r="AE3" s="133"/>
      <c r="AF3" s="61"/>
      <c r="AG3" s="592">
        <v>108</v>
      </c>
      <c r="AH3" s="602">
        <v>0.68</v>
      </c>
      <c r="AI3" s="603">
        <v>84</v>
      </c>
      <c r="AJ3" s="603">
        <v>1</v>
      </c>
      <c r="AK3" s="602">
        <v>9.8000000000000007</v>
      </c>
      <c r="AL3" s="603">
        <v>30</v>
      </c>
      <c r="AM3" s="603"/>
      <c r="AN3" s="605">
        <v>2032</v>
      </c>
      <c r="AO3" s="214">
        <v>7.6167758086983728</v>
      </c>
      <c r="AP3" s="212">
        <v>95</v>
      </c>
      <c r="AQ3" s="212">
        <v>38</v>
      </c>
      <c r="AR3" s="212">
        <v>46</v>
      </c>
      <c r="AS3" s="212">
        <v>55</v>
      </c>
      <c r="AT3" s="215">
        <v>2.86</v>
      </c>
      <c r="AU3" s="212">
        <v>213</v>
      </c>
      <c r="AV3" s="556">
        <v>42317</v>
      </c>
      <c r="AW3" s="557">
        <v>42313</v>
      </c>
      <c r="AX3" s="211">
        <v>0.68</v>
      </c>
      <c r="AY3" s="211">
        <v>23</v>
      </c>
      <c r="AZ3" s="211"/>
      <c r="BA3" s="602">
        <v>136</v>
      </c>
      <c r="BB3" s="558">
        <v>42318</v>
      </c>
      <c r="BC3" s="65">
        <v>34.58</v>
      </c>
      <c r="BD3" s="217">
        <v>1959</v>
      </c>
      <c r="BE3" s="66">
        <v>34.58</v>
      </c>
      <c r="BF3" s="218">
        <v>173.36511810017984</v>
      </c>
      <c r="BG3" s="66">
        <v>110.5</v>
      </c>
      <c r="BH3" s="68">
        <v>1.5388249889379038</v>
      </c>
      <c r="BI3" s="219">
        <v>1.5388249889379038</v>
      </c>
      <c r="BJ3" s="219">
        <v>2.238961719780701</v>
      </c>
      <c r="BK3" s="219">
        <v>2.0433622780211294</v>
      </c>
      <c r="BL3" s="66">
        <v>2.42</v>
      </c>
      <c r="BM3" s="66">
        <v>0.8</v>
      </c>
      <c r="BN3" s="66">
        <v>50</v>
      </c>
      <c r="BO3" s="66">
        <v>0.84</v>
      </c>
      <c r="BP3" s="571">
        <v>1597</v>
      </c>
      <c r="BQ3" s="66">
        <v>37</v>
      </c>
      <c r="BR3" s="66">
        <v>619</v>
      </c>
      <c r="BS3" s="66">
        <v>48</v>
      </c>
      <c r="BT3" s="66">
        <v>41</v>
      </c>
      <c r="BU3" s="69">
        <v>42313</v>
      </c>
      <c r="BV3" s="61" t="s">
        <v>387</v>
      </c>
      <c r="BW3" s="61">
        <v>0</v>
      </c>
      <c r="BX3" s="61">
        <v>1</v>
      </c>
      <c r="BY3" s="61"/>
      <c r="BZ3" s="61">
        <v>0</v>
      </c>
      <c r="CA3" s="61"/>
      <c r="CB3" s="61"/>
      <c r="CC3" s="61"/>
      <c r="CD3" s="208">
        <v>0</v>
      </c>
      <c r="CE3" s="220">
        <v>0</v>
      </c>
      <c r="CF3" s="220">
        <v>0</v>
      </c>
      <c r="CG3" s="220">
        <v>0</v>
      </c>
      <c r="CH3" s="220">
        <v>0</v>
      </c>
      <c r="CI3" s="220">
        <v>0</v>
      </c>
      <c r="CJ3" s="220">
        <v>0</v>
      </c>
      <c r="CK3" s="114">
        <v>1</v>
      </c>
      <c r="CL3" s="114">
        <v>0</v>
      </c>
      <c r="CM3" s="114">
        <v>0</v>
      </c>
      <c r="CN3" s="114">
        <v>0</v>
      </c>
      <c r="CO3" s="114">
        <v>0</v>
      </c>
      <c r="CP3" s="114">
        <v>0</v>
      </c>
      <c r="CQ3" s="326">
        <v>0</v>
      </c>
      <c r="CR3" s="326">
        <v>0</v>
      </c>
      <c r="CS3" s="326">
        <v>0</v>
      </c>
      <c r="CT3" s="326">
        <v>0</v>
      </c>
      <c r="CU3" s="326">
        <v>0</v>
      </c>
      <c r="CV3" s="326">
        <v>0</v>
      </c>
      <c r="CW3" s="299"/>
      <c r="CX3" s="299"/>
      <c r="CY3" s="299"/>
      <c r="CZ3" s="299"/>
      <c r="DA3" s="221"/>
      <c r="DB3" s="221"/>
      <c r="DC3" s="221"/>
      <c r="DD3" s="221"/>
      <c r="DE3" s="221"/>
      <c r="DF3" s="61">
        <v>0</v>
      </c>
      <c r="DG3" s="90">
        <v>0</v>
      </c>
      <c r="DH3" s="61"/>
      <c r="DI3" s="61"/>
      <c r="DJ3" s="61"/>
      <c r="DK3" s="90">
        <v>1</v>
      </c>
      <c r="DL3" s="90">
        <v>1</v>
      </c>
      <c r="DM3" s="90">
        <v>1</v>
      </c>
      <c r="DN3" s="61" t="s">
        <v>388</v>
      </c>
      <c r="DO3" s="254">
        <v>1</v>
      </c>
      <c r="DP3" s="208">
        <v>0</v>
      </c>
      <c r="DQ3" s="208">
        <v>0</v>
      </c>
      <c r="DR3" s="208">
        <v>0</v>
      </c>
      <c r="DS3" s="208">
        <v>1</v>
      </c>
      <c r="DT3" s="212">
        <v>1</v>
      </c>
      <c r="DU3" s="208">
        <v>1</v>
      </c>
      <c r="DV3" s="208">
        <v>0</v>
      </c>
      <c r="DW3" s="208">
        <v>0</v>
      </c>
      <c r="DX3" s="208">
        <v>0</v>
      </c>
      <c r="DY3" s="208">
        <v>0</v>
      </c>
      <c r="DZ3" s="206">
        <v>0</v>
      </c>
      <c r="EC3" s="223">
        <v>0</v>
      </c>
      <c r="ED3" s="223">
        <v>0</v>
      </c>
      <c r="EE3" s="223">
        <v>97</v>
      </c>
      <c r="EF3" s="223"/>
      <c r="EH3" s="258">
        <v>42320</v>
      </c>
      <c r="EI3" s="133">
        <v>0.93</v>
      </c>
      <c r="EJ3" s="225">
        <v>41</v>
      </c>
      <c r="EK3" s="225">
        <v>64</v>
      </c>
      <c r="EL3" s="225"/>
      <c r="EM3" s="225" t="s">
        <v>381</v>
      </c>
      <c r="EN3" s="225"/>
      <c r="EO3" s="133" t="s">
        <v>389</v>
      </c>
      <c r="EP3" s="259">
        <v>2</v>
      </c>
      <c r="EQ3" s="135">
        <v>42318</v>
      </c>
      <c r="ER3" s="164" t="s">
        <v>383</v>
      </c>
      <c r="ES3" s="61">
        <v>115</v>
      </c>
      <c r="ET3" s="61">
        <v>55</v>
      </c>
      <c r="EU3" s="61">
        <v>65</v>
      </c>
      <c r="EV3" s="133">
        <v>0</v>
      </c>
      <c r="EW3" s="133"/>
      <c r="EX3" s="61">
        <v>9</v>
      </c>
      <c r="EY3" s="61">
        <v>9</v>
      </c>
      <c r="EZ3" s="61">
        <v>49</v>
      </c>
      <c r="FA3" s="61">
        <v>33</v>
      </c>
      <c r="FB3" s="61">
        <v>12</v>
      </c>
      <c r="FC3" s="61">
        <v>15</v>
      </c>
      <c r="FD3" s="61">
        <v>46</v>
      </c>
      <c r="FE3" s="61">
        <v>21</v>
      </c>
      <c r="FF3" s="61">
        <v>32</v>
      </c>
      <c r="FG3" s="61">
        <v>90</v>
      </c>
      <c r="FH3" s="61">
        <v>405</v>
      </c>
      <c r="FI3" s="91">
        <v>90</v>
      </c>
      <c r="FJ3" s="91">
        <v>405</v>
      </c>
      <c r="FK3" s="227">
        <v>103.05</v>
      </c>
      <c r="FL3" s="227">
        <v>60.892984922710554</v>
      </c>
      <c r="FM3" s="228">
        <v>126.30000000000001</v>
      </c>
      <c r="FN3" s="228">
        <v>57.150000000000006</v>
      </c>
      <c r="FO3" s="228">
        <v>74.631576863060104</v>
      </c>
      <c r="FP3" s="228">
        <v>33.770345350149526</v>
      </c>
      <c r="FQ3" s="228">
        <v>54.750593824228034</v>
      </c>
      <c r="FR3" s="228"/>
      <c r="FS3" s="193">
        <v>0</v>
      </c>
      <c r="FT3" s="230">
        <v>82</v>
      </c>
      <c r="FU3" s="230">
        <v>82</v>
      </c>
      <c r="FV3" s="230">
        <v>240</v>
      </c>
      <c r="FW3" s="229">
        <v>5</v>
      </c>
      <c r="FX3" s="229">
        <v>6.6</v>
      </c>
      <c r="FY3" s="229">
        <v>16.399999999999999</v>
      </c>
      <c r="FZ3" s="229">
        <v>1</v>
      </c>
      <c r="GA3" s="133">
        <v>29.4</v>
      </c>
      <c r="GB3" s="129">
        <v>20</v>
      </c>
      <c r="GC3" s="238">
        <v>10.1</v>
      </c>
      <c r="GD3" s="238">
        <v>4.0999999999999996</v>
      </c>
      <c r="GE3" s="238">
        <v>159</v>
      </c>
      <c r="GF3" s="238">
        <v>92.8</v>
      </c>
      <c r="GG3" s="238">
        <v>34</v>
      </c>
      <c r="GH3" s="133">
        <v>0</v>
      </c>
      <c r="GI3" s="133">
        <v>1</v>
      </c>
      <c r="GJ3" s="133">
        <v>1</v>
      </c>
      <c r="GK3" s="133">
        <v>1</v>
      </c>
      <c r="GL3" s="231">
        <v>37</v>
      </c>
      <c r="GM3" s="133">
        <v>0</v>
      </c>
      <c r="GN3" s="133">
        <v>0</v>
      </c>
      <c r="GO3" s="133">
        <v>0</v>
      </c>
      <c r="GP3" s="133">
        <v>0</v>
      </c>
      <c r="GQ3" s="61">
        <v>83.6</v>
      </c>
      <c r="GR3" s="106">
        <v>49.399840267235348</v>
      </c>
      <c r="GS3" s="111">
        <v>0.38490566037735846</v>
      </c>
      <c r="GT3" s="61">
        <v>0</v>
      </c>
      <c r="GU3" s="111">
        <v>0.46875</v>
      </c>
      <c r="GV3" s="62">
        <v>0</v>
      </c>
      <c r="GW3" s="106">
        <v>13.9</v>
      </c>
      <c r="GX3" s="61">
        <v>0</v>
      </c>
      <c r="GY3" s="106">
        <v>30</v>
      </c>
      <c r="GZ3" s="61">
        <v>0</v>
      </c>
      <c r="HA3" s="745">
        <v>47</v>
      </c>
      <c r="HB3" s="133">
        <v>16</v>
      </c>
      <c r="HC3" s="133">
        <v>0.42</v>
      </c>
      <c r="HD3" s="61">
        <v>1</v>
      </c>
      <c r="HE3" s="236">
        <v>92.260206999999994</v>
      </c>
      <c r="HF3" s="236">
        <v>96.873216999999997</v>
      </c>
      <c r="HG3" s="144">
        <v>56.589861999999997</v>
      </c>
      <c r="HH3" s="236">
        <v>154.316666</v>
      </c>
      <c r="HI3" s="125">
        <v>90.146265999999997</v>
      </c>
      <c r="HJ3" s="236">
        <v>71.086297000000002</v>
      </c>
      <c r="HK3" s="144">
        <v>41.526066999999998</v>
      </c>
      <c r="HL3" s="236">
        <v>83.230368999999996</v>
      </c>
      <c r="HM3" s="144">
        <v>48.620199</v>
      </c>
      <c r="HN3" s="236">
        <v>53.93479</v>
      </c>
      <c r="HO3" s="144">
        <v>4.9105920000000003</v>
      </c>
      <c r="HP3" s="144">
        <v>2.868592</v>
      </c>
      <c r="HQ3" s="236">
        <v>146.346191</v>
      </c>
      <c r="HR3" s="144">
        <v>85.490200000000002</v>
      </c>
      <c r="HS3" s="236">
        <v>67.892071000000001</v>
      </c>
      <c r="HT3" s="144">
        <v>39.660114999999998</v>
      </c>
      <c r="HU3" s="236">
        <v>78.454120000000003</v>
      </c>
      <c r="HV3" s="144">
        <v>45.830084999999997</v>
      </c>
      <c r="HW3" s="236">
        <v>53.608584</v>
      </c>
      <c r="HX3" s="144">
        <v>0</v>
      </c>
      <c r="HY3" s="237">
        <v>0.62775602604063518</v>
      </c>
      <c r="HZ3" s="238">
        <v>37.5</v>
      </c>
      <c r="IA3" s="237">
        <v>7.8</v>
      </c>
      <c r="IB3" s="237">
        <v>33</v>
      </c>
      <c r="IC3" s="237">
        <v>6.3</v>
      </c>
      <c r="ID3" s="237">
        <v>25.6</v>
      </c>
      <c r="IE3" s="237">
        <v>5.9</v>
      </c>
      <c r="IF3" s="237">
        <v>132.84615384615387</v>
      </c>
      <c r="IG3" s="237">
        <v>78.499746173643231</v>
      </c>
      <c r="IH3" s="133"/>
      <c r="II3" s="161">
        <v>0.27</v>
      </c>
      <c r="IJ3" s="161">
        <v>1148</v>
      </c>
      <c r="IK3" s="161">
        <v>1082</v>
      </c>
      <c r="IL3" s="161">
        <v>1062</v>
      </c>
      <c r="IM3" s="161">
        <v>1250</v>
      </c>
      <c r="IN3" s="161">
        <v>1204</v>
      </c>
      <c r="IO3" s="161">
        <v>1133</v>
      </c>
      <c r="IP3" s="161"/>
      <c r="IQ3" s="106">
        <v>1146.5</v>
      </c>
      <c r="IR3" s="161">
        <v>1828</v>
      </c>
      <c r="IS3" s="161">
        <v>362</v>
      </c>
      <c r="IT3" s="161">
        <v>367</v>
      </c>
      <c r="IU3" s="161">
        <v>354</v>
      </c>
      <c r="IV3" s="61"/>
      <c r="IW3" s="161">
        <v>348</v>
      </c>
      <c r="IX3" s="161">
        <v>350</v>
      </c>
      <c r="IY3" s="161"/>
      <c r="IZ3" s="106">
        <v>356.2</v>
      </c>
      <c r="JA3" s="161">
        <v>210</v>
      </c>
      <c r="JB3" s="240">
        <v>33.516899466478549</v>
      </c>
      <c r="JC3" s="241">
        <v>1</v>
      </c>
      <c r="JD3" s="90">
        <v>1</v>
      </c>
      <c r="JE3" s="260">
        <v>3</v>
      </c>
      <c r="JF3" s="261">
        <v>0</v>
      </c>
      <c r="JG3" s="261"/>
      <c r="JH3" s="90">
        <v>1</v>
      </c>
      <c r="JI3" s="90">
        <v>1</v>
      </c>
      <c r="JJ3" s="90"/>
      <c r="JK3" s="90">
        <v>1</v>
      </c>
      <c r="JL3" s="61" t="s">
        <v>388</v>
      </c>
      <c r="JM3" s="262"/>
      <c r="JN3" s="198">
        <v>2</v>
      </c>
      <c r="JO3" s="244">
        <v>42317</v>
      </c>
      <c r="JP3" s="69">
        <v>43272</v>
      </c>
      <c r="JQ3" s="201">
        <v>0</v>
      </c>
      <c r="JR3" s="69">
        <v>43272</v>
      </c>
      <c r="JS3" s="245">
        <v>31</v>
      </c>
      <c r="JT3" s="243">
        <v>0</v>
      </c>
      <c r="JU3" s="69">
        <v>43272</v>
      </c>
      <c r="JV3" s="245">
        <v>31</v>
      </c>
      <c r="JW3" s="243">
        <v>0</v>
      </c>
      <c r="JX3" s="246">
        <v>43272</v>
      </c>
      <c r="JY3" s="245">
        <v>31</v>
      </c>
      <c r="JZ3" s="245">
        <v>31</v>
      </c>
      <c r="KA3" s="245">
        <v>955</v>
      </c>
      <c r="KB3" s="247"/>
      <c r="KC3" s="245"/>
      <c r="KD3" s="248"/>
      <c r="KE3" s="63">
        <v>0</v>
      </c>
      <c r="KF3" s="263">
        <v>1</v>
      </c>
      <c r="KG3" s="263" t="s">
        <v>390</v>
      </c>
      <c r="KH3" s="250">
        <v>116</v>
      </c>
      <c r="KI3" s="250">
        <v>54</v>
      </c>
      <c r="KJ3" s="250">
        <v>53.2</v>
      </c>
      <c r="KK3" s="251">
        <v>-16.899999999999999</v>
      </c>
      <c r="KL3" s="250">
        <v>-13.8</v>
      </c>
      <c r="KM3" s="250">
        <v>71.12</v>
      </c>
      <c r="KN3" s="250">
        <v>41.2</v>
      </c>
      <c r="KO3" s="250">
        <v>4.2</v>
      </c>
      <c r="KP3" s="250">
        <v>1</v>
      </c>
      <c r="KQ3" s="250">
        <v>0</v>
      </c>
      <c r="KR3" s="92"/>
      <c r="KS3" s="93">
        <v>0.38490566037735846</v>
      </c>
      <c r="KT3" s="264">
        <v>47</v>
      </c>
      <c r="KU3" s="265">
        <v>37.799999999999997</v>
      </c>
      <c r="KV3" s="264">
        <v>-20.98</v>
      </c>
      <c r="KW3" s="265">
        <v>-26.2</v>
      </c>
      <c r="KX3" s="265">
        <v>-23.6</v>
      </c>
      <c r="KY3" s="265">
        <v>401</v>
      </c>
      <c r="KZ3" s="265">
        <v>-19.7</v>
      </c>
      <c r="LA3" s="265">
        <v>-19.100000000000001</v>
      </c>
      <c r="LB3" s="265">
        <v>502</v>
      </c>
      <c r="LC3" s="265">
        <v>-22.6</v>
      </c>
      <c r="LD3" s="265">
        <v>-21.4</v>
      </c>
      <c r="LE3" s="265">
        <v>421</v>
      </c>
      <c r="LF3" s="118">
        <v>42318</v>
      </c>
      <c r="LG3" s="454">
        <v>0</v>
      </c>
      <c r="LH3" s="454"/>
      <c r="LI3" s="455">
        <v>47</v>
      </c>
      <c r="LJ3" s="455">
        <v>36.909999999999997</v>
      </c>
      <c r="LK3" s="455">
        <v>-18.11</v>
      </c>
      <c r="LL3" s="455">
        <v>-22.2</v>
      </c>
      <c r="LM3" s="455">
        <v>-19.100000000000001</v>
      </c>
      <c r="LN3" s="455">
        <v>341</v>
      </c>
      <c r="LO3" s="455">
        <v>-17.899999999999999</v>
      </c>
      <c r="LP3" s="455">
        <v>-17.2</v>
      </c>
      <c r="LQ3" s="455">
        <v>341</v>
      </c>
      <c r="LR3" s="455">
        <v>-20</v>
      </c>
      <c r="LS3" s="455">
        <v>-18.2</v>
      </c>
      <c r="LT3" s="455">
        <v>341</v>
      </c>
      <c r="LU3" s="500">
        <v>39.54</v>
      </c>
      <c r="LV3" s="693">
        <v>-22.89</v>
      </c>
      <c r="LW3" s="500">
        <v>-17.100000000000001</v>
      </c>
      <c r="LX3" s="500">
        <v>1</v>
      </c>
      <c r="LY3" s="500">
        <v>-15.8</v>
      </c>
      <c r="LZ3" s="500">
        <v>2</v>
      </c>
      <c r="MA3" s="690">
        <v>53.608584</v>
      </c>
      <c r="MB3" s="455"/>
      <c r="MD3" s="253">
        <v>16</v>
      </c>
      <c r="ME3" s="274"/>
      <c r="MF3" s="581">
        <v>2</v>
      </c>
      <c r="MG3" s="135">
        <v>42313</v>
      </c>
      <c r="MJ3" s="584">
        <v>23.4603</v>
      </c>
      <c r="MR3" s="135"/>
      <c r="MS3" s="585"/>
      <c r="MT3" s="585"/>
      <c r="MU3" s="133">
        <v>0</v>
      </c>
      <c r="MV3" s="585"/>
      <c r="MW3" s="585"/>
      <c r="MX3" s="585"/>
      <c r="MY3" s="585"/>
      <c r="MZ3" s="585"/>
      <c r="NA3" s="238">
        <v>2032</v>
      </c>
      <c r="NB3" s="133">
        <v>16</v>
      </c>
      <c r="NC3" s="238">
        <v>6</v>
      </c>
      <c r="NE3" s="876">
        <v>2</v>
      </c>
      <c r="NF3" s="877" t="s">
        <v>64</v>
      </c>
      <c r="NG3" s="877" t="s">
        <v>64</v>
      </c>
      <c r="NH3" s="877" t="s">
        <v>64</v>
      </c>
      <c r="NI3" s="877" t="s">
        <v>64</v>
      </c>
      <c r="NJ3" s="877" t="s">
        <v>64</v>
      </c>
      <c r="NK3" s="877" t="s">
        <v>64</v>
      </c>
      <c r="NL3" s="877" t="s">
        <v>64</v>
      </c>
      <c r="NM3" s="877" t="s">
        <v>64</v>
      </c>
      <c r="NN3" s="877" t="s">
        <v>64</v>
      </c>
      <c r="NO3" s="877" t="s">
        <v>64</v>
      </c>
      <c r="NP3" s="877" t="s">
        <v>64</v>
      </c>
      <c r="NQ3" s="877" t="s">
        <v>64</v>
      </c>
      <c r="NR3" s="877" t="s">
        <v>64</v>
      </c>
      <c r="NS3" s="877" t="s">
        <v>64</v>
      </c>
      <c r="NT3" s="877" t="s">
        <v>64</v>
      </c>
      <c r="NU3" s="877" t="s">
        <v>64</v>
      </c>
      <c r="NV3" s="877" t="s">
        <v>64</v>
      </c>
      <c r="NW3" s="877" t="s">
        <v>64</v>
      </c>
      <c r="NX3" s="877" t="s">
        <v>64</v>
      </c>
      <c r="NY3" s="877" t="s">
        <v>64</v>
      </c>
      <c r="NZ3" s="877" t="s">
        <v>64</v>
      </c>
      <c r="OA3" s="877" t="s">
        <v>64</v>
      </c>
      <c r="OB3" s="877" t="s">
        <v>64</v>
      </c>
      <c r="OC3" s="877" t="s">
        <v>64</v>
      </c>
      <c r="OD3" s="877" t="s">
        <v>64</v>
      </c>
      <c r="OE3" s="877" t="s">
        <v>64</v>
      </c>
      <c r="OF3" s="877" t="s">
        <v>64</v>
      </c>
      <c r="OG3" s="877" t="s">
        <v>64</v>
      </c>
      <c r="OH3" s="877" t="s">
        <v>64</v>
      </c>
      <c r="OI3" s="877" t="s">
        <v>64</v>
      </c>
      <c r="OJ3" s="877" t="s">
        <v>64</v>
      </c>
      <c r="OK3" s="877" t="s">
        <v>64</v>
      </c>
      <c r="OL3" s="877" t="s">
        <v>64</v>
      </c>
      <c r="OM3" s="877" t="s">
        <v>64</v>
      </c>
    </row>
    <row r="4" spans="1:403" s="221" customFormat="1" ht="16.5" customHeight="1" x14ac:dyDescent="0.25">
      <c r="A4" s="455">
        <v>3</v>
      </c>
      <c r="B4" s="221">
        <v>0</v>
      </c>
      <c r="C4" s="221">
        <v>0</v>
      </c>
      <c r="D4" s="206">
        <v>2</v>
      </c>
      <c r="E4" s="267">
        <v>3</v>
      </c>
      <c r="F4" s="896">
        <v>3</v>
      </c>
      <c r="G4" s="61">
        <v>3</v>
      </c>
      <c r="H4" s="898"/>
      <c r="I4" s="232" t="s">
        <v>391</v>
      </c>
      <c r="J4" s="641" t="s">
        <v>392</v>
      </c>
      <c r="K4" s="69">
        <v>9295</v>
      </c>
      <c r="L4" s="256">
        <v>89</v>
      </c>
      <c r="M4" s="342">
        <v>64</v>
      </c>
      <c r="N4" s="342">
        <v>159</v>
      </c>
      <c r="O4" s="342">
        <v>25.315454293738377</v>
      </c>
      <c r="P4" s="210">
        <v>1.659608795204139</v>
      </c>
      <c r="Q4" s="208">
        <v>1</v>
      </c>
      <c r="R4" s="61">
        <v>160</v>
      </c>
      <c r="S4" s="61">
        <v>90</v>
      </c>
      <c r="T4" s="61">
        <v>0</v>
      </c>
      <c r="U4" s="62">
        <v>2</v>
      </c>
      <c r="V4" s="325">
        <v>1</v>
      </c>
      <c r="W4" s="325">
        <v>2</v>
      </c>
      <c r="X4" s="325">
        <v>1</v>
      </c>
      <c r="Y4" s="115">
        <v>0</v>
      </c>
      <c r="Z4" s="325">
        <v>1</v>
      </c>
      <c r="AA4" s="325">
        <v>0</v>
      </c>
      <c r="AB4" s="329">
        <v>0</v>
      </c>
      <c r="AC4" s="328">
        <v>0</v>
      </c>
      <c r="AD4" s="61"/>
      <c r="AE4" s="61"/>
      <c r="AF4" s="61"/>
      <c r="AG4" s="592">
        <v>128</v>
      </c>
      <c r="AH4" s="602">
        <v>1.86</v>
      </c>
      <c r="AI4" s="603">
        <v>25</v>
      </c>
      <c r="AJ4" s="603">
        <v>0</v>
      </c>
      <c r="AK4" s="602">
        <v>11</v>
      </c>
      <c r="AL4" s="603">
        <v>33</v>
      </c>
      <c r="AM4" s="603"/>
      <c r="AN4" s="605">
        <v>320</v>
      </c>
      <c r="AO4" s="214">
        <v>5.768320995793772</v>
      </c>
      <c r="AP4" s="212">
        <v>233</v>
      </c>
      <c r="AQ4" s="212">
        <v>146</v>
      </c>
      <c r="AR4" s="212">
        <v>58</v>
      </c>
      <c r="AS4" s="212">
        <v>143</v>
      </c>
      <c r="AT4" s="215">
        <v>2.33</v>
      </c>
      <c r="AU4" s="212"/>
      <c r="AV4" s="556">
        <v>42109</v>
      </c>
      <c r="AW4" s="557">
        <v>42109</v>
      </c>
      <c r="AX4" s="211">
        <v>1.86</v>
      </c>
      <c r="AY4" s="211">
        <v>67</v>
      </c>
      <c r="AZ4" s="211"/>
      <c r="BA4" s="602">
        <v>140</v>
      </c>
      <c r="BB4" s="558">
        <v>42109</v>
      </c>
      <c r="BC4" s="65">
        <v>21.16</v>
      </c>
      <c r="BD4" s="217">
        <v>1183</v>
      </c>
      <c r="BE4" s="66">
        <v>21.16</v>
      </c>
      <c r="BF4" s="218">
        <v>549.87149616455042</v>
      </c>
      <c r="BG4" s="66">
        <v>137.30000000000001</v>
      </c>
      <c r="BH4" s="68">
        <v>1.3255156633631482</v>
      </c>
      <c r="BI4" s="219">
        <v>1.3255156633631482</v>
      </c>
      <c r="BJ4" s="219">
        <v>2.7402612076264297</v>
      </c>
      <c r="BK4" s="219">
        <v>2.137670537236755</v>
      </c>
      <c r="BL4" s="66">
        <v>2.21</v>
      </c>
      <c r="BM4" s="66">
        <v>1.65</v>
      </c>
      <c r="BN4" s="66">
        <v>52</v>
      </c>
      <c r="BO4" s="66">
        <v>0.84</v>
      </c>
      <c r="BP4" s="571">
        <v>272.2</v>
      </c>
      <c r="BQ4" s="66">
        <v>49</v>
      </c>
      <c r="BR4" s="66">
        <v>21</v>
      </c>
      <c r="BS4" s="66">
        <v>31</v>
      </c>
      <c r="BT4" s="66">
        <v>34</v>
      </c>
      <c r="BU4" s="69" t="s">
        <v>393</v>
      </c>
      <c r="BV4" s="61" t="s">
        <v>394</v>
      </c>
      <c r="BW4" s="61">
        <v>0</v>
      </c>
      <c r="BX4" s="61"/>
      <c r="BY4" s="61"/>
      <c r="BZ4" s="31">
        <v>1</v>
      </c>
      <c r="CA4" s="94" t="s">
        <v>395</v>
      </c>
      <c r="CB4" s="61">
        <v>0</v>
      </c>
      <c r="CC4" s="61" t="s">
        <v>396</v>
      </c>
      <c r="CD4" s="208">
        <v>0</v>
      </c>
      <c r="CE4" s="220">
        <v>0</v>
      </c>
      <c r="CF4" s="220">
        <v>0</v>
      </c>
      <c r="CG4" s="220">
        <v>0</v>
      </c>
      <c r="CH4" s="220">
        <v>1</v>
      </c>
      <c r="CI4" s="220">
        <v>0</v>
      </c>
      <c r="CJ4" s="220"/>
      <c r="CK4" s="114">
        <v>1</v>
      </c>
      <c r="CL4" s="114">
        <v>0</v>
      </c>
      <c r="CM4" s="114">
        <v>1</v>
      </c>
      <c r="CN4" s="114">
        <v>0</v>
      </c>
      <c r="CO4" s="114">
        <v>1</v>
      </c>
      <c r="CP4" s="114">
        <v>1</v>
      </c>
      <c r="CQ4" s="326">
        <v>0</v>
      </c>
      <c r="CR4" s="326">
        <v>0</v>
      </c>
      <c r="CS4" s="326">
        <v>0</v>
      </c>
      <c r="CT4" s="326">
        <v>0</v>
      </c>
      <c r="CU4" s="326">
        <v>0</v>
      </c>
      <c r="CV4" s="326"/>
      <c r="CW4" s="299"/>
      <c r="CX4" s="299"/>
      <c r="CY4" s="299"/>
      <c r="CZ4" s="299"/>
      <c r="DF4" s="61">
        <v>0</v>
      </c>
      <c r="DG4" s="90">
        <v>1</v>
      </c>
      <c r="DH4" s="61">
        <v>2012</v>
      </c>
      <c r="DI4" s="61">
        <v>0</v>
      </c>
      <c r="DJ4" s="61"/>
      <c r="DK4" s="90">
        <v>1</v>
      </c>
      <c r="DL4" s="90">
        <v>0</v>
      </c>
      <c r="DM4" s="90"/>
      <c r="DN4" s="61"/>
      <c r="DO4" s="61">
        <v>0</v>
      </c>
      <c r="DP4" s="208">
        <v>0</v>
      </c>
      <c r="DQ4" s="208">
        <v>0</v>
      </c>
      <c r="DR4" s="208">
        <v>0</v>
      </c>
      <c r="DS4" s="208">
        <v>1</v>
      </c>
      <c r="DT4" s="212">
        <v>1</v>
      </c>
      <c r="DU4" s="208">
        <v>1</v>
      </c>
      <c r="DV4" s="208">
        <v>0</v>
      </c>
      <c r="DW4" s="208">
        <v>0</v>
      </c>
      <c r="DX4" s="208">
        <v>0</v>
      </c>
      <c r="DY4" s="208">
        <v>0</v>
      </c>
      <c r="DZ4" s="206">
        <v>0</v>
      </c>
      <c r="EC4" s="223">
        <v>1</v>
      </c>
      <c r="ED4" s="223"/>
      <c r="EE4" s="223"/>
      <c r="EF4" s="223"/>
      <c r="EH4" s="266">
        <v>42109</v>
      </c>
      <c r="EI4" s="133">
        <v>1.46</v>
      </c>
      <c r="EJ4" s="225">
        <v>100</v>
      </c>
      <c r="EK4" s="225">
        <v>69</v>
      </c>
      <c r="EL4" s="225"/>
      <c r="EM4" s="225">
        <v>103</v>
      </c>
      <c r="EN4" s="225">
        <v>94</v>
      </c>
      <c r="EO4" s="133" t="s">
        <v>397</v>
      </c>
      <c r="EP4" s="267">
        <v>3</v>
      </c>
      <c r="EQ4" s="135">
        <v>42109</v>
      </c>
      <c r="ER4" s="268" t="s">
        <v>383</v>
      </c>
      <c r="ES4" s="61">
        <v>160</v>
      </c>
      <c r="ET4" s="61">
        <v>90</v>
      </c>
      <c r="EU4" s="61">
        <v>60</v>
      </c>
      <c r="EV4" s="61">
        <v>0</v>
      </c>
      <c r="EW4" s="61"/>
      <c r="EX4" s="61">
        <v>10</v>
      </c>
      <c r="EY4" s="61">
        <v>10</v>
      </c>
      <c r="EZ4" s="61">
        <v>44</v>
      </c>
      <c r="FA4" s="61">
        <v>22</v>
      </c>
      <c r="FB4" s="61">
        <v>16</v>
      </c>
      <c r="FC4" s="61">
        <v>21</v>
      </c>
      <c r="FD4" s="61">
        <v>45</v>
      </c>
      <c r="FE4" s="61">
        <v>21</v>
      </c>
      <c r="FF4" s="61">
        <v>30</v>
      </c>
      <c r="FG4" s="61">
        <v>150</v>
      </c>
      <c r="FH4" s="61">
        <v>340</v>
      </c>
      <c r="FI4" s="91">
        <v>150</v>
      </c>
      <c r="FJ4" s="91">
        <v>340</v>
      </c>
      <c r="FK4" s="227">
        <v>89.65</v>
      </c>
      <c r="FL4" s="227">
        <v>54.018754455306848</v>
      </c>
      <c r="FM4" s="228">
        <v>103.6</v>
      </c>
      <c r="FN4" s="228">
        <v>34.6</v>
      </c>
      <c r="FO4" s="228">
        <v>62.424349822306617</v>
      </c>
      <c r="FP4" s="228">
        <v>20.848286716716306</v>
      </c>
      <c r="FQ4" s="228">
        <v>66.602316602316606</v>
      </c>
      <c r="FR4" s="228"/>
      <c r="FS4" s="193">
        <v>0</v>
      </c>
      <c r="FT4" s="230">
        <v>67</v>
      </c>
      <c r="FU4" s="230">
        <v>97.2</v>
      </c>
      <c r="FV4" s="230">
        <v>310</v>
      </c>
      <c r="FW4" s="229">
        <v>5.2</v>
      </c>
      <c r="FX4" s="229">
        <v>5.04</v>
      </c>
      <c r="FY4" s="229">
        <v>12.884615384615385</v>
      </c>
      <c r="FZ4" s="229">
        <v>0.68930041152263377</v>
      </c>
      <c r="GA4" s="133">
        <v>36.6</v>
      </c>
      <c r="GB4" s="129">
        <v>22.6</v>
      </c>
      <c r="GC4" s="238">
        <v>3.2</v>
      </c>
      <c r="GD4" s="238">
        <v>1.9</v>
      </c>
      <c r="GE4" s="238">
        <v>90.1</v>
      </c>
      <c r="GF4" s="238">
        <v>65.8</v>
      </c>
      <c r="GG4" s="238">
        <v>22.9</v>
      </c>
      <c r="GH4" s="133">
        <v>0</v>
      </c>
      <c r="GI4" s="133">
        <v>1</v>
      </c>
      <c r="GJ4" s="133">
        <v>1</v>
      </c>
      <c r="GK4" s="133">
        <v>0</v>
      </c>
      <c r="GL4" s="231">
        <v>20</v>
      </c>
      <c r="GM4" s="133">
        <v>0</v>
      </c>
      <c r="GN4" s="133">
        <v>0</v>
      </c>
      <c r="GO4" s="133">
        <v>0</v>
      </c>
      <c r="GP4" s="133">
        <v>0</v>
      </c>
      <c r="GQ4" s="61">
        <v>45.900000000000006</v>
      </c>
      <c r="GR4" s="106">
        <v>27.657120239805735</v>
      </c>
      <c r="GS4" s="111">
        <v>0.6071428571428571</v>
      </c>
      <c r="GT4" s="61">
        <v>0</v>
      </c>
      <c r="GU4" s="111">
        <v>0.95833333333333337</v>
      </c>
      <c r="GV4" s="62">
        <v>1</v>
      </c>
      <c r="GW4" s="106">
        <v>14.6</v>
      </c>
      <c r="GX4" s="61">
        <v>0</v>
      </c>
      <c r="GY4" s="106">
        <v>22</v>
      </c>
      <c r="GZ4" s="61">
        <v>0</v>
      </c>
      <c r="HA4" s="745">
        <v>25</v>
      </c>
      <c r="HB4" s="133">
        <v>14</v>
      </c>
      <c r="HC4" s="133">
        <v>0.38</v>
      </c>
      <c r="HD4" s="61">
        <v>1</v>
      </c>
      <c r="HE4" s="236">
        <v>80.933222000000001</v>
      </c>
      <c r="HF4" s="236">
        <v>84.979883000000001</v>
      </c>
      <c r="HG4" s="144">
        <v>49.589911999999998</v>
      </c>
      <c r="HH4" s="236">
        <v>105.86653200000001</v>
      </c>
      <c r="HI4" s="125">
        <v>61.778292</v>
      </c>
      <c r="HJ4" s="236">
        <v>32.626069000000001</v>
      </c>
      <c r="HK4" s="144">
        <v>19.038905</v>
      </c>
      <c r="HL4" s="236">
        <v>73.240463000000005</v>
      </c>
      <c r="HM4" s="144">
        <v>42.739387000000001</v>
      </c>
      <c r="HN4" s="236">
        <v>69.181884999999994</v>
      </c>
      <c r="HO4" s="144">
        <v>4.8338710000000003</v>
      </c>
      <c r="HP4" s="144">
        <v>2.8208000000000002</v>
      </c>
      <c r="HQ4" s="236">
        <v>109.679535</v>
      </c>
      <c r="HR4" s="144">
        <v>64.003365000000002</v>
      </c>
      <c r="HS4" s="236">
        <v>34.682955</v>
      </c>
      <c r="HT4" s="144">
        <v>20.239197999999998</v>
      </c>
      <c r="HU4" s="236">
        <v>74.996579999999994</v>
      </c>
      <c r="HV4" s="144">
        <v>43.764167</v>
      </c>
      <c r="HW4" s="236">
        <v>68.377915999999999</v>
      </c>
      <c r="HX4" s="144">
        <v>0</v>
      </c>
      <c r="HY4" s="237">
        <v>0.80270772447708016</v>
      </c>
      <c r="HZ4" s="238">
        <v>38.9</v>
      </c>
      <c r="IA4" s="237">
        <v>6.5</v>
      </c>
      <c r="IB4" s="237">
        <v>25.1</v>
      </c>
      <c r="IC4" s="237">
        <v>6.4</v>
      </c>
      <c r="ID4" s="237">
        <v>12.3</v>
      </c>
      <c r="IE4" s="237">
        <v>5</v>
      </c>
      <c r="IF4" s="237">
        <v>125.77906051282052</v>
      </c>
      <c r="IG4" s="237">
        <v>75.788379090476653</v>
      </c>
      <c r="IH4" s="133"/>
      <c r="II4" s="161">
        <v>0.33</v>
      </c>
      <c r="IJ4" s="61">
        <v>910</v>
      </c>
      <c r="IK4" s="61">
        <v>815</v>
      </c>
      <c r="IL4" s="61">
        <v>909</v>
      </c>
      <c r="IM4" s="61">
        <v>1049</v>
      </c>
      <c r="IN4" s="61">
        <v>1013</v>
      </c>
      <c r="IO4" s="61">
        <v>1058</v>
      </c>
      <c r="IP4" s="61"/>
      <c r="IQ4" s="106">
        <v>959</v>
      </c>
      <c r="IR4" s="61">
        <v>1879</v>
      </c>
      <c r="IS4" s="61"/>
      <c r="IT4" s="61"/>
      <c r="IU4" s="61"/>
      <c r="IV4" s="61">
        <v>311</v>
      </c>
      <c r="IW4" s="61">
        <v>328</v>
      </c>
      <c r="IX4" s="61">
        <v>272</v>
      </c>
      <c r="IY4" s="61"/>
      <c r="IZ4" s="106">
        <v>303.66666666666669</v>
      </c>
      <c r="JA4" s="61">
        <v>210</v>
      </c>
      <c r="JB4" s="240">
        <v>35.646021951602066</v>
      </c>
      <c r="JC4" s="241">
        <v>1</v>
      </c>
      <c r="JD4" s="90">
        <v>1</v>
      </c>
      <c r="JE4" s="70">
        <v>0</v>
      </c>
      <c r="JF4" s="70">
        <v>0</v>
      </c>
      <c r="JG4" s="70"/>
      <c r="JH4" s="90">
        <v>0</v>
      </c>
      <c r="JI4" s="90">
        <v>0</v>
      </c>
      <c r="JJ4" s="90"/>
      <c r="JK4" s="90"/>
      <c r="JL4" s="61"/>
      <c r="JM4" s="262"/>
      <c r="JN4" s="198">
        <v>3</v>
      </c>
      <c r="JO4" s="244">
        <v>42109</v>
      </c>
      <c r="JP4" s="69">
        <v>43437</v>
      </c>
      <c r="JQ4" s="201">
        <v>0</v>
      </c>
      <c r="JR4" s="69">
        <v>43437</v>
      </c>
      <c r="JS4" s="245">
        <v>43</v>
      </c>
      <c r="JT4" s="243">
        <v>1</v>
      </c>
      <c r="JU4" s="69">
        <v>42264</v>
      </c>
      <c r="JV4" s="245">
        <v>5</v>
      </c>
      <c r="JW4" s="243">
        <v>1</v>
      </c>
      <c r="JX4" s="246">
        <v>42264</v>
      </c>
      <c r="JY4" s="245">
        <v>5</v>
      </c>
      <c r="JZ4" s="245">
        <v>43</v>
      </c>
      <c r="KA4" s="245">
        <v>1328</v>
      </c>
      <c r="KB4" s="247"/>
      <c r="KC4" s="245"/>
      <c r="KD4" s="248"/>
      <c r="KE4" s="63">
        <v>0</v>
      </c>
      <c r="KF4" s="263">
        <v>1</v>
      </c>
      <c r="KG4" s="263" t="s">
        <v>390</v>
      </c>
      <c r="KH4" s="250">
        <v>100.1</v>
      </c>
      <c r="KI4" s="250">
        <v>41.4</v>
      </c>
      <c r="KJ4" s="250">
        <v>58.5</v>
      </c>
      <c r="KK4" s="251">
        <v>-21.9</v>
      </c>
      <c r="KL4" s="250">
        <v>-18.5</v>
      </c>
      <c r="KM4" s="250">
        <v>58.2</v>
      </c>
      <c r="KN4" s="250">
        <v>39.200000000000003</v>
      </c>
      <c r="KO4" s="250">
        <v>6.8</v>
      </c>
      <c r="KP4" s="250"/>
      <c r="KQ4" s="250">
        <v>0</v>
      </c>
      <c r="KR4" s="92"/>
      <c r="KS4" s="93">
        <v>0.6071428571428571</v>
      </c>
      <c r="KT4" s="264">
        <v>54</v>
      </c>
      <c r="KU4" s="265">
        <v>54.6</v>
      </c>
      <c r="KV4" s="264">
        <v>-30.8</v>
      </c>
      <c r="KW4" s="265">
        <v>-34.1</v>
      </c>
      <c r="KX4" s="265">
        <v>-34.1</v>
      </c>
      <c r="KY4" s="265">
        <v>341</v>
      </c>
      <c r="KZ4" s="265">
        <v>-22.9</v>
      </c>
      <c r="LA4" s="265">
        <v>-22.9</v>
      </c>
      <c r="LB4" s="265">
        <v>341</v>
      </c>
      <c r="LC4" s="265">
        <v>-28.5</v>
      </c>
      <c r="LD4" s="265">
        <v>-28.5</v>
      </c>
      <c r="LE4" s="265">
        <v>341</v>
      </c>
      <c r="LF4" s="118">
        <v>42109</v>
      </c>
      <c r="LG4" s="454">
        <v>0</v>
      </c>
      <c r="LH4" s="454"/>
      <c r="LI4" s="455">
        <v>54</v>
      </c>
      <c r="LJ4" s="455">
        <v>54.54</v>
      </c>
      <c r="LK4" s="455">
        <v>-30.56</v>
      </c>
      <c r="LL4" s="455">
        <v>-33.5</v>
      </c>
      <c r="LM4" s="455">
        <v>-33.5</v>
      </c>
      <c r="LN4" s="455">
        <v>381</v>
      </c>
      <c r="LO4" s="455">
        <v>-20.6</v>
      </c>
      <c r="LP4" s="455">
        <v>-20.399999999999999</v>
      </c>
      <c r="LQ4" s="455">
        <v>401</v>
      </c>
      <c r="LR4" s="455">
        <v>-26.9</v>
      </c>
      <c r="LS4" s="455">
        <v>-26.9</v>
      </c>
      <c r="LT4" s="455">
        <v>381</v>
      </c>
      <c r="LU4" s="500">
        <v>54.74</v>
      </c>
      <c r="LV4" s="693">
        <v>-29.46</v>
      </c>
      <c r="LW4" s="500">
        <v>0</v>
      </c>
      <c r="LX4" s="500">
        <v>0</v>
      </c>
      <c r="LY4" s="500">
        <v>-21.2</v>
      </c>
      <c r="LZ4" s="500">
        <v>1</v>
      </c>
      <c r="MA4" s="690">
        <v>68.377915999999999</v>
      </c>
      <c r="MB4" s="455"/>
      <c r="MD4" s="253"/>
      <c r="ME4" s="274"/>
      <c r="MF4" s="581">
        <v>3</v>
      </c>
      <c r="MG4" s="135">
        <v>42109</v>
      </c>
      <c r="MJ4" s="584">
        <v>111.5912</v>
      </c>
      <c r="MR4" s="135">
        <v>42092</v>
      </c>
      <c r="MS4" s="238">
        <v>7.4</v>
      </c>
      <c r="MT4" s="238">
        <v>22</v>
      </c>
      <c r="MU4" s="133">
        <v>1</v>
      </c>
      <c r="MV4" s="133">
        <v>1</v>
      </c>
      <c r="MW4" s="133">
        <v>0</v>
      </c>
      <c r="MX4" s="133">
        <v>0</v>
      </c>
      <c r="MY4" s="133">
        <v>0</v>
      </c>
      <c r="MZ4" s="238">
        <v>1</v>
      </c>
      <c r="NA4" s="238">
        <v>320</v>
      </c>
      <c r="NB4" s="585"/>
      <c r="NC4" s="238">
        <v>3</v>
      </c>
      <c r="NE4" s="876" t="s">
        <v>64</v>
      </c>
      <c r="NF4" s="877" t="s">
        <v>64</v>
      </c>
      <c r="NG4" s="877" t="s">
        <v>64</v>
      </c>
      <c r="NH4" s="877" t="s">
        <v>64</v>
      </c>
      <c r="NI4" s="877" t="s">
        <v>64</v>
      </c>
      <c r="NJ4" s="877" t="s">
        <v>64</v>
      </c>
      <c r="NK4" s="877" t="s">
        <v>64</v>
      </c>
      <c r="NL4" s="877" t="s">
        <v>64</v>
      </c>
      <c r="NM4" s="877" t="s">
        <v>64</v>
      </c>
      <c r="NN4" s="877" t="s">
        <v>64</v>
      </c>
      <c r="NO4" s="877" t="s">
        <v>64</v>
      </c>
      <c r="NP4" s="877" t="s">
        <v>64</v>
      </c>
      <c r="NQ4" s="877" t="s">
        <v>64</v>
      </c>
      <c r="NR4" s="877" t="s">
        <v>64</v>
      </c>
      <c r="NS4" s="877" t="s">
        <v>64</v>
      </c>
      <c r="NT4" s="877" t="s">
        <v>64</v>
      </c>
      <c r="NU4" s="877" t="s">
        <v>64</v>
      </c>
      <c r="NV4" s="877" t="s">
        <v>64</v>
      </c>
      <c r="NW4" s="877" t="s">
        <v>64</v>
      </c>
      <c r="NX4" s="877" t="s">
        <v>64</v>
      </c>
      <c r="NY4" s="877" t="s">
        <v>64</v>
      </c>
      <c r="NZ4" s="877" t="s">
        <v>64</v>
      </c>
      <c r="OA4" s="877" t="s">
        <v>64</v>
      </c>
      <c r="OB4" s="877" t="s">
        <v>64</v>
      </c>
      <c r="OC4" s="877" t="s">
        <v>64</v>
      </c>
      <c r="OD4" s="877" t="s">
        <v>64</v>
      </c>
      <c r="OE4" s="877" t="s">
        <v>64</v>
      </c>
      <c r="OF4" s="877" t="s">
        <v>64</v>
      </c>
      <c r="OG4" s="877" t="s">
        <v>64</v>
      </c>
      <c r="OH4" s="877" t="s">
        <v>64</v>
      </c>
      <c r="OI4" s="877" t="s">
        <v>64</v>
      </c>
      <c r="OJ4" s="877" t="s">
        <v>64</v>
      </c>
      <c r="OK4" s="877" t="s">
        <v>64</v>
      </c>
      <c r="OL4" s="877" t="s">
        <v>64</v>
      </c>
      <c r="OM4" s="877" t="s">
        <v>64</v>
      </c>
    </row>
    <row r="5" spans="1:403" s="636" customFormat="1" ht="18" customHeight="1" x14ac:dyDescent="0.25">
      <c r="A5" s="902">
        <v>4</v>
      </c>
      <c r="B5" s="636">
        <v>0</v>
      </c>
      <c r="C5" s="636">
        <v>0</v>
      </c>
      <c r="D5" s="652">
        <v>2</v>
      </c>
      <c r="E5" s="267">
        <v>4</v>
      </c>
      <c r="F5" s="896">
        <v>4</v>
      </c>
      <c r="G5" s="61">
        <v>4</v>
      </c>
      <c r="H5" s="898"/>
      <c r="I5" s="95" t="s">
        <v>398</v>
      </c>
      <c r="J5" s="95" t="s">
        <v>399</v>
      </c>
      <c r="K5" s="504">
        <v>10008</v>
      </c>
      <c r="L5" s="720">
        <v>88</v>
      </c>
      <c r="M5" s="671">
        <v>66</v>
      </c>
      <c r="N5" s="671">
        <v>161</v>
      </c>
      <c r="O5" s="671">
        <v>25.461980633463213</v>
      </c>
      <c r="P5" s="669">
        <v>1.6967632777841262</v>
      </c>
      <c r="Q5" s="670">
        <v>1</v>
      </c>
      <c r="R5" s="95">
        <v>150</v>
      </c>
      <c r="S5" s="95">
        <v>70</v>
      </c>
      <c r="T5" s="95">
        <v>0</v>
      </c>
      <c r="U5" s="375">
        <v>2</v>
      </c>
      <c r="V5" s="670">
        <v>0</v>
      </c>
      <c r="W5" s="670"/>
      <c r="X5" s="670">
        <v>1</v>
      </c>
      <c r="Y5" s="110">
        <v>0</v>
      </c>
      <c r="Z5" s="670">
        <v>1</v>
      </c>
      <c r="AA5" s="670">
        <v>1</v>
      </c>
      <c r="AB5" s="672">
        <v>0</v>
      </c>
      <c r="AC5" s="653">
        <v>0</v>
      </c>
      <c r="AD5" s="95"/>
      <c r="AE5" s="95"/>
      <c r="AF5" s="95"/>
      <c r="AG5" s="95">
        <v>89</v>
      </c>
      <c r="AH5" s="652">
        <v>1.58</v>
      </c>
      <c r="AI5" s="670">
        <v>31</v>
      </c>
      <c r="AJ5" s="670">
        <v>0</v>
      </c>
      <c r="AK5" s="652">
        <v>10.3</v>
      </c>
      <c r="AL5" s="670">
        <v>32</v>
      </c>
      <c r="AM5" s="670"/>
      <c r="AN5" s="671">
        <v>2990</v>
      </c>
      <c r="AO5" s="674">
        <v>8.0030286663847328</v>
      </c>
      <c r="AP5" s="670">
        <v>210</v>
      </c>
      <c r="AQ5" s="670">
        <v>121</v>
      </c>
      <c r="AR5" s="670">
        <v>63</v>
      </c>
      <c r="AS5" s="670">
        <v>131</v>
      </c>
      <c r="AT5" s="675">
        <v>0.25</v>
      </c>
      <c r="AU5" s="670">
        <v>46</v>
      </c>
      <c r="AV5" s="721">
        <v>42164</v>
      </c>
      <c r="AW5" s="504">
        <v>42164</v>
      </c>
      <c r="AX5" s="652">
        <v>1.58</v>
      </c>
      <c r="AY5" s="652">
        <v>161</v>
      </c>
      <c r="AZ5" s="652">
        <v>9.6999999999999993</v>
      </c>
      <c r="BA5" s="652">
        <v>139</v>
      </c>
      <c r="BB5" s="676">
        <v>42164</v>
      </c>
      <c r="BC5" s="722">
        <v>44.01</v>
      </c>
      <c r="BD5" s="669">
        <v>1000</v>
      </c>
      <c r="BE5" s="95">
        <v>44.01</v>
      </c>
      <c r="BF5" s="677">
        <v>542.00130609357279</v>
      </c>
      <c r="BG5" s="95">
        <v>220.2</v>
      </c>
      <c r="BH5" s="678">
        <v>1.643551368562945</v>
      </c>
      <c r="BI5" s="679">
        <v>1.643551368562945</v>
      </c>
      <c r="BJ5" s="679">
        <v>2.7340003330855236</v>
      </c>
      <c r="BK5" s="679">
        <v>2.3428173146357327</v>
      </c>
      <c r="BL5" s="95">
        <v>2.37</v>
      </c>
      <c r="BM5" s="95">
        <v>1.57</v>
      </c>
      <c r="BN5" s="95">
        <v>52</v>
      </c>
      <c r="BO5" s="95">
        <v>1.39</v>
      </c>
      <c r="BP5" s="375">
        <v>3218</v>
      </c>
      <c r="BQ5" s="95">
        <v>107</v>
      </c>
      <c r="BR5" s="95">
        <v>49</v>
      </c>
      <c r="BS5" s="95">
        <v>26</v>
      </c>
      <c r="BT5" s="95">
        <v>16</v>
      </c>
      <c r="BU5" s="95" t="s">
        <v>400</v>
      </c>
      <c r="BV5" s="95"/>
      <c r="BW5" s="95">
        <v>0</v>
      </c>
      <c r="BX5" s="95">
        <v>1</v>
      </c>
      <c r="BY5" s="723">
        <v>42036</v>
      </c>
      <c r="BZ5" s="95">
        <v>1</v>
      </c>
      <c r="CA5" s="95"/>
      <c r="CB5" s="95">
        <v>1</v>
      </c>
      <c r="CC5" s="95" t="s">
        <v>401</v>
      </c>
      <c r="CD5" s="670">
        <v>0</v>
      </c>
      <c r="CE5" s="724">
        <v>1</v>
      </c>
      <c r="CF5" s="724">
        <v>0</v>
      </c>
      <c r="CG5" s="724">
        <v>1</v>
      </c>
      <c r="CH5" s="724">
        <v>0</v>
      </c>
      <c r="CI5" s="724">
        <v>1</v>
      </c>
      <c r="CJ5" s="724">
        <v>1</v>
      </c>
      <c r="CK5" s="95">
        <v>1</v>
      </c>
      <c r="CL5" s="95">
        <v>0</v>
      </c>
      <c r="CM5" s="95">
        <v>0</v>
      </c>
      <c r="CN5" s="95">
        <v>0</v>
      </c>
      <c r="CO5" s="95">
        <v>1</v>
      </c>
      <c r="CP5" s="95">
        <v>0</v>
      </c>
      <c r="CQ5" s="636">
        <v>1</v>
      </c>
      <c r="CR5" s="636">
        <v>0</v>
      </c>
      <c r="CS5" s="636">
        <v>0</v>
      </c>
      <c r="CT5" s="636">
        <v>0</v>
      </c>
      <c r="CU5" s="636">
        <v>0</v>
      </c>
      <c r="CV5" s="636">
        <v>0</v>
      </c>
      <c r="DF5" s="95">
        <v>1</v>
      </c>
      <c r="DG5" s="407">
        <v>1</v>
      </c>
      <c r="DH5" s="504">
        <v>42095</v>
      </c>
      <c r="DI5" s="95">
        <v>0</v>
      </c>
      <c r="DJ5" s="95" t="s">
        <v>402</v>
      </c>
      <c r="DK5" s="110">
        <v>0</v>
      </c>
      <c r="DL5" s="110"/>
      <c r="DM5" s="110"/>
      <c r="DN5" s="95"/>
      <c r="DO5" s="95">
        <v>0</v>
      </c>
      <c r="DP5" s="670">
        <v>0</v>
      </c>
      <c r="DQ5" s="670">
        <v>1</v>
      </c>
      <c r="DR5" s="670">
        <v>1</v>
      </c>
      <c r="DS5" s="670">
        <v>1</v>
      </c>
      <c r="DT5" s="670">
        <v>1</v>
      </c>
      <c r="DU5" s="670">
        <v>1</v>
      </c>
      <c r="DV5" s="670">
        <v>1</v>
      </c>
      <c r="DW5" s="670">
        <v>0</v>
      </c>
      <c r="DX5" s="670">
        <v>1</v>
      </c>
      <c r="DY5" s="670">
        <v>1</v>
      </c>
      <c r="DZ5" s="652">
        <v>0</v>
      </c>
      <c r="EC5" s="653">
        <v>1</v>
      </c>
      <c r="ED5" s="653">
        <v>3</v>
      </c>
      <c r="EE5" s="653">
        <v>31</v>
      </c>
      <c r="EF5" s="653"/>
      <c r="EH5" s="504">
        <v>42164</v>
      </c>
      <c r="EI5" s="635">
        <v>1.69</v>
      </c>
      <c r="EJ5" s="668">
        <v>106</v>
      </c>
      <c r="EK5" s="668">
        <v>66</v>
      </c>
      <c r="EL5" s="668"/>
      <c r="EM5" s="668">
        <v>115</v>
      </c>
      <c r="EN5" s="668">
        <v>49</v>
      </c>
      <c r="EO5" s="635" t="s">
        <v>403</v>
      </c>
      <c r="EP5" s="408">
        <v>4</v>
      </c>
      <c r="EQ5" s="504">
        <v>42164</v>
      </c>
      <c r="ER5" s="110" t="s">
        <v>383</v>
      </c>
      <c r="ES5" s="95">
        <v>150</v>
      </c>
      <c r="ET5" s="95">
        <v>70</v>
      </c>
      <c r="EU5" s="95">
        <v>76</v>
      </c>
      <c r="EV5" s="95">
        <v>0</v>
      </c>
      <c r="EW5" s="95"/>
      <c r="EX5" s="95">
        <v>9</v>
      </c>
      <c r="EY5" s="95">
        <v>10</v>
      </c>
      <c r="EZ5" s="95">
        <v>55</v>
      </c>
      <c r="FA5" s="95">
        <v>30</v>
      </c>
      <c r="FB5" s="95">
        <v>15</v>
      </c>
      <c r="FC5" s="95">
        <v>20</v>
      </c>
      <c r="FD5" s="95">
        <v>52</v>
      </c>
      <c r="FE5" s="95">
        <v>17</v>
      </c>
      <c r="FF5" s="95">
        <v>26</v>
      </c>
      <c r="FG5" s="95">
        <v>120</v>
      </c>
      <c r="FH5" s="95">
        <v>270</v>
      </c>
      <c r="FI5" s="677">
        <v>120</v>
      </c>
      <c r="FJ5" s="677">
        <v>270</v>
      </c>
      <c r="FK5" s="677">
        <v>147.94999999999999</v>
      </c>
      <c r="FL5" s="677">
        <v>87.195427869710883</v>
      </c>
      <c r="FM5" s="375">
        <v>245.55</v>
      </c>
      <c r="FN5" s="375">
        <v>56</v>
      </c>
      <c r="FO5" s="375">
        <v>144.71671046574863</v>
      </c>
      <c r="FP5" s="375">
        <v>33.004014604283945</v>
      </c>
      <c r="FQ5" s="375">
        <v>77.194054164121368</v>
      </c>
      <c r="FR5" s="375"/>
      <c r="FS5" s="375">
        <v>0</v>
      </c>
      <c r="FT5" s="375">
        <v>201</v>
      </c>
      <c r="FU5" s="375">
        <v>157</v>
      </c>
      <c r="FV5" s="375">
        <v>285</v>
      </c>
      <c r="FW5" s="677">
        <v>3.6</v>
      </c>
      <c r="FX5" s="677">
        <v>4.2</v>
      </c>
      <c r="FY5" s="677">
        <v>55.833333333333329</v>
      </c>
      <c r="FZ5" s="677">
        <v>1.2802547770700636</v>
      </c>
      <c r="GA5" s="95">
        <v>50.4</v>
      </c>
      <c r="GB5" s="678">
        <v>17.399999999999999</v>
      </c>
      <c r="GC5" s="678">
        <v>10.7</v>
      </c>
      <c r="GD5" s="678">
        <v>4.7</v>
      </c>
      <c r="GE5" s="678">
        <v>163.30000000000001</v>
      </c>
      <c r="GF5" s="678">
        <v>98.9</v>
      </c>
      <c r="GG5" s="678">
        <v>33.799999999999997</v>
      </c>
      <c r="GH5" s="95">
        <v>0</v>
      </c>
      <c r="GI5" s="95">
        <v>2</v>
      </c>
      <c r="GJ5" s="95">
        <v>1</v>
      </c>
      <c r="GK5" s="95">
        <v>1</v>
      </c>
      <c r="GL5" s="355">
        <v>41</v>
      </c>
      <c r="GM5" s="95">
        <v>1</v>
      </c>
      <c r="GN5" s="95">
        <v>0</v>
      </c>
      <c r="GO5" s="95">
        <v>0</v>
      </c>
      <c r="GP5" s="95">
        <v>0</v>
      </c>
      <c r="GQ5" s="95">
        <v>76.5</v>
      </c>
      <c r="GR5" s="677">
        <v>45.085841379066466</v>
      </c>
      <c r="GS5" s="678">
        <v>0.57371794871794868</v>
      </c>
      <c r="GT5" s="95">
        <v>0</v>
      </c>
      <c r="GU5" s="678">
        <v>0.83333333333333337</v>
      </c>
      <c r="GV5" s="375">
        <v>1</v>
      </c>
      <c r="GW5" s="677">
        <v>9.4</v>
      </c>
      <c r="GX5" s="95">
        <v>1</v>
      </c>
      <c r="GY5" s="677">
        <v>21</v>
      </c>
      <c r="GZ5" s="95">
        <v>0</v>
      </c>
      <c r="HA5" s="811">
        <v>46</v>
      </c>
      <c r="HB5" s="95">
        <v>10</v>
      </c>
      <c r="HC5" s="95">
        <v>0.44</v>
      </c>
      <c r="HD5" s="681">
        <v>0</v>
      </c>
      <c r="HE5" s="681"/>
      <c r="HF5" s="681"/>
      <c r="HG5" s="682"/>
      <c r="HH5" s="682"/>
      <c r="HI5" s="682"/>
      <c r="HJ5" s="682"/>
      <c r="HK5" s="682"/>
      <c r="HL5" s="682"/>
      <c r="HM5" s="682"/>
      <c r="HN5" s="681"/>
      <c r="HO5" s="682"/>
      <c r="HP5" s="682"/>
      <c r="HQ5" s="682"/>
      <c r="HR5" s="682"/>
      <c r="HS5" s="682"/>
      <c r="HT5" s="682"/>
      <c r="HU5" s="682"/>
      <c r="HV5" s="682"/>
      <c r="HW5" s="682"/>
      <c r="HX5" s="681"/>
      <c r="HY5" s="677"/>
      <c r="HZ5" s="678"/>
      <c r="IA5" s="677"/>
      <c r="IB5" s="677"/>
      <c r="IC5" s="677"/>
      <c r="ID5" s="677"/>
      <c r="IE5" s="677"/>
      <c r="IF5" s="677"/>
      <c r="IG5" s="677"/>
      <c r="IH5" s="95"/>
      <c r="II5" s="635"/>
      <c r="IJ5" s="95"/>
      <c r="IK5" s="95"/>
      <c r="IL5" s="95"/>
      <c r="IM5" s="95"/>
      <c r="IN5" s="95"/>
      <c r="IO5" s="95"/>
      <c r="IP5" s="95"/>
      <c r="IQ5" s="677"/>
      <c r="IR5" s="95"/>
      <c r="IS5" s="95"/>
      <c r="IT5" s="95"/>
      <c r="IU5" s="95"/>
      <c r="IV5" s="95"/>
      <c r="IW5" s="95"/>
      <c r="IX5" s="95"/>
      <c r="IY5" s="95"/>
      <c r="IZ5" s="677"/>
      <c r="JA5" s="95"/>
      <c r="JB5" s="406"/>
      <c r="JC5" s="683"/>
      <c r="JD5" s="110">
        <v>0</v>
      </c>
      <c r="JE5" s="407"/>
      <c r="JF5" s="407"/>
      <c r="JG5" s="407"/>
      <c r="JH5" s="110"/>
      <c r="JI5" s="110"/>
      <c r="JJ5" s="110"/>
      <c r="JK5" s="110"/>
      <c r="JL5" s="95"/>
      <c r="JN5" s="408">
        <v>4</v>
      </c>
      <c r="JO5" s="504">
        <v>42164</v>
      </c>
      <c r="JP5" s="504">
        <v>42763</v>
      </c>
      <c r="JQ5" s="407">
        <v>1</v>
      </c>
      <c r="JR5" s="504">
        <v>42763</v>
      </c>
      <c r="JS5" s="99">
        <v>19</v>
      </c>
      <c r="JT5" s="453">
        <v>0</v>
      </c>
      <c r="JU5" s="504">
        <v>42763</v>
      </c>
      <c r="JV5" s="654">
        <v>19</v>
      </c>
      <c r="JW5" s="453">
        <v>1</v>
      </c>
      <c r="JX5" s="680">
        <v>42763</v>
      </c>
      <c r="JY5" s="654">
        <v>19</v>
      </c>
      <c r="JZ5" s="654">
        <v>19</v>
      </c>
      <c r="KA5" s="654">
        <v>599</v>
      </c>
      <c r="KB5" s="654"/>
      <c r="KC5" s="654"/>
      <c r="KD5" s="654"/>
      <c r="KE5" s="95">
        <v>0</v>
      </c>
      <c r="KF5" s="355">
        <v>1</v>
      </c>
      <c r="KG5" s="355" t="s">
        <v>390</v>
      </c>
      <c r="KH5" s="95">
        <v>154.87</v>
      </c>
      <c r="KI5" s="95">
        <v>59.61</v>
      </c>
      <c r="KJ5" s="95">
        <v>61.53</v>
      </c>
      <c r="KK5" s="110">
        <v>-19.649999999999999</v>
      </c>
      <c r="KL5" s="95">
        <v>-16.75</v>
      </c>
      <c r="KM5" s="95">
        <v>76.61</v>
      </c>
      <c r="KN5" s="95">
        <v>36.6</v>
      </c>
      <c r="KO5" s="95">
        <v>6.3</v>
      </c>
      <c r="KP5" s="95"/>
      <c r="KQ5" s="95">
        <v>0</v>
      </c>
      <c r="KR5" s="110"/>
      <c r="KS5" s="684">
        <v>0.57371794871794868</v>
      </c>
      <c r="KT5" s="408">
        <v>56</v>
      </c>
      <c r="KU5" s="636">
        <v>47.2</v>
      </c>
      <c r="KV5" s="408">
        <v>-22.7</v>
      </c>
      <c r="KW5" s="636">
        <v>-20.2</v>
      </c>
      <c r="KX5" s="636">
        <v>-19.8</v>
      </c>
      <c r="KY5" s="636">
        <v>382</v>
      </c>
      <c r="KZ5" s="636">
        <v>-14.6</v>
      </c>
      <c r="LA5" s="636">
        <v>-14.6</v>
      </c>
      <c r="LB5" s="636">
        <v>402</v>
      </c>
      <c r="LC5" s="636">
        <v>-17.2</v>
      </c>
      <c r="LD5" s="636">
        <v>-17.2</v>
      </c>
      <c r="LE5" s="636">
        <v>382</v>
      </c>
      <c r="LF5" s="685">
        <v>42164</v>
      </c>
      <c r="LG5" s="95">
        <v>0</v>
      </c>
      <c r="LH5" s="95"/>
      <c r="LI5" s="636">
        <v>56</v>
      </c>
      <c r="LJ5" s="636">
        <v>43.43</v>
      </c>
      <c r="LK5" s="636">
        <v>-22.06</v>
      </c>
      <c r="LL5" s="636">
        <v>-23.4</v>
      </c>
      <c r="LM5" s="636">
        <v>-20.6</v>
      </c>
      <c r="LN5" s="636">
        <v>301</v>
      </c>
      <c r="LO5" s="636">
        <v>-19.600000000000001</v>
      </c>
      <c r="LP5" s="636">
        <v>-18.600000000000001</v>
      </c>
      <c r="LQ5" s="636">
        <v>361</v>
      </c>
      <c r="LR5" s="636">
        <v>-21.4</v>
      </c>
      <c r="LS5" s="636">
        <v>-19.600000000000001</v>
      </c>
      <c r="LT5" s="636">
        <v>301</v>
      </c>
      <c r="LU5" s="654">
        <v>44.23</v>
      </c>
      <c r="LV5" s="725">
        <v>-22.34</v>
      </c>
      <c r="LW5" s="654">
        <v>0</v>
      </c>
      <c r="LX5" s="654">
        <v>0</v>
      </c>
      <c r="LY5" s="654">
        <v>0</v>
      </c>
      <c r="LZ5" s="654">
        <v>0</v>
      </c>
      <c r="MA5" s="686"/>
      <c r="MD5" s="453"/>
      <c r="ME5" s="453"/>
      <c r="MF5" s="95">
        <v>4</v>
      </c>
      <c r="MG5" s="504">
        <v>42164</v>
      </c>
      <c r="MJ5" s="678">
        <v>162.68719999999999</v>
      </c>
      <c r="MR5" s="504"/>
      <c r="MS5" s="687"/>
      <c r="MT5" s="687"/>
      <c r="MU5" s="95">
        <v>0</v>
      </c>
      <c r="MV5" s="687"/>
      <c r="MW5" s="687"/>
      <c r="MX5" s="687"/>
      <c r="MY5" s="687"/>
      <c r="MZ5" s="687"/>
      <c r="NA5" s="678">
        <v>2990</v>
      </c>
      <c r="NB5" s="687"/>
      <c r="NC5" s="678">
        <v>4</v>
      </c>
      <c r="NE5" s="876" t="s">
        <v>64</v>
      </c>
      <c r="NF5" s="877" t="s">
        <v>64</v>
      </c>
      <c r="NG5" s="877" t="s">
        <v>64</v>
      </c>
      <c r="NH5" s="877" t="s">
        <v>64</v>
      </c>
      <c r="NI5" s="877" t="s">
        <v>64</v>
      </c>
      <c r="NJ5" s="877" t="s">
        <v>64</v>
      </c>
      <c r="NK5" s="877" t="s">
        <v>64</v>
      </c>
      <c r="NL5" s="877" t="s">
        <v>64</v>
      </c>
      <c r="NM5" s="877" t="s">
        <v>64</v>
      </c>
      <c r="NN5" s="877" t="s">
        <v>64</v>
      </c>
      <c r="NO5" s="877" t="s">
        <v>64</v>
      </c>
      <c r="NP5" s="877" t="s">
        <v>64</v>
      </c>
      <c r="NQ5" s="877" t="s">
        <v>64</v>
      </c>
      <c r="NR5" s="877" t="s">
        <v>64</v>
      </c>
      <c r="NS5" s="877" t="s">
        <v>64</v>
      </c>
      <c r="NT5" s="877" t="s">
        <v>64</v>
      </c>
      <c r="NU5" s="877" t="s">
        <v>64</v>
      </c>
      <c r="NV5" s="877" t="s">
        <v>64</v>
      </c>
      <c r="NW5" s="877" t="s">
        <v>64</v>
      </c>
      <c r="NX5" s="877" t="s">
        <v>64</v>
      </c>
      <c r="NY5" s="877" t="s">
        <v>64</v>
      </c>
      <c r="NZ5" s="877" t="s">
        <v>64</v>
      </c>
      <c r="OA5" s="877" t="s">
        <v>64</v>
      </c>
      <c r="OB5" s="877" t="s">
        <v>64</v>
      </c>
      <c r="OC5" s="877" t="s">
        <v>64</v>
      </c>
      <c r="OD5" s="877" t="s">
        <v>64</v>
      </c>
      <c r="OE5" s="877" t="s">
        <v>64</v>
      </c>
      <c r="OF5" s="877" t="s">
        <v>64</v>
      </c>
      <c r="OG5" s="877" t="s">
        <v>64</v>
      </c>
      <c r="OH5" s="877" t="s">
        <v>64</v>
      </c>
      <c r="OI5" s="877" t="s">
        <v>64</v>
      </c>
      <c r="OJ5" s="877" t="s">
        <v>64</v>
      </c>
      <c r="OK5" s="877" t="s">
        <v>64</v>
      </c>
      <c r="OL5" s="877" t="s">
        <v>64</v>
      </c>
      <c r="OM5" s="877" t="s">
        <v>64</v>
      </c>
    </row>
    <row r="6" spans="1:403" s="221" customFormat="1" ht="16.5" customHeight="1" x14ac:dyDescent="0.25">
      <c r="A6" s="455">
        <v>5</v>
      </c>
      <c r="B6" s="274">
        <v>0</v>
      </c>
      <c r="C6" s="221">
        <v>1</v>
      </c>
      <c r="D6" s="206">
        <v>2</v>
      </c>
      <c r="E6" s="267">
        <v>5</v>
      </c>
      <c r="F6" s="896">
        <v>5</v>
      </c>
      <c r="G6" s="61">
        <v>5</v>
      </c>
      <c r="H6" s="898"/>
      <c r="I6" s="232" t="s">
        <v>404</v>
      </c>
      <c r="J6" s="167" t="s">
        <v>405</v>
      </c>
      <c r="K6" s="69">
        <v>17332</v>
      </c>
      <c r="L6" s="256">
        <v>67</v>
      </c>
      <c r="M6" s="342">
        <v>90</v>
      </c>
      <c r="N6" s="342">
        <v>172</v>
      </c>
      <c r="O6" s="342">
        <v>30.421849648458629</v>
      </c>
      <c r="P6" s="210">
        <v>2.0308484422793152</v>
      </c>
      <c r="Q6" s="208">
        <v>0</v>
      </c>
      <c r="R6" s="61">
        <v>150</v>
      </c>
      <c r="S6" s="61">
        <v>90</v>
      </c>
      <c r="T6" s="61">
        <v>0</v>
      </c>
      <c r="U6" s="62">
        <v>0</v>
      </c>
      <c r="V6" s="325">
        <v>1</v>
      </c>
      <c r="W6" s="325">
        <v>2</v>
      </c>
      <c r="X6" s="325">
        <v>1</v>
      </c>
      <c r="Y6" s="115">
        <v>1</v>
      </c>
      <c r="Z6" s="325">
        <v>1</v>
      </c>
      <c r="AA6" s="325">
        <v>0</v>
      </c>
      <c r="AB6" s="329">
        <v>0</v>
      </c>
      <c r="AC6" s="328">
        <v>0</v>
      </c>
      <c r="AD6" s="61"/>
      <c r="AE6" s="133"/>
      <c r="AF6" s="61"/>
      <c r="AG6" s="592">
        <v>109</v>
      </c>
      <c r="AH6" s="602">
        <v>0.95</v>
      </c>
      <c r="AI6" s="603">
        <v>79</v>
      </c>
      <c r="AJ6" s="603">
        <v>1</v>
      </c>
      <c r="AK6" s="602">
        <v>11.1</v>
      </c>
      <c r="AL6" s="603">
        <v>33</v>
      </c>
      <c r="AM6" s="603"/>
      <c r="AN6" s="605">
        <v>2660</v>
      </c>
      <c r="AO6" s="214">
        <v>7.886081401775745</v>
      </c>
      <c r="AP6" s="212">
        <v>146</v>
      </c>
      <c r="AQ6" s="212">
        <v>78</v>
      </c>
      <c r="AR6" s="212">
        <v>54</v>
      </c>
      <c r="AS6" s="212">
        <v>70</v>
      </c>
      <c r="AT6" s="215">
        <v>0.36</v>
      </c>
      <c r="AU6" s="212"/>
      <c r="AV6" s="556">
        <v>42262</v>
      </c>
      <c r="AW6" s="557">
        <v>42143</v>
      </c>
      <c r="AX6" s="211">
        <v>0.95</v>
      </c>
      <c r="AY6" s="211">
        <v>29</v>
      </c>
      <c r="AZ6" s="211"/>
      <c r="BA6" s="602">
        <v>140</v>
      </c>
      <c r="BB6" s="558">
        <v>42262</v>
      </c>
      <c r="BC6" s="65">
        <v>24.48</v>
      </c>
      <c r="BD6" s="217"/>
      <c r="BE6" s="66">
        <v>24.48</v>
      </c>
      <c r="BF6" s="218">
        <v>49.122977141272145</v>
      </c>
      <c r="BG6" s="66">
        <v>56.14</v>
      </c>
      <c r="BH6" s="68">
        <v>1.3888114134735237</v>
      </c>
      <c r="BI6" s="219">
        <v>1.3888114134735237</v>
      </c>
      <c r="BJ6" s="219">
        <v>1.6912846797301222</v>
      </c>
      <c r="BK6" s="219">
        <v>1.7492724082984203</v>
      </c>
      <c r="BL6" s="66">
        <v>2.36</v>
      </c>
      <c r="BM6" s="66">
        <v>0.92</v>
      </c>
      <c r="BN6" s="66">
        <v>65</v>
      </c>
      <c r="BO6" s="66">
        <v>1.28</v>
      </c>
      <c r="BP6" s="571">
        <v>483.8</v>
      </c>
      <c r="BQ6" s="66">
        <v>27</v>
      </c>
      <c r="BR6" s="66">
        <v>34</v>
      </c>
      <c r="BS6" s="66">
        <v>14</v>
      </c>
      <c r="BT6" s="66">
        <v>18</v>
      </c>
      <c r="BU6" s="69">
        <v>42142</v>
      </c>
      <c r="BV6" s="61" t="s">
        <v>406</v>
      </c>
      <c r="BW6" s="61">
        <v>0</v>
      </c>
      <c r="BX6" s="61"/>
      <c r="BY6" s="61"/>
      <c r="BZ6" s="61">
        <v>0</v>
      </c>
      <c r="CA6" s="61"/>
      <c r="CB6" s="61">
        <v>0</v>
      </c>
      <c r="CC6" s="61">
        <v>0</v>
      </c>
      <c r="CD6" s="208">
        <v>0</v>
      </c>
      <c r="CE6" s="220">
        <v>0</v>
      </c>
      <c r="CF6" s="220">
        <v>0</v>
      </c>
      <c r="CG6" s="220">
        <v>0</v>
      </c>
      <c r="CH6" s="220">
        <v>0</v>
      </c>
      <c r="CI6" s="220">
        <v>0</v>
      </c>
      <c r="CJ6" s="220">
        <v>0</v>
      </c>
      <c r="CK6" s="114">
        <v>0</v>
      </c>
      <c r="CL6" s="114">
        <v>0</v>
      </c>
      <c r="CM6" s="114">
        <v>0</v>
      </c>
      <c r="CN6" s="114">
        <v>0</v>
      </c>
      <c r="CO6" s="114">
        <v>0</v>
      </c>
      <c r="CP6" s="114">
        <v>1</v>
      </c>
      <c r="CQ6" s="326">
        <v>0</v>
      </c>
      <c r="CR6" s="326">
        <v>1</v>
      </c>
      <c r="CS6" s="326">
        <v>0</v>
      </c>
      <c r="CT6" s="326">
        <v>0</v>
      </c>
      <c r="CU6" s="326">
        <v>1</v>
      </c>
      <c r="CV6" s="326"/>
      <c r="CW6" s="299"/>
      <c r="CX6" s="299"/>
      <c r="CY6" s="299"/>
      <c r="CZ6" s="299"/>
      <c r="DF6" s="61">
        <v>1</v>
      </c>
      <c r="DG6" s="90">
        <v>1</v>
      </c>
      <c r="DH6" s="61">
        <v>1999</v>
      </c>
      <c r="DI6" s="61">
        <v>1</v>
      </c>
      <c r="DJ6" s="61" t="s">
        <v>407</v>
      </c>
      <c r="DK6" s="90">
        <v>1</v>
      </c>
      <c r="DL6" s="90">
        <v>0</v>
      </c>
      <c r="DM6" s="90"/>
      <c r="DN6" s="61"/>
      <c r="DO6" s="61">
        <v>1</v>
      </c>
      <c r="DP6" s="208">
        <v>0</v>
      </c>
      <c r="DQ6" s="208">
        <v>1</v>
      </c>
      <c r="DR6" s="208">
        <v>0</v>
      </c>
      <c r="DS6" s="208">
        <v>1</v>
      </c>
      <c r="DT6" s="212">
        <v>1</v>
      </c>
      <c r="DU6" s="208">
        <v>1</v>
      </c>
      <c r="DV6" s="208">
        <v>0</v>
      </c>
      <c r="DW6" s="208">
        <v>0</v>
      </c>
      <c r="DX6" s="208">
        <v>1</v>
      </c>
      <c r="DY6" s="208">
        <v>0</v>
      </c>
      <c r="DZ6" s="206">
        <v>0</v>
      </c>
      <c r="EC6" s="223">
        <v>0</v>
      </c>
      <c r="ED6" s="223"/>
      <c r="EE6" s="223"/>
      <c r="EF6" s="223"/>
      <c r="EH6" s="69">
        <v>42262</v>
      </c>
      <c r="EI6" s="161">
        <v>2.5499999999999998</v>
      </c>
      <c r="EJ6" s="122">
        <v>91</v>
      </c>
      <c r="EK6" s="122">
        <v>75</v>
      </c>
      <c r="EL6" s="122"/>
      <c r="EM6" s="225" t="s">
        <v>381</v>
      </c>
      <c r="EN6" s="225">
        <v>78</v>
      </c>
      <c r="EO6" s="161" t="s">
        <v>408</v>
      </c>
      <c r="EP6" s="267">
        <v>5</v>
      </c>
      <c r="EQ6" s="135">
        <v>42262</v>
      </c>
      <c r="ER6" s="90" t="s">
        <v>383</v>
      </c>
      <c r="ES6" s="61">
        <v>150</v>
      </c>
      <c r="ET6" s="61">
        <v>90</v>
      </c>
      <c r="EU6" s="61">
        <v>70</v>
      </c>
      <c r="EV6" s="133">
        <v>0</v>
      </c>
      <c r="EW6" s="133"/>
      <c r="EX6" s="133">
        <v>11</v>
      </c>
      <c r="EY6" s="133">
        <v>10</v>
      </c>
      <c r="EZ6" s="133">
        <v>51</v>
      </c>
      <c r="FA6" s="133">
        <v>36</v>
      </c>
      <c r="FB6" s="133">
        <v>16</v>
      </c>
      <c r="FC6" s="133">
        <v>18</v>
      </c>
      <c r="FD6" s="133">
        <v>50</v>
      </c>
      <c r="FE6" s="133">
        <v>23</v>
      </c>
      <c r="FF6" s="133">
        <v>37</v>
      </c>
      <c r="FG6" s="133">
        <v>160</v>
      </c>
      <c r="FH6" s="133">
        <v>330</v>
      </c>
      <c r="FI6" s="91">
        <v>160</v>
      </c>
      <c r="FJ6" s="91">
        <v>330</v>
      </c>
      <c r="FK6" s="227">
        <v>92.1</v>
      </c>
      <c r="FL6" s="227">
        <v>45.350503800584896</v>
      </c>
      <c r="FM6" s="228">
        <v>158.5</v>
      </c>
      <c r="FN6" s="228">
        <v>55.05</v>
      </c>
      <c r="FO6" s="228">
        <v>78.046198180159678</v>
      </c>
      <c r="FP6" s="228">
        <v>27.106897222825172</v>
      </c>
      <c r="FQ6" s="228">
        <v>65.268138801261827</v>
      </c>
      <c r="FR6" s="228"/>
      <c r="FS6" s="193">
        <v>0</v>
      </c>
      <c r="FT6" s="230">
        <v>79.5</v>
      </c>
      <c r="FU6" s="230">
        <v>43.5</v>
      </c>
      <c r="FV6" s="230">
        <v>230</v>
      </c>
      <c r="FW6" s="229">
        <v>4.2</v>
      </c>
      <c r="FX6" s="229">
        <v>6.3</v>
      </c>
      <c r="FY6" s="229">
        <v>18.928571428571427</v>
      </c>
      <c r="FZ6" s="229">
        <v>1.8275862068965518</v>
      </c>
      <c r="GA6" s="133">
        <v>53.7</v>
      </c>
      <c r="GB6" s="129">
        <v>14.3</v>
      </c>
      <c r="GC6" s="238">
        <v>4</v>
      </c>
      <c r="GD6" s="238">
        <v>2.2000000000000002</v>
      </c>
      <c r="GE6" s="238">
        <v>100.1</v>
      </c>
      <c r="GF6" s="238">
        <v>69.8</v>
      </c>
      <c r="GG6" s="238">
        <v>21.6</v>
      </c>
      <c r="GH6" s="133">
        <v>0</v>
      </c>
      <c r="GI6" s="133">
        <v>1</v>
      </c>
      <c r="GJ6" s="133">
        <v>1</v>
      </c>
      <c r="GK6" s="133">
        <v>1</v>
      </c>
      <c r="GL6" s="231">
        <v>34</v>
      </c>
      <c r="GM6" s="133">
        <v>0</v>
      </c>
      <c r="GN6" s="133">
        <v>0</v>
      </c>
      <c r="GO6" s="133"/>
      <c r="GP6" s="133">
        <v>0</v>
      </c>
      <c r="GQ6" s="61">
        <v>60.6</v>
      </c>
      <c r="GR6" s="106">
        <v>29.839745171720356</v>
      </c>
      <c r="GS6" s="111">
        <v>0.47603833865814704</v>
      </c>
      <c r="GT6" s="61">
        <v>0</v>
      </c>
      <c r="GU6" s="111">
        <v>0.40625</v>
      </c>
      <c r="GV6" s="62">
        <v>0</v>
      </c>
      <c r="GW6" s="106">
        <v>11.6</v>
      </c>
      <c r="GX6" s="61">
        <v>0</v>
      </c>
      <c r="GY6" s="106">
        <v>15</v>
      </c>
      <c r="GZ6" s="61">
        <v>1</v>
      </c>
      <c r="HA6" s="745">
        <v>39</v>
      </c>
      <c r="HB6" s="133">
        <v>0</v>
      </c>
      <c r="HC6" s="133">
        <v>0.38</v>
      </c>
      <c r="HD6" s="144">
        <v>1</v>
      </c>
      <c r="HE6" s="236">
        <v>131.53228300000001</v>
      </c>
      <c r="HF6" s="236">
        <v>138.10889700000001</v>
      </c>
      <c r="HG6" s="144">
        <v>65.941287000000003</v>
      </c>
      <c r="HH6" s="236">
        <v>149.60824</v>
      </c>
      <c r="HI6" s="125">
        <v>71.431747999999999</v>
      </c>
      <c r="HJ6" s="236">
        <v>49.788967999999997</v>
      </c>
      <c r="HK6" s="144">
        <v>23.772172999999999</v>
      </c>
      <c r="HL6" s="236">
        <v>99.819271999999998</v>
      </c>
      <c r="HM6" s="144">
        <v>47.659574999999997</v>
      </c>
      <c r="HN6" s="236">
        <v>66.720437000000004</v>
      </c>
      <c r="HO6" s="144">
        <v>7.0871680000000001</v>
      </c>
      <c r="HP6" s="144">
        <v>3.3838300000000001</v>
      </c>
      <c r="HQ6" s="236">
        <v>154.07455400000001</v>
      </c>
      <c r="HR6" s="144">
        <v>73.564228</v>
      </c>
      <c r="HS6" s="236">
        <v>52.517344000000001</v>
      </c>
      <c r="HT6" s="144">
        <v>25.074860000000001</v>
      </c>
      <c r="HU6" s="236">
        <v>101.557209</v>
      </c>
      <c r="HV6" s="144">
        <v>48.489367999999999</v>
      </c>
      <c r="HW6" s="236">
        <v>65.914330000000007</v>
      </c>
      <c r="HX6" s="144">
        <v>0</v>
      </c>
      <c r="HY6" s="237">
        <v>0.92313696758948582</v>
      </c>
      <c r="HZ6" s="238">
        <v>33.799999999999997</v>
      </c>
      <c r="IA6" s="237">
        <v>6.6</v>
      </c>
      <c r="IB6" s="237">
        <v>17</v>
      </c>
      <c r="IC6" s="237">
        <v>3.9</v>
      </c>
      <c r="ID6" s="237">
        <v>22</v>
      </c>
      <c r="IE6" s="237">
        <v>5.35</v>
      </c>
      <c r="IF6" s="237">
        <v>72.898747474747466</v>
      </c>
      <c r="IG6" s="237">
        <v>35.895710362773222</v>
      </c>
      <c r="IH6" s="237" t="s">
        <v>409</v>
      </c>
      <c r="II6" s="161">
        <v>0.33</v>
      </c>
      <c r="IJ6" s="61">
        <v>1128</v>
      </c>
      <c r="IK6" s="61">
        <v>1136</v>
      </c>
      <c r="IL6" s="61">
        <v>1198</v>
      </c>
      <c r="IM6" s="61">
        <v>1125</v>
      </c>
      <c r="IN6" s="61">
        <v>1246</v>
      </c>
      <c r="IO6" s="61">
        <v>1240</v>
      </c>
      <c r="IP6" s="61"/>
      <c r="IQ6" s="106">
        <v>1178.8333333333333</v>
      </c>
      <c r="IR6" s="61">
        <v>1732</v>
      </c>
      <c r="IS6" s="61">
        <v>445</v>
      </c>
      <c r="IT6" s="61">
        <v>445</v>
      </c>
      <c r="IU6" s="61">
        <v>444</v>
      </c>
      <c r="IV6" s="61">
        <v>430</v>
      </c>
      <c r="IW6" s="61">
        <v>452</v>
      </c>
      <c r="IX6" s="61">
        <v>458</v>
      </c>
      <c r="IY6" s="61"/>
      <c r="IZ6" s="106">
        <v>445.66666666666669</v>
      </c>
      <c r="JA6" s="61">
        <v>299</v>
      </c>
      <c r="JB6" s="240">
        <v>33.789972604044102</v>
      </c>
      <c r="JC6" s="241">
        <v>1</v>
      </c>
      <c r="JD6" s="90">
        <v>1</v>
      </c>
      <c r="JE6" s="70">
        <v>0</v>
      </c>
      <c r="JF6" s="70">
        <v>0</v>
      </c>
      <c r="JG6" s="70"/>
      <c r="JH6" s="90">
        <v>0</v>
      </c>
      <c r="JI6" s="90">
        <v>0</v>
      </c>
      <c r="JJ6" s="90"/>
      <c r="JK6" s="90"/>
      <c r="JL6" s="61"/>
      <c r="JM6" s="262"/>
      <c r="JN6" s="198">
        <v>5</v>
      </c>
      <c r="JO6" s="244">
        <v>42262</v>
      </c>
      <c r="JP6" s="69">
        <v>43048</v>
      </c>
      <c r="JQ6" s="201">
        <v>0</v>
      </c>
      <c r="JR6" s="69">
        <v>43048</v>
      </c>
      <c r="JS6" s="245">
        <v>26</v>
      </c>
      <c r="JT6" s="243">
        <v>0</v>
      </c>
      <c r="JU6" s="69">
        <v>43048</v>
      </c>
      <c r="JV6" s="245">
        <v>26</v>
      </c>
      <c r="JW6" s="243">
        <v>0</v>
      </c>
      <c r="JX6" s="246">
        <v>43048</v>
      </c>
      <c r="JY6" s="245">
        <v>26</v>
      </c>
      <c r="JZ6" s="245">
        <v>25.8</v>
      </c>
      <c r="KA6" s="245">
        <v>786</v>
      </c>
      <c r="KB6" s="247"/>
      <c r="KC6" s="245"/>
      <c r="KD6" s="248"/>
      <c r="KE6" s="63">
        <v>0</v>
      </c>
      <c r="KF6" s="263">
        <v>1</v>
      </c>
      <c r="KG6" s="263" t="s">
        <v>390</v>
      </c>
      <c r="KH6" s="250">
        <v>127.2</v>
      </c>
      <c r="KI6" s="250">
        <v>50.2</v>
      </c>
      <c r="KJ6" s="250">
        <v>61</v>
      </c>
      <c r="KK6" s="251">
        <v>-20.12</v>
      </c>
      <c r="KL6" s="250">
        <v>-16.7</v>
      </c>
      <c r="KM6" s="250">
        <v>67.8</v>
      </c>
      <c r="KN6" s="250">
        <v>29.5</v>
      </c>
      <c r="KO6" s="250">
        <v>4.3</v>
      </c>
      <c r="KP6" s="250"/>
      <c r="KQ6" s="250">
        <v>0</v>
      </c>
      <c r="KR6" s="92"/>
      <c r="KS6" s="93">
        <v>0.47603833865814704</v>
      </c>
      <c r="KT6" s="264">
        <v>68</v>
      </c>
      <c r="KU6" s="265">
        <v>34.07</v>
      </c>
      <c r="KV6" s="264">
        <v>-23.03</v>
      </c>
      <c r="KW6" s="265">
        <v>-24.9</v>
      </c>
      <c r="KX6" s="265">
        <v>-24.9</v>
      </c>
      <c r="KY6" s="265">
        <v>403</v>
      </c>
      <c r="KZ6" s="265">
        <v>-21.6</v>
      </c>
      <c r="LA6" s="265">
        <v>-21.6</v>
      </c>
      <c r="LB6" s="265">
        <v>403</v>
      </c>
      <c r="LC6" s="265">
        <v>-23.3</v>
      </c>
      <c r="LD6" s="265">
        <v>-23.3</v>
      </c>
      <c r="LE6" s="265">
        <v>403</v>
      </c>
      <c r="LF6" s="118">
        <v>42262</v>
      </c>
      <c r="LG6" s="454">
        <v>0</v>
      </c>
      <c r="LH6" s="454"/>
      <c r="LI6" s="455">
        <v>68</v>
      </c>
      <c r="LJ6" s="455">
        <v>34.25</v>
      </c>
      <c r="LK6" s="455">
        <v>-21.29</v>
      </c>
      <c r="LL6" s="455">
        <v>-24</v>
      </c>
      <c r="LM6" s="455">
        <v>-22.2</v>
      </c>
      <c r="LN6" s="455">
        <v>320</v>
      </c>
      <c r="LO6" s="455">
        <v>-21.3</v>
      </c>
      <c r="LP6" s="455">
        <v>-20.3</v>
      </c>
      <c r="LQ6" s="455">
        <v>304</v>
      </c>
      <c r="LR6" s="455">
        <v>-22.6</v>
      </c>
      <c r="LS6" s="455">
        <v>-21.2</v>
      </c>
      <c r="LT6" s="455">
        <v>304</v>
      </c>
      <c r="LU6" s="500">
        <v>33.81</v>
      </c>
      <c r="LV6" s="693">
        <v>-20.5</v>
      </c>
      <c r="LW6" s="500">
        <v>-19.100000000000001</v>
      </c>
      <c r="LX6" s="500">
        <v>1</v>
      </c>
      <c r="LY6" s="500">
        <v>-17.899999999999999</v>
      </c>
      <c r="LZ6" s="500">
        <v>1</v>
      </c>
      <c r="MA6" s="690">
        <v>65.914330000000007</v>
      </c>
      <c r="MB6" s="454"/>
      <c r="MD6" s="253">
        <v>37</v>
      </c>
      <c r="ME6" s="274"/>
      <c r="MF6" s="581">
        <v>5</v>
      </c>
      <c r="MG6" s="135">
        <v>42143</v>
      </c>
      <c r="MJ6" s="584">
        <v>25.5106</v>
      </c>
      <c r="MR6" s="135"/>
      <c r="MS6" s="585"/>
      <c r="MT6" s="585"/>
      <c r="MU6" s="133">
        <v>1</v>
      </c>
      <c r="MV6" s="133">
        <v>0</v>
      </c>
      <c r="MW6" s="133">
        <v>1</v>
      </c>
      <c r="MX6" s="133">
        <v>0</v>
      </c>
      <c r="MY6" s="133">
        <v>0</v>
      </c>
      <c r="MZ6" s="238">
        <v>1</v>
      </c>
      <c r="NA6" s="238">
        <v>2660</v>
      </c>
      <c r="NB6" s="133">
        <v>37</v>
      </c>
      <c r="NC6" s="238">
        <v>8</v>
      </c>
      <c r="NE6" s="876">
        <v>5</v>
      </c>
      <c r="NF6" s="877">
        <v>9.0643116429986197</v>
      </c>
      <c r="NG6" s="877">
        <v>7.5465858290080998</v>
      </c>
      <c r="NH6" s="877">
        <v>5.4299506574037704</v>
      </c>
      <c r="NI6" s="877">
        <v>2.1731274334806598</v>
      </c>
      <c r="NJ6" s="877">
        <v>7.8492487027644096</v>
      </c>
      <c r="NK6" s="877">
        <v>6.2744480439252097</v>
      </c>
      <c r="NL6" s="877">
        <v>9.3467353282879309</v>
      </c>
      <c r="NM6" s="877">
        <v>8.0001690559196792</v>
      </c>
      <c r="NN6" s="877">
        <v>5.8955449892533904</v>
      </c>
      <c r="NO6" s="877">
        <v>1.08406426478847</v>
      </c>
      <c r="NP6" s="877">
        <v>5.99706654539873</v>
      </c>
      <c r="NQ6" s="877">
        <v>5.9136075118231002</v>
      </c>
      <c r="NR6" s="877">
        <v>7.1428218441159297</v>
      </c>
      <c r="NS6" s="877">
        <v>4.3059705209843901</v>
      </c>
      <c r="NT6" s="877">
        <v>5.6070343459486196</v>
      </c>
      <c r="NU6" s="877">
        <v>7.94573644261376</v>
      </c>
      <c r="NV6" s="877">
        <v>6.6088092426755196</v>
      </c>
      <c r="NW6" s="877">
        <v>6.4899282194051802</v>
      </c>
      <c r="NX6" s="877">
        <v>5.2816982500988301</v>
      </c>
      <c r="NY6" s="877">
        <v>5.4763816875672404</v>
      </c>
      <c r="NZ6" s="877">
        <v>7.0214797274104503</v>
      </c>
      <c r="OA6" s="877">
        <v>0.298658315564515</v>
      </c>
      <c r="OB6" s="877">
        <v>9.6208429645009996</v>
      </c>
      <c r="OC6" s="877">
        <v>1.3729520979118299</v>
      </c>
      <c r="OD6" s="877">
        <v>5.6513387661059298</v>
      </c>
      <c r="OE6" s="877">
        <v>7.2107200415305002</v>
      </c>
      <c r="OF6" s="877">
        <v>5.7106686996746303</v>
      </c>
      <c r="OG6" s="877">
        <v>12.0960002175001</v>
      </c>
      <c r="OH6" s="877">
        <v>3.7322691995014501</v>
      </c>
      <c r="OI6" s="877">
        <v>9.54897599315834</v>
      </c>
      <c r="OJ6" s="877">
        <v>3.9532652390148399</v>
      </c>
      <c r="OK6" s="877">
        <v>2.5470242243417398</v>
      </c>
      <c r="OL6" s="877">
        <v>5.3526804505414196</v>
      </c>
      <c r="OM6" s="877">
        <v>8.2478908665891808</v>
      </c>
    </row>
    <row r="7" spans="1:403" s="221" customFormat="1" x14ac:dyDescent="0.25">
      <c r="A7" s="455">
        <v>6</v>
      </c>
      <c r="B7" s="221">
        <v>0</v>
      </c>
      <c r="C7" s="221">
        <v>1</v>
      </c>
      <c r="D7" s="206">
        <v>2</v>
      </c>
      <c r="E7" s="274">
        <v>6</v>
      </c>
      <c r="F7" s="895">
        <v>6</v>
      </c>
      <c r="G7" s="61">
        <v>6</v>
      </c>
      <c r="H7" s="898"/>
      <c r="I7" s="639" t="s">
        <v>410</v>
      </c>
      <c r="J7" s="639" t="s">
        <v>411</v>
      </c>
      <c r="K7" s="258">
        <v>13842</v>
      </c>
      <c r="L7" s="256">
        <v>77</v>
      </c>
      <c r="M7" s="342">
        <v>84</v>
      </c>
      <c r="N7" s="342">
        <v>180</v>
      </c>
      <c r="O7" s="342">
        <v>25.925925925925924</v>
      </c>
      <c r="P7" s="210">
        <v>2.0382506356501482</v>
      </c>
      <c r="Q7" s="208">
        <v>0</v>
      </c>
      <c r="R7" s="61">
        <v>135</v>
      </c>
      <c r="S7" s="61">
        <v>80</v>
      </c>
      <c r="T7" s="61">
        <v>1</v>
      </c>
      <c r="U7" s="62">
        <v>4</v>
      </c>
      <c r="V7" s="331">
        <v>0</v>
      </c>
      <c r="W7" s="331"/>
      <c r="X7" s="114">
        <v>1</v>
      </c>
      <c r="Y7" s="335">
        <v>1</v>
      </c>
      <c r="Z7" s="114">
        <v>1</v>
      </c>
      <c r="AA7" s="114">
        <v>0</v>
      </c>
      <c r="AB7" s="329">
        <v>1</v>
      </c>
      <c r="AC7" s="328">
        <v>0</v>
      </c>
      <c r="AD7" s="61"/>
      <c r="AE7" s="61"/>
      <c r="AF7" s="61"/>
      <c r="AG7" s="592">
        <v>111</v>
      </c>
      <c r="AH7" s="602">
        <v>1.43</v>
      </c>
      <c r="AI7" s="603">
        <v>48</v>
      </c>
      <c r="AJ7" s="603">
        <v>0</v>
      </c>
      <c r="AK7" s="602">
        <v>16.7</v>
      </c>
      <c r="AL7" s="603">
        <v>50</v>
      </c>
      <c r="AM7" s="603"/>
      <c r="AN7" s="605">
        <v>2141</v>
      </c>
      <c r="AO7" s="214">
        <v>7.6690282885896828</v>
      </c>
      <c r="AP7" s="212">
        <v>146</v>
      </c>
      <c r="AQ7" s="212">
        <v>87</v>
      </c>
      <c r="AR7" s="212">
        <v>39</v>
      </c>
      <c r="AS7" s="212">
        <v>100</v>
      </c>
      <c r="AT7" s="215">
        <v>5.48</v>
      </c>
      <c r="AU7" s="212">
        <v>185</v>
      </c>
      <c r="AV7" s="556">
        <v>42156</v>
      </c>
      <c r="AW7" s="557">
        <v>42219</v>
      </c>
      <c r="AX7" s="211">
        <v>1.43</v>
      </c>
      <c r="AY7" s="211">
        <v>48</v>
      </c>
      <c r="AZ7" s="211"/>
      <c r="BA7" s="602">
        <v>143</v>
      </c>
      <c r="BB7" s="558">
        <v>42172</v>
      </c>
      <c r="BC7" s="65">
        <v>57.88</v>
      </c>
      <c r="BD7" s="217">
        <v>322</v>
      </c>
      <c r="BE7" s="66">
        <v>57.88</v>
      </c>
      <c r="BF7" s="218">
        <v>122.11921651187933</v>
      </c>
      <c r="BG7" s="66">
        <v>118.5</v>
      </c>
      <c r="BH7" s="68">
        <v>1.762528522447</v>
      </c>
      <c r="BI7" s="219">
        <v>1.762528522447</v>
      </c>
      <c r="BJ7" s="219">
        <v>2.0867840093044903</v>
      </c>
      <c r="BK7" s="219">
        <v>2.0737183503461227</v>
      </c>
      <c r="BP7" s="400"/>
      <c r="BU7" s="69">
        <v>42168</v>
      </c>
      <c r="BV7" s="61" t="s">
        <v>412</v>
      </c>
      <c r="BW7" s="61">
        <v>0</v>
      </c>
      <c r="BX7" s="61"/>
      <c r="BY7" s="61"/>
      <c r="BZ7" s="61">
        <v>0</v>
      </c>
      <c r="CA7" s="61"/>
      <c r="CB7" s="61"/>
      <c r="CC7" s="61"/>
      <c r="CD7" s="208">
        <v>1</v>
      </c>
      <c r="CE7" s="220">
        <v>0</v>
      </c>
      <c r="CF7" s="220">
        <v>1</v>
      </c>
      <c r="CG7" s="220">
        <v>0</v>
      </c>
      <c r="CH7" s="220">
        <v>0</v>
      </c>
      <c r="CI7" s="220">
        <v>0</v>
      </c>
      <c r="CJ7" s="220">
        <v>0</v>
      </c>
      <c r="CK7" s="114">
        <v>0</v>
      </c>
      <c r="CL7" s="114">
        <v>1</v>
      </c>
      <c r="CM7" s="114">
        <v>0</v>
      </c>
      <c r="CN7" s="114">
        <v>1</v>
      </c>
      <c r="CO7" s="114">
        <v>1</v>
      </c>
      <c r="CP7" s="114">
        <v>1</v>
      </c>
      <c r="CQ7" s="326">
        <v>0</v>
      </c>
      <c r="CR7" s="326">
        <v>1</v>
      </c>
      <c r="CS7" s="326">
        <v>0</v>
      </c>
      <c r="CT7" s="326">
        <v>0</v>
      </c>
      <c r="CU7" s="326">
        <v>1</v>
      </c>
      <c r="CV7" s="326"/>
      <c r="CW7" s="299">
        <v>13.5</v>
      </c>
      <c r="CX7" s="299">
        <v>1.06</v>
      </c>
      <c r="CY7" s="299">
        <v>3.9</v>
      </c>
      <c r="CZ7" s="299" t="s">
        <v>413</v>
      </c>
      <c r="DF7" s="61">
        <v>0</v>
      </c>
      <c r="DG7" s="90">
        <v>0</v>
      </c>
      <c r="DH7" s="61"/>
      <c r="DI7" s="61"/>
      <c r="DJ7" s="61"/>
      <c r="DK7" s="90">
        <v>1</v>
      </c>
      <c r="DL7" s="90">
        <v>0</v>
      </c>
      <c r="DM7" s="90"/>
      <c r="DN7" s="61"/>
      <c r="DO7" s="254">
        <v>1</v>
      </c>
      <c r="DP7" s="208">
        <v>0</v>
      </c>
      <c r="DQ7" s="208">
        <v>0</v>
      </c>
      <c r="DR7" s="208">
        <v>0</v>
      </c>
      <c r="DS7" s="208">
        <v>1</v>
      </c>
      <c r="DT7" s="212">
        <v>1</v>
      </c>
      <c r="DU7" s="208">
        <v>1</v>
      </c>
      <c r="DV7" s="208">
        <v>0</v>
      </c>
      <c r="DW7" s="208">
        <v>0</v>
      </c>
      <c r="DX7" s="208">
        <v>0</v>
      </c>
      <c r="DY7" s="208">
        <v>0</v>
      </c>
      <c r="DZ7" s="206">
        <v>1</v>
      </c>
      <c r="EC7" s="223">
        <v>1</v>
      </c>
      <c r="ED7" s="223">
        <v>1</v>
      </c>
      <c r="EE7" s="223">
        <v>69</v>
      </c>
      <c r="EF7" s="223"/>
      <c r="EH7" s="258">
        <v>42215</v>
      </c>
      <c r="EI7" s="161">
        <v>1.35</v>
      </c>
      <c r="EJ7" s="122">
        <v>45</v>
      </c>
      <c r="EK7" s="122">
        <v>52</v>
      </c>
      <c r="EL7" s="122"/>
      <c r="EM7" s="122">
        <v>80</v>
      </c>
      <c r="EN7" s="122">
        <v>30</v>
      </c>
      <c r="EO7" s="161" t="s">
        <v>414</v>
      </c>
      <c r="EP7" s="222">
        <v>6</v>
      </c>
      <c r="EQ7" s="135">
        <v>42215</v>
      </c>
      <c r="ER7" s="164" t="s">
        <v>415</v>
      </c>
      <c r="ES7" s="61">
        <v>135</v>
      </c>
      <c r="ET7" s="61">
        <v>80</v>
      </c>
      <c r="EU7" s="61">
        <v>75</v>
      </c>
      <c r="EV7" s="61">
        <v>1</v>
      </c>
      <c r="EW7" s="61"/>
      <c r="EX7" s="61">
        <v>9.5</v>
      </c>
      <c r="EY7" s="61">
        <v>7</v>
      </c>
      <c r="EZ7" s="61">
        <v>45</v>
      </c>
      <c r="FA7" s="61">
        <v>25</v>
      </c>
      <c r="FB7" s="61">
        <v>15</v>
      </c>
      <c r="FC7" s="61">
        <v>16</v>
      </c>
      <c r="FD7" s="61">
        <v>43</v>
      </c>
      <c r="FE7" s="61">
        <v>20</v>
      </c>
      <c r="FF7" s="61">
        <v>34</v>
      </c>
      <c r="FG7" s="61">
        <v>100</v>
      </c>
      <c r="FH7" s="61">
        <v>240</v>
      </c>
      <c r="FI7" s="91">
        <v>93.333333333333329</v>
      </c>
      <c r="FJ7" s="91">
        <v>266.66666666666669</v>
      </c>
      <c r="FK7" s="227">
        <v>91.300000000000011</v>
      </c>
      <c r="FL7" s="227">
        <v>44.793313640193084</v>
      </c>
      <c r="FM7" s="228">
        <v>107.1</v>
      </c>
      <c r="FN7" s="228">
        <v>35</v>
      </c>
      <c r="FO7" s="228">
        <v>52.545059045615318</v>
      </c>
      <c r="FP7" s="228">
        <v>17.171587923403699</v>
      </c>
      <c r="FQ7" s="228">
        <v>67.320261437908485</v>
      </c>
      <c r="FR7" s="228"/>
      <c r="FS7" s="193">
        <v>0</v>
      </c>
      <c r="FT7" s="230">
        <v>98</v>
      </c>
      <c r="FU7" s="230"/>
      <c r="FV7" s="230">
        <v>130</v>
      </c>
      <c r="FW7" s="229">
        <v>6.833333333333333</v>
      </c>
      <c r="FX7" s="229">
        <v>7.333333333333333</v>
      </c>
      <c r="FY7" s="229">
        <v>14.341463414634147</v>
      </c>
      <c r="FZ7" s="229"/>
      <c r="GA7" s="133">
        <v>76.900000000000006</v>
      </c>
      <c r="GB7" s="129">
        <v>14.75</v>
      </c>
      <c r="GC7" s="238" t="s">
        <v>416</v>
      </c>
      <c r="GD7" s="238" t="s">
        <v>417</v>
      </c>
      <c r="GE7" s="238" t="s">
        <v>418</v>
      </c>
      <c r="GF7" s="238" t="s">
        <v>419</v>
      </c>
      <c r="GG7" s="238" t="s">
        <v>420</v>
      </c>
      <c r="GH7" s="133">
        <v>1</v>
      </c>
      <c r="GI7" s="133">
        <v>1</v>
      </c>
      <c r="GJ7" s="133">
        <v>1</v>
      </c>
      <c r="GK7" s="133">
        <v>1</v>
      </c>
      <c r="GL7" s="231">
        <v>40</v>
      </c>
      <c r="GM7" s="133">
        <v>1</v>
      </c>
      <c r="GN7" s="133">
        <v>0</v>
      </c>
      <c r="GO7" s="133"/>
      <c r="GP7" s="133">
        <v>0</v>
      </c>
      <c r="GQ7" s="61">
        <v>79</v>
      </c>
      <c r="GR7" s="106">
        <v>38.758727027111206</v>
      </c>
      <c r="GS7" s="111">
        <v>0.54019292604501612</v>
      </c>
      <c r="GT7" s="61">
        <v>0</v>
      </c>
      <c r="GU7" s="111">
        <v>0.61538461538461542</v>
      </c>
      <c r="GV7" s="62">
        <v>1</v>
      </c>
      <c r="GW7" s="106">
        <v>11.649999999999999</v>
      </c>
      <c r="GX7" s="61">
        <v>0</v>
      </c>
      <c r="GY7" s="106">
        <v>15</v>
      </c>
      <c r="GZ7" s="61">
        <v>1</v>
      </c>
      <c r="HA7" s="745">
        <v>45</v>
      </c>
      <c r="HB7" s="133">
        <v>14</v>
      </c>
      <c r="HC7" s="133">
        <v>0.53</v>
      </c>
      <c r="HD7" s="144">
        <v>1</v>
      </c>
      <c r="HE7" s="236">
        <v>125.252123</v>
      </c>
      <c r="HF7" s="236">
        <v>131.51472899999999</v>
      </c>
      <c r="HG7" s="144">
        <v>64.171086000000003</v>
      </c>
      <c r="HH7" s="236">
        <v>99.974770000000007</v>
      </c>
      <c r="HI7" s="125">
        <v>48.781528999999999</v>
      </c>
      <c r="HJ7" s="236">
        <v>25.931194999999999</v>
      </c>
      <c r="HK7" s="144">
        <v>12.652825999999999</v>
      </c>
      <c r="HL7" s="236">
        <v>74.043575000000004</v>
      </c>
      <c r="HM7" s="144">
        <v>36.128703000000002</v>
      </c>
      <c r="HN7" s="236">
        <v>74.062259999999995</v>
      </c>
      <c r="HO7" s="144">
        <v>5.7013550000000004</v>
      </c>
      <c r="HP7" s="144">
        <v>2.7819099999999999</v>
      </c>
      <c r="HQ7" s="236">
        <v>155.53319300000001</v>
      </c>
      <c r="HR7" s="144">
        <v>75.890617000000006</v>
      </c>
      <c r="HS7" s="236">
        <v>71.895977000000002</v>
      </c>
      <c r="HT7" s="144">
        <v>35.080807999999998</v>
      </c>
      <c r="HU7" s="236">
        <v>83.637214999999998</v>
      </c>
      <c r="HV7" s="144">
        <v>40.809809000000001</v>
      </c>
      <c r="HW7" s="236">
        <v>53.774512000000001</v>
      </c>
      <c r="HX7" s="144">
        <v>0</v>
      </c>
      <c r="HY7" s="237">
        <v>1.3154791853984757</v>
      </c>
      <c r="HZ7" s="238">
        <v>37.299999999999997</v>
      </c>
      <c r="IA7" s="237">
        <v>6.5</v>
      </c>
      <c r="IB7" s="237">
        <v>36.9</v>
      </c>
      <c r="IC7" s="237">
        <v>7.2</v>
      </c>
      <c r="ID7" s="237">
        <v>26.3</v>
      </c>
      <c r="IE7" s="237">
        <v>5.9</v>
      </c>
      <c r="IF7" s="237">
        <v>177.30468923076916</v>
      </c>
      <c r="IG7" s="237">
        <v>86.988658867369196</v>
      </c>
      <c r="IH7" s="133"/>
      <c r="II7" s="161">
        <v>0.5</v>
      </c>
      <c r="IJ7" s="61">
        <v>1044</v>
      </c>
      <c r="IK7" s="61">
        <v>1134</v>
      </c>
      <c r="IL7" s="61">
        <v>897</v>
      </c>
      <c r="IM7" s="61">
        <v>1010</v>
      </c>
      <c r="IN7" s="61">
        <v>1104</v>
      </c>
      <c r="IO7" s="61">
        <v>1045</v>
      </c>
      <c r="IP7" s="61"/>
      <c r="IQ7" s="106">
        <v>1039</v>
      </c>
      <c r="IR7" s="61">
        <v>1639</v>
      </c>
      <c r="IS7" s="61">
        <v>312</v>
      </c>
      <c r="IT7" s="61">
        <v>309</v>
      </c>
      <c r="IU7" s="61">
        <v>249</v>
      </c>
      <c r="IV7" s="61">
        <v>245</v>
      </c>
      <c r="IW7" s="61">
        <v>323</v>
      </c>
      <c r="IX7" s="61">
        <v>279</v>
      </c>
      <c r="IY7" s="61"/>
      <c r="IZ7" s="106">
        <v>286.16666666666669</v>
      </c>
      <c r="JA7" s="61">
        <v>224</v>
      </c>
      <c r="JB7" s="240">
        <v>32.847686281122833</v>
      </c>
      <c r="JC7" s="241">
        <v>0</v>
      </c>
      <c r="JD7" s="90">
        <v>1</v>
      </c>
      <c r="JE7" s="168">
        <v>0</v>
      </c>
      <c r="JF7" s="168">
        <v>0</v>
      </c>
      <c r="JG7" s="168"/>
      <c r="JH7" s="90">
        <v>0</v>
      </c>
      <c r="JI7" s="90">
        <v>2</v>
      </c>
      <c r="JJ7" s="90">
        <v>0</v>
      </c>
      <c r="JK7" s="90"/>
      <c r="JL7" s="61"/>
      <c r="JM7" s="262"/>
      <c r="JN7" s="243">
        <v>6</v>
      </c>
      <c r="JO7" s="244">
        <v>42156</v>
      </c>
      <c r="JP7" s="69">
        <v>43048</v>
      </c>
      <c r="JQ7" s="201">
        <v>0</v>
      </c>
      <c r="JR7" s="69">
        <v>43048</v>
      </c>
      <c r="JS7" s="245">
        <v>29</v>
      </c>
      <c r="JT7" s="243">
        <v>1</v>
      </c>
      <c r="JU7" s="69">
        <v>42401</v>
      </c>
      <c r="JV7" s="245">
        <v>8</v>
      </c>
      <c r="JW7" s="243">
        <v>1</v>
      </c>
      <c r="JX7" s="246">
        <v>42401</v>
      </c>
      <c r="JY7" s="245">
        <v>8</v>
      </c>
      <c r="JZ7" s="245">
        <v>29.33</v>
      </c>
      <c r="KA7" s="245">
        <v>892</v>
      </c>
      <c r="KB7" s="247"/>
      <c r="KC7" s="245"/>
      <c r="KD7" s="248"/>
      <c r="KE7" s="63">
        <v>1</v>
      </c>
      <c r="KF7" s="249">
        <v>1</v>
      </c>
      <c r="KG7" s="249" t="s">
        <v>421</v>
      </c>
      <c r="KH7" s="272">
        <v>95.816666666666663</v>
      </c>
      <c r="KI7" s="272">
        <v>46.183333333333337</v>
      </c>
      <c r="KJ7" s="272">
        <v>51.79</v>
      </c>
      <c r="KK7" s="272">
        <v>-18.809999999999999</v>
      </c>
      <c r="KL7" s="272">
        <v>-15.006666666666668</v>
      </c>
      <c r="KM7" s="272">
        <v>56.54999999999999</v>
      </c>
      <c r="KN7" s="272">
        <v>24.433333333333334</v>
      </c>
      <c r="KO7" s="272">
        <v>5.2333333333333334</v>
      </c>
      <c r="KP7" s="250"/>
      <c r="KQ7" s="250">
        <v>0</v>
      </c>
      <c r="KR7" s="92"/>
      <c r="KS7" s="93">
        <v>0.54019292604501612</v>
      </c>
      <c r="KT7" s="264"/>
      <c r="KU7" s="265"/>
      <c r="KV7" s="264"/>
      <c r="KW7" s="265"/>
      <c r="KX7" s="265"/>
      <c r="KY7" s="265"/>
      <c r="KZ7" s="265"/>
      <c r="LA7" s="265"/>
      <c r="LB7" s="265"/>
      <c r="LC7" s="265"/>
      <c r="LD7" s="265"/>
      <c r="LE7" s="265"/>
      <c r="LF7" s="118">
        <v>42215</v>
      </c>
      <c r="LG7" s="454">
        <v>1</v>
      </c>
      <c r="LH7" s="454"/>
      <c r="LI7" s="455"/>
      <c r="LJ7" s="455"/>
      <c r="LK7" s="455"/>
      <c r="LL7" s="455"/>
      <c r="LM7" s="455"/>
      <c r="LN7" s="455"/>
      <c r="LO7" s="455"/>
      <c r="LP7" s="455"/>
      <c r="LQ7" s="455"/>
      <c r="LR7" s="455"/>
      <c r="LS7" s="455"/>
      <c r="LT7" s="455"/>
      <c r="LU7" s="500">
        <v>40.32</v>
      </c>
      <c r="LV7" s="693">
        <v>-21.37</v>
      </c>
      <c r="LW7" s="500">
        <v>-12.4</v>
      </c>
      <c r="LX7" s="500">
        <v>3</v>
      </c>
      <c r="LY7" s="500">
        <v>-19</v>
      </c>
      <c r="LZ7" s="500">
        <v>2</v>
      </c>
      <c r="MA7" s="690">
        <v>53.774512000000001</v>
      </c>
      <c r="MB7" s="454"/>
      <c r="MD7" s="253"/>
      <c r="ME7" s="274"/>
      <c r="MF7" s="581">
        <v>6</v>
      </c>
      <c r="MG7" s="135">
        <v>42219</v>
      </c>
      <c r="MJ7" s="584">
        <v>39.984400000000001</v>
      </c>
      <c r="MR7" s="135"/>
      <c r="MS7" s="585"/>
      <c r="MT7" s="585"/>
      <c r="MU7" s="133">
        <v>0</v>
      </c>
      <c r="MV7" s="585"/>
      <c r="MW7" s="585"/>
      <c r="MX7" s="585"/>
      <c r="MY7" s="585"/>
      <c r="MZ7" s="585"/>
      <c r="NA7" s="238">
        <v>2141</v>
      </c>
      <c r="NB7" s="585"/>
      <c r="NC7" s="238">
        <v>7</v>
      </c>
      <c r="NE7" s="876">
        <v>6</v>
      </c>
      <c r="NF7" s="877" t="s">
        <v>64</v>
      </c>
      <c r="NG7" s="877" t="s">
        <v>64</v>
      </c>
      <c r="NH7" s="877" t="s">
        <v>64</v>
      </c>
      <c r="NI7" s="877" t="s">
        <v>64</v>
      </c>
      <c r="NJ7" s="877" t="s">
        <v>64</v>
      </c>
      <c r="NK7" s="877" t="s">
        <v>64</v>
      </c>
      <c r="NL7" s="877" t="s">
        <v>64</v>
      </c>
      <c r="NM7" s="877" t="s">
        <v>64</v>
      </c>
      <c r="NN7" s="877" t="s">
        <v>64</v>
      </c>
      <c r="NO7" s="877" t="s">
        <v>64</v>
      </c>
      <c r="NP7" s="877" t="s">
        <v>64</v>
      </c>
      <c r="NQ7" s="877" t="s">
        <v>64</v>
      </c>
      <c r="NR7" s="877" t="s">
        <v>64</v>
      </c>
      <c r="NS7" s="877" t="s">
        <v>64</v>
      </c>
      <c r="NT7" s="877" t="s">
        <v>64</v>
      </c>
      <c r="NU7" s="877" t="s">
        <v>64</v>
      </c>
      <c r="NV7" s="877" t="s">
        <v>64</v>
      </c>
      <c r="NW7" s="877" t="s">
        <v>64</v>
      </c>
      <c r="NX7" s="877" t="s">
        <v>64</v>
      </c>
      <c r="NY7" s="877" t="s">
        <v>64</v>
      </c>
      <c r="NZ7" s="877" t="s">
        <v>64</v>
      </c>
      <c r="OA7" s="877" t="s">
        <v>64</v>
      </c>
      <c r="OB7" s="877" t="s">
        <v>64</v>
      </c>
      <c r="OC7" s="877" t="s">
        <v>64</v>
      </c>
      <c r="OD7" s="877" t="s">
        <v>64</v>
      </c>
      <c r="OE7" s="877" t="s">
        <v>64</v>
      </c>
      <c r="OF7" s="877" t="s">
        <v>64</v>
      </c>
      <c r="OG7" s="877" t="s">
        <v>64</v>
      </c>
      <c r="OH7" s="877" t="s">
        <v>64</v>
      </c>
      <c r="OI7" s="877" t="s">
        <v>64</v>
      </c>
      <c r="OJ7" s="877" t="s">
        <v>64</v>
      </c>
      <c r="OK7" s="877" t="s">
        <v>64</v>
      </c>
      <c r="OL7" s="877" t="s">
        <v>64</v>
      </c>
      <c r="OM7" s="877" t="s">
        <v>64</v>
      </c>
    </row>
    <row r="8" spans="1:403" s="221" customFormat="1" x14ac:dyDescent="0.25">
      <c r="A8" s="902">
        <v>7</v>
      </c>
      <c r="B8" s="221">
        <v>0</v>
      </c>
      <c r="C8" s="221">
        <v>0</v>
      </c>
      <c r="D8" s="206">
        <v>1</v>
      </c>
      <c r="E8" s="267">
        <v>7</v>
      </c>
      <c r="F8" s="896">
        <v>7</v>
      </c>
      <c r="G8" s="61">
        <v>7</v>
      </c>
      <c r="H8" s="898"/>
      <c r="I8" s="167" t="s">
        <v>422</v>
      </c>
      <c r="J8" s="639" t="s">
        <v>423</v>
      </c>
      <c r="K8" s="258">
        <v>13625</v>
      </c>
      <c r="L8" s="256">
        <v>78</v>
      </c>
      <c r="M8" s="342">
        <v>85</v>
      </c>
      <c r="N8" s="342">
        <v>170</v>
      </c>
      <c r="O8" s="342">
        <v>29.411764705882355</v>
      </c>
      <c r="P8" s="210">
        <v>1.9653723193861494</v>
      </c>
      <c r="Q8" s="208">
        <v>1</v>
      </c>
      <c r="R8" s="61">
        <v>140</v>
      </c>
      <c r="S8" s="61">
        <v>80</v>
      </c>
      <c r="T8" s="61">
        <v>0</v>
      </c>
      <c r="U8" s="62">
        <v>2</v>
      </c>
      <c r="V8" s="331">
        <v>0</v>
      </c>
      <c r="W8" s="331"/>
      <c r="X8" s="114">
        <v>1</v>
      </c>
      <c r="Y8" s="335">
        <v>1</v>
      </c>
      <c r="Z8" s="114">
        <v>1</v>
      </c>
      <c r="AA8" s="114">
        <v>0</v>
      </c>
      <c r="AB8" s="329">
        <v>0</v>
      </c>
      <c r="AC8" s="328">
        <v>0</v>
      </c>
      <c r="AD8" s="61"/>
      <c r="AE8" s="133"/>
      <c r="AF8" s="61"/>
      <c r="AG8" s="592">
        <v>98</v>
      </c>
      <c r="AH8" s="602">
        <v>1.03</v>
      </c>
      <c r="AI8" s="603">
        <v>52</v>
      </c>
      <c r="AJ8" s="603">
        <v>0</v>
      </c>
      <c r="AK8" s="602">
        <v>14.8</v>
      </c>
      <c r="AL8" s="603">
        <v>44</v>
      </c>
      <c r="AM8" s="603"/>
      <c r="AN8" s="605">
        <v>393</v>
      </c>
      <c r="AO8" s="214">
        <v>5.9738096118692612</v>
      </c>
      <c r="AP8" s="212">
        <v>202</v>
      </c>
      <c r="AQ8" s="212">
        <v>108</v>
      </c>
      <c r="AR8" s="212">
        <v>74</v>
      </c>
      <c r="AS8" s="212">
        <v>101</v>
      </c>
      <c r="AT8" s="215">
        <v>1.0900000000000001</v>
      </c>
      <c r="AU8" s="212">
        <v>122</v>
      </c>
      <c r="AV8" s="556">
        <v>42374</v>
      </c>
      <c r="AW8" s="557">
        <v>42360</v>
      </c>
      <c r="AX8" s="211">
        <v>1.03</v>
      </c>
      <c r="AY8" s="211">
        <v>44</v>
      </c>
      <c r="AZ8" s="211">
        <v>7.3</v>
      </c>
      <c r="BA8" s="602">
        <v>142</v>
      </c>
      <c r="BB8" s="558">
        <v>42445</v>
      </c>
      <c r="BC8" s="65">
        <v>34.58</v>
      </c>
      <c r="BD8" s="217"/>
      <c r="BE8" s="66">
        <v>34.58</v>
      </c>
      <c r="BF8" s="218">
        <v>93.465862564482677</v>
      </c>
      <c r="BG8" s="66">
        <v>98.62</v>
      </c>
      <c r="BH8" s="68">
        <v>1.5388249889379038</v>
      </c>
      <c r="BI8" s="219">
        <v>1.5388249889379038</v>
      </c>
      <c r="BJ8" s="219">
        <v>1.9706530182841928</v>
      </c>
      <c r="BK8" s="219">
        <v>1.9939649981951189</v>
      </c>
      <c r="BL8" s="66">
        <v>2.57</v>
      </c>
      <c r="BM8" s="66">
        <v>1.02</v>
      </c>
      <c r="BN8" s="66">
        <v>123</v>
      </c>
      <c r="BO8" s="66">
        <v>1.21</v>
      </c>
      <c r="BP8" s="571">
        <v>723.4</v>
      </c>
      <c r="BQ8" s="66">
        <v>26</v>
      </c>
      <c r="BR8" s="66">
        <v>224</v>
      </c>
      <c r="BS8" s="66">
        <v>15</v>
      </c>
      <c r="BT8" s="66">
        <v>33</v>
      </c>
      <c r="BU8" s="31">
        <v>0</v>
      </c>
      <c r="BV8" s="61"/>
      <c r="BW8" s="61"/>
      <c r="BX8" s="61"/>
      <c r="BY8" s="61"/>
      <c r="BZ8" s="61"/>
      <c r="CA8" s="61"/>
      <c r="CB8" s="61"/>
      <c r="CC8" s="61"/>
      <c r="CD8" s="208"/>
      <c r="CE8" s="220">
        <v>0</v>
      </c>
      <c r="CF8" s="220">
        <v>0</v>
      </c>
      <c r="CG8" s="220">
        <v>0</v>
      </c>
      <c r="CH8" s="220">
        <v>0</v>
      </c>
      <c r="CI8" s="220">
        <v>1</v>
      </c>
      <c r="CJ8" s="220">
        <v>1</v>
      </c>
      <c r="CK8" s="114">
        <v>0</v>
      </c>
      <c r="CL8" s="114">
        <v>0</v>
      </c>
      <c r="CM8" s="114">
        <v>0</v>
      </c>
      <c r="CN8" s="114">
        <v>1</v>
      </c>
      <c r="CO8" s="114">
        <v>0</v>
      </c>
      <c r="CP8" s="114">
        <v>0</v>
      </c>
      <c r="CQ8" s="326">
        <v>1</v>
      </c>
      <c r="CR8" s="326">
        <v>0</v>
      </c>
      <c r="CS8" s="326">
        <v>0</v>
      </c>
      <c r="CT8" s="326">
        <v>0</v>
      </c>
      <c r="CU8" s="326">
        <v>1</v>
      </c>
      <c r="CV8" s="326">
        <v>0</v>
      </c>
      <c r="CW8" s="299"/>
      <c r="CX8" s="299"/>
      <c r="CY8" s="299"/>
      <c r="CZ8" s="299"/>
      <c r="DF8" s="61">
        <v>1</v>
      </c>
      <c r="DG8" s="90">
        <v>1</v>
      </c>
      <c r="DH8" s="61">
        <v>2011</v>
      </c>
      <c r="DI8" s="61">
        <v>1</v>
      </c>
      <c r="DJ8" s="61" t="s">
        <v>424</v>
      </c>
      <c r="DK8" s="90">
        <v>1</v>
      </c>
      <c r="DL8" s="90">
        <v>0</v>
      </c>
      <c r="DM8" s="90"/>
      <c r="DN8" s="61"/>
      <c r="DO8" s="254">
        <v>0</v>
      </c>
      <c r="DP8" s="208">
        <v>0</v>
      </c>
      <c r="DQ8" s="208">
        <v>1</v>
      </c>
      <c r="DR8" s="208">
        <v>0</v>
      </c>
      <c r="DS8" s="208">
        <v>0</v>
      </c>
      <c r="DT8" s="212">
        <v>0</v>
      </c>
      <c r="DU8" s="208">
        <v>0</v>
      </c>
      <c r="DV8" s="208">
        <v>0</v>
      </c>
      <c r="DW8" s="208">
        <v>0</v>
      </c>
      <c r="DX8" s="208">
        <v>0</v>
      </c>
      <c r="DY8" s="208">
        <v>0</v>
      </c>
      <c r="DZ8" s="206">
        <v>0</v>
      </c>
      <c r="EC8" s="223">
        <v>1</v>
      </c>
      <c r="ED8" s="223">
        <v>1</v>
      </c>
      <c r="EE8" s="223">
        <v>52</v>
      </c>
      <c r="EF8" s="223"/>
      <c r="EH8" s="258">
        <v>42282</v>
      </c>
      <c r="EI8" s="133">
        <v>2.5499999999999998</v>
      </c>
      <c r="EJ8" s="122">
        <v>118</v>
      </c>
      <c r="EK8" s="225">
        <v>75</v>
      </c>
      <c r="EL8" s="225"/>
      <c r="EM8" s="225">
        <v>117</v>
      </c>
      <c r="EN8" s="225">
        <v>79</v>
      </c>
      <c r="EO8" s="133" t="s">
        <v>425</v>
      </c>
      <c r="EP8" s="259">
        <v>7</v>
      </c>
      <c r="EQ8" s="135">
        <v>42439</v>
      </c>
      <c r="ER8" s="136" t="s">
        <v>415</v>
      </c>
      <c r="ES8" s="61">
        <v>110</v>
      </c>
      <c r="ET8" s="61">
        <v>70</v>
      </c>
      <c r="EU8" s="61">
        <v>50</v>
      </c>
      <c r="EV8" s="133">
        <v>0</v>
      </c>
      <c r="EW8" s="133"/>
      <c r="EX8" s="133">
        <v>7.4</v>
      </c>
      <c r="EY8" s="133">
        <v>6.1</v>
      </c>
      <c r="EZ8" s="133">
        <v>44</v>
      </c>
      <c r="FA8" s="133">
        <v>25</v>
      </c>
      <c r="FB8" s="133">
        <v>15</v>
      </c>
      <c r="FC8" s="133">
        <v>17</v>
      </c>
      <c r="FD8" s="133">
        <v>36</v>
      </c>
      <c r="FE8" s="133">
        <v>19</v>
      </c>
      <c r="FF8" s="133">
        <v>37</v>
      </c>
      <c r="FG8" s="133">
        <v>160</v>
      </c>
      <c r="FH8" s="133">
        <v>375</v>
      </c>
      <c r="FI8" s="91">
        <v>160</v>
      </c>
      <c r="FJ8" s="91">
        <v>375</v>
      </c>
      <c r="FK8" s="227">
        <v>44</v>
      </c>
      <c r="FL8" s="227">
        <v>22.387615601375035</v>
      </c>
      <c r="FM8" s="228">
        <v>100.8</v>
      </c>
      <c r="FN8" s="228">
        <v>32.6</v>
      </c>
      <c r="FO8" s="228">
        <v>51.287992104968261</v>
      </c>
      <c r="FP8" s="228">
        <v>16.587187922836961</v>
      </c>
      <c r="FQ8" s="228">
        <v>67.658730158730151</v>
      </c>
      <c r="FR8" s="228"/>
      <c r="FS8" s="193">
        <v>0</v>
      </c>
      <c r="FT8" s="230">
        <v>49</v>
      </c>
      <c r="FU8" s="230">
        <v>56.2</v>
      </c>
      <c r="FV8" s="230">
        <v>160</v>
      </c>
      <c r="FW8" s="229">
        <v>3.7</v>
      </c>
      <c r="FX8" s="229">
        <v>4.5</v>
      </c>
      <c r="FY8" s="229">
        <v>13.243243243243242</v>
      </c>
      <c r="FZ8" s="229">
        <v>0.87188612099644125</v>
      </c>
      <c r="GA8" s="133">
        <v>55</v>
      </c>
      <c r="GB8" s="129">
        <v>15.6</v>
      </c>
      <c r="GC8" s="238">
        <v>5.9</v>
      </c>
      <c r="GD8" s="238">
        <v>3</v>
      </c>
      <c r="GE8" s="238">
        <v>121.8</v>
      </c>
      <c r="GF8" s="238">
        <v>78.7</v>
      </c>
      <c r="GG8" s="238">
        <v>29.9</v>
      </c>
      <c r="GH8" s="133">
        <v>0</v>
      </c>
      <c r="GI8" s="133">
        <v>1</v>
      </c>
      <c r="GJ8" s="133">
        <v>1</v>
      </c>
      <c r="GK8" s="133">
        <v>1</v>
      </c>
      <c r="GL8" s="231">
        <v>22</v>
      </c>
      <c r="GM8" s="133">
        <v>0</v>
      </c>
      <c r="GN8" s="133">
        <v>0</v>
      </c>
      <c r="GO8" s="133">
        <v>0</v>
      </c>
      <c r="GP8" s="133">
        <v>0</v>
      </c>
      <c r="GQ8" s="61">
        <v>101.3</v>
      </c>
      <c r="GR8" s="106">
        <v>51.542396827711165</v>
      </c>
      <c r="GS8" s="111">
        <v>0.56026058631921827</v>
      </c>
      <c r="GT8" s="61">
        <v>0</v>
      </c>
      <c r="GU8" s="111">
        <v>0.5</v>
      </c>
      <c r="GV8" s="62">
        <v>0</v>
      </c>
      <c r="GW8" s="106">
        <v>14</v>
      </c>
      <c r="GX8" s="61">
        <v>0</v>
      </c>
      <c r="GY8" s="106">
        <v>21</v>
      </c>
      <c r="GZ8" s="61">
        <v>0</v>
      </c>
      <c r="HA8" s="745">
        <v>27</v>
      </c>
      <c r="HB8" s="133">
        <v>12</v>
      </c>
      <c r="HC8" s="133">
        <v>0.55000000000000004</v>
      </c>
      <c r="HD8" s="144">
        <v>1</v>
      </c>
      <c r="HE8" s="236">
        <v>88</v>
      </c>
      <c r="HF8" s="236">
        <v>92</v>
      </c>
      <c r="HG8" s="270">
        <v>46.810468984693259</v>
      </c>
      <c r="HH8" s="273">
        <v>119.903937</v>
      </c>
      <c r="HI8" s="270">
        <v>61.008255696533851</v>
      </c>
      <c r="HJ8" s="273">
        <v>44.674335999999997</v>
      </c>
      <c r="HK8" s="270">
        <v>22.730724127606145</v>
      </c>
      <c r="HL8" s="273">
        <v>75.229601000000002</v>
      </c>
      <c r="HM8" s="270">
        <v>38.277531568927706</v>
      </c>
      <c r="HN8" s="236">
        <v>62.74156</v>
      </c>
      <c r="HO8" s="270">
        <v>5.4917610000000003</v>
      </c>
      <c r="HP8" s="270">
        <v>2.7137289999999998</v>
      </c>
      <c r="HQ8" s="273">
        <v>151.99990700000001</v>
      </c>
      <c r="HR8" s="270">
        <v>77.338988394562605</v>
      </c>
      <c r="HS8" s="273">
        <v>68.367278999999996</v>
      </c>
      <c r="HT8" s="270">
        <v>34.785917317362724</v>
      </c>
      <c r="HU8" s="273">
        <v>83.632627999999997</v>
      </c>
      <c r="HV8" s="270">
        <v>42.553071077199881</v>
      </c>
      <c r="HW8" s="273">
        <v>55.021500000000003</v>
      </c>
      <c r="HX8" s="144">
        <v>0</v>
      </c>
      <c r="HY8" s="237">
        <v>0.76728089420449974</v>
      </c>
      <c r="HZ8" s="238">
        <v>26.5</v>
      </c>
      <c r="IA8" s="237">
        <v>6.2</v>
      </c>
      <c r="IB8" s="237">
        <v>30.5</v>
      </c>
      <c r="IC8" s="237">
        <v>6.4</v>
      </c>
      <c r="ID8" s="237">
        <v>40.5</v>
      </c>
      <c r="IE8" s="237">
        <v>7.1</v>
      </c>
      <c r="IF8" s="237">
        <v>109.15720430107527</v>
      </c>
      <c r="IG8" s="237">
        <v>55.540216591209884</v>
      </c>
      <c r="IH8" s="133"/>
      <c r="II8" s="161">
        <v>0.44</v>
      </c>
      <c r="IJ8" s="161">
        <v>1081</v>
      </c>
      <c r="IK8" s="161">
        <v>1104</v>
      </c>
      <c r="IL8" s="161">
        <v>1067</v>
      </c>
      <c r="IM8" s="161">
        <v>901</v>
      </c>
      <c r="IN8" s="161">
        <v>1001</v>
      </c>
      <c r="IO8" s="161">
        <v>1044</v>
      </c>
      <c r="IP8" s="161"/>
      <c r="IQ8" s="106">
        <v>1033</v>
      </c>
      <c r="IR8" s="161">
        <v>1622</v>
      </c>
      <c r="IS8" s="161">
        <v>236</v>
      </c>
      <c r="IT8" s="161">
        <v>257</v>
      </c>
      <c r="IU8" s="61">
        <v>234</v>
      </c>
      <c r="IV8" s="161">
        <v>290</v>
      </c>
      <c r="IW8" s="161">
        <v>256</v>
      </c>
      <c r="IX8" s="161">
        <v>268</v>
      </c>
      <c r="IY8" s="161"/>
      <c r="IZ8" s="106">
        <v>256.83333333333331</v>
      </c>
      <c r="JA8" s="161">
        <v>156</v>
      </c>
      <c r="JB8" s="240">
        <v>28.276964240690067</v>
      </c>
      <c r="JC8" s="241">
        <v>0</v>
      </c>
      <c r="JD8" s="90">
        <v>1</v>
      </c>
      <c r="JE8" s="168">
        <v>0</v>
      </c>
      <c r="JF8" s="168">
        <v>0</v>
      </c>
      <c r="JG8" s="168"/>
      <c r="JH8" s="90">
        <v>0</v>
      </c>
      <c r="JI8" s="90">
        <v>0</v>
      </c>
      <c r="JJ8" s="90">
        <v>0</v>
      </c>
      <c r="JK8" s="90"/>
      <c r="JL8" s="61"/>
      <c r="JM8" s="262"/>
      <c r="JN8" s="198">
        <v>7</v>
      </c>
      <c r="JO8" s="244">
        <v>42374</v>
      </c>
      <c r="JP8" s="69">
        <v>43125</v>
      </c>
      <c r="JQ8" s="201">
        <v>0</v>
      </c>
      <c r="JR8" s="69">
        <v>43125</v>
      </c>
      <c r="JS8" s="245">
        <v>24</v>
      </c>
      <c r="JT8" s="243">
        <v>0</v>
      </c>
      <c r="JU8" s="69">
        <v>43125</v>
      </c>
      <c r="JV8" s="245">
        <v>24</v>
      </c>
      <c r="JW8" s="243">
        <v>0</v>
      </c>
      <c r="JX8" s="246">
        <v>43125</v>
      </c>
      <c r="JY8" s="245">
        <v>24</v>
      </c>
      <c r="JZ8" s="245">
        <v>24</v>
      </c>
      <c r="KA8" s="245">
        <v>751</v>
      </c>
      <c r="KB8" s="247"/>
      <c r="KC8" s="245"/>
      <c r="KD8" s="248"/>
      <c r="KE8" s="63">
        <v>0</v>
      </c>
      <c r="KF8" s="263">
        <v>1</v>
      </c>
      <c r="KG8" s="263" t="s">
        <v>390</v>
      </c>
      <c r="KH8" s="250">
        <v>101.27</v>
      </c>
      <c r="KI8" s="250">
        <v>42.46</v>
      </c>
      <c r="KJ8" s="250">
        <v>58.04</v>
      </c>
      <c r="KK8" s="251">
        <v>-20.63</v>
      </c>
      <c r="KL8" s="250">
        <v>-18.05</v>
      </c>
      <c r="KM8" s="250">
        <v>68.58</v>
      </c>
      <c r="KN8" s="250">
        <v>23.6</v>
      </c>
      <c r="KO8" s="250">
        <v>4.3</v>
      </c>
      <c r="KP8" s="250"/>
      <c r="KQ8" s="250">
        <v>0</v>
      </c>
      <c r="KR8" s="92"/>
      <c r="KS8" s="93">
        <v>0.56026058631921827</v>
      </c>
      <c r="KT8" s="264">
        <v>66</v>
      </c>
      <c r="KU8" s="265">
        <v>57.22</v>
      </c>
      <c r="KV8" s="264">
        <v>-31.76</v>
      </c>
      <c r="KW8" s="265">
        <v>-32.799999999999997</v>
      </c>
      <c r="KX8" s="265">
        <v>-31.9</v>
      </c>
      <c r="KY8" s="265">
        <v>399</v>
      </c>
      <c r="KZ8" s="265">
        <v>-28.4</v>
      </c>
      <c r="LA8" s="265">
        <v>-26.7</v>
      </c>
      <c r="LB8" s="265">
        <v>369</v>
      </c>
      <c r="LC8" s="265">
        <v>-30.6</v>
      </c>
      <c r="LD8" s="265">
        <v>-29.3</v>
      </c>
      <c r="LE8" s="265">
        <v>369</v>
      </c>
      <c r="LF8" s="118">
        <v>42439</v>
      </c>
      <c r="LG8" s="454">
        <v>0</v>
      </c>
      <c r="LH8" s="454"/>
      <c r="LI8" s="455">
        <v>66</v>
      </c>
      <c r="LJ8" s="455">
        <v>51.44</v>
      </c>
      <c r="LK8" s="455">
        <v>-26.55</v>
      </c>
      <c r="LL8" s="455">
        <v>-26.9</v>
      </c>
      <c r="LM8" s="455">
        <v>-26.8</v>
      </c>
      <c r="LN8" s="455">
        <v>384</v>
      </c>
      <c r="LO8" s="455">
        <v>-27.5</v>
      </c>
      <c r="LP8" s="455">
        <v>-26.3</v>
      </c>
      <c r="LQ8" s="455">
        <v>384</v>
      </c>
      <c r="LR8" s="455">
        <v>-27.2</v>
      </c>
      <c r="LS8" s="455">
        <v>-26.6</v>
      </c>
      <c r="LT8" s="455">
        <v>384</v>
      </c>
      <c r="LU8" s="500">
        <v>48.09</v>
      </c>
      <c r="LV8" s="693">
        <v>-28.23</v>
      </c>
      <c r="LW8" s="500"/>
      <c r="LX8" s="500"/>
      <c r="LY8" s="500">
        <v>-23.1</v>
      </c>
      <c r="LZ8" s="500">
        <v>1</v>
      </c>
      <c r="MA8" s="690">
        <v>55.021500000000003</v>
      </c>
      <c r="MB8" s="455"/>
      <c r="MD8" s="253">
        <v>8</v>
      </c>
      <c r="ME8" s="274"/>
      <c r="MF8" s="581">
        <v>7</v>
      </c>
      <c r="MG8" s="135">
        <v>42360</v>
      </c>
      <c r="MJ8" s="584">
        <v>51.179299999999998</v>
      </c>
      <c r="MR8" s="135"/>
      <c r="MS8" s="585"/>
      <c r="MT8" s="585"/>
      <c r="MU8" s="133">
        <v>0</v>
      </c>
      <c r="MV8" s="585"/>
      <c r="MW8" s="585"/>
      <c r="MX8" s="585"/>
      <c r="MY8" s="585"/>
      <c r="MZ8" s="585"/>
      <c r="NA8" s="238">
        <v>393</v>
      </c>
      <c r="NB8" s="133">
        <v>8</v>
      </c>
      <c r="NC8" s="238">
        <v>2</v>
      </c>
      <c r="NE8" s="876" t="s">
        <v>64</v>
      </c>
      <c r="NF8" s="877" t="s">
        <v>64</v>
      </c>
      <c r="NG8" s="877" t="s">
        <v>64</v>
      </c>
      <c r="NH8" s="877" t="s">
        <v>64</v>
      </c>
      <c r="NI8" s="877" t="s">
        <v>64</v>
      </c>
      <c r="NJ8" s="877" t="s">
        <v>64</v>
      </c>
      <c r="NK8" s="877" t="s">
        <v>64</v>
      </c>
      <c r="NL8" s="877" t="s">
        <v>64</v>
      </c>
      <c r="NM8" s="877" t="s">
        <v>64</v>
      </c>
      <c r="NN8" s="877" t="s">
        <v>64</v>
      </c>
      <c r="NO8" s="877" t="s">
        <v>64</v>
      </c>
      <c r="NP8" s="877" t="s">
        <v>64</v>
      </c>
      <c r="NQ8" s="877" t="s">
        <v>64</v>
      </c>
      <c r="NR8" s="877" t="s">
        <v>64</v>
      </c>
      <c r="NS8" s="877" t="s">
        <v>64</v>
      </c>
      <c r="NT8" s="877" t="s">
        <v>64</v>
      </c>
      <c r="NU8" s="877" t="s">
        <v>64</v>
      </c>
      <c r="NV8" s="877" t="s">
        <v>64</v>
      </c>
      <c r="NW8" s="877" t="s">
        <v>64</v>
      </c>
      <c r="NX8" s="877" t="s">
        <v>64</v>
      </c>
      <c r="NY8" s="877" t="s">
        <v>64</v>
      </c>
      <c r="NZ8" s="877" t="s">
        <v>64</v>
      </c>
      <c r="OA8" s="877" t="s">
        <v>64</v>
      </c>
      <c r="OB8" s="877" t="s">
        <v>64</v>
      </c>
      <c r="OC8" s="877" t="s">
        <v>64</v>
      </c>
      <c r="OD8" s="877" t="s">
        <v>64</v>
      </c>
      <c r="OE8" s="877" t="s">
        <v>64</v>
      </c>
      <c r="OF8" s="877" t="s">
        <v>64</v>
      </c>
      <c r="OG8" s="877" t="s">
        <v>64</v>
      </c>
      <c r="OH8" s="877" t="s">
        <v>64</v>
      </c>
      <c r="OI8" s="877" t="s">
        <v>64</v>
      </c>
      <c r="OJ8" s="877" t="s">
        <v>64</v>
      </c>
      <c r="OK8" s="877" t="s">
        <v>64</v>
      </c>
      <c r="OL8" s="877" t="s">
        <v>64</v>
      </c>
      <c r="OM8" s="877" t="s">
        <v>64</v>
      </c>
    </row>
    <row r="9" spans="1:403" s="654" customFormat="1" ht="16.5" thickBot="1" x14ac:dyDescent="0.3">
      <c r="A9" s="455">
        <v>8</v>
      </c>
      <c r="B9" s="636">
        <v>0</v>
      </c>
      <c r="C9" s="654">
        <v>1</v>
      </c>
      <c r="D9" s="652">
        <v>2</v>
      </c>
      <c r="E9" s="274">
        <v>8</v>
      </c>
      <c r="F9" s="895">
        <v>8</v>
      </c>
      <c r="G9" s="31">
        <v>8</v>
      </c>
      <c r="H9" s="899"/>
      <c r="I9" s="99" t="s">
        <v>426</v>
      </c>
      <c r="J9" s="812" t="s">
        <v>427</v>
      </c>
      <c r="K9" s="813">
        <v>13534</v>
      </c>
      <c r="L9" s="814">
        <v>78</v>
      </c>
      <c r="M9" s="671">
        <v>98</v>
      </c>
      <c r="N9" s="671">
        <v>168</v>
      </c>
      <c r="O9" s="671">
        <v>34.722222222222229</v>
      </c>
      <c r="P9" s="669">
        <v>2.070077643518804</v>
      </c>
      <c r="Q9" s="652">
        <v>0</v>
      </c>
      <c r="R9" s="99">
        <v>160</v>
      </c>
      <c r="S9" s="99">
        <v>90</v>
      </c>
      <c r="T9" s="99">
        <v>1</v>
      </c>
      <c r="U9" s="375">
        <v>2</v>
      </c>
      <c r="V9" s="652">
        <v>1</v>
      </c>
      <c r="W9" s="652">
        <v>2</v>
      </c>
      <c r="X9" s="652">
        <v>1</v>
      </c>
      <c r="Y9" s="815">
        <v>1</v>
      </c>
      <c r="Z9" s="652">
        <v>1</v>
      </c>
      <c r="AA9" s="652">
        <v>1</v>
      </c>
      <c r="AB9" s="812">
        <v>0</v>
      </c>
      <c r="AC9" s="816">
        <v>1</v>
      </c>
      <c r="AD9" s="99"/>
      <c r="AE9" s="99"/>
      <c r="AF9" s="99"/>
      <c r="AG9" s="99"/>
      <c r="AH9" s="652">
        <v>1.1399999999999999</v>
      </c>
      <c r="AI9" s="652">
        <v>62</v>
      </c>
      <c r="AJ9" s="670">
        <v>1</v>
      </c>
      <c r="AK9" s="652">
        <v>13.8</v>
      </c>
      <c r="AL9" s="652">
        <v>42</v>
      </c>
      <c r="AM9" s="652"/>
      <c r="AN9" s="671">
        <v>3224</v>
      </c>
      <c r="AO9" s="674">
        <v>8.0783781036265196</v>
      </c>
      <c r="AP9" s="652">
        <v>157</v>
      </c>
      <c r="AQ9" s="652">
        <v>92</v>
      </c>
      <c r="AR9" s="652">
        <v>42</v>
      </c>
      <c r="AS9" s="652">
        <v>115</v>
      </c>
      <c r="AT9" s="652">
        <v>1.2</v>
      </c>
      <c r="AU9" s="652"/>
      <c r="AV9" s="721">
        <v>42129</v>
      </c>
      <c r="AW9" s="504">
        <v>42129</v>
      </c>
      <c r="AX9" s="652">
        <v>1.1399999999999999</v>
      </c>
      <c r="AY9" s="652">
        <v>60</v>
      </c>
      <c r="AZ9" s="652">
        <v>5</v>
      </c>
      <c r="BA9" s="652">
        <v>145</v>
      </c>
      <c r="BB9" s="676">
        <v>42129</v>
      </c>
      <c r="BC9" s="722">
        <v>55.55</v>
      </c>
      <c r="BD9" s="669">
        <v>278</v>
      </c>
      <c r="BE9" s="99">
        <v>55.55</v>
      </c>
      <c r="BF9" s="677">
        <v>545.50789878054729</v>
      </c>
      <c r="BG9" s="99">
        <v>58.69</v>
      </c>
      <c r="BH9" s="678">
        <v>1.7446840632768863</v>
      </c>
      <c r="BI9" s="679">
        <v>1.7446840632768863</v>
      </c>
      <c r="BJ9" s="679">
        <v>2.7368010434155976</v>
      </c>
      <c r="BK9" s="679">
        <v>1.7685641095135733</v>
      </c>
      <c r="BL9" s="95">
        <v>2.4</v>
      </c>
      <c r="BM9" s="95">
        <v>1.19</v>
      </c>
      <c r="BN9" s="95">
        <v>56</v>
      </c>
      <c r="BO9" s="95">
        <v>0.81</v>
      </c>
      <c r="BP9" s="375">
        <v>3605</v>
      </c>
      <c r="BQ9" s="95"/>
      <c r="BR9" s="95">
        <v>100</v>
      </c>
      <c r="BS9" s="95">
        <v>17</v>
      </c>
      <c r="BT9" s="95">
        <v>16</v>
      </c>
      <c r="BU9" s="99">
        <v>41559</v>
      </c>
      <c r="BV9" s="99" t="s">
        <v>428</v>
      </c>
      <c r="BW9" s="99">
        <v>0</v>
      </c>
      <c r="BX9" s="99"/>
      <c r="BY9" s="99"/>
      <c r="BZ9" s="99">
        <v>1</v>
      </c>
      <c r="CA9" s="99"/>
      <c r="CB9" s="99">
        <v>1</v>
      </c>
      <c r="CC9" s="99" t="s">
        <v>429</v>
      </c>
      <c r="CD9" s="652">
        <v>1</v>
      </c>
      <c r="CE9" s="812">
        <v>0</v>
      </c>
      <c r="CF9" s="812">
        <v>1</v>
      </c>
      <c r="CG9" s="812">
        <v>0</v>
      </c>
      <c r="CH9" s="812">
        <v>1</v>
      </c>
      <c r="CI9" s="812">
        <v>1</v>
      </c>
      <c r="CJ9" s="812">
        <v>0</v>
      </c>
      <c r="CK9" s="99">
        <v>1</v>
      </c>
      <c r="CL9" s="99">
        <v>0</v>
      </c>
      <c r="CM9" s="99">
        <v>0</v>
      </c>
      <c r="CN9" s="99">
        <v>1</v>
      </c>
      <c r="CO9" s="99">
        <v>1</v>
      </c>
      <c r="CP9" s="99">
        <v>0</v>
      </c>
      <c r="CQ9" s="654">
        <v>1</v>
      </c>
      <c r="CR9" s="654">
        <v>1</v>
      </c>
      <c r="CS9" s="654">
        <v>0</v>
      </c>
      <c r="CT9" s="654">
        <v>0</v>
      </c>
      <c r="CU9" s="654">
        <v>1</v>
      </c>
      <c r="DF9" s="99">
        <v>1</v>
      </c>
      <c r="DG9" s="407">
        <v>1</v>
      </c>
      <c r="DH9" s="99">
        <v>41561</v>
      </c>
      <c r="DI9" s="99">
        <v>1</v>
      </c>
      <c r="DJ9" s="99" t="s">
        <v>430</v>
      </c>
      <c r="DK9" s="407">
        <v>1</v>
      </c>
      <c r="DL9" s="407">
        <v>1</v>
      </c>
      <c r="DM9" s="407">
        <v>0</v>
      </c>
      <c r="DN9" s="99" t="s">
        <v>431</v>
      </c>
      <c r="DO9" s="812">
        <v>1</v>
      </c>
      <c r="DP9" s="652">
        <v>1</v>
      </c>
      <c r="DQ9" s="652">
        <v>0</v>
      </c>
      <c r="DR9" s="652">
        <v>1</v>
      </c>
      <c r="DS9" s="652">
        <v>3</v>
      </c>
      <c r="DT9" s="652">
        <v>1</v>
      </c>
      <c r="DU9" s="652">
        <v>3</v>
      </c>
      <c r="DV9" s="652">
        <v>0</v>
      </c>
      <c r="DW9" s="652">
        <v>1</v>
      </c>
      <c r="DX9" s="652">
        <v>0</v>
      </c>
      <c r="DY9" s="652">
        <v>0</v>
      </c>
      <c r="DZ9" s="652">
        <v>0</v>
      </c>
      <c r="EC9" s="816">
        <v>0</v>
      </c>
      <c r="ED9" s="816"/>
      <c r="EE9" s="816"/>
      <c r="EF9" s="816"/>
      <c r="EH9" s="812">
        <v>42129</v>
      </c>
      <c r="EI9" s="99">
        <v>1.21</v>
      </c>
      <c r="EJ9" s="668">
        <v>52</v>
      </c>
      <c r="EK9" s="668">
        <v>63</v>
      </c>
      <c r="EL9" s="668"/>
      <c r="EM9" s="668">
        <v>75</v>
      </c>
      <c r="EN9" s="668">
        <v>60</v>
      </c>
      <c r="EO9" s="99" t="s">
        <v>432</v>
      </c>
      <c r="EP9" s="453">
        <v>8</v>
      </c>
      <c r="EQ9" s="99">
        <v>42129</v>
      </c>
      <c r="ER9" s="407" t="s">
        <v>415</v>
      </c>
      <c r="ES9" s="99">
        <v>160</v>
      </c>
      <c r="ET9" s="99">
        <v>90</v>
      </c>
      <c r="EU9" s="99">
        <v>70</v>
      </c>
      <c r="EV9" s="99">
        <v>1</v>
      </c>
      <c r="EW9" s="99"/>
      <c r="EX9" s="99">
        <v>12</v>
      </c>
      <c r="EY9" s="99">
        <v>13</v>
      </c>
      <c r="EZ9" s="99">
        <v>55</v>
      </c>
      <c r="FA9" s="99">
        <v>35</v>
      </c>
      <c r="FB9" s="99">
        <v>17</v>
      </c>
      <c r="FC9" s="99">
        <v>27</v>
      </c>
      <c r="FD9" s="99">
        <v>62</v>
      </c>
      <c r="FE9" s="99">
        <v>23</v>
      </c>
      <c r="FF9" s="99">
        <v>30</v>
      </c>
      <c r="FG9" s="99">
        <v>100</v>
      </c>
      <c r="FH9" s="99">
        <v>330</v>
      </c>
      <c r="FI9" s="677">
        <v>110</v>
      </c>
      <c r="FJ9" s="677">
        <v>346.66666666666669</v>
      </c>
      <c r="FK9" s="677">
        <v>96.9</v>
      </c>
      <c r="FL9" s="677">
        <v>46.809838415183961</v>
      </c>
      <c r="FM9" s="375">
        <v>114.9</v>
      </c>
      <c r="FN9" s="375">
        <v>55</v>
      </c>
      <c r="FO9" s="375">
        <v>55.505164436580365</v>
      </c>
      <c r="FP9" s="375">
        <v>26.56905173204456</v>
      </c>
      <c r="FQ9" s="375">
        <v>52.132288946910357</v>
      </c>
      <c r="FR9" s="375"/>
      <c r="FS9" s="99">
        <v>0</v>
      </c>
      <c r="FT9" s="375">
        <v>109.60000000000001</v>
      </c>
      <c r="FU9" s="375"/>
      <c r="FV9" s="375">
        <v>106.66666666666667</v>
      </c>
      <c r="FW9" s="677">
        <v>5.25</v>
      </c>
      <c r="FX9" s="677">
        <v>11.45</v>
      </c>
      <c r="FY9" s="677">
        <v>20.876190476190477</v>
      </c>
      <c r="FZ9" s="677"/>
      <c r="GA9" s="99">
        <v>44.7</v>
      </c>
      <c r="GB9" s="678"/>
      <c r="GC9" s="678" t="s">
        <v>433</v>
      </c>
      <c r="GD9" s="678" t="s">
        <v>434</v>
      </c>
      <c r="GE9" s="678" t="s">
        <v>435</v>
      </c>
      <c r="GF9" s="678" t="s">
        <v>436</v>
      </c>
      <c r="GG9" s="678" t="s">
        <v>437</v>
      </c>
      <c r="GH9" s="99">
        <v>0</v>
      </c>
      <c r="GI9" s="99">
        <v>1</v>
      </c>
      <c r="GJ9" s="99">
        <v>2</v>
      </c>
      <c r="GK9" s="99">
        <v>1</v>
      </c>
      <c r="GL9" s="355">
        <v>38.6</v>
      </c>
      <c r="GM9" s="99">
        <v>1</v>
      </c>
      <c r="GN9" s="99">
        <v>0</v>
      </c>
      <c r="GO9" s="99">
        <v>0</v>
      </c>
      <c r="GP9" s="99">
        <v>0</v>
      </c>
      <c r="GQ9" s="99">
        <v>149.25</v>
      </c>
      <c r="GR9" s="99">
        <v>72.098744927411829</v>
      </c>
      <c r="GS9" s="99">
        <v>0.31006160164271046</v>
      </c>
      <c r="GT9" s="99">
        <v>1</v>
      </c>
      <c r="GU9" s="99"/>
      <c r="GV9" s="99"/>
      <c r="GW9" s="99"/>
      <c r="GX9" s="99"/>
      <c r="GY9" s="677">
        <v>12.5</v>
      </c>
      <c r="GZ9" s="99">
        <v>1</v>
      </c>
      <c r="HA9" s="811">
        <v>43.6</v>
      </c>
      <c r="HB9" s="99">
        <v>3</v>
      </c>
      <c r="HC9" s="99">
        <v>0.68</v>
      </c>
      <c r="HD9" s="99">
        <v>1</v>
      </c>
      <c r="HE9" s="99">
        <v>163</v>
      </c>
      <c r="HF9" s="99">
        <v>171</v>
      </c>
      <c r="HG9" s="99">
        <v>82.605597203265816</v>
      </c>
      <c r="HH9" s="99">
        <v>204.493606</v>
      </c>
      <c r="HI9" s="99">
        <v>98.785476303387966</v>
      </c>
      <c r="HJ9" s="99">
        <v>103.141335</v>
      </c>
      <c r="HK9" s="99">
        <v>49.824863005947968</v>
      </c>
      <c r="HL9" s="99">
        <v>101.352272</v>
      </c>
      <c r="HM9" s="99">
        <v>48.960613780513661</v>
      </c>
      <c r="HN9" s="99">
        <v>49.562562999999997</v>
      </c>
      <c r="HO9" s="99">
        <v>6.6892500000000004</v>
      </c>
      <c r="HP9" s="99">
        <v>3.0874510000000002</v>
      </c>
      <c r="HQ9" s="99">
        <v>355.26052099999998</v>
      </c>
      <c r="HR9" s="99">
        <v>171.61700292367459</v>
      </c>
      <c r="HS9" s="99">
        <v>203.93113099999999</v>
      </c>
      <c r="HT9" s="99">
        <v>98.513759442061016</v>
      </c>
      <c r="HU9" s="99">
        <v>151.32938999999999</v>
      </c>
      <c r="HV9" s="99">
        <v>73.103243481613575</v>
      </c>
      <c r="HW9" s="99">
        <v>42.596736999999997</v>
      </c>
      <c r="HX9" s="99">
        <v>1</v>
      </c>
      <c r="HY9" s="99">
        <v>0.83621196449535928</v>
      </c>
      <c r="HZ9" s="678">
        <v>45.7</v>
      </c>
      <c r="IA9" s="99">
        <v>8.9499999999999993</v>
      </c>
      <c r="IB9" s="99">
        <v>48.2</v>
      </c>
      <c r="IC9" s="99">
        <v>8.3000000000000007</v>
      </c>
      <c r="ID9" s="99">
        <v>42.8</v>
      </c>
      <c r="IE9" s="99">
        <v>8.1</v>
      </c>
      <c r="IF9" s="677">
        <v>206.08129906890136</v>
      </c>
      <c r="IG9" s="677">
        <v>99.55244901761067</v>
      </c>
      <c r="IH9" s="99"/>
      <c r="II9" s="817">
        <v>0.42</v>
      </c>
      <c r="IJ9" s="99">
        <v>1249</v>
      </c>
      <c r="IK9" s="99">
        <v>1083</v>
      </c>
      <c r="IL9" s="99">
        <v>1218</v>
      </c>
      <c r="IM9" s="99">
        <v>1315</v>
      </c>
      <c r="IN9" s="99">
        <v>1307</v>
      </c>
      <c r="IO9" s="99">
        <v>1309</v>
      </c>
      <c r="IP9" s="99"/>
      <c r="IQ9" s="677">
        <v>1246.8333333333333</v>
      </c>
      <c r="IR9" s="99">
        <v>1859</v>
      </c>
      <c r="IS9" s="99">
        <v>327</v>
      </c>
      <c r="IT9" s="99">
        <v>241</v>
      </c>
      <c r="IU9" s="99">
        <v>320</v>
      </c>
      <c r="IV9" s="99">
        <v>371</v>
      </c>
      <c r="IW9" s="99">
        <v>360</v>
      </c>
      <c r="IX9" s="99">
        <v>338</v>
      </c>
      <c r="IY9" s="99"/>
      <c r="IZ9" s="99">
        <v>326.16666666666669</v>
      </c>
      <c r="JA9" s="99">
        <v>242</v>
      </c>
      <c r="JB9" s="818">
        <v>36.531471769612189</v>
      </c>
      <c r="JC9" s="818">
        <v>1</v>
      </c>
      <c r="JD9" s="407">
        <v>1</v>
      </c>
      <c r="JE9" s="819">
        <v>8</v>
      </c>
      <c r="JF9" s="407">
        <v>1</v>
      </c>
      <c r="JG9" s="407" t="s">
        <v>438</v>
      </c>
      <c r="JH9" s="407">
        <v>1</v>
      </c>
      <c r="JI9" s="407"/>
      <c r="JJ9" s="407"/>
      <c r="JK9" s="407">
        <v>0</v>
      </c>
      <c r="JL9" s="99" t="s">
        <v>431</v>
      </c>
      <c r="JN9" s="453">
        <v>8</v>
      </c>
      <c r="JO9" s="504">
        <v>42129</v>
      </c>
      <c r="JP9" s="504">
        <v>43040</v>
      </c>
      <c r="JQ9" s="407">
        <v>1</v>
      </c>
      <c r="JR9" s="504">
        <v>43040</v>
      </c>
      <c r="JS9" s="99">
        <v>29</v>
      </c>
      <c r="JT9" s="453">
        <v>1</v>
      </c>
      <c r="JU9" s="504">
        <v>42152</v>
      </c>
      <c r="JV9" s="654">
        <v>1</v>
      </c>
      <c r="JW9" s="453">
        <v>1</v>
      </c>
      <c r="JX9" s="680">
        <v>42152</v>
      </c>
      <c r="JY9" s="654">
        <v>1</v>
      </c>
      <c r="JZ9" s="654">
        <v>29</v>
      </c>
      <c r="KA9" s="654">
        <v>911</v>
      </c>
      <c r="KE9" s="99">
        <v>1</v>
      </c>
      <c r="KF9" s="407">
        <v>1</v>
      </c>
      <c r="KG9" s="407" t="s">
        <v>439</v>
      </c>
      <c r="KH9" s="99">
        <v>106.17</v>
      </c>
      <c r="KI9" s="99">
        <v>54.83</v>
      </c>
      <c r="KJ9" s="99">
        <v>47.41</v>
      </c>
      <c r="KK9" s="407">
        <v>-14.33</v>
      </c>
      <c r="KL9" s="99">
        <v>-11.46</v>
      </c>
      <c r="KM9" s="99">
        <v>72.349999999999994</v>
      </c>
      <c r="KN9" s="99">
        <v>20.8</v>
      </c>
      <c r="KO9" s="99">
        <v>4.3</v>
      </c>
      <c r="KP9" s="99"/>
      <c r="KQ9" s="99">
        <v>1</v>
      </c>
      <c r="KR9" s="407"/>
      <c r="KS9" s="684">
        <v>0.31006160164271046</v>
      </c>
      <c r="KT9" s="453"/>
      <c r="KV9" s="453"/>
      <c r="LF9" s="685">
        <v>42129</v>
      </c>
      <c r="LG9" s="99">
        <v>1</v>
      </c>
      <c r="LH9" s="99"/>
      <c r="LW9" s="654">
        <v>-11.1</v>
      </c>
      <c r="LX9" s="654">
        <v>1</v>
      </c>
      <c r="LY9" s="654">
        <v>-11</v>
      </c>
      <c r="LZ9" s="654">
        <v>1</v>
      </c>
      <c r="MA9" s="686">
        <v>42.596736999999997</v>
      </c>
      <c r="MB9" s="95"/>
      <c r="MD9" s="453"/>
      <c r="ME9" s="453"/>
      <c r="MF9" s="95">
        <v>8</v>
      </c>
      <c r="MG9" s="504">
        <v>42129</v>
      </c>
      <c r="MJ9" s="678">
        <v>24.39</v>
      </c>
      <c r="MR9" s="504">
        <v>42129</v>
      </c>
      <c r="MS9" s="678">
        <v>7.2</v>
      </c>
      <c r="MT9" s="687"/>
      <c r="MU9" s="95">
        <v>1</v>
      </c>
      <c r="MV9" s="95">
        <v>0</v>
      </c>
      <c r="MW9" s="95">
        <v>1</v>
      </c>
      <c r="MX9" s="95">
        <v>0</v>
      </c>
      <c r="MY9" s="95">
        <v>0</v>
      </c>
      <c r="MZ9" s="678">
        <v>1</v>
      </c>
      <c r="NA9" s="678">
        <v>3224</v>
      </c>
      <c r="NB9" s="687"/>
      <c r="NC9" s="678">
        <v>9</v>
      </c>
      <c r="NE9" s="876">
        <v>8</v>
      </c>
      <c r="NF9" s="877" t="s">
        <v>64</v>
      </c>
      <c r="NG9" s="877" t="s">
        <v>64</v>
      </c>
      <c r="NH9" s="877" t="s">
        <v>64</v>
      </c>
      <c r="NI9" s="877" t="s">
        <v>64</v>
      </c>
      <c r="NJ9" s="877" t="s">
        <v>64</v>
      </c>
      <c r="NK9" s="877" t="s">
        <v>64</v>
      </c>
      <c r="NL9" s="877" t="s">
        <v>64</v>
      </c>
      <c r="NM9" s="877" t="s">
        <v>64</v>
      </c>
      <c r="NN9" s="877" t="s">
        <v>64</v>
      </c>
      <c r="NO9" s="877" t="s">
        <v>64</v>
      </c>
      <c r="NP9" s="877" t="s">
        <v>64</v>
      </c>
      <c r="NQ9" s="877" t="s">
        <v>64</v>
      </c>
      <c r="NR9" s="877" t="s">
        <v>64</v>
      </c>
      <c r="NS9" s="877" t="s">
        <v>64</v>
      </c>
      <c r="NT9" s="877" t="s">
        <v>64</v>
      </c>
      <c r="NU9" s="877" t="s">
        <v>64</v>
      </c>
      <c r="NV9" s="877" t="s">
        <v>64</v>
      </c>
      <c r="NW9" s="877" t="s">
        <v>64</v>
      </c>
      <c r="NX9" s="877" t="s">
        <v>64</v>
      </c>
      <c r="NY9" s="877" t="s">
        <v>64</v>
      </c>
      <c r="NZ9" s="877" t="s">
        <v>64</v>
      </c>
      <c r="OA9" s="877" t="s">
        <v>64</v>
      </c>
      <c r="OB9" s="877" t="s">
        <v>64</v>
      </c>
      <c r="OC9" s="877" t="s">
        <v>64</v>
      </c>
      <c r="OD9" s="877" t="s">
        <v>64</v>
      </c>
      <c r="OE9" s="877" t="s">
        <v>64</v>
      </c>
      <c r="OF9" s="877" t="s">
        <v>64</v>
      </c>
      <c r="OG9" s="877" t="s">
        <v>64</v>
      </c>
      <c r="OH9" s="877" t="s">
        <v>64</v>
      </c>
      <c r="OI9" s="877" t="s">
        <v>64</v>
      </c>
      <c r="OJ9" s="877" t="s">
        <v>64</v>
      </c>
      <c r="OK9" s="877" t="s">
        <v>64</v>
      </c>
      <c r="OL9" s="877" t="s">
        <v>64</v>
      </c>
      <c r="OM9" s="877" t="s">
        <v>64</v>
      </c>
    </row>
    <row r="10" spans="1:403" s="221" customFormat="1" x14ac:dyDescent="0.25">
      <c r="A10" s="455">
        <v>9</v>
      </c>
      <c r="B10" s="274">
        <v>0</v>
      </c>
      <c r="C10" s="221">
        <v>1</v>
      </c>
      <c r="D10" s="206">
        <v>2</v>
      </c>
      <c r="E10" s="267">
        <v>9</v>
      </c>
      <c r="F10" s="896">
        <v>9</v>
      </c>
      <c r="G10" s="61">
        <v>9</v>
      </c>
      <c r="H10" s="898"/>
      <c r="I10" s="232" t="s">
        <v>440</v>
      </c>
      <c r="J10" s="643" t="s">
        <v>441</v>
      </c>
      <c r="K10" s="266">
        <v>11381</v>
      </c>
      <c r="L10" s="256">
        <v>84</v>
      </c>
      <c r="M10" s="342">
        <v>70</v>
      </c>
      <c r="N10" s="342">
        <v>170</v>
      </c>
      <c r="O10" s="342">
        <v>24.221453287197235</v>
      </c>
      <c r="P10" s="210">
        <v>1.8097078017532484</v>
      </c>
      <c r="Q10" s="208">
        <v>1</v>
      </c>
      <c r="R10" s="61">
        <v>130</v>
      </c>
      <c r="S10" s="61">
        <v>50</v>
      </c>
      <c r="T10" s="61">
        <v>0</v>
      </c>
      <c r="U10" s="62">
        <v>3</v>
      </c>
      <c r="V10" s="325">
        <v>1</v>
      </c>
      <c r="W10" s="325">
        <v>2</v>
      </c>
      <c r="X10" s="325">
        <v>1</v>
      </c>
      <c r="Y10" s="335">
        <v>0</v>
      </c>
      <c r="Z10" s="325">
        <v>1</v>
      </c>
      <c r="AA10" s="325">
        <v>0</v>
      </c>
      <c r="AB10" s="329">
        <v>0</v>
      </c>
      <c r="AC10" s="328">
        <v>0</v>
      </c>
      <c r="AD10" s="61"/>
      <c r="AE10" s="61"/>
      <c r="AF10" s="61"/>
      <c r="AG10" s="592">
        <v>271</v>
      </c>
      <c r="AH10" s="602">
        <v>2.34</v>
      </c>
      <c r="AI10" s="603">
        <v>20</v>
      </c>
      <c r="AJ10" s="603">
        <v>0</v>
      </c>
      <c r="AK10" s="602">
        <v>9</v>
      </c>
      <c r="AL10" s="604">
        <v>29</v>
      </c>
      <c r="AM10" s="604"/>
      <c r="AN10" s="605">
        <v>8409</v>
      </c>
      <c r="AO10" s="214">
        <v>9.0370578398328973</v>
      </c>
      <c r="AP10" s="212">
        <v>143</v>
      </c>
      <c r="AQ10" s="212">
        <v>77</v>
      </c>
      <c r="AR10" s="212">
        <v>26</v>
      </c>
      <c r="AS10" s="212">
        <v>202</v>
      </c>
      <c r="AT10" s="215">
        <v>0.26</v>
      </c>
      <c r="AU10" s="212">
        <v>47</v>
      </c>
      <c r="AV10" s="556">
        <v>42345</v>
      </c>
      <c r="AW10" s="557">
        <v>42339</v>
      </c>
      <c r="AX10" s="211">
        <v>2.34</v>
      </c>
      <c r="AY10" s="211">
        <v>119</v>
      </c>
      <c r="AZ10" s="211">
        <v>8.3000000000000007</v>
      </c>
      <c r="BA10" s="602">
        <v>142</v>
      </c>
      <c r="BB10" s="558">
        <v>42342</v>
      </c>
      <c r="BC10" s="65">
        <v>85.09</v>
      </c>
      <c r="BD10" s="217">
        <v>1306</v>
      </c>
      <c r="BE10" s="66">
        <v>85.09</v>
      </c>
      <c r="BF10" s="218">
        <v>1335.70586237927</v>
      </c>
      <c r="BG10" s="66">
        <v>317.10000000000002</v>
      </c>
      <c r="BH10" s="68">
        <v>1.9298785236567833</v>
      </c>
      <c r="BI10" s="219">
        <v>1.9298785236567833</v>
      </c>
      <c r="BJ10" s="219">
        <v>3.1257108320843403</v>
      </c>
      <c r="BK10" s="219">
        <v>2.5011962420270888</v>
      </c>
      <c r="BL10" s="66">
        <v>2.44</v>
      </c>
      <c r="BM10" s="66">
        <v>1.1499999999999999</v>
      </c>
      <c r="BN10" s="66">
        <v>83</v>
      </c>
      <c r="BO10" s="66">
        <v>1.19</v>
      </c>
      <c r="BP10" s="571">
        <v>6563</v>
      </c>
      <c r="BQ10" s="66">
        <v>163</v>
      </c>
      <c r="BR10" s="66">
        <v>63</v>
      </c>
      <c r="BS10" s="66">
        <v>77</v>
      </c>
      <c r="BT10" s="66">
        <v>14</v>
      </c>
      <c r="BU10" s="69">
        <v>42339</v>
      </c>
      <c r="BV10" s="61" t="s">
        <v>442</v>
      </c>
      <c r="BW10" s="61">
        <v>0</v>
      </c>
      <c r="BX10" s="61">
        <v>1</v>
      </c>
      <c r="BY10" s="61"/>
      <c r="BZ10" s="61">
        <v>0</v>
      </c>
      <c r="CA10" s="61"/>
      <c r="CB10" s="61">
        <v>0</v>
      </c>
      <c r="CC10" s="61"/>
      <c r="CD10" s="208">
        <v>0</v>
      </c>
      <c r="CE10" s="220">
        <v>1</v>
      </c>
      <c r="CF10" s="220">
        <v>1</v>
      </c>
      <c r="CG10" s="220">
        <v>0</v>
      </c>
      <c r="CH10" s="220">
        <v>0</v>
      </c>
      <c r="CI10" s="220">
        <v>0</v>
      </c>
      <c r="CJ10" s="220">
        <v>0</v>
      </c>
      <c r="CK10" s="114">
        <v>1</v>
      </c>
      <c r="CL10" s="114">
        <v>1</v>
      </c>
      <c r="CM10" s="114">
        <v>0</v>
      </c>
      <c r="CN10" s="114">
        <v>0</v>
      </c>
      <c r="CO10" s="114">
        <v>1</v>
      </c>
      <c r="CP10" s="114">
        <v>1</v>
      </c>
      <c r="CQ10" s="326">
        <v>1</v>
      </c>
      <c r="CR10" s="326">
        <v>0</v>
      </c>
      <c r="CS10" s="326">
        <v>0</v>
      </c>
      <c r="CT10" s="326">
        <v>0</v>
      </c>
      <c r="CU10" s="326">
        <v>0</v>
      </c>
      <c r="CV10" s="326">
        <v>0</v>
      </c>
      <c r="CW10" s="299"/>
      <c r="CX10" s="299"/>
      <c r="CY10" s="299"/>
      <c r="CZ10" s="299"/>
      <c r="DF10" s="61">
        <v>1</v>
      </c>
      <c r="DG10" s="90">
        <v>1</v>
      </c>
      <c r="DH10" s="69">
        <v>39243</v>
      </c>
      <c r="DI10" s="61">
        <v>0</v>
      </c>
      <c r="DJ10" s="61"/>
      <c r="DK10" s="90">
        <v>0</v>
      </c>
      <c r="DL10" s="90"/>
      <c r="DM10" s="90"/>
      <c r="DN10" s="61"/>
      <c r="DO10" s="254">
        <v>0</v>
      </c>
      <c r="DP10" s="208">
        <v>0</v>
      </c>
      <c r="DQ10" s="208">
        <v>1</v>
      </c>
      <c r="DR10" s="208">
        <v>1</v>
      </c>
      <c r="DS10" s="208">
        <v>0</v>
      </c>
      <c r="DT10" s="212">
        <v>0</v>
      </c>
      <c r="DU10" s="208">
        <v>0</v>
      </c>
      <c r="DV10" s="208">
        <v>1</v>
      </c>
      <c r="DW10" s="208">
        <v>0</v>
      </c>
      <c r="DX10" s="208">
        <v>0</v>
      </c>
      <c r="DY10" s="208">
        <v>1</v>
      </c>
      <c r="DZ10" s="206">
        <v>0</v>
      </c>
      <c r="EC10" s="223">
        <v>1</v>
      </c>
      <c r="ED10" s="223">
        <v>3</v>
      </c>
      <c r="EE10" s="223">
        <v>20</v>
      </c>
      <c r="EF10" s="223"/>
      <c r="EH10" s="246">
        <v>42403</v>
      </c>
      <c r="EI10" s="133">
        <v>0.76</v>
      </c>
      <c r="EJ10" s="122">
        <v>41</v>
      </c>
      <c r="EK10" s="225">
        <v>60</v>
      </c>
      <c r="EL10" s="225"/>
      <c r="EM10" s="225">
        <v>51</v>
      </c>
      <c r="EN10" s="225">
        <v>15</v>
      </c>
      <c r="EO10" s="133" t="s">
        <v>443</v>
      </c>
      <c r="EP10" s="267">
        <v>9</v>
      </c>
      <c r="EQ10" s="135">
        <v>42345</v>
      </c>
      <c r="ER10" s="136" t="s">
        <v>383</v>
      </c>
      <c r="ES10" s="61">
        <v>130</v>
      </c>
      <c r="ET10" s="61">
        <v>45</v>
      </c>
      <c r="EU10" s="61">
        <v>55</v>
      </c>
      <c r="EV10" s="61">
        <v>0</v>
      </c>
      <c r="EW10" s="61"/>
      <c r="EX10" s="61">
        <v>12</v>
      </c>
      <c r="EY10" s="61">
        <v>11</v>
      </c>
      <c r="EZ10" s="61">
        <v>55</v>
      </c>
      <c r="FA10" s="61">
        <v>34</v>
      </c>
      <c r="FB10" s="61">
        <v>17</v>
      </c>
      <c r="FC10" s="61">
        <v>24</v>
      </c>
      <c r="FD10" s="61">
        <v>55</v>
      </c>
      <c r="FE10" s="61">
        <v>20</v>
      </c>
      <c r="FF10" s="61">
        <v>32</v>
      </c>
      <c r="FG10" s="61">
        <v>90</v>
      </c>
      <c r="FH10" s="61">
        <v>320</v>
      </c>
      <c r="FI10" s="91">
        <v>90</v>
      </c>
      <c r="FJ10" s="91">
        <v>320</v>
      </c>
      <c r="FK10" s="227">
        <v>131.5</v>
      </c>
      <c r="FL10" s="227">
        <v>72.663664196287684</v>
      </c>
      <c r="FM10" s="228">
        <v>167.8</v>
      </c>
      <c r="FN10" s="228">
        <v>66.449999999999989</v>
      </c>
      <c r="FO10" s="228">
        <v>92.722150966821857</v>
      </c>
      <c r="FP10" s="228">
        <v>36.718634873333201</v>
      </c>
      <c r="FQ10" s="228">
        <v>60.39928486293207</v>
      </c>
      <c r="FR10" s="228"/>
      <c r="FS10" s="193">
        <v>0</v>
      </c>
      <c r="FT10" s="230">
        <v>130</v>
      </c>
      <c r="FU10" s="230">
        <v>122.8</v>
      </c>
      <c r="FV10" s="230">
        <v>520</v>
      </c>
      <c r="FW10" s="229">
        <v>4.5</v>
      </c>
      <c r="FX10" s="229">
        <v>7.7</v>
      </c>
      <c r="FY10" s="229">
        <v>28.888888888888889</v>
      </c>
      <c r="FZ10" s="229">
        <v>1.0586319218241043</v>
      </c>
      <c r="GA10" s="133">
        <v>89.6</v>
      </c>
      <c r="GB10" s="129">
        <v>20.8</v>
      </c>
      <c r="GC10" s="238">
        <v>16</v>
      </c>
      <c r="GD10" s="238">
        <v>8.6</v>
      </c>
      <c r="GE10" s="238">
        <v>200.3</v>
      </c>
      <c r="GF10" s="238">
        <v>136.69999999999999</v>
      </c>
      <c r="GG10" s="238">
        <v>51.6</v>
      </c>
      <c r="GH10" s="133">
        <v>1</v>
      </c>
      <c r="GI10" s="133">
        <v>1</v>
      </c>
      <c r="GJ10" s="133">
        <v>1</v>
      </c>
      <c r="GK10" s="133">
        <v>1</v>
      </c>
      <c r="GL10" s="231">
        <v>43</v>
      </c>
      <c r="GM10" s="133">
        <v>1</v>
      </c>
      <c r="GN10" s="133">
        <v>0</v>
      </c>
      <c r="GO10" s="133">
        <v>0</v>
      </c>
      <c r="GP10" s="133">
        <v>0</v>
      </c>
      <c r="GQ10" s="61">
        <v>60.8</v>
      </c>
      <c r="GR10" s="106">
        <v>33.59658390216191</v>
      </c>
      <c r="GS10" s="111">
        <v>0.45405405405405408</v>
      </c>
      <c r="GT10" s="61">
        <v>0</v>
      </c>
      <c r="GU10" s="111">
        <v>0.7142857142857143</v>
      </c>
      <c r="GV10" s="62">
        <v>1</v>
      </c>
      <c r="GW10" s="106">
        <v>10.1</v>
      </c>
      <c r="GX10" s="61">
        <v>0</v>
      </c>
      <c r="GY10" s="106">
        <v>16</v>
      </c>
      <c r="GZ10" s="61">
        <v>1</v>
      </c>
      <c r="HA10" s="745">
        <v>58</v>
      </c>
      <c r="HB10" s="133">
        <v>22</v>
      </c>
      <c r="HC10" s="133">
        <v>0.57999999999999996</v>
      </c>
      <c r="HD10" s="103">
        <v>0</v>
      </c>
      <c r="HE10" s="239"/>
      <c r="HF10" s="239"/>
      <c r="HG10" s="270"/>
      <c r="HH10" s="273"/>
      <c r="HI10" s="270"/>
      <c r="HJ10" s="273"/>
      <c r="HK10" s="270"/>
      <c r="HL10" s="273"/>
      <c r="HM10" s="270"/>
      <c r="HN10" s="236"/>
      <c r="HO10" s="271"/>
      <c r="HP10" s="271"/>
      <c r="HQ10" s="273"/>
      <c r="HR10" s="270"/>
      <c r="HS10" s="273"/>
      <c r="HT10" s="270"/>
      <c r="HU10" s="273"/>
      <c r="HV10" s="270"/>
      <c r="HW10" s="273"/>
      <c r="HX10" s="144"/>
      <c r="HY10" s="237"/>
      <c r="HZ10" s="238"/>
      <c r="IA10" s="237"/>
      <c r="IB10" s="237"/>
      <c r="IC10" s="237"/>
      <c r="ID10" s="237"/>
      <c r="IE10" s="237"/>
      <c r="IF10" s="237"/>
      <c r="IG10" s="237"/>
      <c r="IH10" s="103"/>
      <c r="II10" s="161"/>
      <c r="IJ10" s="61"/>
      <c r="IK10" s="61"/>
      <c r="IL10" s="61"/>
      <c r="IM10" s="61"/>
      <c r="IN10" s="61"/>
      <c r="IO10" s="61"/>
      <c r="IP10" s="61"/>
      <c r="IQ10" s="106"/>
      <c r="IR10" s="61"/>
      <c r="IS10" s="61"/>
      <c r="IT10" s="61"/>
      <c r="IU10" s="61"/>
      <c r="IV10" s="61"/>
      <c r="IW10" s="61"/>
      <c r="IX10" s="61"/>
      <c r="IY10" s="61"/>
      <c r="IZ10" s="106"/>
      <c r="JA10" s="61"/>
      <c r="JB10" s="240"/>
      <c r="JC10" s="241"/>
      <c r="JD10" s="90">
        <v>0</v>
      </c>
      <c r="JE10" s="280"/>
      <c r="JF10" s="280"/>
      <c r="JG10" s="280"/>
      <c r="JH10" s="90"/>
      <c r="JI10" s="90"/>
      <c r="JJ10" s="90"/>
      <c r="JK10" s="90"/>
      <c r="JL10" s="61"/>
      <c r="JM10" s="283"/>
      <c r="JN10" s="198">
        <v>9</v>
      </c>
      <c r="JO10" s="244">
        <v>42345</v>
      </c>
      <c r="JP10" s="69">
        <v>42622</v>
      </c>
      <c r="JQ10" s="201">
        <v>1</v>
      </c>
      <c r="JR10" s="69">
        <v>42622</v>
      </c>
      <c r="JS10" s="31">
        <v>9</v>
      </c>
      <c r="JT10" s="243">
        <v>1</v>
      </c>
      <c r="JU10" s="69">
        <v>42397</v>
      </c>
      <c r="JV10" s="245">
        <v>2</v>
      </c>
      <c r="JW10" s="243">
        <v>1</v>
      </c>
      <c r="JX10" s="246">
        <v>42397</v>
      </c>
      <c r="JY10" s="245">
        <v>2</v>
      </c>
      <c r="JZ10" s="245">
        <v>9</v>
      </c>
      <c r="KA10" s="245">
        <v>277</v>
      </c>
      <c r="KB10" s="247"/>
      <c r="KC10" s="245"/>
      <c r="KD10" s="248"/>
      <c r="KE10" s="63">
        <v>0</v>
      </c>
      <c r="KF10" s="263">
        <v>1</v>
      </c>
      <c r="KG10" s="263" t="s">
        <v>390</v>
      </c>
      <c r="KH10" s="250">
        <v>170.76</v>
      </c>
      <c r="KI10" s="250">
        <v>82.8</v>
      </c>
      <c r="KJ10" s="250">
        <v>51.13</v>
      </c>
      <c r="KK10" s="251">
        <v>-17.170000000000002</v>
      </c>
      <c r="KL10" s="250">
        <v>-15.1</v>
      </c>
      <c r="KM10" s="250">
        <v>61.8</v>
      </c>
      <c r="KN10" s="250">
        <v>30.8</v>
      </c>
      <c r="KO10" s="250">
        <v>5.4</v>
      </c>
      <c r="KP10" s="250"/>
      <c r="KQ10" s="250">
        <v>0</v>
      </c>
      <c r="KR10" s="92"/>
      <c r="KS10" s="93">
        <v>0.45405405405405408</v>
      </c>
      <c r="KT10" s="264">
        <v>73</v>
      </c>
      <c r="KU10" s="265">
        <v>43.9</v>
      </c>
      <c r="KV10" s="264">
        <v>-21.04</v>
      </c>
      <c r="KW10" s="265">
        <v>-20.5</v>
      </c>
      <c r="KX10" s="265">
        <v>-20.2</v>
      </c>
      <c r="KY10" s="265">
        <v>492</v>
      </c>
      <c r="KZ10" s="265">
        <v>-11.2</v>
      </c>
      <c r="LA10" s="265">
        <v>-10.8</v>
      </c>
      <c r="LB10" s="265">
        <v>431</v>
      </c>
      <c r="LC10" s="265">
        <v>-15.7</v>
      </c>
      <c r="LD10" s="265">
        <v>-15.5</v>
      </c>
      <c r="LE10" s="265">
        <v>431</v>
      </c>
      <c r="LF10" s="118">
        <v>42345</v>
      </c>
      <c r="LG10" s="454">
        <v>0</v>
      </c>
      <c r="LH10" s="454"/>
      <c r="LI10" s="455">
        <v>73</v>
      </c>
      <c r="LJ10" s="455">
        <v>40.74</v>
      </c>
      <c r="LK10" s="455">
        <v>-21.23</v>
      </c>
      <c r="LL10" s="455">
        <v>-20.5</v>
      </c>
      <c r="LM10" s="455">
        <v>-20.2</v>
      </c>
      <c r="LN10" s="455">
        <v>430</v>
      </c>
      <c r="LO10" s="455">
        <v>-13.7</v>
      </c>
      <c r="LP10" s="455">
        <v>-13.6</v>
      </c>
      <c r="LQ10" s="455">
        <v>491</v>
      </c>
      <c r="LR10" s="455">
        <v>-17.100000000000001</v>
      </c>
      <c r="LS10" s="455">
        <v>-16.899999999999999</v>
      </c>
      <c r="LT10" s="455">
        <v>491</v>
      </c>
      <c r="LU10" s="693">
        <v>35.74</v>
      </c>
      <c r="LV10" s="693">
        <v>-20.25</v>
      </c>
      <c r="LW10" s="500">
        <v>0</v>
      </c>
      <c r="LX10" s="500">
        <v>0</v>
      </c>
      <c r="LY10" s="500">
        <v>0</v>
      </c>
      <c r="LZ10" s="500">
        <v>0</v>
      </c>
      <c r="MA10" s="690"/>
      <c r="MB10" s="454"/>
      <c r="MD10" s="253"/>
      <c r="ME10" s="274"/>
      <c r="MF10" s="581">
        <v>9</v>
      </c>
      <c r="MG10" s="135">
        <v>42339</v>
      </c>
      <c r="MJ10" s="584">
        <v>75.915800000000004</v>
      </c>
      <c r="MR10" s="135">
        <v>42346</v>
      </c>
      <c r="MS10" s="238">
        <v>6.9</v>
      </c>
      <c r="MT10" s="238">
        <v>38</v>
      </c>
      <c r="MU10" s="133">
        <v>1</v>
      </c>
      <c r="MV10" s="133">
        <v>1</v>
      </c>
      <c r="MW10" s="133">
        <v>1</v>
      </c>
      <c r="MX10" s="133">
        <v>1</v>
      </c>
      <c r="MY10" s="133">
        <v>0</v>
      </c>
      <c r="MZ10" s="238">
        <v>3</v>
      </c>
      <c r="NA10" s="238">
        <v>8409</v>
      </c>
      <c r="NB10" s="585"/>
      <c r="NC10" s="238">
        <v>4</v>
      </c>
      <c r="NE10" s="876">
        <v>9</v>
      </c>
      <c r="NF10" s="877">
        <v>7.60673831741759</v>
      </c>
      <c r="NG10" s="877">
        <v>7.3979740493267698</v>
      </c>
      <c r="NH10" s="877">
        <v>5.04614178164472</v>
      </c>
      <c r="NI10" s="877">
        <v>3.1243281350021999</v>
      </c>
      <c r="NJ10" s="877">
        <v>8.5007622254579207</v>
      </c>
      <c r="NK10" s="877">
        <v>7.1183181922183802</v>
      </c>
      <c r="NL10" s="877">
        <v>9.1011352762462394</v>
      </c>
      <c r="NM10" s="877">
        <v>7.9936177577273897</v>
      </c>
      <c r="NN10" s="877">
        <v>6.3774708428496503</v>
      </c>
      <c r="NO10" s="877">
        <v>1.1570437101455799</v>
      </c>
      <c r="NP10" s="877">
        <v>5.6965503010785703</v>
      </c>
      <c r="NQ10" s="877">
        <v>6.34925910990445</v>
      </c>
      <c r="NR10" s="877">
        <v>7.5947724604187901</v>
      </c>
      <c r="NS10" s="877">
        <v>4.5310694927259503</v>
      </c>
      <c r="NT10" s="877">
        <v>5.95791459863299</v>
      </c>
      <c r="NU10" s="877">
        <v>7.8323837165491303</v>
      </c>
      <c r="NV10" s="877">
        <v>6.26416107128808</v>
      </c>
      <c r="NW10" s="877">
        <v>7.5291962679993896</v>
      </c>
      <c r="NX10" s="877">
        <v>4.6322682154995096</v>
      </c>
      <c r="NY10" s="877">
        <v>5.9300276408817396</v>
      </c>
      <c r="NZ10" s="877">
        <v>7.4654031486090604</v>
      </c>
      <c r="OA10" s="877">
        <v>0.33342373372519202</v>
      </c>
      <c r="OB10" s="877">
        <v>10.692815983147501</v>
      </c>
      <c r="OC10" s="877">
        <v>1.13093086982645</v>
      </c>
      <c r="OD10" s="877">
        <v>8.7794567246341693</v>
      </c>
      <c r="OE10" s="877">
        <v>6.7059779016825196</v>
      </c>
      <c r="OF10" s="877">
        <v>5.7438919109365703</v>
      </c>
      <c r="OG10" s="877">
        <v>11.2530378834989</v>
      </c>
      <c r="OH10" s="877">
        <v>3.5789387130933901</v>
      </c>
      <c r="OI10" s="877">
        <v>7.7380922596204904</v>
      </c>
      <c r="OJ10" s="877">
        <v>4.3096127724541198</v>
      </c>
      <c r="OK10" s="877">
        <v>3.51494562387842</v>
      </c>
      <c r="OL10" s="877">
        <v>8.4460329909089698</v>
      </c>
      <c r="OM10" s="877">
        <v>9.5618851133210505</v>
      </c>
    </row>
    <row r="11" spans="1:403" s="221" customFormat="1" x14ac:dyDescent="0.25">
      <c r="A11" s="902">
        <v>10</v>
      </c>
      <c r="B11" s="221">
        <v>0</v>
      </c>
      <c r="C11" s="221">
        <v>1</v>
      </c>
      <c r="D11" s="206">
        <v>2</v>
      </c>
      <c r="E11" s="267">
        <v>10</v>
      </c>
      <c r="F11" s="896">
        <v>10</v>
      </c>
      <c r="G11" s="61">
        <v>10</v>
      </c>
      <c r="H11" s="898"/>
      <c r="I11" s="232" t="s">
        <v>444</v>
      </c>
      <c r="J11" s="167" t="s">
        <v>445</v>
      </c>
      <c r="K11" s="266">
        <v>12179</v>
      </c>
      <c r="L11" s="256">
        <v>81</v>
      </c>
      <c r="M11" s="342">
        <v>79</v>
      </c>
      <c r="N11" s="342">
        <v>158</v>
      </c>
      <c r="O11" s="342">
        <v>31.645569620253159</v>
      </c>
      <c r="P11" s="210">
        <v>1.8066924325861444</v>
      </c>
      <c r="Q11" s="208">
        <v>1</v>
      </c>
      <c r="R11" s="61">
        <v>130</v>
      </c>
      <c r="S11" s="61">
        <v>80</v>
      </c>
      <c r="T11" s="61">
        <v>1</v>
      </c>
      <c r="U11" s="62">
        <v>3</v>
      </c>
      <c r="V11" s="325">
        <v>0</v>
      </c>
      <c r="W11" s="325"/>
      <c r="X11" s="325">
        <v>1</v>
      </c>
      <c r="Y11" s="115">
        <v>0</v>
      </c>
      <c r="Z11" s="325">
        <v>1</v>
      </c>
      <c r="AA11" s="325">
        <v>0</v>
      </c>
      <c r="AB11" s="329">
        <v>0</v>
      </c>
      <c r="AC11" s="328">
        <v>0</v>
      </c>
      <c r="AD11" s="61"/>
      <c r="AE11" s="95"/>
      <c r="AF11" s="61"/>
      <c r="AG11" s="592">
        <v>72</v>
      </c>
      <c r="AH11" s="602">
        <v>1.0900000000000001</v>
      </c>
      <c r="AI11" s="603">
        <v>48</v>
      </c>
      <c r="AJ11" s="603">
        <v>0</v>
      </c>
      <c r="AK11" s="602">
        <v>11.3</v>
      </c>
      <c r="AL11" s="604">
        <v>34</v>
      </c>
      <c r="AM11" s="604"/>
      <c r="AN11" s="605">
        <v>1690</v>
      </c>
      <c r="AO11" s="214">
        <v>7.4324838079171194</v>
      </c>
      <c r="AP11" s="212">
        <v>96</v>
      </c>
      <c r="AQ11" s="212">
        <v>54</v>
      </c>
      <c r="AR11" s="212">
        <v>28</v>
      </c>
      <c r="AS11" s="212">
        <v>72</v>
      </c>
      <c r="AT11" s="215">
        <v>3.35</v>
      </c>
      <c r="AU11" s="212">
        <v>104</v>
      </c>
      <c r="AV11" s="556">
        <v>42041</v>
      </c>
      <c r="AW11" s="557">
        <v>42041</v>
      </c>
      <c r="AX11" s="211">
        <v>1.0900000000000001</v>
      </c>
      <c r="AY11" s="211">
        <v>69</v>
      </c>
      <c r="AZ11" s="211">
        <v>6.8</v>
      </c>
      <c r="BA11" s="602">
        <v>142</v>
      </c>
      <c r="BB11" s="558">
        <v>42041</v>
      </c>
      <c r="BC11" s="65">
        <v>21.97</v>
      </c>
      <c r="BD11" s="217">
        <v>719</v>
      </c>
      <c r="BE11" s="66">
        <v>21.97</v>
      </c>
      <c r="BF11" s="218">
        <v>150.29695682034895</v>
      </c>
      <c r="BG11" s="66">
        <v>101</v>
      </c>
      <c r="BH11" s="68">
        <v>1.3418300569205104</v>
      </c>
      <c r="BI11" s="219">
        <v>1.3418300569205104</v>
      </c>
      <c r="BJ11" s="219">
        <v>2.1769501871769954</v>
      </c>
      <c r="BK11" s="219">
        <v>2.0043213737826426</v>
      </c>
      <c r="BL11" s="66">
        <v>2.2000000000000002</v>
      </c>
      <c r="BM11" s="66">
        <v>1.05</v>
      </c>
      <c r="BN11" s="66">
        <v>66</v>
      </c>
      <c r="BO11" s="66">
        <v>1.01</v>
      </c>
      <c r="BP11" s="571">
        <v>1717</v>
      </c>
      <c r="BQ11" s="66">
        <v>52</v>
      </c>
      <c r="BR11" s="66">
        <v>104</v>
      </c>
      <c r="BS11" s="66">
        <v>17</v>
      </c>
      <c r="BT11" s="66">
        <v>37</v>
      </c>
      <c r="BU11" s="69">
        <v>41892</v>
      </c>
      <c r="BV11" s="61" t="s">
        <v>446</v>
      </c>
      <c r="BW11" s="61">
        <v>0</v>
      </c>
      <c r="BX11" s="61"/>
      <c r="BY11" s="61"/>
      <c r="BZ11" s="61"/>
      <c r="CA11" s="61"/>
      <c r="CB11" s="61">
        <v>0</v>
      </c>
      <c r="CC11" s="61"/>
      <c r="CD11" s="208">
        <v>1</v>
      </c>
      <c r="CE11" s="220">
        <v>0</v>
      </c>
      <c r="CF11" s="220">
        <v>0</v>
      </c>
      <c r="CG11" s="220">
        <v>0</v>
      </c>
      <c r="CH11" s="220">
        <v>0</v>
      </c>
      <c r="CI11" s="220">
        <v>0</v>
      </c>
      <c r="CJ11" s="220"/>
      <c r="CK11" s="114">
        <v>1</v>
      </c>
      <c r="CL11" s="114">
        <v>0</v>
      </c>
      <c r="CM11" s="114">
        <v>0</v>
      </c>
      <c r="CN11" s="114">
        <v>0</v>
      </c>
      <c r="CO11" s="114">
        <v>1</v>
      </c>
      <c r="CP11" s="114">
        <v>0</v>
      </c>
      <c r="CQ11" s="326">
        <v>0</v>
      </c>
      <c r="CR11" s="326">
        <v>1</v>
      </c>
      <c r="CS11" s="326">
        <v>0</v>
      </c>
      <c r="CT11" s="326"/>
      <c r="CU11" s="326">
        <v>0</v>
      </c>
      <c r="CV11" s="326"/>
      <c r="CW11" s="299"/>
      <c r="CX11" s="299"/>
      <c r="CY11" s="299"/>
      <c r="CZ11" s="299"/>
      <c r="DF11" s="61">
        <v>0</v>
      </c>
      <c r="DG11" s="90">
        <v>0</v>
      </c>
      <c r="DH11" s="61"/>
      <c r="DI11" s="61"/>
      <c r="DJ11" s="61"/>
      <c r="DK11" s="90">
        <v>1</v>
      </c>
      <c r="DL11" s="90">
        <v>0</v>
      </c>
      <c r="DM11" s="90"/>
      <c r="DN11" s="61"/>
      <c r="DO11" s="61">
        <v>1</v>
      </c>
      <c r="DP11" s="208">
        <v>0</v>
      </c>
      <c r="DQ11" s="208">
        <v>0</v>
      </c>
      <c r="DR11" s="208">
        <v>0</v>
      </c>
      <c r="DS11" s="208">
        <v>1</v>
      </c>
      <c r="DT11" s="212">
        <v>1</v>
      </c>
      <c r="DU11" s="208">
        <v>1</v>
      </c>
      <c r="DV11" s="208">
        <v>0</v>
      </c>
      <c r="DW11" s="208">
        <v>0</v>
      </c>
      <c r="DX11" s="208">
        <v>0</v>
      </c>
      <c r="DY11" s="208">
        <v>0</v>
      </c>
      <c r="DZ11" s="206">
        <v>1</v>
      </c>
      <c r="EC11" s="223">
        <v>1</v>
      </c>
      <c r="ED11" s="223">
        <v>2</v>
      </c>
      <c r="EE11" s="223">
        <v>48</v>
      </c>
      <c r="EF11" s="223"/>
      <c r="EH11" s="61" t="s">
        <v>381</v>
      </c>
      <c r="EI11" s="133" t="s">
        <v>381</v>
      </c>
      <c r="EJ11" s="225" t="s">
        <v>381</v>
      </c>
      <c r="EK11" s="225" t="s">
        <v>381</v>
      </c>
      <c r="EL11" s="225"/>
      <c r="EM11" s="225" t="s">
        <v>381</v>
      </c>
      <c r="EN11" s="225"/>
      <c r="EO11" s="133" t="s">
        <v>381</v>
      </c>
      <c r="EP11" s="267">
        <v>10</v>
      </c>
      <c r="EQ11" s="135">
        <v>42041</v>
      </c>
      <c r="ER11" s="90" t="s">
        <v>383</v>
      </c>
      <c r="ES11" s="61">
        <v>130</v>
      </c>
      <c r="ET11" s="61">
        <v>80</v>
      </c>
      <c r="EU11" s="61">
        <v>80</v>
      </c>
      <c r="EV11" s="95">
        <v>1</v>
      </c>
      <c r="EW11" s="95"/>
      <c r="EX11" s="61">
        <v>12</v>
      </c>
      <c r="EY11" s="61">
        <v>10</v>
      </c>
      <c r="EZ11" s="61">
        <v>44</v>
      </c>
      <c r="FA11" s="61">
        <v>24</v>
      </c>
      <c r="FB11" s="61">
        <v>14</v>
      </c>
      <c r="FC11" s="61">
        <v>23</v>
      </c>
      <c r="FD11" s="61">
        <v>47</v>
      </c>
      <c r="FE11" s="133">
        <v>19</v>
      </c>
      <c r="FF11" s="133">
        <v>29</v>
      </c>
      <c r="FG11" s="133">
        <v>130</v>
      </c>
      <c r="FH11" s="133">
        <v>330</v>
      </c>
      <c r="FI11" s="91">
        <v>130</v>
      </c>
      <c r="FJ11" s="91">
        <v>326.66666666666669</v>
      </c>
      <c r="FK11" s="227"/>
      <c r="FL11" s="227"/>
      <c r="FM11" s="228">
        <v>99.25</v>
      </c>
      <c r="FN11" s="228">
        <v>33.35</v>
      </c>
      <c r="FO11" s="228">
        <v>54.934640899519948</v>
      </c>
      <c r="FP11" s="228">
        <v>18.459146337521315</v>
      </c>
      <c r="FQ11" s="228">
        <v>66.39798488664988</v>
      </c>
      <c r="FR11" s="228"/>
      <c r="FS11" s="193">
        <v>0</v>
      </c>
      <c r="FT11" s="230">
        <v>93.333333333333329</v>
      </c>
      <c r="FU11" s="230"/>
      <c r="FV11" s="230">
        <v>120</v>
      </c>
      <c r="FW11" s="229">
        <v>5.3</v>
      </c>
      <c r="FX11" s="229">
        <v>9.8000000000000007</v>
      </c>
      <c r="FY11" s="229">
        <v>17.610062893081761</v>
      </c>
      <c r="FZ11" s="229"/>
      <c r="GA11" s="133">
        <v>62.9</v>
      </c>
      <c r="GB11" s="129">
        <v>14.700000000000001</v>
      </c>
      <c r="GC11" s="238">
        <v>4.4000000000000004</v>
      </c>
      <c r="GD11" s="238" t="s">
        <v>447</v>
      </c>
      <c r="GE11" s="238">
        <v>104.7</v>
      </c>
      <c r="GF11" s="238" t="s">
        <v>448</v>
      </c>
      <c r="GG11" s="238" t="s">
        <v>449</v>
      </c>
      <c r="GH11" s="133">
        <v>0</v>
      </c>
      <c r="GI11" s="133">
        <v>1</v>
      </c>
      <c r="GJ11" s="133">
        <v>1</v>
      </c>
      <c r="GK11" s="133">
        <v>0</v>
      </c>
      <c r="GL11" s="231">
        <v>36</v>
      </c>
      <c r="GM11" s="133">
        <v>0</v>
      </c>
      <c r="GN11" s="133">
        <v>0</v>
      </c>
      <c r="GO11" s="133">
        <v>0</v>
      </c>
      <c r="GP11" s="133">
        <v>0</v>
      </c>
      <c r="GQ11" s="61">
        <v>83.75</v>
      </c>
      <c r="GR11" s="106">
        <v>46.355427459292656</v>
      </c>
      <c r="GS11" s="111">
        <v>0.51152073732718895</v>
      </c>
      <c r="GT11" s="61">
        <v>0</v>
      </c>
      <c r="GU11" s="111">
        <v>0.44444444444444442</v>
      </c>
      <c r="GV11" s="62">
        <v>0</v>
      </c>
      <c r="GW11" s="106">
        <v>12.9</v>
      </c>
      <c r="GX11" s="61">
        <v>0</v>
      </c>
      <c r="GY11" s="106">
        <v>23</v>
      </c>
      <c r="GZ11" s="61">
        <v>0</v>
      </c>
      <c r="HA11" s="745">
        <v>41</v>
      </c>
      <c r="HB11" s="133">
        <v>7</v>
      </c>
      <c r="HC11" s="103"/>
      <c r="HD11" s="144">
        <v>1</v>
      </c>
      <c r="HE11" s="236">
        <v>71</v>
      </c>
      <c r="HF11" s="236">
        <v>74</v>
      </c>
      <c r="HG11" s="270">
        <v>40.958825456569031</v>
      </c>
      <c r="HH11" s="273">
        <v>107.440538</v>
      </c>
      <c r="HI11" s="270">
        <v>59.468084363538814</v>
      </c>
      <c r="HJ11" s="273">
        <v>44.458362999999999</v>
      </c>
      <c r="HK11" s="270">
        <v>24.607599056780902</v>
      </c>
      <c r="HL11" s="273">
        <v>62.982174999999998</v>
      </c>
      <c r="HM11" s="270">
        <v>34.860485306757916</v>
      </c>
      <c r="HN11" s="236">
        <v>58.620494999999998</v>
      </c>
      <c r="HO11" s="270">
        <v>4.4717339999999997</v>
      </c>
      <c r="HP11" s="270">
        <v>2.351308</v>
      </c>
      <c r="HQ11" s="273">
        <v>118.439803</v>
      </c>
      <c r="HR11" s="270">
        <v>65.556151597127311</v>
      </c>
      <c r="HS11" s="273">
        <v>52.731907999999997</v>
      </c>
      <c r="HT11" s="270">
        <v>29.186986699511568</v>
      </c>
      <c r="HU11" s="273">
        <v>65.707894999999994</v>
      </c>
      <c r="HV11" s="270">
        <v>36.36916489761574</v>
      </c>
      <c r="HW11" s="273">
        <v>55.477882999999999</v>
      </c>
      <c r="HX11" s="144">
        <v>0</v>
      </c>
      <c r="HY11" s="237">
        <v>0.68875306637053513</v>
      </c>
      <c r="HZ11" s="238">
        <v>41.8</v>
      </c>
      <c r="IA11" s="237">
        <v>7.2</v>
      </c>
      <c r="IB11" s="237">
        <v>35.5</v>
      </c>
      <c r="IC11" s="237">
        <v>7.6</v>
      </c>
      <c r="ID11" s="237">
        <v>29.8</v>
      </c>
      <c r="IE11" s="237">
        <v>7.1</v>
      </c>
      <c r="IF11" s="237">
        <v>172.57207407407404</v>
      </c>
      <c r="IG11" s="237">
        <v>95.518235955109461</v>
      </c>
      <c r="IH11" s="133"/>
      <c r="II11" s="146">
        <v>0.34</v>
      </c>
      <c r="IJ11" s="61">
        <v>1195</v>
      </c>
      <c r="IK11" s="61">
        <v>1093</v>
      </c>
      <c r="IL11" s="61">
        <v>1205</v>
      </c>
      <c r="IM11" s="61">
        <v>1110</v>
      </c>
      <c r="IN11" s="61">
        <v>1240</v>
      </c>
      <c r="IO11" s="61">
        <v>1181</v>
      </c>
      <c r="IP11" s="61"/>
      <c r="IQ11" s="106">
        <v>1170.6666666666667</v>
      </c>
      <c r="IR11" s="61">
        <v>1829</v>
      </c>
      <c r="IS11" s="61">
        <v>343</v>
      </c>
      <c r="IT11" s="61">
        <v>382</v>
      </c>
      <c r="IU11" s="61">
        <v>379</v>
      </c>
      <c r="IV11" s="61">
        <v>410</v>
      </c>
      <c r="IW11" s="61">
        <v>372</v>
      </c>
      <c r="IX11" s="61">
        <v>381</v>
      </c>
      <c r="IY11" s="61"/>
      <c r="IZ11" s="106">
        <v>377.83333333333331</v>
      </c>
      <c r="JA11" s="61">
        <v>217</v>
      </c>
      <c r="JB11" s="240">
        <v>29.127332680966862</v>
      </c>
      <c r="JC11" s="241">
        <v>0</v>
      </c>
      <c r="JD11" s="90">
        <v>1</v>
      </c>
      <c r="JE11" s="280">
        <v>0</v>
      </c>
      <c r="JF11" s="70">
        <v>0</v>
      </c>
      <c r="JG11" s="70"/>
      <c r="JH11" s="90">
        <v>0</v>
      </c>
      <c r="JI11" s="90">
        <v>2</v>
      </c>
      <c r="JJ11" s="90">
        <v>0</v>
      </c>
      <c r="JK11" s="90"/>
      <c r="JL11" s="61"/>
      <c r="JM11" s="283"/>
      <c r="JN11" s="198">
        <v>10</v>
      </c>
      <c r="JO11" s="244">
        <v>42041</v>
      </c>
      <c r="JP11" s="69">
        <v>43480</v>
      </c>
      <c r="JQ11" s="201">
        <v>0</v>
      </c>
      <c r="JR11" s="69">
        <v>43480</v>
      </c>
      <c r="JS11" s="245">
        <v>47</v>
      </c>
      <c r="JT11" s="243">
        <v>1</v>
      </c>
      <c r="JU11" s="69">
        <v>42873</v>
      </c>
      <c r="JV11" s="245">
        <v>27</v>
      </c>
      <c r="JW11" s="243">
        <v>1</v>
      </c>
      <c r="JX11" s="246">
        <v>42873</v>
      </c>
      <c r="JY11" s="245">
        <v>27</v>
      </c>
      <c r="JZ11" s="245">
        <v>47</v>
      </c>
      <c r="KA11" s="245">
        <v>1439</v>
      </c>
      <c r="KB11" s="247"/>
      <c r="KC11" s="245"/>
      <c r="KD11" s="248"/>
      <c r="KE11" s="63">
        <v>1</v>
      </c>
      <c r="KF11" s="249">
        <v>1</v>
      </c>
      <c r="KG11" s="249" t="s">
        <v>421</v>
      </c>
      <c r="KH11" s="272">
        <v>80.75333333333333</v>
      </c>
      <c r="KI11" s="272">
        <v>35.216666666666669</v>
      </c>
      <c r="KJ11" s="272">
        <v>56.363333333333323</v>
      </c>
      <c r="KK11" s="272">
        <v>-19.123333333333331</v>
      </c>
      <c r="KL11" s="272">
        <v>-15.9</v>
      </c>
      <c r="KM11" s="272">
        <v>66.813333333333333</v>
      </c>
      <c r="KN11" s="272">
        <v>36.766666666666673</v>
      </c>
      <c r="KO11" s="272">
        <v>6.9333333333333336</v>
      </c>
      <c r="KP11" s="250">
        <v>1</v>
      </c>
      <c r="KQ11" s="250">
        <v>0</v>
      </c>
      <c r="KR11" s="92"/>
      <c r="KS11" s="93">
        <v>0.51152073732718895</v>
      </c>
      <c r="KT11" s="264"/>
      <c r="KU11" s="265"/>
      <c r="KV11" s="264"/>
      <c r="KW11" s="265"/>
      <c r="KX11" s="265"/>
      <c r="KY11" s="265"/>
      <c r="KZ11" s="265"/>
      <c r="LA11" s="265"/>
      <c r="LB11" s="265"/>
      <c r="LC11" s="265"/>
      <c r="LD11" s="265"/>
      <c r="LE11" s="265"/>
      <c r="LF11" s="118">
        <v>42041</v>
      </c>
      <c r="LG11" s="454">
        <v>1</v>
      </c>
      <c r="LH11" s="454"/>
      <c r="LI11" s="455"/>
      <c r="LJ11" s="455"/>
      <c r="LK11" s="455"/>
      <c r="LL11" s="455"/>
      <c r="LM11" s="455"/>
      <c r="LN11" s="455"/>
      <c r="LO11" s="455"/>
      <c r="LP11" s="455"/>
      <c r="LQ11" s="455"/>
      <c r="LR11" s="455"/>
      <c r="LS11" s="455"/>
      <c r="LT11" s="455"/>
      <c r="LU11" s="500">
        <v>46.03</v>
      </c>
      <c r="LV11" s="693">
        <v>-25.97</v>
      </c>
      <c r="LW11" s="500">
        <v>-13.1</v>
      </c>
      <c r="LX11" s="500">
        <v>1</v>
      </c>
      <c r="LY11" s="500">
        <v>-15.2</v>
      </c>
      <c r="LZ11" s="500">
        <v>2</v>
      </c>
      <c r="MA11" s="690">
        <v>55.477882999999999</v>
      </c>
      <c r="MB11" s="455"/>
      <c r="MD11" s="253"/>
      <c r="ME11" s="274"/>
      <c r="MF11" s="581">
        <v>10</v>
      </c>
      <c r="MG11" s="135">
        <v>42041</v>
      </c>
      <c r="MJ11" s="584">
        <v>60.390099999999997</v>
      </c>
      <c r="MR11" s="135"/>
      <c r="MS11" s="585"/>
      <c r="MT11" s="585"/>
      <c r="MU11" s="133">
        <v>0</v>
      </c>
      <c r="MV11" s="585"/>
      <c r="MW11" s="585"/>
      <c r="MX11" s="585"/>
      <c r="MY11" s="585"/>
      <c r="MZ11" s="585"/>
      <c r="NA11" s="238">
        <v>1690</v>
      </c>
      <c r="NB11" s="585"/>
      <c r="NC11" s="238">
        <v>8</v>
      </c>
      <c r="NE11" s="876">
        <v>10</v>
      </c>
      <c r="NF11" s="877">
        <v>8.76434084667018</v>
      </c>
      <c r="NG11" s="877">
        <v>8.0100524905952195</v>
      </c>
      <c r="NH11" s="877">
        <v>5.10349763970334</v>
      </c>
      <c r="NI11" s="877">
        <v>2.5360529002402101</v>
      </c>
      <c r="NJ11" s="877">
        <v>8.0101084534742899</v>
      </c>
      <c r="NK11" s="877">
        <v>5.5625477241991197</v>
      </c>
      <c r="NL11" s="877">
        <v>9.4409106834175809</v>
      </c>
      <c r="NM11" s="877">
        <v>8.0997685898850893</v>
      </c>
      <c r="NN11" s="877">
        <v>6.2479275134435897</v>
      </c>
      <c r="NO11" s="877">
        <v>1.54101915313356</v>
      </c>
      <c r="NP11" s="877">
        <v>5.8945752731752803</v>
      </c>
      <c r="NQ11" s="877">
        <v>6.1963316342657597</v>
      </c>
      <c r="NR11" s="877">
        <v>7.6116150376923404</v>
      </c>
      <c r="NS11" s="877">
        <v>4.3154213159457804</v>
      </c>
      <c r="NT11" s="877">
        <v>5.8797057662822896</v>
      </c>
      <c r="NU11" s="877">
        <v>8.0465783666203308</v>
      </c>
      <c r="NV11" s="877">
        <v>6.4955352806445301</v>
      </c>
      <c r="NW11" s="877">
        <v>6.6697354627979797</v>
      </c>
      <c r="NX11" s="877">
        <v>5.3034154626856198</v>
      </c>
      <c r="NY11" s="877">
        <v>5.7202784652333296</v>
      </c>
      <c r="NZ11" s="877">
        <v>7.2983833855892399</v>
      </c>
      <c r="OA11" s="877">
        <v>2.8399595874895298</v>
      </c>
      <c r="OB11" s="877">
        <v>9.7109441545758699</v>
      </c>
      <c r="OC11" s="877">
        <v>1.6599245584023801</v>
      </c>
      <c r="OD11" s="877">
        <v>6.1616861745840001</v>
      </c>
      <c r="OE11" s="877">
        <v>7.0660891904577703</v>
      </c>
      <c r="OF11" s="877">
        <v>5.5369853757919403</v>
      </c>
      <c r="OG11" s="877">
        <v>10.160262223909401</v>
      </c>
      <c r="OH11" s="877">
        <v>3.3434078222978099</v>
      </c>
      <c r="OI11" s="877">
        <v>7.8101217264985197</v>
      </c>
      <c r="OJ11" s="877">
        <v>4.4032677223393</v>
      </c>
      <c r="OK11" s="877">
        <v>2.3501404974109001</v>
      </c>
      <c r="OL11" s="877">
        <v>3.3217265870944699</v>
      </c>
      <c r="OM11" s="877">
        <v>8.0510195961734894</v>
      </c>
    </row>
    <row r="12" spans="1:403" s="221" customFormat="1" x14ac:dyDescent="0.25">
      <c r="A12" s="455">
        <v>11</v>
      </c>
      <c r="B12" s="221">
        <v>0</v>
      </c>
      <c r="C12" s="221">
        <v>0</v>
      </c>
      <c r="D12" s="206">
        <v>2</v>
      </c>
      <c r="E12" s="274">
        <v>11</v>
      </c>
      <c r="F12" s="895">
        <v>11</v>
      </c>
      <c r="G12" s="61">
        <v>11</v>
      </c>
      <c r="H12" s="898"/>
      <c r="I12" s="167" t="s">
        <v>450</v>
      </c>
      <c r="J12" s="167" t="s">
        <v>451</v>
      </c>
      <c r="K12" s="266">
        <v>9528</v>
      </c>
      <c r="L12" s="256">
        <v>89</v>
      </c>
      <c r="M12" s="342">
        <v>45</v>
      </c>
      <c r="N12" s="342">
        <v>150</v>
      </c>
      <c r="O12" s="342">
        <v>20</v>
      </c>
      <c r="P12" s="210">
        <v>1.369770487440332</v>
      </c>
      <c r="Q12" s="208">
        <v>1</v>
      </c>
      <c r="R12" s="61">
        <v>120</v>
      </c>
      <c r="S12" s="61">
        <v>80</v>
      </c>
      <c r="T12" s="61">
        <v>0</v>
      </c>
      <c r="U12" s="62">
        <v>4</v>
      </c>
      <c r="V12" s="325">
        <v>0</v>
      </c>
      <c r="W12" s="325"/>
      <c r="X12" s="325">
        <v>1</v>
      </c>
      <c r="Y12" s="115">
        <v>1</v>
      </c>
      <c r="Z12" s="325">
        <v>1</v>
      </c>
      <c r="AA12" s="325">
        <v>0</v>
      </c>
      <c r="AB12" s="329">
        <v>0</v>
      </c>
      <c r="AC12" s="328">
        <v>0</v>
      </c>
      <c r="AD12" s="61"/>
      <c r="AE12" s="133"/>
      <c r="AF12" s="61"/>
      <c r="AG12" s="592"/>
      <c r="AH12" s="602">
        <v>0.99</v>
      </c>
      <c r="AI12" s="603">
        <v>53</v>
      </c>
      <c r="AJ12" s="603">
        <v>0</v>
      </c>
      <c r="AK12" s="602">
        <v>10.5</v>
      </c>
      <c r="AL12" s="603">
        <v>32</v>
      </c>
      <c r="AM12" s="603"/>
      <c r="AN12" s="605">
        <v>11683</v>
      </c>
      <c r="AO12" s="214">
        <v>9.3658900727171481</v>
      </c>
      <c r="AP12" s="212">
        <v>170</v>
      </c>
      <c r="AQ12" s="212">
        <v>94</v>
      </c>
      <c r="AR12" s="212">
        <v>50</v>
      </c>
      <c r="AS12" s="212">
        <v>132</v>
      </c>
      <c r="AT12" s="215">
        <v>1.1499999999999999</v>
      </c>
      <c r="AU12" s="212">
        <v>102</v>
      </c>
      <c r="AV12" s="556">
        <v>42136</v>
      </c>
      <c r="AW12" s="557">
        <v>42133</v>
      </c>
      <c r="AX12" s="211">
        <v>0.99</v>
      </c>
      <c r="AY12" s="211">
        <v>82</v>
      </c>
      <c r="AZ12" s="211">
        <v>10.6</v>
      </c>
      <c r="BA12" s="602">
        <v>142</v>
      </c>
      <c r="BB12" s="558">
        <v>42136</v>
      </c>
      <c r="BC12" s="65">
        <v>46.5</v>
      </c>
      <c r="BD12" s="217"/>
      <c r="BE12" s="66" t="s">
        <v>452</v>
      </c>
      <c r="BF12" s="218">
        <v>9875.2776908686501</v>
      </c>
      <c r="BG12" s="66">
        <v>288.7</v>
      </c>
      <c r="BH12" s="68"/>
      <c r="BI12" s="219"/>
      <c r="BJ12" s="219">
        <v>3.9945493167457178</v>
      </c>
      <c r="BK12" s="219">
        <v>2.4604467838807205</v>
      </c>
      <c r="BP12" s="400"/>
      <c r="BU12" s="69">
        <v>42110</v>
      </c>
      <c r="BV12" s="61" t="s">
        <v>453</v>
      </c>
      <c r="BW12" s="61">
        <v>0</v>
      </c>
      <c r="BX12" s="61"/>
      <c r="BY12" s="61"/>
      <c r="BZ12" s="61">
        <v>1</v>
      </c>
      <c r="CA12" s="61"/>
      <c r="CB12" s="61">
        <v>0</v>
      </c>
      <c r="CC12" s="61" t="s">
        <v>454</v>
      </c>
      <c r="CD12" s="208">
        <v>0</v>
      </c>
      <c r="CE12" s="220">
        <v>0</v>
      </c>
      <c r="CF12" s="220">
        <v>0</v>
      </c>
      <c r="CG12" s="220">
        <v>0</v>
      </c>
      <c r="CH12" s="220">
        <v>0</v>
      </c>
      <c r="CI12" s="220">
        <v>0</v>
      </c>
      <c r="CJ12" s="220">
        <v>0</v>
      </c>
      <c r="CK12" s="114">
        <v>0</v>
      </c>
      <c r="CL12" s="114">
        <v>0</v>
      </c>
      <c r="CM12" s="114">
        <v>0</v>
      </c>
      <c r="CN12" s="114">
        <v>0</v>
      </c>
      <c r="CO12" s="114">
        <v>0</v>
      </c>
      <c r="CP12" s="114">
        <v>1</v>
      </c>
      <c r="CQ12" s="326">
        <v>0</v>
      </c>
      <c r="CR12" s="326">
        <v>0</v>
      </c>
      <c r="CS12" s="326">
        <v>0</v>
      </c>
      <c r="CT12" s="326">
        <v>0</v>
      </c>
      <c r="CU12" s="326">
        <v>0</v>
      </c>
      <c r="CV12" s="326"/>
      <c r="CW12" s="299"/>
      <c r="CX12" s="299"/>
      <c r="CY12" s="299"/>
      <c r="CZ12" s="299"/>
      <c r="DF12" s="61">
        <v>0</v>
      </c>
      <c r="DG12" s="90">
        <v>1</v>
      </c>
      <c r="DH12" s="69">
        <v>42108</v>
      </c>
      <c r="DI12" s="61">
        <v>0</v>
      </c>
      <c r="DJ12" s="61"/>
      <c r="DK12" s="90">
        <v>1</v>
      </c>
      <c r="DL12" s="90">
        <v>0</v>
      </c>
      <c r="DM12" s="90"/>
      <c r="DN12" s="61"/>
      <c r="DO12" s="61">
        <v>0</v>
      </c>
      <c r="DP12" s="208">
        <v>0</v>
      </c>
      <c r="DQ12" s="208">
        <v>0</v>
      </c>
      <c r="DR12" s="208">
        <v>0</v>
      </c>
      <c r="DS12" s="208">
        <v>1</v>
      </c>
      <c r="DT12" s="212">
        <v>1</v>
      </c>
      <c r="DU12" s="208">
        <v>1</v>
      </c>
      <c r="DV12" s="208">
        <v>0</v>
      </c>
      <c r="DW12" s="208">
        <v>0</v>
      </c>
      <c r="DX12" s="208">
        <v>0</v>
      </c>
      <c r="DY12" s="208">
        <v>0</v>
      </c>
      <c r="DZ12" s="206">
        <v>0</v>
      </c>
      <c r="EC12" s="223">
        <v>1</v>
      </c>
      <c r="ED12" s="223">
        <v>1</v>
      </c>
      <c r="EE12" s="223"/>
      <c r="EF12" s="223"/>
      <c r="EH12" s="61" t="s">
        <v>381</v>
      </c>
      <c r="EI12" s="133" t="s">
        <v>381</v>
      </c>
      <c r="EJ12" s="225" t="s">
        <v>381</v>
      </c>
      <c r="EK12" s="225" t="s">
        <v>381</v>
      </c>
      <c r="EL12" s="225"/>
      <c r="EM12" s="225" t="s">
        <v>381</v>
      </c>
      <c r="EN12" s="225"/>
      <c r="EO12" s="133" t="s">
        <v>381</v>
      </c>
      <c r="EP12" s="222">
        <v>11</v>
      </c>
      <c r="EQ12" s="135">
        <v>42108</v>
      </c>
      <c r="ER12" s="90" t="s">
        <v>383</v>
      </c>
      <c r="ES12" s="61">
        <v>120</v>
      </c>
      <c r="ET12" s="61">
        <v>80</v>
      </c>
      <c r="EU12" s="61">
        <v>95</v>
      </c>
      <c r="EV12" s="133">
        <v>0</v>
      </c>
      <c r="EW12" s="133"/>
      <c r="EX12" s="133">
        <v>13</v>
      </c>
      <c r="EY12" s="133">
        <v>8</v>
      </c>
      <c r="EZ12" s="133">
        <v>42</v>
      </c>
      <c r="FA12" s="133">
        <v>32</v>
      </c>
      <c r="FB12" s="133">
        <v>17</v>
      </c>
      <c r="FC12" s="133">
        <v>12</v>
      </c>
      <c r="FD12" s="133">
        <v>29</v>
      </c>
      <c r="FE12" s="133">
        <v>20</v>
      </c>
      <c r="FF12" s="133">
        <v>28</v>
      </c>
      <c r="FG12" s="133">
        <v>130</v>
      </c>
      <c r="FH12" s="133">
        <v>290</v>
      </c>
      <c r="FI12" s="91">
        <v>130</v>
      </c>
      <c r="FJ12" s="91">
        <v>290</v>
      </c>
      <c r="FK12" s="227">
        <v>27.45</v>
      </c>
      <c r="FL12" s="227">
        <v>20.039853575247754</v>
      </c>
      <c r="FM12" s="228">
        <v>101.75</v>
      </c>
      <c r="FN12" s="228">
        <v>40.6</v>
      </c>
      <c r="FO12" s="228">
        <v>74.282517350872837</v>
      </c>
      <c r="FP12" s="228">
        <v>29.640002009291766</v>
      </c>
      <c r="FQ12" s="228">
        <v>60.0982800982801</v>
      </c>
      <c r="FR12" s="228"/>
      <c r="FS12" s="193">
        <v>0</v>
      </c>
      <c r="FT12" s="230">
        <v>53</v>
      </c>
      <c r="FU12" s="230">
        <v>94</v>
      </c>
      <c r="FV12" s="230">
        <v>70</v>
      </c>
      <c r="FW12" s="229">
        <v>3.9</v>
      </c>
      <c r="FX12" s="229">
        <v>5.8</v>
      </c>
      <c r="FY12" s="229">
        <v>13.589743589743589</v>
      </c>
      <c r="FZ12" s="229"/>
      <c r="GA12" s="133">
        <v>85</v>
      </c>
      <c r="GB12" s="129">
        <v>12.8</v>
      </c>
      <c r="GC12" s="238">
        <v>8.4</v>
      </c>
      <c r="GD12" s="238">
        <v>4.7</v>
      </c>
      <c r="GE12" s="238">
        <v>144.80000000000001</v>
      </c>
      <c r="GF12" s="238">
        <v>101.6</v>
      </c>
      <c r="GG12" s="238">
        <v>23.3</v>
      </c>
      <c r="GH12" s="133">
        <v>0</v>
      </c>
      <c r="GI12" s="133">
        <v>1</v>
      </c>
      <c r="GJ12" s="133">
        <v>1</v>
      </c>
      <c r="GK12" s="133">
        <v>0</v>
      </c>
      <c r="GL12" s="231">
        <v>24</v>
      </c>
      <c r="GM12" s="133">
        <v>0</v>
      </c>
      <c r="GN12" s="133">
        <v>0</v>
      </c>
      <c r="GO12" s="133">
        <v>0</v>
      </c>
      <c r="GP12" s="133">
        <v>0</v>
      </c>
      <c r="GQ12" s="61">
        <v>25.8</v>
      </c>
      <c r="GR12" s="106">
        <v>18.835272212801172</v>
      </c>
      <c r="GS12" s="111">
        <v>0.45522388059701496</v>
      </c>
      <c r="GT12" s="61">
        <v>0</v>
      </c>
      <c r="GU12" s="111"/>
      <c r="GV12" s="62"/>
      <c r="GW12" s="106"/>
      <c r="GX12" s="61"/>
      <c r="GY12" s="106">
        <v>21</v>
      </c>
      <c r="GZ12" s="61">
        <v>0</v>
      </c>
      <c r="HA12" s="745"/>
      <c r="HB12" s="133" t="s">
        <v>381</v>
      </c>
      <c r="HC12" s="133"/>
      <c r="HD12" s="144">
        <v>1</v>
      </c>
      <c r="HE12" s="236">
        <v>95.808700999999999</v>
      </c>
      <c r="HF12" s="236">
        <v>100.599136</v>
      </c>
      <c r="HG12" s="144">
        <v>71.313145000000006</v>
      </c>
      <c r="HH12" s="236">
        <v>84.874909000000002</v>
      </c>
      <c r="HI12" s="125">
        <v>60.166488000000001</v>
      </c>
      <c r="HJ12" s="236">
        <v>34.412799999999997</v>
      </c>
      <c r="HK12" s="144">
        <v>24.394691999999999</v>
      </c>
      <c r="HL12" s="236">
        <v>50.462108999999998</v>
      </c>
      <c r="HM12" s="144">
        <v>35.771796000000002</v>
      </c>
      <c r="HN12" s="236">
        <v>59.454684</v>
      </c>
      <c r="HO12" s="144">
        <v>4.036969</v>
      </c>
      <c r="HP12" s="144">
        <v>2.8617439999999998</v>
      </c>
      <c r="HQ12" s="236">
        <v>86.959080999999998</v>
      </c>
      <c r="HR12" s="144">
        <v>61.643925000000003</v>
      </c>
      <c r="HS12" s="236">
        <v>43.484273000000002</v>
      </c>
      <c r="HT12" s="144">
        <v>30.825316999999998</v>
      </c>
      <c r="HU12" s="236">
        <v>43.474809</v>
      </c>
      <c r="HV12" s="144">
        <v>30.818608000000001</v>
      </c>
      <c r="HW12" s="236">
        <v>49.994557999999998</v>
      </c>
      <c r="HX12" s="144">
        <v>0</v>
      </c>
      <c r="HY12" s="237">
        <v>1.1852635506213032</v>
      </c>
      <c r="HZ12" s="238">
        <v>20</v>
      </c>
      <c r="IA12" s="237">
        <v>5.9</v>
      </c>
      <c r="IB12" s="237">
        <v>12.5</v>
      </c>
      <c r="IC12" s="237">
        <v>4.3</v>
      </c>
      <c r="ID12" s="237">
        <v>18.899999999999999</v>
      </c>
      <c r="IE12" s="237">
        <v>5.2</v>
      </c>
      <c r="IF12" s="237">
        <v>35.48022598870056</v>
      </c>
      <c r="IG12" s="237">
        <v>25.902314522049519</v>
      </c>
      <c r="IH12" s="133"/>
      <c r="II12" s="161">
        <v>0.34</v>
      </c>
      <c r="IJ12" s="61">
        <v>1166</v>
      </c>
      <c r="IK12" s="61">
        <v>1092</v>
      </c>
      <c r="IL12" s="61">
        <v>1144</v>
      </c>
      <c r="IM12" s="61">
        <v>1222</v>
      </c>
      <c r="IN12" s="61">
        <v>1171</v>
      </c>
      <c r="IO12" s="61">
        <v>1199</v>
      </c>
      <c r="IP12" s="61"/>
      <c r="IQ12" s="106">
        <v>1165.6666666666667</v>
      </c>
      <c r="IR12" s="61">
        <v>1787</v>
      </c>
      <c r="IS12" s="61">
        <v>317</v>
      </c>
      <c r="IT12" s="61">
        <v>255</v>
      </c>
      <c r="IU12" s="61">
        <v>298</v>
      </c>
      <c r="IV12" s="61">
        <v>363</v>
      </c>
      <c r="IW12" s="61">
        <v>330</v>
      </c>
      <c r="IX12" s="61">
        <v>334</v>
      </c>
      <c r="IY12" s="61"/>
      <c r="IZ12" s="106">
        <v>316.16666666666669</v>
      </c>
      <c r="JA12" s="61">
        <v>190</v>
      </c>
      <c r="JB12" s="240">
        <v>32.343729631249929</v>
      </c>
      <c r="JC12" s="241">
        <v>0</v>
      </c>
      <c r="JD12" s="90">
        <v>1</v>
      </c>
      <c r="JE12" s="280">
        <v>0</v>
      </c>
      <c r="JF12" s="280">
        <v>0</v>
      </c>
      <c r="JG12" s="280"/>
      <c r="JH12" s="90">
        <v>0</v>
      </c>
      <c r="JI12" s="90"/>
      <c r="JJ12" s="90"/>
      <c r="JK12" s="90"/>
      <c r="JL12" s="61"/>
      <c r="JM12" s="283"/>
      <c r="JN12" s="243">
        <v>11</v>
      </c>
      <c r="JO12" s="244">
        <v>42136</v>
      </c>
      <c r="JP12" s="69">
        <v>43472</v>
      </c>
      <c r="JQ12" s="201">
        <v>0</v>
      </c>
      <c r="JR12" s="69">
        <v>43472</v>
      </c>
      <c r="JS12" s="245">
        <v>43</v>
      </c>
      <c r="JT12" s="243">
        <v>0</v>
      </c>
      <c r="JU12" s="69">
        <v>43472</v>
      </c>
      <c r="JV12" s="245">
        <v>43</v>
      </c>
      <c r="JW12" s="243">
        <v>0</v>
      </c>
      <c r="JX12" s="246">
        <v>43472</v>
      </c>
      <c r="JY12" s="245">
        <v>43</v>
      </c>
      <c r="JZ12" s="245">
        <v>43</v>
      </c>
      <c r="KA12" s="245">
        <v>1336</v>
      </c>
      <c r="KB12" s="247"/>
      <c r="KC12" s="245"/>
      <c r="KD12" s="248"/>
      <c r="KE12" s="63">
        <v>0</v>
      </c>
      <c r="KF12" s="263">
        <v>1</v>
      </c>
      <c r="KG12" s="263" t="s">
        <v>390</v>
      </c>
      <c r="KH12" s="250">
        <v>111.27</v>
      </c>
      <c r="KI12" s="250">
        <v>57.12</v>
      </c>
      <c r="KJ12" s="250">
        <v>48.56</v>
      </c>
      <c r="KK12" s="251">
        <v>-14.48</v>
      </c>
      <c r="KL12" s="250">
        <v>-12.73</v>
      </c>
      <c r="KM12" s="250">
        <v>58.24</v>
      </c>
      <c r="KN12" s="250">
        <v>24.2</v>
      </c>
      <c r="KO12" s="250">
        <v>5</v>
      </c>
      <c r="KP12" s="250"/>
      <c r="KQ12" s="250">
        <v>1</v>
      </c>
      <c r="KR12" s="92"/>
      <c r="KS12" s="93">
        <v>0.45522388059701496</v>
      </c>
      <c r="KT12" s="264">
        <v>15</v>
      </c>
      <c r="KU12" s="265">
        <v>57.12</v>
      </c>
      <c r="KV12" s="264">
        <v>-28.31</v>
      </c>
      <c r="KW12" s="265">
        <v>-30.9</v>
      </c>
      <c r="KX12" s="265">
        <v>-30.8</v>
      </c>
      <c r="KY12" s="265">
        <v>321</v>
      </c>
      <c r="KZ12" s="265">
        <v>-21.6</v>
      </c>
      <c r="LA12" s="265">
        <v>-21.6</v>
      </c>
      <c r="LB12" s="265">
        <v>301</v>
      </c>
      <c r="LC12" s="265">
        <v>-26.2</v>
      </c>
      <c r="LD12" s="265">
        <v>-26.2</v>
      </c>
      <c r="LE12" s="265">
        <v>301</v>
      </c>
      <c r="LF12" s="118">
        <v>42108</v>
      </c>
      <c r="LG12" s="454">
        <v>0</v>
      </c>
      <c r="LH12" s="454"/>
      <c r="LI12" s="455">
        <v>15</v>
      </c>
      <c r="LJ12" s="455">
        <v>52.12</v>
      </c>
      <c r="LK12" s="455">
        <v>-29.36</v>
      </c>
      <c r="LL12" s="455">
        <v>-32.1</v>
      </c>
      <c r="LM12" s="455">
        <v>-31.9</v>
      </c>
      <c r="LN12" s="455">
        <v>301</v>
      </c>
      <c r="LO12" s="455">
        <v>-25.9</v>
      </c>
      <c r="LP12" s="455">
        <v>-24.1</v>
      </c>
      <c r="LQ12" s="455">
        <v>261</v>
      </c>
      <c r="LR12" s="455">
        <v>-28.7</v>
      </c>
      <c r="LS12" s="455">
        <v>-28</v>
      </c>
      <c r="LT12" s="455">
        <v>261</v>
      </c>
      <c r="LU12" s="500">
        <v>58.45</v>
      </c>
      <c r="LV12" s="693">
        <v>-24.72</v>
      </c>
      <c r="LW12" s="500">
        <v>-13.7</v>
      </c>
      <c r="LX12" s="500">
        <v>1</v>
      </c>
      <c r="LY12" s="500">
        <v>-13.2</v>
      </c>
      <c r="LZ12" s="500">
        <v>1</v>
      </c>
      <c r="MA12" s="690">
        <v>65</v>
      </c>
      <c r="MB12" s="455">
        <v>65</v>
      </c>
      <c r="MD12" s="253"/>
      <c r="ME12" s="274"/>
      <c r="MF12" s="581">
        <v>11</v>
      </c>
      <c r="MG12" s="135">
        <v>42133</v>
      </c>
      <c r="MJ12" s="584">
        <v>48.325899999999997</v>
      </c>
      <c r="MR12" s="135"/>
      <c r="MS12" s="585"/>
      <c r="MT12" s="585"/>
      <c r="MU12" s="133">
        <v>0</v>
      </c>
      <c r="MV12" s="585"/>
      <c r="MW12" s="585"/>
      <c r="MX12" s="585"/>
      <c r="MY12" s="585"/>
      <c r="MZ12" s="585"/>
      <c r="NA12" s="238">
        <v>11683</v>
      </c>
      <c r="NB12" s="585"/>
      <c r="NC12" s="238">
        <v>2</v>
      </c>
      <c r="NE12" s="876" t="s">
        <v>64</v>
      </c>
      <c r="NF12" s="877" t="s">
        <v>64</v>
      </c>
      <c r="NG12" s="877" t="s">
        <v>64</v>
      </c>
      <c r="NH12" s="877" t="s">
        <v>64</v>
      </c>
      <c r="NI12" s="877" t="s">
        <v>64</v>
      </c>
      <c r="NJ12" s="877" t="s">
        <v>64</v>
      </c>
      <c r="NK12" s="877" t="s">
        <v>64</v>
      </c>
      <c r="NL12" s="877" t="s">
        <v>64</v>
      </c>
      <c r="NM12" s="877" t="s">
        <v>64</v>
      </c>
      <c r="NN12" s="877" t="s">
        <v>64</v>
      </c>
      <c r="NO12" s="877" t="s">
        <v>64</v>
      </c>
      <c r="NP12" s="877" t="s">
        <v>64</v>
      </c>
      <c r="NQ12" s="877" t="s">
        <v>64</v>
      </c>
      <c r="NR12" s="877" t="s">
        <v>64</v>
      </c>
      <c r="NS12" s="877" t="s">
        <v>64</v>
      </c>
      <c r="NT12" s="877" t="s">
        <v>64</v>
      </c>
      <c r="NU12" s="877" t="s">
        <v>64</v>
      </c>
      <c r="NV12" s="877" t="s">
        <v>64</v>
      </c>
      <c r="NW12" s="877" t="s">
        <v>64</v>
      </c>
      <c r="NX12" s="877" t="s">
        <v>64</v>
      </c>
      <c r="NY12" s="877" t="s">
        <v>64</v>
      </c>
      <c r="NZ12" s="877" t="s">
        <v>64</v>
      </c>
      <c r="OA12" s="877" t="s">
        <v>64</v>
      </c>
      <c r="OB12" s="877" t="s">
        <v>64</v>
      </c>
      <c r="OC12" s="877" t="s">
        <v>64</v>
      </c>
      <c r="OD12" s="877" t="s">
        <v>64</v>
      </c>
      <c r="OE12" s="877" t="s">
        <v>64</v>
      </c>
      <c r="OF12" s="877" t="s">
        <v>64</v>
      </c>
      <c r="OG12" s="877" t="s">
        <v>64</v>
      </c>
      <c r="OH12" s="877" t="s">
        <v>64</v>
      </c>
      <c r="OI12" s="877" t="s">
        <v>64</v>
      </c>
      <c r="OJ12" s="877" t="s">
        <v>64</v>
      </c>
      <c r="OK12" s="877" t="s">
        <v>64</v>
      </c>
      <c r="OL12" s="877" t="s">
        <v>64</v>
      </c>
      <c r="OM12" s="877" t="s">
        <v>64</v>
      </c>
    </row>
    <row r="13" spans="1:403" s="636" customFormat="1" x14ac:dyDescent="0.25">
      <c r="A13" s="455">
        <v>12</v>
      </c>
      <c r="B13" s="636">
        <v>0</v>
      </c>
      <c r="C13" s="636">
        <v>1</v>
      </c>
      <c r="D13" s="652">
        <v>2</v>
      </c>
      <c r="E13" s="267">
        <v>12</v>
      </c>
      <c r="F13" s="896">
        <v>12</v>
      </c>
      <c r="G13" s="61">
        <v>12</v>
      </c>
      <c r="H13" s="898"/>
      <c r="I13" s="95" t="s">
        <v>455</v>
      </c>
      <c r="J13" s="634" t="s">
        <v>456</v>
      </c>
      <c r="K13" s="726">
        <v>11909</v>
      </c>
      <c r="L13" s="720">
        <v>83</v>
      </c>
      <c r="M13" s="671">
        <v>71</v>
      </c>
      <c r="N13" s="671">
        <v>154</v>
      </c>
      <c r="O13" s="671">
        <v>29.937594872659808</v>
      </c>
      <c r="P13" s="669">
        <v>1.6947422027803833</v>
      </c>
      <c r="Q13" s="670">
        <v>1</v>
      </c>
      <c r="R13" s="95">
        <v>155</v>
      </c>
      <c r="S13" s="95">
        <v>85</v>
      </c>
      <c r="T13" s="95">
        <v>0</v>
      </c>
      <c r="U13" s="375">
        <v>2</v>
      </c>
      <c r="V13" s="681">
        <v>1</v>
      </c>
      <c r="W13" s="681">
        <v>2</v>
      </c>
      <c r="X13" s="95">
        <v>1</v>
      </c>
      <c r="Y13" s="727">
        <v>0</v>
      </c>
      <c r="Z13" s="95">
        <v>1</v>
      </c>
      <c r="AA13" s="95">
        <v>0</v>
      </c>
      <c r="AB13" s="672">
        <v>0</v>
      </c>
      <c r="AC13" s="653">
        <v>0</v>
      </c>
      <c r="AD13" s="95"/>
      <c r="AE13" s="95"/>
      <c r="AF13" s="95"/>
      <c r="AG13" s="95">
        <v>139</v>
      </c>
      <c r="AH13" s="652">
        <v>0.61</v>
      </c>
      <c r="AI13" s="670">
        <v>94</v>
      </c>
      <c r="AJ13" s="670">
        <v>1</v>
      </c>
      <c r="AK13" s="652">
        <v>13.4</v>
      </c>
      <c r="AL13" s="670">
        <v>38</v>
      </c>
      <c r="AM13" s="670"/>
      <c r="AN13" s="671">
        <v>1299</v>
      </c>
      <c r="AO13" s="674">
        <v>7.1693500166705997</v>
      </c>
      <c r="AP13" s="670">
        <v>104</v>
      </c>
      <c r="AQ13" s="670">
        <v>43</v>
      </c>
      <c r="AR13" s="670">
        <v>48</v>
      </c>
      <c r="AS13" s="670">
        <v>63</v>
      </c>
      <c r="AT13" s="675">
        <v>5.35</v>
      </c>
      <c r="AU13" s="670"/>
      <c r="AV13" s="721">
        <v>42254</v>
      </c>
      <c r="AW13" s="504">
        <v>42250</v>
      </c>
      <c r="AX13" s="652">
        <v>0.61</v>
      </c>
      <c r="AY13" s="652">
        <v>24</v>
      </c>
      <c r="AZ13" s="652"/>
      <c r="BA13" s="652">
        <v>133</v>
      </c>
      <c r="BB13" s="676">
        <v>42254</v>
      </c>
      <c r="BC13" s="722">
        <v>55.8</v>
      </c>
      <c r="BD13" s="669">
        <v>819</v>
      </c>
      <c r="BE13" s="95" t="s">
        <v>452</v>
      </c>
      <c r="BF13" s="677">
        <v>204.47624299252195</v>
      </c>
      <c r="BG13" s="95">
        <v>81.25</v>
      </c>
      <c r="BH13" s="678"/>
      <c r="BI13" s="679"/>
      <c r="BJ13" s="679">
        <v>2.3106428569076591</v>
      </c>
      <c r="BK13" s="679">
        <v>1.9098233696509119</v>
      </c>
      <c r="BP13" s="673"/>
      <c r="BU13" s="95" t="s">
        <v>457</v>
      </c>
      <c r="BV13" s="95" t="s">
        <v>458</v>
      </c>
      <c r="BW13" s="95">
        <v>0</v>
      </c>
      <c r="BX13" s="95">
        <v>1</v>
      </c>
      <c r="BY13" s="95"/>
      <c r="BZ13" s="95">
        <v>1</v>
      </c>
      <c r="CA13" s="95" t="s">
        <v>459</v>
      </c>
      <c r="CB13" s="95">
        <v>1</v>
      </c>
      <c r="CC13" s="95" t="s">
        <v>460</v>
      </c>
      <c r="CD13" s="670">
        <v>0</v>
      </c>
      <c r="CE13" s="724">
        <v>0</v>
      </c>
      <c r="CF13" s="724">
        <v>0</v>
      </c>
      <c r="CG13" s="724">
        <v>1</v>
      </c>
      <c r="CH13" s="724">
        <v>1</v>
      </c>
      <c r="CI13" s="724">
        <v>1</v>
      </c>
      <c r="CJ13" s="724">
        <v>0</v>
      </c>
      <c r="CK13" s="95">
        <v>1</v>
      </c>
      <c r="CL13" s="95">
        <v>1</v>
      </c>
      <c r="CM13" s="95">
        <v>0</v>
      </c>
      <c r="CN13" s="95">
        <v>1</v>
      </c>
      <c r="CO13" s="95">
        <v>1</v>
      </c>
      <c r="CP13" s="95">
        <v>1</v>
      </c>
      <c r="CQ13" s="636">
        <v>1</v>
      </c>
      <c r="CR13" s="636">
        <v>0</v>
      </c>
      <c r="CS13" s="636">
        <v>0</v>
      </c>
      <c r="CT13" s="636">
        <v>0</v>
      </c>
      <c r="CU13" s="636">
        <v>1</v>
      </c>
      <c r="CV13" s="636">
        <v>0</v>
      </c>
      <c r="DF13" s="95">
        <v>1</v>
      </c>
      <c r="DG13" s="110">
        <v>1</v>
      </c>
      <c r="DH13" s="504">
        <v>42251</v>
      </c>
      <c r="DI13" s="95">
        <v>1</v>
      </c>
      <c r="DJ13" s="95" t="s">
        <v>461</v>
      </c>
      <c r="DK13" s="110">
        <v>1</v>
      </c>
      <c r="DL13" s="110">
        <v>1</v>
      </c>
      <c r="DM13" s="110">
        <v>0</v>
      </c>
      <c r="DN13" s="95" t="s">
        <v>462</v>
      </c>
      <c r="DO13" s="634">
        <v>0</v>
      </c>
      <c r="DP13" s="670">
        <v>0</v>
      </c>
      <c r="DQ13" s="670">
        <v>0</v>
      </c>
      <c r="DR13" s="670">
        <v>0</v>
      </c>
      <c r="DS13" s="670">
        <v>1</v>
      </c>
      <c r="DT13" s="670">
        <v>1</v>
      </c>
      <c r="DU13" s="670">
        <v>1</v>
      </c>
      <c r="DV13" s="670">
        <v>0</v>
      </c>
      <c r="DW13" s="670">
        <v>0</v>
      </c>
      <c r="DX13" s="670">
        <v>1</v>
      </c>
      <c r="DY13" s="670">
        <v>0</v>
      </c>
      <c r="DZ13" s="652">
        <v>0</v>
      </c>
      <c r="EC13" s="653">
        <v>0</v>
      </c>
      <c r="ED13" s="653"/>
      <c r="EE13" s="653"/>
      <c r="EF13" s="653"/>
      <c r="EH13" s="730">
        <v>42254</v>
      </c>
      <c r="EI13" s="95">
        <v>1.43</v>
      </c>
      <c r="EJ13" s="99">
        <v>108</v>
      </c>
      <c r="EK13" s="99">
        <v>78</v>
      </c>
      <c r="EL13" s="99"/>
      <c r="EM13" s="99">
        <v>73</v>
      </c>
      <c r="EN13" s="99"/>
      <c r="EO13" s="95" t="s">
        <v>463</v>
      </c>
      <c r="EP13" s="408">
        <v>12</v>
      </c>
      <c r="EQ13" s="504">
        <v>42255</v>
      </c>
      <c r="ER13" s="110" t="s">
        <v>383</v>
      </c>
      <c r="ES13" s="95">
        <v>155</v>
      </c>
      <c r="ET13" s="95">
        <v>85</v>
      </c>
      <c r="EU13" s="95">
        <v>80</v>
      </c>
      <c r="EV13" s="95">
        <v>0</v>
      </c>
      <c r="EW13" s="95"/>
      <c r="EX13" s="95">
        <v>11</v>
      </c>
      <c r="EY13" s="95">
        <v>9</v>
      </c>
      <c r="EZ13" s="95">
        <v>42</v>
      </c>
      <c r="FA13" s="95">
        <v>19</v>
      </c>
      <c r="FB13" s="95">
        <v>16</v>
      </c>
      <c r="FC13" s="95">
        <v>18</v>
      </c>
      <c r="FD13" s="95">
        <v>38</v>
      </c>
      <c r="FE13" s="95">
        <v>19</v>
      </c>
      <c r="FF13" s="95">
        <v>28</v>
      </c>
      <c r="FG13" s="95">
        <v>80</v>
      </c>
      <c r="FH13" s="95">
        <v>310</v>
      </c>
      <c r="FI13" s="677">
        <v>80</v>
      </c>
      <c r="FJ13" s="677">
        <v>310</v>
      </c>
      <c r="FK13" s="677">
        <v>80.349999999999994</v>
      </c>
      <c r="FL13" s="677">
        <v>47.411340714934866</v>
      </c>
      <c r="FM13" s="375">
        <v>78.900000000000006</v>
      </c>
      <c r="FN13" s="375">
        <v>14.55</v>
      </c>
      <c r="FO13" s="375">
        <v>46.555753359158203</v>
      </c>
      <c r="FP13" s="375">
        <v>8.5853765700348781</v>
      </c>
      <c r="FQ13" s="375">
        <v>81.55893536121674</v>
      </c>
      <c r="FR13" s="375"/>
      <c r="FS13" s="375">
        <v>0</v>
      </c>
      <c r="FT13" s="375">
        <v>86</v>
      </c>
      <c r="FU13" s="375">
        <v>42</v>
      </c>
      <c r="FV13" s="375">
        <v>165</v>
      </c>
      <c r="FW13" s="677">
        <v>3.7</v>
      </c>
      <c r="FX13" s="677">
        <v>4.7</v>
      </c>
      <c r="FY13" s="677">
        <v>23.243243243243242</v>
      </c>
      <c r="FZ13" s="677">
        <v>2.0476190476190474</v>
      </c>
      <c r="GA13" s="95">
        <v>41.3</v>
      </c>
      <c r="GB13" s="678">
        <v>16.7</v>
      </c>
      <c r="GC13" s="678">
        <v>6.5</v>
      </c>
      <c r="GD13" s="678">
        <v>3.2</v>
      </c>
      <c r="GE13" s="678">
        <v>127</v>
      </c>
      <c r="GF13" s="678">
        <v>83.1</v>
      </c>
      <c r="GG13" s="678">
        <v>23.5</v>
      </c>
      <c r="GH13" s="95">
        <v>1</v>
      </c>
      <c r="GI13" s="95">
        <v>1</v>
      </c>
      <c r="GJ13" s="95">
        <v>1</v>
      </c>
      <c r="GK13" s="95">
        <v>1</v>
      </c>
      <c r="GL13" s="355">
        <v>58.5</v>
      </c>
      <c r="GM13" s="95">
        <v>1</v>
      </c>
      <c r="GN13" s="95">
        <v>1</v>
      </c>
      <c r="GO13" s="95" t="s">
        <v>464</v>
      </c>
      <c r="GP13" s="95">
        <v>0</v>
      </c>
      <c r="GQ13" s="95">
        <v>42.85</v>
      </c>
      <c r="GR13" s="677">
        <v>25.284081513814055</v>
      </c>
      <c r="GS13" s="678">
        <v>0.45070422535211269</v>
      </c>
      <c r="GT13" s="95">
        <v>0</v>
      </c>
      <c r="GU13" s="678">
        <v>0.66666666666666663</v>
      </c>
      <c r="GV13" s="375">
        <v>1</v>
      </c>
      <c r="GW13" s="677">
        <v>10.9</v>
      </c>
      <c r="GX13" s="95">
        <v>0</v>
      </c>
      <c r="GY13" s="677">
        <v>16</v>
      </c>
      <c r="GZ13" s="95">
        <v>1</v>
      </c>
      <c r="HA13" s="811">
        <v>63.5</v>
      </c>
      <c r="HB13" s="95">
        <v>9</v>
      </c>
      <c r="HC13" s="95">
        <v>0.78</v>
      </c>
      <c r="HD13" s="681">
        <v>1</v>
      </c>
      <c r="HE13" s="681">
        <v>92.965497999999997</v>
      </c>
      <c r="HF13" s="681">
        <v>97.613772999999995</v>
      </c>
      <c r="HG13" s="681">
        <v>55.576293999999997</v>
      </c>
      <c r="HH13" s="681">
        <v>103.275014</v>
      </c>
      <c r="HI13" s="681">
        <v>58.799515999999997</v>
      </c>
      <c r="HJ13" s="681">
        <v>21.426290999999999</v>
      </c>
      <c r="HK13" s="681">
        <v>12.199035</v>
      </c>
      <c r="HL13" s="681">
        <v>81.848723000000007</v>
      </c>
      <c r="HM13" s="681">
        <v>46.600481000000002</v>
      </c>
      <c r="HN13" s="681">
        <v>79.253170999999995</v>
      </c>
      <c r="HO13" s="681">
        <v>6.1386539999999998</v>
      </c>
      <c r="HP13" s="681">
        <v>3.4950359999999998</v>
      </c>
      <c r="HQ13" s="681">
        <v>112.542705</v>
      </c>
      <c r="HR13" s="681">
        <v>64.076065999999997</v>
      </c>
      <c r="HS13" s="681">
        <v>41.392491999999997</v>
      </c>
      <c r="HT13" s="681">
        <v>23.566770000000002</v>
      </c>
      <c r="HU13" s="681">
        <v>71.150212999999994</v>
      </c>
      <c r="HV13" s="681">
        <v>40.509295999999999</v>
      </c>
      <c r="HW13" s="681">
        <v>63.220635000000001</v>
      </c>
      <c r="HX13" s="681">
        <v>0</v>
      </c>
      <c r="HY13" s="677">
        <v>0.94518285904081312</v>
      </c>
      <c r="HZ13" s="678">
        <v>35.700000000000003</v>
      </c>
      <c r="IA13" s="677">
        <v>6.4</v>
      </c>
      <c r="IB13" s="677">
        <v>26.7</v>
      </c>
      <c r="IC13" s="677">
        <v>6.6</v>
      </c>
      <c r="ID13" s="677">
        <v>21.5</v>
      </c>
      <c r="IE13" s="677">
        <v>5.8</v>
      </c>
      <c r="IF13" s="677">
        <v>124.709025</v>
      </c>
      <c r="IG13" s="677">
        <v>73.585837890508159</v>
      </c>
      <c r="IH13" s="95"/>
      <c r="II13" s="635">
        <v>0.34</v>
      </c>
      <c r="IJ13" s="95">
        <v>1204</v>
      </c>
      <c r="IK13" s="95">
        <v>1249</v>
      </c>
      <c r="IL13" s="95">
        <v>836</v>
      </c>
      <c r="IM13" s="95">
        <v>965</v>
      </c>
      <c r="IN13" s="95">
        <v>1110</v>
      </c>
      <c r="IO13" s="95">
        <v>1172</v>
      </c>
      <c r="IP13" s="95"/>
      <c r="IQ13" s="677">
        <v>1089.3333333333333</v>
      </c>
      <c r="IR13" s="95">
        <v>1789</v>
      </c>
      <c r="IS13" s="95">
        <v>286</v>
      </c>
      <c r="IT13" s="95">
        <v>297</v>
      </c>
      <c r="IU13" s="95"/>
      <c r="IV13" s="95">
        <v>308</v>
      </c>
      <c r="IW13" s="95">
        <v>292</v>
      </c>
      <c r="IX13" s="95">
        <v>350</v>
      </c>
      <c r="IY13" s="95"/>
      <c r="IZ13" s="677">
        <v>306.60000000000002</v>
      </c>
      <c r="JA13" s="95">
        <v>183</v>
      </c>
      <c r="JB13" s="406">
        <v>31.531215318623158</v>
      </c>
      <c r="JC13" s="683">
        <v>0</v>
      </c>
      <c r="JD13" s="110">
        <v>1</v>
      </c>
      <c r="JE13" s="731">
        <v>4</v>
      </c>
      <c r="JF13" s="731">
        <v>1</v>
      </c>
      <c r="JG13" s="731" t="s">
        <v>465</v>
      </c>
      <c r="JH13" s="110">
        <v>1</v>
      </c>
      <c r="JI13" s="110"/>
      <c r="JJ13" s="110"/>
      <c r="JK13" s="110">
        <v>0</v>
      </c>
      <c r="JL13" s="95" t="s">
        <v>462</v>
      </c>
      <c r="JM13" s="820">
        <v>61.833333333333336</v>
      </c>
      <c r="JN13" s="408">
        <v>12</v>
      </c>
      <c r="JO13" s="504">
        <v>42254</v>
      </c>
      <c r="JP13" s="504">
        <v>43119</v>
      </c>
      <c r="JQ13" s="407">
        <v>0</v>
      </c>
      <c r="JR13" s="504">
        <v>43119</v>
      </c>
      <c r="JS13" s="654">
        <v>28</v>
      </c>
      <c r="JT13" s="453">
        <v>1</v>
      </c>
      <c r="JU13" s="504">
        <v>43119</v>
      </c>
      <c r="JV13" s="654">
        <v>28</v>
      </c>
      <c r="JW13" s="453">
        <v>1</v>
      </c>
      <c r="JX13" s="680">
        <v>43119</v>
      </c>
      <c r="JY13" s="654">
        <v>28</v>
      </c>
      <c r="JZ13" s="654">
        <v>28</v>
      </c>
      <c r="KA13" s="654">
        <v>865</v>
      </c>
      <c r="KB13" s="654"/>
      <c r="KC13" s="654"/>
      <c r="KD13" s="654"/>
      <c r="KE13" s="95">
        <v>0</v>
      </c>
      <c r="KF13" s="355">
        <v>1</v>
      </c>
      <c r="KG13" s="355" t="s">
        <v>390</v>
      </c>
      <c r="KH13" s="95">
        <v>77</v>
      </c>
      <c r="KI13" s="95">
        <v>36.6</v>
      </c>
      <c r="KJ13" s="95">
        <v>52.3</v>
      </c>
      <c r="KK13" s="110">
        <v>-14.7</v>
      </c>
      <c r="KL13" s="95">
        <v>-12.1</v>
      </c>
      <c r="KM13" s="95">
        <v>62.7</v>
      </c>
      <c r="KN13" s="95">
        <v>39.200000000000003</v>
      </c>
      <c r="KO13" s="95">
        <v>4.9000000000000004</v>
      </c>
      <c r="KP13" s="95"/>
      <c r="KQ13" s="95">
        <v>1</v>
      </c>
      <c r="KR13" s="110"/>
      <c r="KS13" s="684">
        <v>0.45070422535211269</v>
      </c>
      <c r="KT13" s="408">
        <v>30</v>
      </c>
      <c r="KU13" s="636">
        <v>28.48</v>
      </c>
      <c r="KV13" s="408">
        <v>-19.239999999999998</v>
      </c>
      <c r="KW13" s="636">
        <v>-18.399999999999999</v>
      </c>
      <c r="KX13" s="636">
        <v>-18.100000000000001</v>
      </c>
      <c r="KY13" s="636">
        <v>294</v>
      </c>
      <c r="KZ13" s="636">
        <v>-16.100000000000001</v>
      </c>
      <c r="LA13" s="636">
        <v>-15.1</v>
      </c>
      <c r="LB13" s="636">
        <v>408</v>
      </c>
      <c r="LC13" s="636">
        <v>-17</v>
      </c>
      <c r="LD13" s="636">
        <v>-16.600000000000001</v>
      </c>
      <c r="LE13" s="636">
        <v>408</v>
      </c>
      <c r="LF13" s="685">
        <v>42255</v>
      </c>
      <c r="LG13" s="95">
        <v>0</v>
      </c>
      <c r="LH13" s="95"/>
      <c r="LI13" s="636">
        <v>30</v>
      </c>
      <c r="LJ13" s="636">
        <v>27.17</v>
      </c>
      <c r="LK13" s="636">
        <v>-15.91</v>
      </c>
      <c r="LL13" s="636">
        <v>-17.3</v>
      </c>
      <c r="LM13" s="636">
        <v>-15.9</v>
      </c>
      <c r="LN13" s="636">
        <v>245</v>
      </c>
      <c r="LO13" s="636">
        <v>-16</v>
      </c>
      <c r="LP13" s="636">
        <v>-15.3</v>
      </c>
      <c r="LQ13" s="636">
        <v>392</v>
      </c>
      <c r="LR13" s="636">
        <v>-16.399999999999999</v>
      </c>
      <c r="LS13" s="636">
        <v>-15.6</v>
      </c>
      <c r="LT13" s="636">
        <v>245</v>
      </c>
      <c r="LU13" s="654">
        <v>31.78</v>
      </c>
      <c r="LV13" s="725">
        <v>-17.559999999999999</v>
      </c>
      <c r="LW13" s="654">
        <v>-16.600000000000001</v>
      </c>
      <c r="LX13" s="654">
        <v>1</v>
      </c>
      <c r="LY13" s="654">
        <v>-17.3</v>
      </c>
      <c r="LZ13" s="654">
        <v>1</v>
      </c>
      <c r="MA13" s="686">
        <v>63.220635000000001</v>
      </c>
      <c r="MB13" s="636">
        <v>63</v>
      </c>
      <c r="MD13" s="453"/>
      <c r="ME13" s="453"/>
      <c r="MF13" s="95">
        <v>12</v>
      </c>
      <c r="MG13" s="504">
        <v>42250</v>
      </c>
      <c r="MJ13" s="678">
        <v>38.564700000000002</v>
      </c>
      <c r="MR13" s="504">
        <v>42250</v>
      </c>
      <c r="MS13" s="678">
        <v>5.5</v>
      </c>
      <c r="MT13" s="687"/>
      <c r="MU13" s="95">
        <v>1</v>
      </c>
      <c r="MV13" s="95">
        <v>0</v>
      </c>
      <c r="MW13" s="95">
        <v>1</v>
      </c>
      <c r="MX13" s="95">
        <v>1</v>
      </c>
      <c r="MY13" s="95">
        <v>0</v>
      </c>
      <c r="MZ13" s="678">
        <v>2</v>
      </c>
      <c r="NA13" s="678">
        <v>1299</v>
      </c>
      <c r="NB13" s="687"/>
      <c r="NC13" s="678">
        <v>4</v>
      </c>
      <c r="NE13" s="876">
        <v>12</v>
      </c>
      <c r="NF13" s="877">
        <v>8.7237291956655998</v>
      </c>
      <c r="NG13" s="877">
        <v>7.4976123656183598</v>
      </c>
      <c r="NH13" s="877">
        <v>5.18308946064076</v>
      </c>
      <c r="NI13" s="877">
        <v>3.78240856492737</v>
      </c>
      <c r="NJ13" s="877">
        <v>7.6510516911789299</v>
      </c>
      <c r="NK13" s="877">
        <v>8.6892642111048009</v>
      </c>
      <c r="NL13" s="877">
        <v>7.8963324039099403</v>
      </c>
      <c r="NM13" s="877">
        <v>8.0714623625566198</v>
      </c>
      <c r="NN13" s="877">
        <v>6.2176184853510499</v>
      </c>
      <c r="NO13" s="877">
        <v>1.13750352374994</v>
      </c>
      <c r="NP13" s="877">
        <v>5.8482473527045098</v>
      </c>
      <c r="NQ13" s="877">
        <v>6.5161727755250904</v>
      </c>
      <c r="NR13" s="877">
        <v>7.7338966052474998</v>
      </c>
      <c r="NS13" s="877">
        <v>4.7980505147675103</v>
      </c>
      <c r="NT13" s="877">
        <v>5.9646296667205903</v>
      </c>
      <c r="NU13" s="877">
        <v>7.82610353474906</v>
      </c>
      <c r="NV13" s="877">
        <v>6.7068067985975297</v>
      </c>
      <c r="NW13" s="877">
        <v>7.2194589667351696</v>
      </c>
      <c r="NX13" s="877">
        <v>6.1731274334806603</v>
      </c>
      <c r="NY13" s="877">
        <v>6.27724089833207</v>
      </c>
      <c r="NZ13" s="877">
        <v>7.5970096598346704</v>
      </c>
      <c r="OA13" s="877">
        <v>-0.32192809488736202</v>
      </c>
      <c r="OB13" s="877">
        <v>10.392800387144399</v>
      </c>
      <c r="OC13" s="877">
        <v>0.23878685958711601</v>
      </c>
      <c r="OD13" s="877">
        <v>5.5888645181901504</v>
      </c>
      <c r="OE13" s="877">
        <v>6.6444331524062497</v>
      </c>
      <c r="OF13" s="877">
        <v>5.4469178648660304</v>
      </c>
      <c r="OG13" s="877">
        <v>11.1402034873181</v>
      </c>
      <c r="OH13" s="877">
        <v>3.4711874603869899</v>
      </c>
      <c r="OI13" s="877">
        <v>6.5722833666504101</v>
      </c>
      <c r="OJ13" s="877">
        <v>4.6135316529179304</v>
      </c>
      <c r="OK13" s="877">
        <v>4.56792012066769</v>
      </c>
      <c r="OL13" s="877">
        <v>5.9107926130775104</v>
      </c>
      <c r="OM13" s="877">
        <v>10.1540135275573</v>
      </c>
    </row>
    <row r="14" spans="1:403" s="221" customFormat="1" x14ac:dyDescent="0.25">
      <c r="A14" s="902">
        <v>13</v>
      </c>
      <c r="B14" s="274">
        <v>0</v>
      </c>
      <c r="C14" s="221">
        <v>0</v>
      </c>
      <c r="D14" s="206">
        <v>2</v>
      </c>
      <c r="E14" s="267">
        <v>13</v>
      </c>
      <c r="F14" s="896">
        <v>13</v>
      </c>
      <c r="G14" s="61">
        <v>13</v>
      </c>
      <c r="H14" s="898"/>
      <c r="I14" s="639" t="s">
        <v>466</v>
      </c>
      <c r="J14" s="639" t="s">
        <v>467</v>
      </c>
      <c r="K14" s="284">
        <v>10639</v>
      </c>
      <c r="L14" s="256">
        <v>86</v>
      </c>
      <c r="M14" s="342">
        <v>57</v>
      </c>
      <c r="N14" s="342">
        <v>157</v>
      </c>
      <c r="O14" s="342">
        <v>23.124670372023203</v>
      </c>
      <c r="P14" s="210">
        <v>1.5654542691890283</v>
      </c>
      <c r="Q14" s="208">
        <v>1</v>
      </c>
      <c r="R14" s="61">
        <v>160</v>
      </c>
      <c r="S14" s="61">
        <v>80</v>
      </c>
      <c r="T14" s="61">
        <v>0</v>
      </c>
      <c r="U14" s="62">
        <v>2</v>
      </c>
      <c r="V14" s="325">
        <v>0</v>
      </c>
      <c r="W14" s="325"/>
      <c r="X14" s="325">
        <v>1</v>
      </c>
      <c r="Y14" s="335">
        <v>0</v>
      </c>
      <c r="Z14" s="325">
        <v>1</v>
      </c>
      <c r="AA14" s="325">
        <v>1</v>
      </c>
      <c r="AB14" s="329">
        <v>0</v>
      </c>
      <c r="AC14" s="328">
        <v>0</v>
      </c>
      <c r="AD14" s="61"/>
      <c r="AE14" s="61"/>
      <c r="AF14" s="61"/>
      <c r="AG14" s="592"/>
      <c r="AH14" s="602">
        <v>1.1200000000000001</v>
      </c>
      <c r="AI14" s="603">
        <v>46</v>
      </c>
      <c r="AJ14" s="603">
        <v>0</v>
      </c>
      <c r="AK14" s="602">
        <v>15.3</v>
      </c>
      <c r="AL14" s="603">
        <v>44</v>
      </c>
      <c r="AM14" s="603"/>
      <c r="AN14" s="605">
        <v>805.7</v>
      </c>
      <c r="AO14" s="214">
        <v>6.6917114647831504</v>
      </c>
      <c r="AP14" s="212">
        <v>248</v>
      </c>
      <c r="AQ14" s="212">
        <v>143</v>
      </c>
      <c r="AR14" s="212">
        <v>70</v>
      </c>
      <c r="AS14" s="212">
        <v>177</v>
      </c>
      <c r="AT14" s="215">
        <v>0.01</v>
      </c>
      <c r="AU14" s="212">
        <v>117</v>
      </c>
      <c r="AV14" s="556">
        <v>42192</v>
      </c>
      <c r="AW14" s="557">
        <v>42165</v>
      </c>
      <c r="AX14" s="211">
        <v>1.1200000000000001</v>
      </c>
      <c r="AY14" s="211">
        <v>46</v>
      </c>
      <c r="AZ14" s="211">
        <v>5.7</v>
      </c>
      <c r="BA14" s="602">
        <v>142</v>
      </c>
      <c r="BB14" s="558">
        <v>42192</v>
      </c>
      <c r="BC14" s="65">
        <v>23.45</v>
      </c>
      <c r="BD14" s="217"/>
      <c r="BE14" s="66">
        <v>23.45</v>
      </c>
      <c r="BF14" s="218">
        <v>128.89700306076909</v>
      </c>
      <c r="BG14" s="66">
        <v>78.930000000000007</v>
      </c>
      <c r="BH14" s="68">
        <v>1.3701428470511021</v>
      </c>
      <c r="BI14" s="219">
        <v>1.3701428470511021</v>
      </c>
      <c r="BJ14" s="219">
        <v>2.1102428198413667</v>
      </c>
      <c r="BK14" s="219">
        <v>1.8972421028053654</v>
      </c>
      <c r="BL14" s="66">
        <v>2.4900000000000002</v>
      </c>
      <c r="BM14" s="66">
        <v>1.27</v>
      </c>
      <c r="BN14" s="66">
        <v>71</v>
      </c>
      <c r="BO14" s="66">
        <v>0.88</v>
      </c>
      <c r="BP14" s="571">
        <v>607.6</v>
      </c>
      <c r="BQ14" s="66">
        <v>81</v>
      </c>
      <c r="BR14" s="66">
        <v>185</v>
      </c>
      <c r="BS14" s="66">
        <v>14</v>
      </c>
      <c r="BT14" s="66">
        <v>13</v>
      </c>
      <c r="BU14" s="61" t="s">
        <v>468</v>
      </c>
      <c r="BV14" s="61" t="s">
        <v>458</v>
      </c>
      <c r="BW14" s="61">
        <v>0</v>
      </c>
      <c r="BX14" s="61"/>
      <c r="BY14" s="61"/>
      <c r="BZ14" s="61">
        <v>0</v>
      </c>
      <c r="CA14" s="61"/>
      <c r="CB14" s="61"/>
      <c r="CC14" s="61"/>
      <c r="CD14" s="208">
        <v>0</v>
      </c>
      <c r="CE14" s="220">
        <v>0</v>
      </c>
      <c r="CF14" s="220">
        <v>0</v>
      </c>
      <c r="CG14" s="220">
        <v>0</v>
      </c>
      <c r="CH14" s="220">
        <v>0</v>
      </c>
      <c r="CI14" s="220">
        <v>0</v>
      </c>
      <c r="CJ14" s="220">
        <v>1</v>
      </c>
      <c r="CK14" s="114">
        <v>0</v>
      </c>
      <c r="CL14" s="114">
        <v>1</v>
      </c>
      <c r="CM14" s="114">
        <v>0</v>
      </c>
      <c r="CN14" s="114">
        <v>1</v>
      </c>
      <c r="CO14" s="114">
        <v>1</v>
      </c>
      <c r="CP14" s="114">
        <v>1</v>
      </c>
      <c r="CQ14" s="326">
        <v>0</v>
      </c>
      <c r="CR14" s="326">
        <v>1</v>
      </c>
      <c r="CS14" s="326">
        <v>0</v>
      </c>
      <c r="CT14" s="326">
        <v>0</v>
      </c>
      <c r="CU14" s="326">
        <v>0</v>
      </c>
      <c r="CV14" s="326"/>
      <c r="CW14" s="299"/>
      <c r="CX14" s="299"/>
      <c r="CY14" s="299"/>
      <c r="CZ14" s="299"/>
      <c r="DF14" s="61">
        <v>0</v>
      </c>
      <c r="DG14" s="90">
        <v>1</v>
      </c>
      <c r="DH14" s="61">
        <v>1998</v>
      </c>
      <c r="DI14" s="61">
        <v>0</v>
      </c>
      <c r="DJ14" s="61"/>
      <c r="DK14" s="90">
        <v>1</v>
      </c>
      <c r="DL14" s="90">
        <v>0</v>
      </c>
      <c r="DM14" s="90"/>
      <c r="DN14" s="61"/>
      <c r="DO14" s="254">
        <v>1</v>
      </c>
      <c r="DP14" s="208">
        <v>0</v>
      </c>
      <c r="DQ14" s="208">
        <v>0</v>
      </c>
      <c r="DR14" s="208">
        <v>0</v>
      </c>
      <c r="DS14" s="208">
        <v>4</v>
      </c>
      <c r="DT14" s="212">
        <v>1</v>
      </c>
      <c r="DU14" s="208">
        <v>4</v>
      </c>
      <c r="DV14" s="208">
        <v>0</v>
      </c>
      <c r="DW14" s="208">
        <v>0</v>
      </c>
      <c r="DX14" s="208">
        <v>0</v>
      </c>
      <c r="DY14" s="208">
        <v>0</v>
      </c>
      <c r="DZ14" s="206">
        <v>0</v>
      </c>
      <c r="EC14" s="223">
        <v>1</v>
      </c>
      <c r="ED14" s="223">
        <v>1</v>
      </c>
      <c r="EE14" s="223"/>
      <c r="EF14" s="223"/>
      <c r="EH14" s="258">
        <v>42214</v>
      </c>
      <c r="EI14" s="133">
        <v>1.9</v>
      </c>
      <c r="EJ14" s="225">
        <v>158</v>
      </c>
      <c r="EK14" s="225">
        <v>70</v>
      </c>
      <c r="EL14" s="225"/>
      <c r="EM14" s="225">
        <v>118</v>
      </c>
      <c r="EN14" s="225">
        <v>75</v>
      </c>
      <c r="EO14" s="133" t="s">
        <v>408</v>
      </c>
      <c r="EP14" s="267">
        <v>13</v>
      </c>
      <c r="EQ14" s="135">
        <v>42192</v>
      </c>
      <c r="ER14" s="164" t="s">
        <v>383</v>
      </c>
      <c r="ES14" s="61">
        <v>160</v>
      </c>
      <c r="ET14" s="61">
        <v>80</v>
      </c>
      <c r="EU14" s="61">
        <v>63</v>
      </c>
      <c r="EV14" s="61">
        <v>0</v>
      </c>
      <c r="EW14" s="61"/>
      <c r="EX14" s="61">
        <v>9</v>
      </c>
      <c r="EY14" s="61">
        <v>6</v>
      </c>
      <c r="EZ14" s="61">
        <v>41</v>
      </c>
      <c r="FA14" s="61">
        <v>25</v>
      </c>
      <c r="FB14" s="61">
        <v>12</v>
      </c>
      <c r="FC14" s="61">
        <v>13</v>
      </c>
      <c r="FD14" s="61">
        <v>40</v>
      </c>
      <c r="FE14" s="61">
        <v>18</v>
      </c>
      <c r="FF14" s="61">
        <v>27</v>
      </c>
      <c r="FG14" s="61">
        <v>180</v>
      </c>
      <c r="FH14" s="61">
        <v>320</v>
      </c>
      <c r="FI14" s="91">
        <v>180</v>
      </c>
      <c r="FJ14" s="91">
        <v>320</v>
      </c>
      <c r="FK14" s="227">
        <v>55.4</v>
      </c>
      <c r="FL14" s="227">
        <v>35.389088707586168</v>
      </c>
      <c r="FM14" s="228">
        <v>94.95</v>
      </c>
      <c r="FN14" s="228">
        <v>25.5</v>
      </c>
      <c r="FO14" s="228">
        <v>60.653320808399037</v>
      </c>
      <c r="FP14" s="228">
        <v>16.28920148092865</v>
      </c>
      <c r="FQ14" s="228">
        <v>73.143759873617697</v>
      </c>
      <c r="FR14" s="228"/>
      <c r="FS14" s="193">
        <v>0</v>
      </c>
      <c r="FT14" s="230">
        <v>88.7</v>
      </c>
      <c r="FU14" s="230">
        <v>47.4</v>
      </c>
      <c r="FV14" s="230">
        <v>380</v>
      </c>
      <c r="FW14" s="229">
        <v>5</v>
      </c>
      <c r="FX14" s="229">
        <v>6.3</v>
      </c>
      <c r="FY14" s="229">
        <v>17.740000000000002</v>
      </c>
      <c r="FZ14" s="229">
        <v>1.8713080168776373</v>
      </c>
      <c r="GA14" s="133">
        <v>48.3</v>
      </c>
      <c r="GB14" s="129">
        <v>16.100000000000001</v>
      </c>
      <c r="GC14" s="238">
        <v>5.8</v>
      </c>
      <c r="GD14" s="238">
        <v>3.3</v>
      </c>
      <c r="GE14" s="238">
        <v>120.2</v>
      </c>
      <c r="GF14" s="238">
        <v>84.7</v>
      </c>
      <c r="GG14" s="238">
        <v>28.6</v>
      </c>
      <c r="GH14" s="133">
        <v>1</v>
      </c>
      <c r="GI14" s="133">
        <v>1</v>
      </c>
      <c r="GJ14" s="133">
        <v>1</v>
      </c>
      <c r="GK14" s="133">
        <v>1</v>
      </c>
      <c r="GL14" s="231">
        <v>45</v>
      </c>
      <c r="GM14" s="133">
        <v>1</v>
      </c>
      <c r="GN14" s="133">
        <v>0</v>
      </c>
      <c r="GO14" s="133">
        <v>0</v>
      </c>
      <c r="GP14" s="133">
        <v>0</v>
      </c>
      <c r="GQ14" s="61">
        <v>52.8</v>
      </c>
      <c r="GR14" s="106">
        <v>33.728228948746384</v>
      </c>
      <c r="GS14" s="111">
        <v>0.40437158469945356</v>
      </c>
      <c r="GT14" s="61">
        <v>0</v>
      </c>
      <c r="GU14" s="111">
        <v>0.33333333333333331</v>
      </c>
      <c r="GV14" s="62">
        <v>0</v>
      </c>
      <c r="GW14" s="106">
        <v>17.100000000000001</v>
      </c>
      <c r="GX14" s="61">
        <v>0</v>
      </c>
      <c r="GY14" s="106">
        <v>20</v>
      </c>
      <c r="GZ14" s="61">
        <v>0</v>
      </c>
      <c r="HA14" s="745">
        <v>50</v>
      </c>
      <c r="HB14" s="133">
        <v>11</v>
      </c>
      <c r="HC14" s="133">
        <v>0.46</v>
      </c>
      <c r="HD14" s="144">
        <v>1</v>
      </c>
      <c r="HE14" s="236">
        <v>69.258628000000002</v>
      </c>
      <c r="HF14" s="236">
        <v>72.721558999999999</v>
      </c>
      <c r="HG14" s="144">
        <v>45.647036999999997</v>
      </c>
      <c r="HH14" s="236">
        <v>96.848185000000001</v>
      </c>
      <c r="HI14" s="125">
        <v>60.791224999999997</v>
      </c>
      <c r="HJ14" s="236">
        <v>27.050194999999999</v>
      </c>
      <c r="HK14" s="144">
        <v>16.979301</v>
      </c>
      <c r="HL14" s="236">
        <v>69.797989999999999</v>
      </c>
      <c r="HM14" s="144">
        <v>43.811923999999998</v>
      </c>
      <c r="HN14" s="236">
        <v>72.069486999999995</v>
      </c>
      <c r="HO14" s="144">
        <v>4.3274749999999997</v>
      </c>
      <c r="HP14" s="144">
        <v>2.7163390000000001</v>
      </c>
      <c r="HQ14" s="236">
        <v>113.164574</v>
      </c>
      <c r="HR14" s="144">
        <v>71.032957999999994</v>
      </c>
      <c r="HS14" s="236">
        <v>29.271498999999999</v>
      </c>
      <c r="HT14" s="144">
        <v>18.373605000000001</v>
      </c>
      <c r="HU14" s="236">
        <v>83.893074999999996</v>
      </c>
      <c r="HV14" s="144">
        <v>52.659353000000003</v>
      </c>
      <c r="HW14" s="236">
        <v>74.133690000000001</v>
      </c>
      <c r="HX14" s="144">
        <v>0</v>
      </c>
      <c r="HY14" s="237">
        <v>0.75088200155738594</v>
      </c>
      <c r="HZ14" s="238">
        <v>26.5</v>
      </c>
      <c r="IA14" s="237">
        <v>5.6</v>
      </c>
      <c r="IB14" s="237">
        <v>23.7</v>
      </c>
      <c r="IC14" s="237">
        <v>5.6</v>
      </c>
      <c r="ID14" s="237">
        <v>21.8</v>
      </c>
      <c r="IE14" s="237">
        <v>5.5</v>
      </c>
      <c r="IF14" s="237">
        <v>93.908428571428573</v>
      </c>
      <c r="IG14" s="237">
        <v>59.987973088525365</v>
      </c>
      <c r="IH14" s="133"/>
      <c r="II14" s="161">
        <v>0.44</v>
      </c>
      <c r="IJ14" s="61">
        <v>1120</v>
      </c>
      <c r="IK14" s="61">
        <v>1217</v>
      </c>
      <c r="IL14" s="61">
        <v>1118</v>
      </c>
      <c r="IM14" s="61">
        <v>1126</v>
      </c>
      <c r="IN14" s="61">
        <v>1184</v>
      </c>
      <c r="IO14" s="61">
        <v>1175</v>
      </c>
      <c r="IP14" s="61"/>
      <c r="IQ14" s="106">
        <v>1156.6666666666667</v>
      </c>
      <c r="IR14" s="61">
        <v>1757</v>
      </c>
      <c r="IS14" s="61">
        <v>304</v>
      </c>
      <c r="IT14" s="61">
        <v>344</v>
      </c>
      <c r="IU14" s="61">
        <v>299</v>
      </c>
      <c r="IV14" s="61">
        <v>240</v>
      </c>
      <c r="IW14" s="61">
        <v>256</v>
      </c>
      <c r="IX14" s="61">
        <v>306</v>
      </c>
      <c r="IY14" s="61"/>
      <c r="IZ14" s="106">
        <v>291.5</v>
      </c>
      <c r="JA14" s="61">
        <v>235</v>
      </c>
      <c r="JB14" s="240">
        <v>38.982168794536598</v>
      </c>
      <c r="JC14" s="241">
        <v>1</v>
      </c>
      <c r="JD14" s="90">
        <v>1</v>
      </c>
      <c r="JE14" s="261">
        <v>0</v>
      </c>
      <c r="JF14" s="261">
        <v>0</v>
      </c>
      <c r="JG14" s="261"/>
      <c r="JH14" s="90">
        <v>0</v>
      </c>
      <c r="JI14" s="90">
        <v>0</v>
      </c>
      <c r="JJ14" s="90"/>
      <c r="JK14" s="90"/>
      <c r="JL14" s="61"/>
      <c r="JM14" s="283"/>
      <c r="JN14" s="198">
        <v>13</v>
      </c>
      <c r="JO14" s="244">
        <v>42192</v>
      </c>
      <c r="JP14" s="69">
        <v>43325</v>
      </c>
      <c r="JQ14" s="201">
        <v>0</v>
      </c>
      <c r="JR14" s="69">
        <v>43325</v>
      </c>
      <c r="JS14" s="245">
        <v>37</v>
      </c>
      <c r="JT14" s="243">
        <v>0</v>
      </c>
      <c r="JU14" s="69">
        <v>43325</v>
      </c>
      <c r="JV14" s="245">
        <v>37</v>
      </c>
      <c r="JW14" s="243">
        <v>0</v>
      </c>
      <c r="JX14" s="246">
        <v>43325</v>
      </c>
      <c r="JY14" s="245">
        <v>37</v>
      </c>
      <c r="JZ14" s="245">
        <v>37</v>
      </c>
      <c r="KA14" s="245">
        <v>1133</v>
      </c>
      <c r="KB14" s="247"/>
      <c r="KC14" s="245"/>
      <c r="KD14" s="248"/>
      <c r="KE14" s="63">
        <v>0</v>
      </c>
      <c r="KF14" s="263">
        <v>1</v>
      </c>
      <c r="KG14" s="263" t="s">
        <v>390</v>
      </c>
      <c r="KH14" s="250">
        <v>96.6</v>
      </c>
      <c r="KI14" s="250">
        <v>38.299999999999997</v>
      </c>
      <c r="KJ14" s="250">
        <v>60.44</v>
      </c>
      <c r="KK14" s="251">
        <v>-22.3</v>
      </c>
      <c r="KL14" s="250">
        <v>-17.899999999999999</v>
      </c>
      <c r="KM14" s="250">
        <v>76.3</v>
      </c>
      <c r="KN14" s="250">
        <v>60</v>
      </c>
      <c r="KO14" s="250">
        <v>6.3</v>
      </c>
      <c r="KP14" s="250"/>
      <c r="KQ14" s="250">
        <v>0</v>
      </c>
      <c r="KR14" s="92"/>
      <c r="KS14" s="93">
        <v>0.40437158469945356</v>
      </c>
      <c r="KT14" s="264">
        <v>45</v>
      </c>
      <c r="KU14" s="265">
        <v>41.32</v>
      </c>
      <c r="KV14" s="264">
        <v>-20.36</v>
      </c>
      <c r="KW14" s="265">
        <v>-29.5</v>
      </c>
      <c r="KX14" s="265">
        <v>-25.9</v>
      </c>
      <c r="KY14" s="265">
        <v>354</v>
      </c>
      <c r="KZ14" s="265">
        <v>-17.600000000000001</v>
      </c>
      <c r="LA14" s="265">
        <v>-17.399999999999999</v>
      </c>
      <c r="LB14" s="265">
        <v>354</v>
      </c>
      <c r="LC14" s="265">
        <v>-23.6</v>
      </c>
      <c r="LD14" s="265">
        <v>-21.7</v>
      </c>
      <c r="LE14" s="265">
        <v>354</v>
      </c>
      <c r="LF14" s="118">
        <v>42192</v>
      </c>
      <c r="LG14" s="454">
        <v>0</v>
      </c>
      <c r="LH14" s="454"/>
      <c r="LI14" s="455">
        <v>45</v>
      </c>
      <c r="LJ14" s="455">
        <v>37.06</v>
      </c>
      <c r="LK14" s="455">
        <v>-20.86</v>
      </c>
      <c r="LL14" s="455">
        <v>-26.6</v>
      </c>
      <c r="LM14" s="455">
        <v>-26.5</v>
      </c>
      <c r="LN14" s="455">
        <v>369</v>
      </c>
      <c r="LO14" s="455">
        <v>-16.3</v>
      </c>
      <c r="LP14" s="455">
        <v>-16.3</v>
      </c>
      <c r="LQ14" s="455">
        <v>354</v>
      </c>
      <c r="LR14" s="455">
        <v>-21.4</v>
      </c>
      <c r="LS14" s="455">
        <v>-21.4</v>
      </c>
      <c r="LT14" s="455">
        <v>369</v>
      </c>
      <c r="LU14" s="500">
        <v>41.09</v>
      </c>
      <c r="LV14" s="693">
        <v>-21.75</v>
      </c>
      <c r="LW14" s="500">
        <v>-19.899999999999999</v>
      </c>
      <c r="LX14" s="500">
        <v>2</v>
      </c>
      <c r="LY14" s="500">
        <v>-20.2</v>
      </c>
      <c r="LZ14" s="500">
        <v>2</v>
      </c>
      <c r="MA14" s="690">
        <v>57</v>
      </c>
      <c r="MB14" s="455">
        <v>57</v>
      </c>
      <c r="MD14" s="253"/>
      <c r="ME14" s="274"/>
      <c r="MF14" s="581">
        <v>13</v>
      </c>
      <c r="MG14" s="135">
        <v>42165</v>
      </c>
      <c r="MJ14" s="586"/>
      <c r="MR14" s="135"/>
      <c r="MS14" s="585"/>
      <c r="MT14" s="585"/>
      <c r="MU14" s="133">
        <v>0</v>
      </c>
      <c r="MV14" s="585"/>
      <c r="MW14" s="585"/>
      <c r="MX14" s="585"/>
      <c r="MY14" s="585"/>
      <c r="MZ14" s="585"/>
      <c r="NA14" s="238">
        <v>805.7</v>
      </c>
      <c r="NB14" s="585"/>
      <c r="NC14" s="238">
        <v>7</v>
      </c>
      <c r="NE14" s="876" t="s">
        <v>64</v>
      </c>
      <c r="NF14" s="877" t="s">
        <v>64</v>
      </c>
      <c r="NG14" s="877" t="s">
        <v>64</v>
      </c>
      <c r="NH14" s="877" t="s">
        <v>64</v>
      </c>
      <c r="NI14" s="877" t="s">
        <v>64</v>
      </c>
      <c r="NJ14" s="877" t="s">
        <v>64</v>
      </c>
      <c r="NK14" s="877" t="s">
        <v>64</v>
      </c>
      <c r="NL14" s="877" t="s">
        <v>64</v>
      </c>
      <c r="NM14" s="877" t="s">
        <v>64</v>
      </c>
      <c r="NN14" s="877" t="s">
        <v>64</v>
      </c>
      <c r="NO14" s="877" t="s">
        <v>64</v>
      </c>
      <c r="NP14" s="877" t="s">
        <v>64</v>
      </c>
      <c r="NQ14" s="877" t="s">
        <v>64</v>
      </c>
      <c r="NR14" s="877" t="s">
        <v>64</v>
      </c>
      <c r="NS14" s="877" t="s">
        <v>64</v>
      </c>
      <c r="NT14" s="877" t="s">
        <v>64</v>
      </c>
      <c r="NU14" s="877" t="s">
        <v>64</v>
      </c>
      <c r="NV14" s="877" t="s">
        <v>64</v>
      </c>
      <c r="NW14" s="877" t="s">
        <v>64</v>
      </c>
      <c r="NX14" s="877" t="s">
        <v>64</v>
      </c>
      <c r="NY14" s="877" t="s">
        <v>64</v>
      </c>
      <c r="NZ14" s="877" t="s">
        <v>64</v>
      </c>
      <c r="OA14" s="877" t="s">
        <v>64</v>
      </c>
      <c r="OB14" s="877" t="s">
        <v>64</v>
      </c>
      <c r="OC14" s="877" t="s">
        <v>64</v>
      </c>
      <c r="OD14" s="877" t="s">
        <v>64</v>
      </c>
      <c r="OE14" s="877" t="s">
        <v>64</v>
      </c>
      <c r="OF14" s="877" t="s">
        <v>64</v>
      </c>
      <c r="OG14" s="877" t="s">
        <v>64</v>
      </c>
      <c r="OH14" s="877" t="s">
        <v>64</v>
      </c>
      <c r="OI14" s="877" t="s">
        <v>64</v>
      </c>
      <c r="OJ14" s="877" t="s">
        <v>64</v>
      </c>
      <c r="OK14" s="877" t="s">
        <v>64</v>
      </c>
      <c r="OL14" s="877" t="s">
        <v>64</v>
      </c>
      <c r="OM14" s="877" t="s">
        <v>64</v>
      </c>
    </row>
    <row r="15" spans="1:403" s="286" customFormat="1" x14ac:dyDescent="0.25">
      <c r="A15" s="455">
        <v>14</v>
      </c>
      <c r="B15" s="221">
        <v>0</v>
      </c>
      <c r="C15" s="221">
        <v>0</v>
      </c>
      <c r="D15" s="206">
        <v>2</v>
      </c>
      <c r="E15" s="274">
        <v>14</v>
      </c>
      <c r="F15" s="895">
        <v>14</v>
      </c>
      <c r="G15" s="61">
        <v>14</v>
      </c>
      <c r="H15" s="898"/>
      <c r="I15" s="167" t="s">
        <v>469</v>
      </c>
      <c r="J15" s="639" t="s">
        <v>470</v>
      </c>
      <c r="K15" s="284">
        <v>7996</v>
      </c>
      <c r="L15" s="256">
        <v>93</v>
      </c>
      <c r="M15" s="342">
        <v>69</v>
      </c>
      <c r="N15" s="342">
        <v>175</v>
      </c>
      <c r="O15" s="342">
        <v>22.530612244897959</v>
      </c>
      <c r="P15" s="210">
        <v>1.836875715233526</v>
      </c>
      <c r="Q15" s="208">
        <v>0</v>
      </c>
      <c r="R15" s="61">
        <v>105</v>
      </c>
      <c r="S15" s="61">
        <v>70</v>
      </c>
      <c r="T15" s="61">
        <v>1</v>
      </c>
      <c r="U15" s="62">
        <v>2</v>
      </c>
      <c r="V15" s="331">
        <v>0</v>
      </c>
      <c r="W15" s="331"/>
      <c r="X15" s="114">
        <v>1</v>
      </c>
      <c r="Y15" s="335">
        <v>1</v>
      </c>
      <c r="Z15" s="114">
        <v>1</v>
      </c>
      <c r="AA15" s="114">
        <v>0</v>
      </c>
      <c r="AB15" s="329">
        <v>0</v>
      </c>
      <c r="AC15" s="328">
        <v>0</v>
      </c>
      <c r="AD15" s="61"/>
      <c r="AE15" s="61"/>
      <c r="AF15" s="61"/>
      <c r="AG15" s="592">
        <v>109</v>
      </c>
      <c r="AH15" s="602">
        <v>0.9</v>
      </c>
      <c r="AI15" s="603">
        <v>79</v>
      </c>
      <c r="AJ15" s="603">
        <v>1</v>
      </c>
      <c r="AK15" s="602">
        <v>10.5</v>
      </c>
      <c r="AL15" s="603">
        <v>32</v>
      </c>
      <c r="AM15" s="603"/>
      <c r="AN15" s="605">
        <v>2170</v>
      </c>
      <c r="AO15" s="214">
        <v>7.6824824465345056</v>
      </c>
      <c r="AP15" s="212"/>
      <c r="AQ15" s="212"/>
      <c r="AR15" s="212"/>
      <c r="AS15" s="212"/>
      <c r="AT15" s="215">
        <v>1.37</v>
      </c>
      <c r="AU15" s="212">
        <v>964</v>
      </c>
      <c r="AV15" s="556">
        <v>42203</v>
      </c>
      <c r="AW15" s="557">
        <v>42222</v>
      </c>
      <c r="AX15" s="211">
        <v>0.92</v>
      </c>
      <c r="AY15" s="211">
        <v>33</v>
      </c>
      <c r="AZ15" s="211"/>
      <c r="BA15" s="602">
        <v>132</v>
      </c>
      <c r="BB15" s="558">
        <v>42234</v>
      </c>
      <c r="BC15" s="65">
        <v>63.77</v>
      </c>
      <c r="BD15" s="217"/>
      <c r="BE15" s="66">
        <v>63.77</v>
      </c>
      <c r="BF15" s="218">
        <v>610.2515313655648</v>
      </c>
      <c r="BG15" s="66">
        <v>78.97</v>
      </c>
      <c r="BH15" s="68">
        <v>1.8046164169872552</v>
      </c>
      <c r="BI15" s="219">
        <v>1.8046164169872552</v>
      </c>
      <c r="BJ15" s="219">
        <v>2.785508877909431</v>
      </c>
      <c r="BK15" s="219">
        <v>1.8974621380130632</v>
      </c>
      <c r="BL15" s="66">
        <v>2.16</v>
      </c>
      <c r="BM15" s="66">
        <v>0.94</v>
      </c>
      <c r="BN15" s="66">
        <v>45</v>
      </c>
      <c r="BO15" s="66">
        <v>1</v>
      </c>
      <c r="BP15" s="571">
        <v>4856</v>
      </c>
      <c r="BQ15" s="66">
        <v>50</v>
      </c>
      <c r="BR15" s="66">
        <v>926</v>
      </c>
      <c r="BS15" s="66">
        <v>17</v>
      </c>
      <c r="BT15" s="66">
        <v>13</v>
      </c>
      <c r="BU15" s="69">
        <v>42222</v>
      </c>
      <c r="BV15" s="61" t="s">
        <v>471</v>
      </c>
      <c r="BW15" s="61">
        <v>0</v>
      </c>
      <c r="BX15" s="61">
        <v>1</v>
      </c>
      <c r="BY15" s="61"/>
      <c r="BZ15" s="61">
        <v>0</v>
      </c>
      <c r="CA15" s="61"/>
      <c r="CB15" s="61"/>
      <c r="CC15" s="61"/>
      <c r="CD15" s="208">
        <v>1</v>
      </c>
      <c r="CE15" s="220">
        <v>0</v>
      </c>
      <c r="CF15" s="220">
        <v>0</v>
      </c>
      <c r="CG15" s="220">
        <v>0</v>
      </c>
      <c r="CH15" s="220">
        <v>0</v>
      </c>
      <c r="CI15" s="220">
        <v>0</v>
      </c>
      <c r="CJ15" s="220">
        <v>0</v>
      </c>
      <c r="CK15" s="114">
        <v>1</v>
      </c>
      <c r="CL15" s="114">
        <v>0</v>
      </c>
      <c r="CM15" s="114">
        <v>0</v>
      </c>
      <c r="CN15" s="114">
        <v>1</v>
      </c>
      <c r="CO15" s="114">
        <v>1</v>
      </c>
      <c r="CP15" s="114">
        <v>0</v>
      </c>
      <c r="CQ15" s="326">
        <v>0</v>
      </c>
      <c r="CR15" s="326">
        <v>1</v>
      </c>
      <c r="CS15" s="326">
        <v>0</v>
      </c>
      <c r="CT15" s="326">
        <v>0</v>
      </c>
      <c r="CU15" s="326">
        <v>1</v>
      </c>
      <c r="CV15" s="326">
        <v>0</v>
      </c>
      <c r="CW15" s="299"/>
      <c r="CX15" s="299"/>
      <c r="CY15" s="299"/>
      <c r="CZ15" s="299"/>
      <c r="DA15" s="221"/>
      <c r="DB15" s="221"/>
      <c r="DC15" s="221"/>
      <c r="DD15" s="221"/>
      <c r="DE15" s="221"/>
      <c r="DF15" s="61">
        <v>0</v>
      </c>
      <c r="DG15" s="90">
        <v>0</v>
      </c>
      <c r="DH15" s="61"/>
      <c r="DI15" s="61"/>
      <c r="DJ15" s="61"/>
      <c r="DK15" s="90">
        <v>1</v>
      </c>
      <c r="DL15" s="90">
        <v>1</v>
      </c>
      <c r="DM15" s="90">
        <v>1</v>
      </c>
      <c r="DN15" s="61" t="s">
        <v>472</v>
      </c>
      <c r="DO15" s="254">
        <v>1</v>
      </c>
      <c r="DP15" s="208">
        <v>0</v>
      </c>
      <c r="DQ15" s="208">
        <v>0</v>
      </c>
      <c r="DR15" s="208">
        <v>0</v>
      </c>
      <c r="DS15" s="208">
        <v>1</v>
      </c>
      <c r="DT15" s="212">
        <v>1</v>
      </c>
      <c r="DU15" s="208">
        <v>1</v>
      </c>
      <c r="DV15" s="208">
        <v>0</v>
      </c>
      <c r="DW15" s="208">
        <v>0</v>
      </c>
      <c r="DX15" s="208">
        <v>0</v>
      </c>
      <c r="DY15" s="208">
        <v>0</v>
      </c>
      <c r="DZ15" s="206">
        <v>1</v>
      </c>
      <c r="EC15" s="223">
        <v>0</v>
      </c>
      <c r="ED15" s="223"/>
      <c r="EE15" s="223"/>
      <c r="EF15" s="223"/>
      <c r="EH15" s="254" t="s">
        <v>381</v>
      </c>
      <c r="EI15" s="133" t="s">
        <v>381</v>
      </c>
      <c r="EJ15" s="225" t="s">
        <v>381</v>
      </c>
      <c r="EK15" s="225" t="s">
        <v>381</v>
      </c>
      <c r="EL15" s="225"/>
      <c r="EM15" s="225" t="s">
        <v>381</v>
      </c>
      <c r="EN15" s="225"/>
      <c r="EO15" s="133" t="s">
        <v>381</v>
      </c>
      <c r="EP15" s="222">
        <v>14</v>
      </c>
      <c r="EQ15" s="135">
        <v>42236</v>
      </c>
      <c r="ER15" s="90" t="s">
        <v>383</v>
      </c>
      <c r="ES15" s="61">
        <v>105</v>
      </c>
      <c r="ET15" s="61">
        <v>70</v>
      </c>
      <c r="EU15" s="61">
        <v>110</v>
      </c>
      <c r="EV15" s="61">
        <v>1</v>
      </c>
      <c r="EW15" s="61"/>
      <c r="EX15" s="61">
        <v>12</v>
      </c>
      <c r="EY15" s="61">
        <v>9</v>
      </c>
      <c r="EZ15" s="61">
        <v>51</v>
      </c>
      <c r="FA15" s="61">
        <v>31</v>
      </c>
      <c r="FB15" s="61">
        <v>16</v>
      </c>
      <c r="FC15" s="61">
        <v>14</v>
      </c>
      <c r="FD15" s="61">
        <v>53</v>
      </c>
      <c r="FE15" s="61">
        <v>23</v>
      </c>
      <c r="FF15" s="61">
        <v>33</v>
      </c>
      <c r="FG15" s="61">
        <v>90</v>
      </c>
      <c r="FH15" s="61">
        <v>270</v>
      </c>
      <c r="FI15" s="91">
        <v>90</v>
      </c>
      <c r="FJ15" s="91">
        <v>280</v>
      </c>
      <c r="FK15" s="227">
        <v>115.85</v>
      </c>
      <c r="FL15" s="227">
        <v>63.069046555102247</v>
      </c>
      <c r="FM15" s="228">
        <v>84.3</v>
      </c>
      <c r="FN15" s="228">
        <v>30.75</v>
      </c>
      <c r="FO15" s="228">
        <v>45.893143069444278</v>
      </c>
      <c r="FP15" s="228">
        <v>16.740381368747467</v>
      </c>
      <c r="FQ15" s="228">
        <v>63.523131672597863</v>
      </c>
      <c r="FR15" s="228"/>
      <c r="FS15" s="193">
        <v>0</v>
      </c>
      <c r="FT15" s="230">
        <v>82.766666666666666</v>
      </c>
      <c r="FU15" s="230"/>
      <c r="FV15" s="230">
        <v>130</v>
      </c>
      <c r="FW15" s="229">
        <v>6.6333333333333329</v>
      </c>
      <c r="FX15" s="229">
        <v>7.8999999999999995</v>
      </c>
      <c r="FY15" s="229">
        <v>12.477386934673367</v>
      </c>
      <c r="FZ15" s="229"/>
      <c r="GA15" s="133">
        <v>81.400000000000006</v>
      </c>
      <c r="GB15" s="129">
        <v>9.9666666666666668</v>
      </c>
      <c r="GC15" s="238" t="s">
        <v>473</v>
      </c>
      <c r="GD15" s="238" t="s">
        <v>474</v>
      </c>
      <c r="GE15" s="238" t="s">
        <v>475</v>
      </c>
      <c r="GF15" s="238" t="s">
        <v>474</v>
      </c>
      <c r="GG15" s="238" t="s">
        <v>476</v>
      </c>
      <c r="GH15" s="133">
        <v>0</v>
      </c>
      <c r="GI15" s="133">
        <v>1</v>
      </c>
      <c r="GJ15" s="133">
        <v>1</v>
      </c>
      <c r="GK15" s="133">
        <v>1</v>
      </c>
      <c r="GL15" s="231">
        <v>34.666666666666664</v>
      </c>
      <c r="GM15" s="133">
        <v>0</v>
      </c>
      <c r="GN15" s="133">
        <v>0</v>
      </c>
      <c r="GO15" s="133">
        <v>0</v>
      </c>
      <c r="GP15" s="133">
        <v>0</v>
      </c>
      <c r="GQ15" s="61">
        <v>92.4</v>
      </c>
      <c r="GR15" s="106">
        <v>50.302804503163131</v>
      </c>
      <c r="GS15" s="111">
        <v>0.28504672897196254</v>
      </c>
      <c r="GT15" s="61">
        <v>1</v>
      </c>
      <c r="GU15" s="111">
        <v>0.86206896551724133</v>
      </c>
      <c r="GV15" s="62">
        <v>1</v>
      </c>
      <c r="GW15" s="106">
        <v>12.233333333333334</v>
      </c>
      <c r="GX15" s="61">
        <v>0</v>
      </c>
      <c r="GY15" s="106">
        <v>12</v>
      </c>
      <c r="GZ15" s="61">
        <v>1</v>
      </c>
      <c r="HA15" s="745">
        <v>49.666666666666664</v>
      </c>
      <c r="HB15" s="133">
        <v>19</v>
      </c>
      <c r="HC15" s="133"/>
      <c r="HD15" s="144">
        <v>1</v>
      </c>
      <c r="HE15" s="236">
        <v>113.628907</v>
      </c>
      <c r="HF15" s="236">
        <v>119.31035199999999</v>
      </c>
      <c r="HG15" s="144">
        <v>63.134151000000003</v>
      </c>
      <c r="HH15" s="236">
        <v>108.51018999999999</v>
      </c>
      <c r="HI15" s="125">
        <v>57.419148</v>
      </c>
      <c r="HJ15" s="236">
        <v>42.910454999999999</v>
      </c>
      <c r="HK15" s="144">
        <v>22.706454999999998</v>
      </c>
      <c r="HL15" s="236">
        <v>65.599734999999995</v>
      </c>
      <c r="HM15" s="144">
        <v>34.712693000000002</v>
      </c>
      <c r="HN15" s="236">
        <v>60.454906999999999</v>
      </c>
      <c r="HO15" s="144">
        <v>6.0351759999999999</v>
      </c>
      <c r="HP15" s="144">
        <v>3.193568</v>
      </c>
      <c r="HQ15" s="236">
        <v>141.17909</v>
      </c>
      <c r="HR15" s="144">
        <v>74.706192000000001</v>
      </c>
      <c r="HS15" s="236">
        <v>64.012347000000005</v>
      </c>
      <c r="HT15" s="144">
        <v>33.872712</v>
      </c>
      <c r="HU15" s="236">
        <v>77.166742999999997</v>
      </c>
      <c r="HV15" s="144">
        <v>40.833480000000002</v>
      </c>
      <c r="HW15" s="236">
        <v>54.658762000000003</v>
      </c>
      <c r="HX15" s="144">
        <v>0</v>
      </c>
      <c r="HY15" s="237">
        <v>1.0995313159068287</v>
      </c>
      <c r="HZ15" s="238">
        <v>28.7</v>
      </c>
      <c r="IA15" s="237">
        <v>6.3</v>
      </c>
      <c r="IB15" s="237">
        <v>31</v>
      </c>
      <c r="IC15" s="237">
        <v>6.4</v>
      </c>
      <c r="ID15" s="237">
        <v>33.1</v>
      </c>
      <c r="IE15" s="237">
        <v>6.9</v>
      </c>
      <c r="IF15" s="237">
        <v>118.25007407407406</v>
      </c>
      <c r="IG15" s="237">
        <v>64.375653231955695</v>
      </c>
      <c r="IH15" s="133"/>
      <c r="II15" s="161">
        <v>0.32</v>
      </c>
      <c r="IJ15" s="61">
        <v>1093</v>
      </c>
      <c r="IK15" s="61">
        <v>1137</v>
      </c>
      <c r="IL15" s="61">
        <v>1126</v>
      </c>
      <c r="IM15" s="61">
        <v>1116</v>
      </c>
      <c r="IN15" s="61">
        <v>1027</v>
      </c>
      <c r="IO15" s="61">
        <v>982</v>
      </c>
      <c r="IP15" s="61"/>
      <c r="IQ15" s="106">
        <v>1080.1666666666667</v>
      </c>
      <c r="IR15" s="61">
        <v>1752</v>
      </c>
      <c r="IS15" s="61">
        <v>413</v>
      </c>
      <c r="IT15" s="61">
        <v>481</v>
      </c>
      <c r="IU15" s="61">
        <v>476</v>
      </c>
      <c r="IV15" s="61">
        <v>465</v>
      </c>
      <c r="IW15" s="61">
        <v>378</v>
      </c>
      <c r="IX15" s="61">
        <v>346</v>
      </c>
      <c r="IY15" s="61"/>
      <c r="IZ15" s="106">
        <v>426.5</v>
      </c>
      <c r="JA15" s="61">
        <v>290</v>
      </c>
      <c r="JB15" s="240">
        <v>33.530511009876925</v>
      </c>
      <c r="JC15" s="241">
        <v>1</v>
      </c>
      <c r="JD15" s="90">
        <v>1</v>
      </c>
      <c r="JE15" s="261">
        <v>6</v>
      </c>
      <c r="JF15" s="261">
        <v>1</v>
      </c>
      <c r="JG15" s="261" t="s">
        <v>477</v>
      </c>
      <c r="JH15" s="90">
        <v>1</v>
      </c>
      <c r="JI15" s="90"/>
      <c r="JJ15" s="90"/>
      <c r="JK15" s="90">
        <v>1</v>
      </c>
      <c r="JL15" s="61" t="s">
        <v>472</v>
      </c>
      <c r="JM15" s="283"/>
      <c r="JN15" s="243">
        <v>14</v>
      </c>
      <c r="JO15" s="244">
        <v>42203</v>
      </c>
      <c r="JP15" s="69">
        <v>42248</v>
      </c>
      <c r="JQ15" s="201">
        <v>1</v>
      </c>
      <c r="JR15" s="69">
        <v>42248</v>
      </c>
      <c r="JS15" s="31">
        <v>2</v>
      </c>
      <c r="JT15" s="243">
        <v>0</v>
      </c>
      <c r="JU15" s="69">
        <v>42248</v>
      </c>
      <c r="JV15" s="245">
        <v>2</v>
      </c>
      <c r="JW15" s="243">
        <v>1</v>
      </c>
      <c r="JX15" s="246">
        <v>42248</v>
      </c>
      <c r="JY15" s="245">
        <v>2</v>
      </c>
      <c r="JZ15" s="245">
        <v>1.5</v>
      </c>
      <c r="KA15" s="245">
        <v>45</v>
      </c>
      <c r="KB15" s="247"/>
      <c r="KC15" s="245"/>
      <c r="KD15" s="248"/>
      <c r="KE15" s="63">
        <v>1</v>
      </c>
      <c r="KF15" s="263">
        <v>1</v>
      </c>
      <c r="KG15" s="263" t="s">
        <v>390</v>
      </c>
      <c r="KH15" s="250">
        <v>88.1</v>
      </c>
      <c r="KI15" s="250">
        <v>43</v>
      </c>
      <c r="KJ15" s="250">
        <v>50.7</v>
      </c>
      <c r="KK15" s="251">
        <v>-15.8</v>
      </c>
      <c r="KL15" s="250">
        <v>-12.2</v>
      </c>
      <c r="KM15" s="250">
        <v>74.5</v>
      </c>
      <c r="KN15" s="250">
        <v>37.700000000000003</v>
      </c>
      <c r="KO15" s="250">
        <v>4.2</v>
      </c>
      <c r="KP15" s="250"/>
      <c r="KQ15" s="250">
        <v>0</v>
      </c>
      <c r="KR15" s="92"/>
      <c r="KS15" s="93">
        <v>0.28504672897196254</v>
      </c>
      <c r="KT15" s="264"/>
      <c r="KU15" s="265"/>
      <c r="KV15" s="264"/>
      <c r="KW15" s="265"/>
      <c r="KX15" s="265"/>
      <c r="KY15" s="265"/>
      <c r="KZ15" s="265"/>
      <c r="LA15" s="265"/>
      <c r="LB15" s="265"/>
      <c r="LC15" s="265"/>
      <c r="LD15" s="265"/>
      <c r="LE15" s="265"/>
      <c r="LF15" s="118">
        <v>42236</v>
      </c>
      <c r="LG15" s="454">
        <v>1</v>
      </c>
      <c r="LH15" s="454"/>
      <c r="LI15" s="455"/>
      <c r="LJ15" s="455"/>
      <c r="LK15" s="455"/>
      <c r="LL15" s="455"/>
      <c r="LM15" s="455"/>
      <c r="LN15" s="455"/>
      <c r="LO15" s="455"/>
      <c r="LP15" s="455"/>
      <c r="LQ15" s="455"/>
      <c r="LR15" s="455"/>
      <c r="LS15" s="455"/>
      <c r="LT15" s="455"/>
      <c r="LU15" s="500">
        <v>26.55</v>
      </c>
      <c r="LV15" s="693">
        <v>-12.696666666666667</v>
      </c>
      <c r="LW15" s="500">
        <v>-13</v>
      </c>
      <c r="LX15" s="500">
        <v>1</v>
      </c>
      <c r="LY15" s="500">
        <v>-12.3</v>
      </c>
      <c r="LZ15" s="500">
        <v>2</v>
      </c>
      <c r="MA15" s="690">
        <v>42</v>
      </c>
      <c r="MB15" s="455">
        <v>42</v>
      </c>
      <c r="MD15" s="253"/>
      <c r="ME15" s="274"/>
      <c r="MF15" s="581">
        <v>14</v>
      </c>
      <c r="MG15" s="135">
        <v>42222</v>
      </c>
      <c r="MJ15" s="584">
        <v>40.468200000000003</v>
      </c>
      <c r="MR15" s="135"/>
      <c r="MS15" s="585"/>
      <c r="MT15" s="585"/>
      <c r="MU15" s="133">
        <v>0</v>
      </c>
      <c r="MV15" s="585"/>
      <c r="MW15" s="585"/>
      <c r="MX15" s="585"/>
      <c r="MY15" s="585"/>
      <c r="MZ15" s="585"/>
      <c r="NA15" s="238">
        <v>2170</v>
      </c>
      <c r="NB15" s="585"/>
      <c r="NC15" s="238">
        <v>7</v>
      </c>
      <c r="NE15" s="876" t="s">
        <v>64</v>
      </c>
      <c r="NF15" s="877" t="s">
        <v>64</v>
      </c>
      <c r="NG15" s="877" t="s">
        <v>64</v>
      </c>
      <c r="NH15" s="877" t="s">
        <v>64</v>
      </c>
      <c r="NI15" s="877" t="s">
        <v>64</v>
      </c>
      <c r="NJ15" s="877" t="s">
        <v>64</v>
      </c>
      <c r="NK15" s="877" t="s">
        <v>64</v>
      </c>
      <c r="NL15" s="877" t="s">
        <v>64</v>
      </c>
      <c r="NM15" s="877" t="s">
        <v>64</v>
      </c>
      <c r="NN15" s="877" t="s">
        <v>64</v>
      </c>
      <c r="NO15" s="877" t="s">
        <v>64</v>
      </c>
      <c r="NP15" s="877" t="s">
        <v>64</v>
      </c>
      <c r="NQ15" s="877" t="s">
        <v>64</v>
      </c>
      <c r="NR15" s="877" t="s">
        <v>64</v>
      </c>
      <c r="NS15" s="877" t="s">
        <v>64</v>
      </c>
      <c r="NT15" s="877" t="s">
        <v>64</v>
      </c>
      <c r="NU15" s="877" t="s">
        <v>64</v>
      </c>
      <c r="NV15" s="877" t="s">
        <v>64</v>
      </c>
      <c r="NW15" s="877" t="s">
        <v>64</v>
      </c>
      <c r="NX15" s="877" t="s">
        <v>64</v>
      </c>
      <c r="NY15" s="877" t="s">
        <v>64</v>
      </c>
      <c r="NZ15" s="877" t="s">
        <v>64</v>
      </c>
      <c r="OA15" s="877" t="s">
        <v>64</v>
      </c>
      <c r="OB15" s="877" t="s">
        <v>64</v>
      </c>
      <c r="OC15" s="877" t="s">
        <v>64</v>
      </c>
      <c r="OD15" s="877" t="s">
        <v>64</v>
      </c>
      <c r="OE15" s="877" t="s">
        <v>64</v>
      </c>
      <c r="OF15" s="877" t="s">
        <v>64</v>
      </c>
      <c r="OG15" s="877" t="s">
        <v>64</v>
      </c>
      <c r="OH15" s="877" t="s">
        <v>64</v>
      </c>
      <c r="OI15" s="877" t="s">
        <v>64</v>
      </c>
      <c r="OJ15" s="877" t="s">
        <v>64</v>
      </c>
      <c r="OK15" s="877" t="s">
        <v>64</v>
      </c>
      <c r="OL15" s="877" t="s">
        <v>64</v>
      </c>
      <c r="OM15" s="877" t="s">
        <v>64</v>
      </c>
    </row>
    <row r="16" spans="1:403" s="286" customFormat="1" ht="18.75" customHeight="1" x14ac:dyDescent="0.25">
      <c r="A16" s="455">
        <v>15</v>
      </c>
      <c r="B16" s="221">
        <v>0</v>
      </c>
      <c r="C16" s="221">
        <v>0</v>
      </c>
      <c r="D16" s="206">
        <v>2</v>
      </c>
      <c r="E16" s="267">
        <v>15</v>
      </c>
      <c r="F16" s="896">
        <v>15</v>
      </c>
      <c r="G16" s="61">
        <v>15</v>
      </c>
      <c r="H16" s="898"/>
      <c r="I16" s="167" t="s">
        <v>478</v>
      </c>
      <c r="J16" s="167" t="s">
        <v>479</v>
      </c>
      <c r="K16" s="266">
        <v>8754</v>
      </c>
      <c r="L16" s="256">
        <v>91</v>
      </c>
      <c r="M16" s="342">
        <v>88</v>
      </c>
      <c r="N16" s="342">
        <v>176</v>
      </c>
      <c r="O16" s="342">
        <v>28.40909090909091</v>
      </c>
      <c r="P16" s="210">
        <v>2.0453523942451257</v>
      </c>
      <c r="Q16" s="208">
        <v>0</v>
      </c>
      <c r="R16" s="61">
        <v>150</v>
      </c>
      <c r="S16" s="61">
        <v>70</v>
      </c>
      <c r="T16" s="61">
        <v>1</v>
      </c>
      <c r="U16" s="62">
        <v>2</v>
      </c>
      <c r="V16" s="325">
        <v>1</v>
      </c>
      <c r="W16" s="325">
        <v>2</v>
      </c>
      <c r="X16" s="325">
        <v>1</v>
      </c>
      <c r="Y16" s="115">
        <v>0</v>
      </c>
      <c r="Z16" s="325">
        <v>1</v>
      </c>
      <c r="AA16" s="325">
        <v>0</v>
      </c>
      <c r="AB16" s="329">
        <v>0</v>
      </c>
      <c r="AC16" s="328">
        <v>0</v>
      </c>
      <c r="AD16" s="61"/>
      <c r="AE16" s="61"/>
      <c r="AF16" s="61"/>
      <c r="AG16" s="592">
        <v>143</v>
      </c>
      <c r="AH16" s="602">
        <v>1.54</v>
      </c>
      <c r="AI16" s="603">
        <v>43</v>
      </c>
      <c r="AJ16" s="603">
        <v>0</v>
      </c>
      <c r="AK16" s="602">
        <v>12.9</v>
      </c>
      <c r="AL16" s="604">
        <v>39</v>
      </c>
      <c r="AM16" s="604"/>
      <c r="AN16" s="605">
        <v>1290</v>
      </c>
      <c r="AO16" s="214">
        <v>7.1623974973557178</v>
      </c>
      <c r="AP16" s="212">
        <v>136</v>
      </c>
      <c r="AQ16" s="212">
        <v>61</v>
      </c>
      <c r="AR16" s="212">
        <v>41</v>
      </c>
      <c r="AS16" s="212">
        <v>169</v>
      </c>
      <c r="AT16" s="215">
        <v>1.23</v>
      </c>
      <c r="AU16" s="212">
        <v>120</v>
      </c>
      <c r="AV16" s="556">
        <v>42074</v>
      </c>
      <c r="AW16" s="557">
        <v>42074</v>
      </c>
      <c r="AX16" s="211">
        <v>1.54</v>
      </c>
      <c r="AY16" s="211">
        <v>96</v>
      </c>
      <c r="AZ16" s="211">
        <v>7.4</v>
      </c>
      <c r="BA16" s="602">
        <v>141</v>
      </c>
      <c r="BB16" s="558">
        <v>42074</v>
      </c>
      <c r="BC16" s="65">
        <v>53.1</v>
      </c>
      <c r="BD16" s="217">
        <v>284</v>
      </c>
      <c r="BE16" s="66">
        <v>53.1</v>
      </c>
      <c r="BF16" s="218">
        <v>103.49355226096297</v>
      </c>
      <c r="BG16" s="66">
        <v>105.3</v>
      </c>
      <c r="BH16" s="68">
        <v>1.725094521081469</v>
      </c>
      <c r="BI16" s="219">
        <v>1.725094521081469</v>
      </c>
      <c r="BJ16" s="219">
        <v>2.014913293708775</v>
      </c>
      <c r="BK16" s="219">
        <v>2.0224283711854865</v>
      </c>
      <c r="BL16" s="66">
        <v>7.0000000000000007E-2</v>
      </c>
      <c r="BM16" s="66">
        <v>1.59</v>
      </c>
      <c r="BN16" s="66">
        <v>45</v>
      </c>
      <c r="BO16" s="66">
        <v>1.31</v>
      </c>
      <c r="BP16" s="571">
        <v>1261</v>
      </c>
      <c r="BQ16" s="66">
        <v>49</v>
      </c>
      <c r="BR16" s="66">
        <v>115</v>
      </c>
      <c r="BS16" s="66">
        <v>48</v>
      </c>
      <c r="BT16" s="66">
        <v>64</v>
      </c>
      <c r="BU16" s="69">
        <v>42030</v>
      </c>
      <c r="BV16" s="61" t="s">
        <v>480</v>
      </c>
      <c r="BW16" s="61">
        <v>0</v>
      </c>
      <c r="BX16" s="61"/>
      <c r="BY16" s="61"/>
      <c r="BZ16" s="61"/>
      <c r="CA16" s="61"/>
      <c r="CB16" s="61">
        <v>0</v>
      </c>
      <c r="CC16" s="61"/>
      <c r="CD16" s="208">
        <v>1</v>
      </c>
      <c r="CE16" s="220">
        <v>0</v>
      </c>
      <c r="CF16" s="220">
        <v>1</v>
      </c>
      <c r="CG16" s="220">
        <v>0</v>
      </c>
      <c r="CH16" s="220">
        <v>0</v>
      </c>
      <c r="CI16" s="220">
        <v>0</v>
      </c>
      <c r="CJ16" s="220"/>
      <c r="CK16" s="114">
        <v>1</v>
      </c>
      <c r="CL16" s="114">
        <v>0</v>
      </c>
      <c r="CM16" s="114">
        <v>0</v>
      </c>
      <c r="CN16" s="114">
        <v>0</v>
      </c>
      <c r="CO16" s="114">
        <v>1</v>
      </c>
      <c r="CP16" s="114">
        <v>1</v>
      </c>
      <c r="CQ16" s="326">
        <v>0</v>
      </c>
      <c r="CR16" s="326">
        <v>1</v>
      </c>
      <c r="CS16" s="326">
        <v>0</v>
      </c>
      <c r="CT16" s="326">
        <v>0</v>
      </c>
      <c r="CU16" s="326">
        <v>1</v>
      </c>
      <c r="CV16" s="326"/>
      <c r="CW16" s="299"/>
      <c r="CX16" s="299"/>
      <c r="CY16" s="299"/>
      <c r="CZ16" s="299"/>
      <c r="DA16" s="221"/>
      <c r="DB16" s="221"/>
      <c r="DC16" s="221"/>
      <c r="DD16" s="221"/>
      <c r="DE16" s="221"/>
      <c r="DF16" s="61">
        <v>0</v>
      </c>
      <c r="DG16" s="90">
        <v>1</v>
      </c>
      <c r="DH16" s="69">
        <v>42033</v>
      </c>
      <c r="DI16" s="61">
        <v>0</v>
      </c>
      <c r="DJ16" s="61"/>
      <c r="DK16" s="90">
        <v>1</v>
      </c>
      <c r="DL16" s="90">
        <v>0</v>
      </c>
      <c r="DM16" s="90">
        <v>1</v>
      </c>
      <c r="DN16" s="61" t="s">
        <v>481</v>
      </c>
      <c r="DO16" s="61">
        <v>1</v>
      </c>
      <c r="DP16" s="208">
        <v>0</v>
      </c>
      <c r="DQ16" s="208">
        <v>0</v>
      </c>
      <c r="DR16" s="208">
        <v>0</v>
      </c>
      <c r="DS16" s="208">
        <v>1</v>
      </c>
      <c r="DT16" s="212">
        <v>1</v>
      </c>
      <c r="DU16" s="208">
        <v>1</v>
      </c>
      <c r="DV16" s="208">
        <v>0</v>
      </c>
      <c r="DW16" s="208">
        <v>1</v>
      </c>
      <c r="DX16" s="208">
        <v>0</v>
      </c>
      <c r="DY16" s="208">
        <v>0</v>
      </c>
      <c r="DZ16" s="206">
        <v>1</v>
      </c>
      <c r="EC16" s="223">
        <v>1</v>
      </c>
      <c r="ED16" s="223"/>
      <c r="EE16" s="223"/>
      <c r="EF16" s="223"/>
      <c r="EH16" s="69">
        <v>42502</v>
      </c>
      <c r="EI16" s="133">
        <v>1.9</v>
      </c>
      <c r="EJ16" s="225">
        <v>85</v>
      </c>
      <c r="EK16" s="225">
        <v>66</v>
      </c>
      <c r="EL16" s="225"/>
      <c r="EM16" s="225">
        <v>88</v>
      </c>
      <c r="EN16" s="225">
        <v>54</v>
      </c>
      <c r="EO16" s="133" t="s">
        <v>482</v>
      </c>
      <c r="EP16" s="259">
        <v>15</v>
      </c>
      <c r="EQ16" s="135">
        <v>42074</v>
      </c>
      <c r="ER16" s="90" t="s">
        <v>383</v>
      </c>
      <c r="ES16" s="61">
        <v>150</v>
      </c>
      <c r="ET16" s="61">
        <v>70</v>
      </c>
      <c r="EU16" s="61">
        <v>59</v>
      </c>
      <c r="EV16" s="61">
        <v>1</v>
      </c>
      <c r="EW16" s="61"/>
      <c r="EX16" s="61">
        <v>13</v>
      </c>
      <c r="EY16" s="61">
        <v>11</v>
      </c>
      <c r="EZ16" s="61">
        <v>54</v>
      </c>
      <c r="FA16" s="61">
        <v>26</v>
      </c>
      <c r="FB16" s="61">
        <v>20</v>
      </c>
      <c r="FC16" s="61">
        <v>26</v>
      </c>
      <c r="FD16" s="61">
        <v>59</v>
      </c>
      <c r="FE16" s="61">
        <v>22</v>
      </c>
      <c r="FF16" s="61">
        <v>34</v>
      </c>
      <c r="FG16" s="61">
        <v>130</v>
      </c>
      <c r="FH16" s="61">
        <v>290</v>
      </c>
      <c r="FI16" s="91">
        <v>123.33333333333333</v>
      </c>
      <c r="FJ16" s="91">
        <v>313.33333333333331</v>
      </c>
      <c r="FK16" s="227">
        <v>184.9</v>
      </c>
      <c r="FL16" s="227">
        <v>90.400070188511791</v>
      </c>
      <c r="FM16" s="228">
        <v>147.25</v>
      </c>
      <c r="FN16" s="228">
        <v>34.200000000000003</v>
      </c>
      <c r="FO16" s="228">
        <v>71.99248423611877</v>
      </c>
      <c r="FP16" s="228">
        <v>16.720835048388878</v>
      </c>
      <c r="FQ16" s="228">
        <v>76.774193548387089</v>
      </c>
      <c r="FR16" s="228"/>
      <c r="FS16" s="193">
        <v>0</v>
      </c>
      <c r="FT16" s="230">
        <v>66.63333333333334</v>
      </c>
      <c r="FU16" s="230"/>
      <c r="FV16" s="230">
        <v>123.33333333333333</v>
      </c>
      <c r="FW16" s="229">
        <v>8.1000000000000014</v>
      </c>
      <c r="FX16" s="229">
        <v>7.9499999999999993</v>
      </c>
      <c r="FY16" s="229">
        <v>8.2263374485596703</v>
      </c>
      <c r="FZ16" s="229"/>
      <c r="GA16" s="133">
        <v>95.6</v>
      </c>
      <c r="GB16" s="129">
        <v>19.600000000000001</v>
      </c>
      <c r="GC16" s="238" t="s">
        <v>483</v>
      </c>
      <c r="GD16" s="238" t="s">
        <v>484</v>
      </c>
      <c r="GE16" s="238" t="s">
        <v>485</v>
      </c>
      <c r="GF16" s="238" t="s">
        <v>486</v>
      </c>
      <c r="GG16" s="238" t="s">
        <v>487</v>
      </c>
      <c r="GH16" s="133">
        <v>1</v>
      </c>
      <c r="GI16" s="133">
        <v>1</v>
      </c>
      <c r="GJ16" s="133">
        <v>1</v>
      </c>
      <c r="GK16" s="133">
        <v>1</v>
      </c>
      <c r="GL16" s="231">
        <v>31</v>
      </c>
      <c r="GM16" s="133">
        <v>0</v>
      </c>
      <c r="GN16" s="133">
        <v>0</v>
      </c>
      <c r="GO16" s="133">
        <v>0</v>
      </c>
      <c r="GP16" s="133">
        <v>0</v>
      </c>
      <c r="GQ16" s="61"/>
      <c r="GR16" s="106"/>
      <c r="GS16" s="111">
        <v>0.47663551401869159</v>
      </c>
      <c r="GT16" s="61">
        <v>0</v>
      </c>
      <c r="GU16" s="111">
        <v>1.3333333333333333</v>
      </c>
      <c r="GV16" s="62">
        <v>1</v>
      </c>
      <c r="GW16" s="106">
        <v>11.833333333333334</v>
      </c>
      <c r="GX16" s="61">
        <v>0</v>
      </c>
      <c r="GY16" s="106">
        <v>17</v>
      </c>
      <c r="GZ16" s="61">
        <v>0</v>
      </c>
      <c r="HA16" s="745">
        <v>41</v>
      </c>
      <c r="HB16" s="133">
        <v>22</v>
      </c>
      <c r="HC16" s="133">
        <v>0.63</v>
      </c>
      <c r="HD16" s="144">
        <v>1</v>
      </c>
      <c r="HE16" s="236">
        <v>155</v>
      </c>
      <c r="HF16" s="236">
        <v>163</v>
      </c>
      <c r="HG16" s="270">
        <v>79.692868797876812</v>
      </c>
      <c r="HH16" s="273">
        <v>164.40861899999999</v>
      </c>
      <c r="HI16" s="270">
        <v>80.381561369368796</v>
      </c>
      <c r="HJ16" s="273">
        <v>47.083939000000001</v>
      </c>
      <c r="HK16" s="270">
        <v>23.019964252848066</v>
      </c>
      <c r="HL16" s="273">
        <v>117.32468</v>
      </c>
      <c r="HM16" s="270">
        <v>57.361597116520741</v>
      </c>
      <c r="HN16" s="236">
        <v>71.361636000000004</v>
      </c>
      <c r="HO16" s="270">
        <v>7.1568059999999996</v>
      </c>
      <c r="HP16" s="270">
        <v>3.4641489999999999</v>
      </c>
      <c r="HQ16" s="273">
        <v>182.44188</v>
      </c>
      <c r="HR16" s="270">
        <v>89.198262613975359</v>
      </c>
      <c r="HS16" s="273">
        <v>84.488596999999999</v>
      </c>
      <c r="HT16" s="270">
        <v>41.307599237041032</v>
      </c>
      <c r="HU16" s="273">
        <v>97.953282999999999</v>
      </c>
      <c r="HV16" s="270">
        <v>47.890663376934334</v>
      </c>
      <c r="HW16" s="273">
        <v>53.690130000000003</v>
      </c>
      <c r="HX16" s="144">
        <v>0</v>
      </c>
      <c r="HY16" s="237">
        <v>0.99143220709128399</v>
      </c>
      <c r="HZ16" s="238">
        <v>44.6</v>
      </c>
      <c r="IA16" s="237">
        <v>8.1999999999999993</v>
      </c>
      <c r="IB16" s="237">
        <v>45.6</v>
      </c>
      <c r="IC16" s="237">
        <v>8</v>
      </c>
      <c r="ID16" s="237">
        <v>50.9</v>
      </c>
      <c r="IE16" s="237">
        <v>9.1999999999999993</v>
      </c>
      <c r="IF16" s="237">
        <v>207.67500487804881</v>
      </c>
      <c r="IG16" s="237">
        <v>101.53507310640963</v>
      </c>
      <c r="IH16" s="133"/>
      <c r="II16" s="161">
        <v>0.39</v>
      </c>
      <c r="IJ16" s="61">
        <v>1201</v>
      </c>
      <c r="IK16" s="61">
        <v>892</v>
      </c>
      <c r="IL16" s="61">
        <v>1064</v>
      </c>
      <c r="IM16" s="61">
        <v>1118</v>
      </c>
      <c r="IN16" s="61">
        <v>1151</v>
      </c>
      <c r="IO16" s="61">
        <v>1225</v>
      </c>
      <c r="IP16" s="61"/>
      <c r="IQ16" s="106">
        <v>1108.5</v>
      </c>
      <c r="IR16" s="61">
        <v>1954</v>
      </c>
      <c r="IS16" s="61">
        <v>384</v>
      </c>
      <c r="IT16" s="61"/>
      <c r="IU16" s="61"/>
      <c r="IV16" s="61">
        <v>402</v>
      </c>
      <c r="IW16" s="61">
        <v>415</v>
      </c>
      <c r="IX16" s="61">
        <v>378</v>
      </c>
      <c r="IY16" s="61"/>
      <c r="IZ16" s="106">
        <v>394.75</v>
      </c>
      <c r="JA16" s="61">
        <v>253</v>
      </c>
      <c r="JB16" s="240">
        <v>28.917376340312323</v>
      </c>
      <c r="JC16" s="241">
        <v>0</v>
      </c>
      <c r="JD16" s="90">
        <v>1</v>
      </c>
      <c r="JE16" s="280">
        <v>4</v>
      </c>
      <c r="JF16" s="70">
        <v>0</v>
      </c>
      <c r="JG16" s="70"/>
      <c r="JH16" s="90">
        <v>0</v>
      </c>
      <c r="JI16" s="90"/>
      <c r="JJ16" s="90"/>
      <c r="JK16" s="90">
        <v>1</v>
      </c>
      <c r="JL16" s="61" t="s">
        <v>481</v>
      </c>
      <c r="JM16" s="283"/>
      <c r="JN16" s="198">
        <v>15</v>
      </c>
      <c r="JO16" s="244">
        <v>42074</v>
      </c>
      <c r="JP16" s="69">
        <v>43441</v>
      </c>
      <c r="JQ16" s="201">
        <v>1</v>
      </c>
      <c r="JR16" s="69">
        <v>43441</v>
      </c>
      <c r="JS16" s="245">
        <v>44</v>
      </c>
      <c r="JT16" s="243">
        <v>1</v>
      </c>
      <c r="JU16" s="69">
        <v>42857</v>
      </c>
      <c r="JV16" s="245">
        <v>25</v>
      </c>
      <c r="JW16" s="243">
        <v>1</v>
      </c>
      <c r="JX16" s="246">
        <v>42857</v>
      </c>
      <c r="JY16" s="245">
        <v>25</v>
      </c>
      <c r="JZ16" s="245">
        <v>44</v>
      </c>
      <c r="KA16" s="245">
        <v>1367</v>
      </c>
      <c r="KB16" s="247"/>
      <c r="KC16" s="245"/>
      <c r="KD16" s="248"/>
      <c r="KE16" s="63">
        <v>1</v>
      </c>
      <c r="KF16" s="249">
        <v>1</v>
      </c>
      <c r="KG16" s="249" t="s">
        <v>421</v>
      </c>
      <c r="KH16" s="272">
        <v>137.89999999999998</v>
      </c>
      <c r="KI16" s="272">
        <v>54.185000000000002</v>
      </c>
      <c r="KJ16" s="272">
        <v>60.709999999999994</v>
      </c>
      <c r="KK16" s="272">
        <v>-19.045000000000002</v>
      </c>
      <c r="KL16" s="272">
        <v>-16.244999999999997</v>
      </c>
      <c r="KM16" s="272">
        <v>63.754999999999995</v>
      </c>
      <c r="KN16" s="272">
        <v>33.75</v>
      </c>
      <c r="KO16" s="272">
        <v>6.1</v>
      </c>
      <c r="KP16" s="250"/>
      <c r="KQ16" s="250">
        <v>0</v>
      </c>
      <c r="KR16" s="92"/>
      <c r="KS16" s="93">
        <v>0.47663551401869159</v>
      </c>
      <c r="KT16" s="264"/>
      <c r="KU16" s="265"/>
      <c r="KV16" s="264"/>
      <c r="KW16" s="265"/>
      <c r="KX16" s="265"/>
      <c r="KY16" s="265"/>
      <c r="KZ16" s="265"/>
      <c r="LA16" s="265"/>
      <c r="LB16" s="265"/>
      <c r="LC16" s="265"/>
      <c r="LD16" s="265"/>
      <c r="LE16" s="265"/>
      <c r="LF16" s="118">
        <v>42074</v>
      </c>
      <c r="LG16" s="454">
        <v>1</v>
      </c>
      <c r="LH16" s="454"/>
      <c r="LI16" s="455"/>
      <c r="LJ16" s="455"/>
      <c r="LK16" s="455"/>
      <c r="LL16" s="455"/>
      <c r="LM16" s="455"/>
      <c r="LN16" s="455"/>
      <c r="LO16" s="455"/>
      <c r="LP16" s="455"/>
      <c r="LQ16" s="455"/>
      <c r="LR16" s="455"/>
      <c r="LS16" s="455"/>
      <c r="LT16" s="455"/>
      <c r="LU16" s="500">
        <v>42.956666666666671</v>
      </c>
      <c r="LV16" s="693">
        <v>-23.22</v>
      </c>
      <c r="LW16" s="500">
        <v>-18.399999999999999</v>
      </c>
      <c r="LX16" s="500">
        <v>2</v>
      </c>
      <c r="LY16" s="500">
        <v>-18.399999999999999</v>
      </c>
      <c r="LZ16" s="500">
        <v>2</v>
      </c>
      <c r="MA16" s="690">
        <v>53.690130000000003</v>
      </c>
      <c r="MB16" s="455"/>
      <c r="MD16" s="253"/>
      <c r="ME16" s="274"/>
      <c r="MF16" s="581">
        <v>15</v>
      </c>
      <c r="MG16" s="135">
        <v>42074</v>
      </c>
      <c r="MJ16" s="584">
        <v>94.397000000000006</v>
      </c>
      <c r="MR16" s="135">
        <v>42074</v>
      </c>
      <c r="MS16" s="238">
        <v>7.2</v>
      </c>
      <c r="MT16" s="585"/>
      <c r="MU16" s="133">
        <v>1</v>
      </c>
      <c r="MV16" s="133">
        <v>0</v>
      </c>
      <c r="MW16" s="133">
        <v>1</v>
      </c>
      <c r="MX16" s="133">
        <v>0</v>
      </c>
      <c r="MY16" s="133">
        <v>0</v>
      </c>
      <c r="MZ16" s="238">
        <v>1</v>
      </c>
      <c r="NA16" s="238">
        <v>1290</v>
      </c>
      <c r="NB16" s="585"/>
      <c r="NC16" s="238">
        <v>6</v>
      </c>
      <c r="NE16" s="876" t="s">
        <v>64</v>
      </c>
      <c r="NF16" s="877" t="s">
        <v>64</v>
      </c>
      <c r="NG16" s="877" t="s">
        <v>64</v>
      </c>
      <c r="NH16" s="877" t="s">
        <v>64</v>
      </c>
      <c r="NI16" s="877" t="s">
        <v>64</v>
      </c>
      <c r="NJ16" s="877" t="s">
        <v>64</v>
      </c>
      <c r="NK16" s="877" t="s">
        <v>64</v>
      </c>
      <c r="NL16" s="877" t="s">
        <v>64</v>
      </c>
      <c r="NM16" s="877" t="s">
        <v>64</v>
      </c>
      <c r="NN16" s="877" t="s">
        <v>64</v>
      </c>
      <c r="NO16" s="877" t="s">
        <v>64</v>
      </c>
      <c r="NP16" s="877" t="s">
        <v>64</v>
      </c>
      <c r="NQ16" s="877" t="s">
        <v>64</v>
      </c>
      <c r="NR16" s="877" t="s">
        <v>64</v>
      </c>
      <c r="NS16" s="877" t="s">
        <v>64</v>
      </c>
      <c r="NT16" s="877" t="s">
        <v>64</v>
      </c>
      <c r="NU16" s="877" t="s">
        <v>64</v>
      </c>
      <c r="NV16" s="877" t="s">
        <v>64</v>
      </c>
      <c r="NW16" s="877" t="s">
        <v>64</v>
      </c>
      <c r="NX16" s="877" t="s">
        <v>64</v>
      </c>
      <c r="NY16" s="877" t="s">
        <v>64</v>
      </c>
      <c r="NZ16" s="877" t="s">
        <v>64</v>
      </c>
      <c r="OA16" s="877" t="s">
        <v>64</v>
      </c>
      <c r="OB16" s="877" t="s">
        <v>64</v>
      </c>
      <c r="OC16" s="877" t="s">
        <v>64</v>
      </c>
      <c r="OD16" s="877" t="s">
        <v>64</v>
      </c>
      <c r="OE16" s="877" t="s">
        <v>64</v>
      </c>
      <c r="OF16" s="877" t="s">
        <v>64</v>
      </c>
      <c r="OG16" s="877" t="s">
        <v>64</v>
      </c>
      <c r="OH16" s="877" t="s">
        <v>64</v>
      </c>
      <c r="OI16" s="877" t="s">
        <v>64</v>
      </c>
      <c r="OJ16" s="877" t="s">
        <v>64</v>
      </c>
      <c r="OK16" s="877" t="s">
        <v>64</v>
      </c>
      <c r="OL16" s="877" t="s">
        <v>64</v>
      </c>
      <c r="OM16" s="877" t="s">
        <v>64</v>
      </c>
    </row>
    <row r="17" spans="1:403" s="636" customFormat="1" x14ac:dyDescent="0.25">
      <c r="A17" s="902">
        <v>16</v>
      </c>
      <c r="B17" s="636">
        <v>0</v>
      </c>
      <c r="C17" s="636">
        <v>1</v>
      </c>
      <c r="D17" s="652">
        <v>2</v>
      </c>
      <c r="E17" s="267">
        <v>16</v>
      </c>
      <c r="F17" s="896">
        <v>16</v>
      </c>
      <c r="G17" s="61">
        <v>16</v>
      </c>
      <c r="H17" s="898"/>
      <c r="I17" s="635" t="s">
        <v>488</v>
      </c>
      <c r="J17" s="635" t="s">
        <v>489</v>
      </c>
      <c r="K17" s="813">
        <v>13162</v>
      </c>
      <c r="L17" s="720">
        <v>79</v>
      </c>
      <c r="M17" s="671">
        <v>100</v>
      </c>
      <c r="N17" s="671">
        <v>175</v>
      </c>
      <c r="O17" s="671">
        <v>32.653061224489797</v>
      </c>
      <c r="P17" s="669">
        <v>2.1506458925365255</v>
      </c>
      <c r="Q17" s="670">
        <v>0</v>
      </c>
      <c r="R17" s="95">
        <v>140</v>
      </c>
      <c r="S17" s="95">
        <v>75</v>
      </c>
      <c r="T17" s="95">
        <v>1</v>
      </c>
      <c r="U17" s="375">
        <v>2</v>
      </c>
      <c r="V17" s="670">
        <v>0</v>
      </c>
      <c r="W17" s="670" t="s">
        <v>490</v>
      </c>
      <c r="X17" s="670">
        <v>1</v>
      </c>
      <c r="Y17" s="110">
        <v>0</v>
      </c>
      <c r="Z17" s="670">
        <v>0</v>
      </c>
      <c r="AA17" s="670">
        <v>0</v>
      </c>
      <c r="AB17" s="672">
        <v>0</v>
      </c>
      <c r="AC17" s="653">
        <v>1</v>
      </c>
      <c r="AD17" s="95"/>
      <c r="AE17" s="95"/>
      <c r="AF17" s="95"/>
      <c r="AG17" s="95">
        <v>140</v>
      </c>
      <c r="AH17" s="652">
        <v>0.77</v>
      </c>
      <c r="AI17" s="670">
        <v>97</v>
      </c>
      <c r="AJ17" s="670">
        <v>1</v>
      </c>
      <c r="AK17" s="652">
        <v>14.5</v>
      </c>
      <c r="AL17" s="821">
        <v>41</v>
      </c>
      <c r="AM17" s="821"/>
      <c r="AN17" s="671">
        <v>682.2</v>
      </c>
      <c r="AO17" s="674">
        <v>6.5253228699845458</v>
      </c>
      <c r="AP17" s="670">
        <v>160</v>
      </c>
      <c r="AQ17" s="670">
        <v>49</v>
      </c>
      <c r="AR17" s="670">
        <v>101</v>
      </c>
      <c r="AS17" s="670">
        <v>58</v>
      </c>
      <c r="AT17" s="675">
        <v>1.55</v>
      </c>
      <c r="AU17" s="670">
        <v>192</v>
      </c>
      <c r="AV17" s="721">
        <v>42345</v>
      </c>
      <c r="AW17" s="504">
        <v>42339</v>
      </c>
      <c r="AX17" s="652">
        <v>0.77</v>
      </c>
      <c r="AY17" s="652">
        <v>16</v>
      </c>
      <c r="AZ17" s="652"/>
      <c r="BA17" s="652">
        <v>130</v>
      </c>
      <c r="BB17" s="676">
        <v>42697</v>
      </c>
      <c r="BC17" s="722">
        <v>41.25</v>
      </c>
      <c r="BD17" s="669"/>
      <c r="BE17" s="95">
        <v>41.25</v>
      </c>
      <c r="BF17" s="677">
        <v>92.974799402765441</v>
      </c>
      <c r="BG17" s="95">
        <v>74.11</v>
      </c>
      <c r="BH17" s="678">
        <v>1.615423952885944</v>
      </c>
      <c r="BI17" s="679">
        <v>1.615423952885944</v>
      </c>
      <c r="BJ17" s="679">
        <v>1.9683652500225022</v>
      </c>
      <c r="BK17" s="679">
        <v>1.8698768132667665</v>
      </c>
      <c r="BL17" s="95">
        <v>2.57</v>
      </c>
      <c r="BM17" s="95">
        <v>0.93</v>
      </c>
      <c r="BN17" s="95">
        <v>116</v>
      </c>
      <c r="BO17" s="95">
        <v>1.08</v>
      </c>
      <c r="BP17" s="375">
        <v>1029</v>
      </c>
      <c r="BQ17" s="95">
        <v>104</v>
      </c>
      <c r="BR17" s="95">
        <v>163</v>
      </c>
      <c r="BS17" s="95">
        <v>17</v>
      </c>
      <c r="BT17" s="95">
        <v>6</v>
      </c>
      <c r="BU17" s="99" t="s">
        <v>491</v>
      </c>
      <c r="BV17" s="95"/>
      <c r="BW17" s="95"/>
      <c r="BX17" s="95"/>
      <c r="BY17" s="95"/>
      <c r="BZ17" s="95"/>
      <c r="CA17" s="95"/>
      <c r="CB17" s="95"/>
      <c r="CC17" s="95"/>
      <c r="CD17" s="670" t="s">
        <v>381</v>
      </c>
      <c r="CE17" s="724">
        <v>0</v>
      </c>
      <c r="CF17" s="724">
        <v>0</v>
      </c>
      <c r="CG17" s="724">
        <v>0</v>
      </c>
      <c r="CH17" s="724">
        <v>1</v>
      </c>
      <c r="CI17" s="724">
        <v>1</v>
      </c>
      <c r="CJ17" s="724">
        <v>0</v>
      </c>
      <c r="CK17" s="95">
        <v>1</v>
      </c>
      <c r="CL17" s="95">
        <v>0</v>
      </c>
      <c r="CM17" s="95">
        <v>0</v>
      </c>
      <c r="CN17" s="95">
        <v>1</v>
      </c>
      <c r="CO17" s="95">
        <v>1</v>
      </c>
      <c r="CP17" s="95">
        <v>1</v>
      </c>
      <c r="CQ17" s="636">
        <v>1</v>
      </c>
      <c r="CR17" s="636">
        <v>1</v>
      </c>
      <c r="CS17" s="636">
        <v>0</v>
      </c>
      <c r="CT17" s="636">
        <v>0</v>
      </c>
      <c r="CU17" s="636">
        <v>0</v>
      </c>
      <c r="CV17" s="636">
        <v>0</v>
      </c>
      <c r="DF17" s="95">
        <v>0</v>
      </c>
      <c r="DG17" s="110">
        <v>0</v>
      </c>
      <c r="DH17" s="95"/>
      <c r="DI17" s="95"/>
      <c r="DJ17" s="95"/>
      <c r="DK17" s="110">
        <v>0</v>
      </c>
      <c r="DL17" s="110"/>
      <c r="DM17" s="110"/>
      <c r="DN17" s="95"/>
      <c r="DO17" s="95">
        <v>1</v>
      </c>
      <c r="DP17" s="670">
        <v>0</v>
      </c>
      <c r="DQ17" s="670">
        <v>0</v>
      </c>
      <c r="DR17" s="670">
        <v>0</v>
      </c>
      <c r="DS17" s="670">
        <v>1</v>
      </c>
      <c r="DT17" s="670">
        <v>1</v>
      </c>
      <c r="DU17" s="670">
        <v>1</v>
      </c>
      <c r="DV17" s="670">
        <v>0</v>
      </c>
      <c r="DW17" s="670">
        <v>0</v>
      </c>
      <c r="DX17" s="670">
        <v>0</v>
      </c>
      <c r="DY17" s="670">
        <v>1</v>
      </c>
      <c r="DZ17" s="652">
        <v>0</v>
      </c>
      <c r="EC17" s="653">
        <v>0</v>
      </c>
      <c r="ED17" s="653">
        <v>0</v>
      </c>
      <c r="EE17" s="653">
        <v>97</v>
      </c>
      <c r="EF17" s="653"/>
      <c r="EH17" s="504">
        <v>41662</v>
      </c>
      <c r="EI17" s="95">
        <v>2.25</v>
      </c>
      <c r="EJ17" s="99">
        <v>88</v>
      </c>
      <c r="EK17" s="99">
        <v>71</v>
      </c>
      <c r="EL17" s="99"/>
      <c r="EM17" s="99">
        <v>100</v>
      </c>
      <c r="EN17" s="99">
        <v>67</v>
      </c>
      <c r="EO17" s="95" t="s">
        <v>492</v>
      </c>
      <c r="EP17" s="408">
        <v>16</v>
      </c>
      <c r="EQ17" s="504">
        <v>42345</v>
      </c>
      <c r="ER17" s="110" t="s">
        <v>415</v>
      </c>
      <c r="ES17" s="95">
        <v>150</v>
      </c>
      <c r="ET17" s="95">
        <v>70</v>
      </c>
      <c r="EU17" s="95">
        <v>62</v>
      </c>
      <c r="EV17" s="95">
        <v>0</v>
      </c>
      <c r="EW17" s="95"/>
      <c r="EX17" s="95">
        <v>10</v>
      </c>
      <c r="EY17" s="95">
        <v>11</v>
      </c>
      <c r="EZ17" s="95">
        <v>56</v>
      </c>
      <c r="FA17" s="95">
        <v>38</v>
      </c>
      <c r="FB17" s="95">
        <v>16</v>
      </c>
      <c r="FC17" s="95">
        <v>19</v>
      </c>
      <c r="FD17" s="95">
        <v>62</v>
      </c>
      <c r="FE17" s="95">
        <v>26</v>
      </c>
      <c r="FF17" s="95">
        <v>35</v>
      </c>
      <c r="FG17" s="95">
        <v>100</v>
      </c>
      <c r="FH17" s="95">
        <v>300</v>
      </c>
      <c r="FI17" s="677">
        <v>100</v>
      </c>
      <c r="FJ17" s="677">
        <v>300</v>
      </c>
      <c r="FK17" s="677">
        <v>133.94999999999999</v>
      </c>
      <c r="FL17" s="677">
        <v>62.283614641002572</v>
      </c>
      <c r="FM17" s="375">
        <v>224.60000000000002</v>
      </c>
      <c r="FN17" s="375">
        <v>88.65</v>
      </c>
      <c r="FO17" s="375">
        <v>104.43374280230817</v>
      </c>
      <c r="FP17" s="375">
        <v>41.220174975176405</v>
      </c>
      <c r="FQ17" s="375">
        <v>60.529830810329479</v>
      </c>
      <c r="FR17" s="375"/>
      <c r="FS17" s="375">
        <v>0</v>
      </c>
      <c r="FT17" s="375">
        <v>100</v>
      </c>
      <c r="FU17" s="375"/>
      <c r="FV17" s="375">
        <v>110</v>
      </c>
      <c r="FW17" s="677">
        <v>4.5</v>
      </c>
      <c r="FX17" s="677">
        <v>5</v>
      </c>
      <c r="FY17" s="677">
        <v>22.222222222222221</v>
      </c>
      <c r="FZ17" s="677"/>
      <c r="GA17" s="95">
        <v>46</v>
      </c>
      <c r="GB17" s="678">
        <v>19.2</v>
      </c>
      <c r="GC17" s="678">
        <v>11.1</v>
      </c>
      <c r="GD17" s="678">
        <v>7</v>
      </c>
      <c r="GE17" s="678">
        <v>166.5</v>
      </c>
      <c r="GF17" s="678">
        <v>126.3</v>
      </c>
      <c r="GG17" s="678">
        <v>39.1</v>
      </c>
      <c r="GH17" s="95">
        <v>0</v>
      </c>
      <c r="GI17" s="95">
        <v>1</v>
      </c>
      <c r="GJ17" s="95">
        <v>1</v>
      </c>
      <c r="GK17" s="95">
        <v>0</v>
      </c>
      <c r="GL17" s="355">
        <v>41</v>
      </c>
      <c r="GM17" s="95">
        <v>1</v>
      </c>
      <c r="GN17" s="95">
        <v>0</v>
      </c>
      <c r="GO17" s="95">
        <v>0</v>
      </c>
      <c r="GP17" s="95">
        <v>0</v>
      </c>
      <c r="GQ17" s="95">
        <v>91.95</v>
      </c>
      <c r="GR17" s="677">
        <v>42.754597732289568</v>
      </c>
      <c r="GS17" s="678">
        <v>0.41351351351351351</v>
      </c>
      <c r="GT17" s="95">
        <v>0</v>
      </c>
      <c r="GU17" s="678">
        <v>1.1200000000000001</v>
      </c>
      <c r="GV17" s="375">
        <v>1</v>
      </c>
      <c r="GW17" s="677">
        <v>10.9</v>
      </c>
      <c r="GX17" s="95">
        <v>0</v>
      </c>
      <c r="GY17" s="677">
        <v>19</v>
      </c>
      <c r="GZ17" s="95">
        <v>0</v>
      </c>
      <c r="HA17" s="811">
        <v>51</v>
      </c>
      <c r="HB17" s="95">
        <v>15</v>
      </c>
      <c r="HC17" s="95">
        <v>0.66</v>
      </c>
      <c r="HD17" s="95">
        <v>0</v>
      </c>
      <c r="HE17" s="95"/>
      <c r="HF17" s="95"/>
      <c r="HG17" s="682"/>
      <c r="HH17" s="682"/>
      <c r="HI17" s="682"/>
      <c r="HJ17" s="682"/>
      <c r="HK17" s="682"/>
      <c r="HL17" s="682"/>
      <c r="HM17" s="682"/>
      <c r="HN17" s="681"/>
      <c r="HO17" s="682"/>
      <c r="HP17" s="682"/>
      <c r="HQ17" s="682"/>
      <c r="HR17" s="682"/>
      <c r="HS17" s="682"/>
      <c r="HT17" s="682"/>
      <c r="HU17" s="682"/>
      <c r="HV17" s="682"/>
      <c r="HW17" s="682"/>
      <c r="HX17" s="681"/>
      <c r="HY17" s="677"/>
      <c r="HZ17" s="678"/>
      <c r="IA17" s="677"/>
      <c r="IB17" s="677"/>
      <c r="IC17" s="677"/>
      <c r="ID17" s="677"/>
      <c r="IE17" s="677"/>
      <c r="IF17" s="677"/>
      <c r="IG17" s="677"/>
      <c r="IH17" s="95"/>
      <c r="II17" s="635"/>
      <c r="IJ17" s="635"/>
      <c r="IK17" s="635"/>
      <c r="IL17" s="635"/>
      <c r="IM17" s="635"/>
      <c r="IN17" s="635"/>
      <c r="IO17" s="635"/>
      <c r="IP17" s="95"/>
      <c r="IQ17" s="677"/>
      <c r="IR17" s="635"/>
      <c r="IS17" s="635"/>
      <c r="IT17" s="635"/>
      <c r="IU17" s="635"/>
      <c r="IV17" s="635"/>
      <c r="IW17" s="635"/>
      <c r="IX17" s="635"/>
      <c r="IY17" s="95"/>
      <c r="IZ17" s="677"/>
      <c r="JA17" s="635"/>
      <c r="JB17" s="406"/>
      <c r="JC17" s="683"/>
      <c r="JD17" s="110">
        <v>0</v>
      </c>
      <c r="JE17" s="819"/>
      <c r="JF17" s="407">
        <v>0</v>
      </c>
      <c r="JG17" s="407"/>
      <c r="JH17" s="110"/>
      <c r="JI17" s="110"/>
      <c r="JJ17" s="110"/>
      <c r="JK17" s="110"/>
      <c r="JL17" s="95"/>
      <c r="JM17" s="408"/>
      <c r="JN17" s="408">
        <v>16</v>
      </c>
      <c r="JO17" s="504">
        <v>42345</v>
      </c>
      <c r="JP17" s="504">
        <v>43398</v>
      </c>
      <c r="JQ17" s="407">
        <v>0</v>
      </c>
      <c r="JR17" s="504">
        <v>43398</v>
      </c>
      <c r="JS17" s="654">
        <v>34</v>
      </c>
      <c r="JT17" s="453">
        <v>1</v>
      </c>
      <c r="JU17" s="504">
        <v>42522</v>
      </c>
      <c r="JV17" s="654">
        <v>5</v>
      </c>
      <c r="JW17" s="453">
        <v>1</v>
      </c>
      <c r="JX17" s="680">
        <v>42522</v>
      </c>
      <c r="JY17" s="654">
        <v>5</v>
      </c>
      <c r="JZ17" s="654">
        <v>34</v>
      </c>
      <c r="KA17" s="654">
        <v>1053</v>
      </c>
      <c r="KB17" s="654"/>
      <c r="KC17" s="654"/>
      <c r="KD17" s="654"/>
      <c r="KE17" s="95">
        <v>0</v>
      </c>
      <c r="KF17" s="355">
        <v>1</v>
      </c>
      <c r="KG17" s="355" t="s">
        <v>390</v>
      </c>
      <c r="KH17" s="95">
        <v>223.25</v>
      </c>
      <c r="KI17" s="95">
        <v>120.89</v>
      </c>
      <c r="KJ17" s="95">
        <v>45.9</v>
      </c>
      <c r="KK17" s="110">
        <v>-13.1</v>
      </c>
      <c r="KL17" s="95">
        <v>-10.8</v>
      </c>
      <c r="KM17" s="95">
        <v>56.25</v>
      </c>
      <c r="KN17" s="95">
        <v>12.3</v>
      </c>
      <c r="KO17" s="95">
        <v>3.4</v>
      </c>
      <c r="KP17" s="95"/>
      <c r="KQ17" s="95">
        <v>1</v>
      </c>
      <c r="KR17" s="110"/>
      <c r="KS17" s="684">
        <v>0.41351351351351351</v>
      </c>
      <c r="KT17" s="408">
        <v>46</v>
      </c>
      <c r="KU17" s="636">
        <v>26.7</v>
      </c>
      <c r="KV17" s="408">
        <v>-14.96</v>
      </c>
      <c r="KW17" s="636">
        <v>-17</v>
      </c>
      <c r="KX17" s="636">
        <v>-16.5</v>
      </c>
      <c r="KY17" s="636">
        <v>270</v>
      </c>
      <c r="KZ17" s="636">
        <v>-7.4</v>
      </c>
      <c r="LA17" s="636">
        <v>-6.4</v>
      </c>
      <c r="LB17" s="636">
        <v>253</v>
      </c>
      <c r="LC17" s="636">
        <v>-12.2</v>
      </c>
      <c r="LD17" s="636">
        <v>-11.4</v>
      </c>
      <c r="LE17" s="636">
        <v>253</v>
      </c>
      <c r="LF17" s="685">
        <v>42345</v>
      </c>
      <c r="LG17" s="95">
        <v>0</v>
      </c>
      <c r="LH17" s="95">
        <v>1</v>
      </c>
      <c r="LI17" s="636">
        <v>46</v>
      </c>
      <c r="LJ17" s="636">
        <v>26.05</v>
      </c>
      <c r="LK17" s="636">
        <v>-13.81</v>
      </c>
      <c r="LL17" s="636">
        <v>-14.6</v>
      </c>
      <c r="LM17" s="636">
        <v>-14.3</v>
      </c>
      <c r="LN17" s="636">
        <v>305</v>
      </c>
      <c r="LO17" s="636">
        <v>-0.4</v>
      </c>
      <c r="LP17" s="636">
        <v>-0.3</v>
      </c>
      <c r="LQ17" s="636">
        <v>305</v>
      </c>
      <c r="LR17" s="636">
        <v>-7.5</v>
      </c>
      <c r="LS17" s="636">
        <v>-7.3</v>
      </c>
      <c r="LT17" s="636">
        <v>305</v>
      </c>
      <c r="LU17" s="654">
        <v>26.07</v>
      </c>
      <c r="LV17" s="725">
        <v>-15.01</v>
      </c>
      <c r="LW17" s="654">
        <v>0</v>
      </c>
      <c r="LX17" s="654">
        <v>0</v>
      </c>
      <c r="LY17" s="654">
        <v>0</v>
      </c>
      <c r="LZ17" s="654">
        <v>0</v>
      </c>
      <c r="MA17" s="686"/>
      <c r="MD17" s="453">
        <v>49</v>
      </c>
      <c r="ME17" s="453"/>
      <c r="MF17" s="95">
        <v>16</v>
      </c>
      <c r="MG17" s="504">
        <v>42339</v>
      </c>
      <c r="MJ17" s="678">
        <v>36.6252</v>
      </c>
      <c r="MR17" s="504"/>
      <c r="MS17" s="687"/>
      <c r="MT17" s="687"/>
      <c r="MU17" s="95">
        <v>0</v>
      </c>
      <c r="MV17" s="687"/>
      <c r="MW17" s="687"/>
      <c r="MX17" s="687"/>
      <c r="MY17" s="687"/>
      <c r="MZ17" s="687"/>
      <c r="NA17" s="678">
        <v>682.2</v>
      </c>
      <c r="NB17" s="95">
        <v>49</v>
      </c>
      <c r="NC17" s="678">
        <v>9</v>
      </c>
      <c r="NE17" s="876">
        <v>16</v>
      </c>
      <c r="NF17" s="877">
        <v>8.37186374782409</v>
      </c>
      <c r="NG17" s="877">
        <v>7.1846770206808896</v>
      </c>
      <c r="NH17" s="877">
        <v>4.9832216507426699</v>
      </c>
      <c r="NI17" s="877">
        <v>1.5509006646475201</v>
      </c>
      <c r="NJ17" s="877">
        <v>7.9629538276270404</v>
      </c>
      <c r="NK17" s="877">
        <v>5.6182386555954498</v>
      </c>
      <c r="NL17" s="877">
        <v>9.2555715443215991</v>
      </c>
      <c r="NM17" s="877">
        <v>7.7391730313094902</v>
      </c>
      <c r="NN17" s="877">
        <v>6.0995056170911397</v>
      </c>
      <c r="NO17" s="877">
        <v>1.1043366598147399</v>
      </c>
      <c r="NP17" s="877">
        <v>5.4809113460477503</v>
      </c>
      <c r="NQ17" s="877">
        <v>5.9257621136719196</v>
      </c>
      <c r="NR17" s="877">
        <v>7.1825929896489402</v>
      </c>
      <c r="NS17" s="877">
        <v>4.0992952043377704</v>
      </c>
      <c r="NT17" s="877">
        <v>5.762880292917</v>
      </c>
      <c r="NU17" s="877">
        <v>7.6037746864639697</v>
      </c>
      <c r="NV17" s="877">
        <v>6.4836545732816404</v>
      </c>
      <c r="NW17" s="877">
        <v>6.5349642498046503</v>
      </c>
      <c r="NX17" s="877">
        <v>5.6276068381296502</v>
      </c>
      <c r="NY17" s="877">
        <v>5.4947356048628002</v>
      </c>
      <c r="NZ17" s="877">
        <v>7.5376843371475202</v>
      </c>
      <c r="OA17" s="877">
        <v>1.3103401206121501</v>
      </c>
      <c r="OB17" s="877">
        <v>9.7673237454258501</v>
      </c>
      <c r="OC17" s="877">
        <v>1.98550043030488</v>
      </c>
      <c r="OD17" s="877">
        <v>3.6403895600549498</v>
      </c>
      <c r="OE17" s="877">
        <v>7.0748907201263398</v>
      </c>
      <c r="OF17" s="877">
        <v>4.8904466926799097</v>
      </c>
      <c r="OG17" s="877">
        <v>10.618936044162201</v>
      </c>
      <c r="OH17" s="877">
        <v>3.1309308698264502</v>
      </c>
      <c r="OI17" s="877">
        <v>8.6093634503938006</v>
      </c>
      <c r="OJ17" s="877">
        <v>3.9457949567400599</v>
      </c>
      <c r="OK17" s="877">
        <v>2.0095725937684099</v>
      </c>
      <c r="OL17" s="877">
        <v>2.33004943944279</v>
      </c>
      <c r="OM17" s="877">
        <v>7.7818233151209704</v>
      </c>
    </row>
    <row r="18" spans="1:403" s="221" customFormat="1" ht="17.25" customHeight="1" x14ac:dyDescent="0.25">
      <c r="A18" s="455">
        <v>17</v>
      </c>
      <c r="B18" s="274">
        <v>0</v>
      </c>
      <c r="C18" s="221">
        <v>1</v>
      </c>
      <c r="D18" s="206">
        <v>2</v>
      </c>
      <c r="E18" s="267">
        <v>17</v>
      </c>
      <c r="F18" s="896">
        <v>17</v>
      </c>
      <c r="G18" s="61">
        <v>17</v>
      </c>
      <c r="H18" s="898"/>
      <c r="I18" s="167" t="s">
        <v>493</v>
      </c>
      <c r="J18" s="639" t="s">
        <v>494</v>
      </c>
      <c r="K18" s="284">
        <v>11239</v>
      </c>
      <c r="L18" s="256">
        <v>84</v>
      </c>
      <c r="M18" s="342">
        <v>102</v>
      </c>
      <c r="N18" s="342">
        <v>165</v>
      </c>
      <c r="O18" s="342">
        <v>37.465564738292017</v>
      </c>
      <c r="P18" s="210">
        <v>2.0782474495990106</v>
      </c>
      <c r="Q18" s="208">
        <v>1</v>
      </c>
      <c r="R18" s="61">
        <v>165</v>
      </c>
      <c r="S18" s="61">
        <v>105</v>
      </c>
      <c r="T18" s="61">
        <v>0</v>
      </c>
      <c r="U18" s="62">
        <v>2</v>
      </c>
      <c r="V18" s="325">
        <v>0</v>
      </c>
      <c r="W18" s="325"/>
      <c r="X18" s="325">
        <v>1</v>
      </c>
      <c r="Y18" s="335">
        <v>0</v>
      </c>
      <c r="Z18" s="325">
        <v>1</v>
      </c>
      <c r="AA18" s="325">
        <v>0</v>
      </c>
      <c r="AB18" s="329">
        <v>0</v>
      </c>
      <c r="AC18" s="328">
        <v>0</v>
      </c>
      <c r="AD18" s="61"/>
      <c r="AE18" s="61"/>
      <c r="AF18" s="61"/>
      <c r="AG18" s="592">
        <v>93</v>
      </c>
      <c r="AH18" s="602">
        <v>1.41</v>
      </c>
      <c r="AI18" s="603">
        <v>35</v>
      </c>
      <c r="AJ18" s="603">
        <v>0</v>
      </c>
      <c r="AK18" s="602">
        <v>9.6999999999999993</v>
      </c>
      <c r="AL18" s="603">
        <v>29</v>
      </c>
      <c r="AM18" s="603"/>
      <c r="AN18" s="605">
        <v>6339</v>
      </c>
      <c r="AO18" s="214">
        <v>8.7544763062841664</v>
      </c>
      <c r="AP18" s="212">
        <v>162</v>
      </c>
      <c r="AQ18" s="212">
        <v>90</v>
      </c>
      <c r="AR18" s="212">
        <v>56</v>
      </c>
      <c r="AS18" s="212">
        <v>82</v>
      </c>
      <c r="AT18" s="215">
        <v>3.27</v>
      </c>
      <c r="AU18" s="212"/>
      <c r="AV18" s="556">
        <v>42255</v>
      </c>
      <c r="AW18" s="557">
        <v>42186</v>
      </c>
      <c r="AX18" s="211">
        <v>1.41</v>
      </c>
      <c r="AY18" s="211">
        <v>83</v>
      </c>
      <c r="AZ18" s="211"/>
      <c r="BA18" s="602">
        <v>141</v>
      </c>
      <c r="BB18" s="558">
        <v>42255</v>
      </c>
      <c r="BC18" s="65">
        <v>55.44</v>
      </c>
      <c r="BD18" s="217">
        <v>747</v>
      </c>
      <c r="BE18" s="66">
        <v>55.44</v>
      </c>
      <c r="BF18" s="218">
        <v>243.67732631833769</v>
      </c>
      <c r="BG18" s="66">
        <v>287.2</v>
      </c>
      <c r="BH18" s="68">
        <v>1.7438232216037504</v>
      </c>
      <c r="BI18" s="219">
        <v>1.7438232216037504</v>
      </c>
      <c r="BJ18" s="219">
        <v>2.3868151208427446</v>
      </c>
      <c r="BK18" s="219">
        <v>2.4581844355702627</v>
      </c>
      <c r="BL18" s="66">
        <v>2.41</v>
      </c>
      <c r="BM18" s="66">
        <v>2.98</v>
      </c>
      <c r="BN18" s="66">
        <v>60</v>
      </c>
      <c r="BO18" s="66">
        <v>1.68</v>
      </c>
      <c r="BP18" s="571">
        <v>4680</v>
      </c>
      <c r="BQ18" s="66">
        <v>61</v>
      </c>
      <c r="BR18" s="66">
        <v>179</v>
      </c>
      <c r="BS18" s="66">
        <v>31</v>
      </c>
      <c r="BT18" s="66">
        <v>19</v>
      </c>
      <c r="BU18" s="69">
        <v>42185</v>
      </c>
      <c r="BV18" s="61" t="s">
        <v>495</v>
      </c>
      <c r="BW18" s="61">
        <v>0</v>
      </c>
      <c r="BX18" s="61">
        <v>1</v>
      </c>
      <c r="BY18" s="61"/>
      <c r="BZ18" s="61">
        <v>0</v>
      </c>
      <c r="CA18" s="61"/>
      <c r="CB18" s="61"/>
      <c r="CC18" s="161"/>
      <c r="CD18" s="208">
        <v>0</v>
      </c>
      <c r="CE18" s="220">
        <v>0</v>
      </c>
      <c r="CF18" s="220">
        <v>0</v>
      </c>
      <c r="CG18" s="220">
        <v>0</v>
      </c>
      <c r="CH18" s="220">
        <v>1</v>
      </c>
      <c r="CI18" s="220">
        <v>0</v>
      </c>
      <c r="CJ18" s="220">
        <v>0</v>
      </c>
      <c r="CK18" s="114">
        <v>1</v>
      </c>
      <c r="CL18" s="114">
        <v>1</v>
      </c>
      <c r="CM18" s="114">
        <v>0</v>
      </c>
      <c r="CN18" s="114">
        <v>1</v>
      </c>
      <c r="CO18" s="114">
        <v>1</v>
      </c>
      <c r="CP18" s="114">
        <v>1</v>
      </c>
      <c r="CQ18" s="326">
        <v>1</v>
      </c>
      <c r="CR18" s="326">
        <v>0</v>
      </c>
      <c r="CS18" s="326">
        <v>0</v>
      </c>
      <c r="CT18" s="326">
        <v>0</v>
      </c>
      <c r="CU18" s="326">
        <v>1</v>
      </c>
      <c r="CV18" s="326"/>
      <c r="CW18" s="299"/>
      <c r="CX18" s="299"/>
      <c r="CY18" s="299"/>
      <c r="CZ18" s="299"/>
      <c r="DF18" s="61">
        <v>1</v>
      </c>
      <c r="DG18" s="90">
        <v>1</v>
      </c>
      <c r="DH18" s="69">
        <v>42077</v>
      </c>
      <c r="DI18" s="61">
        <v>1</v>
      </c>
      <c r="DJ18" s="61" t="s">
        <v>496</v>
      </c>
      <c r="DK18" s="90">
        <v>1</v>
      </c>
      <c r="DL18" s="90">
        <v>0</v>
      </c>
      <c r="DM18" s="90"/>
      <c r="DN18" s="61"/>
      <c r="DO18" s="254">
        <v>0</v>
      </c>
      <c r="DP18" s="208">
        <v>1</v>
      </c>
      <c r="DQ18" s="208">
        <v>0</v>
      </c>
      <c r="DR18" s="208">
        <v>1</v>
      </c>
      <c r="DS18" s="208">
        <v>1</v>
      </c>
      <c r="DT18" s="212">
        <v>1</v>
      </c>
      <c r="DU18" s="208">
        <v>1</v>
      </c>
      <c r="DV18" s="208">
        <v>0</v>
      </c>
      <c r="DW18" s="208">
        <v>1</v>
      </c>
      <c r="DX18" s="208">
        <v>0</v>
      </c>
      <c r="DY18" s="208">
        <v>0</v>
      </c>
      <c r="DZ18" s="206">
        <v>0</v>
      </c>
      <c r="EC18" s="223">
        <v>1</v>
      </c>
      <c r="ED18" s="223">
        <v>2</v>
      </c>
      <c r="EE18" s="223">
        <v>35</v>
      </c>
      <c r="EF18" s="223"/>
      <c r="EH18" s="254" t="s">
        <v>381</v>
      </c>
      <c r="EI18" s="133" t="s">
        <v>381</v>
      </c>
      <c r="EJ18" s="225" t="s">
        <v>381</v>
      </c>
      <c r="EK18" s="225" t="s">
        <v>381</v>
      </c>
      <c r="EL18" s="225"/>
      <c r="EM18" s="225" t="s">
        <v>381</v>
      </c>
      <c r="EN18" s="225"/>
      <c r="EO18" s="133" t="s">
        <v>381</v>
      </c>
      <c r="EP18" s="267">
        <v>17</v>
      </c>
      <c r="EQ18" s="133"/>
      <c r="ER18" s="136"/>
      <c r="ES18" s="61">
        <v>165</v>
      </c>
      <c r="ET18" s="61">
        <v>105</v>
      </c>
      <c r="EU18" s="61">
        <v>60</v>
      </c>
      <c r="EV18" s="61">
        <v>0</v>
      </c>
      <c r="EW18" s="61"/>
      <c r="EX18" s="61">
        <v>9</v>
      </c>
      <c r="EY18" s="61">
        <v>8</v>
      </c>
      <c r="EZ18" s="61">
        <v>41</v>
      </c>
      <c r="FA18" s="61">
        <v>19</v>
      </c>
      <c r="FB18" s="61">
        <v>14</v>
      </c>
      <c r="FC18" s="61">
        <v>20</v>
      </c>
      <c r="FD18" s="61">
        <v>43</v>
      </c>
      <c r="FE18" s="61">
        <v>18</v>
      </c>
      <c r="FF18" s="61">
        <v>27</v>
      </c>
      <c r="FG18" s="61">
        <v>120</v>
      </c>
      <c r="FH18" s="61">
        <v>340</v>
      </c>
      <c r="FI18" s="91">
        <v>120</v>
      </c>
      <c r="FJ18" s="91">
        <v>340</v>
      </c>
      <c r="FK18" s="227">
        <v>70.400000000000006</v>
      </c>
      <c r="FL18" s="227">
        <v>33.874695726720802</v>
      </c>
      <c r="FM18" s="228">
        <v>99.2</v>
      </c>
      <c r="FN18" s="228">
        <v>23.700000000000003</v>
      </c>
      <c r="FO18" s="228">
        <v>47.732525796742941</v>
      </c>
      <c r="FP18" s="228">
        <v>11.403839328455724</v>
      </c>
      <c r="FQ18" s="228">
        <v>76.108870967741936</v>
      </c>
      <c r="FR18" s="228"/>
      <c r="FS18" s="193">
        <v>0</v>
      </c>
      <c r="FT18" s="230">
        <v>133.9</v>
      </c>
      <c r="FU18" s="230">
        <v>143.1</v>
      </c>
      <c r="FV18" s="230">
        <v>130</v>
      </c>
      <c r="FW18" s="229">
        <v>3.9</v>
      </c>
      <c r="FX18" s="229">
        <v>5.6</v>
      </c>
      <c r="FY18" s="229">
        <v>34.333333333333336</v>
      </c>
      <c r="FZ18" s="229">
        <v>0.93570929419986026</v>
      </c>
      <c r="GA18" s="133">
        <v>83.5</v>
      </c>
      <c r="GB18" s="129">
        <v>23.9</v>
      </c>
      <c r="GC18" s="238">
        <v>5.8</v>
      </c>
      <c r="GD18" s="238">
        <v>3.5</v>
      </c>
      <c r="GE18" s="238">
        <v>120.7</v>
      </c>
      <c r="GF18" s="238">
        <v>88.1</v>
      </c>
      <c r="GG18" s="238">
        <v>30.9</v>
      </c>
      <c r="GH18" s="133">
        <v>1</v>
      </c>
      <c r="GI18" s="133">
        <v>1</v>
      </c>
      <c r="GJ18" s="133">
        <v>1</v>
      </c>
      <c r="GK18" s="133">
        <v>0</v>
      </c>
      <c r="GL18" s="231">
        <v>22</v>
      </c>
      <c r="GM18" s="133">
        <v>0</v>
      </c>
      <c r="GN18" s="133">
        <v>0</v>
      </c>
      <c r="GO18" s="133">
        <v>0</v>
      </c>
      <c r="GP18" s="133">
        <v>0</v>
      </c>
      <c r="GQ18" s="61">
        <v>72.150000000000006</v>
      </c>
      <c r="GR18" s="106">
        <v>34.716751373336727</v>
      </c>
      <c r="GS18" s="111">
        <v>0.54982817869415801</v>
      </c>
      <c r="GT18" s="61">
        <v>0</v>
      </c>
      <c r="GU18" s="111">
        <v>0.51851851851851849</v>
      </c>
      <c r="GV18" s="62">
        <v>0</v>
      </c>
      <c r="GW18" s="106">
        <v>11.7</v>
      </c>
      <c r="GX18" s="61">
        <v>0</v>
      </c>
      <c r="GY18" s="106">
        <v>19</v>
      </c>
      <c r="GZ18" s="61">
        <v>0</v>
      </c>
      <c r="HA18" s="745">
        <v>37</v>
      </c>
      <c r="HB18" s="133">
        <v>19</v>
      </c>
      <c r="HC18" s="133">
        <v>0.81</v>
      </c>
      <c r="HD18" s="144">
        <v>1</v>
      </c>
      <c r="HE18" s="236">
        <v>104.81837299999999</v>
      </c>
      <c r="HF18" s="236">
        <v>110.059291</v>
      </c>
      <c r="HG18" s="144">
        <v>65.825571999999994</v>
      </c>
      <c r="HH18" s="236">
        <v>120.34686000000001</v>
      </c>
      <c r="HI18" s="125">
        <v>71.978482999999997</v>
      </c>
      <c r="HJ18" s="236">
        <v>29.410284999999998</v>
      </c>
      <c r="HK18" s="144">
        <v>17.590053000000001</v>
      </c>
      <c r="HL18" s="236">
        <v>90.936576000000002</v>
      </c>
      <c r="HM18" s="144">
        <v>54.38843</v>
      </c>
      <c r="HN18" s="236">
        <v>75.562066999999999</v>
      </c>
      <c r="HO18" s="144">
        <v>7.002116</v>
      </c>
      <c r="HP18" s="144">
        <v>4.1879090000000003</v>
      </c>
      <c r="HQ18" s="236">
        <v>185.32010399999999</v>
      </c>
      <c r="HR18" s="144">
        <v>110.838455</v>
      </c>
      <c r="HS18" s="236">
        <v>64.504080999999999</v>
      </c>
      <c r="HT18" s="144">
        <v>38.579369</v>
      </c>
      <c r="HU18" s="236">
        <v>120.816023</v>
      </c>
      <c r="HV18" s="144">
        <v>72.259085999999996</v>
      </c>
      <c r="HW18" s="236">
        <v>65.193155000000004</v>
      </c>
      <c r="HX18" s="144">
        <v>0</v>
      </c>
      <c r="HY18" s="237">
        <v>0.91451734594487966</v>
      </c>
      <c r="HZ18" s="238">
        <v>29.1</v>
      </c>
      <c r="IA18" s="237">
        <v>7.2</v>
      </c>
      <c r="IB18" s="237">
        <v>29.6</v>
      </c>
      <c r="IC18" s="237">
        <v>6.7</v>
      </c>
      <c r="ID18" s="237">
        <v>30.8</v>
      </c>
      <c r="IE18" s="237">
        <v>6.3</v>
      </c>
      <c r="IF18" s="237">
        <v>100.17297777777779</v>
      </c>
      <c r="IG18" s="237">
        <v>48.200698043491286</v>
      </c>
      <c r="IH18" s="133"/>
      <c r="II18" s="161">
        <v>0.28999999999999998</v>
      </c>
      <c r="IJ18" s="61">
        <v>1118</v>
      </c>
      <c r="IK18" s="61">
        <v>947</v>
      </c>
      <c r="IL18" s="61">
        <v>1118</v>
      </c>
      <c r="IM18" s="61">
        <v>1144</v>
      </c>
      <c r="IN18" s="61"/>
      <c r="IO18" s="61">
        <v>1163</v>
      </c>
      <c r="IP18" s="61"/>
      <c r="IQ18" s="106">
        <v>1098</v>
      </c>
      <c r="IR18" s="61">
        <v>1801</v>
      </c>
      <c r="IS18" s="61"/>
      <c r="IT18" s="61"/>
      <c r="IU18" s="61"/>
      <c r="IV18" s="61"/>
      <c r="IW18" s="61">
        <v>388</v>
      </c>
      <c r="IX18" s="61">
        <v>292</v>
      </c>
      <c r="IY18" s="61"/>
      <c r="IZ18" s="106">
        <v>340</v>
      </c>
      <c r="JA18" s="61">
        <v>205</v>
      </c>
      <c r="JB18" s="240">
        <v>33.348859347688844</v>
      </c>
      <c r="JC18" s="241">
        <v>1</v>
      </c>
      <c r="JD18" s="90">
        <v>1</v>
      </c>
      <c r="JE18" s="261">
        <v>0</v>
      </c>
      <c r="JF18" s="261">
        <v>0</v>
      </c>
      <c r="JG18" s="261"/>
      <c r="JH18" s="90">
        <v>0</v>
      </c>
      <c r="JI18" s="90">
        <v>2</v>
      </c>
      <c r="JJ18" s="90">
        <v>0</v>
      </c>
      <c r="JK18" s="90"/>
      <c r="JL18" s="61"/>
      <c r="JM18" s="283"/>
      <c r="JN18" s="198">
        <v>17</v>
      </c>
      <c r="JO18" s="244">
        <v>42255</v>
      </c>
      <c r="JP18" s="69">
        <v>43229</v>
      </c>
      <c r="JQ18" s="201">
        <v>0</v>
      </c>
      <c r="JR18" s="69">
        <v>43229</v>
      </c>
      <c r="JS18" s="245">
        <v>32</v>
      </c>
      <c r="JT18" s="243">
        <v>0</v>
      </c>
      <c r="JU18" s="69">
        <v>43229</v>
      </c>
      <c r="JV18" s="245">
        <v>32</v>
      </c>
      <c r="JW18" s="243">
        <v>0</v>
      </c>
      <c r="JX18" s="246">
        <v>43229</v>
      </c>
      <c r="JY18" s="245">
        <v>32</v>
      </c>
      <c r="JZ18" s="245">
        <v>32</v>
      </c>
      <c r="KA18" s="245">
        <v>974</v>
      </c>
      <c r="KB18" s="247"/>
      <c r="KC18" s="245"/>
      <c r="KD18" s="248"/>
      <c r="KE18" s="63">
        <v>0</v>
      </c>
      <c r="KF18" s="263">
        <v>1</v>
      </c>
      <c r="KG18" s="263" t="s">
        <v>390</v>
      </c>
      <c r="KH18" s="250">
        <v>95.6</v>
      </c>
      <c r="KI18" s="250">
        <v>33.1</v>
      </c>
      <c r="KJ18" s="250">
        <v>65.3</v>
      </c>
      <c r="KK18" s="251">
        <v>-22.5</v>
      </c>
      <c r="KL18" s="250">
        <v>-17.399999999999999</v>
      </c>
      <c r="KM18" s="250">
        <v>86.9</v>
      </c>
      <c r="KN18" s="250">
        <v>48</v>
      </c>
      <c r="KO18" s="250">
        <v>5.7</v>
      </c>
      <c r="KP18" s="250">
        <v>1</v>
      </c>
      <c r="KQ18" s="250">
        <v>0</v>
      </c>
      <c r="KR18" s="92"/>
      <c r="KS18" s="93">
        <v>0.54982817869415801</v>
      </c>
      <c r="KT18" s="264">
        <v>68</v>
      </c>
      <c r="KU18" s="265">
        <v>54.4</v>
      </c>
      <c r="KV18" s="264">
        <v>-28.83</v>
      </c>
      <c r="KW18" s="265">
        <v>-30.9</v>
      </c>
      <c r="KX18" s="265">
        <v>-30.9</v>
      </c>
      <c r="KY18" s="265">
        <v>361</v>
      </c>
      <c r="KZ18" s="265">
        <v>-23.6</v>
      </c>
      <c r="LA18" s="265">
        <v>-23.6</v>
      </c>
      <c r="LB18" s="265">
        <v>361</v>
      </c>
      <c r="LC18" s="265">
        <v>-27.2</v>
      </c>
      <c r="LD18" s="265">
        <v>-27.2</v>
      </c>
      <c r="LE18" s="265">
        <v>361</v>
      </c>
      <c r="LF18" s="118">
        <v>42077</v>
      </c>
      <c r="LG18" s="454">
        <v>0</v>
      </c>
      <c r="LH18" s="454"/>
      <c r="LI18" s="455">
        <v>68</v>
      </c>
      <c r="LJ18" s="455">
        <v>27.27</v>
      </c>
      <c r="LK18" s="455">
        <v>-28.47</v>
      </c>
      <c r="LL18" s="455">
        <v>-28.7</v>
      </c>
      <c r="LM18" s="455">
        <v>-28.7</v>
      </c>
      <c r="LN18" s="455">
        <v>341</v>
      </c>
      <c r="LO18" s="455">
        <v>-24.4</v>
      </c>
      <c r="LP18" s="455">
        <v>-24.4</v>
      </c>
      <c r="LQ18" s="455">
        <v>361</v>
      </c>
      <c r="LR18" s="455">
        <v>-26.6</v>
      </c>
      <c r="LS18" s="455">
        <v>-26.6</v>
      </c>
      <c r="LT18" s="455">
        <v>341</v>
      </c>
      <c r="LU18" s="500">
        <v>57.9</v>
      </c>
      <c r="LV18" s="693">
        <v>-33.47</v>
      </c>
      <c r="LW18" s="500">
        <v>-16.2</v>
      </c>
      <c r="LX18" s="500">
        <v>1</v>
      </c>
      <c r="LY18" s="500">
        <v>-21.5</v>
      </c>
      <c r="LZ18" s="500">
        <v>1</v>
      </c>
      <c r="MA18" s="690">
        <v>65.193155000000004</v>
      </c>
      <c r="MB18" s="455"/>
      <c r="MD18" s="253">
        <v>23</v>
      </c>
      <c r="ME18" s="274"/>
      <c r="MF18" s="581">
        <v>17</v>
      </c>
      <c r="MG18" s="135">
        <v>42186</v>
      </c>
      <c r="MJ18" s="584">
        <v>159.4128</v>
      </c>
      <c r="MR18" s="135"/>
      <c r="MS18" s="585"/>
      <c r="MT18" s="585"/>
      <c r="MU18" s="133">
        <v>0</v>
      </c>
      <c r="MV18" s="585"/>
      <c r="MW18" s="585"/>
      <c r="MX18" s="585"/>
      <c r="MY18" s="585"/>
      <c r="MZ18" s="585"/>
      <c r="NA18" s="238">
        <v>6339</v>
      </c>
      <c r="NB18" s="133">
        <v>23</v>
      </c>
      <c r="NC18" s="238">
        <v>6</v>
      </c>
      <c r="NE18" s="876">
        <v>17</v>
      </c>
      <c r="NF18" s="877">
        <v>8.2158727029036704</v>
      </c>
      <c r="NG18" s="877">
        <v>7.6542779952612401</v>
      </c>
      <c r="NH18" s="877">
        <v>4.6455863859136102</v>
      </c>
      <c r="NI18" s="877">
        <v>2.6712933724815802</v>
      </c>
      <c r="NJ18" s="877">
        <v>7.3810237471095599</v>
      </c>
      <c r="NK18" s="877">
        <v>8.0227007042442295</v>
      </c>
      <c r="NL18" s="877">
        <v>7.9070709212185104</v>
      </c>
      <c r="NM18" s="877">
        <v>7.6486092451745398</v>
      </c>
      <c r="NN18" s="877">
        <v>5.94906796585291</v>
      </c>
      <c r="NO18" s="877">
        <v>1.38956681176273</v>
      </c>
      <c r="NP18" s="877">
        <v>6.2387868595871199</v>
      </c>
      <c r="NQ18" s="877">
        <v>6.7110818623066999</v>
      </c>
      <c r="NR18" s="877">
        <v>7.5835341268895204</v>
      </c>
      <c r="NS18" s="877">
        <v>4.3398500028846199</v>
      </c>
      <c r="NT18" s="877">
        <v>6.0024775036062401</v>
      </c>
      <c r="NU18" s="877">
        <v>7.7533504806437197</v>
      </c>
      <c r="NV18" s="877">
        <v>6.3824943402931202</v>
      </c>
      <c r="NW18" s="877">
        <v>6.2605902747310003</v>
      </c>
      <c r="NX18" s="877">
        <v>5.9724629072021402</v>
      </c>
      <c r="NY18" s="877">
        <v>5.6670405590229898</v>
      </c>
      <c r="NZ18" s="877">
        <v>7.7528154803906597</v>
      </c>
      <c r="OA18" s="877">
        <v>-1.9378782880922001</v>
      </c>
      <c r="OB18" s="877">
        <v>11.0246064142669</v>
      </c>
      <c r="OC18" s="877">
        <v>1.62760683812965</v>
      </c>
      <c r="OD18" s="877">
        <v>6.9776233814329496</v>
      </c>
      <c r="OE18" s="877">
        <v>6.94192792470872</v>
      </c>
      <c r="OF18" s="877">
        <v>5.3273280826299496</v>
      </c>
      <c r="OG18" s="877">
        <v>10.6390060007598</v>
      </c>
      <c r="OH18" s="877">
        <v>3.18903382439002</v>
      </c>
      <c r="OI18" s="877">
        <v>7.0571253042715201</v>
      </c>
      <c r="OJ18" s="877">
        <v>4.3412741836921702</v>
      </c>
      <c r="OK18" s="877">
        <v>3.5818806964882399</v>
      </c>
      <c r="OL18" s="877">
        <v>8.9155016695251508</v>
      </c>
      <c r="OM18" s="877">
        <v>9.39699957613729</v>
      </c>
    </row>
    <row r="19" spans="1:403" s="221" customFormat="1" ht="15.75" customHeight="1" x14ac:dyDescent="0.25">
      <c r="A19" s="455">
        <v>18</v>
      </c>
      <c r="B19" s="221">
        <v>0</v>
      </c>
      <c r="C19" s="221">
        <v>0</v>
      </c>
      <c r="D19" s="206">
        <v>2</v>
      </c>
      <c r="E19" s="267">
        <v>18</v>
      </c>
      <c r="F19" s="896">
        <v>18</v>
      </c>
      <c r="G19" s="61">
        <v>18</v>
      </c>
      <c r="H19" s="898"/>
      <c r="I19" s="167" t="s">
        <v>497</v>
      </c>
      <c r="J19" s="639" t="s">
        <v>498</v>
      </c>
      <c r="K19" s="284">
        <v>17994</v>
      </c>
      <c r="L19" s="256">
        <v>66</v>
      </c>
      <c r="M19" s="342">
        <v>100</v>
      </c>
      <c r="N19" s="342">
        <v>166</v>
      </c>
      <c r="O19" s="342">
        <v>36.289737262302225</v>
      </c>
      <c r="P19" s="210">
        <v>2.0698777087244067</v>
      </c>
      <c r="Q19" s="208">
        <v>1</v>
      </c>
      <c r="R19" s="61">
        <v>160</v>
      </c>
      <c r="S19" s="61">
        <v>100</v>
      </c>
      <c r="T19" s="61">
        <v>0</v>
      </c>
      <c r="U19" s="62">
        <v>2</v>
      </c>
      <c r="V19" s="325">
        <v>1</v>
      </c>
      <c r="W19" s="325">
        <v>2</v>
      </c>
      <c r="X19" s="325">
        <v>1</v>
      </c>
      <c r="Y19" s="335">
        <v>0</v>
      </c>
      <c r="Z19" s="325">
        <v>0</v>
      </c>
      <c r="AA19" s="325">
        <v>0</v>
      </c>
      <c r="AB19" s="329">
        <v>0</v>
      </c>
      <c r="AC19" s="328">
        <v>0</v>
      </c>
      <c r="AD19" s="61"/>
      <c r="AE19" s="61"/>
      <c r="AF19" s="61"/>
      <c r="AG19" s="592">
        <v>119</v>
      </c>
      <c r="AH19" s="602">
        <v>1.28</v>
      </c>
      <c r="AI19" s="603">
        <v>42</v>
      </c>
      <c r="AJ19" s="603">
        <v>0</v>
      </c>
      <c r="AK19" s="602">
        <v>13.2</v>
      </c>
      <c r="AL19" s="603">
        <v>40</v>
      </c>
      <c r="AM19" s="603"/>
      <c r="AN19" s="605">
        <v>133.19999999999999</v>
      </c>
      <c r="AO19" s="214">
        <v>4.8918517581062888</v>
      </c>
      <c r="AP19" s="212">
        <v>188</v>
      </c>
      <c r="AQ19" s="212">
        <v>94</v>
      </c>
      <c r="AR19" s="212">
        <v>52</v>
      </c>
      <c r="AS19" s="212"/>
      <c r="AT19" s="215">
        <v>2.11</v>
      </c>
      <c r="AU19" s="212">
        <v>398</v>
      </c>
      <c r="AV19" s="556">
        <v>42318</v>
      </c>
      <c r="AW19" s="557">
        <v>42270</v>
      </c>
      <c r="AX19" s="211">
        <v>1.28</v>
      </c>
      <c r="AY19" s="211">
        <v>96</v>
      </c>
      <c r="AZ19" s="211"/>
      <c r="BA19" s="602">
        <v>140</v>
      </c>
      <c r="BB19" s="558"/>
      <c r="BC19" s="287"/>
      <c r="BD19" s="217">
        <v>1070</v>
      </c>
      <c r="BE19" s="287"/>
      <c r="BF19" s="288"/>
      <c r="BG19" s="287"/>
      <c r="BH19" s="68"/>
      <c r="BI19" s="219"/>
      <c r="BJ19" s="219"/>
      <c r="BK19" s="219"/>
      <c r="BP19" s="400"/>
      <c r="BU19" s="69">
        <v>42270</v>
      </c>
      <c r="BV19" s="61" t="s">
        <v>499</v>
      </c>
      <c r="BW19" s="61">
        <v>0</v>
      </c>
      <c r="BX19" s="61">
        <v>0</v>
      </c>
      <c r="BY19" s="61"/>
      <c r="BZ19" s="61">
        <v>1</v>
      </c>
      <c r="CA19" s="61"/>
      <c r="CB19" s="61">
        <v>0</v>
      </c>
      <c r="CC19" s="61"/>
      <c r="CD19" s="208">
        <v>0</v>
      </c>
      <c r="CE19" s="220">
        <v>0</v>
      </c>
      <c r="CF19" s="220">
        <v>0</v>
      </c>
      <c r="CG19" s="220">
        <v>0</v>
      </c>
      <c r="CH19" s="220">
        <v>1</v>
      </c>
      <c r="CI19" s="220">
        <v>0</v>
      </c>
      <c r="CJ19" s="220">
        <v>0</v>
      </c>
      <c r="CK19" s="114">
        <v>1</v>
      </c>
      <c r="CL19" s="114">
        <v>0</v>
      </c>
      <c r="CM19" s="114">
        <v>0</v>
      </c>
      <c r="CN19" s="114">
        <v>0</v>
      </c>
      <c r="CO19" s="114">
        <v>0</v>
      </c>
      <c r="CP19" s="114">
        <v>0</v>
      </c>
      <c r="CQ19" s="326">
        <v>0</v>
      </c>
      <c r="CR19" s="326">
        <v>1</v>
      </c>
      <c r="CS19" s="326">
        <v>0</v>
      </c>
      <c r="CT19" s="326">
        <v>0</v>
      </c>
      <c r="CU19" s="326">
        <v>0</v>
      </c>
      <c r="CV19" s="326">
        <v>1</v>
      </c>
      <c r="CW19" s="299"/>
      <c r="CX19" s="299"/>
      <c r="CY19" s="299"/>
      <c r="CZ19" s="299"/>
      <c r="DF19" s="61">
        <v>0</v>
      </c>
      <c r="DG19" s="90">
        <v>1</v>
      </c>
      <c r="DH19" s="69">
        <v>42271</v>
      </c>
      <c r="DI19" s="61">
        <v>0</v>
      </c>
      <c r="DJ19" s="61"/>
      <c r="DK19" s="90">
        <v>1</v>
      </c>
      <c r="DL19" s="90">
        <v>0</v>
      </c>
      <c r="DM19" s="90"/>
      <c r="DN19" s="61"/>
      <c r="DO19" s="254">
        <v>1</v>
      </c>
      <c r="DP19" s="208">
        <v>0</v>
      </c>
      <c r="DQ19" s="208">
        <v>0</v>
      </c>
      <c r="DR19" s="208">
        <v>0</v>
      </c>
      <c r="DS19" s="208">
        <v>1</v>
      </c>
      <c r="DT19" s="212">
        <v>1</v>
      </c>
      <c r="DU19" s="208">
        <v>1</v>
      </c>
      <c r="DV19" s="208">
        <v>0</v>
      </c>
      <c r="DW19" s="208">
        <v>0</v>
      </c>
      <c r="DX19" s="208">
        <v>0</v>
      </c>
      <c r="DY19" s="208">
        <v>0</v>
      </c>
      <c r="DZ19" s="206">
        <v>0</v>
      </c>
      <c r="EC19" s="223">
        <v>1</v>
      </c>
      <c r="ED19" s="223">
        <v>2</v>
      </c>
      <c r="EE19" s="223">
        <v>42</v>
      </c>
      <c r="EF19" s="223"/>
      <c r="EH19" s="258">
        <v>42318</v>
      </c>
      <c r="EI19" s="133">
        <v>1.17</v>
      </c>
      <c r="EJ19" s="225">
        <v>55</v>
      </c>
      <c r="EK19" s="225">
        <v>79</v>
      </c>
      <c r="EL19" s="225"/>
      <c r="EM19" s="225">
        <v>82</v>
      </c>
      <c r="EN19" s="225">
        <v>48</v>
      </c>
      <c r="EO19" s="133" t="s">
        <v>500</v>
      </c>
      <c r="EP19" s="267">
        <v>18</v>
      </c>
      <c r="EQ19" s="135">
        <v>42353</v>
      </c>
      <c r="ER19" s="136" t="s">
        <v>383</v>
      </c>
      <c r="ES19" s="61">
        <v>160</v>
      </c>
      <c r="ET19" s="61">
        <v>100</v>
      </c>
      <c r="EU19" s="61">
        <v>63</v>
      </c>
      <c r="EV19" s="61">
        <v>0</v>
      </c>
      <c r="EW19" s="61"/>
      <c r="EX19" s="61">
        <v>10</v>
      </c>
      <c r="EY19" s="61">
        <v>7</v>
      </c>
      <c r="EZ19" s="61">
        <v>44</v>
      </c>
      <c r="FA19" s="61">
        <v>27</v>
      </c>
      <c r="FB19" s="61">
        <v>15</v>
      </c>
      <c r="FC19" s="61">
        <v>15</v>
      </c>
      <c r="FD19" s="61">
        <v>32</v>
      </c>
      <c r="FE19" s="133">
        <v>21</v>
      </c>
      <c r="FF19" s="133">
        <v>33</v>
      </c>
      <c r="FG19" s="133">
        <v>120</v>
      </c>
      <c r="FH19" s="133">
        <v>295</v>
      </c>
      <c r="FI19" s="91">
        <v>120</v>
      </c>
      <c r="FJ19" s="91">
        <v>295</v>
      </c>
      <c r="FK19" s="227">
        <v>56.849999999999994</v>
      </c>
      <c r="FL19" s="227">
        <v>27.465390713847857</v>
      </c>
      <c r="FM19" s="228">
        <v>120.15</v>
      </c>
      <c r="FN19" s="228">
        <v>45.55</v>
      </c>
      <c r="FO19" s="228">
        <v>58.046907550902731</v>
      </c>
      <c r="FP19" s="228">
        <v>22.006130994120841</v>
      </c>
      <c r="FQ19" s="228">
        <v>62.089055347482315</v>
      </c>
      <c r="FR19" s="228"/>
      <c r="FS19" s="193">
        <v>0</v>
      </c>
      <c r="FT19" s="230">
        <v>72.2</v>
      </c>
      <c r="FU19" s="230">
        <v>82.1</v>
      </c>
      <c r="FV19" s="230">
        <v>140</v>
      </c>
      <c r="FW19" s="229">
        <v>6.1</v>
      </c>
      <c r="FX19" s="229">
        <v>10.1</v>
      </c>
      <c r="FY19" s="229">
        <v>11.836065573770494</v>
      </c>
      <c r="FZ19" s="229">
        <v>0.87941534713763714</v>
      </c>
      <c r="GA19" s="133">
        <v>42.4</v>
      </c>
      <c r="GB19" s="129">
        <v>19.8</v>
      </c>
      <c r="GC19" s="238">
        <v>7.3</v>
      </c>
      <c r="GD19" s="238">
        <v>3.8</v>
      </c>
      <c r="GE19" s="238">
        <v>134.80000000000001</v>
      </c>
      <c r="GF19" s="238">
        <v>91.3</v>
      </c>
      <c r="GG19" s="238">
        <v>28.4</v>
      </c>
      <c r="GH19" s="133">
        <v>0</v>
      </c>
      <c r="GI19" s="133">
        <v>0</v>
      </c>
      <c r="GJ19" s="133">
        <v>1</v>
      </c>
      <c r="GK19" s="133">
        <v>0</v>
      </c>
      <c r="GL19" s="231">
        <v>10</v>
      </c>
      <c r="GM19" s="133">
        <v>0</v>
      </c>
      <c r="GN19" s="133">
        <v>0</v>
      </c>
      <c r="GO19" s="133">
        <v>0</v>
      </c>
      <c r="GP19" s="133">
        <v>0</v>
      </c>
      <c r="GQ19" s="61">
        <v>19.450000000000003</v>
      </c>
      <c r="GR19" s="106">
        <v>9.3966904025389777</v>
      </c>
      <c r="GS19" s="111">
        <v>0.50226244343891402</v>
      </c>
      <c r="GT19" s="61">
        <v>0</v>
      </c>
      <c r="GU19" s="111">
        <v>0.62962962962962965</v>
      </c>
      <c r="GV19" s="62">
        <v>1</v>
      </c>
      <c r="GW19" s="106">
        <v>12</v>
      </c>
      <c r="GX19" s="61">
        <v>0</v>
      </c>
      <c r="GY19" s="106">
        <v>19</v>
      </c>
      <c r="GZ19" s="61">
        <v>0</v>
      </c>
      <c r="HA19" s="745">
        <v>15</v>
      </c>
      <c r="HB19" s="133">
        <v>0</v>
      </c>
      <c r="HC19" s="133">
        <v>0.51</v>
      </c>
      <c r="HD19" s="144">
        <v>1</v>
      </c>
      <c r="HE19" s="236">
        <v>92.413865999999999</v>
      </c>
      <c r="HF19" s="236">
        <v>97.034559999999999</v>
      </c>
      <c r="HG19" s="144">
        <v>44.548358999999998</v>
      </c>
      <c r="HH19" s="236">
        <v>110.00121900000001</v>
      </c>
      <c r="HI19" s="125">
        <v>50.501325000000001</v>
      </c>
      <c r="HJ19" s="236">
        <v>42.749758</v>
      </c>
      <c r="HK19" s="144">
        <v>19.626321999999998</v>
      </c>
      <c r="HL19" s="236">
        <v>67.251461000000006</v>
      </c>
      <c r="HM19" s="144">
        <v>30.875001999999999</v>
      </c>
      <c r="HN19" s="236">
        <v>61.137014999999998</v>
      </c>
      <c r="HO19" s="144">
        <v>5.8508769999999997</v>
      </c>
      <c r="HP19" s="144">
        <v>2.6861250000000001</v>
      </c>
      <c r="HQ19" s="236">
        <v>104.724602</v>
      </c>
      <c r="HR19" s="144">
        <v>48.078840999999997</v>
      </c>
      <c r="HS19" s="236">
        <v>39.889629999999997</v>
      </c>
      <c r="HT19" s="144">
        <v>18.313244000000001</v>
      </c>
      <c r="HU19" s="236">
        <v>64.834971999999993</v>
      </c>
      <c r="HV19" s="144">
        <v>29.765597</v>
      </c>
      <c r="HW19" s="236">
        <v>61.909972000000003</v>
      </c>
      <c r="HX19" s="144">
        <v>0</v>
      </c>
      <c r="HY19" s="237">
        <v>0.88212258811422806</v>
      </c>
      <c r="HZ19" s="238">
        <v>17.8</v>
      </c>
      <c r="IA19" s="237">
        <v>4.7</v>
      </c>
      <c r="IB19" s="237">
        <v>17.5</v>
      </c>
      <c r="IC19" s="237">
        <v>4.5999999999999996</v>
      </c>
      <c r="ID19" s="237">
        <v>17.600000000000001</v>
      </c>
      <c r="IE19" s="237">
        <v>5.2</v>
      </c>
      <c r="IF19" s="237">
        <v>55.495602836879435</v>
      </c>
      <c r="IG19" s="237">
        <v>26.81105391056143</v>
      </c>
      <c r="IH19" s="133"/>
      <c r="II19" s="161">
        <v>0.4</v>
      </c>
      <c r="IJ19" s="161">
        <v>1180</v>
      </c>
      <c r="IK19" s="161">
        <v>1146</v>
      </c>
      <c r="IL19" s="161">
        <v>1168</v>
      </c>
      <c r="IM19" s="161">
        <v>1206</v>
      </c>
      <c r="IN19" s="161">
        <v>1126</v>
      </c>
      <c r="IO19" s="161">
        <v>1020</v>
      </c>
      <c r="IP19" s="161"/>
      <c r="IQ19" s="106">
        <v>1141</v>
      </c>
      <c r="IR19" s="161">
        <v>1598</v>
      </c>
      <c r="IS19" s="161">
        <v>340</v>
      </c>
      <c r="IT19" s="161">
        <v>336</v>
      </c>
      <c r="IU19" s="161">
        <v>365</v>
      </c>
      <c r="IV19" s="161">
        <v>345</v>
      </c>
      <c r="IW19" s="161">
        <v>223</v>
      </c>
      <c r="IX19" s="161">
        <v>309</v>
      </c>
      <c r="IY19" s="161"/>
      <c r="IZ19" s="106">
        <v>319.66666666666669</v>
      </c>
      <c r="JA19" s="161">
        <v>231</v>
      </c>
      <c r="JB19" s="240">
        <v>36.48446166912742</v>
      </c>
      <c r="JC19" s="241">
        <v>1</v>
      </c>
      <c r="JD19" s="90">
        <v>1</v>
      </c>
      <c r="JE19" s="261">
        <v>1</v>
      </c>
      <c r="JF19" s="261">
        <v>0</v>
      </c>
      <c r="JG19" s="261"/>
      <c r="JH19" s="90">
        <v>0</v>
      </c>
      <c r="JI19" s="90">
        <v>2</v>
      </c>
      <c r="JJ19" s="90">
        <v>0</v>
      </c>
      <c r="JK19" s="90"/>
      <c r="JL19" s="61"/>
      <c r="JM19" s="283"/>
      <c r="JN19" s="198">
        <v>18</v>
      </c>
      <c r="JO19" s="244">
        <v>42318</v>
      </c>
      <c r="JP19" s="69">
        <v>43353</v>
      </c>
      <c r="JQ19" s="201">
        <v>0</v>
      </c>
      <c r="JR19" s="69">
        <v>43353</v>
      </c>
      <c r="JS19" s="245">
        <v>34</v>
      </c>
      <c r="JT19" s="243">
        <v>0</v>
      </c>
      <c r="JU19" s="69">
        <v>43353</v>
      </c>
      <c r="JV19" s="245">
        <v>34</v>
      </c>
      <c r="JW19" s="243">
        <v>0</v>
      </c>
      <c r="JX19" s="246">
        <v>43353</v>
      </c>
      <c r="JY19" s="245">
        <v>34</v>
      </c>
      <c r="JZ19" s="245">
        <v>34</v>
      </c>
      <c r="KA19" s="245">
        <v>1035</v>
      </c>
      <c r="KB19" s="247"/>
      <c r="KC19" s="245"/>
      <c r="KD19" s="248"/>
      <c r="KE19" s="63">
        <v>0</v>
      </c>
      <c r="KF19" s="263">
        <v>1</v>
      </c>
      <c r="KG19" s="263" t="s">
        <v>390</v>
      </c>
      <c r="KH19" s="250">
        <v>134.52000000000001</v>
      </c>
      <c r="KI19" s="250">
        <v>59.83</v>
      </c>
      <c r="KJ19" s="250">
        <v>55.4</v>
      </c>
      <c r="KK19" s="251">
        <v>-19.829999999999998</v>
      </c>
      <c r="KL19" s="250">
        <v>-16.760000000000002</v>
      </c>
      <c r="KM19" s="250">
        <v>63.05</v>
      </c>
      <c r="KN19" s="250">
        <v>24.6</v>
      </c>
      <c r="KO19" s="250">
        <v>3.8</v>
      </c>
      <c r="KP19" s="250"/>
      <c r="KQ19" s="250">
        <v>0</v>
      </c>
      <c r="KR19" s="92"/>
      <c r="KS19" s="93">
        <v>0.50226244343891402</v>
      </c>
      <c r="KT19" s="264">
        <v>36</v>
      </c>
      <c r="KU19" s="265">
        <v>42.5</v>
      </c>
      <c r="KV19" s="264">
        <v>-22.66</v>
      </c>
      <c r="KW19" s="265">
        <v>-28.2</v>
      </c>
      <c r="KX19" s="265">
        <v>-28.2</v>
      </c>
      <c r="KY19" s="265">
        <v>321</v>
      </c>
      <c r="KZ19" s="265">
        <v>-16.600000000000001</v>
      </c>
      <c r="LA19" s="265">
        <v>-16</v>
      </c>
      <c r="LB19" s="265">
        <v>321</v>
      </c>
      <c r="LC19" s="265">
        <v>-22.4</v>
      </c>
      <c r="LD19" s="265">
        <v>-22.1</v>
      </c>
      <c r="LE19" s="265">
        <v>321</v>
      </c>
      <c r="LF19" s="118">
        <v>42353</v>
      </c>
      <c r="LG19" s="454">
        <v>0</v>
      </c>
      <c r="LH19" s="454"/>
      <c r="LI19" s="455">
        <v>36</v>
      </c>
      <c r="LJ19" s="455">
        <v>47.46</v>
      </c>
      <c r="LK19" s="455">
        <v>-26.26</v>
      </c>
      <c r="LL19" s="455">
        <v>-34.6</v>
      </c>
      <c r="LM19" s="455">
        <v>-34.6</v>
      </c>
      <c r="LN19" s="455">
        <v>341</v>
      </c>
      <c r="LO19" s="455">
        <v>-26.6</v>
      </c>
      <c r="LP19" s="455">
        <v>-26.6</v>
      </c>
      <c r="LQ19" s="455">
        <v>341</v>
      </c>
      <c r="LR19" s="455">
        <v>-30.6</v>
      </c>
      <c r="LS19" s="455">
        <v>-30.6</v>
      </c>
      <c r="LT19" s="455">
        <v>341</v>
      </c>
      <c r="LU19" s="500">
        <v>45.66</v>
      </c>
      <c r="LV19" s="693">
        <v>-22.54</v>
      </c>
      <c r="LW19" s="500"/>
      <c r="LX19" s="500"/>
      <c r="LY19" s="500">
        <v>-18.100000000000001</v>
      </c>
      <c r="LZ19" s="500">
        <v>2</v>
      </c>
      <c r="MA19" s="690">
        <v>61.909972000000003</v>
      </c>
      <c r="MB19" s="455"/>
      <c r="MD19" s="253">
        <v>22</v>
      </c>
      <c r="ME19" s="274"/>
      <c r="MF19" s="581">
        <v>18</v>
      </c>
      <c r="MG19" s="135">
        <v>42270</v>
      </c>
      <c r="MJ19" s="586"/>
      <c r="MR19" s="135">
        <v>42007</v>
      </c>
      <c r="MS19" s="238">
        <v>7.2</v>
      </c>
      <c r="MT19" s="585"/>
      <c r="MU19" s="133">
        <v>1</v>
      </c>
      <c r="MV19" s="133">
        <v>0</v>
      </c>
      <c r="MW19" s="133">
        <v>0</v>
      </c>
      <c r="MX19" s="133">
        <v>1</v>
      </c>
      <c r="MY19" s="133">
        <v>0</v>
      </c>
      <c r="MZ19" s="238">
        <v>1</v>
      </c>
      <c r="NA19" s="238">
        <v>133.19999999999999</v>
      </c>
      <c r="NB19" s="133">
        <v>22</v>
      </c>
      <c r="NC19" s="238">
        <v>7</v>
      </c>
      <c r="NE19" s="876" t="s">
        <v>64</v>
      </c>
      <c r="NF19" s="877" t="s">
        <v>64</v>
      </c>
      <c r="NG19" s="877" t="s">
        <v>64</v>
      </c>
      <c r="NH19" s="877" t="s">
        <v>64</v>
      </c>
      <c r="NI19" s="877" t="s">
        <v>64</v>
      </c>
      <c r="NJ19" s="877" t="s">
        <v>64</v>
      </c>
      <c r="NK19" s="877" t="s">
        <v>64</v>
      </c>
      <c r="NL19" s="877" t="s">
        <v>64</v>
      </c>
      <c r="NM19" s="877" t="s">
        <v>64</v>
      </c>
      <c r="NN19" s="877" t="s">
        <v>64</v>
      </c>
      <c r="NO19" s="877" t="s">
        <v>64</v>
      </c>
      <c r="NP19" s="877" t="s">
        <v>64</v>
      </c>
      <c r="NQ19" s="877" t="s">
        <v>64</v>
      </c>
      <c r="NR19" s="877" t="s">
        <v>64</v>
      </c>
      <c r="NS19" s="877" t="s">
        <v>64</v>
      </c>
      <c r="NT19" s="877" t="s">
        <v>64</v>
      </c>
      <c r="NU19" s="877" t="s">
        <v>64</v>
      </c>
      <c r="NV19" s="877" t="s">
        <v>64</v>
      </c>
      <c r="NW19" s="877" t="s">
        <v>64</v>
      </c>
      <c r="NX19" s="877" t="s">
        <v>64</v>
      </c>
      <c r="NY19" s="877" t="s">
        <v>64</v>
      </c>
      <c r="NZ19" s="877" t="s">
        <v>64</v>
      </c>
      <c r="OA19" s="877" t="s">
        <v>64</v>
      </c>
      <c r="OB19" s="877" t="s">
        <v>64</v>
      </c>
      <c r="OC19" s="877" t="s">
        <v>64</v>
      </c>
      <c r="OD19" s="877" t="s">
        <v>64</v>
      </c>
      <c r="OE19" s="877" t="s">
        <v>64</v>
      </c>
      <c r="OF19" s="877" t="s">
        <v>64</v>
      </c>
      <c r="OG19" s="877" t="s">
        <v>64</v>
      </c>
      <c r="OH19" s="877" t="s">
        <v>64</v>
      </c>
      <c r="OI19" s="877" t="s">
        <v>64</v>
      </c>
      <c r="OJ19" s="877" t="s">
        <v>64</v>
      </c>
      <c r="OK19" s="877" t="s">
        <v>64</v>
      </c>
      <c r="OL19" s="877" t="s">
        <v>64</v>
      </c>
      <c r="OM19" s="877" t="s">
        <v>64</v>
      </c>
    </row>
    <row r="20" spans="1:403" s="289" customFormat="1" x14ac:dyDescent="0.25">
      <c r="A20" s="902">
        <v>19</v>
      </c>
      <c r="B20" s="221">
        <v>0</v>
      </c>
      <c r="C20" s="221">
        <v>0</v>
      </c>
      <c r="D20" s="206">
        <v>1</v>
      </c>
      <c r="E20" s="274">
        <v>19</v>
      </c>
      <c r="F20" s="895">
        <v>19</v>
      </c>
      <c r="G20" s="61">
        <v>19</v>
      </c>
      <c r="H20" s="898"/>
      <c r="I20" s="167" t="s">
        <v>501</v>
      </c>
      <c r="J20" s="644" t="s">
        <v>502</v>
      </c>
      <c r="K20" s="284">
        <v>21355</v>
      </c>
      <c r="L20" s="256">
        <v>57</v>
      </c>
      <c r="M20" s="342">
        <v>102</v>
      </c>
      <c r="N20" s="342">
        <v>165</v>
      </c>
      <c r="O20" s="342">
        <v>37.465564738292017</v>
      </c>
      <c r="P20" s="210">
        <v>2.0782474495990106</v>
      </c>
      <c r="Q20" s="208">
        <v>1</v>
      </c>
      <c r="R20" s="61">
        <v>165</v>
      </c>
      <c r="S20" s="61">
        <v>105</v>
      </c>
      <c r="T20" s="61">
        <v>0</v>
      </c>
      <c r="U20" s="62">
        <v>2</v>
      </c>
      <c r="V20" s="325">
        <v>0</v>
      </c>
      <c r="W20" s="325"/>
      <c r="X20" s="325">
        <v>1</v>
      </c>
      <c r="Y20" s="335">
        <v>0</v>
      </c>
      <c r="Z20" s="325">
        <v>1</v>
      </c>
      <c r="AA20" s="325">
        <v>0</v>
      </c>
      <c r="AB20" s="329">
        <v>0</v>
      </c>
      <c r="AC20" s="328">
        <v>1</v>
      </c>
      <c r="AD20" s="61"/>
      <c r="AE20" s="133"/>
      <c r="AF20" s="61"/>
      <c r="AG20" s="592">
        <v>104</v>
      </c>
      <c r="AH20" s="602">
        <v>0.94</v>
      </c>
      <c r="AI20" s="603">
        <v>61</v>
      </c>
      <c r="AJ20" s="603">
        <v>1</v>
      </c>
      <c r="AK20" s="602">
        <v>13.8</v>
      </c>
      <c r="AL20" s="603">
        <v>44</v>
      </c>
      <c r="AM20" s="603"/>
      <c r="AN20" s="605">
        <v>71.5</v>
      </c>
      <c r="AO20" s="214">
        <v>4.2696974496999616</v>
      </c>
      <c r="AP20" s="212">
        <v>211</v>
      </c>
      <c r="AQ20" s="212">
        <v>122</v>
      </c>
      <c r="AR20" s="212">
        <v>64</v>
      </c>
      <c r="AS20" s="212">
        <v>126</v>
      </c>
      <c r="AT20" s="215">
        <v>3.56</v>
      </c>
      <c r="AU20" s="212">
        <v>13</v>
      </c>
      <c r="AV20" s="556">
        <v>42227</v>
      </c>
      <c r="AW20" s="557">
        <v>42201</v>
      </c>
      <c r="AX20" s="211">
        <v>0.94</v>
      </c>
      <c r="AY20" s="211">
        <v>30</v>
      </c>
      <c r="AZ20" s="211">
        <v>8.6999999999999993</v>
      </c>
      <c r="BA20" s="602">
        <v>143</v>
      </c>
      <c r="BB20" s="558">
        <v>42227</v>
      </c>
      <c r="BC20" s="65">
        <v>36.24</v>
      </c>
      <c r="BD20" s="217"/>
      <c r="BE20" s="66">
        <v>36.24</v>
      </c>
      <c r="BF20" s="218">
        <v>356.37396059110836</v>
      </c>
      <c r="BG20" s="66">
        <v>119.7</v>
      </c>
      <c r="BH20" s="68">
        <v>1.5591881890047754</v>
      </c>
      <c r="BI20" s="219">
        <v>1.5591881890047754</v>
      </c>
      <c r="BJ20" s="219">
        <v>2.5519059636455994</v>
      </c>
      <c r="BK20" s="219">
        <v>2.0780941504064105</v>
      </c>
      <c r="BL20" s="66">
        <v>2.81</v>
      </c>
      <c r="BM20" s="66">
        <v>0.85</v>
      </c>
      <c r="BN20" s="66">
        <v>56</v>
      </c>
      <c r="BO20" s="66">
        <v>1.33</v>
      </c>
      <c r="BP20" s="571">
        <v>88.6</v>
      </c>
      <c r="BQ20" s="66">
        <v>54</v>
      </c>
      <c r="BR20" s="66">
        <v>25</v>
      </c>
      <c r="BS20" s="66">
        <v>7</v>
      </c>
      <c r="BT20" s="66">
        <v>20</v>
      </c>
      <c r="BU20" s="61" t="s">
        <v>503</v>
      </c>
      <c r="BV20" s="61"/>
      <c r="BW20" s="61">
        <v>0</v>
      </c>
      <c r="BX20" s="61">
        <v>0</v>
      </c>
      <c r="BY20" s="61"/>
      <c r="BZ20" s="61">
        <v>0</v>
      </c>
      <c r="CA20" s="61"/>
      <c r="CB20" s="61"/>
      <c r="CC20" s="61"/>
      <c r="CD20" s="208">
        <v>0</v>
      </c>
      <c r="CE20" s="220">
        <v>0</v>
      </c>
      <c r="CF20" s="220">
        <v>0</v>
      </c>
      <c r="CG20" s="220">
        <v>0</v>
      </c>
      <c r="CH20" s="220">
        <v>0</v>
      </c>
      <c r="CI20" s="220">
        <v>0</v>
      </c>
      <c r="CJ20" s="220">
        <v>0</v>
      </c>
      <c r="CK20" s="114">
        <v>1</v>
      </c>
      <c r="CL20" s="114">
        <v>0</v>
      </c>
      <c r="CM20" s="114">
        <v>1</v>
      </c>
      <c r="CN20" s="114">
        <v>0</v>
      </c>
      <c r="CO20" s="114">
        <v>0</v>
      </c>
      <c r="CP20" s="114">
        <v>0</v>
      </c>
      <c r="CQ20" s="326">
        <v>0</v>
      </c>
      <c r="CR20" s="326">
        <v>0</v>
      </c>
      <c r="CS20" s="326">
        <v>0</v>
      </c>
      <c r="CT20" s="326">
        <v>0</v>
      </c>
      <c r="CU20" s="326">
        <v>0</v>
      </c>
      <c r="CV20" s="326">
        <v>0</v>
      </c>
      <c r="CW20" s="299">
        <v>13.2</v>
      </c>
      <c r="CX20" s="299">
        <v>1.02</v>
      </c>
      <c r="CY20" s="299">
        <v>3.8</v>
      </c>
      <c r="CZ20" s="299"/>
      <c r="DA20" s="221"/>
      <c r="DB20" s="221"/>
      <c r="DC20" s="221"/>
      <c r="DD20" s="221"/>
      <c r="DE20" s="221"/>
      <c r="DF20" s="61">
        <v>0</v>
      </c>
      <c r="DG20" s="90">
        <v>0</v>
      </c>
      <c r="DH20" s="61"/>
      <c r="DI20" s="61"/>
      <c r="DJ20" s="61"/>
      <c r="DK20" s="90">
        <v>1</v>
      </c>
      <c r="DL20" s="90">
        <v>0</v>
      </c>
      <c r="DM20" s="90"/>
      <c r="DN20" s="61"/>
      <c r="DO20" s="254">
        <v>0</v>
      </c>
      <c r="DP20" s="208">
        <v>0</v>
      </c>
      <c r="DQ20" s="208">
        <v>0</v>
      </c>
      <c r="DR20" s="208">
        <v>0</v>
      </c>
      <c r="DS20" s="208">
        <v>0</v>
      </c>
      <c r="DT20" s="212">
        <v>0</v>
      </c>
      <c r="DU20" s="208">
        <v>0</v>
      </c>
      <c r="DV20" s="208">
        <v>0</v>
      </c>
      <c r="DW20" s="208">
        <v>0</v>
      </c>
      <c r="DX20" s="208">
        <v>0</v>
      </c>
      <c r="DY20" s="208">
        <v>0</v>
      </c>
      <c r="DZ20" s="206">
        <v>0</v>
      </c>
      <c r="EC20" s="223">
        <v>1</v>
      </c>
      <c r="ED20" s="223">
        <v>1</v>
      </c>
      <c r="EE20" s="223">
        <v>60</v>
      </c>
      <c r="EF20" s="223"/>
      <c r="EH20" s="258">
        <v>42227</v>
      </c>
      <c r="EI20" s="133">
        <v>2.41</v>
      </c>
      <c r="EJ20" s="225">
        <v>97</v>
      </c>
      <c r="EK20" s="225">
        <v>74</v>
      </c>
      <c r="EL20" s="225"/>
      <c r="EM20" s="225">
        <v>111</v>
      </c>
      <c r="EN20" s="225">
        <v>80</v>
      </c>
      <c r="EO20" s="133" t="s">
        <v>408</v>
      </c>
      <c r="EP20" s="274">
        <v>19</v>
      </c>
      <c r="EQ20" s="135">
        <v>42227</v>
      </c>
      <c r="ER20" s="136" t="s">
        <v>383</v>
      </c>
      <c r="ES20" s="61">
        <v>165</v>
      </c>
      <c r="ET20" s="61">
        <v>105</v>
      </c>
      <c r="EU20" s="61">
        <v>59</v>
      </c>
      <c r="EV20" s="133">
        <v>0</v>
      </c>
      <c r="EW20" s="133"/>
      <c r="EX20" s="133">
        <v>9</v>
      </c>
      <c r="EY20" s="133">
        <v>7</v>
      </c>
      <c r="EZ20" s="133">
        <v>50</v>
      </c>
      <c r="FA20" s="133">
        <v>28</v>
      </c>
      <c r="FB20" s="133">
        <v>14</v>
      </c>
      <c r="FC20" s="133">
        <v>15</v>
      </c>
      <c r="FD20" s="133">
        <v>40</v>
      </c>
      <c r="FE20" s="133">
        <v>18</v>
      </c>
      <c r="FF20" s="133">
        <v>28</v>
      </c>
      <c r="FG20" s="133">
        <v>140</v>
      </c>
      <c r="FH20" s="133">
        <v>310</v>
      </c>
      <c r="FI20" s="91">
        <v>120</v>
      </c>
      <c r="FJ20" s="91">
        <v>295</v>
      </c>
      <c r="FK20" s="227">
        <v>52.2</v>
      </c>
      <c r="FL20" s="227">
        <v>25.117317001915136</v>
      </c>
      <c r="FM20" s="228">
        <v>134.65</v>
      </c>
      <c r="FN20" s="228">
        <v>56.349999999999994</v>
      </c>
      <c r="FO20" s="228">
        <v>64.790167323905621</v>
      </c>
      <c r="FP20" s="228">
        <v>27.114191821032907</v>
      </c>
      <c r="FQ20" s="228">
        <v>58.150761232825857</v>
      </c>
      <c r="FR20" s="228"/>
      <c r="FS20" s="193">
        <v>0</v>
      </c>
      <c r="FT20" s="230">
        <v>76</v>
      </c>
      <c r="FU20" s="230">
        <v>98</v>
      </c>
      <c r="FV20" s="230">
        <v>180</v>
      </c>
      <c r="FW20" s="229">
        <v>5.9</v>
      </c>
      <c r="FX20" s="229">
        <v>7.7</v>
      </c>
      <c r="FY20" s="229">
        <v>12.881355932203389</v>
      </c>
      <c r="FZ20" s="229">
        <v>0.77551020408163263</v>
      </c>
      <c r="GA20" s="133">
        <v>34.799999999999997</v>
      </c>
      <c r="GB20" s="129">
        <v>23.1</v>
      </c>
      <c r="GC20" s="238">
        <v>6.9</v>
      </c>
      <c r="GD20" s="238">
        <v>3.4</v>
      </c>
      <c r="GE20" s="238">
        <v>13.9</v>
      </c>
      <c r="GF20" s="238">
        <v>85.5</v>
      </c>
      <c r="GG20" s="238">
        <v>28</v>
      </c>
      <c r="GH20" s="133">
        <v>0</v>
      </c>
      <c r="GI20" s="133">
        <v>1</v>
      </c>
      <c r="GJ20" s="133">
        <v>1</v>
      </c>
      <c r="GK20" s="133">
        <v>0</v>
      </c>
      <c r="GL20" s="231">
        <v>11</v>
      </c>
      <c r="GM20" s="133">
        <v>0</v>
      </c>
      <c r="GN20" s="133">
        <v>0</v>
      </c>
      <c r="GO20" s="133">
        <v>0</v>
      </c>
      <c r="GP20" s="133">
        <v>0</v>
      </c>
      <c r="GQ20" s="61">
        <v>41</v>
      </c>
      <c r="GR20" s="106">
        <v>19.728160863573191</v>
      </c>
      <c r="GS20" s="111">
        <v>0.46956521739130436</v>
      </c>
      <c r="GT20" s="61">
        <v>0</v>
      </c>
      <c r="GU20" s="111">
        <v>0.41935483870967744</v>
      </c>
      <c r="GV20" s="62">
        <v>0</v>
      </c>
      <c r="GW20" s="106">
        <v>15.2</v>
      </c>
      <c r="GX20" s="61">
        <v>0</v>
      </c>
      <c r="GY20" s="106">
        <v>28</v>
      </c>
      <c r="GZ20" s="61">
        <v>0</v>
      </c>
      <c r="HA20" s="745">
        <v>21</v>
      </c>
      <c r="HB20" s="133">
        <v>19</v>
      </c>
      <c r="HC20" s="133">
        <v>0.4</v>
      </c>
      <c r="HD20" s="269">
        <v>0</v>
      </c>
      <c r="HE20" s="236"/>
      <c r="HF20" s="236"/>
      <c r="HG20" s="270"/>
      <c r="HH20" s="273"/>
      <c r="HI20" s="270"/>
      <c r="HJ20" s="273"/>
      <c r="HK20" s="270"/>
      <c r="HL20" s="273"/>
      <c r="HM20" s="270"/>
      <c r="HN20" s="236"/>
      <c r="HO20" s="271"/>
      <c r="HP20" s="271"/>
      <c r="HQ20" s="273"/>
      <c r="HR20" s="270"/>
      <c r="HS20" s="273"/>
      <c r="HT20" s="270"/>
      <c r="HU20" s="273"/>
      <c r="HV20" s="270"/>
      <c r="HW20" s="273"/>
      <c r="HX20" s="144"/>
      <c r="HY20" s="237"/>
      <c r="HZ20" s="238">
        <v>28.1</v>
      </c>
      <c r="IA20" s="237">
        <v>6.3</v>
      </c>
      <c r="IB20" s="237">
        <v>25.1</v>
      </c>
      <c r="IC20" s="237">
        <v>5.7</v>
      </c>
      <c r="ID20" s="237">
        <v>19.5</v>
      </c>
      <c r="IE20" s="237">
        <v>5.5</v>
      </c>
      <c r="IF20" s="237">
        <v>93.742789417989428</v>
      </c>
      <c r="IG20" s="237">
        <v>45.10665437654054</v>
      </c>
      <c r="IH20" s="103"/>
      <c r="II20" s="161">
        <v>0.44</v>
      </c>
      <c r="IJ20" s="161">
        <v>1088</v>
      </c>
      <c r="IK20" s="161">
        <v>1072</v>
      </c>
      <c r="IL20" s="161">
        <v>1109</v>
      </c>
      <c r="IM20" s="161">
        <v>1228</v>
      </c>
      <c r="IN20" s="161">
        <v>1171</v>
      </c>
      <c r="IO20" s="161">
        <v>1098</v>
      </c>
      <c r="IP20" s="161"/>
      <c r="IQ20" s="106">
        <v>1127.6666666666667</v>
      </c>
      <c r="IR20" s="161">
        <v>1749</v>
      </c>
      <c r="IS20" s="161">
        <v>322</v>
      </c>
      <c r="IT20" s="61"/>
      <c r="IU20" s="161">
        <v>304</v>
      </c>
      <c r="IV20" s="161">
        <v>278</v>
      </c>
      <c r="IW20" s="161">
        <v>342</v>
      </c>
      <c r="IX20" s="161">
        <v>354</v>
      </c>
      <c r="IY20" s="161"/>
      <c r="IZ20" s="61">
        <v>320</v>
      </c>
      <c r="JA20" s="161">
        <v>185</v>
      </c>
      <c r="JB20" s="240">
        <v>25.930700804496386</v>
      </c>
      <c r="JC20" s="241">
        <v>0</v>
      </c>
      <c r="JD20" s="90">
        <v>1</v>
      </c>
      <c r="JE20" s="261">
        <v>0</v>
      </c>
      <c r="JF20" s="261">
        <v>0</v>
      </c>
      <c r="JG20" s="261"/>
      <c r="JH20" s="90">
        <v>0</v>
      </c>
      <c r="JI20" s="90">
        <v>0</v>
      </c>
      <c r="JJ20" s="90">
        <v>0</v>
      </c>
      <c r="JK20" s="90"/>
      <c r="JL20" s="61"/>
      <c r="JM20" s="285">
        <v>56.75</v>
      </c>
      <c r="JN20" s="243">
        <v>19</v>
      </c>
      <c r="JO20" s="244">
        <v>42227</v>
      </c>
      <c r="JP20" s="69">
        <v>43175</v>
      </c>
      <c r="JQ20" s="201">
        <v>0</v>
      </c>
      <c r="JR20" s="69">
        <v>43175</v>
      </c>
      <c r="JS20" s="245">
        <v>31</v>
      </c>
      <c r="JT20" s="243">
        <v>0</v>
      </c>
      <c r="JU20" s="69">
        <v>43175</v>
      </c>
      <c r="JV20" s="245">
        <v>31</v>
      </c>
      <c r="JW20" s="243">
        <v>0</v>
      </c>
      <c r="JX20" s="246">
        <v>43175</v>
      </c>
      <c r="JY20" s="245">
        <v>31</v>
      </c>
      <c r="JZ20" s="245">
        <v>31</v>
      </c>
      <c r="KA20" s="245">
        <v>948</v>
      </c>
      <c r="KB20" s="247"/>
      <c r="KC20" s="245"/>
      <c r="KD20" s="248"/>
      <c r="KE20" s="63">
        <v>0</v>
      </c>
      <c r="KF20" s="263">
        <v>1</v>
      </c>
      <c r="KG20" s="263" t="s">
        <v>390</v>
      </c>
      <c r="KH20" s="250">
        <v>146.4</v>
      </c>
      <c r="KI20" s="250">
        <v>70.400000000000006</v>
      </c>
      <c r="KJ20" s="250">
        <v>51.6</v>
      </c>
      <c r="KK20" s="251">
        <v>-20.9</v>
      </c>
      <c r="KL20" s="250">
        <v>-17.5</v>
      </c>
      <c r="KM20" s="250">
        <v>51.06</v>
      </c>
      <c r="KN20" s="250">
        <v>28</v>
      </c>
      <c r="KO20" s="250">
        <v>6.4</v>
      </c>
      <c r="KP20" s="250"/>
      <c r="KQ20" s="250">
        <v>0</v>
      </c>
      <c r="KR20" s="92"/>
      <c r="KS20" s="93">
        <v>0.46956521739130436</v>
      </c>
      <c r="KT20" s="264">
        <v>63</v>
      </c>
      <c r="KU20" s="265">
        <v>52.7</v>
      </c>
      <c r="KV20" s="264">
        <v>-31.4</v>
      </c>
      <c r="KW20" s="265">
        <v>-34.5</v>
      </c>
      <c r="KX20" s="265">
        <v>-34.5</v>
      </c>
      <c r="KY20" s="265">
        <v>387</v>
      </c>
      <c r="KZ20" s="265">
        <v>-31.4</v>
      </c>
      <c r="LA20" s="265">
        <v>-31.4</v>
      </c>
      <c r="LB20" s="265">
        <v>387</v>
      </c>
      <c r="LC20" s="265">
        <v>-32.9</v>
      </c>
      <c r="LD20" s="265">
        <v>-32.9</v>
      </c>
      <c r="LE20" s="265">
        <v>387</v>
      </c>
      <c r="LF20" s="118">
        <v>42227</v>
      </c>
      <c r="LG20" s="454">
        <v>0</v>
      </c>
      <c r="LH20" s="454"/>
      <c r="LI20" s="455">
        <v>63</v>
      </c>
      <c r="LJ20" s="455">
        <v>48</v>
      </c>
      <c r="LK20" s="455">
        <v>-28.53</v>
      </c>
      <c r="LL20" s="455">
        <v>-29.2</v>
      </c>
      <c r="LM20" s="455">
        <v>-29</v>
      </c>
      <c r="LN20" s="455">
        <v>333</v>
      </c>
      <c r="LO20" s="455">
        <v>-27.2</v>
      </c>
      <c r="LP20" s="455">
        <v>-26.5</v>
      </c>
      <c r="LQ20" s="455">
        <v>333</v>
      </c>
      <c r="LR20" s="455">
        <v>-28.2</v>
      </c>
      <c r="LS20" s="455">
        <v>-27.8</v>
      </c>
      <c r="LT20" s="455">
        <v>333</v>
      </c>
      <c r="LU20" s="500">
        <v>49.09</v>
      </c>
      <c r="LV20" s="693">
        <v>-29.46</v>
      </c>
      <c r="LW20" s="500"/>
      <c r="LX20" s="500"/>
      <c r="LY20" s="500">
        <v>-15.5</v>
      </c>
      <c r="LZ20" s="500">
        <v>3</v>
      </c>
      <c r="MA20" s="690"/>
      <c r="MB20" s="455"/>
      <c r="MD20" s="253"/>
      <c r="ME20" s="274"/>
      <c r="MF20" s="581">
        <v>19</v>
      </c>
      <c r="MG20" s="135">
        <v>42201</v>
      </c>
      <c r="MJ20" s="584">
        <v>42.8</v>
      </c>
      <c r="MR20" s="135"/>
      <c r="MS20" s="585"/>
      <c r="MT20" s="585"/>
      <c r="MU20" s="133">
        <v>0</v>
      </c>
      <c r="MV20" s="585"/>
      <c r="MW20" s="585"/>
      <c r="MX20" s="585"/>
      <c r="MY20" s="585"/>
      <c r="MZ20" s="585"/>
      <c r="NA20" s="238">
        <v>71.5</v>
      </c>
      <c r="NB20" s="585"/>
      <c r="NC20" s="238">
        <v>4</v>
      </c>
      <c r="NE20" s="876" t="s">
        <v>64</v>
      </c>
      <c r="NF20" s="877" t="s">
        <v>64</v>
      </c>
      <c r="NG20" s="877" t="s">
        <v>64</v>
      </c>
      <c r="NH20" s="877" t="s">
        <v>64</v>
      </c>
      <c r="NI20" s="877" t="s">
        <v>64</v>
      </c>
      <c r="NJ20" s="877" t="s">
        <v>64</v>
      </c>
      <c r="NK20" s="877" t="s">
        <v>64</v>
      </c>
      <c r="NL20" s="877" t="s">
        <v>64</v>
      </c>
      <c r="NM20" s="877" t="s">
        <v>64</v>
      </c>
      <c r="NN20" s="877" t="s">
        <v>64</v>
      </c>
      <c r="NO20" s="877" t="s">
        <v>64</v>
      </c>
      <c r="NP20" s="877" t="s">
        <v>64</v>
      </c>
      <c r="NQ20" s="877" t="s">
        <v>64</v>
      </c>
      <c r="NR20" s="877" t="s">
        <v>64</v>
      </c>
      <c r="NS20" s="877" t="s">
        <v>64</v>
      </c>
      <c r="NT20" s="877" t="s">
        <v>64</v>
      </c>
      <c r="NU20" s="877" t="s">
        <v>64</v>
      </c>
      <c r="NV20" s="877" t="s">
        <v>64</v>
      </c>
      <c r="NW20" s="877" t="s">
        <v>64</v>
      </c>
      <c r="NX20" s="877" t="s">
        <v>64</v>
      </c>
      <c r="NY20" s="877" t="s">
        <v>64</v>
      </c>
      <c r="NZ20" s="877" t="s">
        <v>64</v>
      </c>
      <c r="OA20" s="877" t="s">
        <v>64</v>
      </c>
      <c r="OB20" s="877" t="s">
        <v>64</v>
      </c>
      <c r="OC20" s="877" t="s">
        <v>64</v>
      </c>
      <c r="OD20" s="877" t="s">
        <v>64</v>
      </c>
      <c r="OE20" s="877" t="s">
        <v>64</v>
      </c>
      <c r="OF20" s="877" t="s">
        <v>64</v>
      </c>
      <c r="OG20" s="877" t="s">
        <v>64</v>
      </c>
      <c r="OH20" s="877" t="s">
        <v>64</v>
      </c>
      <c r="OI20" s="877" t="s">
        <v>64</v>
      </c>
      <c r="OJ20" s="877" t="s">
        <v>64</v>
      </c>
      <c r="OK20" s="877" t="s">
        <v>64</v>
      </c>
      <c r="OL20" s="877" t="s">
        <v>64</v>
      </c>
      <c r="OM20" s="877" t="s">
        <v>64</v>
      </c>
    </row>
    <row r="21" spans="1:403" s="221" customFormat="1" x14ac:dyDescent="0.25">
      <c r="A21" s="455">
        <v>20</v>
      </c>
      <c r="B21" s="221">
        <v>0</v>
      </c>
      <c r="C21" s="221">
        <v>1</v>
      </c>
      <c r="D21" s="206">
        <v>2</v>
      </c>
      <c r="E21" s="267">
        <v>21</v>
      </c>
      <c r="F21" s="896">
        <v>21</v>
      </c>
      <c r="G21" s="61">
        <v>21</v>
      </c>
      <c r="H21" s="898"/>
      <c r="I21" s="639" t="s">
        <v>444</v>
      </c>
      <c r="J21" s="639" t="s">
        <v>504</v>
      </c>
      <c r="K21" s="284">
        <v>16147</v>
      </c>
      <c r="L21" s="256">
        <v>71</v>
      </c>
      <c r="M21" s="342">
        <v>105</v>
      </c>
      <c r="N21" s="342">
        <v>163</v>
      </c>
      <c r="O21" s="342">
        <v>39.519741051601493</v>
      </c>
      <c r="P21" s="210">
        <v>2.0854884500423663</v>
      </c>
      <c r="Q21" s="208">
        <v>1</v>
      </c>
      <c r="R21" s="61">
        <v>120</v>
      </c>
      <c r="S21" s="61">
        <v>75</v>
      </c>
      <c r="T21" s="61">
        <v>0</v>
      </c>
      <c r="U21" s="62">
        <v>2</v>
      </c>
      <c r="V21" s="325">
        <v>1</v>
      </c>
      <c r="W21" s="325">
        <v>2</v>
      </c>
      <c r="X21" s="325">
        <v>1</v>
      </c>
      <c r="Y21" s="335">
        <v>1</v>
      </c>
      <c r="Z21" s="325">
        <v>1</v>
      </c>
      <c r="AA21" s="325">
        <v>0</v>
      </c>
      <c r="AB21" s="329">
        <v>0</v>
      </c>
      <c r="AC21" s="328">
        <v>1</v>
      </c>
      <c r="AD21" s="61"/>
      <c r="AE21" s="61"/>
      <c r="AF21" s="61"/>
      <c r="AG21" s="592">
        <v>223</v>
      </c>
      <c r="AH21" s="602">
        <v>1.08</v>
      </c>
      <c r="AI21" s="603">
        <v>50</v>
      </c>
      <c r="AJ21" s="603">
        <v>0</v>
      </c>
      <c r="AK21" s="602">
        <v>11.1</v>
      </c>
      <c r="AL21" s="603">
        <v>34</v>
      </c>
      <c r="AM21" s="603"/>
      <c r="AN21" s="605">
        <v>3725</v>
      </c>
      <c r="AO21" s="214">
        <v>8.2228221308136593</v>
      </c>
      <c r="AP21" s="212"/>
      <c r="AQ21" s="212"/>
      <c r="AR21" s="212"/>
      <c r="AS21" s="212"/>
      <c r="AT21" s="215">
        <v>1.3</v>
      </c>
      <c r="AU21" s="212"/>
      <c r="AV21" s="556">
        <v>42248</v>
      </c>
      <c r="AW21" s="557">
        <v>42160</v>
      </c>
      <c r="AX21" s="211">
        <v>1.08</v>
      </c>
      <c r="AY21" s="211">
        <v>35</v>
      </c>
      <c r="AZ21" s="211"/>
      <c r="BA21" s="602">
        <v>140</v>
      </c>
      <c r="BB21" s="558">
        <v>42163</v>
      </c>
      <c r="BC21" s="65">
        <v>35.450000000000003</v>
      </c>
      <c r="BD21" s="217"/>
      <c r="BE21" s="66">
        <v>35.450000000000003</v>
      </c>
      <c r="BF21" s="218">
        <v>308.7807722985039</v>
      </c>
      <c r="BG21" s="66">
        <v>303</v>
      </c>
      <c r="BH21" s="68">
        <v>1.5496162395190853</v>
      </c>
      <c r="BI21" s="219">
        <v>1.5496162395190853</v>
      </c>
      <c r="BJ21" s="219">
        <v>2.489650249096842</v>
      </c>
      <c r="BK21" s="219">
        <v>2.4814426285023048</v>
      </c>
      <c r="BL21" s="66">
        <v>2.4900000000000002</v>
      </c>
      <c r="BM21" s="66">
        <v>1.67</v>
      </c>
      <c r="BN21" s="66">
        <v>49</v>
      </c>
      <c r="BO21" s="66">
        <v>1.3</v>
      </c>
      <c r="BP21" s="571">
        <v>613.79999999999995</v>
      </c>
      <c r="BQ21" s="66">
        <v>74</v>
      </c>
      <c r="BR21" s="66">
        <v>165</v>
      </c>
      <c r="BS21" s="66">
        <v>13</v>
      </c>
      <c r="BT21" s="66">
        <v>12</v>
      </c>
      <c r="BU21" s="69">
        <v>42159</v>
      </c>
      <c r="BV21" s="61" t="s">
        <v>505</v>
      </c>
      <c r="BW21" s="61">
        <v>0</v>
      </c>
      <c r="BX21" s="61"/>
      <c r="BY21" s="61"/>
      <c r="BZ21" s="61">
        <v>0</v>
      </c>
      <c r="CA21" s="61"/>
      <c r="CB21" s="61"/>
      <c r="CC21" s="61"/>
      <c r="CD21" s="208">
        <v>1</v>
      </c>
      <c r="CE21" s="220">
        <v>0</v>
      </c>
      <c r="CF21" s="220">
        <v>0</v>
      </c>
      <c r="CG21" s="220">
        <v>0</v>
      </c>
      <c r="CH21" s="220">
        <v>1</v>
      </c>
      <c r="CI21" s="220">
        <v>0</v>
      </c>
      <c r="CJ21" s="220">
        <v>0</v>
      </c>
      <c r="CK21" s="114">
        <v>0</v>
      </c>
      <c r="CL21" s="114">
        <v>1</v>
      </c>
      <c r="CM21" s="114">
        <v>0</v>
      </c>
      <c r="CN21" s="114">
        <v>1</v>
      </c>
      <c r="CO21" s="114">
        <v>1</v>
      </c>
      <c r="CP21" s="114">
        <v>0</v>
      </c>
      <c r="CQ21" s="326">
        <v>1</v>
      </c>
      <c r="CR21" s="326">
        <v>1</v>
      </c>
      <c r="CS21" s="326">
        <v>0</v>
      </c>
      <c r="CT21" s="326">
        <v>0</v>
      </c>
      <c r="CU21" s="326">
        <v>0</v>
      </c>
      <c r="CV21" s="326"/>
      <c r="CW21" s="299"/>
      <c r="CX21" s="299"/>
      <c r="CY21" s="299"/>
      <c r="CZ21" s="299"/>
      <c r="DF21" s="61">
        <v>1</v>
      </c>
      <c r="DG21" s="90">
        <v>1</v>
      </c>
      <c r="DH21" s="61">
        <v>2013</v>
      </c>
      <c r="DI21" s="61">
        <v>1</v>
      </c>
      <c r="DJ21" s="61" t="s">
        <v>506</v>
      </c>
      <c r="DK21" s="90">
        <v>1</v>
      </c>
      <c r="DL21" s="90">
        <v>0</v>
      </c>
      <c r="DM21" s="90"/>
      <c r="DN21" s="61" t="s">
        <v>507</v>
      </c>
      <c r="DO21" s="254">
        <v>1</v>
      </c>
      <c r="DP21" s="208">
        <v>0</v>
      </c>
      <c r="DQ21" s="208">
        <v>1</v>
      </c>
      <c r="DR21" s="208">
        <v>0</v>
      </c>
      <c r="DS21" s="208">
        <v>1</v>
      </c>
      <c r="DT21" s="212">
        <v>1</v>
      </c>
      <c r="DU21" s="208">
        <v>1</v>
      </c>
      <c r="DV21" s="208">
        <v>0</v>
      </c>
      <c r="DW21" s="208">
        <v>1</v>
      </c>
      <c r="DX21" s="208">
        <v>0</v>
      </c>
      <c r="DY21" s="208">
        <v>0</v>
      </c>
      <c r="DZ21" s="206">
        <v>0</v>
      </c>
      <c r="EC21" s="223">
        <v>1</v>
      </c>
      <c r="ED21" s="223">
        <v>1</v>
      </c>
      <c r="EE21" s="223"/>
      <c r="EF21" s="223"/>
      <c r="EH21" s="258">
        <v>42248</v>
      </c>
      <c r="EI21" s="133">
        <v>1.63</v>
      </c>
      <c r="EJ21" s="225">
        <v>85</v>
      </c>
      <c r="EK21" s="225">
        <v>60</v>
      </c>
      <c r="EL21" s="225"/>
      <c r="EM21" s="225">
        <v>89</v>
      </c>
      <c r="EN21" s="225">
        <v>60</v>
      </c>
      <c r="EO21" s="133" t="s">
        <v>508</v>
      </c>
      <c r="EP21" s="267">
        <v>21</v>
      </c>
      <c r="EQ21" s="135">
        <v>42248</v>
      </c>
      <c r="ER21" s="164" t="s">
        <v>415</v>
      </c>
      <c r="ES21" s="61">
        <v>120</v>
      </c>
      <c r="ET21" s="61">
        <v>75</v>
      </c>
      <c r="EU21" s="61">
        <v>67</v>
      </c>
      <c r="EV21" s="61">
        <v>0</v>
      </c>
      <c r="EW21" s="61"/>
      <c r="EX21" s="61">
        <v>13</v>
      </c>
      <c r="EY21" s="61">
        <v>11</v>
      </c>
      <c r="EZ21" s="61">
        <v>48</v>
      </c>
      <c r="FA21" s="61">
        <v>24</v>
      </c>
      <c r="FB21" s="61">
        <v>17</v>
      </c>
      <c r="FC21" s="61">
        <v>26</v>
      </c>
      <c r="FD21" s="61">
        <v>44</v>
      </c>
      <c r="FE21" s="61">
        <v>22</v>
      </c>
      <c r="FF21" s="133">
        <v>33</v>
      </c>
      <c r="FG21" s="133">
        <v>160</v>
      </c>
      <c r="FH21" s="133">
        <v>390</v>
      </c>
      <c r="FI21" s="91">
        <v>160</v>
      </c>
      <c r="FJ21" s="91">
        <v>390</v>
      </c>
      <c r="FK21" s="227">
        <v>76.099999999999994</v>
      </c>
      <c r="FL21" s="227">
        <v>36.490252438681232</v>
      </c>
      <c r="FM21" s="228">
        <v>163.69999999999999</v>
      </c>
      <c r="FN21" s="228">
        <v>59.75</v>
      </c>
      <c r="FO21" s="228">
        <v>78.494800580973944</v>
      </c>
      <c r="FP21" s="228">
        <v>28.650362460068379</v>
      </c>
      <c r="FQ21" s="228">
        <v>63.500305436774582</v>
      </c>
      <c r="FR21" s="228"/>
      <c r="FS21" s="193">
        <v>0</v>
      </c>
      <c r="FT21" s="230">
        <v>96</v>
      </c>
      <c r="FU21" s="230">
        <v>126</v>
      </c>
      <c r="FV21" s="230">
        <v>200</v>
      </c>
      <c r="FW21" s="229">
        <v>8</v>
      </c>
      <c r="FX21" s="229">
        <v>11.8</v>
      </c>
      <c r="FY21" s="229">
        <v>12</v>
      </c>
      <c r="FZ21" s="229">
        <v>0.76190476190476186</v>
      </c>
      <c r="GA21" s="133">
        <v>58.5</v>
      </c>
      <c r="GB21" s="129">
        <v>26.4</v>
      </c>
      <c r="GC21" s="238">
        <v>14.4</v>
      </c>
      <c r="GD21" s="238">
        <v>7</v>
      </c>
      <c r="GE21" s="238">
        <v>189.4</v>
      </c>
      <c r="GF21" s="238">
        <v>123.1</v>
      </c>
      <c r="GG21" s="238">
        <v>42.9</v>
      </c>
      <c r="GH21" s="133">
        <v>0</v>
      </c>
      <c r="GI21" s="133">
        <v>1</v>
      </c>
      <c r="GJ21" s="133">
        <v>1</v>
      </c>
      <c r="GK21" s="133">
        <v>0</v>
      </c>
      <c r="GL21" s="231">
        <v>26</v>
      </c>
      <c r="GM21" s="133">
        <v>0</v>
      </c>
      <c r="GN21" s="133">
        <v>0</v>
      </c>
      <c r="GO21" s="133">
        <v>0</v>
      </c>
      <c r="GP21" s="133">
        <v>0</v>
      </c>
      <c r="GQ21" s="61">
        <v>31.9</v>
      </c>
      <c r="GR21" s="106">
        <v>15.296176777844037</v>
      </c>
      <c r="GS21" s="111">
        <v>0.50577367205542723</v>
      </c>
      <c r="GT21" s="61">
        <v>0</v>
      </c>
      <c r="GU21" s="111">
        <v>0.46875</v>
      </c>
      <c r="GV21" s="62">
        <v>0</v>
      </c>
      <c r="GW21" s="106">
        <v>12.1</v>
      </c>
      <c r="GX21" s="61">
        <v>0</v>
      </c>
      <c r="GY21" s="106">
        <v>27</v>
      </c>
      <c r="GZ21" s="61">
        <v>0</v>
      </c>
      <c r="HA21" s="745">
        <v>31</v>
      </c>
      <c r="HB21" s="133">
        <v>13</v>
      </c>
      <c r="HC21" s="133">
        <v>0.5</v>
      </c>
      <c r="HD21" s="144">
        <v>1</v>
      </c>
      <c r="HE21" s="236">
        <v>142.74063599999999</v>
      </c>
      <c r="HF21" s="236">
        <v>149.877668</v>
      </c>
      <c r="HG21" s="144">
        <v>64.819747000000007</v>
      </c>
      <c r="HH21" s="236">
        <v>133.86789200000001</v>
      </c>
      <c r="HI21" s="125">
        <v>57.895769000000001</v>
      </c>
      <c r="HJ21" s="236">
        <v>39.831662000000001</v>
      </c>
      <c r="HK21" s="144">
        <v>17.226571</v>
      </c>
      <c r="HL21" s="236">
        <v>94.036230000000003</v>
      </c>
      <c r="HM21" s="144">
        <v>40.669198000000002</v>
      </c>
      <c r="HN21" s="236">
        <v>70.245545000000007</v>
      </c>
      <c r="HO21" s="144">
        <v>5.0779560000000004</v>
      </c>
      <c r="HP21" s="144">
        <v>2.1961369999999998</v>
      </c>
      <c r="HQ21" s="236">
        <v>135.27579800000001</v>
      </c>
      <c r="HR21" s="144">
        <v>58.504666</v>
      </c>
      <c r="HS21" s="236">
        <v>47.318471000000002</v>
      </c>
      <c r="HT21" s="144">
        <v>20.464499</v>
      </c>
      <c r="HU21" s="236">
        <v>87.957327000000006</v>
      </c>
      <c r="HV21" s="144">
        <v>38.040168000000001</v>
      </c>
      <c r="HW21" s="236">
        <v>65.020741000000001</v>
      </c>
      <c r="HX21" s="144">
        <v>0</v>
      </c>
      <c r="HY21" s="237">
        <v>1.1195938455503578</v>
      </c>
      <c r="HZ21" s="238">
        <v>33.700000000000003</v>
      </c>
      <c r="IA21" s="237">
        <v>7.3</v>
      </c>
      <c r="IB21" s="237">
        <v>29.5</v>
      </c>
      <c r="IC21" s="237">
        <v>6.4</v>
      </c>
      <c r="ID21" s="237">
        <v>25.1</v>
      </c>
      <c r="IE21" s="237">
        <v>6.3</v>
      </c>
      <c r="IF21" s="237">
        <v>114.03218264840181</v>
      </c>
      <c r="IG21" s="237">
        <v>54.678884769697611</v>
      </c>
      <c r="IH21" s="133"/>
      <c r="II21" s="161">
        <v>0.34</v>
      </c>
      <c r="IJ21" s="61">
        <v>1069</v>
      </c>
      <c r="IK21" s="61"/>
      <c r="IL21" s="61"/>
      <c r="IM21" s="61">
        <v>1067</v>
      </c>
      <c r="IN21" s="61">
        <v>1217</v>
      </c>
      <c r="IO21" s="61">
        <v>1141</v>
      </c>
      <c r="IP21" s="61"/>
      <c r="IQ21" s="106">
        <v>1123.5</v>
      </c>
      <c r="IR21" s="61">
        <v>1824</v>
      </c>
      <c r="IS21" s="61">
        <v>320</v>
      </c>
      <c r="IT21" s="61"/>
      <c r="IU21" s="61"/>
      <c r="IV21" s="61"/>
      <c r="IW21" s="61">
        <v>337</v>
      </c>
      <c r="IX21" s="61">
        <v>359</v>
      </c>
      <c r="IY21" s="61"/>
      <c r="IZ21" s="106">
        <v>338.66666666666669</v>
      </c>
      <c r="JA21" s="61">
        <v>199</v>
      </c>
      <c r="JB21" s="240">
        <v>30.40887761351901</v>
      </c>
      <c r="JC21" s="241">
        <v>0</v>
      </c>
      <c r="JD21" s="90">
        <v>1</v>
      </c>
      <c r="JE21" s="261">
        <v>3</v>
      </c>
      <c r="JF21" s="261">
        <v>0</v>
      </c>
      <c r="JG21" s="261"/>
      <c r="JH21" s="90">
        <v>0</v>
      </c>
      <c r="JI21" s="90"/>
      <c r="JJ21" s="90"/>
      <c r="JK21" s="90"/>
      <c r="JL21" s="61" t="s">
        <v>507</v>
      </c>
      <c r="JM21" s="283"/>
      <c r="JN21" s="198">
        <v>21</v>
      </c>
      <c r="JO21" s="244">
        <v>42248</v>
      </c>
      <c r="JP21" s="69">
        <v>43404</v>
      </c>
      <c r="JQ21" s="201">
        <v>0</v>
      </c>
      <c r="JR21" s="69">
        <v>43404</v>
      </c>
      <c r="JS21" s="245">
        <v>37</v>
      </c>
      <c r="JT21" s="243">
        <v>0</v>
      </c>
      <c r="JU21" s="69">
        <v>43404</v>
      </c>
      <c r="JV21" s="245">
        <v>37</v>
      </c>
      <c r="JW21" s="243">
        <v>0</v>
      </c>
      <c r="JX21" s="246">
        <v>43404</v>
      </c>
      <c r="JY21" s="245">
        <v>37</v>
      </c>
      <c r="JZ21" s="245">
        <v>37</v>
      </c>
      <c r="KA21" s="245">
        <v>1156</v>
      </c>
      <c r="KB21" s="247"/>
      <c r="KC21" s="245"/>
      <c r="KD21" s="248"/>
      <c r="KE21" s="63">
        <v>0</v>
      </c>
      <c r="KF21" s="263">
        <v>1</v>
      </c>
      <c r="KG21" s="263" t="s">
        <v>390</v>
      </c>
      <c r="KH21" s="250">
        <v>178</v>
      </c>
      <c r="KI21" s="250">
        <v>88.7</v>
      </c>
      <c r="KJ21" s="250">
        <v>50.1</v>
      </c>
      <c r="KK21" s="251">
        <v>-17.5</v>
      </c>
      <c r="KL21" s="250">
        <v>-15</v>
      </c>
      <c r="KM21" s="250">
        <v>44.7</v>
      </c>
      <c r="KN21" s="250">
        <v>29.4</v>
      </c>
      <c r="KO21" s="250">
        <v>4.3</v>
      </c>
      <c r="KP21" s="250"/>
      <c r="KQ21" s="250">
        <v>0</v>
      </c>
      <c r="KR21" s="92"/>
      <c r="KS21" s="93">
        <v>0.50577367205542723</v>
      </c>
      <c r="KT21" s="264">
        <v>56</v>
      </c>
      <c r="KU21" s="265">
        <v>49.5</v>
      </c>
      <c r="KV21" s="264">
        <v>-28.47</v>
      </c>
      <c r="KW21" s="265">
        <v>-26.6</v>
      </c>
      <c r="KX21" s="265">
        <v>-26.6</v>
      </c>
      <c r="KY21" s="265">
        <v>416</v>
      </c>
      <c r="KZ21" s="265">
        <v>-28.9</v>
      </c>
      <c r="LA21" s="265">
        <v>-27</v>
      </c>
      <c r="LB21" s="265">
        <v>496</v>
      </c>
      <c r="LC21" s="265">
        <v>-26.8</v>
      </c>
      <c r="LD21" s="265">
        <v>-26.8</v>
      </c>
      <c r="LE21" s="265">
        <v>416</v>
      </c>
      <c r="LF21" s="118">
        <v>42248</v>
      </c>
      <c r="LG21" s="454">
        <v>0</v>
      </c>
      <c r="LH21" s="454"/>
      <c r="LI21" s="455">
        <v>56</v>
      </c>
      <c r="LJ21" s="455">
        <v>47.89</v>
      </c>
      <c r="LK21" s="455">
        <v>-24.32</v>
      </c>
      <c r="LL21" s="455">
        <v>-26.7</v>
      </c>
      <c r="LM21" s="455">
        <v>-26.6</v>
      </c>
      <c r="LN21" s="455">
        <v>352</v>
      </c>
      <c r="LO21" s="455">
        <v>-23.5</v>
      </c>
      <c r="LP21" s="455">
        <v>-22.4</v>
      </c>
      <c r="LQ21" s="455">
        <v>480</v>
      </c>
      <c r="LR21" s="455">
        <v>-24.6</v>
      </c>
      <c r="LS21" s="455">
        <v>-24.5</v>
      </c>
      <c r="LT21" s="455">
        <v>352</v>
      </c>
      <c r="LU21" s="500">
        <v>42.27</v>
      </c>
      <c r="LV21" s="693">
        <v>-19.190000000000001</v>
      </c>
      <c r="LW21" s="500">
        <v>-13.2</v>
      </c>
      <c r="LX21" s="500">
        <v>2</v>
      </c>
      <c r="LY21" s="500">
        <v>-12.9</v>
      </c>
      <c r="LZ21" s="500">
        <v>2</v>
      </c>
      <c r="MA21" s="690">
        <v>59</v>
      </c>
      <c r="MB21" s="454">
        <v>59</v>
      </c>
      <c r="MD21" s="253">
        <v>33</v>
      </c>
      <c r="ME21" s="274"/>
      <c r="MF21" s="581">
        <v>21</v>
      </c>
      <c r="MG21" s="135">
        <v>42160</v>
      </c>
      <c r="MJ21" s="584">
        <v>98.742800000000003</v>
      </c>
      <c r="MR21" s="135">
        <v>42670</v>
      </c>
      <c r="MS21" s="238">
        <v>8.4</v>
      </c>
      <c r="MT21" s="585"/>
      <c r="MU21" s="133">
        <v>1</v>
      </c>
      <c r="MV21" s="133">
        <v>0</v>
      </c>
      <c r="MW21" s="133">
        <v>1</v>
      </c>
      <c r="MX21" s="133">
        <v>0</v>
      </c>
      <c r="MY21" s="133">
        <v>1</v>
      </c>
      <c r="MZ21" s="238">
        <v>2</v>
      </c>
      <c r="NA21" s="238">
        <v>3725</v>
      </c>
      <c r="NB21" s="133">
        <v>33</v>
      </c>
      <c r="NC21" s="238">
        <v>8</v>
      </c>
      <c r="NE21" s="876">
        <v>21</v>
      </c>
      <c r="NF21" s="877" t="s">
        <v>64</v>
      </c>
      <c r="NG21" s="877" t="s">
        <v>64</v>
      </c>
      <c r="NH21" s="877" t="s">
        <v>64</v>
      </c>
      <c r="NI21" s="877" t="s">
        <v>64</v>
      </c>
      <c r="NJ21" s="877" t="s">
        <v>64</v>
      </c>
      <c r="NK21" s="877" t="s">
        <v>64</v>
      </c>
      <c r="NL21" s="877" t="s">
        <v>64</v>
      </c>
      <c r="NM21" s="877" t="s">
        <v>64</v>
      </c>
      <c r="NN21" s="877" t="s">
        <v>64</v>
      </c>
      <c r="NO21" s="877" t="s">
        <v>64</v>
      </c>
      <c r="NP21" s="877" t="s">
        <v>64</v>
      </c>
      <c r="NQ21" s="877" t="s">
        <v>64</v>
      </c>
      <c r="NR21" s="877" t="s">
        <v>64</v>
      </c>
      <c r="NS21" s="877" t="s">
        <v>64</v>
      </c>
      <c r="NT21" s="877" t="s">
        <v>64</v>
      </c>
      <c r="NU21" s="877" t="s">
        <v>64</v>
      </c>
      <c r="NV21" s="877" t="s">
        <v>64</v>
      </c>
      <c r="NW21" s="877" t="s">
        <v>64</v>
      </c>
      <c r="NX21" s="877" t="s">
        <v>64</v>
      </c>
      <c r="NY21" s="877" t="s">
        <v>64</v>
      </c>
      <c r="NZ21" s="877" t="s">
        <v>64</v>
      </c>
      <c r="OA21" s="877" t="s">
        <v>64</v>
      </c>
      <c r="OB21" s="877" t="s">
        <v>64</v>
      </c>
      <c r="OC21" s="877" t="s">
        <v>64</v>
      </c>
      <c r="OD21" s="877" t="s">
        <v>64</v>
      </c>
      <c r="OE21" s="877" t="s">
        <v>64</v>
      </c>
      <c r="OF21" s="877" t="s">
        <v>64</v>
      </c>
      <c r="OG21" s="877" t="s">
        <v>64</v>
      </c>
      <c r="OH21" s="877" t="s">
        <v>64</v>
      </c>
      <c r="OI21" s="877" t="s">
        <v>64</v>
      </c>
      <c r="OJ21" s="877" t="s">
        <v>64</v>
      </c>
      <c r="OK21" s="877" t="s">
        <v>64</v>
      </c>
      <c r="OL21" s="877" t="s">
        <v>64</v>
      </c>
      <c r="OM21" s="877" t="s">
        <v>64</v>
      </c>
    </row>
    <row r="22" spans="1:403" s="286" customFormat="1" x14ac:dyDescent="0.25">
      <c r="A22" s="455">
        <v>21</v>
      </c>
      <c r="B22" s="274">
        <v>0</v>
      </c>
      <c r="C22" s="221">
        <v>0</v>
      </c>
      <c r="D22" s="206">
        <v>1</v>
      </c>
      <c r="E22" s="267">
        <v>22</v>
      </c>
      <c r="F22" s="896">
        <v>22</v>
      </c>
      <c r="G22" s="61">
        <v>22</v>
      </c>
      <c r="H22" s="898"/>
      <c r="I22" s="232" t="s">
        <v>509</v>
      </c>
      <c r="J22" s="639" t="s">
        <v>510</v>
      </c>
      <c r="K22" s="284">
        <v>15666</v>
      </c>
      <c r="L22" s="256">
        <v>73</v>
      </c>
      <c r="M22" s="342">
        <v>100</v>
      </c>
      <c r="N22" s="342">
        <v>176</v>
      </c>
      <c r="O22" s="342">
        <v>32.283057851239668</v>
      </c>
      <c r="P22" s="210">
        <v>2.1595487276086818</v>
      </c>
      <c r="Q22" s="208">
        <v>0</v>
      </c>
      <c r="R22" s="61">
        <v>175</v>
      </c>
      <c r="S22" s="61">
        <v>70</v>
      </c>
      <c r="T22" s="61">
        <v>0</v>
      </c>
      <c r="U22" s="62">
        <v>2</v>
      </c>
      <c r="V22" s="331">
        <v>1</v>
      </c>
      <c r="W22" s="331">
        <v>2</v>
      </c>
      <c r="X22" s="114">
        <v>1</v>
      </c>
      <c r="Y22" s="335">
        <v>0</v>
      </c>
      <c r="Z22" s="114">
        <v>1</v>
      </c>
      <c r="AA22" s="114">
        <v>0</v>
      </c>
      <c r="AB22" s="329">
        <v>0</v>
      </c>
      <c r="AC22" s="328">
        <v>1</v>
      </c>
      <c r="AD22" s="61"/>
      <c r="AE22" s="61"/>
      <c r="AF22" s="61"/>
      <c r="AG22" s="592">
        <v>226</v>
      </c>
      <c r="AH22" s="602">
        <v>1.24</v>
      </c>
      <c r="AI22" s="603">
        <v>57</v>
      </c>
      <c r="AJ22" s="603">
        <v>0</v>
      </c>
      <c r="AK22" s="602">
        <v>13.3</v>
      </c>
      <c r="AL22" s="603">
        <v>39</v>
      </c>
      <c r="AM22" s="603"/>
      <c r="AN22" s="605">
        <v>159</v>
      </c>
      <c r="AO22" s="214">
        <v>5.0689042022202315</v>
      </c>
      <c r="AP22" s="212">
        <v>95</v>
      </c>
      <c r="AQ22" s="212">
        <v>34</v>
      </c>
      <c r="AR22" s="212">
        <v>41</v>
      </c>
      <c r="AS22" s="212">
        <v>102</v>
      </c>
      <c r="AT22" s="215">
        <v>0.91</v>
      </c>
      <c r="AU22" s="212">
        <v>342</v>
      </c>
      <c r="AV22" s="556">
        <v>42156</v>
      </c>
      <c r="AW22" s="557">
        <v>42197</v>
      </c>
      <c r="AX22" s="211">
        <v>1.24</v>
      </c>
      <c r="AY22" s="211">
        <v>37</v>
      </c>
      <c r="AZ22" s="211"/>
      <c r="BA22" s="602">
        <v>141</v>
      </c>
      <c r="BB22" s="558">
        <v>42254</v>
      </c>
      <c r="BC22" s="65">
        <v>25.08</v>
      </c>
      <c r="BD22" s="217">
        <v>376</v>
      </c>
      <c r="BE22" s="66">
        <v>25.08</v>
      </c>
      <c r="BF22" s="218">
        <v>75.453543633628399</v>
      </c>
      <c r="BG22" s="66">
        <v>66.11</v>
      </c>
      <c r="BH22" s="68">
        <v>1.3993275321586789</v>
      </c>
      <c r="BI22" s="219">
        <v>1.3993275321586789</v>
      </c>
      <c r="BJ22" s="219">
        <v>1.8776796409888976</v>
      </c>
      <c r="BK22" s="219">
        <v>1.8202671571609645</v>
      </c>
      <c r="BL22" s="66">
        <v>3.36</v>
      </c>
      <c r="BM22" s="66">
        <v>1.37</v>
      </c>
      <c r="BN22" s="66">
        <v>163</v>
      </c>
      <c r="BO22" s="66"/>
      <c r="BP22" s="571">
        <v>213.7</v>
      </c>
      <c r="BQ22" s="66">
        <v>21</v>
      </c>
      <c r="BR22" s="66">
        <v>440</v>
      </c>
      <c r="BS22" s="66">
        <v>12</v>
      </c>
      <c r="BT22" s="66">
        <v>57</v>
      </c>
      <c r="BU22" s="69">
        <v>42123</v>
      </c>
      <c r="BV22" s="61" t="s">
        <v>511</v>
      </c>
      <c r="BW22" s="61">
        <v>0</v>
      </c>
      <c r="BX22" s="221"/>
      <c r="BY22" s="61" t="s">
        <v>512</v>
      </c>
      <c r="BZ22" s="61">
        <v>1</v>
      </c>
      <c r="CA22" s="61"/>
      <c r="CB22" s="61">
        <v>1</v>
      </c>
      <c r="CC22" s="61" t="s">
        <v>513</v>
      </c>
      <c r="CD22" s="208">
        <v>0</v>
      </c>
      <c r="CE22" s="220">
        <v>1</v>
      </c>
      <c r="CF22" s="220">
        <v>0</v>
      </c>
      <c r="CG22" s="220">
        <v>0</v>
      </c>
      <c r="CH22" s="220">
        <v>0</v>
      </c>
      <c r="CI22" s="220">
        <v>1</v>
      </c>
      <c r="CJ22" s="220">
        <v>0</v>
      </c>
      <c r="CK22" s="114">
        <v>1</v>
      </c>
      <c r="CL22" s="114">
        <v>1</v>
      </c>
      <c r="CM22" s="114">
        <v>0</v>
      </c>
      <c r="CN22" s="114">
        <v>1</v>
      </c>
      <c r="CO22" s="114">
        <v>1</v>
      </c>
      <c r="CP22" s="114">
        <v>0</v>
      </c>
      <c r="CQ22" s="326">
        <v>1</v>
      </c>
      <c r="CR22" s="326">
        <v>0</v>
      </c>
      <c r="CS22" s="326">
        <v>0</v>
      </c>
      <c r="CT22" s="326">
        <v>0</v>
      </c>
      <c r="CU22" s="326">
        <v>1</v>
      </c>
      <c r="CV22" s="326">
        <v>0</v>
      </c>
      <c r="CW22" s="299"/>
      <c r="CX22" s="299"/>
      <c r="CY22" s="299"/>
      <c r="CZ22" s="299"/>
      <c r="DA22" s="221"/>
      <c r="DB22" s="221"/>
      <c r="DC22" s="221"/>
      <c r="DD22" s="221"/>
      <c r="DE22" s="221"/>
      <c r="DF22" s="61">
        <v>1</v>
      </c>
      <c r="DG22" s="90">
        <v>1</v>
      </c>
      <c r="DH22" s="69">
        <v>42124</v>
      </c>
      <c r="DI22" s="61">
        <v>1</v>
      </c>
      <c r="DJ22" s="61" t="s">
        <v>514</v>
      </c>
      <c r="DK22" s="90">
        <v>1</v>
      </c>
      <c r="DL22" s="90">
        <v>0</v>
      </c>
      <c r="DM22" s="90"/>
      <c r="DN22" s="61"/>
      <c r="DO22" s="254">
        <v>0</v>
      </c>
      <c r="DP22" s="208">
        <v>0</v>
      </c>
      <c r="DQ22" s="208">
        <v>0</v>
      </c>
      <c r="DR22" s="208">
        <v>0</v>
      </c>
      <c r="DS22" s="208">
        <v>0</v>
      </c>
      <c r="DT22" s="212">
        <v>0</v>
      </c>
      <c r="DU22" s="208">
        <v>0</v>
      </c>
      <c r="DV22" s="208">
        <v>0</v>
      </c>
      <c r="DW22" s="208">
        <v>0</v>
      </c>
      <c r="DX22" s="208">
        <v>0</v>
      </c>
      <c r="DY22" s="208">
        <v>1</v>
      </c>
      <c r="DZ22" s="206">
        <v>0</v>
      </c>
      <c r="EC22" s="223">
        <v>1</v>
      </c>
      <c r="ED22" s="223">
        <v>1</v>
      </c>
      <c r="EE22" s="223"/>
      <c r="EF22" s="223"/>
      <c r="EH22" s="258">
        <v>42249</v>
      </c>
      <c r="EI22" s="133">
        <v>2.92</v>
      </c>
      <c r="EJ22" s="225">
        <v>98</v>
      </c>
      <c r="EK22" s="225">
        <v>76</v>
      </c>
      <c r="EL22" s="225"/>
      <c r="EM22" s="225" t="s">
        <v>381</v>
      </c>
      <c r="EN22" s="225">
        <v>82</v>
      </c>
      <c r="EO22" s="133" t="s">
        <v>408</v>
      </c>
      <c r="EP22" s="267">
        <v>22</v>
      </c>
      <c r="EQ22" s="135">
        <v>42249</v>
      </c>
      <c r="ER22" s="136" t="s">
        <v>415</v>
      </c>
      <c r="ES22" s="61">
        <v>175</v>
      </c>
      <c r="ET22" s="61">
        <v>70</v>
      </c>
      <c r="EU22" s="61">
        <v>55</v>
      </c>
      <c r="EV22" s="61">
        <v>0</v>
      </c>
      <c r="EW22" s="61"/>
      <c r="EX22" s="61">
        <v>9</v>
      </c>
      <c r="EY22" s="61">
        <v>8</v>
      </c>
      <c r="EZ22" s="61">
        <v>56</v>
      </c>
      <c r="FA22" s="61">
        <v>34</v>
      </c>
      <c r="FB22" s="61">
        <v>15</v>
      </c>
      <c r="FC22" s="61">
        <v>18</v>
      </c>
      <c r="FD22" s="61">
        <v>56</v>
      </c>
      <c r="FE22" s="61">
        <v>22</v>
      </c>
      <c r="FF22" s="61">
        <v>35</v>
      </c>
      <c r="FG22" s="61">
        <v>70</v>
      </c>
      <c r="FH22" s="133">
        <v>300</v>
      </c>
      <c r="FI22" s="91">
        <v>70</v>
      </c>
      <c r="FJ22" s="91">
        <v>300</v>
      </c>
      <c r="FK22" s="227">
        <v>73.650000000000006</v>
      </c>
      <c r="FL22" s="227">
        <v>34.104347384443763</v>
      </c>
      <c r="FM22" s="228">
        <v>152.4</v>
      </c>
      <c r="FN22" s="228">
        <v>44.85</v>
      </c>
      <c r="FO22" s="228">
        <v>70.570299272087297</v>
      </c>
      <c r="FP22" s="228">
        <v>20.768227836962698</v>
      </c>
      <c r="FQ22" s="228">
        <v>70.570866141732296</v>
      </c>
      <c r="FR22" s="228"/>
      <c r="FS22" s="193">
        <v>0</v>
      </c>
      <c r="FT22" s="230">
        <v>92</v>
      </c>
      <c r="FU22" s="230">
        <v>37</v>
      </c>
      <c r="FV22" s="230">
        <v>180</v>
      </c>
      <c r="FW22" s="229">
        <v>3.5</v>
      </c>
      <c r="FX22" s="229">
        <v>3.8</v>
      </c>
      <c r="FY22" s="229">
        <v>26.285714285714285</v>
      </c>
      <c r="FZ22" s="229">
        <v>2.4864864864864864</v>
      </c>
      <c r="GA22" s="133">
        <v>37.700000000000003</v>
      </c>
      <c r="GB22" s="129">
        <v>22.4</v>
      </c>
      <c r="GC22" s="238">
        <v>7.7</v>
      </c>
      <c r="GD22" s="238">
        <v>139</v>
      </c>
      <c r="GE22" s="238">
        <v>4.7</v>
      </c>
      <c r="GF22" s="238">
        <v>101.6</v>
      </c>
      <c r="GG22" s="238">
        <v>31.4</v>
      </c>
      <c r="GH22" s="133">
        <v>0</v>
      </c>
      <c r="GI22" s="133">
        <v>1</v>
      </c>
      <c r="GJ22" s="133">
        <v>1</v>
      </c>
      <c r="GK22" s="133">
        <v>0</v>
      </c>
      <c r="GL22" s="231">
        <v>25</v>
      </c>
      <c r="GM22" s="133">
        <v>0</v>
      </c>
      <c r="GN22" s="133">
        <v>0</v>
      </c>
      <c r="GO22" s="133">
        <v>0</v>
      </c>
      <c r="GP22" s="133">
        <v>0</v>
      </c>
      <c r="GQ22" s="61">
        <v>48.85</v>
      </c>
      <c r="GR22" s="106">
        <v>22.620466663001736</v>
      </c>
      <c r="GS22" s="111">
        <v>0.42514970059880242</v>
      </c>
      <c r="GT22" s="61">
        <v>0</v>
      </c>
      <c r="GU22" s="111">
        <v>0.58620689655172409</v>
      </c>
      <c r="GV22" s="62">
        <v>1</v>
      </c>
      <c r="GW22" s="106">
        <v>14.6</v>
      </c>
      <c r="GX22" s="61">
        <v>0</v>
      </c>
      <c r="GY22" s="106">
        <v>24</v>
      </c>
      <c r="GZ22" s="61">
        <v>0</v>
      </c>
      <c r="HA22" s="745">
        <v>35</v>
      </c>
      <c r="HB22" s="133">
        <v>17</v>
      </c>
      <c r="HC22" s="133">
        <v>0.7</v>
      </c>
      <c r="HD22" s="144">
        <v>1</v>
      </c>
      <c r="HE22" s="236">
        <v>134.39480499999999</v>
      </c>
      <c r="HF22" s="236">
        <v>141.11454599999999</v>
      </c>
      <c r="HG22" s="144">
        <v>62.265313999999996</v>
      </c>
      <c r="HH22" s="236">
        <v>176.821799</v>
      </c>
      <c r="HI22" s="125">
        <v>78.020764999999997</v>
      </c>
      <c r="HJ22" s="236">
        <v>59.093606999999999</v>
      </c>
      <c r="HK22" s="144">
        <v>26.074435000000001</v>
      </c>
      <c r="HL22" s="236">
        <v>117.728191</v>
      </c>
      <c r="HM22" s="144">
        <v>51.946330000000003</v>
      </c>
      <c r="HN22" s="236">
        <v>66.580134000000001</v>
      </c>
      <c r="HO22" s="144">
        <v>5.5332249999999998</v>
      </c>
      <c r="HP22" s="144">
        <v>2.441478</v>
      </c>
      <c r="HQ22" s="236">
        <v>228.25065900000001</v>
      </c>
      <c r="HR22" s="144">
        <v>100.71321</v>
      </c>
      <c r="HS22" s="236">
        <v>98.552588</v>
      </c>
      <c r="HT22" s="144">
        <v>43.485295999999998</v>
      </c>
      <c r="HU22" s="236">
        <v>129.698071</v>
      </c>
      <c r="HV22" s="144">
        <v>57.227913999999998</v>
      </c>
      <c r="HW22" s="236">
        <v>56.822648999999998</v>
      </c>
      <c r="HX22" s="144">
        <v>0</v>
      </c>
      <c r="HY22" s="237">
        <v>0.79806079792231943</v>
      </c>
      <c r="HZ22" s="238">
        <v>34.799999999999997</v>
      </c>
      <c r="IA22" s="237">
        <v>7.5</v>
      </c>
      <c r="IB22" s="237">
        <v>35.4</v>
      </c>
      <c r="IC22" s="237">
        <v>6.7</v>
      </c>
      <c r="ID22" s="237">
        <v>31.8</v>
      </c>
      <c r="IE22" s="237">
        <v>6</v>
      </c>
      <c r="IF22" s="237">
        <v>137.53702399999997</v>
      </c>
      <c r="IG22" s="237">
        <v>63.687853967665689</v>
      </c>
      <c r="IH22" s="144"/>
      <c r="II22" s="161">
        <v>0.44</v>
      </c>
      <c r="IJ22" s="61">
        <v>1213</v>
      </c>
      <c r="IK22" s="61">
        <v>1259</v>
      </c>
      <c r="IL22" s="61">
        <v>1205</v>
      </c>
      <c r="IM22" s="61">
        <v>1246</v>
      </c>
      <c r="IN22" s="61"/>
      <c r="IO22" s="61">
        <v>1224</v>
      </c>
      <c r="IP22" s="61"/>
      <c r="IQ22" s="106">
        <v>1229.4000000000001</v>
      </c>
      <c r="IR22" s="61">
        <v>1785</v>
      </c>
      <c r="IS22" s="61">
        <v>313</v>
      </c>
      <c r="IT22" s="61"/>
      <c r="IU22" s="61">
        <v>305</v>
      </c>
      <c r="IV22" s="61"/>
      <c r="IW22" s="61"/>
      <c r="IX22" s="61">
        <v>361</v>
      </c>
      <c r="IY22" s="61"/>
      <c r="IZ22" s="106">
        <v>326.33333333333331</v>
      </c>
      <c r="JA22" s="61">
        <v>203</v>
      </c>
      <c r="JB22" s="240">
        <v>28.872272802997983</v>
      </c>
      <c r="JC22" s="241">
        <v>0</v>
      </c>
      <c r="JD22" s="90">
        <v>1</v>
      </c>
      <c r="JE22" s="261">
        <v>0</v>
      </c>
      <c r="JF22" s="261">
        <v>0</v>
      </c>
      <c r="JG22" s="261"/>
      <c r="JH22" s="90">
        <v>0</v>
      </c>
      <c r="JI22" s="90">
        <v>2</v>
      </c>
      <c r="JJ22" s="90">
        <v>0</v>
      </c>
      <c r="JK22" s="90"/>
      <c r="JL22" s="61"/>
      <c r="JM22" s="283"/>
      <c r="JN22" s="198">
        <v>22</v>
      </c>
      <c r="JO22" s="244">
        <v>42156</v>
      </c>
      <c r="JP22" s="69">
        <v>43110</v>
      </c>
      <c r="JQ22" s="201">
        <v>0</v>
      </c>
      <c r="JR22" s="69">
        <v>43110</v>
      </c>
      <c r="JS22" s="245">
        <v>31</v>
      </c>
      <c r="JT22" s="243">
        <v>1</v>
      </c>
      <c r="JU22" s="69">
        <v>42212</v>
      </c>
      <c r="JV22" s="245">
        <v>2</v>
      </c>
      <c r="JW22" s="243">
        <v>1</v>
      </c>
      <c r="JX22" s="246">
        <v>42212</v>
      </c>
      <c r="JY22" s="245">
        <v>2</v>
      </c>
      <c r="JZ22" s="245">
        <v>31</v>
      </c>
      <c r="KA22" s="245">
        <v>954</v>
      </c>
      <c r="KB22" s="247"/>
      <c r="KC22" s="245"/>
      <c r="KD22" s="248"/>
      <c r="KE22" s="63">
        <v>0</v>
      </c>
      <c r="KF22" s="263">
        <v>1</v>
      </c>
      <c r="KG22" s="263" t="s">
        <v>390</v>
      </c>
      <c r="KH22" s="250">
        <v>131.5</v>
      </c>
      <c r="KI22" s="250">
        <v>60.6</v>
      </c>
      <c r="KJ22" s="250">
        <v>53.8</v>
      </c>
      <c r="KK22" s="251">
        <v>-16.5</v>
      </c>
      <c r="KL22" s="250">
        <v>-13.8</v>
      </c>
      <c r="KM22" s="250">
        <v>45.3</v>
      </c>
      <c r="KN22" s="250">
        <v>16.2</v>
      </c>
      <c r="KO22" s="250">
        <v>4.5</v>
      </c>
      <c r="KP22" s="250"/>
      <c r="KQ22" s="250">
        <v>0</v>
      </c>
      <c r="KR22" s="92"/>
      <c r="KS22" s="93">
        <v>0.42514970059880242</v>
      </c>
      <c r="KT22" s="264">
        <v>58</v>
      </c>
      <c r="KU22" s="265" t="s">
        <v>381</v>
      </c>
      <c r="KV22" s="264"/>
      <c r="KW22" s="265" t="s">
        <v>381</v>
      </c>
      <c r="KX22" s="265"/>
      <c r="KY22" s="265" t="s">
        <v>381</v>
      </c>
      <c r="KZ22" s="265" t="s">
        <v>381</v>
      </c>
      <c r="LA22" s="265" t="s">
        <v>381</v>
      </c>
      <c r="LB22" s="265" t="s">
        <v>381</v>
      </c>
      <c r="LC22" s="265" t="s">
        <v>381</v>
      </c>
      <c r="LD22" s="265" t="s">
        <v>381</v>
      </c>
      <c r="LE22" s="265" t="s">
        <v>381</v>
      </c>
      <c r="LF22" s="118">
        <v>42249</v>
      </c>
      <c r="LG22" s="454">
        <v>0</v>
      </c>
      <c r="LH22" s="454"/>
      <c r="LI22" s="455">
        <v>68</v>
      </c>
      <c r="LJ22" s="455"/>
      <c r="LK22" s="455"/>
      <c r="LL22" s="455"/>
      <c r="LM22" s="455"/>
      <c r="LN22" s="455"/>
      <c r="LO22" s="455"/>
      <c r="LP22" s="455"/>
      <c r="LQ22" s="455"/>
      <c r="LR22" s="455"/>
      <c r="LS22" s="455"/>
      <c r="LT22" s="455"/>
      <c r="LU22" s="500">
        <v>48.63</v>
      </c>
      <c r="LV22" s="693">
        <v>-22.58</v>
      </c>
      <c r="LW22" s="500"/>
      <c r="LX22" s="500"/>
      <c r="LY22" s="500">
        <v>0</v>
      </c>
      <c r="LZ22" s="500">
        <v>0</v>
      </c>
      <c r="MA22" s="690">
        <v>56.822648999999998</v>
      </c>
      <c r="MB22" s="455"/>
      <c r="MD22" s="253">
        <v>16</v>
      </c>
      <c r="ME22" s="274"/>
      <c r="MF22" s="581">
        <v>22</v>
      </c>
      <c r="MG22" s="135">
        <v>42197</v>
      </c>
      <c r="MJ22" s="584">
        <v>25.528400000000001</v>
      </c>
      <c r="MR22" s="135">
        <v>42198</v>
      </c>
      <c r="MS22" s="238">
        <v>7.8</v>
      </c>
      <c r="MT22" s="238">
        <v>15</v>
      </c>
      <c r="MU22" s="133">
        <v>1</v>
      </c>
      <c r="MV22" s="133">
        <v>0</v>
      </c>
      <c r="MW22" s="133">
        <v>1</v>
      </c>
      <c r="MX22" s="133">
        <v>1</v>
      </c>
      <c r="MY22" s="133">
        <v>1</v>
      </c>
      <c r="MZ22" s="238">
        <v>3</v>
      </c>
      <c r="NA22" s="238">
        <v>159</v>
      </c>
      <c r="NB22" s="133">
        <v>16</v>
      </c>
      <c r="NC22" s="238">
        <v>6</v>
      </c>
      <c r="NE22" s="876" t="s">
        <v>64</v>
      </c>
      <c r="NF22" s="877" t="s">
        <v>64</v>
      </c>
      <c r="NG22" s="877" t="s">
        <v>64</v>
      </c>
      <c r="NH22" s="877" t="s">
        <v>64</v>
      </c>
      <c r="NI22" s="877" t="s">
        <v>64</v>
      </c>
      <c r="NJ22" s="877" t="s">
        <v>64</v>
      </c>
      <c r="NK22" s="877" t="s">
        <v>64</v>
      </c>
      <c r="NL22" s="877" t="s">
        <v>64</v>
      </c>
      <c r="NM22" s="877" t="s">
        <v>64</v>
      </c>
      <c r="NN22" s="877" t="s">
        <v>64</v>
      </c>
      <c r="NO22" s="877" t="s">
        <v>64</v>
      </c>
      <c r="NP22" s="877" t="s">
        <v>64</v>
      </c>
      <c r="NQ22" s="877" t="s">
        <v>64</v>
      </c>
      <c r="NR22" s="877" t="s">
        <v>64</v>
      </c>
      <c r="NS22" s="877" t="s">
        <v>64</v>
      </c>
      <c r="NT22" s="877" t="s">
        <v>64</v>
      </c>
      <c r="NU22" s="877" t="s">
        <v>64</v>
      </c>
      <c r="NV22" s="877" t="s">
        <v>64</v>
      </c>
      <c r="NW22" s="877" t="s">
        <v>64</v>
      </c>
      <c r="NX22" s="877" t="s">
        <v>64</v>
      </c>
      <c r="NY22" s="877" t="s">
        <v>64</v>
      </c>
      <c r="NZ22" s="877" t="s">
        <v>64</v>
      </c>
      <c r="OA22" s="877" t="s">
        <v>64</v>
      </c>
      <c r="OB22" s="877" t="s">
        <v>64</v>
      </c>
      <c r="OC22" s="877" t="s">
        <v>64</v>
      </c>
      <c r="OD22" s="877" t="s">
        <v>64</v>
      </c>
      <c r="OE22" s="877" t="s">
        <v>64</v>
      </c>
      <c r="OF22" s="877" t="s">
        <v>64</v>
      </c>
      <c r="OG22" s="877" t="s">
        <v>64</v>
      </c>
      <c r="OH22" s="877" t="s">
        <v>64</v>
      </c>
      <c r="OI22" s="877" t="s">
        <v>64</v>
      </c>
      <c r="OJ22" s="877" t="s">
        <v>64</v>
      </c>
      <c r="OK22" s="877" t="s">
        <v>64</v>
      </c>
      <c r="OL22" s="877" t="s">
        <v>64</v>
      </c>
      <c r="OM22" s="877" t="s">
        <v>64</v>
      </c>
    </row>
    <row r="23" spans="1:403" s="221" customFormat="1" x14ac:dyDescent="0.25">
      <c r="A23" s="902">
        <v>22</v>
      </c>
      <c r="B23" s="221">
        <v>0</v>
      </c>
      <c r="C23" s="221">
        <v>1</v>
      </c>
      <c r="D23" s="206">
        <v>2</v>
      </c>
      <c r="E23" s="267">
        <v>23</v>
      </c>
      <c r="F23" s="896">
        <v>23</v>
      </c>
      <c r="G23" s="61">
        <v>23</v>
      </c>
      <c r="H23" s="898"/>
      <c r="I23" s="232" t="s">
        <v>515</v>
      </c>
      <c r="J23" s="639" t="s">
        <v>516</v>
      </c>
      <c r="K23" s="258">
        <v>15825</v>
      </c>
      <c r="L23" s="256">
        <v>72</v>
      </c>
      <c r="M23" s="342">
        <v>72</v>
      </c>
      <c r="N23" s="342">
        <v>154</v>
      </c>
      <c r="O23" s="342">
        <v>30.359251138471919</v>
      </c>
      <c r="P23" s="210">
        <v>1.7048460089912916</v>
      </c>
      <c r="Q23" s="208">
        <v>1</v>
      </c>
      <c r="R23" s="61">
        <v>150</v>
      </c>
      <c r="S23" s="61">
        <v>80</v>
      </c>
      <c r="T23" s="61">
        <v>0</v>
      </c>
      <c r="U23" s="62">
        <v>4</v>
      </c>
      <c r="V23" s="331">
        <v>1</v>
      </c>
      <c r="W23" s="331">
        <v>2</v>
      </c>
      <c r="X23" s="114">
        <v>1</v>
      </c>
      <c r="Y23" s="335">
        <v>0</v>
      </c>
      <c r="Z23" s="114">
        <v>1</v>
      </c>
      <c r="AA23" s="114">
        <v>1</v>
      </c>
      <c r="AB23" s="329">
        <v>0</v>
      </c>
      <c r="AC23" s="328">
        <v>0</v>
      </c>
      <c r="AD23" s="61"/>
      <c r="AE23" s="133"/>
      <c r="AF23" s="61"/>
      <c r="AG23" s="592">
        <v>76</v>
      </c>
      <c r="AH23" s="602">
        <v>0.9</v>
      </c>
      <c r="AI23" s="603">
        <v>62</v>
      </c>
      <c r="AJ23" s="603">
        <v>1</v>
      </c>
      <c r="AK23" s="602">
        <v>9.6</v>
      </c>
      <c r="AL23" s="603">
        <v>31</v>
      </c>
      <c r="AM23" s="603"/>
      <c r="AN23" s="605">
        <v>7334</v>
      </c>
      <c r="AO23" s="214">
        <v>8.9002763486312713</v>
      </c>
      <c r="AP23" s="212">
        <v>123</v>
      </c>
      <c r="AQ23" s="212">
        <v>35</v>
      </c>
      <c r="AR23" s="212">
        <v>71</v>
      </c>
      <c r="AS23" s="212">
        <v>83</v>
      </c>
      <c r="AT23" s="215">
        <v>0.23</v>
      </c>
      <c r="AU23" s="212">
        <v>92</v>
      </c>
      <c r="AV23" s="556">
        <v>42220</v>
      </c>
      <c r="AW23" s="557">
        <v>42217</v>
      </c>
      <c r="AX23" s="211">
        <v>0.9</v>
      </c>
      <c r="AY23" s="211">
        <v>56</v>
      </c>
      <c r="AZ23" s="211">
        <v>6.3</v>
      </c>
      <c r="BA23" s="602">
        <v>141</v>
      </c>
      <c r="BB23" s="558">
        <v>42221</v>
      </c>
      <c r="BC23" s="65">
        <v>44.57</v>
      </c>
      <c r="BD23" s="217"/>
      <c r="BE23" s="66">
        <v>44.57</v>
      </c>
      <c r="BF23" s="218">
        <v>161.94704526089683</v>
      </c>
      <c r="BG23" s="66">
        <v>91.87</v>
      </c>
      <c r="BH23" s="68">
        <v>1.6490426340861764</v>
      </c>
      <c r="BI23" s="219">
        <v>1.6490426340861764</v>
      </c>
      <c r="BJ23" s="219">
        <v>2.2093730286747282</v>
      </c>
      <c r="BK23" s="219">
        <v>1.9631737163752516</v>
      </c>
      <c r="BL23" s="66">
        <v>2.4700000000000002</v>
      </c>
      <c r="BM23" s="66">
        <v>0.87</v>
      </c>
      <c r="BN23" s="66">
        <v>54</v>
      </c>
      <c r="BO23" s="66">
        <v>1.1200000000000001</v>
      </c>
      <c r="BP23" s="571">
        <v>5619</v>
      </c>
      <c r="BQ23" s="66">
        <v>65</v>
      </c>
      <c r="BR23" s="66">
        <v>291</v>
      </c>
      <c r="BS23" s="66">
        <v>26</v>
      </c>
      <c r="BT23" s="66">
        <v>46</v>
      </c>
      <c r="BU23" s="69">
        <v>42215</v>
      </c>
      <c r="BV23" s="61" t="s">
        <v>517</v>
      </c>
      <c r="BW23" s="61">
        <v>0</v>
      </c>
      <c r="BX23" s="61">
        <v>0</v>
      </c>
      <c r="BY23" s="61"/>
      <c r="BZ23" s="61">
        <v>0</v>
      </c>
      <c r="CA23" s="61"/>
      <c r="CB23" s="61"/>
      <c r="CC23" s="61"/>
      <c r="CD23" s="208">
        <v>1</v>
      </c>
      <c r="CE23" s="220">
        <v>0</v>
      </c>
      <c r="CF23" s="220">
        <v>0</v>
      </c>
      <c r="CG23" s="220">
        <v>0</v>
      </c>
      <c r="CH23" s="220">
        <v>1</v>
      </c>
      <c r="CI23" s="220">
        <v>1</v>
      </c>
      <c r="CJ23" s="220">
        <v>0</v>
      </c>
      <c r="CK23" s="114">
        <v>1</v>
      </c>
      <c r="CL23" s="114">
        <v>0</v>
      </c>
      <c r="CM23" s="114">
        <v>0</v>
      </c>
      <c r="CN23" s="114">
        <v>1</v>
      </c>
      <c r="CO23" s="114">
        <v>0</v>
      </c>
      <c r="CP23" s="114">
        <v>1</v>
      </c>
      <c r="CQ23" s="326">
        <v>1</v>
      </c>
      <c r="CR23" s="326">
        <v>0</v>
      </c>
      <c r="CS23" s="326">
        <v>0</v>
      </c>
      <c r="CT23" s="326">
        <v>0</v>
      </c>
      <c r="CU23" s="326">
        <v>1</v>
      </c>
      <c r="CV23" s="326">
        <v>0</v>
      </c>
      <c r="CW23" s="299"/>
      <c r="CX23" s="299"/>
      <c r="CY23" s="299"/>
      <c r="CZ23" s="299"/>
      <c r="DF23" s="61">
        <v>1</v>
      </c>
      <c r="DG23" s="90">
        <v>1</v>
      </c>
      <c r="DH23" s="69">
        <v>41814</v>
      </c>
      <c r="DI23" s="61">
        <v>1</v>
      </c>
      <c r="DJ23" s="61" t="s">
        <v>518</v>
      </c>
      <c r="DK23" s="90">
        <v>1</v>
      </c>
      <c r="DL23" s="90">
        <v>1</v>
      </c>
      <c r="DM23" s="90"/>
      <c r="DN23" s="61" t="s">
        <v>519</v>
      </c>
      <c r="DO23" s="254">
        <v>0</v>
      </c>
      <c r="DP23" s="208">
        <v>1</v>
      </c>
      <c r="DQ23" s="208">
        <v>1</v>
      </c>
      <c r="DR23" s="208">
        <v>0</v>
      </c>
      <c r="DS23" s="208">
        <v>1</v>
      </c>
      <c r="DT23" s="212">
        <v>1</v>
      </c>
      <c r="DU23" s="208">
        <v>1</v>
      </c>
      <c r="DV23" s="208">
        <v>0</v>
      </c>
      <c r="DW23" s="208">
        <v>0</v>
      </c>
      <c r="DX23" s="208">
        <v>0</v>
      </c>
      <c r="DY23" s="208">
        <v>0</v>
      </c>
      <c r="DZ23" s="206">
        <v>1</v>
      </c>
      <c r="EC23" s="223">
        <v>1</v>
      </c>
      <c r="ED23" s="223">
        <v>1</v>
      </c>
      <c r="EE23" s="223"/>
      <c r="EF23" s="223"/>
      <c r="EH23" s="258">
        <v>42222</v>
      </c>
      <c r="EI23" s="133">
        <v>1.1000000000000001</v>
      </c>
      <c r="EJ23" s="225">
        <v>70</v>
      </c>
      <c r="EK23" s="225">
        <v>84</v>
      </c>
      <c r="EL23" s="225"/>
      <c r="EM23" s="225">
        <v>79</v>
      </c>
      <c r="EN23" s="225">
        <v>41</v>
      </c>
      <c r="EO23" s="133" t="s">
        <v>520</v>
      </c>
      <c r="EP23" s="267">
        <v>23</v>
      </c>
      <c r="EQ23" s="135">
        <v>42221</v>
      </c>
      <c r="ER23" s="136" t="s">
        <v>383</v>
      </c>
      <c r="ES23" s="61">
        <v>150</v>
      </c>
      <c r="ET23" s="61">
        <v>80</v>
      </c>
      <c r="EU23" s="61">
        <v>74</v>
      </c>
      <c r="EV23" s="133">
        <v>0</v>
      </c>
      <c r="EW23" s="133"/>
      <c r="EX23" s="133">
        <v>10</v>
      </c>
      <c r="EY23" s="133">
        <v>8</v>
      </c>
      <c r="EZ23" s="133">
        <v>46</v>
      </c>
      <c r="FA23" s="133">
        <v>27</v>
      </c>
      <c r="FB23" s="133">
        <v>14</v>
      </c>
      <c r="FC23" s="133">
        <v>17</v>
      </c>
      <c r="FD23" s="133">
        <v>42</v>
      </c>
      <c r="FE23" s="133">
        <v>18</v>
      </c>
      <c r="FF23" s="133">
        <v>28</v>
      </c>
      <c r="FG23" s="133">
        <v>90</v>
      </c>
      <c r="FH23" s="133">
        <v>290</v>
      </c>
      <c r="FI23" s="91">
        <v>90</v>
      </c>
      <c r="FJ23" s="91">
        <v>290</v>
      </c>
      <c r="FK23" s="227">
        <v>67.800000000000011</v>
      </c>
      <c r="FL23" s="227">
        <v>39.768987722307735</v>
      </c>
      <c r="FM23" s="228">
        <v>99.15</v>
      </c>
      <c r="FN23" s="228">
        <v>34.299999999999997</v>
      </c>
      <c r="FO23" s="228">
        <v>58.157745319569486</v>
      </c>
      <c r="FP23" s="228">
        <v>20.119119157450662</v>
      </c>
      <c r="FQ23" s="228">
        <v>65.40595057992941</v>
      </c>
      <c r="FR23" s="228"/>
      <c r="FS23" s="193">
        <v>0</v>
      </c>
      <c r="FT23" s="230">
        <v>146.4</v>
      </c>
      <c r="FU23" s="230">
        <v>76.2</v>
      </c>
      <c r="FV23" s="230">
        <v>180</v>
      </c>
      <c r="FW23" s="229">
        <v>3.83</v>
      </c>
      <c r="FX23" s="229">
        <v>3.6</v>
      </c>
      <c r="FY23" s="229">
        <v>38.224543080939945</v>
      </c>
      <c r="FZ23" s="229">
        <v>1.921259842519685</v>
      </c>
      <c r="GA23" s="133">
        <v>73.2</v>
      </c>
      <c r="GB23" s="129">
        <v>18.100000000000001</v>
      </c>
      <c r="GC23" s="238">
        <v>6.1</v>
      </c>
      <c r="GD23" s="238">
        <v>2.6</v>
      </c>
      <c r="GE23" s="238">
        <v>123.8</v>
      </c>
      <c r="GF23" s="238">
        <v>74.2</v>
      </c>
      <c r="GG23" s="238">
        <v>23.5</v>
      </c>
      <c r="GH23" s="133">
        <v>1</v>
      </c>
      <c r="GI23" s="133">
        <v>1</v>
      </c>
      <c r="GJ23" s="133">
        <v>1</v>
      </c>
      <c r="GK23" s="133">
        <v>1</v>
      </c>
      <c r="GL23" s="231">
        <v>20</v>
      </c>
      <c r="GM23" s="133">
        <v>0</v>
      </c>
      <c r="GN23" s="133">
        <v>0</v>
      </c>
      <c r="GO23" s="133">
        <v>0</v>
      </c>
      <c r="GP23" s="133">
        <v>0</v>
      </c>
      <c r="GQ23" s="61">
        <v>36.15</v>
      </c>
      <c r="GR23" s="106">
        <v>21.204261152823367</v>
      </c>
      <c r="GS23" s="111">
        <v>0.41666666666666663</v>
      </c>
      <c r="GT23" s="61">
        <v>0</v>
      </c>
      <c r="GU23" s="111">
        <v>0.4838709677419355</v>
      </c>
      <c r="GV23" s="62">
        <v>0</v>
      </c>
      <c r="GW23" s="106">
        <v>11.9</v>
      </c>
      <c r="GX23" s="61">
        <v>0</v>
      </c>
      <c r="GY23" s="106">
        <v>18</v>
      </c>
      <c r="GZ23" s="61">
        <v>0</v>
      </c>
      <c r="HA23" s="745">
        <v>25</v>
      </c>
      <c r="HB23" s="133">
        <v>9</v>
      </c>
      <c r="HC23" s="133">
        <v>0.62</v>
      </c>
      <c r="HD23" s="144">
        <v>1</v>
      </c>
      <c r="HE23" s="236">
        <v>106.439419</v>
      </c>
      <c r="HF23" s="236">
        <v>111.76139000000001</v>
      </c>
      <c r="HG23" s="144">
        <v>62.715504000000003</v>
      </c>
      <c r="HH23" s="236">
        <v>113.607449</v>
      </c>
      <c r="HI23" s="125">
        <v>63.751429999999999</v>
      </c>
      <c r="HJ23" s="236">
        <v>50.373323999999997</v>
      </c>
      <c r="HK23" s="144">
        <v>28.267261000000001</v>
      </c>
      <c r="HL23" s="236">
        <v>63.234124999999999</v>
      </c>
      <c r="HM23" s="144">
        <v>35.484169000000001</v>
      </c>
      <c r="HN23" s="236">
        <v>55.660193</v>
      </c>
      <c r="HO23" s="144">
        <v>4.9322619999999997</v>
      </c>
      <c r="HP23" s="144">
        <v>2.7677649999999998</v>
      </c>
      <c r="HQ23" s="236">
        <v>154.828779</v>
      </c>
      <c r="HR23" s="144">
        <v>86.883000999999993</v>
      </c>
      <c r="HS23" s="236">
        <v>86.374910999999997</v>
      </c>
      <c r="HT23" s="144">
        <v>48.469745000000003</v>
      </c>
      <c r="HU23" s="236">
        <v>68.453868</v>
      </c>
      <c r="HV23" s="144">
        <v>38.413255999999997</v>
      </c>
      <c r="HW23" s="236">
        <v>44.212625000000003</v>
      </c>
      <c r="HX23" s="144">
        <v>1</v>
      </c>
      <c r="HY23" s="237">
        <v>0.98375054614596624</v>
      </c>
      <c r="HZ23" s="238">
        <v>25.2</v>
      </c>
      <c r="IA23" s="237">
        <v>5.7</v>
      </c>
      <c r="IB23" s="237">
        <v>22.9</v>
      </c>
      <c r="IC23" s="237">
        <v>6.2</v>
      </c>
      <c r="ID23" s="237">
        <v>18.899999999999999</v>
      </c>
      <c r="IE23" s="237">
        <v>5.3</v>
      </c>
      <c r="IF23" s="237">
        <v>84.773389473684205</v>
      </c>
      <c r="IG23" s="237">
        <v>49.724954058368112</v>
      </c>
      <c r="IH23" s="133"/>
      <c r="II23" s="161">
        <v>0.35</v>
      </c>
      <c r="IJ23" s="61">
        <v>1048</v>
      </c>
      <c r="IK23" s="61">
        <v>1101</v>
      </c>
      <c r="IL23" s="61">
        <v>878</v>
      </c>
      <c r="IM23" s="61">
        <v>1024</v>
      </c>
      <c r="IN23" s="61">
        <v>1136</v>
      </c>
      <c r="IO23" s="61">
        <v>1109</v>
      </c>
      <c r="IP23" s="61"/>
      <c r="IQ23" s="106">
        <v>1049.3333333333333</v>
      </c>
      <c r="IR23" s="61">
        <v>1660</v>
      </c>
      <c r="IS23" s="61">
        <v>336</v>
      </c>
      <c r="IT23" s="61">
        <v>255</v>
      </c>
      <c r="IU23" s="61">
        <v>243</v>
      </c>
      <c r="IV23" s="61">
        <v>344</v>
      </c>
      <c r="IW23" s="61">
        <v>346</v>
      </c>
      <c r="IX23" s="61">
        <v>330</v>
      </c>
      <c r="IY23" s="61"/>
      <c r="IZ23" s="106">
        <v>309</v>
      </c>
      <c r="JA23" s="61">
        <v>212</v>
      </c>
      <c r="JB23" s="240">
        <v>36.069830309679944</v>
      </c>
      <c r="JC23" s="241">
        <v>1</v>
      </c>
      <c r="JD23" s="90">
        <v>1</v>
      </c>
      <c r="JE23" s="168">
        <v>5</v>
      </c>
      <c r="JF23" s="168">
        <v>1</v>
      </c>
      <c r="JG23" s="168" t="s">
        <v>521</v>
      </c>
      <c r="JH23" s="90">
        <v>1</v>
      </c>
      <c r="JI23" s="90"/>
      <c r="JJ23" s="90"/>
      <c r="JK23" s="90"/>
      <c r="JL23" s="61" t="s">
        <v>519</v>
      </c>
      <c r="JM23" s="283"/>
      <c r="JN23" s="198">
        <v>23</v>
      </c>
      <c r="JO23" s="244">
        <v>42220</v>
      </c>
      <c r="JP23" s="69">
        <v>43388</v>
      </c>
      <c r="JQ23" s="201">
        <v>0</v>
      </c>
      <c r="JR23" s="69">
        <v>43388</v>
      </c>
      <c r="JS23" s="245">
        <v>38</v>
      </c>
      <c r="JT23" s="243">
        <v>1</v>
      </c>
      <c r="JU23" s="69">
        <v>43388</v>
      </c>
      <c r="JV23" s="245">
        <v>38</v>
      </c>
      <c r="JW23" s="243">
        <v>1</v>
      </c>
      <c r="JX23" s="246">
        <v>43388</v>
      </c>
      <c r="JY23" s="245">
        <v>38</v>
      </c>
      <c r="JZ23" s="245">
        <v>38</v>
      </c>
      <c r="KA23" s="245">
        <v>1168</v>
      </c>
      <c r="KB23" s="247"/>
      <c r="KC23" s="245"/>
      <c r="KD23" s="248"/>
      <c r="KE23" s="63">
        <v>0</v>
      </c>
      <c r="KF23" s="263">
        <v>1</v>
      </c>
      <c r="KG23" s="263" t="s">
        <v>390</v>
      </c>
      <c r="KH23" s="250">
        <v>102</v>
      </c>
      <c r="KI23" s="250">
        <v>50.2</v>
      </c>
      <c r="KJ23" s="250">
        <v>50.7</v>
      </c>
      <c r="KK23" s="251">
        <v>-14.8</v>
      </c>
      <c r="KL23" s="250">
        <v>-12.8</v>
      </c>
      <c r="KM23" s="250">
        <v>52.2</v>
      </c>
      <c r="KN23" s="250">
        <v>28.9</v>
      </c>
      <c r="KO23" s="250">
        <v>3.7</v>
      </c>
      <c r="KP23" s="250"/>
      <c r="KQ23" s="250">
        <v>1</v>
      </c>
      <c r="KR23" s="92"/>
      <c r="KS23" s="93">
        <v>0.41666666666666663</v>
      </c>
      <c r="KT23" s="264">
        <v>57</v>
      </c>
      <c r="KU23" s="265">
        <v>40.950000000000003</v>
      </c>
      <c r="KV23" s="264">
        <v>-18.079999999999998</v>
      </c>
      <c r="KW23" s="265">
        <v>-18.7</v>
      </c>
      <c r="KX23" s="265">
        <v>-18.3</v>
      </c>
      <c r="KY23" s="265">
        <v>415</v>
      </c>
      <c r="KZ23" s="265">
        <v>-11.3</v>
      </c>
      <c r="LA23" s="265">
        <v>-11.2</v>
      </c>
      <c r="LB23" s="265">
        <v>415</v>
      </c>
      <c r="LC23" s="265">
        <v>-15</v>
      </c>
      <c r="LD23" s="265">
        <v>-14.7</v>
      </c>
      <c r="LE23" s="265">
        <v>415</v>
      </c>
      <c r="LF23" s="118">
        <v>42221</v>
      </c>
      <c r="LG23" s="454">
        <v>0</v>
      </c>
      <c r="LH23" s="454"/>
      <c r="LI23" s="455">
        <v>57</v>
      </c>
      <c r="LJ23" s="455">
        <v>41.77</v>
      </c>
      <c r="LK23" s="455">
        <v>-15.92</v>
      </c>
      <c r="LL23" s="455">
        <v>-14.1</v>
      </c>
      <c r="LM23" s="455">
        <v>-13.1</v>
      </c>
      <c r="LN23" s="455">
        <v>369</v>
      </c>
      <c r="LO23" s="455">
        <v>-12</v>
      </c>
      <c r="LP23" s="455">
        <v>-11.8</v>
      </c>
      <c r="LQ23" s="455">
        <v>369</v>
      </c>
      <c r="LR23" s="455">
        <v>-13</v>
      </c>
      <c r="LS23" s="455">
        <v>-12.4</v>
      </c>
      <c r="LT23" s="455">
        <v>369</v>
      </c>
      <c r="LU23" s="500">
        <v>43.09</v>
      </c>
      <c r="LV23" s="693">
        <v>-18.22</v>
      </c>
      <c r="LW23" s="500">
        <v>-9.6</v>
      </c>
      <c r="LX23" s="500">
        <v>2</v>
      </c>
      <c r="LY23" s="500">
        <v>-10.1</v>
      </c>
      <c r="LZ23" s="500">
        <v>2</v>
      </c>
      <c r="MA23" s="690">
        <v>44.212625000000003</v>
      </c>
      <c r="MB23" s="454"/>
      <c r="MD23" s="253"/>
      <c r="ME23" s="274"/>
      <c r="MF23" s="581">
        <v>23</v>
      </c>
      <c r="MG23" s="135">
        <v>42217</v>
      </c>
      <c r="MJ23" s="584">
        <v>37.677</v>
      </c>
      <c r="MR23" s="135">
        <v>42192</v>
      </c>
      <c r="MS23" s="238">
        <v>8.4</v>
      </c>
      <c r="MT23" s="238">
        <v>25</v>
      </c>
      <c r="MU23" s="133">
        <v>1</v>
      </c>
      <c r="MV23" s="133">
        <v>1</v>
      </c>
      <c r="MW23" s="133">
        <v>1</v>
      </c>
      <c r="MX23" s="133">
        <v>0</v>
      </c>
      <c r="MY23" s="133">
        <v>0</v>
      </c>
      <c r="MZ23" s="238">
        <v>2</v>
      </c>
      <c r="NA23" s="238">
        <v>7334</v>
      </c>
      <c r="NB23" s="585"/>
      <c r="NC23" s="238">
        <v>5</v>
      </c>
      <c r="NE23" s="876">
        <v>23</v>
      </c>
      <c r="NF23" s="877">
        <v>9.0088767683942592</v>
      </c>
      <c r="NG23" s="877">
        <v>8.1583067283139794</v>
      </c>
      <c r="NH23" s="877">
        <v>5.66249036391378</v>
      </c>
      <c r="NI23" s="877">
        <v>0.81885056089543395</v>
      </c>
      <c r="NJ23" s="877">
        <v>6.92148393743373</v>
      </c>
      <c r="NK23" s="877">
        <v>8.3583435103447901</v>
      </c>
      <c r="NL23" s="877">
        <v>8.7861715929445801</v>
      </c>
      <c r="NM23" s="877">
        <v>8.4541347573621</v>
      </c>
      <c r="NN23" s="877">
        <v>5.9183862344463503</v>
      </c>
      <c r="NO23" s="877">
        <v>1.5310694927259501</v>
      </c>
      <c r="NP23" s="877">
        <v>6.02480723340057</v>
      </c>
      <c r="NQ23" s="877">
        <v>6.4247541670045498</v>
      </c>
      <c r="NR23" s="877">
        <v>7.5484366246960404</v>
      </c>
      <c r="NS23" s="877">
        <v>4.3596617223338798</v>
      </c>
      <c r="NT23" s="877">
        <v>6.07510472220949</v>
      </c>
      <c r="NU23" s="877">
        <v>8.3239104380197908</v>
      </c>
      <c r="NV23" s="877">
        <v>6.7236950704413996</v>
      </c>
      <c r="NW23" s="877">
        <v>7.7092906357233604</v>
      </c>
      <c r="NX23" s="877">
        <v>5.8532471672421504</v>
      </c>
      <c r="NY23" s="877">
        <v>5.9990980337056099</v>
      </c>
      <c r="NZ23" s="877">
        <v>7.4865534926245303</v>
      </c>
      <c r="OA23" s="877">
        <v>-5.88936890535686E-2</v>
      </c>
      <c r="OB23" s="877">
        <v>10.2155815336657</v>
      </c>
      <c r="OC23" s="877">
        <v>-1.39592867633114</v>
      </c>
      <c r="OD23" s="877">
        <v>4.3469568893788804</v>
      </c>
      <c r="OE23" s="877">
        <v>6.0371625501273796</v>
      </c>
      <c r="OF23" s="877">
        <v>3.0755326311673601</v>
      </c>
      <c r="OG23" s="877">
        <v>11.1838586531959</v>
      </c>
      <c r="OH23" s="877">
        <v>3.5459683691052901</v>
      </c>
      <c r="OI23" s="877">
        <v>5.12350066435096</v>
      </c>
      <c r="OJ23" s="877">
        <v>4.7591558338002704</v>
      </c>
      <c r="OK23" s="877">
        <v>6.0603579888448902</v>
      </c>
      <c r="OL23" s="877">
        <v>4.4058505784324504</v>
      </c>
      <c r="OM23" s="877">
        <v>11.611510209996901</v>
      </c>
    </row>
    <row r="24" spans="1:403" s="221" customFormat="1" x14ac:dyDescent="0.25">
      <c r="A24" s="455">
        <v>23</v>
      </c>
      <c r="B24" s="221">
        <v>0</v>
      </c>
      <c r="C24" s="221">
        <v>1</v>
      </c>
      <c r="D24" s="206">
        <v>2</v>
      </c>
      <c r="E24" s="274">
        <v>24</v>
      </c>
      <c r="F24" s="895">
        <v>24</v>
      </c>
      <c r="G24" s="61">
        <v>24</v>
      </c>
      <c r="H24" s="898"/>
      <c r="I24" s="232" t="s">
        <v>469</v>
      </c>
      <c r="J24" s="167" t="s">
        <v>522</v>
      </c>
      <c r="K24" s="266">
        <v>13621</v>
      </c>
      <c r="L24" s="256">
        <v>78</v>
      </c>
      <c r="M24" s="342">
        <v>67</v>
      </c>
      <c r="N24" s="342">
        <v>167</v>
      </c>
      <c r="O24" s="342">
        <v>24.023808670084982</v>
      </c>
      <c r="P24" s="210">
        <v>1.753547588291263</v>
      </c>
      <c r="Q24" s="208">
        <v>0</v>
      </c>
      <c r="R24" s="61">
        <v>95</v>
      </c>
      <c r="S24" s="61">
        <v>50</v>
      </c>
      <c r="T24" s="61">
        <v>1</v>
      </c>
      <c r="U24" s="62">
        <v>3</v>
      </c>
      <c r="V24" s="325">
        <v>0</v>
      </c>
      <c r="W24" s="325"/>
      <c r="X24" s="325">
        <v>1</v>
      </c>
      <c r="Y24" s="115">
        <v>1</v>
      </c>
      <c r="Z24" s="325">
        <v>1</v>
      </c>
      <c r="AA24" s="325">
        <v>0</v>
      </c>
      <c r="AB24" s="329">
        <v>0</v>
      </c>
      <c r="AC24" s="328">
        <v>0</v>
      </c>
      <c r="AD24" s="61"/>
      <c r="AE24" s="133"/>
      <c r="AF24" s="61"/>
      <c r="AG24" s="592">
        <v>96</v>
      </c>
      <c r="AH24" s="602">
        <v>1.67</v>
      </c>
      <c r="AI24" s="603">
        <v>40</v>
      </c>
      <c r="AJ24" s="603">
        <v>0</v>
      </c>
      <c r="AK24" s="602">
        <v>8.6</v>
      </c>
      <c r="AL24" s="603">
        <v>26</v>
      </c>
      <c r="AM24" s="603"/>
      <c r="AN24" s="605">
        <v>826.7</v>
      </c>
      <c r="AO24" s="214">
        <v>6.7174418722586298</v>
      </c>
      <c r="AP24" s="212">
        <v>114</v>
      </c>
      <c r="AQ24" s="212">
        <v>55</v>
      </c>
      <c r="AR24" s="212">
        <v>47</v>
      </c>
      <c r="AS24" s="212">
        <v>61</v>
      </c>
      <c r="AT24" s="215">
        <v>0.54</v>
      </c>
      <c r="AU24" s="212">
        <v>51</v>
      </c>
      <c r="AV24" s="556">
        <v>42304</v>
      </c>
      <c r="AW24" s="557">
        <v>42300</v>
      </c>
      <c r="AX24" s="211">
        <v>1.67</v>
      </c>
      <c r="AY24" s="211">
        <v>73</v>
      </c>
      <c r="AZ24" s="211"/>
      <c r="BA24" s="602">
        <v>139</v>
      </c>
      <c r="BB24" s="558">
        <v>42303</v>
      </c>
      <c r="BC24" s="65">
        <v>82.91</v>
      </c>
      <c r="BD24" s="217"/>
      <c r="BE24" s="66">
        <v>82.91</v>
      </c>
      <c r="BF24" s="218">
        <v>2777.9081451315869</v>
      </c>
      <c r="BG24" s="66">
        <v>177.7</v>
      </c>
      <c r="BH24" s="68">
        <v>1.9186069151449818</v>
      </c>
      <c r="BI24" s="219">
        <v>1.9186069151449818</v>
      </c>
      <c r="BJ24" s="219">
        <v>3.443717881170488</v>
      </c>
      <c r="BK24" s="219">
        <v>2.2496874278053016</v>
      </c>
      <c r="BL24" s="66">
        <v>2.59</v>
      </c>
      <c r="BM24" s="66">
        <v>1.62</v>
      </c>
      <c r="BN24" s="66">
        <v>26</v>
      </c>
      <c r="BO24" s="66">
        <v>0.9</v>
      </c>
      <c r="BP24" s="571">
        <v>822.9</v>
      </c>
      <c r="BQ24" s="66">
        <v>43</v>
      </c>
      <c r="BR24" s="66">
        <v>77</v>
      </c>
      <c r="BS24" s="66">
        <v>28</v>
      </c>
      <c r="BT24" s="66">
        <v>15</v>
      </c>
      <c r="BU24" s="69">
        <v>42298</v>
      </c>
      <c r="BV24" s="61" t="s">
        <v>458</v>
      </c>
      <c r="BW24" s="61">
        <v>0</v>
      </c>
      <c r="BX24" s="61">
        <v>0</v>
      </c>
      <c r="BY24" s="61"/>
      <c r="BZ24" s="61">
        <v>0</v>
      </c>
      <c r="CA24" s="61"/>
      <c r="CB24" s="61"/>
      <c r="CC24" s="61" t="s">
        <v>523</v>
      </c>
      <c r="CD24" s="208">
        <v>1</v>
      </c>
      <c r="CE24" s="220">
        <v>0</v>
      </c>
      <c r="CF24" s="220">
        <v>0</v>
      </c>
      <c r="CG24" s="220">
        <v>0</v>
      </c>
      <c r="CH24" s="220">
        <v>0</v>
      </c>
      <c r="CI24" s="220">
        <v>0</v>
      </c>
      <c r="CJ24" s="220">
        <v>0</v>
      </c>
      <c r="CK24" s="114">
        <v>1</v>
      </c>
      <c r="CL24" s="114">
        <v>0</v>
      </c>
      <c r="CM24" s="114">
        <v>0</v>
      </c>
      <c r="CN24" s="114">
        <v>1</v>
      </c>
      <c r="CO24" s="114">
        <v>1</v>
      </c>
      <c r="CP24" s="114">
        <v>0</v>
      </c>
      <c r="CQ24" s="326">
        <v>0</v>
      </c>
      <c r="CR24" s="326">
        <v>1</v>
      </c>
      <c r="CS24" s="326">
        <v>0</v>
      </c>
      <c r="CT24" s="326">
        <v>0</v>
      </c>
      <c r="CU24" s="326">
        <v>0</v>
      </c>
      <c r="CV24" s="326">
        <v>0</v>
      </c>
      <c r="CW24" s="299">
        <v>11.7</v>
      </c>
      <c r="CX24" s="299">
        <v>1.26</v>
      </c>
      <c r="CY24" s="299">
        <v>3.3</v>
      </c>
      <c r="CZ24" s="299"/>
      <c r="DF24" s="61">
        <v>1</v>
      </c>
      <c r="DG24" s="90">
        <v>1</v>
      </c>
      <c r="DH24" s="69">
        <v>42461</v>
      </c>
      <c r="DI24" s="61">
        <v>0</v>
      </c>
      <c r="DJ24" s="61" t="s">
        <v>524</v>
      </c>
      <c r="DK24" s="90">
        <v>1</v>
      </c>
      <c r="DL24" s="90">
        <v>1</v>
      </c>
      <c r="DM24" s="90"/>
      <c r="DN24" s="61" t="s">
        <v>525</v>
      </c>
      <c r="DO24" s="254">
        <v>1</v>
      </c>
      <c r="DP24" s="208">
        <v>0</v>
      </c>
      <c r="DQ24" s="208">
        <v>0</v>
      </c>
      <c r="DR24" s="208">
        <v>1</v>
      </c>
      <c r="DS24" s="208">
        <v>2</v>
      </c>
      <c r="DT24" s="212">
        <v>1</v>
      </c>
      <c r="DU24" s="208">
        <v>2</v>
      </c>
      <c r="DV24" s="208">
        <v>0</v>
      </c>
      <c r="DW24" s="208">
        <v>0</v>
      </c>
      <c r="DX24" s="208">
        <v>0</v>
      </c>
      <c r="DY24" s="208">
        <v>0</v>
      </c>
      <c r="DZ24" s="206">
        <v>0</v>
      </c>
      <c r="EC24" s="223">
        <v>1</v>
      </c>
      <c r="ED24" s="223">
        <v>2</v>
      </c>
      <c r="EE24" s="223"/>
      <c r="EF24" s="223"/>
      <c r="EH24" s="69">
        <v>42304</v>
      </c>
      <c r="EI24" s="90">
        <v>1.54</v>
      </c>
      <c r="EJ24" s="70">
        <v>65</v>
      </c>
      <c r="EK24" s="225">
        <v>75</v>
      </c>
      <c r="EL24" s="225"/>
      <c r="EM24" s="225">
        <v>69</v>
      </c>
      <c r="EN24" s="225">
        <v>42</v>
      </c>
      <c r="EO24" s="133" t="s">
        <v>526</v>
      </c>
      <c r="EP24" s="222">
        <v>24</v>
      </c>
      <c r="EQ24" s="135">
        <v>42304</v>
      </c>
      <c r="ER24" s="136" t="s">
        <v>383</v>
      </c>
      <c r="ES24" s="61">
        <v>95</v>
      </c>
      <c r="ET24" s="61">
        <v>50</v>
      </c>
      <c r="EU24" s="61">
        <v>79</v>
      </c>
      <c r="EV24" s="133">
        <v>1</v>
      </c>
      <c r="EW24" s="133"/>
      <c r="EX24" s="133">
        <v>11</v>
      </c>
      <c r="EY24" s="133">
        <v>8</v>
      </c>
      <c r="EZ24" s="133">
        <v>46</v>
      </c>
      <c r="FA24" s="133">
        <v>26</v>
      </c>
      <c r="FB24" s="133">
        <v>16</v>
      </c>
      <c r="FC24" s="133">
        <v>18</v>
      </c>
      <c r="FD24" s="133">
        <v>52</v>
      </c>
      <c r="FE24" s="133">
        <v>22</v>
      </c>
      <c r="FF24" s="133">
        <v>35</v>
      </c>
      <c r="FG24" s="133">
        <v>100</v>
      </c>
      <c r="FH24" s="133">
        <v>280</v>
      </c>
      <c r="FI24" s="91">
        <v>83.333333333333329</v>
      </c>
      <c r="FJ24" s="91">
        <v>300</v>
      </c>
      <c r="FK24" s="227">
        <v>146.55000000000001</v>
      </c>
      <c r="FL24" s="227">
        <v>83.573437629260482</v>
      </c>
      <c r="FM24" s="228">
        <v>106</v>
      </c>
      <c r="FN24" s="228">
        <v>38.599999999999994</v>
      </c>
      <c r="FO24" s="228">
        <v>60.448886992163843</v>
      </c>
      <c r="FP24" s="228">
        <v>22.012519225448337</v>
      </c>
      <c r="FQ24" s="228">
        <v>63.584905660377366</v>
      </c>
      <c r="FR24" s="228"/>
      <c r="FS24" s="193">
        <v>0</v>
      </c>
      <c r="FT24" s="230">
        <v>121.33333333333333</v>
      </c>
      <c r="FU24" s="230"/>
      <c r="FV24" s="230">
        <v>163.33333333333334</v>
      </c>
      <c r="FW24" s="229">
        <v>9.5</v>
      </c>
      <c r="FX24" s="229">
        <v>8.2200000000000006</v>
      </c>
      <c r="FY24" s="229">
        <v>12.771929824561402</v>
      </c>
      <c r="FZ24" s="229"/>
      <c r="GA24" s="133">
        <v>51.2</v>
      </c>
      <c r="GB24" s="129">
        <v>7.9</v>
      </c>
      <c r="GC24" s="238">
        <v>6.7</v>
      </c>
      <c r="GD24" s="238">
        <v>3.2</v>
      </c>
      <c r="GE24" s="238">
        <v>129.6</v>
      </c>
      <c r="GF24" s="238">
        <v>82.3</v>
      </c>
      <c r="GG24" s="238">
        <v>24.6</v>
      </c>
      <c r="GH24" s="133">
        <v>0</v>
      </c>
      <c r="GI24" s="133">
        <v>2</v>
      </c>
      <c r="GJ24" s="133">
        <v>2</v>
      </c>
      <c r="GK24" s="133">
        <v>1</v>
      </c>
      <c r="GL24" s="231">
        <v>25</v>
      </c>
      <c r="GM24" s="133">
        <v>0</v>
      </c>
      <c r="GN24" s="133">
        <v>0</v>
      </c>
      <c r="GO24" s="133">
        <v>0</v>
      </c>
      <c r="GP24" s="133">
        <v>0</v>
      </c>
      <c r="GQ24" s="61">
        <v>99.2</v>
      </c>
      <c r="GR24" s="106">
        <v>56.571033864364651</v>
      </c>
      <c r="GS24" s="111">
        <v>0.40782122905027929</v>
      </c>
      <c r="GT24" s="61">
        <v>0</v>
      </c>
      <c r="GU24" s="111">
        <v>0.5</v>
      </c>
      <c r="GV24" s="62">
        <v>0</v>
      </c>
      <c r="GW24" s="106">
        <v>9.8999999999999986</v>
      </c>
      <c r="GX24" s="61">
        <v>0</v>
      </c>
      <c r="GY24" s="106">
        <v>14.333333333333334</v>
      </c>
      <c r="GZ24" s="61">
        <v>1</v>
      </c>
      <c r="HA24" s="745">
        <v>40</v>
      </c>
      <c r="HB24" s="133">
        <v>16</v>
      </c>
      <c r="HC24" s="133">
        <v>0.46</v>
      </c>
      <c r="HD24" s="144">
        <v>1</v>
      </c>
      <c r="HE24" s="236">
        <v>103.20099</v>
      </c>
      <c r="HF24" s="236">
        <v>108.36104</v>
      </c>
      <c r="HG24" s="144">
        <v>61.936093</v>
      </c>
      <c r="HH24" s="236">
        <v>149.41692499999999</v>
      </c>
      <c r="HI24" s="125">
        <v>85.402471000000006</v>
      </c>
      <c r="HJ24" s="236">
        <v>63.690038999999999</v>
      </c>
      <c r="HK24" s="144">
        <v>36.403416999999997</v>
      </c>
      <c r="HL24" s="236">
        <v>85.726885999999993</v>
      </c>
      <c r="HM24" s="144">
        <v>48.999053000000004</v>
      </c>
      <c r="HN24" s="236">
        <v>57.374281000000003</v>
      </c>
      <c r="HO24" s="144">
        <v>7.3725120000000004</v>
      </c>
      <c r="HP24" s="144">
        <v>4.2139189999999997</v>
      </c>
      <c r="HQ24" s="236">
        <v>178.776118</v>
      </c>
      <c r="HR24" s="144">
        <v>102.183351</v>
      </c>
      <c r="HS24" s="236">
        <v>108.94643499999999</v>
      </c>
      <c r="HT24" s="144">
        <v>62.270688</v>
      </c>
      <c r="HU24" s="236">
        <v>69.829683000000003</v>
      </c>
      <c r="HV24" s="144">
        <v>39.912663000000002</v>
      </c>
      <c r="HW24" s="236">
        <v>39.059849999999997</v>
      </c>
      <c r="HX24" s="144">
        <v>1</v>
      </c>
      <c r="HY24" s="237">
        <v>0.72522600769625001</v>
      </c>
      <c r="HZ24" s="238">
        <v>36.6</v>
      </c>
      <c r="IA24" s="237">
        <v>7.4</v>
      </c>
      <c r="IB24" s="237">
        <v>32.799999999999997</v>
      </c>
      <c r="IC24" s="237">
        <v>6.8</v>
      </c>
      <c r="ID24" s="237">
        <v>35.1</v>
      </c>
      <c r="IE24" s="237">
        <v>6.6</v>
      </c>
      <c r="IF24" s="237">
        <v>135.83809729729728</v>
      </c>
      <c r="IG24" s="237">
        <v>77.464733893913959</v>
      </c>
      <c r="IH24" s="133"/>
      <c r="II24" s="161">
        <v>0.26</v>
      </c>
      <c r="IJ24" s="161">
        <v>1063</v>
      </c>
      <c r="IK24" s="161">
        <v>1020</v>
      </c>
      <c r="IL24" s="161">
        <v>1151</v>
      </c>
      <c r="IM24" s="161">
        <v>1118</v>
      </c>
      <c r="IN24" s="161">
        <v>970</v>
      </c>
      <c r="IO24" s="161">
        <v>1079</v>
      </c>
      <c r="IP24" s="161"/>
      <c r="IQ24" s="106">
        <v>1066.8333333333333</v>
      </c>
      <c r="IR24" s="161">
        <v>1603</v>
      </c>
      <c r="IS24" s="161">
        <v>268</v>
      </c>
      <c r="IT24" s="61"/>
      <c r="IU24" s="161">
        <v>360</v>
      </c>
      <c r="IV24" s="61"/>
      <c r="IW24" s="161">
        <v>292</v>
      </c>
      <c r="IX24" s="61">
        <v>276</v>
      </c>
      <c r="IY24" s="61"/>
      <c r="IZ24" s="106">
        <v>299</v>
      </c>
      <c r="JA24" s="61">
        <v>190</v>
      </c>
      <c r="JB24" s="240">
        <v>38.395106619622901</v>
      </c>
      <c r="JC24" s="241">
        <v>1</v>
      </c>
      <c r="JD24" s="90">
        <v>1</v>
      </c>
      <c r="JE24" s="280">
        <v>8</v>
      </c>
      <c r="JF24" s="280">
        <v>0</v>
      </c>
      <c r="JG24" s="280"/>
      <c r="JH24" s="90">
        <v>1</v>
      </c>
      <c r="JI24" s="90"/>
      <c r="JJ24" s="90"/>
      <c r="JK24" s="90"/>
      <c r="JL24" s="61" t="s">
        <v>525</v>
      </c>
      <c r="JM24" s="283"/>
      <c r="JN24" s="243">
        <v>24</v>
      </c>
      <c r="JO24" s="244">
        <v>42304</v>
      </c>
      <c r="JP24" s="69">
        <v>42899</v>
      </c>
      <c r="JQ24" s="201">
        <v>1</v>
      </c>
      <c r="JR24" s="69">
        <v>42899</v>
      </c>
      <c r="JS24" s="31">
        <v>19</v>
      </c>
      <c r="JT24" s="243">
        <v>1</v>
      </c>
      <c r="JU24" s="69">
        <v>42328</v>
      </c>
      <c r="JV24" s="245">
        <v>1</v>
      </c>
      <c r="JW24" s="243">
        <v>1</v>
      </c>
      <c r="JX24" s="246">
        <v>42328</v>
      </c>
      <c r="JY24" s="245">
        <v>1</v>
      </c>
      <c r="JZ24" s="245">
        <v>19</v>
      </c>
      <c r="KA24" s="245">
        <v>595</v>
      </c>
      <c r="KB24" s="247"/>
      <c r="KC24" s="245"/>
      <c r="KD24" s="248"/>
      <c r="KE24" s="63">
        <v>1</v>
      </c>
      <c r="KF24" s="249">
        <v>1</v>
      </c>
      <c r="KG24" s="249" t="s">
        <v>421</v>
      </c>
      <c r="KH24" s="272">
        <v>106.86666666666667</v>
      </c>
      <c r="KI24" s="272">
        <v>47.216666666666669</v>
      </c>
      <c r="KJ24" s="272">
        <v>56.033333333333339</v>
      </c>
      <c r="KK24" s="272">
        <v>-17.299999999999997</v>
      </c>
      <c r="KL24" s="272">
        <v>-15.773333333333333</v>
      </c>
      <c r="KM24" s="272">
        <v>45.78</v>
      </c>
      <c r="KN24" s="272">
        <v>19.933333333333334</v>
      </c>
      <c r="KO24" s="272">
        <v>4.2666666666666666</v>
      </c>
      <c r="KP24" s="250"/>
      <c r="KQ24" s="250">
        <v>0</v>
      </c>
      <c r="KR24" s="92"/>
      <c r="KS24" s="93">
        <v>0.40782122905027929</v>
      </c>
      <c r="KT24" s="264"/>
      <c r="KU24" s="265"/>
      <c r="KV24" s="264"/>
      <c r="KW24" s="265"/>
      <c r="KX24" s="265"/>
      <c r="KY24" s="265"/>
      <c r="KZ24" s="265"/>
      <c r="LA24" s="265"/>
      <c r="LB24" s="265"/>
      <c r="LC24" s="265"/>
      <c r="LD24" s="265"/>
      <c r="LE24" s="265"/>
      <c r="LF24" s="118">
        <v>42304</v>
      </c>
      <c r="LG24" s="454">
        <v>1</v>
      </c>
      <c r="LH24" s="454"/>
      <c r="LI24" s="455"/>
      <c r="LJ24" s="455"/>
      <c r="LK24" s="455"/>
      <c r="LL24" s="455"/>
      <c r="LM24" s="455"/>
      <c r="LN24" s="455"/>
      <c r="LO24" s="455"/>
      <c r="LP24" s="455"/>
      <c r="LQ24" s="455"/>
      <c r="LR24" s="455"/>
      <c r="LS24" s="455"/>
      <c r="LT24" s="455"/>
      <c r="LU24" s="500">
        <v>45.890000000000008</v>
      </c>
      <c r="LV24" s="693"/>
      <c r="LW24" s="500">
        <v>-15.3</v>
      </c>
      <c r="LX24" s="500">
        <v>1</v>
      </c>
      <c r="LY24" s="500">
        <v>-16.899999999999999</v>
      </c>
      <c r="LZ24" s="500">
        <v>1</v>
      </c>
      <c r="MA24" s="690">
        <v>39</v>
      </c>
      <c r="MB24" s="455">
        <v>39</v>
      </c>
      <c r="MD24" s="253"/>
      <c r="ME24" s="274"/>
      <c r="MF24" s="581">
        <v>24</v>
      </c>
      <c r="MG24" s="135">
        <v>42300</v>
      </c>
      <c r="MJ24" s="584">
        <v>69.788700000000006</v>
      </c>
      <c r="MR24" s="135"/>
      <c r="MS24" s="585"/>
      <c r="MT24" s="585"/>
      <c r="MU24" s="133">
        <v>0</v>
      </c>
      <c r="MV24" s="585"/>
      <c r="MW24" s="585"/>
      <c r="MX24" s="585"/>
      <c r="MY24" s="585"/>
      <c r="MZ24" s="585"/>
      <c r="NA24" s="238">
        <v>826.7</v>
      </c>
      <c r="NB24" s="585"/>
      <c r="NC24" s="238">
        <v>7</v>
      </c>
      <c r="NE24" s="876">
        <v>24</v>
      </c>
      <c r="NF24" s="877">
        <v>8.57610638110412</v>
      </c>
      <c r="NG24" s="877">
        <v>7.6420516929279803</v>
      </c>
      <c r="NH24" s="877">
        <v>5.4518704788643202</v>
      </c>
      <c r="NI24" s="877">
        <v>1.62293035092018</v>
      </c>
      <c r="NJ24" s="877">
        <v>8.36793887527217</v>
      </c>
      <c r="NK24" s="877">
        <v>5.4873577153115498</v>
      </c>
      <c r="NL24" s="877">
        <v>9.1054633252690191</v>
      </c>
      <c r="NM24" s="877">
        <v>7.61448900654442</v>
      </c>
      <c r="NN24" s="877">
        <v>6.18010806871201</v>
      </c>
      <c r="NO24" s="877">
        <v>0.82374936030827295</v>
      </c>
      <c r="NP24" s="877">
        <v>6.6881803585869299</v>
      </c>
      <c r="NQ24" s="877">
        <v>7.1798095903741599</v>
      </c>
      <c r="NR24" s="877">
        <v>8.3001237245690103</v>
      </c>
      <c r="NS24" s="877">
        <v>5.2835514231743099</v>
      </c>
      <c r="NT24" s="877">
        <v>6.4666271200415002</v>
      </c>
      <c r="NU24" s="877">
        <v>7.0737131409083798</v>
      </c>
      <c r="NV24" s="877">
        <v>6.1921941652833397</v>
      </c>
      <c r="NW24" s="877">
        <v>7.3304687665903199</v>
      </c>
      <c r="NX24" s="877">
        <v>6.4770296530130604</v>
      </c>
      <c r="NY24" s="877">
        <v>6.8197958951807696</v>
      </c>
      <c r="NZ24" s="877">
        <v>8.3734307119688403</v>
      </c>
      <c r="OA24" s="877">
        <v>1.9597701552114699</v>
      </c>
      <c r="OB24" s="877">
        <v>9.0239206486187094</v>
      </c>
      <c r="OC24" s="877">
        <v>1.0214797274104499</v>
      </c>
      <c r="OD24" s="877">
        <v>4.4208865749755297</v>
      </c>
      <c r="OE24" s="877">
        <v>6.1003469613580998</v>
      </c>
      <c r="OF24" s="877">
        <v>5.4001963420265797</v>
      </c>
      <c r="OG24" s="877">
        <v>11.045650465572701</v>
      </c>
      <c r="OH24" s="877">
        <v>3.3729520979118299</v>
      </c>
      <c r="OI24" s="877">
        <v>8.6141945038557903</v>
      </c>
      <c r="OJ24" s="877">
        <v>4.2555007331483896</v>
      </c>
      <c r="OK24" s="877">
        <v>2.4314559617169</v>
      </c>
      <c r="OL24" s="877">
        <v>2.46111641976406</v>
      </c>
      <c r="OM24" s="877">
        <v>8.0024409212082492</v>
      </c>
    </row>
    <row r="25" spans="1:403" s="636" customFormat="1" x14ac:dyDescent="0.25">
      <c r="A25" s="455">
        <v>24</v>
      </c>
      <c r="B25" s="636">
        <v>0</v>
      </c>
      <c r="C25" s="636">
        <v>0</v>
      </c>
      <c r="D25" s="652">
        <v>2</v>
      </c>
      <c r="E25" s="267">
        <v>25</v>
      </c>
      <c r="F25" s="896">
        <v>25</v>
      </c>
      <c r="G25" s="61">
        <v>25</v>
      </c>
      <c r="H25" s="898"/>
      <c r="I25" s="95" t="s">
        <v>527</v>
      </c>
      <c r="J25" s="634" t="s">
        <v>528</v>
      </c>
      <c r="K25" s="726">
        <v>14341</v>
      </c>
      <c r="L25" s="720">
        <v>76</v>
      </c>
      <c r="M25" s="671">
        <v>83</v>
      </c>
      <c r="N25" s="671">
        <v>165</v>
      </c>
      <c r="O25" s="671">
        <v>30.486685032139579</v>
      </c>
      <c r="P25" s="669">
        <v>1.9039273495823656</v>
      </c>
      <c r="Q25" s="670">
        <v>1</v>
      </c>
      <c r="R25" s="95">
        <v>160</v>
      </c>
      <c r="S25" s="95">
        <v>110</v>
      </c>
      <c r="T25" s="95">
        <v>1</v>
      </c>
      <c r="U25" s="375">
        <v>3</v>
      </c>
      <c r="V25" s="681">
        <v>1</v>
      </c>
      <c r="W25" s="681"/>
      <c r="X25" s="95">
        <v>1</v>
      </c>
      <c r="Y25" s="727">
        <v>0</v>
      </c>
      <c r="Z25" s="95">
        <v>0</v>
      </c>
      <c r="AA25" s="95">
        <v>0</v>
      </c>
      <c r="AB25" s="672">
        <v>0</v>
      </c>
      <c r="AC25" s="653">
        <v>1</v>
      </c>
      <c r="AD25" s="95"/>
      <c r="AE25" s="95"/>
      <c r="AF25" s="95"/>
      <c r="AG25" s="95"/>
      <c r="AH25" s="652">
        <v>1.1499999999999999</v>
      </c>
      <c r="AI25" s="670">
        <v>46</v>
      </c>
      <c r="AJ25" s="670">
        <v>0</v>
      </c>
      <c r="AK25" s="652">
        <v>12.7</v>
      </c>
      <c r="AL25" s="670">
        <v>39</v>
      </c>
      <c r="AM25" s="670"/>
      <c r="AN25" s="671">
        <v>12659</v>
      </c>
      <c r="AO25" s="674">
        <v>9.4461237036368288</v>
      </c>
      <c r="AP25" s="670">
        <v>189</v>
      </c>
      <c r="AQ25" s="670">
        <v>98</v>
      </c>
      <c r="AR25" s="670">
        <v>68</v>
      </c>
      <c r="AS25" s="670">
        <v>116</v>
      </c>
      <c r="AT25" s="675">
        <v>3.74</v>
      </c>
      <c r="AU25" s="670"/>
      <c r="AV25" s="721">
        <v>42237</v>
      </c>
      <c r="AW25" s="504"/>
      <c r="AX25" s="728">
        <v>1.1499999999999999</v>
      </c>
      <c r="AY25" s="652"/>
      <c r="AZ25" s="652"/>
      <c r="BA25" s="652"/>
      <c r="BB25" s="676"/>
      <c r="BD25" s="669"/>
      <c r="BF25" s="729"/>
      <c r="BH25" s="678"/>
      <c r="BI25" s="679"/>
      <c r="BJ25" s="679"/>
      <c r="BK25" s="679"/>
      <c r="BP25" s="673"/>
      <c r="BU25" s="723">
        <v>42217</v>
      </c>
      <c r="BV25" s="95" t="s">
        <v>529</v>
      </c>
      <c r="BW25" s="95">
        <v>0</v>
      </c>
      <c r="BX25" s="95">
        <v>1</v>
      </c>
      <c r="BY25" s="95"/>
      <c r="BZ25" s="95">
        <v>0</v>
      </c>
      <c r="CA25" s="95"/>
      <c r="CB25" s="95"/>
      <c r="CC25" s="95"/>
      <c r="CD25" s="670">
        <v>1</v>
      </c>
      <c r="CE25" s="724">
        <v>0</v>
      </c>
      <c r="CF25" s="724">
        <v>0</v>
      </c>
      <c r="CG25" s="724">
        <v>0</v>
      </c>
      <c r="CH25" s="724">
        <v>0</v>
      </c>
      <c r="CI25" s="724">
        <v>0</v>
      </c>
      <c r="CJ25" s="724">
        <v>1</v>
      </c>
      <c r="CK25" s="95">
        <v>1</v>
      </c>
      <c r="CL25" s="95">
        <v>0</v>
      </c>
      <c r="CM25" s="95">
        <v>1</v>
      </c>
      <c r="CN25" s="95">
        <v>1</v>
      </c>
      <c r="CO25" s="95">
        <v>1</v>
      </c>
      <c r="CP25" s="95">
        <v>0</v>
      </c>
      <c r="CQ25" s="636">
        <v>0</v>
      </c>
      <c r="CR25" s="636">
        <v>1</v>
      </c>
      <c r="CS25" s="636">
        <v>0</v>
      </c>
      <c r="CT25" s="636">
        <v>0</v>
      </c>
      <c r="CU25" s="636">
        <v>0</v>
      </c>
      <c r="CV25" s="636">
        <v>1</v>
      </c>
      <c r="DF25" s="95">
        <v>0</v>
      </c>
      <c r="DG25" s="110"/>
      <c r="DH25" s="95"/>
      <c r="DI25" s="95"/>
      <c r="DJ25" s="95"/>
      <c r="DK25" s="110"/>
      <c r="DL25" s="110"/>
      <c r="DM25" s="110"/>
      <c r="DN25" s="95"/>
      <c r="DO25" s="634">
        <v>1</v>
      </c>
      <c r="DP25" s="670">
        <v>0</v>
      </c>
      <c r="DQ25" s="670">
        <v>0</v>
      </c>
      <c r="DR25" s="670">
        <v>0</v>
      </c>
      <c r="DS25" s="670">
        <v>1</v>
      </c>
      <c r="DT25" s="670">
        <v>1</v>
      </c>
      <c r="DU25" s="670">
        <v>1</v>
      </c>
      <c r="DV25" s="670">
        <v>0</v>
      </c>
      <c r="DW25" s="670">
        <v>0</v>
      </c>
      <c r="DX25" s="670">
        <v>0</v>
      </c>
      <c r="DY25" s="670">
        <v>0</v>
      </c>
      <c r="DZ25" s="652">
        <v>0</v>
      </c>
      <c r="EC25" s="653">
        <v>1</v>
      </c>
      <c r="ED25" s="653">
        <v>2</v>
      </c>
      <c r="EE25" s="653">
        <v>46</v>
      </c>
      <c r="EF25" s="653"/>
      <c r="EH25" s="730">
        <v>42475</v>
      </c>
      <c r="EI25" s="95">
        <v>1.52</v>
      </c>
      <c r="EJ25" s="99">
        <v>84</v>
      </c>
      <c r="EK25" s="99">
        <v>66</v>
      </c>
      <c r="EL25" s="99"/>
      <c r="EM25" s="99">
        <v>86</v>
      </c>
      <c r="EN25" s="99">
        <v>43</v>
      </c>
      <c r="EO25" s="95" t="s">
        <v>482</v>
      </c>
      <c r="EP25" s="408">
        <v>25</v>
      </c>
      <c r="EQ25" s="504">
        <v>42388</v>
      </c>
      <c r="ER25" s="110" t="s">
        <v>383</v>
      </c>
      <c r="ES25" s="95"/>
      <c r="ET25" s="95"/>
      <c r="EU25" s="95">
        <v>94</v>
      </c>
      <c r="EV25" s="95">
        <v>1</v>
      </c>
      <c r="EW25" s="95"/>
      <c r="EX25" s="95">
        <v>10</v>
      </c>
      <c r="EY25" s="95">
        <v>9</v>
      </c>
      <c r="EZ25" s="95">
        <v>50</v>
      </c>
      <c r="FA25" s="95">
        <v>40</v>
      </c>
      <c r="FB25" s="95">
        <v>16</v>
      </c>
      <c r="FC25" s="95">
        <v>16</v>
      </c>
      <c r="FD25" s="95">
        <v>42</v>
      </c>
      <c r="FE25" s="95">
        <v>20</v>
      </c>
      <c r="FF25" s="95">
        <v>33</v>
      </c>
      <c r="FG25" s="95">
        <v>140</v>
      </c>
      <c r="FH25" s="95">
        <v>310</v>
      </c>
      <c r="FI25" s="677">
        <v>115</v>
      </c>
      <c r="FJ25" s="677">
        <v>285</v>
      </c>
      <c r="FK25" s="677">
        <v>96.2</v>
      </c>
      <c r="FL25" s="677">
        <v>50.527138034495842</v>
      </c>
      <c r="FM25" s="375">
        <v>110.95</v>
      </c>
      <c r="FN25" s="375">
        <v>68</v>
      </c>
      <c r="FO25" s="375">
        <v>58.274282379701802</v>
      </c>
      <c r="FP25" s="375">
        <v>35.715648506712235</v>
      </c>
      <c r="FQ25" s="375">
        <v>38.711131140153221</v>
      </c>
      <c r="FR25" s="375"/>
      <c r="FS25" s="375">
        <v>1</v>
      </c>
      <c r="FT25" s="375">
        <v>79</v>
      </c>
      <c r="FU25" s="375"/>
      <c r="FV25" s="375">
        <v>90</v>
      </c>
      <c r="FW25" s="677">
        <v>5.833333333333333</v>
      </c>
      <c r="FX25" s="677">
        <v>10.333333333333334</v>
      </c>
      <c r="FY25" s="677">
        <v>13.542857142857143</v>
      </c>
      <c r="FZ25" s="677"/>
      <c r="GA25" s="95">
        <v>49.2</v>
      </c>
      <c r="GB25" s="678">
        <v>9.3999999999999986</v>
      </c>
      <c r="GC25" s="678">
        <v>1.9</v>
      </c>
      <c r="GD25" s="678">
        <v>1.2</v>
      </c>
      <c r="GE25" s="678">
        <v>69.5</v>
      </c>
      <c r="GF25" s="678">
        <v>52.2</v>
      </c>
      <c r="GG25" s="678">
        <v>14</v>
      </c>
      <c r="GH25" s="95">
        <v>1</v>
      </c>
      <c r="GI25" s="95">
        <v>2</v>
      </c>
      <c r="GJ25" s="95">
        <v>1</v>
      </c>
      <c r="GK25" s="95">
        <v>1</v>
      </c>
      <c r="GL25" s="355">
        <v>44.666666666666664</v>
      </c>
      <c r="GM25" s="95">
        <v>1</v>
      </c>
      <c r="GN25" s="95">
        <v>0</v>
      </c>
      <c r="GO25" s="95">
        <v>0</v>
      </c>
      <c r="GP25" s="95">
        <v>1</v>
      </c>
      <c r="GQ25" s="95">
        <v>132.69999999999999</v>
      </c>
      <c r="GR25" s="677">
        <v>69.698037600598724</v>
      </c>
      <c r="GS25" s="678">
        <v>0.3449781659388646</v>
      </c>
      <c r="GT25" s="95">
        <v>1</v>
      </c>
      <c r="GU25" s="678">
        <v>0.42857142857142855</v>
      </c>
      <c r="GV25" s="375">
        <v>0</v>
      </c>
      <c r="GW25" s="677">
        <v>6.14</v>
      </c>
      <c r="GX25" s="95">
        <v>1</v>
      </c>
      <c r="GY25" s="677">
        <v>12.5</v>
      </c>
      <c r="GZ25" s="95">
        <v>1</v>
      </c>
      <c r="HA25" s="811">
        <v>59.666666666666664</v>
      </c>
      <c r="HB25" s="95">
        <v>21</v>
      </c>
      <c r="HC25" s="95">
        <v>0.65</v>
      </c>
      <c r="HD25" s="95">
        <v>0</v>
      </c>
      <c r="HE25" s="95"/>
      <c r="HF25" s="95"/>
      <c r="HG25" s="682"/>
      <c r="HH25" s="682"/>
      <c r="HI25" s="682"/>
      <c r="HJ25" s="682"/>
      <c r="HK25" s="682"/>
      <c r="HL25" s="682"/>
      <c r="HM25" s="682"/>
      <c r="HN25" s="681"/>
      <c r="HO25" s="682"/>
      <c r="HP25" s="682"/>
      <c r="HQ25" s="682"/>
      <c r="HR25" s="682"/>
      <c r="HS25" s="682"/>
      <c r="HT25" s="682"/>
      <c r="HU25" s="682"/>
      <c r="HV25" s="682"/>
      <c r="HW25" s="682"/>
      <c r="HX25" s="681"/>
      <c r="HY25" s="677"/>
      <c r="HZ25" s="678"/>
      <c r="IA25" s="677"/>
      <c r="IB25" s="677"/>
      <c r="IC25" s="677"/>
      <c r="ID25" s="677"/>
      <c r="IE25" s="677"/>
      <c r="IF25" s="677"/>
      <c r="IG25" s="677"/>
      <c r="IH25" s="95"/>
      <c r="II25" s="635"/>
      <c r="IJ25" s="635"/>
      <c r="IK25" s="635"/>
      <c r="IL25" s="635"/>
      <c r="IM25" s="635"/>
      <c r="IN25" s="635"/>
      <c r="IO25" s="635"/>
      <c r="IP25" s="635"/>
      <c r="IQ25" s="677"/>
      <c r="IR25" s="635"/>
      <c r="IS25" s="635"/>
      <c r="IT25" s="635"/>
      <c r="IU25" s="635"/>
      <c r="IV25" s="635"/>
      <c r="IW25" s="635"/>
      <c r="IX25" s="635"/>
      <c r="IY25" s="95"/>
      <c r="IZ25" s="677"/>
      <c r="JA25" s="635"/>
      <c r="JB25" s="406"/>
      <c r="JC25" s="683"/>
      <c r="JD25" s="110"/>
      <c r="JE25" s="731"/>
      <c r="JF25" s="731"/>
      <c r="JG25" s="731"/>
      <c r="JH25" s="110"/>
      <c r="JI25" s="110"/>
      <c r="JJ25" s="110"/>
      <c r="JK25" s="110"/>
      <c r="JL25" s="95"/>
      <c r="JM25" s="408"/>
      <c r="JO25" s="680"/>
      <c r="JP25" s="680"/>
      <c r="JQ25" s="453"/>
      <c r="JR25" s="654"/>
      <c r="JS25" s="654"/>
      <c r="JT25" s="453"/>
      <c r="JV25" s="654"/>
      <c r="JW25" s="453"/>
      <c r="JX25" s="654"/>
      <c r="JY25" s="654"/>
      <c r="JZ25" s="654"/>
      <c r="KA25" s="654"/>
      <c r="KB25" s="654"/>
      <c r="KC25" s="654"/>
      <c r="KD25" s="654"/>
      <c r="KE25" s="95">
        <v>1</v>
      </c>
      <c r="KF25" s="355"/>
      <c r="KG25" s="355"/>
      <c r="KH25" s="95"/>
      <c r="KI25" s="95"/>
      <c r="KJ25" s="95"/>
      <c r="KK25" s="110"/>
      <c r="KL25" s="95"/>
      <c r="KM25" s="95"/>
      <c r="KN25" s="95"/>
      <c r="KO25" s="95"/>
      <c r="KP25" s="95"/>
      <c r="KQ25" s="95"/>
      <c r="KR25" s="110"/>
      <c r="KS25" s="684">
        <v>0.3449781659388646</v>
      </c>
      <c r="KT25" s="408"/>
      <c r="KV25" s="408"/>
      <c r="LF25" s="685">
        <v>42388</v>
      </c>
      <c r="LG25" s="95">
        <v>1</v>
      </c>
      <c r="LH25" s="95"/>
      <c r="LU25" s="654"/>
      <c r="LV25" s="654"/>
      <c r="LW25" s="654"/>
      <c r="LX25" s="654"/>
      <c r="LY25" s="654">
        <v>-10.7</v>
      </c>
      <c r="LZ25" s="654">
        <v>2</v>
      </c>
      <c r="MA25" s="686"/>
      <c r="MB25" s="95"/>
      <c r="MD25" s="453"/>
      <c r="ME25" s="453"/>
      <c r="MF25" s="95">
        <v>25</v>
      </c>
      <c r="MG25" s="504">
        <v>42466</v>
      </c>
      <c r="MJ25" s="687"/>
      <c r="MR25" s="504">
        <v>42237</v>
      </c>
      <c r="MS25" s="678">
        <v>5.9</v>
      </c>
      <c r="MT25" s="687"/>
      <c r="MU25" s="95">
        <v>1</v>
      </c>
      <c r="MV25" s="95">
        <v>0</v>
      </c>
      <c r="MW25" s="95">
        <v>0</v>
      </c>
      <c r="MX25" s="95">
        <v>0</v>
      </c>
      <c r="MY25" s="95">
        <v>0</v>
      </c>
      <c r="MZ25" s="678">
        <v>0</v>
      </c>
      <c r="NA25" s="678">
        <v>12659</v>
      </c>
      <c r="NB25" s="687"/>
      <c r="NC25" s="678">
        <v>9</v>
      </c>
      <c r="NE25" s="876" t="s">
        <v>64</v>
      </c>
      <c r="NF25" s="877" t="s">
        <v>64</v>
      </c>
      <c r="NG25" s="877" t="s">
        <v>64</v>
      </c>
      <c r="NH25" s="877" t="s">
        <v>64</v>
      </c>
      <c r="NI25" s="877" t="s">
        <v>64</v>
      </c>
      <c r="NJ25" s="877" t="s">
        <v>64</v>
      </c>
      <c r="NK25" s="877" t="s">
        <v>64</v>
      </c>
      <c r="NL25" s="877" t="s">
        <v>64</v>
      </c>
      <c r="NM25" s="877" t="s">
        <v>64</v>
      </c>
      <c r="NN25" s="877" t="s">
        <v>64</v>
      </c>
      <c r="NO25" s="877" t="s">
        <v>64</v>
      </c>
      <c r="NP25" s="877" t="s">
        <v>64</v>
      </c>
      <c r="NQ25" s="877" t="s">
        <v>64</v>
      </c>
      <c r="NR25" s="877" t="s">
        <v>64</v>
      </c>
      <c r="NS25" s="877" t="s">
        <v>64</v>
      </c>
      <c r="NT25" s="877" t="s">
        <v>64</v>
      </c>
      <c r="NU25" s="877" t="s">
        <v>64</v>
      </c>
      <c r="NV25" s="877" t="s">
        <v>64</v>
      </c>
      <c r="NW25" s="877" t="s">
        <v>64</v>
      </c>
      <c r="NX25" s="877" t="s">
        <v>64</v>
      </c>
      <c r="NY25" s="877" t="s">
        <v>64</v>
      </c>
      <c r="NZ25" s="877" t="s">
        <v>64</v>
      </c>
      <c r="OA25" s="877" t="s">
        <v>64</v>
      </c>
      <c r="OB25" s="877" t="s">
        <v>64</v>
      </c>
      <c r="OC25" s="877" t="s">
        <v>64</v>
      </c>
      <c r="OD25" s="877" t="s">
        <v>64</v>
      </c>
      <c r="OE25" s="877" t="s">
        <v>64</v>
      </c>
      <c r="OF25" s="877" t="s">
        <v>64</v>
      </c>
      <c r="OG25" s="877" t="s">
        <v>64</v>
      </c>
      <c r="OH25" s="877" t="s">
        <v>64</v>
      </c>
      <c r="OI25" s="877" t="s">
        <v>64</v>
      </c>
      <c r="OJ25" s="877" t="s">
        <v>64</v>
      </c>
      <c r="OK25" s="877" t="s">
        <v>64</v>
      </c>
      <c r="OL25" s="877" t="s">
        <v>64</v>
      </c>
      <c r="OM25" s="877" t="s">
        <v>64</v>
      </c>
    </row>
    <row r="26" spans="1:403" s="221" customFormat="1" x14ac:dyDescent="0.25">
      <c r="A26" s="902">
        <v>25</v>
      </c>
      <c r="B26" s="274">
        <v>0</v>
      </c>
      <c r="C26" s="221">
        <v>1</v>
      </c>
      <c r="D26" s="206">
        <v>2</v>
      </c>
      <c r="E26" s="267">
        <v>26</v>
      </c>
      <c r="F26" s="896">
        <v>26</v>
      </c>
      <c r="G26" s="61">
        <v>26</v>
      </c>
      <c r="H26" s="898"/>
      <c r="I26" s="232" t="s">
        <v>530</v>
      </c>
      <c r="J26" s="167" t="s">
        <v>531</v>
      </c>
      <c r="K26" s="266">
        <v>22461</v>
      </c>
      <c r="L26" s="256">
        <v>53</v>
      </c>
      <c r="M26" s="342">
        <v>96</v>
      </c>
      <c r="N26" s="342">
        <v>160</v>
      </c>
      <c r="O26" s="342">
        <v>37.499999999999993</v>
      </c>
      <c r="P26" s="210">
        <v>1.9806994688853379</v>
      </c>
      <c r="Q26" s="208">
        <v>1</v>
      </c>
      <c r="R26" s="61">
        <v>140</v>
      </c>
      <c r="S26" s="61">
        <v>70</v>
      </c>
      <c r="T26" s="61">
        <v>0</v>
      </c>
      <c r="U26" s="62">
        <v>2</v>
      </c>
      <c r="V26" s="325">
        <v>1</v>
      </c>
      <c r="W26" s="325">
        <v>2</v>
      </c>
      <c r="X26" s="325">
        <v>1</v>
      </c>
      <c r="Y26" s="115">
        <v>1</v>
      </c>
      <c r="Z26" s="325">
        <v>0</v>
      </c>
      <c r="AA26" s="325">
        <v>0</v>
      </c>
      <c r="AB26" s="329">
        <v>0</v>
      </c>
      <c r="AC26" s="328">
        <v>1</v>
      </c>
      <c r="AD26" s="61"/>
      <c r="AE26" s="133"/>
      <c r="AF26" s="61"/>
      <c r="AG26" s="592">
        <v>122</v>
      </c>
      <c r="AH26" s="602">
        <v>0.93</v>
      </c>
      <c r="AI26" s="603">
        <v>63</v>
      </c>
      <c r="AJ26" s="603">
        <v>1</v>
      </c>
      <c r="AK26" s="602">
        <v>10.4</v>
      </c>
      <c r="AL26" s="604">
        <v>33</v>
      </c>
      <c r="AM26" s="604"/>
      <c r="AN26" s="605">
        <v>452</v>
      </c>
      <c r="AO26" s="214">
        <v>6.1136821798322316</v>
      </c>
      <c r="AP26" s="212">
        <v>212</v>
      </c>
      <c r="AQ26" s="212">
        <v>113</v>
      </c>
      <c r="AR26" s="212">
        <v>46</v>
      </c>
      <c r="AS26" s="212">
        <v>313</v>
      </c>
      <c r="AT26" s="215">
        <v>1.8</v>
      </c>
      <c r="AU26" s="212">
        <v>16</v>
      </c>
      <c r="AV26" s="556">
        <v>42048</v>
      </c>
      <c r="AW26" s="557">
        <v>42048</v>
      </c>
      <c r="AX26" s="211">
        <v>0.93</v>
      </c>
      <c r="AY26" s="211">
        <v>70</v>
      </c>
      <c r="AZ26" s="211"/>
      <c r="BA26" s="602">
        <v>139</v>
      </c>
      <c r="BB26" s="558">
        <v>42048</v>
      </c>
      <c r="BC26" s="65">
        <v>28.8</v>
      </c>
      <c r="BD26" s="217">
        <v>935</v>
      </c>
      <c r="BE26" s="66">
        <v>28.8</v>
      </c>
      <c r="BF26" s="218">
        <v>1228.6100858565928</v>
      </c>
      <c r="BG26" s="66">
        <v>139.4</v>
      </c>
      <c r="BH26" s="68">
        <v>1.4593924877592308</v>
      </c>
      <c r="BI26" s="219">
        <v>1.4593924877592308</v>
      </c>
      <c r="BJ26" s="219">
        <v>3.0894140761910038</v>
      </c>
      <c r="BK26" s="219">
        <v>2.1442627737619908</v>
      </c>
      <c r="BL26" s="66">
        <v>2.58</v>
      </c>
      <c r="BM26" s="66">
        <v>1.1499999999999999</v>
      </c>
      <c r="BN26" s="66">
        <v>47</v>
      </c>
      <c r="BO26" s="66">
        <v>1.32</v>
      </c>
      <c r="BP26" s="571">
        <v>67.099999999999994</v>
      </c>
      <c r="BQ26" s="66">
        <v>29</v>
      </c>
      <c r="BR26" s="66">
        <v>19</v>
      </c>
      <c r="BS26" s="66">
        <v>18</v>
      </c>
      <c r="BT26" s="66">
        <v>18</v>
      </c>
      <c r="BU26" s="69">
        <v>41999</v>
      </c>
      <c r="BV26" s="61" t="s">
        <v>532</v>
      </c>
      <c r="BW26" s="61">
        <v>0</v>
      </c>
      <c r="BX26" s="61">
        <v>1</v>
      </c>
      <c r="BY26" s="61"/>
      <c r="BZ26" s="61">
        <v>0</v>
      </c>
      <c r="CA26" s="61"/>
      <c r="CB26" s="61"/>
      <c r="CC26" s="61"/>
      <c r="CD26" s="208">
        <v>0</v>
      </c>
      <c r="CE26" s="220">
        <v>0</v>
      </c>
      <c r="CF26" s="220">
        <v>0</v>
      </c>
      <c r="CG26" s="220">
        <v>0</v>
      </c>
      <c r="CH26" s="220">
        <v>0</v>
      </c>
      <c r="CI26" s="220">
        <v>1</v>
      </c>
      <c r="CJ26" s="220">
        <v>0</v>
      </c>
      <c r="CK26" s="114">
        <v>1</v>
      </c>
      <c r="CL26" s="114">
        <v>1</v>
      </c>
      <c r="CM26" s="114">
        <v>0</v>
      </c>
      <c r="CN26" s="114">
        <v>0</v>
      </c>
      <c r="CO26" s="114">
        <v>1</v>
      </c>
      <c r="CP26" s="114">
        <v>1</v>
      </c>
      <c r="CQ26" s="326">
        <v>0</v>
      </c>
      <c r="CR26" s="326">
        <v>0</v>
      </c>
      <c r="CS26" s="326">
        <v>0</v>
      </c>
      <c r="CT26" s="326"/>
      <c r="CU26" s="326"/>
      <c r="CV26" s="326"/>
      <c r="CW26" s="299"/>
      <c r="CX26" s="299"/>
      <c r="CY26" s="299"/>
      <c r="CZ26" s="299"/>
      <c r="DF26" s="61">
        <v>0</v>
      </c>
      <c r="DG26" s="90">
        <v>0</v>
      </c>
      <c r="DH26" s="61"/>
      <c r="DI26" s="61"/>
      <c r="DJ26" s="61"/>
      <c r="DK26" s="90">
        <v>0</v>
      </c>
      <c r="DL26" s="90"/>
      <c r="DM26" s="90"/>
      <c r="DN26" s="61"/>
      <c r="DO26" s="61">
        <v>0</v>
      </c>
      <c r="DP26" s="208">
        <v>0</v>
      </c>
      <c r="DQ26" s="208">
        <v>0</v>
      </c>
      <c r="DR26" s="208">
        <v>0</v>
      </c>
      <c r="DS26" s="208">
        <v>1</v>
      </c>
      <c r="DT26" s="212">
        <v>1</v>
      </c>
      <c r="DU26" s="208">
        <v>1</v>
      </c>
      <c r="DV26" s="208">
        <v>0</v>
      </c>
      <c r="DW26" s="208">
        <v>0</v>
      </c>
      <c r="DX26" s="208">
        <v>0</v>
      </c>
      <c r="DY26" s="208">
        <v>0</v>
      </c>
      <c r="DZ26" s="206">
        <v>0</v>
      </c>
      <c r="EC26" s="223">
        <v>1</v>
      </c>
      <c r="ED26" s="223">
        <v>1</v>
      </c>
      <c r="EE26" s="223">
        <v>63</v>
      </c>
      <c r="EF26" s="223"/>
      <c r="EH26" s="69">
        <v>42003</v>
      </c>
      <c r="EI26" s="133">
        <v>1.51</v>
      </c>
      <c r="EJ26" s="225">
        <v>63</v>
      </c>
      <c r="EK26" s="225">
        <v>71</v>
      </c>
      <c r="EL26" s="225"/>
      <c r="EM26" s="225">
        <v>80</v>
      </c>
      <c r="EN26" s="225"/>
      <c r="EO26" s="133" t="s">
        <v>533</v>
      </c>
      <c r="EP26" s="267">
        <v>26</v>
      </c>
      <c r="EQ26" s="135">
        <v>42048</v>
      </c>
      <c r="ER26" s="136" t="s">
        <v>383</v>
      </c>
      <c r="ES26" s="61">
        <v>140</v>
      </c>
      <c r="ET26" s="61">
        <v>70</v>
      </c>
      <c r="EU26" s="61">
        <v>95</v>
      </c>
      <c r="EV26" s="133">
        <v>0</v>
      </c>
      <c r="EW26" s="133"/>
      <c r="EX26" s="133">
        <v>10</v>
      </c>
      <c r="EY26" s="133">
        <v>9</v>
      </c>
      <c r="EZ26" s="133">
        <v>49</v>
      </c>
      <c r="FA26" s="133">
        <v>23</v>
      </c>
      <c r="FB26" s="133">
        <v>19</v>
      </c>
      <c r="FC26" s="133">
        <v>22</v>
      </c>
      <c r="FD26" s="133">
        <v>40</v>
      </c>
      <c r="FE26" s="133">
        <v>17</v>
      </c>
      <c r="FF26" s="133">
        <v>31</v>
      </c>
      <c r="FG26" s="133">
        <v>120</v>
      </c>
      <c r="FH26" s="133">
        <v>260</v>
      </c>
      <c r="FI26" s="91">
        <v>120</v>
      </c>
      <c r="FJ26" s="91">
        <v>260</v>
      </c>
      <c r="FK26" s="227">
        <v>57.65</v>
      </c>
      <c r="FL26" s="227">
        <v>29.105879466127803</v>
      </c>
      <c r="FM26" s="228">
        <v>113.4</v>
      </c>
      <c r="FN26" s="228">
        <v>28.799999999999997</v>
      </c>
      <c r="FO26" s="228">
        <v>57.252501846641685</v>
      </c>
      <c r="FP26" s="228">
        <v>14.540317929305822</v>
      </c>
      <c r="FQ26" s="228">
        <v>74.603174603174608</v>
      </c>
      <c r="FR26" s="228"/>
      <c r="FS26" s="193">
        <v>0</v>
      </c>
      <c r="FT26" s="230">
        <v>67.900000000000006</v>
      </c>
      <c r="FU26" s="230">
        <v>97.6</v>
      </c>
      <c r="FV26" s="230">
        <v>100</v>
      </c>
      <c r="FW26" s="229">
        <v>4.8</v>
      </c>
      <c r="FX26" s="229">
        <v>7.1</v>
      </c>
      <c r="FY26" s="229">
        <v>14.145833333333336</v>
      </c>
      <c r="FZ26" s="229">
        <v>0.69569672131147553</v>
      </c>
      <c r="GA26" s="133">
        <v>51.6</v>
      </c>
      <c r="GB26" s="129">
        <v>17.100000000000001</v>
      </c>
      <c r="GC26" s="238">
        <v>10.1</v>
      </c>
      <c r="GD26" s="238">
        <v>5.0999999999999996</v>
      </c>
      <c r="GE26" s="238">
        <v>159.30000000000001</v>
      </c>
      <c r="GF26" s="238">
        <v>104.6</v>
      </c>
      <c r="GG26" s="238">
        <v>28.7</v>
      </c>
      <c r="GH26" s="133">
        <v>0</v>
      </c>
      <c r="GI26" s="133">
        <v>1</v>
      </c>
      <c r="GJ26" s="133">
        <v>1</v>
      </c>
      <c r="GK26" s="133">
        <v>0</v>
      </c>
      <c r="GL26" s="231">
        <v>26</v>
      </c>
      <c r="GM26" s="133">
        <v>0</v>
      </c>
      <c r="GN26" s="133">
        <v>0</v>
      </c>
      <c r="GO26" s="133">
        <v>0</v>
      </c>
      <c r="GP26" s="133">
        <v>0</v>
      </c>
      <c r="GQ26" s="61"/>
      <c r="GR26" s="106"/>
      <c r="GS26" s="111">
        <v>0.59183673469387754</v>
      </c>
      <c r="GT26" s="61">
        <v>0</v>
      </c>
      <c r="GU26" s="111">
        <v>0.625</v>
      </c>
      <c r="GV26" s="62">
        <v>1</v>
      </c>
      <c r="GW26" s="106">
        <v>10</v>
      </c>
      <c r="GX26" s="61">
        <v>0</v>
      </c>
      <c r="GY26" s="106">
        <v>21</v>
      </c>
      <c r="GZ26" s="61">
        <v>0</v>
      </c>
      <c r="HA26" s="745">
        <v>31</v>
      </c>
      <c r="HB26" s="133">
        <v>0</v>
      </c>
      <c r="HC26" s="133"/>
      <c r="HD26" s="103">
        <v>0</v>
      </c>
      <c r="HE26" s="239"/>
      <c r="HF26" s="239"/>
      <c r="HG26" s="270"/>
      <c r="HH26" s="273"/>
      <c r="HI26" s="270"/>
      <c r="HJ26" s="273"/>
      <c r="HK26" s="270"/>
      <c r="HL26" s="273"/>
      <c r="HM26" s="270"/>
      <c r="HN26" s="236"/>
      <c r="HO26" s="271"/>
      <c r="HP26" s="271"/>
      <c r="HQ26" s="273"/>
      <c r="HR26" s="270"/>
      <c r="HS26" s="273"/>
      <c r="HT26" s="270"/>
      <c r="HU26" s="273"/>
      <c r="HV26" s="270"/>
      <c r="HW26" s="273"/>
      <c r="HX26" s="144"/>
      <c r="HY26" s="237"/>
      <c r="HZ26" s="238"/>
      <c r="IA26" s="237"/>
      <c r="IB26" s="237"/>
      <c r="IC26" s="237"/>
      <c r="ID26" s="237"/>
      <c r="IE26" s="237"/>
      <c r="IF26" s="237"/>
      <c r="IG26" s="237"/>
      <c r="IH26" s="103"/>
      <c r="II26" s="161"/>
      <c r="IJ26" s="161"/>
      <c r="IK26" s="161"/>
      <c r="IL26" s="161"/>
      <c r="IM26" s="161"/>
      <c r="IN26" s="161"/>
      <c r="IO26" s="161"/>
      <c r="IP26" s="161"/>
      <c r="IQ26" s="106"/>
      <c r="IR26" s="161"/>
      <c r="IS26" s="161"/>
      <c r="IT26" s="61"/>
      <c r="IU26" s="161"/>
      <c r="IV26" s="61"/>
      <c r="IW26" s="161"/>
      <c r="IX26" s="61"/>
      <c r="IY26" s="61"/>
      <c r="IZ26" s="106"/>
      <c r="JA26" s="61"/>
      <c r="JB26" s="240"/>
      <c r="JC26" s="241"/>
      <c r="JD26" s="90">
        <v>0</v>
      </c>
      <c r="JE26" s="280"/>
      <c r="JF26" s="280"/>
      <c r="JG26" s="280"/>
      <c r="JH26" s="90"/>
      <c r="JI26" s="90"/>
      <c r="JJ26" s="90"/>
      <c r="JK26" s="90"/>
      <c r="JL26" s="61"/>
      <c r="JM26" s="283"/>
      <c r="JN26" s="198">
        <v>26</v>
      </c>
      <c r="JO26" s="244">
        <v>42048</v>
      </c>
      <c r="JP26" s="69">
        <v>43480</v>
      </c>
      <c r="JQ26" s="201">
        <v>0</v>
      </c>
      <c r="JR26" s="69">
        <v>43480</v>
      </c>
      <c r="JS26" s="245">
        <v>47</v>
      </c>
      <c r="JT26" s="243">
        <v>0</v>
      </c>
      <c r="JU26" s="69">
        <v>43480</v>
      </c>
      <c r="JV26" s="245">
        <v>47</v>
      </c>
      <c r="JW26" s="243">
        <v>0</v>
      </c>
      <c r="JX26" s="246">
        <v>43480</v>
      </c>
      <c r="JY26" s="245">
        <v>47</v>
      </c>
      <c r="JZ26" s="245">
        <v>47</v>
      </c>
      <c r="KA26" s="245">
        <v>1432</v>
      </c>
      <c r="KB26" s="247"/>
      <c r="KC26" s="245"/>
      <c r="KD26" s="248"/>
      <c r="KE26" s="63">
        <v>0</v>
      </c>
      <c r="KF26" s="263">
        <v>1</v>
      </c>
      <c r="KG26" s="263" t="s">
        <v>390</v>
      </c>
      <c r="KH26" s="250">
        <v>104.9</v>
      </c>
      <c r="KI26" s="250">
        <v>44.6</v>
      </c>
      <c r="KJ26" s="250">
        <v>58.4</v>
      </c>
      <c r="KK26" s="251">
        <v>-18.2</v>
      </c>
      <c r="KL26" s="250">
        <v>-14.6</v>
      </c>
      <c r="KM26" s="250">
        <v>65.5</v>
      </c>
      <c r="KN26" s="250">
        <v>32.700000000000003</v>
      </c>
      <c r="KO26" s="250">
        <v>4.3</v>
      </c>
      <c r="KP26" s="250"/>
      <c r="KQ26" s="250">
        <v>0</v>
      </c>
      <c r="KR26" s="92"/>
      <c r="KS26" s="93">
        <v>0.59183673469387754</v>
      </c>
      <c r="KT26" s="264">
        <v>51</v>
      </c>
      <c r="KU26" s="265">
        <v>43.47</v>
      </c>
      <c r="KV26" s="264">
        <v>-21.61</v>
      </c>
      <c r="KW26" s="265">
        <v>-25.3</v>
      </c>
      <c r="KX26" s="265">
        <v>-24</v>
      </c>
      <c r="KY26" s="265">
        <v>281</v>
      </c>
      <c r="KZ26" s="265">
        <v>-23.6</v>
      </c>
      <c r="LA26" s="265">
        <v>-22.4</v>
      </c>
      <c r="LB26" s="265">
        <v>261</v>
      </c>
      <c r="LC26" s="265">
        <v>-24.4</v>
      </c>
      <c r="LD26" s="265">
        <v>-23.2</v>
      </c>
      <c r="LE26" s="265">
        <v>261</v>
      </c>
      <c r="LF26" s="118">
        <v>42048</v>
      </c>
      <c r="LG26" s="454">
        <v>0</v>
      </c>
      <c r="LH26" s="454"/>
      <c r="LI26" s="455">
        <v>51</v>
      </c>
      <c r="LJ26" s="455">
        <v>44.95</v>
      </c>
      <c r="LK26" s="455">
        <v>-26.43</v>
      </c>
      <c r="LL26" s="455">
        <v>-27.5</v>
      </c>
      <c r="LM26" s="455">
        <v>-27.5</v>
      </c>
      <c r="LN26" s="455">
        <v>301</v>
      </c>
      <c r="LO26" s="455">
        <v>-28.2</v>
      </c>
      <c r="LP26" s="455">
        <v>-28.2</v>
      </c>
      <c r="LQ26" s="455">
        <v>301</v>
      </c>
      <c r="LR26" s="455">
        <v>-27.8</v>
      </c>
      <c r="LS26" s="455">
        <v>-27.8</v>
      </c>
      <c r="LT26" s="455">
        <v>301</v>
      </c>
      <c r="LU26" s="500">
        <v>40.98</v>
      </c>
      <c r="LV26" s="693">
        <v>-22.86</v>
      </c>
      <c r="LW26" s="500">
        <v>0</v>
      </c>
      <c r="LX26" s="500">
        <v>0</v>
      </c>
      <c r="LY26" s="500">
        <v>0</v>
      </c>
      <c r="LZ26" s="500">
        <v>0</v>
      </c>
      <c r="MA26" s="690"/>
      <c r="MB26" s="455"/>
      <c r="MD26" s="253"/>
      <c r="ME26" s="274"/>
      <c r="MF26" s="581">
        <v>26</v>
      </c>
      <c r="MG26" s="135">
        <v>42048</v>
      </c>
      <c r="MJ26" s="584">
        <v>38.092300000000002</v>
      </c>
      <c r="MR26" s="135">
        <v>42048</v>
      </c>
      <c r="MS26" s="238">
        <v>7.2</v>
      </c>
      <c r="MT26" s="238">
        <v>17</v>
      </c>
      <c r="MU26" s="133">
        <v>1</v>
      </c>
      <c r="MV26" s="133">
        <v>1</v>
      </c>
      <c r="MW26" s="133">
        <v>0</v>
      </c>
      <c r="MX26" s="133">
        <v>0</v>
      </c>
      <c r="MY26" s="133">
        <v>0</v>
      </c>
      <c r="MZ26" s="238">
        <v>1</v>
      </c>
      <c r="NA26" s="238">
        <v>452</v>
      </c>
      <c r="NB26" s="585"/>
      <c r="NC26" s="238">
        <v>3</v>
      </c>
      <c r="NE26" s="876">
        <v>26</v>
      </c>
      <c r="NF26" s="877">
        <v>8.7173336994536896</v>
      </c>
      <c r="NG26" s="877">
        <v>7.0381508102693804</v>
      </c>
      <c r="NH26" s="877">
        <v>4.3750394313469201</v>
      </c>
      <c r="NI26" s="877">
        <v>3.2570106182060199</v>
      </c>
      <c r="NJ26" s="877">
        <v>7.95762445221267</v>
      </c>
      <c r="NK26" s="877">
        <v>7.5655971758542204</v>
      </c>
      <c r="NL26" s="877">
        <v>8.3700770743842394</v>
      </c>
      <c r="NM26" s="877">
        <v>7.31786479839195</v>
      </c>
      <c r="NN26" s="877">
        <v>6.0870384567669502</v>
      </c>
      <c r="NO26" s="877">
        <v>1.1699250014423099</v>
      </c>
      <c r="NP26" s="877">
        <v>6.2639733548034098</v>
      </c>
      <c r="NQ26" s="877">
        <v>6.80271021929134</v>
      </c>
      <c r="NR26" s="877">
        <v>7.4139663515077503</v>
      </c>
      <c r="NS26" s="877">
        <v>4.1043366598147397</v>
      </c>
      <c r="NT26" s="877">
        <v>5.7460439829983398</v>
      </c>
      <c r="NU26" s="877">
        <v>8.2771943950348597</v>
      </c>
      <c r="NV26" s="877">
        <v>6.08894720461877</v>
      </c>
      <c r="NW26" s="877">
        <v>6.6431346618572604</v>
      </c>
      <c r="NX26" s="877">
        <v>5.5533605033353304</v>
      </c>
      <c r="NY26" s="877">
        <v>5.5062083893067504</v>
      </c>
      <c r="NZ26" s="877">
        <v>8.1267560889159292</v>
      </c>
      <c r="OA26" s="877">
        <v>-0.64385618977472503</v>
      </c>
      <c r="OB26" s="877">
        <v>11.6796252414004</v>
      </c>
      <c r="OC26" s="877">
        <v>3.0107798387532401</v>
      </c>
      <c r="OD26" s="877">
        <v>6.13914201914569</v>
      </c>
      <c r="OE26" s="877">
        <v>7.20750245925879</v>
      </c>
      <c r="OF26" s="877">
        <v>5.3323499003738704</v>
      </c>
      <c r="OG26" s="877">
        <v>11.4493911381097</v>
      </c>
      <c r="OH26" s="877">
        <v>3.1026581313637398</v>
      </c>
      <c r="OI26" s="877">
        <v>8.3058793467788394</v>
      </c>
      <c r="OJ26" s="877">
        <v>4.0321008431670204</v>
      </c>
      <c r="OK26" s="877">
        <v>3.1435117913308601</v>
      </c>
      <c r="OL26" s="877">
        <v>6.7829982089204099</v>
      </c>
      <c r="OM26" s="877">
        <v>8.66884540264717</v>
      </c>
    </row>
    <row r="27" spans="1:403" s="221" customFormat="1" x14ac:dyDescent="0.25">
      <c r="A27" s="455">
        <v>26</v>
      </c>
      <c r="B27" s="221">
        <v>0</v>
      </c>
      <c r="C27" s="221">
        <v>0</v>
      </c>
      <c r="D27" s="206">
        <v>2</v>
      </c>
      <c r="E27" s="274">
        <v>27</v>
      </c>
      <c r="F27" s="895">
        <v>27</v>
      </c>
      <c r="G27" s="61">
        <v>27</v>
      </c>
      <c r="H27" s="898"/>
      <c r="I27" s="232" t="s">
        <v>534</v>
      </c>
      <c r="J27" s="167" t="s">
        <v>535</v>
      </c>
      <c r="K27" s="266">
        <v>16709</v>
      </c>
      <c r="L27" s="256">
        <v>70</v>
      </c>
      <c r="M27" s="342">
        <v>66</v>
      </c>
      <c r="N27" s="342">
        <v>160</v>
      </c>
      <c r="O27" s="342">
        <v>25.781249999999996</v>
      </c>
      <c r="P27" s="210">
        <v>1.6891160308501327</v>
      </c>
      <c r="Q27" s="208">
        <v>1</v>
      </c>
      <c r="R27" s="61">
        <v>170</v>
      </c>
      <c r="S27" s="61">
        <v>80</v>
      </c>
      <c r="T27" s="61">
        <v>0</v>
      </c>
      <c r="U27" s="62">
        <v>3</v>
      </c>
      <c r="V27" s="325">
        <v>1</v>
      </c>
      <c r="W27" s="325">
        <v>2</v>
      </c>
      <c r="X27" s="325">
        <v>1</v>
      </c>
      <c r="Y27" s="115">
        <v>1</v>
      </c>
      <c r="Z27" s="325">
        <v>1</v>
      </c>
      <c r="AA27" s="325">
        <v>1</v>
      </c>
      <c r="AB27" s="329">
        <v>0</v>
      </c>
      <c r="AC27" s="328">
        <v>0</v>
      </c>
      <c r="AD27" s="61"/>
      <c r="AE27" s="61"/>
      <c r="AF27" s="61"/>
      <c r="AG27" s="592">
        <v>87</v>
      </c>
      <c r="AH27" s="602">
        <v>0.99</v>
      </c>
      <c r="AI27" s="603">
        <v>55</v>
      </c>
      <c r="AJ27" s="603">
        <v>0</v>
      </c>
      <c r="AK27" s="602">
        <v>9</v>
      </c>
      <c r="AL27" s="604">
        <v>28</v>
      </c>
      <c r="AM27" s="604"/>
      <c r="AN27" s="605">
        <v>2370</v>
      </c>
      <c r="AO27" s="214">
        <v>7.7706452341291765</v>
      </c>
      <c r="AP27" s="212">
        <v>136</v>
      </c>
      <c r="AQ27" s="212">
        <v>22</v>
      </c>
      <c r="AR27" s="212">
        <v>94</v>
      </c>
      <c r="AS27" s="212">
        <v>99</v>
      </c>
      <c r="AT27" s="215">
        <v>1.94</v>
      </c>
      <c r="AU27" s="212">
        <v>25</v>
      </c>
      <c r="AV27" s="556">
        <v>42346</v>
      </c>
      <c r="AW27" s="557">
        <v>42341</v>
      </c>
      <c r="AX27" s="211">
        <v>0.99</v>
      </c>
      <c r="AY27" s="211">
        <v>31</v>
      </c>
      <c r="AZ27" s="211"/>
      <c r="BA27" s="602">
        <v>132</v>
      </c>
      <c r="BB27" s="558">
        <v>42367</v>
      </c>
      <c r="BC27" s="65">
        <v>37.479999999999997</v>
      </c>
      <c r="BD27" s="217"/>
      <c r="BE27" s="66">
        <v>37.479999999999997</v>
      </c>
      <c r="BF27" s="218">
        <v>66.486178330156022</v>
      </c>
      <c r="BG27" s="66">
        <v>93.74</v>
      </c>
      <c r="BH27" s="68">
        <v>1.5737995822157407</v>
      </c>
      <c r="BI27" s="219">
        <v>1.5737995822157407</v>
      </c>
      <c r="BJ27" s="219">
        <v>1.8227313701325429</v>
      </c>
      <c r="BK27" s="219">
        <v>1.9719249491841913</v>
      </c>
      <c r="BL27" s="66">
        <v>2.3199999999999998</v>
      </c>
      <c r="BM27" s="66">
        <v>1.1100000000000001</v>
      </c>
      <c r="BN27" s="66">
        <v>116</v>
      </c>
      <c r="BO27" s="66">
        <v>1.23</v>
      </c>
      <c r="BP27" s="571">
        <v>489</v>
      </c>
      <c r="BQ27" s="66">
        <v>94</v>
      </c>
      <c r="BR27" s="66">
        <v>593</v>
      </c>
      <c r="BS27" s="66">
        <v>14</v>
      </c>
      <c r="BT27" s="66">
        <v>8</v>
      </c>
      <c r="BU27" s="69">
        <v>42340</v>
      </c>
      <c r="BV27" s="61" t="s">
        <v>536</v>
      </c>
      <c r="BW27" s="61">
        <v>0</v>
      </c>
      <c r="BX27" s="61">
        <v>0</v>
      </c>
      <c r="BY27" s="61"/>
      <c r="BZ27" s="61">
        <v>0</v>
      </c>
      <c r="CA27" s="61"/>
      <c r="CB27" s="61"/>
      <c r="CC27" s="61"/>
      <c r="CD27" s="208">
        <v>0</v>
      </c>
      <c r="CE27" s="220">
        <v>0</v>
      </c>
      <c r="CF27" s="220">
        <v>0</v>
      </c>
      <c r="CG27" s="220">
        <v>0</v>
      </c>
      <c r="CH27" s="220">
        <v>0</v>
      </c>
      <c r="CI27" s="220">
        <v>0</v>
      </c>
      <c r="CJ27" s="220">
        <v>0</v>
      </c>
      <c r="CK27" s="114">
        <v>0</v>
      </c>
      <c r="CL27" s="114">
        <v>0</v>
      </c>
      <c r="CM27" s="114">
        <v>0</v>
      </c>
      <c r="CN27" s="114">
        <v>1</v>
      </c>
      <c r="CO27" s="114">
        <v>1</v>
      </c>
      <c r="CP27" s="114">
        <v>1</v>
      </c>
      <c r="CQ27" s="326">
        <v>1</v>
      </c>
      <c r="CR27" s="326">
        <v>0</v>
      </c>
      <c r="CS27" s="326">
        <v>0</v>
      </c>
      <c r="CT27" s="326">
        <v>0</v>
      </c>
      <c r="CU27" s="326">
        <v>1</v>
      </c>
      <c r="CV27" s="326">
        <v>0</v>
      </c>
      <c r="CW27" s="299"/>
      <c r="CX27" s="299"/>
      <c r="CY27" s="299"/>
      <c r="CZ27" s="299"/>
      <c r="DF27" s="61">
        <v>0</v>
      </c>
      <c r="DG27" s="90">
        <v>0</v>
      </c>
      <c r="DH27" s="61"/>
      <c r="DI27" s="61"/>
      <c r="DJ27" s="61"/>
      <c r="DK27" s="90">
        <v>1</v>
      </c>
      <c r="DL27" s="90">
        <v>0</v>
      </c>
      <c r="DM27" s="90"/>
      <c r="DN27" s="61"/>
      <c r="DO27" s="254">
        <v>0</v>
      </c>
      <c r="DP27" s="208">
        <v>0</v>
      </c>
      <c r="DQ27" s="208">
        <v>0</v>
      </c>
      <c r="DR27" s="208">
        <v>0</v>
      </c>
      <c r="DS27" s="208">
        <v>1</v>
      </c>
      <c r="DT27" s="212">
        <v>1</v>
      </c>
      <c r="DU27" s="208">
        <v>1</v>
      </c>
      <c r="DV27" s="208">
        <v>0</v>
      </c>
      <c r="DW27" s="208">
        <v>0</v>
      </c>
      <c r="DX27" s="208">
        <v>0</v>
      </c>
      <c r="DY27" s="208">
        <v>0</v>
      </c>
      <c r="DZ27" s="206">
        <v>1</v>
      </c>
      <c r="EC27" s="223">
        <v>1</v>
      </c>
      <c r="ED27" s="223">
        <v>1</v>
      </c>
      <c r="EE27" s="223"/>
      <c r="EF27" s="223"/>
      <c r="EH27" s="69">
        <v>42361</v>
      </c>
      <c r="EI27" s="133">
        <v>1.35</v>
      </c>
      <c r="EJ27" s="225">
        <v>76</v>
      </c>
      <c r="EK27" s="225">
        <v>78</v>
      </c>
      <c r="EL27" s="225">
        <v>82</v>
      </c>
      <c r="EM27" s="225">
        <v>104</v>
      </c>
      <c r="EN27" s="225">
        <v>49</v>
      </c>
      <c r="EO27" s="133" t="s">
        <v>482</v>
      </c>
      <c r="EP27" s="222">
        <v>27</v>
      </c>
      <c r="EQ27" s="135">
        <v>42361</v>
      </c>
      <c r="ER27" s="136" t="s">
        <v>383</v>
      </c>
      <c r="ES27" s="61">
        <v>170</v>
      </c>
      <c r="ET27" s="61">
        <v>80</v>
      </c>
      <c r="EU27" s="61">
        <v>103</v>
      </c>
      <c r="EV27" s="61">
        <v>0</v>
      </c>
      <c r="EW27" s="61"/>
      <c r="EX27" s="61">
        <v>11</v>
      </c>
      <c r="EY27" s="61">
        <v>7</v>
      </c>
      <c r="EZ27" s="61">
        <v>40</v>
      </c>
      <c r="FA27" s="61">
        <v>23</v>
      </c>
      <c r="FB27" s="61">
        <v>15</v>
      </c>
      <c r="FC27" s="61">
        <v>17</v>
      </c>
      <c r="FD27" s="61">
        <v>42</v>
      </c>
      <c r="FE27" s="61">
        <v>20</v>
      </c>
      <c r="FF27" s="61">
        <v>26</v>
      </c>
      <c r="FG27" s="61">
        <v>80</v>
      </c>
      <c r="FH27" s="61">
        <v>140</v>
      </c>
      <c r="FI27" s="91">
        <v>80</v>
      </c>
      <c r="FJ27" s="91">
        <v>140</v>
      </c>
      <c r="FK27" s="227">
        <v>42.2</v>
      </c>
      <c r="FL27" s="227">
        <v>24.98348202802902</v>
      </c>
      <c r="FM27" s="228">
        <v>98.75</v>
      </c>
      <c r="FN27" s="228">
        <v>36.4</v>
      </c>
      <c r="FO27" s="228">
        <v>58.462531996868854</v>
      </c>
      <c r="FP27" s="228">
        <v>21.549733313276214</v>
      </c>
      <c r="FQ27" s="228">
        <v>63.139240506329116</v>
      </c>
      <c r="FR27" s="228"/>
      <c r="FS27" s="193">
        <v>0</v>
      </c>
      <c r="FT27" s="230">
        <v>108</v>
      </c>
      <c r="FU27" s="230">
        <v>139</v>
      </c>
      <c r="FV27" s="230"/>
      <c r="FW27" s="229">
        <v>5</v>
      </c>
      <c r="FX27" s="229">
        <v>5</v>
      </c>
      <c r="FY27" s="229">
        <v>21.6</v>
      </c>
      <c r="FZ27" s="229">
        <v>0.7769784172661871</v>
      </c>
      <c r="GA27" s="133">
        <v>57.6</v>
      </c>
      <c r="GB27" s="129">
        <v>17.100000000000001</v>
      </c>
      <c r="GC27" s="238">
        <v>12.5</v>
      </c>
      <c r="GD27" s="238">
        <v>6.9</v>
      </c>
      <c r="GE27" s="238">
        <v>176.5</v>
      </c>
      <c r="GF27" s="238">
        <v>123.9</v>
      </c>
      <c r="GG27" s="238">
        <v>35</v>
      </c>
      <c r="GH27" s="133">
        <v>1</v>
      </c>
      <c r="GI27" s="133">
        <v>1</v>
      </c>
      <c r="GJ27" s="133">
        <v>1</v>
      </c>
      <c r="GK27" s="133">
        <v>0</v>
      </c>
      <c r="GL27" s="231">
        <v>26</v>
      </c>
      <c r="GM27" s="133">
        <v>0</v>
      </c>
      <c r="GN27" s="133">
        <v>0</v>
      </c>
      <c r="GO27" s="133">
        <v>0</v>
      </c>
      <c r="GP27" s="133">
        <v>0</v>
      </c>
      <c r="GQ27" s="61">
        <v>29.5</v>
      </c>
      <c r="GR27" s="106">
        <v>17.464756394001327</v>
      </c>
      <c r="GS27" s="111">
        <v>0.50310559006211186</v>
      </c>
      <c r="GT27" s="61">
        <v>0</v>
      </c>
      <c r="GU27" s="111"/>
      <c r="GV27" s="62"/>
      <c r="GW27" s="106">
        <v>17.8</v>
      </c>
      <c r="GX27" s="61">
        <v>0</v>
      </c>
      <c r="GY27" s="106">
        <v>27</v>
      </c>
      <c r="GZ27" s="61">
        <v>0</v>
      </c>
      <c r="HA27" s="745">
        <v>31</v>
      </c>
      <c r="HB27" s="133">
        <v>0</v>
      </c>
      <c r="HC27" s="133">
        <v>0.46</v>
      </c>
      <c r="HD27" s="144">
        <v>1</v>
      </c>
      <c r="HE27" s="236">
        <v>92</v>
      </c>
      <c r="HF27" s="236">
        <v>97</v>
      </c>
      <c r="HG27" s="270">
        <v>57.426487126038268</v>
      </c>
      <c r="HH27" s="273">
        <v>110.074054</v>
      </c>
      <c r="HI27" s="270">
        <v>65.166662318988045</v>
      </c>
      <c r="HJ27" s="273">
        <v>40.331423000000001</v>
      </c>
      <c r="HK27" s="270">
        <v>23.877236532827872</v>
      </c>
      <c r="HL27" s="273">
        <v>69.742631000000003</v>
      </c>
      <c r="HM27" s="270">
        <v>41.28942578616018</v>
      </c>
      <c r="HN27" s="236">
        <v>63.359737000000003</v>
      </c>
      <c r="HO27" s="270">
        <v>6.3465790000000002</v>
      </c>
      <c r="HP27" s="270">
        <v>3.664838</v>
      </c>
      <c r="HQ27" s="273">
        <v>92.599484000000004</v>
      </c>
      <c r="HR27" s="270">
        <v>54.821268822719446</v>
      </c>
      <c r="HS27" s="273">
        <v>28.428422999999999</v>
      </c>
      <c r="HT27" s="270">
        <v>16.830355334258453</v>
      </c>
      <c r="HU27" s="273">
        <v>64.171060999999995</v>
      </c>
      <c r="HV27" s="270">
        <v>37.99091348846099</v>
      </c>
      <c r="HW27" s="273">
        <v>69.299588999999997</v>
      </c>
      <c r="HX27" s="144">
        <v>0</v>
      </c>
      <c r="HY27" s="237">
        <v>0.8812249251762817</v>
      </c>
      <c r="HZ27" s="238">
        <v>27.8</v>
      </c>
      <c r="IA27" s="237">
        <v>5.3</v>
      </c>
      <c r="IB27" s="237">
        <v>20.7</v>
      </c>
      <c r="IC27" s="237">
        <v>5.5</v>
      </c>
      <c r="ID27" s="237">
        <v>16.5</v>
      </c>
      <c r="IE27" s="237">
        <v>4.0999999999999996</v>
      </c>
      <c r="IF27" s="237">
        <v>90.915441509433947</v>
      </c>
      <c r="IG27" s="237">
        <v>53.824272488655602</v>
      </c>
      <c r="IH27" s="133"/>
      <c r="II27" s="161">
        <v>0.36</v>
      </c>
      <c r="IJ27" s="161">
        <v>1155</v>
      </c>
      <c r="IK27" s="161">
        <v>953</v>
      </c>
      <c r="IL27" s="161">
        <v>1053</v>
      </c>
      <c r="IM27" s="161">
        <v>1197</v>
      </c>
      <c r="IN27" s="161">
        <v>1187</v>
      </c>
      <c r="IO27" s="161">
        <v>1156</v>
      </c>
      <c r="IP27" s="161"/>
      <c r="IQ27" s="106">
        <v>1116.8333333333333</v>
      </c>
      <c r="IR27" s="161">
        <v>1638</v>
      </c>
      <c r="IS27" s="61"/>
      <c r="IT27" s="161">
        <v>313</v>
      </c>
      <c r="IU27" s="61">
        <v>342</v>
      </c>
      <c r="IV27" s="161">
        <v>278</v>
      </c>
      <c r="IW27" s="61">
        <v>240</v>
      </c>
      <c r="IX27" s="61"/>
      <c r="IY27" s="61"/>
      <c r="IZ27" s="106">
        <v>293.25</v>
      </c>
      <c r="JA27" s="61">
        <v>220</v>
      </c>
      <c r="JB27" s="240">
        <v>40.8998280687738</v>
      </c>
      <c r="JC27" s="241">
        <v>1</v>
      </c>
      <c r="JD27" s="90">
        <v>1</v>
      </c>
      <c r="JE27" s="280">
        <v>0</v>
      </c>
      <c r="JF27" s="70">
        <v>0</v>
      </c>
      <c r="JG27" s="70"/>
      <c r="JH27" s="90">
        <v>0</v>
      </c>
      <c r="JI27" s="90">
        <v>2</v>
      </c>
      <c r="JJ27" s="90">
        <v>0</v>
      </c>
      <c r="JK27" s="90"/>
      <c r="JL27" s="61"/>
      <c r="JM27" s="283"/>
      <c r="JN27" s="243">
        <v>27</v>
      </c>
      <c r="JO27" s="244">
        <v>42346</v>
      </c>
      <c r="JP27" s="69">
        <v>43442</v>
      </c>
      <c r="JQ27" s="201">
        <v>1</v>
      </c>
      <c r="JR27" s="69">
        <v>43442</v>
      </c>
      <c r="JS27" s="245">
        <v>36</v>
      </c>
      <c r="JT27" s="243">
        <v>1</v>
      </c>
      <c r="JU27" s="69">
        <v>42680</v>
      </c>
      <c r="JV27" s="245">
        <v>10</v>
      </c>
      <c r="JW27" s="243">
        <v>1</v>
      </c>
      <c r="JX27" s="246">
        <v>42680</v>
      </c>
      <c r="JY27" s="245">
        <v>10</v>
      </c>
      <c r="JZ27" s="245">
        <v>36</v>
      </c>
      <c r="KA27" s="245">
        <v>1096</v>
      </c>
      <c r="KB27" s="247"/>
      <c r="KC27" s="245"/>
      <c r="KD27" s="248"/>
      <c r="KE27" s="63">
        <v>0</v>
      </c>
      <c r="KF27" s="263">
        <v>1</v>
      </c>
      <c r="KG27" s="263" t="s">
        <v>390</v>
      </c>
      <c r="KH27" s="250">
        <v>102.8</v>
      </c>
      <c r="KI27" s="250">
        <v>50</v>
      </c>
      <c r="KJ27" s="250">
        <v>51.6</v>
      </c>
      <c r="KK27" s="251">
        <v>-16.010000000000002</v>
      </c>
      <c r="KL27" s="250">
        <v>-12.95</v>
      </c>
      <c r="KM27" s="250">
        <v>75.099999999999994</v>
      </c>
      <c r="KN27" s="250">
        <v>31.3</v>
      </c>
      <c r="KO27" s="250">
        <v>5.8</v>
      </c>
      <c r="KP27" s="250"/>
      <c r="KQ27" s="250">
        <v>0</v>
      </c>
      <c r="KR27" s="92"/>
      <c r="KS27" s="93">
        <v>0.50310559006211186</v>
      </c>
      <c r="KT27" s="264">
        <v>77</v>
      </c>
      <c r="KU27" s="265">
        <v>54.39</v>
      </c>
      <c r="KV27" s="264">
        <v>-26.4</v>
      </c>
      <c r="KW27" s="265">
        <v>-29.5</v>
      </c>
      <c r="KX27" s="265">
        <v>-27.3</v>
      </c>
      <c r="KY27" s="265">
        <v>261</v>
      </c>
      <c r="KZ27" s="265">
        <v>-18.3</v>
      </c>
      <c r="LA27" s="265">
        <v>-17</v>
      </c>
      <c r="LB27" s="265">
        <v>281</v>
      </c>
      <c r="LC27" s="265">
        <v>-23.8</v>
      </c>
      <c r="LD27" s="265">
        <v>-22.1</v>
      </c>
      <c r="LE27" s="265">
        <v>261</v>
      </c>
      <c r="LF27" s="118">
        <v>42361</v>
      </c>
      <c r="LG27" s="454">
        <v>0</v>
      </c>
      <c r="LH27" s="454"/>
      <c r="LI27" s="455">
        <v>77</v>
      </c>
      <c r="LJ27" s="455">
        <v>56.36</v>
      </c>
      <c r="LK27" s="455">
        <v>-29.97</v>
      </c>
      <c r="LL27" s="455">
        <v>-34.5</v>
      </c>
      <c r="LM27" s="455">
        <v>-34.5</v>
      </c>
      <c r="LN27" s="455">
        <v>321</v>
      </c>
      <c r="LO27" s="455">
        <v>-25.9</v>
      </c>
      <c r="LP27" s="455">
        <v>-25.7</v>
      </c>
      <c r="LQ27" s="455">
        <v>381</v>
      </c>
      <c r="LR27" s="455">
        <v>-30.1</v>
      </c>
      <c r="LS27" s="455">
        <v>-30.1</v>
      </c>
      <c r="LT27" s="455">
        <v>321</v>
      </c>
      <c r="LU27" s="500">
        <v>55.77</v>
      </c>
      <c r="LV27" s="693">
        <v>-31.47</v>
      </c>
      <c r="LW27" s="500">
        <v>-18.2</v>
      </c>
      <c r="LX27" s="500">
        <v>2</v>
      </c>
      <c r="LY27" s="500">
        <v>-21.9</v>
      </c>
      <c r="LZ27" s="500">
        <v>1</v>
      </c>
      <c r="MA27" s="690">
        <v>69.299588999999997</v>
      </c>
      <c r="MB27" s="455"/>
      <c r="MD27" s="253">
        <v>15</v>
      </c>
      <c r="ME27" s="274"/>
      <c r="MF27" s="581">
        <v>27</v>
      </c>
      <c r="MG27" s="135">
        <v>42341</v>
      </c>
      <c r="MJ27" s="586"/>
      <c r="MR27" s="135">
        <v>42341</v>
      </c>
      <c r="MS27" s="238">
        <v>6.2</v>
      </c>
      <c r="MT27" s="238">
        <v>21</v>
      </c>
      <c r="MU27" s="133">
        <v>1</v>
      </c>
      <c r="MV27" s="133">
        <v>1</v>
      </c>
      <c r="MW27" s="133">
        <v>1</v>
      </c>
      <c r="MX27" s="133">
        <v>0</v>
      </c>
      <c r="MY27" s="133">
        <v>0</v>
      </c>
      <c r="MZ27" s="238">
        <v>2</v>
      </c>
      <c r="NA27" s="238">
        <v>2370</v>
      </c>
      <c r="NB27" s="133">
        <v>15</v>
      </c>
      <c r="NC27" s="238">
        <v>3</v>
      </c>
      <c r="NE27" s="876" t="s">
        <v>64</v>
      </c>
      <c r="NF27" s="877" t="s">
        <v>64</v>
      </c>
      <c r="NG27" s="877" t="s">
        <v>64</v>
      </c>
      <c r="NH27" s="877" t="s">
        <v>64</v>
      </c>
      <c r="NI27" s="877" t="s">
        <v>64</v>
      </c>
      <c r="NJ27" s="877" t="s">
        <v>64</v>
      </c>
      <c r="NK27" s="877" t="s">
        <v>64</v>
      </c>
      <c r="NL27" s="877" t="s">
        <v>64</v>
      </c>
      <c r="NM27" s="877" t="s">
        <v>64</v>
      </c>
      <c r="NN27" s="877" t="s">
        <v>64</v>
      </c>
      <c r="NO27" s="877" t="s">
        <v>64</v>
      </c>
      <c r="NP27" s="877" t="s">
        <v>64</v>
      </c>
      <c r="NQ27" s="877" t="s">
        <v>64</v>
      </c>
      <c r="NR27" s="877" t="s">
        <v>64</v>
      </c>
      <c r="NS27" s="877" t="s">
        <v>64</v>
      </c>
      <c r="NT27" s="877" t="s">
        <v>64</v>
      </c>
      <c r="NU27" s="877" t="s">
        <v>64</v>
      </c>
      <c r="NV27" s="877" t="s">
        <v>64</v>
      </c>
      <c r="NW27" s="877" t="s">
        <v>64</v>
      </c>
      <c r="NX27" s="877" t="s">
        <v>64</v>
      </c>
      <c r="NY27" s="877" t="s">
        <v>64</v>
      </c>
      <c r="NZ27" s="877" t="s">
        <v>64</v>
      </c>
      <c r="OA27" s="877" t="s">
        <v>64</v>
      </c>
      <c r="OB27" s="877" t="s">
        <v>64</v>
      </c>
      <c r="OC27" s="877" t="s">
        <v>64</v>
      </c>
      <c r="OD27" s="877" t="s">
        <v>64</v>
      </c>
      <c r="OE27" s="877" t="s">
        <v>64</v>
      </c>
      <c r="OF27" s="877" t="s">
        <v>64</v>
      </c>
      <c r="OG27" s="877" t="s">
        <v>64</v>
      </c>
      <c r="OH27" s="877" t="s">
        <v>64</v>
      </c>
      <c r="OI27" s="877" t="s">
        <v>64</v>
      </c>
      <c r="OJ27" s="877" t="s">
        <v>64</v>
      </c>
      <c r="OK27" s="877" t="s">
        <v>64</v>
      </c>
      <c r="OL27" s="877" t="s">
        <v>64</v>
      </c>
      <c r="OM27" s="877" t="s">
        <v>64</v>
      </c>
    </row>
    <row r="28" spans="1:403" s="221" customFormat="1" x14ac:dyDescent="0.25">
      <c r="A28" s="455">
        <v>27</v>
      </c>
      <c r="B28" s="221">
        <v>0</v>
      </c>
      <c r="C28" s="221">
        <v>0</v>
      </c>
      <c r="D28" s="206">
        <v>2</v>
      </c>
      <c r="E28" s="267">
        <v>28</v>
      </c>
      <c r="F28" s="896">
        <v>28</v>
      </c>
      <c r="G28" s="61">
        <v>28</v>
      </c>
      <c r="H28" s="898"/>
      <c r="I28" s="639" t="s">
        <v>404</v>
      </c>
      <c r="J28" s="639" t="s">
        <v>537</v>
      </c>
      <c r="K28" s="284">
        <v>11947</v>
      </c>
      <c r="L28" s="256">
        <v>83</v>
      </c>
      <c r="M28" s="342">
        <v>80</v>
      </c>
      <c r="N28" s="342">
        <v>175</v>
      </c>
      <c r="O28" s="342">
        <v>26.122448979591837</v>
      </c>
      <c r="P28" s="210">
        <v>1.956059915615419</v>
      </c>
      <c r="Q28" s="208">
        <v>0</v>
      </c>
      <c r="R28" s="61">
        <v>150</v>
      </c>
      <c r="S28" s="61">
        <v>90</v>
      </c>
      <c r="T28" s="61">
        <v>1</v>
      </c>
      <c r="U28" s="62">
        <v>3</v>
      </c>
      <c r="V28" s="325">
        <v>0</v>
      </c>
      <c r="W28" s="325"/>
      <c r="X28" s="325">
        <v>1</v>
      </c>
      <c r="Y28" s="335">
        <v>0</v>
      </c>
      <c r="Z28" s="325">
        <v>0</v>
      </c>
      <c r="AA28" s="325">
        <v>0</v>
      </c>
      <c r="AB28" s="329">
        <v>0</v>
      </c>
      <c r="AC28" s="328">
        <v>0</v>
      </c>
      <c r="AD28" s="61"/>
      <c r="AE28" s="133"/>
      <c r="AF28" s="61"/>
      <c r="AG28" s="592">
        <v>109</v>
      </c>
      <c r="AH28" s="602">
        <v>1.0900000000000001</v>
      </c>
      <c r="AI28" s="603">
        <v>65</v>
      </c>
      <c r="AJ28" s="603">
        <v>1</v>
      </c>
      <c r="AK28" s="602">
        <v>11.4</v>
      </c>
      <c r="AL28" s="603">
        <v>34</v>
      </c>
      <c r="AM28" s="603"/>
      <c r="AN28" s="605">
        <v>4420</v>
      </c>
      <c r="AO28" s="214">
        <v>8.3938949750717438</v>
      </c>
      <c r="AP28" s="212"/>
      <c r="AQ28" s="212"/>
      <c r="AR28" s="212"/>
      <c r="AS28" s="212"/>
      <c r="AT28" s="215">
        <v>1.58</v>
      </c>
      <c r="AU28" s="212"/>
      <c r="AV28" s="556">
        <v>42327</v>
      </c>
      <c r="AW28" s="557">
        <v>42318</v>
      </c>
      <c r="AX28" s="211">
        <v>1.0900000000000001</v>
      </c>
      <c r="AY28" s="211">
        <v>65</v>
      </c>
      <c r="AZ28" s="211"/>
      <c r="BA28" s="602">
        <v>141</v>
      </c>
      <c r="BB28" s="558"/>
      <c r="BC28" s="287"/>
      <c r="BD28" s="217">
        <v>3632</v>
      </c>
      <c r="BE28" s="287"/>
      <c r="BF28" s="288"/>
      <c r="BG28" s="287"/>
      <c r="BH28" s="68"/>
      <c r="BI28" s="219"/>
      <c r="BJ28" s="219"/>
      <c r="BK28" s="219"/>
      <c r="BP28" s="400"/>
      <c r="BU28" s="69">
        <v>42317</v>
      </c>
      <c r="BV28" s="61" t="s">
        <v>538</v>
      </c>
      <c r="BW28" s="61">
        <v>0</v>
      </c>
      <c r="BX28" s="61">
        <v>1</v>
      </c>
      <c r="BY28" s="61"/>
      <c r="BZ28" s="61">
        <v>0</v>
      </c>
      <c r="CA28" s="61"/>
      <c r="CB28" s="61"/>
      <c r="CC28" s="61"/>
      <c r="CD28" s="208">
        <v>1</v>
      </c>
      <c r="CE28" s="220">
        <v>0</v>
      </c>
      <c r="CF28" s="220">
        <v>0</v>
      </c>
      <c r="CG28" s="220">
        <v>0</v>
      </c>
      <c r="CH28" s="220">
        <v>0</v>
      </c>
      <c r="CI28" s="220">
        <v>1</v>
      </c>
      <c r="CJ28" s="220">
        <v>0</v>
      </c>
      <c r="CK28" s="114">
        <v>0</v>
      </c>
      <c r="CL28" s="114">
        <v>0</v>
      </c>
      <c r="CM28" s="114">
        <v>0</v>
      </c>
      <c r="CN28" s="114">
        <v>1</v>
      </c>
      <c r="CO28" s="114">
        <v>1</v>
      </c>
      <c r="CP28" s="114">
        <v>0</v>
      </c>
      <c r="CQ28" s="326">
        <v>1</v>
      </c>
      <c r="CR28" s="326">
        <v>1</v>
      </c>
      <c r="CS28" s="326">
        <v>0</v>
      </c>
      <c r="CT28" s="326">
        <v>1</v>
      </c>
      <c r="CU28" s="326">
        <v>0</v>
      </c>
      <c r="CV28" s="326">
        <v>0</v>
      </c>
      <c r="CW28" s="299"/>
      <c r="CX28" s="299"/>
      <c r="CY28" s="299"/>
      <c r="CZ28" s="299"/>
      <c r="DF28" s="61">
        <v>0</v>
      </c>
      <c r="DG28" s="90">
        <v>1</v>
      </c>
      <c r="DH28" s="69">
        <v>38707</v>
      </c>
      <c r="DI28" s="61">
        <v>0</v>
      </c>
      <c r="DJ28" s="61"/>
      <c r="DK28" s="90">
        <v>1</v>
      </c>
      <c r="DL28" s="90">
        <v>0</v>
      </c>
      <c r="DM28" s="90">
        <v>1</v>
      </c>
      <c r="DN28" s="61"/>
      <c r="DO28" s="254">
        <v>1</v>
      </c>
      <c r="DP28" s="208">
        <v>0</v>
      </c>
      <c r="DQ28" s="208">
        <v>0</v>
      </c>
      <c r="DR28" s="208">
        <v>0</v>
      </c>
      <c r="DS28" s="208">
        <v>0</v>
      </c>
      <c r="DT28" s="212">
        <v>0</v>
      </c>
      <c r="DU28" s="208">
        <v>0</v>
      </c>
      <c r="DV28" s="208">
        <v>0</v>
      </c>
      <c r="DW28" s="208">
        <v>0</v>
      </c>
      <c r="DX28" s="208">
        <v>0</v>
      </c>
      <c r="DY28" s="208">
        <v>0</v>
      </c>
      <c r="DZ28" s="206">
        <v>0</v>
      </c>
      <c r="EC28" s="223">
        <v>1</v>
      </c>
      <c r="ED28" s="223">
        <v>1</v>
      </c>
      <c r="EE28" s="223">
        <v>65</v>
      </c>
      <c r="EF28" s="223"/>
      <c r="EH28" s="254" t="s">
        <v>381</v>
      </c>
      <c r="EI28" s="133" t="s">
        <v>381</v>
      </c>
      <c r="EJ28" s="225" t="s">
        <v>381</v>
      </c>
      <c r="EK28" s="225" t="s">
        <v>381</v>
      </c>
      <c r="EL28" s="225" t="s">
        <v>381</v>
      </c>
      <c r="EM28" s="225" t="s">
        <v>381</v>
      </c>
      <c r="EN28" s="225"/>
      <c r="EO28" s="133" t="s">
        <v>381</v>
      </c>
      <c r="EP28" s="259">
        <v>28</v>
      </c>
      <c r="EQ28" s="135">
        <v>42324</v>
      </c>
      <c r="ER28" s="136" t="s">
        <v>383</v>
      </c>
      <c r="ES28" s="61">
        <v>150</v>
      </c>
      <c r="ET28" s="61">
        <v>90</v>
      </c>
      <c r="EU28" s="61">
        <v>53</v>
      </c>
      <c r="EV28" s="133">
        <v>1</v>
      </c>
      <c r="EW28" s="133"/>
      <c r="EX28" s="133">
        <v>12</v>
      </c>
      <c r="EY28" s="133">
        <v>9</v>
      </c>
      <c r="EZ28" s="133">
        <v>52</v>
      </c>
      <c r="FA28" s="133">
        <v>36</v>
      </c>
      <c r="FB28" s="133">
        <v>17</v>
      </c>
      <c r="FC28" s="133">
        <v>17</v>
      </c>
      <c r="FD28" s="133">
        <v>59</v>
      </c>
      <c r="FE28" s="133">
        <v>21</v>
      </c>
      <c r="FF28" s="133">
        <v>37</v>
      </c>
      <c r="FG28" s="133">
        <v>90</v>
      </c>
      <c r="FH28" s="133">
        <v>330</v>
      </c>
      <c r="FI28" s="91">
        <v>85</v>
      </c>
      <c r="FJ28" s="91">
        <v>330</v>
      </c>
      <c r="FK28" s="227">
        <v>133.1</v>
      </c>
      <c r="FL28" s="227">
        <v>68.044950431962533</v>
      </c>
      <c r="FM28" s="228">
        <v>168.05</v>
      </c>
      <c r="FN28" s="228">
        <v>81.199999999999989</v>
      </c>
      <c r="FO28" s="228">
        <v>85.912501277921137</v>
      </c>
      <c r="FP28" s="228">
        <v>41.512020849551895</v>
      </c>
      <c r="FQ28" s="228">
        <v>51.681047307349019</v>
      </c>
      <c r="FR28" s="228"/>
      <c r="FS28" s="193">
        <v>0</v>
      </c>
      <c r="FT28" s="230">
        <v>71.266666666666666</v>
      </c>
      <c r="FU28" s="230"/>
      <c r="FV28" s="230">
        <v>123.33333333333333</v>
      </c>
      <c r="FW28" s="229">
        <v>3.8666666666666671</v>
      </c>
      <c r="FX28" s="229">
        <v>4.1333333333333329</v>
      </c>
      <c r="FY28" s="229">
        <v>18.431034482758619</v>
      </c>
      <c r="FZ28" s="229"/>
      <c r="GA28" s="133">
        <v>53.8</v>
      </c>
      <c r="GB28" s="129">
        <v>10.966666666666667</v>
      </c>
      <c r="GC28" s="238">
        <v>3.3</v>
      </c>
      <c r="GD28" s="238">
        <v>1.7</v>
      </c>
      <c r="GE28" s="238">
        <v>90.5</v>
      </c>
      <c r="GF28" s="238">
        <v>61.7</v>
      </c>
      <c r="GG28" s="238">
        <v>18.7</v>
      </c>
      <c r="GH28" s="133">
        <v>1</v>
      </c>
      <c r="GI28" s="133">
        <v>1</v>
      </c>
      <c r="GJ28" s="133">
        <v>1</v>
      </c>
      <c r="GK28" s="133">
        <v>1</v>
      </c>
      <c r="GL28" s="231">
        <v>37.166666666666664</v>
      </c>
      <c r="GM28" s="133">
        <v>1</v>
      </c>
      <c r="GN28" s="133">
        <v>0</v>
      </c>
      <c r="GO28" s="133">
        <v>0</v>
      </c>
      <c r="GP28" s="133">
        <v>0</v>
      </c>
      <c r="GQ28" s="61">
        <v>121.1</v>
      </c>
      <c r="GR28" s="106">
        <v>61.910169025624811</v>
      </c>
      <c r="GS28" s="111">
        <v>0.22222222222222224</v>
      </c>
      <c r="GT28" s="61">
        <v>1</v>
      </c>
      <c r="GU28" s="111"/>
      <c r="GV28" s="62"/>
      <c r="GW28" s="106"/>
      <c r="GX28" s="61"/>
      <c r="GY28" s="106">
        <v>16</v>
      </c>
      <c r="GZ28" s="61">
        <v>1</v>
      </c>
      <c r="HA28" s="745">
        <v>57.166666666666664</v>
      </c>
      <c r="HB28" s="133">
        <v>26</v>
      </c>
      <c r="HC28" s="133"/>
      <c r="HD28" s="144">
        <v>1</v>
      </c>
      <c r="HE28" s="236">
        <v>155.55085099999999</v>
      </c>
      <c r="HF28" s="236">
        <v>163.328394</v>
      </c>
      <c r="HG28" s="144">
        <v>79.725668999999996</v>
      </c>
      <c r="HH28" s="236">
        <v>187.59114500000001</v>
      </c>
      <c r="HI28" s="125">
        <v>91.569073000000003</v>
      </c>
      <c r="HJ28" s="236">
        <v>85.805040000000005</v>
      </c>
      <c r="HK28" s="144">
        <v>41.884109000000002</v>
      </c>
      <c r="HL28" s="236">
        <v>101.78610399999999</v>
      </c>
      <c r="HM28" s="144">
        <v>49.684963000000003</v>
      </c>
      <c r="HN28" s="236">
        <v>54.259546</v>
      </c>
      <c r="HO28" s="144">
        <v>6.8196690000000002</v>
      </c>
      <c r="HP28" s="144">
        <v>3.3288929999999999</v>
      </c>
      <c r="HQ28" s="236">
        <v>171.14107200000001</v>
      </c>
      <c r="HR28" s="144">
        <v>83.539280000000005</v>
      </c>
      <c r="HS28" s="236">
        <v>84.39819</v>
      </c>
      <c r="HT28" s="144">
        <v>41.197381999999998</v>
      </c>
      <c r="HU28" s="236">
        <v>86.742881999999994</v>
      </c>
      <c r="HV28" s="144">
        <v>42.341898999999998</v>
      </c>
      <c r="HW28" s="236">
        <v>50.685017000000002</v>
      </c>
      <c r="HX28" s="144">
        <v>0</v>
      </c>
      <c r="HY28" s="237">
        <v>0.87066153362409504</v>
      </c>
      <c r="HZ28" s="238">
        <v>45.6</v>
      </c>
      <c r="IA28" s="237">
        <v>7.5</v>
      </c>
      <c r="IB28" s="237">
        <v>39.200000000000003</v>
      </c>
      <c r="IC28" s="237">
        <v>7.5</v>
      </c>
      <c r="ID28" s="237">
        <v>28</v>
      </c>
      <c r="IE28" s="237">
        <v>7</v>
      </c>
      <c r="IF28" s="237">
        <v>199.56667733333336</v>
      </c>
      <c r="IG28" s="237">
        <v>102.02482845242771</v>
      </c>
      <c r="IH28" s="133"/>
      <c r="II28" s="161">
        <v>0.35</v>
      </c>
      <c r="IJ28" s="161">
        <v>1191</v>
      </c>
      <c r="IK28" s="161">
        <v>1128</v>
      </c>
      <c r="IL28" s="161">
        <v>1168</v>
      </c>
      <c r="IM28" s="161">
        <v>1189</v>
      </c>
      <c r="IN28" s="161">
        <v>1166</v>
      </c>
      <c r="IO28" s="161">
        <v>1204</v>
      </c>
      <c r="IP28" s="161"/>
      <c r="IQ28" s="106">
        <v>1174.3333333333333</v>
      </c>
      <c r="IR28" s="161">
        <v>1809</v>
      </c>
      <c r="IS28" s="161">
        <v>313</v>
      </c>
      <c r="IT28" s="161">
        <v>305</v>
      </c>
      <c r="IU28" s="161">
        <v>366</v>
      </c>
      <c r="IV28" s="161">
        <v>299</v>
      </c>
      <c r="IW28" s="161">
        <v>295</v>
      </c>
      <c r="IX28" s="161">
        <v>332</v>
      </c>
      <c r="IY28" s="161"/>
      <c r="IZ28" s="106">
        <v>318.33333333333331</v>
      </c>
      <c r="JA28" s="161">
        <v>231</v>
      </c>
      <c r="JB28" s="240">
        <v>39.414603666471443</v>
      </c>
      <c r="JC28" s="241">
        <v>1</v>
      </c>
      <c r="JD28" s="90">
        <v>1</v>
      </c>
      <c r="JE28" s="261">
        <v>0</v>
      </c>
      <c r="JF28" s="261">
        <v>0</v>
      </c>
      <c r="JG28" s="261"/>
      <c r="JH28" s="90">
        <v>0</v>
      </c>
      <c r="JI28" s="90">
        <v>0</v>
      </c>
      <c r="JJ28" s="90">
        <v>0</v>
      </c>
      <c r="JK28" s="90">
        <v>1</v>
      </c>
      <c r="JL28" s="61"/>
      <c r="JM28" s="283"/>
      <c r="JN28" s="198">
        <v>28</v>
      </c>
      <c r="JO28" s="244">
        <v>42327</v>
      </c>
      <c r="JP28" s="69">
        <v>43072</v>
      </c>
      <c r="JQ28" s="201">
        <v>1</v>
      </c>
      <c r="JR28" s="69">
        <v>43072</v>
      </c>
      <c r="JS28" s="31">
        <v>24</v>
      </c>
      <c r="JT28" s="243">
        <v>0</v>
      </c>
      <c r="JU28" s="69">
        <v>43072</v>
      </c>
      <c r="JV28" s="245">
        <v>24</v>
      </c>
      <c r="JW28" s="243">
        <v>1</v>
      </c>
      <c r="JX28" s="246">
        <v>43072</v>
      </c>
      <c r="JY28" s="245">
        <v>24</v>
      </c>
      <c r="JZ28" s="245">
        <v>24</v>
      </c>
      <c r="KA28" s="245">
        <v>745</v>
      </c>
      <c r="KB28" s="247"/>
      <c r="KC28" s="245"/>
      <c r="KD28" s="248"/>
      <c r="KE28" s="63">
        <v>1</v>
      </c>
      <c r="KF28" s="263">
        <v>1</v>
      </c>
      <c r="KG28" s="263" t="s">
        <v>390</v>
      </c>
      <c r="KH28" s="250">
        <v>179.66</v>
      </c>
      <c r="KI28" s="250">
        <v>100.93</v>
      </c>
      <c r="KJ28" s="250">
        <v>43.79</v>
      </c>
      <c r="KK28" s="251">
        <v>-14.81</v>
      </c>
      <c r="KL28" s="250">
        <v>-12.03</v>
      </c>
      <c r="KM28" s="250">
        <v>64.28</v>
      </c>
      <c r="KN28" s="250">
        <v>22.4</v>
      </c>
      <c r="KO28" s="250">
        <v>4.4000000000000004</v>
      </c>
      <c r="KP28" s="250"/>
      <c r="KQ28" s="250">
        <v>1</v>
      </c>
      <c r="KR28" s="92"/>
      <c r="KS28" s="93">
        <v>0.22222222222222224</v>
      </c>
      <c r="KT28" s="264"/>
      <c r="KU28" s="265"/>
      <c r="KV28" s="264"/>
      <c r="KW28" s="265"/>
      <c r="KX28" s="265"/>
      <c r="KY28" s="265"/>
      <c r="KZ28" s="265"/>
      <c r="LA28" s="265"/>
      <c r="LB28" s="265"/>
      <c r="LC28" s="265"/>
      <c r="LD28" s="265"/>
      <c r="LE28" s="265"/>
      <c r="LF28" s="118">
        <v>42324</v>
      </c>
      <c r="LG28" s="454">
        <v>1</v>
      </c>
      <c r="LH28" s="454"/>
      <c r="LI28" s="455"/>
      <c r="LJ28" s="455"/>
      <c r="LK28" s="455"/>
      <c r="LL28" s="455"/>
      <c r="LM28" s="455"/>
      <c r="LN28" s="455"/>
      <c r="LO28" s="455"/>
      <c r="LP28" s="455"/>
      <c r="LQ28" s="455"/>
      <c r="LR28" s="455"/>
      <c r="LS28" s="455"/>
      <c r="LT28" s="455"/>
      <c r="LU28" s="500"/>
      <c r="LV28" s="500"/>
      <c r="LW28" s="500"/>
      <c r="LX28" s="500"/>
      <c r="LY28" s="500">
        <v>-9.4</v>
      </c>
      <c r="LZ28" s="500">
        <v>2</v>
      </c>
      <c r="MA28" s="690">
        <v>50.685017000000002</v>
      </c>
      <c r="MB28" s="454"/>
      <c r="MD28" s="253"/>
      <c r="ME28" s="274"/>
      <c r="MF28" s="581">
        <v>28</v>
      </c>
      <c r="MG28" s="135">
        <v>42318</v>
      </c>
      <c r="MJ28" s="586"/>
      <c r="MR28" s="135"/>
      <c r="MS28" s="585"/>
      <c r="MT28" s="585"/>
      <c r="MU28" s="133">
        <v>0</v>
      </c>
      <c r="MV28" s="585"/>
      <c r="MW28" s="585"/>
      <c r="MX28" s="585"/>
      <c r="MY28" s="585"/>
      <c r="MZ28" s="585"/>
      <c r="NA28" s="238">
        <v>4420</v>
      </c>
      <c r="NB28" s="585"/>
      <c r="NC28" s="238">
        <v>7</v>
      </c>
      <c r="NE28" s="876" t="s">
        <v>64</v>
      </c>
      <c r="NF28" s="877" t="s">
        <v>64</v>
      </c>
      <c r="NG28" s="877" t="s">
        <v>64</v>
      </c>
      <c r="NH28" s="877" t="s">
        <v>64</v>
      </c>
      <c r="NI28" s="877" t="s">
        <v>64</v>
      </c>
      <c r="NJ28" s="877" t="s">
        <v>64</v>
      </c>
      <c r="NK28" s="877" t="s">
        <v>64</v>
      </c>
      <c r="NL28" s="877" t="s">
        <v>64</v>
      </c>
      <c r="NM28" s="877" t="s">
        <v>64</v>
      </c>
      <c r="NN28" s="877" t="s">
        <v>64</v>
      </c>
      <c r="NO28" s="877" t="s">
        <v>64</v>
      </c>
      <c r="NP28" s="877" t="s">
        <v>64</v>
      </c>
      <c r="NQ28" s="877" t="s">
        <v>64</v>
      </c>
      <c r="NR28" s="877" t="s">
        <v>64</v>
      </c>
      <c r="NS28" s="877" t="s">
        <v>64</v>
      </c>
      <c r="NT28" s="877" t="s">
        <v>64</v>
      </c>
      <c r="NU28" s="877" t="s">
        <v>64</v>
      </c>
      <c r="NV28" s="877" t="s">
        <v>64</v>
      </c>
      <c r="NW28" s="877" t="s">
        <v>64</v>
      </c>
      <c r="NX28" s="877" t="s">
        <v>64</v>
      </c>
      <c r="NY28" s="877" t="s">
        <v>64</v>
      </c>
      <c r="NZ28" s="877" t="s">
        <v>64</v>
      </c>
      <c r="OA28" s="877" t="s">
        <v>64</v>
      </c>
      <c r="OB28" s="877" t="s">
        <v>64</v>
      </c>
      <c r="OC28" s="877" t="s">
        <v>64</v>
      </c>
      <c r="OD28" s="877" t="s">
        <v>64</v>
      </c>
      <c r="OE28" s="877" t="s">
        <v>64</v>
      </c>
      <c r="OF28" s="877" t="s">
        <v>64</v>
      </c>
      <c r="OG28" s="877" t="s">
        <v>64</v>
      </c>
      <c r="OH28" s="877" t="s">
        <v>64</v>
      </c>
      <c r="OI28" s="877" t="s">
        <v>64</v>
      </c>
      <c r="OJ28" s="877" t="s">
        <v>64</v>
      </c>
      <c r="OK28" s="877" t="s">
        <v>64</v>
      </c>
      <c r="OL28" s="877" t="s">
        <v>64</v>
      </c>
      <c r="OM28" s="877" t="s">
        <v>64</v>
      </c>
    </row>
    <row r="29" spans="1:403" s="221" customFormat="1" x14ac:dyDescent="0.25">
      <c r="A29" s="902">
        <v>28</v>
      </c>
      <c r="B29" s="221">
        <v>0</v>
      </c>
      <c r="C29" s="221">
        <v>1</v>
      </c>
      <c r="D29" s="206">
        <v>2</v>
      </c>
      <c r="E29" s="267">
        <v>29</v>
      </c>
      <c r="F29" s="896">
        <v>29</v>
      </c>
      <c r="G29" s="61">
        <v>29</v>
      </c>
      <c r="H29" s="898"/>
      <c r="I29" s="639" t="s">
        <v>539</v>
      </c>
      <c r="J29" s="639" t="s">
        <v>540</v>
      </c>
      <c r="K29" s="284">
        <v>13191</v>
      </c>
      <c r="L29" s="256">
        <v>79</v>
      </c>
      <c r="M29" s="342">
        <v>69</v>
      </c>
      <c r="N29" s="342">
        <v>170</v>
      </c>
      <c r="O29" s="342">
        <v>23.87543252595156</v>
      </c>
      <c r="P29" s="210">
        <v>1.7986748212204244</v>
      </c>
      <c r="Q29" s="208">
        <v>0</v>
      </c>
      <c r="R29" s="61">
        <v>140</v>
      </c>
      <c r="S29" s="61">
        <v>35</v>
      </c>
      <c r="T29" s="61">
        <v>0</v>
      </c>
      <c r="U29" s="62">
        <v>2</v>
      </c>
      <c r="V29" s="325">
        <v>1</v>
      </c>
      <c r="W29" s="325"/>
      <c r="X29" s="325">
        <v>1</v>
      </c>
      <c r="Y29" s="335">
        <v>0</v>
      </c>
      <c r="Z29" s="325">
        <v>0</v>
      </c>
      <c r="AA29" s="325">
        <v>1</v>
      </c>
      <c r="AB29" s="329">
        <v>0</v>
      </c>
      <c r="AC29" s="328">
        <v>0</v>
      </c>
      <c r="AD29" s="61"/>
      <c r="AE29" s="61"/>
      <c r="AF29" s="61"/>
      <c r="AG29" s="592"/>
      <c r="AH29" s="602">
        <v>1.91</v>
      </c>
      <c r="AI29" s="603">
        <v>34</v>
      </c>
      <c r="AJ29" s="603">
        <v>0</v>
      </c>
      <c r="AK29" s="602">
        <v>9.5</v>
      </c>
      <c r="AL29" s="603">
        <v>29</v>
      </c>
      <c r="AM29" s="603"/>
      <c r="AN29" s="605">
        <v>3328</v>
      </c>
      <c r="AO29" s="214">
        <v>8.1101268019410995</v>
      </c>
      <c r="AP29" s="212">
        <v>92</v>
      </c>
      <c r="AQ29" s="212">
        <v>36</v>
      </c>
      <c r="AR29" s="212">
        <v>43</v>
      </c>
      <c r="AS29" s="212">
        <v>66</v>
      </c>
      <c r="AT29" s="215">
        <v>1.58</v>
      </c>
      <c r="AU29" s="212"/>
      <c r="AV29" s="556">
        <v>42281</v>
      </c>
      <c r="AW29" s="557">
        <v>42281</v>
      </c>
      <c r="AX29" s="349" t="s">
        <v>541</v>
      </c>
      <c r="AY29" s="211">
        <v>57</v>
      </c>
      <c r="AZ29" s="349" t="s">
        <v>542</v>
      </c>
      <c r="BA29" s="602">
        <v>134</v>
      </c>
      <c r="BB29" s="558">
        <v>42282</v>
      </c>
      <c r="BC29" s="65">
        <v>38.08</v>
      </c>
      <c r="BD29" s="217"/>
      <c r="BE29" s="66">
        <v>38.08</v>
      </c>
      <c r="BF29" s="218">
        <v>123.33415223609197</v>
      </c>
      <c r="BG29" s="66">
        <v>112</v>
      </c>
      <c r="BH29" s="68">
        <v>1.5806969397124366</v>
      </c>
      <c r="BI29" s="219">
        <v>1.5806969397124366</v>
      </c>
      <c r="BJ29" s="219">
        <v>2.0910833529454562</v>
      </c>
      <c r="BK29" s="219">
        <v>2.0492180226701815</v>
      </c>
      <c r="BP29" s="400"/>
      <c r="BU29" s="69">
        <v>42281</v>
      </c>
      <c r="BV29" s="61" t="s">
        <v>543</v>
      </c>
      <c r="BW29" s="61">
        <v>0</v>
      </c>
      <c r="BX29" s="61">
        <v>0</v>
      </c>
      <c r="BY29" s="61"/>
      <c r="BZ29" s="61">
        <v>1</v>
      </c>
      <c r="CA29" s="61"/>
      <c r="CB29" s="61">
        <v>1</v>
      </c>
      <c r="CC29" s="61"/>
      <c r="CD29" s="208">
        <v>0</v>
      </c>
      <c r="CE29" s="220">
        <v>0</v>
      </c>
      <c r="CF29" s="220">
        <v>0</v>
      </c>
      <c r="CG29" s="220">
        <v>0</v>
      </c>
      <c r="CH29" s="220">
        <v>0</v>
      </c>
      <c r="CI29" s="220">
        <v>0</v>
      </c>
      <c r="CJ29" s="220">
        <v>0</v>
      </c>
      <c r="CK29" s="114">
        <v>0</v>
      </c>
      <c r="CL29" s="114">
        <v>0</v>
      </c>
      <c r="CM29" s="114">
        <v>0</v>
      </c>
      <c r="CN29" s="114">
        <v>0</v>
      </c>
      <c r="CO29" s="114">
        <v>1</v>
      </c>
      <c r="CP29" s="114">
        <v>1</v>
      </c>
      <c r="CQ29" s="326">
        <v>0</v>
      </c>
      <c r="CR29" s="326">
        <v>1</v>
      </c>
      <c r="CS29" s="326">
        <v>0</v>
      </c>
      <c r="CT29" s="326">
        <v>0</v>
      </c>
      <c r="CU29" s="326">
        <v>1</v>
      </c>
      <c r="CV29" s="326">
        <v>0</v>
      </c>
      <c r="CW29" s="299"/>
      <c r="CX29" s="299"/>
      <c r="CY29" s="299"/>
      <c r="CZ29" s="299"/>
      <c r="DF29" s="61">
        <v>1</v>
      </c>
      <c r="DG29" s="90">
        <v>1</v>
      </c>
      <c r="DH29" s="69">
        <v>42286</v>
      </c>
      <c r="DI29" s="61">
        <v>1</v>
      </c>
      <c r="DJ29" s="61"/>
      <c r="DK29" s="90">
        <v>1</v>
      </c>
      <c r="DL29" s="90"/>
      <c r="DM29" s="90"/>
      <c r="DN29" s="61"/>
      <c r="DO29" s="254">
        <v>1</v>
      </c>
      <c r="DP29" s="208">
        <v>1</v>
      </c>
      <c r="DQ29" s="208">
        <v>1</v>
      </c>
      <c r="DR29" s="208">
        <v>0</v>
      </c>
      <c r="DS29" s="208">
        <v>0</v>
      </c>
      <c r="DT29" s="208">
        <v>0</v>
      </c>
      <c r="DU29" s="208">
        <v>0</v>
      </c>
      <c r="DV29" s="208">
        <v>0</v>
      </c>
      <c r="DW29" s="208">
        <v>0</v>
      </c>
      <c r="DX29" s="208">
        <v>0</v>
      </c>
      <c r="DY29" s="208">
        <v>0</v>
      </c>
      <c r="DZ29" s="206">
        <v>0</v>
      </c>
      <c r="EC29" s="223">
        <v>1</v>
      </c>
      <c r="ED29" s="223">
        <v>2</v>
      </c>
      <c r="EE29" s="223">
        <v>34</v>
      </c>
      <c r="EF29" s="223"/>
      <c r="EH29" s="258">
        <v>42286</v>
      </c>
      <c r="EI29" s="61">
        <v>2.6</v>
      </c>
      <c r="EJ29" s="31">
        <v>103</v>
      </c>
      <c r="EK29" s="31">
        <v>73</v>
      </c>
      <c r="EL29" s="31">
        <v>101</v>
      </c>
      <c r="EM29" s="31">
        <v>101</v>
      </c>
      <c r="EN29" s="31"/>
      <c r="EO29" s="61" t="s">
        <v>544</v>
      </c>
      <c r="EP29" s="267">
        <v>29</v>
      </c>
      <c r="EQ29" s="69">
        <v>42282</v>
      </c>
      <c r="ER29" s="90" t="s">
        <v>383</v>
      </c>
      <c r="ES29" s="61"/>
      <c r="ET29" s="61"/>
      <c r="EU29" s="61">
        <v>45</v>
      </c>
      <c r="EV29" s="61">
        <v>1</v>
      </c>
      <c r="EW29" s="61"/>
      <c r="EX29" s="61">
        <v>12</v>
      </c>
      <c r="EY29" s="61">
        <v>8</v>
      </c>
      <c r="EZ29" s="61">
        <v>59</v>
      </c>
      <c r="FA29" s="61">
        <v>36</v>
      </c>
      <c r="FB29" s="61">
        <v>19</v>
      </c>
      <c r="FC29" s="61">
        <v>15</v>
      </c>
      <c r="FD29" s="61">
        <v>43</v>
      </c>
      <c r="FE29" s="61">
        <v>21</v>
      </c>
      <c r="FF29" s="61">
        <v>32</v>
      </c>
      <c r="FG29" s="61">
        <v>100</v>
      </c>
      <c r="FH29" s="61">
        <v>370</v>
      </c>
      <c r="FI29" s="106">
        <v>100</v>
      </c>
      <c r="FJ29" s="106">
        <v>370</v>
      </c>
      <c r="FK29" s="106">
        <v>75.849999999999994</v>
      </c>
      <c r="FL29" s="106">
        <v>42.169934834877367</v>
      </c>
      <c r="FM29" s="62">
        <v>220.65</v>
      </c>
      <c r="FN29" s="62">
        <v>102.65</v>
      </c>
      <c r="FO29" s="62">
        <v>122.67364695208559</v>
      </c>
      <c r="FP29" s="62">
        <v>57.06979315491315</v>
      </c>
      <c r="FQ29" s="62">
        <v>53.478359392703382</v>
      </c>
      <c r="FR29" s="62"/>
      <c r="FS29" s="62">
        <v>0</v>
      </c>
      <c r="FT29" s="62">
        <v>106.93333333333332</v>
      </c>
      <c r="FU29" s="62"/>
      <c r="FV29" s="62">
        <v>170</v>
      </c>
      <c r="FW29" s="106">
        <v>3.1666666666666665</v>
      </c>
      <c r="FX29" s="106">
        <v>7.6</v>
      </c>
      <c r="FY29" s="106"/>
      <c r="FZ29" s="106"/>
      <c r="GA29" s="61">
        <v>33.799999999999997</v>
      </c>
      <c r="GB29" s="111">
        <v>26.866666666666664</v>
      </c>
      <c r="GC29" s="111" t="s">
        <v>545</v>
      </c>
      <c r="GD29" s="111" t="s">
        <v>546</v>
      </c>
      <c r="GE29" s="111" t="s">
        <v>547</v>
      </c>
      <c r="GF29" s="111" t="s">
        <v>548</v>
      </c>
      <c r="GG29" s="111" t="s">
        <v>549</v>
      </c>
      <c r="GH29" s="61">
        <v>1</v>
      </c>
      <c r="GI29" s="61">
        <v>1</v>
      </c>
      <c r="GJ29" s="61">
        <v>1</v>
      </c>
      <c r="GK29" s="61">
        <v>1</v>
      </c>
      <c r="GL29" s="301">
        <v>13</v>
      </c>
      <c r="GM29" s="61">
        <v>0</v>
      </c>
      <c r="GN29" s="61">
        <v>0</v>
      </c>
      <c r="GO29" s="61">
        <v>0</v>
      </c>
      <c r="GP29" s="61">
        <v>0</v>
      </c>
      <c r="GQ29" s="61"/>
      <c r="GR29" s="106"/>
      <c r="GS29" s="111">
        <v>0.40063091482649843</v>
      </c>
      <c r="GT29" s="61"/>
      <c r="GU29" s="111"/>
      <c r="GV29" s="62"/>
      <c r="GW29" s="106">
        <v>11.7</v>
      </c>
      <c r="GX29" s="61">
        <v>0</v>
      </c>
      <c r="GY29" s="106">
        <v>16</v>
      </c>
      <c r="GZ29" s="61">
        <v>1</v>
      </c>
      <c r="HA29" s="745">
        <v>18</v>
      </c>
      <c r="HB29" s="61">
        <v>4</v>
      </c>
      <c r="HC29" s="61">
        <v>0.41</v>
      </c>
      <c r="HD29" s="125">
        <v>1</v>
      </c>
      <c r="HE29" s="125">
        <v>172</v>
      </c>
      <c r="HF29" s="125">
        <v>181</v>
      </c>
      <c r="HG29" s="302"/>
      <c r="HH29" s="302">
        <v>238.90604400000001</v>
      </c>
      <c r="HI29" s="302"/>
      <c r="HJ29" s="302">
        <v>120.488021</v>
      </c>
      <c r="HK29" s="302"/>
      <c r="HL29" s="302">
        <v>118.41802300000001</v>
      </c>
      <c r="HM29" s="302"/>
      <c r="HN29" s="125">
        <v>49.566775999999997</v>
      </c>
      <c r="HO29" s="302">
        <v>6.2761550000000002</v>
      </c>
      <c r="HP29" s="302">
        <v>3.5325299999999999</v>
      </c>
      <c r="HQ29" s="302">
        <v>129.65053499999999</v>
      </c>
      <c r="HR29" s="302"/>
      <c r="HS29" s="302">
        <v>49.955019999999998</v>
      </c>
      <c r="HT29" s="302"/>
      <c r="HU29" s="302">
        <v>79.695515</v>
      </c>
      <c r="HV29" s="302"/>
      <c r="HW29" s="302">
        <v>61.469484000000001</v>
      </c>
      <c r="HX29" s="125">
        <v>0</v>
      </c>
      <c r="HY29" s="106">
        <v>0.75762001232584975</v>
      </c>
      <c r="HZ29" s="111"/>
      <c r="IA29" s="106"/>
      <c r="IB29" s="106"/>
      <c r="IC29" s="106"/>
      <c r="ID29" s="106"/>
      <c r="IE29" s="106"/>
      <c r="IF29" s="106"/>
      <c r="IG29" s="106"/>
      <c r="IH29" s="61"/>
      <c r="II29" s="161">
        <v>0.27</v>
      </c>
      <c r="IJ29" s="161">
        <v>1246</v>
      </c>
      <c r="IK29" s="161">
        <v>1147</v>
      </c>
      <c r="IL29" s="161">
        <v>1181</v>
      </c>
      <c r="IM29" s="161">
        <v>1109</v>
      </c>
      <c r="IN29" s="161">
        <v>1251</v>
      </c>
      <c r="IO29" s="161">
        <v>1237</v>
      </c>
      <c r="IP29" s="61"/>
      <c r="IQ29" s="106">
        <v>1195.1666666666667</v>
      </c>
      <c r="IR29" s="161">
        <v>1717</v>
      </c>
      <c r="IS29" s="161"/>
      <c r="IT29" s="161"/>
      <c r="IU29" s="161"/>
      <c r="IV29" s="161"/>
      <c r="IW29" s="161"/>
      <c r="IX29" s="161"/>
      <c r="IY29" s="61"/>
      <c r="IZ29" s="106"/>
      <c r="JA29" s="161"/>
      <c r="JB29" s="303"/>
      <c r="JC29" s="304"/>
      <c r="JD29" s="90"/>
      <c r="JE29" s="261"/>
      <c r="JF29" s="261"/>
      <c r="JG29" s="261"/>
      <c r="JH29" s="90"/>
      <c r="JI29" s="90"/>
      <c r="JJ29" s="90"/>
      <c r="JK29" s="90"/>
      <c r="JL29" s="61"/>
      <c r="JM29" s="267"/>
      <c r="JN29" s="299"/>
      <c r="JO29" s="300"/>
      <c r="JP29" s="246">
        <v>43542</v>
      </c>
      <c r="JQ29" s="243">
        <v>0</v>
      </c>
      <c r="JR29" s="246">
        <v>43542</v>
      </c>
      <c r="JS29" s="245">
        <v>41</v>
      </c>
      <c r="JT29" s="243">
        <v>0</v>
      </c>
      <c r="JU29" s="246">
        <v>43542</v>
      </c>
      <c r="JV29" s="245">
        <v>41</v>
      </c>
      <c r="JW29" s="243">
        <v>0</v>
      </c>
      <c r="JX29" s="246">
        <v>43542</v>
      </c>
      <c r="JY29" s="245">
        <v>41</v>
      </c>
      <c r="JZ29" s="245">
        <v>41</v>
      </c>
      <c r="KA29" s="245">
        <v>1260</v>
      </c>
      <c r="KB29" s="247"/>
      <c r="KC29" s="245"/>
      <c r="KD29" s="248"/>
      <c r="KE29" s="63">
        <v>1</v>
      </c>
      <c r="KF29" s="301"/>
      <c r="KG29" s="301"/>
      <c r="KH29" s="61"/>
      <c r="KI29" s="61"/>
      <c r="KJ29" s="61"/>
      <c r="KK29" s="90"/>
      <c r="KL29" s="61"/>
      <c r="KM29" s="61"/>
      <c r="KN29" s="61"/>
      <c r="KO29" s="61"/>
      <c r="KP29" s="61"/>
      <c r="KQ29" s="61"/>
      <c r="KR29" s="92"/>
      <c r="KS29" s="93">
        <v>0.40063091482649843</v>
      </c>
      <c r="KT29" s="264"/>
      <c r="KU29" s="265"/>
      <c r="KV29" s="264"/>
      <c r="KW29" s="265"/>
      <c r="KX29" s="265"/>
      <c r="KY29" s="265"/>
      <c r="KZ29" s="265"/>
      <c r="LA29" s="265"/>
      <c r="LB29" s="265"/>
      <c r="LC29" s="265"/>
      <c r="LD29" s="265"/>
      <c r="LE29" s="265"/>
      <c r="LF29" s="118">
        <v>42282</v>
      </c>
      <c r="LG29" s="454">
        <v>1</v>
      </c>
      <c r="LH29" s="454"/>
      <c r="LI29" s="455"/>
      <c r="LJ29" s="455"/>
      <c r="LK29" s="455"/>
      <c r="LL29" s="455"/>
      <c r="LM29" s="455"/>
      <c r="LN29" s="455"/>
      <c r="LO29" s="455"/>
      <c r="LP29" s="455"/>
      <c r="LQ29" s="455"/>
      <c r="LR29" s="455"/>
      <c r="LS29" s="455"/>
      <c r="LT29" s="455"/>
      <c r="LU29" s="500">
        <v>0</v>
      </c>
      <c r="LV29" s="500"/>
      <c r="LW29" s="500">
        <v>-15</v>
      </c>
      <c r="LX29" s="500">
        <v>2</v>
      </c>
      <c r="LY29" s="500">
        <v>-14.8</v>
      </c>
      <c r="LZ29" s="500">
        <v>2</v>
      </c>
      <c r="MA29" s="690">
        <v>61.469484000000001</v>
      </c>
      <c r="MB29" s="455"/>
      <c r="MD29" s="253"/>
      <c r="ME29" s="274"/>
      <c r="MF29" s="581">
        <v>29</v>
      </c>
      <c r="MG29" s="135">
        <v>42281</v>
      </c>
      <c r="MJ29" s="584">
        <v>52.7911</v>
      </c>
      <c r="MR29" s="135">
        <v>42281</v>
      </c>
      <c r="MS29" s="238">
        <v>7.1</v>
      </c>
      <c r="MT29" s="585"/>
      <c r="MU29" s="133">
        <v>1</v>
      </c>
      <c r="MV29" s="133">
        <v>1</v>
      </c>
      <c r="MW29" s="133">
        <v>0</v>
      </c>
      <c r="MX29" s="133">
        <v>0</v>
      </c>
      <c r="MY29" s="133">
        <v>0</v>
      </c>
      <c r="MZ29" s="238">
        <v>1</v>
      </c>
      <c r="NA29" s="238">
        <v>3328</v>
      </c>
      <c r="NB29" s="585"/>
      <c r="NC29" s="238">
        <v>5</v>
      </c>
      <c r="NE29" s="876">
        <v>29</v>
      </c>
      <c r="NF29" s="877" t="s">
        <v>64</v>
      </c>
      <c r="NG29" s="877" t="s">
        <v>64</v>
      </c>
      <c r="NH29" s="877" t="s">
        <v>64</v>
      </c>
      <c r="NI29" s="877" t="s">
        <v>64</v>
      </c>
      <c r="NJ29" s="877" t="s">
        <v>64</v>
      </c>
      <c r="NK29" s="877" t="s">
        <v>64</v>
      </c>
      <c r="NL29" s="877" t="s">
        <v>64</v>
      </c>
      <c r="NM29" s="877" t="s">
        <v>64</v>
      </c>
      <c r="NN29" s="877" t="s">
        <v>64</v>
      </c>
      <c r="NO29" s="877" t="s">
        <v>64</v>
      </c>
      <c r="NP29" s="877" t="s">
        <v>64</v>
      </c>
      <c r="NQ29" s="877" t="s">
        <v>64</v>
      </c>
      <c r="NR29" s="877" t="s">
        <v>64</v>
      </c>
      <c r="NS29" s="877" t="s">
        <v>64</v>
      </c>
      <c r="NT29" s="877" t="s">
        <v>64</v>
      </c>
      <c r="NU29" s="877" t="s">
        <v>64</v>
      </c>
      <c r="NV29" s="877" t="s">
        <v>64</v>
      </c>
      <c r="NW29" s="877" t="s">
        <v>64</v>
      </c>
      <c r="NX29" s="877" t="s">
        <v>64</v>
      </c>
      <c r="NY29" s="877" t="s">
        <v>64</v>
      </c>
      <c r="NZ29" s="877" t="s">
        <v>64</v>
      </c>
      <c r="OA29" s="877" t="s">
        <v>64</v>
      </c>
      <c r="OB29" s="877" t="s">
        <v>64</v>
      </c>
      <c r="OC29" s="877" t="s">
        <v>64</v>
      </c>
      <c r="OD29" s="877" t="s">
        <v>64</v>
      </c>
      <c r="OE29" s="877" t="s">
        <v>64</v>
      </c>
      <c r="OF29" s="877" t="s">
        <v>64</v>
      </c>
      <c r="OG29" s="877" t="s">
        <v>64</v>
      </c>
      <c r="OH29" s="877" t="s">
        <v>64</v>
      </c>
      <c r="OI29" s="877" t="s">
        <v>64</v>
      </c>
      <c r="OJ29" s="877" t="s">
        <v>64</v>
      </c>
      <c r="OK29" s="877" t="s">
        <v>64</v>
      </c>
      <c r="OL29" s="877" t="s">
        <v>64</v>
      </c>
      <c r="OM29" s="877" t="s">
        <v>64</v>
      </c>
    </row>
    <row r="30" spans="1:403" s="221" customFormat="1" x14ac:dyDescent="0.25">
      <c r="A30" s="455">
        <v>29</v>
      </c>
      <c r="B30" s="274">
        <v>0</v>
      </c>
      <c r="C30" s="221">
        <v>1</v>
      </c>
      <c r="D30" s="206">
        <v>2</v>
      </c>
      <c r="E30" s="267">
        <v>30</v>
      </c>
      <c r="F30" s="896">
        <v>30</v>
      </c>
      <c r="G30" s="61">
        <v>30</v>
      </c>
      <c r="H30" s="898"/>
      <c r="I30" s="167" t="s">
        <v>550</v>
      </c>
      <c r="J30" s="639" t="s">
        <v>551</v>
      </c>
      <c r="K30" s="284">
        <v>21755</v>
      </c>
      <c r="L30" s="256">
        <v>56</v>
      </c>
      <c r="M30" s="342">
        <v>94</v>
      </c>
      <c r="N30" s="342">
        <v>160</v>
      </c>
      <c r="O30" s="342">
        <v>36.718749999999993</v>
      </c>
      <c r="P30" s="210">
        <v>1.9630558191554275</v>
      </c>
      <c r="Q30" s="208">
        <v>1</v>
      </c>
      <c r="R30" s="61">
        <v>130</v>
      </c>
      <c r="S30" s="61">
        <v>70</v>
      </c>
      <c r="T30" s="61">
        <v>0</v>
      </c>
      <c r="U30" s="62">
        <v>2</v>
      </c>
      <c r="V30" s="325">
        <v>0</v>
      </c>
      <c r="W30" s="325"/>
      <c r="X30" s="325">
        <v>1</v>
      </c>
      <c r="Y30" s="335">
        <v>1</v>
      </c>
      <c r="Z30" s="325">
        <v>1</v>
      </c>
      <c r="AA30" s="325">
        <v>1</v>
      </c>
      <c r="AB30" s="329">
        <v>0</v>
      </c>
      <c r="AC30" s="328">
        <v>0</v>
      </c>
      <c r="AD30" s="61"/>
      <c r="AE30" s="61"/>
      <c r="AF30" s="61"/>
      <c r="AG30" s="592"/>
      <c r="AH30" s="592">
        <v>1.57</v>
      </c>
      <c r="AI30" s="592">
        <v>34</v>
      </c>
      <c r="AJ30" s="603">
        <v>0</v>
      </c>
      <c r="AK30" s="592">
        <v>10.8</v>
      </c>
      <c r="AL30" s="592">
        <v>33.6</v>
      </c>
      <c r="AM30" s="592"/>
      <c r="AN30" s="607">
        <v>277</v>
      </c>
      <c r="AO30" s="214">
        <v>5.6240175061873385</v>
      </c>
      <c r="AP30" s="63">
        <v>135</v>
      </c>
      <c r="AQ30" s="63">
        <v>76</v>
      </c>
      <c r="AR30" s="63">
        <v>27</v>
      </c>
      <c r="AS30" s="63">
        <v>162</v>
      </c>
      <c r="AT30" s="63">
        <v>0.8</v>
      </c>
      <c r="AU30" s="63"/>
      <c r="AV30" s="556">
        <v>42220</v>
      </c>
      <c r="AW30" s="557">
        <v>42193</v>
      </c>
      <c r="AX30" s="63">
        <v>1.41</v>
      </c>
      <c r="AY30" s="63">
        <v>55</v>
      </c>
      <c r="AZ30" s="63">
        <v>10</v>
      </c>
      <c r="BA30" s="592">
        <v>136</v>
      </c>
      <c r="BB30" s="558">
        <v>42220</v>
      </c>
      <c r="BC30" s="65">
        <v>25.53</v>
      </c>
      <c r="BD30" s="68"/>
      <c r="BE30" s="66">
        <v>25.53</v>
      </c>
      <c r="BF30" s="218">
        <v>683.63376934556288</v>
      </c>
      <c r="BG30" s="66">
        <v>185</v>
      </c>
      <c r="BH30" s="68">
        <v>1.4070508148042504</v>
      </c>
      <c r="BI30" s="219">
        <v>1.4070508148042504</v>
      </c>
      <c r="BJ30" s="219">
        <v>2.8348235073521022</v>
      </c>
      <c r="BK30" s="219">
        <v>2.2671717284030137</v>
      </c>
      <c r="BL30" s="66">
        <v>2.29</v>
      </c>
      <c r="BM30" s="66">
        <v>2.17</v>
      </c>
      <c r="BN30" s="66">
        <v>49</v>
      </c>
      <c r="BO30" s="66">
        <v>1.62</v>
      </c>
      <c r="BP30" s="571">
        <v>476.8</v>
      </c>
      <c r="BQ30" s="66">
        <v>102</v>
      </c>
      <c r="BR30" s="66">
        <v>259</v>
      </c>
      <c r="BS30" s="66">
        <v>11</v>
      </c>
      <c r="BT30" s="66">
        <v>24</v>
      </c>
      <c r="BU30" s="61" t="s">
        <v>552</v>
      </c>
      <c r="BV30" s="61"/>
      <c r="BW30" s="61">
        <v>0</v>
      </c>
      <c r="BX30" s="61">
        <v>1</v>
      </c>
      <c r="BY30" s="61"/>
      <c r="BZ30" s="61">
        <v>0</v>
      </c>
      <c r="CA30" s="61"/>
      <c r="CB30" s="61"/>
      <c r="CC30" s="61"/>
      <c r="CD30" s="208">
        <v>0</v>
      </c>
      <c r="CE30" s="220">
        <v>0</v>
      </c>
      <c r="CF30" s="220">
        <v>0</v>
      </c>
      <c r="CG30" s="220">
        <v>0</v>
      </c>
      <c r="CH30" s="220">
        <v>1</v>
      </c>
      <c r="CI30" s="220">
        <v>1</v>
      </c>
      <c r="CJ30" s="220">
        <v>0</v>
      </c>
      <c r="CK30" s="114">
        <v>1</v>
      </c>
      <c r="CL30" s="114">
        <v>0</v>
      </c>
      <c r="CM30" s="114">
        <v>0</v>
      </c>
      <c r="CN30" s="114">
        <v>1</v>
      </c>
      <c r="CO30" s="114">
        <v>1</v>
      </c>
      <c r="CP30" s="114">
        <v>0</v>
      </c>
      <c r="CQ30" s="326">
        <v>0</v>
      </c>
      <c r="CR30" s="326">
        <v>0</v>
      </c>
      <c r="CS30" s="326">
        <v>0</v>
      </c>
      <c r="CT30" s="326">
        <v>0</v>
      </c>
      <c r="CU30" s="326">
        <v>1</v>
      </c>
      <c r="CV30" s="326">
        <v>0</v>
      </c>
      <c r="CW30" s="299"/>
      <c r="CX30" s="299"/>
      <c r="CY30" s="299"/>
      <c r="CZ30" s="299"/>
      <c r="DF30" s="61">
        <v>0</v>
      </c>
      <c r="DG30" s="90">
        <v>1</v>
      </c>
      <c r="DH30" s="69">
        <v>42463</v>
      </c>
      <c r="DI30" s="61">
        <v>0</v>
      </c>
      <c r="DJ30" s="61"/>
      <c r="DK30" s="90">
        <v>1</v>
      </c>
      <c r="DL30" s="90">
        <v>0</v>
      </c>
      <c r="DM30" s="90"/>
      <c r="DN30" s="61"/>
      <c r="DO30" s="254">
        <v>0</v>
      </c>
      <c r="DP30" s="208">
        <v>0</v>
      </c>
      <c r="DQ30" s="208">
        <v>0</v>
      </c>
      <c r="DR30" s="208">
        <v>0</v>
      </c>
      <c r="DS30" s="208">
        <v>0</v>
      </c>
      <c r="DT30" s="212">
        <v>0</v>
      </c>
      <c r="DU30" s="208">
        <v>0</v>
      </c>
      <c r="DV30" s="208">
        <v>0</v>
      </c>
      <c r="DW30" s="208">
        <v>0</v>
      </c>
      <c r="DX30" s="208">
        <v>0</v>
      </c>
      <c r="DY30" s="208">
        <v>0</v>
      </c>
      <c r="DZ30" s="206">
        <v>0</v>
      </c>
      <c r="EC30" s="223">
        <v>1</v>
      </c>
      <c r="ED30" s="223">
        <v>2</v>
      </c>
      <c r="EE30" s="223">
        <v>35</v>
      </c>
      <c r="EF30" s="223"/>
      <c r="EH30" s="258">
        <v>42220</v>
      </c>
      <c r="EI30" s="61">
        <v>2.12</v>
      </c>
      <c r="EJ30" s="31">
        <v>91</v>
      </c>
      <c r="EK30" s="31">
        <v>74</v>
      </c>
      <c r="EL30" s="31">
        <v>101</v>
      </c>
      <c r="EM30" s="31" t="s">
        <v>381</v>
      </c>
      <c r="EN30" s="31">
        <v>48</v>
      </c>
      <c r="EO30" s="61" t="s">
        <v>553</v>
      </c>
      <c r="EP30" s="267">
        <v>30</v>
      </c>
      <c r="EQ30" s="69">
        <v>42220</v>
      </c>
      <c r="ER30" s="90" t="s">
        <v>383</v>
      </c>
      <c r="ES30" s="61">
        <v>130</v>
      </c>
      <c r="ET30" s="61">
        <v>70</v>
      </c>
      <c r="EU30" s="61">
        <v>96</v>
      </c>
      <c r="EV30" s="61">
        <v>0</v>
      </c>
      <c r="EW30" s="61"/>
      <c r="EX30" s="61">
        <v>9</v>
      </c>
      <c r="EY30" s="61">
        <v>7</v>
      </c>
      <c r="EZ30" s="61">
        <v>48</v>
      </c>
      <c r="FA30" s="61">
        <v>25</v>
      </c>
      <c r="FB30" s="61">
        <v>15</v>
      </c>
      <c r="FC30" s="61">
        <v>15</v>
      </c>
      <c r="FD30" s="61">
        <v>42</v>
      </c>
      <c r="FE30" s="61">
        <v>20</v>
      </c>
      <c r="FF30" s="61">
        <v>28</v>
      </c>
      <c r="FG30" s="61">
        <v>110</v>
      </c>
      <c r="FH30" s="61">
        <v>290</v>
      </c>
      <c r="FI30" s="91">
        <v>110</v>
      </c>
      <c r="FJ30" s="91">
        <v>290</v>
      </c>
      <c r="FK30" s="227">
        <v>46.15</v>
      </c>
      <c r="FL30" s="227">
        <v>23.509265273901015</v>
      </c>
      <c r="FM30" s="228">
        <v>105.2</v>
      </c>
      <c r="FN30" s="228">
        <v>42.6</v>
      </c>
      <c r="FO30" s="228">
        <v>53.589917807462335</v>
      </c>
      <c r="FP30" s="228">
        <v>21.700860252831706</v>
      </c>
      <c r="FQ30" s="228">
        <v>59.505703422053237</v>
      </c>
      <c r="FR30" s="228"/>
      <c r="FS30" s="62">
        <v>0</v>
      </c>
      <c r="FT30" s="230">
        <v>127</v>
      </c>
      <c r="FU30" s="230">
        <v>177.7</v>
      </c>
      <c r="FV30" s="230">
        <v>90</v>
      </c>
      <c r="FW30" s="229">
        <v>4.4000000000000004</v>
      </c>
      <c r="FX30" s="229">
        <v>4.2</v>
      </c>
      <c r="FY30" s="229">
        <v>28.86363636363636</v>
      </c>
      <c r="FZ30" s="229">
        <v>0.71468767585818804</v>
      </c>
      <c r="GA30" s="61">
        <v>70.2</v>
      </c>
      <c r="GB30" s="129">
        <v>17.600000000000001</v>
      </c>
      <c r="GC30" s="111">
        <v>6.5</v>
      </c>
      <c r="GD30" s="111">
        <v>3.1</v>
      </c>
      <c r="GE30" s="111">
        <v>127</v>
      </c>
      <c r="GF30" s="111">
        <v>81.2</v>
      </c>
      <c r="GG30" s="111">
        <v>21.2</v>
      </c>
      <c r="GH30" s="61">
        <v>0</v>
      </c>
      <c r="GI30" s="61">
        <v>1</v>
      </c>
      <c r="GJ30" s="61">
        <v>1</v>
      </c>
      <c r="GK30" s="61">
        <v>1</v>
      </c>
      <c r="GL30" s="231">
        <v>47</v>
      </c>
      <c r="GM30" s="133">
        <v>1</v>
      </c>
      <c r="GN30" s="61">
        <v>0</v>
      </c>
      <c r="GO30" s="61">
        <v>0</v>
      </c>
      <c r="GP30" s="61">
        <v>0</v>
      </c>
      <c r="GQ30" s="61">
        <v>23.049999999999997</v>
      </c>
      <c r="GR30" s="106">
        <v>11.741897390323256</v>
      </c>
      <c r="GS30" s="111">
        <v>0.43902439024390244</v>
      </c>
      <c r="GT30" s="61">
        <v>0</v>
      </c>
      <c r="GU30" s="111">
        <v>0.77272727272727271</v>
      </c>
      <c r="GV30" s="62">
        <v>1</v>
      </c>
      <c r="GW30" s="106">
        <v>15</v>
      </c>
      <c r="GX30" s="61">
        <v>0</v>
      </c>
      <c r="GY30" s="106">
        <v>25</v>
      </c>
      <c r="GZ30" s="61">
        <v>0</v>
      </c>
      <c r="HA30" s="745">
        <v>52</v>
      </c>
      <c r="HB30" s="61">
        <v>7</v>
      </c>
      <c r="HC30" s="61">
        <v>0.56000000000000005</v>
      </c>
      <c r="HD30" s="125">
        <v>1</v>
      </c>
      <c r="HE30" s="125">
        <v>90</v>
      </c>
      <c r="HF30" s="125">
        <v>94</v>
      </c>
      <c r="HG30" s="270">
        <v>47.884527318454936</v>
      </c>
      <c r="HH30" s="302">
        <v>95.153552000000005</v>
      </c>
      <c r="HI30" s="270">
        <v>48.472158087149175</v>
      </c>
      <c r="HJ30" s="302">
        <v>42.714440000000003</v>
      </c>
      <c r="HK30" s="270">
        <v>21.759157117792601</v>
      </c>
      <c r="HL30" s="302">
        <v>52.439112000000002</v>
      </c>
      <c r="HM30" s="270">
        <v>26.713000969356575</v>
      </c>
      <c r="HN30" s="125">
        <v>55.109988999999999</v>
      </c>
      <c r="HO30" s="302">
        <v>4.8768370000000001</v>
      </c>
      <c r="HP30" s="302">
        <v>2.3476059999999999</v>
      </c>
      <c r="HQ30" s="302">
        <v>89.036023999999998</v>
      </c>
      <c r="HR30" s="270">
        <v>45.355828973985204</v>
      </c>
      <c r="HS30" s="302">
        <v>41.412263000000003</v>
      </c>
      <c r="HT30" s="270">
        <v>21.095815307899368</v>
      </c>
      <c r="HU30" s="302">
        <v>47.623761000000002</v>
      </c>
      <c r="HV30" s="270">
        <v>24.26001366608584</v>
      </c>
      <c r="HW30" s="302">
        <v>53.488194</v>
      </c>
      <c r="HX30" s="144">
        <v>0</v>
      </c>
      <c r="HY30" s="106">
        <v>0.98787694231319911</v>
      </c>
      <c r="HZ30" s="111"/>
      <c r="IA30" s="106"/>
      <c r="IB30" s="106"/>
      <c r="IC30" s="106"/>
      <c r="ID30" s="106"/>
      <c r="IE30" s="106"/>
      <c r="IF30" s="237"/>
      <c r="IG30" s="237"/>
      <c r="IH30" s="61"/>
      <c r="II30" s="161">
        <v>0.34</v>
      </c>
      <c r="IJ30" s="61">
        <v>1188</v>
      </c>
      <c r="IK30" s="61"/>
      <c r="IL30" s="61">
        <v>1264</v>
      </c>
      <c r="IM30" s="61">
        <v>1254</v>
      </c>
      <c r="IN30" s="61">
        <v>1077</v>
      </c>
      <c r="IO30" s="61">
        <v>1291</v>
      </c>
      <c r="IP30" s="61"/>
      <c r="IQ30" s="106">
        <v>1214.8</v>
      </c>
      <c r="IR30" s="61">
        <v>1885</v>
      </c>
      <c r="IS30" s="61">
        <v>366</v>
      </c>
      <c r="IT30" s="61">
        <v>306</v>
      </c>
      <c r="IU30" s="61">
        <v>294</v>
      </c>
      <c r="IV30" s="61">
        <v>307</v>
      </c>
      <c r="IW30" s="61">
        <v>286</v>
      </c>
      <c r="IX30" s="61">
        <v>341</v>
      </c>
      <c r="IY30" s="61"/>
      <c r="IZ30" s="106">
        <v>316.66666666666669</v>
      </c>
      <c r="JA30" s="61">
        <v>224</v>
      </c>
      <c r="JB30" s="240">
        <v>39.171243383422734</v>
      </c>
      <c r="JC30" s="241">
        <v>1</v>
      </c>
      <c r="JD30" s="90">
        <v>1</v>
      </c>
      <c r="JE30" s="261">
        <v>0</v>
      </c>
      <c r="JF30" s="261">
        <v>0</v>
      </c>
      <c r="JG30" s="261"/>
      <c r="JH30" s="90">
        <v>0</v>
      </c>
      <c r="JI30" s="90">
        <v>0</v>
      </c>
      <c r="JJ30" s="90">
        <v>0</v>
      </c>
      <c r="JK30" s="90"/>
      <c r="JL30" s="61"/>
      <c r="JM30" s="283"/>
      <c r="JN30" s="299"/>
      <c r="JO30" s="300"/>
      <c r="JP30" s="246"/>
      <c r="JQ30" s="243"/>
      <c r="JR30" s="245"/>
      <c r="JS30" s="245"/>
      <c r="JT30" s="243"/>
      <c r="JV30" s="245"/>
      <c r="JW30" s="243"/>
      <c r="JX30" s="245"/>
      <c r="JY30" s="245"/>
      <c r="JZ30" s="245"/>
      <c r="KA30" s="245"/>
      <c r="KB30" s="247"/>
      <c r="KC30" s="245"/>
      <c r="KD30" s="248"/>
      <c r="KE30" s="63">
        <v>0</v>
      </c>
      <c r="KF30" s="305"/>
      <c r="KG30" s="305"/>
      <c r="KH30" s="306"/>
      <c r="KI30" s="306"/>
      <c r="KJ30" s="306"/>
      <c r="KK30" s="307"/>
      <c r="KL30" s="306"/>
      <c r="KM30" s="306"/>
      <c r="KN30" s="306"/>
      <c r="KO30" s="306"/>
      <c r="KP30" s="250"/>
      <c r="KQ30" s="250"/>
      <c r="KR30" s="92"/>
      <c r="KS30" s="93">
        <v>0.43902439024390244</v>
      </c>
      <c r="KT30" s="264"/>
      <c r="KU30" s="265"/>
      <c r="KV30" s="264"/>
      <c r="KW30" s="265"/>
      <c r="KX30" s="265"/>
      <c r="KY30" s="265"/>
      <c r="KZ30" s="265"/>
      <c r="LA30" s="265"/>
      <c r="LB30" s="265"/>
      <c r="LC30" s="265"/>
      <c r="LD30" s="265"/>
      <c r="LE30" s="265"/>
      <c r="LF30" s="118">
        <v>42220</v>
      </c>
      <c r="LG30" s="454">
        <v>0</v>
      </c>
      <c r="LH30" s="454"/>
      <c r="LI30" s="455"/>
      <c r="LJ30" s="455"/>
      <c r="LK30" s="455"/>
      <c r="LL30" s="455"/>
      <c r="LM30" s="455"/>
      <c r="LN30" s="455"/>
      <c r="LO30" s="455"/>
      <c r="LP30" s="455"/>
      <c r="LQ30" s="455"/>
      <c r="LR30" s="455"/>
      <c r="LS30" s="455"/>
      <c r="LT30" s="455"/>
      <c r="LU30" s="500">
        <v>0</v>
      </c>
      <c r="LV30" s="500"/>
      <c r="LW30" s="500">
        <v>-13.9</v>
      </c>
      <c r="LX30" s="500">
        <v>1</v>
      </c>
      <c r="LY30" s="500">
        <v>-14.5</v>
      </c>
      <c r="LZ30" s="500">
        <v>1</v>
      </c>
      <c r="MA30" s="690">
        <v>53.488194</v>
      </c>
      <c r="MB30" s="455"/>
      <c r="MD30" s="253"/>
      <c r="ME30" s="274"/>
      <c r="MF30" s="581">
        <v>30</v>
      </c>
      <c r="MG30" s="135">
        <v>42193</v>
      </c>
      <c r="MJ30" s="584">
        <v>84.158799999999999</v>
      </c>
      <c r="MR30" s="135"/>
      <c r="MS30" s="585"/>
      <c r="MT30" s="585"/>
      <c r="MU30" s="133">
        <v>0</v>
      </c>
      <c r="MV30" s="585"/>
      <c r="MW30" s="585"/>
      <c r="MX30" s="585"/>
      <c r="MY30" s="585"/>
      <c r="MZ30" s="585"/>
      <c r="NA30" s="238">
        <v>277</v>
      </c>
      <c r="NB30" s="585"/>
      <c r="NC30" s="238">
        <v>5</v>
      </c>
      <c r="NE30" s="876">
        <v>30</v>
      </c>
      <c r="NF30" s="877">
        <v>8.4897676970082596</v>
      </c>
      <c r="NG30" s="877">
        <v>7.6444331524062497</v>
      </c>
      <c r="NH30" s="877">
        <v>4.29645740737124</v>
      </c>
      <c r="NI30" s="877">
        <v>2.9278964537288199</v>
      </c>
      <c r="NJ30" s="877">
        <v>7.7096352751365904</v>
      </c>
      <c r="NK30" s="877">
        <v>8.0324865978738096</v>
      </c>
      <c r="NL30" s="877">
        <v>8.0319906085888704</v>
      </c>
      <c r="NM30" s="877">
        <v>7.5975311742242102</v>
      </c>
      <c r="NN30" s="877">
        <v>5.3483740751911597</v>
      </c>
      <c r="NO30" s="877">
        <v>2.4931349223054999</v>
      </c>
      <c r="NP30" s="877">
        <v>6.1795110502715103</v>
      </c>
      <c r="NQ30" s="877">
        <v>6.6540631326439801</v>
      </c>
      <c r="NR30" s="877">
        <v>7.18437948621294</v>
      </c>
      <c r="NS30" s="877">
        <v>3.9107326619029101</v>
      </c>
      <c r="NT30" s="877">
        <v>6.3366404464087296</v>
      </c>
      <c r="NU30" s="877">
        <v>8.7000928747589903</v>
      </c>
      <c r="NV30" s="877">
        <v>5.6313953536956003</v>
      </c>
      <c r="NW30" s="877">
        <v>6.7305041025299097</v>
      </c>
      <c r="NX30" s="877">
        <v>3.7937918632950098</v>
      </c>
      <c r="NY30" s="877">
        <v>6.2831809789455697</v>
      </c>
      <c r="NZ30" s="877">
        <v>8.0490316984100208</v>
      </c>
      <c r="OA30" s="877">
        <v>1.25096157353322</v>
      </c>
      <c r="OB30" s="877">
        <v>9.0071955014041993</v>
      </c>
      <c r="OC30" s="877">
        <v>4.2644337408493702E-2</v>
      </c>
      <c r="OD30" s="877">
        <v>5.3004898443631099</v>
      </c>
      <c r="OE30" s="877">
        <v>6.9653225483672498</v>
      </c>
      <c r="OF30" s="877">
        <v>5.12350066435096</v>
      </c>
      <c r="OG30" s="877">
        <v>10.7414501323887</v>
      </c>
      <c r="OH30" s="877">
        <v>2.8135246892978101</v>
      </c>
      <c r="OI30" s="877">
        <v>7.00573681681316</v>
      </c>
      <c r="OJ30" s="877">
        <v>4.3045110418099499</v>
      </c>
      <c r="OK30" s="877">
        <v>3.7357133155755098</v>
      </c>
      <c r="OL30" s="877">
        <v>4.0495282708298896</v>
      </c>
      <c r="OM30" s="877">
        <v>8.9645511639957096</v>
      </c>
    </row>
    <row r="31" spans="1:403" s="221" customFormat="1" ht="15" customHeight="1" x14ac:dyDescent="0.25">
      <c r="A31" s="455">
        <v>30</v>
      </c>
      <c r="B31" s="221">
        <v>0</v>
      </c>
      <c r="C31" s="221">
        <v>1</v>
      </c>
      <c r="D31" s="206">
        <v>2</v>
      </c>
      <c r="E31" s="267">
        <v>31</v>
      </c>
      <c r="F31" s="896">
        <v>31</v>
      </c>
      <c r="G31" s="61">
        <v>31</v>
      </c>
      <c r="H31" s="898"/>
      <c r="I31" s="232" t="s">
        <v>554</v>
      </c>
      <c r="J31" s="167" t="s">
        <v>555</v>
      </c>
      <c r="K31" s="284">
        <v>15436</v>
      </c>
      <c r="L31" s="256">
        <v>73</v>
      </c>
      <c r="M31" s="342">
        <v>61</v>
      </c>
      <c r="N31" s="342">
        <v>156</v>
      </c>
      <c r="O31" s="342">
        <v>25.06574621959237</v>
      </c>
      <c r="P31" s="210">
        <v>1.6037875483961979</v>
      </c>
      <c r="Q31" s="208">
        <v>1</v>
      </c>
      <c r="R31" s="61">
        <v>130</v>
      </c>
      <c r="S31" s="61">
        <v>80</v>
      </c>
      <c r="T31" s="61">
        <v>0</v>
      </c>
      <c r="U31" s="62">
        <v>2</v>
      </c>
      <c r="V31" s="331">
        <v>1</v>
      </c>
      <c r="W31" s="331">
        <v>2</v>
      </c>
      <c r="X31" s="114">
        <v>1</v>
      </c>
      <c r="Y31" s="115">
        <v>0</v>
      </c>
      <c r="Z31" s="114">
        <v>1</v>
      </c>
      <c r="AA31" s="114">
        <v>0</v>
      </c>
      <c r="AB31" s="329">
        <v>0</v>
      </c>
      <c r="AC31" s="328">
        <v>0</v>
      </c>
      <c r="AD31" s="61"/>
      <c r="AE31" s="61"/>
      <c r="AF31" s="61"/>
      <c r="AG31" s="592">
        <v>120</v>
      </c>
      <c r="AH31" s="602">
        <v>1.85</v>
      </c>
      <c r="AI31" s="603">
        <v>27</v>
      </c>
      <c r="AJ31" s="603">
        <v>0</v>
      </c>
      <c r="AK31" s="602">
        <v>9.8000000000000007</v>
      </c>
      <c r="AL31" s="603">
        <v>28</v>
      </c>
      <c r="AM31" s="603"/>
      <c r="AN31" s="605">
        <v>2824</v>
      </c>
      <c r="AO31" s="214">
        <v>7.9459095986131327</v>
      </c>
      <c r="AP31" s="212">
        <v>149</v>
      </c>
      <c r="AQ31" s="212">
        <v>72</v>
      </c>
      <c r="AR31" s="212">
        <v>56</v>
      </c>
      <c r="AS31" s="212">
        <v>107</v>
      </c>
      <c r="AT31" s="215">
        <v>0.67</v>
      </c>
      <c r="AU31" s="212">
        <v>239</v>
      </c>
      <c r="AV31" s="556">
        <v>42290</v>
      </c>
      <c r="AW31" s="557">
        <v>42359</v>
      </c>
      <c r="AX31" s="211">
        <v>1.85</v>
      </c>
      <c r="AY31" s="211">
        <v>111</v>
      </c>
      <c r="AZ31" s="211">
        <v>8</v>
      </c>
      <c r="BA31" s="602">
        <v>132</v>
      </c>
      <c r="BB31" s="558">
        <v>42359</v>
      </c>
      <c r="BC31" s="65">
        <v>35.65</v>
      </c>
      <c r="BD31" s="217">
        <v>961</v>
      </c>
      <c r="BE31" s="66">
        <v>35.65</v>
      </c>
      <c r="BF31" s="218">
        <v>215.16022922202941</v>
      </c>
      <c r="BG31" s="66">
        <v>188.7</v>
      </c>
      <c r="BH31" s="68">
        <v>1.5520595341878844</v>
      </c>
      <c r="BI31" s="219">
        <v>1.5520595341878844</v>
      </c>
      <c r="BJ31" s="219">
        <v>2.3327619982878587</v>
      </c>
      <c r="BK31" s="219">
        <v>2.2757719001649312</v>
      </c>
      <c r="BL31" s="66">
        <v>2.42</v>
      </c>
      <c r="BM31" s="66">
        <v>1.86</v>
      </c>
      <c r="BN31" s="66">
        <v>76</v>
      </c>
      <c r="BO31" s="66">
        <v>1.29</v>
      </c>
      <c r="BP31" s="571">
        <v>2891</v>
      </c>
      <c r="BQ31" s="66">
        <v>86</v>
      </c>
      <c r="BR31" s="66">
        <v>220</v>
      </c>
      <c r="BS31" s="66">
        <v>18</v>
      </c>
      <c r="BT31" s="66">
        <v>47</v>
      </c>
      <c r="BU31" s="61" t="s">
        <v>556</v>
      </c>
      <c r="BV31" s="61"/>
      <c r="BW31" s="61">
        <v>0</v>
      </c>
      <c r="BX31" s="61">
        <v>1</v>
      </c>
      <c r="BY31" s="61"/>
      <c r="BZ31" s="61">
        <v>0</v>
      </c>
      <c r="CA31" s="61"/>
      <c r="CB31" s="61"/>
      <c r="CC31" s="61"/>
      <c r="CD31" s="208">
        <v>0</v>
      </c>
      <c r="CE31" s="220">
        <v>0</v>
      </c>
      <c r="CF31" s="220">
        <v>0</v>
      </c>
      <c r="CG31" s="220">
        <v>0</v>
      </c>
      <c r="CH31" s="220">
        <v>0</v>
      </c>
      <c r="CI31" s="220">
        <v>1</v>
      </c>
      <c r="CJ31" s="220">
        <v>0</v>
      </c>
      <c r="CK31" s="114">
        <v>1</v>
      </c>
      <c r="CL31" s="114">
        <v>0</v>
      </c>
      <c r="CM31" s="114">
        <v>1</v>
      </c>
      <c r="CN31" s="114">
        <v>1</v>
      </c>
      <c r="CO31" s="114">
        <v>1</v>
      </c>
      <c r="CP31" s="114">
        <v>0</v>
      </c>
      <c r="CQ31" s="326">
        <v>1</v>
      </c>
      <c r="CR31" s="326">
        <v>0</v>
      </c>
      <c r="CS31" s="326">
        <v>0</v>
      </c>
      <c r="CT31" s="326">
        <v>0</v>
      </c>
      <c r="CU31" s="326">
        <v>1</v>
      </c>
      <c r="CV31" s="326">
        <v>0</v>
      </c>
      <c r="CW31" s="299"/>
      <c r="CX31" s="299"/>
      <c r="CY31" s="299"/>
      <c r="CZ31" s="299"/>
      <c r="DF31" s="61">
        <v>1</v>
      </c>
      <c r="DG31" s="90">
        <v>1</v>
      </c>
      <c r="DH31" s="69">
        <v>41563</v>
      </c>
      <c r="DI31" s="61">
        <v>0</v>
      </c>
      <c r="DJ31" s="61" t="s">
        <v>430</v>
      </c>
      <c r="DK31" s="90">
        <v>1</v>
      </c>
      <c r="DL31" s="90">
        <v>0</v>
      </c>
      <c r="DM31" s="90"/>
      <c r="DN31" s="61"/>
      <c r="DO31" s="254">
        <v>0</v>
      </c>
      <c r="DP31" s="208">
        <v>1</v>
      </c>
      <c r="DQ31" s="208">
        <v>0</v>
      </c>
      <c r="DR31" s="208">
        <v>1</v>
      </c>
      <c r="DS31" s="208">
        <v>1</v>
      </c>
      <c r="DT31" s="212">
        <v>1</v>
      </c>
      <c r="DU31" s="208">
        <v>1</v>
      </c>
      <c r="DV31" s="208">
        <v>0</v>
      </c>
      <c r="DW31" s="208">
        <v>1</v>
      </c>
      <c r="DX31" s="208">
        <v>1</v>
      </c>
      <c r="DY31" s="208">
        <v>0</v>
      </c>
      <c r="DZ31" s="206">
        <v>0</v>
      </c>
      <c r="EC31" s="223">
        <v>1</v>
      </c>
      <c r="ED31" s="223">
        <v>3</v>
      </c>
      <c r="EE31" s="223">
        <v>28</v>
      </c>
      <c r="EF31" s="223"/>
      <c r="EH31" s="69">
        <v>42290</v>
      </c>
      <c r="EI31" s="133">
        <v>1.93</v>
      </c>
      <c r="EJ31" s="225">
        <v>119</v>
      </c>
      <c r="EK31" s="225">
        <v>74</v>
      </c>
      <c r="EL31" s="225">
        <v>125</v>
      </c>
      <c r="EM31" s="225">
        <v>111</v>
      </c>
      <c r="EN31" s="225">
        <v>52</v>
      </c>
      <c r="EO31" s="133" t="s">
        <v>482</v>
      </c>
      <c r="EP31" s="267">
        <v>31</v>
      </c>
      <c r="EQ31" s="135">
        <v>42290</v>
      </c>
      <c r="ER31" s="226"/>
      <c r="ES31" s="61">
        <v>130</v>
      </c>
      <c r="ET31" s="61">
        <v>80</v>
      </c>
      <c r="EU31" s="61">
        <v>45</v>
      </c>
      <c r="EV31" s="61">
        <v>0</v>
      </c>
      <c r="EW31" s="61"/>
      <c r="EX31" s="61">
        <v>11</v>
      </c>
      <c r="EY31" s="61">
        <v>10</v>
      </c>
      <c r="EZ31" s="61">
        <v>56</v>
      </c>
      <c r="FA31" s="61">
        <v>35</v>
      </c>
      <c r="FB31" s="61">
        <v>14</v>
      </c>
      <c r="FC31" s="61">
        <v>23</v>
      </c>
      <c r="FD31" s="61">
        <v>47</v>
      </c>
      <c r="FE31" s="61">
        <v>18</v>
      </c>
      <c r="FF31" s="61">
        <v>26</v>
      </c>
      <c r="FG31" s="133">
        <v>140</v>
      </c>
      <c r="FH31" s="133">
        <v>410</v>
      </c>
      <c r="FI31" s="91">
        <v>140</v>
      </c>
      <c r="FJ31" s="91">
        <v>410</v>
      </c>
      <c r="FK31" s="227">
        <v>77.55</v>
      </c>
      <c r="FL31" s="227">
        <v>48.354284878661581</v>
      </c>
      <c r="FM31" s="228">
        <v>161.05000000000001</v>
      </c>
      <c r="FN31" s="228">
        <v>64.25</v>
      </c>
      <c r="FO31" s="228">
        <v>100.41853745594389</v>
      </c>
      <c r="FP31" s="228">
        <v>40.061415905274103</v>
      </c>
      <c r="FQ31" s="228">
        <v>60.105557280347725</v>
      </c>
      <c r="FR31" s="228"/>
      <c r="FS31" s="193">
        <v>0</v>
      </c>
      <c r="FT31" s="230">
        <v>107</v>
      </c>
      <c r="FU31" s="230">
        <v>60.2</v>
      </c>
      <c r="FV31" s="230">
        <v>180</v>
      </c>
      <c r="FW31" s="229">
        <v>3.2</v>
      </c>
      <c r="FX31" s="229">
        <v>6.1</v>
      </c>
      <c r="FY31" s="229">
        <v>33.4375</v>
      </c>
      <c r="FZ31" s="229">
        <v>1.7774086378737541</v>
      </c>
      <c r="GA31" s="133">
        <v>60</v>
      </c>
      <c r="GB31" s="129">
        <v>21.8</v>
      </c>
      <c r="GC31" s="238">
        <v>6</v>
      </c>
      <c r="GD31" s="238">
        <v>3.5</v>
      </c>
      <c r="GE31" s="238">
        <v>119.4</v>
      </c>
      <c r="GF31" s="238">
        <v>89.2</v>
      </c>
      <c r="GG31" s="238">
        <v>41.9</v>
      </c>
      <c r="GH31" s="133">
        <v>0</v>
      </c>
      <c r="GI31" s="133">
        <v>1</v>
      </c>
      <c r="GJ31" s="133">
        <v>1</v>
      </c>
      <c r="GK31" s="133">
        <v>0</v>
      </c>
      <c r="GL31" s="231">
        <v>57</v>
      </c>
      <c r="GM31" s="133">
        <v>1</v>
      </c>
      <c r="GN31" s="133">
        <v>0</v>
      </c>
      <c r="GO31" s="133">
        <v>0</v>
      </c>
      <c r="GP31" s="133">
        <v>0</v>
      </c>
      <c r="GQ31" s="61">
        <v>47.3</v>
      </c>
      <c r="GR31" s="106">
        <v>29.492684394077276</v>
      </c>
      <c r="GS31" s="111">
        <v>0.52263374485596714</v>
      </c>
      <c r="GT31" s="61">
        <v>0</v>
      </c>
      <c r="GU31" s="111">
        <v>0.3888888888888889</v>
      </c>
      <c r="GV31" s="62">
        <v>0</v>
      </c>
      <c r="GW31" s="106">
        <v>7</v>
      </c>
      <c r="GX31" s="61">
        <v>1</v>
      </c>
      <c r="GY31" s="106">
        <v>22</v>
      </c>
      <c r="GZ31" s="61">
        <v>0</v>
      </c>
      <c r="HA31" s="745">
        <v>62</v>
      </c>
      <c r="HB31" s="133">
        <v>0</v>
      </c>
      <c r="HC31" s="133">
        <v>0.56000000000000005</v>
      </c>
      <c r="HD31" s="144">
        <v>1</v>
      </c>
      <c r="HE31" s="236">
        <v>110.96418199999999</v>
      </c>
      <c r="HF31" s="236">
        <v>116.51239099999999</v>
      </c>
      <c r="HG31" s="144">
        <v>71.421887999999996</v>
      </c>
      <c r="HH31" s="236">
        <v>182.93626499999999</v>
      </c>
      <c r="HI31" s="125">
        <v>112.139605</v>
      </c>
      <c r="HJ31" s="236">
        <v>74.221992999999998</v>
      </c>
      <c r="HK31" s="144">
        <v>45.497950000000003</v>
      </c>
      <c r="HL31" s="236">
        <v>108.71427199999999</v>
      </c>
      <c r="HM31" s="144">
        <v>66.641655</v>
      </c>
      <c r="HN31" s="236">
        <v>59.427402999999998</v>
      </c>
      <c r="HO31" s="144">
        <v>5.7618559999999999</v>
      </c>
      <c r="HP31" s="144">
        <v>3.5320079999999998</v>
      </c>
      <c r="HQ31" s="236">
        <v>162.65493000000001</v>
      </c>
      <c r="HR31" s="144">
        <v>99.707183000000001</v>
      </c>
      <c r="HS31" s="236">
        <v>54.775142000000002</v>
      </c>
      <c r="HT31" s="144">
        <v>33.577064</v>
      </c>
      <c r="HU31" s="236">
        <v>107.879789</v>
      </c>
      <c r="HV31" s="144">
        <v>66.130117999999996</v>
      </c>
      <c r="HW31" s="236">
        <v>66.324326999999997</v>
      </c>
      <c r="HX31" s="144">
        <v>0</v>
      </c>
      <c r="HY31" s="237">
        <v>0.63690155147750505</v>
      </c>
      <c r="HZ31" s="238">
        <v>30.2</v>
      </c>
      <c r="IA31" s="237">
        <v>7</v>
      </c>
      <c r="IB31" s="237">
        <v>23.8</v>
      </c>
      <c r="IC31" s="237">
        <v>6.3</v>
      </c>
      <c r="ID31" s="237">
        <v>22.2</v>
      </c>
      <c r="IE31" s="237">
        <v>6.3</v>
      </c>
      <c r="IF31" s="237">
        <v>85.977386666666661</v>
      </c>
      <c r="IG31" s="237">
        <v>53.60896257901792</v>
      </c>
      <c r="IH31" s="133"/>
      <c r="II31" s="161">
        <v>0.3</v>
      </c>
      <c r="IJ31" s="161">
        <v>1119</v>
      </c>
      <c r="IK31" s="161">
        <v>1036</v>
      </c>
      <c r="IL31" s="161">
        <v>1053</v>
      </c>
      <c r="IM31" s="161">
        <v>1114</v>
      </c>
      <c r="IN31" s="161">
        <v>1089</v>
      </c>
      <c r="IO31" s="161">
        <v>1196</v>
      </c>
      <c r="IP31" s="161"/>
      <c r="IQ31" s="106">
        <v>1101.1666666666667</v>
      </c>
      <c r="IR31" s="161">
        <v>1898</v>
      </c>
      <c r="IS31" s="161">
        <v>305</v>
      </c>
      <c r="IT31" s="61"/>
      <c r="IU31" s="161">
        <v>316</v>
      </c>
      <c r="IV31" s="161">
        <v>352</v>
      </c>
      <c r="IW31" s="161">
        <v>294</v>
      </c>
      <c r="IX31" s="161">
        <v>299</v>
      </c>
      <c r="IY31" s="161"/>
      <c r="IZ31" s="106">
        <v>313.2</v>
      </c>
      <c r="JA31" s="161">
        <v>192</v>
      </c>
      <c r="JB31" s="240">
        <v>34.162487523906805</v>
      </c>
      <c r="JC31" s="241">
        <v>1</v>
      </c>
      <c r="JD31" s="90">
        <v>1</v>
      </c>
      <c r="JE31" s="261">
        <v>0</v>
      </c>
      <c r="JF31" s="261">
        <v>0</v>
      </c>
      <c r="JG31" s="261"/>
      <c r="JH31" s="90">
        <v>0</v>
      </c>
      <c r="JI31" s="90">
        <v>0</v>
      </c>
      <c r="JJ31" s="90">
        <v>0</v>
      </c>
      <c r="JK31" s="90"/>
      <c r="JL31" s="61"/>
      <c r="JM31" s="283"/>
      <c r="JN31" s="198">
        <v>31</v>
      </c>
      <c r="JO31" s="244">
        <v>42290</v>
      </c>
      <c r="JP31" s="69">
        <v>42861</v>
      </c>
      <c r="JQ31" s="201">
        <v>1</v>
      </c>
      <c r="JR31" s="69">
        <v>42861</v>
      </c>
      <c r="JS31" s="31">
        <v>18</v>
      </c>
      <c r="JT31" s="243">
        <v>0</v>
      </c>
      <c r="JU31" s="69">
        <v>42861</v>
      </c>
      <c r="JV31" s="245">
        <v>18</v>
      </c>
      <c r="JW31" s="243">
        <v>1</v>
      </c>
      <c r="JX31" s="246">
        <v>42861</v>
      </c>
      <c r="JY31" s="245">
        <v>18</v>
      </c>
      <c r="JZ31" s="245">
        <v>18</v>
      </c>
      <c r="KA31" s="245">
        <v>571</v>
      </c>
      <c r="KB31" s="247"/>
      <c r="KC31" s="245"/>
      <c r="KD31" s="248"/>
      <c r="KE31" s="63">
        <v>0</v>
      </c>
      <c r="KF31" s="263">
        <v>1</v>
      </c>
      <c r="KG31" s="263" t="s">
        <v>390</v>
      </c>
      <c r="KH31" s="250">
        <v>140.04</v>
      </c>
      <c r="KI31" s="250">
        <v>65.8</v>
      </c>
      <c r="KJ31" s="250">
        <v>53.8</v>
      </c>
      <c r="KK31" s="251">
        <v>-15.2</v>
      </c>
      <c r="KL31" s="250">
        <v>-12.2</v>
      </c>
      <c r="KM31" s="250">
        <v>47.5</v>
      </c>
      <c r="KN31" s="250">
        <v>23.1</v>
      </c>
      <c r="KO31" s="250">
        <v>3.9</v>
      </c>
      <c r="KP31" s="250"/>
      <c r="KQ31" s="250">
        <v>1</v>
      </c>
      <c r="KR31" s="92"/>
      <c r="KS31" s="93">
        <v>0.52263374485596714</v>
      </c>
      <c r="KT31" s="264">
        <v>25</v>
      </c>
      <c r="KU31" s="265">
        <v>43.8</v>
      </c>
      <c r="KV31" s="264">
        <v>-23.65</v>
      </c>
      <c r="KW31" s="265">
        <v>-29.2</v>
      </c>
      <c r="KX31" s="265">
        <v>-27.9</v>
      </c>
      <c r="KY31" s="265">
        <v>396</v>
      </c>
      <c r="KZ31" s="265">
        <v>-22.5</v>
      </c>
      <c r="LA31" s="265">
        <v>-17.899999999999999</v>
      </c>
      <c r="LB31" s="265">
        <v>345</v>
      </c>
      <c r="LC31" s="265">
        <v>-25.6</v>
      </c>
      <c r="LD31" s="265">
        <v>-22.9</v>
      </c>
      <c r="LE31" s="265">
        <v>362</v>
      </c>
      <c r="LF31" s="118">
        <v>42290</v>
      </c>
      <c r="LG31" s="454">
        <v>0</v>
      </c>
      <c r="LH31" s="454"/>
      <c r="LI31" s="455">
        <v>25</v>
      </c>
      <c r="LJ31" s="455">
        <v>42.73</v>
      </c>
      <c r="LK31" s="455">
        <v>-23.16</v>
      </c>
      <c r="LL31" s="455">
        <v>-27.5</v>
      </c>
      <c r="LM31" s="455">
        <v>-27.1</v>
      </c>
      <c r="LN31" s="455">
        <v>396</v>
      </c>
      <c r="LO31" s="455">
        <v>-17.899999999999999</v>
      </c>
      <c r="LP31" s="455">
        <v>-16.5</v>
      </c>
      <c r="LQ31" s="455">
        <v>379</v>
      </c>
      <c r="LR31" s="455">
        <v>-22.6</v>
      </c>
      <c r="LS31" s="455">
        <v>-21.8</v>
      </c>
      <c r="LT31" s="455">
        <v>379</v>
      </c>
      <c r="LU31" s="500">
        <v>40.35</v>
      </c>
      <c r="LV31" s="693">
        <v>-23.1</v>
      </c>
      <c r="LW31" s="500">
        <v>0</v>
      </c>
      <c r="LX31" s="500">
        <v>0</v>
      </c>
      <c r="LY31" s="500">
        <v>-23.7</v>
      </c>
      <c r="LZ31" s="500">
        <v>1</v>
      </c>
      <c r="MA31" s="690">
        <v>66.324326999999997</v>
      </c>
      <c r="MB31" s="455"/>
      <c r="MD31" s="253">
        <v>44</v>
      </c>
      <c r="ME31" s="274"/>
      <c r="MF31" s="581">
        <v>31</v>
      </c>
      <c r="MG31" s="135">
        <v>42359</v>
      </c>
      <c r="MJ31" s="584">
        <v>116.77719999999999</v>
      </c>
      <c r="MR31" s="135">
        <v>42396</v>
      </c>
      <c r="MS31" s="238">
        <v>6.4</v>
      </c>
      <c r="MT31" s="238">
        <v>8</v>
      </c>
      <c r="MU31" s="133">
        <v>1</v>
      </c>
      <c r="MV31" s="133">
        <v>0</v>
      </c>
      <c r="MW31" s="133">
        <v>0</v>
      </c>
      <c r="MX31" s="133">
        <v>0</v>
      </c>
      <c r="MY31" s="133">
        <v>0</v>
      </c>
      <c r="MZ31" s="238">
        <v>0</v>
      </c>
      <c r="NA31" s="238">
        <v>2824</v>
      </c>
      <c r="NB31" s="133">
        <v>44</v>
      </c>
      <c r="NC31" s="238">
        <v>4</v>
      </c>
      <c r="NE31" s="876">
        <v>31</v>
      </c>
      <c r="NF31" s="877">
        <v>9.2086977024521008</v>
      </c>
      <c r="NG31" s="877">
        <v>7.5719042986115301</v>
      </c>
      <c r="NH31" s="877">
        <v>5.5310694927259503</v>
      </c>
      <c r="NI31" s="877">
        <v>2.3103401206121501</v>
      </c>
      <c r="NJ31" s="877">
        <v>8.0618841797012504</v>
      </c>
      <c r="NK31" s="877">
        <v>8.4037363857354705</v>
      </c>
      <c r="NL31" s="877">
        <v>7.9926551493868301</v>
      </c>
      <c r="NM31" s="877">
        <v>7.6237352017309501</v>
      </c>
      <c r="NN31" s="877">
        <v>6.5112782650830301</v>
      </c>
      <c r="NO31" s="877">
        <v>1.48542682717024</v>
      </c>
      <c r="NP31" s="877">
        <v>6.39746072605472</v>
      </c>
      <c r="NQ31" s="877">
        <v>6.7889466665771403</v>
      </c>
      <c r="NR31" s="877">
        <v>7.6450819596810398</v>
      </c>
      <c r="NS31" s="877">
        <v>5.0552824355011898</v>
      </c>
      <c r="NT31" s="877">
        <v>6.2605902747310003</v>
      </c>
      <c r="NU31" s="877">
        <v>8.17042585027251</v>
      </c>
      <c r="NV31" s="877">
        <v>6.3275077345872104</v>
      </c>
      <c r="NW31" s="877">
        <v>7.0350739973776202</v>
      </c>
      <c r="NX31" s="877">
        <v>6.3615929237722098</v>
      </c>
      <c r="NY31" s="877">
        <v>6.4841381312016697</v>
      </c>
      <c r="NZ31" s="877">
        <v>7.9407540474748002</v>
      </c>
      <c r="OA31" s="877">
        <v>1.2078928516413301</v>
      </c>
      <c r="OB31" s="877">
        <v>9.6534720953943296</v>
      </c>
      <c r="OC31" s="877">
        <v>1.56559717585423</v>
      </c>
      <c r="OD31" s="877">
        <v>3.7484612330040399</v>
      </c>
      <c r="OE31" s="877">
        <v>6.9524500583590001</v>
      </c>
      <c r="OF31" s="877">
        <v>5.9450926305399596</v>
      </c>
      <c r="OG31" s="877">
        <v>10.797645315706101</v>
      </c>
      <c r="OH31" s="877">
        <v>3.5981269599196</v>
      </c>
      <c r="OI31" s="877">
        <v>8.3984016792439107</v>
      </c>
      <c r="OJ31" s="877">
        <v>4.2839217723076199</v>
      </c>
      <c r="OK31" s="877">
        <v>2.3992436364621401</v>
      </c>
      <c r="OL31" s="877">
        <v>2.5405683813627</v>
      </c>
      <c r="OM31" s="877">
        <v>8.0878749195401092</v>
      </c>
    </row>
    <row r="32" spans="1:403" s="221" customFormat="1" ht="15" customHeight="1" x14ac:dyDescent="0.25">
      <c r="A32" s="902">
        <v>31</v>
      </c>
      <c r="B32" s="221">
        <v>0</v>
      </c>
      <c r="C32" s="221">
        <v>0</v>
      </c>
      <c r="D32" s="308">
        <v>1</v>
      </c>
      <c r="E32" s="274">
        <v>32</v>
      </c>
      <c r="F32" s="895">
        <v>32</v>
      </c>
      <c r="G32" s="61">
        <v>32</v>
      </c>
      <c r="H32" s="898"/>
      <c r="I32" s="232" t="s">
        <v>557</v>
      </c>
      <c r="J32" s="639" t="s">
        <v>558</v>
      </c>
      <c r="K32" s="284">
        <v>13002</v>
      </c>
      <c r="L32" s="256">
        <v>80</v>
      </c>
      <c r="M32" s="342">
        <v>60</v>
      </c>
      <c r="N32" s="342">
        <v>148</v>
      </c>
      <c r="O32" s="342">
        <v>27.392257121986852</v>
      </c>
      <c r="P32" s="210">
        <v>1.5329230293147706</v>
      </c>
      <c r="Q32" s="208">
        <v>1</v>
      </c>
      <c r="R32" s="61">
        <v>120</v>
      </c>
      <c r="S32" s="61">
        <v>60</v>
      </c>
      <c r="T32" s="61">
        <v>0</v>
      </c>
      <c r="U32" s="62">
        <v>2</v>
      </c>
      <c r="V32" s="331">
        <v>0</v>
      </c>
      <c r="W32" s="331"/>
      <c r="X32" s="114">
        <v>1</v>
      </c>
      <c r="Y32" s="335">
        <v>0</v>
      </c>
      <c r="Z32" s="114">
        <v>0</v>
      </c>
      <c r="AA32" s="114">
        <v>0</v>
      </c>
      <c r="AB32" s="329">
        <v>0</v>
      </c>
      <c r="AC32" s="328">
        <v>0</v>
      </c>
      <c r="AD32" s="61"/>
      <c r="AE32" s="133"/>
      <c r="AF32" s="61"/>
      <c r="AG32" s="592">
        <v>122</v>
      </c>
      <c r="AH32" s="602">
        <v>0.78</v>
      </c>
      <c r="AI32" s="603">
        <v>71</v>
      </c>
      <c r="AJ32" s="603">
        <v>1</v>
      </c>
      <c r="AK32" s="602">
        <v>14.2</v>
      </c>
      <c r="AL32" s="603">
        <v>45</v>
      </c>
      <c r="AM32" s="603"/>
      <c r="AN32" s="605">
        <v>733.5</v>
      </c>
      <c r="AO32" s="214">
        <v>6.5978275975830361</v>
      </c>
      <c r="AP32" s="212"/>
      <c r="AQ32" s="212"/>
      <c r="AR32" s="212"/>
      <c r="AS32" s="212"/>
      <c r="AT32" s="215">
        <v>1.43</v>
      </c>
      <c r="AU32" s="212">
        <v>120</v>
      </c>
      <c r="AV32" s="556">
        <v>42234</v>
      </c>
      <c r="AW32" s="557">
        <v>42221</v>
      </c>
      <c r="AX32" s="211">
        <v>0.78</v>
      </c>
      <c r="AY32" s="211">
        <v>43</v>
      </c>
      <c r="AZ32" s="211">
        <v>5.0999999999999996</v>
      </c>
      <c r="BA32" s="602">
        <v>142</v>
      </c>
      <c r="BB32" s="558">
        <v>42724</v>
      </c>
      <c r="BC32" s="65">
        <v>42.14</v>
      </c>
      <c r="BD32" s="217">
        <v>666</v>
      </c>
      <c r="BE32" s="66">
        <v>42.14</v>
      </c>
      <c r="BF32" s="218">
        <v>53.384354183123548</v>
      </c>
      <c r="BG32" s="66">
        <v>53.33</v>
      </c>
      <c r="BH32" s="68">
        <v>1.6246945312720813</v>
      </c>
      <c r="BI32" s="219">
        <v>1.6246945312720813</v>
      </c>
      <c r="BJ32" s="219">
        <v>1.7274139932166448</v>
      </c>
      <c r="BK32" s="219">
        <v>1.7269715836828767</v>
      </c>
      <c r="BL32" s="66">
        <v>3.05</v>
      </c>
      <c r="BM32" s="66">
        <v>1.18</v>
      </c>
      <c r="BN32" s="66">
        <v>68</v>
      </c>
      <c r="BO32" s="66">
        <v>1.5</v>
      </c>
      <c r="BP32" s="571">
        <v>264.8</v>
      </c>
      <c r="BQ32" s="66">
        <v>47</v>
      </c>
      <c r="BR32" s="66">
        <v>120</v>
      </c>
      <c r="BS32" s="66">
        <v>10</v>
      </c>
      <c r="BT32" s="66">
        <v>14</v>
      </c>
      <c r="BU32" s="61" t="s">
        <v>559</v>
      </c>
      <c r="BV32" s="61"/>
      <c r="BW32" s="61">
        <v>0</v>
      </c>
      <c r="BX32" s="61">
        <v>0</v>
      </c>
      <c r="BY32" s="61"/>
      <c r="BZ32" s="61">
        <v>0</v>
      </c>
      <c r="CA32" s="61"/>
      <c r="CB32" s="61"/>
      <c r="CC32" s="61" t="s">
        <v>560</v>
      </c>
      <c r="CD32" s="208">
        <v>0</v>
      </c>
      <c r="CE32" s="220">
        <v>0</v>
      </c>
      <c r="CF32" s="220">
        <v>0</v>
      </c>
      <c r="CG32" s="220">
        <v>0</v>
      </c>
      <c r="CH32" s="220">
        <v>0</v>
      </c>
      <c r="CI32" s="220">
        <v>0</v>
      </c>
      <c r="CJ32" s="220">
        <v>0</v>
      </c>
      <c r="CK32" s="114">
        <v>0</v>
      </c>
      <c r="CL32" s="114">
        <v>0</v>
      </c>
      <c r="CM32" s="114">
        <v>0</v>
      </c>
      <c r="CN32" s="114">
        <v>1</v>
      </c>
      <c r="CO32" s="326">
        <v>0</v>
      </c>
      <c r="CP32" s="114">
        <v>1</v>
      </c>
      <c r="CQ32" s="326">
        <v>0</v>
      </c>
      <c r="CR32" s="326">
        <v>0</v>
      </c>
      <c r="CS32" s="326">
        <v>0</v>
      </c>
      <c r="CT32" s="326">
        <v>0</v>
      </c>
      <c r="CU32" s="326">
        <v>0</v>
      </c>
      <c r="CV32" s="326">
        <v>0</v>
      </c>
      <c r="CW32" s="299"/>
      <c r="CX32" s="299"/>
      <c r="CY32" s="299"/>
      <c r="CZ32" s="299"/>
      <c r="DF32" s="61">
        <v>0</v>
      </c>
      <c r="DG32" s="90">
        <v>0</v>
      </c>
      <c r="DH32" s="61"/>
      <c r="DI32" s="61"/>
      <c r="DJ32" s="61"/>
      <c r="DK32" s="90">
        <v>1</v>
      </c>
      <c r="DL32" s="90">
        <v>0</v>
      </c>
      <c r="DM32" s="90"/>
      <c r="DN32" s="61"/>
      <c r="DO32" s="254">
        <v>0</v>
      </c>
      <c r="DP32" s="208">
        <v>0</v>
      </c>
      <c r="DQ32" s="208">
        <v>0</v>
      </c>
      <c r="DR32" s="208">
        <v>0</v>
      </c>
      <c r="DS32" s="208">
        <v>0</v>
      </c>
      <c r="DT32" s="212">
        <v>0</v>
      </c>
      <c r="DU32" s="208">
        <v>0</v>
      </c>
      <c r="DV32" s="208">
        <v>0</v>
      </c>
      <c r="DW32" s="208">
        <v>0</v>
      </c>
      <c r="DX32" s="208">
        <v>0</v>
      </c>
      <c r="DY32" s="208">
        <v>0</v>
      </c>
      <c r="DZ32" s="206">
        <v>0</v>
      </c>
      <c r="EC32" s="223">
        <v>1</v>
      </c>
      <c r="ED32" s="223">
        <v>1</v>
      </c>
      <c r="EE32" s="223">
        <v>70</v>
      </c>
      <c r="EF32" s="223"/>
      <c r="EH32" s="258">
        <v>39107</v>
      </c>
      <c r="EI32" s="133">
        <v>1.7</v>
      </c>
      <c r="EJ32" s="225">
        <v>91</v>
      </c>
      <c r="EK32" s="225">
        <v>72</v>
      </c>
      <c r="EL32" s="225">
        <v>86</v>
      </c>
      <c r="EM32" s="225">
        <v>105</v>
      </c>
      <c r="EN32" s="225">
        <v>107</v>
      </c>
      <c r="EO32" s="133" t="s">
        <v>544</v>
      </c>
      <c r="EP32" s="222">
        <v>32</v>
      </c>
      <c r="EQ32" s="135">
        <v>42360</v>
      </c>
      <c r="ER32" s="136" t="s">
        <v>383</v>
      </c>
      <c r="ES32" s="61">
        <v>120</v>
      </c>
      <c r="ET32" s="61">
        <v>60</v>
      </c>
      <c r="EU32" s="61">
        <v>56</v>
      </c>
      <c r="EV32" s="133">
        <v>0</v>
      </c>
      <c r="EW32" s="133"/>
      <c r="EX32" s="133">
        <v>8</v>
      </c>
      <c r="EY32" s="133">
        <v>6</v>
      </c>
      <c r="EZ32" s="133">
        <v>39</v>
      </c>
      <c r="FA32" s="133">
        <v>20</v>
      </c>
      <c r="FB32" s="133">
        <v>17</v>
      </c>
      <c r="FC32" s="133">
        <v>14</v>
      </c>
      <c r="FD32" s="133">
        <v>32</v>
      </c>
      <c r="FE32" s="133">
        <v>17</v>
      </c>
      <c r="FF32" s="133">
        <v>29</v>
      </c>
      <c r="FG32" s="133">
        <v>140</v>
      </c>
      <c r="FH32" s="133">
        <v>360</v>
      </c>
      <c r="FI32" s="91">
        <v>140</v>
      </c>
      <c r="FJ32" s="91">
        <v>360</v>
      </c>
      <c r="FK32" s="227">
        <v>40.5</v>
      </c>
      <c r="FL32" s="227">
        <v>26.420113225191638</v>
      </c>
      <c r="FM32" s="228">
        <v>82</v>
      </c>
      <c r="FN32" s="228">
        <v>19.049999999999997</v>
      </c>
      <c r="FO32" s="228">
        <v>53.492574925079367</v>
      </c>
      <c r="FP32" s="228">
        <v>12.427238442960508</v>
      </c>
      <c r="FQ32" s="228">
        <v>76.768292682926827</v>
      </c>
      <c r="FR32" s="228"/>
      <c r="FS32" s="193">
        <v>0</v>
      </c>
      <c r="FT32" s="230">
        <v>71</v>
      </c>
      <c r="FU32" s="230">
        <v>88.3</v>
      </c>
      <c r="FV32" s="230">
        <v>250</v>
      </c>
      <c r="FW32" s="229">
        <v>7</v>
      </c>
      <c r="FX32" s="229">
        <v>8.1999999999999993</v>
      </c>
      <c r="FY32" s="229">
        <v>10.142857142857142</v>
      </c>
      <c r="FZ32" s="229">
        <v>0.80407701019252553</v>
      </c>
      <c r="GA32" s="133">
        <v>72.8</v>
      </c>
      <c r="GB32" s="129">
        <v>20.6</v>
      </c>
      <c r="GC32" s="238">
        <v>4.2</v>
      </c>
      <c r="GD32" s="238">
        <v>2.2000000000000002</v>
      </c>
      <c r="GE32" s="238">
        <v>102.5</v>
      </c>
      <c r="GF32" s="238">
        <v>69.2</v>
      </c>
      <c r="GG32" s="238">
        <v>23.6</v>
      </c>
      <c r="GH32" s="133">
        <v>0</v>
      </c>
      <c r="GI32" s="133">
        <v>0</v>
      </c>
      <c r="GJ32" s="133">
        <v>1</v>
      </c>
      <c r="GK32" s="133">
        <v>0</v>
      </c>
      <c r="GL32" s="231">
        <v>18</v>
      </c>
      <c r="GM32" s="133">
        <v>0</v>
      </c>
      <c r="GN32" s="133">
        <v>0</v>
      </c>
      <c r="GO32" s="133">
        <v>0</v>
      </c>
      <c r="GP32" s="133">
        <v>0</v>
      </c>
      <c r="GQ32" s="61">
        <v>29.35</v>
      </c>
      <c r="GR32" s="106">
        <v>19.146427732330238</v>
      </c>
      <c r="GS32" s="111">
        <v>0.51807228915662651</v>
      </c>
      <c r="GT32" s="61">
        <v>0</v>
      </c>
      <c r="GU32" s="111">
        <v>0.35135135135135137</v>
      </c>
      <c r="GV32" s="62">
        <v>0</v>
      </c>
      <c r="GW32" s="106">
        <v>12.2</v>
      </c>
      <c r="GX32" s="61">
        <v>0</v>
      </c>
      <c r="GY32" s="106">
        <v>22</v>
      </c>
      <c r="GZ32" s="61">
        <v>0</v>
      </c>
      <c r="HA32" s="745">
        <v>23</v>
      </c>
      <c r="HB32" s="133">
        <v>12</v>
      </c>
      <c r="HC32" s="133">
        <v>0.54</v>
      </c>
      <c r="HD32" s="144">
        <v>1</v>
      </c>
      <c r="HE32" s="236">
        <v>68.804316</v>
      </c>
      <c r="HF32" s="236">
        <v>72.244530999999995</v>
      </c>
      <c r="HG32" s="144">
        <v>45.025660999999999</v>
      </c>
      <c r="HH32" s="236">
        <v>80.266773999999998</v>
      </c>
      <c r="HI32" s="125">
        <v>50.025441000000001</v>
      </c>
      <c r="HJ32" s="236">
        <v>22.792819999999999</v>
      </c>
      <c r="HK32" s="144">
        <v>14.205391000000001</v>
      </c>
      <c r="HL32" s="236">
        <v>57.473953999999999</v>
      </c>
      <c r="HM32" s="144">
        <v>35.820050999999999</v>
      </c>
      <c r="HN32" s="236">
        <v>71.603667999999999</v>
      </c>
      <c r="HO32" s="144">
        <v>3.2760150000000001</v>
      </c>
      <c r="HP32" s="144">
        <v>2.0417429999999999</v>
      </c>
      <c r="HQ32" s="236">
        <v>83.247512999999998</v>
      </c>
      <c r="HR32" s="144">
        <v>51.883156</v>
      </c>
      <c r="HS32" s="236">
        <v>26.329149999999998</v>
      </c>
      <c r="HT32" s="144">
        <v>16.409372000000001</v>
      </c>
      <c r="HU32" s="236">
        <v>56.918363999999997</v>
      </c>
      <c r="HV32" s="144">
        <v>35.473784000000002</v>
      </c>
      <c r="HW32" s="236">
        <v>68.372449000000003</v>
      </c>
      <c r="HX32" s="144">
        <v>0</v>
      </c>
      <c r="HY32" s="237">
        <v>0.90005524577330087</v>
      </c>
      <c r="HZ32" s="238">
        <v>20.5</v>
      </c>
      <c r="IA32" s="237">
        <v>5.0999999999999996</v>
      </c>
      <c r="IB32" s="237">
        <v>17.7</v>
      </c>
      <c r="IC32" s="237">
        <v>4.7</v>
      </c>
      <c r="ID32" s="237">
        <v>16.899999999999999</v>
      </c>
      <c r="IE32" s="237">
        <v>4.4000000000000004</v>
      </c>
      <c r="IF32" s="237">
        <v>59.573803921568626</v>
      </c>
      <c r="IG32" s="237">
        <v>38.862880120079225</v>
      </c>
      <c r="IH32" s="133"/>
      <c r="II32" s="161">
        <v>0.45</v>
      </c>
      <c r="IJ32" s="61">
        <v>1141</v>
      </c>
      <c r="IK32" s="61">
        <v>1155</v>
      </c>
      <c r="IL32" s="61">
        <v>1015</v>
      </c>
      <c r="IM32" s="61">
        <v>1165</v>
      </c>
      <c r="IN32" s="61">
        <v>1244</v>
      </c>
      <c r="IO32" s="61">
        <v>1199</v>
      </c>
      <c r="IP32" s="61"/>
      <c r="IQ32" s="106">
        <v>1153.1666666666667</v>
      </c>
      <c r="IR32" s="61">
        <v>1834</v>
      </c>
      <c r="IS32" s="61">
        <v>315</v>
      </c>
      <c r="IT32" s="61">
        <v>279</v>
      </c>
      <c r="IU32" s="61">
        <v>325</v>
      </c>
      <c r="IV32" s="61">
        <v>356</v>
      </c>
      <c r="IW32" s="61">
        <v>310</v>
      </c>
      <c r="IX32" s="61">
        <v>352</v>
      </c>
      <c r="IY32" s="61"/>
      <c r="IZ32" s="106">
        <v>322.83333333333331</v>
      </c>
      <c r="JA32" s="61">
        <v>214</v>
      </c>
      <c r="JB32" s="240">
        <v>29.719589187413902</v>
      </c>
      <c r="JC32" s="241">
        <v>0</v>
      </c>
      <c r="JD32" s="90">
        <v>1</v>
      </c>
      <c r="JE32" s="261">
        <v>0</v>
      </c>
      <c r="JF32" s="261">
        <v>0</v>
      </c>
      <c r="JG32" s="261"/>
      <c r="JH32" s="90">
        <v>0</v>
      </c>
      <c r="JI32" s="90"/>
      <c r="JJ32" s="90"/>
      <c r="JK32" s="90"/>
      <c r="JL32" s="61"/>
      <c r="JM32" s="283"/>
      <c r="JN32" s="243">
        <v>32</v>
      </c>
      <c r="JO32" s="244">
        <v>42234</v>
      </c>
      <c r="JP32" s="69">
        <v>43052</v>
      </c>
      <c r="JQ32" s="201">
        <v>0</v>
      </c>
      <c r="JR32" s="69">
        <v>43052</v>
      </c>
      <c r="JS32" s="245">
        <v>27</v>
      </c>
      <c r="JT32" s="243">
        <v>0</v>
      </c>
      <c r="JU32" s="69">
        <v>43052</v>
      </c>
      <c r="JV32" s="245">
        <v>27</v>
      </c>
      <c r="JW32" s="243">
        <v>0</v>
      </c>
      <c r="JX32" s="246">
        <v>43052</v>
      </c>
      <c r="JY32" s="245">
        <v>27</v>
      </c>
      <c r="JZ32" s="245">
        <v>26.89</v>
      </c>
      <c r="KA32" s="245">
        <v>818</v>
      </c>
      <c r="KB32" s="247"/>
      <c r="KC32" s="245"/>
      <c r="KD32" s="248"/>
      <c r="KE32" s="63">
        <v>0</v>
      </c>
      <c r="KF32" s="263">
        <v>1</v>
      </c>
      <c r="KG32" s="263" t="s">
        <v>390</v>
      </c>
      <c r="KH32" s="250">
        <v>76.599999999999994</v>
      </c>
      <c r="KI32" s="250">
        <v>32.1</v>
      </c>
      <c r="KJ32" s="250">
        <v>59</v>
      </c>
      <c r="KK32" s="251">
        <v>-23.2</v>
      </c>
      <c r="KL32" s="250">
        <v>-19.2</v>
      </c>
      <c r="KM32" s="250">
        <v>66.400000000000006</v>
      </c>
      <c r="KN32" s="250">
        <v>55.7</v>
      </c>
      <c r="KO32" s="250">
        <v>5.0999999999999996</v>
      </c>
      <c r="KP32" s="250"/>
      <c r="KQ32" s="250">
        <v>0</v>
      </c>
      <c r="KR32" s="92"/>
      <c r="KS32" s="93">
        <v>0.51807228915662651</v>
      </c>
      <c r="KT32" s="264">
        <v>65</v>
      </c>
      <c r="KU32" s="265">
        <v>50.6</v>
      </c>
      <c r="KV32" s="264">
        <v>-24.58</v>
      </c>
      <c r="KW32" s="265">
        <v>-33</v>
      </c>
      <c r="KX32" s="265">
        <v>-28.9</v>
      </c>
      <c r="KY32" s="265">
        <v>295</v>
      </c>
      <c r="KZ32" s="265">
        <v>-23.7</v>
      </c>
      <c r="LA32" s="265">
        <v>-20</v>
      </c>
      <c r="LB32" s="265">
        <v>354</v>
      </c>
      <c r="LC32" s="265">
        <v>-28</v>
      </c>
      <c r="LD32" s="265">
        <v>-24.4</v>
      </c>
      <c r="LE32" s="265">
        <v>354</v>
      </c>
      <c r="LF32" s="118">
        <v>42360</v>
      </c>
      <c r="LG32" s="454">
        <v>0</v>
      </c>
      <c r="LH32" s="454"/>
      <c r="LI32" s="455">
        <v>65</v>
      </c>
      <c r="LJ32" s="455">
        <v>51.78</v>
      </c>
      <c r="LK32" s="455">
        <v>-26.19</v>
      </c>
      <c r="LL32" s="455">
        <v>-29.9</v>
      </c>
      <c r="LM32" s="455">
        <v>-28.6</v>
      </c>
      <c r="LN32" s="455">
        <v>324</v>
      </c>
      <c r="LO32" s="455">
        <v>-21.2</v>
      </c>
      <c r="LP32" s="455">
        <v>-20.100000000000001</v>
      </c>
      <c r="LQ32" s="455">
        <v>339</v>
      </c>
      <c r="LR32" s="455">
        <v>-25.5</v>
      </c>
      <c r="LS32" s="455">
        <v>-24.3</v>
      </c>
      <c r="LT32" s="455">
        <v>339</v>
      </c>
      <c r="LU32" s="500">
        <v>47.37</v>
      </c>
      <c r="LV32" s="693">
        <v>-24.1</v>
      </c>
      <c r="LW32" s="500"/>
      <c r="LX32" s="500"/>
      <c r="LY32" s="500">
        <v>-22.5</v>
      </c>
      <c r="LZ32" s="500">
        <v>2</v>
      </c>
      <c r="MA32" s="690">
        <v>61</v>
      </c>
      <c r="MB32" s="455">
        <v>61</v>
      </c>
      <c r="MD32" s="253"/>
      <c r="ME32" s="274"/>
      <c r="MF32" s="581">
        <v>32</v>
      </c>
      <c r="MG32" s="135">
        <v>42221</v>
      </c>
      <c r="MJ32" s="584">
        <v>39.962499999999999</v>
      </c>
      <c r="MR32" s="135"/>
      <c r="MS32" s="585"/>
      <c r="MT32" s="585"/>
      <c r="MU32" s="133">
        <v>0</v>
      </c>
      <c r="MV32" s="585"/>
      <c r="MW32" s="585"/>
      <c r="MX32" s="585"/>
      <c r="MY32" s="585"/>
      <c r="MZ32" s="585"/>
      <c r="NA32" s="238">
        <v>733.5</v>
      </c>
      <c r="NB32" s="585"/>
      <c r="NC32" s="238">
        <v>3</v>
      </c>
      <c r="NE32" s="876" t="s">
        <v>64</v>
      </c>
      <c r="NF32" s="877" t="s">
        <v>64</v>
      </c>
      <c r="NG32" s="877" t="s">
        <v>64</v>
      </c>
      <c r="NH32" s="877" t="s">
        <v>64</v>
      </c>
      <c r="NI32" s="877" t="s">
        <v>64</v>
      </c>
      <c r="NJ32" s="877" t="s">
        <v>64</v>
      </c>
      <c r="NK32" s="877" t="s">
        <v>64</v>
      </c>
      <c r="NL32" s="877" t="s">
        <v>64</v>
      </c>
      <c r="NM32" s="877" t="s">
        <v>64</v>
      </c>
      <c r="NN32" s="877" t="s">
        <v>64</v>
      </c>
      <c r="NO32" s="877" t="s">
        <v>64</v>
      </c>
      <c r="NP32" s="877" t="s">
        <v>64</v>
      </c>
      <c r="NQ32" s="877" t="s">
        <v>64</v>
      </c>
      <c r="NR32" s="877" t="s">
        <v>64</v>
      </c>
      <c r="NS32" s="877" t="s">
        <v>64</v>
      </c>
      <c r="NT32" s="877" t="s">
        <v>64</v>
      </c>
      <c r="NU32" s="877" t="s">
        <v>64</v>
      </c>
      <c r="NV32" s="877" t="s">
        <v>64</v>
      </c>
      <c r="NW32" s="877" t="s">
        <v>64</v>
      </c>
      <c r="NX32" s="877" t="s">
        <v>64</v>
      </c>
      <c r="NY32" s="877" t="s">
        <v>64</v>
      </c>
      <c r="NZ32" s="877" t="s">
        <v>64</v>
      </c>
      <c r="OA32" s="877" t="s">
        <v>64</v>
      </c>
      <c r="OB32" s="877" t="s">
        <v>64</v>
      </c>
      <c r="OC32" s="877" t="s">
        <v>64</v>
      </c>
      <c r="OD32" s="877" t="s">
        <v>64</v>
      </c>
      <c r="OE32" s="877" t="s">
        <v>64</v>
      </c>
      <c r="OF32" s="877" t="s">
        <v>64</v>
      </c>
      <c r="OG32" s="877" t="s">
        <v>64</v>
      </c>
      <c r="OH32" s="877" t="s">
        <v>64</v>
      </c>
      <c r="OI32" s="877" t="s">
        <v>64</v>
      </c>
      <c r="OJ32" s="877" t="s">
        <v>64</v>
      </c>
      <c r="OK32" s="877" t="s">
        <v>64</v>
      </c>
      <c r="OL32" s="877" t="s">
        <v>64</v>
      </c>
      <c r="OM32" s="877" t="s">
        <v>64</v>
      </c>
    </row>
    <row r="33" spans="1:403" s="221" customFormat="1" x14ac:dyDescent="0.25">
      <c r="A33" s="455">
        <v>32</v>
      </c>
      <c r="B33" s="221">
        <v>0</v>
      </c>
      <c r="C33" s="221">
        <v>0</v>
      </c>
      <c r="D33" s="308">
        <v>1</v>
      </c>
      <c r="E33" s="267">
        <v>33</v>
      </c>
      <c r="F33" s="896">
        <v>33</v>
      </c>
      <c r="G33" s="61">
        <v>33</v>
      </c>
      <c r="H33" s="898"/>
      <c r="I33" s="232" t="s">
        <v>561</v>
      </c>
      <c r="J33" s="639" t="s">
        <v>562</v>
      </c>
      <c r="K33" s="284">
        <v>16978</v>
      </c>
      <c r="L33" s="256">
        <v>69</v>
      </c>
      <c r="M33" s="342">
        <v>53</v>
      </c>
      <c r="N33" s="342">
        <v>155</v>
      </c>
      <c r="O33" s="342">
        <v>22.060353798126947</v>
      </c>
      <c r="P33" s="210">
        <v>1.5037444913785272</v>
      </c>
      <c r="Q33" s="208">
        <v>1</v>
      </c>
      <c r="R33" s="61">
        <v>160</v>
      </c>
      <c r="S33" s="61">
        <v>65</v>
      </c>
      <c r="T33" s="61">
        <v>0</v>
      </c>
      <c r="U33" s="62">
        <v>2</v>
      </c>
      <c r="V33" s="325">
        <v>0</v>
      </c>
      <c r="W33" s="325"/>
      <c r="X33" s="325">
        <v>1</v>
      </c>
      <c r="Y33" s="335">
        <v>0</v>
      </c>
      <c r="Z33" s="325">
        <v>0</v>
      </c>
      <c r="AA33" s="325">
        <v>0</v>
      </c>
      <c r="AB33" s="329">
        <v>0</v>
      </c>
      <c r="AC33" s="328">
        <v>0</v>
      </c>
      <c r="AD33" s="61"/>
      <c r="AE33" s="61"/>
      <c r="AF33" s="61"/>
      <c r="AG33" s="592">
        <v>78</v>
      </c>
      <c r="AH33" s="602">
        <v>0.71</v>
      </c>
      <c r="AI33" s="603">
        <v>82</v>
      </c>
      <c r="AJ33" s="603">
        <v>1</v>
      </c>
      <c r="AK33" s="602">
        <v>13.2</v>
      </c>
      <c r="AL33" s="603">
        <v>41</v>
      </c>
      <c r="AM33" s="603"/>
      <c r="AN33" s="605">
        <v>419.9</v>
      </c>
      <c r="AO33" s="214">
        <v>6.0400165876901477</v>
      </c>
      <c r="AP33" s="212"/>
      <c r="AQ33" s="212"/>
      <c r="AR33" s="212"/>
      <c r="AS33" s="212"/>
      <c r="AT33" s="215">
        <v>1.93</v>
      </c>
      <c r="AU33" s="212">
        <v>86</v>
      </c>
      <c r="AV33" s="556">
        <v>42278</v>
      </c>
      <c r="AW33" s="557">
        <v>42340</v>
      </c>
      <c r="AX33" s="211">
        <v>0.71</v>
      </c>
      <c r="AY33" s="211">
        <v>30</v>
      </c>
      <c r="AZ33" s="211"/>
      <c r="BA33" s="602">
        <v>137</v>
      </c>
      <c r="BB33" s="558">
        <v>42304</v>
      </c>
      <c r="BC33" s="65">
        <v>39.81</v>
      </c>
      <c r="BD33" s="217"/>
      <c r="BE33" s="66">
        <v>39.81</v>
      </c>
      <c r="BF33" s="218">
        <v>69.617496493281138</v>
      </c>
      <c r="BG33" s="66">
        <v>80.709999999999994</v>
      </c>
      <c r="BH33" s="68">
        <v>1.599992177584098</v>
      </c>
      <c r="BI33" s="219">
        <v>1.599992177584098</v>
      </c>
      <c r="BJ33" s="219">
        <v>1.8427184016155695</v>
      </c>
      <c r="BK33" s="219">
        <v>1.9069273473089559</v>
      </c>
      <c r="BL33" s="66">
        <v>2.59</v>
      </c>
      <c r="BM33" s="66">
        <v>0.64</v>
      </c>
      <c r="BN33" s="66">
        <v>56</v>
      </c>
      <c r="BO33" s="66">
        <v>1</v>
      </c>
      <c r="BP33" s="571">
        <v>269.8</v>
      </c>
      <c r="BQ33" s="66">
        <v>23</v>
      </c>
      <c r="BR33" s="66">
        <v>89</v>
      </c>
      <c r="BS33" s="66">
        <v>4</v>
      </c>
      <c r="BT33" s="66">
        <v>39</v>
      </c>
      <c r="BU33" s="61" t="s">
        <v>563</v>
      </c>
      <c r="BV33" s="61"/>
      <c r="BW33" s="61">
        <v>0</v>
      </c>
      <c r="BX33" s="61">
        <v>1</v>
      </c>
      <c r="BY33" s="61"/>
      <c r="BZ33" s="61">
        <v>0</v>
      </c>
      <c r="CA33" s="61"/>
      <c r="CB33" s="61"/>
      <c r="CC33" s="61"/>
      <c r="CD33" s="208">
        <v>0</v>
      </c>
      <c r="CE33" s="220">
        <v>0</v>
      </c>
      <c r="CF33" s="220">
        <v>0</v>
      </c>
      <c r="CG33" s="220">
        <v>1</v>
      </c>
      <c r="CH33" s="220">
        <v>0</v>
      </c>
      <c r="CI33" s="220">
        <v>1</v>
      </c>
      <c r="CJ33" s="220">
        <v>0</v>
      </c>
      <c r="CK33" s="114">
        <v>0</v>
      </c>
      <c r="CL33" s="114">
        <v>0</v>
      </c>
      <c r="CM33" s="114">
        <v>0</v>
      </c>
      <c r="CN33" s="114">
        <v>0</v>
      </c>
      <c r="CO33" s="114">
        <v>1</v>
      </c>
      <c r="CP33" s="114">
        <v>1</v>
      </c>
      <c r="CQ33" s="326">
        <v>1</v>
      </c>
      <c r="CR33" s="326">
        <v>0</v>
      </c>
      <c r="CS33" s="326">
        <v>0</v>
      </c>
      <c r="CT33" s="326">
        <v>0</v>
      </c>
      <c r="CU33" s="326">
        <v>0</v>
      </c>
      <c r="CV33" s="326">
        <v>0</v>
      </c>
      <c r="CW33" s="299"/>
      <c r="CX33" s="299"/>
      <c r="CY33" s="299"/>
      <c r="CZ33" s="299"/>
      <c r="DF33" s="61">
        <v>0</v>
      </c>
      <c r="DG33" s="90">
        <v>0</v>
      </c>
      <c r="DH33" s="61"/>
      <c r="DI33" s="61"/>
      <c r="DJ33" s="61"/>
      <c r="DK33" s="90">
        <v>1</v>
      </c>
      <c r="DL33" s="90">
        <v>0</v>
      </c>
      <c r="DM33" s="90">
        <v>1</v>
      </c>
      <c r="DN33" s="61" t="s">
        <v>253</v>
      </c>
      <c r="DO33" s="254">
        <v>0</v>
      </c>
      <c r="DP33" s="208">
        <v>0</v>
      </c>
      <c r="DQ33" s="208">
        <v>0</v>
      </c>
      <c r="DR33" s="208">
        <v>0</v>
      </c>
      <c r="DS33" s="208">
        <v>0</v>
      </c>
      <c r="DT33" s="212">
        <v>0</v>
      </c>
      <c r="DU33" s="208">
        <v>0</v>
      </c>
      <c r="DV33" s="208">
        <v>0</v>
      </c>
      <c r="DW33" s="208">
        <v>0</v>
      </c>
      <c r="DX33" s="208">
        <v>1</v>
      </c>
      <c r="DY33" s="208">
        <v>0</v>
      </c>
      <c r="DZ33" s="206">
        <v>0</v>
      </c>
      <c r="EC33" s="223">
        <v>0</v>
      </c>
      <c r="ED33" s="223"/>
      <c r="EE33" s="223"/>
      <c r="EF33" s="223"/>
      <c r="EH33" s="258">
        <v>42332</v>
      </c>
      <c r="EI33" s="133">
        <v>2.1</v>
      </c>
      <c r="EJ33" s="225">
        <v>117</v>
      </c>
      <c r="EK33" s="225">
        <v>74</v>
      </c>
      <c r="EL33" s="225">
        <v>124</v>
      </c>
      <c r="EM33" s="225">
        <v>106</v>
      </c>
      <c r="EN33" s="225">
        <v>55</v>
      </c>
      <c r="EO33" s="133" t="s">
        <v>482</v>
      </c>
      <c r="EP33" s="259">
        <v>33</v>
      </c>
      <c r="EQ33" s="135">
        <v>42278</v>
      </c>
      <c r="ER33" s="136" t="s">
        <v>415</v>
      </c>
      <c r="ES33" s="61">
        <v>160</v>
      </c>
      <c r="ET33" s="61">
        <v>65</v>
      </c>
      <c r="EU33" s="61">
        <v>65</v>
      </c>
      <c r="EV33" s="61">
        <v>0</v>
      </c>
      <c r="EW33" s="61"/>
      <c r="EX33" s="61">
        <v>12</v>
      </c>
      <c r="EY33" s="61">
        <v>7</v>
      </c>
      <c r="EZ33" s="61">
        <v>43</v>
      </c>
      <c r="FA33" s="61">
        <v>24</v>
      </c>
      <c r="FB33" s="61">
        <v>15</v>
      </c>
      <c r="FC33" s="61">
        <v>18</v>
      </c>
      <c r="FD33" s="61">
        <v>36</v>
      </c>
      <c r="FE33" s="61">
        <v>19</v>
      </c>
      <c r="FF33" s="133">
        <v>26</v>
      </c>
      <c r="FG33" s="133">
        <v>130</v>
      </c>
      <c r="FH33" s="309"/>
      <c r="FI33" s="91">
        <v>130</v>
      </c>
      <c r="FJ33" s="91"/>
      <c r="FK33" s="227">
        <v>38.75</v>
      </c>
      <c r="FL33" s="227">
        <v>25.769005454162446</v>
      </c>
      <c r="FM33" s="228">
        <v>95.949999999999989</v>
      </c>
      <c r="FN33" s="228">
        <v>22.549999999999997</v>
      </c>
      <c r="FO33" s="228">
        <v>63.807382537468037</v>
      </c>
      <c r="FP33" s="228">
        <v>14.995898657841629</v>
      </c>
      <c r="FQ33" s="228">
        <v>76.498176133402822</v>
      </c>
      <c r="FR33" s="228"/>
      <c r="FS33" s="193">
        <v>0</v>
      </c>
      <c r="FT33" s="230">
        <v>68</v>
      </c>
      <c r="FU33" s="230">
        <v>79.400000000000006</v>
      </c>
      <c r="FV33" s="230">
        <v>200</v>
      </c>
      <c r="FW33" s="229">
        <v>5.4</v>
      </c>
      <c r="FX33" s="229">
        <v>4.8</v>
      </c>
      <c r="FY33" s="229">
        <v>12.592592592592592</v>
      </c>
      <c r="FZ33" s="229">
        <v>0.85642317380352639</v>
      </c>
      <c r="GA33" s="133">
        <v>56.5</v>
      </c>
      <c r="GB33" s="129">
        <v>18.2</v>
      </c>
      <c r="GC33" s="238">
        <v>17.600000000000001</v>
      </c>
      <c r="GD33" s="238">
        <v>10</v>
      </c>
      <c r="GE33" s="238">
        <v>209.6</v>
      </c>
      <c r="GF33" s="238">
        <v>146.9</v>
      </c>
      <c r="GG33" s="238">
        <v>45</v>
      </c>
      <c r="GH33" s="133">
        <v>1</v>
      </c>
      <c r="GI33" s="133">
        <v>1</v>
      </c>
      <c r="GJ33" s="133">
        <v>1</v>
      </c>
      <c r="GK33" s="133">
        <v>1</v>
      </c>
      <c r="GL33" s="231">
        <v>32</v>
      </c>
      <c r="GM33" s="133">
        <v>0</v>
      </c>
      <c r="GN33" s="133">
        <v>0</v>
      </c>
      <c r="GO33" s="133">
        <v>0</v>
      </c>
      <c r="GP33" s="133">
        <v>0</v>
      </c>
      <c r="GQ33" s="61">
        <v>49.5</v>
      </c>
      <c r="GR33" s="106">
        <v>32.917826322091386</v>
      </c>
      <c r="GS33" s="111">
        <v>0.55681818181818177</v>
      </c>
      <c r="GT33" s="61">
        <v>0</v>
      </c>
      <c r="GU33" s="111">
        <v>0.58620689655172409</v>
      </c>
      <c r="GV33" s="62">
        <v>1</v>
      </c>
      <c r="GW33" s="106">
        <v>14.5</v>
      </c>
      <c r="GX33" s="61">
        <v>0</v>
      </c>
      <c r="GY33" s="106">
        <v>25</v>
      </c>
      <c r="GZ33" s="61">
        <v>0</v>
      </c>
      <c r="HA33" s="745">
        <v>37</v>
      </c>
      <c r="HB33" s="133">
        <v>0</v>
      </c>
      <c r="HC33" s="133">
        <v>0.64</v>
      </c>
      <c r="HD33" s="144">
        <v>1</v>
      </c>
      <c r="HE33" s="236">
        <v>87.636590999999996</v>
      </c>
      <c r="HF33" s="236">
        <v>92.018420000000006</v>
      </c>
      <c r="HG33" s="144">
        <v>59.711618999999999</v>
      </c>
      <c r="HH33" s="236">
        <v>120.789114</v>
      </c>
      <c r="HI33" s="125">
        <v>78.381192999999996</v>
      </c>
      <c r="HJ33" s="236">
        <v>28.648855000000001</v>
      </c>
      <c r="HK33" s="144">
        <v>18.590512</v>
      </c>
      <c r="HL33" s="236">
        <v>92.140259</v>
      </c>
      <c r="HM33" s="144">
        <v>59.790681999999997</v>
      </c>
      <c r="HN33" s="236">
        <v>76.281923000000006</v>
      </c>
      <c r="HO33" s="144">
        <v>5.8969769999999997</v>
      </c>
      <c r="HP33" s="144">
        <v>3.8266040000000001</v>
      </c>
      <c r="HQ33" s="236">
        <v>115.521216</v>
      </c>
      <c r="HR33" s="144">
        <v>74.962805000000003</v>
      </c>
      <c r="HS33" s="236">
        <v>37.272288000000003</v>
      </c>
      <c r="HT33" s="144">
        <v>24.186337999999999</v>
      </c>
      <c r="HU33" s="236">
        <v>78.248929000000004</v>
      </c>
      <c r="HV33" s="144">
        <v>50.776465999999999</v>
      </c>
      <c r="HW33" s="236">
        <v>67.735547999999994</v>
      </c>
      <c r="HX33" s="144">
        <v>0</v>
      </c>
      <c r="HY33" s="237">
        <v>0.76181053865499837</v>
      </c>
      <c r="HZ33" s="238">
        <v>29.5</v>
      </c>
      <c r="IA33" s="237">
        <v>6.2</v>
      </c>
      <c r="IB33" s="237">
        <v>24.8</v>
      </c>
      <c r="IC33" s="237">
        <v>6.3</v>
      </c>
      <c r="ID33" s="237">
        <v>22.7</v>
      </c>
      <c r="IE33" s="237">
        <v>5.7</v>
      </c>
      <c r="IF33" s="237">
        <v>98.805333333333323</v>
      </c>
      <c r="IG33" s="237">
        <v>65.706198027535606</v>
      </c>
      <c r="IH33" s="133"/>
      <c r="II33" s="161">
        <v>0.39</v>
      </c>
      <c r="IJ33" s="161">
        <v>1076</v>
      </c>
      <c r="IK33" s="161">
        <v>1160</v>
      </c>
      <c r="IL33" s="161">
        <v>1201</v>
      </c>
      <c r="IM33" s="161">
        <v>1246</v>
      </c>
      <c r="IN33" s="161">
        <v>1277</v>
      </c>
      <c r="IO33" s="161">
        <v>1211</v>
      </c>
      <c r="IP33" s="161"/>
      <c r="IQ33" s="106">
        <v>1195.1666666666667</v>
      </c>
      <c r="IR33" s="161">
        <v>1856</v>
      </c>
      <c r="IS33" s="161">
        <v>350</v>
      </c>
      <c r="IT33" s="161">
        <v>335</v>
      </c>
      <c r="IU33" s="161">
        <v>324</v>
      </c>
      <c r="IV33" s="161">
        <v>296</v>
      </c>
      <c r="IW33" s="161">
        <v>238</v>
      </c>
      <c r="IX33" s="161">
        <v>285</v>
      </c>
      <c r="IY33" s="161"/>
      <c r="IZ33" s="106">
        <v>304.66666666666669</v>
      </c>
      <c r="JA33" s="161">
        <v>208</v>
      </c>
      <c r="JB33" s="240">
        <v>34.945756396604757</v>
      </c>
      <c r="JC33" s="241">
        <v>1</v>
      </c>
      <c r="JD33" s="90">
        <v>1</v>
      </c>
      <c r="JE33" s="261">
        <v>0</v>
      </c>
      <c r="JF33" s="261">
        <v>0</v>
      </c>
      <c r="JG33" s="261"/>
      <c r="JH33" s="90">
        <v>0</v>
      </c>
      <c r="JI33" s="90">
        <v>0</v>
      </c>
      <c r="JJ33" s="90">
        <v>0</v>
      </c>
      <c r="JK33" s="90">
        <v>1</v>
      </c>
      <c r="JL33" s="61" t="s">
        <v>253</v>
      </c>
      <c r="JM33" s="283"/>
      <c r="JN33" s="198">
        <v>33</v>
      </c>
      <c r="JO33" s="244">
        <v>42278</v>
      </c>
      <c r="JP33" s="69">
        <v>43423</v>
      </c>
      <c r="JQ33" s="201">
        <v>0</v>
      </c>
      <c r="JR33" s="69">
        <v>43423</v>
      </c>
      <c r="JS33" s="245">
        <v>37</v>
      </c>
      <c r="JT33" s="243">
        <v>0</v>
      </c>
      <c r="JU33" s="69">
        <v>43423</v>
      </c>
      <c r="JV33" s="245">
        <v>37</v>
      </c>
      <c r="JW33" s="243">
        <v>0</v>
      </c>
      <c r="JX33" s="246">
        <v>43423</v>
      </c>
      <c r="JY33" s="245">
        <v>37</v>
      </c>
      <c r="JZ33" s="245">
        <v>37</v>
      </c>
      <c r="KA33" s="245">
        <v>1145</v>
      </c>
      <c r="KB33" s="247"/>
      <c r="KC33" s="245"/>
      <c r="KD33" s="248"/>
      <c r="KE33" s="63">
        <v>0</v>
      </c>
      <c r="KF33" s="263">
        <v>1</v>
      </c>
      <c r="KG33" s="263" t="s">
        <v>390</v>
      </c>
      <c r="KH33" s="250">
        <v>97.4</v>
      </c>
      <c r="KI33" s="250">
        <v>37.1</v>
      </c>
      <c r="KJ33" s="250">
        <v>62.1</v>
      </c>
      <c r="KK33" s="251">
        <v>-23.5</v>
      </c>
      <c r="KL33" s="250">
        <v>-18.8</v>
      </c>
      <c r="KM33" s="250">
        <v>89.7</v>
      </c>
      <c r="KN33" s="250">
        <v>49.1</v>
      </c>
      <c r="KO33" s="250">
        <v>6.3</v>
      </c>
      <c r="KP33" s="250"/>
      <c r="KQ33" s="250">
        <v>0</v>
      </c>
      <c r="KR33" s="92"/>
      <c r="KS33" s="93">
        <v>0.55681818181818177</v>
      </c>
      <c r="KT33" s="264">
        <v>63</v>
      </c>
      <c r="KU33" s="265">
        <v>51.8</v>
      </c>
      <c r="KV33" s="264">
        <v>-24.47</v>
      </c>
      <c r="KW33" s="265">
        <v>-31.2</v>
      </c>
      <c r="KX33" s="265">
        <v>-30.9</v>
      </c>
      <c r="KY33" s="265">
        <v>343</v>
      </c>
      <c r="KZ33" s="265">
        <v>-29.6</v>
      </c>
      <c r="LA33" s="265">
        <v>-27.1</v>
      </c>
      <c r="LB33" s="265">
        <v>294</v>
      </c>
      <c r="LC33" s="265">
        <v>-30</v>
      </c>
      <c r="LD33" s="265">
        <v>-29</v>
      </c>
      <c r="LE33" s="265">
        <v>310</v>
      </c>
      <c r="LF33" s="118">
        <v>42278</v>
      </c>
      <c r="LG33" s="454">
        <v>0</v>
      </c>
      <c r="LH33" s="454"/>
      <c r="LI33" s="455">
        <v>63</v>
      </c>
      <c r="LJ33" s="455">
        <v>55.77</v>
      </c>
      <c r="LK33" s="455">
        <v>-29.74</v>
      </c>
      <c r="LL33" s="455">
        <v>-35.9</v>
      </c>
      <c r="LM33" s="455">
        <v>-35.9</v>
      </c>
      <c r="LN33" s="455">
        <v>391</v>
      </c>
      <c r="LO33" s="455">
        <v>-32.9</v>
      </c>
      <c r="LP33" s="455">
        <v>-31.5</v>
      </c>
      <c r="LQ33" s="455">
        <v>375</v>
      </c>
      <c r="LR33" s="455">
        <v>-34.200000000000003</v>
      </c>
      <c r="LS33" s="455">
        <v>-33.700000000000003</v>
      </c>
      <c r="LT33" s="455">
        <v>391</v>
      </c>
      <c r="LU33" s="500">
        <v>49.19</v>
      </c>
      <c r="LV33" s="693">
        <v>-24.16</v>
      </c>
      <c r="LW33" s="500"/>
      <c r="LX33" s="500"/>
      <c r="LY33" s="500">
        <v>-24.1</v>
      </c>
      <c r="LZ33" s="500">
        <v>1</v>
      </c>
      <c r="MA33" s="690">
        <v>67.735547999999994</v>
      </c>
      <c r="MB33" s="455"/>
      <c r="MD33" s="253">
        <v>39</v>
      </c>
      <c r="ME33" s="274"/>
      <c r="MF33" s="581">
        <v>33</v>
      </c>
      <c r="MG33" s="135">
        <v>42340</v>
      </c>
      <c r="MJ33" s="584">
        <v>35.724499999999999</v>
      </c>
      <c r="MR33" s="135"/>
      <c r="MS33" s="585"/>
      <c r="MT33" s="585"/>
      <c r="MU33" s="133">
        <v>0</v>
      </c>
      <c r="MV33" s="585"/>
      <c r="MW33" s="585"/>
      <c r="MX33" s="585"/>
      <c r="MY33" s="585"/>
      <c r="MZ33" s="585"/>
      <c r="NA33" s="238">
        <v>419.9</v>
      </c>
      <c r="NB33" s="133">
        <v>39</v>
      </c>
      <c r="NC33" s="238">
        <v>4</v>
      </c>
      <c r="NE33" s="876" t="s">
        <v>64</v>
      </c>
      <c r="NF33" s="877" t="s">
        <v>64</v>
      </c>
      <c r="NG33" s="877" t="s">
        <v>64</v>
      </c>
      <c r="NH33" s="877" t="s">
        <v>64</v>
      </c>
      <c r="NI33" s="877" t="s">
        <v>64</v>
      </c>
      <c r="NJ33" s="877" t="s">
        <v>64</v>
      </c>
      <c r="NK33" s="877" t="s">
        <v>64</v>
      </c>
      <c r="NL33" s="877" t="s">
        <v>64</v>
      </c>
      <c r="NM33" s="877" t="s">
        <v>64</v>
      </c>
      <c r="NN33" s="877" t="s">
        <v>64</v>
      </c>
      <c r="NO33" s="877" t="s">
        <v>64</v>
      </c>
      <c r="NP33" s="877" t="s">
        <v>64</v>
      </c>
      <c r="NQ33" s="877" t="s">
        <v>64</v>
      </c>
      <c r="NR33" s="877" t="s">
        <v>64</v>
      </c>
      <c r="NS33" s="877" t="s">
        <v>64</v>
      </c>
      <c r="NT33" s="877" t="s">
        <v>64</v>
      </c>
      <c r="NU33" s="877" t="s">
        <v>64</v>
      </c>
      <c r="NV33" s="877" t="s">
        <v>64</v>
      </c>
      <c r="NW33" s="877" t="s">
        <v>64</v>
      </c>
      <c r="NX33" s="877" t="s">
        <v>64</v>
      </c>
      <c r="NY33" s="877" t="s">
        <v>64</v>
      </c>
      <c r="NZ33" s="877" t="s">
        <v>64</v>
      </c>
      <c r="OA33" s="877" t="s">
        <v>64</v>
      </c>
      <c r="OB33" s="877" t="s">
        <v>64</v>
      </c>
      <c r="OC33" s="877" t="s">
        <v>64</v>
      </c>
      <c r="OD33" s="877" t="s">
        <v>64</v>
      </c>
      <c r="OE33" s="877" t="s">
        <v>64</v>
      </c>
      <c r="OF33" s="877" t="s">
        <v>64</v>
      </c>
      <c r="OG33" s="877" t="s">
        <v>64</v>
      </c>
      <c r="OH33" s="877" t="s">
        <v>64</v>
      </c>
      <c r="OI33" s="877" t="s">
        <v>64</v>
      </c>
      <c r="OJ33" s="877" t="s">
        <v>64</v>
      </c>
      <c r="OK33" s="877" t="s">
        <v>64</v>
      </c>
      <c r="OL33" s="877" t="s">
        <v>64</v>
      </c>
      <c r="OM33" s="877" t="s">
        <v>64</v>
      </c>
    </row>
    <row r="34" spans="1:403" s="221" customFormat="1" x14ac:dyDescent="0.25">
      <c r="A34" s="455">
        <v>33</v>
      </c>
      <c r="B34" s="274">
        <v>0</v>
      </c>
      <c r="C34" s="221">
        <v>1</v>
      </c>
      <c r="D34" s="308">
        <v>2</v>
      </c>
      <c r="E34" s="267">
        <v>34</v>
      </c>
      <c r="F34" s="896">
        <v>34</v>
      </c>
      <c r="G34" s="61">
        <v>34</v>
      </c>
      <c r="H34" s="898"/>
      <c r="I34" s="167" t="s">
        <v>561</v>
      </c>
      <c r="J34" s="639" t="s">
        <v>564</v>
      </c>
      <c r="K34" s="284">
        <v>11361</v>
      </c>
      <c r="L34" s="256">
        <v>84</v>
      </c>
      <c r="M34" s="342">
        <v>46</v>
      </c>
      <c r="N34" s="342">
        <v>165</v>
      </c>
      <c r="O34" s="342">
        <v>16.896235078053262</v>
      </c>
      <c r="P34" s="210">
        <v>1.4815430027498608</v>
      </c>
      <c r="Q34" s="208">
        <v>1</v>
      </c>
      <c r="R34" s="61">
        <v>120</v>
      </c>
      <c r="S34" s="61">
        <v>60</v>
      </c>
      <c r="T34" s="61">
        <v>1</v>
      </c>
      <c r="U34" s="62">
        <v>2</v>
      </c>
      <c r="V34" s="331">
        <v>0</v>
      </c>
      <c r="W34" s="331"/>
      <c r="X34" s="114">
        <v>1</v>
      </c>
      <c r="Y34" s="335">
        <v>0</v>
      </c>
      <c r="Z34" s="114">
        <v>1</v>
      </c>
      <c r="AA34" s="114">
        <v>0</v>
      </c>
      <c r="AB34" s="329">
        <v>0</v>
      </c>
      <c r="AC34" s="328">
        <v>0</v>
      </c>
      <c r="AD34" s="61"/>
      <c r="AE34" s="61"/>
      <c r="AF34" s="61"/>
      <c r="AG34" s="592">
        <v>81</v>
      </c>
      <c r="AH34" s="602">
        <v>1.1000000000000001</v>
      </c>
      <c r="AI34" s="603">
        <v>47</v>
      </c>
      <c r="AJ34" s="603">
        <v>0</v>
      </c>
      <c r="AK34" s="608">
        <v>12.4</v>
      </c>
      <c r="AL34" s="608">
        <v>37</v>
      </c>
      <c r="AM34" s="608"/>
      <c r="AN34" s="609">
        <v>3548</v>
      </c>
      <c r="AO34" s="214">
        <v>8.17413934342947</v>
      </c>
      <c r="AP34" s="211">
        <v>137</v>
      </c>
      <c r="AQ34" s="212">
        <v>70</v>
      </c>
      <c r="AR34" s="212">
        <v>50</v>
      </c>
      <c r="AS34" s="212">
        <v>74</v>
      </c>
      <c r="AT34" s="215">
        <v>2.74</v>
      </c>
      <c r="AU34" s="212">
        <v>152</v>
      </c>
      <c r="AV34" s="556">
        <v>42199</v>
      </c>
      <c r="AW34" s="557">
        <v>42177</v>
      </c>
      <c r="AX34" s="211">
        <v>1.1000000000000001</v>
      </c>
      <c r="AY34" s="211">
        <v>70</v>
      </c>
      <c r="AZ34" s="211">
        <v>7.9</v>
      </c>
      <c r="BA34" s="602">
        <v>138</v>
      </c>
      <c r="BB34" s="558">
        <v>42199</v>
      </c>
      <c r="BC34" s="65">
        <v>36.340000000000003</v>
      </c>
      <c r="BD34" s="217">
        <v>303</v>
      </c>
      <c r="BE34" s="66">
        <v>36.340000000000003</v>
      </c>
      <c r="BF34" s="218">
        <v>335.7770398861104</v>
      </c>
      <c r="BG34" s="66">
        <v>166.6</v>
      </c>
      <c r="BH34" s="68">
        <v>1.5603849229720155</v>
      </c>
      <c r="BI34" s="219">
        <v>1.5603849229720155</v>
      </c>
      <c r="BJ34" s="219">
        <v>2.5260509961746402</v>
      </c>
      <c r="BK34" s="219">
        <v>2.2216749970707688</v>
      </c>
      <c r="BL34" s="66">
        <v>2.75</v>
      </c>
      <c r="BM34" s="66">
        <v>1.19</v>
      </c>
      <c r="BN34" s="66">
        <v>96</v>
      </c>
      <c r="BO34" s="66">
        <v>1.19</v>
      </c>
      <c r="BP34" s="571">
        <v>3330</v>
      </c>
      <c r="BQ34" s="66">
        <v>46</v>
      </c>
      <c r="BR34" s="66">
        <v>155</v>
      </c>
      <c r="BS34" s="66">
        <v>52</v>
      </c>
      <c r="BT34" s="66">
        <v>54</v>
      </c>
      <c r="BU34" s="61" t="s">
        <v>565</v>
      </c>
      <c r="BV34" s="61" t="s">
        <v>566</v>
      </c>
      <c r="BW34" s="61">
        <v>0</v>
      </c>
      <c r="BX34" s="61"/>
      <c r="BY34" s="61"/>
      <c r="BZ34" s="61">
        <v>0</v>
      </c>
      <c r="CA34" s="61"/>
      <c r="CB34" s="61"/>
      <c r="CC34" s="61"/>
      <c r="CD34" s="208">
        <v>1</v>
      </c>
      <c r="CE34" s="220">
        <v>0</v>
      </c>
      <c r="CF34" s="220">
        <v>0</v>
      </c>
      <c r="CG34" s="220">
        <v>1</v>
      </c>
      <c r="CH34" s="220">
        <v>1</v>
      </c>
      <c r="CI34" s="220">
        <v>0</v>
      </c>
      <c r="CJ34" s="220">
        <v>0</v>
      </c>
      <c r="CK34" s="114">
        <v>1</v>
      </c>
      <c r="CL34" s="114">
        <v>0</v>
      </c>
      <c r="CM34" s="114">
        <v>1</v>
      </c>
      <c r="CN34" s="114">
        <v>1</v>
      </c>
      <c r="CO34" s="114">
        <v>0</v>
      </c>
      <c r="CP34" s="114">
        <v>0</v>
      </c>
      <c r="CQ34" s="326">
        <v>0</v>
      </c>
      <c r="CR34" s="326">
        <v>1</v>
      </c>
      <c r="CS34" s="326">
        <v>1</v>
      </c>
      <c r="CT34" s="326">
        <v>0</v>
      </c>
      <c r="CU34" s="326">
        <v>1</v>
      </c>
      <c r="CV34" s="326"/>
      <c r="CW34" s="299"/>
      <c r="CX34" s="299"/>
      <c r="CY34" s="299"/>
      <c r="CZ34" s="299"/>
      <c r="DF34" s="61">
        <v>0</v>
      </c>
      <c r="DG34" s="90">
        <v>0</v>
      </c>
      <c r="DH34" s="61"/>
      <c r="DI34" s="61"/>
      <c r="DJ34" s="61"/>
      <c r="DK34" s="90">
        <v>1</v>
      </c>
      <c r="DL34" s="90">
        <v>0</v>
      </c>
      <c r="DM34" s="90"/>
      <c r="DN34" s="61"/>
      <c r="DO34" s="254">
        <v>1</v>
      </c>
      <c r="DP34" s="208">
        <v>0</v>
      </c>
      <c r="DQ34" s="208">
        <v>0</v>
      </c>
      <c r="DR34" s="208">
        <v>0</v>
      </c>
      <c r="DS34" s="208">
        <v>3</v>
      </c>
      <c r="DT34" s="212">
        <v>1</v>
      </c>
      <c r="DU34" s="208">
        <v>3</v>
      </c>
      <c r="DV34" s="208">
        <v>0</v>
      </c>
      <c r="DW34" s="208">
        <v>0</v>
      </c>
      <c r="DX34" s="208">
        <v>0</v>
      </c>
      <c r="DY34" s="208">
        <v>1</v>
      </c>
      <c r="DZ34" s="206">
        <v>0</v>
      </c>
      <c r="EC34" s="223">
        <v>1</v>
      </c>
      <c r="ED34" s="223">
        <v>1</v>
      </c>
      <c r="EE34" s="223">
        <v>49</v>
      </c>
      <c r="EF34" s="223"/>
      <c r="EH34" s="258">
        <v>42199</v>
      </c>
      <c r="EI34" s="133">
        <v>0.98</v>
      </c>
      <c r="EJ34" s="225">
        <v>59</v>
      </c>
      <c r="EK34" s="225">
        <v>71</v>
      </c>
      <c r="EL34" s="225">
        <v>63</v>
      </c>
      <c r="EM34" s="225">
        <v>76</v>
      </c>
      <c r="EN34" s="225"/>
      <c r="EO34" s="133" t="s">
        <v>567</v>
      </c>
      <c r="EP34" s="267">
        <v>34</v>
      </c>
      <c r="EQ34" s="135">
        <v>42199</v>
      </c>
      <c r="ER34" s="136" t="s">
        <v>415</v>
      </c>
      <c r="ES34" s="61">
        <v>120</v>
      </c>
      <c r="ET34" s="61">
        <v>60</v>
      </c>
      <c r="EU34" s="61">
        <v>100</v>
      </c>
      <c r="EV34" s="61">
        <v>1</v>
      </c>
      <c r="EW34" s="61"/>
      <c r="EX34" s="61">
        <v>7</v>
      </c>
      <c r="EY34" s="61">
        <v>6</v>
      </c>
      <c r="EZ34" s="61">
        <v>38</v>
      </c>
      <c r="FA34" s="61">
        <v>21</v>
      </c>
      <c r="FB34" s="61">
        <v>12</v>
      </c>
      <c r="FC34" s="61">
        <v>22</v>
      </c>
      <c r="FD34" s="61">
        <v>40</v>
      </c>
      <c r="FE34" s="61">
        <v>18</v>
      </c>
      <c r="FF34" s="61">
        <v>27</v>
      </c>
      <c r="FG34" s="61">
        <v>70</v>
      </c>
      <c r="FH34" s="61">
        <v>230</v>
      </c>
      <c r="FI34" s="91">
        <v>86.666666666666671</v>
      </c>
      <c r="FJ34" s="91">
        <v>250</v>
      </c>
      <c r="FK34" s="227">
        <v>58.2</v>
      </c>
      <c r="FL34" s="227">
        <v>39.283368685199285</v>
      </c>
      <c r="FM34" s="228">
        <v>73.400000000000006</v>
      </c>
      <c r="FN34" s="228">
        <v>23.1</v>
      </c>
      <c r="FO34" s="228">
        <v>49.542942637347558</v>
      </c>
      <c r="FP34" s="228">
        <v>15.591852519383222</v>
      </c>
      <c r="FQ34" s="228">
        <v>68.528610354223432</v>
      </c>
      <c r="FR34" s="228"/>
      <c r="FS34" s="193">
        <v>0</v>
      </c>
      <c r="FT34" s="230">
        <v>83.1</v>
      </c>
      <c r="FU34" s="230"/>
      <c r="FV34" s="230">
        <v>120</v>
      </c>
      <c r="FW34" s="229">
        <v>7.3</v>
      </c>
      <c r="FX34" s="229">
        <v>8.5</v>
      </c>
      <c r="FY34" s="229">
        <v>11.383561643835616</v>
      </c>
      <c r="FZ34" s="229"/>
      <c r="GA34" s="133">
        <v>59</v>
      </c>
      <c r="GB34" s="129">
        <v>8.9333333333333336</v>
      </c>
      <c r="GC34" s="238" t="s">
        <v>568</v>
      </c>
      <c r="GD34" s="238" t="s">
        <v>569</v>
      </c>
      <c r="GE34" s="238" t="s">
        <v>570</v>
      </c>
      <c r="GF34" s="238" t="s">
        <v>571</v>
      </c>
      <c r="GG34" s="238" t="s">
        <v>572</v>
      </c>
      <c r="GH34" s="133">
        <v>0</v>
      </c>
      <c r="GI34" s="133">
        <v>1</v>
      </c>
      <c r="GJ34" s="133">
        <v>3</v>
      </c>
      <c r="GK34" s="133">
        <v>1</v>
      </c>
      <c r="GL34" s="231">
        <v>17</v>
      </c>
      <c r="GM34" s="133">
        <v>0</v>
      </c>
      <c r="GN34" s="133">
        <v>0</v>
      </c>
      <c r="GO34" s="133">
        <v>0</v>
      </c>
      <c r="GP34" s="133">
        <v>0</v>
      </c>
      <c r="GQ34" s="61">
        <v>163.25</v>
      </c>
      <c r="GR34" s="106">
        <v>110.18917419001346</v>
      </c>
      <c r="GS34" s="111">
        <v>0.37743190661478598</v>
      </c>
      <c r="GT34" s="61">
        <v>0</v>
      </c>
      <c r="GU34" s="111">
        <v>0.48</v>
      </c>
      <c r="GV34" s="62">
        <v>0</v>
      </c>
      <c r="GW34" s="106">
        <v>8.4</v>
      </c>
      <c r="GX34" s="61">
        <v>1</v>
      </c>
      <c r="GY34" s="106">
        <v>11</v>
      </c>
      <c r="GZ34" s="61">
        <v>1</v>
      </c>
      <c r="HA34" s="745">
        <v>32</v>
      </c>
      <c r="HB34" s="133">
        <v>18</v>
      </c>
      <c r="HC34" s="133">
        <v>0.49</v>
      </c>
      <c r="HD34" s="144">
        <v>1</v>
      </c>
      <c r="HE34" s="236">
        <v>80.189065999999997</v>
      </c>
      <c r="HF34" s="236">
        <v>84.198519000000005</v>
      </c>
      <c r="HG34" s="144">
        <v>55.362580000000001</v>
      </c>
      <c r="HH34" s="236">
        <v>86.109876</v>
      </c>
      <c r="HI34" s="125">
        <v>56.619343000000001</v>
      </c>
      <c r="HJ34" s="236">
        <v>32.775238999999999</v>
      </c>
      <c r="HK34" s="144">
        <v>21.550519000000001</v>
      </c>
      <c r="HL34" s="236">
        <v>53.334637000000001</v>
      </c>
      <c r="HM34" s="144">
        <v>35.068824999999997</v>
      </c>
      <c r="HN34" s="236">
        <v>61.937887000000003</v>
      </c>
      <c r="HO34" s="144">
        <v>4.0000980000000004</v>
      </c>
      <c r="HP34" s="144">
        <v>2.6301619999999999</v>
      </c>
      <c r="HQ34" s="236">
        <v>216.329464</v>
      </c>
      <c r="HR34" s="144">
        <v>142.24189799999999</v>
      </c>
      <c r="HS34" s="236">
        <v>98.010953000000001</v>
      </c>
      <c r="HT34" s="144">
        <v>64.444592</v>
      </c>
      <c r="HU34" s="236">
        <v>118.318511</v>
      </c>
      <c r="HV34" s="144">
        <v>77.797306000000006</v>
      </c>
      <c r="HW34" s="236">
        <v>54.693663999999998</v>
      </c>
      <c r="HX34" s="144">
        <v>0</v>
      </c>
      <c r="HY34" s="237">
        <v>0.97780327775643305</v>
      </c>
      <c r="HZ34" s="238">
        <v>28.1</v>
      </c>
      <c r="IA34" s="237">
        <v>5.8</v>
      </c>
      <c r="IB34" s="237">
        <v>25.3</v>
      </c>
      <c r="IC34" s="237">
        <v>5.4</v>
      </c>
      <c r="ID34" s="237">
        <v>53.3</v>
      </c>
      <c r="IE34" s="237">
        <v>8.5</v>
      </c>
      <c r="IF34" s="237">
        <v>102.63541149425289</v>
      </c>
      <c r="IG34" s="237">
        <v>69.276025943056297</v>
      </c>
      <c r="IH34" s="133"/>
      <c r="II34" s="161">
        <v>0.42</v>
      </c>
      <c r="IJ34" s="61">
        <v>1212</v>
      </c>
      <c r="IK34" s="61">
        <v>1076</v>
      </c>
      <c r="IL34" s="61">
        <v>934</v>
      </c>
      <c r="IM34" s="61">
        <v>936</v>
      </c>
      <c r="IN34" s="61">
        <v>1030</v>
      </c>
      <c r="IO34" s="61">
        <v>1188</v>
      </c>
      <c r="IP34" s="61"/>
      <c r="IQ34" s="106">
        <v>1062.6666666666667</v>
      </c>
      <c r="IR34" s="61">
        <v>1594</v>
      </c>
      <c r="IS34" s="61">
        <v>411</v>
      </c>
      <c r="IT34" s="61">
        <v>412</v>
      </c>
      <c r="IU34" s="61">
        <v>402</v>
      </c>
      <c r="IV34" s="61">
        <v>363</v>
      </c>
      <c r="IW34" s="61">
        <v>340</v>
      </c>
      <c r="IX34" s="61">
        <v>397</v>
      </c>
      <c r="IY34" s="61"/>
      <c r="IZ34" s="106">
        <v>387.5</v>
      </c>
      <c r="JA34" s="61">
        <v>255</v>
      </c>
      <c r="JB34" s="240">
        <v>28.868096075549882</v>
      </c>
      <c r="JC34" s="241">
        <v>0</v>
      </c>
      <c r="JD34" s="90">
        <v>1</v>
      </c>
      <c r="JE34" s="261">
        <v>0</v>
      </c>
      <c r="JF34" s="261">
        <v>0</v>
      </c>
      <c r="JG34" s="261"/>
      <c r="JH34" s="90">
        <v>0</v>
      </c>
      <c r="JI34" s="90">
        <v>0</v>
      </c>
      <c r="JJ34" s="90">
        <v>0</v>
      </c>
      <c r="JK34" s="90"/>
      <c r="JL34" s="61"/>
      <c r="JM34" s="283"/>
      <c r="JN34" s="198">
        <v>34</v>
      </c>
      <c r="JO34" s="244">
        <v>42199</v>
      </c>
      <c r="JP34" s="69">
        <v>43437</v>
      </c>
      <c r="JQ34" s="201">
        <v>0</v>
      </c>
      <c r="JR34" s="69">
        <v>43437</v>
      </c>
      <c r="JS34" s="245">
        <v>40</v>
      </c>
      <c r="JT34" s="243">
        <v>1</v>
      </c>
      <c r="JU34" s="69">
        <v>43000</v>
      </c>
      <c r="JV34" s="245">
        <v>26</v>
      </c>
      <c r="JW34" s="243">
        <v>1</v>
      </c>
      <c r="JX34" s="246">
        <v>43000</v>
      </c>
      <c r="JY34" s="245">
        <v>26</v>
      </c>
      <c r="JZ34" s="245">
        <v>40</v>
      </c>
      <c r="KA34" s="245">
        <v>1238</v>
      </c>
      <c r="KB34" s="247"/>
      <c r="KC34" s="245"/>
      <c r="KD34" s="248"/>
      <c r="KE34" s="63">
        <v>1</v>
      </c>
      <c r="KF34" s="249">
        <v>1</v>
      </c>
      <c r="KG34" s="249" t="s">
        <v>421</v>
      </c>
      <c r="KH34" s="311">
        <v>69.173333333333332</v>
      </c>
      <c r="KI34" s="311">
        <v>31.923333333333332</v>
      </c>
      <c r="KJ34" s="311">
        <v>52.483333333333327</v>
      </c>
      <c r="KK34" s="312">
        <v>-14.186666666666667</v>
      </c>
      <c r="KL34" s="311">
        <v>-10.433333333333332</v>
      </c>
      <c r="KM34" s="311">
        <v>85.406666666666652</v>
      </c>
      <c r="KN34" s="311">
        <v>41.033333333333331</v>
      </c>
      <c r="KO34" s="311">
        <v>5.0666666666666673</v>
      </c>
      <c r="KP34" s="250"/>
      <c r="KQ34" s="250">
        <v>1</v>
      </c>
      <c r="KR34" s="92"/>
      <c r="KS34" s="93">
        <v>0.37743190661478598</v>
      </c>
      <c r="KT34" s="264"/>
      <c r="KU34" s="265"/>
      <c r="KV34" s="264"/>
      <c r="KW34" s="265"/>
      <c r="KX34" s="265"/>
      <c r="KY34" s="265"/>
      <c r="KZ34" s="265"/>
      <c r="LA34" s="265"/>
      <c r="LB34" s="265"/>
      <c r="LC34" s="265"/>
      <c r="LD34" s="265"/>
      <c r="LE34" s="265"/>
      <c r="LF34" s="118">
        <v>42199</v>
      </c>
      <c r="LG34" s="454">
        <v>1</v>
      </c>
      <c r="LH34" s="454"/>
      <c r="LI34" s="455"/>
      <c r="LJ34" s="455"/>
      <c r="LK34" s="455"/>
      <c r="LL34" s="455"/>
      <c r="LM34" s="455"/>
      <c r="LN34" s="455"/>
      <c r="LO34" s="455"/>
      <c r="LP34" s="455"/>
      <c r="LQ34" s="455"/>
      <c r="LR34" s="455"/>
      <c r="LS34" s="455"/>
      <c r="LT34" s="455"/>
      <c r="LU34" s="500"/>
      <c r="LV34" s="500"/>
      <c r="LW34" s="500">
        <v>-11.4</v>
      </c>
      <c r="LX34" s="500">
        <v>1</v>
      </c>
      <c r="LY34" s="500">
        <v>-12.2</v>
      </c>
      <c r="LZ34" s="500">
        <v>1</v>
      </c>
      <c r="MA34" s="690">
        <v>54.693663999999998</v>
      </c>
      <c r="MB34" s="454"/>
      <c r="MD34" s="253">
        <v>40</v>
      </c>
      <c r="ME34" s="274"/>
      <c r="MF34" s="581">
        <v>34</v>
      </c>
      <c r="MG34" s="135">
        <v>42177</v>
      </c>
      <c r="MJ34" s="584">
        <v>98.431799999999996</v>
      </c>
      <c r="MR34" s="135"/>
      <c r="MS34" s="585"/>
      <c r="MT34" s="585"/>
      <c r="MU34" s="133">
        <v>0</v>
      </c>
      <c r="MV34" s="585"/>
      <c r="MW34" s="585"/>
      <c r="MX34" s="585"/>
      <c r="MY34" s="585"/>
      <c r="MZ34" s="585"/>
      <c r="NA34" s="238">
        <v>3548</v>
      </c>
      <c r="NB34" s="133">
        <v>40</v>
      </c>
      <c r="NC34" s="238">
        <v>6</v>
      </c>
      <c r="NE34" s="876">
        <v>34</v>
      </c>
      <c r="NF34" s="877"/>
      <c r="NG34" s="877" t="s">
        <v>64</v>
      </c>
      <c r="NH34" s="877"/>
      <c r="NI34" s="877" t="s">
        <v>64</v>
      </c>
      <c r="NJ34" s="877" t="s">
        <v>64</v>
      </c>
      <c r="NK34" s="877" t="s">
        <v>64</v>
      </c>
      <c r="NL34" s="877" t="s">
        <v>64</v>
      </c>
      <c r="NM34" s="877" t="s">
        <v>64</v>
      </c>
      <c r="NN34" s="877" t="s">
        <v>64</v>
      </c>
      <c r="NO34" s="877" t="s">
        <v>64</v>
      </c>
      <c r="NP34" s="877" t="s">
        <v>64</v>
      </c>
      <c r="NQ34" s="877" t="s">
        <v>64</v>
      </c>
      <c r="NR34" s="877" t="s">
        <v>64</v>
      </c>
      <c r="NS34" s="877" t="s">
        <v>64</v>
      </c>
      <c r="NT34" s="877" t="s">
        <v>64</v>
      </c>
      <c r="NU34" s="877" t="s">
        <v>64</v>
      </c>
      <c r="NV34" s="877" t="s">
        <v>64</v>
      </c>
      <c r="NW34" s="877" t="s">
        <v>64</v>
      </c>
      <c r="NX34" s="877" t="s">
        <v>64</v>
      </c>
      <c r="NY34" s="877" t="s">
        <v>64</v>
      </c>
      <c r="NZ34" s="877" t="s">
        <v>64</v>
      </c>
      <c r="OA34" s="877" t="s">
        <v>64</v>
      </c>
      <c r="OB34" s="877" t="s">
        <v>64</v>
      </c>
      <c r="OC34" s="877" t="s">
        <v>64</v>
      </c>
      <c r="OD34" s="877" t="s">
        <v>64</v>
      </c>
      <c r="OE34" s="877" t="s">
        <v>64</v>
      </c>
      <c r="OF34" s="877" t="s">
        <v>64</v>
      </c>
      <c r="OG34" s="877" t="s">
        <v>64</v>
      </c>
      <c r="OH34" s="877" t="s">
        <v>64</v>
      </c>
      <c r="OI34" s="877" t="s">
        <v>64</v>
      </c>
      <c r="OJ34" s="877" t="s">
        <v>64</v>
      </c>
      <c r="OK34" s="877" t="s">
        <v>64</v>
      </c>
      <c r="OL34" s="877" t="s">
        <v>64</v>
      </c>
      <c r="OM34" s="877" t="s">
        <v>64</v>
      </c>
    </row>
    <row r="35" spans="1:403" s="286" customFormat="1" ht="16.5" customHeight="1" x14ac:dyDescent="0.25">
      <c r="A35" s="902">
        <v>34</v>
      </c>
      <c r="B35" s="221">
        <v>0</v>
      </c>
      <c r="C35" s="221">
        <v>0</v>
      </c>
      <c r="D35" s="308">
        <v>2</v>
      </c>
      <c r="E35" s="267">
        <v>35</v>
      </c>
      <c r="F35" s="896">
        <v>35</v>
      </c>
      <c r="G35" s="61">
        <v>35</v>
      </c>
      <c r="H35" s="898"/>
      <c r="I35" s="232" t="s">
        <v>573</v>
      </c>
      <c r="J35" s="639" t="s">
        <v>574</v>
      </c>
      <c r="K35" s="284">
        <v>9069</v>
      </c>
      <c r="L35" s="256">
        <v>91</v>
      </c>
      <c r="M35" s="342">
        <v>34</v>
      </c>
      <c r="N35" s="342">
        <v>145</v>
      </c>
      <c r="O35" s="342">
        <v>16.171224732461354</v>
      </c>
      <c r="P35" s="210">
        <v>1.1864150986886846</v>
      </c>
      <c r="Q35" s="208">
        <v>1</v>
      </c>
      <c r="R35" s="61">
        <v>135</v>
      </c>
      <c r="S35" s="61">
        <v>85</v>
      </c>
      <c r="T35" s="61">
        <v>0</v>
      </c>
      <c r="U35" s="62">
        <v>3</v>
      </c>
      <c r="V35" s="331">
        <v>0</v>
      </c>
      <c r="W35" s="331"/>
      <c r="X35" s="114">
        <v>1</v>
      </c>
      <c r="Y35" s="335">
        <v>1</v>
      </c>
      <c r="Z35" s="114">
        <v>0</v>
      </c>
      <c r="AA35" s="114">
        <v>0</v>
      </c>
      <c r="AB35" s="329">
        <v>0</v>
      </c>
      <c r="AC35" s="328">
        <v>0</v>
      </c>
      <c r="AD35" s="61"/>
      <c r="AE35" s="133"/>
      <c r="AF35" s="61"/>
      <c r="AG35" s="592"/>
      <c r="AH35" s="602">
        <v>0.88</v>
      </c>
      <c r="AI35" s="603">
        <v>60</v>
      </c>
      <c r="AJ35" s="603">
        <v>0</v>
      </c>
      <c r="AK35" s="602">
        <v>12</v>
      </c>
      <c r="AL35" s="603">
        <v>38</v>
      </c>
      <c r="AM35" s="603"/>
      <c r="AN35" s="605">
        <v>554.1</v>
      </c>
      <c r="AO35" s="214">
        <v>6.3173451758733039</v>
      </c>
      <c r="AP35" s="212"/>
      <c r="AQ35" s="212"/>
      <c r="AR35" s="212"/>
      <c r="AS35" s="212"/>
      <c r="AT35" s="215">
        <v>1.2</v>
      </c>
      <c r="AU35" s="212">
        <v>54</v>
      </c>
      <c r="AV35" s="556">
        <v>42255</v>
      </c>
      <c r="AW35" s="557">
        <v>42254</v>
      </c>
      <c r="AX35" s="211">
        <v>0.88</v>
      </c>
      <c r="AY35" s="211">
        <v>42</v>
      </c>
      <c r="AZ35" s="211">
        <v>5.8</v>
      </c>
      <c r="BA35" s="602">
        <v>141</v>
      </c>
      <c r="BB35" s="558">
        <v>42256</v>
      </c>
      <c r="BC35" s="65">
        <v>29.2</v>
      </c>
      <c r="BD35" s="217"/>
      <c r="BE35" s="66">
        <v>29.2</v>
      </c>
      <c r="BF35" s="218">
        <v>118.03326296098038</v>
      </c>
      <c r="BG35" s="66">
        <v>64.08</v>
      </c>
      <c r="BH35" s="68">
        <v>1.4653828514484182</v>
      </c>
      <c r="BI35" s="219">
        <v>1.4653828514484182</v>
      </c>
      <c r="BJ35" s="219">
        <v>2.0720044131087647</v>
      </c>
      <c r="BK35" s="219">
        <v>1.8067225030761813</v>
      </c>
      <c r="BL35" s="66">
        <v>2.4300000000000002</v>
      </c>
      <c r="BM35" s="66">
        <v>1.2</v>
      </c>
      <c r="BN35" s="66">
        <v>56</v>
      </c>
      <c r="BO35" s="66">
        <v>1.07</v>
      </c>
      <c r="BP35" s="571">
        <v>461.3</v>
      </c>
      <c r="BQ35" s="66">
        <v>95</v>
      </c>
      <c r="BR35" s="66">
        <v>50</v>
      </c>
      <c r="BS35" s="66">
        <v>38</v>
      </c>
      <c r="BT35" s="66">
        <v>16</v>
      </c>
      <c r="BU35" s="69">
        <v>42254</v>
      </c>
      <c r="BV35" s="61" t="s">
        <v>458</v>
      </c>
      <c r="BW35" s="61">
        <v>0</v>
      </c>
      <c r="BX35" s="61">
        <v>1</v>
      </c>
      <c r="BY35" s="61"/>
      <c r="BZ35" s="61">
        <v>0</v>
      </c>
      <c r="CA35" s="61"/>
      <c r="CB35" s="61"/>
      <c r="CC35" s="61"/>
      <c r="CD35" s="208">
        <v>0</v>
      </c>
      <c r="CE35" s="220">
        <v>0</v>
      </c>
      <c r="CF35" s="220">
        <v>0</v>
      </c>
      <c r="CG35" s="220">
        <v>0</v>
      </c>
      <c r="CH35" s="220">
        <v>0</v>
      </c>
      <c r="CI35" s="220">
        <v>0</v>
      </c>
      <c r="CJ35" s="220">
        <v>0</v>
      </c>
      <c r="CK35" s="114">
        <v>1</v>
      </c>
      <c r="CL35" s="114">
        <v>0</v>
      </c>
      <c r="CM35" s="114">
        <v>0</v>
      </c>
      <c r="CN35" s="114">
        <v>0</v>
      </c>
      <c r="CO35" s="114">
        <v>1</v>
      </c>
      <c r="CP35" s="114">
        <v>0</v>
      </c>
      <c r="CQ35" s="326">
        <v>1</v>
      </c>
      <c r="CR35" s="326">
        <v>0</v>
      </c>
      <c r="CS35" s="326">
        <v>0</v>
      </c>
      <c r="CT35" s="326">
        <v>1</v>
      </c>
      <c r="CU35" s="326">
        <v>0</v>
      </c>
      <c r="CV35" s="326">
        <v>0</v>
      </c>
      <c r="CW35" s="299"/>
      <c r="CX35" s="299"/>
      <c r="CY35" s="299"/>
      <c r="CZ35" s="299"/>
      <c r="DA35" s="221"/>
      <c r="DB35" s="221"/>
      <c r="DC35" s="221"/>
      <c r="DD35" s="221"/>
      <c r="DE35" s="221"/>
      <c r="DF35" s="61">
        <v>0</v>
      </c>
      <c r="DG35" s="90">
        <v>0</v>
      </c>
      <c r="DH35" s="61"/>
      <c r="DI35" s="61"/>
      <c r="DJ35" s="61"/>
      <c r="DK35" s="90">
        <v>1</v>
      </c>
      <c r="DL35" s="90">
        <v>0</v>
      </c>
      <c r="DM35" s="90">
        <v>1</v>
      </c>
      <c r="DN35" s="61" t="s">
        <v>253</v>
      </c>
      <c r="DO35" s="254">
        <v>0</v>
      </c>
      <c r="DP35" s="208">
        <v>0</v>
      </c>
      <c r="DQ35" s="208">
        <v>0</v>
      </c>
      <c r="DR35" s="208">
        <v>0</v>
      </c>
      <c r="DS35" s="208">
        <v>1</v>
      </c>
      <c r="DT35" s="212">
        <v>1</v>
      </c>
      <c r="DU35" s="208">
        <v>1</v>
      </c>
      <c r="DV35" s="208">
        <v>0</v>
      </c>
      <c r="DW35" s="208">
        <v>0</v>
      </c>
      <c r="DX35" s="208">
        <v>0</v>
      </c>
      <c r="DY35" s="208">
        <v>0</v>
      </c>
      <c r="DZ35" s="206">
        <v>0</v>
      </c>
      <c r="EC35" s="223">
        <v>1</v>
      </c>
      <c r="ED35" s="223">
        <v>1</v>
      </c>
      <c r="EE35" s="223"/>
      <c r="EF35" s="223"/>
      <c r="EH35" s="258">
        <v>42255</v>
      </c>
      <c r="EI35" s="133">
        <v>0.41</v>
      </c>
      <c r="EJ35" s="225">
        <v>79</v>
      </c>
      <c r="EK35" s="225">
        <v>64</v>
      </c>
      <c r="EL35" s="225">
        <v>71</v>
      </c>
      <c r="EM35" s="225">
        <v>78</v>
      </c>
      <c r="EN35" s="225"/>
      <c r="EO35" s="133" t="s">
        <v>567</v>
      </c>
      <c r="EP35" s="267">
        <v>35</v>
      </c>
      <c r="EQ35" s="135">
        <v>42254</v>
      </c>
      <c r="ER35" s="136" t="s">
        <v>383</v>
      </c>
      <c r="ES35" s="61">
        <v>135</v>
      </c>
      <c r="ET35" s="61">
        <v>85</v>
      </c>
      <c r="EU35" s="61">
        <v>74</v>
      </c>
      <c r="EV35" s="133">
        <v>0</v>
      </c>
      <c r="EW35" s="133"/>
      <c r="EX35" s="133">
        <v>8</v>
      </c>
      <c r="EY35" s="133">
        <v>7</v>
      </c>
      <c r="EZ35" s="133">
        <v>42</v>
      </c>
      <c r="FA35" s="133">
        <v>22</v>
      </c>
      <c r="FB35" s="133">
        <v>13</v>
      </c>
      <c r="FC35" s="133">
        <v>17</v>
      </c>
      <c r="FD35" s="133">
        <v>29</v>
      </c>
      <c r="FE35" s="133">
        <v>20</v>
      </c>
      <c r="FF35" s="133">
        <v>30</v>
      </c>
      <c r="FG35" s="133">
        <v>70</v>
      </c>
      <c r="FH35" s="133">
        <v>300</v>
      </c>
      <c r="FI35" s="91">
        <v>70</v>
      </c>
      <c r="FJ35" s="91">
        <v>300</v>
      </c>
      <c r="FK35" s="227">
        <v>33.25</v>
      </c>
      <c r="FL35" s="227">
        <v>28.025604222965814</v>
      </c>
      <c r="FM35" s="228">
        <v>58.55</v>
      </c>
      <c r="FN35" s="228">
        <v>14.15</v>
      </c>
      <c r="FO35" s="228">
        <v>49.35034969186912</v>
      </c>
      <c r="FP35" s="228">
        <v>11.926685706916279</v>
      </c>
      <c r="FQ35" s="228">
        <v>75.83262169086251</v>
      </c>
      <c r="FR35" s="228"/>
      <c r="FS35" s="193">
        <v>0</v>
      </c>
      <c r="FT35" s="230">
        <v>66.5</v>
      </c>
      <c r="FU35" s="230">
        <v>76.099999999999994</v>
      </c>
      <c r="FV35" s="230">
        <v>210</v>
      </c>
      <c r="FW35" s="229">
        <v>4.0599999999999996</v>
      </c>
      <c r="FX35" s="229">
        <v>6.8</v>
      </c>
      <c r="FY35" s="229">
        <v>16.379310344827587</v>
      </c>
      <c r="FZ35" s="229">
        <v>0.87385019710906708</v>
      </c>
      <c r="GA35" s="133">
        <v>33.700000000000003</v>
      </c>
      <c r="GB35" s="129">
        <v>15.8</v>
      </c>
      <c r="GC35" s="238">
        <v>5.4</v>
      </c>
      <c r="GD35" s="238">
        <v>2.6</v>
      </c>
      <c r="GE35" s="238">
        <v>116.4</v>
      </c>
      <c r="GF35" s="238">
        <v>75.400000000000006</v>
      </c>
      <c r="GG35" s="238">
        <v>24.7</v>
      </c>
      <c r="GH35" s="133">
        <v>0</v>
      </c>
      <c r="GI35" s="133">
        <v>1</v>
      </c>
      <c r="GJ35" s="133">
        <v>1</v>
      </c>
      <c r="GK35" s="133">
        <v>0</v>
      </c>
      <c r="GL35" s="231">
        <v>45</v>
      </c>
      <c r="GM35" s="133">
        <v>1</v>
      </c>
      <c r="GN35" s="133">
        <v>0</v>
      </c>
      <c r="GO35" s="133">
        <v>0</v>
      </c>
      <c r="GP35" s="133">
        <v>0</v>
      </c>
      <c r="GQ35" s="61">
        <v>26</v>
      </c>
      <c r="GR35" s="106">
        <v>21.914758189386802</v>
      </c>
      <c r="GS35" s="111">
        <v>0.53012048192771088</v>
      </c>
      <c r="GT35" s="61">
        <v>0</v>
      </c>
      <c r="GU35" s="111">
        <v>0.70370370370370372</v>
      </c>
      <c r="GV35" s="62">
        <v>1</v>
      </c>
      <c r="GW35" s="106">
        <v>10.5</v>
      </c>
      <c r="GX35" s="61">
        <v>0</v>
      </c>
      <c r="GY35" s="106">
        <v>20</v>
      </c>
      <c r="GZ35" s="61">
        <v>0</v>
      </c>
      <c r="HA35" s="745">
        <v>50</v>
      </c>
      <c r="HB35" s="133">
        <v>9.4</v>
      </c>
      <c r="HC35" s="133">
        <v>0.51</v>
      </c>
      <c r="HD35" s="144">
        <v>1</v>
      </c>
      <c r="HE35" s="236">
        <v>66.403116999999995</v>
      </c>
      <c r="HF35" s="236">
        <v>69.723273000000006</v>
      </c>
      <c r="HG35" s="144">
        <v>55.760278</v>
      </c>
      <c r="HH35" s="236">
        <v>57.615734000000003</v>
      </c>
      <c r="HI35" s="125">
        <v>46.077432000000002</v>
      </c>
      <c r="HJ35" s="236">
        <v>16.883756000000002</v>
      </c>
      <c r="HK35" s="144">
        <v>13.502563</v>
      </c>
      <c r="HL35" s="236">
        <v>40.731979000000003</v>
      </c>
      <c r="HM35" s="144">
        <v>32.574868000000002</v>
      </c>
      <c r="HN35" s="236">
        <v>70.695929000000007</v>
      </c>
      <c r="HO35" s="144">
        <v>3.5029499999999998</v>
      </c>
      <c r="HP35" s="144">
        <v>2.8014389999999998</v>
      </c>
      <c r="HQ35" s="236">
        <v>56.653714000000001</v>
      </c>
      <c r="HR35" s="144">
        <v>45.308069000000003</v>
      </c>
      <c r="HS35" s="236">
        <v>20.116336</v>
      </c>
      <c r="HT35" s="144">
        <v>16.087776999999999</v>
      </c>
      <c r="HU35" s="236">
        <v>36.537377999999997</v>
      </c>
      <c r="HV35" s="144">
        <v>29.220291</v>
      </c>
      <c r="HW35" s="236">
        <v>64.492467000000005</v>
      </c>
      <c r="HX35" s="144">
        <v>0</v>
      </c>
      <c r="HY35" s="237">
        <v>1.2101429272774691</v>
      </c>
      <c r="HZ35" s="238">
        <v>19.399999999999999</v>
      </c>
      <c r="IA35" s="237">
        <v>4.5</v>
      </c>
      <c r="IB35" s="237">
        <v>12.2</v>
      </c>
      <c r="IC35" s="237">
        <v>4.0999999999999996</v>
      </c>
      <c r="ID35" s="237">
        <v>15</v>
      </c>
      <c r="IE35" s="237">
        <v>3.7</v>
      </c>
      <c r="IF35" s="237">
        <v>44.040011851851844</v>
      </c>
      <c r="IG35" s="237">
        <v>37.120238861194693</v>
      </c>
      <c r="IH35" s="133"/>
      <c r="II35" s="161">
        <v>0.38</v>
      </c>
      <c r="IJ35" s="61">
        <v>1230</v>
      </c>
      <c r="IK35" s="61">
        <v>1065</v>
      </c>
      <c r="IL35" s="61">
        <v>894</v>
      </c>
      <c r="IM35" s="61">
        <v>1206</v>
      </c>
      <c r="IN35" s="61">
        <v>1203</v>
      </c>
      <c r="IO35" s="61">
        <v>1272</v>
      </c>
      <c r="IP35" s="61"/>
      <c r="IQ35" s="106">
        <v>1145</v>
      </c>
      <c r="IR35" s="61">
        <v>1757</v>
      </c>
      <c r="IS35" s="61">
        <v>272</v>
      </c>
      <c r="IT35" s="61"/>
      <c r="IU35" s="61">
        <v>282</v>
      </c>
      <c r="IV35" s="61">
        <v>257</v>
      </c>
      <c r="IW35" s="61">
        <v>278</v>
      </c>
      <c r="IX35" s="61">
        <v>291</v>
      </c>
      <c r="IY35" s="61"/>
      <c r="IZ35" s="106">
        <v>276</v>
      </c>
      <c r="JA35" s="61">
        <v>245</v>
      </c>
      <c r="JB35" s="240">
        <v>48.53812009671212</v>
      </c>
      <c r="JC35" s="241">
        <v>1</v>
      </c>
      <c r="JD35" s="90">
        <v>1</v>
      </c>
      <c r="JE35" s="261">
        <v>0</v>
      </c>
      <c r="JF35" s="261">
        <v>0</v>
      </c>
      <c r="JG35" s="261"/>
      <c r="JH35" s="90">
        <v>0</v>
      </c>
      <c r="JI35" s="90">
        <v>0</v>
      </c>
      <c r="JJ35" s="90">
        <v>0</v>
      </c>
      <c r="JK35" s="90">
        <v>1</v>
      </c>
      <c r="JL35" s="61" t="s">
        <v>253</v>
      </c>
      <c r="JM35" s="283"/>
      <c r="JN35" s="198">
        <v>35</v>
      </c>
      <c r="JO35" s="244">
        <v>42255</v>
      </c>
      <c r="JP35" s="69">
        <v>43060</v>
      </c>
      <c r="JQ35" s="201">
        <v>0</v>
      </c>
      <c r="JR35" s="69">
        <v>43060</v>
      </c>
      <c r="JS35" s="245">
        <v>26</v>
      </c>
      <c r="JT35" s="243">
        <v>0</v>
      </c>
      <c r="JU35" s="69">
        <v>43060</v>
      </c>
      <c r="JV35" s="245">
        <v>26</v>
      </c>
      <c r="JW35" s="243">
        <v>0</v>
      </c>
      <c r="JX35" s="246">
        <v>43060</v>
      </c>
      <c r="JY35" s="245">
        <v>26</v>
      </c>
      <c r="JZ35" s="245">
        <v>26.47</v>
      </c>
      <c r="KA35" s="245">
        <v>805</v>
      </c>
      <c r="KB35" s="247"/>
      <c r="KC35" s="245"/>
      <c r="KD35" s="248"/>
      <c r="KE35" s="63">
        <v>0</v>
      </c>
      <c r="KF35" s="263">
        <v>1</v>
      </c>
      <c r="KG35" s="263" t="s">
        <v>390</v>
      </c>
      <c r="KH35" s="250">
        <v>64.400000000000006</v>
      </c>
      <c r="KI35" s="250">
        <v>27.8</v>
      </c>
      <c r="KJ35" s="250">
        <v>56.8</v>
      </c>
      <c r="KK35" s="251">
        <v>-17.95</v>
      </c>
      <c r="KL35" s="250">
        <v>-15.4</v>
      </c>
      <c r="KM35" s="250">
        <v>75.400000000000006</v>
      </c>
      <c r="KN35" s="250">
        <v>21.1</v>
      </c>
      <c r="KO35" s="250">
        <v>4.8</v>
      </c>
      <c r="KP35" s="250"/>
      <c r="KQ35" s="250">
        <v>0</v>
      </c>
      <c r="KR35" s="92"/>
      <c r="KS35" s="93">
        <v>0.53012048192771088</v>
      </c>
      <c r="KT35" s="264">
        <v>57</v>
      </c>
      <c r="KU35" s="265">
        <v>47.7</v>
      </c>
      <c r="KV35" s="264">
        <v>-23.3</v>
      </c>
      <c r="KW35" s="265">
        <v>-28</v>
      </c>
      <c r="KX35" s="265">
        <v>-27.8</v>
      </c>
      <c r="KY35" s="265">
        <v>224</v>
      </c>
      <c r="KZ35" s="265">
        <v>-23.8</v>
      </c>
      <c r="LA35" s="265">
        <v>-20.3</v>
      </c>
      <c r="LB35" s="265">
        <v>384</v>
      </c>
      <c r="LC35" s="265">
        <v>-25</v>
      </c>
      <c r="LD35" s="265">
        <v>-24.1</v>
      </c>
      <c r="LE35" s="265">
        <v>368</v>
      </c>
      <c r="LF35" s="118">
        <v>42254</v>
      </c>
      <c r="LG35" s="454">
        <v>0</v>
      </c>
      <c r="LH35" s="454"/>
      <c r="LI35" s="455">
        <v>57</v>
      </c>
      <c r="LJ35" s="455">
        <v>47.05</v>
      </c>
      <c r="LK35" s="455">
        <v>-24.76</v>
      </c>
      <c r="LL35" s="455">
        <v>-29.4</v>
      </c>
      <c r="LM35" s="455">
        <v>-29.4</v>
      </c>
      <c r="LN35" s="455">
        <v>272</v>
      </c>
      <c r="LO35" s="455">
        <v>-28.1</v>
      </c>
      <c r="LP35" s="455">
        <v>-21.3</v>
      </c>
      <c r="LQ35" s="455">
        <v>416</v>
      </c>
      <c r="LR35" s="455">
        <v>-27.7</v>
      </c>
      <c r="LS35" s="455">
        <v>-25.3</v>
      </c>
      <c r="LT35" s="455">
        <v>416</v>
      </c>
      <c r="LU35" s="500">
        <v>43.51</v>
      </c>
      <c r="LV35" s="693">
        <v>-21.95</v>
      </c>
      <c r="LW35" s="500">
        <v>-6.2</v>
      </c>
      <c r="LX35" s="500">
        <v>2</v>
      </c>
      <c r="LY35" s="500">
        <v>-9.1</v>
      </c>
      <c r="LZ35" s="500">
        <v>3</v>
      </c>
      <c r="MA35" s="690">
        <v>64.492467000000005</v>
      </c>
      <c r="MB35" s="455"/>
      <c r="MD35" s="253"/>
      <c r="ME35" s="274"/>
      <c r="MF35" s="581">
        <v>35</v>
      </c>
      <c r="MG35" s="135">
        <v>42254</v>
      </c>
      <c r="MJ35" s="584">
        <v>57.053100000000001</v>
      </c>
      <c r="MR35" s="135"/>
      <c r="MS35" s="585"/>
      <c r="MT35" s="585"/>
      <c r="MU35" s="133">
        <v>0</v>
      </c>
      <c r="MV35" s="585"/>
      <c r="MW35" s="585"/>
      <c r="MX35" s="585"/>
      <c r="MY35" s="585"/>
      <c r="MZ35" s="585"/>
      <c r="NA35" s="238">
        <v>554.1</v>
      </c>
      <c r="NB35" s="585"/>
      <c r="NC35" s="238">
        <v>4</v>
      </c>
      <c r="NE35" s="876" t="s">
        <v>64</v>
      </c>
      <c r="NF35" s="877" t="s">
        <v>64</v>
      </c>
      <c r="NG35" s="877" t="s">
        <v>64</v>
      </c>
      <c r="NH35" s="877" t="s">
        <v>64</v>
      </c>
      <c r="NI35" s="877" t="s">
        <v>64</v>
      </c>
      <c r="NJ35" s="877" t="s">
        <v>64</v>
      </c>
      <c r="NK35" s="877" t="s">
        <v>64</v>
      </c>
      <c r="NL35" s="877" t="s">
        <v>64</v>
      </c>
      <c r="NM35" s="877" t="s">
        <v>64</v>
      </c>
      <c r="NN35" s="877" t="s">
        <v>64</v>
      </c>
      <c r="NO35" s="877" t="s">
        <v>64</v>
      </c>
      <c r="NP35" s="877" t="s">
        <v>64</v>
      </c>
      <c r="NQ35" s="877" t="s">
        <v>64</v>
      </c>
      <c r="NR35" s="877" t="s">
        <v>64</v>
      </c>
      <c r="NS35" s="877" t="s">
        <v>64</v>
      </c>
      <c r="NT35" s="877" t="s">
        <v>64</v>
      </c>
      <c r="NU35" s="877" t="s">
        <v>64</v>
      </c>
      <c r="NV35" s="877" t="s">
        <v>64</v>
      </c>
      <c r="NW35" s="877" t="s">
        <v>64</v>
      </c>
      <c r="NX35" s="877" t="s">
        <v>64</v>
      </c>
      <c r="NY35" s="877" t="s">
        <v>64</v>
      </c>
      <c r="NZ35" s="877" t="s">
        <v>64</v>
      </c>
      <c r="OA35" s="877" t="s">
        <v>64</v>
      </c>
      <c r="OB35" s="877" t="s">
        <v>64</v>
      </c>
      <c r="OC35" s="877" t="s">
        <v>64</v>
      </c>
      <c r="OD35" s="877" t="s">
        <v>64</v>
      </c>
      <c r="OE35" s="877" t="s">
        <v>64</v>
      </c>
      <c r="OF35" s="877" t="s">
        <v>64</v>
      </c>
      <c r="OG35" s="877" t="s">
        <v>64</v>
      </c>
      <c r="OH35" s="877" t="s">
        <v>64</v>
      </c>
      <c r="OI35" s="877" t="s">
        <v>64</v>
      </c>
      <c r="OJ35" s="877" t="s">
        <v>64</v>
      </c>
      <c r="OK35" s="877" t="s">
        <v>64</v>
      </c>
      <c r="OL35" s="877" t="s">
        <v>64</v>
      </c>
      <c r="OM35" s="877" t="s">
        <v>64</v>
      </c>
    </row>
    <row r="36" spans="1:403" s="286" customFormat="1" ht="16.5" customHeight="1" x14ac:dyDescent="0.25">
      <c r="A36" s="455">
        <v>35</v>
      </c>
      <c r="B36" s="221">
        <v>0</v>
      </c>
      <c r="C36" s="221">
        <v>0</v>
      </c>
      <c r="D36" s="308">
        <v>2</v>
      </c>
      <c r="E36" s="267">
        <v>36</v>
      </c>
      <c r="F36" s="896">
        <v>36</v>
      </c>
      <c r="G36" s="61">
        <v>36</v>
      </c>
      <c r="H36" s="898"/>
      <c r="I36" s="232" t="s">
        <v>527</v>
      </c>
      <c r="J36" s="644" t="s">
        <v>575</v>
      </c>
      <c r="K36" s="313">
        <v>9750</v>
      </c>
      <c r="L36" s="256">
        <v>88</v>
      </c>
      <c r="M36" s="342">
        <v>59</v>
      </c>
      <c r="N36" s="342">
        <v>158</v>
      </c>
      <c r="O36" s="342">
        <v>23.634033007530842</v>
      </c>
      <c r="P36" s="210">
        <v>1.5958968468226813</v>
      </c>
      <c r="Q36" s="208">
        <v>1</v>
      </c>
      <c r="R36" s="61">
        <v>160</v>
      </c>
      <c r="S36" s="61">
        <v>90</v>
      </c>
      <c r="T36" s="61">
        <v>1</v>
      </c>
      <c r="U36" s="62">
        <v>3</v>
      </c>
      <c r="V36" s="331">
        <v>0</v>
      </c>
      <c r="W36" s="331"/>
      <c r="X36" s="114">
        <v>1</v>
      </c>
      <c r="Y36" s="335">
        <v>0</v>
      </c>
      <c r="Z36" s="114">
        <v>0</v>
      </c>
      <c r="AA36" s="114">
        <v>0</v>
      </c>
      <c r="AB36" s="329">
        <v>0</v>
      </c>
      <c r="AC36" s="328">
        <v>0</v>
      </c>
      <c r="AD36" s="61"/>
      <c r="AE36" s="133"/>
      <c r="AF36" s="61"/>
      <c r="AG36" s="592">
        <v>118</v>
      </c>
      <c r="AH36" s="602">
        <v>0.88</v>
      </c>
      <c r="AI36" s="603">
        <v>61</v>
      </c>
      <c r="AJ36" s="603">
        <v>1</v>
      </c>
      <c r="AK36" s="602">
        <v>9.9</v>
      </c>
      <c r="AL36" s="603">
        <v>30</v>
      </c>
      <c r="AM36" s="603"/>
      <c r="AN36" s="605">
        <v>6837</v>
      </c>
      <c r="AO36" s="214">
        <v>8.8301043179137935</v>
      </c>
      <c r="AP36" s="212"/>
      <c r="AQ36" s="212"/>
      <c r="AR36" s="212"/>
      <c r="AS36" s="212"/>
      <c r="AT36" s="215" t="s">
        <v>576</v>
      </c>
      <c r="AU36" s="212">
        <v>45</v>
      </c>
      <c r="AV36" s="556">
        <v>42178</v>
      </c>
      <c r="AW36" s="557">
        <v>42178</v>
      </c>
      <c r="AX36" s="211">
        <v>0.88</v>
      </c>
      <c r="AY36" s="211">
        <v>54</v>
      </c>
      <c r="AZ36" s="211">
        <v>4.5</v>
      </c>
      <c r="BA36" s="602">
        <v>140</v>
      </c>
      <c r="BB36" s="558">
        <v>42180</v>
      </c>
      <c r="BC36" s="65">
        <v>58.51</v>
      </c>
      <c r="BD36" s="217">
        <v>1886</v>
      </c>
      <c r="BE36" s="66">
        <v>58.51</v>
      </c>
      <c r="BF36" s="218">
        <v>661.29230113869733</v>
      </c>
      <c r="BG36" s="66">
        <v>85.82</v>
      </c>
      <c r="BH36" s="68">
        <v>1.7672300981107183</v>
      </c>
      <c r="BI36" s="219">
        <v>1.7672300981107183</v>
      </c>
      <c r="BJ36" s="219">
        <v>2.82039346661379</v>
      </c>
      <c r="BK36" s="219">
        <v>1.933588510196653</v>
      </c>
      <c r="BL36" s="66">
        <v>2.04</v>
      </c>
      <c r="BM36" s="66">
        <v>0.9</v>
      </c>
      <c r="BN36" s="66">
        <v>23</v>
      </c>
      <c r="BO36" s="66">
        <v>1.19</v>
      </c>
      <c r="BP36" s="571">
        <v>5058</v>
      </c>
      <c r="BQ36" s="66">
        <v>51</v>
      </c>
      <c r="BR36" s="66">
        <v>49</v>
      </c>
      <c r="BS36" s="66">
        <v>38</v>
      </c>
      <c r="BT36" s="66">
        <v>26</v>
      </c>
      <c r="BU36" s="69">
        <v>42176</v>
      </c>
      <c r="BV36" s="61" t="s">
        <v>577</v>
      </c>
      <c r="BW36" s="61">
        <v>0</v>
      </c>
      <c r="BX36" s="61"/>
      <c r="BY36" s="61"/>
      <c r="BZ36" s="61">
        <v>0</v>
      </c>
      <c r="CA36" s="61"/>
      <c r="CB36" s="61"/>
      <c r="CC36" s="61" t="s">
        <v>578</v>
      </c>
      <c r="CD36" s="208">
        <v>1</v>
      </c>
      <c r="CE36" s="220">
        <v>0</v>
      </c>
      <c r="CF36" s="220">
        <v>0</v>
      </c>
      <c r="CG36" s="220">
        <v>0</v>
      </c>
      <c r="CH36" s="220">
        <v>1</v>
      </c>
      <c r="CI36" s="220">
        <v>0</v>
      </c>
      <c r="CJ36" s="220">
        <v>0</v>
      </c>
      <c r="CK36" s="114">
        <v>0</v>
      </c>
      <c r="CL36" s="114">
        <v>0</v>
      </c>
      <c r="CM36" s="114">
        <v>0</v>
      </c>
      <c r="CN36" s="114">
        <v>0</v>
      </c>
      <c r="CO36" s="114">
        <v>1</v>
      </c>
      <c r="CP36" s="114">
        <v>0</v>
      </c>
      <c r="CQ36" s="326">
        <v>0</v>
      </c>
      <c r="CR36" s="326">
        <v>0</v>
      </c>
      <c r="CS36" s="326">
        <v>0</v>
      </c>
      <c r="CT36" s="326">
        <v>0</v>
      </c>
      <c r="CU36" s="326">
        <v>0</v>
      </c>
      <c r="CV36" s="326"/>
      <c r="CW36" s="299"/>
      <c r="CX36" s="299"/>
      <c r="CY36" s="299"/>
      <c r="CZ36" s="299"/>
      <c r="DA36" s="221"/>
      <c r="DB36" s="221"/>
      <c r="DC36" s="221"/>
      <c r="DD36" s="221"/>
      <c r="DE36" s="221"/>
      <c r="DF36" s="61">
        <v>0</v>
      </c>
      <c r="DG36" s="90">
        <v>1</v>
      </c>
      <c r="DH36" s="61">
        <v>2015</v>
      </c>
      <c r="DI36" s="61">
        <v>0</v>
      </c>
      <c r="DJ36" s="61"/>
      <c r="DK36" s="90">
        <v>1</v>
      </c>
      <c r="DL36" s="90"/>
      <c r="DM36" s="90"/>
      <c r="DN36" s="61"/>
      <c r="DO36" s="254">
        <v>1</v>
      </c>
      <c r="DP36" s="208">
        <v>0</v>
      </c>
      <c r="DQ36" s="208">
        <v>0</v>
      </c>
      <c r="DR36" s="208">
        <v>0</v>
      </c>
      <c r="DS36" s="208">
        <v>2</v>
      </c>
      <c r="DT36" s="212">
        <v>1</v>
      </c>
      <c r="DU36" s="208">
        <v>2</v>
      </c>
      <c r="DV36" s="208">
        <v>0</v>
      </c>
      <c r="DW36" s="208">
        <v>0</v>
      </c>
      <c r="DX36" s="208">
        <v>0</v>
      </c>
      <c r="DY36" s="208">
        <v>0</v>
      </c>
      <c r="DZ36" s="206">
        <v>0</v>
      </c>
      <c r="EC36" s="223">
        <v>1</v>
      </c>
      <c r="ED36" s="223">
        <v>1</v>
      </c>
      <c r="EE36" s="223"/>
      <c r="EF36" s="223"/>
      <c r="EH36" s="258">
        <v>42181</v>
      </c>
      <c r="EI36" s="133">
        <v>1.33</v>
      </c>
      <c r="EJ36" s="225">
        <v>88</v>
      </c>
      <c r="EK36" s="225">
        <v>81</v>
      </c>
      <c r="EL36" s="225">
        <v>80</v>
      </c>
      <c r="EM36" s="225">
        <v>72</v>
      </c>
      <c r="EN36" s="225">
        <v>53</v>
      </c>
      <c r="EO36" s="133" t="s">
        <v>579</v>
      </c>
      <c r="EP36" s="267">
        <v>36</v>
      </c>
      <c r="EQ36" s="135">
        <v>42181</v>
      </c>
      <c r="ER36" s="136" t="s">
        <v>383</v>
      </c>
      <c r="ES36" s="61">
        <v>160</v>
      </c>
      <c r="ET36" s="61">
        <v>90</v>
      </c>
      <c r="EU36" s="61">
        <v>100</v>
      </c>
      <c r="EV36" s="133">
        <v>1</v>
      </c>
      <c r="EW36" s="133"/>
      <c r="EX36" s="133">
        <v>10</v>
      </c>
      <c r="EY36" s="133">
        <v>8</v>
      </c>
      <c r="EZ36" s="133">
        <v>58</v>
      </c>
      <c r="FA36" s="133">
        <v>33</v>
      </c>
      <c r="FB36" s="133">
        <v>21</v>
      </c>
      <c r="FC36" s="133">
        <v>24</v>
      </c>
      <c r="FD36" s="133">
        <v>47</v>
      </c>
      <c r="FE36" s="133">
        <v>21</v>
      </c>
      <c r="FF36" s="133">
        <v>40</v>
      </c>
      <c r="FG36" s="133">
        <v>80</v>
      </c>
      <c r="FH36" s="133">
        <v>300</v>
      </c>
      <c r="FI36" s="91">
        <v>86.666666666666671</v>
      </c>
      <c r="FJ36" s="91">
        <v>286.66666666666669</v>
      </c>
      <c r="FK36" s="227">
        <v>126.6</v>
      </c>
      <c r="FL36" s="227">
        <v>79.328435451233403</v>
      </c>
      <c r="FM36" s="228">
        <v>95.25</v>
      </c>
      <c r="FN36" s="228">
        <v>49.95</v>
      </c>
      <c r="FO36" s="228">
        <v>59.684308662954045</v>
      </c>
      <c r="FP36" s="228">
        <v>31.299015409076688</v>
      </c>
      <c r="FQ36" s="228">
        <v>47.55905511811023</v>
      </c>
      <c r="FR36" s="228"/>
      <c r="FS36" s="193">
        <v>1</v>
      </c>
      <c r="FT36" s="230">
        <v>98.333333333333329</v>
      </c>
      <c r="FU36" s="230"/>
      <c r="FV36" s="230">
        <v>156.66666666666666</v>
      </c>
      <c r="FW36" s="229">
        <v>2.8666666666666671</v>
      </c>
      <c r="FX36" s="229">
        <v>6.8000000000000007</v>
      </c>
      <c r="FY36" s="229">
        <v>34.302325581395344</v>
      </c>
      <c r="FZ36" s="229"/>
      <c r="GA36" s="133">
        <v>46.1</v>
      </c>
      <c r="GB36" s="129">
        <v>12.399999999999999</v>
      </c>
      <c r="GC36" s="238" t="s">
        <v>381</v>
      </c>
      <c r="GD36" s="238" t="s">
        <v>381</v>
      </c>
      <c r="GE36" s="238" t="s">
        <v>381</v>
      </c>
      <c r="GF36" s="238" t="s">
        <v>381</v>
      </c>
      <c r="GG36" s="238" t="s">
        <v>381</v>
      </c>
      <c r="GH36" s="133">
        <v>1</v>
      </c>
      <c r="GI36" s="133">
        <v>1</v>
      </c>
      <c r="GJ36" s="133">
        <v>1</v>
      </c>
      <c r="GK36" s="133">
        <v>1</v>
      </c>
      <c r="GL36" s="231">
        <v>22</v>
      </c>
      <c r="GM36" s="133">
        <v>0</v>
      </c>
      <c r="GN36" s="133">
        <v>0</v>
      </c>
      <c r="GO36" s="133">
        <v>0</v>
      </c>
      <c r="GP36" s="133">
        <v>0</v>
      </c>
      <c r="GQ36" s="61">
        <v>57.9</v>
      </c>
      <c r="GR36" s="106">
        <v>36.280540384094898</v>
      </c>
      <c r="GS36" s="111">
        <v>0.33497536945812811</v>
      </c>
      <c r="GT36" s="61">
        <v>1</v>
      </c>
      <c r="GU36" s="111">
        <v>0.81818181818181823</v>
      </c>
      <c r="GV36" s="62">
        <v>1</v>
      </c>
      <c r="GW36" s="106">
        <v>7.75</v>
      </c>
      <c r="GX36" s="61">
        <v>1</v>
      </c>
      <c r="GY36" s="106">
        <v>12.666666666666666</v>
      </c>
      <c r="GZ36" s="61">
        <v>1</v>
      </c>
      <c r="HA36" s="745">
        <v>37</v>
      </c>
      <c r="HB36" s="133">
        <v>23</v>
      </c>
      <c r="HC36" s="133">
        <v>0.53</v>
      </c>
      <c r="HD36" s="144">
        <v>1</v>
      </c>
      <c r="HE36" s="236">
        <v>156.338335</v>
      </c>
      <c r="HF36" s="236">
        <v>164.15525199999999</v>
      </c>
      <c r="HG36" s="144">
        <v>100.95611599999999</v>
      </c>
      <c r="HH36" s="236">
        <v>132.71153100000001</v>
      </c>
      <c r="HI36" s="125">
        <v>81.618105999999997</v>
      </c>
      <c r="HJ36" s="236">
        <v>59.142570999999997</v>
      </c>
      <c r="HK36" s="144">
        <v>36.372909999999997</v>
      </c>
      <c r="HL36" s="236">
        <v>73.568961000000002</v>
      </c>
      <c r="HM36" s="144">
        <v>45.245196</v>
      </c>
      <c r="HN36" s="236">
        <v>55.435243999999997</v>
      </c>
      <c r="HO36" s="144">
        <v>7.3568959999999999</v>
      </c>
      <c r="HP36" s="144">
        <v>4.5245199999999999</v>
      </c>
      <c r="HQ36" s="236">
        <v>184.75665900000001</v>
      </c>
      <c r="HR36" s="144">
        <v>113.62606100000001</v>
      </c>
      <c r="HS36" s="236">
        <v>112.01345999999999</v>
      </c>
      <c r="HT36" s="144">
        <v>68.888711999999998</v>
      </c>
      <c r="HU36" s="236">
        <v>72.743198000000007</v>
      </c>
      <c r="HV36" s="144">
        <v>44.737349000000002</v>
      </c>
      <c r="HW36" s="236">
        <v>39.372436999999998</v>
      </c>
      <c r="HX36" s="144">
        <v>1</v>
      </c>
      <c r="HY36" s="237">
        <v>1.2369328479828929</v>
      </c>
      <c r="HZ36" s="238">
        <v>44.9</v>
      </c>
      <c r="IA36" s="237">
        <v>8.1</v>
      </c>
      <c r="IB36" s="237">
        <v>36.700000000000003</v>
      </c>
      <c r="IC36" s="237">
        <v>7.6</v>
      </c>
      <c r="ID36" s="237">
        <v>35.299999999999997</v>
      </c>
      <c r="IE36" s="237">
        <v>7</v>
      </c>
      <c r="IF36" s="237">
        <v>170.34357860082304</v>
      </c>
      <c r="IG36" s="237">
        <v>106.7384642935821</v>
      </c>
      <c r="IH36" s="133"/>
      <c r="II36" s="161">
        <v>0.3</v>
      </c>
      <c r="IJ36" s="61">
        <v>1196</v>
      </c>
      <c r="IK36" s="61">
        <v>1127</v>
      </c>
      <c r="IL36" s="61">
        <v>1053</v>
      </c>
      <c r="IM36" s="61">
        <v>1188</v>
      </c>
      <c r="IN36" s="61">
        <v>1254</v>
      </c>
      <c r="IO36" s="61">
        <v>1218</v>
      </c>
      <c r="IP36" s="61"/>
      <c r="IQ36" s="106">
        <v>1172.6666666666667</v>
      </c>
      <c r="IR36" s="61">
        <v>1783</v>
      </c>
      <c r="IS36" s="61">
        <v>272</v>
      </c>
      <c r="IT36" s="61">
        <v>259</v>
      </c>
      <c r="IU36" s="61">
        <v>294</v>
      </c>
      <c r="IV36" s="61"/>
      <c r="IW36" s="61">
        <v>309</v>
      </c>
      <c r="IX36" s="61">
        <v>308</v>
      </c>
      <c r="IY36" s="61"/>
      <c r="IZ36" s="106">
        <v>288.39999999999998</v>
      </c>
      <c r="JA36" s="61">
        <v>243</v>
      </c>
      <c r="JB36" s="240">
        <v>51.493018845243469</v>
      </c>
      <c r="JC36" s="241">
        <v>1</v>
      </c>
      <c r="JD36" s="90">
        <v>1</v>
      </c>
      <c r="JE36" s="314">
        <v>6</v>
      </c>
      <c r="JF36" s="168">
        <v>0</v>
      </c>
      <c r="JG36" s="168"/>
      <c r="JH36" s="110" t="s">
        <v>381</v>
      </c>
      <c r="JI36" s="110">
        <v>1</v>
      </c>
      <c r="JJ36" s="90">
        <v>1</v>
      </c>
      <c r="JK36" s="90"/>
      <c r="JL36" s="61"/>
      <c r="JM36" s="283"/>
      <c r="JN36" s="198">
        <v>36</v>
      </c>
      <c r="JO36" s="244">
        <v>42178</v>
      </c>
      <c r="JP36" s="69"/>
      <c r="JQ36" s="201"/>
      <c r="JR36" s="31"/>
      <c r="JS36" s="245"/>
      <c r="JT36" s="243"/>
      <c r="JU36" s="61"/>
      <c r="JV36" s="245"/>
      <c r="JW36" s="243"/>
      <c r="JX36" s="245"/>
      <c r="JY36" s="245"/>
      <c r="JZ36" s="245"/>
      <c r="KA36" s="245"/>
      <c r="KB36" s="247"/>
      <c r="KC36" s="245"/>
      <c r="KD36" s="248"/>
      <c r="KE36" s="63">
        <v>1</v>
      </c>
      <c r="KF36" s="249">
        <v>1</v>
      </c>
      <c r="KG36" s="249" t="s">
        <v>421</v>
      </c>
      <c r="KH36" s="272">
        <v>110.25333333333333</v>
      </c>
      <c r="KI36" s="272">
        <v>67.846666666666678</v>
      </c>
      <c r="KJ36" s="272">
        <v>38.43333333333333</v>
      </c>
      <c r="KK36" s="272">
        <v>-12.416666666666666</v>
      </c>
      <c r="KL36" s="272">
        <v>-10.200000000000001</v>
      </c>
      <c r="KM36" s="272">
        <v>52.316666666666663</v>
      </c>
      <c r="KN36" s="272">
        <v>31</v>
      </c>
      <c r="KO36" s="272">
        <v>4</v>
      </c>
      <c r="KP36" s="250"/>
      <c r="KQ36" s="250">
        <v>1</v>
      </c>
      <c r="KR36" s="92"/>
      <c r="KS36" s="93">
        <v>0.33497536945812811</v>
      </c>
      <c r="KT36" s="264"/>
      <c r="KU36" s="265"/>
      <c r="KV36" s="264"/>
      <c r="KW36" s="265"/>
      <c r="KX36" s="265"/>
      <c r="KY36" s="265"/>
      <c r="KZ36" s="265"/>
      <c r="LA36" s="265"/>
      <c r="LB36" s="265"/>
      <c r="LC36" s="265"/>
      <c r="LD36" s="265"/>
      <c r="LE36" s="265"/>
      <c r="LF36" s="118">
        <v>42181</v>
      </c>
      <c r="LG36" s="454">
        <v>1</v>
      </c>
      <c r="LH36" s="454"/>
      <c r="LI36" s="455"/>
      <c r="LJ36" s="455"/>
      <c r="LK36" s="455"/>
      <c r="LL36" s="455"/>
      <c r="LM36" s="455"/>
      <c r="LN36" s="455"/>
      <c r="LO36" s="455"/>
      <c r="LP36" s="455"/>
      <c r="LQ36" s="455"/>
      <c r="LR36" s="455"/>
      <c r="LS36" s="455"/>
      <c r="LT36" s="455"/>
      <c r="LU36" s="500" t="s">
        <v>381</v>
      </c>
      <c r="LV36" s="500"/>
      <c r="LW36" s="500">
        <v>-2.9</v>
      </c>
      <c r="LX36" s="500">
        <v>1</v>
      </c>
      <c r="LY36" s="500">
        <v>0</v>
      </c>
      <c r="LZ36" s="500">
        <v>3</v>
      </c>
      <c r="MA36" s="690">
        <v>39.372436999999998</v>
      </c>
      <c r="MB36" s="455"/>
      <c r="MD36" s="253"/>
      <c r="ME36" s="274"/>
      <c r="MF36" s="581">
        <v>36</v>
      </c>
      <c r="MG36" s="135">
        <v>42178</v>
      </c>
      <c r="MJ36" s="584">
        <v>62.447200000000002</v>
      </c>
      <c r="MR36" s="135"/>
      <c r="MS36" s="585"/>
      <c r="MT36" s="585"/>
      <c r="MU36" s="133">
        <v>0</v>
      </c>
      <c r="MV36" s="585"/>
      <c r="MW36" s="585"/>
      <c r="MX36" s="585"/>
      <c r="MY36" s="585"/>
      <c r="MZ36" s="585"/>
      <c r="NA36" s="238">
        <v>6837</v>
      </c>
      <c r="NB36" s="585"/>
      <c r="NC36" s="238">
        <v>6</v>
      </c>
      <c r="NE36" s="876" t="s">
        <v>64</v>
      </c>
      <c r="NF36" s="877" t="s">
        <v>64</v>
      </c>
      <c r="NG36" s="877" t="s">
        <v>64</v>
      </c>
      <c r="NH36" s="877" t="s">
        <v>64</v>
      </c>
      <c r="NI36" s="877" t="s">
        <v>64</v>
      </c>
      <c r="NJ36" s="877" t="s">
        <v>64</v>
      </c>
      <c r="NK36" s="877" t="s">
        <v>64</v>
      </c>
      <c r="NL36" s="877" t="s">
        <v>64</v>
      </c>
      <c r="NM36" s="877" t="s">
        <v>64</v>
      </c>
      <c r="NN36" s="877" t="s">
        <v>64</v>
      </c>
      <c r="NO36" s="877" t="s">
        <v>64</v>
      </c>
      <c r="NP36" s="877" t="s">
        <v>64</v>
      </c>
      <c r="NQ36" s="877" t="s">
        <v>64</v>
      </c>
      <c r="NR36" s="877" t="s">
        <v>64</v>
      </c>
      <c r="NS36" s="877" t="s">
        <v>64</v>
      </c>
      <c r="NT36" s="877" t="s">
        <v>64</v>
      </c>
      <c r="NU36" s="877" t="s">
        <v>64</v>
      </c>
      <c r="NV36" s="877" t="s">
        <v>64</v>
      </c>
      <c r="NW36" s="877" t="s">
        <v>64</v>
      </c>
      <c r="NX36" s="877" t="s">
        <v>64</v>
      </c>
      <c r="NY36" s="877" t="s">
        <v>64</v>
      </c>
      <c r="NZ36" s="877" t="s">
        <v>64</v>
      </c>
      <c r="OA36" s="877" t="s">
        <v>64</v>
      </c>
      <c r="OB36" s="877" t="s">
        <v>64</v>
      </c>
      <c r="OC36" s="877" t="s">
        <v>64</v>
      </c>
      <c r="OD36" s="877" t="s">
        <v>64</v>
      </c>
      <c r="OE36" s="877" t="s">
        <v>64</v>
      </c>
      <c r="OF36" s="877" t="s">
        <v>64</v>
      </c>
      <c r="OG36" s="877" t="s">
        <v>64</v>
      </c>
      <c r="OH36" s="877" t="s">
        <v>64</v>
      </c>
      <c r="OI36" s="877" t="s">
        <v>64</v>
      </c>
      <c r="OJ36" s="877" t="s">
        <v>64</v>
      </c>
      <c r="OK36" s="877" t="s">
        <v>64</v>
      </c>
      <c r="OL36" s="877" t="s">
        <v>64</v>
      </c>
      <c r="OM36" s="877" t="s">
        <v>64</v>
      </c>
    </row>
    <row r="37" spans="1:403" s="221" customFormat="1" ht="16.5" customHeight="1" x14ac:dyDescent="0.25">
      <c r="A37" s="455">
        <v>36</v>
      </c>
      <c r="B37" s="221">
        <v>0</v>
      </c>
      <c r="C37" s="221">
        <v>1</v>
      </c>
      <c r="D37" s="308">
        <v>2</v>
      </c>
      <c r="E37" s="274">
        <v>37</v>
      </c>
      <c r="F37" s="895">
        <v>37</v>
      </c>
      <c r="G37" s="61">
        <v>37</v>
      </c>
      <c r="H37" s="898"/>
      <c r="I37" s="232" t="s">
        <v>580</v>
      </c>
      <c r="J37" s="167" t="s">
        <v>581</v>
      </c>
      <c r="K37" s="69">
        <v>15988</v>
      </c>
      <c r="L37" s="256">
        <v>71</v>
      </c>
      <c r="M37" s="342">
        <v>50</v>
      </c>
      <c r="N37" s="342">
        <v>147</v>
      </c>
      <c r="O37" s="342">
        <v>23.138507103521682</v>
      </c>
      <c r="P37" s="210">
        <v>1.4116714879448646</v>
      </c>
      <c r="Q37" s="208">
        <v>1</v>
      </c>
      <c r="R37" s="61">
        <v>145</v>
      </c>
      <c r="S37" s="61">
        <v>85</v>
      </c>
      <c r="T37" s="61">
        <v>1</v>
      </c>
      <c r="U37" s="62">
        <v>2</v>
      </c>
      <c r="V37" s="325">
        <v>1</v>
      </c>
      <c r="W37" s="325">
        <v>2</v>
      </c>
      <c r="X37" s="325">
        <v>1</v>
      </c>
      <c r="Y37" s="115">
        <v>0</v>
      </c>
      <c r="Z37" s="325">
        <v>1</v>
      </c>
      <c r="AA37" s="325">
        <v>0</v>
      </c>
      <c r="AB37" s="329">
        <v>0</v>
      </c>
      <c r="AC37" s="328">
        <v>0</v>
      </c>
      <c r="AD37" s="61"/>
      <c r="AE37" s="133"/>
      <c r="AF37" s="61"/>
      <c r="AG37" s="592">
        <v>105</v>
      </c>
      <c r="AH37" s="602">
        <v>0.87</v>
      </c>
      <c r="AI37" s="603">
        <v>64</v>
      </c>
      <c r="AJ37" s="603">
        <v>1</v>
      </c>
      <c r="AK37" s="602">
        <v>11.8</v>
      </c>
      <c r="AL37" s="604">
        <v>36</v>
      </c>
      <c r="AM37" s="604"/>
      <c r="AN37" s="605">
        <v>2373</v>
      </c>
      <c r="AO37" s="214">
        <v>7.7719102564357634</v>
      </c>
      <c r="AP37" s="212">
        <v>227</v>
      </c>
      <c r="AQ37" s="212">
        <v>181</v>
      </c>
      <c r="AR37" s="212">
        <v>32</v>
      </c>
      <c r="AS37" s="212">
        <v>71</v>
      </c>
      <c r="AT37" s="215">
        <v>0.01</v>
      </c>
      <c r="AU37" s="212">
        <v>34</v>
      </c>
      <c r="AV37" s="556">
        <v>42111</v>
      </c>
      <c r="AW37" s="557">
        <v>42158</v>
      </c>
      <c r="AX37" s="211">
        <v>0.87</v>
      </c>
      <c r="AY37" s="211">
        <v>48</v>
      </c>
      <c r="AZ37" s="211">
        <v>6.5</v>
      </c>
      <c r="BA37" s="602">
        <v>142</v>
      </c>
      <c r="BB37" s="558">
        <v>42158</v>
      </c>
      <c r="BC37" s="65">
        <v>45.96</v>
      </c>
      <c r="BD37" s="217"/>
      <c r="BE37" s="66">
        <v>45.96</v>
      </c>
      <c r="BF37" s="218">
        <v>712.66130862888338</v>
      </c>
      <c r="BG37" s="66">
        <v>160.9</v>
      </c>
      <c r="BH37" s="68">
        <v>1.6623800200162475</v>
      </c>
      <c r="BI37" s="219">
        <v>1.6623800200162475</v>
      </c>
      <c r="BJ37" s="219">
        <v>2.8528831809870669</v>
      </c>
      <c r="BK37" s="219">
        <v>2.2065560440990297</v>
      </c>
      <c r="BL37" s="66">
        <v>2.37</v>
      </c>
      <c r="BM37" s="66">
        <v>0.92</v>
      </c>
      <c r="BN37" s="66">
        <v>32</v>
      </c>
      <c r="BO37" s="66">
        <v>1.03</v>
      </c>
      <c r="BP37" s="571">
        <v>2495</v>
      </c>
      <c r="BQ37" s="66">
        <v>78</v>
      </c>
      <c r="BR37" s="66">
        <v>41</v>
      </c>
      <c r="BS37" s="66">
        <v>29</v>
      </c>
      <c r="BT37" s="66">
        <v>18</v>
      </c>
      <c r="BU37" s="69">
        <v>42102</v>
      </c>
      <c r="BV37" s="61" t="s">
        <v>582</v>
      </c>
      <c r="BW37" s="61">
        <v>0</v>
      </c>
      <c r="BX37" s="61"/>
      <c r="BY37" s="61"/>
      <c r="BZ37" s="61">
        <v>0</v>
      </c>
      <c r="CA37" s="61"/>
      <c r="CB37" s="61"/>
      <c r="CC37" s="61"/>
      <c r="CD37" s="208">
        <v>1</v>
      </c>
      <c r="CE37" s="220">
        <v>0</v>
      </c>
      <c r="CF37" s="220">
        <v>0</v>
      </c>
      <c r="CG37" s="220">
        <v>0</v>
      </c>
      <c r="CH37" s="220">
        <v>0</v>
      </c>
      <c r="CI37" s="220">
        <v>0</v>
      </c>
      <c r="CJ37" s="220">
        <v>0</v>
      </c>
      <c r="CK37" s="114">
        <v>1</v>
      </c>
      <c r="CL37" s="114">
        <v>0</v>
      </c>
      <c r="CM37" s="114">
        <v>1</v>
      </c>
      <c r="CN37" s="114">
        <v>1</v>
      </c>
      <c r="CO37" s="114">
        <v>1</v>
      </c>
      <c r="CP37" s="114">
        <v>0</v>
      </c>
      <c r="CQ37" s="326">
        <v>0</v>
      </c>
      <c r="CR37" s="326">
        <v>0</v>
      </c>
      <c r="CS37" s="326">
        <v>0</v>
      </c>
      <c r="CT37" s="326">
        <v>0</v>
      </c>
      <c r="CU37" s="326">
        <v>0</v>
      </c>
      <c r="CV37" s="326"/>
      <c r="CW37" s="299"/>
      <c r="CX37" s="299"/>
      <c r="CY37" s="299"/>
      <c r="CZ37" s="299"/>
      <c r="DF37" s="61">
        <v>0</v>
      </c>
      <c r="DG37" s="90">
        <v>0</v>
      </c>
      <c r="DH37" s="61"/>
      <c r="DI37" s="61"/>
      <c r="DJ37" s="61"/>
      <c r="DK37" s="90">
        <v>1</v>
      </c>
      <c r="DL37" s="90">
        <v>0</v>
      </c>
      <c r="DM37" s="90"/>
      <c r="DN37" s="61"/>
      <c r="DO37" s="61">
        <v>1</v>
      </c>
      <c r="DP37" s="208">
        <v>0</v>
      </c>
      <c r="DQ37" s="208">
        <v>0</v>
      </c>
      <c r="DR37" s="208">
        <v>0</v>
      </c>
      <c r="DS37" s="208">
        <v>2</v>
      </c>
      <c r="DT37" s="212">
        <v>1</v>
      </c>
      <c r="DU37" s="208">
        <v>2</v>
      </c>
      <c r="DV37" s="208">
        <v>0</v>
      </c>
      <c r="DW37" s="208">
        <v>0</v>
      </c>
      <c r="DX37" s="208">
        <v>0</v>
      </c>
      <c r="DY37" s="208">
        <v>0</v>
      </c>
      <c r="DZ37" s="206">
        <v>0</v>
      </c>
      <c r="EC37" s="223">
        <v>0</v>
      </c>
      <c r="ED37" s="223"/>
      <c r="EE37" s="223"/>
      <c r="EF37" s="223"/>
      <c r="EH37" s="69">
        <v>42158</v>
      </c>
      <c r="EI37" s="133">
        <v>1.23</v>
      </c>
      <c r="EJ37" s="225">
        <v>84</v>
      </c>
      <c r="EK37" s="225">
        <v>69</v>
      </c>
      <c r="EL37" s="225">
        <v>102</v>
      </c>
      <c r="EM37" s="225">
        <v>117</v>
      </c>
      <c r="EN37" s="225">
        <v>71</v>
      </c>
      <c r="EO37" s="161" t="s">
        <v>544</v>
      </c>
      <c r="EP37" s="222">
        <v>37</v>
      </c>
      <c r="EQ37" s="135">
        <v>42158</v>
      </c>
      <c r="ER37" s="136" t="s">
        <v>383</v>
      </c>
      <c r="ES37" s="61">
        <v>145</v>
      </c>
      <c r="ET37" s="61">
        <v>85</v>
      </c>
      <c r="EU37" s="61">
        <v>105</v>
      </c>
      <c r="EV37" s="133">
        <v>1</v>
      </c>
      <c r="EW37" s="133"/>
      <c r="EX37" s="133">
        <v>10</v>
      </c>
      <c r="EY37" s="133">
        <v>10</v>
      </c>
      <c r="EZ37" s="133">
        <v>46</v>
      </c>
      <c r="FA37" s="133">
        <v>22</v>
      </c>
      <c r="FB37" s="133">
        <v>18</v>
      </c>
      <c r="FC37" s="133">
        <v>19</v>
      </c>
      <c r="FD37" s="133">
        <v>41</v>
      </c>
      <c r="FE37" s="133">
        <v>15</v>
      </c>
      <c r="FF37" s="133">
        <v>27</v>
      </c>
      <c r="FG37" s="133">
        <v>80</v>
      </c>
      <c r="FH37" s="133">
        <v>250</v>
      </c>
      <c r="FI37" s="91">
        <v>103.33333333333333</v>
      </c>
      <c r="FJ37" s="91">
        <v>290</v>
      </c>
      <c r="FK37" s="227">
        <v>69.849999999999994</v>
      </c>
      <c r="FL37" s="227">
        <v>49.480350489821689</v>
      </c>
      <c r="FM37" s="228">
        <v>101.45</v>
      </c>
      <c r="FN37" s="228">
        <v>28.5</v>
      </c>
      <c r="FO37" s="228">
        <v>71.865161878202017</v>
      </c>
      <c r="FP37" s="228">
        <v>20.188833055975923</v>
      </c>
      <c r="FQ37" s="228">
        <v>71.907343518974869</v>
      </c>
      <c r="FR37" s="228"/>
      <c r="FS37" s="193">
        <v>0</v>
      </c>
      <c r="FT37" s="230">
        <v>117.66666666666667</v>
      </c>
      <c r="FU37" s="230"/>
      <c r="FV37" s="230">
        <v>126.66666666666667</v>
      </c>
      <c r="FW37" s="229">
        <v>6.8999999999999995</v>
      </c>
      <c r="FX37" s="229">
        <v>6.5333333333333341</v>
      </c>
      <c r="FY37" s="229">
        <v>17.05314009661836</v>
      </c>
      <c r="FZ37" s="229"/>
      <c r="GA37" s="232">
        <v>253.5</v>
      </c>
      <c r="GB37" s="129">
        <v>15.299999999999999</v>
      </c>
      <c r="GC37" s="238" t="s">
        <v>583</v>
      </c>
      <c r="GD37" s="238" t="s">
        <v>584</v>
      </c>
      <c r="GE37" s="238" t="s">
        <v>585</v>
      </c>
      <c r="GF37" s="238" t="s">
        <v>586</v>
      </c>
      <c r="GG37" s="238" t="s">
        <v>587</v>
      </c>
      <c r="GH37" s="133">
        <v>1</v>
      </c>
      <c r="GI37" s="133">
        <v>1</v>
      </c>
      <c r="GJ37" s="133">
        <v>1</v>
      </c>
      <c r="GK37" s="133">
        <v>1</v>
      </c>
      <c r="GL37" s="231">
        <v>24</v>
      </c>
      <c r="GM37" s="133">
        <v>0</v>
      </c>
      <c r="GN37" s="133">
        <v>0</v>
      </c>
      <c r="GO37" s="133">
        <v>0</v>
      </c>
      <c r="GP37" s="133">
        <v>0</v>
      </c>
      <c r="GQ37" s="61">
        <v>55.05</v>
      </c>
      <c r="GR37" s="106">
        <v>38.996324902858753</v>
      </c>
      <c r="GS37" s="111">
        <v>0.35766423357664223</v>
      </c>
      <c r="GT37" s="61">
        <v>1</v>
      </c>
      <c r="GU37" s="111">
        <v>0.56000000000000005</v>
      </c>
      <c r="GV37" s="62">
        <v>1</v>
      </c>
      <c r="GW37" s="106">
        <v>8.9499999999999993</v>
      </c>
      <c r="GX37" s="61">
        <v>1</v>
      </c>
      <c r="GY37" s="106">
        <v>14.666666666666666</v>
      </c>
      <c r="GZ37" s="61">
        <v>1</v>
      </c>
      <c r="HA37" s="745">
        <v>39</v>
      </c>
      <c r="HB37" s="133">
        <v>21</v>
      </c>
      <c r="HC37" s="133">
        <v>0.56000000000000005</v>
      </c>
      <c r="HD37" s="144">
        <v>1</v>
      </c>
      <c r="HE37" s="236">
        <v>106</v>
      </c>
      <c r="HF37" s="236">
        <v>111</v>
      </c>
      <c r="HG37" s="270">
        <v>78.630191902222023</v>
      </c>
      <c r="HH37" s="273">
        <v>113.065016</v>
      </c>
      <c r="HI37" s="270">
        <v>80.093008157727951</v>
      </c>
      <c r="HJ37" s="273">
        <v>33.832605000000001</v>
      </c>
      <c r="HK37" s="270">
        <v>23.966344357676363</v>
      </c>
      <c r="HL37" s="273">
        <v>79.232410000000002</v>
      </c>
      <c r="HM37" s="270">
        <v>56.126663091671482</v>
      </c>
      <c r="HN37" s="236">
        <v>70.076858000000001</v>
      </c>
      <c r="HO37" s="270">
        <v>7.5270789999999996</v>
      </c>
      <c r="HP37" s="270">
        <v>5.1967489999999996</v>
      </c>
      <c r="HQ37" s="273">
        <v>98.265317999999994</v>
      </c>
      <c r="HR37" s="270">
        <v>69.609196501557392</v>
      </c>
      <c r="HS37" s="273">
        <v>40.500525000000003</v>
      </c>
      <c r="HT37" s="270">
        <v>28.689766242258923</v>
      </c>
      <c r="HU37" s="273">
        <v>57.764792999999997</v>
      </c>
      <c r="HV37" s="270">
        <v>40.919430259298473</v>
      </c>
      <c r="HW37" s="273">
        <v>58.784517000000001</v>
      </c>
      <c r="HX37" s="144">
        <v>0</v>
      </c>
      <c r="HY37" s="237">
        <v>0.98173603053308722</v>
      </c>
      <c r="HZ37" s="238">
        <v>25.1</v>
      </c>
      <c r="IA37" s="237">
        <v>6.2</v>
      </c>
      <c r="IB37" s="237">
        <v>28</v>
      </c>
      <c r="IC37" s="237">
        <v>6.6</v>
      </c>
      <c r="ID37" s="237">
        <v>21.3</v>
      </c>
      <c r="IE37" s="237">
        <v>5.2</v>
      </c>
      <c r="IF37" s="237">
        <v>94.915784946236556</v>
      </c>
      <c r="IG37" s="237">
        <v>67.236453917771314</v>
      </c>
      <c r="IH37" s="133"/>
      <c r="II37" s="161">
        <v>0.3</v>
      </c>
      <c r="IJ37" s="61">
        <v>1205</v>
      </c>
      <c r="IK37" s="61">
        <v>1279</v>
      </c>
      <c r="IL37" s="61">
        <v>1158</v>
      </c>
      <c r="IM37" s="61">
        <v>1144</v>
      </c>
      <c r="IN37" s="61">
        <v>1223</v>
      </c>
      <c r="IO37" s="61">
        <v>1170</v>
      </c>
      <c r="IP37" s="61"/>
      <c r="IQ37" s="106">
        <v>1196.5</v>
      </c>
      <c r="IR37" s="61">
        <v>1763</v>
      </c>
      <c r="IS37" s="61">
        <v>439</v>
      </c>
      <c r="IT37" s="61">
        <v>434</v>
      </c>
      <c r="IU37" s="61">
        <v>451</v>
      </c>
      <c r="IV37" s="61">
        <v>455</v>
      </c>
      <c r="IW37" s="61">
        <v>460</v>
      </c>
      <c r="IX37" s="61">
        <v>458</v>
      </c>
      <c r="IY37" s="61"/>
      <c r="IZ37" s="106">
        <v>449.5</v>
      </c>
      <c r="JA37" s="61">
        <v>275</v>
      </c>
      <c r="JB37" s="240">
        <v>31.678041084911669</v>
      </c>
      <c r="JC37" s="241">
        <v>0</v>
      </c>
      <c r="JD37" s="90">
        <v>1</v>
      </c>
      <c r="JE37" s="70">
        <v>0</v>
      </c>
      <c r="JF37" s="70">
        <v>0</v>
      </c>
      <c r="JG37" s="70"/>
      <c r="JH37" s="90">
        <v>0</v>
      </c>
      <c r="JI37" s="90">
        <v>0</v>
      </c>
      <c r="JJ37" s="90">
        <v>0</v>
      </c>
      <c r="JK37" s="90"/>
      <c r="JL37" s="61"/>
      <c r="JM37" s="283"/>
      <c r="JN37" s="243">
        <v>37</v>
      </c>
      <c r="JO37" s="244">
        <v>42111</v>
      </c>
      <c r="JP37" s="69">
        <v>43245</v>
      </c>
      <c r="JQ37" s="201">
        <v>1</v>
      </c>
      <c r="JR37" s="69">
        <v>43245</v>
      </c>
      <c r="JS37" s="245">
        <v>37</v>
      </c>
      <c r="JT37" s="243">
        <v>1</v>
      </c>
      <c r="JU37" s="69">
        <v>42637</v>
      </c>
      <c r="JV37" s="245">
        <v>17</v>
      </c>
      <c r="JW37" s="243">
        <v>1</v>
      </c>
      <c r="JX37" s="246">
        <v>42637</v>
      </c>
      <c r="JY37" s="245">
        <v>17</v>
      </c>
      <c r="JZ37" s="245">
        <v>37</v>
      </c>
      <c r="KA37" s="245">
        <v>1133</v>
      </c>
      <c r="KB37" s="247"/>
      <c r="KC37" s="245"/>
      <c r="KD37" s="248"/>
      <c r="KE37" s="63">
        <v>1</v>
      </c>
      <c r="KF37" s="249">
        <v>1</v>
      </c>
      <c r="KG37" s="249" t="s">
        <v>421</v>
      </c>
      <c r="KH37" s="272">
        <v>90.063333333333333</v>
      </c>
      <c r="KI37" s="272">
        <v>44.766666666666673</v>
      </c>
      <c r="KJ37" s="272">
        <v>49.77</v>
      </c>
      <c r="KK37" s="272">
        <v>-15.666666666666666</v>
      </c>
      <c r="KL37" s="272">
        <v>-13.496666666666668</v>
      </c>
      <c r="KM37" s="272">
        <v>53.566666666666663</v>
      </c>
      <c r="KN37" s="272">
        <v>24.599999999999998</v>
      </c>
      <c r="KO37" s="272">
        <v>4.166666666666667</v>
      </c>
      <c r="KP37" s="250"/>
      <c r="KQ37" s="250">
        <v>1</v>
      </c>
      <c r="KR37" s="92"/>
      <c r="KS37" s="93">
        <v>0.35766423357664223</v>
      </c>
      <c r="KT37" s="264"/>
      <c r="KU37" s="265"/>
      <c r="KV37" s="264"/>
      <c r="KW37" s="265"/>
      <c r="KX37" s="265"/>
      <c r="KY37" s="265"/>
      <c r="KZ37" s="265"/>
      <c r="LA37" s="265"/>
      <c r="LB37" s="265"/>
      <c r="LC37" s="265"/>
      <c r="LD37" s="265"/>
      <c r="LE37" s="265"/>
      <c r="LF37" s="118">
        <v>42158</v>
      </c>
      <c r="LG37" s="454">
        <v>1</v>
      </c>
      <c r="LH37" s="454"/>
      <c r="LI37" s="455"/>
      <c r="LJ37" s="455"/>
      <c r="LK37" s="455"/>
      <c r="LL37" s="455"/>
      <c r="LM37" s="455"/>
      <c r="LN37" s="455"/>
      <c r="LO37" s="455"/>
      <c r="LP37" s="455"/>
      <c r="LQ37" s="455"/>
      <c r="LR37" s="455"/>
      <c r="LS37" s="455"/>
      <c r="LT37" s="455"/>
      <c r="LU37" s="500">
        <v>49.076666666666661</v>
      </c>
      <c r="LV37" s="693">
        <v>-23.116666666666664</v>
      </c>
      <c r="LW37" s="500">
        <v>-19.2</v>
      </c>
      <c r="LX37" s="500">
        <v>1</v>
      </c>
      <c r="LY37" s="500">
        <v>-18.3</v>
      </c>
      <c r="LZ37" s="500">
        <v>1</v>
      </c>
      <c r="MA37" s="690">
        <v>58.784517000000001</v>
      </c>
      <c r="MB37" s="455"/>
      <c r="MD37" s="253"/>
      <c r="ME37" s="274"/>
      <c r="MF37" s="581">
        <v>37</v>
      </c>
      <c r="MG37" s="135">
        <v>42158</v>
      </c>
      <c r="MJ37" s="584">
        <v>34.025300000000001</v>
      </c>
      <c r="MR37" s="135">
        <v>42578</v>
      </c>
      <c r="MS37" s="238">
        <v>5.9</v>
      </c>
      <c r="MT37" s="585"/>
      <c r="MU37" s="133">
        <v>1</v>
      </c>
      <c r="MV37" s="133">
        <v>0</v>
      </c>
      <c r="MW37" s="133">
        <v>0</v>
      </c>
      <c r="MX37" s="133">
        <v>0</v>
      </c>
      <c r="MY37" s="133">
        <v>0</v>
      </c>
      <c r="MZ37" s="238">
        <v>0</v>
      </c>
      <c r="NA37" s="238">
        <v>2373</v>
      </c>
      <c r="NB37" s="585"/>
      <c r="NC37" s="238">
        <v>7</v>
      </c>
      <c r="NE37" s="876">
        <v>37</v>
      </c>
      <c r="NF37" s="877" t="s">
        <v>64</v>
      </c>
      <c r="NG37" s="877" t="s">
        <v>64</v>
      </c>
      <c r="NH37" s="877" t="s">
        <v>64</v>
      </c>
      <c r="NI37" s="877" t="s">
        <v>64</v>
      </c>
      <c r="NJ37" s="877" t="s">
        <v>64</v>
      </c>
      <c r="NK37" s="877" t="s">
        <v>64</v>
      </c>
      <c r="NL37" s="877" t="s">
        <v>64</v>
      </c>
      <c r="NM37" s="877" t="s">
        <v>64</v>
      </c>
      <c r="NN37" s="877" t="s">
        <v>64</v>
      </c>
      <c r="NO37" s="877" t="s">
        <v>64</v>
      </c>
      <c r="NP37" s="877" t="s">
        <v>64</v>
      </c>
      <c r="NQ37" s="877" t="s">
        <v>64</v>
      </c>
      <c r="NR37" s="877" t="s">
        <v>64</v>
      </c>
      <c r="NS37" s="877" t="s">
        <v>64</v>
      </c>
      <c r="NT37" s="877" t="s">
        <v>64</v>
      </c>
      <c r="NU37" s="877" t="s">
        <v>64</v>
      </c>
      <c r="NV37" s="877" t="s">
        <v>64</v>
      </c>
      <c r="NW37" s="877" t="s">
        <v>64</v>
      </c>
      <c r="NX37" s="877" t="s">
        <v>64</v>
      </c>
      <c r="NY37" s="877" t="s">
        <v>64</v>
      </c>
      <c r="NZ37" s="877" t="s">
        <v>64</v>
      </c>
      <c r="OA37" s="877" t="s">
        <v>64</v>
      </c>
      <c r="OB37" s="877" t="s">
        <v>64</v>
      </c>
      <c r="OC37" s="877" t="s">
        <v>64</v>
      </c>
      <c r="OD37" s="877" t="s">
        <v>64</v>
      </c>
      <c r="OE37" s="877" t="s">
        <v>64</v>
      </c>
      <c r="OF37" s="877" t="s">
        <v>64</v>
      </c>
      <c r="OG37" s="877" t="s">
        <v>64</v>
      </c>
      <c r="OH37" s="877" t="s">
        <v>64</v>
      </c>
      <c r="OI37" s="877" t="s">
        <v>64</v>
      </c>
      <c r="OJ37" s="877" t="s">
        <v>64</v>
      </c>
      <c r="OK37" s="877" t="s">
        <v>64</v>
      </c>
      <c r="OL37" s="877" t="s">
        <v>64</v>
      </c>
      <c r="OM37" s="877" t="s">
        <v>64</v>
      </c>
    </row>
    <row r="38" spans="1:403" s="221" customFormat="1" x14ac:dyDescent="0.25">
      <c r="A38" s="902">
        <v>37</v>
      </c>
      <c r="B38" s="274">
        <v>0</v>
      </c>
      <c r="C38" s="221">
        <v>1</v>
      </c>
      <c r="D38" s="308">
        <v>2</v>
      </c>
      <c r="E38" s="267">
        <v>38</v>
      </c>
      <c r="F38" s="896">
        <v>38</v>
      </c>
      <c r="G38" s="61">
        <v>38</v>
      </c>
      <c r="H38" s="898"/>
      <c r="I38" s="232" t="s">
        <v>478</v>
      </c>
      <c r="J38" s="167" t="s">
        <v>588</v>
      </c>
      <c r="K38" s="266">
        <v>16971</v>
      </c>
      <c r="L38" s="256">
        <v>68</v>
      </c>
      <c r="M38" s="342">
        <v>80</v>
      </c>
      <c r="N38" s="342">
        <v>184</v>
      </c>
      <c r="O38" s="342">
        <v>23.629489603024574</v>
      </c>
      <c r="P38" s="210">
        <v>2.0284882192289855</v>
      </c>
      <c r="Q38" s="208">
        <v>0</v>
      </c>
      <c r="R38" s="61">
        <v>120</v>
      </c>
      <c r="S38" s="61">
        <v>80</v>
      </c>
      <c r="T38" s="61">
        <v>1</v>
      </c>
      <c r="U38" s="62">
        <v>0</v>
      </c>
      <c r="V38" s="325">
        <v>0</v>
      </c>
      <c r="W38" s="325"/>
      <c r="X38" s="325">
        <v>0</v>
      </c>
      <c r="Y38" s="115">
        <v>0</v>
      </c>
      <c r="Z38" s="325">
        <v>1</v>
      </c>
      <c r="AA38" s="325">
        <v>0</v>
      </c>
      <c r="AB38" s="329">
        <v>0</v>
      </c>
      <c r="AC38" s="328">
        <v>0</v>
      </c>
      <c r="AD38" s="61"/>
      <c r="AE38" s="133"/>
      <c r="AF38" s="61"/>
      <c r="AG38" s="592"/>
      <c r="AH38" s="602">
        <v>0.85</v>
      </c>
      <c r="AI38" s="603">
        <v>89</v>
      </c>
      <c r="AJ38" s="603">
        <v>1</v>
      </c>
      <c r="AK38" s="602">
        <v>12.2</v>
      </c>
      <c r="AL38" s="604">
        <v>39</v>
      </c>
      <c r="AM38" s="604"/>
      <c r="AN38" s="605">
        <v>1618</v>
      </c>
      <c r="AO38" s="214">
        <v>7.3889460976184367</v>
      </c>
      <c r="AP38" s="212">
        <v>130</v>
      </c>
      <c r="AQ38" s="212">
        <v>69</v>
      </c>
      <c r="AR38" s="212">
        <v>50</v>
      </c>
      <c r="AS38" s="212">
        <v>55</v>
      </c>
      <c r="AT38" s="215">
        <v>0.43</v>
      </c>
      <c r="AU38" s="212">
        <v>59</v>
      </c>
      <c r="AV38" s="556">
        <v>42128</v>
      </c>
      <c r="AW38" s="557">
        <v>42131</v>
      </c>
      <c r="AX38" s="211">
        <v>0.85</v>
      </c>
      <c r="AY38" s="211">
        <v>23</v>
      </c>
      <c r="AZ38" s="211">
        <v>5</v>
      </c>
      <c r="BA38" s="602">
        <v>143</v>
      </c>
      <c r="BB38" s="558">
        <v>42131</v>
      </c>
      <c r="BC38" s="65">
        <v>37.630000000000003</v>
      </c>
      <c r="BD38" s="217">
        <v>391</v>
      </c>
      <c r="BE38" s="66">
        <v>37.630000000000003</v>
      </c>
      <c r="BF38" s="218">
        <v>690.23499791357892</v>
      </c>
      <c r="BG38" s="66">
        <v>99.99</v>
      </c>
      <c r="BH38" s="68">
        <v>1.5755342183198644</v>
      </c>
      <c r="BI38" s="219">
        <v>1.5755342183198644</v>
      </c>
      <c r="BJ38" s="219">
        <v>2.8389969761310709</v>
      </c>
      <c r="BK38" s="219">
        <v>1.9999565683801925</v>
      </c>
      <c r="BL38" s="66">
        <v>2.5299999999999998</v>
      </c>
      <c r="BM38" s="66">
        <v>0.95</v>
      </c>
      <c r="BN38" s="66">
        <v>173</v>
      </c>
      <c r="BO38" s="66">
        <v>1.02</v>
      </c>
      <c r="BP38" s="571">
        <v>1791</v>
      </c>
      <c r="BQ38" s="66">
        <v>67</v>
      </c>
      <c r="BR38" s="66">
        <v>69</v>
      </c>
      <c r="BS38" s="66">
        <v>10</v>
      </c>
      <c r="BT38" s="66">
        <v>6</v>
      </c>
      <c r="BU38" s="69">
        <v>42088</v>
      </c>
      <c r="BV38" s="61" t="s">
        <v>589</v>
      </c>
      <c r="BW38" s="61">
        <v>0</v>
      </c>
      <c r="BX38" s="61"/>
      <c r="BY38" s="61"/>
      <c r="BZ38" s="61">
        <v>0</v>
      </c>
      <c r="CA38" s="61"/>
      <c r="CB38" s="61">
        <v>0</v>
      </c>
      <c r="CC38" s="61"/>
      <c r="CD38" s="208">
        <v>1</v>
      </c>
      <c r="CE38" s="220">
        <v>0</v>
      </c>
      <c r="CF38" s="220">
        <v>0</v>
      </c>
      <c r="CG38" s="220">
        <v>0</v>
      </c>
      <c r="CH38" s="220">
        <v>0</v>
      </c>
      <c r="CI38" s="220">
        <v>0</v>
      </c>
      <c r="CJ38" s="220">
        <v>0</v>
      </c>
      <c r="CK38" s="114">
        <v>1</v>
      </c>
      <c r="CL38" s="114">
        <v>0</v>
      </c>
      <c r="CM38" s="114">
        <v>0</v>
      </c>
      <c r="CN38" s="114">
        <v>1</v>
      </c>
      <c r="CO38" s="114">
        <v>0</v>
      </c>
      <c r="CP38" s="114">
        <v>0</v>
      </c>
      <c r="CQ38" s="326">
        <v>0</v>
      </c>
      <c r="CR38" s="326">
        <v>1</v>
      </c>
      <c r="CS38" s="326">
        <v>0</v>
      </c>
      <c r="CT38" s="326">
        <v>0</v>
      </c>
      <c r="CU38" s="326">
        <v>0</v>
      </c>
      <c r="CV38" s="326"/>
      <c r="CW38" s="299"/>
      <c r="CX38" s="299"/>
      <c r="CY38" s="299"/>
      <c r="CZ38" s="299"/>
      <c r="DF38" s="208">
        <v>0</v>
      </c>
      <c r="DG38" s="308">
        <v>0</v>
      </c>
      <c r="DH38" s="208"/>
      <c r="DI38" s="208"/>
      <c r="DJ38" s="208"/>
      <c r="DK38" s="308">
        <v>1</v>
      </c>
      <c r="DL38" s="308">
        <v>0</v>
      </c>
      <c r="DM38" s="308"/>
      <c r="DN38" s="208"/>
      <c r="DO38" s="61">
        <v>1</v>
      </c>
      <c r="DP38" s="208">
        <v>0</v>
      </c>
      <c r="DQ38" s="208">
        <v>0</v>
      </c>
      <c r="DR38" s="208">
        <v>0</v>
      </c>
      <c r="DS38" s="208">
        <v>1</v>
      </c>
      <c r="DT38" s="212">
        <v>1</v>
      </c>
      <c r="DU38" s="208">
        <v>1</v>
      </c>
      <c r="DV38" s="208">
        <v>0</v>
      </c>
      <c r="DW38" s="208">
        <v>0</v>
      </c>
      <c r="DX38" s="208">
        <v>0</v>
      </c>
      <c r="DY38" s="208">
        <v>0</v>
      </c>
      <c r="DZ38" s="206">
        <v>0</v>
      </c>
      <c r="EC38" s="223"/>
      <c r="ED38" s="223"/>
      <c r="EE38" s="223"/>
      <c r="EF38" s="223"/>
      <c r="EH38" s="69">
        <v>42131</v>
      </c>
      <c r="EI38" s="133">
        <v>3.05</v>
      </c>
      <c r="EJ38" s="225">
        <v>99</v>
      </c>
      <c r="EK38" s="225">
        <v>67</v>
      </c>
      <c r="EL38" s="225">
        <v>110</v>
      </c>
      <c r="EM38" s="225">
        <v>115</v>
      </c>
      <c r="EN38" s="225">
        <v>58</v>
      </c>
      <c r="EO38" s="161" t="s">
        <v>403</v>
      </c>
      <c r="EP38" s="259">
        <v>38</v>
      </c>
      <c r="EQ38" s="135">
        <v>42131</v>
      </c>
      <c r="ER38" s="136" t="s">
        <v>383</v>
      </c>
      <c r="ES38" s="61">
        <v>120</v>
      </c>
      <c r="ET38" s="61">
        <v>80</v>
      </c>
      <c r="EU38" s="61">
        <v>55</v>
      </c>
      <c r="EV38" s="133">
        <v>1</v>
      </c>
      <c r="EW38" s="133"/>
      <c r="EX38" s="133">
        <v>12</v>
      </c>
      <c r="EY38" s="133">
        <v>8</v>
      </c>
      <c r="EZ38" s="133">
        <v>47</v>
      </c>
      <c r="FA38" s="133">
        <v>30</v>
      </c>
      <c r="FB38" s="133">
        <v>17</v>
      </c>
      <c r="FC38" s="133">
        <v>15</v>
      </c>
      <c r="FD38" s="133">
        <v>52</v>
      </c>
      <c r="FE38" s="133">
        <v>22</v>
      </c>
      <c r="FF38" s="133">
        <v>38</v>
      </c>
      <c r="FG38" s="133">
        <v>80</v>
      </c>
      <c r="FH38" s="133">
        <v>270</v>
      </c>
      <c r="FI38" s="91">
        <v>90</v>
      </c>
      <c r="FJ38" s="91">
        <v>266.66666666666669</v>
      </c>
      <c r="FK38" s="227">
        <v>94.25</v>
      </c>
      <c r="FL38" s="227">
        <v>46.463173464139608</v>
      </c>
      <c r="FM38" s="228">
        <v>151.19999999999999</v>
      </c>
      <c r="FN38" s="228">
        <v>55.150000000000006</v>
      </c>
      <c r="FO38" s="228">
        <v>74.538268729739073</v>
      </c>
      <c r="FP38" s="228">
        <v>27.187734923578773</v>
      </c>
      <c r="FQ38" s="228">
        <v>63.525132275132265</v>
      </c>
      <c r="FR38" s="228"/>
      <c r="FS38" s="193">
        <v>0</v>
      </c>
      <c r="FT38" s="230">
        <v>69.833333333333329</v>
      </c>
      <c r="FU38" s="230"/>
      <c r="FV38" s="230">
        <v>123.33333333333333</v>
      </c>
      <c r="FW38" s="229">
        <v>7.3</v>
      </c>
      <c r="FX38" s="229">
        <v>11.933333333333335</v>
      </c>
      <c r="FY38" s="229">
        <v>9.5662100456620998</v>
      </c>
      <c r="FZ38" s="229"/>
      <c r="GA38" s="133">
        <v>65.099999999999994</v>
      </c>
      <c r="GB38" s="129">
        <v>13.433333333333332</v>
      </c>
      <c r="GC38" s="238">
        <v>4.4000000000000004</v>
      </c>
      <c r="GD38" s="238">
        <v>2.4</v>
      </c>
      <c r="GE38" s="238">
        <v>105</v>
      </c>
      <c r="GF38" s="238">
        <v>72.400000000000006</v>
      </c>
      <c r="GG38" s="238">
        <v>22.4</v>
      </c>
      <c r="GH38" s="133">
        <v>1</v>
      </c>
      <c r="GI38" s="133">
        <v>1</v>
      </c>
      <c r="GJ38" s="133">
        <v>1</v>
      </c>
      <c r="GK38" s="133">
        <v>1</v>
      </c>
      <c r="GL38" s="231">
        <v>23</v>
      </c>
      <c r="GM38" s="133">
        <v>0</v>
      </c>
      <c r="GN38" s="133">
        <v>0</v>
      </c>
      <c r="GO38" s="133">
        <v>0</v>
      </c>
      <c r="GP38" s="133">
        <v>0</v>
      </c>
      <c r="GQ38" s="61">
        <v>59.25</v>
      </c>
      <c r="GR38" s="106">
        <v>29.208944591514818</v>
      </c>
      <c r="GS38" s="111">
        <v>0.42592592592592587</v>
      </c>
      <c r="GT38" s="61">
        <v>0</v>
      </c>
      <c r="GU38" s="111">
        <v>0.56521739130434778</v>
      </c>
      <c r="GV38" s="62">
        <v>1</v>
      </c>
      <c r="GW38" s="106">
        <v>12.2</v>
      </c>
      <c r="GX38" s="61">
        <v>0</v>
      </c>
      <c r="GY38" s="106">
        <v>28</v>
      </c>
      <c r="GZ38" s="61">
        <v>0</v>
      </c>
      <c r="HA38" s="745">
        <v>33</v>
      </c>
      <c r="HB38" s="133">
        <v>16</v>
      </c>
      <c r="HC38" s="133">
        <v>0.49</v>
      </c>
      <c r="HD38" s="144">
        <v>1</v>
      </c>
      <c r="HE38" s="236">
        <v>108.07408</v>
      </c>
      <c r="HF38" s="236">
        <v>113.477784</v>
      </c>
      <c r="HG38" s="144">
        <v>55.949224000000001</v>
      </c>
      <c r="HH38" s="236">
        <v>131.498085</v>
      </c>
      <c r="HI38" s="125">
        <v>64.833974999999995</v>
      </c>
      <c r="HJ38" s="236">
        <v>52.184682000000002</v>
      </c>
      <c r="HK38" s="144">
        <v>25.729198</v>
      </c>
      <c r="HL38" s="236">
        <v>79.313404000000006</v>
      </c>
      <c r="HM38" s="144">
        <v>39.104776000000001</v>
      </c>
      <c r="HN38" s="236">
        <v>60.315252999999998</v>
      </c>
      <c r="HO38" s="144">
        <v>6.5830120000000001</v>
      </c>
      <c r="HP38" s="144">
        <v>3.2456960000000001</v>
      </c>
      <c r="HQ38" s="236">
        <v>161.417846</v>
      </c>
      <c r="HR38" s="144">
        <v>79.585649000000004</v>
      </c>
      <c r="HS38" s="236">
        <v>78.025108000000003</v>
      </c>
      <c r="HT38" s="144">
        <v>38.469593000000003</v>
      </c>
      <c r="HU38" s="236">
        <v>83.392737999999994</v>
      </c>
      <c r="HV38" s="144">
        <v>41.116056</v>
      </c>
      <c r="HW38" s="236">
        <v>51.662650999999997</v>
      </c>
      <c r="HX38" s="144">
        <v>0</v>
      </c>
      <c r="HY38" s="237">
        <v>0.86296149483849893</v>
      </c>
      <c r="HZ38" s="238">
        <v>31.5</v>
      </c>
      <c r="IA38" s="237">
        <v>6.2</v>
      </c>
      <c r="IB38" s="237">
        <v>32.4</v>
      </c>
      <c r="IC38" s="237">
        <v>6.5</v>
      </c>
      <c r="ID38" s="237">
        <v>21.1</v>
      </c>
      <c r="IE38" s="237">
        <v>5</v>
      </c>
      <c r="IF38" s="237">
        <v>137.83587096774193</v>
      </c>
      <c r="IG38" s="237">
        <v>67.950047558142785</v>
      </c>
      <c r="IH38" s="133"/>
      <c r="II38" s="161">
        <v>0.39</v>
      </c>
      <c r="IJ38" s="61">
        <v>1283</v>
      </c>
      <c r="IK38" s="61">
        <v>1089</v>
      </c>
      <c r="IL38" s="61">
        <v>1053</v>
      </c>
      <c r="IM38" s="61">
        <v>1046</v>
      </c>
      <c r="IN38" s="61">
        <v>1153</v>
      </c>
      <c r="IO38" s="61">
        <v>1281</v>
      </c>
      <c r="IP38" s="61"/>
      <c r="IQ38" s="106">
        <v>1150.8333333333333</v>
      </c>
      <c r="IR38" s="61">
        <v>1847</v>
      </c>
      <c r="IS38" s="61">
        <v>457</v>
      </c>
      <c r="IT38" s="61">
        <v>434</v>
      </c>
      <c r="IU38" s="61">
        <v>424</v>
      </c>
      <c r="IV38" s="61"/>
      <c r="IW38" s="61">
        <v>357</v>
      </c>
      <c r="IX38" s="61">
        <v>404</v>
      </c>
      <c r="IY38" s="61"/>
      <c r="IZ38" s="106">
        <v>415.2</v>
      </c>
      <c r="JA38" s="61">
        <v>294</v>
      </c>
      <c r="JB38" s="240">
        <v>32.837057066811859</v>
      </c>
      <c r="JC38" s="241">
        <v>0</v>
      </c>
      <c r="JD38" s="308">
        <v>1</v>
      </c>
      <c r="JE38" s="280">
        <v>1</v>
      </c>
      <c r="JF38" s="70">
        <v>0</v>
      </c>
      <c r="JG38" s="70"/>
      <c r="JH38" s="308">
        <v>0</v>
      </c>
      <c r="JI38" s="308">
        <v>2</v>
      </c>
      <c r="JJ38" s="308">
        <v>0</v>
      </c>
      <c r="JK38" s="308"/>
      <c r="JL38" s="208"/>
      <c r="JM38" s="283"/>
      <c r="JN38" s="198">
        <v>38</v>
      </c>
      <c r="JO38" s="244">
        <v>42128</v>
      </c>
      <c r="JP38" s="69">
        <v>43542</v>
      </c>
      <c r="JQ38" s="201">
        <v>0</v>
      </c>
      <c r="JR38" s="69">
        <v>43542</v>
      </c>
      <c r="JS38" s="245">
        <v>46</v>
      </c>
      <c r="JT38" s="243">
        <v>0</v>
      </c>
      <c r="JU38" s="69">
        <v>43542</v>
      </c>
      <c r="JV38" s="245">
        <v>46</v>
      </c>
      <c r="JW38" s="243">
        <v>0</v>
      </c>
      <c r="JX38" s="246">
        <v>43542</v>
      </c>
      <c r="JY38" s="245">
        <v>46</v>
      </c>
      <c r="JZ38" s="245">
        <v>46</v>
      </c>
      <c r="KA38" s="245">
        <v>1414</v>
      </c>
      <c r="KB38" s="247"/>
      <c r="KC38" s="245"/>
      <c r="KD38" s="248"/>
      <c r="KE38" s="63">
        <v>1</v>
      </c>
      <c r="KF38" s="249">
        <v>1</v>
      </c>
      <c r="KG38" s="249" t="s">
        <v>421</v>
      </c>
      <c r="KH38" s="272">
        <v>146.42666666666665</v>
      </c>
      <c r="KI38" s="272">
        <v>79.64</v>
      </c>
      <c r="KJ38" s="272">
        <v>45.633333333333326</v>
      </c>
      <c r="KK38" s="272">
        <v>-14.56</v>
      </c>
      <c r="KL38" s="272">
        <v>-13</v>
      </c>
      <c r="KM38" s="272">
        <v>44.300000000000004</v>
      </c>
      <c r="KN38" s="272">
        <v>26.2</v>
      </c>
      <c r="KO38" s="272">
        <v>4.2666666666666666</v>
      </c>
      <c r="KP38" s="250"/>
      <c r="KQ38" s="250">
        <v>1</v>
      </c>
      <c r="KR38" s="92"/>
      <c r="KS38" s="93">
        <v>0.42592592592592587</v>
      </c>
      <c r="KT38" s="264"/>
      <c r="KU38" s="265"/>
      <c r="KV38" s="264"/>
      <c r="KW38" s="265"/>
      <c r="KX38" s="265"/>
      <c r="KY38" s="265"/>
      <c r="KZ38" s="265"/>
      <c r="LA38" s="265"/>
      <c r="LB38" s="265"/>
      <c r="LC38" s="265"/>
      <c r="LD38" s="265"/>
      <c r="LE38" s="265"/>
      <c r="LF38" s="118">
        <v>42131</v>
      </c>
      <c r="LG38" s="454">
        <v>1</v>
      </c>
      <c r="LH38" s="454"/>
      <c r="LI38" s="455"/>
      <c r="LJ38" s="455"/>
      <c r="LK38" s="455"/>
      <c r="LL38" s="455"/>
      <c r="LM38" s="455"/>
      <c r="LN38" s="455"/>
      <c r="LO38" s="455"/>
      <c r="LP38" s="455"/>
      <c r="LQ38" s="455"/>
      <c r="LR38" s="455"/>
      <c r="LS38" s="455"/>
      <c r="LT38" s="455"/>
      <c r="LU38" s="500">
        <v>37.936666666666667</v>
      </c>
      <c r="LV38" s="693">
        <v>-20.41</v>
      </c>
      <c r="LW38" s="500">
        <v>-11.1</v>
      </c>
      <c r="LX38" s="500">
        <v>1</v>
      </c>
      <c r="LY38" s="500">
        <v>-10.7</v>
      </c>
      <c r="LZ38" s="500">
        <v>2</v>
      </c>
      <c r="MA38" s="690">
        <v>51.662650999999997</v>
      </c>
      <c r="MB38" s="454"/>
      <c r="MD38" s="253"/>
      <c r="ME38" s="274"/>
      <c r="MF38" s="581">
        <v>38</v>
      </c>
      <c r="MG38" s="135">
        <v>42131</v>
      </c>
      <c r="MJ38" s="584">
        <v>16.804400000000001</v>
      </c>
      <c r="MR38" s="135"/>
      <c r="MS38" s="585"/>
      <c r="MT38" s="585"/>
      <c r="MU38" s="133">
        <v>0</v>
      </c>
      <c r="MV38" s="585"/>
      <c r="MW38" s="585"/>
      <c r="MX38" s="585"/>
      <c r="MY38" s="585"/>
      <c r="MZ38" s="585"/>
      <c r="NA38" s="238">
        <v>1618</v>
      </c>
      <c r="NB38" s="585"/>
      <c r="NC38" s="238">
        <v>6</v>
      </c>
      <c r="NE38" s="876">
        <v>38</v>
      </c>
      <c r="NF38" s="877">
        <v>8.6310678943201999</v>
      </c>
      <c r="NG38" s="877">
        <v>8.3717766443379205</v>
      </c>
      <c r="NH38" s="877">
        <v>5.7189095543792297</v>
      </c>
      <c r="NI38" s="877">
        <v>2.3504972470841299</v>
      </c>
      <c r="NJ38" s="877">
        <v>8.4911315684122108</v>
      </c>
      <c r="NK38" s="877">
        <v>6.7421409854981498</v>
      </c>
      <c r="NL38" s="877">
        <v>9.1847018124502906</v>
      </c>
      <c r="NM38" s="877">
        <v>8.0050630800134606</v>
      </c>
      <c r="NN38" s="877">
        <v>6.1739269319998096</v>
      </c>
      <c r="NO38" s="877">
        <v>1.13093086982645</v>
      </c>
      <c r="NP38" s="877">
        <v>6.9682059786769104</v>
      </c>
      <c r="NQ38" s="877">
        <v>7.3975462926180704</v>
      </c>
      <c r="NR38" s="877">
        <v>8.1214817140745907</v>
      </c>
      <c r="NS38" s="877">
        <v>5.5762197812095797</v>
      </c>
      <c r="NT38" s="877">
        <v>6.5362083546922598</v>
      </c>
      <c r="NU38" s="877">
        <v>8.1629954724177001</v>
      </c>
      <c r="NV38" s="877">
        <v>6.88129753691112</v>
      </c>
      <c r="NW38" s="877">
        <v>7.6711518138256301</v>
      </c>
      <c r="NX38" s="877">
        <v>6.0351839966183398</v>
      </c>
      <c r="NY38" s="877">
        <v>6.6230767208326302</v>
      </c>
      <c r="NZ38" s="877">
        <v>8.42202270447976</v>
      </c>
      <c r="OA38" s="877">
        <v>3.2509615735332198</v>
      </c>
      <c r="OB38" s="877">
        <v>11.161963240543599</v>
      </c>
      <c r="OC38" s="877">
        <v>3.58616424593091</v>
      </c>
      <c r="OD38" s="877">
        <v>5.75702324650746</v>
      </c>
      <c r="OE38" s="877">
        <v>6.18010806871201</v>
      </c>
      <c r="OF38" s="877">
        <v>5.1902197636601599</v>
      </c>
      <c r="OG38" s="877">
        <v>10.471512648045501</v>
      </c>
      <c r="OH38" s="877">
        <v>3.13750352374994</v>
      </c>
      <c r="OI38" s="877">
        <v>8.6696291803957592</v>
      </c>
      <c r="OJ38" s="877">
        <v>3.6016965164809598</v>
      </c>
      <c r="OK38" s="877">
        <v>1.8018834676497399</v>
      </c>
      <c r="OL38" s="877">
        <v>2.5060616729742402</v>
      </c>
      <c r="OM38" s="877">
        <v>7.5757989946126498</v>
      </c>
    </row>
    <row r="39" spans="1:403" s="286" customFormat="1" x14ac:dyDescent="0.25">
      <c r="A39" s="455">
        <v>38</v>
      </c>
      <c r="B39" s="221">
        <v>0</v>
      </c>
      <c r="C39" s="221">
        <v>0</v>
      </c>
      <c r="D39" s="308">
        <v>2</v>
      </c>
      <c r="E39" s="267">
        <v>39</v>
      </c>
      <c r="F39" s="896">
        <v>39</v>
      </c>
      <c r="G39" s="61">
        <v>39</v>
      </c>
      <c r="H39" s="898"/>
      <c r="I39" s="232" t="s">
        <v>590</v>
      </c>
      <c r="J39" s="645" t="s">
        <v>591</v>
      </c>
      <c r="K39" s="284">
        <v>16122</v>
      </c>
      <c r="L39" s="256">
        <v>71</v>
      </c>
      <c r="M39" s="342">
        <v>90</v>
      </c>
      <c r="N39" s="342">
        <v>145</v>
      </c>
      <c r="O39" s="342">
        <v>42.806183115338882</v>
      </c>
      <c r="P39" s="210">
        <v>1.7943666620429573</v>
      </c>
      <c r="Q39" s="208">
        <v>1</v>
      </c>
      <c r="R39" s="61">
        <v>130</v>
      </c>
      <c r="S39" s="61">
        <v>70</v>
      </c>
      <c r="T39" s="61">
        <v>1</v>
      </c>
      <c r="U39" s="62">
        <v>2</v>
      </c>
      <c r="V39" s="331">
        <v>0</v>
      </c>
      <c r="W39" s="331"/>
      <c r="X39" s="114">
        <v>1</v>
      </c>
      <c r="Y39" s="708">
        <v>0</v>
      </c>
      <c r="Z39" s="114">
        <v>0</v>
      </c>
      <c r="AA39" s="114">
        <v>0</v>
      </c>
      <c r="AB39" s="329">
        <v>0</v>
      </c>
      <c r="AC39" s="328">
        <v>0</v>
      </c>
      <c r="AD39" s="61"/>
      <c r="AE39" s="133"/>
      <c r="AF39" s="61"/>
      <c r="AG39" s="592">
        <v>121</v>
      </c>
      <c r="AH39" s="602">
        <v>0.75</v>
      </c>
      <c r="AI39" s="603">
        <v>76</v>
      </c>
      <c r="AJ39" s="603">
        <v>1</v>
      </c>
      <c r="AK39" s="602">
        <v>11.7</v>
      </c>
      <c r="AL39" s="603">
        <v>35</v>
      </c>
      <c r="AM39" s="603"/>
      <c r="AN39" s="605">
        <v>463.5</v>
      </c>
      <c r="AO39" s="214">
        <v>6.1388063850059096</v>
      </c>
      <c r="AP39" s="212">
        <v>160</v>
      </c>
      <c r="AQ39" s="212">
        <v>83</v>
      </c>
      <c r="AR39" s="212">
        <v>61</v>
      </c>
      <c r="AS39" s="212">
        <v>82</v>
      </c>
      <c r="AT39" s="215">
        <v>1.81</v>
      </c>
      <c r="AU39" s="212"/>
      <c r="AV39" s="556">
        <v>42248</v>
      </c>
      <c r="AW39" s="557">
        <v>42215</v>
      </c>
      <c r="AX39" s="211">
        <v>0.75</v>
      </c>
      <c r="AY39" s="211">
        <v>41</v>
      </c>
      <c r="AZ39" s="211">
        <v>7.7</v>
      </c>
      <c r="BA39" s="602">
        <v>137</v>
      </c>
      <c r="BB39" s="558"/>
      <c r="BC39" s="287"/>
      <c r="BD39" s="217"/>
      <c r="BE39" s="287"/>
      <c r="BF39" s="218"/>
      <c r="BG39" s="66"/>
      <c r="BH39" s="68"/>
      <c r="BI39" s="219"/>
      <c r="BJ39" s="219"/>
      <c r="BK39" s="219"/>
      <c r="BP39" s="572"/>
      <c r="BU39" s="61" t="s">
        <v>592</v>
      </c>
      <c r="BV39" s="61" t="s">
        <v>458</v>
      </c>
      <c r="BW39" s="61">
        <v>0</v>
      </c>
      <c r="BX39" s="61">
        <v>1</v>
      </c>
      <c r="BY39" s="61"/>
      <c r="BZ39" s="61">
        <v>0</v>
      </c>
      <c r="CA39" s="61"/>
      <c r="CB39" s="61">
        <v>0</v>
      </c>
      <c r="CC39" s="61"/>
      <c r="CD39" s="208">
        <v>1</v>
      </c>
      <c r="CE39" s="220">
        <v>0</v>
      </c>
      <c r="CF39" s="220">
        <v>0</v>
      </c>
      <c r="CG39" s="220">
        <v>0</v>
      </c>
      <c r="CH39" s="220">
        <v>0</v>
      </c>
      <c r="CI39" s="220">
        <v>0</v>
      </c>
      <c r="CJ39" s="220">
        <v>0</v>
      </c>
      <c r="CK39" s="114">
        <v>1</v>
      </c>
      <c r="CL39" s="114">
        <v>0</v>
      </c>
      <c r="CM39" s="114">
        <v>0</v>
      </c>
      <c r="CN39" s="114">
        <v>1</v>
      </c>
      <c r="CO39" s="114">
        <v>1</v>
      </c>
      <c r="CP39" s="114">
        <v>0</v>
      </c>
      <c r="CQ39" s="326">
        <v>0</v>
      </c>
      <c r="CR39" s="326">
        <v>1</v>
      </c>
      <c r="CS39" s="326">
        <v>0</v>
      </c>
      <c r="CT39" s="326">
        <v>0</v>
      </c>
      <c r="CU39" s="326">
        <v>0</v>
      </c>
      <c r="CV39" s="326">
        <v>0</v>
      </c>
      <c r="CW39" s="299"/>
      <c r="CX39" s="299"/>
      <c r="CY39" s="299"/>
      <c r="CZ39" s="299"/>
      <c r="DA39" s="221"/>
      <c r="DB39" s="221"/>
      <c r="DC39" s="221"/>
      <c r="DD39" s="221"/>
      <c r="DE39" s="221"/>
      <c r="DF39" s="61">
        <v>0</v>
      </c>
      <c r="DG39" s="90">
        <v>0</v>
      </c>
      <c r="DH39" s="61"/>
      <c r="DI39" s="61"/>
      <c r="DJ39" s="61"/>
      <c r="DK39" s="90">
        <v>1</v>
      </c>
      <c r="DL39" s="90">
        <v>0</v>
      </c>
      <c r="DM39" s="90"/>
      <c r="DN39" s="61"/>
      <c r="DO39" s="254">
        <v>1</v>
      </c>
      <c r="DP39" s="208">
        <v>0</v>
      </c>
      <c r="DQ39" s="208">
        <v>0</v>
      </c>
      <c r="DR39" s="208">
        <v>0</v>
      </c>
      <c r="DS39" s="208">
        <v>1</v>
      </c>
      <c r="DT39" s="212">
        <v>1</v>
      </c>
      <c r="DU39" s="208">
        <v>1</v>
      </c>
      <c r="DV39" s="208">
        <v>0</v>
      </c>
      <c r="DW39" s="208">
        <v>0</v>
      </c>
      <c r="DX39" s="208">
        <v>0</v>
      </c>
      <c r="DY39" s="208">
        <v>0</v>
      </c>
      <c r="DZ39" s="206">
        <v>0</v>
      </c>
      <c r="EC39" s="223">
        <v>0</v>
      </c>
      <c r="ED39" s="223"/>
      <c r="EE39" s="223"/>
      <c r="EF39" s="223"/>
      <c r="EH39" s="284">
        <v>42248</v>
      </c>
      <c r="EI39" s="133">
        <v>1.64</v>
      </c>
      <c r="EJ39" s="225">
        <v>126</v>
      </c>
      <c r="EK39" s="225">
        <v>84</v>
      </c>
      <c r="EL39" s="225">
        <v>124</v>
      </c>
      <c r="EM39" s="225">
        <v>124</v>
      </c>
      <c r="EN39" s="225"/>
      <c r="EO39" s="161" t="s">
        <v>593</v>
      </c>
      <c r="EP39" s="267">
        <v>39</v>
      </c>
      <c r="EQ39" s="133"/>
      <c r="ER39" s="136" t="s">
        <v>383</v>
      </c>
      <c r="ES39" s="61">
        <v>130</v>
      </c>
      <c r="ET39" s="61">
        <v>70</v>
      </c>
      <c r="EU39" s="61">
        <v>73</v>
      </c>
      <c r="EV39" s="133">
        <v>1</v>
      </c>
      <c r="EW39" s="133"/>
      <c r="EX39" s="133">
        <v>11</v>
      </c>
      <c r="EY39" s="133">
        <v>8</v>
      </c>
      <c r="EZ39" s="133">
        <v>44</v>
      </c>
      <c r="FA39" s="133">
        <v>25</v>
      </c>
      <c r="FB39" s="133">
        <v>16</v>
      </c>
      <c r="FC39" s="133">
        <v>16</v>
      </c>
      <c r="FD39" s="133">
        <v>50</v>
      </c>
      <c r="FE39" s="133">
        <v>19</v>
      </c>
      <c r="FF39" s="133">
        <v>34</v>
      </c>
      <c r="FG39" s="133">
        <v>70</v>
      </c>
      <c r="FH39" s="133">
        <v>310</v>
      </c>
      <c r="FI39" s="91">
        <v>73.333333333333329</v>
      </c>
      <c r="FJ39" s="91">
        <v>283.33333333333331</v>
      </c>
      <c r="FK39" s="227">
        <v>71.2</v>
      </c>
      <c r="FL39" s="227">
        <v>39.679738542921875</v>
      </c>
      <c r="FM39" s="228">
        <v>97.85</v>
      </c>
      <c r="FN39" s="228">
        <v>39.349999999999994</v>
      </c>
      <c r="FO39" s="228">
        <v>54.531775511585749</v>
      </c>
      <c r="FP39" s="228">
        <v>21.92974314134797</v>
      </c>
      <c r="FQ39" s="228">
        <v>59.785385794583547</v>
      </c>
      <c r="FR39" s="228"/>
      <c r="FS39" s="193">
        <v>0</v>
      </c>
      <c r="FT39" s="230">
        <v>93.36666666666666</v>
      </c>
      <c r="FU39" s="230"/>
      <c r="FV39" s="230">
        <v>120</v>
      </c>
      <c r="FW39" s="229">
        <v>6.9</v>
      </c>
      <c r="FX39" s="229">
        <v>9.0333333333333332</v>
      </c>
      <c r="FY39" s="229">
        <v>13.531400966183574</v>
      </c>
      <c r="FZ39" s="229"/>
      <c r="GA39" s="133">
        <v>39.700000000000003</v>
      </c>
      <c r="GB39" s="129">
        <v>16.766666666666666</v>
      </c>
      <c r="GC39" s="238" t="s">
        <v>594</v>
      </c>
      <c r="GD39" s="238" t="s">
        <v>595</v>
      </c>
      <c r="GE39" s="238" t="s">
        <v>596</v>
      </c>
      <c r="GF39" s="238" t="s">
        <v>597</v>
      </c>
      <c r="GG39" s="238" t="s">
        <v>598</v>
      </c>
      <c r="GH39" s="133">
        <v>1</v>
      </c>
      <c r="GI39" s="133">
        <v>1</v>
      </c>
      <c r="GJ39" s="133">
        <v>1</v>
      </c>
      <c r="GK39" s="133">
        <v>0</v>
      </c>
      <c r="GL39" s="231">
        <v>24.666666666666668</v>
      </c>
      <c r="GM39" s="133">
        <v>0</v>
      </c>
      <c r="GN39" s="133">
        <v>0</v>
      </c>
      <c r="GO39" s="133">
        <v>0</v>
      </c>
      <c r="GP39" s="133">
        <v>0</v>
      </c>
      <c r="GQ39" s="61"/>
      <c r="GR39" s="106"/>
      <c r="GS39" s="111">
        <v>0.41111111111111115</v>
      </c>
      <c r="GT39" s="61">
        <v>0</v>
      </c>
      <c r="GU39" s="111">
        <v>0.6</v>
      </c>
      <c r="GV39" s="62">
        <v>1</v>
      </c>
      <c r="GW39" s="106">
        <v>11.833333333333334</v>
      </c>
      <c r="GX39" s="61">
        <v>0</v>
      </c>
      <c r="GY39" s="106">
        <v>17</v>
      </c>
      <c r="GZ39" s="61">
        <v>0</v>
      </c>
      <c r="HA39" s="745">
        <v>39.666666666666671</v>
      </c>
      <c r="HB39" s="133">
        <v>16</v>
      </c>
      <c r="HC39" s="133">
        <v>0.55000000000000004</v>
      </c>
      <c r="HD39" s="144">
        <v>1</v>
      </c>
      <c r="HE39" s="236">
        <v>86</v>
      </c>
      <c r="HF39" s="236">
        <v>90</v>
      </c>
      <c r="HG39" s="270">
        <v>50.156972877288887</v>
      </c>
      <c r="HH39" s="273">
        <v>101.071209</v>
      </c>
      <c r="HI39" s="270">
        <v>56.326954316531065</v>
      </c>
      <c r="HJ39" s="273">
        <v>38.250494000000003</v>
      </c>
      <c r="HK39" s="270">
        <v>21.316988778898907</v>
      </c>
      <c r="HL39" s="273">
        <v>62.820715</v>
      </c>
      <c r="HM39" s="270">
        <v>35.009965537632169</v>
      </c>
      <c r="HN39" s="236">
        <v>62.154905999999997</v>
      </c>
      <c r="HO39" s="270">
        <v>4.5859120000000004</v>
      </c>
      <c r="HP39" s="270">
        <v>2.4236200000000001</v>
      </c>
      <c r="HQ39" s="273">
        <v>114.55994</v>
      </c>
      <c r="HR39" s="270">
        <v>63.84422003782047</v>
      </c>
      <c r="HS39" s="273">
        <v>48.757389000000003</v>
      </c>
      <c r="HT39" s="270">
        <v>27.172478196004707</v>
      </c>
      <c r="HU39" s="273">
        <v>65.802550999999994</v>
      </c>
      <c r="HV39" s="270">
        <v>36.671741841815759</v>
      </c>
      <c r="HW39" s="273">
        <v>57.439408</v>
      </c>
      <c r="HX39" s="144">
        <v>0</v>
      </c>
      <c r="HY39" s="237">
        <v>0.89046129842970423</v>
      </c>
      <c r="HZ39" s="238">
        <v>34.4</v>
      </c>
      <c r="IA39" s="237">
        <v>7.4</v>
      </c>
      <c r="IB39" s="237">
        <v>29.4</v>
      </c>
      <c r="IC39" s="237">
        <v>6.4</v>
      </c>
      <c r="ID39" s="237">
        <v>22.6</v>
      </c>
      <c r="IE39" s="237">
        <v>5.4</v>
      </c>
      <c r="IF39" s="237">
        <v>114.43857297297298</v>
      </c>
      <c r="IG39" s="237">
        <v>63.776582230233899</v>
      </c>
      <c r="IH39" s="133"/>
      <c r="II39" s="161">
        <v>0.35</v>
      </c>
      <c r="IJ39" s="61">
        <v>1264</v>
      </c>
      <c r="IK39" s="61">
        <v>1410</v>
      </c>
      <c r="IL39" s="61">
        <v>1263</v>
      </c>
      <c r="IM39" s="61">
        <v>1113</v>
      </c>
      <c r="IN39" s="61">
        <v>1132</v>
      </c>
      <c r="IO39" s="61">
        <v>1238</v>
      </c>
      <c r="IP39" s="61"/>
      <c r="IQ39" s="106">
        <v>1236.6666666666667</v>
      </c>
      <c r="IR39" s="61">
        <v>1926</v>
      </c>
      <c r="IS39" s="61">
        <v>315</v>
      </c>
      <c r="IT39" s="61">
        <v>316</v>
      </c>
      <c r="IU39" s="61">
        <v>324</v>
      </c>
      <c r="IV39" s="61">
        <v>312</v>
      </c>
      <c r="IW39" s="61">
        <v>316</v>
      </c>
      <c r="IX39" s="61">
        <v>294</v>
      </c>
      <c r="IY39" s="61"/>
      <c r="IZ39" s="106">
        <v>312.83333333333331</v>
      </c>
      <c r="JA39" s="61">
        <v>218</v>
      </c>
      <c r="JB39" s="240">
        <v>38.156296752241829</v>
      </c>
      <c r="JC39" s="241">
        <v>1</v>
      </c>
      <c r="JD39" s="90">
        <v>1</v>
      </c>
      <c r="JE39" s="261">
        <v>0</v>
      </c>
      <c r="JF39" s="261">
        <v>0</v>
      </c>
      <c r="JG39" s="261"/>
      <c r="JH39" s="90">
        <v>0</v>
      </c>
      <c r="JI39" s="90">
        <v>0</v>
      </c>
      <c r="JJ39" s="90">
        <v>0</v>
      </c>
      <c r="JK39" s="90"/>
      <c r="JL39" s="61"/>
      <c r="JM39" s="283"/>
      <c r="JN39" s="198">
        <v>39</v>
      </c>
      <c r="JO39" s="244">
        <v>42248</v>
      </c>
      <c r="JP39" s="69">
        <v>43542</v>
      </c>
      <c r="JQ39" s="201">
        <v>0</v>
      </c>
      <c r="JR39" s="69">
        <v>43542</v>
      </c>
      <c r="JS39" s="245">
        <v>42</v>
      </c>
      <c r="JT39" s="243">
        <v>0</v>
      </c>
      <c r="JU39" s="69">
        <v>43542</v>
      </c>
      <c r="JV39" s="245">
        <v>42</v>
      </c>
      <c r="JW39" s="243">
        <v>0</v>
      </c>
      <c r="JX39" s="246">
        <v>43542</v>
      </c>
      <c r="JY39" s="245">
        <v>42</v>
      </c>
      <c r="JZ39" s="245">
        <v>42</v>
      </c>
      <c r="KA39" s="245">
        <v>1294</v>
      </c>
      <c r="KB39" s="247"/>
      <c r="KC39" s="245"/>
      <c r="KD39" s="248"/>
      <c r="KE39" s="63">
        <v>1</v>
      </c>
      <c r="KF39" s="249">
        <v>1</v>
      </c>
      <c r="KG39" s="249" t="s">
        <v>421</v>
      </c>
      <c r="KH39" s="272">
        <v>94.636666666666656</v>
      </c>
      <c r="KI39" s="272">
        <v>41.116666666666667</v>
      </c>
      <c r="KJ39" s="272">
        <v>56.370000000000005</v>
      </c>
      <c r="KK39" s="272">
        <v>-16.843333333333334</v>
      </c>
      <c r="KL39" s="272">
        <v>-14.523333333333335</v>
      </c>
      <c r="KM39" s="272">
        <v>57.580000000000005</v>
      </c>
      <c r="KN39" s="272">
        <v>23.933333333333334</v>
      </c>
      <c r="KO39" s="272">
        <v>5.0999999999999996</v>
      </c>
      <c r="KP39" s="250"/>
      <c r="KQ39" s="250">
        <v>0</v>
      </c>
      <c r="KR39" s="92"/>
      <c r="KS39" s="93">
        <v>0.41111111111111098</v>
      </c>
      <c r="KT39" s="264"/>
      <c r="KU39" s="265"/>
      <c r="KV39" s="264"/>
      <c r="KW39" s="265"/>
      <c r="KX39" s="265"/>
      <c r="KY39" s="265"/>
      <c r="KZ39" s="265"/>
      <c r="LA39" s="265"/>
      <c r="LB39" s="265"/>
      <c r="LC39" s="265"/>
      <c r="LD39" s="265"/>
      <c r="LE39" s="265"/>
      <c r="LF39" s="118">
        <v>42215</v>
      </c>
      <c r="LG39" s="454">
        <v>1</v>
      </c>
      <c r="LH39" s="454"/>
      <c r="LI39" s="455"/>
      <c r="LJ39" s="455"/>
      <c r="LK39" s="455"/>
      <c r="LL39" s="455"/>
      <c r="LM39" s="455"/>
      <c r="LN39" s="455"/>
      <c r="LO39" s="455"/>
      <c r="LP39" s="455"/>
      <c r="LQ39" s="455"/>
      <c r="LR39" s="455"/>
      <c r="LS39" s="455"/>
      <c r="LT39" s="455"/>
      <c r="LU39" s="500"/>
      <c r="LV39" s="500"/>
      <c r="LW39" s="500"/>
      <c r="LX39" s="500"/>
      <c r="LY39" s="500">
        <v>-15.7</v>
      </c>
      <c r="LZ39" s="500">
        <v>2</v>
      </c>
      <c r="MA39" s="690">
        <v>57.439408</v>
      </c>
      <c r="MB39" s="454"/>
      <c r="MD39" s="253"/>
      <c r="ME39" s="274"/>
      <c r="MF39" s="581">
        <v>39</v>
      </c>
      <c r="MG39" s="135">
        <v>42215</v>
      </c>
      <c r="MJ39" s="586"/>
      <c r="MR39" s="135"/>
      <c r="MS39" s="585"/>
      <c r="MT39" s="585"/>
      <c r="MU39" s="133">
        <v>0</v>
      </c>
      <c r="MV39" s="585"/>
      <c r="MW39" s="585"/>
      <c r="MX39" s="585"/>
      <c r="MY39" s="585"/>
      <c r="MZ39" s="585"/>
      <c r="NA39" s="238">
        <v>463.5</v>
      </c>
      <c r="NB39" s="585"/>
      <c r="NC39" s="238">
        <v>9</v>
      </c>
      <c r="NE39" s="876" t="s">
        <v>64</v>
      </c>
      <c r="NF39" s="877" t="s">
        <v>64</v>
      </c>
      <c r="NG39" s="877" t="s">
        <v>64</v>
      </c>
      <c r="NH39" s="877" t="s">
        <v>64</v>
      </c>
      <c r="NI39" s="877" t="s">
        <v>64</v>
      </c>
      <c r="NJ39" s="877" t="s">
        <v>64</v>
      </c>
      <c r="NK39" s="877" t="s">
        <v>64</v>
      </c>
      <c r="NL39" s="877" t="s">
        <v>64</v>
      </c>
      <c r="NM39" s="877" t="s">
        <v>64</v>
      </c>
      <c r="NN39" s="877" t="s">
        <v>64</v>
      </c>
      <c r="NO39" s="877" t="s">
        <v>64</v>
      </c>
      <c r="NP39" s="877" t="s">
        <v>64</v>
      </c>
      <c r="NQ39" s="877" t="s">
        <v>64</v>
      </c>
      <c r="NR39" s="877" t="s">
        <v>64</v>
      </c>
      <c r="NS39" s="877" t="s">
        <v>64</v>
      </c>
      <c r="NT39" s="877" t="s">
        <v>64</v>
      </c>
      <c r="NU39" s="877" t="s">
        <v>64</v>
      </c>
      <c r="NV39" s="877" t="s">
        <v>64</v>
      </c>
      <c r="NW39" s="877" t="s">
        <v>64</v>
      </c>
      <c r="NX39" s="877" t="s">
        <v>64</v>
      </c>
      <c r="NY39" s="877" t="s">
        <v>64</v>
      </c>
      <c r="NZ39" s="877" t="s">
        <v>64</v>
      </c>
      <c r="OA39" s="877" t="s">
        <v>64</v>
      </c>
      <c r="OB39" s="877" t="s">
        <v>64</v>
      </c>
      <c r="OC39" s="877" t="s">
        <v>64</v>
      </c>
      <c r="OD39" s="877" t="s">
        <v>64</v>
      </c>
      <c r="OE39" s="877" t="s">
        <v>64</v>
      </c>
      <c r="OF39" s="877" t="s">
        <v>64</v>
      </c>
      <c r="OG39" s="877" t="s">
        <v>64</v>
      </c>
      <c r="OH39" s="877" t="s">
        <v>64</v>
      </c>
      <c r="OI39" s="877" t="s">
        <v>64</v>
      </c>
      <c r="OJ39" s="877" t="s">
        <v>64</v>
      </c>
      <c r="OK39" s="877" t="s">
        <v>64</v>
      </c>
      <c r="OL39" s="877" t="s">
        <v>64</v>
      </c>
      <c r="OM39" s="877" t="s">
        <v>64</v>
      </c>
    </row>
    <row r="40" spans="1:403" s="221" customFormat="1" x14ac:dyDescent="0.25">
      <c r="A40" s="455">
        <v>39</v>
      </c>
      <c r="B40" s="221">
        <v>0</v>
      </c>
      <c r="C40" s="221">
        <v>1</v>
      </c>
      <c r="D40" s="308">
        <v>2</v>
      </c>
      <c r="E40" s="274">
        <v>40</v>
      </c>
      <c r="F40" s="895">
        <v>40</v>
      </c>
      <c r="G40" s="61">
        <v>40</v>
      </c>
      <c r="H40" s="898"/>
      <c r="I40" s="232" t="s">
        <v>410</v>
      </c>
      <c r="J40" s="167" t="s">
        <v>599</v>
      </c>
      <c r="K40" s="284">
        <v>15581</v>
      </c>
      <c r="L40" s="256">
        <v>73</v>
      </c>
      <c r="M40" s="342">
        <v>91</v>
      </c>
      <c r="N40" s="342">
        <v>164</v>
      </c>
      <c r="O40" s="342">
        <v>33.834027364663896</v>
      </c>
      <c r="P40" s="210">
        <v>1.9711546788934535</v>
      </c>
      <c r="Q40" s="208">
        <v>0</v>
      </c>
      <c r="R40" s="61">
        <v>150</v>
      </c>
      <c r="S40" s="61">
        <v>75</v>
      </c>
      <c r="T40" s="61">
        <v>0</v>
      </c>
      <c r="U40" s="62">
        <v>2</v>
      </c>
      <c r="V40" s="331">
        <v>1</v>
      </c>
      <c r="W40" s="331">
        <v>2</v>
      </c>
      <c r="X40" s="114">
        <v>1</v>
      </c>
      <c r="Y40" s="115">
        <v>0</v>
      </c>
      <c r="Z40" s="114">
        <v>1</v>
      </c>
      <c r="AA40" s="114">
        <v>0</v>
      </c>
      <c r="AB40" s="329">
        <v>0</v>
      </c>
      <c r="AC40" s="328">
        <v>1</v>
      </c>
      <c r="AD40" s="61"/>
      <c r="AE40" s="61"/>
      <c r="AF40" s="61"/>
      <c r="AG40" s="592">
        <v>83</v>
      </c>
      <c r="AH40" s="602">
        <v>1.1299999999999999</v>
      </c>
      <c r="AI40" s="603">
        <v>64</v>
      </c>
      <c r="AJ40" s="603">
        <v>1</v>
      </c>
      <c r="AK40" s="602">
        <v>14.8</v>
      </c>
      <c r="AL40" s="603">
        <v>44</v>
      </c>
      <c r="AM40" s="603"/>
      <c r="AN40" s="605">
        <v>349</v>
      </c>
      <c r="AO40" s="214">
        <v>5.855071922202427</v>
      </c>
      <c r="AP40" s="212">
        <v>121</v>
      </c>
      <c r="AQ40" s="212">
        <v>62</v>
      </c>
      <c r="AR40" s="212">
        <v>40</v>
      </c>
      <c r="AS40" s="212">
        <v>94</v>
      </c>
      <c r="AT40" s="215">
        <v>0.63</v>
      </c>
      <c r="AU40" s="212">
        <v>166</v>
      </c>
      <c r="AV40" s="556">
        <v>42262</v>
      </c>
      <c r="AW40" s="557">
        <v>42262</v>
      </c>
      <c r="AX40" s="211">
        <v>1.1299999999999999</v>
      </c>
      <c r="AY40" s="211">
        <v>54</v>
      </c>
      <c r="AZ40" s="211"/>
      <c r="BA40" s="602">
        <v>141</v>
      </c>
      <c r="BB40" s="558">
        <v>42262</v>
      </c>
      <c r="BC40" s="65">
        <v>110.63</v>
      </c>
      <c r="BD40" s="217"/>
      <c r="BE40" s="66">
        <v>110.63</v>
      </c>
      <c r="BF40" s="218">
        <v>104.76655309142633</v>
      </c>
      <c r="BG40" s="66">
        <v>53.53</v>
      </c>
      <c r="BH40" s="68">
        <v>2.0438729123914245</v>
      </c>
      <c r="BI40" s="219">
        <v>2.0438729123914245</v>
      </c>
      <c r="BJ40" s="219">
        <v>2.0202226554885612</v>
      </c>
      <c r="BK40" s="219">
        <v>1.7285972433834316</v>
      </c>
      <c r="BL40" s="66">
        <v>2.64</v>
      </c>
      <c r="BM40" s="66">
        <v>1.05</v>
      </c>
      <c r="BN40" s="66">
        <v>105</v>
      </c>
      <c r="BO40" s="66">
        <v>0.76</v>
      </c>
      <c r="BP40" s="571">
        <v>158.4</v>
      </c>
      <c r="BQ40" s="66">
        <v>7</v>
      </c>
      <c r="BR40" s="66">
        <v>140</v>
      </c>
      <c r="BS40" s="66">
        <v>24</v>
      </c>
      <c r="BT40" s="66">
        <v>23</v>
      </c>
      <c r="BU40" s="69">
        <v>42260</v>
      </c>
      <c r="BV40" s="61" t="s">
        <v>458</v>
      </c>
      <c r="BW40" s="61">
        <v>0</v>
      </c>
      <c r="BX40" s="61">
        <v>1</v>
      </c>
      <c r="BY40" s="61"/>
      <c r="BZ40" s="61">
        <v>1</v>
      </c>
      <c r="CA40" s="61"/>
      <c r="CB40" s="61">
        <v>0</v>
      </c>
      <c r="CC40" s="61"/>
      <c r="CD40" s="208">
        <v>0</v>
      </c>
      <c r="CE40" s="220">
        <v>0</v>
      </c>
      <c r="CF40" s="220">
        <v>1</v>
      </c>
      <c r="CG40" s="220">
        <v>1</v>
      </c>
      <c r="CH40" s="220">
        <v>0</v>
      </c>
      <c r="CI40" s="220">
        <v>0</v>
      </c>
      <c r="CJ40" s="220">
        <v>0</v>
      </c>
      <c r="CK40" s="114">
        <v>0</v>
      </c>
      <c r="CL40" s="114">
        <v>1</v>
      </c>
      <c r="CM40" s="114">
        <v>0</v>
      </c>
      <c r="CN40" s="114">
        <v>0</v>
      </c>
      <c r="CO40" s="114">
        <v>1</v>
      </c>
      <c r="CP40" s="114">
        <v>0</v>
      </c>
      <c r="CQ40" s="326">
        <v>0</v>
      </c>
      <c r="CR40" s="326">
        <v>0</v>
      </c>
      <c r="CS40" s="326">
        <v>0</v>
      </c>
      <c r="CT40" s="326">
        <v>0</v>
      </c>
      <c r="CU40" s="326">
        <v>1</v>
      </c>
      <c r="CV40" s="326">
        <v>0</v>
      </c>
      <c r="CW40" s="299"/>
      <c r="CX40" s="299"/>
      <c r="CY40" s="299"/>
      <c r="CZ40" s="299"/>
      <c r="DF40" s="61">
        <v>0</v>
      </c>
      <c r="DG40" s="90">
        <v>1</v>
      </c>
      <c r="DH40" s="69">
        <v>42261</v>
      </c>
      <c r="DI40" s="61">
        <v>0</v>
      </c>
      <c r="DJ40" s="61"/>
      <c r="DK40" s="90">
        <v>1</v>
      </c>
      <c r="DL40" s="90">
        <v>0</v>
      </c>
      <c r="DM40" s="90">
        <v>1</v>
      </c>
      <c r="DN40" s="61" t="s">
        <v>253</v>
      </c>
      <c r="DO40" s="254">
        <v>0</v>
      </c>
      <c r="DP40" s="208">
        <v>0</v>
      </c>
      <c r="DQ40" s="208">
        <v>0</v>
      </c>
      <c r="DR40" s="208">
        <v>0</v>
      </c>
      <c r="DS40" s="208">
        <v>2</v>
      </c>
      <c r="DT40" s="212">
        <v>1</v>
      </c>
      <c r="DU40" s="208">
        <v>2</v>
      </c>
      <c r="DV40" s="208">
        <v>0</v>
      </c>
      <c r="DW40" s="208">
        <v>0</v>
      </c>
      <c r="DX40" s="208">
        <v>0</v>
      </c>
      <c r="DY40" s="208">
        <v>0</v>
      </c>
      <c r="DZ40" s="206">
        <v>0</v>
      </c>
      <c r="EC40" s="223">
        <v>1</v>
      </c>
      <c r="ED40" s="223">
        <v>1</v>
      </c>
      <c r="EE40" s="223"/>
      <c r="EF40" s="223"/>
      <c r="EH40" s="69">
        <v>42262</v>
      </c>
      <c r="EI40" s="133">
        <v>1.93</v>
      </c>
      <c r="EJ40" s="225">
        <v>82</v>
      </c>
      <c r="EK40" s="225">
        <v>81</v>
      </c>
      <c r="EL40" s="225">
        <v>75</v>
      </c>
      <c r="EM40" s="225">
        <v>75</v>
      </c>
      <c r="EN40" s="225">
        <v>69</v>
      </c>
      <c r="EO40" s="161" t="s">
        <v>600</v>
      </c>
      <c r="EP40" s="222">
        <v>40</v>
      </c>
      <c r="EQ40" s="69">
        <v>42262</v>
      </c>
      <c r="ER40" s="136" t="s">
        <v>415</v>
      </c>
      <c r="ES40" s="61">
        <v>150</v>
      </c>
      <c r="ET40" s="61">
        <v>75</v>
      </c>
      <c r="EU40" s="61">
        <v>89</v>
      </c>
      <c r="EV40" s="61">
        <v>0</v>
      </c>
      <c r="EW40" s="61"/>
      <c r="EX40" s="61">
        <v>12</v>
      </c>
      <c r="EY40" s="61">
        <v>10</v>
      </c>
      <c r="EZ40" s="61">
        <v>46</v>
      </c>
      <c r="FA40" s="61">
        <v>23</v>
      </c>
      <c r="FB40" s="61">
        <v>18</v>
      </c>
      <c r="FC40" s="61">
        <v>23</v>
      </c>
      <c r="FD40" s="61">
        <v>38</v>
      </c>
      <c r="FE40" s="61">
        <v>22</v>
      </c>
      <c r="FF40" s="61">
        <v>32</v>
      </c>
      <c r="FG40" s="61">
        <v>120</v>
      </c>
      <c r="FH40" s="61">
        <v>280</v>
      </c>
      <c r="FI40" s="91">
        <v>120</v>
      </c>
      <c r="FJ40" s="91">
        <v>280</v>
      </c>
      <c r="FK40" s="227">
        <v>38.6</v>
      </c>
      <c r="FL40" s="227">
        <v>19.582430751537405</v>
      </c>
      <c r="FM40" s="228">
        <v>122.3</v>
      </c>
      <c r="FN40" s="228">
        <v>50.599999999999994</v>
      </c>
      <c r="FO40" s="228">
        <v>62.04485183712498</v>
      </c>
      <c r="FP40" s="228">
        <v>25.670233057714832</v>
      </c>
      <c r="FQ40" s="228">
        <v>58.62632869991824</v>
      </c>
      <c r="FR40" s="228"/>
      <c r="FS40" s="193">
        <v>0</v>
      </c>
      <c r="FT40" s="230">
        <v>61.7</v>
      </c>
      <c r="FU40" s="230">
        <v>79.5</v>
      </c>
      <c r="FV40" s="230">
        <v>160</v>
      </c>
      <c r="FW40" s="229">
        <v>4.4000000000000004</v>
      </c>
      <c r="FX40" s="229">
        <v>7.9</v>
      </c>
      <c r="FY40" s="229">
        <v>14.022727272727272</v>
      </c>
      <c r="FZ40" s="229">
        <v>0.77610062893081766</v>
      </c>
      <c r="GA40" s="133">
        <v>69.7</v>
      </c>
      <c r="GB40" s="129">
        <v>14.2</v>
      </c>
      <c r="GC40" s="238">
        <v>9.9</v>
      </c>
      <c r="GD40" s="238">
        <v>5.6</v>
      </c>
      <c r="GE40" s="238">
        <v>157.5</v>
      </c>
      <c r="GF40" s="238">
        <v>109.7</v>
      </c>
      <c r="GG40" s="238">
        <v>29.6</v>
      </c>
      <c r="GH40" s="133">
        <v>0</v>
      </c>
      <c r="GI40" s="133">
        <v>0</v>
      </c>
      <c r="GJ40" s="133">
        <v>2</v>
      </c>
      <c r="GK40" s="133">
        <v>0</v>
      </c>
      <c r="GL40" s="231">
        <v>31</v>
      </c>
      <c r="GM40" s="133">
        <v>0</v>
      </c>
      <c r="GN40" s="133">
        <v>0</v>
      </c>
      <c r="GO40" s="133">
        <v>0</v>
      </c>
      <c r="GP40" s="133">
        <v>0</v>
      </c>
      <c r="GQ40" s="61">
        <v>46.25</v>
      </c>
      <c r="GR40" s="106">
        <v>23.463404721725517</v>
      </c>
      <c r="GS40" s="111">
        <v>0.34076433121019106</v>
      </c>
      <c r="GT40" s="61">
        <v>1</v>
      </c>
      <c r="GU40" s="111">
        <v>0.83333333333333337</v>
      </c>
      <c r="GV40" s="62">
        <v>1</v>
      </c>
      <c r="GW40" s="106">
        <v>9.5</v>
      </c>
      <c r="GX40" s="61">
        <v>0</v>
      </c>
      <c r="GY40" s="106">
        <v>11</v>
      </c>
      <c r="GZ40" s="61">
        <v>1</v>
      </c>
      <c r="HA40" s="745">
        <v>36</v>
      </c>
      <c r="HB40" s="133">
        <v>10</v>
      </c>
      <c r="HC40" s="133">
        <v>0.41</v>
      </c>
      <c r="HD40" s="144">
        <v>1</v>
      </c>
      <c r="HE40" s="236">
        <v>125.109297</v>
      </c>
      <c r="HF40" s="236">
        <v>131.36476200000001</v>
      </c>
      <c r="HG40" s="144">
        <v>63.771802999999998</v>
      </c>
      <c r="HH40" s="236">
        <v>138.203948</v>
      </c>
      <c r="HI40" s="125">
        <v>67.091926999999998</v>
      </c>
      <c r="HJ40" s="236">
        <v>49.304335999999999</v>
      </c>
      <c r="HK40" s="144">
        <v>23.935082999999999</v>
      </c>
      <c r="HL40" s="236">
        <v>88.899612000000005</v>
      </c>
      <c r="HM40" s="144">
        <v>43.156844</v>
      </c>
      <c r="HN40" s="236">
        <v>64.324944000000002</v>
      </c>
      <c r="HO40" s="144">
        <v>6.4896719999999997</v>
      </c>
      <c r="HP40" s="144">
        <v>3.1504500000000002</v>
      </c>
      <c r="HQ40" s="236">
        <v>170.66333</v>
      </c>
      <c r="HR40" s="144">
        <v>82.849525999999997</v>
      </c>
      <c r="HS40" s="236">
        <v>80.691654</v>
      </c>
      <c r="HT40" s="144">
        <v>39.172241999999997</v>
      </c>
      <c r="HU40" s="236">
        <v>89.971676000000002</v>
      </c>
      <c r="HV40" s="144">
        <v>43.677284</v>
      </c>
      <c r="HW40" s="236">
        <v>52.718809</v>
      </c>
      <c r="HX40" s="144">
        <v>0</v>
      </c>
      <c r="HY40" s="237">
        <v>0.95051381600184115</v>
      </c>
      <c r="HZ40" s="238">
        <v>14.1</v>
      </c>
      <c r="IA40" s="237">
        <v>4.2</v>
      </c>
      <c r="IB40" s="237">
        <v>13.8</v>
      </c>
      <c r="IC40" s="237">
        <v>4</v>
      </c>
      <c r="ID40" s="237">
        <v>21.1</v>
      </c>
      <c r="IE40" s="237">
        <v>5.3</v>
      </c>
      <c r="IF40" s="237">
        <v>38.792457142857138</v>
      </c>
      <c r="IG40" s="237">
        <v>19.680067504714572</v>
      </c>
      <c r="IH40" s="133"/>
      <c r="II40" s="316">
        <v>0.44</v>
      </c>
      <c r="IJ40" s="317">
        <v>1006</v>
      </c>
      <c r="IK40" s="317"/>
      <c r="IL40" s="317">
        <v>886</v>
      </c>
      <c r="IM40" s="317">
        <v>1004</v>
      </c>
      <c r="IN40" s="317">
        <v>968</v>
      </c>
      <c r="IO40" s="317">
        <v>1059</v>
      </c>
      <c r="IP40" s="317"/>
      <c r="IQ40" s="106">
        <v>984.6</v>
      </c>
      <c r="IR40" s="317">
        <v>1361</v>
      </c>
      <c r="IS40" s="317">
        <v>403</v>
      </c>
      <c r="IT40" s="317">
        <v>374</v>
      </c>
      <c r="IU40" s="317">
        <v>399</v>
      </c>
      <c r="IV40" s="317">
        <v>418</v>
      </c>
      <c r="IW40" s="317">
        <v>386</v>
      </c>
      <c r="IX40" s="317">
        <v>422</v>
      </c>
      <c r="IY40" s="317"/>
      <c r="IZ40" s="106">
        <v>400.33333333333331</v>
      </c>
      <c r="JA40" s="317">
        <v>329</v>
      </c>
      <c r="JB40" s="240">
        <v>36.015701530279834</v>
      </c>
      <c r="JC40" s="241">
        <v>1</v>
      </c>
      <c r="JD40" s="90">
        <v>1</v>
      </c>
      <c r="JE40" s="261">
        <v>0</v>
      </c>
      <c r="JF40" s="261">
        <v>0</v>
      </c>
      <c r="JG40" s="261"/>
      <c r="JH40" s="90">
        <v>0</v>
      </c>
      <c r="JI40" s="90">
        <v>0</v>
      </c>
      <c r="JJ40" s="90">
        <v>0</v>
      </c>
      <c r="JK40" s="90">
        <v>1</v>
      </c>
      <c r="JL40" s="61" t="s">
        <v>253</v>
      </c>
      <c r="JM40" s="283"/>
      <c r="JN40" s="243">
        <v>40</v>
      </c>
      <c r="JO40" s="244">
        <v>42262</v>
      </c>
      <c r="JP40" s="69">
        <v>43244</v>
      </c>
      <c r="JQ40" s="201">
        <v>0</v>
      </c>
      <c r="JR40" s="69">
        <v>43244</v>
      </c>
      <c r="JS40" s="245">
        <v>32</v>
      </c>
      <c r="JT40" s="243">
        <v>0</v>
      </c>
      <c r="JU40" s="69">
        <v>43244</v>
      </c>
      <c r="JV40" s="245">
        <v>32</v>
      </c>
      <c r="JW40" s="243">
        <v>0</v>
      </c>
      <c r="JX40" s="246">
        <v>43244</v>
      </c>
      <c r="JY40" s="245">
        <v>32</v>
      </c>
      <c r="JZ40" s="245">
        <v>32</v>
      </c>
      <c r="KA40" s="245">
        <v>982</v>
      </c>
      <c r="KB40" s="247"/>
      <c r="KC40" s="245"/>
      <c r="KD40" s="248"/>
      <c r="KE40" s="63">
        <v>0</v>
      </c>
      <c r="KF40" s="263">
        <v>1</v>
      </c>
      <c r="KG40" s="263" t="s">
        <v>390</v>
      </c>
      <c r="KH40" s="250">
        <v>118.1</v>
      </c>
      <c r="KI40" s="250">
        <v>66.599999999999994</v>
      </c>
      <c r="KJ40" s="250">
        <v>43.6</v>
      </c>
      <c r="KK40" s="251">
        <v>-13.7</v>
      </c>
      <c r="KL40" s="250">
        <v>-11.7</v>
      </c>
      <c r="KM40" s="250">
        <v>49.7</v>
      </c>
      <c r="KN40" s="250">
        <v>49.4</v>
      </c>
      <c r="KO40" s="250">
        <v>3.6</v>
      </c>
      <c r="KP40" s="250"/>
      <c r="KQ40" s="250">
        <v>1</v>
      </c>
      <c r="KR40" s="92"/>
      <c r="KS40" s="93">
        <v>0.34076433121019106</v>
      </c>
      <c r="KT40" s="264">
        <v>48</v>
      </c>
      <c r="KU40" s="265">
        <v>32.5</v>
      </c>
      <c r="KV40" s="264">
        <v>-16.5</v>
      </c>
      <c r="KW40" s="265">
        <v>-20.3</v>
      </c>
      <c r="KX40" s="265">
        <v>-18.899999999999999</v>
      </c>
      <c r="KY40" s="265">
        <v>333</v>
      </c>
      <c r="KZ40" s="265">
        <v>-18</v>
      </c>
      <c r="LA40" s="265">
        <v>-17.600000000000001</v>
      </c>
      <c r="LB40" s="265">
        <v>316</v>
      </c>
      <c r="LC40" s="265">
        <v>-19</v>
      </c>
      <c r="LD40" s="265">
        <v>-18.3</v>
      </c>
      <c r="LE40" s="265">
        <v>333</v>
      </c>
      <c r="LF40" s="118">
        <v>42262</v>
      </c>
      <c r="LG40" s="454">
        <v>0</v>
      </c>
      <c r="LH40" s="454"/>
      <c r="LI40" s="455">
        <v>48</v>
      </c>
      <c r="LJ40" s="455">
        <v>33.4</v>
      </c>
      <c r="LK40" s="455">
        <v>-17.22</v>
      </c>
      <c r="LL40" s="455">
        <v>-18.899999999999999</v>
      </c>
      <c r="LM40" s="455">
        <v>-17.8</v>
      </c>
      <c r="LN40" s="455">
        <v>421</v>
      </c>
      <c r="LO40" s="455">
        <v>-16.7</v>
      </c>
      <c r="LP40" s="455">
        <v>-16.600000000000001</v>
      </c>
      <c r="LQ40" s="455">
        <v>369</v>
      </c>
      <c r="LR40" s="455">
        <v>-17.399999999999999</v>
      </c>
      <c r="LS40" s="455">
        <v>-17.2</v>
      </c>
      <c r="LT40" s="455">
        <v>386</v>
      </c>
      <c r="LU40" s="500">
        <v>28.81</v>
      </c>
      <c r="LV40" s="693">
        <v>-16.25</v>
      </c>
      <c r="LW40" s="500">
        <v>0</v>
      </c>
      <c r="LX40" s="500">
        <v>0</v>
      </c>
      <c r="LY40" s="500">
        <v>0</v>
      </c>
      <c r="LZ40" s="500">
        <v>0</v>
      </c>
      <c r="MA40" s="690">
        <v>52.718809</v>
      </c>
      <c r="MB40" s="454"/>
      <c r="MD40" s="253">
        <v>2</v>
      </c>
      <c r="ME40" s="274"/>
      <c r="MF40" s="581">
        <v>40</v>
      </c>
      <c r="MG40" s="135">
        <v>42262</v>
      </c>
      <c r="MJ40" s="584">
        <v>54.299700000000001</v>
      </c>
      <c r="MR40" s="135">
        <v>41962</v>
      </c>
      <c r="MS40" s="238">
        <v>8.1</v>
      </c>
      <c r="MT40" s="238">
        <v>18</v>
      </c>
      <c r="MU40" s="133">
        <v>1</v>
      </c>
      <c r="MV40" s="133">
        <v>1</v>
      </c>
      <c r="MW40" s="133">
        <v>1</v>
      </c>
      <c r="MX40" s="133">
        <v>0</v>
      </c>
      <c r="MY40" s="133">
        <v>0</v>
      </c>
      <c r="MZ40" s="238">
        <v>2</v>
      </c>
      <c r="NA40" s="238">
        <v>349</v>
      </c>
      <c r="NB40" s="133">
        <v>2</v>
      </c>
      <c r="NC40" s="238">
        <v>6</v>
      </c>
      <c r="NE40" s="876">
        <v>40</v>
      </c>
      <c r="NF40" s="877">
        <v>8.2176669491648493</v>
      </c>
      <c r="NG40" s="877">
        <v>7.1627941193062901</v>
      </c>
      <c r="NH40" s="877">
        <v>4.44095219802964</v>
      </c>
      <c r="NI40" s="877">
        <v>2.70043971814109</v>
      </c>
      <c r="NJ40" s="877">
        <v>6.7638099072802902</v>
      </c>
      <c r="NK40" s="877">
        <v>6.7405228583549004</v>
      </c>
      <c r="NL40" s="877">
        <v>8.5247767582166993</v>
      </c>
      <c r="NM40" s="877">
        <v>7.8712276123579796</v>
      </c>
      <c r="NN40" s="877">
        <v>5.9049657186840303</v>
      </c>
      <c r="NO40" s="877">
        <v>2.2839217723076199</v>
      </c>
      <c r="NP40" s="877">
        <v>6.85934841976571</v>
      </c>
      <c r="NQ40" s="877">
        <v>7.0678107837896196</v>
      </c>
      <c r="NR40" s="877">
        <v>7.3431412899743203</v>
      </c>
      <c r="NS40" s="877">
        <v>4.0522419811811403</v>
      </c>
      <c r="NT40" s="877">
        <v>6.0746766862944996</v>
      </c>
      <c r="NU40" s="877">
        <v>7.4323748637965599</v>
      </c>
      <c r="NV40" s="877">
        <v>5.6102866570810201</v>
      </c>
      <c r="NW40" s="877">
        <v>6.2494453410858402</v>
      </c>
      <c r="NX40" s="877">
        <v>4.6853795519590804</v>
      </c>
      <c r="NY40" s="877">
        <v>5.6602098733525601</v>
      </c>
      <c r="NZ40" s="877">
        <v>8.1369398609020198</v>
      </c>
      <c r="OA40" s="877">
        <v>2.6937657122177798</v>
      </c>
      <c r="OB40" s="877">
        <v>10.7511172126146</v>
      </c>
      <c r="OC40" s="877">
        <v>1.5058909297299601</v>
      </c>
      <c r="OD40" s="877">
        <v>5.41244282477561</v>
      </c>
      <c r="OE40" s="877">
        <v>7.00831656373499</v>
      </c>
      <c r="OF40" s="877">
        <v>4.5360529002402101</v>
      </c>
      <c r="OG40" s="877">
        <v>10.710410412930999</v>
      </c>
      <c r="OH40" s="877">
        <v>3.3419857472286201</v>
      </c>
      <c r="OI40" s="877">
        <v>7.3388700624073104</v>
      </c>
      <c r="OJ40" s="877">
        <v>4.1101961777542</v>
      </c>
      <c r="OK40" s="877">
        <v>3.3715403505236998</v>
      </c>
      <c r="OL40" s="877">
        <v>2.7186771125578302</v>
      </c>
      <c r="OM40" s="877">
        <v>9.2452262828846195</v>
      </c>
    </row>
    <row r="41" spans="1:403" s="221" customFormat="1" ht="15" customHeight="1" x14ac:dyDescent="0.25">
      <c r="A41" s="902">
        <v>40</v>
      </c>
      <c r="B41" s="221">
        <v>0</v>
      </c>
      <c r="C41" s="221">
        <v>1</v>
      </c>
      <c r="D41" s="308">
        <v>2</v>
      </c>
      <c r="E41" s="267">
        <v>41</v>
      </c>
      <c r="F41" s="896">
        <v>41</v>
      </c>
      <c r="G41" s="61">
        <v>41</v>
      </c>
      <c r="H41" s="898"/>
      <c r="I41" s="232" t="s">
        <v>466</v>
      </c>
      <c r="J41" s="639" t="s">
        <v>601</v>
      </c>
      <c r="K41" s="258">
        <v>13640</v>
      </c>
      <c r="L41" s="256">
        <v>78</v>
      </c>
      <c r="M41" s="342">
        <v>93</v>
      </c>
      <c r="N41" s="342">
        <v>157</v>
      </c>
      <c r="O41" s="342">
        <v>37.729725343827333</v>
      </c>
      <c r="P41" s="210">
        <v>1.9275196972811044</v>
      </c>
      <c r="Q41" s="208">
        <v>1</v>
      </c>
      <c r="R41" s="61">
        <v>150</v>
      </c>
      <c r="S41" s="61">
        <v>72</v>
      </c>
      <c r="T41" s="61">
        <v>1</v>
      </c>
      <c r="U41" s="62">
        <v>2</v>
      </c>
      <c r="V41" s="325">
        <v>1</v>
      </c>
      <c r="W41" s="325">
        <v>2</v>
      </c>
      <c r="X41" s="325">
        <v>1</v>
      </c>
      <c r="Y41" s="335">
        <v>0</v>
      </c>
      <c r="Z41" s="325">
        <v>1</v>
      </c>
      <c r="AA41" s="325">
        <v>0</v>
      </c>
      <c r="AB41" s="329">
        <v>0</v>
      </c>
      <c r="AC41" s="328">
        <v>0</v>
      </c>
      <c r="AD41" s="61"/>
      <c r="AE41" s="133"/>
      <c r="AF41" s="61"/>
      <c r="AG41" s="592">
        <v>92</v>
      </c>
      <c r="AH41" s="602">
        <v>0.9</v>
      </c>
      <c r="AI41" s="603">
        <v>61</v>
      </c>
      <c r="AJ41" s="603">
        <v>1</v>
      </c>
      <c r="AK41" s="602">
        <v>10.7</v>
      </c>
      <c r="AL41" s="603">
        <v>34</v>
      </c>
      <c r="AM41" s="603"/>
      <c r="AN41" s="605">
        <v>2398</v>
      </c>
      <c r="AO41" s="214">
        <v>7.7823903355874595</v>
      </c>
      <c r="AP41" s="212">
        <v>108</v>
      </c>
      <c r="AQ41" s="212">
        <v>44</v>
      </c>
      <c r="AR41" s="212">
        <v>49</v>
      </c>
      <c r="AS41" s="212">
        <v>73</v>
      </c>
      <c r="AT41" s="215">
        <v>1.96</v>
      </c>
      <c r="AU41" s="212">
        <v>204</v>
      </c>
      <c r="AV41" s="556">
        <v>42202</v>
      </c>
      <c r="AW41" s="557">
        <v>42200</v>
      </c>
      <c r="AX41" s="211">
        <v>0.9</v>
      </c>
      <c r="AY41" s="211">
        <v>52</v>
      </c>
      <c r="AZ41" s="211"/>
      <c r="BA41" s="602">
        <v>136</v>
      </c>
      <c r="BB41" s="558">
        <v>42202</v>
      </c>
      <c r="BC41" s="65">
        <v>46.86</v>
      </c>
      <c r="BD41" s="217">
        <v>2124</v>
      </c>
      <c r="BE41" s="66">
        <v>46.86</v>
      </c>
      <c r="BF41" s="218">
        <v>435.73258647767119</v>
      </c>
      <c r="BG41" s="66">
        <v>112.1</v>
      </c>
      <c r="BH41" s="68">
        <v>1.670802284260944</v>
      </c>
      <c r="BI41" s="219">
        <v>1.670802284260944</v>
      </c>
      <c r="BJ41" s="219">
        <v>2.6392200400785981</v>
      </c>
      <c r="BK41" s="219">
        <v>2.0496056125949731</v>
      </c>
      <c r="BL41" s="66">
        <v>2.41</v>
      </c>
      <c r="BM41" s="66">
        <v>1.08</v>
      </c>
      <c r="BN41" s="66">
        <v>35</v>
      </c>
      <c r="BO41" s="66">
        <v>1.55</v>
      </c>
      <c r="BP41" s="571">
        <v>2441</v>
      </c>
      <c r="BQ41" s="66">
        <v>74</v>
      </c>
      <c r="BR41" s="66">
        <v>27</v>
      </c>
      <c r="BS41" s="66">
        <v>14</v>
      </c>
      <c r="BT41" s="66">
        <v>43</v>
      </c>
      <c r="BU41" s="69">
        <v>42200</v>
      </c>
      <c r="BV41" s="61" t="s">
        <v>458</v>
      </c>
      <c r="BW41" s="61">
        <v>0</v>
      </c>
      <c r="BX41" s="61">
        <v>1</v>
      </c>
      <c r="BY41" s="61"/>
      <c r="BZ41" s="61">
        <v>0</v>
      </c>
      <c r="CA41" s="61"/>
      <c r="CB41" s="61"/>
      <c r="CC41" s="61"/>
      <c r="CD41" s="208">
        <v>1</v>
      </c>
      <c r="CE41" s="220">
        <v>0</v>
      </c>
      <c r="CF41" s="220">
        <v>0</v>
      </c>
      <c r="CG41" s="220">
        <v>0</v>
      </c>
      <c r="CH41" s="220">
        <v>1</v>
      </c>
      <c r="CI41" s="220">
        <v>1</v>
      </c>
      <c r="CJ41" s="220">
        <v>1</v>
      </c>
      <c r="CK41" s="114">
        <v>1</v>
      </c>
      <c r="CL41" s="114">
        <v>0</v>
      </c>
      <c r="CM41" s="114">
        <v>0</v>
      </c>
      <c r="CN41" s="114">
        <v>1</v>
      </c>
      <c r="CO41" s="114">
        <v>0</v>
      </c>
      <c r="CP41" s="114">
        <v>0</v>
      </c>
      <c r="CQ41" s="326">
        <v>0</v>
      </c>
      <c r="CR41" s="326">
        <v>1</v>
      </c>
      <c r="CS41" s="326">
        <v>0</v>
      </c>
      <c r="CT41" s="326">
        <v>1</v>
      </c>
      <c r="CU41" s="326">
        <v>1</v>
      </c>
      <c r="CV41" s="326">
        <v>0</v>
      </c>
      <c r="CW41" s="299"/>
      <c r="CX41" s="299"/>
      <c r="CY41" s="299"/>
      <c r="CZ41" s="299"/>
      <c r="DF41" s="61">
        <v>0</v>
      </c>
      <c r="DG41" s="90">
        <v>1</v>
      </c>
      <c r="DH41" s="69">
        <v>40014</v>
      </c>
      <c r="DI41" s="61">
        <v>0</v>
      </c>
      <c r="DJ41" s="61"/>
      <c r="DK41" s="90">
        <v>1</v>
      </c>
      <c r="DL41" s="90">
        <v>0</v>
      </c>
      <c r="DM41" s="90"/>
      <c r="DN41" s="61"/>
      <c r="DO41" s="254">
        <v>1</v>
      </c>
      <c r="DP41" s="208">
        <v>0</v>
      </c>
      <c r="DQ41" s="208">
        <v>0</v>
      </c>
      <c r="DR41" s="208">
        <v>0</v>
      </c>
      <c r="DS41" s="208">
        <v>2</v>
      </c>
      <c r="DT41" s="212">
        <v>1</v>
      </c>
      <c r="DU41" s="208">
        <v>2</v>
      </c>
      <c r="DV41" s="208">
        <v>0</v>
      </c>
      <c r="DW41" s="208">
        <v>1</v>
      </c>
      <c r="DX41" s="208">
        <v>0</v>
      </c>
      <c r="DY41" s="208">
        <v>0</v>
      </c>
      <c r="DZ41" s="206">
        <v>1</v>
      </c>
      <c r="EC41" s="223">
        <v>1</v>
      </c>
      <c r="ED41" s="223">
        <v>1</v>
      </c>
      <c r="EE41" s="223">
        <v>61</v>
      </c>
      <c r="EF41" s="223"/>
      <c r="EH41" s="258">
        <v>41404</v>
      </c>
      <c r="EI41" s="133">
        <v>0.83</v>
      </c>
      <c r="EJ41" s="225">
        <v>50</v>
      </c>
      <c r="EK41" s="225">
        <v>67</v>
      </c>
      <c r="EL41" s="225">
        <v>57</v>
      </c>
      <c r="EM41" s="225">
        <v>81</v>
      </c>
      <c r="EN41" s="225"/>
      <c r="EO41" s="161" t="s">
        <v>602</v>
      </c>
      <c r="EP41" s="259">
        <v>41</v>
      </c>
      <c r="EQ41" s="135">
        <v>42201</v>
      </c>
      <c r="ER41" s="136" t="s">
        <v>383</v>
      </c>
      <c r="ES41" s="61"/>
      <c r="ET41" s="61"/>
      <c r="EU41" s="61">
        <v>57</v>
      </c>
      <c r="EV41" s="133">
        <v>1</v>
      </c>
      <c r="EW41" s="133"/>
      <c r="EX41" s="133">
        <v>9</v>
      </c>
      <c r="EY41" s="133">
        <v>8</v>
      </c>
      <c r="EZ41" s="133">
        <v>49</v>
      </c>
      <c r="FA41" s="133">
        <v>24</v>
      </c>
      <c r="FB41" s="133">
        <v>18</v>
      </c>
      <c r="FC41" s="133">
        <v>16</v>
      </c>
      <c r="FD41" s="133">
        <v>48</v>
      </c>
      <c r="FE41" s="133">
        <v>20</v>
      </c>
      <c r="FF41" s="133">
        <v>35</v>
      </c>
      <c r="FG41" s="133">
        <v>100</v>
      </c>
      <c r="FH41" s="133">
        <v>250</v>
      </c>
      <c r="FI41" s="91">
        <v>90</v>
      </c>
      <c r="FJ41" s="91">
        <v>243.33333333333334</v>
      </c>
      <c r="FK41" s="227">
        <v>86.35</v>
      </c>
      <c r="FL41" s="227">
        <v>44.798504586906404</v>
      </c>
      <c r="FM41" s="228">
        <v>104.45</v>
      </c>
      <c r="FN41" s="228">
        <v>40.450000000000003</v>
      </c>
      <c r="FO41" s="228">
        <v>54.188810701822511</v>
      </c>
      <c r="FP41" s="228">
        <v>20.985518361787658</v>
      </c>
      <c r="FQ41" s="228">
        <v>61.273336524652947</v>
      </c>
      <c r="FR41" s="228"/>
      <c r="FS41" s="193">
        <v>0</v>
      </c>
      <c r="FT41" s="230">
        <v>92.133333333333326</v>
      </c>
      <c r="FU41" s="230"/>
      <c r="FV41" s="230">
        <v>106.66666666666667</v>
      </c>
      <c r="FW41" s="229">
        <v>6.5333333333333341</v>
      </c>
      <c r="FX41" s="229">
        <v>7.7</v>
      </c>
      <c r="FY41" s="229">
        <v>14.102040816326527</v>
      </c>
      <c r="FZ41" s="229"/>
      <c r="GA41" s="133">
        <v>38.5</v>
      </c>
      <c r="GB41" s="129">
        <v>16.2</v>
      </c>
      <c r="GC41" s="238" t="s">
        <v>603</v>
      </c>
      <c r="GD41" s="238" t="s">
        <v>604</v>
      </c>
      <c r="GE41" s="238" t="s">
        <v>605</v>
      </c>
      <c r="GF41" s="238" t="s">
        <v>606</v>
      </c>
      <c r="GG41" s="238" t="s">
        <v>607</v>
      </c>
      <c r="GH41" s="133">
        <v>0</v>
      </c>
      <c r="GI41" s="133">
        <v>0</v>
      </c>
      <c r="GJ41" s="133">
        <v>2</v>
      </c>
      <c r="GK41" s="133">
        <v>0</v>
      </c>
      <c r="GL41" s="231">
        <v>35.366666666666667</v>
      </c>
      <c r="GM41" s="133">
        <v>0</v>
      </c>
      <c r="GN41" s="133">
        <v>0</v>
      </c>
      <c r="GO41" s="133">
        <v>0</v>
      </c>
      <c r="GP41" s="133">
        <v>0</v>
      </c>
      <c r="GQ41" s="61"/>
      <c r="GR41" s="106"/>
      <c r="GS41" s="111">
        <v>0.28395061728395071</v>
      </c>
      <c r="GT41" s="61">
        <v>1</v>
      </c>
      <c r="GU41" s="111"/>
      <c r="GV41" s="62"/>
      <c r="GW41" s="106"/>
      <c r="GX41" s="61"/>
      <c r="GY41" s="106">
        <v>14.333333333333334</v>
      </c>
      <c r="GZ41" s="61">
        <v>1</v>
      </c>
      <c r="HA41" s="745">
        <v>50.366666666666667</v>
      </c>
      <c r="HB41" s="133">
        <v>21</v>
      </c>
      <c r="HC41" s="133"/>
      <c r="HD41" s="144">
        <v>1</v>
      </c>
      <c r="HE41" s="236">
        <v>102.246285</v>
      </c>
      <c r="HF41" s="236">
        <v>107.3586</v>
      </c>
      <c r="HG41" s="144">
        <v>49.950966999999999</v>
      </c>
      <c r="HH41" s="236">
        <v>138.29440099999999</v>
      </c>
      <c r="HI41" s="125">
        <v>64.344533999999996</v>
      </c>
      <c r="HJ41" s="236">
        <v>46.455953000000001</v>
      </c>
      <c r="HK41" s="144">
        <v>21.614661999999999</v>
      </c>
      <c r="HL41" s="236">
        <v>91.838448</v>
      </c>
      <c r="HM41" s="144">
        <v>42.729872999999998</v>
      </c>
      <c r="HN41" s="236">
        <v>66.407928999999996</v>
      </c>
      <c r="HO41" s="144">
        <v>5.9694989999999999</v>
      </c>
      <c r="HP41" s="144">
        <v>2.7774420000000002</v>
      </c>
      <c r="HQ41" s="236">
        <v>167.880438</v>
      </c>
      <c r="HR41" s="144">
        <v>78.110094000000004</v>
      </c>
      <c r="HS41" s="236">
        <v>89.402555000000007</v>
      </c>
      <c r="HT41" s="144">
        <v>41.596519999999998</v>
      </c>
      <c r="HU41" s="236">
        <v>78.477881999999994</v>
      </c>
      <c r="HV41" s="144">
        <v>36.513573999999998</v>
      </c>
      <c r="HW41" s="236">
        <v>46.746293999999999</v>
      </c>
      <c r="HX41" s="144">
        <v>0</v>
      </c>
      <c r="HY41" s="237">
        <v>0.77630474714590936</v>
      </c>
      <c r="HZ41" s="238">
        <v>30.8</v>
      </c>
      <c r="IA41" s="237">
        <v>6.6</v>
      </c>
      <c r="IB41" s="237">
        <v>25.7</v>
      </c>
      <c r="IC41" s="237">
        <v>5.7</v>
      </c>
      <c r="ID41" s="237">
        <v>26.3</v>
      </c>
      <c r="IE41" s="237">
        <v>5.9</v>
      </c>
      <c r="IF41" s="237">
        <v>100.42417777777777</v>
      </c>
      <c r="IG41" s="237">
        <v>52.100208324424806</v>
      </c>
      <c r="IH41" s="133"/>
      <c r="II41" s="161">
        <v>0.34</v>
      </c>
      <c r="IJ41" s="61">
        <v>1270</v>
      </c>
      <c r="IK41" s="61">
        <v>1132</v>
      </c>
      <c r="IL41" s="61">
        <v>952</v>
      </c>
      <c r="IM41" s="61">
        <v>1192</v>
      </c>
      <c r="IN41" s="61">
        <v>1263</v>
      </c>
      <c r="IO41" s="61">
        <v>1227</v>
      </c>
      <c r="IP41" s="61"/>
      <c r="IQ41" s="106">
        <v>1172.6666666666667</v>
      </c>
      <c r="IR41" s="61">
        <v>1969</v>
      </c>
      <c r="IS41" s="61">
        <v>337</v>
      </c>
      <c r="IT41" s="61">
        <v>319</v>
      </c>
      <c r="IU41" s="61">
        <v>384</v>
      </c>
      <c r="IV41" s="61">
        <v>315</v>
      </c>
      <c r="IW41" s="61">
        <v>319</v>
      </c>
      <c r="IX41" s="61">
        <v>350</v>
      </c>
      <c r="IY41" s="61"/>
      <c r="IZ41" s="106">
        <v>337.33333333333331</v>
      </c>
      <c r="JA41" s="61">
        <v>195</v>
      </c>
      <c r="JB41" s="240">
        <v>30.164534058304948</v>
      </c>
      <c r="JC41" s="241">
        <v>0</v>
      </c>
      <c r="JD41" s="90">
        <v>1</v>
      </c>
      <c r="JE41" s="168">
        <v>0</v>
      </c>
      <c r="JF41" s="168">
        <v>0</v>
      </c>
      <c r="JG41" s="168"/>
      <c r="JH41" s="90">
        <v>0</v>
      </c>
      <c r="JI41" s="90">
        <v>2</v>
      </c>
      <c r="JJ41" s="90">
        <v>0</v>
      </c>
      <c r="JK41" s="90"/>
      <c r="JL41" s="61"/>
      <c r="JM41" s="283"/>
      <c r="JN41" s="198">
        <v>41</v>
      </c>
      <c r="JO41" s="244">
        <v>42202</v>
      </c>
      <c r="JP41" s="69">
        <v>43326</v>
      </c>
      <c r="JQ41" s="201">
        <v>0</v>
      </c>
      <c r="JR41" s="69">
        <v>43326</v>
      </c>
      <c r="JS41" s="245">
        <v>36</v>
      </c>
      <c r="JT41" s="243">
        <v>1</v>
      </c>
      <c r="JU41" s="69">
        <v>42668</v>
      </c>
      <c r="JV41" s="245">
        <v>15</v>
      </c>
      <c r="JW41" s="243">
        <v>1</v>
      </c>
      <c r="JX41" s="246">
        <v>42668</v>
      </c>
      <c r="JY41" s="245">
        <v>15</v>
      </c>
      <c r="JZ41" s="245">
        <v>36</v>
      </c>
      <c r="KA41" s="245">
        <v>1124</v>
      </c>
      <c r="KB41" s="247"/>
      <c r="KC41" s="245"/>
      <c r="KD41" s="248"/>
      <c r="KE41" s="63">
        <v>1</v>
      </c>
      <c r="KF41" s="249">
        <v>1</v>
      </c>
      <c r="KG41" s="249" t="s">
        <v>421</v>
      </c>
      <c r="KH41" s="272">
        <v>120.73333333333335</v>
      </c>
      <c r="KI41" s="272">
        <v>51.616666666666667</v>
      </c>
      <c r="KJ41" s="272">
        <v>57.37</v>
      </c>
      <c r="KK41" s="272">
        <v>-18.553333333333331</v>
      </c>
      <c r="KL41" s="272">
        <v>-15.76</v>
      </c>
      <c r="KM41" s="272">
        <v>56.226666666666667</v>
      </c>
      <c r="KN41" s="272">
        <v>30.666666666666668</v>
      </c>
      <c r="KO41" s="272">
        <v>3.1333333333333333</v>
      </c>
      <c r="KP41" s="250"/>
      <c r="KQ41" s="250">
        <v>0</v>
      </c>
      <c r="KR41" s="92"/>
      <c r="KS41" s="93">
        <v>0.28395061728395071</v>
      </c>
      <c r="KT41" s="264"/>
      <c r="KU41" s="265"/>
      <c r="KV41" s="264"/>
      <c r="KW41" s="265"/>
      <c r="KX41" s="265"/>
      <c r="KY41" s="265"/>
      <c r="KZ41" s="265"/>
      <c r="LA41" s="265"/>
      <c r="LB41" s="265"/>
      <c r="LC41" s="265"/>
      <c r="LD41" s="265"/>
      <c r="LE41" s="265"/>
      <c r="LF41" s="118">
        <v>42201</v>
      </c>
      <c r="LG41" s="454">
        <v>1</v>
      </c>
      <c r="LH41" s="454"/>
      <c r="LI41" s="455"/>
      <c r="LJ41" s="455"/>
      <c r="LK41" s="455"/>
      <c r="LL41" s="455"/>
      <c r="LM41" s="455"/>
      <c r="LN41" s="455"/>
      <c r="LO41" s="455"/>
      <c r="LP41" s="455"/>
      <c r="LQ41" s="455"/>
      <c r="LR41" s="455"/>
      <c r="LS41" s="455"/>
      <c r="LT41" s="455"/>
      <c r="LU41" s="500"/>
      <c r="LV41" s="500"/>
      <c r="LW41" s="500">
        <v>0</v>
      </c>
      <c r="LX41" s="500">
        <v>0</v>
      </c>
      <c r="LY41" s="500">
        <v>-14.6</v>
      </c>
      <c r="LZ41" s="500">
        <v>2</v>
      </c>
      <c r="MA41" s="690">
        <v>46.746293999999999</v>
      </c>
      <c r="MB41" s="454"/>
      <c r="MD41" s="253"/>
      <c r="ME41" s="274"/>
      <c r="MF41" s="581">
        <v>41</v>
      </c>
      <c r="MG41" s="135">
        <v>42200</v>
      </c>
      <c r="MJ41" s="584">
        <v>77.514600000000002</v>
      </c>
      <c r="MR41" s="135">
        <v>41409</v>
      </c>
      <c r="MS41" s="238">
        <v>5.6</v>
      </c>
      <c r="MT41" s="585"/>
      <c r="MU41" s="133">
        <v>1</v>
      </c>
      <c r="MV41" s="133">
        <v>0</v>
      </c>
      <c r="MW41" s="133">
        <v>0</v>
      </c>
      <c r="MX41" s="133">
        <v>0</v>
      </c>
      <c r="MY41" s="133">
        <v>0</v>
      </c>
      <c r="MZ41" s="238">
        <v>0</v>
      </c>
      <c r="NA41" s="238">
        <v>2398</v>
      </c>
      <c r="NB41" s="585"/>
      <c r="NC41" s="238">
        <v>9</v>
      </c>
      <c r="NE41" s="876">
        <v>41</v>
      </c>
      <c r="NF41" s="877" t="s">
        <v>64</v>
      </c>
      <c r="NG41" s="877" t="s">
        <v>64</v>
      </c>
      <c r="NH41" s="877" t="s">
        <v>64</v>
      </c>
      <c r="NI41" s="877" t="s">
        <v>64</v>
      </c>
      <c r="NJ41" s="877" t="s">
        <v>64</v>
      </c>
      <c r="NK41" s="877" t="s">
        <v>64</v>
      </c>
      <c r="NL41" s="877" t="s">
        <v>64</v>
      </c>
      <c r="NM41" s="877" t="s">
        <v>64</v>
      </c>
      <c r="NN41" s="877" t="s">
        <v>64</v>
      </c>
      <c r="NO41" s="877" t="s">
        <v>64</v>
      </c>
      <c r="NP41" s="877" t="s">
        <v>64</v>
      </c>
      <c r="NQ41" s="877" t="s">
        <v>64</v>
      </c>
      <c r="NR41" s="877" t="s">
        <v>64</v>
      </c>
      <c r="NS41" s="877" t="s">
        <v>64</v>
      </c>
      <c r="NT41" s="877" t="s">
        <v>64</v>
      </c>
      <c r="NU41" s="877" t="s">
        <v>64</v>
      </c>
      <c r="NV41" s="877" t="s">
        <v>64</v>
      </c>
      <c r="NW41" s="877" t="s">
        <v>64</v>
      </c>
      <c r="NX41" s="877" t="s">
        <v>64</v>
      </c>
      <c r="NY41" s="877" t="s">
        <v>64</v>
      </c>
      <c r="NZ41" s="877" t="s">
        <v>64</v>
      </c>
      <c r="OA41" s="877" t="s">
        <v>64</v>
      </c>
      <c r="OB41" s="877" t="s">
        <v>64</v>
      </c>
      <c r="OC41" s="877" t="s">
        <v>64</v>
      </c>
      <c r="OD41" s="877" t="s">
        <v>64</v>
      </c>
      <c r="OE41" s="877" t="s">
        <v>64</v>
      </c>
      <c r="OF41" s="877" t="s">
        <v>64</v>
      </c>
      <c r="OG41" s="877" t="s">
        <v>64</v>
      </c>
      <c r="OH41" s="877" t="s">
        <v>64</v>
      </c>
      <c r="OI41" s="877" t="s">
        <v>64</v>
      </c>
      <c r="OJ41" s="877" t="s">
        <v>64</v>
      </c>
      <c r="OK41" s="877" t="s">
        <v>64</v>
      </c>
      <c r="OL41" s="877" t="s">
        <v>64</v>
      </c>
      <c r="OM41" s="877" t="s">
        <v>64</v>
      </c>
    </row>
    <row r="42" spans="1:403" s="221" customFormat="1" x14ac:dyDescent="0.25">
      <c r="A42" s="455">
        <v>41</v>
      </c>
      <c r="B42" s="274">
        <v>0</v>
      </c>
      <c r="C42" s="221">
        <v>0</v>
      </c>
      <c r="D42" s="308">
        <v>2</v>
      </c>
      <c r="E42" s="267">
        <v>42</v>
      </c>
      <c r="F42" s="896">
        <v>42</v>
      </c>
      <c r="G42" s="61">
        <v>42</v>
      </c>
      <c r="H42" s="898"/>
      <c r="I42" s="232" t="s">
        <v>608</v>
      </c>
      <c r="J42" s="167" t="s">
        <v>609</v>
      </c>
      <c r="K42" s="318">
        <v>12055</v>
      </c>
      <c r="L42" s="256">
        <v>82</v>
      </c>
      <c r="M42" s="342">
        <v>68</v>
      </c>
      <c r="N42" s="342">
        <v>155</v>
      </c>
      <c r="O42" s="342">
        <v>28.303850156087407</v>
      </c>
      <c r="P42" s="210">
        <v>1.6717567781777956</v>
      </c>
      <c r="Q42" s="208">
        <v>1</v>
      </c>
      <c r="R42" s="61">
        <v>110</v>
      </c>
      <c r="S42" s="61">
        <v>70</v>
      </c>
      <c r="T42" s="61">
        <v>0</v>
      </c>
      <c r="U42" s="62">
        <v>4</v>
      </c>
      <c r="V42" s="331">
        <v>0</v>
      </c>
      <c r="W42" s="331"/>
      <c r="X42" s="114">
        <v>1</v>
      </c>
      <c r="Y42" s="115">
        <v>1</v>
      </c>
      <c r="Z42" s="114">
        <v>0</v>
      </c>
      <c r="AA42" s="114">
        <v>0</v>
      </c>
      <c r="AB42" s="329">
        <v>0</v>
      </c>
      <c r="AC42" s="328">
        <v>0</v>
      </c>
      <c r="AD42" s="61"/>
      <c r="AE42" s="61"/>
      <c r="AF42" s="61"/>
      <c r="AG42" s="592">
        <v>121</v>
      </c>
      <c r="AH42" s="602">
        <v>0.91</v>
      </c>
      <c r="AI42" s="603">
        <v>59</v>
      </c>
      <c r="AJ42" s="603">
        <v>0</v>
      </c>
      <c r="AK42" s="602">
        <v>15.6</v>
      </c>
      <c r="AL42" s="603">
        <v>48</v>
      </c>
      <c r="AM42" s="603"/>
      <c r="AN42" s="605">
        <v>7852</v>
      </c>
      <c r="AO42" s="214">
        <v>8.9685235553963523</v>
      </c>
      <c r="AP42" s="212">
        <v>194</v>
      </c>
      <c r="AQ42" s="212">
        <v>129</v>
      </c>
      <c r="AR42" s="212">
        <v>46</v>
      </c>
      <c r="AS42" s="212">
        <v>95</v>
      </c>
      <c r="AT42" s="215">
        <v>2.16</v>
      </c>
      <c r="AU42" s="212">
        <v>43</v>
      </c>
      <c r="AV42" s="556">
        <v>42269</v>
      </c>
      <c r="AW42" s="557">
        <v>42262</v>
      </c>
      <c r="AX42" s="211">
        <v>0.91</v>
      </c>
      <c r="AY42" s="211">
        <v>55</v>
      </c>
      <c r="AZ42" s="211"/>
      <c r="BA42" s="602">
        <v>135</v>
      </c>
      <c r="BB42" s="558">
        <v>42269</v>
      </c>
      <c r="BC42" s="287"/>
      <c r="BD42" s="217">
        <v>1701</v>
      </c>
      <c r="BE42" s="287"/>
      <c r="BF42" s="218"/>
      <c r="BG42" s="66"/>
      <c r="BH42" s="68"/>
      <c r="BI42" s="219"/>
      <c r="BJ42" s="219"/>
      <c r="BK42" s="219"/>
      <c r="BL42" s="66">
        <v>2.79</v>
      </c>
      <c r="BM42" s="66">
        <v>1.1399999999999999</v>
      </c>
      <c r="BN42" s="66">
        <v>92</v>
      </c>
      <c r="BO42" s="66">
        <v>1.4</v>
      </c>
      <c r="BP42" s="571">
        <v>358.5</v>
      </c>
      <c r="BQ42" s="66">
        <v>41</v>
      </c>
      <c r="BR42" s="66">
        <v>235</v>
      </c>
      <c r="BS42" s="66">
        <v>23</v>
      </c>
      <c r="BT42" s="66">
        <v>43</v>
      </c>
      <c r="BU42" s="69">
        <v>42263</v>
      </c>
      <c r="BV42" s="61" t="s">
        <v>610</v>
      </c>
      <c r="BW42" s="61">
        <v>0</v>
      </c>
      <c r="BX42" s="61">
        <v>1</v>
      </c>
      <c r="BY42" s="61"/>
      <c r="BZ42" s="61">
        <v>0</v>
      </c>
      <c r="CA42" s="61"/>
      <c r="CB42" s="61"/>
      <c r="CC42" s="61"/>
      <c r="CD42" s="208">
        <v>0</v>
      </c>
      <c r="CE42" s="220">
        <v>0</v>
      </c>
      <c r="CF42" s="220">
        <v>0</v>
      </c>
      <c r="CG42" s="220">
        <v>0</v>
      </c>
      <c r="CH42" s="220">
        <v>0</v>
      </c>
      <c r="CI42" s="220">
        <v>1</v>
      </c>
      <c r="CJ42" s="220">
        <v>0</v>
      </c>
      <c r="CK42" s="114">
        <v>1</v>
      </c>
      <c r="CL42" s="114">
        <v>0</v>
      </c>
      <c r="CM42" s="114">
        <v>1</v>
      </c>
      <c r="CN42" s="114">
        <v>0</v>
      </c>
      <c r="CO42" s="114">
        <v>0</v>
      </c>
      <c r="CP42" s="114">
        <v>0</v>
      </c>
      <c r="CQ42" s="326">
        <v>0</v>
      </c>
      <c r="CR42" s="326">
        <v>0</v>
      </c>
      <c r="CS42" s="326">
        <v>0</v>
      </c>
      <c r="CT42" s="326">
        <v>0</v>
      </c>
      <c r="CU42" s="326">
        <v>0</v>
      </c>
      <c r="CV42" s="326">
        <v>0</v>
      </c>
      <c r="CW42" s="299"/>
      <c r="CX42" s="299"/>
      <c r="CY42" s="299"/>
      <c r="CZ42" s="299"/>
      <c r="DF42" s="61">
        <v>0</v>
      </c>
      <c r="DG42" s="90">
        <v>0</v>
      </c>
      <c r="DJ42" s="61"/>
      <c r="DK42" s="90">
        <v>1</v>
      </c>
      <c r="DL42" s="90">
        <v>0</v>
      </c>
      <c r="DM42" s="90">
        <v>1</v>
      </c>
      <c r="DN42" s="61" t="s">
        <v>253</v>
      </c>
      <c r="DO42" s="254">
        <v>0</v>
      </c>
      <c r="DP42" s="208">
        <v>0</v>
      </c>
      <c r="DQ42" s="208">
        <v>0</v>
      </c>
      <c r="DR42" s="208">
        <v>0</v>
      </c>
      <c r="DS42" s="208">
        <v>2</v>
      </c>
      <c r="DT42" s="212">
        <v>1</v>
      </c>
      <c r="DU42" s="208">
        <v>2</v>
      </c>
      <c r="DV42" s="208">
        <v>0</v>
      </c>
      <c r="DW42" s="208">
        <v>0</v>
      </c>
      <c r="DX42" s="208">
        <v>0</v>
      </c>
      <c r="DY42" s="208">
        <v>0</v>
      </c>
      <c r="DZ42" s="206">
        <v>0</v>
      </c>
      <c r="EC42" s="223">
        <v>1</v>
      </c>
      <c r="ED42" s="223">
        <v>1</v>
      </c>
      <c r="EE42" s="223"/>
      <c r="EF42" s="223"/>
      <c r="EH42" s="266">
        <v>41702</v>
      </c>
      <c r="EI42" s="133">
        <v>0.84</v>
      </c>
      <c r="EJ42" s="225">
        <v>74</v>
      </c>
      <c r="EK42" s="225">
        <v>66</v>
      </c>
      <c r="EL42" s="225">
        <v>91</v>
      </c>
      <c r="EM42" s="225">
        <v>90</v>
      </c>
      <c r="EN42" s="225"/>
      <c r="EO42" s="161" t="s">
        <v>544</v>
      </c>
      <c r="EP42" s="267">
        <v>42</v>
      </c>
      <c r="EQ42" s="135">
        <v>42263</v>
      </c>
      <c r="ER42" s="136" t="s">
        <v>383</v>
      </c>
      <c r="ES42" s="61">
        <v>110</v>
      </c>
      <c r="ET42" s="61">
        <v>70</v>
      </c>
      <c r="EU42" s="61">
        <v>84</v>
      </c>
      <c r="EV42" s="61">
        <v>0</v>
      </c>
      <c r="EW42" s="61"/>
      <c r="EX42" s="61">
        <v>15</v>
      </c>
      <c r="EY42" s="61">
        <v>9</v>
      </c>
      <c r="EZ42" s="61">
        <v>42</v>
      </c>
      <c r="FA42" s="61">
        <v>22</v>
      </c>
      <c r="FB42" s="61">
        <v>17</v>
      </c>
      <c r="FC42" s="61">
        <v>18</v>
      </c>
      <c r="FD42" s="61">
        <v>40</v>
      </c>
      <c r="FE42" s="61">
        <v>20</v>
      </c>
      <c r="FF42" s="133">
        <v>28</v>
      </c>
      <c r="FG42" s="133">
        <v>90</v>
      </c>
      <c r="FH42" s="133">
        <v>200</v>
      </c>
      <c r="FI42" s="91">
        <v>90</v>
      </c>
      <c r="FJ42" s="91">
        <v>200</v>
      </c>
      <c r="FK42" s="227">
        <v>64.099999999999994</v>
      </c>
      <c r="FL42" s="227">
        <v>38.342898223429721</v>
      </c>
      <c r="FM42" s="228">
        <v>73.8</v>
      </c>
      <c r="FN42" s="228">
        <v>21.549999999999997</v>
      </c>
      <c r="FO42" s="228">
        <v>44.145177673777127</v>
      </c>
      <c r="FP42" s="228">
        <v>12.890631149998603</v>
      </c>
      <c r="FQ42" s="228">
        <v>70.799457994579953</v>
      </c>
      <c r="FR42" s="228"/>
      <c r="FS42" s="193">
        <v>0</v>
      </c>
      <c r="FT42" s="230">
        <v>130.79999999999998</v>
      </c>
      <c r="FU42" s="230"/>
      <c r="FV42" s="230">
        <v>85</v>
      </c>
      <c r="FW42" s="229">
        <v>5.7</v>
      </c>
      <c r="FX42" s="229">
        <v>4.8</v>
      </c>
      <c r="FY42" s="229">
        <v>22.947368421052627</v>
      </c>
      <c r="FZ42" s="229"/>
      <c r="GA42" s="95"/>
      <c r="GB42" s="129">
        <v>17.2</v>
      </c>
      <c r="GC42" s="238">
        <v>13</v>
      </c>
      <c r="GD42" s="238">
        <v>6.5</v>
      </c>
      <c r="GE42" s="238">
        <v>181.6</v>
      </c>
      <c r="GF42" s="238">
        <v>116.8</v>
      </c>
      <c r="GG42" s="238">
        <v>29.6</v>
      </c>
      <c r="GH42" s="133">
        <v>0</v>
      </c>
      <c r="GI42" s="133">
        <v>1</v>
      </c>
      <c r="GJ42" s="133">
        <v>1</v>
      </c>
      <c r="GK42" s="133">
        <v>1</v>
      </c>
      <c r="GL42" s="231">
        <v>60</v>
      </c>
      <c r="GM42" s="133">
        <v>1</v>
      </c>
      <c r="GN42" s="133">
        <v>1</v>
      </c>
      <c r="GO42" s="133" t="s">
        <v>464</v>
      </c>
      <c r="GP42" s="133">
        <v>0</v>
      </c>
      <c r="GQ42" s="61"/>
      <c r="GR42" s="106"/>
      <c r="GS42" s="111">
        <v>0.33203125</v>
      </c>
      <c r="GT42" s="61">
        <v>1</v>
      </c>
      <c r="GU42" s="111"/>
      <c r="GV42" s="62"/>
      <c r="GW42" s="106"/>
      <c r="GX42" s="61"/>
      <c r="GY42" s="106">
        <v>14</v>
      </c>
      <c r="GZ42" s="61">
        <v>1</v>
      </c>
      <c r="HA42" s="745">
        <v>70</v>
      </c>
      <c r="HB42" s="133">
        <v>17</v>
      </c>
      <c r="HC42" s="95"/>
      <c r="HD42" s="144">
        <v>1</v>
      </c>
      <c r="HE42" s="236">
        <v>112</v>
      </c>
      <c r="HF42" s="236">
        <v>117</v>
      </c>
      <c r="HG42" s="270">
        <v>69.986257287695437</v>
      </c>
      <c r="HH42" s="273">
        <v>80.606660000000005</v>
      </c>
      <c r="HI42" s="270">
        <v>48.216738853519566</v>
      </c>
      <c r="HJ42" s="273">
        <v>19.031665</v>
      </c>
      <c r="HK42" s="270">
        <v>11.38423079746349</v>
      </c>
      <c r="HL42" s="273">
        <v>61.574995000000001</v>
      </c>
      <c r="HM42" s="270">
        <v>36.832508056056071</v>
      </c>
      <c r="HN42" s="236">
        <v>76.389463000000006</v>
      </c>
      <c r="HO42" s="270">
        <v>5.8496249999999996</v>
      </c>
      <c r="HP42" s="270">
        <v>3.367712</v>
      </c>
      <c r="HQ42" s="273">
        <v>100.833505</v>
      </c>
      <c r="HR42" s="270">
        <v>60.315894223505346</v>
      </c>
      <c r="HS42" s="273">
        <v>42.749769000000001</v>
      </c>
      <c r="HT42" s="270">
        <v>25.571763523278179</v>
      </c>
      <c r="HU42" s="273">
        <v>58.083736000000002</v>
      </c>
      <c r="HV42" s="270">
        <v>34.744130700227167</v>
      </c>
      <c r="HW42" s="273">
        <v>57.603606999999997</v>
      </c>
      <c r="HX42" s="144">
        <v>0</v>
      </c>
      <c r="HY42" s="237">
        <v>1.4514929659658395</v>
      </c>
      <c r="HZ42" s="238">
        <v>20.6</v>
      </c>
      <c r="IA42" s="237">
        <v>6.3</v>
      </c>
      <c r="IB42" s="237">
        <v>21.8</v>
      </c>
      <c r="IC42" s="237">
        <v>5.7</v>
      </c>
      <c r="ID42" s="237">
        <v>15.7</v>
      </c>
      <c r="IE42" s="237">
        <v>5.0999999999999996</v>
      </c>
      <c r="IF42" s="237">
        <v>59.68724656084656</v>
      </c>
      <c r="IG42" s="237">
        <v>35.703307646166856</v>
      </c>
      <c r="IH42" s="133"/>
      <c r="II42" s="161">
        <v>0.55000000000000004</v>
      </c>
      <c r="IJ42" s="61">
        <v>1238</v>
      </c>
      <c r="IK42" s="61">
        <v>1281</v>
      </c>
      <c r="IL42" s="61">
        <v>1187</v>
      </c>
      <c r="IM42" s="61">
        <v>1149</v>
      </c>
      <c r="IN42" s="61">
        <v>1131</v>
      </c>
      <c r="IO42" s="61">
        <v>1189</v>
      </c>
      <c r="IP42" s="61"/>
      <c r="IQ42" s="106">
        <v>1195.8333333333333</v>
      </c>
      <c r="IR42" s="61">
        <v>1514</v>
      </c>
      <c r="IS42" s="61">
        <v>234</v>
      </c>
      <c r="IT42" s="61">
        <v>219</v>
      </c>
      <c r="IU42" s="61">
        <v>257</v>
      </c>
      <c r="IV42" s="61">
        <v>267</v>
      </c>
      <c r="IW42" s="61"/>
      <c r="IX42" s="61"/>
      <c r="IY42" s="61"/>
      <c r="IZ42" s="106">
        <v>244.25</v>
      </c>
      <c r="JA42" s="61">
        <v>172</v>
      </c>
      <c r="JB42" s="240">
        <v>28.448273822109215</v>
      </c>
      <c r="JC42" s="241">
        <v>0</v>
      </c>
      <c r="JD42" s="90">
        <v>1</v>
      </c>
      <c r="JE42" s="260">
        <v>1</v>
      </c>
      <c r="JF42" s="261">
        <v>0</v>
      </c>
      <c r="JG42" s="261"/>
      <c r="JH42" s="90">
        <v>0</v>
      </c>
      <c r="JI42" s="90">
        <v>2</v>
      </c>
      <c r="JJ42" s="90">
        <v>2</v>
      </c>
      <c r="JK42" s="90">
        <v>1</v>
      </c>
      <c r="JL42" s="61" t="s">
        <v>253</v>
      </c>
      <c r="JM42" s="283"/>
      <c r="JN42" s="198">
        <v>42</v>
      </c>
      <c r="JO42" s="244">
        <v>42269</v>
      </c>
      <c r="JP42" s="69">
        <v>43532</v>
      </c>
      <c r="JQ42" s="201">
        <v>0</v>
      </c>
      <c r="JR42" s="69">
        <v>43532</v>
      </c>
      <c r="JS42" s="245">
        <v>41</v>
      </c>
      <c r="JT42" s="243">
        <v>1</v>
      </c>
      <c r="JU42" s="69">
        <v>43006</v>
      </c>
      <c r="JV42" s="245">
        <v>24</v>
      </c>
      <c r="JW42" s="243">
        <v>1</v>
      </c>
      <c r="JX42" s="246">
        <v>43006</v>
      </c>
      <c r="JY42" s="245">
        <v>24</v>
      </c>
      <c r="JZ42" s="245">
        <v>41</v>
      </c>
      <c r="KA42" s="245">
        <v>1263</v>
      </c>
      <c r="KB42" s="247"/>
      <c r="KC42" s="245"/>
      <c r="KD42" s="248"/>
      <c r="KE42" s="63">
        <v>0</v>
      </c>
      <c r="KF42" s="263">
        <v>1</v>
      </c>
      <c r="KG42" s="263" t="s">
        <v>390</v>
      </c>
      <c r="KH42" s="250">
        <v>79.27</v>
      </c>
      <c r="KI42" s="250">
        <v>32.090000000000003</v>
      </c>
      <c r="KJ42" s="250">
        <v>59.39</v>
      </c>
      <c r="KK42" s="251">
        <v>-19.350000000000001</v>
      </c>
      <c r="KL42" s="250">
        <v>-16.559999999999999</v>
      </c>
      <c r="KM42" s="250">
        <v>77.69</v>
      </c>
      <c r="KN42" s="250">
        <v>57</v>
      </c>
      <c r="KO42" s="250">
        <v>5</v>
      </c>
      <c r="KP42" s="250"/>
      <c r="KQ42" s="250">
        <v>0</v>
      </c>
      <c r="KR42" s="92"/>
      <c r="KS42" s="93">
        <v>0.33203125</v>
      </c>
      <c r="KT42" s="264">
        <v>40</v>
      </c>
      <c r="KU42" s="265">
        <v>24.4</v>
      </c>
      <c r="KV42" s="264">
        <v>-11.9</v>
      </c>
      <c r="KW42" s="265">
        <v>-18.600000000000001</v>
      </c>
      <c r="KX42" s="265">
        <v>-10</v>
      </c>
      <c r="KY42" s="265">
        <v>261</v>
      </c>
      <c r="KZ42" s="265">
        <v>-13.9</v>
      </c>
      <c r="LA42" s="265">
        <v>-2.7</v>
      </c>
      <c r="LB42" s="265">
        <v>261</v>
      </c>
      <c r="LC42" s="265">
        <v>-16.2</v>
      </c>
      <c r="LD42" s="265">
        <v>-6.4</v>
      </c>
      <c r="LE42" s="265">
        <v>261</v>
      </c>
      <c r="LF42" s="118">
        <v>42263</v>
      </c>
      <c r="LG42" s="454">
        <v>0</v>
      </c>
      <c r="LH42" s="454"/>
      <c r="LI42" s="455">
        <v>40</v>
      </c>
      <c r="LJ42" s="455">
        <v>25.98</v>
      </c>
      <c r="LK42" s="455">
        <v>-14.55</v>
      </c>
      <c r="LL42" s="455">
        <v>-15.2</v>
      </c>
      <c r="LM42" s="455">
        <v>-15.2</v>
      </c>
      <c r="LN42" s="455">
        <v>381</v>
      </c>
      <c r="LO42" s="455">
        <v>-9.6</v>
      </c>
      <c r="LP42" s="455">
        <v>-9.6</v>
      </c>
      <c r="LQ42" s="455">
        <v>381</v>
      </c>
      <c r="LR42" s="455">
        <v>-12.4</v>
      </c>
      <c r="LS42" s="455">
        <v>-12.4</v>
      </c>
      <c r="LT42" s="455">
        <v>381</v>
      </c>
      <c r="LU42" s="500">
        <v>26.55</v>
      </c>
      <c r="LV42" s="693">
        <v>-13.46</v>
      </c>
      <c r="LW42" s="500"/>
      <c r="LX42" s="500"/>
      <c r="LY42" s="500">
        <v>-8.3000000000000007</v>
      </c>
      <c r="LZ42" s="500">
        <v>3</v>
      </c>
      <c r="MA42" s="690">
        <v>40</v>
      </c>
      <c r="MB42" s="455">
        <v>40</v>
      </c>
      <c r="MD42" s="253"/>
      <c r="ME42" s="274"/>
      <c r="MF42" s="581">
        <v>42</v>
      </c>
      <c r="MG42" s="135">
        <v>42262</v>
      </c>
      <c r="MJ42" s="586"/>
      <c r="MR42" s="135"/>
      <c r="MS42" s="585"/>
      <c r="MT42" s="585"/>
      <c r="MU42" s="133">
        <v>0</v>
      </c>
      <c r="MV42" s="585"/>
      <c r="MW42" s="585"/>
      <c r="MX42" s="585"/>
      <c r="MY42" s="585"/>
      <c r="MZ42" s="585"/>
      <c r="NA42" s="238">
        <v>7852</v>
      </c>
      <c r="NB42" s="585"/>
      <c r="NC42" s="238">
        <v>4</v>
      </c>
      <c r="NE42" s="876" t="s">
        <v>64</v>
      </c>
      <c r="NF42" s="877" t="s">
        <v>64</v>
      </c>
      <c r="NG42" s="877" t="s">
        <v>64</v>
      </c>
      <c r="NH42" s="877" t="s">
        <v>64</v>
      </c>
      <c r="NI42" s="877" t="s">
        <v>64</v>
      </c>
      <c r="NJ42" s="877" t="s">
        <v>64</v>
      </c>
      <c r="NK42" s="877" t="s">
        <v>64</v>
      </c>
      <c r="NL42" s="877" t="s">
        <v>64</v>
      </c>
      <c r="NM42" s="877" t="s">
        <v>64</v>
      </c>
      <c r="NN42" s="877" t="s">
        <v>64</v>
      </c>
      <c r="NO42" s="877" t="s">
        <v>64</v>
      </c>
      <c r="NP42" s="877" t="s">
        <v>64</v>
      </c>
      <c r="NQ42" s="877" t="s">
        <v>64</v>
      </c>
      <c r="NR42" s="877" t="s">
        <v>64</v>
      </c>
      <c r="NS42" s="877" t="s">
        <v>64</v>
      </c>
      <c r="NT42" s="877" t="s">
        <v>64</v>
      </c>
      <c r="NU42" s="877" t="s">
        <v>64</v>
      </c>
      <c r="NV42" s="877" t="s">
        <v>64</v>
      </c>
      <c r="NW42" s="877" t="s">
        <v>64</v>
      </c>
      <c r="NX42" s="877" t="s">
        <v>64</v>
      </c>
      <c r="NY42" s="877" t="s">
        <v>64</v>
      </c>
      <c r="NZ42" s="877" t="s">
        <v>64</v>
      </c>
      <c r="OA42" s="877" t="s">
        <v>64</v>
      </c>
      <c r="OB42" s="877" t="s">
        <v>64</v>
      </c>
      <c r="OC42" s="877" t="s">
        <v>64</v>
      </c>
      <c r="OD42" s="877" t="s">
        <v>64</v>
      </c>
      <c r="OE42" s="877" t="s">
        <v>64</v>
      </c>
      <c r="OF42" s="877" t="s">
        <v>64</v>
      </c>
      <c r="OG42" s="877" t="s">
        <v>64</v>
      </c>
      <c r="OH42" s="877" t="s">
        <v>64</v>
      </c>
      <c r="OI42" s="877" t="s">
        <v>64</v>
      </c>
      <c r="OJ42" s="877" t="s">
        <v>64</v>
      </c>
      <c r="OK42" s="877" t="s">
        <v>64</v>
      </c>
      <c r="OL42" s="877" t="s">
        <v>64</v>
      </c>
      <c r="OM42" s="877" t="s">
        <v>64</v>
      </c>
    </row>
    <row r="43" spans="1:403" s="221" customFormat="1" ht="14.25" customHeight="1" x14ac:dyDescent="0.25">
      <c r="A43" s="455">
        <v>42</v>
      </c>
      <c r="B43" s="221">
        <v>0</v>
      </c>
      <c r="C43" s="221">
        <v>1</v>
      </c>
      <c r="D43" s="308">
        <v>2</v>
      </c>
      <c r="E43" s="267">
        <v>43</v>
      </c>
      <c r="F43" s="896">
        <v>43</v>
      </c>
      <c r="G43" s="61">
        <v>43</v>
      </c>
      <c r="H43" s="898"/>
      <c r="I43" s="641" t="s">
        <v>611</v>
      </c>
      <c r="J43" s="644" t="s">
        <v>612</v>
      </c>
      <c r="K43" s="318">
        <v>15830</v>
      </c>
      <c r="L43" s="256">
        <v>72</v>
      </c>
      <c r="M43" s="342">
        <v>38</v>
      </c>
      <c r="N43" s="342">
        <v>158</v>
      </c>
      <c r="O43" s="342">
        <v>15.221919564172406</v>
      </c>
      <c r="P43" s="210">
        <v>1.3237340501165751</v>
      </c>
      <c r="Q43" s="208">
        <v>1</v>
      </c>
      <c r="R43" s="61">
        <v>150</v>
      </c>
      <c r="S43" s="61">
        <v>100</v>
      </c>
      <c r="T43" s="61">
        <v>1</v>
      </c>
      <c r="U43" s="62">
        <v>3</v>
      </c>
      <c r="V43" s="331">
        <v>0</v>
      </c>
      <c r="W43" s="331"/>
      <c r="X43" s="114">
        <v>1</v>
      </c>
      <c r="Y43" s="335">
        <v>1</v>
      </c>
      <c r="Z43" s="114">
        <v>0</v>
      </c>
      <c r="AA43" s="114">
        <v>0</v>
      </c>
      <c r="AB43" s="329">
        <v>1</v>
      </c>
      <c r="AC43" s="328">
        <v>0</v>
      </c>
      <c r="AD43" s="61"/>
      <c r="AE43" s="133"/>
      <c r="AF43" s="61"/>
      <c r="AG43" s="592">
        <v>100</v>
      </c>
      <c r="AH43" s="602">
        <v>1.32</v>
      </c>
      <c r="AI43" s="603">
        <v>40</v>
      </c>
      <c r="AJ43" s="603">
        <v>0</v>
      </c>
      <c r="AK43" s="602">
        <v>15.3</v>
      </c>
      <c r="AL43" s="603">
        <v>47</v>
      </c>
      <c r="AM43" s="603"/>
      <c r="AN43" s="605">
        <v>9812</v>
      </c>
      <c r="AO43" s="214">
        <v>9.1913614053783803</v>
      </c>
      <c r="AP43" s="212">
        <v>100</v>
      </c>
      <c r="AQ43" s="212">
        <v>54</v>
      </c>
      <c r="AR43" s="212">
        <v>25</v>
      </c>
      <c r="AS43" s="212">
        <v>107</v>
      </c>
      <c r="AT43" s="215">
        <v>1.83</v>
      </c>
      <c r="AU43" s="212">
        <v>273</v>
      </c>
      <c r="AV43" s="556">
        <v>42242</v>
      </c>
      <c r="AW43" s="557">
        <v>42240</v>
      </c>
      <c r="AX43" s="559">
        <v>1.32</v>
      </c>
      <c r="AY43" s="211">
        <v>51</v>
      </c>
      <c r="AZ43" s="211"/>
      <c r="BA43" s="602">
        <v>137</v>
      </c>
      <c r="BB43" s="558">
        <v>42243</v>
      </c>
      <c r="BC43" s="65">
        <v>56.82</v>
      </c>
      <c r="BD43" s="217">
        <v>1060</v>
      </c>
      <c r="BE43" s="66">
        <v>56.82</v>
      </c>
      <c r="BF43" s="218">
        <v>353.54088320460056</v>
      </c>
      <c r="BG43" s="66">
        <v>364.7</v>
      </c>
      <c r="BH43" s="68">
        <v>1.7545012293869171</v>
      </c>
      <c r="BI43" s="219">
        <v>1.7545012293869171</v>
      </c>
      <c r="BJ43" s="219">
        <v>2.548439642527581</v>
      </c>
      <c r="BK43" s="219">
        <v>2.5619357633137811</v>
      </c>
      <c r="BL43" s="66">
        <v>2.62</v>
      </c>
      <c r="BM43" s="66">
        <v>1.31</v>
      </c>
      <c r="BN43" s="66">
        <v>51</v>
      </c>
      <c r="BO43" s="66">
        <v>1.38</v>
      </c>
      <c r="BP43" s="571">
        <v>2219</v>
      </c>
      <c r="BQ43" s="66">
        <v>63</v>
      </c>
      <c r="BR43" s="66">
        <v>263</v>
      </c>
      <c r="BS43" s="66">
        <v>16</v>
      </c>
      <c r="BT43" s="66">
        <v>10</v>
      </c>
      <c r="BU43" s="69">
        <v>42241</v>
      </c>
      <c r="BV43" s="61" t="s">
        <v>458</v>
      </c>
      <c r="BW43" s="61">
        <v>0</v>
      </c>
      <c r="BX43" s="61">
        <v>1</v>
      </c>
      <c r="BY43" s="61"/>
      <c r="BZ43" s="61">
        <v>0</v>
      </c>
      <c r="CA43" s="61"/>
      <c r="CB43" s="61"/>
      <c r="CC43" s="61"/>
      <c r="CD43" s="208">
        <v>1</v>
      </c>
      <c r="CE43" s="220">
        <v>1</v>
      </c>
      <c r="CF43" s="220">
        <v>0</v>
      </c>
      <c r="CG43" s="220">
        <v>0</v>
      </c>
      <c r="CH43" s="220">
        <v>1</v>
      </c>
      <c r="CI43" s="220">
        <v>1</v>
      </c>
      <c r="CJ43" s="220">
        <v>0</v>
      </c>
      <c r="CK43" s="114">
        <v>0</v>
      </c>
      <c r="CL43" s="114">
        <v>0</v>
      </c>
      <c r="CM43" s="114">
        <v>1</v>
      </c>
      <c r="CN43" s="114">
        <v>1</v>
      </c>
      <c r="CO43" s="114">
        <v>1</v>
      </c>
      <c r="CP43" s="114">
        <v>1</v>
      </c>
      <c r="CQ43" s="326">
        <v>0</v>
      </c>
      <c r="CR43" s="326">
        <v>1</v>
      </c>
      <c r="CS43" s="326">
        <v>1</v>
      </c>
      <c r="CT43" s="326">
        <v>0</v>
      </c>
      <c r="CU43" s="326">
        <v>0</v>
      </c>
      <c r="CV43" s="326">
        <v>0</v>
      </c>
      <c r="CW43" s="299"/>
      <c r="CX43" s="299"/>
      <c r="CY43" s="299"/>
      <c r="CZ43" s="299"/>
      <c r="DF43" s="61">
        <v>0</v>
      </c>
      <c r="DG43" s="90">
        <v>1</v>
      </c>
      <c r="DH43" s="69">
        <v>40959</v>
      </c>
      <c r="DI43" s="61">
        <v>0</v>
      </c>
      <c r="DJ43" s="61"/>
      <c r="DK43" s="90">
        <v>0</v>
      </c>
      <c r="DL43" s="90"/>
      <c r="DM43" s="90"/>
      <c r="DN43" s="61"/>
      <c r="DO43" s="254">
        <v>1</v>
      </c>
      <c r="DP43" s="208">
        <v>0</v>
      </c>
      <c r="DQ43" s="208">
        <v>0</v>
      </c>
      <c r="DR43" s="208">
        <v>0</v>
      </c>
      <c r="DS43" s="208">
        <v>3</v>
      </c>
      <c r="DT43" s="212">
        <v>1</v>
      </c>
      <c r="DU43" s="208">
        <v>3</v>
      </c>
      <c r="DV43" s="208">
        <v>0</v>
      </c>
      <c r="DW43" s="208">
        <v>0</v>
      </c>
      <c r="DX43" s="208">
        <v>0</v>
      </c>
      <c r="DY43" s="208">
        <v>0</v>
      </c>
      <c r="DZ43" s="206">
        <v>0</v>
      </c>
      <c r="EC43" s="223">
        <v>1</v>
      </c>
      <c r="ED43" s="223">
        <v>2</v>
      </c>
      <c r="EE43" s="223">
        <v>40</v>
      </c>
      <c r="EF43" s="223"/>
      <c r="EH43" s="258">
        <v>42242</v>
      </c>
      <c r="EI43" s="133">
        <v>1.1399999999999999</v>
      </c>
      <c r="EJ43" s="225">
        <v>62</v>
      </c>
      <c r="EK43" s="225">
        <v>66</v>
      </c>
      <c r="EL43" s="225">
        <v>73</v>
      </c>
      <c r="EM43" s="225">
        <v>95</v>
      </c>
      <c r="EN43" s="225"/>
      <c r="EO43" s="133" t="s">
        <v>613</v>
      </c>
      <c r="EP43" s="267">
        <v>43</v>
      </c>
      <c r="EQ43" s="135">
        <v>42242</v>
      </c>
      <c r="ER43" s="136" t="s">
        <v>415</v>
      </c>
      <c r="ES43" s="61"/>
      <c r="ET43" s="61"/>
      <c r="EU43" s="61">
        <v>65</v>
      </c>
      <c r="EV43" s="133">
        <v>1</v>
      </c>
      <c r="EW43" s="133"/>
      <c r="EX43" s="133">
        <v>6.5</v>
      </c>
      <c r="EY43" s="133">
        <v>8</v>
      </c>
      <c r="EZ43" s="133">
        <v>38</v>
      </c>
      <c r="FA43" s="133">
        <v>23</v>
      </c>
      <c r="FB43" s="133">
        <v>10</v>
      </c>
      <c r="FC43" s="133">
        <v>18</v>
      </c>
      <c r="FD43" s="133">
        <v>31</v>
      </c>
      <c r="FE43" s="133">
        <v>16</v>
      </c>
      <c r="FF43" s="133">
        <v>25</v>
      </c>
      <c r="FG43" s="133">
        <v>70</v>
      </c>
      <c r="FH43" s="133">
        <v>230</v>
      </c>
      <c r="FI43" s="91">
        <v>66.666666666666671</v>
      </c>
      <c r="FJ43" s="91">
        <v>193.33333333333334</v>
      </c>
      <c r="FK43" s="227">
        <v>61.650000000000006</v>
      </c>
      <c r="FL43" s="227">
        <v>46.572799116688714</v>
      </c>
      <c r="FM43" s="228">
        <v>59.3</v>
      </c>
      <c r="FN43" s="228">
        <v>20.6</v>
      </c>
      <c r="FO43" s="228">
        <v>44.797518047358324</v>
      </c>
      <c r="FP43" s="228">
        <v>15.5620383098749</v>
      </c>
      <c r="FQ43" s="228">
        <v>65.26138279932546</v>
      </c>
      <c r="FR43" s="228"/>
      <c r="FS43" s="193">
        <v>0</v>
      </c>
      <c r="FT43" s="230">
        <v>57</v>
      </c>
      <c r="FU43" s="230"/>
      <c r="FV43" s="230">
        <v>105</v>
      </c>
      <c r="FW43" s="229">
        <v>5.9666666666666659</v>
      </c>
      <c r="FX43" s="229">
        <v>6.7</v>
      </c>
      <c r="FY43" s="229">
        <v>9.5530726256983254</v>
      </c>
      <c r="FZ43" s="229"/>
      <c r="GA43" s="133">
        <v>119.5</v>
      </c>
      <c r="GB43" s="129">
        <v>10.733333333333334</v>
      </c>
      <c r="GC43" s="238" t="s">
        <v>614</v>
      </c>
      <c r="GD43" s="238" t="s">
        <v>615</v>
      </c>
      <c r="GE43" s="238" t="s">
        <v>616</v>
      </c>
      <c r="GF43" s="238" t="s">
        <v>617</v>
      </c>
      <c r="GG43" s="238" t="s">
        <v>618</v>
      </c>
      <c r="GH43" s="133">
        <v>0</v>
      </c>
      <c r="GI43" s="133">
        <v>1</v>
      </c>
      <c r="GJ43" s="133">
        <v>1</v>
      </c>
      <c r="GK43" s="133">
        <v>0</v>
      </c>
      <c r="GL43" s="231">
        <v>40</v>
      </c>
      <c r="GM43" s="133">
        <v>1</v>
      </c>
      <c r="GN43" s="133">
        <v>0</v>
      </c>
      <c r="GO43" s="133">
        <v>0</v>
      </c>
      <c r="GP43" s="133">
        <v>0</v>
      </c>
      <c r="GQ43" s="61">
        <v>80</v>
      </c>
      <c r="GR43" s="106">
        <v>60.43510023252388</v>
      </c>
      <c r="GS43" s="111">
        <v>0.31788079470198671</v>
      </c>
      <c r="GT43" s="61">
        <v>1</v>
      </c>
      <c r="GU43" s="111">
        <v>0.65217391304347827</v>
      </c>
      <c r="GV43" s="62">
        <v>1</v>
      </c>
      <c r="GW43" s="106">
        <v>8.9</v>
      </c>
      <c r="GX43" s="61">
        <v>1</v>
      </c>
      <c r="GY43" s="106">
        <v>14.333333333333334</v>
      </c>
      <c r="GZ43" s="61">
        <v>1</v>
      </c>
      <c r="HA43" s="745">
        <v>55</v>
      </c>
      <c r="HB43" s="133">
        <v>19</v>
      </c>
      <c r="HC43" s="133">
        <v>0.39</v>
      </c>
      <c r="HD43" s="269">
        <v>0</v>
      </c>
      <c r="HE43" s="236"/>
      <c r="HF43" s="236"/>
      <c r="HG43" s="270"/>
      <c r="HH43" s="273"/>
      <c r="HI43" s="270"/>
      <c r="HJ43" s="273"/>
      <c r="HK43" s="270"/>
      <c r="HL43" s="273"/>
      <c r="HM43" s="270"/>
      <c r="HN43" s="236"/>
      <c r="HO43" s="271"/>
      <c r="HP43" s="271"/>
      <c r="HQ43" s="273"/>
      <c r="HR43" s="270"/>
      <c r="HS43" s="273"/>
      <c r="HT43" s="270"/>
      <c r="HU43" s="273"/>
      <c r="HV43" s="270"/>
      <c r="HW43" s="273"/>
      <c r="HX43" s="144"/>
      <c r="HY43" s="237"/>
      <c r="HZ43" s="238"/>
      <c r="IA43" s="237"/>
      <c r="IB43" s="237"/>
      <c r="IC43" s="237"/>
      <c r="ID43" s="237"/>
      <c r="IE43" s="237"/>
      <c r="IF43" s="237"/>
      <c r="IG43" s="237"/>
      <c r="IH43" s="103"/>
      <c r="II43" s="161"/>
      <c r="IJ43" s="161"/>
      <c r="IK43" s="161"/>
      <c r="IL43" s="161"/>
      <c r="IM43" s="161"/>
      <c r="IN43" s="161"/>
      <c r="IO43" s="161"/>
      <c r="IP43" s="61"/>
      <c r="IQ43" s="106"/>
      <c r="IR43" s="161"/>
      <c r="IS43" s="161"/>
      <c r="IT43" s="161"/>
      <c r="IU43" s="161"/>
      <c r="IV43" s="161"/>
      <c r="IW43" s="161"/>
      <c r="IX43" s="161"/>
      <c r="IY43" s="61"/>
      <c r="IZ43" s="106"/>
      <c r="JA43" s="161"/>
      <c r="JB43" s="240"/>
      <c r="JC43" s="241"/>
      <c r="JD43" s="90">
        <v>0</v>
      </c>
      <c r="JE43" s="260"/>
      <c r="JF43" s="261"/>
      <c r="JG43" s="261"/>
      <c r="JH43" s="90"/>
      <c r="JI43" s="90"/>
      <c r="JJ43" s="90"/>
      <c r="JK43" s="90"/>
      <c r="JL43" s="61"/>
      <c r="JM43" s="283"/>
      <c r="JN43" s="198">
        <v>43</v>
      </c>
      <c r="JO43" s="244">
        <v>42242</v>
      </c>
      <c r="JP43" s="69">
        <v>42695</v>
      </c>
      <c r="JQ43" s="201">
        <v>1</v>
      </c>
      <c r="JR43" s="69">
        <v>42695</v>
      </c>
      <c r="JS43" s="31">
        <v>14</v>
      </c>
      <c r="JT43" s="243">
        <v>1</v>
      </c>
      <c r="JU43" s="69">
        <v>42382</v>
      </c>
      <c r="JV43" s="245">
        <v>4</v>
      </c>
      <c r="JW43" s="243">
        <v>1</v>
      </c>
      <c r="JX43" s="246">
        <v>42382</v>
      </c>
      <c r="JY43" s="245">
        <v>4</v>
      </c>
      <c r="JZ43" s="245">
        <v>14</v>
      </c>
      <c r="KA43" s="245">
        <v>453</v>
      </c>
      <c r="KB43" s="247"/>
      <c r="KC43" s="245"/>
      <c r="KD43" s="248"/>
      <c r="KE43" s="63">
        <v>1</v>
      </c>
      <c r="KF43" s="249">
        <v>1</v>
      </c>
      <c r="KG43" s="249" t="s">
        <v>619</v>
      </c>
      <c r="KH43" s="250">
        <v>54.61</v>
      </c>
      <c r="KI43" s="250">
        <v>29.83</v>
      </c>
      <c r="KJ43" s="250">
        <v>45.87</v>
      </c>
      <c r="KK43" s="251">
        <v>-14.14</v>
      </c>
      <c r="KL43" s="250">
        <v>-10.41</v>
      </c>
      <c r="KM43" s="250">
        <v>80.33</v>
      </c>
      <c r="KN43" s="250">
        <v>41.2</v>
      </c>
      <c r="KO43" s="250">
        <v>5.5</v>
      </c>
      <c r="KP43" s="250"/>
      <c r="KQ43" s="250">
        <v>1</v>
      </c>
      <c r="KR43" s="92"/>
      <c r="KS43" s="93">
        <v>0.31788079470198671</v>
      </c>
      <c r="KT43" s="264"/>
      <c r="KU43" s="265"/>
      <c r="KV43" s="264"/>
      <c r="KW43" s="265"/>
      <c r="KX43" s="265"/>
      <c r="KY43" s="265"/>
      <c r="KZ43" s="265"/>
      <c r="LA43" s="265"/>
      <c r="LB43" s="265"/>
      <c r="LC43" s="265"/>
      <c r="LD43" s="265"/>
      <c r="LE43" s="265"/>
      <c r="LF43" s="118">
        <v>42242</v>
      </c>
      <c r="LG43" s="454">
        <v>1</v>
      </c>
      <c r="LH43" s="454"/>
      <c r="LI43" s="455"/>
      <c r="LJ43" s="455"/>
      <c r="LK43" s="455"/>
      <c r="LL43" s="455"/>
      <c r="LM43" s="455"/>
      <c r="LN43" s="455"/>
      <c r="LO43" s="455"/>
      <c r="LP43" s="455"/>
      <c r="LQ43" s="455"/>
      <c r="LR43" s="455"/>
      <c r="LS43" s="455"/>
      <c r="LT43" s="455"/>
      <c r="LU43" s="500"/>
      <c r="LV43" s="500"/>
      <c r="LW43" s="500">
        <v>0</v>
      </c>
      <c r="LX43" s="500">
        <v>0</v>
      </c>
      <c r="LY43" s="500">
        <v>0</v>
      </c>
      <c r="LZ43" s="500">
        <v>0</v>
      </c>
      <c r="MA43" s="690"/>
      <c r="MB43" s="454"/>
      <c r="MD43" s="253">
        <v>16</v>
      </c>
      <c r="ME43" s="274"/>
      <c r="MF43" s="581">
        <v>43</v>
      </c>
      <c r="MG43" s="135">
        <v>42240</v>
      </c>
      <c r="MJ43" s="584">
        <v>68.384699999999995</v>
      </c>
      <c r="MR43" s="135"/>
      <c r="MS43" s="585"/>
      <c r="MT43" s="585"/>
      <c r="MU43" s="133">
        <v>0</v>
      </c>
      <c r="MV43" s="585"/>
      <c r="MW43" s="585"/>
      <c r="MX43" s="585"/>
      <c r="MY43" s="585"/>
      <c r="MZ43" s="585"/>
      <c r="NA43" s="238">
        <v>9812</v>
      </c>
      <c r="NB43" s="133">
        <v>16</v>
      </c>
      <c r="NC43" s="238">
        <v>7</v>
      </c>
      <c r="NE43" s="876">
        <v>43</v>
      </c>
      <c r="NF43" s="877">
        <v>8.5597212311972406</v>
      </c>
      <c r="NG43" s="877">
        <v>7.8429159952700598</v>
      </c>
      <c r="NH43" s="877">
        <v>5.3483740751911597</v>
      </c>
      <c r="NI43" s="877">
        <v>3.6194130105979401</v>
      </c>
      <c r="NJ43" s="877">
        <v>7.6322682154995096</v>
      </c>
      <c r="NK43" s="877">
        <v>7.7974021416313999</v>
      </c>
      <c r="NL43" s="877">
        <v>8.6815546805283699</v>
      </c>
      <c r="NM43" s="877">
        <v>7.9935611514832603</v>
      </c>
      <c r="NN43" s="877">
        <v>6.2813273296594803</v>
      </c>
      <c r="NO43" s="877">
        <v>0.94860084749335605</v>
      </c>
      <c r="NP43" s="877">
        <v>6.3705130524604101</v>
      </c>
      <c r="NQ43" s="877">
        <v>6.9318012284192401</v>
      </c>
      <c r="NR43" s="877">
        <v>7.9509349283145401</v>
      </c>
      <c r="NS43" s="877">
        <v>4.7473873996527196</v>
      </c>
      <c r="NT43" s="877">
        <v>6.2785423824445896</v>
      </c>
      <c r="NU43" s="877">
        <v>8.1574479962742998</v>
      </c>
      <c r="NV43" s="877">
        <v>6.7090148649032697</v>
      </c>
      <c r="NW43" s="877">
        <v>7.01100356443267</v>
      </c>
      <c r="NX43" s="877">
        <v>6.0263574469638401</v>
      </c>
      <c r="NY43" s="877">
        <v>6.1582562288113403</v>
      </c>
      <c r="NZ43" s="877">
        <v>8.0001127061475401</v>
      </c>
      <c r="OA43" s="877">
        <v>-7.40005814437769E-2</v>
      </c>
      <c r="OB43" s="877">
        <v>10.1869189522191</v>
      </c>
      <c r="OC43" s="877">
        <v>-0.97143084780322897</v>
      </c>
      <c r="OD43" s="877">
        <v>4.2735158897021197</v>
      </c>
      <c r="OE43" s="877">
        <v>6.5169606598988201</v>
      </c>
      <c r="OF43" s="877">
        <v>3.5071603491175201</v>
      </c>
      <c r="OG43" s="877">
        <v>10.8022578523685</v>
      </c>
      <c r="OH43" s="877">
        <v>3.6724253419715001</v>
      </c>
      <c r="OI43" s="877">
        <v>4.9713136240688804</v>
      </c>
      <c r="OJ43" s="877">
        <v>5.0263574469638401</v>
      </c>
      <c r="OK43" s="877">
        <v>5.8309442282996198</v>
      </c>
      <c r="OL43" s="877">
        <v>4.34751647114589</v>
      </c>
      <c r="OM43" s="877">
        <v>11.1583498000224</v>
      </c>
    </row>
    <row r="44" spans="1:403" s="221" customFormat="1" ht="14.25" customHeight="1" x14ac:dyDescent="0.25">
      <c r="A44" s="902">
        <v>43</v>
      </c>
      <c r="B44" s="221">
        <v>0</v>
      </c>
      <c r="C44" s="221">
        <v>0</v>
      </c>
      <c r="D44" s="308">
        <v>2</v>
      </c>
      <c r="E44" s="267">
        <v>44</v>
      </c>
      <c r="F44" s="896">
        <v>44</v>
      </c>
      <c r="G44" s="61">
        <v>44</v>
      </c>
      <c r="H44" s="898"/>
      <c r="I44" s="644" t="s">
        <v>620</v>
      </c>
      <c r="J44" s="644" t="s">
        <v>621</v>
      </c>
      <c r="K44" s="318">
        <v>12556</v>
      </c>
      <c r="L44" s="256">
        <v>81</v>
      </c>
      <c r="M44" s="342">
        <v>105</v>
      </c>
      <c r="N44" s="342">
        <v>178</v>
      </c>
      <c r="O44" s="342">
        <v>33.139755081429108</v>
      </c>
      <c r="P44" s="210">
        <v>2.2229325103319399</v>
      </c>
      <c r="Q44" s="208">
        <v>0</v>
      </c>
      <c r="R44" s="61">
        <v>145</v>
      </c>
      <c r="S44" s="61">
        <v>60</v>
      </c>
      <c r="T44" s="61">
        <v>1</v>
      </c>
      <c r="U44" s="62">
        <v>4</v>
      </c>
      <c r="V44" s="331">
        <v>0</v>
      </c>
      <c r="W44" s="331"/>
      <c r="X44" s="114">
        <v>1</v>
      </c>
      <c r="Y44" s="335">
        <v>0</v>
      </c>
      <c r="Z44" s="114">
        <v>0</v>
      </c>
      <c r="AA44" s="114">
        <v>0</v>
      </c>
      <c r="AB44" s="329">
        <v>0</v>
      </c>
      <c r="AC44" s="328" t="s">
        <v>622</v>
      </c>
      <c r="AD44" s="61"/>
      <c r="AE44" s="61"/>
      <c r="AF44" s="61"/>
      <c r="AG44" s="592">
        <v>158</v>
      </c>
      <c r="AH44" s="602">
        <v>1.04</v>
      </c>
      <c r="AI44" s="603">
        <v>68</v>
      </c>
      <c r="AJ44" s="603">
        <v>1</v>
      </c>
      <c r="AK44" s="602">
        <v>10.8</v>
      </c>
      <c r="AL44" s="603">
        <v>36</v>
      </c>
      <c r="AM44" s="603"/>
      <c r="AN44" s="605">
        <v>1380</v>
      </c>
      <c r="AO44" s="214">
        <v>7.2298387781512501</v>
      </c>
      <c r="AP44" s="212">
        <v>195</v>
      </c>
      <c r="AQ44" s="212">
        <v>47</v>
      </c>
      <c r="AR44" s="212" t="s">
        <v>576</v>
      </c>
      <c r="AS44" s="212" t="s">
        <v>576</v>
      </c>
      <c r="AT44" s="215">
        <v>2.33</v>
      </c>
      <c r="AU44" s="212">
        <v>113</v>
      </c>
      <c r="AV44" s="556">
        <v>42317</v>
      </c>
      <c r="AW44" s="557">
        <v>42316</v>
      </c>
      <c r="AX44" s="211">
        <v>1.04</v>
      </c>
      <c r="AY44" s="211">
        <v>40</v>
      </c>
      <c r="AZ44" s="211"/>
      <c r="BA44" s="602">
        <v>144</v>
      </c>
      <c r="BB44" s="558">
        <v>42318</v>
      </c>
      <c r="BC44" s="65">
        <v>43.53</v>
      </c>
      <c r="BD44" s="217"/>
      <c r="BE44" s="66">
        <v>43.53</v>
      </c>
      <c r="BF44" s="218">
        <v>1014.3582488605886</v>
      </c>
      <c r="BG44" s="66">
        <v>95.85</v>
      </c>
      <c r="BH44" s="68">
        <v>1.6387886671573983</v>
      </c>
      <c r="BI44" s="219">
        <v>1.6387886671573983</v>
      </c>
      <c r="BJ44" s="219">
        <v>3.0061913652787671</v>
      </c>
      <c r="BK44" s="219">
        <v>1.9815921172140813</v>
      </c>
      <c r="BL44" s="66">
        <v>2.1800000000000002</v>
      </c>
      <c r="BM44" s="66">
        <v>0.97</v>
      </c>
      <c r="BN44" s="66">
        <v>29</v>
      </c>
      <c r="BO44" s="66">
        <v>0.99</v>
      </c>
      <c r="BP44" s="571">
        <v>1037</v>
      </c>
      <c r="BQ44" s="66">
        <v>76</v>
      </c>
      <c r="BR44" s="66">
        <v>115</v>
      </c>
      <c r="BS44" s="66">
        <v>43</v>
      </c>
      <c r="BT44" s="66">
        <v>7</v>
      </c>
      <c r="BU44" s="69">
        <v>42316</v>
      </c>
      <c r="BV44" s="61" t="s">
        <v>623</v>
      </c>
      <c r="BW44" s="61">
        <v>0</v>
      </c>
      <c r="BX44" s="61">
        <v>1</v>
      </c>
      <c r="BY44" s="61"/>
      <c r="BZ44" s="61">
        <v>0</v>
      </c>
      <c r="CA44" s="61"/>
      <c r="CB44" s="61"/>
      <c r="CC44" s="61"/>
      <c r="CD44" s="208">
        <v>1</v>
      </c>
      <c r="CE44" s="220">
        <v>0</v>
      </c>
      <c r="CF44" s="220">
        <v>0</v>
      </c>
      <c r="CG44" s="220">
        <v>0</v>
      </c>
      <c r="CH44" s="220">
        <v>0</v>
      </c>
      <c r="CI44" s="220">
        <v>0</v>
      </c>
      <c r="CJ44" s="220">
        <v>0</v>
      </c>
      <c r="CK44" s="114">
        <v>1</v>
      </c>
      <c r="CL44" s="114">
        <v>0</v>
      </c>
      <c r="CM44" s="114">
        <v>0</v>
      </c>
      <c r="CN44" s="114">
        <v>0</v>
      </c>
      <c r="CO44" s="114">
        <v>1</v>
      </c>
      <c r="CP44" s="114">
        <v>1</v>
      </c>
      <c r="CQ44" s="326">
        <v>0</v>
      </c>
      <c r="CR44" s="326">
        <v>1</v>
      </c>
      <c r="CS44" s="326">
        <v>0</v>
      </c>
      <c r="CT44" s="326">
        <v>0</v>
      </c>
      <c r="CU44" s="326">
        <v>0</v>
      </c>
      <c r="CV44" s="326">
        <v>0</v>
      </c>
      <c r="CW44" s="299"/>
      <c r="CX44" s="299"/>
      <c r="CY44" s="299"/>
      <c r="CZ44" s="299"/>
      <c r="DF44" s="61">
        <v>1</v>
      </c>
      <c r="DG44" s="90">
        <v>1</v>
      </c>
      <c r="DH44" s="61" t="s">
        <v>576</v>
      </c>
      <c r="DI44" s="61"/>
      <c r="DJ44" s="61"/>
      <c r="DK44" s="90">
        <v>1</v>
      </c>
      <c r="DL44" s="90">
        <v>0</v>
      </c>
      <c r="DM44" s="90">
        <v>1</v>
      </c>
      <c r="DN44" s="61"/>
      <c r="DO44" s="254">
        <v>1</v>
      </c>
      <c r="DP44" s="208">
        <v>1</v>
      </c>
      <c r="DQ44" s="208">
        <v>1</v>
      </c>
      <c r="DR44" s="208">
        <v>0</v>
      </c>
      <c r="DS44" s="208">
        <v>1</v>
      </c>
      <c r="DT44" s="212">
        <v>1</v>
      </c>
      <c r="DU44" s="208">
        <v>1</v>
      </c>
      <c r="DV44" s="208">
        <v>0</v>
      </c>
      <c r="DW44" s="208">
        <v>0</v>
      </c>
      <c r="DX44" s="208">
        <v>0</v>
      </c>
      <c r="DY44" s="208">
        <v>0</v>
      </c>
      <c r="DZ44" s="206">
        <v>0</v>
      </c>
      <c r="EC44" s="223">
        <v>1</v>
      </c>
      <c r="ED44" s="223">
        <v>1</v>
      </c>
      <c r="EE44" s="223" t="s">
        <v>624</v>
      </c>
      <c r="EF44" s="223"/>
      <c r="EH44" s="258">
        <v>42320</v>
      </c>
      <c r="EI44" s="133">
        <v>1.45</v>
      </c>
      <c r="EJ44" s="225">
        <v>58</v>
      </c>
      <c r="EK44" s="225">
        <v>62</v>
      </c>
      <c r="EL44" s="225">
        <v>66</v>
      </c>
      <c r="EM44" s="225">
        <v>82</v>
      </c>
      <c r="EN44" s="225">
        <v>49</v>
      </c>
      <c r="EO44" s="133" t="s">
        <v>625</v>
      </c>
      <c r="EP44" s="267">
        <v>44</v>
      </c>
      <c r="EQ44" s="135">
        <v>42317</v>
      </c>
      <c r="ER44" s="136" t="s">
        <v>383</v>
      </c>
      <c r="ES44" s="61">
        <v>145</v>
      </c>
      <c r="ET44" s="61">
        <v>60</v>
      </c>
      <c r="EU44" s="61">
        <v>55</v>
      </c>
      <c r="EV44" s="61">
        <v>1</v>
      </c>
      <c r="EW44" s="61"/>
      <c r="EX44" s="61">
        <v>18</v>
      </c>
      <c r="EY44" s="61">
        <v>17</v>
      </c>
      <c r="EZ44" s="61">
        <v>57</v>
      </c>
      <c r="FA44" s="61">
        <v>37</v>
      </c>
      <c r="FB44" s="61">
        <v>22</v>
      </c>
      <c r="FC44" s="61">
        <v>27</v>
      </c>
      <c r="FD44" s="61">
        <v>54</v>
      </c>
      <c r="FE44" s="61">
        <v>25</v>
      </c>
      <c r="FF44" s="61">
        <v>44</v>
      </c>
      <c r="FG44" s="61">
        <v>80</v>
      </c>
      <c r="FH44" s="61">
        <v>320</v>
      </c>
      <c r="FI44" s="91">
        <v>80</v>
      </c>
      <c r="FJ44" s="91">
        <v>320</v>
      </c>
      <c r="FK44" s="227">
        <v>240.25</v>
      </c>
      <c r="FL44" s="227">
        <v>108.07795508111248</v>
      </c>
      <c r="FM44" s="228">
        <v>339.35</v>
      </c>
      <c r="FN44" s="228">
        <v>162.64999999999998</v>
      </c>
      <c r="FO44" s="228">
        <v>152.65870575140696</v>
      </c>
      <c r="FP44" s="228">
        <v>73.169112982072605</v>
      </c>
      <c r="FQ44" s="228">
        <v>52.070134079858562</v>
      </c>
      <c r="FR44" s="228"/>
      <c r="FS44" s="193">
        <v>0</v>
      </c>
      <c r="FT44" s="230">
        <v>138.75</v>
      </c>
      <c r="FU44" s="230"/>
      <c r="FV44" s="230">
        <v>165</v>
      </c>
      <c r="FW44" s="229">
        <v>4.5999999999999996</v>
      </c>
      <c r="FX44" s="229">
        <v>7.6</v>
      </c>
      <c r="FY44" s="229">
        <v>30.163043478260871</v>
      </c>
      <c r="FZ44" s="229"/>
      <c r="GA44" s="133">
        <v>58.8</v>
      </c>
      <c r="GB44" s="129">
        <v>23.7</v>
      </c>
      <c r="GC44" s="238">
        <v>7.1</v>
      </c>
      <c r="GD44" s="238">
        <v>3.7</v>
      </c>
      <c r="GE44" s="238">
        <v>132.80000000000001</v>
      </c>
      <c r="GF44" s="238">
        <v>89.6</v>
      </c>
      <c r="GG44" s="238">
        <v>28.4</v>
      </c>
      <c r="GH44" s="133">
        <v>1</v>
      </c>
      <c r="GI44" s="133">
        <v>1</v>
      </c>
      <c r="GJ44" s="133">
        <v>1</v>
      </c>
      <c r="GK44" s="133">
        <v>1</v>
      </c>
      <c r="GL44" s="231">
        <v>32</v>
      </c>
      <c r="GM44" s="133">
        <v>0</v>
      </c>
      <c r="GN44" s="133">
        <v>1</v>
      </c>
      <c r="GO44" s="133" t="s">
        <v>464</v>
      </c>
      <c r="GP44" s="133">
        <v>0</v>
      </c>
      <c r="GQ44" s="61">
        <v>210.60000000000002</v>
      </c>
      <c r="GR44" s="106">
        <v>94.739718377033469</v>
      </c>
      <c r="GS44" s="111">
        <v>0.39999999999999997</v>
      </c>
      <c r="GT44" s="61">
        <v>0</v>
      </c>
      <c r="GU44" s="111">
        <v>0.41379310344827586</v>
      </c>
      <c r="GV44" s="62">
        <v>0</v>
      </c>
      <c r="GW44" s="106">
        <v>11.2</v>
      </c>
      <c r="GX44" s="61">
        <v>0</v>
      </c>
      <c r="GY44" s="106">
        <v>17.5</v>
      </c>
      <c r="GZ44" s="61">
        <v>0</v>
      </c>
      <c r="HA44" s="745">
        <v>52</v>
      </c>
      <c r="HB44" s="133">
        <v>28</v>
      </c>
      <c r="HC44" s="133">
        <v>0.52</v>
      </c>
      <c r="HD44" s="144">
        <v>1</v>
      </c>
      <c r="HE44" s="236">
        <v>274.03832999999997</v>
      </c>
      <c r="HF44" s="236">
        <v>287.74024700000001</v>
      </c>
      <c r="HG44" s="144">
        <v>122.124077</v>
      </c>
      <c r="HH44" s="236">
        <v>320.75488300000001</v>
      </c>
      <c r="HI44" s="125">
        <v>136.13630499999999</v>
      </c>
      <c r="HJ44" s="236">
        <v>134.37182899999999</v>
      </c>
      <c r="HK44" s="144">
        <v>57.030728000000003</v>
      </c>
      <c r="HL44" s="236">
        <v>186.38305399999999</v>
      </c>
      <c r="HM44" s="144">
        <v>79.105577999999994</v>
      </c>
      <c r="HN44" s="236">
        <v>58.107627999999998</v>
      </c>
      <c r="HO44" s="144">
        <v>10.251068</v>
      </c>
      <c r="HP44" s="144">
        <v>4.3508069999999996</v>
      </c>
      <c r="HQ44" s="236">
        <v>392.02996899999999</v>
      </c>
      <c r="HR44" s="144">
        <v>166.387214</v>
      </c>
      <c r="HS44" s="236">
        <v>201.56282999999999</v>
      </c>
      <c r="HT44" s="144">
        <v>85.548249999999996</v>
      </c>
      <c r="HU44" s="236">
        <v>190.46713800000001</v>
      </c>
      <c r="HV44" s="144">
        <v>80.838964000000004</v>
      </c>
      <c r="HW44" s="236">
        <v>48.584840999999997</v>
      </c>
      <c r="HX44" s="144">
        <v>0</v>
      </c>
      <c r="HY44" s="237">
        <v>0.89707207045075599</v>
      </c>
      <c r="HZ44" s="238">
        <v>63.4</v>
      </c>
      <c r="IA44" s="237">
        <v>9.6999999999999993</v>
      </c>
      <c r="IB44" s="237">
        <v>60.1</v>
      </c>
      <c r="IC44" s="237">
        <v>8.3000000000000007</v>
      </c>
      <c r="ID44" s="237">
        <v>58.1</v>
      </c>
      <c r="IE44" s="237">
        <v>8.6999999999999993</v>
      </c>
      <c r="IF44" s="237">
        <v>328.92007147766321</v>
      </c>
      <c r="IG44" s="237">
        <v>147.96673760848779</v>
      </c>
      <c r="IH44" s="133"/>
      <c r="II44" s="161">
        <v>0.38</v>
      </c>
      <c r="IJ44" s="61">
        <v>1138</v>
      </c>
      <c r="IK44" s="61">
        <v>992</v>
      </c>
      <c r="IL44" s="61">
        <v>1133</v>
      </c>
      <c r="IM44" s="61">
        <v>1092</v>
      </c>
      <c r="IN44" s="61">
        <v>1068</v>
      </c>
      <c r="IO44" s="61">
        <v>1114</v>
      </c>
      <c r="IP44" s="61"/>
      <c r="IQ44" s="106">
        <v>1089.5</v>
      </c>
      <c r="IR44" s="61">
        <v>1589</v>
      </c>
      <c r="IS44" s="61">
        <v>406</v>
      </c>
      <c r="IT44" s="61">
        <v>333</v>
      </c>
      <c r="IU44" s="61">
        <v>439</v>
      </c>
      <c r="IV44" s="61">
        <v>448</v>
      </c>
      <c r="IW44" s="61">
        <v>438</v>
      </c>
      <c r="IX44" s="61">
        <v>454</v>
      </c>
      <c r="IY44" s="61"/>
      <c r="IZ44" s="106">
        <v>419.66666666666669</v>
      </c>
      <c r="JA44" s="61">
        <v>309</v>
      </c>
      <c r="JB44" s="240">
        <v>34.841684381972506</v>
      </c>
      <c r="JC44" s="241">
        <v>1</v>
      </c>
      <c r="JD44" s="90">
        <v>1</v>
      </c>
      <c r="JE44" s="260">
        <v>0</v>
      </c>
      <c r="JF44" s="261">
        <v>0</v>
      </c>
      <c r="JG44" s="261"/>
      <c r="JH44" s="90">
        <v>0</v>
      </c>
      <c r="JI44" s="90">
        <v>0</v>
      </c>
      <c r="JJ44" s="90">
        <v>0</v>
      </c>
      <c r="JK44" s="90">
        <v>1</v>
      </c>
      <c r="JL44" s="61"/>
      <c r="JM44" s="283"/>
      <c r="JN44" s="198">
        <v>44</v>
      </c>
      <c r="JO44" s="244">
        <v>42317</v>
      </c>
      <c r="JP44" s="69">
        <v>43479</v>
      </c>
      <c r="JQ44" s="201">
        <v>0</v>
      </c>
      <c r="JR44" s="69">
        <v>43479</v>
      </c>
      <c r="JS44" s="245">
        <v>38</v>
      </c>
      <c r="JT44" s="243">
        <v>1</v>
      </c>
      <c r="JU44" s="69">
        <v>42881</v>
      </c>
      <c r="JV44" s="245">
        <v>18</v>
      </c>
      <c r="JW44" s="243">
        <v>1</v>
      </c>
      <c r="JX44" s="246">
        <v>42881</v>
      </c>
      <c r="JY44" s="245">
        <v>18</v>
      </c>
      <c r="JZ44" s="245">
        <v>38</v>
      </c>
      <c r="KA44" s="245">
        <v>1162</v>
      </c>
      <c r="KB44" s="247"/>
      <c r="KC44" s="245"/>
      <c r="KD44" s="248"/>
      <c r="KE44" s="63">
        <v>1</v>
      </c>
      <c r="KF44" s="249">
        <v>1</v>
      </c>
      <c r="KG44" s="249" t="s">
        <v>421</v>
      </c>
      <c r="KH44" s="311">
        <v>316.61999999999995</v>
      </c>
      <c r="KI44" s="311">
        <v>162.30333333333331</v>
      </c>
      <c r="KJ44" s="311">
        <v>48.680000000000007</v>
      </c>
      <c r="KK44" s="312">
        <v>-17.34</v>
      </c>
      <c r="KL44" s="311">
        <v>-14.956666666666665</v>
      </c>
      <c r="KM44" s="311">
        <v>58.56</v>
      </c>
      <c r="KN44" s="311">
        <v>22.966666666666669</v>
      </c>
      <c r="KO44" s="311">
        <v>5.1333333333333337</v>
      </c>
      <c r="KP44" s="250"/>
      <c r="KQ44" s="250">
        <v>0</v>
      </c>
      <c r="KR44" s="92"/>
      <c r="KS44" s="93">
        <v>0.39999999999999997</v>
      </c>
      <c r="KT44" s="264"/>
      <c r="KU44" s="265"/>
      <c r="KV44" s="264"/>
      <c r="KW44" s="265"/>
      <c r="KX44" s="265"/>
      <c r="KY44" s="265"/>
      <c r="KZ44" s="265"/>
      <c r="LA44" s="265"/>
      <c r="LB44" s="265"/>
      <c r="LC44" s="265"/>
      <c r="LD44" s="265"/>
      <c r="LE44" s="265"/>
      <c r="LF44" s="118">
        <v>42317</v>
      </c>
      <c r="LG44" s="454">
        <v>1</v>
      </c>
      <c r="LH44" s="454"/>
      <c r="LI44" s="455"/>
      <c r="LJ44" s="455"/>
      <c r="LK44" s="455"/>
      <c r="LL44" s="455"/>
      <c r="LM44" s="455"/>
      <c r="LN44" s="455"/>
      <c r="LO44" s="455"/>
      <c r="LP44" s="455"/>
      <c r="LQ44" s="455"/>
      <c r="LR44" s="455"/>
      <c r="LS44" s="455"/>
      <c r="LT44" s="455"/>
      <c r="LU44" s="500">
        <v>36.133333333333333</v>
      </c>
      <c r="LV44" s="693">
        <v>-21.053333333333335</v>
      </c>
      <c r="LW44" s="500">
        <v>0</v>
      </c>
      <c r="LX44" s="500">
        <v>0</v>
      </c>
      <c r="LY44" s="500">
        <v>-7.6</v>
      </c>
      <c r="LZ44" s="500">
        <v>3</v>
      </c>
      <c r="MA44" s="690">
        <v>48.584840999999997</v>
      </c>
      <c r="MB44" s="454"/>
      <c r="MD44" s="253">
        <v>41</v>
      </c>
      <c r="ME44" s="274"/>
      <c r="MF44" s="581">
        <v>44</v>
      </c>
      <c r="MG44" s="135">
        <v>42316</v>
      </c>
      <c r="MJ44" s="586"/>
      <c r="MR44" s="135"/>
      <c r="MS44" s="585"/>
      <c r="MT44" s="585"/>
      <c r="MU44" s="133">
        <v>0</v>
      </c>
      <c r="MV44" s="585"/>
      <c r="MW44" s="585"/>
      <c r="MX44" s="585"/>
      <c r="MY44" s="585"/>
      <c r="MZ44" s="585"/>
      <c r="NA44" s="238">
        <v>1380</v>
      </c>
      <c r="NB44" s="133">
        <v>41</v>
      </c>
      <c r="NC44" s="238">
        <v>9</v>
      </c>
      <c r="NE44" s="876" t="s">
        <v>64</v>
      </c>
      <c r="NF44" s="877" t="s">
        <v>64</v>
      </c>
      <c r="NG44" s="877" t="s">
        <v>64</v>
      </c>
      <c r="NH44" s="877" t="s">
        <v>64</v>
      </c>
      <c r="NI44" s="877" t="s">
        <v>64</v>
      </c>
      <c r="NJ44" s="877" t="s">
        <v>64</v>
      </c>
      <c r="NK44" s="877" t="s">
        <v>64</v>
      </c>
      <c r="NL44" s="877" t="s">
        <v>64</v>
      </c>
      <c r="NM44" s="877" t="s">
        <v>64</v>
      </c>
      <c r="NN44" s="877" t="s">
        <v>64</v>
      </c>
      <c r="NO44" s="877" t="s">
        <v>64</v>
      </c>
      <c r="NP44" s="877" t="s">
        <v>64</v>
      </c>
      <c r="NQ44" s="877" t="s">
        <v>64</v>
      </c>
      <c r="NR44" s="877" t="s">
        <v>64</v>
      </c>
      <c r="NS44" s="877" t="s">
        <v>64</v>
      </c>
      <c r="NT44" s="877" t="s">
        <v>64</v>
      </c>
      <c r="NU44" s="877" t="s">
        <v>64</v>
      </c>
      <c r="NV44" s="877" t="s">
        <v>64</v>
      </c>
      <c r="NW44" s="877" t="s">
        <v>64</v>
      </c>
      <c r="NX44" s="877" t="s">
        <v>64</v>
      </c>
      <c r="NY44" s="877" t="s">
        <v>64</v>
      </c>
      <c r="NZ44" s="877" t="s">
        <v>64</v>
      </c>
      <c r="OA44" s="877" t="s">
        <v>64</v>
      </c>
      <c r="OB44" s="877" t="s">
        <v>64</v>
      </c>
      <c r="OC44" s="877" t="s">
        <v>64</v>
      </c>
      <c r="OD44" s="877" t="s">
        <v>64</v>
      </c>
      <c r="OE44" s="877" t="s">
        <v>64</v>
      </c>
      <c r="OF44" s="877" t="s">
        <v>64</v>
      </c>
      <c r="OG44" s="877" t="s">
        <v>64</v>
      </c>
      <c r="OH44" s="877" t="s">
        <v>64</v>
      </c>
      <c r="OI44" s="877" t="s">
        <v>64</v>
      </c>
      <c r="OJ44" s="877" t="s">
        <v>64</v>
      </c>
      <c r="OK44" s="877" t="s">
        <v>64</v>
      </c>
      <c r="OL44" s="877" t="s">
        <v>64</v>
      </c>
      <c r="OM44" s="877" t="s">
        <v>64</v>
      </c>
    </row>
    <row r="45" spans="1:403" s="221" customFormat="1" ht="16.5" customHeight="1" x14ac:dyDescent="0.25">
      <c r="A45" s="455">
        <v>44</v>
      </c>
      <c r="B45" s="221">
        <v>0</v>
      </c>
      <c r="C45" s="221">
        <v>0</v>
      </c>
      <c r="D45" s="206">
        <v>1</v>
      </c>
      <c r="E45" s="274">
        <v>45</v>
      </c>
      <c r="F45" s="895">
        <v>45</v>
      </c>
      <c r="G45" s="61">
        <v>45</v>
      </c>
      <c r="H45" s="898"/>
      <c r="I45" s="641" t="s">
        <v>497</v>
      </c>
      <c r="J45" s="644" t="s">
        <v>626</v>
      </c>
      <c r="K45" s="318">
        <v>23547</v>
      </c>
      <c r="L45" s="256">
        <v>51</v>
      </c>
      <c r="M45" s="342">
        <v>80</v>
      </c>
      <c r="N45" s="342">
        <v>163</v>
      </c>
      <c r="O45" s="342">
        <v>30.110278896458279</v>
      </c>
      <c r="P45" s="210">
        <v>1.8578711093391218</v>
      </c>
      <c r="Q45" s="208">
        <v>1</v>
      </c>
      <c r="R45" s="61">
        <v>155</v>
      </c>
      <c r="S45" s="61">
        <v>90</v>
      </c>
      <c r="T45" s="61">
        <v>0</v>
      </c>
      <c r="U45" s="62">
        <v>2</v>
      </c>
      <c r="V45" s="331">
        <v>0</v>
      </c>
      <c r="W45" s="331"/>
      <c r="X45" s="114">
        <v>1</v>
      </c>
      <c r="Y45" s="335">
        <v>0</v>
      </c>
      <c r="Z45" s="114">
        <v>1</v>
      </c>
      <c r="AA45" s="114">
        <v>0</v>
      </c>
      <c r="AB45" s="329">
        <v>0</v>
      </c>
      <c r="AC45" s="328">
        <v>0</v>
      </c>
      <c r="AD45" s="61"/>
      <c r="AE45" s="61"/>
      <c r="AF45" s="61"/>
      <c r="AG45" s="592">
        <v>90</v>
      </c>
      <c r="AH45" s="602">
        <v>0.96</v>
      </c>
      <c r="AI45" s="603">
        <v>61</v>
      </c>
      <c r="AJ45" s="603">
        <v>1</v>
      </c>
      <c r="AK45" s="602">
        <v>13.9</v>
      </c>
      <c r="AL45" s="603">
        <v>42</v>
      </c>
      <c r="AM45" s="603"/>
      <c r="AN45" s="605">
        <v>425</v>
      </c>
      <c r="AO45" s="214">
        <v>6.0520891689244172</v>
      </c>
      <c r="AP45" s="212">
        <v>261</v>
      </c>
      <c r="AQ45" s="212">
        <v>143</v>
      </c>
      <c r="AR45" s="212">
        <v>98</v>
      </c>
      <c r="AS45" s="212">
        <v>98</v>
      </c>
      <c r="AT45" s="215">
        <v>0.71</v>
      </c>
      <c r="AU45" s="212">
        <v>35</v>
      </c>
      <c r="AV45" s="556">
        <v>42296</v>
      </c>
      <c r="AW45" s="557">
        <v>42241</v>
      </c>
      <c r="AX45" s="211">
        <v>0.96</v>
      </c>
      <c r="AY45" s="211">
        <v>32</v>
      </c>
      <c r="AZ45" s="211">
        <v>6.3</v>
      </c>
      <c r="BA45" s="602">
        <v>143</v>
      </c>
      <c r="BB45" s="558">
        <v>42428</v>
      </c>
      <c r="BC45" s="165"/>
      <c r="BD45" s="217"/>
      <c r="BE45" s="287"/>
      <c r="BF45" s="218"/>
      <c r="BG45" s="66"/>
      <c r="BH45" s="68"/>
      <c r="BI45" s="219"/>
      <c r="BJ45" s="219"/>
      <c r="BK45" s="219"/>
      <c r="BL45" s="66">
        <v>2.34</v>
      </c>
      <c r="BM45" s="66">
        <v>0.99</v>
      </c>
      <c r="BN45" s="66">
        <v>76</v>
      </c>
      <c r="BO45" s="66">
        <v>0.89</v>
      </c>
      <c r="BP45" s="571">
        <v>142.80000000000001</v>
      </c>
      <c r="BQ45" s="66">
        <v>14</v>
      </c>
      <c r="BR45" s="66">
        <v>35</v>
      </c>
      <c r="BS45" s="66">
        <v>3</v>
      </c>
      <c r="BT45" s="66">
        <v>34</v>
      </c>
      <c r="BU45" s="61" t="s">
        <v>627</v>
      </c>
      <c r="BV45" s="61" t="s">
        <v>628</v>
      </c>
      <c r="BW45" s="61">
        <v>0</v>
      </c>
      <c r="BX45" s="61">
        <v>0</v>
      </c>
      <c r="BY45" s="61"/>
      <c r="BZ45" s="61">
        <v>0</v>
      </c>
      <c r="CA45" s="61"/>
      <c r="CB45" s="61"/>
      <c r="CC45" s="61"/>
      <c r="CD45" s="208">
        <v>0</v>
      </c>
      <c r="CE45" s="220">
        <v>0</v>
      </c>
      <c r="CF45" s="220">
        <v>0</v>
      </c>
      <c r="CG45" s="220">
        <v>0</v>
      </c>
      <c r="CH45" s="220">
        <v>0</v>
      </c>
      <c r="CI45" s="220">
        <v>0</v>
      </c>
      <c r="CJ45" s="220">
        <v>0</v>
      </c>
      <c r="CK45" s="114">
        <v>0</v>
      </c>
      <c r="CL45" s="114"/>
      <c r="CM45" s="114">
        <v>1</v>
      </c>
      <c r="CN45" s="114">
        <v>1</v>
      </c>
      <c r="CO45" s="114">
        <v>0</v>
      </c>
      <c r="CP45" s="114">
        <v>0</v>
      </c>
      <c r="CQ45" s="326">
        <v>0</v>
      </c>
      <c r="CR45" s="326">
        <v>0</v>
      </c>
      <c r="CS45" s="326">
        <v>0</v>
      </c>
      <c r="CT45" s="326">
        <v>0</v>
      </c>
      <c r="CU45" s="326">
        <v>0</v>
      </c>
      <c r="CV45" s="326">
        <v>0</v>
      </c>
      <c r="CW45" s="299"/>
      <c r="CX45" s="299"/>
      <c r="CY45" s="299"/>
      <c r="CZ45" s="299"/>
      <c r="DF45" s="61">
        <v>0</v>
      </c>
      <c r="DG45" s="90">
        <v>0</v>
      </c>
      <c r="DH45" s="61"/>
      <c r="DI45" s="61"/>
      <c r="DJ45" s="61"/>
      <c r="DK45" s="90">
        <v>1</v>
      </c>
      <c r="DL45" s="90">
        <v>0</v>
      </c>
      <c r="DM45" s="90"/>
      <c r="DN45" s="61"/>
      <c r="DO45" s="254">
        <v>0</v>
      </c>
      <c r="DP45" s="208">
        <v>0</v>
      </c>
      <c r="DQ45" s="208">
        <v>0</v>
      </c>
      <c r="DR45" s="208">
        <v>0</v>
      </c>
      <c r="DS45" s="208">
        <v>0</v>
      </c>
      <c r="DT45" s="212">
        <v>0</v>
      </c>
      <c r="DU45" s="208">
        <v>0</v>
      </c>
      <c r="DV45" s="208">
        <v>0</v>
      </c>
      <c r="DW45" s="208">
        <v>0</v>
      </c>
      <c r="DX45" s="208">
        <v>0</v>
      </c>
      <c r="DY45" s="208">
        <v>0</v>
      </c>
      <c r="DZ45" s="206">
        <v>0</v>
      </c>
      <c r="EC45" s="223">
        <v>1</v>
      </c>
      <c r="ED45" s="223" t="s">
        <v>629</v>
      </c>
      <c r="EE45" s="223"/>
      <c r="EF45" s="223"/>
      <c r="EH45" s="258">
        <v>42296</v>
      </c>
      <c r="EI45" s="133">
        <v>2.36</v>
      </c>
      <c r="EJ45" s="225">
        <v>92</v>
      </c>
      <c r="EK45" s="225">
        <v>78</v>
      </c>
      <c r="EL45" s="225">
        <v>98</v>
      </c>
      <c r="EM45" s="225" t="s">
        <v>381</v>
      </c>
      <c r="EN45" s="225">
        <v>75</v>
      </c>
      <c r="EO45" s="133" t="s">
        <v>630</v>
      </c>
      <c r="EP45" s="222">
        <v>45</v>
      </c>
      <c r="EQ45" s="135">
        <v>42296</v>
      </c>
      <c r="ER45" s="226" t="s">
        <v>383</v>
      </c>
      <c r="ES45" s="61">
        <v>155</v>
      </c>
      <c r="ET45" s="61">
        <v>90</v>
      </c>
      <c r="EU45" s="61">
        <v>60</v>
      </c>
      <c r="EV45" s="61">
        <v>0</v>
      </c>
      <c r="EW45" s="61"/>
      <c r="EX45" s="61">
        <v>8</v>
      </c>
      <c r="EY45" s="61">
        <v>8</v>
      </c>
      <c r="EZ45" s="61">
        <v>42</v>
      </c>
      <c r="FA45" s="61">
        <v>23</v>
      </c>
      <c r="FB45" s="61">
        <v>12</v>
      </c>
      <c r="FC45" s="61">
        <v>14</v>
      </c>
      <c r="FD45" s="61">
        <v>38</v>
      </c>
      <c r="FE45" s="61">
        <v>18</v>
      </c>
      <c r="FF45" s="61">
        <v>24</v>
      </c>
      <c r="FG45" s="61">
        <v>160</v>
      </c>
      <c r="FH45" s="61">
        <v>360</v>
      </c>
      <c r="FI45" s="91">
        <v>160</v>
      </c>
      <c r="FJ45" s="91">
        <v>360</v>
      </c>
      <c r="FK45" s="227">
        <v>42.9</v>
      </c>
      <c r="FL45" s="227">
        <v>23.090945213772283</v>
      </c>
      <c r="FM45" s="228">
        <v>95.25</v>
      </c>
      <c r="FN45" s="228">
        <v>34.450000000000003</v>
      </c>
      <c r="FO45" s="228">
        <v>51.268357380228672</v>
      </c>
      <c r="FP45" s="228">
        <v>18.542728732271684</v>
      </c>
      <c r="FQ45" s="228">
        <v>63.832020997375324</v>
      </c>
      <c r="FR45" s="228"/>
      <c r="FS45" s="193">
        <v>0</v>
      </c>
      <c r="FT45" s="230">
        <v>94</v>
      </c>
      <c r="FU45" s="230">
        <v>73</v>
      </c>
      <c r="FV45" s="230">
        <v>160</v>
      </c>
      <c r="FW45" s="229">
        <v>9</v>
      </c>
      <c r="FX45" s="229">
        <v>9.1</v>
      </c>
      <c r="FY45" s="229">
        <v>10.444444444444445</v>
      </c>
      <c r="FZ45" s="229">
        <v>1.2876712328767124</v>
      </c>
      <c r="GA45" s="133">
        <v>65.900000000000006</v>
      </c>
      <c r="GB45" s="129">
        <v>23.2</v>
      </c>
      <c r="GC45" s="238">
        <v>7</v>
      </c>
      <c r="GD45" s="238">
        <v>3</v>
      </c>
      <c r="GE45" s="238">
        <v>131.9</v>
      </c>
      <c r="GF45" s="238">
        <v>79.8</v>
      </c>
      <c r="GG45" s="238">
        <v>30.1</v>
      </c>
      <c r="GH45" s="133">
        <v>0</v>
      </c>
      <c r="GI45" s="133">
        <v>1</v>
      </c>
      <c r="GJ45" s="133">
        <v>1</v>
      </c>
      <c r="GK45" s="133">
        <v>1</v>
      </c>
      <c r="GL45" s="231">
        <v>24</v>
      </c>
      <c r="GM45" s="133">
        <v>0</v>
      </c>
      <c r="GN45" s="133">
        <v>0</v>
      </c>
      <c r="GO45" s="133">
        <v>0</v>
      </c>
      <c r="GP45" s="133">
        <v>0</v>
      </c>
      <c r="GQ45" s="61">
        <v>22.6</v>
      </c>
      <c r="GR45" s="106">
        <v>12.164460648747172</v>
      </c>
      <c r="GS45" s="111">
        <v>0.55905511811023623</v>
      </c>
      <c r="GT45" s="61">
        <v>0</v>
      </c>
      <c r="GU45" s="111">
        <v>0.35294117647058826</v>
      </c>
      <c r="GV45" s="62">
        <v>0</v>
      </c>
      <c r="GW45" s="106">
        <v>11.2</v>
      </c>
      <c r="GX45" s="61">
        <v>0</v>
      </c>
      <c r="GY45" s="106">
        <v>27</v>
      </c>
      <c r="GZ45" s="61">
        <v>0</v>
      </c>
      <c r="HA45" s="745">
        <v>29</v>
      </c>
      <c r="HB45" s="133">
        <v>0</v>
      </c>
      <c r="HC45" s="133">
        <v>0.62</v>
      </c>
      <c r="HD45" s="144">
        <v>1</v>
      </c>
      <c r="HE45" s="236">
        <v>81.842291000000003</v>
      </c>
      <c r="HF45" s="236">
        <v>85.934405999999996</v>
      </c>
      <c r="HG45" s="144">
        <v>44.479745999999999</v>
      </c>
      <c r="HH45" s="236">
        <v>121.722931</v>
      </c>
      <c r="HI45" s="125">
        <v>63.003928000000002</v>
      </c>
      <c r="HJ45" s="236">
        <v>40.730322999999999</v>
      </c>
      <c r="HK45" s="144">
        <v>21.082062000000001</v>
      </c>
      <c r="HL45" s="236">
        <v>80.992608000000004</v>
      </c>
      <c r="HM45" s="144">
        <v>41.921866000000001</v>
      </c>
      <c r="HN45" s="236">
        <v>66.538495999999995</v>
      </c>
      <c r="HO45" s="144">
        <v>5.0215420000000002</v>
      </c>
      <c r="HP45" s="144">
        <v>2.5991559999999998</v>
      </c>
      <c r="HQ45" s="236">
        <v>129.15695099999999</v>
      </c>
      <c r="HR45" s="144">
        <v>66.851785000000007</v>
      </c>
      <c r="HS45" s="236">
        <v>42.199691000000001</v>
      </c>
      <c r="HT45" s="144">
        <v>21.842607999999998</v>
      </c>
      <c r="HU45" s="236">
        <v>86.957260000000005</v>
      </c>
      <c r="HV45" s="144">
        <v>45.009177000000001</v>
      </c>
      <c r="HW45" s="236">
        <v>67.326813999999999</v>
      </c>
      <c r="HX45" s="144">
        <v>0</v>
      </c>
      <c r="HY45" s="237">
        <v>0.70598370655402631</v>
      </c>
      <c r="HZ45" s="238">
        <v>23.1</v>
      </c>
      <c r="IA45" s="237">
        <v>5.5</v>
      </c>
      <c r="IB45" s="237">
        <v>26.6</v>
      </c>
      <c r="IC45" s="237">
        <v>5.3</v>
      </c>
      <c r="ID45" s="237">
        <v>19.600000000000001</v>
      </c>
      <c r="IE45" s="237">
        <v>5</v>
      </c>
      <c r="IF45" s="237">
        <v>93.546880000000016</v>
      </c>
      <c r="IG45" s="237">
        <v>50.351652237746634</v>
      </c>
      <c r="IH45" s="133"/>
      <c r="II45" s="161">
        <v>0.42</v>
      </c>
      <c r="IJ45" s="161">
        <v>1164</v>
      </c>
      <c r="IK45" s="161">
        <v>927</v>
      </c>
      <c r="IL45" s="161">
        <v>902</v>
      </c>
      <c r="IM45" s="161">
        <v>994</v>
      </c>
      <c r="IN45" s="161">
        <v>1109</v>
      </c>
      <c r="IO45" s="161">
        <v>1148</v>
      </c>
      <c r="IP45" s="161"/>
      <c r="IQ45" s="106">
        <v>1040.6666666666667</v>
      </c>
      <c r="IR45" s="161">
        <v>1749</v>
      </c>
      <c r="IS45" s="161">
        <v>244</v>
      </c>
      <c r="IT45" s="61"/>
      <c r="IU45" s="61"/>
      <c r="IV45" s="61">
        <v>297</v>
      </c>
      <c r="IW45" s="61">
        <v>327</v>
      </c>
      <c r="IX45" s="61">
        <v>311</v>
      </c>
      <c r="IY45" s="61"/>
      <c r="IZ45" s="106">
        <v>294.75</v>
      </c>
      <c r="JA45" s="61">
        <v>184</v>
      </c>
      <c r="JB45" s="240">
        <v>29.003214696836633</v>
      </c>
      <c r="JC45" s="241">
        <v>0</v>
      </c>
      <c r="JD45" s="90">
        <v>1</v>
      </c>
      <c r="JE45" s="260">
        <v>0</v>
      </c>
      <c r="JF45" s="261">
        <v>0</v>
      </c>
      <c r="JG45" s="261"/>
      <c r="JH45" s="90">
        <v>0</v>
      </c>
      <c r="JI45" s="90">
        <v>0</v>
      </c>
      <c r="JJ45" s="90"/>
      <c r="JK45" s="90"/>
      <c r="JL45" s="61"/>
      <c r="JM45" s="283"/>
      <c r="JN45" s="243">
        <v>45</v>
      </c>
      <c r="JO45" s="244">
        <v>42296</v>
      </c>
      <c r="JP45" s="69">
        <v>43227</v>
      </c>
      <c r="JQ45" s="201">
        <v>0</v>
      </c>
      <c r="JR45" s="69">
        <v>43227</v>
      </c>
      <c r="JS45" s="245">
        <v>30</v>
      </c>
      <c r="JT45" s="243">
        <v>0</v>
      </c>
      <c r="JU45" s="69">
        <v>43227</v>
      </c>
      <c r="JV45" s="245">
        <v>30</v>
      </c>
      <c r="JW45" s="243">
        <v>0</v>
      </c>
      <c r="JX45" s="246">
        <v>43227</v>
      </c>
      <c r="JY45" s="245">
        <v>30</v>
      </c>
      <c r="JZ45" s="245">
        <v>30</v>
      </c>
      <c r="KA45" s="245">
        <v>931</v>
      </c>
      <c r="KB45" s="247"/>
      <c r="KC45" s="245"/>
      <c r="KD45" s="248"/>
      <c r="KE45" s="63">
        <v>0</v>
      </c>
      <c r="KF45" s="263">
        <v>1</v>
      </c>
      <c r="KG45" s="263" t="s">
        <v>390</v>
      </c>
      <c r="KH45" s="250">
        <v>106.5</v>
      </c>
      <c r="KI45" s="250">
        <v>51.5</v>
      </c>
      <c r="KJ45" s="250">
        <v>51.4</v>
      </c>
      <c r="KK45" s="251">
        <v>-20</v>
      </c>
      <c r="KL45" s="250">
        <v>-16.399999999999999</v>
      </c>
      <c r="KM45" s="250">
        <v>49.18</v>
      </c>
      <c r="KN45" s="250">
        <v>39.9</v>
      </c>
      <c r="KO45" s="250">
        <v>7.1</v>
      </c>
      <c r="KP45" s="250"/>
      <c r="KQ45" s="250">
        <v>0</v>
      </c>
      <c r="KR45" s="92"/>
      <c r="KS45" s="93">
        <v>0.55905511811023623</v>
      </c>
      <c r="KT45" s="264">
        <v>62</v>
      </c>
      <c r="KU45" s="265">
        <v>61.4</v>
      </c>
      <c r="KV45" s="264">
        <v>-33.64</v>
      </c>
      <c r="KW45" s="265">
        <v>-30.5</v>
      </c>
      <c r="KX45" s="265">
        <v>-30</v>
      </c>
      <c r="KY45" s="265">
        <v>476</v>
      </c>
      <c r="KZ45" s="265">
        <v>-34.700000000000003</v>
      </c>
      <c r="LA45" s="265">
        <v>-34.1</v>
      </c>
      <c r="LB45" s="265">
        <v>415</v>
      </c>
      <c r="LC45" s="265">
        <v>-32.4</v>
      </c>
      <c r="LD45" s="265">
        <v>-32.1</v>
      </c>
      <c r="LE45" s="265">
        <v>399</v>
      </c>
      <c r="LF45" s="118">
        <v>42296</v>
      </c>
      <c r="LG45" s="454">
        <v>0</v>
      </c>
      <c r="LH45" s="454"/>
      <c r="LI45" s="455">
        <v>62</v>
      </c>
      <c r="LJ45" s="455">
        <v>55.83</v>
      </c>
      <c r="LK45" s="455">
        <v>-30.83</v>
      </c>
      <c r="LL45" s="455">
        <v>-25.1</v>
      </c>
      <c r="LM45" s="455">
        <v>-24.9</v>
      </c>
      <c r="LN45" s="455">
        <v>399</v>
      </c>
      <c r="LO45" s="455">
        <v>-25</v>
      </c>
      <c r="LP45" s="455">
        <v>-24.9</v>
      </c>
      <c r="LQ45" s="455">
        <v>399</v>
      </c>
      <c r="LR45" s="455">
        <v>-25</v>
      </c>
      <c r="LS45" s="455">
        <v>-24.9</v>
      </c>
      <c r="LT45" s="455">
        <v>399</v>
      </c>
      <c r="LU45" s="500">
        <v>52.88</v>
      </c>
      <c r="LV45" s="693">
        <v>-30.37</v>
      </c>
      <c r="LW45" s="500"/>
      <c r="LX45" s="500"/>
      <c r="LY45" s="500">
        <v>-19.3</v>
      </c>
      <c r="LZ45" s="500">
        <v>1</v>
      </c>
      <c r="MA45" s="690">
        <v>67.326813999999999</v>
      </c>
      <c r="MB45" s="455"/>
      <c r="MD45" s="253"/>
      <c r="ME45" s="274"/>
      <c r="MF45" s="581">
        <v>45</v>
      </c>
      <c r="MG45" s="135">
        <v>42241</v>
      </c>
      <c r="MJ45" s="586"/>
      <c r="MR45" s="135"/>
      <c r="MS45" s="585"/>
      <c r="MT45" s="585"/>
      <c r="MU45" s="133">
        <v>0</v>
      </c>
      <c r="MV45" s="585"/>
      <c r="MW45" s="585"/>
      <c r="MX45" s="585"/>
      <c r="MY45" s="585"/>
      <c r="MZ45" s="585"/>
      <c r="NA45" s="238">
        <v>425</v>
      </c>
      <c r="NB45" s="585"/>
      <c r="NC45" s="238">
        <v>3</v>
      </c>
      <c r="NE45" s="876" t="s">
        <v>64</v>
      </c>
      <c r="NF45" s="877" t="s">
        <v>64</v>
      </c>
      <c r="NG45" s="877" t="s">
        <v>64</v>
      </c>
      <c r="NH45" s="877" t="s">
        <v>64</v>
      </c>
      <c r="NI45" s="877" t="s">
        <v>64</v>
      </c>
      <c r="NJ45" s="877" t="s">
        <v>64</v>
      </c>
      <c r="NK45" s="877" t="s">
        <v>64</v>
      </c>
      <c r="NL45" s="877" t="s">
        <v>64</v>
      </c>
      <c r="NM45" s="877" t="s">
        <v>64</v>
      </c>
      <c r="NN45" s="877" t="s">
        <v>64</v>
      </c>
      <c r="NO45" s="877" t="s">
        <v>64</v>
      </c>
      <c r="NP45" s="877" t="s">
        <v>64</v>
      </c>
      <c r="NQ45" s="877" t="s">
        <v>64</v>
      </c>
      <c r="NR45" s="877" t="s">
        <v>64</v>
      </c>
      <c r="NS45" s="877" t="s">
        <v>64</v>
      </c>
      <c r="NT45" s="877" t="s">
        <v>64</v>
      </c>
      <c r="NU45" s="877" t="s">
        <v>64</v>
      </c>
      <c r="NV45" s="877" t="s">
        <v>64</v>
      </c>
      <c r="NW45" s="877" t="s">
        <v>64</v>
      </c>
      <c r="NX45" s="877" t="s">
        <v>64</v>
      </c>
      <c r="NY45" s="877" t="s">
        <v>64</v>
      </c>
      <c r="NZ45" s="877" t="s">
        <v>64</v>
      </c>
      <c r="OA45" s="877" t="s">
        <v>64</v>
      </c>
      <c r="OB45" s="877" t="s">
        <v>64</v>
      </c>
      <c r="OC45" s="877" t="s">
        <v>64</v>
      </c>
      <c r="OD45" s="877" t="s">
        <v>64</v>
      </c>
      <c r="OE45" s="877" t="s">
        <v>64</v>
      </c>
      <c r="OF45" s="877" t="s">
        <v>64</v>
      </c>
      <c r="OG45" s="877" t="s">
        <v>64</v>
      </c>
      <c r="OH45" s="877" t="s">
        <v>64</v>
      </c>
      <c r="OI45" s="877" t="s">
        <v>64</v>
      </c>
      <c r="OJ45" s="877" t="s">
        <v>64</v>
      </c>
      <c r="OK45" s="877" t="s">
        <v>64</v>
      </c>
      <c r="OL45" s="877" t="s">
        <v>64</v>
      </c>
      <c r="OM45" s="877" t="s">
        <v>64</v>
      </c>
    </row>
    <row r="46" spans="1:403" s="245" customFormat="1" ht="15.75" customHeight="1" x14ac:dyDescent="0.25">
      <c r="A46" s="455">
        <v>45</v>
      </c>
      <c r="B46" s="274">
        <v>0</v>
      </c>
      <c r="C46" s="245">
        <v>0</v>
      </c>
      <c r="D46" s="206">
        <v>2</v>
      </c>
      <c r="E46" s="274">
        <v>46</v>
      </c>
      <c r="F46" s="895">
        <v>46</v>
      </c>
      <c r="G46" s="31">
        <v>46</v>
      </c>
      <c r="H46" s="899"/>
      <c r="I46" s="646" t="s">
        <v>631</v>
      </c>
      <c r="J46" s="647" t="s">
        <v>632</v>
      </c>
      <c r="K46" s="319">
        <v>8894</v>
      </c>
      <c r="L46" s="276">
        <v>90</v>
      </c>
      <c r="M46" s="342">
        <v>68</v>
      </c>
      <c r="N46" s="342">
        <v>150</v>
      </c>
      <c r="O46" s="342">
        <v>30.222222222222221</v>
      </c>
      <c r="P46" s="210">
        <v>1.632483402079677</v>
      </c>
      <c r="Q46" s="206">
        <v>1</v>
      </c>
      <c r="R46" s="31">
        <v>110</v>
      </c>
      <c r="S46" s="31">
        <v>60</v>
      </c>
      <c r="T46" s="31">
        <v>1</v>
      </c>
      <c r="U46" s="62">
        <v>2</v>
      </c>
      <c r="V46" s="327">
        <v>1</v>
      </c>
      <c r="W46" s="327">
        <v>2</v>
      </c>
      <c r="X46" s="327">
        <v>1</v>
      </c>
      <c r="Y46" s="705">
        <v>1</v>
      </c>
      <c r="Z46" s="327">
        <v>1</v>
      </c>
      <c r="AA46" s="327">
        <v>0</v>
      </c>
      <c r="AB46" s="706">
        <v>0</v>
      </c>
      <c r="AC46" s="707"/>
      <c r="AD46" s="31"/>
      <c r="AE46" s="31"/>
      <c r="AF46" s="31"/>
      <c r="AG46" s="606">
        <v>72</v>
      </c>
      <c r="AH46" s="602">
        <v>0.99</v>
      </c>
      <c r="AI46" s="602">
        <v>53</v>
      </c>
      <c r="AJ46" s="603">
        <v>0</v>
      </c>
      <c r="AK46" s="602">
        <v>12.8</v>
      </c>
      <c r="AL46" s="602">
        <v>40</v>
      </c>
      <c r="AM46" s="602"/>
      <c r="AN46" s="605">
        <v>5085</v>
      </c>
      <c r="AO46" s="214">
        <v>8.5340503084826604</v>
      </c>
      <c r="AP46" s="211">
        <v>112</v>
      </c>
      <c r="AQ46" s="211">
        <v>80</v>
      </c>
      <c r="AR46" s="211">
        <v>12</v>
      </c>
      <c r="AS46" s="211">
        <v>102</v>
      </c>
      <c r="AT46" s="211">
        <v>15.09</v>
      </c>
      <c r="AU46" s="211">
        <v>89</v>
      </c>
      <c r="AV46" s="556">
        <v>42030</v>
      </c>
      <c r="AW46" s="557">
        <v>42030</v>
      </c>
      <c r="AX46" s="211">
        <v>0.99</v>
      </c>
      <c r="AY46" s="211">
        <v>50</v>
      </c>
      <c r="AZ46" s="211">
        <v>7.9</v>
      </c>
      <c r="BA46" s="602">
        <v>139</v>
      </c>
      <c r="BB46" s="558">
        <v>42030</v>
      </c>
      <c r="BC46" s="65">
        <v>156.21</v>
      </c>
      <c r="BD46" s="217">
        <v>613</v>
      </c>
      <c r="BE46" s="66">
        <v>156.21</v>
      </c>
      <c r="BF46" s="218">
        <v>434.07389932461001</v>
      </c>
      <c r="BG46" s="66">
        <v>62.17</v>
      </c>
      <c r="BH46" s="68">
        <v>2.1937088323953549</v>
      </c>
      <c r="BI46" s="219">
        <v>2.1937088323953549</v>
      </c>
      <c r="BJ46" s="219">
        <v>2.6375636726848537</v>
      </c>
      <c r="BK46" s="219">
        <v>1.7935808673681559</v>
      </c>
      <c r="BL46" s="66">
        <v>2.2799999999999998</v>
      </c>
      <c r="BM46" s="66">
        <v>1.07</v>
      </c>
      <c r="BN46" s="66">
        <v>59</v>
      </c>
      <c r="BO46" s="66">
        <v>0.99</v>
      </c>
      <c r="BP46" s="571">
        <v>5303</v>
      </c>
      <c r="BQ46" s="66"/>
      <c r="BR46" s="66">
        <v>106</v>
      </c>
      <c r="BS46" s="66">
        <v>38</v>
      </c>
      <c r="BT46" s="66" t="s">
        <v>633</v>
      </c>
      <c r="BU46" s="31">
        <v>41964</v>
      </c>
      <c r="BV46" s="31" t="s">
        <v>634</v>
      </c>
      <c r="BW46" s="31">
        <v>1</v>
      </c>
      <c r="BX46" s="31"/>
      <c r="BY46" s="31"/>
      <c r="BZ46" s="31"/>
      <c r="CA46" s="31"/>
      <c r="CB46" s="31">
        <v>0</v>
      </c>
      <c r="CC46" s="31"/>
      <c r="CD46" s="206">
        <v>1</v>
      </c>
      <c r="CE46" s="275">
        <v>0</v>
      </c>
      <c r="CF46" s="275"/>
      <c r="CG46" s="275">
        <v>0</v>
      </c>
      <c r="CH46" s="275"/>
      <c r="CI46" s="275">
        <v>1</v>
      </c>
      <c r="CJ46" s="275"/>
      <c r="CK46" s="116">
        <v>1</v>
      </c>
      <c r="CL46" s="116"/>
      <c r="CM46" s="116">
        <v>1</v>
      </c>
      <c r="CN46" s="116">
        <v>0</v>
      </c>
      <c r="CO46" s="116">
        <v>0</v>
      </c>
      <c r="CP46" s="116">
        <v>0</v>
      </c>
      <c r="CQ46" s="658">
        <v>1</v>
      </c>
      <c r="CR46" s="658">
        <v>1</v>
      </c>
      <c r="CS46" s="658">
        <v>1</v>
      </c>
      <c r="CT46" s="658"/>
      <c r="CU46" s="658">
        <v>0</v>
      </c>
      <c r="CV46" s="658"/>
      <c r="CW46" s="247"/>
      <c r="CX46" s="247"/>
      <c r="CY46" s="247"/>
      <c r="CZ46" s="247"/>
      <c r="DF46" s="31">
        <v>0</v>
      </c>
      <c r="DG46" s="70">
        <v>0</v>
      </c>
      <c r="DH46" s="31"/>
      <c r="DI46" s="31"/>
      <c r="DJ46" s="31"/>
      <c r="DK46" s="70">
        <v>1</v>
      </c>
      <c r="DL46" s="70">
        <v>0</v>
      </c>
      <c r="DM46" s="70">
        <v>1</v>
      </c>
      <c r="DN46" s="31" t="s">
        <v>253</v>
      </c>
      <c r="DO46" s="275">
        <v>1</v>
      </c>
      <c r="DP46" s="206">
        <v>0</v>
      </c>
      <c r="DQ46" s="206">
        <v>0</v>
      </c>
      <c r="DR46" s="206">
        <v>0</v>
      </c>
      <c r="DS46" s="206">
        <v>5</v>
      </c>
      <c r="DT46" s="212">
        <v>1</v>
      </c>
      <c r="DU46" s="206">
        <v>5</v>
      </c>
      <c r="DV46" s="206">
        <v>0</v>
      </c>
      <c r="DW46" s="206">
        <v>0</v>
      </c>
      <c r="DX46" s="206">
        <v>1</v>
      </c>
      <c r="DY46" s="206">
        <v>0</v>
      </c>
      <c r="DZ46" s="206">
        <v>0</v>
      </c>
      <c r="EC46" s="277"/>
      <c r="ED46" s="277"/>
      <c r="EE46" s="277"/>
      <c r="EF46" s="277"/>
      <c r="EH46" s="275">
        <v>41493</v>
      </c>
      <c r="EI46" s="225">
        <v>1.29</v>
      </c>
      <c r="EJ46" s="225">
        <v>117</v>
      </c>
      <c r="EK46" s="225">
        <v>72</v>
      </c>
      <c r="EL46" s="225">
        <v>113</v>
      </c>
      <c r="EM46" s="225">
        <v>99</v>
      </c>
      <c r="EN46" s="225">
        <v>49</v>
      </c>
      <c r="EO46" s="122" t="s">
        <v>635</v>
      </c>
      <c r="EP46" s="222">
        <v>46</v>
      </c>
      <c r="EQ46" s="225">
        <v>42030</v>
      </c>
      <c r="ER46" s="278" t="s">
        <v>383</v>
      </c>
      <c r="ES46" s="31">
        <v>110</v>
      </c>
      <c r="ET46" s="31">
        <v>60</v>
      </c>
      <c r="EU46" s="31">
        <v>78</v>
      </c>
      <c r="EV46" s="31">
        <v>1</v>
      </c>
      <c r="EW46" s="31"/>
      <c r="EX46" s="31">
        <v>12</v>
      </c>
      <c r="EY46" s="31">
        <v>7</v>
      </c>
      <c r="EZ46" s="31">
        <v>38</v>
      </c>
      <c r="FA46" s="31">
        <v>21</v>
      </c>
      <c r="FB46" s="31">
        <v>16</v>
      </c>
      <c r="FC46" s="31">
        <v>15</v>
      </c>
      <c r="FD46" s="31">
        <v>48</v>
      </c>
      <c r="FE46" s="225">
        <v>17</v>
      </c>
      <c r="FF46" s="225">
        <v>33</v>
      </c>
      <c r="FG46" s="225">
        <v>70</v>
      </c>
      <c r="FH46" s="225">
        <v>300</v>
      </c>
      <c r="FI46" s="91">
        <v>66.666666666666671</v>
      </c>
      <c r="FJ46" s="91">
        <v>296.66666666666669</v>
      </c>
      <c r="FK46" s="227">
        <v>104.85</v>
      </c>
      <c r="FL46" s="227">
        <v>64.227299258557821</v>
      </c>
      <c r="FM46" s="228">
        <v>66</v>
      </c>
      <c r="FN46" s="228">
        <v>24.3</v>
      </c>
      <c r="FO46" s="228">
        <v>40.429201250022096</v>
      </c>
      <c r="FP46" s="228">
        <v>14.885296823871771</v>
      </c>
      <c r="FQ46" s="228">
        <v>63.181818181818187</v>
      </c>
      <c r="FR46" s="228"/>
      <c r="FS46" s="225">
        <v>0</v>
      </c>
      <c r="FT46" s="230">
        <v>92.666666666666671</v>
      </c>
      <c r="FU46" s="230"/>
      <c r="FV46" s="230">
        <v>106.66666666666667</v>
      </c>
      <c r="FW46" s="229">
        <v>3.6</v>
      </c>
      <c r="FX46" s="229">
        <v>5.3</v>
      </c>
      <c r="FY46" s="229">
        <v>25.74074074074074</v>
      </c>
      <c r="FZ46" s="229"/>
      <c r="GA46" s="225">
        <v>55.4</v>
      </c>
      <c r="GB46" s="129">
        <v>14.333333333333334</v>
      </c>
      <c r="GC46" s="238">
        <v>5.6</v>
      </c>
      <c r="GD46" s="238">
        <v>3</v>
      </c>
      <c r="GE46" s="238">
        <v>118.1</v>
      </c>
      <c r="GF46" s="238">
        <v>82.1</v>
      </c>
      <c r="GG46" s="238">
        <v>20.5</v>
      </c>
      <c r="GH46" s="225">
        <v>1</v>
      </c>
      <c r="GI46" s="225">
        <v>1</v>
      </c>
      <c r="GJ46" s="225">
        <v>2</v>
      </c>
      <c r="GK46" s="225">
        <v>1</v>
      </c>
      <c r="GL46" s="231">
        <v>61</v>
      </c>
      <c r="GM46" s="133">
        <v>1</v>
      </c>
      <c r="GN46" s="225">
        <v>1</v>
      </c>
      <c r="GO46" s="225" t="s">
        <v>464</v>
      </c>
      <c r="GP46" s="225">
        <v>0</v>
      </c>
      <c r="GQ46" s="31"/>
      <c r="GR46" s="31"/>
      <c r="GS46" s="31">
        <v>0.2470588235294118</v>
      </c>
      <c r="GT46" s="61">
        <v>1</v>
      </c>
      <c r="GU46" s="31">
        <v>0.58333333333333337</v>
      </c>
      <c r="GV46" s="31">
        <v>1</v>
      </c>
      <c r="GW46" s="31">
        <v>8.4</v>
      </c>
      <c r="GX46" s="61">
        <v>1</v>
      </c>
      <c r="GY46" s="106">
        <v>10</v>
      </c>
      <c r="GZ46" s="61">
        <v>1</v>
      </c>
      <c r="HA46" s="745">
        <v>76</v>
      </c>
      <c r="HB46" s="225">
        <v>26</v>
      </c>
      <c r="HC46" s="225">
        <v>0.54</v>
      </c>
      <c r="HD46" s="225">
        <v>1</v>
      </c>
      <c r="HE46" s="236">
        <v>80.833725999999999</v>
      </c>
      <c r="HF46" s="236">
        <v>84.875411999999997</v>
      </c>
      <c r="HG46" s="144">
        <v>51.169898000000003</v>
      </c>
      <c r="HH46" s="236">
        <v>86.555339000000004</v>
      </c>
      <c r="HI46" s="125">
        <v>52.182696999999997</v>
      </c>
      <c r="HJ46" s="236">
        <v>33.857014999999997</v>
      </c>
      <c r="HK46" s="144">
        <v>20.411801000000001</v>
      </c>
      <c r="HL46" s="236">
        <v>52.698324</v>
      </c>
      <c r="HM46" s="144">
        <v>31.770896</v>
      </c>
      <c r="HN46" s="236">
        <v>60.883966999999998</v>
      </c>
      <c r="HO46" s="144">
        <v>4.3739610000000004</v>
      </c>
      <c r="HP46" s="144">
        <v>2.636984</v>
      </c>
      <c r="HQ46" s="236">
        <v>137.783625</v>
      </c>
      <c r="HR46" s="144">
        <v>83.067333000000005</v>
      </c>
      <c r="HS46" s="236">
        <v>83.986693000000002</v>
      </c>
      <c r="HT46" s="144">
        <v>50.634104999999998</v>
      </c>
      <c r="HU46" s="236">
        <v>53.796933000000003</v>
      </c>
      <c r="HV46" s="144">
        <v>32.433228</v>
      </c>
      <c r="HW46" s="236">
        <v>39.044504000000003</v>
      </c>
      <c r="HX46" s="225">
        <v>1</v>
      </c>
      <c r="HY46" s="225">
        <v>0.98059129547167501</v>
      </c>
      <c r="HZ46" s="238">
        <v>36</v>
      </c>
      <c r="IA46" s="225">
        <v>7.1</v>
      </c>
      <c r="IB46" s="225">
        <v>33.1</v>
      </c>
      <c r="IC46" s="225">
        <v>6.9</v>
      </c>
      <c r="ID46" s="225">
        <v>33.9</v>
      </c>
      <c r="IE46" s="225">
        <v>6.6</v>
      </c>
      <c r="IF46" s="237">
        <v>140.53047887323945</v>
      </c>
      <c r="IG46" s="237">
        <v>86.083863820123881</v>
      </c>
      <c r="IH46" s="225"/>
      <c r="II46" s="31">
        <v>0.42</v>
      </c>
      <c r="IJ46" s="31">
        <v>1057</v>
      </c>
      <c r="IK46" s="31">
        <v>912</v>
      </c>
      <c r="IL46" s="31">
        <v>887</v>
      </c>
      <c r="IM46" s="31">
        <v>1187</v>
      </c>
      <c r="IN46" s="31">
        <v>1137</v>
      </c>
      <c r="IO46" s="31">
        <v>1089</v>
      </c>
      <c r="IP46" s="31"/>
      <c r="IQ46" s="106">
        <v>1044.8333333333333</v>
      </c>
      <c r="IR46" s="31">
        <v>1850</v>
      </c>
      <c r="IS46" s="31">
        <v>296</v>
      </c>
      <c r="IT46" s="31">
        <v>206</v>
      </c>
      <c r="IU46" s="31">
        <v>299</v>
      </c>
      <c r="IV46" s="31">
        <v>377</v>
      </c>
      <c r="IW46" s="31">
        <v>394</v>
      </c>
      <c r="IX46" s="31">
        <v>376</v>
      </c>
      <c r="IY46" s="31"/>
      <c r="IZ46" s="31">
        <v>324.66666666666669</v>
      </c>
      <c r="JA46" s="31">
        <v>258</v>
      </c>
      <c r="JB46" s="279">
        <v>36.91685186189617</v>
      </c>
      <c r="JC46" s="241">
        <v>1</v>
      </c>
      <c r="JD46" s="70">
        <v>1</v>
      </c>
      <c r="JE46" s="320">
        <v>0</v>
      </c>
      <c r="JF46" s="280">
        <v>0</v>
      </c>
      <c r="JG46" s="280"/>
      <c r="JH46" s="70">
        <v>0</v>
      </c>
      <c r="JI46" s="70">
        <v>0</v>
      </c>
      <c r="JJ46" s="70">
        <v>0</v>
      </c>
      <c r="JK46" s="70">
        <v>1</v>
      </c>
      <c r="JL46" s="31" t="s">
        <v>253</v>
      </c>
      <c r="JM46" s="242"/>
      <c r="JN46" s="243">
        <v>46</v>
      </c>
      <c r="JO46" s="244">
        <v>42030</v>
      </c>
      <c r="JP46" s="69">
        <v>42177</v>
      </c>
      <c r="JQ46" s="201">
        <v>1</v>
      </c>
      <c r="JR46" s="69">
        <v>42177</v>
      </c>
      <c r="JS46" s="31">
        <v>4</v>
      </c>
      <c r="JT46" s="243">
        <v>1</v>
      </c>
      <c r="JU46" s="69">
        <v>42519</v>
      </c>
      <c r="JV46" s="245">
        <v>16</v>
      </c>
      <c r="JW46" s="243">
        <v>1</v>
      </c>
      <c r="JX46" s="246">
        <v>42519</v>
      </c>
      <c r="JY46" s="245">
        <v>16</v>
      </c>
      <c r="JZ46" s="245">
        <v>4</v>
      </c>
      <c r="KA46" s="245">
        <v>147</v>
      </c>
      <c r="KB46" s="247"/>
      <c r="KD46" s="248"/>
      <c r="KE46" s="97">
        <v>1</v>
      </c>
      <c r="KF46" s="249">
        <v>1</v>
      </c>
      <c r="KG46" s="249" t="s">
        <v>421</v>
      </c>
      <c r="KH46" s="272">
        <v>61.766666666666673</v>
      </c>
      <c r="KI46" s="272">
        <v>33.066666666666663</v>
      </c>
      <c r="KJ46" s="272">
        <v>46.24</v>
      </c>
      <c r="KK46" s="272">
        <v>-14.403333333333334</v>
      </c>
      <c r="KL46" s="272">
        <v>-12.079999999999998</v>
      </c>
      <c r="KM46" s="272">
        <v>53.633333333333333</v>
      </c>
      <c r="KN46" s="272">
        <v>26.066666666666663</v>
      </c>
      <c r="KO46" s="272">
        <v>4.166666666666667</v>
      </c>
      <c r="KP46" s="250"/>
      <c r="KQ46" s="250">
        <v>1</v>
      </c>
      <c r="KR46" s="101"/>
      <c r="KS46" s="93">
        <v>0.2470588235294118</v>
      </c>
      <c r="KT46" s="252"/>
      <c r="KU46" s="281"/>
      <c r="KV46" s="252"/>
      <c r="KW46" s="281"/>
      <c r="KX46" s="281"/>
      <c r="KY46" s="281"/>
      <c r="KZ46" s="281"/>
      <c r="LA46" s="281"/>
      <c r="LB46" s="281"/>
      <c r="LC46" s="281"/>
      <c r="LD46" s="281"/>
      <c r="LE46" s="281"/>
      <c r="LF46" s="118">
        <v>42030</v>
      </c>
      <c r="LG46" s="694">
        <v>1</v>
      </c>
      <c r="LH46" s="694"/>
      <c r="LI46" s="500"/>
      <c r="LJ46" s="500"/>
      <c r="LK46" s="500"/>
      <c r="LL46" s="500"/>
      <c r="LM46" s="500"/>
      <c r="LN46" s="500"/>
      <c r="LO46" s="500"/>
      <c r="LP46" s="500"/>
      <c r="LQ46" s="500"/>
      <c r="LR46" s="500"/>
      <c r="LS46" s="500"/>
      <c r="LT46" s="500"/>
      <c r="LU46" s="500"/>
      <c r="LV46" s="500"/>
      <c r="LW46" s="500">
        <v>-10.3</v>
      </c>
      <c r="LX46" s="500">
        <v>1</v>
      </c>
      <c r="LY46" s="500">
        <v>-9.8000000000000007</v>
      </c>
      <c r="LZ46" s="500">
        <v>1</v>
      </c>
      <c r="MA46" s="690">
        <v>39.044504000000003</v>
      </c>
      <c r="MB46" s="454"/>
      <c r="MD46" s="253"/>
      <c r="ME46" s="274"/>
      <c r="MF46" s="581">
        <v>46</v>
      </c>
      <c r="MG46" s="135">
        <v>42030</v>
      </c>
      <c r="MJ46" s="584">
        <v>46.159599999999998</v>
      </c>
      <c r="MR46" s="135">
        <v>42024</v>
      </c>
      <c r="MS46" s="238">
        <v>8.6999999999999993</v>
      </c>
      <c r="MT46" s="238">
        <v>30</v>
      </c>
      <c r="MU46" s="133">
        <v>1</v>
      </c>
      <c r="MV46" s="133">
        <v>1</v>
      </c>
      <c r="MW46" s="133">
        <v>0</v>
      </c>
      <c r="MX46" s="133">
        <v>0</v>
      </c>
      <c r="MY46" s="133">
        <v>0</v>
      </c>
      <c r="MZ46" s="238">
        <v>1</v>
      </c>
      <c r="NA46" s="238">
        <v>5085</v>
      </c>
      <c r="NB46" s="585"/>
      <c r="NC46" s="238">
        <v>8</v>
      </c>
      <c r="NE46" s="876" t="s">
        <v>64</v>
      </c>
      <c r="NF46" s="877" t="s">
        <v>64</v>
      </c>
      <c r="NG46" s="877" t="s">
        <v>64</v>
      </c>
      <c r="NH46" s="877" t="s">
        <v>64</v>
      </c>
      <c r="NI46" s="877" t="s">
        <v>64</v>
      </c>
      <c r="NJ46" s="877" t="s">
        <v>64</v>
      </c>
      <c r="NK46" s="877" t="s">
        <v>64</v>
      </c>
      <c r="NL46" s="877" t="s">
        <v>64</v>
      </c>
      <c r="NM46" s="877" t="s">
        <v>64</v>
      </c>
      <c r="NN46" s="877" t="s">
        <v>64</v>
      </c>
      <c r="NO46" s="877" t="s">
        <v>64</v>
      </c>
      <c r="NP46" s="877" t="s">
        <v>64</v>
      </c>
      <c r="NQ46" s="877" t="s">
        <v>64</v>
      </c>
      <c r="NR46" s="877" t="s">
        <v>64</v>
      </c>
      <c r="NS46" s="877" t="s">
        <v>64</v>
      </c>
      <c r="NT46" s="877" t="s">
        <v>64</v>
      </c>
      <c r="NU46" s="877" t="s">
        <v>64</v>
      </c>
      <c r="NV46" s="877" t="s">
        <v>64</v>
      </c>
      <c r="NW46" s="877" t="s">
        <v>64</v>
      </c>
      <c r="NX46" s="877" t="s">
        <v>64</v>
      </c>
      <c r="NY46" s="877" t="s">
        <v>64</v>
      </c>
      <c r="NZ46" s="877" t="s">
        <v>64</v>
      </c>
      <c r="OA46" s="877" t="s">
        <v>64</v>
      </c>
      <c r="OB46" s="877" t="s">
        <v>64</v>
      </c>
      <c r="OC46" s="877" t="s">
        <v>64</v>
      </c>
      <c r="OD46" s="877" t="s">
        <v>64</v>
      </c>
      <c r="OE46" s="877" t="s">
        <v>64</v>
      </c>
      <c r="OF46" s="877" t="s">
        <v>64</v>
      </c>
      <c r="OG46" s="877" t="s">
        <v>64</v>
      </c>
      <c r="OH46" s="877" t="s">
        <v>64</v>
      </c>
      <c r="OI46" s="877" t="s">
        <v>64</v>
      </c>
      <c r="OJ46" s="877" t="s">
        <v>64</v>
      </c>
      <c r="OK46" s="877" t="s">
        <v>64</v>
      </c>
      <c r="OL46" s="877" t="s">
        <v>64</v>
      </c>
      <c r="OM46" s="877" t="s">
        <v>64</v>
      </c>
    </row>
    <row r="47" spans="1:403" s="221" customFormat="1" ht="16.5" customHeight="1" x14ac:dyDescent="0.25">
      <c r="A47" s="902">
        <v>46</v>
      </c>
      <c r="B47" s="221">
        <v>0</v>
      </c>
      <c r="C47" s="221">
        <v>0</v>
      </c>
      <c r="D47" s="206">
        <v>2</v>
      </c>
      <c r="E47" s="267">
        <v>47</v>
      </c>
      <c r="F47" s="896">
        <v>47</v>
      </c>
      <c r="G47" s="61">
        <v>47</v>
      </c>
      <c r="H47" s="898"/>
      <c r="I47" s="641" t="s">
        <v>469</v>
      </c>
      <c r="J47" s="644" t="s">
        <v>636</v>
      </c>
      <c r="K47" s="318">
        <v>9339</v>
      </c>
      <c r="L47" s="256">
        <v>90</v>
      </c>
      <c r="M47" s="342">
        <v>64</v>
      </c>
      <c r="N47" s="342">
        <v>169</v>
      </c>
      <c r="O47" s="342">
        <v>22.408178985329648</v>
      </c>
      <c r="P47" s="210">
        <v>1.7346452589004906</v>
      </c>
      <c r="Q47" s="208">
        <v>0</v>
      </c>
      <c r="R47" s="61">
        <v>130</v>
      </c>
      <c r="S47" s="61">
        <v>65</v>
      </c>
      <c r="T47" s="61">
        <v>1</v>
      </c>
      <c r="U47" s="62">
        <v>2</v>
      </c>
      <c r="V47" s="331">
        <v>0</v>
      </c>
      <c r="W47" s="331"/>
      <c r="X47" s="114">
        <v>1</v>
      </c>
      <c r="Y47" s="335">
        <v>0</v>
      </c>
      <c r="Z47" s="114">
        <v>0</v>
      </c>
      <c r="AA47" s="114">
        <v>0</v>
      </c>
      <c r="AB47" s="329">
        <v>0</v>
      </c>
      <c r="AC47" s="328">
        <v>0</v>
      </c>
      <c r="AD47" s="61"/>
      <c r="AE47" s="61"/>
      <c r="AF47" s="61"/>
      <c r="AG47" s="592">
        <v>158</v>
      </c>
      <c r="AH47" s="602">
        <v>1.18</v>
      </c>
      <c r="AI47" s="603">
        <v>58</v>
      </c>
      <c r="AJ47" s="603">
        <v>0</v>
      </c>
      <c r="AK47" s="602">
        <v>12.7</v>
      </c>
      <c r="AL47" s="603">
        <v>38</v>
      </c>
      <c r="AM47" s="603"/>
      <c r="AN47" s="605">
        <v>1507</v>
      </c>
      <c r="AO47" s="214">
        <v>7.3178761986264957</v>
      </c>
      <c r="AP47" s="212">
        <v>136</v>
      </c>
      <c r="AQ47" s="212">
        <v>72</v>
      </c>
      <c r="AR47" s="212">
        <v>50</v>
      </c>
      <c r="AS47" s="212">
        <v>68</v>
      </c>
      <c r="AT47" s="215">
        <v>1.31</v>
      </c>
      <c r="AU47" s="212">
        <v>201</v>
      </c>
      <c r="AV47" s="556">
        <v>42194</v>
      </c>
      <c r="AW47" s="557">
        <v>42193</v>
      </c>
      <c r="AX47" s="211">
        <v>1.18</v>
      </c>
      <c r="AY47" s="211">
        <v>51</v>
      </c>
      <c r="AZ47" s="211">
        <v>8.3000000000000007</v>
      </c>
      <c r="BA47" s="602">
        <v>139</v>
      </c>
      <c r="BB47" s="558">
        <v>42195</v>
      </c>
      <c r="BC47" s="65">
        <v>45.67</v>
      </c>
      <c r="BD47" s="217">
        <v>3717</v>
      </c>
      <c r="BE47" s="66">
        <v>45.67</v>
      </c>
      <c r="BF47" s="218">
        <v>262.23003963107715</v>
      </c>
      <c r="BG47" s="66">
        <v>88.02</v>
      </c>
      <c r="BH47" s="68">
        <v>1.6596310116070006</v>
      </c>
      <c r="BI47" s="219">
        <v>1.6596310116070006</v>
      </c>
      <c r="BJ47" s="219">
        <v>2.4186824405910792</v>
      </c>
      <c r="BK47" s="219">
        <v>1.9445813642269263</v>
      </c>
      <c r="BL47" s="66">
        <v>2.21</v>
      </c>
      <c r="BM47" s="66">
        <v>1.0900000000000001</v>
      </c>
      <c r="BN47" s="66">
        <v>99</v>
      </c>
      <c r="BO47" s="66">
        <v>0.93</v>
      </c>
      <c r="BP47" s="571">
        <v>1841</v>
      </c>
      <c r="BQ47" s="66">
        <v>31</v>
      </c>
      <c r="BR47" s="66">
        <v>267</v>
      </c>
      <c r="BS47" s="66">
        <v>15</v>
      </c>
      <c r="BT47" s="66">
        <v>17</v>
      </c>
      <c r="BU47" s="94">
        <v>42186</v>
      </c>
      <c r="BV47" s="61" t="s">
        <v>458</v>
      </c>
      <c r="BW47" s="61">
        <v>0</v>
      </c>
      <c r="BX47" s="61">
        <v>0</v>
      </c>
      <c r="BY47" s="90" t="s">
        <v>637</v>
      </c>
      <c r="BZ47" s="61">
        <v>0</v>
      </c>
      <c r="CA47" s="61"/>
      <c r="CB47" s="61"/>
      <c r="CC47" s="61"/>
      <c r="CD47" s="208">
        <v>1</v>
      </c>
      <c r="CE47" s="220">
        <v>1</v>
      </c>
      <c r="CF47" s="220">
        <v>0</v>
      </c>
      <c r="CG47" s="220">
        <v>0</v>
      </c>
      <c r="CH47" s="220">
        <v>0</v>
      </c>
      <c r="CI47" s="220">
        <v>1</v>
      </c>
      <c r="CJ47" s="220">
        <v>0</v>
      </c>
      <c r="CK47" s="114">
        <v>1</v>
      </c>
      <c r="CL47" s="114">
        <v>0</v>
      </c>
      <c r="CM47" s="114">
        <v>0</v>
      </c>
      <c r="CN47" s="114">
        <v>1</v>
      </c>
      <c r="CO47" s="114">
        <v>0</v>
      </c>
      <c r="CP47" s="114">
        <v>1</v>
      </c>
      <c r="CQ47" s="326">
        <v>0</v>
      </c>
      <c r="CR47" s="326">
        <v>1</v>
      </c>
      <c r="CS47" s="326">
        <v>0</v>
      </c>
      <c r="CT47" s="326">
        <v>0</v>
      </c>
      <c r="CU47" s="326">
        <v>0</v>
      </c>
      <c r="CV47" s="326">
        <v>0</v>
      </c>
      <c r="CW47" s="299"/>
      <c r="CX47" s="299"/>
      <c r="CY47" s="299"/>
      <c r="CZ47" s="299"/>
      <c r="DF47" s="61">
        <v>0</v>
      </c>
      <c r="DG47" s="90">
        <v>1</v>
      </c>
      <c r="DH47" s="69">
        <v>40008</v>
      </c>
      <c r="DI47" s="61">
        <v>0</v>
      </c>
      <c r="DJ47" s="61"/>
      <c r="DK47" s="90">
        <v>0</v>
      </c>
      <c r="DL47" s="90"/>
      <c r="DM47" s="90"/>
      <c r="DN47" s="61"/>
      <c r="DO47" s="254">
        <v>1</v>
      </c>
      <c r="DP47" s="208">
        <v>0</v>
      </c>
      <c r="DQ47" s="208">
        <v>0</v>
      </c>
      <c r="DR47" s="208">
        <v>0</v>
      </c>
      <c r="DS47" s="208">
        <v>1</v>
      </c>
      <c r="DT47" s="212">
        <v>1</v>
      </c>
      <c r="DU47" s="208">
        <v>1</v>
      </c>
      <c r="DV47" s="208">
        <v>1</v>
      </c>
      <c r="DW47" s="208">
        <v>0</v>
      </c>
      <c r="DX47" s="208">
        <v>0</v>
      </c>
      <c r="DY47" s="208">
        <v>1</v>
      </c>
      <c r="DZ47" s="206">
        <v>0</v>
      </c>
      <c r="EC47" s="223">
        <v>1</v>
      </c>
      <c r="ED47" s="223">
        <v>2</v>
      </c>
      <c r="EE47" s="223">
        <v>58</v>
      </c>
      <c r="EF47" s="223"/>
      <c r="EH47" s="258">
        <v>42194</v>
      </c>
      <c r="EI47" s="133">
        <v>1.57</v>
      </c>
      <c r="EJ47" s="225">
        <v>78</v>
      </c>
      <c r="EK47" s="225">
        <v>64</v>
      </c>
      <c r="EL47" s="225">
        <v>85</v>
      </c>
      <c r="EM47" s="225">
        <v>87</v>
      </c>
      <c r="EN47" s="225"/>
      <c r="EO47" s="133" t="s">
        <v>638</v>
      </c>
      <c r="EP47" s="267">
        <v>47</v>
      </c>
      <c r="EQ47" s="135">
        <v>42194</v>
      </c>
      <c r="ER47" s="136" t="s">
        <v>383</v>
      </c>
      <c r="ES47" s="61"/>
      <c r="ET47" s="61"/>
      <c r="EU47" s="61">
        <v>65</v>
      </c>
      <c r="EV47" s="61">
        <v>1</v>
      </c>
      <c r="EW47" s="61"/>
      <c r="EX47" s="61">
        <v>11</v>
      </c>
      <c r="EY47" s="61">
        <v>8</v>
      </c>
      <c r="EZ47" s="61">
        <v>47</v>
      </c>
      <c r="FA47" s="61">
        <v>25</v>
      </c>
      <c r="FB47" s="61">
        <v>16</v>
      </c>
      <c r="FC47" s="61">
        <v>20</v>
      </c>
      <c r="FD47" s="61">
        <v>52</v>
      </c>
      <c r="FE47" s="61">
        <v>20</v>
      </c>
      <c r="FF47" s="133">
        <v>34</v>
      </c>
      <c r="FG47" s="133">
        <v>90</v>
      </c>
      <c r="FH47" s="133">
        <v>290</v>
      </c>
      <c r="FI47" s="91">
        <v>83.333333333333329</v>
      </c>
      <c r="FJ47" s="91">
        <v>283.33333333333331</v>
      </c>
      <c r="FK47" s="227">
        <v>118.94999999999999</v>
      </c>
      <c r="FL47" s="227">
        <v>68.57309838404467</v>
      </c>
      <c r="FM47" s="228">
        <v>129.80000000000001</v>
      </c>
      <c r="FN47" s="228">
        <v>51.4</v>
      </c>
      <c r="FO47" s="228">
        <v>74.82797957334175</v>
      </c>
      <c r="FP47" s="228">
        <v>29.631418721646881</v>
      </c>
      <c r="FQ47" s="228">
        <v>60.400616332819723</v>
      </c>
      <c r="FR47" s="228"/>
      <c r="FS47" s="193">
        <v>0</v>
      </c>
      <c r="FT47" s="230">
        <v>89</v>
      </c>
      <c r="FU47" s="230"/>
      <c r="FV47" s="230">
        <v>135</v>
      </c>
      <c r="FW47" s="229">
        <v>5.25</v>
      </c>
      <c r="FX47" s="229">
        <v>7</v>
      </c>
      <c r="FY47" s="229">
        <v>16.952380952380953</v>
      </c>
      <c r="FZ47" s="229"/>
      <c r="GA47" s="133">
        <v>35.1</v>
      </c>
      <c r="GB47" s="129">
        <v>17.533333333333335</v>
      </c>
      <c r="GC47" s="238" t="s">
        <v>639</v>
      </c>
      <c r="GD47" s="238" t="s">
        <v>640</v>
      </c>
      <c r="GE47" s="238" t="s">
        <v>641</v>
      </c>
      <c r="GF47" s="238" t="s">
        <v>642</v>
      </c>
      <c r="GG47" s="238" t="s">
        <v>643</v>
      </c>
      <c r="GH47" s="133">
        <v>1</v>
      </c>
      <c r="GI47" s="133">
        <v>1</v>
      </c>
      <c r="GJ47" s="133">
        <v>3</v>
      </c>
      <c r="GK47" s="133">
        <v>1</v>
      </c>
      <c r="GL47" s="231">
        <v>40</v>
      </c>
      <c r="GM47" s="133">
        <v>1</v>
      </c>
      <c r="GN47" s="133">
        <v>0</v>
      </c>
      <c r="GO47" s="133"/>
      <c r="GP47" s="133">
        <v>0</v>
      </c>
      <c r="GQ47" s="61">
        <v>218.05</v>
      </c>
      <c r="GR47" s="106">
        <v>125.70293486877632</v>
      </c>
      <c r="GS47" s="111">
        <v>0.43518518518518512</v>
      </c>
      <c r="GT47" s="61">
        <v>0</v>
      </c>
      <c r="GU47" s="111">
        <v>1.5</v>
      </c>
      <c r="GV47" s="62">
        <v>1</v>
      </c>
      <c r="GW47" s="106">
        <v>9.1999999999999993</v>
      </c>
      <c r="GX47" s="61">
        <v>1</v>
      </c>
      <c r="GY47" s="106">
        <v>11.5</v>
      </c>
      <c r="GZ47" s="61">
        <v>1</v>
      </c>
      <c r="HA47" s="745">
        <v>55</v>
      </c>
      <c r="HB47" s="133">
        <v>23</v>
      </c>
      <c r="HC47" s="133">
        <v>0.39</v>
      </c>
      <c r="HD47" s="269">
        <v>0</v>
      </c>
      <c r="HE47" s="236"/>
      <c r="HF47" s="236"/>
      <c r="HG47" s="270"/>
      <c r="HH47" s="273"/>
      <c r="HI47" s="270"/>
      <c r="HJ47" s="273"/>
      <c r="HK47" s="270"/>
      <c r="HL47" s="273"/>
      <c r="HM47" s="270"/>
      <c r="HN47" s="236"/>
      <c r="HO47" s="271"/>
      <c r="HP47" s="271"/>
      <c r="HQ47" s="273"/>
      <c r="HR47" s="270"/>
      <c r="HS47" s="273"/>
      <c r="HT47" s="270"/>
      <c r="HU47" s="273"/>
      <c r="HV47" s="270"/>
      <c r="HW47" s="273"/>
      <c r="HX47" s="144"/>
      <c r="HY47" s="237"/>
      <c r="HZ47" s="238"/>
      <c r="IA47" s="237"/>
      <c r="IB47" s="237"/>
      <c r="IC47" s="237"/>
      <c r="ID47" s="237"/>
      <c r="IE47" s="237"/>
      <c r="IF47" s="237"/>
      <c r="IG47" s="237"/>
      <c r="IH47" s="103"/>
      <c r="II47" s="61"/>
      <c r="IJ47" s="61"/>
      <c r="IK47" s="61"/>
      <c r="IL47" s="61"/>
      <c r="IM47" s="61"/>
      <c r="IN47" s="61"/>
      <c r="IO47" s="61"/>
      <c r="IP47" s="61"/>
      <c r="IQ47" s="106"/>
      <c r="IR47" s="61"/>
      <c r="IS47" s="61"/>
      <c r="IT47" s="61"/>
      <c r="IU47" s="61"/>
      <c r="IV47" s="61"/>
      <c r="IW47" s="61"/>
      <c r="IX47" s="61"/>
      <c r="IY47" s="61"/>
      <c r="IZ47" s="106"/>
      <c r="JA47" s="61"/>
      <c r="JB47" s="240"/>
      <c r="JC47" s="241"/>
      <c r="JD47" s="90">
        <v>0</v>
      </c>
      <c r="JE47" s="260"/>
      <c r="JF47" s="261"/>
      <c r="JG47" s="261"/>
      <c r="JH47" s="90"/>
      <c r="JI47" s="90"/>
      <c r="JJ47" s="90"/>
      <c r="JK47" s="90"/>
      <c r="JL47" s="61"/>
      <c r="JM47" s="283"/>
      <c r="JN47" s="198">
        <v>47</v>
      </c>
      <c r="JO47" s="244">
        <v>42194</v>
      </c>
      <c r="JP47" s="69">
        <v>43430</v>
      </c>
      <c r="JQ47" s="201">
        <v>0</v>
      </c>
      <c r="JR47" s="69">
        <v>43430</v>
      </c>
      <c r="JS47" s="245">
        <v>40</v>
      </c>
      <c r="JT47" s="243">
        <v>0</v>
      </c>
      <c r="JU47" s="69">
        <v>43430</v>
      </c>
      <c r="JV47" s="245">
        <v>40</v>
      </c>
      <c r="JW47" s="243">
        <v>0</v>
      </c>
      <c r="JX47" s="246">
        <v>43430</v>
      </c>
      <c r="JY47" s="245">
        <v>40</v>
      </c>
      <c r="JZ47" s="245">
        <v>40</v>
      </c>
      <c r="KA47" s="245">
        <v>1236</v>
      </c>
      <c r="KB47" s="247"/>
      <c r="KC47" s="245"/>
      <c r="KD47" s="248"/>
      <c r="KE47" s="63">
        <v>1</v>
      </c>
      <c r="KF47" s="249">
        <v>1</v>
      </c>
      <c r="KG47" s="249" t="s">
        <v>421</v>
      </c>
      <c r="KH47" s="272">
        <v>141.02333333333334</v>
      </c>
      <c r="KI47" s="272">
        <v>61.193333333333335</v>
      </c>
      <c r="KJ47" s="272">
        <v>54.806666666666672</v>
      </c>
      <c r="KK47" s="272">
        <v>-15.603333333333333</v>
      </c>
      <c r="KL47" s="272">
        <v>-12.943333333333333</v>
      </c>
      <c r="KM47" s="272">
        <v>74.44</v>
      </c>
      <c r="KN47" s="272">
        <v>38.133333333333333</v>
      </c>
      <c r="KO47" s="272">
        <v>5.8999999999999995</v>
      </c>
      <c r="KP47" s="250"/>
      <c r="KQ47" s="250">
        <v>1</v>
      </c>
      <c r="KR47" s="92"/>
      <c r="KS47" s="93">
        <v>0.43518518518518512</v>
      </c>
      <c r="KT47" s="264"/>
      <c r="KU47" s="265"/>
      <c r="KV47" s="264"/>
      <c r="KW47" s="265"/>
      <c r="KX47" s="265"/>
      <c r="KY47" s="265"/>
      <c r="KZ47" s="265"/>
      <c r="LA47" s="265"/>
      <c r="LB47" s="265"/>
      <c r="LC47" s="265"/>
      <c r="LD47" s="265"/>
      <c r="LE47" s="265"/>
      <c r="LF47" s="118">
        <v>42194</v>
      </c>
      <c r="LG47" s="454">
        <v>1</v>
      </c>
      <c r="LH47" s="454"/>
      <c r="LI47" s="455"/>
      <c r="LJ47" s="455"/>
      <c r="LK47" s="455"/>
      <c r="LL47" s="455"/>
      <c r="LM47" s="455"/>
      <c r="LN47" s="455"/>
      <c r="LO47" s="455"/>
      <c r="LP47" s="455"/>
      <c r="LQ47" s="455"/>
      <c r="LR47" s="455"/>
      <c r="LS47" s="455"/>
      <c r="LT47" s="455"/>
      <c r="LU47" s="500">
        <v>48.013333333333343</v>
      </c>
      <c r="LV47" s="693">
        <v>-20.056666666666668</v>
      </c>
      <c r="LW47" s="500">
        <v>0</v>
      </c>
      <c r="LX47" s="500">
        <v>0</v>
      </c>
      <c r="LY47" s="500">
        <v>0</v>
      </c>
      <c r="LZ47" s="500">
        <v>0</v>
      </c>
      <c r="MA47" s="690"/>
      <c r="MB47" s="454"/>
      <c r="MD47" s="253">
        <v>52</v>
      </c>
      <c r="ME47" s="274"/>
      <c r="MF47" s="581">
        <v>47</v>
      </c>
      <c r="MG47" s="135">
        <v>42193</v>
      </c>
      <c r="MJ47" s="584">
        <v>45.5092</v>
      </c>
      <c r="MR47" s="135"/>
      <c r="MS47" s="585"/>
      <c r="MT47" s="585"/>
      <c r="MU47" s="133">
        <v>0</v>
      </c>
      <c r="MV47" s="585"/>
      <c r="MW47" s="585"/>
      <c r="MX47" s="585"/>
      <c r="MY47" s="585"/>
      <c r="MZ47" s="585"/>
      <c r="NA47" s="238">
        <v>1507</v>
      </c>
      <c r="NB47" s="133">
        <v>52</v>
      </c>
      <c r="NC47" s="238">
        <v>7</v>
      </c>
      <c r="NE47" s="876" t="s">
        <v>64</v>
      </c>
      <c r="NF47" s="877" t="s">
        <v>64</v>
      </c>
      <c r="NG47" s="877" t="s">
        <v>64</v>
      </c>
      <c r="NH47" s="877" t="s">
        <v>64</v>
      </c>
      <c r="NI47" s="877" t="s">
        <v>64</v>
      </c>
      <c r="NJ47" s="877" t="s">
        <v>64</v>
      </c>
      <c r="NK47" s="877" t="s">
        <v>64</v>
      </c>
      <c r="NL47" s="877" t="s">
        <v>64</v>
      </c>
      <c r="NM47" s="877" t="s">
        <v>64</v>
      </c>
      <c r="NN47" s="877" t="s">
        <v>64</v>
      </c>
      <c r="NO47" s="877" t="s">
        <v>64</v>
      </c>
      <c r="NP47" s="877" t="s">
        <v>64</v>
      </c>
      <c r="NQ47" s="877" t="s">
        <v>64</v>
      </c>
      <c r="NR47" s="877" t="s">
        <v>64</v>
      </c>
      <c r="NS47" s="877" t="s">
        <v>64</v>
      </c>
      <c r="NT47" s="877" t="s">
        <v>64</v>
      </c>
      <c r="NU47" s="877" t="s">
        <v>64</v>
      </c>
      <c r="NV47" s="877" t="s">
        <v>64</v>
      </c>
      <c r="NW47" s="877" t="s">
        <v>64</v>
      </c>
      <c r="NX47" s="877" t="s">
        <v>64</v>
      </c>
      <c r="NY47" s="877" t="s">
        <v>64</v>
      </c>
      <c r="NZ47" s="877" t="s">
        <v>64</v>
      </c>
      <c r="OA47" s="877" t="s">
        <v>64</v>
      </c>
      <c r="OB47" s="877" t="s">
        <v>64</v>
      </c>
      <c r="OC47" s="877" t="s">
        <v>64</v>
      </c>
      <c r="OD47" s="877" t="s">
        <v>64</v>
      </c>
      <c r="OE47" s="877" t="s">
        <v>64</v>
      </c>
      <c r="OF47" s="877" t="s">
        <v>64</v>
      </c>
      <c r="OG47" s="877" t="s">
        <v>64</v>
      </c>
      <c r="OH47" s="877" t="s">
        <v>64</v>
      </c>
      <c r="OI47" s="877" t="s">
        <v>64</v>
      </c>
      <c r="OJ47" s="877" t="s">
        <v>64</v>
      </c>
      <c r="OK47" s="877" t="s">
        <v>64</v>
      </c>
      <c r="OL47" s="877" t="s">
        <v>64</v>
      </c>
      <c r="OM47" s="877" t="s">
        <v>64</v>
      </c>
    </row>
    <row r="48" spans="1:403" s="221" customFormat="1" x14ac:dyDescent="0.25">
      <c r="A48" s="455">
        <v>47</v>
      </c>
      <c r="B48" s="221">
        <v>0</v>
      </c>
      <c r="C48" s="221">
        <v>0</v>
      </c>
      <c r="D48" s="206">
        <v>2</v>
      </c>
      <c r="E48" s="267">
        <v>48</v>
      </c>
      <c r="F48" s="896">
        <v>48</v>
      </c>
      <c r="G48" s="61">
        <v>48</v>
      </c>
      <c r="H48" s="898"/>
      <c r="I48" s="167" t="s">
        <v>644</v>
      </c>
      <c r="J48" s="641" t="s">
        <v>645</v>
      </c>
      <c r="K48" s="319">
        <v>9378</v>
      </c>
      <c r="L48" s="256">
        <v>89</v>
      </c>
      <c r="M48" s="342">
        <v>58</v>
      </c>
      <c r="N48" s="342">
        <v>146</v>
      </c>
      <c r="O48" s="342">
        <v>27.209607806342657</v>
      </c>
      <c r="P48" s="210">
        <v>1.4961634509471915</v>
      </c>
      <c r="Q48" s="208">
        <v>1</v>
      </c>
      <c r="R48" s="61">
        <v>120</v>
      </c>
      <c r="S48" s="61">
        <v>70</v>
      </c>
      <c r="T48" s="61">
        <v>0</v>
      </c>
      <c r="U48" s="62">
        <v>2</v>
      </c>
      <c r="V48" s="325">
        <v>0</v>
      </c>
      <c r="W48" s="325"/>
      <c r="X48" s="325">
        <v>1</v>
      </c>
      <c r="Y48" s="115">
        <v>0</v>
      </c>
      <c r="Z48" s="325">
        <v>0</v>
      </c>
      <c r="AA48" s="325">
        <v>0</v>
      </c>
      <c r="AB48" s="329">
        <v>0</v>
      </c>
      <c r="AC48" s="328">
        <v>0</v>
      </c>
      <c r="AD48" s="61"/>
      <c r="AE48" s="61"/>
      <c r="AF48" s="61"/>
      <c r="AG48" s="592">
        <v>93</v>
      </c>
      <c r="AH48" s="602">
        <v>0.9</v>
      </c>
      <c r="AI48" s="603">
        <v>59</v>
      </c>
      <c r="AJ48" s="603">
        <v>0</v>
      </c>
      <c r="AK48" s="602">
        <v>12.3</v>
      </c>
      <c r="AL48" s="603">
        <v>36</v>
      </c>
      <c r="AM48" s="603"/>
      <c r="AN48" s="605">
        <v>432.4</v>
      </c>
      <c r="AO48" s="214">
        <v>6.069351085765053</v>
      </c>
      <c r="AP48" s="212">
        <v>191</v>
      </c>
      <c r="AQ48" s="212">
        <v>99</v>
      </c>
      <c r="AR48" s="212">
        <v>80</v>
      </c>
      <c r="AS48" s="212">
        <v>62</v>
      </c>
      <c r="AT48" s="215">
        <v>1.57</v>
      </c>
      <c r="AU48" s="212">
        <v>74</v>
      </c>
      <c r="AV48" s="556">
        <v>42150</v>
      </c>
      <c r="AW48" s="557">
        <v>42150</v>
      </c>
      <c r="AX48" s="211">
        <v>0.9</v>
      </c>
      <c r="AY48" s="211">
        <v>44</v>
      </c>
      <c r="AZ48" s="211">
        <v>6.4</v>
      </c>
      <c r="BA48" s="602">
        <v>137</v>
      </c>
      <c r="BB48" s="558">
        <v>42150</v>
      </c>
      <c r="BC48" s="65">
        <v>39.659999999999997</v>
      </c>
      <c r="BD48" s="217">
        <v>359</v>
      </c>
      <c r="BE48" s="66">
        <v>39.659999999999997</v>
      </c>
      <c r="BF48" s="218">
        <v>149.38170647449067</v>
      </c>
      <c r="BG48" s="66">
        <v>100.3</v>
      </c>
      <c r="BH48" s="68">
        <v>1.5983527098692838</v>
      </c>
      <c r="BI48" s="219">
        <v>1.5983527098692838</v>
      </c>
      <c r="BJ48" s="219">
        <v>2.1742974163305946</v>
      </c>
      <c r="BK48" s="219">
        <v>2.0013009330204179</v>
      </c>
      <c r="BL48" s="66">
        <v>2.4500000000000002</v>
      </c>
      <c r="BM48" s="66">
        <v>0.96</v>
      </c>
      <c r="BN48" s="66">
        <v>65</v>
      </c>
      <c r="BO48" s="66">
        <v>1.2</v>
      </c>
      <c r="BP48" s="571">
        <v>298.60000000000002</v>
      </c>
      <c r="BQ48" s="66">
        <v>43</v>
      </c>
      <c r="BR48" s="66">
        <v>87</v>
      </c>
      <c r="BS48" s="66">
        <v>12</v>
      </c>
      <c r="BT48" s="66">
        <v>11</v>
      </c>
      <c r="BU48" s="69">
        <v>42173</v>
      </c>
      <c r="BV48" s="61" t="s">
        <v>458</v>
      </c>
      <c r="BW48" s="61">
        <v>0</v>
      </c>
      <c r="BX48" s="61"/>
      <c r="BY48" s="61"/>
      <c r="BZ48" s="61">
        <v>0</v>
      </c>
      <c r="CA48" s="61"/>
      <c r="CB48" s="61">
        <v>0</v>
      </c>
      <c r="CC48" s="61"/>
      <c r="CD48" s="208">
        <v>0</v>
      </c>
      <c r="CE48" s="220">
        <v>0</v>
      </c>
      <c r="CF48" s="220">
        <v>0</v>
      </c>
      <c r="CG48" s="220">
        <v>0</v>
      </c>
      <c r="CH48" s="220">
        <v>0</v>
      </c>
      <c r="CI48" s="220">
        <v>0</v>
      </c>
      <c r="CJ48" s="220">
        <v>1</v>
      </c>
      <c r="CK48" s="114">
        <v>1</v>
      </c>
      <c r="CL48" s="114">
        <v>0</v>
      </c>
      <c r="CM48" s="114">
        <v>0</v>
      </c>
      <c r="CN48" s="114">
        <v>1</v>
      </c>
      <c r="CO48" s="114">
        <v>1</v>
      </c>
      <c r="CP48" s="114">
        <v>0</v>
      </c>
      <c r="CQ48" s="326">
        <v>1</v>
      </c>
      <c r="CR48" s="326">
        <v>1</v>
      </c>
      <c r="CS48" s="326">
        <v>0</v>
      </c>
      <c r="CT48" s="326">
        <v>0</v>
      </c>
      <c r="CU48" s="326">
        <v>0</v>
      </c>
      <c r="CV48" s="326"/>
      <c r="CW48" s="299"/>
      <c r="CX48" s="299"/>
      <c r="CY48" s="299"/>
      <c r="CZ48" s="299"/>
      <c r="DF48" s="61">
        <v>0</v>
      </c>
      <c r="DG48" s="90">
        <v>0</v>
      </c>
      <c r="DH48" s="61"/>
      <c r="DI48" s="61"/>
      <c r="DJ48" s="61"/>
      <c r="DK48" s="90">
        <v>1</v>
      </c>
      <c r="DL48" s="90">
        <v>0</v>
      </c>
      <c r="DM48" s="90"/>
      <c r="DN48" s="61"/>
      <c r="DO48" s="61">
        <v>1</v>
      </c>
      <c r="DP48" s="208">
        <v>0</v>
      </c>
      <c r="DQ48" s="208">
        <v>0</v>
      </c>
      <c r="DR48" s="208">
        <v>0</v>
      </c>
      <c r="DS48" s="208">
        <v>2</v>
      </c>
      <c r="DT48" s="212">
        <v>1</v>
      </c>
      <c r="DU48" s="208">
        <v>2</v>
      </c>
      <c r="DV48" s="208">
        <v>0</v>
      </c>
      <c r="DW48" s="208">
        <v>0</v>
      </c>
      <c r="DX48" s="208">
        <v>0</v>
      </c>
      <c r="DY48" s="208">
        <v>0</v>
      </c>
      <c r="DZ48" s="206">
        <v>0</v>
      </c>
      <c r="EC48" s="223">
        <v>0</v>
      </c>
      <c r="ED48" s="223"/>
      <c r="EE48" s="223"/>
      <c r="EF48" s="223"/>
      <c r="EH48" s="266">
        <v>42150</v>
      </c>
      <c r="EI48" s="133">
        <v>0.91</v>
      </c>
      <c r="EJ48" s="225">
        <v>101</v>
      </c>
      <c r="EK48" s="225">
        <v>67</v>
      </c>
      <c r="EL48" s="225">
        <v>102</v>
      </c>
      <c r="EM48" s="225">
        <v>95</v>
      </c>
      <c r="EN48" s="225">
        <v>58</v>
      </c>
      <c r="EO48" s="133" t="s">
        <v>482</v>
      </c>
      <c r="EP48" s="267">
        <v>48</v>
      </c>
      <c r="EQ48" s="135">
        <v>42150</v>
      </c>
      <c r="ER48" s="136" t="s">
        <v>383</v>
      </c>
      <c r="ES48" s="61">
        <v>120</v>
      </c>
      <c r="ET48" s="61">
        <v>70</v>
      </c>
      <c r="EU48" s="61">
        <v>70</v>
      </c>
      <c r="EV48" s="61">
        <v>0</v>
      </c>
      <c r="EW48" s="61"/>
      <c r="EX48" s="61">
        <v>9</v>
      </c>
      <c r="EY48" s="61">
        <v>6.5</v>
      </c>
      <c r="EZ48" s="61">
        <v>46</v>
      </c>
      <c r="FA48" s="61">
        <v>30</v>
      </c>
      <c r="FB48" s="61">
        <v>15</v>
      </c>
      <c r="FC48" s="61">
        <v>21</v>
      </c>
      <c r="FD48" s="61">
        <v>37</v>
      </c>
      <c r="FE48" s="61">
        <v>21</v>
      </c>
      <c r="FF48" s="61">
        <v>32</v>
      </c>
      <c r="FG48" s="61">
        <v>90</v>
      </c>
      <c r="FH48" s="61">
        <v>370</v>
      </c>
      <c r="FI48" s="91">
        <v>110</v>
      </c>
      <c r="FJ48" s="91">
        <v>370</v>
      </c>
      <c r="FK48" s="227">
        <v>71.25</v>
      </c>
      <c r="FL48" s="227">
        <v>47.621802253552602</v>
      </c>
      <c r="FM48" s="228">
        <v>76.300000000000011</v>
      </c>
      <c r="FN48" s="228">
        <v>30.900000000000002</v>
      </c>
      <c r="FO48" s="228">
        <v>50.997101922050021</v>
      </c>
      <c r="FP48" s="228">
        <v>20.652823714172285</v>
      </c>
      <c r="FQ48" s="228">
        <v>59.501965923984265</v>
      </c>
      <c r="FR48" s="228"/>
      <c r="FS48" s="193">
        <v>0</v>
      </c>
      <c r="FT48" s="230">
        <v>57</v>
      </c>
      <c r="FU48" s="230">
        <v>61.5</v>
      </c>
      <c r="FV48" s="230">
        <v>176.66666666666666</v>
      </c>
      <c r="FW48" s="229">
        <v>4.5999999999999996</v>
      </c>
      <c r="FX48" s="229">
        <v>7</v>
      </c>
      <c r="FY48" s="229">
        <v>12.391304347826088</v>
      </c>
      <c r="FZ48" s="229">
        <v>0.92682926829268297</v>
      </c>
      <c r="GA48" s="133">
        <v>35.6</v>
      </c>
      <c r="GB48" s="129">
        <v>13.566666666666668</v>
      </c>
      <c r="GC48" s="238" t="s">
        <v>646</v>
      </c>
      <c r="GD48" s="238" t="s">
        <v>647</v>
      </c>
      <c r="GE48" s="238" t="s">
        <v>648</v>
      </c>
      <c r="GF48" s="238" t="s">
        <v>649</v>
      </c>
      <c r="GG48" s="238" t="s">
        <v>650</v>
      </c>
      <c r="GH48" s="133">
        <v>0</v>
      </c>
      <c r="GI48" s="133">
        <v>1</v>
      </c>
      <c r="GJ48" s="133">
        <v>1</v>
      </c>
      <c r="GK48" s="133">
        <v>1</v>
      </c>
      <c r="GL48" s="231">
        <v>13</v>
      </c>
      <c r="GM48" s="133">
        <v>0</v>
      </c>
      <c r="GN48" s="133">
        <v>0</v>
      </c>
      <c r="GO48" s="133">
        <v>0</v>
      </c>
      <c r="GP48" s="133">
        <v>0</v>
      </c>
      <c r="GQ48" s="61">
        <v>46.8</v>
      </c>
      <c r="GR48" s="106">
        <v>31.280004848649284</v>
      </c>
      <c r="GS48" s="111">
        <v>0.5</v>
      </c>
      <c r="GT48" s="61">
        <v>0</v>
      </c>
      <c r="GU48" s="111">
        <v>0.55172413793103448</v>
      </c>
      <c r="GV48" s="62">
        <v>1</v>
      </c>
      <c r="GW48" s="106">
        <v>9.6999999999999993</v>
      </c>
      <c r="GX48" s="61">
        <v>0</v>
      </c>
      <c r="GY48" s="106">
        <v>19</v>
      </c>
      <c r="GZ48" s="61">
        <v>0</v>
      </c>
      <c r="HA48" s="745">
        <v>28</v>
      </c>
      <c r="HB48" s="133">
        <v>23</v>
      </c>
      <c r="HC48" s="133">
        <v>0.68</v>
      </c>
      <c r="HD48" s="144">
        <v>1</v>
      </c>
      <c r="HE48" s="236">
        <v>83</v>
      </c>
      <c r="HF48" s="236">
        <v>88</v>
      </c>
      <c r="HG48" s="270">
        <v>58.817103134212331</v>
      </c>
      <c r="HH48" s="273">
        <v>94.909890000000004</v>
      </c>
      <c r="HI48" s="270">
        <v>63.435508961213046</v>
      </c>
      <c r="HJ48" s="273">
        <v>35.592720999999997</v>
      </c>
      <c r="HK48" s="270">
        <v>23.789326612320966</v>
      </c>
      <c r="HL48" s="273">
        <v>59.317169999999997</v>
      </c>
      <c r="HM48" s="270">
        <v>39.64618301726825</v>
      </c>
      <c r="HN48" s="236">
        <v>62.498407</v>
      </c>
      <c r="HO48" s="270">
        <v>5.2792279999999998</v>
      </c>
      <c r="HP48" s="270">
        <v>3.386574</v>
      </c>
      <c r="HQ48" s="273">
        <v>87.431168</v>
      </c>
      <c r="HR48" s="270">
        <v>58.436909379552787</v>
      </c>
      <c r="HS48" s="273">
        <v>34.650153000000003</v>
      </c>
      <c r="HT48" s="270">
        <v>23.159336620650421</v>
      </c>
      <c r="HU48" s="273">
        <v>52.781014999999996</v>
      </c>
      <c r="HV48" s="270">
        <v>35.277572758902366</v>
      </c>
      <c r="HW48" s="273">
        <v>60.368648999999998</v>
      </c>
      <c r="HX48" s="144">
        <v>0</v>
      </c>
      <c r="HY48" s="237">
        <v>0.92719525857631901</v>
      </c>
      <c r="HZ48" s="238">
        <v>33.1</v>
      </c>
      <c r="IA48" s="237">
        <v>6.1</v>
      </c>
      <c r="IB48" s="237">
        <v>25.3</v>
      </c>
      <c r="IC48" s="237">
        <v>6.8</v>
      </c>
      <c r="ID48" s="237">
        <v>19.100000000000001</v>
      </c>
      <c r="IE48" s="237">
        <v>5.3</v>
      </c>
      <c r="IF48" s="237">
        <v>114.95213989071037</v>
      </c>
      <c r="IG48" s="237">
        <v>76.831271221026313</v>
      </c>
      <c r="IH48" s="133"/>
      <c r="II48" s="161">
        <v>0.36</v>
      </c>
      <c r="IJ48" s="61">
        <v>1264</v>
      </c>
      <c r="IK48" s="61">
        <v>1262</v>
      </c>
      <c r="IL48" s="61">
        <v>1039</v>
      </c>
      <c r="IM48" s="61">
        <v>1123</v>
      </c>
      <c r="IN48" s="61">
        <v>1175</v>
      </c>
      <c r="IO48" s="61">
        <v>1264</v>
      </c>
      <c r="IP48" s="61"/>
      <c r="IQ48" s="106">
        <v>1187.8333333333333</v>
      </c>
      <c r="IR48" s="61">
        <v>1825</v>
      </c>
      <c r="IS48" s="61">
        <v>383</v>
      </c>
      <c r="IT48" s="61">
        <v>344</v>
      </c>
      <c r="IU48" s="61"/>
      <c r="IV48" s="61">
        <v>366</v>
      </c>
      <c r="IW48" s="61">
        <v>375</v>
      </c>
      <c r="IX48" s="61">
        <v>390</v>
      </c>
      <c r="IY48" s="61"/>
      <c r="IZ48" s="106">
        <v>371.6</v>
      </c>
      <c r="JA48" s="61">
        <v>218</v>
      </c>
      <c r="JB48" s="240">
        <v>29.29992929896817</v>
      </c>
      <c r="JC48" s="241">
        <v>0</v>
      </c>
      <c r="JD48" s="90">
        <v>1</v>
      </c>
      <c r="JE48" s="320">
        <v>0</v>
      </c>
      <c r="JF48" s="280">
        <v>0</v>
      </c>
      <c r="JG48" s="280"/>
      <c r="JH48" s="90">
        <v>0</v>
      </c>
      <c r="JI48" s="90">
        <v>0</v>
      </c>
      <c r="JJ48" s="90">
        <v>0</v>
      </c>
      <c r="JK48" s="90"/>
      <c r="JL48" s="61"/>
      <c r="JM48" s="283"/>
      <c r="JN48" s="198">
        <v>48</v>
      </c>
      <c r="JO48" s="244">
        <v>42150</v>
      </c>
      <c r="JP48" s="69">
        <v>43507</v>
      </c>
      <c r="JQ48" s="201">
        <v>0</v>
      </c>
      <c r="JR48" s="69">
        <v>43507</v>
      </c>
      <c r="JS48" s="245">
        <v>44</v>
      </c>
      <c r="JT48" s="243">
        <v>1</v>
      </c>
      <c r="JU48" s="69">
        <v>42900</v>
      </c>
      <c r="JV48" s="245">
        <v>24</v>
      </c>
      <c r="JW48" s="243">
        <v>1</v>
      </c>
      <c r="JX48" s="246">
        <v>42900</v>
      </c>
      <c r="JY48" s="245">
        <v>24</v>
      </c>
      <c r="JZ48" s="245">
        <v>44</v>
      </c>
      <c r="KA48" s="245">
        <v>1357</v>
      </c>
      <c r="KB48" s="247"/>
      <c r="KC48" s="245"/>
      <c r="KD48" s="248"/>
      <c r="KE48" s="63">
        <v>0</v>
      </c>
      <c r="KF48" s="263">
        <v>1</v>
      </c>
      <c r="KG48" s="263" t="s">
        <v>390</v>
      </c>
      <c r="KH48" s="250">
        <v>85</v>
      </c>
      <c r="KI48" s="250">
        <v>38.799999999999997</v>
      </c>
      <c r="KJ48" s="250">
        <v>54.4</v>
      </c>
      <c r="KK48" s="251">
        <v>-17.7</v>
      </c>
      <c r="KL48" s="250">
        <v>-13.9</v>
      </c>
      <c r="KM48" s="250">
        <v>64.09</v>
      </c>
      <c r="KN48" s="250">
        <v>25.3</v>
      </c>
      <c r="KO48" s="250">
        <v>5.3</v>
      </c>
      <c r="KP48" s="250"/>
      <c r="KQ48" s="250">
        <v>0</v>
      </c>
      <c r="KR48" s="92"/>
      <c r="KS48" s="93">
        <v>0.5</v>
      </c>
      <c r="KT48" s="264">
        <v>45</v>
      </c>
      <c r="KU48" s="265">
        <v>50.04</v>
      </c>
      <c r="KV48" s="264">
        <v>-27.58</v>
      </c>
      <c r="KW48" s="265">
        <v>-32.799999999999997</v>
      </c>
      <c r="KX48" s="265">
        <v>-32.799999999999997</v>
      </c>
      <c r="KY48" s="265">
        <v>361</v>
      </c>
      <c r="KZ48" s="265">
        <v>-19.3</v>
      </c>
      <c r="LA48" s="265">
        <v>-18.899999999999999</v>
      </c>
      <c r="LB48" s="265">
        <v>341</v>
      </c>
      <c r="LC48" s="265">
        <v>-25.8</v>
      </c>
      <c r="LD48" s="265">
        <v>-25.8</v>
      </c>
      <c r="LE48" s="265">
        <v>361</v>
      </c>
      <c r="LF48" s="118">
        <v>42150</v>
      </c>
      <c r="LG48" s="454">
        <v>0</v>
      </c>
      <c r="LH48" s="454"/>
      <c r="LI48" s="455">
        <v>45</v>
      </c>
      <c r="LJ48" s="455">
        <v>56.06</v>
      </c>
      <c r="LK48" s="455">
        <v>-31.3</v>
      </c>
      <c r="LL48" s="455">
        <v>-37.1</v>
      </c>
      <c r="LM48" s="455">
        <v>-36.799999999999997</v>
      </c>
      <c r="LN48" s="455">
        <v>361</v>
      </c>
      <c r="LO48" s="455">
        <v>-26.4</v>
      </c>
      <c r="LP48" s="455">
        <v>-21.2</v>
      </c>
      <c r="LQ48" s="455">
        <v>481</v>
      </c>
      <c r="LR48" s="455">
        <v>-29.9</v>
      </c>
      <c r="LS48" s="455">
        <v>-29</v>
      </c>
      <c r="LT48" s="455">
        <v>381</v>
      </c>
      <c r="LU48" s="500">
        <v>53.6</v>
      </c>
      <c r="LV48" s="693">
        <v>-31.41</v>
      </c>
      <c r="LW48" s="500">
        <v>-20.8</v>
      </c>
      <c r="LX48" s="500">
        <v>2</v>
      </c>
      <c r="LY48" s="500">
        <v>-14.2</v>
      </c>
      <c r="LZ48" s="500">
        <v>3</v>
      </c>
      <c r="MA48" s="690">
        <v>60.368648999999998</v>
      </c>
      <c r="MB48" s="455"/>
      <c r="MD48" s="253"/>
      <c r="ME48" s="274"/>
      <c r="MF48" s="581">
        <v>48</v>
      </c>
      <c r="MG48" s="135">
        <v>42150</v>
      </c>
      <c r="MJ48" s="584">
        <v>29.480499999999999</v>
      </c>
      <c r="MR48" s="135"/>
      <c r="MS48" s="585"/>
      <c r="MT48" s="585"/>
      <c r="MU48" s="133">
        <v>0</v>
      </c>
      <c r="MV48" s="585"/>
      <c r="MW48" s="585"/>
      <c r="MX48" s="585"/>
      <c r="MY48" s="585"/>
      <c r="MZ48" s="585"/>
      <c r="NA48" s="238">
        <v>432.4</v>
      </c>
      <c r="NB48" s="585"/>
      <c r="NC48" s="238">
        <v>6</v>
      </c>
      <c r="NE48" s="876" t="s">
        <v>64</v>
      </c>
      <c r="NF48" s="877" t="s">
        <v>64</v>
      </c>
      <c r="NG48" s="877" t="s">
        <v>64</v>
      </c>
      <c r="NH48" s="877" t="s">
        <v>64</v>
      </c>
      <c r="NI48" s="877" t="s">
        <v>64</v>
      </c>
      <c r="NJ48" s="877" t="s">
        <v>64</v>
      </c>
      <c r="NK48" s="877" t="s">
        <v>64</v>
      </c>
      <c r="NL48" s="877" t="s">
        <v>64</v>
      </c>
      <c r="NM48" s="877" t="s">
        <v>64</v>
      </c>
      <c r="NN48" s="877" t="s">
        <v>64</v>
      </c>
      <c r="NO48" s="877" t="s">
        <v>64</v>
      </c>
      <c r="NP48" s="877" t="s">
        <v>64</v>
      </c>
      <c r="NQ48" s="877" t="s">
        <v>64</v>
      </c>
      <c r="NR48" s="877" t="s">
        <v>64</v>
      </c>
      <c r="NS48" s="877" t="s">
        <v>64</v>
      </c>
      <c r="NT48" s="877" t="s">
        <v>64</v>
      </c>
      <c r="NU48" s="877" t="s">
        <v>64</v>
      </c>
      <c r="NV48" s="877" t="s">
        <v>64</v>
      </c>
      <c r="NW48" s="877" t="s">
        <v>64</v>
      </c>
      <c r="NX48" s="877" t="s">
        <v>64</v>
      </c>
      <c r="NY48" s="877" t="s">
        <v>64</v>
      </c>
      <c r="NZ48" s="877" t="s">
        <v>64</v>
      </c>
      <c r="OA48" s="877" t="s">
        <v>64</v>
      </c>
      <c r="OB48" s="877" t="s">
        <v>64</v>
      </c>
      <c r="OC48" s="877" t="s">
        <v>64</v>
      </c>
      <c r="OD48" s="877" t="s">
        <v>64</v>
      </c>
      <c r="OE48" s="877" t="s">
        <v>64</v>
      </c>
      <c r="OF48" s="877" t="s">
        <v>64</v>
      </c>
      <c r="OG48" s="877" t="s">
        <v>64</v>
      </c>
      <c r="OH48" s="877" t="s">
        <v>64</v>
      </c>
      <c r="OI48" s="877" t="s">
        <v>64</v>
      </c>
      <c r="OJ48" s="877" t="s">
        <v>64</v>
      </c>
      <c r="OK48" s="877" t="s">
        <v>64</v>
      </c>
      <c r="OL48" s="877" t="s">
        <v>64</v>
      </c>
      <c r="OM48" s="877" t="s">
        <v>64</v>
      </c>
    </row>
    <row r="49" spans="1:403" s="221" customFormat="1" ht="16.5" customHeight="1" x14ac:dyDescent="0.25">
      <c r="A49" s="455">
        <v>48</v>
      </c>
      <c r="B49" s="221">
        <v>0</v>
      </c>
      <c r="C49" s="221">
        <v>0</v>
      </c>
      <c r="D49" s="206">
        <v>2</v>
      </c>
      <c r="E49" s="267">
        <v>49</v>
      </c>
      <c r="F49" s="896">
        <v>49</v>
      </c>
      <c r="G49" s="61">
        <v>49</v>
      </c>
      <c r="H49" s="898"/>
      <c r="I49" s="232" t="s">
        <v>561</v>
      </c>
      <c r="J49" s="641" t="s">
        <v>651</v>
      </c>
      <c r="K49" s="319">
        <v>14345</v>
      </c>
      <c r="L49" s="256">
        <v>76</v>
      </c>
      <c r="M49" s="342">
        <v>79</v>
      </c>
      <c r="N49" s="342">
        <v>155</v>
      </c>
      <c r="O49" s="342">
        <v>32.882414151925076</v>
      </c>
      <c r="P49" s="210">
        <v>1.781756363857294</v>
      </c>
      <c r="Q49" s="208">
        <v>1</v>
      </c>
      <c r="R49" s="61">
        <v>145</v>
      </c>
      <c r="S49" s="61">
        <v>80</v>
      </c>
      <c r="T49" s="61">
        <v>0</v>
      </c>
      <c r="U49" s="62">
        <v>2</v>
      </c>
      <c r="V49" s="325">
        <v>0</v>
      </c>
      <c r="W49" s="325"/>
      <c r="X49" s="325">
        <v>1</v>
      </c>
      <c r="Y49" s="115">
        <v>0</v>
      </c>
      <c r="Z49" s="325">
        <v>0</v>
      </c>
      <c r="AA49" s="325">
        <v>0</v>
      </c>
      <c r="AB49" s="329">
        <v>0</v>
      </c>
      <c r="AC49" s="328">
        <v>0</v>
      </c>
      <c r="AD49" s="61"/>
      <c r="AE49" s="61"/>
      <c r="AF49" s="61"/>
      <c r="AG49" s="592">
        <v>74</v>
      </c>
      <c r="AH49" s="602">
        <v>1.36</v>
      </c>
      <c r="AI49" s="603">
        <v>38</v>
      </c>
      <c r="AJ49" s="603">
        <v>0</v>
      </c>
      <c r="AK49" s="602">
        <v>11.7</v>
      </c>
      <c r="AL49" s="603">
        <v>37</v>
      </c>
      <c r="AM49" s="603"/>
      <c r="AN49" s="605">
        <v>1871</v>
      </c>
      <c r="AO49" s="214">
        <v>7.5342283262740892</v>
      </c>
      <c r="AP49" s="212">
        <v>188</v>
      </c>
      <c r="AQ49" s="212">
        <v>122</v>
      </c>
      <c r="AR49" s="212">
        <v>44</v>
      </c>
      <c r="AS49" s="212">
        <v>109</v>
      </c>
      <c r="AT49" s="215">
        <v>0.38</v>
      </c>
      <c r="AU49" s="212">
        <v>282</v>
      </c>
      <c r="AV49" s="556">
        <v>42173</v>
      </c>
      <c r="AW49" s="557">
        <v>42173</v>
      </c>
      <c r="AX49" s="211">
        <v>1.36</v>
      </c>
      <c r="AY49" s="211">
        <v>47</v>
      </c>
      <c r="AZ49" s="211">
        <v>7.8</v>
      </c>
      <c r="BA49" s="602">
        <v>139</v>
      </c>
      <c r="BB49" s="558">
        <v>42173</v>
      </c>
      <c r="BC49" s="65">
        <v>46.06</v>
      </c>
      <c r="BD49" s="217">
        <v>2055</v>
      </c>
      <c r="BE49" s="66">
        <v>46.06</v>
      </c>
      <c r="BF49" s="218">
        <v>103.98636310636356</v>
      </c>
      <c r="BG49" s="66">
        <v>111.1</v>
      </c>
      <c r="BH49" s="68">
        <v>1.6633239336282124</v>
      </c>
      <c r="BI49" s="219">
        <v>1.6633239336282124</v>
      </c>
      <c r="BJ49" s="219">
        <v>2.0169763891451584</v>
      </c>
      <c r="BK49" s="219">
        <v>2.0457140589408676</v>
      </c>
      <c r="BL49" s="66">
        <v>2.2999999999999998</v>
      </c>
      <c r="BM49" s="66">
        <v>1.25</v>
      </c>
      <c r="BN49" s="66">
        <v>74</v>
      </c>
      <c r="BO49" s="66">
        <v>1.24</v>
      </c>
      <c r="BP49" s="571">
        <v>1749</v>
      </c>
      <c r="BQ49" s="66">
        <v>98</v>
      </c>
      <c r="BR49" s="66">
        <v>302</v>
      </c>
      <c r="BS49" s="66">
        <v>8</v>
      </c>
      <c r="BT49" s="66">
        <v>8</v>
      </c>
      <c r="BU49" s="61" t="s">
        <v>652</v>
      </c>
      <c r="BV49" s="61" t="s">
        <v>458</v>
      </c>
      <c r="BW49" s="61">
        <v>0</v>
      </c>
      <c r="BX49" s="61">
        <v>1</v>
      </c>
      <c r="BY49" s="61" t="s">
        <v>653</v>
      </c>
      <c r="BZ49" s="61">
        <v>0</v>
      </c>
      <c r="CA49" s="61"/>
      <c r="CB49" s="61"/>
      <c r="CC49" s="61"/>
      <c r="CD49" s="208">
        <v>0</v>
      </c>
      <c r="CE49" s="220">
        <v>0</v>
      </c>
      <c r="CF49" s="220">
        <v>0</v>
      </c>
      <c r="CG49" s="220">
        <v>1</v>
      </c>
      <c r="CH49" s="220">
        <v>0</v>
      </c>
      <c r="CI49" s="220">
        <v>1</v>
      </c>
      <c r="CJ49" s="220">
        <v>1</v>
      </c>
      <c r="CK49" s="114">
        <v>1</v>
      </c>
      <c r="CL49" s="114">
        <v>0</v>
      </c>
      <c r="CM49" s="114">
        <v>0</v>
      </c>
      <c r="CN49" s="114">
        <v>1</v>
      </c>
      <c r="CO49" s="114">
        <v>1</v>
      </c>
      <c r="CP49" s="114">
        <v>0</v>
      </c>
      <c r="CQ49" s="326">
        <v>1</v>
      </c>
      <c r="CR49" s="326">
        <v>0</v>
      </c>
      <c r="CS49" s="326">
        <v>0</v>
      </c>
      <c r="CT49" s="326">
        <v>0</v>
      </c>
      <c r="CU49" s="326">
        <v>0</v>
      </c>
      <c r="CV49" s="326">
        <v>0</v>
      </c>
      <c r="CW49" s="299"/>
      <c r="CX49" s="299"/>
      <c r="CY49" s="299"/>
      <c r="CZ49" s="299"/>
      <c r="DF49" s="61">
        <v>0</v>
      </c>
      <c r="DG49" s="90">
        <v>1</v>
      </c>
      <c r="DH49" s="69">
        <v>41948</v>
      </c>
      <c r="DI49" s="61">
        <v>0</v>
      </c>
      <c r="DJ49" s="61"/>
      <c r="DK49" s="90">
        <v>0</v>
      </c>
      <c r="DL49" s="90"/>
      <c r="DM49" s="90"/>
      <c r="DN49" s="61"/>
      <c r="DO49" s="61">
        <v>0</v>
      </c>
      <c r="DP49" s="208">
        <v>0</v>
      </c>
      <c r="DQ49" s="208">
        <v>0</v>
      </c>
      <c r="DR49" s="208">
        <v>0</v>
      </c>
      <c r="DS49" s="208">
        <v>2</v>
      </c>
      <c r="DT49" s="212">
        <v>1</v>
      </c>
      <c r="DU49" s="208">
        <v>2</v>
      </c>
      <c r="DV49" s="208">
        <v>1</v>
      </c>
      <c r="DW49" s="208">
        <v>0</v>
      </c>
      <c r="DX49" s="208">
        <v>0</v>
      </c>
      <c r="DY49" s="208">
        <v>0</v>
      </c>
      <c r="DZ49" s="206">
        <v>0</v>
      </c>
      <c r="EC49" s="223">
        <v>1</v>
      </c>
      <c r="ED49" s="223">
        <v>2</v>
      </c>
      <c r="EE49" s="223">
        <v>38</v>
      </c>
      <c r="EF49" s="223"/>
      <c r="EH49" s="266">
        <v>42173</v>
      </c>
      <c r="EI49" s="133">
        <v>1.07</v>
      </c>
      <c r="EJ49" s="225">
        <v>66</v>
      </c>
      <c r="EK49" s="225">
        <v>81</v>
      </c>
      <c r="EL49" s="225">
        <v>63</v>
      </c>
      <c r="EM49" s="225">
        <v>63</v>
      </c>
      <c r="EN49" s="225">
        <v>58</v>
      </c>
      <c r="EO49" s="133" t="s">
        <v>579</v>
      </c>
      <c r="EP49" s="267">
        <v>49</v>
      </c>
      <c r="EQ49" s="135">
        <v>42173</v>
      </c>
      <c r="ER49" s="136" t="s">
        <v>415</v>
      </c>
      <c r="ES49" s="61"/>
      <c r="ET49" s="61"/>
      <c r="EU49" s="61">
        <v>95</v>
      </c>
      <c r="EV49" s="61">
        <v>0</v>
      </c>
      <c r="EW49" s="61"/>
      <c r="EX49" s="61">
        <v>7</v>
      </c>
      <c r="EY49" s="61">
        <v>7</v>
      </c>
      <c r="EZ49" s="61">
        <v>42</v>
      </c>
      <c r="FA49" s="61">
        <v>24</v>
      </c>
      <c r="FB49" s="61">
        <v>15</v>
      </c>
      <c r="FC49" s="61">
        <v>14</v>
      </c>
      <c r="FD49" s="61">
        <v>34</v>
      </c>
      <c r="FE49" s="61">
        <v>18</v>
      </c>
      <c r="FF49" s="61">
        <v>23</v>
      </c>
      <c r="FG49" s="61">
        <v>120</v>
      </c>
      <c r="FH49" s="61">
        <v>300</v>
      </c>
      <c r="FI49" s="91">
        <v>120</v>
      </c>
      <c r="FJ49" s="91">
        <v>300</v>
      </c>
      <c r="FK49" s="227">
        <v>50.85</v>
      </c>
      <c r="FL49" s="227">
        <v>28.539255440017456</v>
      </c>
      <c r="FM49" s="228">
        <v>90.699999999999989</v>
      </c>
      <c r="FN49" s="228">
        <v>45.95</v>
      </c>
      <c r="FO49" s="228">
        <v>50.904827304023264</v>
      </c>
      <c r="FP49" s="228">
        <v>25.789160028885</v>
      </c>
      <c r="FQ49" s="228">
        <v>49.338478500551261</v>
      </c>
      <c r="FR49" s="228"/>
      <c r="FS49" s="193">
        <v>1</v>
      </c>
      <c r="FT49" s="230">
        <v>167</v>
      </c>
      <c r="FU49" s="230" t="s">
        <v>654</v>
      </c>
      <c r="FV49" s="230">
        <v>160</v>
      </c>
      <c r="FW49" s="229">
        <v>4.4000000000000004</v>
      </c>
      <c r="FX49" s="229">
        <v>5.7</v>
      </c>
      <c r="FY49" s="229">
        <v>37.954545454545453</v>
      </c>
      <c r="FZ49" s="229"/>
      <c r="GA49" s="133">
        <v>40.700000000000003</v>
      </c>
      <c r="GB49" s="129">
        <v>14.8</v>
      </c>
      <c r="GC49" s="238">
        <v>8.9</v>
      </c>
      <c r="GD49" s="238">
        <v>4.0999999999999996</v>
      </c>
      <c r="GE49" s="238">
        <v>148.80000000000001</v>
      </c>
      <c r="GF49" s="238">
        <v>92.5</v>
      </c>
      <c r="GG49" s="238">
        <v>27.1</v>
      </c>
      <c r="GH49" s="133">
        <v>0</v>
      </c>
      <c r="GI49" s="133">
        <v>1</v>
      </c>
      <c r="GJ49" s="133">
        <v>1</v>
      </c>
      <c r="GK49" s="133">
        <v>0</v>
      </c>
      <c r="GL49" s="231">
        <v>27</v>
      </c>
      <c r="GM49" s="133">
        <v>0</v>
      </c>
      <c r="GN49" s="133">
        <v>0</v>
      </c>
      <c r="GO49" s="133">
        <v>0</v>
      </c>
      <c r="GP49" s="133">
        <v>0</v>
      </c>
      <c r="GQ49" s="61">
        <v>43.05</v>
      </c>
      <c r="GR49" s="106">
        <v>24.161552540663745</v>
      </c>
      <c r="GS49" s="111">
        <v>0.48499999999999999</v>
      </c>
      <c r="GT49" s="61">
        <v>0</v>
      </c>
      <c r="GU49" s="111">
        <v>1.4666666666666666</v>
      </c>
      <c r="GV49" s="62">
        <v>1</v>
      </c>
      <c r="GW49" s="106">
        <v>9.9</v>
      </c>
      <c r="GX49" s="61">
        <v>0</v>
      </c>
      <c r="GY49" s="106">
        <v>10</v>
      </c>
      <c r="GZ49" s="61">
        <v>1</v>
      </c>
      <c r="HA49" s="745">
        <v>42</v>
      </c>
      <c r="HB49" s="133">
        <v>18</v>
      </c>
      <c r="HC49" s="133">
        <v>0.38</v>
      </c>
      <c r="HD49" s="269">
        <v>0</v>
      </c>
      <c r="HE49" s="236"/>
      <c r="HF49" s="236"/>
      <c r="HG49" s="270"/>
      <c r="HH49" s="273"/>
      <c r="HI49" s="270"/>
      <c r="HJ49" s="273"/>
      <c r="HK49" s="270"/>
      <c r="HL49" s="273"/>
      <c r="HM49" s="270"/>
      <c r="HN49" s="236"/>
      <c r="HO49" s="271"/>
      <c r="HP49" s="271"/>
      <c r="HQ49" s="273"/>
      <c r="HR49" s="270"/>
      <c r="HS49" s="273"/>
      <c r="HT49" s="270"/>
      <c r="HU49" s="273"/>
      <c r="HV49" s="270"/>
      <c r="HW49" s="273"/>
      <c r="HX49" s="144"/>
      <c r="HY49" s="237"/>
      <c r="HZ49" s="238"/>
      <c r="IA49" s="237"/>
      <c r="IB49" s="237"/>
      <c r="IC49" s="237"/>
      <c r="ID49" s="237"/>
      <c r="IE49" s="237"/>
      <c r="IF49" s="237"/>
      <c r="IG49" s="237"/>
      <c r="IH49" s="103"/>
      <c r="II49" s="161"/>
      <c r="IJ49" s="61"/>
      <c r="IK49" s="61"/>
      <c r="IL49" s="61"/>
      <c r="IM49" s="61"/>
      <c r="IN49" s="61"/>
      <c r="IO49" s="61"/>
      <c r="IP49" s="61"/>
      <c r="IQ49" s="106"/>
      <c r="IR49" s="61"/>
      <c r="IS49" s="61"/>
      <c r="IT49" s="61"/>
      <c r="IU49" s="61"/>
      <c r="IV49" s="61"/>
      <c r="IW49" s="61"/>
      <c r="IX49" s="61"/>
      <c r="IY49" s="61"/>
      <c r="IZ49" s="106"/>
      <c r="JA49" s="61"/>
      <c r="JB49" s="240"/>
      <c r="JC49" s="241"/>
      <c r="JD49" s="90">
        <v>0</v>
      </c>
      <c r="JE49" s="320"/>
      <c r="JF49" s="280"/>
      <c r="JG49" s="280"/>
      <c r="JH49" s="90"/>
      <c r="JI49" s="90"/>
      <c r="JJ49" s="90"/>
      <c r="JK49" s="90"/>
      <c r="JL49" s="61"/>
      <c r="JM49" s="283"/>
      <c r="JN49" s="198">
        <v>49</v>
      </c>
      <c r="JO49" s="244">
        <v>42173</v>
      </c>
      <c r="JP49" s="69">
        <v>43510</v>
      </c>
      <c r="JQ49" s="201">
        <v>0</v>
      </c>
      <c r="JR49" s="69">
        <v>43510</v>
      </c>
      <c r="JS49" s="245">
        <v>43</v>
      </c>
      <c r="JT49" s="243">
        <v>1</v>
      </c>
      <c r="JU49" s="69">
        <v>42829</v>
      </c>
      <c r="JV49" s="245">
        <v>21</v>
      </c>
      <c r="JW49" s="243">
        <v>1</v>
      </c>
      <c r="JX49" s="246">
        <v>42829</v>
      </c>
      <c r="JY49" s="245">
        <v>21</v>
      </c>
      <c r="JZ49" s="245">
        <v>43</v>
      </c>
      <c r="KA49" s="245">
        <v>1337</v>
      </c>
      <c r="KB49" s="247"/>
      <c r="KC49" s="245"/>
      <c r="KD49" s="248"/>
      <c r="KE49" s="63">
        <v>0</v>
      </c>
      <c r="KF49" s="263">
        <v>1</v>
      </c>
      <c r="KG49" s="263" t="s">
        <v>390</v>
      </c>
      <c r="KH49" s="250">
        <v>110.2</v>
      </c>
      <c r="KI49" s="250">
        <v>63.5</v>
      </c>
      <c r="KJ49" s="321">
        <v>41.5</v>
      </c>
      <c r="KK49" s="251">
        <v>-13.4</v>
      </c>
      <c r="KL49" s="250">
        <v>-10.7</v>
      </c>
      <c r="KM49" s="250">
        <v>48.7</v>
      </c>
      <c r="KN49" s="250">
        <v>35.299999999999997</v>
      </c>
      <c r="KO49" s="250">
        <v>6.1</v>
      </c>
      <c r="KP49" s="250"/>
      <c r="KQ49" s="250">
        <v>1</v>
      </c>
      <c r="KR49" s="92"/>
      <c r="KS49" s="93">
        <v>0.48499999999999999</v>
      </c>
      <c r="KT49" s="264">
        <v>61</v>
      </c>
      <c r="KU49" s="265">
        <v>46.75</v>
      </c>
      <c r="KV49" s="264">
        <v>-23.8</v>
      </c>
      <c r="KW49" s="265">
        <v>-28.4</v>
      </c>
      <c r="KX49" s="265">
        <v>-27.5</v>
      </c>
      <c r="KY49" s="265">
        <v>321</v>
      </c>
      <c r="KZ49" s="265">
        <v>-25.1</v>
      </c>
      <c r="LA49" s="265">
        <v>-25.1</v>
      </c>
      <c r="LB49" s="265">
        <v>361</v>
      </c>
      <c r="LC49" s="265">
        <v>-26.6</v>
      </c>
      <c r="LD49" s="265">
        <v>-26.3</v>
      </c>
      <c r="LE49" s="265">
        <v>341</v>
      </c>
      <c r="LF49" s="118">
        <v>42173</v>
      </c>
      <c r="LG49" s="454">
        <v>0</v>
      </c>
      <c r="LH49" s="454"/>
      <c r="LI49" s="455">
        <v>61</v>
      </c>
      <c r="LJ49" s="455">
        <v>49.98</v>
      </c>
      <c r="LK49" s="455">
        <v>-23.51</v>
      </c>
      <c r="LL49" s="455">
        <v>-22.4</v>
      </c>
      <c r="LM49" s="455">
        <v>-22.4</v>
      </c>
      <c r="LN49" s="455">
        <v>310</v>
      </c>
      <c r="LO49" s="455">
        <v>-22.6</v>
      </c>
      <c r="LP49" s="455">
        <v>-22.6</v>
      </c>
      <c r="LQ49" s="455">
        <v>310</v>
      </c>
      <c r="LR49" s="455">
        <v>-22.5</v>
      </c>
      <c r="LS49" s="455">
        <v>-22.5</v>
      </c>
      <c r="LT49" s="455">
        <v>310</v>
      </c>
      <c r="LU49" s="500">
        <v>44.95</v>
      </c>
      <c r="LV49" s="693">
        <v>-22.65</v>
      </c>
      <c r="LW49" s="500">
        <v>0</v>
      </c>
      <c r="LX49" s="500">
        <v>0</v>
      </c>
      <c r="LY49" s="500">
        <v>0</v>
      </c>
      <c r="LZ49" s="500">
        <v>0</v>
      </c>
      <c r="MA49" s="690"/>
      <c r="MB49" s="455"/>
      <c r="MD49" s="253"/>
      <c r="ME49" s="274"/>
      <c r="MF49" s="581">
        <v>49</v>
      </c>
      <c r="MG49" s="135">
        <v>42173</v>
      </c>
      <c r="MJ49" s="584">
        <v>47.500900000000001</v>
      </c>
      <c r="MR49" s="135"/>
      <c r="MS49" s="585"/>
      <c r="MT49" s="585"/>
      <c r="MU49" s="133">
        <v>0</v>
      </c>
      <c r="MV49" s="585"/>
      <c r="MW49" s="585"/>
      <c r="MX49" s="585"/>
      <c r="MY49" s="585"/>
      <c r="MZ49" s="585"/>
      <c r="NA49" s="238">
        <v>1871</v>
      </c>
      <c r="NB49" s="585"/>
      <c r="NC49" s="238">
        <v>6</v>
      </c>
      <c r="NE49" s="876" t="s">
        <v>64</v>
      </c>
      <c r="NF49" s="877" t="s">
        <v>64</v>
      </c>
      <c r="NG49" s="877" t="s">
        <v>64</v>
      </c>
      <c r="NH49" s="877" t="s">
        <v>64</v>
      </c>
      <c r="NI49" s="877" t="s">
        <v>64</v>
      </c>
      <c r="NJ49" s="877" t="s">
        <v>64</v>
      </c>
      <c r="NK49" s="877" t="s">
        <v>64</v>
      </c>
      <c r="NL49" s="877" t="s">
        <v>64</v>
      </c>
      <c r="NM49" s="877" t="s">
        <v>64</v>
      </c>
      <c r="NN49" s="877" t="s">
        <v>64</v>
      </c>
      <c r="NO49" s="877" t="s">
        <v>64</v>
      </c>
      <c r="NP49" s="877" t="s">
        <v>64</v>
      </c>
      <c r="NQ49" s="877" t="s">
        <v>64</v>
      </c>
      <c r="NR49" s="877" t="s">
        <v>64</v>
      </c>
      <c r="NS49" s="877" t="s">
        <v>64</v>
      </c>
      <c r="NT49" s="877" t="s">
        <v>64</v>
      </c>
      <c r="NU49" s="877" t="s">
        <v>64</v>
      </c>
      <c r="NV49" s="877" t="s">
        <v>64</v>
      </c>
      <c r="NW49" s="877" t="s">
        <v>64</v>
      </c>
      <c r="NX49" s="877" t="s">
        <v>64</v>
      </c>
      <c r="NY49" s="877" t="s">
        <v>64</v>
      </c>
      <c r="NZ49" s="877" t="s">
        <v>64</v>
      </c>
      <c r="OA49" s="877" t="s">
        <v>64</v>
      </c>
      <c r="OB49" s="877" t="s">
        <v>64</v>
      </c>
      <c r="OC49" s="877" t="s">
        <v>64</v>
      </c>
      <c r="OD49" s="877" t="s">
        <v>64</v>
      </c>
      <c r="OE49" s="877" t="s">
        <v>64</v>
      </c>
      <c r="OF49" s="877" t="s">
        <v>64</v>
      </c>
      <c r="OG49" s="877" t="s">
        <v>64</v>
      </c>
      <c r="OH49" s="877" t="s">
        <v>64</v>
      </c>
      <c r="OI49" s="877" t="s">
        <v>64</v>
      </c>
      <c r="OJ49" s="877" t="s">
        <v>64</v>
      </c>
      <c r="OK49" s="877" t="s">
        <v>64</v>
      </c>
      <c r="OL49" s="877" t="s">
        <v>64</v>
      </c>
      <c r="OM49" s="877" t="s">
        <v>64</v>
      </c>
    </row>
    <row r="50" spans="1:403" s="221" customFormat="1" ht="16.5" customHeight="1" x14ac:dyDescent="0.25">
      <c r="A50" s="902">
        <v>49</v>
      </c>
      <c r="B50" s="274">
        <v>0</v>
      </c>
      <c r="C50" s="221">
        <v>0</v>
      </c>
      <c r="D50" s="206">
        <v>2</v>
      </c>
      <c r="E50" s="274">
        <v>50</v>
      </c>
      <c r="F50" s="895">
        <v>50</v>
      </c>
      <c r="G50" s="61">
        <v>50</v>
      </c>
      <c r="H50" s="898"/>
      <c r="I50" s="167" t="s">
        <v>455</v>
      </c>
      <c r="J50" s="641" t="s">
        <v>655</v>
      </c>
      <c r="K50" s="319">
        <v>9582</v>
      </c>
      <c r="L50" s="256">
        <v>89</v>
      </c>
      <c r="M50" s="342">
        <v>52</v>
      </c>
      <c r="N50" s="342">
        <v>157</v>
      </c>
      <c r="O50" s="342">
        <v>21.096190514828187</v>
      </c>
      <c r="P50" s="210">
        <v>1.5055493395855319</v>
      </c>
      <c r="Q50" s="208">
        <v>1</v>
      </c>
      <c r="R50" s="61">
        <v>155</v>
      </c>
      <c r="S50" s="61">
        <v>65</v>
      </c>
      <c r="T50" s="61">
        <v>0</v>
      </c>
      <c r="U50" s="62">
        <v>2</v>
      </c>
      <c r="V50" s="325">
        <v>0</v>
      </c>
      <c r="W50" s="325"/>
      <c r="X50" s="325">
        <v>1</v>
      </c>
      <c r="Y50" s="115">
        <v>1</v>
      </c>
      <c r="Z50" s="325">
        <v>1</v>
      </c>
      <c r="AA50" s="325">
        <v>0</v>
      </c>
      <c r="AB50" s="329">
        <v>1</v>
      </c>
      <c r="AC50" s="328">
        <v>0</v>
      </c>
      <c r="AD50" s="61"/>
      <c r="AE50" s="61"/>
      <c r="AF50" s="61"/>
      <c r="AG50" s="592">
        <v>97</v>
      </c>
      <c r="AH50" s="602">
        <v>0.79</v>
      </c>
      <c r="AI50" s="603">
        <v>68</v>
      </c>
      <c r="AJ50" s="603">
        <v>1</v>
      </c>
      <c r="AK50" s="602">
        <v>10.7</v>
      </c>
      <c r="AL50" s="603">
        <v>33</v>
      </c>
      <c r="AM50" s="603"/>
      <c r="AN50" s="605"/>
      <c r="AO50" s="214"/>
      <c r="AP50" s="212">
        <v>179</v>
      </c>
      <c r="AQ50" s="212">
        <v>87</v>
      </c>
      <c r="AR50" s="212">
        <v>81</v>
      </c>
      <c r="AS50" s="212">
        <v>56</v>
      </c>
      <c r="AT50" s="215">
        <v>1.02</v>
      </c>
      <c r="AU50" s="212">
        <v>77</v>
      </c>
      <c r="AV50" s="556">
        <v>42373</v>
      </c>
      <c r="AW50" s="557">
        <v>42336</v>
      </c>
      <c r="AX50" s="211">
        <v>0.79</v>
      </c>
      <c r="AY50" s="211">
        <v>52</v>
      </c>
      <c r="AZ50" s="211"/>
      <c r="BA50" s="602">
        <v>139</v>
      </c>
      <c r="BB50" s="558">
        <v>42373</v>
      </c>
      <c r="BC50" s="65">
        <v>53.2</v>
      </c>
      <c r="BD50" s="217">
        <v>1524</v>
      </c>
      <c r="BE50" s="66">
        <v>53.2</v>
      </c>
      <c r="BF50" s="218">
        <v>461.37034952245847</v>
      </c>
      <c r="BG50" s="66">
        <v>116.9</v>
      </c>
      <c r="BH50" s="68">
        <v>1.7259116322950483</v>
      </c>
      <c r="BI50" s="219">
        <v>1.7259116322950483</v>
      </c>
      <c r="BJ50" s="219">
        <v>2.6640496806650229</v>
      </c>
      <c r="BK50" s="219">
        <v>2.0678145111618402</v>
      </c>
      <c r="BL50" s="66">
        <v>2.38</v>
      </c>
      <c r="BM50" s="66">
        <v>0.93</v>
      </c>
      <c r="BN50" s="66">
        <v>20</v>
      </c>
      <c r="BO50" s="66">
        <v>0.96</v>
      </c>
      <c r="BP50" s="571">
        <v>458.3</v>
      </c>
      <c r="BQ50" s="66">
        <v>44</v>
      </c>
      <c r="BR50" s="66">
        <v>32</v>
      </c>
      <c r="BS50" s="66">
        <v>14</v>
      </c>
      <c r="BT50" s="66">
        <v>36</v>
      </c>
      <c r="BU50" s="61" t="s">
        <v>656</v>
      </c>
      <c r="BV50" s="61"/>
      <c r="BW50" s="61"/>
      <c r="BX50" s="61"/>
      <c r="BY50" s="61"/>
      <c r="BZ50" s="61"/>
      <c r="CA50" s="61"/>
      <c r="CB50" s="61"/>
      <c r="CC50" s="61"/>
      <c r="CD50" s="208" t="s">
        <v>381</v>
      </c>
      <c r="CE50" s="220">
        <v>0</v>
      </c>
      <c r="CF50" s="220">
        <v>0</v>
      </c>
      <c r="CG50" s="220">
        <v>0</v>
      </c>
      <c r="CH50" s="220">
        <v>0</v>
      </c>
      <c r="CI50" s="220">
        <v>0</v>
      </c>
      <c r="CJ50" s="220">
        <v>0</v>
      </c>
      <c r="CK50" s="114">
        <v>1</v>
      </c>
      <c r="CL50" s="114">
        <v>0</v>
      </c>
      <c r="CM50" s="114">
        <v>1</v>
      </c>
      <c r="CN50" s="114">
        <v>1</v>
      </c>
      <c r="CO50" s="114">
        <v>0</v>
      </c>
      <c r="CP50" s="114">
        <v>0</v>
      </c>
      <c r="CQ50" s="326">
        <v>0</v>
      </c>
      <c r="CR50" s="326">
        <v>1</v>
      </c>
      <c r="CS50" s="326">
        <v>0</v>
      </c>
      <c r="CT50" s="326">
        <v>0</v>
      </c>
      <c r="CU50" s="326">
        <v>0</v>
      </c>
      <c r="CV50" s="326">
        <v>0</v>
      </c>
      <c r="CW50" s="299"/>
      <c r="CX50" s="299"/>
      <c r="CY50" s="299"/>
      <c r="CZ50" s="299"/>
      <c r="DF50" s="61">
        <v>0</v>
      </c>
      <c r="DG50" s="90">
        <v>0</v>
      </c>
      <c r="DH50" s="61"/>
      <c r="DI50" s="61"/>
      <c r="DJ50" s="61"/>
      <c r="DK50" s="90">
        <v>1</v>
      </c>
      <c r="DL50" s="90">
        <v>0</v>
      </c>
      <c r="DM50" s="90">
        <v>1</v>
      </c>
      <c r="DN50" s="61" t="s">
        <v>253</v>
      </c>
      <c r="DO50" s="61">
        <v>1</v>
      </c>
      <c r="DP50" s="208">
        <v>0</v>
      </c>
      <c r="DQ50" s="208">
        <v>0</v>
      </c>
      <c r="DR50" s="208">
        <v>0</v>
      </c>
      <c r="DS50" s="208">
        <v>1</v>
      </c>
      <c r="DT50" s="212">
        <v>1</v>
      </c>
      <c r="DU50" s="208">
        <v>1</v>
      </c>
      <c r="DV50" s="208">
        <v>0</v>
      </c>
      <c r="DW50" s="208">
        <v>0</v>
      </c>
      <c r="DX50" s="208">
        <v>0</v>
      </c>
      <c r="DY50" s="208">
        <v>0</v>
      </c>
      <c r="DZ50" s="206">
        <v>0</v>
      </c>
      <c r="EC50" s="223">
        <v>1</v>
      </c>
      <c r="ED50" s="223">
        <v>1</v>
      </c>
      <c r="EE50" s="223">
        <v>68</v>
      </c>
      <c r="EF50" s="223"/>
      <c r="EH50" s="266">
        <v>42299</v>
      </c>
      <c r="EI50" s="133">
        <v>1.03</v>
      </c>
      <c r="EJ50" s="225">
        <v>85</v>
      </c>
      <c r="EK50" s="225">
        <v>53</v>
      </c>
      <c r="EL50" s="225">
        <v>114</v>
      </c>
      <c r="EM50" s="225">
        <v>120</v>
      </c>
      <c r="EN50" s="225"/>
      <c r="EO50" s="133" t="s">
        <v>657</v>
      </c>
      <c r="EP50" s="222">
        <v>50</v>
      </c>
      <c r="EQ50" s="135">
        <v>42373</v>
      </c>
      <c r="ER50" s="136" t="s">
        <v>415</v>
      </c>
      <c r="ES50" s="61"/>
      <c r="ET50" s="61"/>
      <c r="EU50" s="61">
        <v>85</v>
      </c>
      <c r="EV50" s="61">
        <v>0</v>
      </c>
      <c r="EW50" s="61"/>
      <c r="EX50" s="61">
        <v>8</v>
      </c>
      <c r="EY50" s="61">
        <v>7</v>
      </c>
      <c r="EZ50" s="61">
        <v>42</v>
      </c>
      <c r="FA50" s="61">
        <v>17</v>
      </c>
      <c r="FB50" s="61">
        <v>13</v>
      </c>
      <c r="FC50" s="61">
        <v>15</v>
      </c>
      <c r="FD50" s="61">
        <v>33</v>
      </c>
      <c r="FE50" s="61">
        <v>19</v>
      </c>
      <c r="FF50" s="61">
        <v>29</v>
      </c>
      <c r="FG50" s="61">
        <v>130</v>
      </c>
      <c r="FH50" s="61">
        <v>340</v>
      </c>
      <c r="FI50" s="91">
        <v>130</v>
      </c>
      <c r="FJ50" s="91">
        <v>340</v>
      </c>
      <c r="FK50" s="227">
        <v>52.8</v>
      </c>
      <c r="FL50" s="227">
        <v>35.070255495270253</v>
      </c>
      <c r="FM50" s="228">
        <v>79.25</v>
      </c>
      <c r="FN50" s="228">
        <v>18.2</v>
      </c>
      <c r="FO50" s="228">
        <v>52.638593712124383</v>
      </c>
      <c r="FP50" s="228">
        <v>12.088610795718154</v>
      </c>
      <c r="FQ50" s="228">
        <v>77.0347003154574</v>
      </c>
      <c r="FR50" s="228"/>
      <c r="FS50" s="193">
        <v>0</v>
      </c>
      <c r="FT50" s="230">
        <v>85.7</v>
      </c>
      <c r="FU50" s="230">
        <v>83</v>
      </c>
      <c r="FV50" s="230">
        <v>190</v>
      </c>
      <c r="FW50" s="229">
        <v>5.7</v>
      </c>
      <c r="FX50" s="229">
        <v>5.6</v>
      </c>
      <c r="FY50" s="229">
        <v>15.035087719298245</v>
      </c>
      <c r="FZ50" s="229">
        <v>1.0325301204819277</v>
      </c>
      <c r="GA50" s="133">
        <v>42.1</v>
      </c>
      <c r="GB50" s="129">
        <v>20.399999999999999</v>
      </c>
      <c r="GC50" s="238">
        <v>8.5</v>
      </c>
      <c r="GD50" s="238">
        <v>4.5</v>
      </c>
      <c r="GE50" s="238">
        <v>145.9</v>
      </c>
      <c r="GF50" s="238">
        <v>98.5</v>
      </c>
      <c r="GG50" s="238">
        <v>33.6</v>
      </c>
      <c r="GH50" s="133">
        <v>0</v>
      </c>
      <c r="GI50" s="133">
        <v>1</v>
      </c>
      <c r="GJ50" s="133">
        <v>1</v>
      </c>
      <c r="GK50" s="133">
        <v>0</v>
      </c>
      <c r="GL50" s="231">
        <v>44</v>
      </c>
      <c r="GM50" s="133">
        <v>1</v>
      </c>
      <c r="GN50" s="133">
        <v>0</v>
      </c>
      <c r="GO50" s="133">
        <v>0</v>
      </c>
      <c r="GP50" s="133">
        <v>0</v>
      </c>
      <c r="GQ50" s="61">
        <v>44.099999999999994</v>
      </c>
      <c r="GR50" s="106">
        <v>29.291633851163219</v>
      </c>
      <c r="GS50" s="111">
        <v>0.47804878048780491</v>
      </c>
      <c r="GT50" s="61">
        <v>0</v>
      </c>
      <c r="GU50" s="111">
        <v>0.38235294117647056</v>
      </c>
      <c r="GV50" s="62">
        <v>0</v>
      </c>
      <c r="GW50" s="106">
        <v>14</v>
      </c>
      <c r="GX50" s="61">
        <v>0</v>
      </c>
      <c r="GY50" s="106">
        <v>27</v>
      </c>
      <c r="GZ50" s="61">
        <v>0</v>
      </c>
      <c r="HA50" s="745">
        <v>59</v>
      </c>
      <c r="HB50" s="133">
        <v>17</v>
      </c>
      <c r="HC50" s="133">
        <v>0.33</v>
      </c>
      <c r="HD50" s="125">
        <v>1</v>
      </c>
      <c r="HE50" s="273">
        <v>55.347529999999999</v>
      </c>
      <c r="HF50" s="273">
        <v>58.114905999999998</v>
      </c>
      <c r="HG50" s="270">
        <v>38.600465937568451</v>
      </c>
      <c r="HH50" s="273">
        <v>77.810699999999997</v>
      </c>
      <c r="HI50" s="270">
        <v>51.68259714518608</v>
      </c>
      <c r="HJ50" s="273">
        <v>20.573720999999999</v>
      </c>
      <c r="HK50" s="270">
        <v>13.665258559818314</v>
      </c>
      <c r="HL50" s="273">
        <v>57.236980000000003</v>
      </c>
      <c r="HM50" s="270">
        <v>38.017339249577148</v>
      </c>
      <c r="HN50" s="236">
        <v>73.559264999999996</v>
      </c>
      <c r="HO50" s="270">
        <v>4.4644839999999997</v>
      </c>
      <c r="HP50" s="270">
        <v>2.9379</v>
      </c>
      <c r="HQ50" s="273">
        <v>85.540356000000003</v>
      </c>
      <c r="HR50" s="270">
        <v>56.816707198416168</v>
      </c>
      <c r="HS50" s="273">
        <v>32.685972</v>
      </c>
      <c r="HT50" s="270">
        <v>21.710329339985787</v>
      </c>
      <c r="HU50" s="273">
        <v>52.854384000000003</v>
      </c>
      <c r="HV50" s="270">
        <v>35.106377858430385</v>
      </c>
      <c r="HW50" s="273">
        <v>61.788828000000002</v>
      </c>
      <c r="HX50" s="144">
        <v>0</v>
      </c>
      <c r="HY50" s="237">
        <v>0.7468755068390337</v>
      </c>
      <c r="HZ50" s="238">
        <v>26.1</v>
      </c>
      <c r="IA50" s="237">
        <v>5.4</v>
      </c>
      <c r="IB50" s="237">
        <v>23.7</v>
      </c>
      <c r="IC50" s="237">
        <v>5.8</v>
      </c>
      <c r="ID50" s="237">
        <v>25.2</v>
      </c>
      <c r="IE50" s="237">
        <v>6</v>
      </c>
      <c r="IF50" s="237">
        <v>95.916533333333319</v>
      </c>
      <c r="IG50" s="237">
        <v>63.70866155720843</v>
      </c>
      <c r="IH50" s="61"/>
      <c r="II50" s="161">
        <v>0.33</v>
      </c>
      <c r="IJ50" s="161">
        <v>928</v>
      </c>
      <c r="IK50" s="161">
        <v>878</v>
      </c>
      <c r="IL50" s="161">
        <v>769</v>
      </c>
      <c r="IM50" s="161">
        <v>869</v>
      </c>
      <c r="IN50" s="161">
        <v>893</v>
      </c>
      <c r="IO50" s="161">
        <v>1034</v>
      </c>
      <c r="IP50" s="161"/>
      <c r="IQ50" s="106">
        <v>895.16666666666663</v>
      </c>
      <c r="IR50" s="161">
        <v>1738</v>
      </c>
      <c r="IS50" s="161">
        <v>406</v>
      </c>
      <c r="IT50" s="161">
        <v>373</v>
      </c>
      <c r="IU50" s="61">
        <v>293</v>
      </c>
      <c r="IV50" s="161">
        <v>379</v>
      </c>
      <c r="IW50" s="161">
        <v>393</v>
      </c>
      <c r="IX50" s="161">
        <v>416</v>
      </c>
      <c r="IY50" s="161"/>
      <c r="IZ50" s="106">
        <v>376.66666666666669</v>
      </c>
      <c r="JA50" s="161">
        <v>271</v>
      </c>
      <c r="JB50" s="240">
        <v>33.078927621719814</v>
      </c>
      <c r="JC50" s="241">
        <v>1</v>
      </c>
      <c r="JD50" s="90">
        <v>1</v>
      </c>
      <c r="JE50" s="320">
        <v>1</v>
      </c>
      <c r="JF50" s="280">
        <v>0</v>
      </c>
      <c r="JG50" s="280"/>
      <c r="JH50" s="90">
        <v>0</v>
      </c>
      <c r="JI50" s="90">
        <v>2</v>
      </c>
      <c r="JJ50" s="90">
        <v>0</v>
      </c>
      <c r="JK50" s="90">
        <v>1</v>
      </c>
      <c r="JL50" s="61" t="s">
        <v>253</v>
      </c>
      <c r="JM50" s="283"/>
      <c r="JN50" s="243">
        <v>50</v>
      </c>
      <c r="JO50" s="244">
        <v>42373</v>
      </c>
      <c r="JP50" s="69">
        <v>43273</v>
      </c>
      <c r="JQ50" s="201">
        <v>0</v>
      </c>
      <c r="JR50" s="69">
        <v>43273</v>
      </c>
      <c r="JS50" s="245">
        <v>29</v>
      </c>
      <c r="JT50" s="243">
        <v>1</v>
      </c>
      <c r="JU50" s="69">
        <v>43236</v>
      </c>
      <c r="JV50" s="245">
        <v>28</v>
      </c>
      <c r="JW50" s="243">
        <v>1</v>
      </c>
      <c r="JX50" s="246">
        <v>43236</v>
      </c>
      <c r="JY50" s="245">
        <v>28</v>
      </c>
      <c r="JZ50" s="245">
        <v>29</v>
      </c>
      <c r="KA50" s="245">
        <v>900</v>
      </c>
      <c r="KB50" s="247"/>
      <c r="KC50" s="245"/>
      <c r="KD50" s="248"/>
      <c r="KE50" s="63">
        <v>0</v>
      </c>
      <c r="KF50" s="263">
        <v>1</v>
      </c>
      <c r="KG50" s="263" t="s">
        <v>390</v>
      </c>
      <c r="KH50" s="250">
        <v>77.2</v>
      </c>
      <c r="KI50" s="250">
        <v>32.950000000000003</v>
      </c>
      <c r="KJ50" s="250">
        <v>57.2</v>
      </c>
      <c r="KK50" s="251">
        <v>-19.8</v>
      </c>
      <c r="KL50" s="250">
        <v>-16.350000000000001</v>
      </c>
      <c r="KM50" s="250">
        <v>58.9</v>
      </c>
      <c r="KN50" s="250">
        <v>30.6</v>
      </c>
      <c r="KO50" s="250">
        <v>6.5</v>
      </c>
      <c r="KP50" s="250"/>
      <c r="KQ50" s="250">
        <v>0</v>
      </c>
      <c r="KR50" s="92"/>
      <c r="KS50" s="93">
        <v>0.47804878048780491</v>
      </c>
      <c r="KT50" s="264">
        <v>59</v>
      </c>
      <c r="KU50" s="265">
        <v>51.16</v>
      </c>
      <c r="KV50" s="264">
        <v>-26.79</v>
      </c>
      <c r="KW50" s="265">
        <v>-32.1</v>
      </c>
      <c r="KX50" s="265">
        <v>-30</v>
      </c>
      <c r="KY50" s="265">
        <v>355</v>
      </c>
      <c r="KZ50" s="265">
        <v>-25.8</v>
      </c>
      <c r="LA50" s="265">
        <v>-23.2</v>
      </c>
      <c r="LB50" s="265">
        <v>355</v>
      </c>
      <c r="LC50" s="265">
        <v>-29</v>
      </c>
      <c r="LD50" s="265">
        <v>-26.6</v>
      </c>
      <c r="LE50" s="265">
        <v>355</v>
      </c>
      <c r="LF50" s="118">
        <v>42373</v>
      </c>
      <c r="LG50" s="454">
        <v>0</v>
      </c>
      <c r="LH50" s="454"/>
      <c r="LI50" s="455">
        <v>59</v>
      </c>
      <c r="LJ50" s="455">
        <v>50.06</v>
      </c>
      <c r="LK50" s="455">
        <v>-29.4</v>
      </c>
      <c r="LL50" s="455">
        <v>-30.4</v>
      </c>
      <c r="LM50" s="455">
        <v>-30.4</v>
      </c>
      <c r="LN50" s="455">
        <v>406</v>
      </c>
      <c r="LO50" s="455">
        <v>-27.7</v>
      </c>
      <c r="LP50" s="455">
        <v>-27.4</v>
      </c>
      <c r="LQ50" s="455">
        <v>423</v>
      </c>
      <c r="LR50" s="455">
        <v>-29</v>
      </c>
      <c r="LS50" s="455">
        <v>-28.9</v>
      </c>
      <c r="LT50" s="455">
        <v>423</v>
      </c>
      <c r="LU50" s="500">
        <v>48.86</v>
      </c>
      <c r="LV50" s="693">
        <v>-27.87</v>
      </c>
      <c r="LW50" s="500">
        <v>-23.1</v>
      </c>
      <c r="LX50" s="500">
        <v>1</v>
      </c>
      <c r="LY50" s="500">
        <v>-22.3</v>
      </c>
      <c r="LZ50" s="500">
        <v>2</v>
      </c>
      <c r="MA50" s="690">
        <v>61.788828000000002</v>
      </c>
      <c r="MB50" s="455"/>
      <c r="MD50" s="253">
        <v>23</v>
      </c>
      <c r="ME50" s="274"/>
      <c r="MF50" s="581">
        <v>50</v>
      </c>
      <c r="MG50" s="135">
        <v>42336</v>
      </c>
      <c r="MJ50" s="584">
        <v>79.901799999999994</v>
      </c>
      <c r="MR50" s="135"/>
      <c r="MS50" s="585"/>
      <c r="MT50" s="585"/>
      <c r="MU50" s="133">
        <v>0</v>
      </c>
      <c r="MV50" s="585"/>
      <c r="MW50" s="585"/>
      <c r="MX50" s="585"/>
      <c r="MY50" s="585"/>
      <c r="MZ50" s="585"/>
      <c r="NA50" s="585"/>
      <c r="NB50" s="133">
        <v>23</v>
      </c>
      <c r="NC50" s="238">
        <v>7</v>
      </c>
      <c r="NE50" s="876" t="s">
        <v>64</v>
      </c>
      <c r="NF50" s="877" t="s">
        <v>64</v>
      </c>
      <c r="NG50" s="877" t="s">
        <v>64</v>
      </c>
      <c r="NH50" s="877" t="s">
        <v>64</v>
      </c>
      <c r="NI50" s="877" t="s">
        <v>64</v>
      </c>
      <c r="NJ50" s="877" t="s">
        <v>64</v>
      </c>
      <c r="NK50" s="877" t="s">
        <v>64</v>
      </c>
      <c r="NL50" s="877" t="s">
        <v>64</v>
      </c>
      <c r="NM50" s="877" t="s">
        <v>64</v>
      </c>
      <c r="NN50" s="877" t="s">
        <v>64</v>
      </c>
      <c r="NO50" s="877" t="s">
        <v>64</v>
      </c>
      <c r="NP50" s="877" t="s">
        <v>64</v>
      </c>
      <c r="NQ50" s="877" t="s">
        <v>64</v>
      </c>
      <c r="NR50" s="877" t="s">
        <v>64</v>
      </c>
      <c r="NS50" s="877" t="s">
        <v>64</v>
      </c>
      <c r="NT50" s="877" t="s">
        <v>64</v>
      </c>
      <c r="NU50" s="877" t="s">
        <v>64</v>
      </c>
      <c r="NV50" s="877" t="s">
        <v>64</v>
      </c>
      <c r="NW50" s="877" t="s">
        <v>64</v>
      </c>
      <c r="NX50" s="877" t="s">
        <v>64</v>
      </c>
      <c r="NY50" s="877" t="s">
        <v>64</v>
      </c>
      <c r="NZ50" s="877" t="s">
        <v>64</v>
      </c>
      <c r="OA50" s="877" t="s">
        <v>64</v>
      </c>
      <c r="OB50" s="877" t="s">
        <v>64</v>
      </c>
      <c r="OC50" s="877" t="s">
        <v>64</v>
      </c>
      <c r="OD50" s="877" t="s">
        <v>64</v>
      </c>
      <c r="OE50" s="877" t="s">
        <v>64</v>
      </c>
      <c r="OF50" s="877" t="s">
        <v>64</v>
      </c>
      <c r="OG50" s="877" t="s">
        <v>64</v>
      </c>
      <c r="OH50" s="877" t="s">
        <v>64</v>
      </c>
      <c r="OI50" s="877" t="s">
        <v>64</v>
      </c>
      <c r="OJ50" s="877" t="s">
        <v>64</v>
      </c>
      <c r="OK50" s="877" t="s">
        <v>64</v>
      </c>
      <c r="OL50" s="877" t="s">
        <v>64</v>
      </c>
      <c r="OM50" s="877" t="s">
        <v>64</v>
      </c>
    </row>
    <row r="51" spans="1:403" s="221" customFormat="1" x14ac:dyDescent="0.25">
      <c r="A51" s="455">
        <v>50</v>
      </c>
      <c r="B51" s="221">
        <v>0</v>
      </c>
      <c r="C51" s="221">
        <v>1</v>
      </c>
      <c r="D51" s="206">
        <v>2</v>
      </c>
      <c r="E51" s="267">
        <v>51</v>
      </c>
      <c r="F51" s="896">
        <v>51</v>
      </c>
      <c r="G51" s="61">
        <v>51</v>
      </c>
      <c r="H51" s="898"/>
      <c r="I51" s="167" t="s">
        <v>658</v>
      </c>
      <c r="J51" s="641" t="s">
        <v>659</v>
      </c>
      <c r="K51" s="319">
        <v>11711</v>
      </c>
      <c r="L51" s="256">
        <v>83</v>
      </c>
      <c r="M51" s="342">
        <v>62</v>
      </c>
      <c r="N51" s="342">
        <v>150</v>
      </c>
      <c r="O51" s="342">
        <v>27.555555555555557</v>
      </c>
      <c r="P51" s="210">
        <v>1.5696360133983398</v>
      </c>
      <c r="Q51" s="208">
        <v>1</v>
      </c>
      <c r="R51" s="61">
        <v>150</v>
      </c>
      <c r="S51" s="61">
        <v>75</v>
      </c>
      <c r="T51" s="61">
        <v>0</v>
      </c>
      <c r="U51" s="62">
        <v>2</v>
      </c>
      <c r="V51" s="325">
        <v>0</v>
      </c>
      <c r="W51" s="325"/>
      <c r="X51" s="325">
        <v>1</v>
      </c>
      <c r="Y51" s="115">
        <v>0</v>
      </c>
      <c r="Z51" s="325">
        <v>1</v>
      </c>
      <c r="AA51" s="325">
        <v>0</v>
      </c>
      <c r="AB51" s="329">
        <v>0</v>
      </c>
      <c r="AC51" s="328">
        <v>0</v>
      </c>
      <c r="AD51" s="61"/>
      <c r="AE51" s="61"/>
      <c r="AF51" s="61"/>
      <c r="AG51" s="592">
        <v>105</v>
      </c>
      <c r="AH51" s="602">
        <v>0.9</v>
      </c>
      <c r="AI51" s="603">
        <v>60</v>
      </c>
      <c r="AJ51" s="603">
        <v>0</v>
      </c>
      <c r="AK51" s="602">
        <v>13.4</v>
      </c>
      <c r="AL51" s="604">
        <v>41</v>
      </c>
      <c r="AM51" s="604"/>
      <c r="AN51" s="605">
        <v>1927</v>
      </c>
      <c r="AO51" s="214">
        <v>7.5637196684143664</v>
      </c>
      <c r="AP51" s="212">
        <v>214</v>
      </c>
      <c r="AQ51" s="212">
        <v>88</v>
      </c>
      <c r="AR51" s="212">
        <v>101</v>
      </c>
      <c r="AS51" s="212">
        <v>126</v>
      </c>
      <c r="AT51" s="215">
        <v>3.65</v>
      </c>
      <c r="AU51" s="212">
        <v>78</v>
      </c>
      <c r="AV51" s="556">
        <v>42083</v>
      </c>
      <c r="AW51" s="557">
        <v>42083</v>
      </c>
      <c r="AX51" s="211">
        <v>0.9</v>
      </c>
      <c r="AY51" s="211">
        <v>41</v>
      </c>
      <c r="AZ51" s="211">
        <v>8.9</v>
      </c>
      <c r="BA51" s="602">
        <v>142</v>
      </c>
      <c r="BB51" s="558">
        <v>42083</v>
      </c>
      <c r="BC51" s="65">
        <v>53.3</v>
      </c>
      <c r="BD51" s="217">
        <v>340</v>
      </c>
      <c r="BE51" s="66">
        <v>53.3</v>
      </c>
      <c r="BF51" s="218">
        <v>254.27692559085972</v>
      </c>
      <c r="BG51" s="66">
        <v>106.8</v>
      </c>
      <c r="BH51" s="68">
        <v>1.7267272090265722</v>
      </c>
      <c r="BI51" s="219">
        <v>1.7267272090265722</v>
      </c>
      <c r="BJ51" s="219">
        <v>2.4053069518263896</v>
      </c>
      <c r="BK51" s="219">
        <v>2.0285712526925375</v>
      </c>
      <c r="BL51" s="66">
        <v>2.59</v>
      </c>
      <c r="BM51" s="66">
        <v>0.84</v>
      </c>
      <c r="BN51" s="66">
        <v>101</v>
      </c>
      <c r="BO51" s="66">
        <v>1.37</v>
      </c>
      <c r="BP51" s="571">
        <v>2091</v>
      </c>
      <c r="BQ51" s="66">
        <v>54</v>
      </c>
      <c r="BR51" s="66">
        <v>83</v>
      </c>
      <c r="BS51" s="66">
        <v>49</v>
      </c>
      <c r="BT51" s="66">
        <v>37</v>
      </c>
      <c r="BU51" s="69">
        <v>42030</v>
      </c>
      <c r="BV51" s="61" t="s">
        <v>660</v>
      </c>
      <c r="BW51" s="61">
        <v>0</v>
      </c>
      <c r="BX51" s="61"/>
      <c r="BY51" s="61"/>
      <c r="BZ51" s="61"/>
      <c r="CA51" s="61"/>
      <c r="CB51" s="61">
        <v>0</v>
      </c>
      <c r="CC51" s="61"/>
      <c r="CD51" s="208">
        <v>1</v>
      </c>
      <c r="CE51" s="220">
        <v>0</v>
      </c>
      <c r="CF51" s="220">
        <v>0</v>
      </c>
      <c r="CG51" s="220">
        <v>1</v>
      </c>
      <c r="CH51" s="220">
        <v>1</v>
      </c>
      <c r="CI51" s="220">
        <v>0</v>
      </c>
      <c r="CJ51" s="220"/>
      <c r="CK51" s="114">
        <v>1</v>
      </c>
      <c r="CL51" s="114">
        <v>0</v>
      </c>
      <c r="CM51" s="114">
        <v>0</v>
      </c>
      <c r="CN51" s="114">
        <v>1</v>
      </c>
      <c r="CO51" s="114">
        <v>0</v>
      </c>
      <c r="CP51" s="114">
        <v>1</v>
      </c>
      <c r="CQ51" s="326">
        <v>1</v>
      </c>
      <c r="CR51" s="326">
        <v>1</v>
      </c>
      <c r="CS51" s="326">
        <v>0</v>
      </c>
      <c r="CT51" s="326">
        <v>0</v>
      </c>
      <c r="CU51" s="326">
        <v>0</v>
      </c>
      <c r="CV51" s="326"/>
      <c r="CW51" s="299"/>
      <c r="CX51" s="299"/>
      <c r="CY51" s="299"/>
      <c r="CZ51" s="299"/>
      <c r="DF51" s="61">
        <v>0</v>
      </c>
      <c r="DG51" s="90">
        <v>1</v>
      </c>
      <c r="DH51" s="69">
        <v>42425</v>
      </c>
      <c r="DI51" s="61">
        <v>0</v>
      </c>
      <c r="DJ51" s="61"/>
      <c r="DK51" s="90">
        <v>1</v>
      </c>
      <c r="DL51" s="90">
        <v>1</v>
      </c>
      <c r="DM51" s="90"/>
      <c r="DN51" s="61" t="s">
        <v>507</v>
      </c>
      <c r="DO51" s="61">
        <v>1</v>
      </c>
      <c r="DP51" s="208">
        <v>0</v>
      </c>
      <c r="DQ51" s="208">
        <v>0</v>
      </c>
      <c r="DR51" s="208">
        <v>0</v>
      </c>
      <c r="DS51" s="208">
        <v>4</v>
      </c>
      <c r="DT51" s="212">
        <v>1</v>
      </c>
      <c r="DU51" s="208">
        <v>4</v>
      </c>
      <c r="DV51" s="208">
        <v>0</v>
      </c>
      <c r="DW51" s="208">
        <v>0</v>
      </c>
      <c r="DX51" s="208">
        <v>1</v>
      </c>
      <c r="DY51" s="208">
        <v>0</v>
      </c>
      <c r="DZ51" s="206">
        <v>1</v>
      </c>
      <c r="EC51" s="223"/>
      <c r="ED51" s="223"/>
      <c r="EE51" s="223"/>
      <c r="EF51" s="223"/>
      <c r="EH51" s="266">
        <v>42089</v>
      </c>
      <c r="EI51" s="133">
        <v>1.07</v>
      </c>
      <c r="EJ51" s="225">
        <v>89</v>
      </c>
      <c r="EK51" s="225">
        <v>69</v>
      </c>
      <c r="EL51" s="225">
        <v>103</v>
      </c>
      <c r="EM51" s="225">
        <v>87</v>
      </c>
      <c r="EN51" s="225">
        <v>29</v>
      </c>
      <c r="EO51" s="133" t="s">
        <v>482</v>
      </c>
      <c r="EP51" s="259">
        <v>51</v>
      </c>
      <c r="EQ51" s="135">
        <v>42083</v>
      </c>
      <c r="ER51" s="136" t="s">
        <v>383</v>
      </c>
      <c r="ES51" s="61">
        <v>150</v>
      </c>
      <c r="ET51" s="61">
        <v>75</v>
      </c>
      <c r="EU51" s="61">
        <v>67</v>
      </c>
      <c r="EV51" s="61">
        <v>0</v>
      </c>
      <c r="EW51" s="61"/>
      <c r="EX51" s="61">
        <v>11</v>
      </c>
      <c r="EY51" s="61">
        <v>10</v>
      </c>
      <c r="EZ51" s="61">
        <v>51</v>
      </c>
      <c r="FA51" s="61">
        <v>24</v>
      </c>
      <c r="FB51" s="61">
        <v>15</v>
      </c>
      <c r="FC51" s="61">
        <v>25</v>
      </c>
      <c r="FD51" s="61">
        <v>50</v>
      </c>
      <c r="FE51" s="61">
        <v>19</v>
      </c>
      <c r="FF51" s="61">
        <v>27</v>
      </c>
      <c r="FG51" s="61">
        <v>70</v>
      </c>
      <c r="FH51" s="61">
        <v>310</v>
      </c>
      <c r="FI51" s="91">
        <v>70</v>
      </c>
      <c r="FJ51" s="91">
        <v>310</v>
      </c>
      <c r="FK51" s="227">
        <v>83.6</v>
      </c>
      <c r="FL51" s="227">
        <v>53.260755542300437</v>
      </c>
      <c r="FM51" s="228">
        <v>82.3</v>
      </c>
      <c r="FN51" s="228">
        <v>26</v>
      </c>
      <c r="FO51" s="228">
        <v>52.432538051810127</v>
      </c>
      <c r="FP51" s="228">
        <v>16.564349809806359</v>
      </c>
      <c r="FQ51" s="228">
        <v>68.408262454435004</v>
      </c>
      <c r="FR51" s="228"/>
      <c r="FS51" s="193">
        <v>0</v>
      </c>
      <c r="FT51" s="230">
        <v>86.9</v>
      </c>
      <c r="FU51" s="230">
        <v>25.7</v>
      </c>
      <c r="FV51" s="230">
        <v>130</v>
      </c>
      <c r="FW51" s="229">
        <v>3.2</v>
      </c>
      <c r="FX51" s="229">
        <v>5</v>
      </c>
      <c r="FY51" s="229">
        <v>27.15625</v>
      </c>
      <c r="FZ51" s="229">
        <v>3.381322957198444</v>
      </c>
      <c r="GA51" s="133">
        <v>34.299999999999997</v>
      </c>
      <c r="GB51" s="129">
        <v>14.5</v>
      </c>
      <c r="GC51" s="238">
        <v>22</v>
      </c>
      <c r="GD51" s="238">
        <v>13.5</v>
      </c>
      <c r="GE51" s="238">
        <v>236.2</v>
      </c>
      <c r="GF51" s="238">
        <v>174.4</v>
      </c>
      <c r="GG51" s="238">
        <v>55.9</v>
      </c>
      <c r="GH51" s="133">
        <v>1</v>
      </c>
      <c r="GI51" s="133">
        <v>1</v>
      </c>
      <c r="GJ51" s="133">
        <v>1</v>
      </c>
      <c r="GK51" s="133">
        <v>1</v>
      </c>
      <c r="GL51" s="231">
        <v>28</v>
      </c>
      <c r="GM51" s="133">
        <v>0</v>
      </c>
      <c r="GN51" s="133">
        <v>0</v>
      </c>
      <c r="GO51" s="133">
        <v>0</v>
      </c>
      <c r="GP51" s="133">
        <v>0</v>
      </c>
      <c r="GQ51" s="61">
        <v>30.2</v>
      </c>
      <c r="GR51" s="106">
        <v>19.240129394467385</v>
      </c>
      <c r="GS51" s="111">
        <v>0.48421052631578942</v>
      </c>
      <c r="GT51" s="61">
        <v>0</v>
      </c>
      <c r="GU51" s="111">
        <v>0.66666666666666663</v>
      </c>
      <c r="GV51" s="62">
        <v>1</v>
      </c>
      <c r="GW51" s="106">
        <v>9.4</v>
      </c>
      <c r="GX51" s="61">
        <v>1</v>
      </c>
      <c r="GY51" s="106">
        <v>15</v>
      </c>
      <c r="GZ51" s="61">
        <v>1</v>
      </c>
      <c r="HA51" s="745">
        <v>33</v>
      </c>
      <c r="HB51" s="133">
        <v>14</v>
      </c>
      <c r="HC51" s="133">
        <v>0.51</v>
      </c>
      <c r="HD51" s="144">
        <v>1</v>
      </c>
      <c r="HE51" s="236">
        <v>85.507872000000006</v>
      </c>
      <c r="HF51" s="236">
        <v>89.783265999999998</v>
      </c>
      <c r="HG51" s="144">
        <v>55.020299999999999</v>
      </c>
      <c r="HH51" s="236">
        <v>81.195258999999993</v>
      </c>
      <c r="HI51" s="125">
        <v>49.757463000000001</v>
      </c>
      <c r="HJ51" s="236">
        <v>25.834906</v>
      </c>
      <c r="HK51" s="144">
        <v>15.831951</v>
      </c>
      <c r="HL51" s="236">
        <v>55.360353000000003</v>
      </c>
      <c r="HM51" s="144">
        <v>33.925511999999998</v>
      </c>
      <c r="HN51" s="236">
        <v>68.181755999999993</v>
      </c>
      <c r="HO51" s="144">
        <v>3.6537829999999998</v>
      </c>
      <c r="HP51" s="144">
        <v>2.2390840000000001</v>
      </c>
      <c r="HQ51" s="236">
        <v>77.158007999999995</v>
      </c>
      <c r="HR51" s="144">
        <v>47.283385000000003</v>
      </c>
      <c r="HS51" s="236">
        <v>23.139741000000001</v>
      </c>
      <c r="HT51" s="144">
        <v>14.180320999999999</v>
      </c>
      <c r="HU51" s="236">
        <v>54.018267000000002</v>
      </c>
      <c r="HV51" s="144">
        <v>33.103065000000001</v>
      </c>
      <c r="HW51" s="236">
        <v>70.009929</v>
      </c>
      <c r="HX51" s="144">
        <v>0</v>
      </c>
      <c r="HY51" s="237">
        <v>1.1057698085549552</v>
      </c>
      <c r="HZ51" s="238">
        <v>39.299999999999997</v>
      </c>
      <c r="IA51" s="237">
        <v>7.4</v>
      </c>
      <c r="IB51" s="237">
        <v>35.1</v>
      </c>
      <c r="IC51" s="237">
        <v>7.4</v>
      </c>
      <c r="ID51" s="237" t="s">
        <v>381</v>
      </c>
      <c r="IE51" s="237" t="s">
        <v>381</v>
      </c>
      <c r="IF51" s="237">
        <v>156.08685405405402</v>
      </c>
      <c r="IG51" s="237">
        <v>99.441432740905483</v>
      </c>
      <c r="IH51" s="133"/>
      <c r="II51" s="61">
        <v>0.41</v>
      </c>
      <c r="IJ51" s="61">
        <v>1337</v>
      </c>
      <c r="IK51" s="61">
        <v>944</v>
      </c>
      <c r="IL51" s="61">
        <v>931</v>
      </c>
      <c r="IM51" s="61">
        <v>1144</v>
      </c>
      <c r="IN51" s="61">
        <v>1098</v>
      </c>
      <c r="IO51" s="61">
        <v>1236</v>
      </c>
      <c r="IP51" s="61"/>
      <c r="IQ51" s="106">
        <v>1115</v>
      </c>
      <c r="IR51" s="61">
        <v>1853</v>
      </c>
      <c r="IS51" s="61">
        <v>308</v>
      </c>
      <c r="IT51" s="61">
        <v>203</v>
      </c>
      <c r="IU51" s="61">
        <v>248</v>
      </c>
      <c r="IV51" s="61">
        <v>285</v>
      </c>
      <c r="IW51" s="61">
        <v>305</v>
      </c>
      <c r="IX51" s="61">
        <v>312</v>
      </c>
      <c r="IY51" s="61"/>
      <c r="IZ51" s="106">
        <v>276.83333333333331</v>
      </c>
      <c r="JA51" s="61">
        <v>192</v>
      </c>
      <c r="JB51" s="240">
        <v>34.315960796027269</v>
      </c>
      <c r="JC51" s="241">
        <v>1</v>
      </c>
      <c r="JD51" s="90">
        <v>1</v>
      </c>
      <c r="JE51" s="320">
        <v>2</v>
      </c>
      <c r="JF51" s="280">
        <v>0</v>
      </c>
      <c r="JG51" s="280"/>
      <c r="JH51" s="90">
        <v>1</v>
      </c>
      <c r="JI51" s="90"/>
      <c r="JJ51" s="90"/>
      <c r="JK51" s="90"/>
      <c r="JL51" s="61" t="s">
        <v>507</v>
      </c>
      <c r="JM51" s="283"/>
      <c r="JN51" s="198">
        <v>51</v>
      </c>
      <c r="JO51" s="244">
        <v>42083</v>
      </c>
      <c r="JP51" s="69">
        <v>43123</v>
      </c>
      <c r="JQ51" s="201">
        <v>1</v>
      </c>
      <c r="JR51" s="69">
        <v>43123</v>
      </c>
      <c r="JS51" s="245">
        <v>34</v>
      </c>
      <c r="JT51" s="243">
        <v>1</v>
      </c>
      <c r="JU51" s="69">
        <v>43047</v>
      </c>
      <c r="JV51" s="245">
        <v>31</v>
      </c>
      <c r="JW51" s="243">
        <v>1</v>
      </c>
      <c r="JX51" s="246">
        <v>43047</v>
      </c>
      <c r="JY51" s="245">
        <v>31</v>
      </c>
      <c r="JZ51" s="245">
        <v>34</v>
      </c>
      <c r="KA51" s="245">
        <v>1040</v>
      </c>
      <c r="KB51" s="247"/>
      <c r="KC51" s="245"/>
      <c r="KD51" s="248"/>
      <c r="KE51" s="63">
        <v>0</v>
      </c>
      <c r="KF51" s="263">
        <v>1</v>
      </c>
      <c r="KG51" s="263" t="s">
        <v>390</v>
      </c>
      <c r="KH51" s="250">
        <v>73.3</v>
      </c>
      <c r="KI51" s="250">
        <v>38.5</v>
      </c>
      <c r="KJ51" s="321">
        <v>48.97</v>
      </c>
      <c r="KK51" s="251">
        <v>-14.9</v>
      </c>
      <c r="KL51" s="250">
        <v>-11.26</v>
      </c>
      <c r="KM51" s="250">
        <v>52.25</v>
      </c>
      <c r="KN51" s="250">
        <v>27.8</v>
      </c>
      <c r="KO51" s="250">
        <v>4.4000000000000004</v>
      </c>
      <c r="KP51" s="250"/>
      <c r="KQ51" s="250">
        <v>1</v>
      </c>
      <c r="KR51" s="92"/>
      <c r="KS51" s="93">
        <v>0.48421052631578942</v>
      </c>
      <c r="KT51" s="264">
        <v>51</v>
      </c>
      <c r="KU51" s="265">
        <v>50.03</v>
      </c>
      <c r="KV51" s="264">
        <v>-25.6</v>
      </c>
      <c r="KW51" s="265">
        <v>-26.4</v>
      </c>
      <c r="KX51" s="265">
        <v>-25.9</v>
      </c>
      <c r="KY51" s="265">
        <v>281</v>
      </c>
      <c r="KZ51" s="265">
        <v>-22.7</v>
      </c>
      <c r="LA51" s="265">
        <v>-21.4</v>
      </c>
      <c r="LB51" s="265">
        <v>281</v>
      </c>
      <c r="LC51" s="265">
        <v>-24.5</v>
      </c>
      <c r="LD51" s="265">
        <v>-23.6</v>
      </c>
      <c r="LE51" s="265">
        <v>281</v>
      </c>
      <c r="LF51" s="118">
        <v>42083</v>
      </c>
      <c r="LG51" s="454">
        <v>0</v>
      </c>
      <c r="LH51" s="454"/>
      <c r="LI51" s="455">
        <v>51</v>
      </c>
      <c r="LJ51" s="455">
        <v>51.68</v>
      </c>
      <c r="LK51" s="455">
        <v>-28.06</v>
      </c>
      <c r="LL51" s="455">
        <v>-30.7</v>
      </c>
      <c r="LM51" s="455">
        <v>-30.6</v>
      </c>
      <c r="LN51" s="455">
        <v>341</v>
      </c>
      <c r="LO51" s="455">
        <v>-22.3</v>
      </c>
      <c r="LP51" s="455">
        <v>-22.1</v>
      </c>
      <c r="LQ51" s="455">
        <v>341</v>
      </c>
      <c r="LR51" s="455">
        <v>-26.5</v>
      </c>
      <c r="LS51" s="455">
        <v>-26.4</v>
      </c>
      <c r="LT51" s="455">
        <v>341</v>
      </c>
      <c r="LU51" s="500">
        <v>50.07</v>
      </c>
      <c r="LV51" s="693">
        <v>-27.42</v>
      </c>
      <c r="LW51" s="500">
        <v>0</v>
      </c>
      <c r="LX51" s="500">
        <v>0</v>
      </c>
      <c r="LY51" s="500">
        <v>-17.7</v>
      </c>
      <c r="LZ51" s="500">
        <v>3</v>
      </c>
      <c r="MA51" s="690">
        <v>70.009929</v>
      </c>
      <c r="MB51" s="455"/>
      <c r="MD51" s="253"/>
      <c r="ME51" s="274"/>
      <c r="MF51" s="581">
        <v>51</v>
      </c>
      <c r="MG51" s="135">
        <v>42083</v>
      </c>
      <c r="MJ51" s="584">
        <v>67.812200000000004</v>
      </c>
      <c r="MR51" s="135"/>
      <c r="MS51" s="585"/>
      <c r="MT51" s="585"/>
      <c r="MU51" s="133">
        <v>0</v>
      </c>
      <c r="MV51" s="585"/>
      <c r="MW51" s="585"/>
      <c r="MX51" s="585"/>
      <c r="MY51" s="585"/>
      <c r="MZ51" s="585"/>
      <c r="NA51" s="238">
        <v>1927</v>
      </c>
      <c r="NB51" s="585"/>
      <c r="NC51" s="238">
        <v>6</v>
      </c>
      <c r="NE51" s="876">
        <v>51</v>
      </c>
      <c r="NF51" s="877">
        <v>8.7109441545758699</v>
      </c>
      <c r="NG51" s="877">
        <v>7.6065902803705301</v>
      </c>
      <c r="NH51" s="877">
        <v>5.18308946064076</v>
      </c>
      <c r="NI51" s="877">
        <v>1.76553474636298</v>
      </c>
      <c r="NJ51" s="877">
        <v>8.0924928868590609</v>
      </c>
      <c r="NK51" s="877">
        <v>5.2861418728342997</v>
      </c>
      <c r="NL51" s="877">
        <v>9.3004669645978097</v>
      </c>
      <c r="NM51" s="877">
        <v>7.3904269411871697</v>
      </c>
      <c r="NN51" s="877">
        <v>5.8419731189271804</v>
      </c>
      <c r="NO51" s="877">
        <v>1.27500704749987</v>
      </c>
      <c r="NP51" s="877">
        <v>6.0723202160326997</v>
      </c>
      <c r="NQ51" s="877">
        <v>6.5902127614083597</v>
      </c>
      <c r="NR51" s="877">
        <v>7.60229058486114</v>
      </c>
      <c r="NS51" s="877">
        <v>4.1826922975161898</v>
      </c>
      <c r="NT51" s="877">
        <v>5.9742998580037296</v>
      </c>
      <c r="NU51" s="877">
        <v>6.9642831010687196</v>
      </c>
      <c r="NV51" s="877">
        <v>6.2494453410858402</v>
      </c>
      <c r="NW51" s="877">
        <v>6.53325185192897</v>
      </c>
      <c r="NX51" s="877">
        <v>5.6037746864639697</v>
      </c>
      <c r="NY51" s="877">
        <v>6.5337190711398998</v>
      </c>
      <c r="NZ51" s="877">
        <v>7.7499364499998604</v>
      </c>
      <c r="OA51" s="877">
        <v>4.4679315460262901</v>
      </c>
      <c r="OB51" s="877">
        <v>9.8487637606211802</v>
      </c>
      <c r="OC51" s="877">
        <v>2.0356239097307198</v>
      </c>
      <c r="OD51" s="877">
        <v>6.3717330906226701</v>
      </c>
      <c r="OE51" s="877">
        <v>6.9411063109464299</v>
      </c>
      <c r="OF51" s="877">
        <v>5.8534967037023202</v>
      </c>
      <c r="OG51" s="877">
        <v>10.903128676812299</v>
      </c>
      <c r="OH51" s="877">
        <v>3.3812833725037801</v>
      </c>
      <c r="OI51" s="877">
        <v>8.50501755552812</v>
      </c>
      <c r="OJ51" s="877">
        <v>4.2257376534660596</v>
      </c>
      <c r="OK51" s="877">
        <v>2.3981111212842001</v>
      </c>
      <c r="OL51" s="877">
        <v>1.9038015445963801</v>
      </c>
      <c r="OM51" s="877">
        <v>7.8131398508904599</v>
      </c>
    </row>
    <row r="52" spans="1:403" s="221" customFormat="1" ht="15" customHeight="1" x14ac:dyDescent="0.25">
      <c r="A52" s="455">
        <v>51</v>
      </c>
      <c r="B52" s="221">
        <v>0</v>
      </c>
      <c r="C52" s="221">
        <v>0</v>
      </c>
      <c r="D52" s="206">
        <v>2</v>
      </c>
      <c r="E52" s="267">
        <v>52</v>
      </c>
      <c r="F52" s="896">
        <v>52</v>
      </c>
      <c r="G52" s="61">
        <v>52</v>
      </c>
      <c r="H52" s="898"/>
      <c r="I52" s="232" t="s">
        <v>661</v>
      </c>
      <c r="J52" s="644" t="s">
        <v>662</v>
      </c>
      <c r="K52" s="318">
        <v>9279</v>
      </c>
      <c r="L52" s="256">
        <v>90</v>
      </c>
      <c r="M52" s="342">
        <v>96</v>
      </c>
      <c r="N52" s="342">
        <v>182</v>
      </c>
      <c r="O52" s="342">
        <v>28.982007003985025</v>
      </c>
      <c r="P52" s="210">
        <v>2.1746198801552397</v>
      </c>
      <c r="Q52" s="208">
        <v>0</v>
      </c>
      <c r="R52" s="61">
        <v>120</v>
      </c>
      <c r="S52" s="61">
        <v>60</v>
      </c>
      <c r="T52" s="61">
        <v>0</v>
      </c>
      <c r="U52" s="62">
        <v>2</v>
      </c>
      <c r="V52" s="325">
        <v>0</v>
      </c>
      <c r="W52" s="325"/>
      <c r="X52" s="325">
        <v>1</v>
      </c>
      <c r="Y52" s="335">
        <v>0</v>
      </c>
      <c r="Z52" s="325">
        <v>0</v>
      </c>
      <c r="AA52" s="325">
        <v>0</v>
      </c>
      <c r="AB52" s="329">
        <v>0</v>
      </c>
      <c r="AC52" s="328">
        <v>0</v>
      </c>
      <c r="AD52" s="61"/>
      <c r="AE52" s="61"/>
      <c r="AF52" s="61"/>
      <c r="AG52" s="592">
        <v>97</v>
      </c>
      <c r="AH52" s="602">
        <v>1.97</v>
      </c>
      <c r="AI52" s="603">
        <v>32</v>
      </c>
      <c r="AJ52" s="603">
        <v>0</v>
      </c>
      <c r="AK52" s="602">
        <v>11.7</v>
      </c>
      <c r="AL52" s="603">
        <v>35</v>
      </c>
      <c r="AM52" s="603"/>
      <c r="AN52" s="605">
        <v>829</v>
      </c>
      <c r="AO52" s="214">
        <v>6.7202201551352951</v>
      </c>
      <c r="AP52" s="212">
        <v>189</v>
      </c>
      <c r="AQ52" s="212">
        <v>98</v>
      </c>
      <c r="AR52" s="212">
        <v>56</v>
      </c>
      <c r="AS52" s="212">
        <v>174</v>
      </c>
      <c r="AT52" s="215">
        <v>0.57999999999999996</v>
      </c>
      <c r="AU52" s="212">
        <v>113</v>
      </c>
      <c r="AV52" s="556">
        <v>42290</v>
      </c>
      <c r="AW52" s="557">
        <v>42289</v>
      </c>
      <c r="AX52" s="211">
        <v>1.97</v>
      </c>
      <c r="AY52" s="211">
        <v>65</v>
      </c>
      <c r="AZ52" s="211">
        <v>8.5</v>
      </c>
      <c r="BA52" s="602">
        <v>145</v>
      </c>
      <c r="BB52" s="558">
        <v>42292</v>
      </c>
      <c r="BC52" s="65">
        <v>28.06</v>
      </c>
      <c r="BD52" s="217"/>
      <c r="BE52" s="66">
        <v>28.06</v>
      </c>
      <c r="BF52" s="218">
        <v>320.84123243785712</v>
      </c>
      <c r="BG52" s="66">
        <v>209.9</v>
      </c>
      <c r="BH52" s="68">
        <v>1.448087666692341</v>
      </c>
      <c r="BI52" s="219">
        <v>1.448087666692341</v>
      </c>
      <c r="BJ52" s="219">
        <v>2.5062901759136853</v>
      </c>
      <c r="BK52" s="219">
        <v>2.3220124385824006</v>
      </c>
      <c r="BL52" s="66">
        <v>3.41</v>
      </c>
      <c r="BM52" s="66">
        <v>3.93</v>
      </c>
      <c r="BN52" s="66">
        <v>110</v>
      </c>
      <c r="BO52" s="66">
        <v>2.1</v>
      </c>
      <c r="BP52" s="571">
        <v>693.9</v>
      </c>
      <c r="BQ52" s="66">
        <v>140</v>
      </c>
      <c r="BR52" s="66">
        <v>164</v>
      </c>
      <c r="BS52" s="66">
        <v>45</v>
      </c>
      <c r="BT52" s="66">
        <v>8</v>
      </c>
      <c r="BU52" s="69">
        <v>42289</v>
      </c>
      <c r="BV52" s="61" t="s">
        <v>458</v>
      </c>
      <c r="BW52" s="61">
        <v>0</v>
      </c>
      <c r="BX52" s="61">
        <v>0</v>
      </c>
      <c r="BY52" s="61"/>
      <c r="BZ52" s="61">
        <v>0</v>
      </c>
      <c r="CA52" s="61"/>
      <c r="CB52" s="61"/>
      <c r="CC52" s="61"/>
      <c r="CD52" s="208">
        <v>0</v>
      </c>
      <c r="CE52" s="220">
        <v>0</v>
      </c>
      <c r="CF52" s="220">
        <v>0</v>
      </c>
      <c r="CG52" s="220">
        <v>0</v>
      </c>
      <c r="CH52" s="220">
        <v>0</v>
      </c>
      <c r="CI52" s="220">
        <v>0</v>
      </c>
      <c r="CJ52" s="220">
        <v>0</v>
      </c>
      <c r="CK52" s="114">
        <v>1</v>
      </c>
      <c r="CL52" s="114">
        <v>0</v>
      </c>
      <c r="CM52" s="114">
        <v>0</v>
      </c>
      <c r="CN52" s="114">
        <v>1</v>
      </c>
      <c r="CO52" s="114">
        <v>1</v>
      </c>
      <c r="CP52" s="114">
        <v>0</v>
      </c>
      <c r="CQ52" s="326">
        <v>0</v>
      </c>
      <c r="CR52" s="326">
        <v>0</v>
      </c>
      <c r="CS52" s="326">
        <v>0</v>
      </c>
      <c r="CT52" s="326">
        <v>0</v>
      </c>
      <c r="CU52" s="326">
        <v>0</v>
      </c>
      <c r="CV52" s="326">
        <v>0</v>
      </c>
      <c r="CW52" s="299"/>
      <c r="CX52" s="299"/>
      <c r="CY52" s="299"/>
      <c r="CZ52" s="299"/>
      <c r="DF52" s="61">
        <v>0</v>
      </c>
      <c r="DG52" s="90">
        <v>0</v>
      </c>
      <c r="DH52" s="61"/>
      <c r="DI52" s="61"/>
      <c r="DJ52" s="61"/>
      <c r="DK52" s="90">
        <v>1</v>
      </c>
      <c r="DL52" s="90">
        <v>0</v>
      </c>
      <c r="DM52" s="90">
        <v>1</v>
      </c>
      <c r="DN52" s="61" t="s">
        <v>253</v>
      </c>
      <c r="DO52" s="254">
        <v>1</v>
      </c>
      <c r="DP52" s="208">
        <v>0</v>
      </c>
      <c r="DQ52" s="208">
        <v>0</v>
      </c>
      <c r="DR52" s="208">
        <v>0</v>
      </c>
      <c r="DS52" s="208">
        <v>1</v>
      </c>
      <c r="DT52" s="212">
        <v>1</v>
      </c>
      <c r="DU52" s="208">
        <v>1</v>
      </c>
      <c r="DV52" s="208">
        <v>0</v>
      </c>
      <c r="DW52" s="208">
        <v>0</v>
      </c>
      <c r="DX52" s="208">
        <v>0</v>
      </c>
      <c r="DY52" s="208">
        <v>0</v>
      </c>
      <c r="DZ52" s="206">
        <v>0</v>
      </c>
      <c r="EC52" s="223">
        <v>1</v>
      </c>
      <c r="ED52" s="223">
        <v>3</v>
      </c>
      <c r="EE52" s="223"/>
      <c r="EF52" s="223"/>
      <c r="EH52" s="258">
        <v>42291</v>
      </c>
      <c r="EI52" s="133">
        <v>2.35</v>
      </c>
      <c r="EJ52" s="225">
        <v>95</v>
      </c>
      <c r="EK52" s="225">
        <v>68</v>
      </c>
      <c r="EL52" s="225">
        <v>97</v>
      </c>
      <c r="EM52" s="225">
        <v>95</v>
      </c>
      <c r="EN52" s="225">
        <v>60</v>
      </c>
      <c r="EO52" s="133" t="s">
        <v>482</v>
      </c>
      <c r="EP52" s="267">
        <v>52</v>
      </c>
      <c r="EQ52" s="135">
        <v>42290</v>
      </c>
      <c r="ER52" s="136" t="s">
        <v>383</v>
      </c>
      <c r="ES52" s="61">
        <v>120</v>
      </c>
      <c r="ET52" s="61">
        <v>60</v>
      </c>
      <c r="EU52" s="61">
        <v>64</v>
      </c>
      <c r="EV52" s="61">
        <v>0</v>
      </c>
      <c r="EW52" s="61"/>
      <c r="EX52" s="61">
        <v>14</v>
      </c>
      <c r="EY52" s="61">
        <v>10</v>
      </c>
      <c r="EZ52" s="61">
        <v>55</v>
      </c>
      <c r="FA52" s="61">
        <v>29</v>
      </c>
      <c r="FB52" s="61">
        <v>20</v>
      </c>
      <c r="FC52" s="61">
        <v>20</v>
      </c>
      <c r="FD52" s="61">
        <v>44</v>
      </c>
      <c r="FE52" s="133">
        <v>25</v>
      </c>
      <c r="FF52" s="61">
        <v>36</v>
      </c>
      <c r="FG52" s="61">
        <v>90</v>
      </c>
      <c r="FH52" s="61">
        <v>380</v>
      </c>
      <c r="FI52" s="91">
        <v>90</v>
      </c>
      <c r="FJ52" s="91">
        <v>380</v>
      </c>
      <c r="FK52" s="227">
        <v>60.75</v>
      </c>
      <c r="FL52" s="227">
        <v>27.935916779930864</v>
      </c>
      <c r="FM52" s="228">
        <v>171.60000000000002</v>
      </c>
      <c r="FN52" s="228">
        <v>64.699999999999989</v>
      </c>
      <c r="FO52" s="228">
        <v>78.910342706767679</v>
      </c>
      <c r="FP52" s="228">
        <v>29.75232618372883</v>
      </c>
      <c r="FQ52" s="228">
        <v>62.296037296037312</v>
      </c>
      <c r="FR52" s="228"/>
      <c r="FS52" s="193">
        <v>0</v>
      </c>
      <c r="FT52" s="230">
        <v>38.299999999999997</v>
      </c>
      <c r="FU52" s="230">
        <v>70.599999999999994</v>
      </c>
      <c r="FV52" s="230">
        <v>180</v>
      </c>
      <c r="FW52" s="229">
        <v>3.2</v>
      </c>
      <c r="FX52" s="229">
        <v>4.7</v>
      </c>
      <c r="FY52" s="229">
        <v>11.968749999999998</v>
      </c>
      <c r="FZ52" s="229">
        <v>0.54249291784702547</v>
      </c>
      <c r="GA52" s="133">
        <v>26.2</v>
      </c>
      <c r="GB52" s="129">
        <v>20.7</v>
      </c>
      <c r="GC52" s="238">
        <v>6.2</v>
      </c>
      <c r="GD52" s="238">
        <v>3.5</v>
      </c>
      <c r="GE52" s="238">
        <v>124.2</v>
      </c>
      <c r="GF52" s="238">
        <v>89.6</v>
      </c>
      <c r="GG52" s="238">
        <v>34.4</v>
      </c>
      <c r="GH52" s="133">
        <v>1</v>
      </c>
      <c r="GI52" s="133">
        <v>1</v>
      </c>
      <c r="GJ52" s="133">
        <v>1</v>
      </c>
      <c r="GK52" s="133">
        <v>0</v>
      </c>
      <c r="GL52" s="231">
        <v>28</v>
      </c>
      <c r="GM52" s="133">
        <v>0</v>
      </c>
      <c r="GN52" s="133">
        <v>0</v>
      </c>
      <c r="GO52" s="133">
        <v>0</v>
      </c>
      <c r="GP52" s="133">
        <v>0</v>
      </c>
      <c r="GQ52" s="61">
        <v>42.55</v>
      </c>
      <c r="GR52" s="106">
        <v>19.566638008000957</v>
      </c>
      <c r="GS52" s="111">
        <v>0.51239669421487599</v>
      </c>
      <c r="GT52" s="61">
        <v>0</v>
      </c>
      <c r="GU52" s="111">
        <v>0.73913043478260865</v>
      </c>
      <c r="GV52" s="62">
        <v>1</v>
      </c>
      <c r="GW52" s="106">
        <v>13</v>
      </c>
      <c r="GX52" s="61">
        <v>0</v>
      </c>
      <c r="GY52" s="106">
        <v>21</v>
      </c>
      <c r="GZ52" s="61">
        <v>0</v>
      </c>
      <c r="HA52" s="745">
        <v>28</v>
      </c>
      <c r="HB52" s="133" t="s">
        <v>576</v>
      </c>
      <c r="HC52" s="133">
        <v>0.69</v>
      </c>
      <c r="HD52" s="144">
        <v>1</v>
      </c>
      <c r="HE52" s="236">
        <v>134.24021500000001</v>
      </c>
      <c r="HF52" s="236">
        <v>140.952226</v>
      </c>
      <c r="HG52" s="144">
        <v>63.564821000000002</v>
      </c>
      <c r="HH52" s="236">
        <v>176.51949099999999</v>
      </c>
      <c r="HI52" s="125">
        <v>79.604489000000001</v>
      </c>
      <c r="HJ52" s="236">
        <v>70.440021999999999</v>
      </c>
      <c r="HK52" s="144">
        <v>31.766134999999998</v>
      </c>
      <c r="HL52" s="236">
        <v>106.07946800000001</v>
      </c>
      <c r="HM52" s="144">
        <v>47.838354000000002</v>
      </c>
      <c r="HN52" s="236">
        <v>60.095046000000004</v>
      </c>
      <c r="HO52" s="144">
        <v>6.2586890000000004</v>
      </c>
      <c r="HP52" s="144">
        <v>2.8224629999999999</v>
      </c>
      <c r="HQ52" s="236">
        <v>153.98201299999999</v>
      </c>
      <c r="HR52" s="144">
        <v>69.440826999999999</v>
      </c>
      <c r="HS52" s="236">
        <v>55.614910000000002</v>
      </c>
      <c r="HT52" s="144">
        <v>25.080497000000001</v>
      </c>
      <c r="HU52" s="236">
        <v>98.367102000000003</v>
      </c>
      <c r="HV52" s="144">
        <v>44.360329999999998</v>
      </c>
      <c r="HW52" s="236">
        <v>63.882202999999997</v>
      </c>
      <c r="HX52" s="144">
        <v>0</v>
      </c>
      <c r="HY52" s="237">
        <v>0.79850800158946755</v>
      </c>
      <c r="HZ52" s="238">
        <v>31.1</v>
      </c>
      <c r="IA52" s="237">
        <v>6.2</v>
      </c>
      <c r="IB52" s="237">
        <v>27</v>
      </c>
      <c r="IC52" s="237">
        <v>6.3</v>
      </c>
      <c r="ID52" s="237">
        <v>18.399999999999999</v>
      </c>
      <c r="IE52" s="237">
        <v>6.1</v>
      </c>
      <c r="IF52" s="237">
        <v>113.40464516129032</v>
      </c>
      <c r="IG52" s="237">
        <v>52.149180735529143</v>
      </c>
      <c r="IH52" s="133"/>
      <c r="II52" s="161">
        <v>0.35</v>
      </c>
      <c r="IJ52" s="161">
        <v>1185</v>
      </c>
      <c r="IK52" s="161">
        <v>1112</v>
      </c>
      <c r="IL52" s="161">
        <v>1193</v>
      </c>
      <c r="IM52" s="161">
        <v>1140</v>
      </c>
      <c r="IN52" s="161">
        <v>1163</v>
      </c>
      <c r="IO52" s="161">
        <v>1163</v>
      </c>
      <c r="IP52" s="161"/>
      <c r="IQ52" s="106">
        <v>1159.3333333333333</v>
      </c>
      <c r="IR52" s="161">
        <v>1831</v>
      </c>
      <c r="IS52" s="161">
        <v>321</v>
      </c>
      <c r="IT52" s="161">
        <v>307</v>
      </c>
      <c r="IU52" s="161">
        <v>362</v>
      </c>
      <c r="IV52" s="161">
        <v>357</v>
      </c>
      <c r="IW52" s="161">
        <v>345</v>
      </c>
      <c r="IX52" s="161">
        <v>343</v>
      </c>
      <c r="IY52" s="161"/>
      <c r="IZ52" s="106">
        <v>339.16666666666669</v>
      </c>
      <c r="JA52" s="161">
        <v>214</v>
      </c>
      <c r="JB52" s="240">
        <v>32.853835849967382</v>
      </c>
      <c r="JC52" s="241">
        <v>0</v>
      </c>
      <c r="JD52" s="90">
        <v>1</v>
      </c>
      <c r="JE52" s="260">
        <v>1</v>
      </c>
      <c r="JF52" s="261">
        <v>0</v>
      </c>
      <c r="JG52" s="261"/>
      <c r="JH52" s="90">
        <v>0</v>
      </c>
      <c r="JI52" s="90">
        <v>0</v>
      </c>
      <c r="JJ52" s="90">
        <v>0</v>
      </c>
      <c r="JK52" s="90">
        <v>1</v>
      </c>
      <c r="JL52" s="61" t="s">
        <v>253</v>
      </c>
      <c r="JM52" s="283"/>
      <c r="JN52" s="198">
        <v>52</v>
      </c>
      <c r="JO52" s="244">
        <v>42290</v>
      </c>
      <c r="JP52" s="69">
        <v>43479</v>
      </c>
      <c r="JQ52" s="201">
        <v>0</v>
      </c>
      <c r="JR52" s="69">
        <v>43479</v>
      </c>
      <c r="JS52" s="245">
        <v>39</v>
      </c>
      <c r="JT52" s="243">
        <v>0</v>
      </c>
      <c r="JU52" s="69">
        <v>43479</v>
      </c>
      <c r="JV52" s="245">
        <v>39</v>
      </c>
      <c r="JW52" s="243">
        <v>0</v>
      </c>
      <c r="JX52" s="246">
        <v>43479</v>
      </c>
      <c r="JY52" s="245">
        <v>39</v>
      </c>
      <c r="JZ52" s="245">
        <v>39</v>
      </c>
      <c r="KA52" s="245">
        <v>1189</v>
      </c>
      <c r="KB52" s="247"/>
      <c r="KC52" s="245"/>
      <c r="KD52" s="248"/>
      <c r="KE52" s="63">
        <v>0</v>
      </c>
      <c r="KF52" s="263">
        <v>1</v>
      </c>
      <c r="KG52" s="263" t="s">
        <v>390</v>
      </c>
      <c r="KH52" s="250">
        <v>169.6</v>
      </c>
      <c r="KI52" s="250">
        <v>82.1</v>
      </c>
      <c r="KJ52" s="321">
        <v>51.7</v>
      </c>
      <c r="KK52" s="251">
        <v>-18.3</v>
      </c>
      <c r="KL52" s="250">
        <v>-14.7</v>
      </c>
      <c r="KM52" s="250">
        <v>54.8</v>
      </c>
      <c r="KN52" s="250">
        <v>40.299999999999997</v>
      </c>
      <c r="KO52" s="250">
        <v>6</v>
      </c>
      <c r="KP52" s="250"/>
      <c r="KQ52" s="250">
        <v>0</v>
      </c>
      <c r="KR52" s="92">
        <v>1</v>
      </c>
      <c r="KS52" s="93">
        <v>0.51239669421487599</v>
      </c>
      <c r="KT52" s="264">
        <v>53</v>
      </c>
      <c r="KU52" s="265">
        <v>50.14</v>
      </c>
      <c r="KV52" s="264">
        <v>-27.07</v>
      </c>
      <c r="KW52" s="265">
        <v>-33.700000000000003</v>
      </c>
      <c r="KX52" s="265">
        <v>-30.5</v>
      </c>
      <c r="KY52" s="265">
        <v>365</v>
      </c>
      <c r="KZ52" s="265">
        <v>-25.3</v>
      </c>
      <c r="LA52" s="265">
        <v>-22.6</v>
      </c>
      <c r="LB52" s="265">
        <v>365</v>
      </c>
      <c r="LC52" s="265">
        <v>-29.5</v>
      </c>
      <c r="LD52" s="265">
        <v>-26.5</v>
      </c>
      <c r="LE52" s="265">
        <v>365</v>
      </c>
      <c r="LF52" s="118">
        <v>42290</v>
      </c>
      <c r="LG52" s="454">
        <v>0</v>
      </c>
      <c r="LH52" s="454">
        <v>1</v>
      </c>
      <c r="LI52" s="455">
        <v>53</v>
      </c>
      <c r="LJ52" s="455">
        <v>51.7</v>
      </c>
      <c r="LK52" s="455">
        <v>-25.32</v>
      </c>
      <c r="LL52" s="455">
        <v>-30.3</v>
      </c>
      <c r="LM52" s="455">
        <v>-28.3</v>
      </c>
      <c r="LN52" s="455">
        <v>399</v>
      </c>
      <c r="LO52" s="455">
        <v>-15.4</v>
      </c>
      <c r="LP52" s="455">
        <v>-13.5</v>
      </c>
      <c r="LQ52" s="455">
        <v>382</v>
      </c>
      <c r="LR52" s="455">
        <v>-22.9</v>
      </c>
      <c r="LS52" s="455">
        <v>-20.9</v>
      </c>
      <c r="LT52" s="455">
        <v>382</v>
      </c>
      <c r="LU52" s="500">
        <v>41.56</v>
      </c>
      <c r="LV52" s="693">
        <v>-25.71</v>
      </c>
      <c r="LW52" s="500">
        <v>-24.5</v>
      </c>
      <c r="LX52" s="500">
        <v>1</v>
      </c>
      <c r="LY52" s="500">
        <v>-23.7</v>
      </c>
      <c r="LZ52" s="500">
        <v>1</v>
      </c>
      <c r="MA52" s="690">
        <v>63.882202999999997</v>
      </c>
      <c r="MB52" s="455"/>
      <c r="MD52" s="253"/>
      <c r="ME52" s="274"/>
      <c r="MF52" s="581">
        <v>52</v>
      </c>
      <c r="MG52" s="135">
        <v>42289</v>
      </c>
      <c r="MJ52" s="584">
        <v>87.443399999999997</v>
      </c>
      <c r="MR52" s="135"/>
      <c r="MS52" s="585"/>
      <c r="MT52" s="585"/>
      <c r="MU52" s="133">
        <v>0</v>
      </c>
      <c r="MV52" s="585"/>
      <c r="MW52" s="585"/>
      <c r="MX52" s="585"/>
      <c r="MY52" s="585"/>
      <c r="MZ52" s="585"/>
      <c r="NA52" s="238">
        <v>829</v>
      </c>
      <c r="NB52" s="585"/>
      <c r="NC52" s="238">
        <v>6</v>
      </c>
      <c r="NE52" s="876" t="s">
        <v>64</v>
      </c>
      <c r="NF52" s="877" t="s">
        <v>64</v>
      </c>
      <c r="NG52" s="877" t="s">
        <v>64</v>
      </c>
      <c r="NH52" s="877" t="s">
        <v>64</v>
      </c>
      <c r="NI52" s="877" t="s">
        <v>64</v>
      </c>
      <c r="NJ52" s="877" t="s">
        <v>64</v>
      </c>
      <c r="NK52" s="877" t="s">
        <v>64</v>
      </c>
      <c r="NL52" s="877" t="s">
        <v>64</v>
      </c>
      <c r="NM52" s="877" t="s">
        <v>64</v>
      </c>
      <c r="NN52" s="877" t="s">
        <v>64</v>
      </c>
      <c r="NO52" s="877" t="s">
        <v>64</v>
      </c>
      <c r="NP52" s="877" t="s">
        <v>64</v>
      </c>
      <c r="NQ52" s="877" t="s">
        <v>64</v>
      </c>
      <c r="NR52" s="877" t="s">
        <v>64</v>
      </c>
      <c r="NS52" s="877" t="s">
        <v>64</v>
      </c>
      <c r="NT52" s="877" t="s">
        <v>64</v>
      </c>
      <c r="NU52" s="877" t="s">
        <v>64</v>
      </c>
      <c r="NV52" s="877" t="s">
        <v>64</v>
      </c>
      <c r="NW52" s="877" t="s">
        <v>64</v>
      </c>
      <c r="NX52" s="877" t="s">
        <v>64</v>
      </c>
      <c r="NY52" s="877" t="s">
        <v>64</v>
      </c>
      <c r="NZ52" s="877" t="s">
        <v>64</v>
      </c>
      <c r="OA52" s="877" t="s">
        <v>64</v>
      </c>
      <c r="OB52" s="877" t="s">
        <v>64</v>
      </c>
      <c r="OC52" s="877" t="s">
        <v>64</v>
      </c>
      <c r="OD52" s="877" t="s">
        <v>64</v>
      </c>
      <c r="OE52" s="877" t="s">
        <v>64</v>
      </c>
      <c r="OF52" s="877" t="s">
        <v>64</v>
      </c>
      <c r="OG52" s="877" t="s">
        <v>64</v>
      </c>
      <c r="OH52" s="877" t="s">
        <v>64</v>
      </c>
      <c r="OI52" s="877" t="s">
        <v>64</v>
      </c>
      <c r="OJ52" s="877" t="s">
        <v>64</v>
      </c>
      <c r="OK52" s="877" t="s">
        <v>64</v>
      </c>
      <c r="OL52" s="877" t="s">
        <v>64</v>
      </c>
      <c r="OM52" s="877" t="s">
        <v>64</v>
      </c>
    </row>
    <row r="53" spans="1:403" s="221" customFormat="1" ht="15.75" customHeight="1" x14ac:dyDescent="0.25">
      <c r="A53" s="902">
        <v>52</v>
      </c>
      <c r="B53" s="221">
        <v>0</v>
      </c>
      <c r="C53" s="221">
        <v>1</v>
      </c>
      <c r="D53" s="206">
        <v>2</v>
      </c>
      <c r="E53" s="274">
        <v>53</v>
      </c>
      <c r="F53" s="895">
        <v>53</v>
      </c>
      <c r="G53" s="61">
        <v>53</v>
      </c>
      <c r="H53" s="898"/>
      <c r="I53" s="232" t="s">
        <v>663</v>
      </c>
      <c r="J53" s="644" t="s">
        <v>664</v>
      </c>
      <c r="K53" s="319">
        <v>10760</v>
      </c>
      <c r="L53" s="256">
        <v>85</v>
      </c>
      <c r="M53" s="342">
        <v>68</v>
      </c>
      <c r="N53" s="342">
        <v>161</v>
      </c>
      <c r="O53" s="342">
        <v>26.23355580417422</v>
      </c>
      <c r="P53" s="210">
        <v>1.7184281235627026</v>
      </c>
      <c r="Q53" s="208">
        <v>1</v>
      </c>
      <c r="R53" s="61">
        <v>120</v>
      </c>
      <c r="S53" s="61">
        <v>80</v>
      </c>
      <c r="T53" s="61">
        <v>1</v>
      </c>
      <c r="U53" s="62">
        <v>2</v>
      </c>
      <c r="V53" s="325">
        <v>0</v>
      </c>
      <c r="W53" s="325"/>
      <c r="X53" s="325">
        <v>1</v>
      </c>
      <c r="Y53" s="335">
        <v>1</v>
      </c>
      <c r="Z53" s="325">
        <v>1</v>
      </c>
      <c r="AA53" s="325">
        <v>0</v>
      </c>
      <c r="AB53" s="329">
        <v>0</v>
      </c>
      <c r="AC53" s="328">
        <v>0</v>
      </c>
      <c r="AD53" s="61"/>
      <c r="AE53" s="61"/>
      <c r="AF53" s="61"/>
      <c r="AG53" s="592">
        <v>94</v>
      </c>
      <c r="AH53" s="602">
        <v>1.28</v>
      </c>
      <c r="AI53" s="603">
        <v>40</v>
      </c>
      <c r="AJ53" s="603">
        <v>0</v>
      </c>
      <c r="AK53" s="602">
        <v>13</v>
      </c>
      <c r="AL53" s="604">
        <v>40</v>
      </c>
      <c r="AM53" s="604"/>
      <c r="AN53" s="605">
        <v>4119</v>
      </c>
      <c r="AO53" s="214">
        <v>8.323365694436081</v>
      </c>
      <c r="AP53" s="212">
        <v>233</v>
      </c>
      <c r="AQ53" s="212">
        <v>143</v>
      </c>
      <c r="AR53" s="212">
        <v>46</v>
      </c>
      <c r="AS53" s="212">
        <v>218</v>
      </c>
      <c r="AT53" s="215">
        <v>2.97</v>
      </c>
      <c r="AU53" s="212">
        <v>500</v>
      </c>
      <c r="AV53" s="556">
        <v>42080</v>
      </c>
      <c r="AW53" s="557">
        <v>42080</v>
      </c>
      <c r="AX53" s="211">
        <v>1.28</v>
      </c>
      <c r="AY53" s="211">
        <v>75</v>
      </c>
      <c r="AZ53" s="211">
        <v>3.8</v>
      </c>
      <c r="BA53" s="602">
        <v>145</v>
      </c>
      <c r="BB53" s="558">
        <v>42080</v>
      </c>
      <c r="BC53" s="65">
        <v>47.05</v>
      </c>
      <c r="BD53" s="217">
        <v>883</v>
      </c>
      <c r="BE53" s="66">
        <v>47.05</v>
      </c>
      <c r="BF53" s="218">
        <v>89.292289901862063</v>
      </c>
      <c r="BG53" s="66">
        <v>59.08</v>
      </c>
      <c r="BH53" s="68">
        <v>1.6725596277632757</v>
      </c>
      <c r="BI53" s="219">
        <v>1.6725596277632757</v>
      </c>
      <c r="BJ53" s="219">
        <v>1.9508139605947494</v>
      </c>
      <c r="BK53" s="219">
        <v>1.7714404866399118</v>
      </c>
      <c r="BL53" s="66">
        <v>2.76</v>
      </c>
      <c r="BM53" s="66">
        <v>1.41</v>
      </c>
      <c r="BN53" s="66">
        <v>64</v>
      </c>
      <c r="BO53" s="66">
        <v>1.1499999999999999</v>
      </c>
      <c r="BP53" s="571">
        <v>4906</v>
      </c>
      <c r="BQ53" s="66">
        <v>59</v>
      </c>
      <c r="BR53" s="66">
        <v>568</v>
      </c>
      <c r="BS53" s="66">
        <v>49</v>
      </c>
      <c r="BT53" s="66">
        <v>30</v>
      </c>
      <c r="BU53" s="69">
        <v>41452</v>
      </c>
      <c r="BV53" s="61" t="s">
        <v>665</v>
      </c>
      <c r="BW53" s="61">
        <v>0</v>
      </c>
      <c r="BX53" s="61"/>
      <c r="BY53" s="61"/>
      <c r="BZ53" s="61"/>
      <c r="CA53" s="61"/>
      <c r="CB53" s="61">
        <v>0</v>
      </c>
      <c r="CC53" s="61"/>
      <c r="CD53" s="208">
        <v>1</v>
      </c>
      <c r="CE53" s="220">
        <v>1</v>
      </c>
      <c r="CF53" s="220">
        <v>0</v>
      </c>
      <c r="CG53" s="220">
        <v>0</v>
      </c>
      <c r="CH53" s="220">
        <v>1</v>
      </c>
      <c r="CI53" s="220">
        <v>0</v>
      </c>
      <c r="CJ53" s="220"/>
      <c r="CK53" s="114">
        <v>1</v>
      </c>
      <c r="CL53" s="114">
        <v>0</v>
      </c>
      <c r="CM53" s="114">
        <v>0</v>
      </c>
      <c r="CN53" s="114">
        <v>1</v>
      </c>
      <c r="CO53" s="114">
        <v>1</v>
      </c>
      <c r="CP53" s="114">
        <v>0</v>
      </c>
      <c r="CQ53" s="326">
        <v>1</v>
      </c>
      <c r="CR53" s="326">
        <v>1</v>
      </c>
      <c r="CS53" s="326">
        <v>0</v>
      </c>
      <c r="CT53" s="326">
        <v>1</v>
      </c>
      <c r="CU53" s="326"/>
      <c r="CV53" s="326"/>
      <c r="CW53" s="299"/>
      <c r="CX53" s="299"/>
      <c r="CY53" s="299"/>
      <c r="CZ53" s="299"/>
      <c r="DF53" s="61">
        <v>1</v>
      </c>
      <c r="DG53" s="90">
        <v>1</v>
      </c>
      <c r="DH53" s="69">
        <v>41453</v>
      </c>
      <c r="DI53" s="61">
        <v>0</v>
      </c>
      <c r="DJ53" s="61"/>
      <c r="DK53" s="90">
        <v>0</v>
      </c>
      <c r="DL53" s="90"/>
      <c r="DM53" s="90"/>
      <c r="DN53" s="61"/>
      <c r="DO53" s="254">
        <v>1</v>
      </c>
      <c r="DP53" s="208">
        <v>1</v>
      </c>
      <c r="DQ53" s="208">
        <v>0</v>
      </c>
      <c r="DR53" s="208">
        <v>0</v>
      </c>
      <c r="DS53" s="208">
        <v>1</v>
      </c>
      <c r="DT53" s="212">
        <v>1</v>
      </c>
      <c r="DU53" s="208">
        <v>1</v>
      </c>
      <c r="DV53" s="208">
        <v>0</v>
      </c>
      <c r="DW53" s="208" t="s">
        <v>622</v>
      </c>
      <c r="DX53" s="208">
        <v>0</v>
      </c>
      <c r="DY53" s="208">
        <v>1</v>
      </c>
      <c r="DZ53" s="206">
        <v>0</v>
      </c>
      <c r="EC53" s="223"/>
      <c r="ED53" s="223"/>
      <c r="EE53" s="223"/>
      <c r="EF53" s="223"/>
      <c r="EH53" s="258">
        <v>42080</v>
      </c>
      <c r="EI53" s="133">
        <v>1.8</v>
      </c>
      <c r="EJ53" s="225">
        <v>110</v>
      </c>
      <c r="EK53" s="225">
        <v>70</v>
      </c>
      <c r="EL53" s="225">
        <v>118</v>
      </c>
      <c r="EM53" s="225">
        <v>104</v>
      </c>
      <c r="EN53" s="225">
        <v>52</v>
      </c>
      <c r="EO53" s="133" t="s">
        <v>666</v>
      </c>
      <c r="EP53" s="222">
        <v>53</v>
      </c>
      <c r="EQ53" s="135">
        <v>42080</v>
      </c>
      <c r="ER53" s="136" t="s">
        <v>383</v>
      </c>
      <c r="ES53" s="61">
        <v>120</v>
      </c>
      <c r="ET53" s="61">
        <v>80</v>
      </c>
      <c r="EU53" s="61">
        <v>66</v>
      </c>
      <c r="EV53" s="61">
        <v>0</v>
      </c>
      <c r="EW53" s="61"/>
      <c r="EX53" s="61">
        <v>11</v>
      </c>
      <c r="EY53" s="61">
        <v>15</v>
      </c>
      <c r="EZ53" s="61">
        <v>49</v>
      </c>
      <c r="FA53" s="61">
        <v>30</v>
      </c>
      <c r="FB53" s="61">
        <v>20</v>
      </c>
      <c r="FC53" s="61">
        <v>22</v>
      </c>
      <c r="FD53" s="61">
        <v>36</v>
      </c>
      <c r="FE53" s="61">
        <v>22</v>
      </c>
      <c r="FF53" s="61">
        <v>35</v>
      </c>
      <c r="FG53" s="61">
        <v>70</v>
      </c>
      <c r="FH53" s="61">
        <v>310</v>
      </c>
      <c r="FI53" s="91">
        <v>70</v>
      </c>
      <c r="FJ53" s="91">
        <v>310</v>
      </c>
      <c r="FK53" s="227">
        <v>86.65</v>
      </c>
      <c r="FL53" s="227">
        <v>50.42398853456514</v>
      </c>
      <c r="FM53" s="228">
        <v>127.94999999999999</v>
      </c>
      <c r="FN53" s="228">
        <v>67.8</v>
      </c>
      <c r="FO53" s="228">
        <v>74.457580300030102</v>
      </c>
      <c r="FP53" s="228">
        <v>39.454661542337178</v>
      </c>
      <c r="FQ53" s="228">
        <v>47.010550996482998</v>
      </c>
      <c r="FR53" s="228"/>
      <c r="FS53" s="193">
        <v>1</v>
      </c>
      <c r="FT53" s="230">
        <v>93.3</v>
      </c>
      <c r="FU53" s="230">
        <v>61.2</v>
      </c>
      <c r="FV53" s="230">
        <v>120</v>
      </c>
      <c r="FW53" s="229">
        <v>3.05</v>
      </c>
      <c r="FX53" s="229">
        <v>3.9</v>
      </c>
      <c r="FY53" s="229">
        <v>30.590163934426229</v>
      </c>
      <c r="FZ53" s="229">
        <v>1.5245098039215685</v>
      </c>
      <c r="GA53" s="133">
        <v>34.299999999999997</v>
      </c>
      <c r="GB53" s="129">
        <v>16.3</v>
      </c>
      <c r="GC53" s="238">
        <v>6.5</v>
      </c>
      <c r="GD53" s="238">
        <v>3.9</v>
      </c>
      <c r="GE53" s="238">
        <v>127.9</v>
      </c>
      <c r="GF53" s="238">
        <v>92.1</v>
      </c>
      <c r="GG53" s="238">
        <v>28.2</v>
      </c>
      <c r="GH53" s="133">
        <v>1</v>
      </c>
      <c r="GI53" s="133">
        <v>1</v>
      </c>
      <c r="GJ53" s="133">
        <v>1</v>
      </c>
      <c r="GK53" s="133">
        <v>1</v>
      </c>
      <c r="GL53" s="231">
        <v>34</v>
      </c>
      <c r="GM53" s="133">
        <v>0</v>
      </c>
      <c r="GN53" s="133">
        <v>1</v>
      </c>
      <c r="GO53" s="133" t="s">
        <v>464</v>
      </c>
      <c r="GP53" s="133">
        <v>0</v>
      </c>
      <c r="GQ53" s="61">
        <v>56.8</v>
      </c>
      <c r="GR53" s="106">
        <v>33.053462767031732</v>
      </c>
      <c r="GS53" s="111">
        <v>0.50909090909090915</v>
      </c>
      <c r="GT53" s="61">
        <v>0</v>
      </c>
      <c r="GU53" s="111">
        <v>1</v>
      </c>
      <c r="GV53" s="62">
        <v>1</v>
      </c>
      <c r="GW53" s="106">
        <v>7.5</v>
      </c>
      <c r="GX53" s="61">
        <v>1</v>
      </c>
      <c r="GY53" s="106">
        <v>19</v>
      </c>
      <c r="GZ53" s="61">
        <v>0</v>
      </c>
      <c r="HA53" s="745">
        <v>39</v>
      </c>
      <c r="HB53" s="133">
        <v>9.5</v>
      </c>
      <c r="HC53" s="133">
        <v>0.56999999999999995</v>
      </c>
      <c r="HD53" s="269">
        <v>0</v>
      </c>
      <c r="HE53" s="236"/>
      <c r="HF53" s="236"/>
      <c r="HG53" s="270"/>
      <c r="HH53" s="273"/>
      <c r="HI53" s="270"/>
      <c r="HJ53" s="273"/>
      <c r="HK53" s="270"/>
      <c r="HL53" s="273"/>
      <c r="HM53" s="270"/>
      <c r="HN53" s="236"/>
      <c r="HO53" s="271"/>
      <c r="HP53" s="271"/>
      <c r="HQ53" s="273"/>
      <c r="HR53" s="270"/>
      <c r="HS53" s="273"/>
      <c r="HT53" s="270"/>
      <c r="HU53" s="273"/>
      <c r="HV53" s="270"/>
      <c r="HW53" s="273"/>
      <c r="HX53" s="144"/>
      <c r="HY53" s="237"/>
      <c r="HZ53" s="238"/>
      <c r="IA53" s="237"/>
      <c r="IB53" s="237"/>
      <c r="IC53" s="237"/>
      <c r="ID53" s="237"/>
      <c r="IE53" s="237"/>
      <c r="IF53" s="237"/>
      <c r="IG53" s="237"/>
      <c r="IH53" s="103"/>
      <c r="II53" s="161"/>
      <c r="IJ53" s="161"/>
      <c r="IK53" s="161"/>
      <c r="IL53" s="161"/>
      <c r="IM53" s="161"/>
      <c r="IN53" s="161"/>
      <c r="IO53" s="161"/>
      <c r="IP53" s="161"/>
      <c r="IQ53" s="106"/>
      <c r="IR53" s="161"/>
      <c r="IS53" s="161"/>
      <c r="IT53" s="161"/>
      <c r="IU53" s="161"/>
      <c r="IV53" s="161"/>
      <c r="IW53" s="161"/>
      <c r="IX53" s="161"/>
      <c r="IY53" s="161"/>
      <c r="IZ53" s="106"/>
      <c r="JA53" s="161"/>
      <c r="JB53" s="240"/>
      <c r="JC53" s="241"/>
      <c r="JD53" s="90">
        <v>0</v>
      </c>
      <c r="JE53" s="320"/>
      <c r="JF53" s="280"/>
      <c r="JG53" s="280"/>
      <c r="JH53" s="90"/>
      <c r="JI53" s="90"/>
      <c r="JJ53" s="90"/>
      <c r="JK53" s="90"/>
      <c r="JL53" s="61"/>
      <c r="JM53" s="283"/>
      <c r="JN53" s="243">
        <v>53</v>
      </c>
      <c r="JO53" s="244">
        <v>42080</v>
      </c>
      <c r="JP53" s="69">
        <v>43231</v>
      </c>
      <c r="JQ53" s="201">
        <v>0</v>
      </c>
      <c r="JR53" s="69">
        <v>43231</v>
      </c>
      <c r="JS53" s="245">
        <v>37</v>
      </c>
      <c r="JT53" s="243">
        <v>1</v>
      </c>
      <c r="JU53" s="69">
        <v>42214</v>
      </c>
      <c r="JV53" s="245">
        <v>4</v>
      </c>
      <c r="JW53" s="243">
        <v>1</v>
      </c>
      <c r="JX53" s="246">
        <v>42214</v>
      </c>
      <c r="JY53" s="245">
        <v>4</v>
      </c>
      <c r="JZ53" s="245">
        <v>37</v>
      </c>
      <c r="KA53" s="245">
        <v>1151</v>
      </c>
      <c r="KB53" s="247"/>
      <c r="KC53" s="245"/>
      <c r="KD53" s="248"/>
      <c r="KE53" s="63">
        <v>0</v>
      </c>
      <c r="KF53" s="263">
        <v>1</v>
      </c>
      <c r="KG53" s="263" t="s">
        <v>390</v>
      </c>
      <c r="KH53" s="250">
        <v>128.05000000000001</v>
      </c>
      <c r="KI53" s="250">
        <v>73.62</v>
      </c>
      <c r="KJ53" s="250">
        <v>42.44</v>
      </c>
      <c r="KK53" s="251">
        <v>-12.97</v>
      </c>
      <c r="KL53" s="250">
        <v>-10.7</v>
      </c>
      <c r="KM53" s="250">
        <v>48.9</v>
      </c>
      <c r="KN53" s="250">
        <v>16</v>
      </c>
      <c r="KO53" s="250">
        <v>5.7</v>
      </c>
      <c r="KP53" s="250"/>
      <c r="KQ53" s="250">
        <v>1</v>
      </c>
      <c r="KR53" s="92"/>
      <c r="KS53" s="93">
        <v>0.50909090909090915</v>
      </c>
      <c r="KT53" s="264">
        <v>47</v>
      </c>
      <c r="KU53" s="265">
        <v>46.84</v>
      </c>
      <c r="KV53" s="264">
        <v>-20.93</v>
      </c>
      <c r="KW53" s="265">
        <v>-24.9</v>
      </c>
      <c r="KX53" s="265">
        <v>-24</v>
      </c>
      <c r="KY53" s="265">
        <v>261</v>
      </c>
      <c r="KZ53" s="265">
        <v>-11</v>
      </c>
      <c r="LA53" s="265">
        <v>-8.9</v>
      </c>
      <c r="LB53" s="265">
        <v>261</v>
      </c>
      <c r="LC53" s="265">
        <v>-17.899999999999999</v>
      </c>
      <c r="LD53" s="265">
        <v>-16.399999999999999</v>
      </c>
      <c r="LE53" s="265">
        <v>261</v>
      </c>
      <c r="LF53" s="118">
        <v>42080</v>
      </c>
      <c r="LG53" s="454">
        <v>0</v>
      </c>
      <c r="LH53" s="454"/>
      <c r="LI53" s="455">
        <v>47</v>
      </c>
      <c r="LJ53" s="455">
        <v>53.57</v>
      </c>
      <c r="LK53" s="455">
        <v>-25.16</v>
      </c>
      <c r="LL53" s="455">
        <v>-28.3</v>
      </c>
      <c r="LM53" s="455">
        <v>-27</v>
      </c>
      <c r="LN53" s="455">
        <v>241</v>
      </c>
      <c r="LO53" s="455">
        <v>-14.6</v>
      </c>
      <c r="LP53" s="455">
        <v>-11.9</v>
      </c>
      <c r="LQ53" s="455">
        <v>241</v>
      </c>
      <c r="LR53" s="455">
        <v>-21.4</v>
      </c>
      <c r="LS53" s="455">
        <v>-19.5</v>
      </c>
      <c r="LT53" s="455">
        <v>241</v>
      </c>
      <c r="LU53" s="500">
        <v>55.5</v>
      </c>
      <c r="LV53" s="693">
        <v>-25.51</v>
      </c>
      <c r="LW53" s="500">
        <v>0</v>
      </c>
      <c r="LX53" s="500">
        <v>0</v>
      </c>
      <c r="LY53" s="500">
        <v>0</v>
      </c>
      <c r="LZ53" s="500">
        <v>0</v>
      </c>
      <c r="MA53" s="690"/>
      <c r="MB53" s="455"/>
      <c r="MD53" s="253"/>
      <c r="ME53" s="274"/>
      <c r="MF53" s="581">
        <v>53</v>
      </c>
      <c r="MG53" s="135">
        <v>42080</v>
      </c>
      <c r="MJ53" s="584">
        <v>56.748699999999999</v>
      </c>
      <c r="MR53" s="135"/>
      <c r="MS53" s="585"/>
      <c r="MT53" s="585"/>
      <c r="MU53" s="133">
        <v>0</v>
      </c>
      <c r="MV53" s="585"/>
      <c r="MW53" s="585"/>
      <c r="MX53" s="585"/>
      <c r="MY53" s="585"/>
      <c r="MZ53" s="585"/>
      <c r="NA53" s="238">
        <v>4119</v>
      </c>
      <c r="NB53" s="585"/>
      <c r="NC53" s="238">
        <v>7</v>
      </c>
      <c r="NE53" s="876">
        <v>53</v>
      </c>
      <c r="NF53" s="877">
        <v>8.7030383889864193</v>
      </c>
      <c r="NG53" s="877">
        <v>7.6678921252302299</v>
      </c>
      <c r="NH53" s="877">
        <v>4.7532836164608803</v>
      </c>
      <c r="NI53" s="877">
        <v>1.5704629310260401</v>
      </c>
      <c r="NJ53" s="877">
        <v>8.0831601705483909</v>
      </c>
      <c r="NK53" s="877">
        <v>4.9514012916743102</v>
      </c>
      <c r="NL53" s="877">
        <v>9.1107181935506407</v>
      </c>
      <c r="NM53" s="877">
        <v>7.6611367574453997</v>
      </c>
      <c r="NN53" s="877">
        <v>6.1255684517780304</v>
      </c>
      <c r="NO53" s="877">
        <v>1.1505596765753801</v>
      </c>
      <c r="NP53" s="877">
        <v>6.0654430629374296</v>
      </c>
      <c r="NQ53" s="877">
        <v>6.4024152168243997</v>
      </c>
      <c r="NR53" s="877">
        <v>7.5625477241991197</v>
      </c>
      <c r="NS53" s="877">
        <v>4.3603642765434696</v>
      </c>
      <c r="NT53" s="877">
        <v>5.8081275874554699</v>
      </c>
      <c r="NU53" s="877">
        <v>7.6564963705534996</v>
      </c>
      <c r="NV53" s="877">
        <v>5.9231491804723104</v>
      </c>
      <c r="NW53" s="877">
        <v>6.2414588712746504</v>
      </c>
      <c r="NX53" s="877">
        <v>5.5150690140322398</v>
      </c>
      <c r="NY53" s="877">
        <v>5.78607355157855</v>
      </c>
      <c r="NZ53" s="877">
        <v>7.8762099575137503</v>
      </c>
      <c r="OA53" s="877">
        <v>3.7246502717329699</v>
      </c>
      <c r="OB53" s="877">
        <v>9.81528721969282</v>
      </c>
      <c r="OC53" s="877">
        <v>1.52105073690096</v>
      </c>
      <c r="OD53" s="877">
        <v>5.6539198731194196</v>
      </c>
      <c r="OE53" s="877">
        <v>7.2134444951050503</v>
      </c>
      <c r="OF53" s="877">
        <v>5.3586072491178101</v>
      </c>
      <c r="OG53" s="877">
        <v>10.611532049728201</v>
      </c>
      <c r="OH53" s="877">
        <v>3.3812833725037801</v>
      </c>
      <c r="OI53" s="877">
        <v>8.2160182654888398</v>
      </c>
      <c r="OJ53" s="877">
        <v>4.5855634984556897</v>
      </c>
      <c r="OK53" s="877">
        <v>2.3955137842393901</v>
      </c>
      <c r="OL53" s="877">
        <v>1.9292696013864501</v>
      </c>
      <c r="OM53" s="877">
        <v>8.2942364827918595</v>
      </c>
    </row>
    <row r="54" spans="1:403" s="221" customFormat="1" x14ac:dyDescent="0.25">
      <c r="A54" s="455">
        <v>53</v>
      </c>
      <c r="B54" s="274">
        <v>0</v>
      </c>
      <c r="C54" s="221">
        <v>1</v>
      </c>
      <c r="D54" s="206">
        <v>2</v>
      </c>
      <c r="E54" s="267">
        <v>54</v>
      </c>
      <c r="F54" s="896">
        <v>54</v>
      </c>
      <c r="G54" s="61">
        <v>54</v>
      </c>
      <c r="H54" s="898"/>
      <c r="I54" s="639" t="s">
        <v>667</v>
      </c>
      <c r="J54" s="644" t="s">
        <v>668</v>
      </c>
      <c r="K54" s="318">
        <v>14899</v>
      </c>
      <c r="L54" s="256">
        <v>75</v>
      </c>
      <c r="M54" s="342">
        <v>71</v>
      </c>
      <c r="N54" s="342">
        <v>170</v>
      </c>
      <c r="O54" s="342">
        <v>24.567474048442911</v>
      </c>
      <c r="P54" s="210">
        <v>1.8206505215002213</v>
      </c>
      <c r="Q54" s="208">
        <v>0</v>
      </c>
      <c r="R54" s="61">
        <v>120</v>
      </c>
      <c r="S54" s="61">
        <v>60</v>
      </c>
      <c r="T54" s="61">
        <v>0</v>
      </c>
      <c r="U54" s="62">
        <v>4</v>
      </c>
      <c r="V54" s="331">
        <v>1</v>
      </c>
      <c r="W54" s="331">
        <v>2</v>
      </c>
      <c r="X54" s="114">
        <v>1</v>
      </c>
      <c r="Y54" s="335">
        <v>1</v>
      </c>
      <c r="Z54" s="114">
        <v>0</v>
      </c>
      <c r="AA54" s="114">
        <v>0</v>
      </c>
      <c r="AB54" s="329">
        <v>1</v>
      </c>
      <c r="AC54" s="328">
        <v>0</v>
      </c>
      <c r="AD54" s="61"/>
      <c r="AE54" s="61"/>
      <c r="AF54" s="61"/>
      <c r="AG54" s="592">
        <v>246</v>
      </c>
      <c r="AH54" s="602">
        <v>1.71</v>
      </c>
      <c r="AI54" s="603">
        <v>39</v>
      </c>
      <c r="AJ54" s="603">
        <v>0</v>
      </c>
      <c r="AK54" s="602">
        <v>7.1</v>
      </c>
      <c r="AL54" s="603">
        <v>22</v>
      </c>
      <c r="AM54" s="603"/>
      <c r="AN54" s="605">
        <v>3560</v>
      </c>
      <c r="AO54" s="214">
        <v>8.1775158238460754</v>
      </c>
      <c r="AP54" s="212">
        <v>116</v>
      </c>
      <c r="AQ54" s="212">
        <v>22</v>
      </c>
      <c r="AR54" s="212">
        <v>68</v>
      </c>
      <c r="AS54" s="212">
        <v>129</v>
      </c>
      <c r="AT54" s="215">
        <v>1.9</v>
      </c>
      <c r="AU54" s="212">
        <v>71</v>
      </c>
      <c r="AV54" s="556">
        <v>42317</v>
      </c>
      <c r="AW54" s="557">
        <v>42311</v>
      </c>
      <c r="AX54" s="211">
        <v>1.71</v>
      </c>
      <c r="AY54" s="211">
        <v>67</v>
      </c>
      <c r="AZ54" s="211"/>
      <c r="BA54" s="602">
        <v>141</v>
      </c>
      <c r="BB54" s="558">
        <v>42318</v>
      </c>
      <c r="BC54" s="65">
        <v>33.020000000000003</v>
      </c>
      <c r="BD54" s="217">
        <v>565</v>
      </c>
      <c r="BE54" s="66">
        <v>33.020000000000003</v>
      </c>
      <c r="BF54" s="218">
        <v>769.16672766433214</v>
      </c>
      <c r="BG54" s="66">
        <v>106.7</v>
      </c>
      <c r="BH54" s="68">
        <v>1.5187770689267748</v>
      </c>
      <c r="BI54" s="219">
        <v>1.5187770689267748</v>
      </c>
      <c r="BJ54" s="219">
        <v>2.8860204894193902</v>
      </c>
      <c r="BK54" s="219">
        <v>2.0281644194244701</v>
      </c>
      <c r="BL54" s="66">
        <v>2.41</v>
      </c>
      <c r="BM54" s="66">
        <v>1.38</v>
      </c>
      <c r="BN54" s="66">
        <v>67</v>
      </c>
      <c r="BO54" s="66">
        <v>1.1200000000000001</v>
      </c>
      <c r="BP54" s="571">
        <v>1138</v>
      </c>
      <c r="BQ54" s="66">
        <v>60</v>
      </c>
      <c r="BR54" s="66">
        <v>59</v>
      </c>
      <c r="BS54" s="66">
        <v>33</v>
      </c>
      <c r="BT54" s="66">
        <v>40</v>
      </c>
      <c r="BU54" s="69">
        <v>42311</v>
      </c>
      <c r="BV54" s="61" t="s">
        <v>669</v>
      </c>
      <c r="BW54" s="61">
        <v>0</v>
      </c>
      <c r="BX54" s="61">
        <v>1</v>
      </c>
      <c r="BY54" s="61"/>
      <c r="BZ54" s="61">
        <v>0</v>
      </c>
      <c r="CA54" s="61"/>
      <c r="CB54" s="61"/>
      <c r="CC54" s="61"/>
      <c r="CD54" s="208">
        <v>0</v>
      </c>
      <c r="CE54" s="220">
        <v>0</v>
      </c>
      <c r="CF54" s="220">
        <v>0</v>
      </c>
      <c r="CG54" s="220">
        <v>0</v>
      </c>
      <c r="CH54" s="220">
        <v>0</v>
      </c>
      <c r="CI54" s="220">
        <v>0</v>
      </c>
      <c r="CJ54" s="220">
        <v>1</v>
      </c>
      <c r="CK54" s="114">
        <v>0</v>
      </c>
      <c r="CL54" s="114">
        <v>0</v>
      </c>
      <c r="CM54" s="114">
        <v>0</v>
      </c>
      <c r="CN54" s="114">
        <v>1</v>
      </c>
      <c r="CO54" s="114">
        <v>1</v>
      </c>
      <c r="CP54" s="114">
        <v>0</v>
      </c>
      <c r="CQ54" s="326">
        <v>1</v>
      </c>
      <c r="CR54" s="326">
        <v>1</v>
      </c>
      <c r="CS54" s="326">
        <v>0</v>
      </c>
      <c r="CT54" s="326">
        <v>0</v>
      </c>
      <c r="CU54" s="326">
        <v>1</v>
      </c>
      <c r="CV54" s="326">
        <v>1</v>
      </c>
      <c r="CW54" s="299"/>
      <c r="CX54" s="299"/>
      <c r="CY54" s="299"/>
      <c r="CZ54" s="299"/>
      <c r="DF54" s="61">
        <v>1</v>
      </c>
      <c r="DG54" s="90">
        <v>1</v>
      </c>
      <c r="DH54" s="69">
        <v>42247</v>
      </c>
      <c r="DI54" s="61">
        <v>1</v>
      </c>
      <c r="DJ54" s="61" t="s">
        <v>670</v>
      </c>
      <c r="DK54" s="90">
        <v>1</v>
      </c>
      <c r="DL54" s="90">
        <v>1</v>
      </c>
      <c r="DM54" s="90">
        <v>1</v>
      </c>
      <c r="DN54" s="90" t="s">
        <v>671</v>
      </c>
      <c r="DO54" s="315">
        <v>1</v>
      </c>
      <c r="DP54" s="208">
        <v>0</v>
      </c>
      <c r="DQ54" s="208">
        <v>1</v>
      </c>
      <c r="DR54" s="208">
        <v>0</v>
      </c>
      <c r="DS54" s="208">
        <v>2</v>
      </c>
      <c r="DT54" s="212">
        <v>1</v>
      </c>
      <c r="DU54" s="208">
        <v>2</v>
      </c>
      <c r="DV54" s="208">
        <v>0</v>
      </c>
      <c r="DW54" s="208">
        <v>0</v>
      </c>
      <c r="DX54" s="208">
        <v>1</v>
      </c>
      <c r="DY54" s="208">
        <v>0</v>
      </c>
      <c r="DZ54" s="206">
        <v>0</v>
      </c>
      <c r="EC54" s="223">
        <v>1</v>
      </c>
      <c r="ED54" s="223">
        <v>2</v>
      </c>
      <c r="EE54" s="223">
        <v>39</v>
      </c>
      <c r="EF54" s="223"/>
      <c r="EH54" s="258">
        <v>42314</v>
      </c>
      <c r="EI54" s="133">
        <v>1.05</v>
      </c>
      <c r="EJ54" s="225">
        <v>41</v>
      </c>
      <c r="EK54" s="225">
        <v>41</v>
      </c>
      <c r="EL54" s="225">
        <v>73</v>
      </c>
      <c r="EM54" s="225">
        <v>94</v>
      </c>
      <c r="EN54" s="225">
        <v>38</v>
      </c>
      <c r="EO54" s="133" t="s">
        <v>672</v>
      </c>
      <c r="EP54" s="259">
        <v>54</v>
      </c>
      <c r="EQ54" s="135">
        <v>42318</v>
      </c>
      <c r="ER54" s="136" t="s">
        <v>415</v>
      </c>
      <c r="ES54" s="61">
        <v>120</v>
      </c>
      <c r="ET54" s="61">
        <v>60</v>
      </c>
      <c r="EU54" s="61">
        <v>60</v>
      </c>
      <c r="EV54" s="61">
        <v>0</v>
      </c>
      <c r="EW54" s="61"/>
      <c r="EX54" s="61">
        <v>8</v>
      </c>
      <c r="EY54" s="61">
        <v>7</v>
      </c>
      <c r="EZ54" s="61">
        <v>45</v>
      </c>
      <c r="FA54" s="61">
        <v>24</v>
      </c>
      <c r="FB54" s="61">
        <v>12</v>
      </c>
      <c r="FC54" s="61">
        <v>16</v>
      </c>
      <c r="FD54" s="61">
        <v>41</v>
      </c>
      <c r="FE54" s="61">
        <v>20</v>
      </c>
      <c r="FF54" s="61">
        <v>29</v>
      </c>
      <c r="FG54" s="61">
        <v>120</v>
      </c>
      <c r="FH54" s="61">
        <v>380</v>
      </c>
      <c r="FI54" s="91">
        <v>120</v>
      </c>
      <c r="FJ54" s="91">
        <v>380</v>
      </c>
      <c r="FK54" s="227">
        <v>53.9</v>
      </c>
      <c r="FL54" s="227">
        <v>29.604802988541831</v>
      </c>
      <c r="FM54" s="228">
        <v>102.25</v>
      </c>
      <c r="FN54" s="228">
        <v>41.6</v>
      </c>
      <c r="FO54" s="228">
        <v>56.161245001454589</v>
      </c>
      <c r="FP54" s="228">
        <v>22.848975961471989</v>
      </c>
      <c r="FQ54" s="228">
        <v>59.315403422982882</v>
      </c>
      <c r="FR54" s="228"/>
      <c r="FS54" s="193">
        <v>0</v>
      </c>
      <c r="FT54" s="230">
        <v>91.4</v>
      </c>
      <c r="FU54" s="230">
        <v>97.9</v>
      </c>
      <c r="FV54" s="230">
        <v>260</v>
      </c>
      <c r="FW54" s="229">
        <v>5.5</v>
      </c>
      <c r="FX54" s="229">
        <v>5.5</v>
      </c>
      <c r="FY54" s="229">
        <v>16.618181818181821</v>
      </c>
      <c r="FZ54" s="229">
        <v>0.93360572012257403</v>
      </c>
      <c r="GA54" s="133">
        <v>53.4</v>
      </c>
      <c r="GB54" s="129">
        <v>22.7</v>
      </c>
      <c r="GC54" s="238">
        <v>4.3</v>
      </c>
      <c r="GD54" s="238">
        <v>2.7</v>
      </c>
      <c r="GE54" s="238">
        <v>103.9</v>
      </c>
      <c r="GF54" s="238">
        <v>80.2</v>
      </c>
      <c r="GG54" s="238">
        <v>24.8</v>
      </c>
      <c r="GH54" s="133">
        <v>0</v>
      </c>
      <c r="GI54" s="133">
        <v>1</v>
      </c>
      <c r="GJ54" s="133">
        <v>1</v>
      </c>
      <c r="GK54" s="133">
        <v>1</v>
      </c>
      <c r="GL54" s="231">
        <v>36</v>
      </c>
      <c r="GM54" s="133">
        <v>0</v>
      </c>
      <c r="GN54" s="133">
        <v>0</v>
      </c>
      <c r="GO54" s="133">
        <v>0</v>
      </c>
      <c r="GP54" s="133">
        <v>0</v>
      </c>
      <c r="GQ54" s="61">
        <v>42.7</v>
      </c>
      <c r="GR54" s="106">
        <v>23.453155614299376</v>
      </c>
      <c r="GS54" s="111">
        <v>0.44497607655502391</v>
      </c>
      <c r="GT54" s="61">
        <v>0</v>
      </c>
      <c r="GU54" s="111">
        <v>0.47058823529411764</v>
      </c>
      <c r="GV54" s="62">
        <v>0</v>
      </c>
      <c r="GW54" s="106">
        <v>11</v>
      </c>
      <c r="GX54" s="61">
        <v>0</v>
      </c>
      <c r="GY54" s="106">
        <v>22</v>
      </c>
      <c r="GZ54" s="61">
        <v>0</v>
      </c>
      <c r="HA54" s="745">
        <v>51</v>
      </c>
      <c r="HB54" s="133">
        <v>18</v>
      </c>
      <c r="HC54" s="133">
        <v>0.43</v>
      </c>
      <c r="HD54" s="144">
        <v>1</v>
      </c>
      <c r="HE54" s="236">
        <v>80</v>
      </c>
      <c r="HF54" s="236">
        <v>84</v>
      </c>
      <c r="HG54" s="270">
        <v>46.137355306818442</v>
      </c>
      <c r="HH54" s="273">
        <v>111.336631</v>
      </c>
      <c r="HI54" s="270">
        <v>61.152115513227812</v>
      </c>
      <c r="HJ54" s="273">
        <v>45.838417</v>
      </c>
      <c r="HK54" s="270">
        <v>25.176944426560794</v>
      </c>
      <c r="HL54" s="273">
        <v>65.498214000000004</v>
      </c>
      <c r="HM54" s="270">
        <v>35.975171086667025</v>
      </c>
      <c r="HN54" s="236">
        <v>58.828989</v>
      </c>
      <c r="HO54" s="270">
        <v>3.7333980000000002</v>
      </c>
      <c r="HP54" s="270">
        <v>2.0488900000000001</v>
      </c>
      <c r="HQ54" s="273">
        <v>112.49685599999999</v>
      </c>
      <c r="HR54" s="270">
        <v>61.789374002047495</v>
      </c>
      <c r="HS54" s="273">
        <v>37.07629</v>
      </c>
      <c r="HT54" s="270">
        <v>20.364309109388564</v>
      </c>
      <c r="HU54" s="273">
        <v>75.420565999999994</v>
      </c>
      <c r="HV54" s="270">
        <v>41.425064892658931</v>
      </c>
      <c r="HW54" s="273">
        <v>67.042377000000002</v>
      </c>
      <c r="HX54" s="144">
        <v>0</v>
      </c>
      <c r="HY54" s="237">
        <v>0.75446867078275437</v>
      </c>
      <c r="HZ54" s="238">
        <v>25.5</v>
      </c>
      <c r="IA54" s="237">
        <v>5.8</v>
      </c>
      <c r="IB54" s="237">
        <v>26.6</v>
      </c>
      <c r="IC54" s="237">
        <v>6.2</v>
      </c>
      <c r="ID54" s="237">
        <v>17.100000000000001</v>
      </c>
      <c r="IE54" s="237">
        <v>4.3</v>
      </c>
      <c r="IF54" s="237">
        <v>97.924689655172401</v>
      </c>
      <c r="IG54" s="237">
        <v>53.785549999174016</v>
      </c>
      <c r="IH54" s="133"/>
      <c r="II54" s="161">
        <v>0.32</v>
      </c>
      <c r="IJ54" s="61"/>
      <c r="IK54" s="61">
        <v>1136</v>
      </c>
      <c r="IL54" s="61">
        <v>919</v>
      </c>
      <c r="IM54" s="61">
        <v>1047</v>
      </c>
      <c r="IN54" s="61">
        <v>935</v>
      </c>
      <c r="IO54" s="61">
        <v>1023</v>
      </c>
      <c r="IP54" s="61"/>
      <c r="IQ54" s="106">
        <v>1012</v>
      </c>
      <c r="IR54" s="61">
        <v>1822</v>
      </c>
      <c r="IS54" s="61"/>
      <c r="IT54" s="61"/>
      <c r="IU54" s="61"/>
      <c r="IV54" s="61">
        <v>237</v>
      </c>
      <c r="IW54" s="61">
        <v>168</v>
      </c>
      <c r="IX54" s="61">
        <v>197</v>
      </c>
      <c r="IY54" s="61"/>
      <c r="IZ54" s="106">
        <v>200.66666666666666</v>
      </c>
      <c r="JA54" s="61">
        <v>144</v>
      </c>
      <c r="JB54" s="240">
        <v>42.478716996038038</v>
      </c>
      <c r="JC54" s="241">
        <v>1</v>
      </c>
      <c r="JD54" s="90">
        <v>1</v>
      </c>
      <c r="JE54" s="260">
        <v>0</v>
      </c>
      <c r="JF54" s="261">
        <v>0</v>
      </c>
      <c r="JG54" s="261"/>
      <c r="JH54" s="90"/>
      <c r="JI54" s="90">
        <v>2</v>
      </c>
      <c r="JJ54" s="90">
        <v>2</v>
      </c>
      <c r="JK54" s="90">
        <v>1</v>
      </c>
      <c r="JL54" s="90" t="s">
        <v>671</v>
      </c>
      <c r="JM54" s="283"/>
      <c r="JN54" s="198">
        <v>54</v>
      </c>
      <c r="JO54" s="244">
        <v>42317</v>
      </c>
      <c r="JP54" s="69">
        <v>43052</v>
      </c>
      <c r="JQ54" s="201">
        <v>0</v>
      </c>
      <c r="JR54" s="69">
        <v>43052</v>
      </c>
      <c r="JS54" s="245">
        <v>24</v>
      </c>
      <c r="JT54" s="243">
        <v>1</v>
      </c>
      <c r="JU54" s="69">
        <v>42460</v>
      </c>
      <c r="JV54" s="245">
        <v>4</v>
      </c>
      <c r="JW54" s="243">
        <v>1</v>
      </c>
      <c r="JX54" s="246">
        <v>42460</v>
      </c>
      <c r="JY54" s="245">
        <v>4</v>
      </c>
      <c r="JZ54" s="245">
        <v>24.16</v>
      </c>
      <c r="KA54" s="245">
        <v>735</v>
      </c>
      <c r="KB54" s="247"/>
      <c r="KC54" s="245"/>
      <c r="KD54" s="248"/>
      <c r="KE54" s="63">
        <v>0</v>
      </c>
      <c r="KF54" s="263">
        <v>1</v>
      </c>
      <c r="KG54" s="263" t="s">
        <v>390</v>
      </c>
      <c r="KH54" s="250">
        <v>102.7</v>
      </c>
      <c r="KI54" s="250">
        <v>53.4</v>
      </c>
      <c r="KJ54" s="250">
        <v>48.06</v>
      </c>
      <c r="KK54" s="251">
        <v>-19.239999999999998</v>
      </c>
      <c r="KL54" s="250">
        <v>-16.25</v>
      </c>
      <c r="KM54" s="250">
        <v>58.24</v>
      </c>
      <c r="KN54" s="250">
        <v>23.2</v>
      </c>
      <c r="KO54" s="250">
        <v>4.3</v>
      </c>
      <c r="KP54" s="250"/>
      <c r="KQ54" s="250">
        <v>0</v>
      </c>
      <c r="KR54" s="92"/>
      <c r="KS54" s="93">
        <v>0.44497607655502391</v>
      </c>
      <c r="KT54" s="264">
        <v>65</v>
      </c>
      <c r="KU54" s="265">
        <v>59.55</v>
      </c>
      <c r="KV54" s="264">
        <v>-30.8</v>
      </c>
      <c r="KW54" s="265">
        <v>-33.1</v>
      </c>
      <c r="KX54" s="265">
        <v>-27.7</v>
      </c>
      <c r="KY54" s="265">
        <v>649</v>
      </c>
      <c r="KZ54" s="265">
        <v>-27.8</v>
      </c>
      <c r="LA54" s="265">
        <v>-25.5</v>
      </c>
      <c r="LB54" s="265">
        <v>438</v>
      </c>
      <c r="LC54" s="265">
        <v>-28.9</v>
      </c>
      <c r="LD54" s="265">
        <v>-26.6</v>
      </c>
      <c r="LE54" s="265">
        <v>438</v>
      </c>
      <c r="LF54" s="118">
        <v>42318</v>
      </c>
      <c r="LG54" s="454">
        <v>0</v>
      </c>
      <c r="LH54" s="454"/>
      <c r="LI54" s="455">
        <v>65</v>
      </c>
      <c r="LJ54" s="455">
        <v>56.06</v>
      </c>
      <c r="LK54" s="455">
        <v>-29.5</v>
      </c>
      <c r="LL54" s="455">
        <v>-32.4</v>
      </c>
      <c r="LM54" s="455">
        <v>-28.6</v>
      </c>
      <c r="LN54" s="455">
        <v>423</v>
      </c>
      <c r="LO54" s="455">
        <v>-23.6</v>
      </c>
      <c r="LP54" s="455">
        <v>-21.6</v>
      </c>
      <c r="LQ54" s="455">
        <v>409</v>
      </c>
      <c r="LR54" s="455">
        <v>-27.9</v>
      </c>
      <c r="LS54" s="455">
        <v>-25.1</v>
      </c>
      <c r="LT54" s="455">
        <v>423</v>
      </c>
      <c r="LU54" s="500">
        <v>57.11</v>
      </c>
      <c r="LV54" s="693">
        <v>-28.39</v>
      </c>
      <c r="LW54" s="500">
        <v>-16</v>
      </c>
      <c r="LX54" s="500">
        <v>1</v>
      </c>
      <c r="LY54" s="500">
        <v>-18.8</v>
      </c>
      <c r="LZ54" s="500">
        <v>1</v>
      </c>
      <c r="MA54" s="690">
        <v>67.042377000000002</v>
      </c>
      <c r="MB54" s="455"/>
      <c r="MD54" s="253">
        <v>37</v>
      </c>
      <c r="ME54" s="274"/>
      <c r="MF54" s="581">
        <v>54</v>
      </c>
      <c r="MG54" s="135">
        <v>42311</v>
      </c>
      <c r="MJ54" s="584">
        <v>51.297600000000003</v>
      </c>
      <c r="MR54" s="135">
        <v>42317</v>
      </c>
      <c r="MS54" s="238">
        <v>7.2</v>
      </c>
      <c r="MT54" s="238">
        <v>12</v>
      </c>
      <c r="MU54" s="133">
        <v>1</v>
      </c>
      <c r="MV54" s="133">
        <v>0</v>
      </c>
      <c r="MW54" s="133">
        <v>0</v>
      </c>
      <c r="MX54" s="133">
        <v>1</v>
      </c>
      <c r="MY54" s="133">
        <v>1</v>
      </c>
      <c r="MZ54" s="238">
        <v>2</v>
      </c>
      <c r="NA54" s="238">
        <v>3560</v>
      </c>
      <c r="NB54" s="133">
        <v>37</v>
      </c>
      <c r="NC54" s="238">
        <v>7</v>
      </c>
      <c r="NE54" s="876">
        <v>54</v>
      </c>
      <c r="NF54" s="877">
        <v>8.9289920403485201</v>
      </c>
      <c r="NG54" s="877">
        <v>7.8922088559477697</v>
      </c>
      <c r="NH54" s="877">
        <v>5.6920923754275696</v>
      </c>
      <c r="NI54" s="877">
        <v>3.3715588626119599</v>
      </c>
      <c r="NJ54" s="877">
        <v>8.1897257407669706</v>
      </c>
      <c r="NK54" s="877">
        <v>7.3421635832893504</v>
      </c>
      <c r="NL54" s="877">
        <v>9.3118164185921799</v>
      </c>
      <c r="NM54" s="877">
        <v>7.8661043343931301</v>
      </c>
      <c r="NN54" s="877">
        <v>6.66604642940879</v>
      </c>
      <c r="NO54" s="877">
        <v>1.4114262457264699</v>
      </c>
      <c r="NP54" s="877">
        <v>7.5107246143930704</v>
      </c>
      <c r="NQ54" s="877">
        <v>7.8073549220576002</v>
      </c>
      <c r="NR54" s="877">
        <v>8.7130083916441503</v>
      </c>
      <c r="NS54" s="877">
        <v>5.5930549216698804</v>
      </c>
      <c r="NT54" s="877">
        <v>6.7213726594768204</v>
      </c>
      <c r="NU54" s="877">
        <v>8.3791183985975604</v>
      </c>
      <c r="NV54" s="877">
        <v>6.8050344398545404</v>
      </c>
      <c r="NW54" s="877">
        <v>7.4813958241541298</v>
      </c>
      <c r="NX54" s="877">
        <v>5.3387809438947</v>
      </c>
      <c r="NY54" s="877">
        <v>6.9623176549423098</v>
      </c>
      <c r="NZ54" s="877">
        <v>8.6499028198931391</v>
      </c>
      <c r="OA54" s="877">
        <v>3.85299758761332</v>
      </c>
      <c r="OB54" s="877">
        <v>10.4071721480029</v>
      </c>
      <c r="OC54" s="877">
        <v>2.5728896684205802</v>
      </c>
      <c r="OD54" s="877">
        <v>4.6971065744769804</v>
      </c>
      <c r="OE54" s="877">
        <v>6.0236989172664099</v>
      </c>
      <c r="OF54" s="877">
        <v>4.3729520979118304</v>
      </c>
      <c r="OG54" s="877">
        <v>10.4081280253729</v>
      </c>
      <c r="OH54" s="877">
        <v>2.6667565918848002</v>
      </c>
      <c r="OI54" s="877">
        <v>8.3030044059240602</v>
      </c>
      <c r="OJ54" s="877">
        <v>4.2479275134435897</v>
      </c>
      <c r="OK54" s="877">
        <v>2.1051236194487899</v>
      </c>
      <c r="OL54" s="877">
        <v>0.84410898686365898</v>
      </c>
      <c r="OM54" s="877">
        <v>7.8342824795822796</v>
      </c>
    </row>
    <row r="55" spans="1:403" s="221" customFormat="1" ht="18" customHeight="1" x14ac:dyDescent="0.25">
      <c r="A55" s="455">
        <v>54</v>
      </c>
      <c r="B55" s="221">
        <v>0</v>
      </c>
      <c r="C55" s="221">
        <v>1</v>
      </c>
      <c r="D55" s="206">
        <v>2</v>
      </c>
      <c r="E55" s="267">
        <v>55</v>
      </c>
      <c r="F55" s="896">
        <v>55</v>
      </c>
      <c r="G55" s="61">
        <v>55</v>
      </c>
      <c r="H55" s="898"/>
      <c r="I55" s="167" t="s">
        <v>620</v>
      </c>
      <c r="J55" s="641" t="s">
        <v>673</v>
      </c>
      <c r="K55" s="319">
        <v>11310</v>
      </c>
      <c r="L55" s="256">
        <v>84</v>
      </c>
      <c r="M55" s="342">
        <v>100</v>
      </c>
      <c r="N55" s="342">
        <v>166</v>
      </c>
      <c r="O55" s="342">
        <v>36.289737262302225</v>
      </c>
      <c r="P55" s="210">
        <v>2.0698777087244067</v>
      </c>
      <c r="Q55" s="208">
        <v>0</v>
      </c>
      <c r="R55" s="61">
        <v>155</v>
      </c>
      <c r="S55" s="61">
        <v>90</v>
      </c>
      <c r="T55" s="61">
        <v>0</v>
      </c>
      <c r="U55" s="62">
        <v>0</v>
      </c>
      <c r="V55" s="325">
        <v>1</v>
      </c>
      <c r="W55" s="325">
        <v>2</v>
      </c>
      <c r="X55" s="325">
        <v>1</v>
      </c>
      <c r="Y55" s="115">
        <v>0</v>
      </c>
      <c r="Z55" s="325">
        <v>1</v>
      </c>
      <c r="AA55" s="325">
        <v>1</v>
      </c>
      <c r="AB55" s="329">
        <v>0</v>
      </c>
      <c r="AC55" s="328">
        <v>1</v>
      </c>
      <c r="AD55" s="61"/>
      <c r="AE55" s="61"/>
      <c r="AF55" s="61"/>
      <c r="AG55" s="592">
        <v>163</v>
      </c>
      <c r="AH55" s="602">
        <v>1.42</v>
      </c>
      <c r="AI55" s="603">
        <v>47</v>
      </c>
      <c r="AJ55" s="603">
        <v>0</v>
      </c>
      <c r="AK55" s="602">
        <v>11.5</v>
      </c>
      <c r="AL55" s="604">
        <v>34</v>
      </c>
      <c r="AM55" s="604"/>
      <c r="AN55" s="605">
        <v>1102</v>
      </c>
      <c r="AO55" s="214">
        <v>7.0048819897128594</v>
      </c>
      <c r="AP55" s="212">
        <v>135</v>
      </c>
      <c r="AQ55" s="212">
        <v>67</v>
      </c>
      <c r="AR55" s="212">
        <v>50</v>
      </c>
      <c r="AS55" s="212">
        <v>89</v>
      </c>
      <c r="AT55" s="215">
        <v>1.46</v>
      </c>
      <c r="AU55" s="212">
        <v>154</v>
      </c>
      <c r="AV55" s="556">
        <v>42101</v>
      </c>
      <c r="AW55" s="557">
        <v>42102</v>
      </c>
      <c r="AX55" s="211">
        <v>1.42</v>
      </c>
      <c r="AY55" s="211">
        <v>79</v>
      </c>
      <c r="AZ55" s="211"/>
      <c r="BA55" s="602">
        <v>143</v>
      </c>
      <c r="BB55" s="558">
        <v>42101</v>
      </c>
      <c r="BC55" s="65">
        <v>23.45</v>
      </c>
      <c r="BD55" s="217"/>
      <c r="BE55" s="66">
        <v>23.45</v>
      </c>
      <c r="BF55" s="218">
        <v>99.892853801426568</v>
      </c>
      <c r="BG55" s="66">
        <v>120.1</v>
      </c>
      <c r="BH55" s="68">
        <v>1.3701428470511021</v>
      </c>
      <c r="BI55" s="219">
        <v>1.3701428470511021</v>
      </c>
      <c r="BJ55" s="219">
        <v>1.9995344205020944</v>
      </c>
      <c r="BK55" s="219">
        <v>2.079543007402906</v>
      </c>
      <c r="BL55" s="66">
        <v>2.15</v>
      </c>
      <c r="BM55" s="66">
        <v>1.41</v>
      </c>
      <c r="BN55" s="66">
        <v>77</v>
      </c>
      <c r="BO55" s="66">
        <v>1.17</v>
      </c>
      <c r="BP55" s="571">
        <v>858.8</v>
      </c>
      <c r="BQ55" s="66">
        <v>150</v>
      </c>
      <c r="BR55" s="66">
        <v>127</v>
      </c>
      <c r="BS55" s="66">
        <v>47</v>
      </c>
      <c r="BT55" s="66">
        <v>11</v>
      </c>
      <c r="BU55" s="61" t="s">
        <v>674</v>
      </c>
      <c r="BV55" s="61" t="s">
        <v>104</v>
      </c>
      <c r="BW55" s="61">
        <v>0</v>
      </c>
      <c r="BX55" s="61"/>
      <c r="BY55" s="61"/>
      <c r="BZ55" s="61">
        <v>1</v>
      </c>
      <c r="CA55" s="61"/>
      <c r="CB55" s="61">
        <v>1</v>
      </c>
      <c r="CC55" s="61" t="s">
        <v>675</v>
      </c>
      <c r="CD55" s="208">
        <v>0</v>
      </c>
      <c r="CE55" s="220">
        <v>1</v>
      </c>
      <c r="CF55" s="220">
        <v>0</v>
      </c>
      <c r="CG55" s="220">
        <v>0</v>
      </c>
      <c r="CH55" s="220">
        <v>0</v>
      </c>
      <c r="CI55" s="220">
        <v>0</v>
      </c>
      <c r="CJ55" s="220">
        <v>0</v>
      </c>
      <c r="CK55" s="114">
        <v>1</v>
      </c>
      <c r="CL55" s="114">
        <v>0</v>
      </c>
      <c r="CM55" s="114">
        <v>0</v>
      </c>
      <c r="CN55" s="114">
        <v>0</v>
      </c>
      <c r="CO55" s="114">
        <v>1</v>
      </c>
      <c r="CP55" s="114">
        <v>1</v>
      </c>
      <c r="CQ55" s="326">
        <v>1</v>
      </c>
      <c r="CR55" s="326">
        <v>0</v>
      </c>
      <c r="CS55" s="326">
        <v>0</v>
      </c>
      <c r="CT55" s="326">
        <v>0</v>
      </c>
      <c r="CU55" s="326">
        <v>1</v>
      </c>
      <c r="CV55" s="326"/>
      <c r="CW55" s="299"/>
      <c r="CX55" s="299"/>
      <c r="CY55" s="299"/>
      <c r="CZ55" s="299"/>
      <c r="DF55" s="61">
        <v>1</v>
      </c>
      <c r="DG55" s="90">
        <v>1</v>
      </c>
      <c r="DH55" s="69">
        <v>41568</v>
      </c>
      <c r="DI55" s="61">
        <v>0</v>
      </c>
      <c r="DJ55" s="61" t="s">
        <v>676</v>
      </c>
      <c r="DK55" s="90">
        <v>1</v>
      </c>
      <c r="DL55" s="90">
        <v>0</v>
      </c>
      <c r="DM55" s="90"/>
      <c r="DN55" s="61"/>
      <c r="DO55" s="61">
        <v>0</v>
      </c>
      <c r="DP55" s="208">
        <v>0</v>
      </c>
      <c r="DQ55" s="208">
        <v>1</v>
      </c>
      <c r="DR55" s="208">
        <v>1</v>
      </c>
      <c r="DS55" s="208">
        <v>1</v>
      </c>
      <c r="DT55" s="212">
        <v>1</v>
      </c>
      <c r="DU55" s="208">
        <v>1</v>
      </c>
      <c r="DV55" s="208">
        <v>0</v>
      </c>
      <c r="DW55" s="208">
        <v>0</v>
      </c>
      <c r="DX55" s="208">
        <v>1</v>
      </c>
      <c r="DY55" s="208" t="s">
        <v>677</v>
      </c>
      <c r="DZ55" s="206">
        <v>1</v>
      </c>
      <c r="EC55" s="223">
        <v>1</v>
      </c>
      <c r="ED55" s="223"/>
      <c r="EE55" s="223"/>
      <c r="EF55" s="223"/>
      <c r="EH55" s="266">
        <v>42150</v>
      </c>
      <c r="EI55" s="133">
        <v>2.16</v>
      </c>
      <c r="EJ55" s="225">
        <v>98</v>
      </c>
      <c r="EK55" s="225">
        <v>76</v>
      </c>
      <c r="EL55" s="225">
        <v>91</v>
      </c>
      <c r="EM55" s="225">
        <v>88</v>
      </c>
      <c r="EN55" s="225">
        <v>59</v>
      </c>
      <c r="EO55" s="133" t="s">
        <v>482</v>
      </c>
      <c r="EP55" s="267">
        <v>55</v>
      </c>
      <c r="EQ55" s="135">
        <v>42150</v>
      </c>
      <c r="ER55" s="136" t="s">
        <v>678</v>
      </c>
      <c r="ES55" s="61">
        <v>155</v>
      </c>
      <c r="ET55" s="61">
        <v>90</v>
      </c>
      <c r="EU55" s="61">
        <v>60</v>
      </c>
      <c r="EV55" s="61">
        <v>0</v>
      </c>
      <c r="EW55" s="61"/>
      <c r="EX55" s="61">
        <v>12</v>
      </c>
      <c r="EY55" s="61">
        <v>8.5</v>
      </c>
      <c r="EZ55" s="61">
        <v>50</v>
      </c>
      <c r="FA55" s="61">
        <v>30</v>
      </c>
      <c r="FB55" s="61">
        <v>24</v>
      </c>
      <c r="FC55" s="61">
        <v>14</v>
      </c>
      <c r="FD55" s="61">
        <v>53</v>
      </c>
      <c r="FE55" s="61">
        <v>21</v>
      </c>
      <c r="FF55" s="61">
        <v>36</v>
      </c>
      <c r="FG55" s="61">
        <v>100</v>
      </c>
      <c r="FH55" s="61">
        <v>300</v>
      </c>
      <c r="FI55" s="91">
        <v>100</v>
      </c>
      <c r="FJ55" s="91">
        <v>300</v>
      </c>
      <c r="FK55" s="227">
        <v>88.25</v>
      </c>
      <c r="FL55" s="227">
        <v>42.635369050080449</v>
      </c>
      <c r="FM55" s="228">
        <v>214.1</v>
      </c>
      <c r="FN55" s="228">
        <v>84.95</v>
      </c>
      <c r="FO55" s="228">
        <v>103.43606247730565</v>
      </c>
      <c r="FP55" s="228">
        <v>41.04107196378849</v>
      </c>
      <c r="FQ55" s="228">
        <v>60.322279308734231</v>
      </c>
      <c r="FR55" s="228"/>
      <c r="FS55" s="193">
        <v>0</v>
      </c>
      <c r="FT55" s="230">
        <v>121.5</v>
      </c>
      <c r="FU55" s="230">
        <v>42</v>
      </c>
      <c r="FV55" s="230">
        <v>110</v>
      </c>
      <c r="FW55" s="229">
        <v>5</v>
      </c>
      <c r="FX55" s="229">
        <v>9.6</v>
      </c>
      <c r="FY55" s="229">
        <v>24.3</v>
      </c>
      <c r="FZ55" s="229">
        <v>2.8928571428571428</v>
      </c>
      <c r="GA55" s="133">
        <v>35.6</v>
      </c>
      <c r="GB55" s="129">
        <v>18.5</v>
      </c>
      <c r="GC55" s="238">
        <v>18.399999999999999</v>
      </c>
      <c r="GD55" s="238">
        <v>10.199999999999999</v>
      </c>
      <c r="GE55" s="238">
        <v>214.6</v>
      </c>
      <c r="GF55" s="238">
        <v>147.4</v>
      </c>
      <c r="GG55" s="238">
        <v>49.5</v>
      </c>
      <c r="GH55" s="133">
        <v>1</v>
      </c>
      <c r="GI55" s="133">
        <v>1</v>
      </c>
      <c r="GJ55" s="133">
        <v>1</v>
      </c>
      <c r="GK55" s="133">
        <v>0</v>
      </c>
      <c r="GL55" s="231">
        <v>29</v>
      </c>
      <c r="GM55" s="133">
        <v>0</v>
      </c>
      <c r="GN55" s="133">
        <v>0</v>
      </c>
      <c r="GO55" s="133">
        <v>0</v>
      </c>
      <c r="GP55" s="133">
        <v>1</v>
      </c>
      <c r="GQ55" s="61">
        <v>75.75</v>
      </c>
      <c r="GR55" s="106">
        <v>36.596364935338173</v>
      </c>
      <c r="GS55" s="111">
        <v>0.32978723404255322</v>
      </c>
      <c r="GT55" s="61">
        <v>1</v>
      </c>
      <c r="GU55" s="111">
        <v>0.53333333333333333</v>
      </c>
      <c r="GV55" s="62">
        <v>0</v>
      </c>
      <c r="GW55" s="106">
        <v>10.3</v>
      </c>
      <c r="GX55" s="61">
        <v>0</v>
      </c>
      <c r="GY55" s="106">
        <v>18</v>
      </c>
      <c r="GZ55" s="61">
        <v>0</v>
      </c>
      <c r="HA55" s="745">
        <v>39</v>
      </c>
      <c r="HB55" s="133">
        <v>19</v>
      </c>
      <c r="HC55" s="133">
        <v>0.53</v>
      </c>
      <c r="HD55" s="144">
        <v>1</v>
      </c>
      <c r="HE55" s="236">
        <v>193</v>
      </c>
      <c r="HF55" s="236">
        <v>203</v>
      </c>
      <c r="HG55" s="270">
        <v>98.073426823414508</v>
      </c>
      <c r="HH55" s="273">
        <v>185.06567000000001</v>
      </c>
      <c r="HI55" s="270">
        <v>89.408987410202855</v>
      </c>
      <c r="HJ55" s="273">
        <v>59.151397000000003</v>
      </c>
      <c r="HK55" s="270">
        <v>28.577242390060302</v>
      </c>
      <c r="HL55" s="273">
        <v>125.91427299999999</v>
      </c>
      <c r="HM55" s="270">
        <v>60.831745020142549</v>
      </c>
      <c r="HN55" s="236">
        <v>68.037617999999995</v>
      </c>
      <c r="HO55" s="270">
        <v>5.9179709999999996</v>
      </c>
      <c r="HP55" s="270">
        <v>2.7310150000000002</v>
      </c>
      <c r="HQ55" s="273">
        <v>189.03730100000001</v>
      </c>
      <c r="HR55" s="270">
        <v>91.3277630863019</v>
      </c>
      <c r="HS55" s="273">
        <v>74.962310000000002</v>
      </c>
      <c r="HT55" s="270">
        <v>36.215815883246869</v>
      </c>
      <c r="HU55" s="273">
        <v>114.074991</v>
      </c>
      <c r="HV55" s="270">
        <v>55.111947203055017</v>
      </c>
      <c r="HW55" s="273">
        <v>60.345227999999999</v>
      </c>
      <c r="HX55" s="144">
        <v>0</v>
      </c>
      <c r="HY55" s="237">
        <v>1.0969079246302136</v>
      </c>
      <c r="HZ55" s="238">
        <v>40.4</v>
      </c>
      <c r="IA55" s="237">
        <v>6.9</v>
      </c>
      <c r="IB55" s="237">
        <v>33.799999999999997</v>
      </c>
      <c r="IC55" s="237">
        <v>7.3</v>
      </c>
      <c r="ID55" s="237">
        <v>29.2</v>
      </c>
      <c r="IE55" s="237">
        <v>6.8</v>
      </c>
      <c r="IF55" s="237">
        <v>165.70948019323671</v>
      </c>
      <c r="IG55" s="237">
        <v>80.057618619100779</v>
      </c>
      <c r="IH55" s="237" t="s">
        <v>679</v>
      </c>
      <c r="II55" s="161">
        <v>0.34</v>
      </c>
      <c r="IJ55" s="61">
        <v>1234</v>
      </c>
      <c r="IK55" s="61">
        <v>1198</v>
      </c>
      <c r="IL55" s="61">
        <v>1020</v>
      </c>
      <c r="IM55" s="61">
        <v>1110</v>
      </c>
      <c r="IN55" s="61">
        <v>1200</v>
      </c>
      <c r="IO55" s="61">
        <v>1296</v>
      </c>
      <c r="IP55" s="61"/>
      <c r="IQ55" s="106">
        <v>1176.3333333333333</v>
      </c>
      <c r="IR55" s="61">
        <v>1893</v>
      </c>
      <c r="IS55" s="61">
        <v>339</v>
      </c>
      <c r="IT55" s="61">
        <v>407</v>
      </c>
      <c r="IU55" s="61">
        <v>481</v>
      </c>
      <c r="IV55" s="61">
        <v>409</v>
      </c>
      <c r="IW55" s="61">
        <v>367</v>
      </c>
      <c r="IX55" s="61">
        <v>333</v>
      </c>
      <c r="IY55" s="61"/>
      <c r="IZ55" s="106">
        <v>389.33333333333331</v>
      </c>
      <c r="JA55" s="61">
        <v>187</v>
      </c>
      <c r="JB55" s="240">
        <v>23.533139534726299</v>
      </c>
      <c r="JC55" s="241">
        <v>0</v>
      </c>
      <c r="JD55" s="90">
        <v>1</v>
      </c>
      <c r="JE55" s="320">
        <v>1</v>
      </c>
      <c r="JF55" s="280">
        <v>0</v>
      </c>
      <c r="JG55" s="280"/>
      <c r="JH55" s="90">
        <v>0</v>
      </c>
      <c r="JI55" s="90">
        <v>0</v>
      </c>
      <c r="JJ55" s="90">
        <v>0</v>
      </c>
      <c r="JK55" s="90"/>
      <c r="JL55" s="61"/>
      <c r="JM55" s="283"/>
      <c r="JN55" s="198">
        <v>55</v>
      </c>
      <c r="JO55" s="244">
        <v>42101</v>
      </c>
      <c r="JP55" s="69">
        <v>43482</v>
      </c>
      <c r="JQ55" s="201">
        <v>0</v>
      </c>
      <c r="JR55" s="69">
        <v>43482</v>
      </c>
      <c r="JS55" s="245">
        <v>45</v>
      </c>
      <c r="JT55" s="243">
        <v>0</v>
      </c>
      <c r="JU55" s="69">
        <v>43482</v>
      </c>
      <c r="JV55" s="245">
        <v>45</v>
      </c>
      <c r="JW55" s="243">
        <v>0</v>
      </c>
      <c r="JX55" s="246">
        <v>43482</v>
      </c>
      <c r="JY55" s="245">
        <v>45</v>
      </c>
      <c r="JZ55" s="245">
        <v>45</v>
      </c>
      <c r="KA55" s="245">
        <v>1381</v>
      </c>
      <c r="KB55" s="247"/>
      <c r="KC55" s="245"/>
      <c r="KD55" s="248"/>
      <c r="KE55" s="63">
        <v>0</v>
      </c>
      <c r="KF55" s="263">
        <v>1</v>
      </c>
      <c r="KG55" s="263" t="s">
        <v>390</v>
      </c>
      <c r="KH55" s="250">
        <v>164.7</v>
      </c>
      <c r="KI55" s="250">
        <v>98.9</v>
      </c>
      <c r="KJ55" s="321">
        <v>37.299999999999997</v>
      </c>
      <c r="KK55" s="251">
        <v>-10.18</v>
      </c>
      <c r="KL55" s="250">
        <v>-8.26</v>
      </c>
      <c r="KM55" s="250">
        <v>38.96</v>
      </c>
      <c r="KN55" s="250">
        <v>27.3</v>
      </c>
      <c r="KO55" s="250">
        <v>5.0999999999999996</v>
      </c>
      <c r="KP55" s="250"/>
      <c r="KQ55" s="250">
        <v>1</v>
      </c>
      <c r="KR55" s="92">
        <v>1</v>
      </c>
      <c r="KS55" s="93">
        <v>0.32978723404255322</v>
      </c>
      <c r="KT55" s="264">
        <v>43</v>
      </c>
      <c r="KU55" s="265"/>
      <c r="KV55" s="264"/>
      <c r="KW55" s="265"/>
      <c r="KX55" s="265"/>
      <c r="KY55" s="265"/>
      <c r="KZ55" s="265"/>
      <c r="LA55" s="265"/>
      <c r="LB55" s="265"/>
      <c r="LC55" s="265"/>
      <c r="LD55" s="265"/>
      <c r="LE55" s="265"/>
      <c r="LF55" s="118">
        <v>42150</v>
      </c>
      <c r="LG55" s="454">
        <v>0</v>
      </c>
      <c r="LH55" s="454"/>
      <c r="LI55" s="455">
        <v>43</v>
      </c>
      <c r="LJ55" s="455">
        <v>32.56</v>
      </c>
      <c r="LK55" s="455">
        <v>-16.41</v>
      </c>
      <c r="LL55" s="455">
        <v>-16.600000000000001</v>
      </c>
      <c r="LM55" s="455">
        <v>-16.600000000000001</v>
      </c>
      <c r="LN55" s="455">
        <v>281</v>
      </c>
      <c r="LO55" s="455">
        <v>-13.2</v>
      </c>
      <c r="LP55" s="455">
        <v>-13</v>
      </c>
      <c r="LQ55" s="455">
        <v>281</v>
      </c>
      <c r="LR55" s="455">
        <v>-14.9</v>
      </c>
      <c r="LS55" s="455">
        <v>-14.8</v>
      </c>
      <c r="LT55" s="455">
        <v>281</v>
      </c>
      <c r="LU55" s="500">
        <v>32.24</v>
      </c>
      <c r="LV55" s="693">
        <v>-16.46</v>
      </c>
      <c r="LW55" s="500">
        <v>0</v>
      </c>
      <c r="LX55" s="500">
        <v>0</v>
      </c>
      <c r="LY55" s="500">
        <v>0</v>
      </c>
      <c r="LZ55" s="500">
        <v>0</v>
      </c>
      <c r="MA55" s="690">
        <v>52</v>
      </c>
      <c r="MB55" s="455">
        <v>52</v>
      </c>
      <c r="MD55" s="253"/>
      <c r="ME55" s="274"/>
      <c r="MF55" s="581">
        <v>55</v>
      </c>
      <c r="MG55" s="135">
        <v>42102</v>
      </c>
      <c r="MJ55" s="584">
        <v>141.41149999999999</v>
      </c>
      <c r="MR55" s="135">
        <v>42102</v>
      </c>
      <c r="MS55" s="238">
        <v>9.1</v>
      </c>
      <c r="MT55" s="238">
        <v>10</v>
      </c>
      <c r="MU55" s="133">
        <v>1</v>
      </c>
      <c r="MV55" s="133">
        <v>1</v>
      </c>
      <c r="MW55" s="133">
        <v>0</v>
      </c>
      <c r="MX55" s="133">
        <v>0</v>
      </c>
      <c r="MY55" s="133">
        <v>0</v>
      </c>
      <c r="MZ55" s="238">
        <v>1</v>
      </c>
      <c r="NA55" s="238">
        <v>1102</v>
      </c>
      <c r="NB55" s="585"/>
      <c r="NC55" s="238">
        <v>6</v>
      </c>
      <c r="NE55" s="876">
        <v>55</v>
      </c>
      <c r="NF55" s="877">
        <v>9.0652276227756197</v>
      </c>
      <c r="NG55" s="877">
        <v>7.6005076453457896</v>
      </c>
      <c r="NH55" s="877">
        <v>5.1973149994738197</v>
      </c>
      <c r="NI55" s="877">
        <v>3.53729606709084</v>
      </c>
      <c r="NJ55" s="877">
        <v>8.0177549197407103</v>
      </c>
      <c r="NK55" s="877">
        <v>7.0113390879135897</v>
      </c>
      <c r="NL55" s="877">
        <v>8.8043246585288699</v>
      </c>
      <c r="NM55" s="877">
        <v>7.72689931847653</v>
      </c>
      <c r="NN55" s="877">
        <v>6.1009776477248199</v>
      </c>
      <c r="NO55" s="877">
        <v>1.0071955014042</v>
      </c>
      <c r="NP55" s="877">
        <v>6.1346316714476501</v>
      </c>
      <c r="NQ55" s="877">
        <v>6.6550655511950296</v>
      </c>
      <c r="NR55" s="877">
        <v>7.7644735509926699</v>
      </c>
      <c r="NS55" s="877">
        <v>5.0062980239003698</v>
      </c>
      <c r="NT55" s="877">
        <v>6.6756748156010799</v>
      </c>
      <c r="NU55" s="877">
        <v>7.5221499331757702</v>
      </c>
      <c r="NV55" s="877">
        <v>6.7247866774477103</v>
      </c>
      <c r="NW55" s="877">
        <v>7.2890044555424396</v>
      </c>
      <c r="NX55" s="877">
        <v>6.1531973308550798</v>
      </c>
      <c r="NY55" s="877">
        <v>6.4852658031128296</v>
      </c>
      <c r="NZ55" s="877">
        <v>7.8628232998236802</v>
      </c>
      <c r="OA55" s="877">
        <v>-1.9378782880922001</v>
      </c>
      <c r="OB55" s="877">
        <v>11.584210901307999</v>
      </c>
      <c r="OC55" s="877">
        <v>2.4249220882106899</v>
      </c>
      <c r="OD55" s="877">
        <v>6.23016457788425</v>
      </c>
      <c r="OE55" s="877">
        <v>6.6295023394919701</v>
      </c>
      <c r="OF55" s="877">
        <v>4.3701642805402097</v>
      </c>
      <c r="OG55" s="877">
        <v>11.749752130348901</v>
      </c>
      <c r="OH55" s="877">
        <v>3.3645724322958599</v>
      </c>
      <c r="OI55" s="877">
        <v>7.5223853663159304</v>
      </c>
      <c r="OJ55" s="877">
        <v>4.4620523187964301</v>
      </c>
      <c r="OK55" s="877">
        <v>4.2273667640329302</v>
      </c>
      <c r="OL55" s="877">
        <v>8.1680428659764495</v>
      </c>
      <c r="OM55" s="877">
        <v>9.15928881309733</v>
      </c>
    </row>
    <row r="56" spans="1:403" s="221" customFormat="1" ht="18" customHeight="1" x14ac:dyDescent="0.25">
      <c r="A56" s="902">
        <v>55</v>
      </c>
      <c r="B56" s="221">
        <v>0</v>
      </c>
      <c r="C56" s="221">
        <v>0</v>
      </c>
      <c r="D56" s="206">
        <v>2</v>
      </c>
      <c r="E56" s="267">
        <v>56</v>
      </c>
      <c r="F56" s="896">
        <v>56</v>
      </c>
      <c r="G56" s="61">
        <v>56</v>
      </c>
      <c r="H56" s="898"/>
      <c r="I56" s="232" t="s">
        <v>680</v>
      </c>
      <c r="J56" s="641" t="s">
        <v>681</v>
      </c>
      <c r="K56" s="319">
        <v>10058</v>
      </c>
      <c r="L56" s="256">
        <v>87</v>
      </c>
      <c r="M56" s="342">
        <v>55</v>
      </c>
      <c r="N56" s="342">
        <v>155</v>
      </c>
      <c r="O56" s="342">
        <v>22.892819979188342</v>
      </c>
      <c r="P56" s="210">
        <v>1.5276045662152418</v>
      </c>
      <c r="Q56" s="208">
        <v>1</v>
      </c>
      <c r="R56" s="61">
        <v>120</v>
      </c>
      <c r="S56" s="61">
        <v>80</v>
      </c>
      <c r="T56" s="61">
        <v>1</v>
      </c>
      <c r="U56" s="62">
        <v>2</v>
      </c>
      <c r="V56" s="325">
        <v>0</v>
      </c>
      <c r="W56" s="325"/>
      <c r="X56" s="325">
        <v>1</v>
      </c>
      <c r="Y56" s="115">
        <v>0</v>
      </c>
      <c r="Z56" s="325">
        <v>1</v>
      </c>
      <c r="AA56" s="325">
        <v>1</v>
      </c>
      <c r="AB56" s="329">
        <v>0</v>
      </c>
      <c r="AC56" s="328"/>
      <c r="AD56" s="61"/>
      <c r="AE56" s="61"/>
      <c r="AF56" s="61"/>
      <c r="AG56" s="592">
        <v>101</v>
      </c>
      <c r="AH56" s="602">
        <v>1.2</v>
      </c>
      <c r="AI56" s="603">
        <v>42</v>
      </c>
      <c r="AJ56" s="603">
        <v>0</v>
      </c>
      <c r="AK56" s="602">
        <v>9.4</v>
      </c>
      <c r="AL56" s="604">
        <v>28</v>
      </c>
      <c r="AM56" s="604"/>
      <c r="AN56" s="605">
        <v>4062</v>
      </c>
      <c r="AO56" s="214">
        <v>8.3094307421403304</v>
      </c>
      <c r="AP56" s="212">
        <v>201</v>
      </c>
      <c r="AQ56" s="212">
        <v>126</v>
      </c>
      <c r="AR56" s="212">
        <v>50</v>
      </c>
      <c r="AS56" s="212">
        <v>124</v>
      </c>
      <c r="AT56" s="215">
        <v>1.28</v>
      </c>
      <c r="AU56" s="212">
        <v>717</v>
      </c>
      <c r="AV56" s="556">
        <v>42045</v>
      </c>
      <c r="AW56" s="557">
        <v>42045</v>
      </c>
      <c r="AX56" s="211">
        <v>1.2</v>
      </c>
      <c r="AY56" s="211">
        <v>65</v>
      </c>
      <c r="AZ56" s="211">
        <v>8.1</v>
      </c>
      <c r="BA56" s="602">
        <v>134</v>
      </c>
      <c r="BB56" s="558">
        <v>42045</v>
      </c>
      <c r="BC56" s="65">
        <v>49.08</v>
      </c>
      <c r="BD56" s="217">
        <v>290</v>
      </c>
      <c r="BE56" s="66">
        <v>49.08</v>
      </c>
      <c r="BF56" s="218">
        <v>659.23215802174252</v>
      </c>
      <c r="BG56" s="66">
        <v>95.35</v>
      </c>
      <c r="BH56" s="68">
        <v>1.6909045540549665</v>
      </c>
      <c r="BI56" s="219">
        <v>1.6909045540549665</v>
      </c>
      <c r="BJ56" s="219">
        <v>2.8190383845366731</v>
      </c>
      <c r="BK56" s="219">
        <v>1.9793206973820243</v>
      </c>
      <c r="BL56" s="66">
        <v>2.34</v>
      </c>
      <c r="BM56" s="66">
        <v>1.19</v>
      </c>
      <c r="BN56" s="66">
        <v>163</v>
      </c>
      <c r="BO56" s="66">
        <v>1.03</v>
      </c>
      <c r="BP56" s="571">
        <v>4075</v>
      </c>
      <c r="BQ56" s="66">
        <v>63</v>
      </c>
      <c r="BR56" s="66">
        <v>755</v>
      </c>
      <c r="BS56" s="66">
        <v>9</v>
      </c>
      <c r="BT56" s="66">
        <v>35</v>
      </c>
      <c r="BU56" s="69">
        <v>41979</v>
      </c>
      <c r="BV56" s="61" t="s">
        <v>682</v>
      </c>
      <c r="BW56" s="61">
        <v>0</v>
      </c>
      <c r="BX56" s="61"/>
      <c r="BY56" s="61"/>
      <c r="BZ56" s="61"/>
      <c r="CA56" s="61"/>
      <c r="CB56" s="61">
        <v>0</v>
      </c>
      <c r="CC56" s="61"/>
      <c r="CD56" s="208">
        <v>1</v>
      </c>
      <c r="CE56" s="220">
        <v>0</v>
      </c>
      <c r="CF56" s="220"/>
      <c r="CG56" s="220">
        <v>0</v>
      </c>
      <c r="CH56" s="220"/>
      <c r="CI56" s="220">
        <v>0</v>
      </c>
      <c r="CJ56" s="220"/>
      <c r="CK56" s="114">
        <v>1</v>
      </c>
      <c r="CL56" s="114"/>
      <c r="CM56" s="114">
        <v>1</v>
      </c>
      <c r="CN56" s="114">
        <v>1</v>
      </c>
      <c r="CO56" s="114">
        <v>0</v>
      </c>
      <c r="CP56" s="114">
        <v>0</v>
      </c>
      <c r="CQ56" s="326">
        <v>0</v>
      </c>
      <c r="CR56" s="326">
        <v>1</v>
      </c>
      <c r="CS56" s="326">
        <v>0</v>
      </c>
      <c r="CT56" s="326"/>
      <c r="CU56" s="326">
        <v>0</v>
      </c>
      <c r="CV56" s="326"/>
      <c r="CW56" s="299"/>
      <c r="CX56" s="299"/>
      <c r="CY56" s="299"/>
      <c r="CZ56" s="299"/>
      <c r="DF56" s="61">
        <v>0</v>
      </c>
      <c r="DG56" s="90">
        <v>0</v>
      </c>
      <c r="DH56" s="61"/>
      <c r="DI56" s="61"/>
      <c r="DJ56" s="61"/>
      <c r="DK56" s="90">
        <v>1</v>
      </c>
      <c r="DL56" s="90">
        <v>0</v>
      </c>
      <c r="DM56" s="90"/>
      <c r="DN56" s="61"/>
      <c r="DO56" s="61">
        <v>1</v>
      </c>
      <c r="DP56" s="208">
        <v>0</v>
      </c>
      <c r="DQ56" s="208">
        <v>0</v>
      </c>
      <c r="DR56" s="208">
        <v>0</v>
      </c>
      <c r="DS56" s="208">
        <v>2</v>
      </c>
      <c r="DT56" s="212">
        <v>1</v>
      </c>
      <c r="DU56" s="208">
        <v>2</v>
      </c>
      <c r="DV56" s="208">
        <v>0</v>
      </c>
      <c r="DW56" s="208">
        <v>0</v>
      </c>
      <c r="DX56" s="208">
        <v>0</v>
      </c>
      <c r="DY56" s="208">
        <v>0</v>
      </c>
      <c r="DZ56" s="206">
        <v>0</v>
      </c>
      <c r="EC56" s="223"/>
      <c r="ED56" s="223"/>
      <c r="EE56" s="223"/>
      <c r="EF56" s="223"/>
      <c r="EH56" s="161" t="s">
        <v>381</v>
      </c>
      <c r="EI56" s="133" t="s">
        <v>381</v>
      </c>
      <c r="EJ56" s="225" t="s">
        <v>381</v>
      </c>
      <c r="EK56" s="225" t="s">
        <v>381</v>
      </c>
      <c r="EL56" s="225" t="s">
        <v>381</v>
      </c>
      <c r="EM56" s="225" t="s">
        <v>381</v>
      </c>
      <c r="EN56" s="225"/>
      <c r="EO56" s="133" t="s">
        <v>381</v>
      </c>
      <c r="EP56" s="267">
        <v>56</v>
      </c>
      <c r="EQ56" s="135">
        <v>42045</v>
      </c>
      <c r="ER56" s="133" t="s">
        <v>383</v>
      </c>
      <c r="ES56" s="61">
        <v>120</v>
      </c>
      <c r="ET56" s="61">
        <v>80</v>
      </c>
      <c r="EU56" s="61">
        <v>70</v>
      </c>
      <c r="EV56" s="61">
        <v>1</v>
      </c>
      <c r="EW56" s="61"/>
      <c r="EX56" s="61">
        <v>10</v>
      </c>
      <c r="EY56" s="61">
        <v>9</v>
      </c>
      <c r="EZ56" s="61">
        <v>44</v>
      </c>
      <c r="FA56" s="61">
        <v>28</v>
      </c>
      <c r="FB56" s="61">
        <v>16</v>
      </c>
      <c r="FC56" s="61">
        <v>17</v>
      </c>
      <c r="FD56" s="61">
        <v>56</v>
      </c>
      <c r="FE56" s="61">
        <v>22</v>
      </c>
      <c r="FF56" s="61">
        <v>40</v>
      </c>
      <c r="FG56" s="61">
        <v>130</v>
      </c>
      <c r="FH56" s="61">
        <v>320</v>
      </c>
      <c r="FI56" s="91">
        <v>130</v>
      </c>
      <c r="FJ56" s="91">
        <v>320</v>
      </c>
      <c r="FK56" s="227">
        <v>136.5</v>
      </c>
      <c r="FL56" s="227">
        <v>89.355585220715383</v>
      </c>
      <c r="FM56" s="228">
        <v>126.85</v>
      </c>
      <c r="FN56" s="228">
        <v>56.95</v>
      </c>
      <c r="FO56" s="228">
        <v>83.038505386430373</v>
      </c>
      <c r="FP56" s="228">
        <v>37.280590317360748</v>
      </c>
      <c r="FQ56" s="228">
        <v>55.104454079621604</v>
      </c>
      <c r="FR56" s="228"/>
      <c r="FS56" s="193">
        <v>0</v>
      </c>
      <c r="FT56" s="230">
        <v>82.666666666666671</v>
      </c>
      <c r="FU56" s="230"/>
      <c r="FV56" s="230">
        <v>143.33333333333334</v>
      </c>
      <c r="FW56" s="229">
        <v>6.3999999999999995</v>
      </c>
      <c r="FX56" s="229">
        <v>10</v>
      </c>
      <c r="FY56" s="229">
        <v>12.916666666666668</v>
      </c>
      <c r="FZ56" s="229"/>
      <c r="GA56" s="61">
        <v>55.2</v>
      </c>
      <c r="GB56" s="129">
        <v>13.85</v>
      </c>
      <c r="GC56" s="111">
        <v>5.6</v>
      </c>
      <c r="GD56" s="111">
        <v>2.7</v>
      </c>
      <c r="GE56" s="111">
        <v>117.8</v>
      </c>
      <c r="GF56" s="111">
        <v>76.5</v>
      </c>
      <c r="GG56" s="111">
        <v>23.8</v>
      </c>
      <c r="GH56" s="62">
        <v>1</v>
      </c>
      <c r="GI56" s="62">
        <v>2</v>
      </c>
      <c r="GJ56" s="111">
        <v>3</v>
      </c>
      <c r="GK56" s="62">
        <v>1</v>
      </c>
      <c r="GL56" s="231">
        <v>32</v>
      </c>
      <c r="GM56" s="133">
        <v>0</v>
      </c>
      <c r="GN56" s="232">
        <v>0</v>
      </c>
      <c r="GO56" s="61">
        <v>0</v>
      </c>
      <c r="GP56" s="61">
        <v>1</v>
      </c>
      <c r="GQ56" s="61">
        <v>89.3</v>
      </c>
      <c r="GR56" s="106">
        <v>58.457536704834318</v>
      </c>
      <c r="GS56" s="111">
        <v>0.3208333333333333</v>
      </c>
      <c r="GT56" s="61">
        <v>1</v>
      </c>
      <c r="GU56" s="111">
        <v>0.53333333333333333</v>
      </c>
      <c r="GV56" s="62">
        <v>0</v>
      </c>
      <c r="GW56" s="106">
        <v>8.7000000000000011</v>
      </c>
      <c r="GX56" s="61">
        <v>1</v>
      </c>
      <c r="GY56" s="106">
        <v>15.333333333333334</v>
      </c>
      <c r="GZ56" s="61">
        <v>1</v>
      </c>
      <c r="HA56" s="745">
        <v>47</v>
      </c>
      <c r="HB56" s="61">
        <v>24</v>
      </c>
      <c r="HC56" s="61"/>
      <c r="HD56" s="144">
        <v>1</v>
      </c>
      <c r="HE56" s="236">
        <v>101</v>
      </c>
      <c r="HF56" s="236">
        <v>106</v>
      </c>
      <c r="HG56" s="270">
        <v>69.38968522634309</v>
      </c>
      <c r="HH56" s="273">
        <v>133.91017299999999</v>
      </c>
      <c r="HI56" s="270">
        <v>87.660233519576849</v>
      </c>
      <c r="HJ56" s="273">
        <v>62.347696999999997</v>
      </c>
      <c r="HK56" s="270">
        <v>40.814028956768063</v>
      </c>
      <c r="HL56" s="273">
        <v>71.562476000000004</v>
      </c>
      <c r="HM56" s="270">
        <v>46.846204562808794</v>
      </c>
      <c r="HN56" s="236">
        <v>53.440657000000002</v>
      </c>
      <c r="HO56" s="270">
        <v>6.297498</v>
      </c>
      <c r="HP56" s="270">
        <v>4.1045699999999998</v>
      </c>
      <c r="HQ56" s="273">
        <v>162.19478899999999</v>
      </c>
      <c r="HR56" s="270">
        <v>106.17589956663333</v>
      </c>
      <c r="HS56" s="273">
        <v>77.517788999999993</v>
      </c>
      <c r="HT56" s="270">
        <v>50.744669605208301</v>
      </c>
      <c r="HU56" s="273">
        <v>84.677001000000004</v>
      </c>
      <c r="HV56" s="270">
        <v>55.431230616044708</v>
      </c>
      <c r="HW56" s="273">
        <v>52.206980000000001</v>
      </c>
      <c r="HX56" s="144">
        <v>0</v>
      </c>
      <c r="HY56" s="237">
        <v>0.79157540928574566</v>
      </c>
      <c r="HZ56" s="238">
        <v>43.3</v>
      </c>
      <c r="IA56" s="237">
        <v>6.9</v>
      </c>
      <c r="IB56" s="237">
        <v>38.299999999999997</v>
      </c>
      <c r="IC56" s="237">
        <v>7.2</v>
      </c>
      <c r="ID56" s="237">
        <v>36.6</v>
      </c>
      <c r="IE56" s="237">
        <v>6.9</v>
      </c>
      <c r="IF56" s="237">
        <v>201.25003285024147</v>
      </c>
      <c r="IG56" s="237">
        <v>131.74223048367415</v>
      </c>
      <c r="IH56" s="133"/>
      <c r="II56" s="133">
        <v>0.28000000000000003</v>
      </c>
      <c r="IJ56" s="61">
        <v>1232</v>
      </c>
      <c r="IK56" s="61">
        <v>1043</v>
      </c>
      <c r="IL56" s="61">
        <v>1199</v>
      </c>
      <c r="IM56" s="61">
        <v>1298</v>
      </c>
      <c r="IN56" s="61">
        <v>1232</v>
      </c>
      <c r="IO56" s="61">
        <v>1255</v>
      </c>
      <c r="IP56" s="61"/>
      <c r="IQ56" s="106">
        <v>1209.8333333333333</v>
      </c>
      <c r="IR56" s="61">
        <v>1813</v>
      </c>
      <c r="IS56" s="61">
        <v>321</v>
      </c>
      <c r="IT56" s="61">
        <v>330</v>
      </c>
      <c r="IU56" s="61">
        <v>345</v>
      </c>
      <c r="IV56" s="61">
        <v>322</v>
      </c>
      <c r="IW56" s="61">
        <v>311</v>
      </c>
      <c r="IX56" s="61">
        <v>321</v>
      </c>
      <c r="IY56" s="61"/>
      <c r="IZ56" s="106">
        <v>325</v>
      </c>
      <c r="JA56" s="61">
        <v>212</v>
      </c>
      <c r="JB56" s="240">
        <v>38.898011241305163</v>
      </c>
      <c r="JC56" s="241">
        <v>1</v>
      </c>
      <c r="JD56" s="90">
        <v>1</v>
      </c>
      <c r="JE56" s="320">
        <v>0</v>
      </c>
      <c r="JF56" s="280">
        <v>0</v>
      </c>
      <c r="JG56" s="280"/>
      <c r="JH56" s="90">
        <v>0</v>
      </c>
      <c r="JI56" s="90">
        <v>0</v>
      </c>
      <c r="JJ56" s="90">
        <v>2</v>
      </c>
      <c r="JK56" s="90"/>
      <c r="JL56" s="61"/>
      <c r="JM56" s="283"/>
      <c r="JN56" s="198">
        <v>56</v>
      </c>
      <c r="JO56" s="244">
        <v>42045</v>
      </c>
      <c r="JP56" s="69">
        <v>42576</v>
      </c>
      <c r="JQ56" s="201">
        <v>1</v>
      </c>
      <c r="JR56" s="69">
        <v>42576</v>
      </c>
      <c r="JS56" s="31">
        <v>17</v>
      </c>
      <c r="JT56" s="243">
        <v>1</v>
      </c>
      <c r="JU56" s="69">
        <v>42360</v>
      </c>
      <c r="JV56" s="245">
        <v>10</v>
      </c>
      <c r="JW56" s="243">
        <v>1</v>
      </c>
      <c r="JX56" s="246">
        <v>42360</v>
      </c>
      <c r="JY56" s="245">
        <v>10</v>
      </c>
      <c r="JZ56" s="245">
        <v>17</v>
      </c>
      <c r="KA56" s="245">
        <v>531</v>
      </c>
      <c r="KB56" s="247"/>
      <c r="KC56" s="245"/>
      <c r="KD56" s="248"/>
      <c r="KE56" s="63">
        <v>1</v>
      </c>
      <c r="KF56" s="249">
        <v>1</v>
      </c>
      <c r="KG56" s="249" t="s">
        <v>421</v>
      </c>
      <c r="KH56" s="272">
        <v>119.00666666666666</v>
      </c>
      <c r="KI56" s="272">
        <v>69.133333333333326</v>
      </c>
      <c r="KJ56" s="272">
        <v>41.72</v>
      </c>
      <c r="KK56" s="272">
        <v>-12.280000000000001</v>
      </c>
      <c r="KL56" s="272">
        <v>-10.18</v>
      </c>
      <c r="KM56" s="272">
        <v>53.163333333333334</v>
      </c>
      <c r="KN56" s="272">
        <v>34.800000000000004</v>
      </c>
      <c r="KO56" s="272">
        <v>4.5333333333333332</v>
      </c>
      <c r="KP56" s="250"/>
      <c r="KQ56" s="250">
        <v>1</v>
      </c>
      <c r="KR56" s="92"/>
      <c r="KS56" s="93">
        <v>0.3208333333333333</v>
      </c>
      <c r="KT56" s="264"/>
      <c r="KU56" s="265"/>
      <c r="KV56" s="264"/>
      <c r="KW56" s="265"/>
      <c r="KX56" s="265"/>
      <c r="KY56" s="265"/>
      <c r="KZ56" s="265"/>
      <c r="LA56" s="265"/>
      <c r="LB56" s="265"/>
      <c r="LC56" s="265"/>
      <c r="LD56" s="265"/>
      <c r="LE56" s="265"/>
      <c r="LF56" s="118">
        <v>42045</v>
      </c>
      <c r="LG56" s="454">
        <v>1</v>
      </c>
      <c r="LH56" s="454"/>
      <c r="LI56" s="455"/>
      <c r="LJ56" s="455"/>
      <c r="LK56" s="455"/>
      <c r="LL56" s="455"/>
      <c r="LM56" s="455"/>
      <c r="LN56" s="455"/>
      <c r="LO56" s="455"/>
      <c r="LP56" s="455"/>
      <c r="LQ56" s="455"/>
      <c r="LR56" s="455"/>
      <c r="LS56" s="455"/>
      <c r="LT56" s="455"/>
      <c r="LU56" s="500">
        <v>32.770000000000003</v>
      </c>
      <c r="LV56" s="693">
        <v>-17.32</v>
      </c>
      <c r="LW56" s="500">
        <v>-18</v>
      </c>
      <c r="LX56" s="500">
        <v>1</v>
      </c>
      <c r="LY56" s="500">
        <v>-14.3</v>
      </c>
      <c r="LZ56" s="500">
        <v>1</v>
      </c>
      <c r="MA56" s="690">
        <v>46</v>
      </c>
      <c r="MB56" s="455">
        <v>46</v>
      </c>
      <c r="MD56" s="253"/>
      <c r="ME56" s="274"/>
      <c r="MF56" s="581">
        <v>56</v>
      </c>
      <c r="MG56" s="135">
        <v>42045</v>
      </c>
      <c r="MJ56" s="584">
        <v>80.690799999999996</v>
      </c>
      <c r="MR56" s="135"/>
      <c r="MS56" s="585"/>
      <c r="MT56" s="585"/>
      <c r="MU56" s="133">
        <v>0</v>
      </c>
      <c r="MV56" s="585"/>
      <c r="MW56" s="585"/>
      <c r="MX56" s="585"/>
      <c r="MY56" s="585"/>
      <c r="MZ56" s="585"/>
      <c r="NA56" s="238">
        <v>4062</v>
      </c>
      <c r="NB56" s="585"/>
      <c r="NC56" s="238">
        <v>6</v>
      </c>
      <c r="NE56" s="876" t="s">
        <v>64</v>
      </c>
      <c r="NF56" s="877" t="s">
        <v>64</v>
      </c>
      <c r="NG56" s="877" t="s">
        <v>64</v>
      </c>
      <c r="NH56" s="877" t="s">
        <v>64</v>
      </c>
      <c r="NI56" s="877" t="s">
        <v>64</v>
      </c>
      <c r="NJ56" s="877" t="s">
        <v>64</v>
      </c>
      <c r="NK56" s="877" t="s">
        <v>64</v>
      </c>
      <c r="NL56" s="877" t="s">
        <v>64</v>
      </c>
      <c r="NM56" s="877" t="s">
        <v>64</v>
      </c>
      <c r="NN56" s="877" t="s">
        <v>64</v>
      </c>
      <c r="NO56" s="877" t="s">
        <v>64</v>
      </c>
      <c r="NP56" s="877" t="s">
        <v>64</v>
      </c>
      <c r="NQ56" s="877" t="s">
        <v>64</v>
      </c>
      <c r="NR56" s="877" t="s">
        <v>64</v>
      </c>
      <c r="NS56" s="877" t="s">
        <v>64</v>
      </c>
      <c r="NT56" s="877" t="s">
        <v>64</v>
      </c>
      <c r="NU56" s="877" t="s">
        <v>64</v>
      </c>
      <c r="NV56" s="877" t="s">
        <v>64</v>
      </c>
      <c r="NW56" s="877" t="s">
        <v>64</v>
      </c>
      <c r="NX56" s="877" t="s">
        <v>64</v>
      </c>
      <c r="NY56" s="877" t="s">
        <v>64</v>
      </c>
      <c r="NZ56" s="877" t="s">
        <v>64</v>
      </c>
      <c r="OA56" s="877" t="s">
        <v>64</v>
      </c>
      <c r="OB56" s="877" t="s">
        <v>64</v>
      </c>
      <c r="OC56" s="877" t="s">
        <v>64</v>
      </c>
      <c r="OD56" s="877" t="s">
        <v>64</v>
      </c>
      <c r="OE56" s="877" t="s">
        <v>64</v>
      </c>
      <c r="OF56" s="877" t="s">
        <v>64</v>
      </c>
      <c r="OG56" s="877" t="s">
        <v>64</v>
      </c>
      <c r="OH56" s="877" t="s">
        <v>64</v>
      </c>
      <c r="OI56" s="877" t="s">
        <v>64</v>
      </c>
      <c r="OJ56" s="877" t="s">
        <v>64</v>
      </c>
      <c r="OK56" s="877" t="s">
        <v>64</v>
      </c>
      <c r="OL56" s="877" t="s">
        <v>64</v>
      </c>
      <c r="OM56" s="877" t="s">
        <v>64</v>
      </c>
    </row>
    <row r="57" spans="1:403" s="221" customFormat="1" ht="18" customHeight="1" x14ac:dyDescent="0.25">
      <c r="A57" s="455">
        <v>56</v>
      </c>
      <c r="B57" s="221">
        <v>0</v>
      </c>
      <c r="C57" s="221">
        <v>1</v>
      </c>
      <c r="D57" s="206">
        <v>2</v>
      </c>
      <c r="E57" s="267">
        <v>57</v>
      </c>
      <c r="F57" s="896">
        <v>57</v>
      </c>
      <c r="G57" s="61">
        <v>57</v>
      </c>
      <c r="H57" s="898"/>
      <c r="I57" s="232" t="s">
        <v>683</v>
      </c>
      <c r="J57" s="639" t="s">
        <v>684</v>
      </c>
      <c r="K57" s="284">
        <v>18568</v>
      </c>
      <c r="L57" s="256">
        <v>65</v>
      </c>
      <c r="M57" s="342">
        <v>74.5</v>
      </c>
      <c r="N57" s="342">
        <v>157</v>
      </c>
      <c r="O57" s="342">
        <v>30.224349872205767</v>
      </c>
      <c r="P57" s="210">
        <v>1.75412277593749</v>
      </c>
      <c r="Q57" s="208">
        <v>1</v>
      </c>
      <c r="R57" s="61">
        <v>125</v>
      </c>
      <c r="S57" s="61">
        <v>75</v>
      </c>
      <c r="T57" s="61">
        <v>0</v>
      </c>
      <c r="U57" s="62">
        <v>2</v>
      </c>
      <c r="V57" s="331">
        <v>1</v>
      </c>
      <c r="W57" s="331">
        <v>2</v>
      </c>
      <c r="X57" s="114">
        <v>1</v>
      </c>
      <c r="Y57" s="335">
        <v>0</v>
      </c>
      <c r="Z57" s="114">
        <v>1</v>
      </c>
      <c r="AA57" s="114">
        <v>0</v>
      </c>
      <c r="AB57" s="329">
        <v>0</v>
      </c>
      <c r="AC57" s="328">
        <v>0</v>
      </c>
      <c r="AD57" s="61"/>
      <c r="AE57" s="61"/>
      <c r="AF57" s="61"/>
      <c r="AG57" s="592">
        <v>302</v>
      </c>
      <c r="AH57" s="602">
        <v>1.57</v>
      </c>
      <c r="AI57" s="603">
        <v>33</v>
      </c>
      <c r="AJ57" s="603">
        <v>0</v>
      </c>
      <c r="AK57" s="602">
        <v>9.8000000000000007</v>
      </c>
      <c r="AL57" s="603">
        <v>30</v>
      </c>
      <c r="AM57" s="603"/>
      <c r="AN57" s="605">
        <v>508</v>
      </c>
      <c r="AO57" s="214">
        <v>6.230481447578482</v>
      </c>
      <c r="AP57" s="212">
        <v>170</v>
      </c>
      <c r="AQ57" s="212">
        <v>82</v>
      </c>
      <c r="AR57" s="212">
        <v>70</v>
      </c>
      <c r="AS57" s="212">
        <v>92</v>
      </c>
      <c r="AT57" s="215">
        <v>4.3</v>
      </c>
      <c r="AU57" s="212">
        <v>356</v>
      </c>
      <c r="AV57" s="556">
        <v>42185</v>
      </c>
      <c r="AW57" s="557">
        <v>42185</v>
      </c>
      <c r="AX57" s="559">
        <v>1.57</v>
      </c>
      <c r="AY57" s="211">
        <v>138</v>
      </c>
      <c r="AZ57" s="211">
        <v>9.9</v>
      </c>
      <c r="BA57" s="602">
        <v>136</v>
      </c>
      <c r="BB57" s="558">
        <v>42185</v>
      </c>
      <c r="BC57" s="65">
        <v>57.99</v>
      </c>
      <c r="BD57" s="217">
        <v>2024</v>
      </c>
      <c r="BE57" s="66">
        <v>57.99</v>
      </c>
      <c r="BF57" s="218">
        <v>268.0490982017003</v>
      </c>
      <c r="BG57" s="66">
        <v>152.19999999999999</v>
      </c>
      <c r="BH57" s="68">
        <v>1.7633531087482155</v>
      </c>
      <c r="BI57" s="219">
        <v>1.7633531087482155</v>
      </c>
      <c r="BJ57" s="219">
        <v>2.4282143504656934</v>
      </c>
      <c r="BK57" s="219">
        <v>2.182414652434554</v>
      </c>
      <c r="BL57" s="66">
        <v>2.4300000000000002</v>
      </c>
      <c r="BM57" s="66">
        <v>1.72</v>
      </c>
      <c r="BN57" s="66">
        <v>39</v>
      </c>
      <c r="BO57" s="66">
        <v>1.42</v>
      </c>
      <c r="BP57" s="571">
        <v>529.79999999999995</v>
      </c>
      <c r="BQ57" s="66">
        <v>73</v>
      </c>
      <c r="BR57" s="66">
        <v>388</v>
      </c>
      <c r="BS57" s="66">
        <v>47</v>
      </c>
      <c r="BT57" s="66">
        <v>31</v>
      </c>
      <c r="BU57" s="69">
        <v>42163</v>
      </c>
      <c r="BV57" s="61" t="s">
        <v>685</v>
      </c>
      <c r="BW57" s="61">
        <v>0</v>
      </c>
      <c r="BX57" s="61">
        <v>1</v>
      </c>
      <c r="BY57" s="61" t="s">
        <v>686</v>
      </c>
      <c r="BZ57" s="61">
        <v>0</v>
      </c>
      <c r="CA57" s="61"/>
      <c r="CB57" s="61" t="s">
        <v>381</v>
      </c>
      <c r="CC57" s="61"/>
      <c r="CD57" s="208">
        <v>0</v>
      </c>
      <c r="CE57" s="220">
        <v>0</v>
      </c>
      <c r="CF57" s="220">
        <v>0</v>
      </c>
      <c r="CG57" s="220">
        <v>1</v>
      </c>
      <c r="CH57" s="220">
        <v>0</v>
      </c>
      <c r="CI57" s="220">
        <v>1</v>
      </c>
      <c r="CJ57" s="220">
        <v>0</v>
      </c>
      <c r="CK57" s="114">
        <v>1</v>
      </c>
      <c r="CL57" s="114">
        <v>0</v>
      </c>
      <c r="CM57" s="114">
        <v>0</v>
      </c>
      <c r="CN57" s="114">
        <v>0</v>
      </c>
      <c r="CO57" s="114">
        <v>1</v>
      </c>
      <c r="CP57" s="114">
        <v>0</v>
      </c>
      <c r="CQ57" s="326">
        <v>1</v>
      </c>
      <c r="CR57" s="326">
        <v>1</v>
      </c>
      <c r="CS57" s="326">
        <v>0</v>
      </c>
      <c r="CT57" s="326">
        <v>0</v>
      </c>
      <c r="CU57" s="326">
        <v>0</v>
      </c>
      <c r="CV57" s="326">
        <v>0</v>
      </c>
      <c r="CW57" s="299"/>
      <c r="CX57" s="299"/>
      <c r="CY57" s="299"/>
      <c r="CZ57" s="299"/>
      <c r="DF57" s="61">
        <v>0</v>
      </c>
      <c r="DG57" s="90">
        <v>1</v>
      </c>
      <c r="DH57" s="69">
        <v>42606</v>
      </c>
      <c r="DI57" s="61">
        <v>0</v>
      </c>
      <c r="DJ57" s="61"/>
      <c r="DK57" s="90">
        <v>0</v>
      </c>
      <c r="DL57" s="90"/>
      <c r="DM57" s="90"/>
      <c r="DN57" s="61"/>
      <c r="DO57" s="254">
        <v>1</v>
      </c>
      <c r="DP57" s="208">
        <v>0</v>
      </c>
      <c r="DQ57" s="208">
        <v>0</v>
      </c>
      <c r="DR57" s="208">
        <v>0</v>
      </c>
      <c r="DS57" s="208">
        <v>2</v>
      </c>
      <c r="DT57" s="212">
        <v>1</v>
      </c>
      <c r="DU57" s="208">
        <v>2</v>
      </c>
      <c r="DV57" s="208">
        <v>0</v>
      </c>
      <c r="DW57" s="208">
        <v>1</v>
      </c>
      <c r="DX57" s="208">
        <v>1</v>
      </c>
      <c r="DY57" s="208">
        <v>0</v>
      </c>
      <c r="DZ57" s="206">
        <v>0</v>
      </c>
      <c r="EC57" s="223">
        <v>1</v>
      </c>
      <c r="ED57" s="223">
        <v>2</v>
      </c>
      <c r="EE57" s="223">
        <v>33</v>
      </c>
      <c r="EF57" s="223"/>
      <c r="EH57" s="258">
        <v>42185</v>
      </c>
      <c r="EI57" s="133">
        <v>1.88</v>
      </c>
      <c r="EJ57" s="225">
        <v>96</v>
      </c>
      <c r="EK57" s="225">
        <v>88</v>
      </c>
      <c r="EL57" s="225">
        <v>87</v>
      </c>
      <c r="EM57" s="225">
        <v>89</v>
      </c>
      <c r="EN57" s="225">
        <v>37</v>
      </c>
      <c r="EO57" s="133" t="s">
        <v>482</v>
      </c>
      <c r="EP57" s="267">
        <v>57</v>
      </c>
      <c r="EQ57" s="135">
        <v>42185</v>
      </c>
      <c r="ER57" s="136" t="s">
        <v>383</v>
      </c>
      <c r="ES57" s="61"/>
      <c r="ET57" s="61"/>
      <c r="EU57" s="61">
        <v>75</v>
      </c>
      <c r="EV57" s="61">
        <v>0</v>
      </c>
      <c r="EW57" s="61"/>
      <c r="EX57" s="61">
        <v>12</v>
      </c>
      <c r="EY57" s="61">
        <v>8</v>
      </c>
      <c r="EZ57" s="61">
        <v>45</v>
      </c>
      <c r="FA57" s="61">
        <v>28</v>
      </c>
      <c r="FB57" s="61">
        <v>17</v>
      </c>
      <c r="FC57" s="61">
        <v>15</v>
      </c>
      <c r="FD57" s="61">
        <v>46</v>
      </c>
      <c r="FE57" s="61">
        <v>18</v>
      </c>
      <c r="FF57" s="61">
        <v>26</v>
      </c>
      <c r="FG57" s="61">
        <v>80</v>
      </c>
      <c r="FH57" s="61">
        <v>270</v>
      </c>
      <c r="FI57" s="91">
        <v>80</v>
      </c>
      <c r="FJ57" s="91">
        <v>270</v>
      </c>
      <c r="FK57" s="227">
        <v>66.75</v>
      </c>
      <c r="FL57" s="227">
        <v>38.053208655434908</v>
      </c>
      <c r="FM57" s="228">
        <v>117</v>
      </c>
      <c r="FN57" s="228">
        <v>58.400000000000006</v>
      </c>
      <c r="FO57" s="228">
        <v>66.70000618256006</v>
      </c>
      <c r="FP57" s="228">
        <v>33.292994538987244</v>
      </c>
      <c r="FQ57" s="228">
        <v>50.085470085470085</v>
      </c>
      <c r="FR57" s="228"/>
      <c r="FS57" s="193">
        <v>0</v>
      </c>
      <c r="FT57" s="230">
        <v>78.5</v>
      </c>
      <c r="FU57" s="230">
        <v>60.3</v>
      </c>
      <c r="FV57" s="230">
        <v>170</v>
      </c>
      <c r="FW57" s="229">
        <v>4.8</v>
      </c>
      <c r="FX57" s="229">
        <v>5</v>
      </c>
      <c r="FY57" s="229">
        <v>16.354166666666668</v>
      </c>
      <c r="FZ57" s="229">
        <v>1.3018242122719734</v>
      </c>
      <c r="GA57" s="133">
        <v>26.5</v>
      </c>
      <c r="GB57" s="129">
        <v>17.899999999999999</v>
      </c>
      <c r="GC57" s="238">
        <v>21.9</v>
      </c>
      <c r="GD57" s="238">
        <v>12</v>
      </c>
      <c r="GE57" s="238">
        <v>234.1</v>
      </c>
      <c r="GF57" s="238">
        <v>162.5</v>
      </c>
      <c r="GG57" s="238">
        <v>52.8</v>
      </c>
      <c r="GH57" s="133">
        <v>0</v>
      </c>
      <c r="GI57" s="133">
        <v>1</v>
      </c>
      <c r="GJ57" s="133">
        <v>1</v>
      </c>
      <c r="GK57" s="133">
        <v>0</v>
      </c>
      <c r="GL57" s="231">
        <v>47</v>
      </c>
      <c r="GM57" s="133">
        <v>1</v>
      </c>
      <c r="GN57" s="133">
        <v>0</v>
      </c>
      <c r="GO57" s="133">
        <v>0</v>
      </c>
      <c r="GP57" s="133">
        <v>0</v>
      </c>
      <c r="GQ57" s="61">
        <v>74.900000000000006</v>
      </c>
      <c r="GR57" s="106">
        <v>42.699405667297</v>
      </c>
      <c r="GS57" s="111">
        <v>0.24163568773234201</v>
      </c>
      <c r="GT57" s="61">
        <v>1</v>
      </c>
      <c r="GU57" s="111">
        <v>0.78260869565217395</v>
      </c>
      <c r="GV57" s="62">
        <v>1</v>
      </c>
      <c r="GW57" s="106">
        <v>6</v>
      </c>
      <c r="GX57" s="61">
        <v>1</v>
      </c>
      <c r="GY57" s="106">
        <v>14</v>
      </c>
      <c r="GZ57" s="61">
        <v>1</v>
      </c>
      <c r="HA57" s="745">
        <v>52</v>
      </c>
      <c r="HB57" s="238">
        <v>9</v>
      </c>
      <c r="HC57" s="133">
        <v>0.61</v>
      </c>
      <c r="HD57" s="133">
        <v>0</v>
      </c>
      <c r="HE57" s="239"/>
      <c r="HF57" s="239"/>
      <c r="HG57" s="270"/>
      <c r="HH57" s="273"/>
      <c r="HI57" s="270"/>
      <c r="HJ57" s="273"/>
      <c r="HK57" s="270"/>
      <c r="HL57" s="273"/>
      <c r="HM57" s="270"/>
      <c r="HN57" s="236"/>
      <c r="HO57" s="270"/>
      <c r="HP57" s="270"/>
      <c r="HQ57" s="273"/>
      <c r="HR57" s="270"/>
      <c r="HS57" s="273"/>
      <c r="HT57" s="270"/>
      <c r="HU57" s="273"/>
      <c r="HV57" s="270"/>
      <c r="HW57" s="273"/>
      <c r="HX57" s="144"/>
      <c r="HY57" s="237"/>
      <c r="HZ57" s="238"/>
      <c r="IA57" s="237"/>
      <c r="IB57" s="237"/>
      <c r="IC57" s="237"/>
      <c r="ID57" s="237"/>
      <c r="IE57" s="237"/>
      <c r="IF57" s="237"/>
      <c r="IG57" s="237"/>
      <c r="IH57" s="133"/>
      <c r="II57" s="146"/>
      <c r="IJ57" s="161"/>
      <c r="IK57" s="161"/>
      <c r="IL57" s="161"/>
      <c r="IM57" s="61"/>
      <c r="IN57" s="161"/>
      <c r="IO57" s="161"/>
      <c r="IP57" s="61"/>
      <c r="IQ57" s="106"/>
      <c r="IR57" s="161"/>
      <c r="IS57" s="161"/>
      <c r="IT57" s="161"/>
      <c r="IU57" s="161"/>
      <c r="IV57" s="161"/>
      <c r="IW57" s="161"/>
      <c r="IX57" s="161"/>
      <c r="IY57" s="61"/>
      <c r="IZ57" s="106"/>
      <c r="JA57" s="161"/>
      <c r="JB57" s="240"/>
      <c r="JC57" s="241"/>
      <c r="JD57" s="90">
        <v>0</v>
      </c>
      <c r="JE57" s="261"/>
      <c r="JF57" s="261"/>
      <c r="JG57" s="261"/>
      <c r="JH57" s="90"/>
      <c r="JI57" s="90"/>
      <c r="JJ57" s="90"/>
      <c r="JK57" s="90"/>
      <c r="JL57" s="61"/>
      <c r="JM57" s="283"/>
      <c r="JN57" s="198">
        <v>57</v>
      </c>
      <c r="JO57" s="244">
        <v>42185</v>
      </c>
      <c r="JP57" s="69">
        <v>42656</v>
      </c>
      <c r="JQ57" s="201">
        <v>1</v>
      </c>
      <c r="JR57" s="69">
        <v>42656</v>
      </c>
      <c r="JS57" s="31">
        <v>15</v>
      </c>
      <c r="JT57" s="243">
        <v>1</v>
      </c>
      <c r="JU57" s="69">
        <v>42569</v>
      </c>
      <c r="JV57" s="245">
        <v>12</v>
      </c>
      <c r="JW57" s="243">
        <v>1</v>
      </c>
      <c r="JX57" s="246">
        <v>42569</v>
      </c>
      <c r="JY57" s="245">
        <v>12</v>
      </c>
      <c r="JZ57" s="245">
        <v>15</v>
      </c>
      <c r="KA57" s="245">
        <v>471</v>
      </c>
      <c r="KB57" s="247"/>
      <c r="KC57" s="245"/>
      <c r="KD57" s="248"/>
      <c r="KE57" s="63">
        <v>0</v>
      </c>
      <c r="KF57" s="263">
        <v>1</v>
      </c>
      <c r="KG57" s="263" t="s">
        <v>390</v>
      </c>
      <c r="KH57" s="250">
        <v>138.9</v>
      </c>
      <c r="KI57" s="250">
        <v>69.34</v>
      </c>
      <c r="KJ57" s="250">
        <v>50.54</v>
      </c>
      <c r="KK57" s="251">
        <v>-13.67</v>
      </c>
      <c r="KL57" s="250">
        <v>-11.97</v>
      </c>
      <c r="KM57" s="250">
        <v>51.25</v>
      </c>
      <c r="KN57" s="250">
        <v>33.6</v>
      </c>
      <c r="KO57" s="250">
        <v>6</v>
      </c>
      <c r="KP57" s="250"/>
      <c r="KQ57" s="250">
        <v>1</v>
      </c>
      <c r="KR57" s="92"/>
      <c r="KS57" s="93">
        <v>0.24163568773234201</v>
      </c>
      <c r="KT57" s="264">
        <v>62</v>
      </c>
      <c r="KU57" s="265">
        <v>29.13</v>
      </c>
      <c r="KV57" s="264">
        <v>-14.88</v>
      </c>
      <c r="KW57" s="265">
        <v>-17.3</v>
      </c>
      <c r="KX57" s="265">
        <v>-16.600000000000001</v>
      </c>
      <c r="KY57" s="265">
        <v>499</v>
      </c>
      <c r="KZ57" s="265">
        <v>-13.2</v>
      </c>
      <c r="LA57" s="265">
        <v>-13.1</v>
      </c>
      <c r="LB57" s="265">
        <v>366</v>
      </c>
      <c r="LC57" s="265">
        <v>-15.1</v>
      </c>
      <c r="LD57" s="265">
        <v>-14.8</v>
      </c>
      <c r="LE57" s="265">
        <v>366</v>
      </c>
      <c r="LF57" s="118">
        <v>42185</v>
      </c>
      <c r="LG57" s="454">
        <v>0</v>
      </c>
      <c r="LH57" s="454"/>
      <c r="LI57" s="455">
        <v>62</v>
      </c>
      <c r="LJ57" s="455">
        <v>30.17</v>
      </c>
      <c r="LK57" s="455">
        <v>-17.97</v>
      </c>
      <c r="LL57" s="455">
        <v>-18.8</v>
      </c>
      <c r="LM57" s="455">
        <v>-18.600000000000001</v>
      </c>
      <c r="LN57" s="455">
        <v>465</v>
      </c>
      <c r="LO57" s="455">
        <v>-19.7</v>
      </c>
      <c r="LP57" s="455">
        <v>-19.7</v>
      </c>
      <c r="LQ57" s="455">
        <v>366</v>
      </c>
      <c r="LR57" s="455">
        <v>-19.2</v>
      </c>
      <c r="LS57" s="455">
        <v>-19.2</v>
      </c>
      <c r="LT57" s="455">
        <v>366</v>
      </c>
      <c r="LU57" s="500">
        <v>30.29</v>
      </c>
      <c r="LV57" s="693">
        <v>-17.02</v>
      </c>
      <c r="LW57" s="500">
        <v>0</v>
      </c>
      <c r="LX57" s="500">
        <v>0</v>
      </c>
      <c r="LY57" s="500">
        <v>0</v>
      </c>
      <c r="LZ57" s="500">
        <v>0</v>
      </c>
      <c r="MA57" s="690"/>
      <c r="MB57" s="455"/>
      <c r="MD57" s="253"/>
      <c r="ME57" s="274"/>
      <c r="MF57" s="581">
        <v>57</v>
      </c>
      <c r="MG57" s="135">
        <v>42185</v>
      </c>
      <c r="MJ57" s="584">
        <v>76.455399999999997</v>
      </c>
      <c r="MR57" s="135">
        <v>42185</v>
      </c>
      <c r="MS57" s="238">
        <v>5.2</v>
      </c>
      <c r="MT57" s="238">
        <v>14</v>
      </c>
      <c r="MU57" s="133">
        <v>1</v>
      </c>
      <c r="MV57" s="133">
        <v>1</v>
      </c>
      <c r="MW57" s="133">
        <v>0</v>
      </c>
      <c r="MX57" s="133">
        <v>0</v>
      </c>
      <c r="MY57" s="133">
        <v>0</v>
      </c>
      <c r="MZ57" s="238">
        <v>1</v>
      </c>
      <c r="NA57" s="238">
        <v>508</v>
      </c>
      <c r="NB57" s="585"/>
      <c r="NC57" s="238">
        <v>9</v>
      </c>
      <c r="NE57" s="876">
        <v>57</v>
      </c>
      <c r="NF57" s="877">
        <v>8.1565887527890908</v>
      </c>
      <c r="NG57" s="877">
        <v>7.5164091860198203</v>
      </c>
      <c r="NH57" s="877">
        <v>5.4356285940520896</v>
      </c>
      <c r="NI57" s="877">
        <v>0.81885056089543395</v>
      </c>
      <c r="NJ57" s="877">
        <v>8.4928546201747501</v>
      </c>
      <c r="NK57" s="877">
        <v>6.2622828064206599</v>
      </c>
      <c r="NL57" s="877">
        <v>8.7940258960704298</v>
      </c>
      <c r="NM57" s="877">
        <v>7.5368300050480599</v>
      </c>
      <c r="NN57" s="877">
        <v>6.0112272554232504</v>
      </c>
      <c r="NO57" s="877">
        <v>1.54101915313356</v>
      </c>
      <c r="NP57" s="877">
        <v>5.8402114326574699</v>
      </c>
      <c r="NQ57" s="877">
        <v>6.49968646445849</v>
      </c>
      <c r="NR57" s="877">
        <v>7.8407149911410796</v>
      </c>
      <c r="NS57" s="877">
        <v>4.09676785471469</v>
      </c>
      <c r="NT57" s="877">
        <v>6.2353441281726703</v>
      </c>
      <c r="NU57" s="877">
        <v>8.0559331286074105</v>
      </c>
      <c r="NV57" s="877">
        <v>6.0386995513055899</v>
      </c>
      <c r="NW57" s="877">
        <v>6.6745453938458699</v>
      </c>
      <c r="NX57" s="877">
        <v>6.0957134842512604</v>
      </c>
      <c r="NY57" s="877">
        <v>6.4679315460262901</v>
      </c>
      <c r="NZ57" s="877">
        <v>7.8325735989774001</v>
      </c>
      <c r="OA57" s="877">
        <v>3.6587827340128301</v>
      </c>
      <c r="OB57" s="877">
        <v>9.5616698125680308</v>
      </c>
      <c r="OC57" s="877">
        <v>1.0426443374084899</v>
      </c>
      <c r="OD57" s="877">
        <v>4.14730669878029</v>
      </c>
      <c r="OE57" s="877">
        <v>5.6800429926225702</v>
      </c>
      <c r="OF57" s="877">
        <v>5.38301301548867</v>
      </c>
      <c r="OG57" s="877">
        <v>10.4628089788396</v>
      </c>
      <c r="OH57" s="877">
        <v>3.3504972470841299</v>
      </c>
      <c r="OI57" s="877">
        <v>8.0497941071010395</v>
      </c>
      <c r="OJ57" s="877">
        <v>4.27724089833207</v>
      </c>
      <c r="OK57" s="877">
        <v>2.41301487173858</v>
      </c>
      <c r="OL57" s="877">
        <v>0.48852396476746601</v>
      </c>
      <c r="OM57" s="877">
        <v>8.5190254751595393</v>
      </c>
    </row>
    <row r="58" spans="1:403" s="221" customFormat="1" ht="16.5" customHeight="1" x14ac:dyDescent="0.25">
      <c r="A58" s="455">
        <v>57</v>
      </c>
      <c r="B58" s="274">
        <v>0</v>
      </c>
      <c r="C58" s="221">
        <v>1</v>
      </c>
      <c r="D58" s="206">
        <v>2</v>
      </c>
      <c r="E58" s="274">
        <v>58</v>
      </c>
      <c r="F58" s="895">
        <v>58</v>
      </c>
      <c r="G58" s="61">
        <v>58</v>
      </c>
      <c r="H58" s="898"/>
      <c r="I58" s="167" t="s">
        <v>687</v>
      </c>
      <c r="J58" s="167" t="s">
        <v>688</v>
      </c>
      <c r="K58" s="69">
        <v>18384</v>
      </c>
      <c r="L58" s="256">
        <v>65</v>
      </c>
      <c r="M58" s="342">
        <v>95</v>
      </c>
      <c r="N58" s="342">
        <v>157</v>
      </c>
      <c r="O58" s="342">
        <v>38.541117286705344</v>
      </c>
      <c r="P58" s="210">
        <v>1.9450291027764066</v>
      </c>
      <c r="Q58" s="208">
        <v>1</v>
      </c>
      <c r="R58" s="61">
        <v>130</v>
      </c>
      <c r="S58" s="61">
        <v>80</v>
      </c>
      <c r="T58" s="61">
        <v>0</v>
      </c>
      <c r="U58" s="62">
        <v>2</v>
      </c>
      <c r="V58" s="325">
        <v>1</v>
      </c>
      <c r="W58" s="325">
        <v>2</v>
      </c>
      <c r="X58" s="325">
        <v>1</v>
      </c>
      <c r="Y58" s="115">
        <v>1</v>
      </c>
      <c r="Z58" s="325">
        <v>1</v>
      </c>
      <c r="AA58" s="325">
        <v>1</v>
      </c>
      <c r="AB58" s="329">
        <v>0</v>
      </c>
      <c r="AC58" s="328">
        <v>0</v>
      </c>
      <c r="AD58" s="61"/>
      <c r="AE58" s="61"/>
      <c r="AF58" s="61"/>
      <c r="AG58" s="592">
        <v>56</v>
      </c>
      <c r="AH58" s="602">
        <v>1.21</v>
      </c>
      <c r="AI58" s="603">
        <v>45</v>
      </c>
      <c r="AJ58" s="603">
        <v>0</v>
      </c>
      <c r="AK58" s="602">
        <v>11.6</v>
      </c>
      <c r="AL58" s="603">
        <v>37</v>
      </c>
      <c r="AM58" s="603"/>
      <c r="AN58" s="605">
        <v>559</v>
      </c>
      <c r="AO58" s="214">
        <v>6.3261494731550991</v>
      </c>
      <c r="AP58" s="212">
        <v>118</v>
      </c>
      <c r="AQ58" s="212">
        <v>51</v>
      </c>
      <c r="AR58" s="212">
        <v>42</v>
      </c>
      <c r="AS58" s="212">
        <v>123</v>
      </c>
      <c r="AT58" s="215">
        <v>0.03</v>
      </c>
      <c r="AU58" s="212">
        <v>25</v>
      </c>
      <c r="AV58" s="556">
        <v>42289</v>
      </c>
      <c r="AW58" s="557">
        <v>42289</v>
      </c>
      <c r="AX58" s="211">
        <v>1.21</v>
      </c>
      <c r="AY58" s="211">
        <v>54</v>
      </c>
      <c r="AZ58" s="211">
        <v>7.4</v>
      </c>
      <c r="BA58" s="602">
        <v>142</v>
      </c>
      <c r="BB58" s="558">
        <v>42289</v>
      </c>
      <c r="BC58" s="65">
        <v>44.53</v>
      </c>
      <c r="BD58" s="217"/>
      <c r="BE58" s="66">
        <v>44.53</v>
      </c>
      <c r="BF58" s="218">
        <v>336.6677176681693</v>
      </c>
      <c r="BG58" s="66">
        <v>91.76</v>
      </c>
      <c r="BH58" s="68">
        <v>1.648652695131223</v>
      </c>
      <c r="BI58" s="219">
        <v>1.648652695131223</v>
      </c>
      <c r="BJ58" s="219">
        <v>2.527201474835576</v>
      </c>
      <c r="BK58" s="219">
        <v>1.9626534048932114</v>
      </c>
      <c r="BL58" s="66">
        <v>2.46</v>
      </c>
      <c r="BM58" s="66">
        <v>1.32</v>
      </c>
      <c r="BN58" s="66">
        <v>35</v>
      </c>
      <c r="BO58" s="66">
        <v>1.06</v>
      </c>
      <c r="BP58" s="571">
        <v>526.5</v>
      </c>
      <c r="BQ58" s="66">
        <v>48</v>
      </c>
      <c r="BR58" s="66">
        <v>25</v>
      </c>
      <c r="BS58" s="66">
        <v>6</v>
      </c>
      <c r="BT58" s="66">
        <v>17</v>
      </c>
      <c r="BU58" s="61" t="s">
        <v>689</v>
      </c>
      <c r="BV58" s="61" t="s">
        <v>458</v>
      </c>
      <c r="BW58" s="61">
        <v>0</v>
      </c>
      <c r="BX58" s="61"/>
      <c r="BY58" s="61"/>
      <c r="BZ58" s="61">
        <v>0</v>
      </c>
      <c r="CA58" s="61" t="s">
        <v>690</v>
      </c>
      <c r="CB58" s="61">
        <v>0</v>
      </c>
      <c r="CC58" s="61">
        <v>0</v>
      </c>
      <c r="CD58" s="208">
        <v>0</v>
      </c>
      <c r="CE58" s="220">
        <v>0</v>
      </c>
      <c r="CF58" s="220">
        <v>0</v>
      </c>
      <c r="CG58" s="220">
        <v>0</v>
      </c>
      <c r="CH58" s="220">
        <v>1</v>
      </c>
      <c r="CI58" s="220">
        <v>1</v>
      </c>
      <c r="CJ58" s="220">
        <v>1</v>
      </c>
      <c r="CK58" s="114">
        <v>1</v>
      </c>
      <c r="CL58" s="114">
        <v>1</v>
      </c>
      <c r="CM58" s="114">
        <v>0</v>
      </c>
      <c r="CN58" s="114">
        <v>1</v>
      </c>
      <c r="CO58" s="114">
        <v>1</v>
      </c>
      <c r="CP58" s="114">
        <v>0</v>
      </c>
      <c r="CQ58" s="326">
        <v>1</v>
      </c>
      <c r="CR58" s="326">
        <v>0</v>
      </c>
      <c r="CS58" s="326">
        <v>0</v>
      </c>
      <c r="CT58" s="326">
        <v>0</v>
      </c>
      <c r="CU58" s="326">
        <v>1</v>
      </c>
      <c r="CV58" s="326"/>
      <c r="CW58" s="299"/>
      <c r="CX58" s="299"/>
      <c r="CY58" s="299"/>
      <c r="CZ58" s="299"/>
      <c r="DF58" s="61">
        <v>0</v>
      </c>
      <c r="DG58" s="90">
        <v>0</v>
      </c>
      <c r="DH58" s="61"/>
      <c r="DI58" s="61"/>
      <c r="DJ58" s="61"/>
      <c r="DK58" s="90">
        <v>1</v>
      </c>
      <c r="DL58" s="90">
        <v>0</v>
      </c>
      <c r="DM58" s="90"/>
      <c r="DN58" s="61"/>
      <c r="DO58" s="61">
        <v>0</v>
      </c>
      <c r="DP58" s="208">
        <v>0</v>
      </c>
      <c r="DQ58" s="208">
        <v>0</v>
      </c>
      <c r="DR58" s="208">
        <v>0</v>
      </c>
      <c r="DS58" s="208">
        <v>1</v>
      </c>
      <c r="DT58" s="212">
        <v>1</v>
      </c>
      <c r="DU58" s="208">
        <v>1</v>
      </c>
      <c r="DV58" s="208">
        <v>0</v>
      </c>
      <c r="DW58" s="208">
        <v>0</v>
      </c>
      <c r="DX58" s="208">
        <v>0</v>
      </c>
      <c r="DY58" s="208">
        <v>0</v>
      </c>
      <c r="DZ58" s="206">
        <v>0</v>
      </c>
      <c r="EC58" s="223">
        <v>1</v>
      </c>
      <c r="ED58" s="223">
        <v>2</v>
      </c>
      <c r="EE58" s="223"/>
      <c r="EF58" s="223"/>
      <c r="EH58" s="266">
        <v>42289</v>
      </c>
      <c r="EI58" s="133">
        <v>1.42</v>
      </c>
      <c r="EJ58" s="225">
        <v>73</v>
      </c>
      <c r="EK58" s="225">
        <v>74</v>
      </c>
      <c r="EL58" s="225">
        <v>80</v>
      </c>
      <c r="EM58" s="225">
        <v>109</v>
      </c>
      <c r="EN58" s="225">
        <v>63</v>
      </c>
      <c r="EO58" s="161" t="s">
        <v>482</v>
      </c>
      <c r="EP58" s="222">
        <v>58</v>
      </c>
      <c r="EQ58" s="135">
        <v>42348</v>
      </c>
      <c r="ER58" s="136" t="s">
        <v>383</v>
      </c>
      <c r="ES58" s="61">
        <v>130</v>
      </c>
      <c r="ET58" s="61">
        <v>80</v>
      </c>
      <c r="EU58" s="61">
        <v>62</v>
      </c>
      <c r="EV58" s="61">
        <v>0</v>
      </c>
      <c r="EW58" s="61"/>
      <c r="EX58" s="61">
        <v>11</v>
      </c>
      <c r="EY58" s="61">
        <v>9</v>
      </c>
      <c r="EZ58" s="61">
        <v>48</v>
      </c>
      <c r="FA58" s="61">
        <v>29</v>
      </c>
      <c r="FB58" s="61">
        <v>16</v>
      </c>
      <c r="FC58" s="61">
        <v>17</v>
      </c>
      <c r="FD58" s="61">
        <v>42</v>
      </c>
      <c r="FE58" s="61">
        <v>20</v>
      </c>
      <c r="FF58" s="61">
        <v>31</v>
      </c>
      <c r="FG58" s="61">
        <v>120</v>
      </c>
      <c r="FH58" s="61">
        <v>360</v>
      </c>
      <c r="FI58" s="91">
        <v>120</v>
      </c>
      <c r="FJ58" s="91">
        <v>360</v>
      </c>
      <c r="FK58" s="227">
        <v>61.75</v>
      </c>
      <c r="FL58" s="227">
        <v>31.747596944362304</v>
      </c>
      <c r="FM58" s="228">
        <v>157.64999999999998</v>
      </c>
      <c r="FN58" s="228">
        <v>57.75</v>
      </c>
      <c r="FO58" s="228">
        <v>81.052771793987304</v>
      </c>
      <c r="FP58" s="228">
        <v>29.691072445942073</v>
      </c>
      <c r="FQ58" s="228">
        <v>63.368220742150328</v>
      </c>
      <c r="FR58" s="228"/>
      <c r="FS58" s="193">
        <v>0</v>
      </c>
      <c r="FT58" s="230">
        <v>93.3</v>
      </c>
      <c r="FU58" s="230">
        <v>49.7</v>
      </c>
      <c r="FV58" s="230">
        <v>160</v>
      </c>
      <c r="FW58" s="229">
        <v>5.4</v>
      </c>
      <c r="FX58" s="229">
        <v>7.7</v>
      </c>
      <c r="FY58" s="229">
        <v>17.277777777777775</v>
      </c>
      <c r="FZ58" s="229">
        <v>1.8772635814889334</v>
      </c>
      <c r="GA58" s="133">
        <v>94.2</v>
      </c>
      <c r="GB58" s="129">
        <v>25</v>
      </c>
      <c r="GC58" s="238">
        <v>6.8</v>
      </c>
      <c r="GD58" s="238">
        <v>3.3</v>
      </c>
      <c r="GE58" s="238">
        <v>130.30000000000001</v>
      </c>
      <c r="GF58" s="238">
        <v>85.9</v>
      </c>
      <c r="GG58" s="238">
        <v>32.6</v>
      </c>
      <c r="GH58" s="133">
        <v>0</v>
      </c>
      <c r="GI58" s="133">
        <v>1</v>
      </c>
      <c r="GJ58" s="133">
        <v>1</v>
      </c>
      <c r="GK58" s="133">
        <v>0</v>
      </c>
      <c r="GL58" s="231">
        <v>35</v>
      </c>
      <c r="GM58" s="133">
        <v>0</v>
      </c>
      <c r="GN58" s="133">
        <v>0</v>
      </c>
      <c r="GO58" s="133">
        <v>0</v>
      </c>
      <c r="GP58" s="133">
        <v>0</v>
      </c>
      <c r="GQ58" s="61">
        <v>63.55</v>
      </c>
      <c r="GR58" s="106">
        <v>32.673032968651405</v>
      </c>
      <c r="GS58" s="111">
        <v>0.37500000000000006</v>
      </c>
      <c r="GT58" s="61">
        <v>0</v>
      </c>
      <c r="GU58" s="111">
        <v>0.51428571428571423</v>
      </c>
      <c r="GV58" s="62">
        <v>0</v>
      </c>
      <c r="GW58" s="106">
        <v>11.1</v>
      </c>
      <c r="GX58" s="61">
        <v>0</v>
      </c>
      <c r="GY58" s="106">
        <v>25</v>
      </c>
      <c r="GZ58" s="61">
        <v>0</v>
      </c>
      <c r="HA58" s="745">
        <v>50</v>
      </c>
      <c r="HB58" s="61">
        <v>22</v>
      </c>
      <c r="HC58" s="61">
        <v>0.62</v>
      </c>
      <c r="HD58" s="144">
        <v>1</v>
      </c>
      <c r="HE58" s="236">
        <v>117.723113</v>
      </c>
      <c r="HF58" s="236">
        <v>123.609268</v>
      </c>
      <c r="HG58" s="144">
        <v>59.654876000000002</v>
      </c>
      <c r="HH58" s="236">
        <v>149.75024300000001</v>
      </c>
      <c r="HI58" s="125">
        <v>72.270730999999998</v>
      </c>
      <c r="HJ58" s="236">
        <v>47.465947</v>
      </c>
      <c r="HK58" s="144">
        <v>22.907467</v>
      </c>
      <c r="HL58" s="236">
        <v>102.284296</v>
      </c>
      <c r="HM58" s="144">
        <v>49.363264000000001</v>
      </c>
      <c r="HN58" s="236">
        <v>68.303258999999997</v>
      </c>
      <c r="HO58" s="144">
        <v>6.3416259999999998</v>
      </c>
      <c r="HP58" s="144">
        <v>3.0605220000000002</v>
      </c>
      <c r="HQ58" s="236">
        <v>170.01058699999999</v>
      </c>
      <c r="HR58" s="144">
        <v>82.048544000000007</v>
      </c>
      <c r="HS58" s="236">
        <v>57.539884000000001</v>
      </c>
      <c r="HT58" s="144">
        <v>27.769234000000001</v>
      </c>
      <c r="HU58" s="236">
        <v>112.470703</v>
      </c>
      <c r="HV58" s="144">
        <v>54.279310000000002</v>
      </c>
      <c r="HW58" s="236">
        <v>66.155117000000004</v>
      </c>
      <c r="HX58" s="144">
        <v>0</v>
      </c>
      <c r="HY58" s="237">
        <v>0.82543617642076206</v>
      </c>
      <c r="HZ58" s="238">
        <v>30.4</v>
      </c>
      <c r="IA58" s="237">
        <v>6.3</v>
      </c>
      <c r="IB58" s="237">
        <v>28.5</v>
      </c>
      <c r="IC58" s="237">
        <v>6.2</v>
      </c>
      <c r="ID58" s="237">
        <v>21.9</v>
      </c>
      <c r="IE58" s="237">
        <v>5.3</v>
      </c>
      <c r="IF58" s="237">
        <v>115.15326984126985</v>
      </c>
      <c r="IG58" s="237">
        <v>59.203880125441721</v>
      </c>
      <c r="IH58" s="133"/>
      <c r="II58" s="161">
        <v>0.37</v>
      </c>
      <c r="IJ58" s="61">
        <v>1205</v>
      </c>
      <c r="IK58" s="61">
        <v>1147</v>
      </c>
      <c r="IL58" s="61">
        <v>1187</v>
      </c>
      <c r="IM58" s="61">
        <v>1185</v>
      </c>
      <c r="IN58" s="61">
        <v>1192</v>
      </c>
      <c r="IO58" s="61">
        <v>1200</v>
      </c>
      <c r="IP58" s="61"/>
      <c r="IQ58" s="106">
        <v>1186</v>
      </c>
      <c r="IR58" s="61">
        <v>1843</v>
      </c>
      <c r="IS58" s="61">
        <v>285</v>
      </c>
      <c r="IT58" s="61">
        <v>269</v>
      </c>
      <c r="IU58" s="61">
        <v>318</v>
      </c>
      <c r="IV58" s="61">
        <v>366</v>
      </c>
      <c r="IW58" s="61">
        <v>338</v>
      </c>
      <c r="IX58" s="61">
        <v>329</v>
      </c>
      <c r="IY58" s="61"/>
      <c r="IZ58" s="106">
        <v>317.5</v>
      </c>
      <c r="JA58" s="61">
        <v>172</v>
      </c>
      <c r="JB58" s="240">
        <v>27.565081813827312</v>
      </c>
      <c r="JC58" s="241">
        <v>0</v>
      </c>
      <c r="JD58" s="90">
        <v>1</v>
      </c>
      <c r="JE58" s="70">
        <v>0</v>
      </c>
      <c r="JF58" s="70">
        <v>0</v>
      </c>
      <c r="JG58" s="70"/>
      <c r="JH58" s="90">
        <v>0</v>
      </c>
      <c r="JI58" s="90">
        <v>0</v>
      </c>
      <c r="JJ58" s="90"/>
      <c r="JK58" s="90"/>
      <c r="JL58" s="61"/>
      <c r="JM58" s="283"/>
      <c r="JN58" s="243">
        <v>58</v>
      </c>
      <c r="JO58" s="244">
        <v>42289</v>
      </c>
      <c r="JP58" s="69">
        <v>43395</v>
      </c>
      <c r="JQ58" s="201">
        <v>0</v>
      </c>
      <c r="JR58" s="69">
        <v>43395</v>
      </c>
      <c r="JS58" s="245">
        <v>36</v>
      </c>
      <c r="JT58" s="243">
        <v>0</v>
      </c>
      <c r="JU58" s="69">
        <v>43395</v>
      </c>
      <c r="JV58" s="245">
        <v>36</v>
      </c>
      <c r="JW58" s="243">
        <v>0</v>
      </c>
      <c r="JX58" s="246">
        <v>43395</v>
      </c>
      <c r="JY58" s="245">
        <v>36</v>
      </c>
      <c r="JZ58" s="245">
        <v>36</v>
      </c>
      <c r="KA58" s="245">
        <v>1106</v>
      </c>
      <c r="KB58" s="247"/>
      <c r="KC58" s="245"/>
      <c r="KD58" s="248"/>
      <c r="KE58" s="63">
        <v>0</v>
      </c>
      <c r="KF58" s="263">
        <v>1</v>
      </c>
      <c r="KG58" s="263" t="s">
        <v>390</v>
      </c>
      <c r="KH58" s="250">
        <v>146.5</v>
      </c>
      <c r="KI58" s="250">
        <v>67.45</v>
      </c>
      <c r="KJ58" s="250">
        <v>53.94</v>
      </c>
      <c r="KK58" s="251">
        <v>-19.3</v>
      </c>
      <c r="KL58" s="250">
        <v>-15.33</v>
      </c>
      <c r="KM58" s="250">
        <v>52.24</v>
      </c>
      <c r="KN58" s="250">
        <v>37</v>
      </c>
      <c r="KO58" s="250">
        <v>5.4</v>
      </c>
      <c r="KP58" s="250"/>
      <c r="KQ58" s="250">
        <v>0</v>
      </c>
      <c r="KR58" s="92"/>
      <c r="KS58" s="93">
        <v>0.37500000000000006</v>
      </c>
      <c r="KT58" s="264">
        <v>58</v>
      </c>
      <c r="KU58" s="265">
        <v>47.24</v>
      </c>
      <c r="KV58" s="264">
        <v>-23.46</v>
      </c>
      <c r="KW58" s="265">
        <v>-30.7</v>
      </c>
      <c r="KX58" s="265">
        <v>-30.7</v>
      </c>
      <c r="KY58" s="265">
        <v>382</v>
      </c>
      <c r="KZ58" s="265">
        <v>-20.7</v>
      </c>
      <c r="LA58" s="265">
        <v>-20.7</v>
      </c>
      <c r="LB58" s="265">
        <v>382</v>
      </c>
      <c r="LC58" s="265">
        <v>-25.7</v>
      </c>
      <c r="LD58" s="265">
        <v>-25.7</v>
      </c>
      <c r="LE58" s="265">
        <v>382</v>
      </c>
      <c r="LF58" s="118">
        <v>42348</v>
      </c>
      <c r="LG58" s="454">
        <v>0</v>
      </c>
      <c r="LH58" s="454"/>
      <c r="LI58" s="455">
        <v>58</v>
      </c>
      <c r="LJ58" s="455">
        <v>47.02</v>
      </c>
      <c r="LK58" s="455">
        <v>-25.39</v>
      </c>
      <c r="LL58" s="455">
        <v>-31.6</v>
      </c>
      <c r="LM58" s="455">
        <v>-31.6</v>
      </c>
      <c r="LN58" s="455">
        <v>365</v>
      </c>
      <c r="LO58" s="455">
        <v>-21</v>
      </c>
      <c r="LP58" s="455">
        <v>-20.8</v>
      </c>
      <c r="LQ58" s="455">
        <v>382</v>
      </c>
      <c r="LR58" s="455">
        <v>-26.3</v>
      </c>
      <c r="LS58" s="455">
        <v>-26.2</v>
      </c>
      <c r="LT58" s="455">
        <v>382</v>
      </c>
      <c r="LU58" s="500">
        <v>45.87</v>
      </c>
      <c r="LV58" s="693">
        <v>-24.88</v>
      </c>
      <c r="LW58" s="500" t="s">
        <v>691</v>
      </c>
      <c r="LX58" s="500">
        <v>2</v>
      </c>
      <c r="LY58" s="500">
        <v>-24.1</v>
      </c>
      <c r="LZ58" s="500">
        <v>2</v>
      </c>
      <c r="MA58" s="690">
        <v>66.155117000000004</v>
      </c>
      <c r="MB58" s="455"/>
      <c r="MD58" s="253"/>
      <c r="ME58" s="274"/>
      <c r="MF58" s="581">
        <v>58</v>
      </c>
      <c r="MG58" s="135">
        <v>42289</v>
      </c>
      <c r="MJ58" s="584">
        <v>59.618600000000001</v>
      </c>
      <c r="MR58" s="135">
        <v>42110</v>
      </c>
      <c r="MS58" s="238">
        <v>7.2</v>
      </c>
      <c r="MT58" s="238">
        <v>25</v>
      </c>
      <c r="MU58" s="133">
        <v>1</v>
      </c>
      <c r="MV58" s="133">
        <v>1</v>
      </c>
      <c r="MW58" s="133">
        <v>1</v>
      </c>
      <c r="MX58" s="133">
        <v>0</v>
      </c>
      <c r="MY58" s="133">
        <v>0</v>
      </c>
      <c r="MZ58" s="238">
        <v>2</v>
      </c>
      <c r="NA58" s="238">
        <v>559</v>
      </c>
      <c r="NB58" s="585"/>
      <c r="NC58" s="238">
        <v>6</v>
      </c>
      <c r="NE58" s="876">
        <v>58</v>
      </c>
      <c r="NF58" s="877">
        <v>9.2378791586522606</v>
      </c>
      <c r="NG58" s="877">
        <v>8.0083725939907708</v>
      </c>
      <c r="NH58" s="877">
        <v>5.3981451165044101</v>
      </c>
      <c r="NI58" s="877">
        <v>0.81885056089543395</v>
      </c>
      <c r="NJ58" s="877">
        <v>7.3956626549083699</v>
      </c>
      <c r="NK58" s="877">
        <v>7.6114675002334096</v>
      </c>
      <c r="NL58" s="877">
        <v>8.9602916007852293</v>
      </c>
      <c r="NM58" s="877">
        <v>8.1895775009051199</v>
      </c>
      <c r="NN58" s="877">
        <v>6.3348542693316299</v>
      </c>
      <c r="NO58" s="877">
        <v>1.48026512205446</v>
      </c>
      <c r="NP58" s="877">
        <v>6.2809563138310596</v>
      </c>
      <c r="NQ58" s="877">
        <v>6.7596884884272903</v>
      </c>
      <c r="NR58" s="877">
        <v>7.61860574423154</v>
      </c>
      <c r="NS58" s="877">
        <v>4.5945485495503497</v>
      </c>
      <c r="NT58" s="877">
        <v>5.9493014683282803</v>
      </c>
      <c r="NU58" s="877">
        <v>8.7229782542087193</v>
      </c>
      <c r="NV58" s="877">
        <v>6.6556380492346401</v>
      </c>
      <c r="NW58" s="877">
        <v>7.3969472200728301</v>
      </c>
      <c r="NX58" s="877">
        <v>5.5351198215997996</v>
      </c>
      <c r="NY58" s="877">
        <v>6.0988742867444499</v>
      </c>
      <c r="NZ58" s="877">
        <v>8.1040745184419993</v>
      </c>
      <c r="OA58" s="877">
        <v>0.98550043030488499</v>
      </c>
      <c r="OB58" s="877">
        <v>9.6549223911809303</v>
      </c>
      <c r="OC58" s="877">
        <v>0.367371065648529</v>
      </c>
      <c r="OD58" s="877">
        <v>4.0487593119198602</v>
      </c>
      <c r="OE58" s="877">
        <v>6.3097946438745796</v>
      </c>
      <c r="OF58" s="877">
        <v>4.0942360698457696</v>
      </c>
      <c r="OG58" s="877">
        <v>10.679189771902299</v>
      </c>
      <c r="OH58" s="877">
        <v>3.24184018356467</v>
      </c>
      <c r="OI58" s="877">
        <v>6.6912549786501403</v>
      </c>
      <c r="OJ58" s="877">
        <v>4.4515408330178303</v>
      </c>
      <c r="OK58" s="877">
        <v>3.9879347932521698</v>
      </c>
      <c r="OL58" s="877">
        <v>3.0632588816149702</v>
      </c>
      <c r="OM58" s="877">
        <v>9.2875513255323998</v>
      </c>
    </row>
    <row r="59" spans="1:403" s="221" customFormat="1" ht="16.5" customHeight="1" x14ac:dyDescent="0.25">
      <c r="A59" s="902">
        <v>58</v>
      </c>
      <c r="B59" s="221">
        <v>0</v>
      </c>
      <c r="C59" s="221">
        <v>1</v>
      </c>
      <c r="D59" s="206">
        <v>2</v>
      </c>
      <c r="E59" s="267">
        <v>59</v>
      </c>
      <c r="F59" s="896">
        <v>59</v>
      </c>
      <c r="G59" s="61">
        <v>59</v>
      </c>
      <c r="H59" s="898"/>
      <c r="I59" s="232" t="s">
        <v>692</v>
      </c>
      <c r="J59" s="641" t="s">
        <v>693</v>
      </c>
      <c r="K59" s="258">
        <v>16515</v>
      </c>
      <c r="L59" s="256">
        <v>69</v>
      </c>
      <c r="M59" s="342">
        <v>42</v>
      </c>
      <c r="N59" s="342">
        <v>154</v>
      </c>
      <c r="O59" s="342">
        <v>17.709563164108619</v>
      </c>
      <c r="P59" s="210">
        <v>1.3558130028939046</v>
      </c>
      <c r="Q59" s="208">
        <v>1</v>
      </c>
      <c r="R59" s="61">
        <v>100</v>
      </c>
      <c r="S59" s="61">
        <v>60</v>
      </c>
      <c r="T59" s="61">
        <v>0</v>
      </c>
      <c r="U59" s="62">
        <v>3</v>
      </c>
      <c r="V59" s="325">
        <v>0</v>
      </c>
      <c r="W59" s="325"/>
      <c r="X59" s="325">
        <v>1</v>
      </c>
      <c r="Y59" s="335">
        <v>0</v>
      </c>
      <c r="Z59" s="325">
        <v>0</v>
      </c>
      <c r="AA59" s="325">
        <v>0</v>
      </c>
      <c r="AB59" s="329">
        <v>0</v>
      </c>
      <c r="AC59" s="328">
        <v>0</v>
      </c>
      <c r="AD59" s="61"/>
      <c r="AE59" s="61"/>
      <c r="AF59" s="61"/>
      <c r="AG59" s="592">
        <v>91</v>
      </c>
      <c r="AH59" s="602">
        <v>1.89</v>
      </c>
      <c r="AI59" s="603">
        <v>26</v>
      </c>
      <c r="AJ59" s="603">
        <v>0</v>
      </c>
      <c r="AK59" s="602">
        <v>9.1999999999999993</v>
      </c>
      <c r="AL59" s="603">
        <v>28</v>
      </c>
      <c r="AM59" s="603"/>
      <c r="AN59" s="605">
        <v>7095</v>
      </c>
      <c r="AO59" s="214">
        <v>8.8671455895941431</v>
      </c>
      <c r="AP59" s="212">
        <v>75</v>
      </c>
      <c r="AQ59" s="212">
        <v>27</v>
      </c>
      <c r="AR59" s="212">
        <v>38</v>
      </c>
      <c r="AS59" s="212">
        <v>51</v>
      </c>
      <c r="AT59" s="215">
        <v>3.21</v>
      </c>
      <c r="AU59" s="212">
        <v>47</v>
      </c>
      <c r="AV59" s="556">
        <v>42171</v>
      </c>
      <c r="AW59" s="557">
        <v>42154</v>
      </c>
      <c r="AX59" s="211">
        <v>1.89</v>
      </c>
      <c r="AY59" s="211">
        <v>87</v>
      </c>
      <c r="AZ59" s="211"/>
      <c r="BA59" s="602">
        <v>128</v>
      </c>
      <c r="BB59" s="558">
        <v>42172</v>
      </c>
      <c r="BC59" s="65">
        <v>119.42</v>
      </c>
      <c r="BD59" s="217"/>
      <c r="BE59" s="66">
        <v>119.42</v>
      </c>
      <c r="BF59" s="218">
        <v>6765.9671661772045</v>
      </c>
      <c r="BG59" s="66">
        <v>661.7</v>
      </c>
      <c r="BH59" s="68">
        <v>2.077077066845761</v>
      </c>
      <c r="BI59" s="219">
        <v>2.077077066845761</v>
      </c>
      <c r="BJ59" s="219">
        <v>3.8303298859168362</v>
      </c>
      <c r="BK59" s="219">
        <v>2.8206611346435957</v>
      </c>
      <c r="BL59" s="66">
        <v>2.91</v>
      </c>
      <c r="BM59" s="66">
        <v>2.2599999999999998</v>
      </c>
      <c r="BN59" s="66">
        <v>55</v>
      </c>
      <c r="BO59" s="66">
        <v>1.04</v>
      </c>
      <c r="BP59" s="571">
        <v>9352</v>
      </c>
      <c r="BQ59" s="66">
        <v>9</v>
      </c>
      <c r="BR59" s="66">
        <v>64</v>
      </c>
      <c r="BS59" s="66">
        <v>48</v>
      </c>
      <c r="BT59" s="66">
        <v>67</v>
      </c>
      <c r="BU59" s="69">
        <v>42153</v>
      </c>
      <c r="BV59" s="61" t="s">
        <v>458</v>
      </c>
      <c r="BW59" s="61">
        <v>0</v>
      </c>
      <c r="BX59" s="61"/>
      <c r="BY59" s="61"/>
      <c r="BZ59" s="61">
        <v>0</v>
      </c>
      <c r="CA59" s="61"/>
      <c r="CB59" s="61"/>
      <c r="CC59" s="61" t="s">
        <v>694</v>
      </c>
      <c r="CD59" s="208">
        <v>0</v>
      </c>
      <c r="CE59" s="220">
        <v>0</v>
      </c>
      <c r="CF59" s="220">
        <v>0</v>
      </c>
      <c r="CG59" s="220">
        <v>1</v>
      </c>
      <c r="CH59" s="220">
        <v>1</v>
      </c>
      <c r="CI59" s="220">
        <v>0</v>
      </c>
      <c r="CJ59" s="220">
        <v>0</v>
      </c>
      <c r="CK59" s="114">
        <v>1</v>
      </c>
      <c r="CL59" s="114">
        <v>0</v>
      </c>
      <c r="CM59" s="114">
        <v>1</v>
      </c>
      <c r="CN59" s="114">
        <v>1</v>
      </c>
      <c r="CO59" s="114">
        <v>0</v>
      </c>
      <c r="CP59" s="114">
        <v>0</v>
      </c>
      <c r="CQ59" s="326">
        <v>1</v>
      </c>
      <c r="CR59" s="326">
        <v>0</v>
      </c>
      <c r="CS59" s="326">
        <v>0</v>
      </c>
      <c r="CT59" s="326">
        <v>0</v>
      </c>
      <c r="CU59" s="326">
        <v>0</v>
      </c>
      <c r="CV59" s="326"/>
      <c r="CW59" s="299"/>
      <c r="CX59" s="299"/>
      <c r="CY59" s="299"/>
      <c r="CZ59" s="299"/>
      <c r="DF59" s="61">
        <v>0</v>
      </c>
      <c r="DG59" s="90">
        <v>1</v>
      </c>
      <c r="DH59" s="69">
        <v>41313</v>
      </c>
      <c r="DI59" s="61">
        <v>0</v>
      </c>
      <c r="DJ59" s="61"/>
      <c r="DK59" s="90">
        <v>1</v>
      </c>
      <c r="DL59" s="90">
        <v>0</v>
      </c>
      <c r="DM59" s="90"/>
      <c r="DN59" s="61" t="s">
        <v>695</v>
      </c>
      <c r="DO59" s="254">
        <v>0</v>
      </c>
      <c r="DP59" s="208">
        <v>0</v>
      </c>
      <c r="DQ59" s="208">
        <v>0</v>
      </c>
      <c r="DR59" s="208">
        <v>0</v>
      </c>
      <c r="DS59" s="208">
        <v>6</v>
      </c>
      <c r="DT59" s="212">
        <v>1</v>
      </c>
      <c r="DU59" s="208">
        <v>6</v>
      </c>
      <c r="DV59" s="208">
        <v>1</v>
      </c>
      <c r="DW59" s="208">
        <v>0</v>
      </c>
      <c r="DX59" s="208">
        <v>0</v>
      </c>
      <c r="DY59" s="208">
        <v>0</v>
      </c>
      <c r="DZ59" s="206">
        <v>0</v>
      </c>
      <c r="EC59" s="223">
        <v>1</v>
      </c>
      <c r="ED59" s="223">
        <v>3</v>
      </c>
      <c r="EE59" s="223"/>
      <c r="EF59" s="223"/>
      <c r="EH59" s="258">
        <v>42242</v>
      </c>
      <c r="EI59" s="133">
        <v>1.02</v>
      </c>
      <c r="EJ59" s="225">
        <v>59</v>
      </c>
      <c r="EK59" s="225">
        <v>80</v>
      </c>
      <c r="EL59" s="225">
        <v>58</v>
      </c>
      <c r="EM59" s="225">
        <v>64</v>
      </c>
      <c r="EN59" s="225"/>
      <c r="EO59" s="161" t="s">
        <v>567</v>
      </c>
      <c r="EP59" s="259">
        <v>59</v>
      </c>
      <c r="EQ59" s="135">
        <v>42171</v>
      </c>
      <c r="ER59" s="136" t="s">
        <v>383</v>
      </c>
      <c r="ES59" s="61">
        <v>100</v>
      </c>
      <c r="ET59" s="61">
        <v>60</v>
      </c>
      <c r="EU59" s="61">
        <v>90</v>
      </c>
      <c r="EV59" s="61">
        <v>0</v>
      </c>
      <c r="EW59" s="61"/>
      <c r="EX59" s="61">
        <v>8</v>
      </c>
      <c r="EY59" s="61">
        <v>7</v>
      </c>
      <c r="EZ59" s="61">
        <v>41</v>
      </c>
      <c r="FA59" s="61">
        <v>25</v>
      </c>
      <c r="FB59" s="61">
        <v>12</v>
      </c>
      <c r="FC59" s="61">
        <v>16</v>
      </c>
      <c r="FD59" s="61">
        <v>40</v>
      </c>
      <c r="FE59" s="61">
        <v>20</v>
      </c>
      <c r="FF59" s="61">
        <v>26</v>
      </c>
      <c r="FG59" s="61">
        <v>80</v>
      </c>
      <c r="FH59" s="61">
        <v>320</v>
      </c>
      <c r="FI59" s="91">
        <v>80</v>
      </c>
      <c r="FJ59" s="91">
        <v>320</v>
      </c>
      <c r="FK59" s="227">
        <v>37.700000000000003</v>
      </c>
      <c r="FL59" s="227">
        <v>27.806194452724327</v>
      </c>
      <c r="FM59" s="228">
        <v>76.45</v>
      </c>
      <c r="FN59" s="228">
        <v>38.5</v>
      </c>
      <c r="FO59" s="228">
        <v>56.3868319870232</v>
      </c>
      <c r="FP59" s="228">
        <v>28.396246324400174</v>
      </c>
      <c r="FQ59" s="228">
        <v>49.640287769784173</v>
      </c>
      <c r="FR59" s="228"/>
      <c r="FS59" s="193">
        <v>1</v>
      </c>
      <c r="FT59" s="230">
        <v>146</v>
      </c>
      <c r="FU59" s="230">
        <v>67.5</v>
      </c>
      <c r="FV59" s="230">
        <v>126.66666666666667</v>
      </c>
      <c r="FW59" s="229">
        <v>3.75</v>
      </c>
      <c r="FX59" s="229">
        <v>7.5</v>
      </c>
      <c r="FY59" s="229">
        <v>38.93333333333333</v>
      </c>
      <c r="FZ59" s="229">
        <v>2.162962962962963</v>
      </c>
      <c r="GA59" s="133">
        <v>80.2</v>
      </c>
      <c r="GB59" s="129">
        <v>10.5</v>
      </c>
      <c r="GC59" s="238">
        <v>3.2</v>
      </c>
      <c r="GD59" s="238">
        <v>1.6</v>
      </c>
      <c r="GE59" s="238">
        <v>90</v>
      </c>
      <c r="GF59" s="238">
        <v>59.2</v>
      </c>
      <c r="GG59" s="238">
        <v>16.7</v>
      </c>
      <c r="GH59" s="133">
        <v>0</v>
      </c>
      <c r="GI59" s="133">
        <v>1</v>
      </c>
      <c r="GJ59" s="133">
        <v>1</v>
      </c>
      <c r="GK59" s="133">
        <v>1</v>
      </c>
      <c r="GL59" s="231">
        <v>32</v>
      </c>
      <c r="GM59" s="133">
        <v>0</v>
      </c>
      <c r="GN59" s="133">
        <v>0</v>
      </c>
      <c r="GO59" s="133">
        <v>0</v>
      </c>
      <c r="GP59" s="133">
        <v>0</v>
      </c>
      <c r="GQ59" s="61">
        <v>51.099999999999994</v>
      </c>
      <c r="GR59" s="106">
        <v>37.689563303294769</v>
      </c>
      <c r="GS59" s="111">
        <v>0.26903553299492383</v>
      </c>
      <c r="GT59" s="61">
        <v>1</v>
      </c>
      <c r="GU59" s="111">
        <v>1.1666666666666667</v>
      </c>
      <c r="GV59" s="62">
        <v>1</v>
      </c>
      <c r="GW59" s="106">
        <v>7.7</v>
      </c>
      <c r="GX59" s="61">
        <v>1</v>
      </c>
      <c r="GY59" s="106">
        <v>11</v>
      </c>
      <c r="GZ59" s="61">
        <v>1</v>
      </c>
      <c r="HA59" s="745">
        <v>47</v>
      </c>
      <c r="HB59" s="61">
        <v>24</v>
      </c>
      <c r="HC59" s="61">
        <v>0.39</v>
      </c>
      <c r="HD59" s="144">
        <v>1</v>
      </c>
      <c r="HE59" s="236">
        <v>72.222736999999995</v>
      </c>
      <c r="HF59" s="236">
        <v>75.833873999999994</v>
      </c>
      <c r="HG59" s="144">
        <v>55.550958000000001</v>
      </c>
      <c r="HH59" s="236">
        <v>98.029499999999999</v>
      </c>
      <c r="HI59" s="125">
        <v>71.810028000000003</v>
      </c>
      <c r="HJ59" s="236">
        <v>41.627890000000001</v>
      </c>
      <c r="HK59" s="144">
        <v>30.493880999999998</v>
      </c>
      <c r="HL59" s="236">
        <v>56.401609999999998</v>
      </c>
      <c r="HM59" s="144">
        <v>41.316147000000001</v>
      </c>
      <c r="HN59" s="236">
        <v>57.535344000000002</v>
      </c>
      <c r="HO59" s="144">
        <v>5.2453500000000002</v>
      </c>
      <c r="HP59" s="144">
        <v>3.8424019999999999</v>
      </c>
      <c r="HQ59" s="236">
        <v>108.83364899999999</v>
      </c>
      <c r="HR59" s="144">
        <v>79.724444000000005</v>
      </c>
      <c r="HS59" s="236">
        <v>56.802238000000003</v>
      </c>
      <c r="HT59" s="144">
        <v>41.609620999999997</v>
      </c>
      <c r="HU59" s="236">
        <v>52.031410999999999</v>
      </c>
      <c r="HV59" s="144">
        <v>38.114823000000001</v>
      </c>
      <c r="HW59" s="236">
        <v>47.808202000000001</v>
      </c>
      <c r="HX59" s="144">
        <v>0</v>
      </c>
      <c r="HY59" s="237">
        <v>0.77358217679372021</v>
      </c>
      <c r="HZ59" s="238">
        <v>21.1</v>
      </c>
      <c r="IA59" s="237">
        <v>5.3</v>
      </c>
      <c r="IB59" s="237">
        <v>21.4</v>
      </c>
      <c r="IC59" s="237">
        <v>5.3</v>
      </c>
      <c r="ID59" s="237">
        <v>21.4</v>
      </c>
      <c r="IE59" s="237">
        <v>5.3</v>
      </c>
      <c r="IF59" s="237">
        <v>71.33764025157231</v>
      </c>
      <c r="IG59" s="237">
        <v>52.616135189223172</v>
      </c>
      <c r="IH59" s="133"/>
      <c r="II59" s="61">
        <v>0.3</v>
      </c>
      <c r="IJ59" s="61">
        <v>1176</v>
      </c>
      <c r="IK59" s="61">
        <v>1044</v>
      </c>
      <c r="IL59" s="61">
        <v>1009</v>
      </c>
      <c r="IM59" s="61">
        <v>1069</v>
      </c>
      <c r="IN59" s="61">
        <v>1154</v>
      </c>
      <c r="IO59" s="61">
        <v>1118</v>
      </c>
      <c r="IP59" s="61"/>
      <c r="IQ59" s="106">
        <v>1095</v>
      </c>
      <c r="IR59" s="61">
        <v>1758</v>
      </c>
      <c r="IS59" s="61">
        <v>328</v>
      </c>
      <c r="IT59" s="61">
        <v>424</v>
      </c>
      <c r="IU59" s="61">
        <v>429</v>
      </c>
      <c r="IV59" s="61">
        <v>437</v>
      </c>
      <c r="IW59" s="61"/>
      <c r="IX59" s="61">
        <v>382</v>
      </c>
      <c r="IY59" s="61"/>
      <c r="IZ59" s="106">
        <v>400</v>
      </c>
      <c r="JA59" s="61">
        <v>338</v>
      </c>
      <c r="JB59" s="240">
        <v>46.478912791819418</v>
      </c>
      <c r="JC59" s="241">
        <v>1</v>
      </c>
      <c r="JD59" s="90">
        <v>1</v>
      </c>
      <c r="JE59" s="168">
        <v>5</v>
      </c>
      <c r="JF59" s="168">
        <v>1</v>
      </c>
      <c r="JG59" s="168" t="s">
        <v>696</v>
      </c>
      <c r="JH59" s="110">
        <v>0</v>
      </c>
      <c r="JI59" s="110">
        <v>1</v>
      </c>
      <c r="JJ59" s="90">
        <v>0</v>
      </c>
      <c r="JK59" s="90"/>
      <c r="JL59" s="61" t="s">
        <v>695</v>
      </c>
      <c r="JM59" s="283"/>
      <c r="JN59" s="198">
        <v>59</v>
      </c>
      <c r="JO59" s="244">
        <v>42171</v>
      </c>
      <c r="JP59" s="69">
        <v>42320</v>
      </c>
      <c r="JQ59" s="201">
        <v>1</v>
      </c>
      <c r="JR59" s="69">
        <v>42320</v>
      </c>
      <c r="JS59" s="31">
        <v>4</v>
      </c>
      <c r="JT59" s="243">
        <v>1</v>
      </c>
      <c r="JU59" s="69">
        <v>42318</v>
      </c>
      <c r="JV59" s="245">
        <v>4</v>
      </c>
      <c r="JW59" s="243">
        <v>1</v>
      </c>
      <c r="JX59" s="246">
        <v>42318</v>
      </c>
      <c r="JY59" s="245">
        <v>4</v>
      </c>
      <c r="JZ59" s="245">
        <v>4</v>
      </c>
      <c r="KA59" s="245">
        <v>149</v>
      </c>
      <c r="KB59" s="247"/>
      <c r="KC59" s="245"/>
      <c r="KD59" s="248"/>
      <c r="KE59" s="63">
        <v>0</v>
      </c>
      <c r="KF59" s="263">
        <v>1</v>
      </c>
      <c r="KG59" s="263" t="s">
        <v>390</v>
      </c>
      <c r="KH59" s="250">
        <v>68.400000000000006</v>
      </c>
      <c r="KI59" s="250">
        <v>36.35</v>
      </c>
      <c r="KJ59" s="250">
        <v>46.8</v>
      </c>
      <c r="KK59" s="251">
        <v>-16.059999999999999</v>
      </c>
      <c r="KL59" s="250">
        <v>-12.19</v>
      </c>
      <c r="KM59" s="250">
        <v>50.84</v>
      </c>
      <c r="KN59" s="250">
        <v>27.1</v>
      </c>
      <c r="KO59" s="250">
        <v>4.5999999999999996</v>
      </c>
      <c r="KP59" s="250"/>
      <c r="KQ59" s="250">
        <v>0</v>
      </c>
      <c r="KR59" s="92"/>
      <c r="KS59" s="93">
        <v>0.26903553299492383</v>
      </c>
      <c r="KT59" s="264">
        <v>29</v>
      </c>
      <c r="KU59" s="265">
        <v>32.54</v>
      </c>
      <c r="KV59" s="264">
        <v>-13.92</v>
      </c>
      <c r="KW59" s="265">
        <v>-15.5</v>
      </c>
      <c r="KX59" s="265">
        <v>-14.5</v>
      </c>
      <c r="KY59" s="265">
        <v>301</v>
      </c>
      <c r="KZ59" s="265">
        <v>-9.3000000000000007</v>
      </c>
      <c r="LA59" s="265">
        <v>-8.6999999999999993</v>
      </c>
      <c r="LB59" s="265">
        <v>301</v>
      </c>
      <c r="LC59" s="265">
        <v>-12.4</v>
      </c>
      <c r="LD59" s="265">
        <v>-11.6</v>
      </c>
      <c r="LE59" s="265">
        <v>301</v>
      </c>
      <c r="LF59" s="118">
        <v>42171</v>
      </c>
      <c r="LG59" s="454">
        <v>0</v>
      </c>
      <c r="LH59" s="454"/>
      <c r="LI59" s="455">
        <v>29</v>
      </c>
      <c r="LJ59" s="455">
        <v>26.77</v>
      </c>
      <c r="LK59" s="455">
        <v>-13.47</v>
      </c>
      <c r="LL59" s="455">
        <v>-15.8</v>
      </c>
      <c r="LM59" s="455">
        <v>-13.3</v>
      </c>
      <c r="LN59" s="455">
        <v>281</v>
      </c>
      <c r="LO59" s="455">
        <v>-15.7</v>
      </c>
      <c r="LP59" s="455">
        <v>-13.8</v>
      </c>
      <c r="LQ59" s="455">
        <v>281</v>
      </c>
      <c r="LR59" s="455">
        <v>-15.7</v>
      </c>
      <c r="LS59" s="455">
        <v>-13.6</v>
      </c>
      <c r="LT59" s="455">
        <v>281</v>
      </c>
      <c r="LU59" s="500"/>
      <c r="LV59" s="500"/>
      <c r="LW59" s="500">
        <v>-10.199999999999999</v>
      </c>
      <c r="LX59" s="500">
        <v>1</v>
      </c>
      <c r="LY59" s="500">
        <v>-7.3</v>
      </c>
      <c r="LZ59" s="500">
        <v>1</v>
      </c>
      <c r="MA59" s="690">
        <v>47.808202000000001</v>
      </c>
      <c r="MB59" s="454"/>
      <c r="MD59" s="253"/>
      <c r="ME59" s="274"/>
      <c r="MF59" s="581">
        <v>59</v>
      </c>
      <c r="MG59" s="135">
        <v>42154</v>
      </c>
      <c r="MJ59" s="584">
        <v>37.255699999999997</v>
      </c>
      <c r="MR59" s="135"/>
      <c r="MS59" s="585"/>
      <c r="MT59" s="585"/>
      <c r="MU59" s="133">
        <v>0</v>
      </c>
      <c r="MV59" s="585"/>
      <c r="MW59" s="585"/>
      <c r="MX59" s="585"/>
      <c r="MY59" s="585"/>
      <c r="MZ59" s="585"/>
      <c r="NA59" s="238">
        <v>7095</v>
      </c>
      <c r="NB59" s="585"/>
      <c r="NC59" s="238">
        <v>4</v>
      </c>
      <c r="NE59" s="876">
        <v>59</v>
      </c>
      <c r="NF59" s="877" t="s">
        <v>64</v>
      </c>
      <c r="NG59" s="877" t="s">
        <v>64</v>
      </c>
      <c r="NH59" s="877" t="s">
        <v>64</v>
      </c>
      <c r="NI59" s="877" t="s">
        <v>64</v>
      </c>
      <c r="NJ59" s="877" t="s">
        <v>64</v>
      </c>
      <c r="NK59" s="877" t="s">
        <v>64</v>
      </c>
      <c r="NL59" s="877" t="s">
        <v>64</v>
      </c>
      <c r="NM59" s="877" t="s">
        <v>64</v>
      </c>
      <c r="NN59" s="877" t="s">
        <v>64</v>
      </c>
      <c r="NO59" s="877" t="s">
        <v>64</v>
      </c>
      <c r="NP59" s="877" t="s">
        <v>64</v>
      </c>
      <c r="NQ59" s="877" t="s">
        <v>64</v>
      </c>
      <c r="NR59" s="877" t="s">
        <v>64</v>
      </c>
      <c r="NS59" s="877" t="s">
        <v>64</v>
      </c>
      <c r="NT59" s="877" t="s">
        <v>64</v>
      </c>
      <c r="NU59" s="877" t="s">
        <v>64</v>
      </c>
      <c r="NV59" s="877" t="s">
        <v>64</v>
      </c>
      <c r="NW59" s="877" t="s">
        <v>64</v>
      </c>
      <c r="NX59" s="877" t="s">
        <v>64</v>
      </c>
      <c r="NY59" s="877" t="s">
        <v>64</v>
      </c>
      <c r="NZ59" s="877" t="s">
        <v>64</v>
      </c>
      <c r="OA59" s="877" t="s">
        <v>64</v>
      </c>
      <c r="OB59" s="877" t="s">
        <v>64</v>
      </c>
      <c r="OC59" s="877" t="s">
        <v>64</v>
      </c>
      <c r="OD59" s="877" t="s">
        <v>64</v>
      </c>
      <c r="OE59" s="877" t="s">
        <v>64</v>
      </c>
      <c r="OF59" s="877" t="s">
        <v>64</v>
      </c>
      <c r="OG59" s="877" t="s">
        <v>64</v>
      </c>
      <c r="OH59" s="877" t="s">
        <v>64</v>
      </c>
      <c r="OI59" s="877" t="s">
        <v>64</v>
      </c>
      <c r="OJ59" s="877" t="s">
        <v>64</v>
      </c>
      <c r="OK59" s="877" t="s">
        <v>64</v>
      </c>
      <c r="OL59" s="877" t="s">
        <v>64</v>
      </c>
      <c r="OM59" s="877" t="s">
        <v>64</v>
      </c>
    </row>
    <row r="60" spans="1:403" s="221" customFormat="1" x14ac:dyDescent="0.25">
      <c r="A60" s="455">
        <v>59</v>
      </c>
      <c r="B60" s="221">
        <v>0</v>
      </c>
      <c r="C60" s="221">
        <v>0</v>
      </c>
      <c r="D60" s="206">
        <v>2</v>
      </c>
      <c r="E60" s="267">
        <v>60</v>
      </c>
      <c r="F60" s="896">
        <v>60</v>
      </c>
      <c r="G60" s="61">
        <v>60</v>
      </c>
      <c r="H60" s="898"/>
      <c r="I60" s="167" t="s">
        <v>697</v>
      </c>
      <c r="J60" s="644" t="s">
        <v>698</v>
      </c>
      <c r="K60" s="284">
        <v>10472</v>
      </c>
      <c r="L60" s="256">
        <v>87</v>
      </c>
      <c r="M60" s="342">
        <v>90</v>
      </c>
      <c r="N60" s="342">
        <v>165</v>
      </c>
      <c r="O60" s="342">
        <v>33.057851239669425</v>
      </c>
      <c r="P60" s="210">
        <v>1.9705853497860264</v>
      </c>
      <c r="Q60" s="208">
        <v>1</v>
      </c>
      <c r="R60" s="61">
        <v>150</v>
      </c>
      <c r="S60" s="61">
        <v>75</v>
      </c>
      <c r="T60" s="61">
        <v>0</v>
      </c>
      <c r="U60" s="62">
        <v>2</v>
      </c>
      <c r="V60" s="331">
        <v>0</v>
      </c>
      <c r="W60" s="331"/>
      <c r="X60" s="114">
        <v>1</v>
      </c>
      <c r="Y60" s="335">
        <v>0</v>
      </c>
      <c r="Z60" s="114">
        <v>1</v>
      </c>
      <c r="AA60" s="114">
        <v>0</v>
      </c>
      <c r="AB60" s="329">
        <v>0</v>
      </c>
      <c r="AC60" s="328">
        <v>0</v>
      </c>
      <c r="AD60" s="61"/>
      <c r="AE60" s="61"/>
      <c r="AF60" s="61"/>
      <c r="AG60" s="592"/>
      <c r="AH60" s="602">
        <v>1.07</v>
      </c>
      <c r="AI60" s="603">
        <v>49</v>
      </c>
      <c r="AJ60" s="603">
        <v>0</v>
      </c>
      <c r="AK60" s="602">
        <v>13.2</v>
      </c>
      <c r="AL60" s="603">
        <v>40</v>
      </c>
      <c r="AM60" s="603"/>
      <c r="AN60" s="605">
        <v>531.70000000000005</v>
      </c>
      <c r="AO60" s="214">
        <v>6.2760794205102926</v>
      </c>
      <c r="AP60" s="212">
        <v>228</v>
      </c>
      <c r="AQ60" s="212">
        <v>124</v>
      </c>
      <c r="AR60" s="212">
        <v>88</v>
      </c>
      <c r="AS60" s="212">
        <v>80</v>
      </c>
      <c r="AT60" s="215">
        <v>1.51</v>
      </c>
      <c r="AU60" s="212">
        <v>235</v>
      </c>
      <c r="AV60" s="556">
        <v>42215</v>
      </c>
      <c r="AW60" s="557">
        <v>42212</v>
      </c>
      <c r="AX60" s="211">
        <v>1.07</v>
      </c>
      <c r="AY60" s="211">
        <v>49</v>
      </c>
      <c r="AZ60" s="211">
        <v>6.4</v>
      </c>
      <c r="BA60" s="602">
        <v>141</v>
      </c>
      <c r="BB60" s="558">
        <v>42709</v>
      </c>
      <c r="BC60" s="65">
        <v>26.36</v>
      </c>
      <c r="BD60" s="217"/>
      <c r="BE60" s="66">
        <v>26.36</v>
      </c>
      <c r="BF60" s="218">
        <v>144.18070225638127</v>
      </c>
      <c r="BG60" s="66">
        <v>175.8</v>
      </c>
      <c r="BH60" s="68">
        <v>1.4209454059219722</v>
      </c>
      <c r="BI60" s="219">
        <v>1.4209454059219722</v>
      </c>
      <c r="BJ60" s="219">
        <v>2.1589071364970769</v>
      </c>
      <c r="BK60" s="219">
        <v>2.245018870737753</v>
      </c>
      <c r="BL60" s="66">
        <v>2.35</v>
      </c>
      <c r="BM60" s="66">
        <v>1.43</v>
      </c>
      <c r="BN60" s="66">
        <v>101</v>
      </c>
      <c r="BO60" s="66">
        <v>1.31</v>
      </c>
      <c r="BP60" s="571">
        <v>334.2</v>
      </c>
      <c r="BQ60" s="66">
        <v>36</v>
      </c>
      <c r="BR60" s="66">
        <v>379</v>
      </c>
      <c r="BS60" s="66">
        <v>29</v>
      </c>
      <c r="BT60" s="66">
        <v>15</v>
      </c>
      <c r="BU60" s="69">
        <v>42212</v>
      </c>
      <c r="BV60" s="61" t="s">
        <v>699</v>
      </c>
      <c r="BW60" s="61">
        <v>0</v>
      </c>
      <c r="BX60" s="61">
        <v>0</v>
      </c>
      <c r="BY60" s="61"/>
      <c r="BZ60" s="61">
        <v>0</v>
      </c>
      <c r="CA60" s="61"/>
      <c r="CB60" s="61"/>
      <c r="CC60" s="61"/>
      <c r="CD60" s="208">
        <v>0</v>
      </c>
      <c r="CE60" s="220">
        <v>0</v>
      </c>
      <c r="CF60" s="220">
        <v>0</v>
      </c>
      <c r="CG60" s="220">
        <v>0</v>
      </c>
      <c r="CH60" s="220">
        <v>0</v>
      </c>
      <c r="CI60" s="220">
        <v>0</v>
      </c>
      <c r="CJ60" s="220">
        <v>0</v>
      </c>
      <c r="CK60" s="114">
        <v>1</v>
      </c>
      <c r="CL60" s="114">
        <v>1</v>
      </c>
      <c r="CM60" s="114">
        <v>0</v>
      </c>
      <c r="CN60" s="114">
        <v>0</v>
      </c>
      <c r="CO60" s="114">
        <v>1</v>
      </c>
      <c r="CP60" s="114">
        <v>0</v>
      </c>
      <c r="CQ60" s="326">
        <v>0</v>
      </c>
      <c r="CR60" s="326">
        <v>0</v>
      </c>
      <c r="CS60" s="326">
        <v>0</v>
      </c>
      <c r="CT60" s="326">
        <v>0</v>
      </c>
      <c r="CU60" s="326">
        <v>0</v>
      </c>
      <c r="CV60" s="326"/>
      <c r="CW60" s="299"/>
      <c r="CX60" s="299"/>
      <c r="CY60" s="299"/>
      <c r="CZ60" s="299"/>
      <c r="DF60" s="61">
        <v>0</v>
      </c>
      <c r="DG60" s="90">
        <v>0</v>
      </c>
      <c r="DH60" s="61"/>
      <c r="DI60" s="61"/>
      <c r="DJ60" s="61"/>
      <c r="DK60" s="90">
        <v>1</v>
      </c>
      <c r="DL60" s="90">
        <v>1</v>
      </c>
      <c r="DM60" s="90"/>
      <c r="DN60" s="61" t="s">
        <v>700</v>
      </c>
      <c r="DO60" s="254">
        <v>0</v>
      </c>
      <c r="DP60" s="208">
        <v>0</v>
      </c>
      <c r="DQ60" s="208">
        <v>0</v>
      </c>
      <c r="DR60" s="208">
        <v>0</v>
      </c>
      <c r="DS60" s="208">
        <v>1</v>
      </c>
      <c r="DT60" s="212">
        <v>1</v>
      </c>
      <c r="DU60" s="208">
        <v>1</v>
      </c>
      <c r="DV60" s="208">
        <v>0</v>
      </c>
      <c r="DW60" s="208">
        <v>0</v>
      </c>
      <c r="DX60" s="208">
        <v>0</v>
      </c>
      <c r="DY60" s="208">
        <v>0</v>
      </c>
      <c r="DZ60" s="206">
        <v>0</v>
      </c>
      <c r="EC60" s="223">
        <v>1</v>
      </c>
      <c r="ED60" s="223">
        <v>2</v>
      </c>
      <c r="EE60" s="223">
        <v>49</v>
      </c>
      <c r="EF60" s="223"/>
      <c r="EH60" s="258">
        <v>42228</v>
      </c>
      <c r="EI60" s="133">
        <v>1.6</v>
      </c>
      <c r="EJ60" s="225">
        <v>97</v>
      </c>
      <c r="EK60" s="225">
        <v>72</v>
      </c>
      <c r="EL60" s="225">
        <v>101</v>
      </c>
      <c r="EM60" s="225">
        <v>92</v>
      </c>
      <c r="EN60" s="225">
        <v>61</v>
      </c>
      <c r="EO60" s="161" t="s">
        <v>701</v>
      </c>
      <c r="EP60" s="267">
        <v>60</v>
      </c>
      <c r="EQ60" s="135">
        <v>42228</v>
      </c>
      <c r="ER60" s="136" t="s">
        <v>415</v>
      </c>
      <c r="ES60" s="61">
        <v>150</v>
      </c>
      <c r="ET60" s="61">
        <v>75</v>
      </c>
      <c r="EU60" s="61">
        <v>65</v>
      </c>
      <c r="EV60" s="61">
        <v>0</v>
      </c>
      <c r="EW60" s="61"/>
      <c r="EX60" s="61">
        <v>14</v>
      </c>
      <c r="EY60" s="61">
        <v>8</v>
      </c>
      <c r="EZ60" s="61">
        <v>45</v>
      </c>
      <c r="FA60" s="61">
        <v>29</v>
      </c>
      <c r="FB60" s="61">
        <v>20</v>
      </c>
      <c r="FC60" s="61">
        <v>17</v>
      </c>
      <c r="FD60" s="61">
        <v>36</v>
      </c>
      <c r="FE60" s="133">
        <v>19</v>
      </c>
      <c r="FF60" s="133">
        <v>32</v>
      </c>
      <c r="FG60" s="133">
        <v>150</v>
      </c>
      <c r="FH60" s="133">
        <v>360</v>
      </c>
      <c r="FI60" s="91">
        <v>150</v>
      </c>
      <c r="FJ60" s="91">
        <v>360</v>
      </c>
      <c r="FK60" s="227">
        <v>72.25</v>
      </c>
      <c r="FL60" s="227">
        <v>36.664232791462283</v>
      </c>
      <c r="FM60" s="228">
        <v>97.199999999999989</v>
      </c>
      <c r="FN60" s="228">
        <v>29.450000000000003</v>
      </c>
      <c r="FO60" s="228">
        <v>49.325445360970704</v>
      </c>
      <c r="FP60" s="228">
        <v>14.944798002886703</v>
      </c>
      <c r="FQ60" s="228">
        <v>69.701646090534979</v>
      </c>
      <c r="FR60" s="228"/>
      <c r="FS60" s="193">
        <v>0</v>
      </c>
      <c r="FT60" s="230">
        <v>75.5</v>
      </c>
      <c r="FU60" s="230">
        <v>132.30000000000001</v>
      </c>
      <c r="FV60" s="230">
        <v>270</v>
      </c>
      <c r="FW60" s="229">
        <v>3.8</v>
      </c>
      <c r="FX60" s="229">
        <v>2.9</v>
      </c>
      <c r="FY60" s="229">
        <v>19.868421052631579</v>
      </c>
      <c r="FZ60" s="229">
        <v>0.57067271352985638</v>
      </c>
      <c r="GA60" s="133">
        <v>58.9</v>
      </c>
      <c r="GB60" s="129">
        <v>23</v>
      </c>
      <c r="GC60" s="238">
        <v>10.6</v>
      </c>
      <c r="GD60" s="238">
        <v>5.4</v>
      </c>
      <c r="GE60" s="238">
        <v>162.9</v>
      </c>
      <c r="GF60" s="238">
        <v>107.1</v>
      </c>
      <c r="GG60" s="238">
        <v>34.799999999999997</v>
      </c>
      <c r="GH60" s="133">
        <v>1</v>
      </c>
      <c r="GI60" s="133">
        <v>1</v>
      </c>
      <c r="GJ60" s="133">
        <v>1</v>
      </c>
      <c r="GK60" s="133">
        <v>0</v>
      </c>
      <c r="GL60" s="231">
        <v>24</v>
      </c>
      <c r="GM60" s="133">
        <v>0</v>
      </c>
      <c r="GN60" s="133">
        <v>0</v>
      </c>
      <c r="GO60" s="133">
        <v>0</v>
      </c>
      <c r="GP60" s="133">
        <v>0</v>
      </c>
      <c r="GQ60" s="61">
        <v>62.7</v>
      </c>
      <c r="GR60" s="106">
        <v>31.817957038403947</v>
      </c>
      <c r="GS60" s="111">
        <v>0.5444444444444444</v>
      </c>
      <c r="GT60" s="61">
        <v>0</v>
      </c>
      <c r="GU60" s="111">
        <v>0.40625</v>
      </c>
      <c r="GV60" s="62">
        <v>0</v>
      </c>
      <c r="GW60" s="106">
        <v>12</v>
      </c>
      <c r="GX60" s="61">
        <v>0</v>
      </c>
      <c r="GY60" s="106">
        <v>29</v>
      </c>
      <c r="GZ60" s="61">
        <v>0</v>
      </c>
      <c r="HA60" s="745">
        <v>34</v>
      </c>
      <c r="HB60" s="133">
        <v>18</v>
      </c>
      <c r="HC60" s="133">
        <v>0.5</v>
      </c>
      <c r="HD60" s="144">
        <v>1</v>
      </c>
      <c r="HE60" s="236">
        <v>120.816141</v>
      </c>
      <c r="HF60" s="236">
        <v>126.856948</v>
      </c>
      <c r="HG60" s="144">
        <v>61.641486</v>
      </c>
      <c r="HH60" s="236">
        <v>92.385243000000003</v>
      </c>
      <c r="HI60" s="125">
        <v>44.891224000000001</v>
      </c>
      <c r="HJ60" s="236">
        <v>18.393861000000001</v>
      </c>
      <c r="HK60" s="144">
        <v>8.9378229999999999</v>
      </c>
      <c r="HL60" s="236">
        <v>73.991382000000002</v>
      </c>
      <c r="HM60" s="144">
        <v>35.953400999999999</v>
      </c>
      <c r="HN60" s="236">
        <v>80.090044000000006</v>
      </c>
      <c r="HO60" s="144">
        <v>5.1793969999999998</v>
      </c>
      <c r="HP60" s="144">
        <v>2.5167380000000001</v>
      </c>
      <c r="HQ60" s="236">
        <v>102.466981</v>
      </c>
      <c r="HR60" s="144">
        <v>49.790075999999999</v>
      </c>
      <c r="HS60" s="236">
        <v>36.062725</v>
      </c>
      <c r="HT60" s="144">
        <v>17.52336</v>
      </c>
      <c r="HU60" s="236">
        <v>66.404257000000001</v>
      </c>
      <c r="HV60" s="144">
        <v>32.266716000000002</v>
      </c>
      <c r="HW60" s="236">
        <v>64.805516999999995</v>
      </c>
      <c r="HX60" s="144">
        <v>0</v>
      </c>
      <c r="HY60" s="237">
        <v>1.3731299922001612</v>
      </c>
      <c r="HZ60" s="238">
        <v>23.7</v>
      </c>
      <c r="IA60" s="237">
        <v>5.3</v>
      </c>
      <c r="IB60" s="237">
        <v>24.9</v>
      </c>
      <c r="IC60" s="237">
        <v>5.3</v>
      </c>
      <c r="ID60" s="237">
        <v>21.8</v>
      </c>
      <c r="IE60" s="237">
        <v>5.5</v>
      </c>
      <c r="IF60" s="237">
        <v>93.233116981132071</v>
      </c>
      <c r="IG60" s="237">
        <v>47.312397299236835</v>
      </c>
      <c r="IH60" s="133"/>
      <c r="II60" s="161">
        <v>0.4</v>
      </c>
      <c r="IJ60" s="61">
        <v>1071</v>
      </c>
      <c r="IK60" s="61">
        <v>992</v>
      </c>
      <c r="IL60" s="61">
        <v>960</v>
      </c>
      <c r="IM60" s="61">
        <v>1166</v>
      </c>
      <c r="IN60" s="61">
        <v>1130</v>
      </c>
      <c r="IO60" s="61">
        <v>1179</v>
      </c>
      <c r="IP60" s="61"/>
      <c r="IQ60" s="106">
        <v>1083</v>
      </c>
      <c r="IR60" s="61">
        <v>1698</v>
      </c>
      <c r="IS60" s="61">
        <v>485</v>
      </c>
      <c r="IT60" s="61">
        <v>493</v>
      </c>
      <c r="IU60" s="61">
        <v>493</v>
      </c>
      <c r="IV60" s="61">
        <v>436</v>
      </c>
      <c r="IW60" s="61">
        <v>432</v>
      </c>
      <c r="IX60" s="61">
        <v>465</v>
      </c>
      <c r="IY60" s="61"/>
      <c r="IZ60" s="106">
        <v>467.33333333333331</v>
      </c>
      <c r="JA60" s="61">
        <v>310</v>
      </c>
      <c r="JB60" s="240">
        <v>27.679076066987392</v>
      </c>
      <c r="JC60" s="241">
        <v>0</v>
      </c>
      <c r="JD60" s="90">
        <v>1</v>
      </c>
      <c r="JE60" s="261">
        <v>4</v>
      </c>
      <c r="JF60" s="261">
        <v>0</v>
      </c>
      <c r="JG60" s="261"/>
      <c r="JH60" s="90">
        <v>1</v>
      </c>
      <c r="JI60" s="90"/>
      <c r="JJ60" s="90"/>
      <c r="JK60" s="90"/>
      <c r="JL60" s="61" t="s">
        <v>700</v>
      </c>
      <c r="JM60" s="283"/>
      <c r="JN60" s="198">
        <v>60</v>
      </c>
      <c r="JO60" s="244">
        <v>42215</v>
      </c>
      <c r="JP60" s="69">
        <v>43288</v>
      </c>
      <c r="JQ60" s="201">
        <v>0</v>
      </c>
      <c r="JR60" s="69">
        <v>43288</v>
      </c>
      <c r="JS60" s="245">
        <v>35</v>
      </c>
      <c r="JT60" s="243">
        <v>0</v>
      </c>
      <c r="JU60" s="69">
        <v>43288</v>
      </c>
      <c r="JV60" s="245">
        <v>35</v>
      </c>
      <c r="JW60" s="243">
        <v>0</v>
      </c>
      <c r="JX60" s="246">
        <v>43288</v>
      </c>
      <c r="JY60" s="245">
        <v>35</v>
      </c>
      <c r="JZ60" s="245">
        <v>35</v>
      </c>
      <c r="KA60" s="245">
        <v>1073</v>
      </c>
      <c r="KB60" s="247"/>
      <c r="KC60" s="245"/>
      <c r="KD60" s="248"/>
      <c r="KE60" s="63">
        <v>0</v>
      </c>
      <c r="KF60" s="263">
        <v>1</v>
      </c>
      <c r="KG60" s="263" t="s">
        <v>390</v>
      </c>
      <c r="KH60" s="250">
        <v>118.62</v>
      </c>
      <c r="KI60" s="250">
        <v>59.5</v>
      </c>
      <c r="KJ60" s="250">
        <v>49.9</v>
      </c>
      <c r="KK60" s="251">
        <v>-14.5</v>
      </c>
      <c r="KL60" s="250">
        <v>-11.85</v>
      </c>
      <c r="KM60" s="250">
        <v>58.1</v>
      </c>
      <c r="KN60" s="250">
        <v>33.5</v>
      </c>
      <c r="KO60" s="250">
        <v>4.9000000000000004</v>
      </c>
      <c r="KP60" s="250"/>
      <c r="KQ60" s="250">
        <v>1</v>
      </c>
      <c r="KR60" s="92"/>
      <c r="KS60" s="93">
        <v>0.5444444444444444</v>
      </c>
      <c r="KT60" s="264">
        <v>51</v>
      </c>
      <c r="KU60" s="265">
        <v>49.8</v>
      </c>
      <c r="KV60" s="264">
        <v>-26.26</v>
      </c>
      <c r="KW60" s="265">
        <v>-33.700000000000003</v>
      </c>
      <c r="KX60" s="265">
        <v>-33.299999999999997</v>
      </c>
      <c r="KY60" s="265">
        <v>365</v>
      </c>
      <c r="KZ60" s="265">
        <v>-25.6</v>
      </c>
      <c r="LA60" s="265">
        <v>-24.6</v>
      </c>
      <c r="LB60" s="265">
        <v>365</v>
      </c>
      <c r="LC60" s="265">
        <v>-29.7</v>
      </c>
      <c r="LD60" s="265">
        <v>-28.9</v>
      </c>
      <c r="LE60" s="265">
        <v>365</v>
      </c>
      <c r="LF60" s="118">
        <v>42228</v>
      </c>
      <c r="LG60" s="454">
        <v>0</v>
      </c>
      <c r="LH60" s="454"/>
      <c r="LI60" s="455">
        <v>51</v>
      </c>
      <c r="LJ60" s="455">
        <v>47.79</v>
      </c>
      <c r="LK60" s="455">
        <v>-28.35</v>
      </c>
      <c r="LL60" s="455">
        <v>-33.700000000000003</v>
      </c>
      <c r="LM60" s="455">
        <v>-33.6</v>
      </c>
      <c r="LN60" s="455">
        <v>382</v>
      </c>
      <c r="LO60" s="455">
        <v>-27.4</v>
      </c>
      <c r="LP60" s="455">
        <v>-26.7</v>
      </c>
      <c r="LQ60" s="455">
        <v>349</v>
      </c>
      <c r="LR60" s="455">
        <v>-30.4</v>
      </c>
      <c r="LS60" s="455">
        <v>-30.1</v>
      </c>
      <c r="LT60" s="455">
        <v>382</v>
      </c>
      <c r="LU60" s="500">
        <v>51.22</v>
      </c>
      <c r="LV60" s="693">
        <v>-29.26</v>
      </c>
      <c r="LW60" s="500">
        <v>-19.2</v>
      </c>
      <c r="LX60" s="500">
        <v>1</v>
      </c>
      <c r="LY60" s="500">
        <v>-18.7</v>
      </c>
      <c r="LZ60" s="500">
        <v>1</v>
      </c>
      <c r="MA60" s="690">
        <v>64.805516999999995</v>
      </c>
      <c r="MB60" s="455"/>
      <c r="MD60" s="253"/>
      <c r="ME60" s="274"/>
      <c r="MF60" s="581">
        <v>60</v>
      </c>
      <c r="MG60" s="135">
        <v>42212</v>
      </c>
      <c r="MJ60" s="584">
        <v>92.391800000000003</v>
      </c>
      <c r="MR60" s="135"/>
      <c r="MS60" s="585"/>
      <c r="MT60" s="585"/>
      <c r="MU60" s="133">
        <v>0</v>
      </c>
      <c r="MV60" s="585"/>
      <c r="MW60" s="585"/>
      <c r="MX60" s="585"/>
      <c r="MY60" s="585"/>
      <c r="MZ60" s="585"/>
      <c r="NA60" s="238">
        <v>531.70000000000005</v>
      </c>
      <c r="NB60" s="585"/>
      <c r="NC60" s="238">
        <v>5</v>
      </c>
      <c r="NE60" s="876" t="s">
        <v>64</v>
      </c>
      <c r="NF60" s="877" t="s">
        <v>64</v>
      </c>
      <c r="NG60" s="877" t="s">
        <v>64</v>
      </c>
      <c r="NH60" s="877" t="s">
        <v>64</v>
      </c>
      <c r="NI60" s="877" t="s">
        <v>64</v>
      </c>
      <c r="NJ60" s="877" t="s">
        <v>64</v>
      </c>
      <c r="NK60" s="877" t="s">
        <v>64</v>
      </c>
      <c r="NL60" s="877" t="s">
        <v>64</v>
      </c>
      <c r="NM60" s="877" t="s">
        <v>64</v>
      </c>
      <c r="NN60" s="877" t="s">
        <v>64</v>
      </c>
      <c r="NO60" s="877" t="s">
        <v>64</v>
      </c>
      <c r="NP60" s="877" t="s">
        <v>64</v>
      </c>
      <c r="NQ60" s="877" t="s">
        <v>64</v>
      </c>
      <c r="NR60" s="877" t="s">
        <v>64</v>
      </c>
      <c r="NS60" s="877" t="s">
        <v>64</v>
      </c>
      <c r="NT60" s="877" t="s">
        <v>64</v>
      </c>
      <c r="NU60" s="877" t="s">
        <v>64</v>
      </c>
      <c r="NV60" s="877" t="s">
        <v>64</v>
      </c>
      <c r="NW60" s="877" t="s">
        <v>64</v>
      </c>
      <c r="NX60" s="877" t="s">
        <v>64</v>
      </c>
      <c r="NY60" s="877" t="s">
        <v>64</v>
      </c>
      <c r="NZ60" s="877" t="s">
        <v>64</v>
      </c>
      <c r="OA60" s="877" t="s">
        <v>64</v>
      </c>
      <c r="OB60" s="877" t="s">
        <v>64</v>
      </c>
      <c r="OC60" s="877" t="s">
        <v>64</v>
      </c>
      <c r="OD60" s="877" t="s">
        <v>64</v>
      </c>
      <c r="OE60" s="877" t="s">
        <v>64</v>
      </c>
      <c r="OF60" s="877" t="s">
        <v>64</v>
      </c>
      <c r="OG60" s="877" t="s">
        <v>64</v>
      </c>
      <c r="OH60" s="877" t="s">
        <v>64</v>
      </c>
      <c r="OI60" s="877" t="s">
        <v>64</v>
      </c>
      <c r="OJ60" s="877" t="s">
        <v>64</v>
      </c>
      <c r="OK60" s="877" t="s">
        <v>64</v>
      </c>
      <c r="OL60" s="877" t="s">
        <v>64</v>
      </c>
      <c r="OM60" s="877" t="s">
        <v>64</v>
      </c>
    </row>
    <row r="61" spans="1:403" s="221" customFormat="1" x14ac:dyDescent="0.25">
      <c r="A61" s="455">
        <v>60</v>
      </c>
      <c r="B61" s="221">
        <v>0</v>
      </c>
      <c r="C61" s="221">
        <v>0</v>
      </c>
      <c r="D61" s="206">
        <v>2</v>
      </c>
      <c r="E61" s="267">
        <v>61</v>
      </c>
      <c r="F61" s="896">
        <v>61</v>
      </c>
      <c r="G61" s="61">
        <v>61</v>
      </c>
      <c r="H61" s="898"/>
      <c r="I61" s="167" t="s">
        <v>702</v>
      </c>
      <c r="J61" s="644" t="s">
        <v>703</v>
      </c>
      <c r="K61" s="284">
        <v>17058</v>
      </c>
      <c r="L61" s="256">
        <v>69</v>
      </c>
      <c r="M61" s="342">
        <v>96.5</v>
      </c>
      <c r="N61" s="342">
        <v>173</v>
      </c>
      <c r="O61" s="342">
        <v>32.242975040930197</v>
      </c>
      <c r="P61" s="210">
        <v>2.100747505884069</v>
      </c>
      <c r="Q61" s="208">
        <v>0</v>
      </c>
      <c r="R61" s="61">
        <v>140</v>
      </c>
      <c r="S61" s="61">
        <v>70</v>
      </c>
      <c r="T61" s="61">
        <v>1</v>
      </c>
      <c r="U61" s="62">
        <v>2</v>
      </c>
      <c r="V61" s="325">
        <v>1</v>
      </c>
      <c r="W61" s="325">
        <v>2</v>
      </c>
      <c r="X61" s="325">
        <v>1</v>
      </c>
      <c r="Y61" s="335">
        <v>0</v>
      </c>
      <c r="Z61" s="325">
        <v>1</v>
      </c>
      <c r="AA61" s="325">
        <v>0</v>
      </c>
      <c r="AB61" s="329">
        <v>0</v>
      </c>
      <c r="AC61" s="328">
        <v>0</v>
      </c>
      <c r="AD61" s="61"/>
      <c r="AE61" s="133"/>
      <c r="AF61" s="61"/>
      <c r="AG61" s="592">
        <v>116</v>
      </c>
      <c r="AH61" s="602">
        <v>3.46</v>
      </c>
      <c r="AI61" s="603">
        <v>18</v>
      </c>
      <c r="AJ61" s="603">
        <v>0</v>
      </c>
      <c r="AK61" s="602">
        <v>9.1</v>
      </c>
      <c r="AL61" s="603">
        <v>30</v>
      </c>
      <c r="AM61" s="603"/>
      <c r="AN61" s="605">
        <v>10120</v>
      </c>
      <c r="AO61" s="214">
        <v>9.2222689428414562</v>
      </c>
      <c r="AP61" s="212">
        <v>77</v>
      </c>
      <c r="AQ61" s="212">
        <v>34</v>
      </c>
      <c r="AR61" s="212">
        <v>25</v>
      </c>
      <c r="AS61" s="212">
        <v>92</v>
      </c>
      <c r="AT61" s="215">
        <v>0.8</v>
      </c>
      <c r="AU61" s="212">
        <v>163</v>
      </c>
      <c r="AV61" s="556">
        <v>42307</v>
      </c>
      <c r="AW61" s="557">
        <v>42303</v>
      </c>
      <c r="AX61" s="211">
        <v>3.46</v>
      </c>
      <c r="AY61" s="211">
        <v>177</v>
      </c>
      <c r="AZ61" s="211">
        <v>9.3000000000000007</v>
      </c>
      <c r="BA61" s="602">
        <v>137</v>
      </c>
      <c r="BB61" s="558"/>
      <c r="BC61" s="287"/>
      <c r="BD61" s="217">
        <v>2712</v>
      </c>
      <c r="BE61" s="287"/>
      <c r="BF61" s="218"/>
      <c r="BG61" s="66"/>
      <c r="BH61" s="68"/>
      <c r="BI61" s="219"/>
      <c r="BJ61" s="219"/>
      <c r="BK61" s="219"/>
      <c r="BP61" s="400"/>
      <c r="BU61" s="69">
        <v>42303</v>
      </c>
      <c r="BV61" s="61" t="s">
        <v>704</v>
      </c>
      <c r="BW61" s="61">
        <v>0</v>
      </c>
      <c r="BX61" s="61">
        <v>0</v>
      </c>
      <c r="BY61" s="61">
        <v>30</v>
      </c>
      <c r="BZ61" s="61">
        <v>0</v>
      </c>
      <c r="CA61" s="61"/>
      <c r="CB61" s="61" t="s">
        <v>381</v>
      </c>
      <c r="CC61" s="61"/>
      <c r="CD61" s="208">
        <v>1</v>
      </c>
      <c r="CE61" s="220">
        <v>0</v>
      </c>
      <c r="CF61" s="220">
        <v>0</v>
      </c>
      <c r="CG61" s="220">
        <v>1</v>
      </c>
      <c r="CH61" s="220">
        <v>1</v>
      </c>
      <c r="CI61" s="220">
        <v>1</v>
      </c>
      <c r="CJ61" s="220">
        <v>0</v>
      </c>
      <c r="CK61" s="114">
        <v>1</v>
      </c>
      <c r="CL61" s="114">
        <v>0</v>
      </c>
      <c r="CM61" s="114">
        <v>0</v>
      </c>
      <c r="CN61" s="114">
        <v>1</v>
      </c>
      <c r="CO61" s="114">
        <v>0</v>
      </c>
      <c r="CP61" s="114">
        <v>0</v>
      </c>
      <c r="CQ61" s="326">
        <v>1</v>
      </c>
      <c r="CR61" s="326">
        <v>1</v>
      </c>
      <c r="CS61" s="326">
        <v>0</v>
      </c>
      <c r="CT61" s="326">
        <v>0</v>
      </c>
      <c r="CU61" s="326">
        <v>1</v>
      </c>
      <c r="CV61" s="326">
        <v>0</v>
      </c>
      <c r="CW61" s="299"/>
      <c r="CX61" s="299"/>
      <c r="CY61" s="299"/>
      <c r="CZ61" s="299"/>
      <c r="DF61" s="61">
        <v>1</v>
      </c>
      <c r="DG61" s="90">
        <v>1</v>
      </c>
      <c r="DH61" s="69">
        <v>39923</v>
      </c>
      <c r="DI61" s="61">
        <v>1</v>
      </c>
      <c r="DJ61" s="61" t="s">
        <v>496</v>
      </c>
      <c r="DK61" s="90">
        <v>1</v>
      </c>
      <c r="DL61" s="90"/>
      <c r="DM61" s="90"/>
      <c r="DN61" s="61" t="s">
        <v>705</v>
      </c>
      <c r="DO61" s="254">
        <v>1</v>
      </c>
      <c r="DP61" s="208">
        <v>1</v>
      </c>
      <c r="DQ61" s="208">
        <v>0</v>
      </c>
      <c r="DR61" s="208">
        <v>1</v>
      </c>
      <c r="DS61" s="208">
        <v>5</v>
      </c>
      <c r="DT61" s="212">
        <v>1</v>
      </c>
      <c r="DU61" s="208">
        <v>5</v>
      </c>
      <c r="DV61" s="208">
        <v>0</v>
      </c>
      <c r="DW61" s="208">
        <v>0</v>
      </c>
      <c r="DX61" s="208">
        <v>1</v>
      </c>
      <c r="DY61" s="208">
        <v>0</v>
      </c>
      <c r="DZ61" s="206">
        <v>0</v>
      </c>
      <c r="EC61" s="223">
        <v>1</v>
      </c>
      <c r="ED61" s="223">
        <v>3</v>
      </c>
      <c r="EE61" s="223">
        <v>18</v>
      </c>
      <c r="EF61" s="223"/>
      <c r="EH61" s="258">
        <v>42305</v>
      </c>
      <c r="EI61" s="133">
        <v>1.58</v>
      </c>
      <c r="EJ61" s="225">
        <v>54</v>
      </c>
      <c r="EK61" s="225">
        <v>75</v>
      </c>
      <c r="EL61" s="225">
        <v>53</v>
      </c>
      <c r="EM61" s="225">
        <v>70</v>
      </c>
      <c r="EN61" s="225">
        <v>41</v>
      </c>
      <c r="EO61" s="133" t="s">
        <v>706</v>
      </c>
      <c r="EP61" s="267">
        <v>61</v>
      </c>
      <c r="EQ61" s="135">
        <v>42579</v>
      </c>
      <c r="ER61" s="136" t="s">
        <v>383</v>
      </c>
      <c r="ES61" s="61"/>
      <c r="ET61" s="61"/>
      <c r="EU61" s="61">
        <v>72</v>
      </c>
      <c r="EV61" s="133">
        <v>1</v>
      </c>
      <c r="EW61" s="133"/>
      <c r="EX61" s="133">
        <v>18</v>
      </c>
      <c r="EY61" s="133">
        <v>10</v>
      </c>
      <c r="EZ61" s="133">
        <v>51</v>
      </c>
      <c r="FA61" s="133">
        <v>39</v>
      </c>
      <c r="FB61" s="133">
        <v>22</v>
      </c>
      <c r="FC61" s="133">
        <v>13</v>
      </c>
      <c r="FD61" s="133">
        <v>57</v>
      </c>
      <c r="FE61" s="133">
        <v>24</v>
      </c>
      <c r="FF61" s="133">
        <v>39</v>
      </c>
      <c r="FG61" s="133">
        <v>90</v>
      </c>
      <c r="FH61" s="133">
        <v>340</v>
      </c>
      <c r="FI61" s="91">
        <v>150</v>
      </c>
      <c r="FJ61" s="91">
        <v>360</v>
      </c>
      <c r="FK61" s="227">
        <v>142.30000000000001</v>
      </c>
      <c r="FL61" s="227">
        <v>67.737793143357862</v>
      </c>
      <c r="FM61" s="228">
        <v>141.14999999999998</v>
      </c>
      <c r="FN61" s="228">
        <v>61.150000000000006</v>
      </c>
      <c r="FO61" s="228">
        <v>67.190368954216154</v>
      </c>
      <c r="FP61" s="228">
        <v>29.108686231316465</v>
      </c>
      <c r="FQ61" s="228">
        <v>56.677293659227757</v>
      </c>
      <c r="FR61" s="228"/>
      <c r="FS61" s="193">
        <v>0</v>
      </c>
      <c r="FT61" s="230">
        <v>156.70000000000002</v>
      </c>
      <c r="FU61" s="230"/>
      <c r="FV61" s="230">
        <v>120</v>
      </c>
      <c r="FW61" s="229">
        <v>5.6333333333333329</v>
      </c>
      <c r="FX61" s="229">
        <v>13.066666666666668</v>
      </c>
      <c r="FY61" s="229">
        <v>27.816568047337284</v>
      </c>
      <c r="FZ61" s="229"/>
      <c r="GA61" s="133">
        <v>77.400000000000006</v>
      </c>
      <c r="GB61" s="129">
        <v>16.5</v>
      </c>
      <c r="GC61" s="238">
        <v>4.9000000000000004</v>
      </c>
      <c r="GD61" s="238">
        <v>2.5</v>
      </c>
      <c r="GE61" s="238">
        <v>111</v>
      </c>
      <c r="GF61" s="238">
        <v>72.5</v>
      </c>
      <c r="GG61" s="238" t="s">
        <v>707</v>
      </c>
      <c r="GH61" s="133">
        <v>1</v>
      </c>
      <c r="GI61" s="133">
        <v>1</v>
      </c>
      <c r="GJ61" s="133">
        <v>3</v>
      </c>
      <c r="GK61" s="133">
        <v>1</v>
      </c>
      <c r="GL61" s="231">
        <v>33.666666666666664</v>
      </c>
      <c r="GM61" s="133">
        <v>0</v>
      </c>
      <c r="GN61" s="133">
        <v>0</v>
      </c>
      <c r="GO61" s="133">
        <v>0</v>
      </c>
      <c r="GP61" s="133">
        <v>0</v>
      </c>
      <c r="GQ61" s="61">
        <v>183.9</v>
      </c>
      <c r="GR61" s="106">
        <v>87.540268159265707</v>
      </c>
      <c r="GS61" s="111">
        <v>0.35584415584415585</v>
      </c>
      <c r="GT61" s="61">
        <v>1</v>
      </c>
      <c r="GU61" s="111">
        <v>0.44444444444444442</v>
      </c>
      <c r="GV61" s="62">
        <v>0</v>
      </c>
      <c r="GW61" s="106">
        <v>9.4</v>
      </c>
      <c r="GX61" s="61">
        <v>1</v>
      </c>
      <c r="GY61" s="106">
        <v>13</v>
      </c>
      <c r="GZ61" s="61">
        <v>1</v>
      </c>
      <c r="HA61" s="745">
        <v>53.666666666666664</v>
      </c>
      <c r="HB61" s="133">
        <v>38</v>
      </c>
      <c r="HC61" s="133">
        <v>0.84</v>
      </c>
      <c r="HD61" s="144">
        <v>1</v>
      </c>
      <c r="HE61" s="236">
        <v>193.89917</v>
      </c>
      <c r="HF61" s="236">
        <v>203.59412900000001</v>
      </c>
      <c r="HG61" s="144">
        <v>93.626901000000004</v>
      </c>
      <c r="HH61" s="236">
        <v>189.29083</v>
      </c>
      <c r="HI61" s="125">
        <v>87.049238000000003</v>
      </c>
      <c r="HJ61" s="236">
        <v>83.244831000000005</v>
      </c>
      <c r="HK61" s="144">
        <v>38.281829000000002</v>
      </c>
      <c r="HL61" s="236">
        <v>106.04599899999999</v>
      </c>
      <c r="HM61" s="144">
        <v>48.767409000000001</v>
      </c>
      <c r="HN61" s="236">
        <v>56.022787000000001</v>
      </c>
      <c r="HO61" s="144">
        <v>8.0594959999999993</v>
      </c>
      <c r="HP61" s="144">
        <v>3.7063229999999998</v>
      </c>
      <c r="HQ61" s="236">
        <v>210.044883</v>
      </c>
      <c r="HR61" s="144">
        <v>96.593411000000003</v>
      </c>
      <c r="HS61" s="236">
        <v>93.720391000000006</v>
      </c>
      <c r="HT61" s="144">
        <v>43.099227999999997</v>
      </c>
      <c r="HU61" s="236">
        <v>116.32449099999999</v>
      </c>
      <c r="HV61" s="144">
        <v>53.494183</v>
      </c>
      <c r="HW61" s="236">
        <v>55.380778999999997</v>
      </c>
      <c r="HX61" s="144">
        <v>0</v>
      </c>
      <c r="HY61" s="237">
        <v>1.0755625563055538</v>
      </c>
      <c r="HZ61" s="238">
        <v>43.8</v>
      </c>
      <c r="IA61" s="237">
        <v>8.6</v>
      </c>
      <c r="IB61" s="237">
        <v>54.2</v>
      </c>
      <c r="IC61" s="237">
        <v>8.6</v>
      </c>
      <c r="ID61" s="237">
        <v>59.9</v>
      </c>
      <c r="IE61" s="237">
        <v>10</v>
      </c>
      <c r="IF61" s="237">
        <v>231.13905116279071</v>
      </c>
      <c r="IG61" s="237">
        <v>110.02705014066848</v>
      </c>
      <c r="IH61" s="133"/>
      <c r="II61" s="161">
        <v>0.31</v>
      </c>
      <c r="IJ61" s="161">
        <v>1190</v>
      </c>
      <c r="IK61" s="161">
        <v>1133</v>
      </c>
      <c r="IL61" s="161">
        <v>1227</v>
      </c>
      <c r="IM61" s="161">
        <v>1131</v>
      </c>
      <c r="IN61" s="161">
        <v>1118</v>
      </c>
      <c r="IO61" s="161">
        <v>1158</v>
      </c>
      <c r="IP61" s="161"/>
      <c r="IQ61" s="106">
        <v>1159.5</v>
      </c>
      <c r="IR61" s="161">
        <v>1780</v>
      </c>
      <c r="IS61" s="61"/>
      <c r="IT61" s="61"/>
      <c r="IU61" s="61"/>
      <c r="IV61" s="61"/>
      <c r="IW61" s="61"/>
      <c r="IX61" s="61"/>
      <c r="IY61" s="61"/>
      <c r="IZ61" s="106"/>
      <c r="JA61" s="61"/>
      <c r="JB61" s="240"/>
      <c r="JC61" s="241"/>
      <c r="JD61" s="90">
        <v>1</v>
      </c>
      <c r="JE61" s="298"/>
      <c r="JF61" s="261"/>
      <c r="JG61" s="261"/>
      <c r="JH61" s="90" t="s">
        <v>381</v>
      </c>
      <c r="JI61" s="90"/>
      <c r="JJ61" s="90"/>
      <c r="JK61" s="90"/>
      <c r="JL61" s="61" t="s">
        <v>705</v>
      </c>
      <c r="JM61" s="283"/>
      <c r="JN61" s="198">
        <v>61</v>
      </c>
      <c r="JO61" s="244">
        <v>42307</v>
      </c>
      <c r="JP61" s="69">
        <v>42736</v>
      </c>
      <c r="JQ61" s="201">
        <v>1</v>
      </c>
      <c r="JR61" s="69">
        <v>42736</v>
      </c>
      <c r="JS61" s="31">
        <v>14</v>
      </c>
      <c r="JT61" s="243">
        <v>1</v>
      </c>
      <c r="JU61" s="69">
        <v>42409</v>
      </c>
      <c r="JV61" s="245">
        <v>3</v>
      </c>
      <c r="JW61" s="243">
        <v>1</v>
      </c>
      <c r="JX61" s="246">
        <v>42409</v>
      </c>
      <c r="JY61" s="245">
        <v>3</v>
      </c>
      <c r="JZ61" s="245">
        <v>14</v>
      </c>
      <c r="KA61" s="245">
        <v>429</v>
      </c>
      <c r="KB61" s="247"/>
      <c r="KC61" s="245"/>
      <c r="KD61" s="248"/>
      <c r="KE61" s="63">
        <v>1</v>
      </c>
      <c r="KF61" s="263">
        <v>1</v>
      </c>
      <c r="KG61" s="263" t="s">
        <v>708</v>
      </c>
      <c r="KH61" s="250">
        <v>146.46</v>
      </c>
      <c r="KI61" s="250">
        <v>73.87</v>
      </c>
      <c r="KJ61" s="250">
        <v>50.88</v>
      </c>
      <c r="KK61" s="251">
        <v>-14.7</v>
      </c>
      <c r="KL61" s="250">
        <v>-11.15</v>
      </c>
      <c r="KM61" s="250">
        <v>65.680000000000007</v>
      </c>
      <c r="KN61" s="250">
        <v>31</v>
      </c>
      <c r="KO61" s="250">
        <v>4.2</v>
      </c>
      <c r="KP61" s="250"/>
      <c r="KQ61" s="250">
        <v>1</v>
      </c>
      <c r="KR61" s="92"/>
      <c r="KS61" s="93">
        <v>0.35584415584415585</v>
      </c>
      <c r="KT61" s="264"/>
      <c r="KU61" s="265"/>
      <c r="KV61" s="264"/>
      <c r="KW61" s="265"/>
      <c r="KX61" s="265"/>
      <c r="KY61" s="265"/>
      <c r="KZ61" s="265"/>
      <c r="LA61" s="265"/>
      <c r="LB61" s="265"/>
      <c r="LC61" s="265"/>
      <c r="LD61" s="265"/>
      <c r="LE61" s="265"/>
      <c r="LF61" s="118">
        <v>42579</v>
      </c>
      <c r="LG61" s="454">
        <v>1</v>
      </c>
      <c r="LH61" s="454"/>
      <c r="LI61" s="455"/>
      <c r="LJ61" s="455"/>
      <c r="LK61" s="455"/>
      <c r="LL61" s="455"/>
      <c r="LM61" s="455"/>
      <c r="LN61" s="455"/>
      <c r="LO61" s="455"/>
      <c r="LP61" s="455"/>
      <c r="LQ61" s="455"/>
      <c r="LR61" s="455"/>
      <c r="LS61" s="455"/>
      <c r="LT61" s="455"/>
      <c r="LU61" s="500"/>
      <c r="LV61" s="500"/>
      <c r="LW61" s="500"/>
      <c r="LX61" s="500"/>
      <c r="LY61" s="500">
        <v>-12</v>
      </c>
      <c r="LZ61" s="500">
        <v>1</v>
      </c>
      <c r="MA61" s="690">
        <v>55.380778999999997</v>
      </c>
      <c r="MB61" s="454"/>
      <c r="MD61" s="253">
        <v>25</v>
      </c>
      <c r="ME61" s="274"/>
      <c r="MF61" s="581">
        <v>61</v>
      </c>
      <c r="MG61" s="135">
        <v>42303</v>
      </c>
      <c r="MJ61" s="586"/>
      <c r="MR61" s="135">
        <v>42351</v>
      </c>
      <c r="MS61" s="238">
        <v>5.3</v>
      </c>
      <c r="MT61" s="238">
        <v>12</v>
      </c>
      <c r="MU61" s="133">
        <v>1</v>
      </c>
      <c r="MV61" s="133">
        <v>0</v>
      </c>
      <c r="MW61" s="133">
        <v>0</v>
      </c>
      <c r="MX61" s="133">
        <v>1</v>
      </c>
      <c r="MY61" s="133">
        <v>0</v>
      </c>
      <c r="MZ61" s="238">
        <v>1</v>
      </c>
      <c r="NA61" s="238">
        <v>10120</v>
      </c>
      <c r="NB61" s="133">
        <v>25</v>
      </c>
      <c r="NC61" s="238">
        <v>9</v>
      </c>
      <c r="NE61" s="876" t="s">
        <v>64</v>
      </c>
      <c r="NF61" s="877" t="s">
        <v>64</v>
      </c>
      <c r="NG61" s="877" t="s">
        <v>64</v>
      </c>
      <c r="NH61" s="877" t="s">
        <v>64</v>
      </c>
      <c r="NI61" s="877" t="s">
        <v>64</v>
      </c>
      <c r="NJ61" s="877" t="s">
        <v>64</v>
      </c>
      <c r="NK61" s="877" t="s">
        <v>64</v>
      </c>
      <c r="NL61" s="877" t="s">
        <v>64</v>
      </c>
      <c r="NM61" s="877" t="s">
        <v>64</v>
      </c>
      <c r="NN61" s="877" t="s">
        <v>64</v>
      </c>
      <c r="NO61" s="877" t="s">
        <v>64</v>
      </c>
      <c r="NP61" s="877" t="s">
        <v>64</v>
      </c>
      <c r="NQ61" s="877" t="s">
        <v>64</v>
      </c>
      <c r="NR61" s="877" t="s">
        <v>64</v>
      </c>
      <c r="NS61" s="877" t="s">
        <v>64</v>
      </c>
      <c r="NT61" s="877" t="s">
        <v>64</v>
      </c>
      <c r="NU61" s="877" t="s">
        <v>64</v>
      </c>
      <c r="NV61" s="877" t="s">
        <v>64</v>
      </c>
      <c r="NW61" s="877" t="s">
        <v>64</v>
      </c>
      <c r="NX61" s="877" t="s">
        <v>64</v>
      </c>
      <c r="NY61" s="877" t="s">
        <v>64</v>
      </c>
      <c r="NZ61" s="877" t="s">
        <v>64</v>
      </c>
      <c r="OA61" s="877" t="s">
        <v>64</v>
      </c>
      <c r="OB61" s="877" t="s">
        <v>64</v>
      </c>
      <c r="OC61" s="877" t="s">
        <v>64</v>
      </c>
      <c r="OD61" s="877" t="s">
        <v>64</v>
      </c>
      <c r="OE61" s="877" t="s">
        <v>64</v>
      </c>
      <c r="OF61" s="877" t="s">
        <v>64</v>
      </c>
      <c r="OG61" s="877" t="s">
        <v>64</v>
      </c>
      <c r="OH61" s="877" t="s">
        <v>64</v>
      </c>
      <c r="OI61" s="877" t="s">
        <v>64</v>
      </c>
      <c r="OJ61" s="877" t="s">
        <v>64</v>
      </c>
      <c r="OK61" s="877" t="s">
        <v>64</v>
      </c>
      <c r="OL61" s="877" t="s">
        <v>64</v>
      </c>
      <c r="OM61" s="877" t="s">
        <v>64</v>
      </c>
    </row>
    <row r="62" spans="1:403" s="221" customFormat="1" x14ac:dyDescent="0.25">
      <c r="A62" s="902">
        <v>61</v>
      </c>
      <c r="B62" s="274">
        <v>0</v>
      </c>
      <c r="C62" s="221">
        <v>1</v>
      </c>
      <c r="D62" s="206">
        <v>2</v>
      </c>
      <c r="E62" s="267">
        <v>62</v>
      </c>
      <c r="F62" s="896">
        <v>62</v>
      </c>
      <c r="G62" s="61">
        <v>62</v>
      </c>
      <c r="H62" s="898"/>
      <c r="I62" s="167" t="s">
        <v>680</v>
      </c>
      <c r="J62" s="167" t="s">
        <v>709</v>
      </c>
      <c r="K62" s="284">
        <v>17323</v>
      </c>
      <c r="L62" s="256">
        <v>68</v>
      </c>
      <c r="M62" s="342">
        <v>60</v>
      </c>
      <c r="N62" s="342">
        <v>158</v>
      </c>
      <c r="O62" s="342">
        <v>24.034609838166958</v>
      </c>
      <c r="P62" s="210">
        <v>1.6073371890346106</v>
      </c>
      <c r="Q62" s="208">
        <v>0</v>
      </c>
      <c r="R62" s="61">
        <v>125</v>
      </c>
      <c r="S62" s="61">
        <v>75</v>
      </c>
      <c r="T62" s="61">
        <v>1</v>
      </c>
      <c r="U62" s="62">
        <v>2</v>
      </c>
      <c r="V62" s="325">
        <v>0</v>
      </c>
      <c r="W62" s="325"/>
      <c r="X62" s="325">
        <v>1</v>
      </c>
      <c r="Y62" s="335">
        <v>1</v>
      </c>
      <c r="Z62" s="325">
        <v>0</v>
      </c>
      <c r="AA62" s="325">
        <v>1</v>
      </c>
      <c r="AB62" s="329">
        <v>1</v>
      </c>
      <c r="AC62" s="328">
        <v>0</v>
      </c>
      <c r="AD62" s="61"/>
      <c r="AE62" s="61"/>
      <c r="AF62" s="61"/>
      <c r="AG62" s="592">
        <v>83</v>
      </c>
      <c r="AH62" s="602">
        <v>1.52</v>
      </c>
      <c r="AI62" s="603">
        <v>34</v>
      </c>
      <c r="AJ62" s="603">
        <v>0</v>
      </c>
      <c r="AK62" s="602">
        <v>13</v>
      </c>
      <c r="AL62" s="603">
        <v>39</v>
      </c>
      <c r="AM62" s="603"/>
      <c r="AN62" s="605">
        <v>10500</v>
      </c>
      <c r="AO62" s="214">
        <v>9.259130536145614</v>
      </c>
      <c r="AP62" s="212">
        <v>163</v>
      </c>
      <c r="AQ62" s="212">
        <v>75</v>
      </c>
      <c r="AR62" s="212">
        <v>64</v>
      </c>
      <c r="AS62" s="212">
        <v>119</v>
      </c>
      <c r="AT62" s="215">
        <v>2.08</v>
      </c>
      <c r="AU62" s="212">
        <v>192</v>
      </c>
      <c r="AV62" s="556">
        <v>42381</v>
      </c>
      <c r="AW62" s="557">
        <v>42345</v>
      </c>
      <c r="AX62" s="211">
        <v>1.52</v>
      </c>
      <c r="AY62" s="211">
        <v>59</v>
      </c>
      <c r="AZ62" s="211"/>
      <c r="BA62" s="602">
        <v>137</v>
      </c>
      <c r="BB62" s="558">
        <v>42381</v>
      </c>
      <c r="BC62" s="65">
        <v>25.18</v>
      </c>
      <c r="BD62" s="217">
        <v>799</v>
      </c>
      <c r="BE62" s="66">
        <v>25.18</v>
      </c>
      <c r="BF62" s="218">
        <v>124.69139169768179</v>
      </c>
      <c r="BG62" s="66">
        <v>108.1</v>
      </c>
      <c r="BH62" s="68">
        <v>1.4010557257718439</v>
      </c>
      <c r="BI62" s="219">
        <v>1.4010557257718439</v>
      </c>
      <c r="BJ62" s="219">
        <v>2.0958364721855127</v>
      </c>
      <c r="BK62" s="219">
        <v>2.0338256939533101</v>
      </c>
      <c r="BL62" s="66">
        <v>2.61</v>
      </c>
      <c r="BM62" s="66">
        <v>1.24</v>
      </c>
      <c r="BN62" s="66">
        <v>67</v>
      </c>
      <c r="BO62" s="66">
        <v>1.1100000000000001</v>
      </c>
      <c r="BP62" s="571">
        <v>4233</v>
      </c>
      <c r="BQ62" s="66">
        <v>58</v>
      </c>
      <c r="BR62" s="66">
        <v>80</v>
      </c>
      <c r="BS62" s="66">
        <v>32</v>
      </c>
      <c r="BT62" s="66">
        <v>10</v>
      </c>
      <c r="BU62" s="69">
        <v>42319</v>
      </c>
      <c r="BV62" s="61" t="s">
        <v>710</v>
      </c>
      <c r="BW62" s="61">
        <v>0</v>
      </c>
      <c r="BX62" s="61">
        <v>1</v>
      </c>
      <c r="BY62" s="61" t="s">
        <v>711</v>
      </c>
      <c r="BZ62" s="61">
        <v>0</v>
      </c>
      <c r="CA62" s="61"/>
      <c r="CB62" s="61" t="s">
        <v>381</v>
      </c>
      <c r="CC62" s="61"/>
      <c r="CD62" s="208">
        <v>1</v>
      </c>
      <c r="CE62" s="220">
        <v>0</v>
      </c>
      <c r="CF62" s="220">
        <v>0</v>
      </c>
      <c r="CG62" s="220">
        <v>0</v>
      </c>
      <c r="CH62" s="220">
        <v>0</v>
      </c>
      <c r="CI62" s="220">
        <v>0</v>
      </c>
      <c r="CJ62" s="220">
        <v>0</v>
      </c>
      <c r="CK62" s="114">
        <v>1</v>
      </c>
      <c r="CL62" s="114">
        <v>0</v>
      </c>
      <c r="CM62" s="114">
        <v>1</v>
      </c>
      <c r="CN62" s="114">
        <v>1</v>
      </c>
      <c r="CO62" s="114">
        <v>0</v>
      </c>
      <c r="CP62" s="114">
        <v>0</v>
      </c>
      <c r="CQ62" s="326">
        <v>0</v>
      </c>
      <c r="CR62" s="326">
        <v>1</v>
      </c>
      <c r="CS62" s="326">
        <v>0</v>
      </c>
      <c r="CT62" s="326">
        <v>0</v>
      </c>
      <c r="CU62" s="326">
        <v>1</v>
      </c>
      <c r="CV62" s="326">
        <v>0</v>
      </c>
      <c r="CW62" s="299"/>
      <c r="CX62" s="299"/>
      <c r="CY62" s="299"/>
      <c r="CZ62" s="299"/>
      <c r="DF62" s="61">
        <v>1</v>
      </c>
      <c r="DG62" s="90">
        <v>1</v>
      </c>
      <c r="DH62" s="69">
        <v>41884</v>
      </c>
      <c r="DI62" s="61">
        <v>1</v>
      </c>
      <c r="DJ62" s="61" t="s">
        <v>712</v>
      </c>
      <c r="DK62" s="90">
        <v>1</v>
      </c>
      <c r="DL62" s="90">
        <v>0</v>
      </c>
      <c r="DM62" s="90"/>
      <c r="DN62" s="61"/>
      <c r="DO62" s="254">
        <v>1</v>
      </c>
      <c r="DP62" s="208">
        <v>0</v>
      </c>
      <c r="DQ62" s="208">
        <v>1</v>
      </c>
      <c r="DR62" s="208">
        <v>0</v>
      </c>
      <c r="DS62" s="208">
        <v>1</v>
      </c>
      <c r="DT62" s="212">
        <v>1</v>
      </c>
      <c r="DU62" s="208">
        <v>1</v>
      </c>
      <c r="DV62" s="208">
        <v>0</v>
      </c>
      <c r="DW62" s="208">
        <v>0</v>
      </c>
      <c r="DX62" s="208">
        <v>1</v>
      </c>
      <c r="DY62" s="208">
        <v>0</v>
      </c>
      <c r="DZ62" s="206">
        <v>0</v>
      </c>
      <c r="EC62" s="223">
        <v>1</v>
      </c>
      <c r="ED62" s="223">
        <v>2</v>
      </c>
      <c r="EE62" s="223">
        <v>34</v>
      </c>
      <c r="EF62" s="223"/>
      <c r="EH62" s="69">
        <v>42381</v>
      </c>
      <c r="EI62" s="133">
        <v>1.72</v>
      </c>
      <c r="EJ62" s="225">
        <v>88</v>
      </c>
      <c r="EK62" s="225">
        <v>71</v>
      </c>
      <c r="EL62" s="225">
        <v>99</v>
      </c>
      <c r="EM62" s="225" t="s">
        <v>381</v>
      </c>
      <c r="EN62" s="225">
        <v>49</v>
      </c>
      <c r="EO62" s="133" t="s">
        <v>482</v>
      </c>
      <c r="EP62" s="267">
        <v>62</v>
      </c>
      <c r="EQ62" s="135">
        <v>42705</v>
      </c>
      <c r="ER62" s="136" t="s">
        <v>383</v>
      </c>
      <c r="ES62" s="61"/>
      <c r="ET62" s="61"/>
      <c r="EU62" s="61">
        <v>79</v>
      </c>
      <c r="EV62" s="61">
        <v>1</v>
      </c>
      <c r="EW62" s="61"/>
      <c r="EX62" s="61">
        <v>11</v>
      </c>
      <c r="EY62" s="61">
        <v>10</v>
      </c>
      <c r="EZ62" s="61">
        <v>41</v>
      </c>
      <c r="FA62" s="61">
        <v>21</v>
      </c>
      <c r="FB62" s="61">
        <v>15</v>
      </c>
      <c r="FC62" s="61">
        <v>19</v>
      </c>
      <c r="FD62" s="61">
        <v>45</v>
      </c>
      <c r="FE62" s="61">
        <v>20</v>
      </c>
      <c r="FF62" s="61">
        <v>27</v>
      </c>
      <c r="FG62" s="61">
        <v>60</v>
      </c>
      <c r="FH62" s="61">
        <v>290</v>
      </c>
      <c r="FI62" s="91">
        <v>66.666666666666671</v>
      </c>
      <c r="FJ62" s="91">
        <v>250</v>
      </c>
      <c r="FK62" s="227">
        <v>65.099999999999994</v>
      </c>
      <c r="FL62" s="227">
        <v>40.501769289056249</v>
      </c>
      <c r="FM62" s="228">
        <v>81.150000000000006</v>
      </c>
      <c r="FN62" s="228">
        <v>31.6</v>
      </c>
      <c r="FO62" s="228">
        <v>50.487228537740634</v>
      </c>
      <c r="FP62" s="228">
        <v>19.659845000525003</v>
      </c>
      <c r="FQ62" s="228">
        <v>61.059765865680838</v>
      </c>
      <c r="FR62" s="228"/>
      <c r="FS62" s="193">
        <v>0</v>
      </c>
      <c r="FT62" s="230">
        <v>91.166666666666671</v>
      </c>
      <c r="FU62" s="230"/>
      <c r="FV62" s="230">
        <v>100</v>
      </c>
      <c r="FW62" s="229">
        <v>6.2666666666666657</v>
      </c>
      <c r="FX62" s="229">
        <v>7.6333333333333329</v>
      </c>
      <c r="FY62" s="229">
        <v>14.547872340425535</v>
      </c>
      <c r="FZ62" s="229"/>
      <c r="GA62" s="133">
        <v>82.7</v>
      </c>
      <c r="GB62" s="129">
        <v>15.133333333333333</v>
      </c>
      <c r="GC62" s="238" t="s">
        <v>713</v>
      </c>
      <c r="GD62" s="238" t="s">
        <v>714</v>
      </c>
      <c r="GE62" s="238" t="s">
        <v>715</v>
      </c>
      <c r="GF62" s="238" t="s">
        <v>716</v>
      </c>
      <c r="GG62" s="238" t="s">
        <v>717</v>
      </c>
      <c r="GH62" s="133">
        <v>0</v>
      </c>
      <c r="GI62" s="133">
        <v>1</v>
      </c>
      <c r="GJ62" s="133">
        <v>1</v>
      </c>
      <c r="GK62" s="133">
        <v>0</v>
      </c>
      <c r="GL62" s="231">
        <v>26.666666666666668</v>
      </c>
      <c r="GM62" s="133">
        <v>0</v>
      </c>
      <c r="GN62" s="133">
        <v>0</v>
      </c>
      <c r="GO62" s="133">
        <v>0</v>
      </c>
      <c r="GP62" s="133">
        <v>0</v>
      </c>
      <c r="GQ62" s="61">
        <v>73.25</v>
      </c>
      <c r="GR62" s="106">
        <v>45.572267287609378</v>
      </c>
      <c r="GS62" s="111">
        <v>0.34759358288770054</v>
      </c>
      <c r="GT62" s="61">
        <v>1</v>
      </c>
      <c r="GU62" s="111">
        <v>0.4642857142857143</v>
      </c>
      <c r="GV62" s="62">
        <v>0</v>
      </c>
      <c r="GW62" s="106">
        <v>10.1</v>
      </c>
      <c r="GX62" s="61">
        <v>0</v>
      </c>
      <c r="GY62" s="106">
        <v>20</v>
      </c>
      <c r="GZ62" s="61">
        <v>0</v>
      </c>
      <c r="HA62" s="745">
        <v>36.666666666666671</v>
      </c>
      <c r="HB62" s="133">
        <v>15</v>
      </c>
      <c r="HC62" s="133">
        <v>0.57999999999999996</v>
      </c>
      <c r="HD62" s="144">
        <v>1</v>
      </c>
      <c r="HE62" s="236">
        <v>75</v>
      </c>
      <c r="HF62" s="236">
        <v>79</v>
      </c>
      <c r="HG62" s="270">
        <v>49.149612501312504</v>
      </c>
      <c r="HH62" s="273">
        <v>84.782186999999993</v>
      </c>
      <c r="HI62" s="270">
        <v>52.746982760301442</v>
      </c>
      <c r="HJ62" s="273">
        <v>36.556505000000001</v>
      </c>
      <c r="HK62" s="270">
        <v>22.743519685472066</v>
      </c>
      <c r="HL62" s="273">
        <v>48.225681999999999</v>
      </c>
      <c r="HM62" s="270">
        <v>30.003463074829384</v>
      </c>
      <c r="HN62" s="236">
        <v>56.881856999999997</v>
      </c>
      <c r="HO62" s="270">
        <v>3.4722490000000001</v>
      </c>
      <c r="HP62" s="270">
        <v>2.020867</v>
      </c>
      <c r="HQ62" s="273">
        <v>101.762074</v>
      </c>
      <c r="HR62" s="270">
        <v>63.310968410504913</v>
      </c>
      <c r="HS62" s="273">
        <v>38.273111</v>
      </c>
      <c r="HT62" s="270">
        <v>23.811500947717988</v>
      </c>
      <c r="HU62" s="273">
        <v>63.488964000000003</v>
      </c>
      <c r="HV62" s="270">
        <v>39.499468084933923</v>
      </c>
      <c r="HW62" s="273">
        <v>62.389612</v>
      </c>
      <c r="HX62" s="144">
        <v>0</v>
      </c>
      <c r="HY62" s="237">
        <v>0.93179950642226306</v>
      </c>
      <c r="HZ62" s="238">
        <v>24.9</v>
      </c>
      <c r="IA62" s="237">
        <v>5.6</v>
      </c>
      <c r="IB62" s="237">
        <v>27.9</v>
      </c>
      <c r="IC62" s="237">
        <v>6</v>
      </c>
      <c r="ID62" s="237">
        <v>22.5</v>
      </c>
      <c r="IE62" s="237">
        <v>5.5</v>
      </c>
      <c r="IF62" s="237">
        <v>103.87568571428569</v>
      </c>
      <c r="IG62" s="237">
        <v>64.625945584370442</v>
      </c>
      <c r="IH62" s="133"/>
      <c r="II62" s="161">
        <v>0.42</v>
      </c>
      <c r="IJ62" s="161">
        <v>1221</v>
      </c>
      <c r="IK62" s="161">
        <v>1137</v>
      </c>
      <c r="IL62" s="161">
        <v>1200</v>
      </c>
      <c r="IM62" s="161">
        <v>1093</v>
      </c>
      <c r="IN62" s="161">
        <v>1183</v>
      </c>
      <c r="IO62" s="161">
        <v>1172</v>
      </c>
      <c r="IP62" s="161"/>
      <c r="IQ62" s="106">
        <v>1167.6666666666667</v>
      </c>
      <c r="IR62" s="161">
        <v>1908</v>
      </c>
      <c r="IS62" s="161">
        <v>382</v>
      </c>
      <c r="IT62" s="161">
        <v>387</v>
      </c>
      <c r="IU62" s="161">
        <v>395</v>
      </c>
      <c r="IV62" s="161">
        <v>339</v>
      </c>
      <c r="IW62" s="161">
        <v>374</v>
      </c>
      <c r="IX62" s="161">
        <v>403</v>
      </c>
      <c r="IY62" s="161"/>
      <c r="IZ62" s="106">
        <v>380</v>
      </c>
      <c r="JA62" s="61">
        <v>264</v>
      </c>
      <c r="JB62" s="240">
        <v>31.546302631332196</v>
      </c>
      <c r="JC62" s="241">
        <v>0</v>
      </c>
      <c r="JD62" s="90">
        <v>1</v>
      </c>
      <c r="JE62" s="261">
        <v>0</v>
      </c>
      <c r="JF62" s="261">
        <v>0</v>
      </c>
      <c r="JG62" s="261"/>
      <c r="JH62" s="90">
        <v>0</v>
      </c>
      <c r="JI62" s="90">
        <v>0</v>
      </c>
      <c r="JJ62" s="90">
        <v>0</v>
      </c>
      <c r="JK62" s="90"/>
      <c r="JL62" s="61"/>
      <c r="JM62" s="283"/>
      <c r="JN62" s="198">
        <v>62</v>
      </c>
      <c r="JO62" s="244">
        <v>42381</v>
      </c>
      <c r="JP62" s="69">
        <v>43011</v>
      </c>
      <c r="JQ62" s="201">
        <v>1</v>
      </c>
      <c r="JR62" s="69">
        <v>43011</v>
      </c>
      <c r="JS62" s="31">
        <v>20</v>
      </c>
      <c r="JT62" s="243">
        <v>0</v>
      </c>
      <c r="JU62" s="69">
        <v>43011</v>
      </c>
      <c r="JV62" s="245">
        <v>20</v>
      </c>
      <c r="JW62" s="243">
        <v>1</v>
      </c>
      <c r="JX62" s="246">
        <v>43011</v>
      </c>
      <c r="JY62" s="245">
        <v>20</v>
      </c>
      <c r="JZ62" s="245">
        <v>20</v>
      </c>
      <c r="KA62" s="245">
        <v>630</v>
      </c>
      <c r="KB62" s="247"/>
      <c r="KC62" s="245"/>
      <c r="KD62" s="248"/>
      <c r="KE62" s="63">
        <v>1</v>
      </c>
      <c r="KF62" s="249">
        <v>1</v>
      </c>
      <c r="KG62" s="249" t="s">
        <v>421</v>
      </c>
      <c r="KH62" s="272">
        <v>74.989999999999995</v>
      </c>
      <c r="KI62" s="272">
        <v>36.076666666666668</v>
      </c>
      <c r="KJ62" s="272">
        <v>52.199999999999996</v>
      </c>
      <c r="KK62" s="272">
        <v>-16.47666666666667</v>
      </c>
      <c r="KL62" s="272">
        <v>-13.013333333333334</v>
      </c>
      <c r="KM62" s="272">
        <v>71.239999999999995</v>
      </c>
      <c r="KN62" s="272">
        <v>35.833333333333336</v>
      </c>
      <c r="KO62" s="272">
        <v>3.8333333333333335</v>
      </c>
      <c r="KP62" s="250"/>
      <c r="KQ62" s="250">
        <v>0</v>
      </c>
      <c r="KR62" s="92"/>
      <c r="KS62" s="93">
        <v>0.34759358288770054</v>
      </c>
      <c r="KT62" s="264"/>
      <c r="KU62" s="265"/>
      <c r="KV62" s="264"/>
      <c r="KW62" s="265"/>
      <c r="KX62" s="265"/>
      <c r="KY62" s="265"/>
      <c r="KZ62" s="265"/>
      <c r="LA62" s="265"/>
      <c r="LB62" s="265"/>
      <c r="LC62" s="265"/>
      <c r="LD62" s="265"/>
      <c r="LE62" s="265"/>
      <c r="LF62" s="118">
        <v>42381</v>
      </c>
      <c r="LG62" s="454">
        <v>1</v>
      </c>
      <c r="LH62" s="454"/>
      <c r="LI62" s="455"/>
      <c r="LJ62" s="455"/>
      <c r="LK62" s="455"/>
      <c r="LL62" s="455"/>
      <c r="LM62" s="455"/>
      <c r="LN62" s="455"/>
      <c r="LO62" s="455"/>
      <c r="LP62" s="455"/>
      <c r="LQ62" s="455"/>
      <c r="LR62" s="455"/>
      <c r="LS62" s="455"/>
      <c r="LT62" s="455"/>
      <c r="LU62" s="500">
        <v>40.516666666666673</v>
      </c>
      <c r="LV62" s="693">
        <v>-24</v>
      </c>
      <c r="LW62" s="500">
        <v>-16.3</v>
      </c>
      <c r="LX62" s="500">
        <v>2</v>
      </c>
      <c r="LY62" s="500">
        <v>-17.3</v>
      </c>
      <c r="LZ62" s="500">
        <v>2</v>
      </c>
      <c r="MA62" s="690">
        <v>62.389612</v>
      </c>
      <c r="MB62" s="455"/>
      <c r="MD62" s="253"/>
      <c r="ME62" s="274"/>
      <c r="MF62" s="581">
        <v>62</v>
      </c>
      <c r="MG62" s="135">
        <v>42345</v>
      </c>
      <c r="MJ62" s="584">
        <v>57.843400000000003</v>
      </c>
      <c r="MR62" s="135"/>
      <c r="MS62" s="585"/>
      <c r="MT62" s="585"/>
      <c r="MU62" s="133">
        <v>0</v>
      </c>
      <c r="MV62" s="585"/>
      <c r="MW62" s="585"/>
      <c r="MX62" s="585"/>
      <c r="MY62" s="585"/>
      <c r="MZ62" s="585"/>
      <c r="NA62" s="238">
        <v>10500</v>
      </c>
      <c r="NB62" s="585"/>
      <c r="NC62" s="238">
        <v>7</v>
      </c>
      <c r="NE62" s="876">
        <v>62</v>
      </c>
      <c r="NF62" s="877" t="s">
        <v>64</v>
      </c>
      <c r="NG62" s="877" t="s">
        <v>64</v>
      </c>
      <c r="NH62" s="877" t="s">
        <v>64</v>
      </c>
      <c r="NI62" s="877" t="s">
        <v>64</v>
      </c>
      <c r="NJ62" s="877" t="s">
        <v>64</v>
      </c>
      <c r="NK62" s="877" t="s">
        <v>64</v>
      </c>
      <c r="NL62" s="877" t="s">
        <v>64</v>
      </c>
      <c r="NM62" s="877" t="s">
        <v>64</v>
      </c>
      <c r="NN62" s="877" t="s">
        <v>64</v>
      </c>
      <c r="NO62" s="877" t="s">
        <v>64</v>
      </c>
      <c r="NP62" s="877" t="s">
        <v>64</v>
      </c>
      <c r="NQ62" s="877" t="s">
        <v>64</v>
      </c>
      <c r="NR62" s="877" t="s">
        <v>64</v>
      </c>
      <c r="NS62" s="877" t="s">
        <v>64</v>
      </c>
      <c r="NT62" s="877" t="s">
        <v>64</v>
      </c>
      <c r="NU62" s="877" t="s">
        <v>64</v>
      </c>
      <c r="NV62" s="877" t="s">
        <v>64</v>
      </c>
      <c r="NW62" s="877" t="s">
        <v>64</v>
      </c>
      <c r="NX62" s="877" t="s">
        <v>64</v>
      </c>
      <c r="NY62" s="877" t="s">
        <v>64</v>
      </c>
      <c r="NZ62" s="877" t="s">
        <v>64</v>
      </c>
      <c r="OA62" s="877" t="s">
        <v>64</v>
      </c>
      <c r="OB62" s="877" t="s">
        <v>64</v>
      </c>
      <c r="OC62" s="877" t="s">
        <v>64</v>
      </c>
      <c r="OD62" s="877" t="s">
        <v>64</v>
      </c>
      <c r="OE62" s="877" t="s">
        <v>64</v>
      </c>
      <c r="OF62" s="877" t="s">
        <v>64</v>
      </c>
      <c r="OG62" s="877" t="s">
        <v>64</v>
      </c>
      <c r="OH62" s="877" t="s">
        <v>64</v>
      </c>
      <c r="OI62" s="877" t="s">
        <v>64</v>
      </c>
      <c r="OJ62" s="877" t="s">
        <v>64</v>
      </c>
      <c r="OK62" s="877" t="s">
        <v>64</v>
      </c>
      <c r="OL62" s="877" t="s">
        <v>64</v>
      </c>
      <c r="OM62" s="877" t="s">
        <v>64</v>
      </c>
    </row>
    <row r="63" spans="1:403" s="221" customFormat="1" x14ac:dyDescent="0.25">
      <c r="A63" s="455">
        <v>62</v>
      </c>
      <c r="B63" s="221">
        <v>0</v>
      </c>
      <c r="C63" s="221">
        <v>0</v>
      </c>
      <c r="D63" s="206">
        <v>2</v>
      </c>
      <c r="E63" s="274">
        <v>63</v>
      </c>
      <c r="F63" s="895">
        <v>63</v>
      </c>
      <c r="G63" s="61">
        <v>63</v>
      </c>
      <c r="H63" s="898"/>
      <c r="I63" s="167" t="s">
        <v>398</v>
      </c>
      <c r="J63" s="641" t="s">
        <v>718</v>
      </c>
      <c r="K63" s="69">
        <v>9794</v>
      </c>
      <c r="L63" s="256">
        <v>88</v>
      </c>
      <c r="M63" s="342">
        <v>57.5</v>
      </c>
      <c r="N63" s="342">
        <v>147</v>
      </c>
      <c r="O63" s="342">
        <v>26.609283169049935</v>
      </c>
      <c r="P63" s="210">
        <v>1.4980635092865089</v>
      </c>
      <c r="Q63" s="208">
        <v>1</v>
      </c>
      <c r="R63" s="61">
        <v>170</v>
      </c>
      <c r="S63" s="61">
        <v>80</v>
      </c>
      <c r="T63" s="61">
        <v>0</v>
      </c>
      <c r="U63" s="62">
        <v>2</v>
      </c>
      <c r="V63" s="325">
        <v>1</v>
      </c>
      <c r="W63" s="325">
        <v>2</v>
      </c>
      <c r="X63" s="325">
        <v>1</v>
      </c>
      <c r="Y63" s="115">
        <v>0</v>
      </c>
      <c r="Z63" s="325">
        <v>1</v>
      </c>
      <c r="AA63" s="325">
        <v>1</v>
      </c>
      <c r="AB63" s="329">
        <v>0</v>
      </c>
      <c r="AC63" s="328">
        <v>0</v>
      </c>
      <c r="AD63" s="61"/>
      <c r="AE63" s="61"/>
      <c r="AF63" s="61"/>
      <c r="AG63" s="592">
        <v>352</v>
      </c>
      <c r="AH63" s="602">
        <v>4.7300000000000004</v>
      </c>
      <c r="AI63" s="603">
        <v>9</v>
      </c>
      <c r="AJ63" s="603">
        <v>0</v>
      </c>
      <c r="AK63" s="602">
        <v>11.4</v>
      </c>
      <c r="AL63" s="603">
        <v>35</v>
      </c>
      <c r="AM63" s="603"/>
      <c r="AN63" s="605">
        <v>30542</v>
      </c>
      <c r="AO63" s="214">
        <v>10.326858064513127</v>
      </c>
      <c r="AP63" s="212">
        <v>245</v>
      </c>
      <c r="AQ63" s="212">
        <v>157</v>
      </c>
      <c r="AR63" s="212">
        <v>61</v>
      </c>
      <c r="AS63" s="212">
        <v>133</v>
      </c>
      <c r="AT63" s="215">
        <v>1.62</v>
      </c>
      <c r="AU63" s="212">
        <v>12</v>
      </c>
      <c r="AV63" s="556">
        <v>42150</v>
      </c>
      <c r="AW63" s="557">
        <v>42150</v>
      </c>
      <c r="AX63" s="211">
        <v>4.7300000000000004</v>
      </c>
      <c r="AY63" s="211">
        <v>222</v>
      </c>
      <c r="AZ63" s="211"/>
      <c r="BA63" s="602">
        <v>135</v>
      </c>
      <c r="BB63" s="558">
        <v>42158</v>
      </c>
      <c r="BC63" s="65">
        <v>59.83</v>
      </c>
      <c r="BD63" s="217">
        <v>821</v>
      </c>
      <c r="BE63" s="66">
        <v>59.83</v>
      </c>
      <c r="BF63" s="218">
        <v>572.51932694861023</v>
      </c>
      <c r="BG63" s="66">
        <v>374.5</v>
      </c>
      <c r="BH63" s="68">
        <v>1.7769190028420465</v>
      </c>
      <c r="BI63" s="219">
        <v>1.7769190028420465</v>
      </c>
      <c r="BJ63" s="219">
        <v>2.7577901520520265</v>
      </c>
      <c r="BK63" s="219">
        <v>2.5734518220354854</v>
      </c>
      <c r="BL63" s="66">
        <v>2.63</v>
      </c>
      <c r="BM63" s="66">
        <v>6.09</v>
      </c>
      <c r="BN63" s="66">
        <v>33</v>
      </c>
      <c r="BO63" s="66">
        <v>2.2000000000000002</v>
      </c>
      <c r="BP63" s="571">
        <v>28930</v>
      </c>
      <c r="BQ63" s="66">
        <v>283</v>
      </c>
      <c r="BR63" s="66">
        <v>66</v>
      </c>
      <c r="BS63" s="66">
        <v>364</v>
      </c>
      <c r="BT63" s="66">
        <v>21</v>
      </c>
      <c r="BU63" s="69">
        <v>42143</v>
      </c>
      <c r="BV63" s="61" t="s">
        <v>23</v>
      </c>
      <c r="BW63" s="61">
        <v>0</v>
      </c>
      <c r="BX63" s="61"/>
      <c r="BY63" s="61"/>
      <c r="BZ63" s="61">
        <v>0</v>
      </c>
      <c r="CA63" s="61"/>
      <c r="CB63" s="61"/>
      <c r="CC63" s="61"/>
      <c r="CD63" s="208">
        <v>0</v>
      </c>
      <c r="CE63" s="220">
        <v>1</v>
      </c>
      <c r="CF63" s="220">
        <v>0</v>
      </c>
      <c r="CG63" s="220">
        <v>0</v>
      </c>
      <c r="CH63" s="220">
        <v>1</v>
      </c>
      <c r="CI63" s="220">
        <v>0</v>
      </c>
      <c r="CJ63" s="220">
        <v>0</v>
      </c>
      <c r="CK63" s="114">
        <v>1</v>
      </c>
      <c r="CL63" s="114">
        <v>0</v>
      </c>
      <c r="CM63" s="114">
        <v>0</v>
      </c>
      <c r="CN63" s="114">
        <v>1</v>
      </c>
      <c r="CO63" s="114">
        <v>0</v>
      </c>
      <c r="CP63" s="114">
        <v>1</v>
      </c>
      <c r="CQ63" s="326">
        <v>1</v>
      </c>
      <c r="CR63" s="326">
        <v>0</v>
      </c>
      <c r="CS63" s="326">
        <v>0</v>
      </c>
      <c r="CT63" s="326">
        <v>1</v>
      </c>
      <c r="CU63" s="326"/>
      <c r="CV63" s="326"/>
      <c r="CW63" s="299"/>
      <c r="CX63" s="299"/>
      <c r="CY63" s="299"/>
      <c r="CZ63" s="299"/>
      <c r="DF63" s="61">
        <v>1</v>
      </c>
      <c r="DG63" s="90">
        <v>1</v>
      </c>
      <c r="DH63" s="61">
        <v>2012</v>
      </c>
      <c r="DI63" s="61" t="s">
        <v>576</v>
      </c>
      <c r="DJ63" s="61"/>
      <c r="DK63" s="90">
        <v>0</v>
      </c>
      <c r="DL63" s="90"/>
      <c r="DM63" s="90"/>
      <c r="DN63" s="61"/>
      <c r="DO63" s="61">
        <v>0</v>
      </c>
      <c r="DP63" s="208">
        <v>1</v>
      </c>
      <c r="DQ63" s="208">
        <v>0</v>
      </c>
      <c r="DR63" s="208">
        <v>1</v>
      </c>
      <c r="DS63" s="208">
        <v>0</v>
      </c>
      <c r="DT63" s="212">
        <v>0</v>
      </c>
      <c r="DU63" s="208">
        <v>0</v>
      </c>
      <c r="DV63" s="208">
        <v>0</v>
      </c>
      <c r="DW63" s="208">
        <v>0</v>
      </c>
      <c r="DX63" s="208">
        <v>1</v>
      </c>
      <c r="DY63" s="208">
        <v>1</v>
      </c>
      <c r="DZ63" s="206">
        <v>1</v>
      </c>
      <c r="EC63" s="223">
        <v>1</v>
      </c>
      <c r="ED63" s="223">
        <v>3</v>
      </c>
      <c r="EE63" s="223">
        <v>9</v>
      </c>
      <c r="EF63" s="223"/>
      <c r="EH63" s="266">
        <v>42150</v>
      </c>
      <c r="EI63" s="133">
        <v>0.99</v>
      </c>
      <c r="EJ63" s="225">
        <v>107</v>
      </c>
      <c r="EK63" s="225">
        <v>75</v>
      </c>
      <c r="EL63" s="225">
        <v>96</v>
      </c>
      <c r="EM63" s="225">
        <v>72</v>
      </c>
      <c r="EN63" s="225">
        <v>55</v>
      </c>
      <c r="EO63" s="133" t="s">
        <v>719</v>
      </c>
      <c r="EP63" s="222">
        <v>63</v>
      </c>
      <c r="EQ63" s="135">
        <v>42150</v>
      </c>
      <c r="ER63" s="136" t="s">
        <v>383</v>
      </c>
      <c r="ES63" s="61">
        <v>170</v>
      </c>
      <c r="ET63" s="61">
        <v>80</v>
      </c>
      <c r="EU63" s="61">
        <v>65</v>
      </c>
      <c r="EV63" s="61">
        <v>0</v>
      </c>
      <c r="EW63" s="61"/>
      <c r="EX63" s="61">
        <v>12</v>
      </c>
      <c r="EY63" s="61">
        <v>8.5</v>
      </c>
      <c r="EZ63" s="61">
        <v>51</v>
      </c>
      <c r="FA63" s="61">
        <v>35</v>
      </c>
      <c r="FB63" s="61">
        <v>16</v>
      </c>
      <c r="FC63" s="61">
        <v>17</v>
      </c>
      <c r="FD63" s="61">
        <v>39</v>
      </c>
      <c r="FE63" s="61">
        <v>18</v>
      </c>
      <c r="FF63" s="61">
        <v>30</v>
      </c>
      <c r="FG63" s="61">
        <v>110</v>
      </c>
      <c r="FH63" s="61">
        <v>350</v>
      </c>
      <c r="FI63" s="91">
        <v>110</v>
      </c>
      <c r="FJ63" s="91">
        <v>350</v>
      </c>
      <c r="FK63" s="227">
        <v>56.75</v>
      </c>
      <c r="FL63" s="227">
        <v>37.882239069442818</v>
      </c>
      <c r="FM63" s="228">
        <v>156.69999999999999</v>
      </c>
      <c r="FN63" s="228">
        <v>77.3</v>
      </c>
      <c r="FO63" s="228">
        <v>104.60170682258483</v>
      </c>
      <c r="FP63" s="228">
        <v>51.599948547452506</v>
      </c>
      <c r="FQ63" s="228">
        <v>50.670070197830256</v>
      </c>
      <c r="FR63" s="228"/>
      <c r="FS63" s="193">
        <v>0</v>
      </c>
      <c r="FT63" s="230">
        <v>87.5</v>
      </c>
      <c r="FU63" s="230">
        <v>61.7</v>
      </c>
      <c r="FV63" s="230">
        <v>130</v>
      </c>
      <c r="FW63" s="229">
        <v>3.2666666666666671</v>
      </c>
      <c r="FX63" s="229">
        <v>5.8999999999999995</v>
      </c>
      <c r="FY63" s="229">
        <v>26.785714285714281</v>
      </c>
      <c r="FZ63" s="229">
        <v>1.4181523500810371</v>
      </c>
      <c r="GA63" s="133">
        <v>55.5</v>
      </c>
      <c r="GB63" s="129">
        <v>18.899999999999999</v>
      </c>
      <c r="GC63" s="238">
        <v>4.8</v>
      </c>
      <c r="GD63" s="238">
        <v>2.5</v>
      </c>
      <c r="GE63" s="238">
        <v>109.8</v>
      </c>
      <c r="GF63" s="238">
        <v>75</v>
      </c>
      <c r="GG63" s="238">
        <v>25.4</v>
      </c>
      <c r="GH63" s="133">
        <v>0</v>
      </c>
      <c r="GI63" s="133">
        <v>1</v>
      </c>
      <c r="GJ63" s="133">
        <v>1</v>
      </c>
      <c r="GK63" s="133">
        <v>0</v>
      </c>
      <c r="GL63" s="231">
        <v>30</v>
      </c>
      <c r="GM63" s="133">
        <v>0</v>
      </c>
      <c r="GN63" s="133">
        <v>0</v>
      </c>
      <c r="GO63" s="133">
        <v>0</v>
      </c>
      <c r="GP63" s="133">
        <v>1</v>
      </c>
      <c r="GQ63" s="61">
        <v>49.8</v>
      </c>
      <c r="GR63" s="106">
        <v>33.242916399264359</v>
      </c>
      <c r="GS63" s="111">
        <v>0.41747572815533984</v>
      </c>
      <c r="GT63" s="61">
        <v>0</v>
      </c>
      <c r="GU63" s="111"/>
      <c r="GV63" s="62"/>
      <c r="GW63" s="106"/>
      <c r="GX63" s="61"/>
      <c r="GY63" s="106">
        <v>12</v>
      </c>
      <c r="GZ63" s="61">
        <v>1</v>
      </c>
      <c r="HA63" s="745">
        <v>35</v>
      </c>
      <c r="HB63" s="133">
        <v>12</v>
      </c>
      <c r="HC63" s="133"/>
      <c r="HD63" s="269">
        <v>0</v>
      </c>
      <c r="HE63" s="236"/>
      <c r="HF63" s="236"/>
      <c r="HG63" s="270"/>
      <c r="HH63" s="273"/>
      <c r="HI63" s="270"/>
      <c r="HJ63" s="273"/>
      <c r="HK63" s="270"/>
      <c r="HL63" s="273"/>
      <c r="HM63" s="270"/>
      <c r="HN63" s="236"/>
      <c r="HO63" s="271"/>
      <c r="HP63" s="271"/>
      <c r="HQ63" s="273"/>
      <c r="HR63" s="270"/>
      <c r="HS63" s="273"/>
      <c r="HT63" s="270"/>
      <c r="HU63" s="273"/>
      <c r="HV63" s="270"/>
      <c r="HW63" s="273"/>
      <c r="HX63" s="144"/>
      <c r="HY63" s="237"/>
      <c r="HZ63" s="238"/>
      <c r="IA63" s="237"/>
      <c r="IB63" s="237"/>
      <c r="IC63" s="237"/>
      <c r="ID63" s="237"/>
      <c r="IE63" s="237"/>
      <c r="IF63" s="237"/>
      <c r="IG63" s="237"/>
      <c r="IH63" s="103"/>
      <c r="II63" s="161"/>
      <c r="IJ63" s="161"/>
      <c r="IK63" s="161"/>
      <c r="IL63" s="161"/>
      <c r="IM63" s="161"/>
      <c r="IN63" s="161"/>
      <c r="IO63" s="161"/>
      <c r="IP63" s="161"/>
      <c r="IQ63" s="106"/>
      <c r="IR63" s="161"/>
      <c r="IS63" s="161"/>
      <c r="IT63" s="161"/>
      <c r="IU63" s="161"/>
      <c r="IV63" s="161"/>
      <c r="IW63" s="161"/>
      <c r="IX63" s="161"/>
      <c r="IY63" s="161"/>
      <c r="IZ63" s="106"/>
      <c r="JA63" s="61"/>
      <c r="JB63" s="240"/>
      <c r="JC63" s="241"/>
      <c r="JD63" s="90">
        <v>0</v>
      </c>
      <c r="JE63" s="70"/>
      <c r="JF63" s="70"/>
      <c r="JG63" s="70"/>
      <c r="JH63" s="90"/>
      <c r="JI63" s="90"/>
      <c r="JJ63" s="90"/>
      <c r="JK63" s="90"/>
      <c r="JL63" s="61"/>
      <c r="JM63" s="283"/>
      <c r="JN63" s="243">
        <v>63</v>
      </c>
      <c r="JO63" s="244">
        <v>42150</v>
      </c>
      <c r="JP63" s="69">
        <v>42303</v>
      </c>
      <c r="JQ63" s="201">
        <v>1</v>
      </c>
      <c r="JR63" s="69">
        <v>42303</v>
      </c>
      <c r="JS63" s="31">
        <v>5</v>
      </c>
      <c r="JT63" s="243">
        <v>0</v>
      </c>
      <c r="JU63" s="69">
        <v>42303</v>
      </c>
      <c r="JV63" s="245">
        <v>5</v>
      </c>
      <c r="JW63" s="243">
        <v>1</v>
      </c>
      <c r="JX63" s="246">
        <v>42303</v>
      </c>
      <c r="JY63" s="245">
        <v>5</v>
      </c>
      <c r="JZ63" s="245">
        <v>5</v>
      </c>
      <c r="KA63" s="245">
        <v>153</v>
      </c>
      <c r="KB63" s="247"/>
      <c r="KC63" s="245"/>
      <c r="KD63" s="248"/>
      <c r="KE63" s="63">
        <v>0</v>
      </c>
      <c r="KF63" s="263">
        <v>1</v>
      </c>
      <c r="KG63" s="263" t="s">
        <v>390</v>
      </c>
      <c r="KH63" s="250">
        <v>152.03</v>
      </c>
      <c r="KI63" s="250">
        <v>84.33</v>
      </c>
      <c r="KJ63" s="250">
        <v>44.73</v>
      </c>
      <c r="KK63" s="251">
        <v>-15.64</v>
      </c>
      <c r="KL63" s="250">
        <v>-13.86</v>
      </c>
      <c r="KM63" s="250">
        <v>55.3</v>
      </c>
      <c r="KN63" s="250">
        <v>24.8</v>
      </c>
      <c r="KO63" s="250">
        <v>5.2</v>
      </c>
      <c r="KP63" s="250"/>
      <c r="KQ63" s="250">
        <v>1</v>
      </c>
      <c r="KR63" s="92"/>
      <c r="KS63" s="93">
        <v>0.41747572815533984</v>
      </c>
      <c r="KT63" s="264">
        <v>62</v>
      </c>
      <c r="KU63" s="265">
        <v>41.26</v>
      </c>
      <c r="KV63" s="264">
        <v>-23.11</v>
      </c>
      <c r="KW63" s="265">
        <v>-27.4</v>
      </c>
      <c r="KX63" s="265">
        <v>-25.7</v>
      </c>
      <c r="KY63" s="265">
        <v>321</v>
      </c>
      <c r="KZ63" s="265">
        <v>-25.3</v>
      </c>
      <c r="LA63" s="265">
        <v>-24.3</v>
      </c>
      <c r="LB63" s="265">
        <v>321</v>
      </c>
      <c r="LC63" s="265">
        <v>-26.3</v>
      </c>
      <c r="LD63" s="265">
        <v>-25</v>
      </c>
      <c r="LE63" s="265">
        <v>321</v>
      </c>
      <c r="LF63" s="118">
        <v>42150</v>
      </c>
      <c r="LG63" s="454">
        <v>0</v>
      </c>
      <c r="LH63" s="454"/>
      <c r="LI63" s="455">
        <v>62</v>
      </c>
      <c r="LJ63" s="455">
        <v>35.35</v>
      </c>
      <c r="LK63" s="455">
        <v>-22.44</v>
      </c>
      <c r="LL63" s="455">
        <v>-27.4</v>
      </c>
      <c r="LM63" s="455">
        <v>-25.9</v>
      </c>
      <c r="LN63" s="455">
        <v>321</v>
      </c>
      <c r="LO63" s="455">
        <v>-16.7</v>
      </c>
      <c r="LP63" s="455">
        <v>-15.4</v>
      </c>
      <c r="LQ63" s="455">
        <v>321</v>
      </c>
      <c r="LR63" s="455">
        <v>-22.1</v>
      </c>
      <c r="LS63" s="455">
        <v>-20.6</v>
      </c>
      <c r="LT63" s="455">
        <v>321</v>
      </c>
      <c r="LU63" s="500">
        <v>42.92</v>
      </c>
      <c r="LV63" s="693">
        <v>-21.62</v>
      </c>
      <c r="LW63" s="500">
        <v>0</v>
      </c>
      <c r="LX63" s="500">
        <v>0</v>
      </c>
      <c r="LY63" s="500">
        <v>0</v>
      </c>
      <c r="LZ63" s="500">
        <v>0</v>
      </c>
      <c r="MA63" s="690"/>
      <c r="MB63" s="455"/>
      <c r="MD63" s="253"/>
      <c r="ME63" s="274"/>
      <c r="MF63" s="581">
        <v>63</v>
      </c>
      <c r="MG63" s="135">
        <v>42150</v>
      </c>
      <c r="MJ63" s="584">
        <v>362.07119999999998</v>
      </c>
      <c r="MR63" s="135">
        <v>42009</v>
      </c>
      <c r="MS63" s="238">
        <v>8</v>
      </c>
      <c r="MT63" s="238">
        <v>15</v>
      </c>
      <c r="MU63" s="133">
        <v>1</v>
      </c>
      <c r="MV63" s="133">
        <v>1</v>
      </c>
      <c r="MW63" s="133">
        <v>0</v>
      </c>
      <c r="MX63" s="133">
        <v>0</v>
      </c>
      <c r="MY63" s="133">
        <v>0</v>
      </c>
      <c r="MZ63" s="238">
        <v>1</v>
      </c>
      <c r="NA63" s="238">
        <v>30542</v>
      </c>
      <c r="NB63" s="585"/>
      <c r="NC63" s="238">
        <v>4</v>
      </c>
      <c r="NE63" s="876" t="s">
        <v>64</v>
      </c>
      <c r="NF63" s="877" t="s">
        <v>64</v>
      </c>
      <c r="NG63" s="877" t="s">
        <v>64</v>
      </c>
      <c r="NH63" s="877" t="s">
        <v>64</v>
      </c>
      <c r="NI63" s="877" t="s">
        <v>64</v>
      </c>
      <c r="NJ63" s="877" t="s">
        <v>64</v>
      </c>
      <c r="NK63" s="877" t="s">
        <v>64</v>
      </c>
      <c r="NL63" s="877" t="s">
        <v>64</v>
      </c>
      <c r="NM63" s="877" t="s">
        <v>64</v>
      </c>
      <c r="NN63" s="877" t="s">
        <v>64</v>
      </c>
      <c r="NO63" s="877" t="s">
        <v>64</v>
      </c>
      <c r="NP63" s="877" t="s">
        <v>64</v>
      </c>
      <c r="NQ63" s="877" t="s">
        <v>64</v>
      </c>
      <c r="NR63" s="877" t="s">
        <v>64</v>
      </c>
      <c r="NS63" s="877" t="s">
        <v>64</v>
      </c>
      <c r="NT63" s="877" t="s">
        <v>64</v>
      </c>
      <c r="NU63" s="877" t="s">
        <v>64</v>
      </c>
      <c r="NV63" s="877" t="s">
        <v>64</v>
      </c>
      <c r="NW63" s="877" t="s">
        <v>64</v>
      </c>
      <c r="NX63" s="877" t="s">
        <v>64</v>
      </c>
      <c r="NY63" s="877" t="s">
        <v>64</v>
      </c>
      <c r="NZ63" s="877" t="s">
        <v>64</v>
      </c>
      <c r="OA63" s="877" t="s">
        <v>64</v>
      </c>
      <c r="OB63" s="877" t="s">
        <v>64</v>
      </c>
      <c r="OC63" s="877" t="s">
        <v>64</v>
      </c>
      <c r="OD63" s="877" t="s">
        <v>64</v>
      </c>
      <c r="OE63" s="877" t="s">
        <v>64</v>
      </c>
      <c r="OF63" s="877" t="s">
        <v>64</v>
      </c>
      <c r="OG63" s="877" t="s">
        <v>64</v>
      </c>
      <c r="OH63" s="877" t="s">
        <v>64</v>
      </c>
      <c r="OI63" s="877" t="s">
        <v>64</v>
      </c>
      <c r="OJ63" s="877" t="s">
        <v>64</v>
      </c>
      <c r="OK63" s="877" t="s">
        <v>64</v>
      </c>
      <c r="OL63" s="877" t="s">
        <v>64</v>
      </c>
      <c r="OM63" s="877" t="s">
        <v>64</v>
      </c>
    </row>
    <row r="64" spans="1:403" s="221" customFormat="1" ht="18" customHeight="1" x14ac:dyDescent="0.25">
      <c r="A64" s="455">
        <v>63</v>
      </c>
      <c r="B64" s="221">
        <v>0</v>
      </c>
      <c r="C64" s="221">
        <v>1</v>
      </c>
      <c r="D64" s="206">
        <v>2</v>
      </c>
      <c r="E64" s="267">
        <v>64</v>
      </c>
      <c r="F64" s="896">
        <v>64</v>
      </c>
      <c r="G64" s="61">
        <v>64</v>
      </c>
      <c r="H64" s="898"/>
      <c r="I64" s="639" t="s">
        <v>720</v>
      </c>
      <c r="J64" s="644" t="s">
        <v>721</v>
      </c>
      <c r="K64" s="284">
        <v>12805</v>
      </c>
      <c r="L64" s="256">
        <v>80</v>
      </c>
      <c r="M64" s="342">
        <v>45</v>
      </c>
      <c r="N64" s="342">
        <v>150</v>
      </c>
      <c r="O64" s="342">
        <v>20</v>
      </c>
      <c r="P64" s="210">
        <v>1.369770487440332</v>
      </c>
      <c r="Q64" s="208">
        <v>1</v>
      </c>
      <c r="R64" s="61">
        <v>110</v>
      </c>
      <c r="S64" s="61">
        <v>70</v>
      </c>
      <c r="T64" s="61">
        <v>0</v>
      </c>
      <c r="U64" s="62">
        <v>2</v>
      </c>
      <c r="V64" s="331">
        <v>1</v>
      </c>
      <c r="W64" s="331">
        <v>2</v>
      </c>
      <c r="X64" s="114">
        <v>1</v>
      </c>
      <c r="Y64" s="335">
        <v>0</v>
      </c>
      <c r="Z64" s="114">
        <v>0</v>
      </c>
      <c r="AA64" s="114">
        <v>0</v>
      </c>
      <c r="AB64" s="329">
        <v>0</v>
      </c>
      <c r="AC64" s="328">
        <v>0</v>
      </c>
      <c r="AD64" s="61"/>
      <c r="AE64" s="61"/>
      <c r="AF64" s="61"/>
      <c r="AG64" s="592">
        <v>254</v>
      </c>
      <c r="AH64" s="602">
        <v>1.01</v>
      </c>
      <c r="AI64" s="603">
        <v>53</v>
      </c>
      <c r="AJ64" s="603">
        <v>0</v>
      </c>
      <c r="AK64" s="602">
        <v>12.4</v>
      </c>
      <c r="AL64" s="603">
        <v>39</v>
      </c>
      <c r="AM64" s="603"/>
      <c r="AN64" s="605">
        <v>1403</v>
      </c>
      <c r="AO64" s="214">
        <v>7.246368080102461</v>
      </c>
      <c r="AP64" s="212"/>
      <c r="AQ64" s="212"/>
      <c r="AR64" s="212"/>
      <c r="AS64" s="212"/>
      <c r="AT64" s="215"/>
      <c r="AU64" s="212"/>
      <c r="AV64" s="556">
        <v>42317</v>
      </c>
      <c r="AW64" s="557">
        <v>42303</v>
      </c>
      <c r="AX64" s="211">
        <v>1.01</v>
      </c>
      <c r="AY64" s="211">
        <v>43</v>
      </c>
      <c r="AZ64" s="211"/>
      <c r="BA64" s="602">
        <v>134</v>
      </c>
      <c r="BB64" s="558">
        <v>42304</v>
      </c>
      <c r="BC64" s="65" t="s">
        <v>722</v>
      </c>
      <c r="BD64" s="217">
        <v>1428</v>
      </c>
      <c r="BE64" s="112">
        <v>250</v>
      </c>
      <c r="BF64" s="218">
        <v>3294.4007865833878</v>
      </c>
      <c r="BG64" s="66">
        <v>96.82</v>
      </c>
      <c r="BH64" s="68">
        <v>2.3979400086720375</v>
      </c>
      <c r="BI64" s="219"/>
      <c r="BJ64" s="219">
        <v>3.5177764329677346</v>
      </c>
      <c r="BK64" s="219">
        <v>1.9859650783048708</v>
      </c>
      <c r="BL64" s="66">
        <v>2.44</v>
      </c>
      <c r="BM64" s="66">
        <v>0.96</v>
      </c>
      <c r="BN64" s="66">
        <v>76</v>
      </c>
      <c r="BO64" s="66">
        <v>1.31</v>
      </c>
      <c r="BP64" s="571">
        <v>1218</v>
      </c>
      <c r="BQ64" s="66">
        <v>64</v>
      </c>
      <c r="BR64" s="66">
        <v>41</v>
      </c>
      <c r="BS64" s="66">
        <v>40</v>
      </c>
      <c r="BT64" s="66">
        <v>56</v>
      </c>
      <c r="BU64" s="69">
        <v>42302</v>
      </c>
      <c r="BV64" s="61" t="s">
        <v>458</v>
      </c>
      <c r="BW64" s="61">
        <v>0</v>
      </c>
      <c r="BX64" s="61">
        <v>0</v>
      </c>
      <c r="BY64" s="61"/>
      <c r="BZ64" s="61">
        <v>0</v>
      </c>
      <c r="CA64" s="61"/>
      <c r="CB64" s="61"/>
      <c r="CC64" s="61"/>
      <c r="CD64" s="208">
        <v>1</v>
      </c>
      <c r="CE64" s="220">
        <v>0</v>
      </c>
      <c r="CF64" s="220">
        <v>1</v>
      </c>
      <c r="CG64" s="220">
        <v>0</v>
      </c>
      <c r="CH64" s="220">
        <v>1</v>
      </c>
      <c r="CI64" s="220">
        <v>0</v>
      </c>
      <c r="CJ64" s="220">
        <v>0</v>
      </c>
      <c r="CK64" s="114">
        <v>1</v>
      </c>
      <c r="CL64" s="114">
        <v>0</v>
      </c>
      <c r="CM64" s="114">
        <v>0</v>
      </c>
      <c r="CN64" s="114">
        <v>0</v>
      </c>
      <c r="CO64" s="114">
        <v>0</v>
      </c>
      <c r="CP64" s="114">
        <v>0</v>
      </c>
      <c r="CQ64" s="326">
        <v>0</v>
      </c>
      <c r="CR64" s="326">
        <v>1</v>
      </c>
      <c r="CS64" s="326">
        <v>0</v>
      </c>
      <c r="CT64" s="326">
        <v>0</v>
      </c>
      <c r="CU64" s="326">
        <v>0</v>
      </c>
      <c r="CV64" s="326">
        <v>0</v>
      </c>
      <c r="CW64" s="299"/>
      <c r="CX64" s="299"/>
      <c r="CY64" s="299"/>
      <c r="CZ64" s="299"/>
      <c r="DF64" s="61">
        <v>0</v>
      </c>
      <c r="DG64" s="90">
        <v>0</v>
      </c>
      <c r="DH64" s="61"/>
      <c r="DI64" s="61"/>
      <c r="DJ64" s="61"/>
      <c r="DK64" s="90">
        <v>1</v>
      </c>
      <c r="DL64" s="90">
        <v>0</v>
      </c>
      <c r="DM64" s="90"/>
      <c r="DN64" s="61"/>
      <c r="DO64" s="254">
        <v>1</v>
      </c>
      <c r="DP64" s="208">
        <v>0</v>
      </c>
      <c r="DQ64" s="208">
        <v>0</v>
      </c>
      <c r="DR64" s="208">
        <v>0</v>
      </c>
      <c r="DS64" s="208">
        <v>1</v>
      </c>
      <c r="DT64" s="212">
        <v>1</v>
      </c>
      <c r="DU64" s="208">
        <v>1</v>
      </c>
      <c r="DV64" s="208">
        <v>0</v>
      </c>
      <c r="DW64" s="208">
        <v>0</v>
      </c>
      <c r="DX64" s="208">
        <v>0</v>
      </c>
      <c r="DY64" s="208">
        <v>0</v>
      </c>
      <c r="DZ64" s="206">
        <v>0</v>
      </c>
      <c r="EC64" s="223">
        <v>1</v>
      </c>
      <c r="ED64" s="223">
        <v>2</v>
      </c>
      <c r="EE64" s="223">
        <v>53</v>
      </c>
      <c r="EF64" s="223"/>
      <c r="EH64" s="258">
        <v>42305</v>
      </c>
      <c r="EI64" s="133">
        <v>1.54</v>
      </c>
      <c r="EJ64" s="225">
        <v>127</v>
      </c>
      <c r="EK64" s="225">
        <v>82</v>
      </c>
      <c r="EL64" s="225">
        <v>113</v>
      </c>
      <c r="EM64" s="225">
        <v>106</v>
      </c>
      <c r="EN64" s="225">
        <v>78</v>
      </c>
      <c r="EO64" s="133" t="s">
        <v>544</v>
      </c>
      <c r="EP64" s="259">
        <v>64</v>
      </c>
      <c r="EQ64" s="135">
        <v>42303</v>
      </c>
      <c r="ER64" s="136" t="s">
        <v>383</v>
      </c>
      <c r="ES64" s="61">
        <v>110</v>
      </c>
      <c r="ET64" s="61">
        <v>70</v>
      </c>
      <c r="EU64" s="61">
        <v>67</v>
      </c>
      <c r="EV64" s="61">
        <v>1</v>
      </c>
      <c r="EW64" s="61"/>
      <c r="EX64" s="61">
        <v>11</v>
      </c>
      <c r="EY64" s="61">
        <v>8</v>
      </c>
      <c r="EZ64" s="61">
        <v>48</v>
      </c>
      <c r="FA64" s="61">
        <v>28</v>
      </c>
      <c r="FB64" s="61">
        <v>18</v>
      </c>
      <c r="FC64" s="61">
        <v>18</v>
      </c>
      <c r="FD64" s="61">
        <v>61</v>
      </c>
      <c r="FE64" s="61">
        <v>19</v>
      </c>
      <c r="FF64" s="61">
        <v>30</v>
      </c>
      <c r="FG64" s="61">
        <v>120</v>
      </c>
      <c r="FH64" s="61">
        <v>320</v>
      </c>
      <c r="FI64" s="91">
        <v>110</v>
      </c>
      <c r="FJ64" s="91">
        <v>306.66666666666669</v>
      </c>
      <c r="FK64" s="227">
        <v>137.85</v>
      </c>
      <c r="FL64" s="227">
        <v>100.63729746258299</v>
      </c>
      <c r="FM64" s="228">
        <v>95.25</v>
      </c>
      <c r="FN64" s="228">
        <v>28.25</v>
      </c>
      <c r="FO64" s="228">
        <v>69.537196832143849</v>
      </c>
      <c r="FP64" s="228">
        <v>20.623893023706707</v>
      </c>
      <c r="FQ64" s="228">
        <v>70.341207349081373</v>
      </c>
      <c r="FR64" s="228"/>
      <c r="FS64" s="193">
        <v>0</v>
      </c>
      <c r="FT64" s="230">
        <v>106.33333333333333</v>
      </c>
      <c r="FU64" s="230"/>
      <c r="FV64" s="230">
        <v>110</v>
      </c>
      <c r="FW64" s="229">
        <v>5.4</v>
      </c>
      <c r="FX64" s="229">
        <v>10.199999999999999</v>
      </c>
      <c r="FY64" s="229">
        <v>19.691358024691358</v>
      </c>
      <c r="FZ64" s="229"/>
      <c r="GA64" s="133">
        <v>25.7</v>
      </c>
      <c r="GB64" s="129">
        <v>7.7</v>
      </c>
      <c r="GC64" s="238" t="s">
        <v>723</v>
      </c>
      <c r="GD64" s="238" t="s">
        <v>724</v>
      </c>
      <c r="GE64" s="238" t="s">
        <v>725</v>
      </c>
      <c r="GF64" s="238" t="s">
        <v>726</v>
      </c>
      <c r="GG64" s="238" t="s">
        <v>727</v>
      </c>
      <c r="GH64" s="133">
        <v>0</v>
      </c>
      <c r="GI64" s="133">
        <v>2</v>
      </c>
      <c r="GJ64" s="61">
        <v>3</v>
      </c>
      <c r="GK64" s="133">
        <v>1</v>
      </c>
      <c r="GL64" s="231">
        <v>9</v>
      </c>
      <c r="GM64" s="133">
        <v>0</v>
      </c>
      <c r="GN64" s="133">
        <v>0</v>
      </c>
      <c r="GO64" s="133">
        <v>0</v>
      </c>
      <c r="GP64" s="133">
        <v>0</v>
      </c>
      <c r="GQ64" s="61">
        <v>178.7</v>
      </c>
      <c r="GR64" s="106">
        <v>130.45981179951818</v>
      </c>
      <c r="GS64" s="111">
        <v>0.29530201342281881</v>
      </c>
      <c r="GT64" s="61">
        <v>1</v>
      </c>
      <c r="GU64" s="111">
        <v>0.44</v>
      </c>
      <c r="GV64" s="62">
        <v>0</v>
      </c>
      <c r="GW64" s="106">
        <v>9.8000000000000007</v>
      </c>
      <c r="GX64" s="61">
        <v>0</v>
      </c>
      <c r="GY64" s="106">
        <v>15</v>
      </c>
      <c r="GZ64" s="61">
        <v>1</v>
      </c>
      <c r="HA64" s="745">
        <v>19</v>
      </c>
      <c r="HB64" s="133">
        <v>19</v>
      </c>
      <c r="HC64" s="133">
        <v>0.46</v>
      </c>
      <c r="HD64" s="133">
        <v>1</v>
      </c>
      <c r="HE64" s="236">
        <v>75.879705000000001</v>
      </c>
      <c r="HF64" s="236">
        <v>79.673689999999993</v>
      </c>
      <c r="HG64" s="144">
        <v>52.871502999999997</v>
      </c>
      <c r="HH64" s="236">
        <v>101.763284</v>
      </c>
      <c r="HI64" s="125">
        <v>67.530169000000001</v>
      </c>
      <c r="HJ64" s="236">
        <v>40.982982</v>
      </c>
      <c r="HK64" s="144">
        <v>27.196328999999999</v>
      </c>
      <c r="HL64" s="236">
        <v>60.780301999999999</v>
      </c>
      <c r="HM64" s="144">
        <v>40.333840000000002</v>
      </c>
      <c r="HN64" s="236">
        <v>59.727142999999998</v>
      </c>
      <c r="HO64" s="144">
        <v>4.5585230000000001</v>
      </c>
      <c r="HP64" s="144">
        <v>3.0250379999999999</v>
      </c>
      <c r="HQ64" s="236">
        <v>308.31871799999999</v>
      </c>
      <c r="HR64" s="144">
        <v>204.60046399999999</v>
      </c>
      <c r="HS64" s="236">
        <v>186.92646099999999</v>
      </c>
      <c r="HT64" s="144">
        <v>124.044498</v>
      </c>
      <c r="HU64" s="236">
        <v>121.392256</v>
      </c>
      <c r="HV64" s="144">
        <v>80.555965</v>
      </c>
      <c r="HW64" s="236">
        <v>39.372328000000003</v>
      </c>
      <c r="HX64" s="144">
        <v>1</v>
      </c>
      <c r="HY64" s="237">
        <v>0.78293159249852817</v>
      </c>
      <c r="HZ64" s="238">
        <v>40.4</v>
      </c>
      <c r="IA64" s="237">
        <v>7.6</v>
      </c>
      <c r="IB64" s="237">
        <v>44.6</v>
      </c>
      <c r="IC64" s="237">
        <v>7.7</v>
      </c>
      <c r="ID64" s="237">
        <v>49</v>
      </c>
      <c r="IE64" s="237">
        <v>8.3000000000000007</v>
      </c>
      <c r="IF64" s="237">
        <v>198.51851228070177</v>
      </c>
      <c r="IG64" s="237">
        <v>144.92830302664069</v>
      </c>
      <c r="IH64" s="133"/>
      <c r="II64" s="161">
        <v>0.39</v>
      </c>
      <c r="IJ64" s="161">
        <v>1076</v>
      </c>
      <c r="IK64" s="161">
        <v>1056</v>
      </c>
      <c r="IL64" s="161">
        <v>1186</v>
      </c>
      <c r="IM64" s="161">
        <v>1179</v>
      </c>
      <c r="IN64" s="161">
        <v>1195</v>
      </c>
      <c r="IO64" s="161">
        <v>1251</v>
      </c>
      <c r="IP64" s="161"/>
      <c r="IQ64" s="106">
        <v>1157.1666666666667</v>
      </c>
      <c r="IR64" s="161">
        <v>1800</v>
      </c>
      <c r="IS64" s="161">
        <v>278</v>
      </c>
      <c r="IT64" s="161">
        <v>316</v>
      </c>
      <c r="IU64" s="161">
        <v>272</v>
      </c>
      <c r="IV64" s="61"/>
      <c r="IW64" s="61"/>
      <c r="IX64" s="161">
        <v>257</v>
      </c>
      <c r="IY64" s="161"/>
      <c r="IZ64" s="106">
        <v>280.75</v>
      </c>
      <c r="JA64" s="61">
        <v>247</v>
      </c>
      <c r="JB64" s="240">
        <v>47.111050207289985</v>
      </c>
      <c r="JC64" s="241">
        <v>1</v>
      </c>
      <c r="JD64" s="90">
        <v>1</v>
      </c>
      <c r="JE64" s="261">
        <v>0</v>
      </c>
      <c r="JF64" s="261">
        <v>0</v>
      </c>
      <c r="JG64" s="261"/>
      <c r="JH64" s="90">
        <v>0</v>
      </c>
      <c r="JI64" s="90">
        <v>0</v>
      </c>
      <c r="JJ64" s="90">
        <v>0</v>
      </c>
      <c r="JK64" s="90"/>
      <c r="JL64" s="61"/>
      <c r="JM64" s="283"/>
      <c r="JN64" s="198">
        <v>64</v>
      </c>
      <c r="JO64" s="244">
        <v>42317</v>
      </c>
      <c r="JP64" s="69">
        <v>43061</v>
      </c>
      <c r="JQ64" s="201">
        <v>0</v>
      </c>
      <c r="JR64" s="69">
        <v>43061</v>
      </c>
      <c r="JS64" s="245">
        <v>24</v>
      </c>
      <c r="JT64" s="243">
        <v>1</v>
      </c>
      <c r="JU64" s="69">
        <v>42731</v>
      </c>
      <c r="JV64" s="245">
        <v>14</v>
      </c>
      <c r="JW64" s="243">
        <v>1</v>
      </c>
      <c r="JX64" s="246">
        <v>42731</v>
      </c>
      <c r="JY64" s="245">
        <v>14</v>
      </c>
      <c r="JZ64" s="245">
        <v>24.46</v>
      </c>
      <c r="KA64" s="245">
        <v>744</v>
      </c>
      <c r="KB64" s="247"/>
      <c r="KC64" s="245"/>
      <c r="KD64" s="248"/>
      <c r="KE64" s="63">
        <v>1</v>
      </c>
      <c r="KF64" s="249">
        <v>1</v>
      </c>
      <c r="KG64" s="249" t="s">
        <v>421</v>
      </c>
      <c r="KH64" s="272">
        <v>78.83</v>
      </c>
      <c r="KI64" s="272">
        <v>37.21</v>
      </c>
      <c r="KJ64" s="272">
        <v>52.87</v>
      </c>
      <c r="KK64" s="272">
        <v>-16.906666666666666</v>
      </c>
      <c r="KL64" s="272">
        <v>-13.780000000000001</v>
      </c>
      <c r="KM64" s="272">
        <v>63.300000000000004</v>
      </c>
      <c r="KN64" s="272">
        <v>32.699999999999996</v>
      </c>
      <c r="KO64" s="272">
        <v>6.833333333333333</v>
      </c>
      <c r="KP64" s="250"/>
      <c r="KQ64" s="250">
        <v>0</v>
      </c>
      <c r="KR64" s="92"/>
      <c r="KS64" s="93">
        <v>0.29530201342281881</v>
      </c>
      <c r="KT64" s="264"/>
      <c r="KU64" s="265"/>
      <c r="KV64" s="264"/>
      <c r="KW64" s="265"/>
      <c r="KX64" s="265"/>
      <c r="KY64" s="265"/>
      <c r="KZ64" s="265"/>
      <c r="LA64" s="265"/>
      <c r="LB64" s="265"/>
      <c r="LC64" s="265"/>
      <c r="LD64" s="265"/>
      <c r="LE64" s="265"/>
      <c r="LF64" s="118">
        <v>42303</v>
      </c>
      <c r="LG64" s="454">
        <v>1</v>
      </c>
      <c r="LH64" s="454"/>
      <c r="LI64" s="455"/>
      <c r="LJ64" s="455"/>
      <c r="LK64" s="455"/>
      <c r="LL64" s="455"/>
      <c r="LM64" s="455"/>
      <c r="LN64" s="455"/>
      <c r="LO64" s="455"/>
      <c r="LP64" s="455"/>
      <c r="LQ64" s="455"/>
      <c r="LR64" s="455"/>
      <c r="LS64" s="455"/>
      <c r="LT64" s="455"/>
      <c r="LU64" s="500">
        <v>33.863333333333337</v>
      </c>
      <c r="LV64" s="693">
        <v>-18.25</v>
      </c>
      <c r="LW64" s="500">
        <v>0</v>
      </c>
      <c r="LX64" s="500">
        <v>1</v>
      </c>
      <c r="LY64" s="500">
        <v>-6.1</v>
      </c>
      <c r="LZ64" s="500">
        <v>1</v>
      </c>
      <c r="MA64" s="690"/>
      <c r="MB64" s="454" t="s">
        <v>728</v>
      </c>
      <c r="MD64" s="253"/>
      <c r="ME64" s="274"/>
      <c r="MF64" s="581">
        <v>64</v>
      </c>
      <c r="MG64" s="135">
        <v>42303</v>
      </c>
      <c r="MJ64" s="584">
        <v>35.358699999999999</v>
      </c>
      <c r="MR64" s="135">
        <v>42303</v>
      </c>
      <c r="MS64" s="238">
        <v>7.8</v>
      </c>
      <c r="MT64" s="585"/>
      <c r="MU64" s="133">
        <v>1</v>
      </c>
      <c r="MV64" s="133">
        <v>0</v>
      </c>
      <c r="MW64" s="133">
        <v>0</v>
      </c>
      <c r="MX64" s="133">
        <v>1</v>
      </c>
      <c r="MY64" s="133">
        <v>0</v>
      </c>
      <c r="MZ64" s="238">
        <v>1</v>
      </c>
      <c r="NA64" s="238">
        <v>1403</v>
      </c>
      <c r="NB64" s="585"/>
      <c r="NC64" s="238">
        <v>5</v>
      </c>
      <c r="NE64" s="876">
        <v>64</v>
      </c>
      <c r="NF64" s="877" t="s">
        <v>64</v>
      </c>
      <c r="NG64" s="877" t="s">
        <v>64</v>
      </c>
      <c r="NH64" s="877" t="s">
        <v>64</v>
      </c>
      <c r="NI64" s="877" t="s">
        <v>64</v>
      </c>
      <c r="NJ64" s="877" t="s">
        <v>64</v>
      </c>
      <c r="NK64" s="877" t="s">
        <v>64</v>
      </c>
      <c r="NL64" s="877" t="s">
        <v>64</v>
      </c>
      <c r="NM64" s="877" t="s">
        <v>64</v>
      </c>
      <c r="NN64" s="877" t="s">
        <v>64</v>
      </c>
      <c r="NO64" s="877" t="s">
        <v>64</v>
      </c>
      <c r="NP64" s="877" t="s">
        <v>64</v>
      </c>
      <c r="NQ64" s="877" t="s">
        <v>64</v>
      </c>
      <c r="NR64" s="877" t="s">
        <v>64</v>
      </c>
      <c r="NS64" s="877" t="s">
        <v>64</v>
      </c>
      <c r="NT64" s="877" t="s">
        <v>64</v>
      </c>
      <c r="NU64" s="877" t="s">
        <v>64</v>
      </c>
      <c r="NV64" s="877" t="s">
        <v>64</v>
      </c>
      <c r="NW64" s="877" t="s">
        <v>64</v>
      </c>
      <c r="NX64" s="877" t="s">
        <v>64</v>
      </c>
      <c r="NY64" s="877" t="s">
        <v>64</v>
      </c>
      <c r="NZ64" s="877" t="s">
        <v>64</v>
      </c>
      <c r="OA64" s="877" t="s">
        <v>64</v>
      </c>
      <c r="OB64" s="877" t="s">
        <v>64</v>
      </c>
      <c r="OC64" s="877" t="s">
        <v>64</v>
      </c>
      <c r="OD64" s="877" t="s">
        <v>64</v>
      </c>
      <c r="OE64" s="877" t="s">
        <v>64</v>
      </c>
      <c r="OF64" s="877" t="s">
        <v>64</v>
      </c>
      <c r="OG64" s="877" t="s">
        <v>64</v>
      </c>
      <c r="OH64" s="877" t="s">
        <v>64</v>
      </c>
      <c r="OI64" s="877" t="s">
        <v>64</v>
      </c>
      <c r="OJ64" s="877" t="s">
        <v>64</v>
      </c>
      <c r="OK64" s="877" t="s">
        <v>64</v>
      </c>
      <c r="OL64" s="877" t="s">
        <v>64</v>
      </c>
      <c r="OM64" s="877" t="s">
        <v>64</v>
      </c>
    </row>
    <row r="65" spans="1:403" s="221" customFormat="1" x14ac:dyDescent="0.25">
      <c r="A65" s="902">
        <v>64</v>
      </c>
      <c r="B65" s="221">
        <v>0</v>
      </c>
      <c r="C65" s="221">
        <v>0</v>
      </c>
      <c r="D65" s="206">
        <v>2</v>
      </c>
      <c r="E65" s="267">
        <v>65</v>
      </c>
      <c r="F65" s="896">
        <v>65</v>
      </c>
      <c r="G65" s="61">
        <v>65</v>
      </c>
      <c r="H65" s="898"/>
      <c r="I65" s="167" t="s">
        <v>469</v>
      </c>
      <c r="J65" s="644" t="s">
        <v>729</v>
      </c>
      <c r="K65" s="284">
        <v>10971</v>
      </c>
      <c r="L65" s="256">
        <v>85</v>
      </c>
      <c r="M65" s="342">
        <v>97</v>
      </c>
      <c r="N65" s="342">
        <v>180</v>
      </c>
      <c r="O65" s="342">
        <v>29.938271604938269</v>
      </c>
      <c r="P65" s="210">
        <v>2.1667902710367435</v>
      </c>
      <c r="Q65" s="208">
        <v>0</v>
      </c>
      <c r="R65" s="61">
        <v>160</v>
      </c>
      <c r="S65" s="61">
        <v>60</v>
      </c>
      <c r="T65" s="61">
        <v>1</v>
      </c>
      <c r="U65" s="62">
        <v>2</v>
      </c>
      <c r="V65" s="325">
        <v>1</v>
      </c>
      <c r="W65" s="325">
        <v>2</v>
      </c>
      <c r="X65" s="325">
        <v>1</v>
      </c>
      <c r="Y65" s="335">
        <v>1</v>
      </c>
      <c r="Z65" s="325">
        <v>1</v>
      </c>
      <c r="AA65" s="325">
        <v>0</v>
      </c>
      <c r="AB65" s="329">
        <v>0</v>
      </c>
      <c r="AC65" s="328">
        <v>0</v>
      </c>
      <c r="AD65" s="61"/>
      <c r="AE65" s="61"/>
      <c r="AF65" s="61"/>
      <c r="AG65" s="592">
        <v>141</v>
      </c>
      <c r="AH65" s="602">
        <v>1.24</v>
      </c>
      <c r="AI65" s="603">
        <v>55</v>
      </c>
      <c r="AJ65" s="603">
        <v>0</v>
      </c>
      <c r="AK65" s="602">
        <v>12.6</v>
      </c>
      <c r="AL65" s="603">
        <v>36</v>
      </c>
      <c r="AM65" s="603"/>
      <c r="AN65" s="605"/>
      <c r="AO65" s="214"/>
      <c r="AP65" s="212"/>
      <c r="AQ65" s="212"/>
      <c r="AR65" s="212"/>
      <c r="AS65" s="212"/>
      <c r="AT65" s="215" t="s">
        <v>730</v>
      </c>
      <c r="AU65" s="212"/>
      <c r="AV65" s="556">
        <v>42278</v>
      </c>
      <c r="AW65" s="557">
        <v>42263</v>
      </c>
      <c r="AX65" s="211">
        <v>1.24</v>
      </c>
      <c r="AY65" s="211">
        <v>51</v>
      </c>
      <c r="AZ65" s="211"/>
      <c r="BA65" s="602">
        <v>141</v>
      </c>
      <c r="BB65" s="558"/>
      <c r="BC65" s="287"/>
      <c r="BD65" s="217">
        <v>574</v>
      </c>
      <c r="BE65" s="287"/>
      <c r="BF65" s="218"/>
      <c r="BG65" s="66"/>
      <c r="BH65" s="68"/>
      <c r="BI65" s="219"/>
      <c r="BJ65" s="219"/>
      <c r="BK65" s="219"/>
      <c r="BP65" s="400"/>
      <c r="BU65" s="61" t="s">
        <v>731</v>
      </c>
      <c r="BV65" s="61" t="s">
        <v>732</v>
      </c>
      <c r="BW65" s="61">
        <v>0</v>
      </c>
      <c r="BX65" s="61">
        <v>1</v>
      </c>
      <c r="BY65" s="61">
        <v>55</v>
      </c>
      <c r="BZ65" s="61">
        <v>0</v>
      </c>
      <c r="CA65" s="61"/>
      <c r="CB65" s="61" t="s">
        <v>381</v>
      </c>
      <c r="CC65" s="61"/>
      <c r="CD65" s="208">
        <v>0</v>
      </c>
      <c r="CE65" s="220">
        <v>0</v>
      </c>
      <c r="CF65" s="220">
        <v>0</v>
      </c>
      <c r="CG65" s="220">
        <v>0</v>
      </c>
      <c r="CH65" s="220">
        <v>0</v>
      </c>
      <c r="CI65" s="220">
        <v>0</v>
      </c>
      <c r="CJ65" s="220">
        <v>0</v>
      </c>
      <c r="CK65" s="114">
        <v>1</v>
      </c>
      <c r="CL65" s="114">
        <v>0</v>
      </c>
      <c r="CM65" s="114">
        <v>0</v>
      </c>
      <c r="CN65" s="114">
        <v>0</v>
      </c>
      <c r="CO65" s="114">
        <v>0</v>
      </c>
      <c r="CP65" s="114">
        <v>1</v>
      </c>
      <c r="CQ65" s="326">
        <v>1</v>
      </c>
      <c r="CR65" s="326">
        <v>1</v>
      </c>
      <c r="CS65" s="326">
        <v>0</v>
      </c>
      <c r="CT65" s="326">
        <v>0</v>
      </c>
      <c r="CU65" s="326">
        <v>1</v>
      </c>
      <c r="CV65" s="326">
        <v>1</v>
      </c>
      <c r="CW65" s="299"/>
      <c r="CX65" s="299"/>
      <c r="CY65" s="299"/>
      <c r="CZ65" s="299"/>
      <c r="DF65" s="61">
        <v>0</v>
      </c>
      <c r="DG65" s="90">
        <v>1</v>
      </c>
      <c r="DH65" s="69">
        <v>41386</v>
      </c>
      <c r="DI65" s="61">
        <v>0</v>
      </c>
      <c r="DJ65" s="61"/>
      <c r="DK65" s="90">
        <v>0</v>
      </c>
      <c r="DL65" s="90"/>
      <c r="DM65" s="90"/>
      <c r="DN65" s="61"/>
      <c r="DO65" s="254">
        <v>0</v>
      </c>
      <c r="DP65" s="208">
        <v>0</v>
      </c>
      <c r="DQ65" s="208">
        <v>0</v>
      </c>
      <c r="DR65" s="208">
        <v>0</v>
      </c>
      <c r="DS65" s="208">
        <v>0</v>
      </c>
      <c r="DT65" s="212">
        <v>0</v>
      </c>
      <c r="DU65" s="208">
        <v>0</v>
      </c>
      <c r="DV65" s="208">
        <v>0</v>
      </c>
      <c r="DW65" s="208">
        <v>1</v>
      </c>
      <c r="DX65" s="208">
        <v>1</v>
      </c>
      <c r="DY65" s="208">
        <v>0</v>
      </c>
      <c r="DZ65" s="206">
        <v>1</v>
      </c>
      <c r="EC65" s="223">
        <v>1</v>
      </c>
      <c r="ED65" s="223">
        <v>2</v>
      </c>
      <c r="EE65" s="223">
        <v>55</v>
      </c>
      <c r="EF65" s="223"/>
      <c r="EH65" s="254" t="s">
        <v>381</v>
      </c>
      <c r="EI65" s="61" t="s">
        <v>381</v>
      </c>
      <c r="EJ65" s="31" t="s">
        <v>381</v>
      </c>
      <c r="EK65" s="31" t="s">
        <v>381</v>
      </c>
      <c r="EL65" s="31" t="s">
        <v>381</v>
      </c>
      <c r="EM65" s="31" t="s">
        <v>733</v>
      </c>
      <c r="EN65" s="31"/>
      <c r="EO65" s="61" t="s">
        <v>381</v>
      </c>
      <c r="EP65" s="267">
        <v>65</v>
      </c>
      <c r="EQ65" s="69">
        <v>42515</v>
      </c>
      <c r="ER65" s="61" t="s">
        <v>383</v>
      </c>
      <c r="ES65" s="61">
        <v>160</v>
      </c>
      <c r="ET65" s="61">
        <v>70</v>
      </c>
      <c r="EU65" s="61">
        <v>65</v>
      </c>
      <c r="EV65" s="61">
        <v>0</v>
      </c>
      <c r="EW65" s="61"/>
      <c r="EX65" s="61">
        <v>12</v>
      </c>
      <c r="EY65" s="61">
        <v>10</v>
      </c>
      <c r="EZ65" s="61">
        <v>54</v>
      </c>
      <c r="FA65" s="61">
        <v>29</v>
      </c>
      <c r="FB65" s="61">
        <v>18</v>
      </c>
      <c r="FC65" s="61">
        <v>21</v>
      </c>
      <c r="FD65" s="61">
        <v>54</v>
      </c>
      <c r="FE65" s="61">
        <v>22</v>
      </c>
      <c r="FF65" s="61">
        <v>33</v>
      </c>
      <c r="FG65" s="61">
        <v>120</v>
      </c>
      <c r="FH65" s="61">
        <v>400</v>
      </c>
      <c r="FI65" s="91">
        <v>120</v>
      </c>
      <c r="FJ65" s="91">
        <v>400</v>
      </c>
      <c r="FK65" s="227">
        <v>95.5</v>
      </c>
      <c r="FL65" s="227">
        <v>44.074408712526726</v>
      </c>
      <c r="FM65" s="228">
        <v>122.15</v>
      </c>
      <c r="FN65" s="228">
        <v>46.55</v>
      </c>
      <c r="FO65" s="228">
        <v>56.373707060053825</v>
      </c>
      <c r="FP65" s="228">
        <v>21.483389796524808</v>
      </c>
      <c r="FQ65" s="228">
        <v>61.89111747851004</v>
      </c>
      <c r="FR65" s="228"/>
      <c r="FS65" s="62">
        <v>0</v>
      </c>
      <c r="FT65" s="230">
        <v>89.6</v>
      </c>
      <c r="FU65" s="230">
        <v>39.799999999999997</v>
      </c>
      <c r="FV65" s="230">
        <v>180</v>
      </c>
      <c r="FW65" s="229">
        <v>3.7</v>
      </c>
      <c r="FX65" s="229">
        <v>6.1</v>
      </c>
      <c r="FY65" s="229">
        <v>24.216216216216214</v>
      </c>
      <c r="FZ65" s="229">
        <v>2.2512562814070352</v>
      </c>
      <c r="GA65" s="61">
        <v>31.9</v>
      </c>
      <c r="GB65" s="129">
        <v>19.600000000000001</v>
      </c>
      <c r="GC65" s="111">
        <v>27.8</v>
      </c>
      <c r="GD65" s="111">
        <v>13.4</v>
      </c>
      <c r="GE65" s="111">
        <v>263.7</v>
      </c>
      <c r="GF65" s="111">
        <v>166.4</v>
      </c>
      <c r="GG65" s="111">
        <v>60.9</v>
      </c>
      <c r="GH65" s="61">
        <v>1</v>
      </c>
      <c r="GI65" s="61">
        <v>1</v>
      </c>
      <c r="GJ65" s="61">
        <v>1</v>
      </c>
      <c r="GK65" s="61">
        <v>0</v>
      </c>
      <c r="GL65" s="231">
        <v>38</v>
      </c>
      <c r="GM65" s="133">
        <v>1</v>
      </c>
      <c r="GN65" s="61">
        <v>0</v>
      </c>
      <c r="GO65" s="61">
        <v>0</v>
      </c>
      <c r="GP65" s="61">
        <v>0</v>
      </c>
      <c r="GQ65" s="61">
        <v>60.95</v>
      </c>
      <c r="GR65" s="106">
        <v>28.129164513387479</v>
      </c>
      <c r="GS65" s="111">
        <v>0.36936936936936937</v>
      </c>
      <c r="GT65" s="61">
        <v>0</v>
      </c>
      <c r="GU65" s="111">
        <v>0.51724137931034486</v>
      </c>
      <c r="GV65" s="62">
        <v>0</v>
      </c>
      <c r="GW65" s="106">
        <v>16.8</v>
      </c>
      <c r="GX65" s="61">
        <v>0</v>
      </c>
      <c r="GY65" s="106">
        <v>26</v>
      </c>
      <c r="GZ65" s="61">
        <v>0</v>
      </c>
      <c r="HA65" s="745">
        <v>48</v>
      </c>
      <c r="HB65" s="61">
        <v>16</v>
      </c>
      <c r="HC65" s="61"/>
      <c r="HD65" s="61">
        <v>0</v>
      </c>
      <c r="HE65" s="61"/>
      <c r="HF65" s="61"/>
      <c r="HG65" s="270"/>
      <c r="HH65" s="302"/>
      <c r="HI65" s="270"/>
      <c r="HJ65" s="302"/>
      <c r="HK65" s="270"/>
      <c r="HL65" s="302"/>
      <c r="HM65" s="270"/>
      <c r="HN65" s="125"/>
      <c r="HO65" s="302"/>
      <c r="HP65" s="302"/>
      <c r="HQ65" s="302"/>
      <c r="HR65" s="270"/>
      <c r="HS65" s="302"/>
      <c r="HT65" s="270"/>
      <c r="HU65" s="302"/>
      <c r="HV65" s="270"/>
      <c r="HW65" s="302"/>
      <c r="HX65" s="144"/>
      <c r="HY65" s="106"/>
      <c r="HZ65" s="111"/>
      <c r="IA65" s="106"/>
      <c r="IB65" s="106"/>
      <c r="IC65" s="106"/>
      <c r="ID65" s="106"/>
      <c r="IE65" s="106"/>
      <c r="IF65" s="237"/>
      <c r="IG65" s="237"/>
      <c r="IH65" s="61"/>
      <c r="II65" s="161"/>
      <c r="IJ65" s="161"/>
      <c r="IK65" s="161"/>
      <c r="IL65" s="161"/>
      <c r="IM65" s="161"/>
      <c r="IN65" s="161"/>
      <c r="IO65" s="161"/>
      <c r="IP65" s="161"/>
      <c r="IQ65" s="106"/>
      <c r="IR65" s="161"/>
      <c r="IS65" s="161"/>
      <c r="IT65" s="161"/>
      <c r="IU65" s="161"/>
      <c r="IV65" s="61"/>
      <c r="IW65" s="61"/>
      <c r="IX65" s="161"/>
      <c r="IY65" s="161"/>
      <c r="IZ65" s="106"/>
      <c r="JA65" s="61"/>
      <c r="JB65" s="303"/>
      <c r="JC65" s="241"/>
      <c r="JD65" s="90">
        <v>0</v>
      </c>
      <c r="JE65" s="261"/>
      <c r="JF65" s="261"/>
      <c r="JG65" s="261"/>
      <c r="JH65" s="90"/>
      <c r="JI65" s="90"/>
      <c r="JJ65" s="90"/>
      <c r="JK65" s="90"/>
      <c r="JL65" s="61"/>
      <c r="JM65" s="283"/>
      <c r="JN65" s="198">
        <v>65</v>
      </c>
      <c r="JO65" s="244">
        <v>42278</v>
      </c>
      <c r="JP65" s="69">
        <v>43515</v>
      </c>
      <c r="JQ65" s="201">
        <v>0</v>
      </c>
      <c r="JR65" s="69">
        <v>43515</v>
      </c>
      <c r="JS65" s="245">
        <v>40</v>
      </c>
      <c r="JT65" s="243">
        <v>1</v>
      </c>
      <c r="JU65" s="69">
        <v>43515</v>
      </c>
      <c r="JV65" s="245">
        <v>40</v>
      </c>
      <c r="JW65" s="243">
        <v>1</v>
      </c>
      <c r="JX65" s="246">
        <v>43515</v>
      </c>
      <c r="JY65" s="245">
        <v>40</v>
      </c>
      <c r="JZ65" s="245">
        <v>40</v>
      </c>
      <c r="KA65" s="245">
        <v>1237</v>
      </c>
      <c r="KB65" s="247"/>
      <c r="KC65" s="245"/>
      <c r="KD65" s="248"/>
      <c r="KE65" s="63">
        <v>0</v>
      </c>
      <c r="KF65" s="263">
        <v>1</v>
      </c>
      <c r="KG65" s="263" t="s">
        <v>390</v>
      </c>
      <c r="KH65" s="250">
        <v>145.05000000000001</v>
      </c>
      <c r="KI65" s="250">
        <v>59.38</v>
      </c>
      <c r="KJ65" s="250">
        <v>60.09</v>
      </c>
      <c r="KK65" s="251">
        <v>-19.850000000000001</v>
      </c>
      <c r="KL65" s="250">
        <v>-17.57</v>
      </c>
      <c r="KM65" s="250">
        <v>45.8</v>
      </c>
      <c r="KN65" s="250">
        <v>24.8</v>
      </c>
      <c r="KO65" s="250">
        <v>4.2</v>
      </c>
      <c r="KP65" s="250"/>
      <c r="KQ65" s="250">
        <v>0</v>
      </c>
      <c r="KR65" s="92"/>
      <c r="KS65" s="93">
        <v>0.36936936936936937</v>
      </c>
      <c r="KT65" s="264">
        <v>48</v>
      </c>
      <c r="KU65" s="265">
        <v>34.9</v>
      </c>
      <c r="KV65" s="264">
        <v>-18.45</v>
      </c>
      <c r="KW65" s="265">
        <v>-24.9</v>
      </c>
      <c r="KX65" s="265">
        <v>-16.8</v>
      </c>
      <c r="KY65" s="265">
        <v>296</v>
      </c>
      <c r="KZ65" s="265">
        <v>-18</v>
      </c>
      <c r="LA65" s="265">
        <v>-12.8</v>
      </c>
      <c r="LB65" s="265">
        <v>280</v>
      </c>
      <c r="LC65" s="265">
        <v>-21.2</v>
      </c>
      <c r="LD65" s="265">
        <v>-14.8</v>
      </c>
      <c r="LE65" s="265">
        <v>296</v>
      </c>
      <c r="LF65" s="118">
        <v>42515</v>
      </c>
      <c r="LG65" s="454">
        <v>0</v>
      </c>
      <c r="LH65" s="454"/>
      <c r="LI65" s="455">
        <v>48</v>
      </c>
      <c r="LJ65" s="455">
        <v>47.27</v>
      </c>
      <c r="LK65" s="455">
        <v>-25.52</v>
      </c>
      <c r="LL65" s="455">
        <v>-29</v>
      </c>
      <c r="LM65" s="455">
        <v>-27.6</v>
      </c>
      <c r="LN65" s="455">
        <v>363</v>
      </c>
      <c r="LO65" s="455">
        <v>-30.3</v>
      </c>
      <c r="LP65" s="455">
        <v>-17.899999999999999</v>
      </c>
      <c r="LQ65" s="455">
        <v>363</v>
      </c>
      <c r="LR65" s="455">
        <v>-24.6</v>
      </c>
      <c r="LS65" s="455">
        <v>-22.8</v>
      </c>
      <c r="LT65" s="455">
        <v>363</v>
      </c>
      <c r="LU65" s="500">
        <v>46.27</v>
      </c>
      <c r="LV65" s="693">
        <v>-26.74</v>
      </c>
      <c r="LW65" s="500"/>
      <c r="LX65" s="500"/>
      <c r="LY65" s="500">
        <v>0</v>
      </c>
      <c r="LZ65" s="500">
        <v>0</v>
      </c>
      <c r="MA65" s="690"/>
      <c r="MB65" s="455"/>
      <c r="MD65" s="253"/>
      <c r="ME65" s="274"/>
      <c r="MF65" s="581">
        <v>65</v>
      </c>
      <c r="MG65" s="135">
        <v>42263</v>
      </c>
      <c r="MJ65" s="586"/>
      <c r="MR65" s="135"/>
      <c r="MS65" s="585"/>
      <c r="MT65" s="585"/>
      <c r="MU65" s="133">
        <v>1</v>
      </c>
      <c r="MV65" s="133">
        <v>0</v>
      </c>
      <c r="MW65" s="133">
        <v>0</v>
      </c>
      <c r="MX65" s="133">
        <v>1</v>
      </c>
      <c r="MY65" s="133">
        <v>0</v>
      </c>
      <c r="MZ65" s="238">
        <v>1</v>
      </c>
      <c r="NA65" s="585"/>
      <c r="NB65" s="585"/>
      <c r="NC65" s="238">
        <v>4</v>
      </c>
      <c r="NE65" s="876" t="s">
        <v>64</v>
      </c>
      <c r="NF65" s="877" t="s">
        <v>64</v>
      </c>
      <c r="NG65" s="877" t="s">
        <v>64</v>
      </c>
      <c r="NH65" s="877" t="s">
        <v>64</v>
      </c>
      <c r="NI65" s="877" t="s">
        <v>64</v>
      </c>
      <c r="NJ65" s="877" t="s">
        <v>64</v>
      </c>
      <c r="NK65" s="877" t="s">
        <v>64</v>
      </c>
      <c r="NL65" s="877" t="s">
        <v>64</v>
      </c>
      <c r="NM65" s="877" t="s">
        <v>64</v>
      </c>
      <c r="NN65" s="877" t="s">
        <v>64</v>
      </c>
      <c r="NO65" s="877" t="s">
        <v>64</v>
      </c>
      <c r="NP65" s="877" t="s">
        <v>64</v>
      </c>
      <c r="NQ65" s="877" t="s">
        <v>64</v>
      </c>
      <c r="NR65" s="877" t="s">
        <v>64</v>
      </c>
      <c r="NS65" s="877" t="s">
        <v>64</v>
      </c>
      <c r="NT65" s="877" t="s">
        <v>64</v>
      </c>
      <c r="NU65" s="877" t="s">
        <v>64</v>
      </c>
      <c r="NV65" s="877" t="s">
        <v>64</v>
      </c>
      <c r="NW65" s="877" t="s">
        <v>64</v>
      </c>
      <c r="NX65" s="877" t="s">
        <v>64</v>
      </c>
      <c r="NY65" s="877" t="s">
        <v>64</v>
      </c>
      <c r="NZ65" s="877" t="s">
        <v>64</v>
      </c>
      <c r="OA65" s="877" t="s">
        <v>64</v>
      </c>
      <c r="OB65" s="877" t="s">
        <v>64</v>
      </c>
      <c r="OC65" s="877" t="s">
        <v>64</v>
      </c>
      <c r="OD65" s="877" t="s">
        <v>64</v>
      </c>
      <c r="OE65" s="877" t="s">
        <v>64</v>
      </c>
      <c r="OF65" s="877" t="s">
        <v>64</v>
      </c>
      <c r="OG65" s="877" t="s">
        <v>64</v>
      </c>
      <c r="OH65" s="877" t="s">
        <v>64</v>
      </c>
      <c r="OI65" s="877" t="s">
        <v>64</v>
      </c>
      <c r="OJ65" s="877" t="s">
        <v>64</v>
      </c>
      <c r="OK65" s="877" t="s">
        <v>64</v>
      </c>
      <c r="OL65" s="877" t="s">
        <v>64</v>
      </c>
      <c r="OM65" s="877" t="s">
        <v>64</v>
      </c>
    </row>
    <row r="66" spans="1:403" s="221" customFormat="1" ht="18" customHeight="1" x14ac:dyDescent="0.25">
      <c r="A66" s="455">
        <v>65</v>
      </c>
      <c r="B66" s="274">
        <v>0</v>
      </c>
      <c r="C66" s="221">
        <v>1</v>
      </c>
      <c r="D66" s="206">
        <v>2</v>
      </c>
      <c r="E66" s="274">
        <v>66</v>
      </c>
      <c r="F66" s="895">
        <v>66</v>
      </c>
      <c r="G66" s="61">
        <v>66</v>
      </c>
      <c r="H66" s="898"/>
      <c r="I66" s="167" t="s">
        <v>734</v>
      </c>
      <c r="J66" s="644" t="s">
        <v>735</v>
      </c>
      <c r="K66" s="284">
        <v>13103</v>
      </c>
      <c r="L66" s="256">
        <v>79</v>
      </c>
      <c r="M66" s="342">
        <v>85</v>
      </c>
      <c r="N66" s="342">
        <v>170</v>
      </c>
      <c r="O66" s="342">
        <v>29.411764705882355</v>
      </c>
      <c r="P66" s="210">
        <v>1.9653723193861494</v>
      </c>
      <c r="Q66" s="208">
        <v>0</v>
      </c>
      <c r="R66" s="61">
        <v>140</v>
      </c>
      <c r="S66" s="61">
        <v>90</v>
      </c>
      <c r="T66" s="61">
        <v>1</v>
      </c>
      <c r="U66" s="62">
        <v>2</v>
      </c>
      <c r="V66" s="331">
        <v>0</v>
      </c>
      <c r="W66" s="331"/>
      <c r="X66" s="114">
        <v>1</v>
      </c>
      <c r="Y66" s="335">
        <v>0</v>
      </c>
      <c r="Z66" s="114">
        <v>1</v>
      </c>
      <c r="AA66" s="114">
        <v>0</v>
      </c>
      <c r="AB66" s="329">
        <v>0</v>
      </c>
      <c r="AC66" s="328">
        <v>0</v>
      </c>
      <c r="AD66" s="61"/>
      <c r="AE66" s="61"/>
      <c r="AF66" s="61"/>
      <c r="AG66" s="592"/>
      <c r="AH66" s="602">
        <v>0.85</v>
      </c>
      <c r="AI66" s="603">
        <v>87</v>
      </c>
      <c r="AJ66" s="603">
        <v>1</v>
      </c>
      <c r="AK66" s="602"/>
      <c r="AL66" s="603"/>
      <c r="AM66" s="603"/>
      <c r="AN66" s="605">
        <v>712</v>
      </c>
      <c r="AO66" s="214">
        <v>6.5680779114119758</v>
      </c>
      <c r="AP66" s="212">
        <v>124</v>
      </c>
      <c r="AQ66" s="212">
        <v>49</v>
      </c>
      <c r="AR66" s="212">
        <v>57</v>
      </c>
      <c r="AS66" s="212">
        <v>90</v>
      </c>
      <c r="AT66" s="215">
        <v>1.99</v>
      </c>
      <c r="AU66" s="212"/>
      <c r="AV66" s="556">
        <v>42247</v>
      </c>
      <c r="AW66" s="557">
        <v>42215</v>
      </c>
      <c r="AX66" s="211">
        <v>0.85</v>
      </c>
      <c r="AY66" s="211">
        <v>26</v>
      </c>
      <c r="AZ66" s="211"/>
      <c r="BA66" s="602">
        <v>142</v>
      </c>
      <c r="BB66" s="558">
        <v>42271</v>
      </c>
      <c r="BC66" s="65">
        <v>75.14</v>
      </c>
      <c r="BD66" s="217"/>
      <c r="BE66" s="66">
        <v>75.14</v>
      </c>
      <c r="BF66" s="218">
        <v>180.1430559339166</v>
      </c>
      <c r="BG66" s="66">
        <v>137.1</v>
      </c>
      <c r="BH66" s="68">
        <v>1.8758711907273657</v>
      </c>
      <c r="BI66" s="219">
        <v>1.8758711907273657</v>
      </c>
      <c r="BJ66" s="219">
        <v>2.255617525810758</v>
      </c>
      <c r="BK66" s="219">
        <v>2.1370374547895126</v>
      </c>
      <c r="BL66" s="66">
        <v>2.38</v>
      </c>
      <c r="BM66" s="66">
        <v>1.1599999999999999</v>
      </c>
      <c r="BN66" s="66">
        <v>121</v>
      </c>
      <c r="BO66" s="66">
        <v>1.21</v>
      </c>
      <c r="BP66" s="571">
        <v>727.1</v>
      </c>
      <c r="BQ66" s="66">
        <v>33</v>
      </c>
      <c r="BR66" s="66">
        <v>174</v>
      </c>
      <c r="BS66" s="66">
        <v>25</v>
      </c>
      <c r="BT66" s="66">
        <v>38</v>
      </c>
      <c r="BU66" s="61" t="s">
        <v>736</v>
      </c>
      <c r="BV66" s="61"/>
      <c r="BW66" s="61"/>
      <c r="BX66" s="61"/>
      <c r="BY66" s="61"/>
      <c r="BZ66" s="61"/>
      <c r="CA66" s="61"/>
      <c r="CB66" s="61"/>
      <c r="CC66" s="61"/>
      <c r="CD66" s="208"/>
      <c r="CE66" s="220">
        <v>0</v>
      </c>
      <c r="CF66" s="220">
        <v>1</v>
      </c>
      <c r="CG66" s="220">
        <v>0</v>
      </c>
      <c r="CH66" s="220">
        <v>0</v>
      </c>
      <c r="CI66" s="220">
        <v>0</v>
      </c>
      <c r="CJ66" s="220">
        <v>0</v>
      </c>
      <c r="CK66" s="114">
        <v>0</v>
      </c>
      <c r="CL66" s="114">
        <v>1</v>
      </c>
      <c r="CM66" s="114">
        <v>0</v>
      </c>
      <c r="CN66" s="114">
        <v>1</v>
      </c>
      <c r="CO66" s="114">
        <v>1</v>
      </c>
      <c r="CP66" s="114">
        <v>0</v>
      </c>
      <c r="CQ66" s="326">
        <v>0</v>
      </c>
      <c r="CR66" s="326">
        <v>1</v>
      </c>
      <c r="CS66" s="326">
        <v>0</v>
      </c>
      <c r="CT66" s="326">
        <v>0</v>
      </c>
      <c r="CU66" s="326">
        <v>1</v>
      </c>
      <c r="CV66" s="326"/>
      <c r="CW66" s="299"/>
      <c r="CX66" s="299"/>
      <c r="CY66" s="299"/>
      <c r="CZ66" s="299"/>
      <c r="DF66" s="61">
        <v>1</v>
      </c>
      <c r="DG66" s="90">
        <v>1</v>
      </c>
      <c r="DH66" s="69">
        <v>41666</v>
      </c>
      <c r="DI66" s="61">
        <v>1</v>
      </c>
      <c r="DJ66" s="61" t="s">
        <v>737</v>
      </c>
      <c r="DK66" s="90">
        <v>1</v>
      </c>
      <c r="DL66" s="90">
        <v>0</v>
      </c>
      <c r="DM66" s="90"/>
      <c r="DN66" s="61" t="s">
        <v>738</v>
      </c>
      <c r="DO66" s="254">
        <v>1</v>
      </c>
      <c r="DP66" s="208">
        <v>0</v>
      </c>
      <c r="DQ66" s="208">
        <v>0</v>
      </c>
      <c r="DR66" s="208">
        <v>1</v>
      </c>
      <c r="DS66" s="208">
        <v>1</v>
      </c>
      <c r="DT66" s="212">
        <v>1</v>
      </c>
      <c r="DU66" s="208">
        <v>1</v>
      </c>
      <c r="DV66" s="208">
        <v>0</v>
      </c>
      <c r="DW66" s="208">
        <v>0</v>
      </c>
      <c r="DX66" s="208">
        <v>0</v>
      </c>
      <c r="DY66" s="208">
        <v>0</v>
      </c>
      <c r="DZ66" s="206">
        <v>0</v>
      </c>
      <c r="EC66" s="223">
        <v>0</v>
      </c>
      <c r="ED66" s="223"/>
      <c r="EE66" s="223"/>
      <c r="EF66" s="223"/>
      <c r="EH66" s="258">
        <v>42243</v>
      </c>
      <c r="EI66" s="133">
        <v>2.0299999999999998</v>
      </c>
      <c r="EJ66" s="225">
        <v>85</v>
      </c>
      <c r="EK66" s="225">
        <v>72</v>
      </c>
      <c r="EL66" s="225">
        <v>85</v>
      </c>
      <c r="EM66" s="225">
        <v>86</v>
      </c>
      <c r="EN66" s="225">
        <v>70</v>
      </c>
      <c r="EO66" s="133" t="s">
        <v>739</v>
      </c>
      <c r="EP66" s="222">
        <v>66</v>
      </c>
      <c r="EQ66" s="135">
        <v>42247</v>
      </c>
      <c r="ER66" s="136" t="s">
        <v>415</v>
      </c>
      <c r="ES66" s="61">
        <v>140</v>
      </c>
      <c r="ET66" s="61">
        <v>90</v>
      </c>
      <c r="EU66" s="61">
        <v>68</v>
      </c>
      <c r="EV66" s="61">
        <v>1</v>
      </c>
      <c r="EW66" s="61"/>
      <c r="EX66" s="61">
        <v>13</v>
      </c>
      <c r="EY66" s="61">
        <v>8</v>
      </c>
      <c r="EZ66" s="61">
        <v>42</v>
      </c>
      <c r="FA66" s="61">
        <v>29</v>
      </c>
      <c r="FB66" s="61">
        <v>18</v>
      </c>
      <c r="FC66" s="61">
        <v>14</v>
      </c>
      <c r="FD66" s="61">
        <v>57</v>
      </c>
      <c r="FE66" s="61">
        <v>21</v>
      </c>
      <c r="FF66" s="61">
        <v>31</v>
      </c>
      <c r="FG66" s="61">
        <v>80</v>
      </c>
      <c r="FH66" s="61">
        <v>280</v>
      </c>
      <c r="FI66" s="91">
        <v>93.333333333333329</v>
      </c>
      <c r="FJ66" s="91">
        <v>290</v>
      </c>
      <c r="FK66" s="227">
        <v>120.75</v>
      </c>
      <c r="FL66" s="227">
        <v>61.438740542409903</v>
      </c>
      <c r="FM66" s="228">
        <v>139.30000000000001</v>
      </c>
      <c r="FN66" s="228">
        <v>68.099999999999994</v>
      </c>
      <c r="FO66" s="228">
        <v>70.877155756171433</v>
      </c>
      <c r="FP66" s="228">
        <v>34.649923237582726</v>
      </c>
      <c r="FQ66" s="228">
        <v>51.112706389088302</v>
      </c>
      <c r="FR66" s="228"/>
      <c r="FS66" s="193">
        <v>0</v>
      </c>
      <c r="FT66" s="230">
        <v>65.333333333333329</v>
      </c>
      <c r="FU66" s="230"/>
      <c r="FV66" s="230">
        <v>90</v>
      </c>
      <c r="FW66" s="229">
        <v>4.5333333333333332</v>
      </c>
      <c r="FX66" s="229">
        <v>7.75</v>
      </c>
      <c r="FY66" s="229">
        <v>14.411764705882351</v>
      </c>
      <c r="FZ66" s="229"/>
      <c r="GA66" s="133">
        <v>62.2</v>
      </c>
      <c r="GB66" s="129">
        <v>12.7</v>
      </c>
      <c r="GC66" s="238" t="s">
        <v>740</v>
      </c>
      <c r="GD66" s="238" t="s">
        <v>741</v>
      </c>
      <c r="GE66" s="238" t="s">
        <v>742</v>
      </c>
      <c r="GF66" s="238" t="s">
        <v>743</v>
      </c>
      <c r="GG66" s="238" t="s">
        <v>744</v>
      </c>
      <c r="GH66" s="133">
        <v>0</v>
      </c>
      <c r="GI66" s="133">
        <v>1</v>
      </c>
      <c r="GJ66" s="133">
        <v>1</v>
      </c>
      <c r="GK66" s="133">
        <v>1</v>
      </c>
      <c r="GL66" s="231">
        <v>18</v>
      </c>
      <c r="GM66" s="133">
        <v>0</v>
      </c>
      <c r="GN66" s="133">
        <v>0</v>
      </c>
      <c r="GO66" s="133">
        <v>0</v>
      </c>
      <c r="GP66" s="133">
        <v>1</v>
      </c>
      <c r="GQ66" s="61">
        <v>31.55</v>
      </c>
      <c r="GR66" s="106">
        <v>16.052938005076872</v>
      </c>
      <c r="GS66" s="111">
        <v>0.23333333333333336</v>
      </c>
      <c r="GT66" s="61">
        <v>1</v>
      </c>
      <c r="GU66" s="111">
        <v>1</v>
      </c>
      <c r="GV66" s="62">
        <v>1</v>
      </c>
      <c r="GW66" s="106">
        <v>6.3000000000000007</v>
      </c>
      <c r="GX66" s="61">
        <v>1</v>
      </c>
      <c r="GY66" s="106">
        <v>12</v>
      </c>
      <c r="GZ66" s="61">
        <v>1</v>
      </c>
      <c r="HA66" s="745">
        <v>23</v>
      </c>
      <c r="HB66" s="133">
        <v>6</v>
      </c>
      <c r="HC66" s="133"/>
      <c r="HD66" s="144">
        <v>1</v>
      </c>
      <c r="HE66" s="236">
        <v>112</v>
      </c>
      <c r="HF66" s="236">
        <v>118</v>
      </c>
      <c r="HG66" s="270">
        <v>60.039514567323963</v>
      </c>
      <c r="HH66" s="273">
        <v>118.024176</v>
      </c>
      <c r="HI66" s="270">
        <v>60.051815544478025</v>
      </c>
      <c r="HJ66" s="273">
        <v>59.405101999999999</v>
      </c>
      <c r="HK66" s="270">
        <v>30.225877007647167</v>
      </c>
      <c r="HL66" s="273">
        <v>58.619073999999998</v>
      </c>
      <c r="HM66" s="270">
        <v>29.825938536830858</v>
      </c>
      <c r="HN66" s="236">
        <v>49.667005000000003</v>
      </c>
      <c r="HO66" s="270">
        <v>3.5757629999999998</v>
      </c>
      <c r="HP66" s="270">
        <v>1.766948</v>
      </c>
      <c r="HQ66" s="273">
        <v>120.84169900000001</v>
      </c>
      <c r="HR66" s="270">
        <v>61.485397859751508</v>
      </c>
      <c r="HS66" s="273">
        <v>62.587004999999998</v>
      </c>
      <c r="HT66" s="270">
        <v>31.844859308666759</v>
      </c>
      <c r="HU66" s="273">
        <v>58.254694000000001</v>
      </c>
      <c r="HV66" s="270">
        <v>29.640538551084745</v>
      </c>
      <c r="HW66" s="273">
        <v>48.207444000000002</v>
      </c>
      <c r="HX66" s="144">
        <v>0</v>
      </c>
      <c r="HY66" s="237">
        <v>0.99979516061183937</v>
      </c>
      <c r="HZ66" s="238">
        <v>48.9</v>
      </c>
      <c r="IA66" s="237">
        <v>7.4</v>
      </c>
      <c r="IB66" s="237">
        <v>43.5</v>
      </c>
      <c r="IC66" s="237">
        <v>7.5</v>
      </c>
      <c r="ID66" s="237">
        <v>15.7</v>
      </c>
      <c r="IE66" s="237">
        <v>5.3</v>
      </c>
      <c r="IF66" s="237">
        <v>240.69372972972968</v>
      </c>
      <c r="IG66" s="237">
        <v>122.46724315569188</v>
      </c>
      <c r="IH66" s="133"/>
      <c r="II66" s="161">
        <v>0.43</v>
      </c>
      <c r="IJ66" s="61">
        <v>1153</v>
      </c>
      <c r="IK66" s="61"/>
      <c r="IL66" s="61">
        <v>1060</v>
      </c>
      <c r="IM66" s="61">
        <v>1114</v>
      </c>
      <c r="IN66" s="61">
        <v>1162</v>
      </c>
      <c r="IO66" s="61">
        <v>1205</v>
      </c>
      <c r="IP66" s="61"/>
      <c r="IQ66" s="106">
        <v>1138.8</v>
      </c>
      <c r="IR66" s="61">
        <v>1723</v>
      </c>
      <c r="IS66" s="61">
        <v>288</v>
      </c>
      <c r="IT66" s="61"/>
      <c r="IU66" s="61">
        <v>298</v>
      </c>
      <c r="IV66" s="61">
        <v>357</v>
      </c>
      <c r="IW66" s="61">
        <v>333</v>
      </c>
      <c r="IX66" s="61">
        <v>326</v>
      </c>
      <c r="IY66" s="61"/>
      <c r="IZ66" s="106">
        <v>320.39999999999998</v>
      </c>
      <c r="JA66" s="61">
        <v>193</v>
      </c>
      <c r="JB66" s="240">
        <v>27.787640150219268</v>
      </c>
      <c r="JC66" s="241">
        <v>0</v>
      </c>
      <c r="JD66" s="90">
        <v>1</v>
      </c>
      <c r="JE66" s="261">
        <v>5</v>
      </c>
      <c r="JF66" s="261">
        <v>0</v>
      </c>
      <c r="JG66" s="261"/>
      <c r="JH66" s="90">
        <v>0</v>
      </c>
      <c r="JI66" s="90"/>
      <c r="JJ66" s="90"/>
      <c r="JK66" s="90"/>
      <c r="JL66" s="61" t="s">
        <v>738</v>
      </c>
      <c r="JM66" s="285">
        <v>64</v>
      </c>
      <c r="JN66" s="243">
        <v>66</v>
      </c>
      <c r="JO66" s="244">
        <v>42247</v>
      </c>
      <c r="JP66" s="69">
        <v>43517</v>
      </c>
      <c r="JQ66" s="201">
        <v>0</v>
      </c>
      <c r="JR66" s="69">
        <v>43517</v>
      </c>
      <c r="JS66" s="245">
        <v>41</v>
      </c>
      <c r="JT66" s="243">
        <v>0</v>
      </c>
      <c r="JU66" s="69">
        <v>43517</v>
      </c>
      <c r="JV66" s="245">
        <v>41</v>
      </c>
      <c r="JW66" s="243">
        <v>0</v>
      </c>
      <c r="JX66" s="246">
        <v>43517</v>
      </c>
      <c r="JY66" s="245">
        <v>41</v>
      </c>
      <c r="JZ66" s="245">
        <v>41</v>
      </c>
      <c r="KA66" s="245">
        <v>1270</v>
      </c>
      <c r="KB66" s="247"/>
      <c r="KC66" s="245"/>
      <c r="KD66" s="248"/>
      <c r="KE66" s="63">
        <v>1</v>
      </c>
      <c r="KF66" s="249">
        <v>1</v>
      </c>
      <c r="KG66" s="249" t="s">
        <v>384</v>
      </c>
      <c r="KH66" s="321">
        <v>95.94</v>
      </c>
      <c r="KI66" s="321">
        <v>54.94</v>
      </c>
      <c r="KJ66" s="321">
        <v>42.5</v>
      </c>
      <c r="KK66" s="323">
        <v>-11.3</v>
      </c>
      <c r="KL66" s="321">
        <v>-9.1199999999999992</v>
      </c>
      <c r="KM66" s="321">
        <v>60.94</v>
      </c>
      <c r="KN66" s="321">
        <v>24.8</v>
      </c>
      <c r="KO66" s="321">
        <v>4.4000000000000004</v>
      </c>
      <c r="KP66" s="250"/>
      <c r="KQ66" s="250">
        <v>1</v>
      </c>
      <c r="KR66" s="92"/>
      <c r="KS66" s="93">
        <v>0.23333333333333336</v>
      </c>
      <c r="KT66" s="264"/>
      <c r="KU66" s="265"/>
      <c r="KV66" s="264"/>
      <c r="KW66" s="265"/>
      <c r="KX66" s="265"/>
      <c r="KY66" s="265"/>
      <c r="KZ66" s="265"/>
      <c r="LA66" s="265"/>
      <c r="LB66" s="265"/>
      <c r="LC66" s="265"/>
      <c r="LD66" s="265"/>
      <c r="LE66" s="265"/>
      <c r="LF66" s="118">
        <v>42247</v>
      </c>
      <c r="LG66" s="454">
        <v>1</v>
      </c>
      <c r="LH66" s="454"/>
      <c r="LI66" s="455"/>
      <c r="LJ66" s="455"/>
      <c r="LK66" s="455"/>
      <c r="LL66" s="455"/>
      <c r="LM66" s="455"/>
      <c r="LN66" s="455"/>
      <c r="LO66" s="455"/>
      <c r="LP66" s="455"/>
      <c r="LQ66" s="455"/>
      <c r="LR66" s="455"/>
      <c r="LS66" s="455"/>
      <c r="LT66" s="455"/>
      <c r="LU66" s="500">
        <v>29.676666666666666</v>
      </c>
      <c r="LV66" s="693">
        <v>-15.226666666666667</v>
      </c>
      <c r="LW66" s="500">
        <v>0</v>
      </c>
      <c r="LX66" s="500">
        <v>0</v>
      </c>
      <c r="LY66" s="500">
        <v>-14.4</v>
      </c>
      <c r="LZ66" s="500">
        <v>1</v>
      </c>
      <c r="MA66" s="690">
        <v>48.207444000000002</v>
      </c>
      <c r="MB66" s="454"/>
      <c r="MD66" s="253"/>
      <c r="ME66" s="274"/>
      <c r="MF66" s="581">
        <v>66</v>
      </c>
      <c r="MG66" s="135">
        <v>42215</v>
      </c>
      <c r="MJ66" s="584">
        <v>54.855899999999998</v>
      </c>
      <c r="MR66" s="135"/>
      <c r="MS66" s="585"/>
      <c r="MT66" s="585"/>
      <c r="MU66" s="133">
        <v>0</v>
      </c>
      <c r="MV66" s="585"/>
      <c r="MW66" s="585"/>
      <c r="MX66" s="585"/>
      <c r="MY66" s="585"/>
      <c r="MZ66" s="585"/>
      <c r="NA66" s="238">
        <v>712</v>
      </c>
      <c r="NB66" s="585"/>
      <c r="NC66" s="238">
        <v>6</v>
      </c>
      <c r="NE66" s="876">
        <v>66</v>
      </c>
      <c r="NF66" s="877" t="s">
        <v>64</v>
      </c>
      <c r="NG66" s="877" t="s">
        <v>64</v>
      </c>
      <c r="NH66" s="877" t="s">
        <v>64</v>
      </c>
      <c r="NI66" s="877" t="s">
        <v>64</v>
      </c>
      <c r="NJ66" s="877" t="s">
        <v>64</v>
      </c>
      <c r="NK66" s="877" t="s">
        <v>64</v>
      </c>
      <c r="NL66" s="877" t="s">
        <v>64</v>
      </c>
      <c r="NM66" s="877" t="s">
        <v>64</v>
      </c>
      <c r="NN66" s="877" t="s">
        <v>64</v>
      </c>
      <c r="NO66" s="877" t="s">
        <v>64</v>
      </c>
      <c r="NP66" s="877" t="s">
        <v>64</v>
      </c>
      <c r="NQ66" s="877" t="s">
        <v>64</v>
      </c>
      <c r="NR66" s="877" t="s">
        <v>64</v>
      </c>
      <c r="NS66" s="877" t="s">
        <v>64</v>
      </c>
      <c r="NT66" s="877" t="s">
        <v>64</v>
      </c>
      <c r="NU66" s="877" t="s">
        <v>64</v>
      </c>
      <c r="NV66" s="877" t="s">
        <v>64</v>
      </c>
      <c r="NW66" s="877" t="s">
        <v>64</v>
      </c>
      <c r="NX66" s="877" t="s">
        <v>64</v>
      </c>
      <c r="NY66" s="877" t="s">
        <v>64</v>
      </c>
      <c r="NZ66" s="877" t="s">
        <v>64</v>
      </c>
      <c r="OA66" s="877" t="s">
        <v>64</v>
      </c>
      <c r="OB66" s="877" t="s">
        <v>64</v>
      </c>
      <c r="OC66" s="877" t="s">
        <v>64</v>
      </c>
      <c r="OD66" s="877" t="s">
        <v>64</v>
      </c>
      <c r="OE66" s="877" t="s">
        <v>64</v>
      </c>
      <c r="OF66" s="877" t="s">
        <v>64</v>
      </c>
      <c r="OG66" s="877" t="s">
        <v>64</v>
      </c>
      <c r="OH66" s="877" t="s">
        <v>64</v>
      </c>
      <c r="OI66" s="877" t="s">
        <v>64</v>
      </c>
      <c r="OJ66" s="877" t="s">
        <v>64</v>
      </c>
      <c r="OK66" s="877" t="s">
        <v>64</v>
      </c>
      <c r="OL66" s="877" t="s">
        <v>64</v>
      </c>
      <c r="OM66" s="877" t="s">
        <v>64</v>
      </c>
    </row>
    <row r="67" spans="1:403" s="221" customFormat="1" x14ac:dyDescent="0.25">
      <c r="A67" s="455">
        <v>66</v>
      </c>
      <c r="B67" s="221">
        <v>0</v>
      </c>
      <c r="C67" s="221">
        <v>1</v>
      </c>
      <c r="D67" s="206">
        <v>2</v>
      </c>
      <c r="E67" s="267">
        <v>67</v>
      </c>
      <c r="F67" s="896">
        <v>67</v>
      </c>
      <c r="G67" s="61">
        <v>67</v>
      </c>
      <c r="H67" s="898"/>
      <c r="I67" s="167" t="s">
        <v>745</v>
      </c>
      <c r="J67" s="641" t="s">
        <v>746</v>
      </c>
      <c r="K67" s="69">
        <v>11767</v>
      </c>
      <c r="L67" s="256">
        <v>83</v>
      </c>
      <c r="M67" s="342">
        <v>76</v>
      </c>
      <c r="N67" s="342">
        <v>163</v>
      </c>
      <c r="O67" s="342">
        <v>28.604764951635367</v>
      </c>
      <c r="P67" s="210">
        <v>1.8178084319245238</v>
      </c>
      <c r="Q67" s="208">
        <v>1</v>
      </c>
      <c r="R67" s="61">
        <v>125</v>
      </c>
      <c r="S67" s="61">
        <v>75</v>
      </c>
      <c r="T67" s="61">
        <v>0</v>
      </c>
      <c r="U67" s="62">
        <v>2</v>
      </c>
      <c r="V67" s="325">
        <v>1</v>
      </c>
      <c r="W67" s="325">
        <v>2</v>
      </c>
      <c r="X67" s="325">
        <v>1</v>
      </c>
      <c r="Y67" s="115">
        <v>1</v>
      </c>
      <c r="Z67" s="325">
        <v>1</v>
      </c>
      <c r="AA67" s="325">
        <v>0</v>
      </c>
      <c r="AB67" s="329">
        <v>0</v>
      </c>
      <c r="AC67" s="328">
        <v>0</v>
      </c>
      <c r="AD67" s="61"/>
      <c r="AE67" s="61"/>
      <c r="AF67" s="61"/>
      <c r="AG67" s="592">
        <v>171</v>
      </c>
      <c r="AH67" s="602">
        <v>1.24</v>
      </c>
      <c r="AI67" s="603">
        <v>41</v>
      </c>
      <c r="AJ67" s="603">
        <v>0</v>
      </c>
      <c r="AK67" s="602">
        <v>12.4</v>
      </c>
      <c r="AL67" s="604">
        <v>38</v>
      </c>
      <c r="AM67" s="604"/>
      <c r="AN67" s="605">
        <v>929.3</v>
      </c>
      <c r="AO67" s="214">
        <v>6.834431614563294</v>
      </c>
      <c r="AP67" s="212">
        <v>100</v>
      </c>
      <c r="AQ67" s="212">
        <v>41</v>
      </c>
      <c r="AR67" s="212">
        <v>38</v>
      </c>
      <c r="AS67" s="212">
        <v>105</v>
      </c>
      <c r="AT67" s="215">
        <v>2.84</v>
      </c>
      <c r="AU67" s="212">
        <v>26</v>
      </c>
      <c r="AV67" s="556">
        <v>42166</v>
      </c>
      <c r="AW67" s="557">
        <v>42170</v>
      </c>
      <c r="AX67" s="211">
        <v>1.24</v>
      </c>
      <c r="AY67" s="211">
        <v>56</v>
      </c>
      <c r="AZ67" s="211">
        <v>8.6999999999999993</v>
      </c>
      <c r="BA67" s="602">
        <v>140</v>
      </c>
      <c r="BB67" s="558">
        <v>42157</v>
      </c>
      <c r="BC67" s="65">
        <v>73.760000000000005</v>
      </c>
      <c r="BD67" s="217"/>
      <c r="BE67" s="66">
        <v>73.760000000000005</v>
      </c>
      <c r="BF67" s="218">
        <v>5076.6272335110434</v>
      </c>
      <c r="BG67" s="66">
        <v>203.1</v>
      </c>
      <c r="BH67" s="68">
        <v>1.867820908045573</v>
      </c>
      <c r="BI67" s="219">
        <v>1.867820908045573</v>
      </c>
      <c r="BJ67" s="219">
        <v>3.70557527520829</v>
      </c>
      <c r="BK67" s="219">
        <v>2.3077099234048069</v>
      </c>
      <c r="BL67" s="66">
        <v>2.57</v>
      </c>
      <c r="BM67" s="66">
        <v>1.41</v>
      </c>
      <c r="BN67" s="66">
        <v>75</v>
      </c>
      <c r="BO67" s="66">
        <v>0.92</v>
      </c>
      <c r="BP67" s="571">
        <v>1013</v>
      </c>
      <c r="BQ67" s="66">
        <v>23</v>
      </c>
      <c r="BR67" s="66">
        <v>24</v>
      </c>
      <c r="BS67" s="66">
        <v>35</v>
      </c>
      <c r="BT67" s="66">
        <v>41</v>
      </c>
      <c r="BU67" s="69">
        <v>42170</v>
      </c>
      <c r="BV67" s="61" t="s">
        <v>458</v>
      </c>
      <c r="BW67" s="61">
        <v>0</v>
      </c>
      <c r="BX67" s="61"/>
      <c r="BY67" s="61"/>
      <c r="BZ67" s="61">
        <v>0</v>
      </c>
      <c r="CA67" s="61"/>
      <c r="CB67" s="61"/>
      <c r="CC67" s="61"/>
      <c r="CD67" s="208">
        <v>0</v>
      </c>
      <c r="CE67" s="220">
        <v>0</v>
      </c>
      <c r="CF67" s="220">
        <v>0</v>
      </c>
      <c r="CG67" s="220">
        <v>0</v>
      </c>
      <c r="CH67" s="220">
        <v>0</v>
      </c>
      <c r="CI67" s="220">
        <v>0</v>
      </c>
      <c r="CJ67" s="220">
        <v>0</v>
      </c>
      <c r="CK67" s="114">
        <v>1</v>
      </c>
      <c r="CL67" s="114">
        <v>0</v>
      </c>
      <c r="CM67" s="114">
        <v>0</v>
      </c>
      <c r="CN67" s="114">
        <v>1</v>
      </c>
      <c r="CO67" s="114">
        <v>1</v>
      </c>
      <c r="CP67" s="114">
        <v>0</v>
      </c>
      <c r="CQ67" s="326">
        <v>0</v>
      </c>
      <c r="CR67" s="326">
        <v>1</v>
      </c>
      <c r="CS67" s="326">
        <v>0</v>
      </c>
      <c r="CT67" s="326">
        <v>0</v>
      </c>
      <c r="CU67" s="326">
        <v>1</v>
      </c>
      <c r="CV67" s="326"/>
      <c r="CW67" s="299"/>
      <c r="CX67" s="299"/>
      <c r="CY67" s="299"/>
      <c r="CZ67" s="299"/>
      <c r="DF67" s="31">
        <v>0</v>
      </c>
      <c r="DG67" s="70">
        <v>0</v>
      </c>
      <c r="DH67" s="31"/>
      <c r="DI67" s="31"/>
      <c r="DJ67" s="31"/>
      <c r="DK67" s="70">
        <v>1</v>
      </c>
      <c r="DL67" s="70">
        <v>0</v>
      </c>
      <c r="DM67" s="70"/>
      <c r="DN67" s="31"/>
      <c r="DO67" s="61">
        <v>1</v>
      </c>
      <c r="DP67" s="208">
        <v>0</v>
      </c>
      <c r="DQ67" s="208">
        <v>0</v>
      </c>
      <c r="DR67" s="208"/>
      <c r="DS67" s="208">
        <v>1</v>
      </c>
      <c r="DT67" s="212">
        <v>1</v>
      </c>
      <c r="DU67" s="208">
        <v>1</v>
      </c>
      <c r="DV67" s="208">
        <v>0</v>
      </c>
      <c r="DW67" s="208">
        <v>0</v>
      </c>
      <c r="DX67" s="208">
        <v>1</v>
      </c>
      <c r="DY67" s="208">
        <v>0</v>
      </c>
      <c r="DZ67" s="206">
        <v>0</v>
      </c>
      <c r="EC67" s="223">
        <v>1</v>
      </c>
      <c r="ED67" s="223">
        <v>2</v>
      </c>
      <c r="EE67" s="223"/>
      <c r="EF67" s="223"/>
      <c r="EH67" s="266">
        <v>42172</v>
      </c>
      <c r="EI67" s="133">
        <v>1.74</v>
      </c>
      <c r="EJ67" s="225">
        <v>88</v>
      </c>
      <c r="EK67" s="225">
        <v>83</v>
      </c>
      <c r="EL67" s="225">
        <v>82</v>
      </c>
      <c r="EM67" s="225">
        <v>72</v>
      </c>
      <c r="EN67" s="225">
        <v>27</v>
      </c>
      <c r="EO67" s="133" t="s">
        <v>706</v>
      </c>
      <c r="EP67" s="259">
        <v>67</v>
      </c>
      <c r="EQ67" s="135">
        <v>42166</v>
      </c>
      <c r="ER67" s="268" t="s">
        <v>383</v>
      </c>
      <c r="ES67" s="61">
        <v>125</v>
      </c>
      <c r="ET67" s="61">
        <v>75</v>
      </c>
      <c r="EU67" s="61">
        <v>78</v>
      </c>
      <c r="EV67" s="61">
        <v>0</v>
      </c>
      <c r="EW67" s="61"/>
      <c r="EX67" s="61">
        <v>8.5</v>
      </c>
      <c r="EY67" s="61">
        <v>7.6</v>
      </c>
      <c r="EZ67" s="61">
        <v>38</v>
      </c>
      <c r="FA67" s="61">
        <v>22</v>
      </c>
      <c r="FB67" s="61">
        <v>16</v>
      </c>
      <c r="FC67" s="61">
        <v>19</v>
      </c>
      <c r="FD67" s="61">
        <v>50</v>
      </c>
      <c r="FE67" s="61">
        <v>22</v>
      </c>
      <c r="FF67" s="133">
        <v>32</v>
      </c>
      <c r="FG67" s="133">
        <v>100</v>
      </c>
      <c r="FH67" s="133">
        <v>330</v>
      </c>
      <c r="FI67" s="91">
        <v>100</v>
      </c>
      <c r="FJ67" s="91">
        <v>330</v>
      </c>
      <c r="FK67" s="227">
        <v>111.75</v>
      </c>
      <c r="FL67" s="227">
        <v>61.475124681696883</v>
      </c>
      <c r="FM67" s="228">
        <v>95.3</v>
      </c>
      <c r="FN67" s="228">
        <v>28.950000000000003</v>
      </c>
      <c r="FO67" s="228">
        <v>52.42576628336208</v>
      </c>
      <c r="FP67" s="228">
        <v>15.92577055512416</v>
      </c>
      <c r="FQ67" s="228">
        <v>69.622245540398737</v>
      </c>
      <c r="FR67" s="228"/>
      <c r="FS67" s="193">
        <v>0</v>
      </c>
      <c r="FT67" s="230">
        <v>46.8</v>
      </c>
      <c r="FU67" s="230">
        <v>41.1</v>
      </c>
      <c r="FV67" s="230">
        <v>105</v>
      </c>
      <c r="FW67" s="229">
        <v>5.9</v>
      </c>
      <c r="FX67" s="229">
        <v>9.3000000000000007</v>
      </c>
      <c r="FY67" s="229">
        <v>7.9322033898305078</v>
      </c>
      <c r="FZ67" s="229">
        <v>1.1386861313868613</v>
      </c>
      <c r="GA67" s="133" t="s">
        <v>747</v>
      </c>
      <c r="GB67" s="129">
        <v>18.5</v>
      </c>
      <c r="GC67" s="238">
        <v>4.8</v>
      </c>
      <c r="GD67" s="238">
        <v>2.4</v>
      </c>
      <c r="GE67" s="238">
        <v>109.8</v>
      </c>
      <c r="GF67" s="238">
        <v>71.400000000000006</v>
      </c>
      <c r="GG67" s="238">
        <v>21.9</v>
      </c>
      <c r="GH67" s="133">
        <v>0</v>
      </c>
      <c r="GI67" s="133">
        <v>1</v>
      </c>
      <c r="GJ67" s="133">
        <v>2</v>
      </c>
      <c r="GK67" s="133">
        <v>1</v>
      </c>
      <c r="GL67" s="231">
        <v>39</v>
      </c>
      <c r="GM67" s="133">
        <v>1</v>
      </c>
      <c r="GN67" s="133">
        <v>0</v>
      </c>
      <c r="GO67" s="133">
        <v>0</v>
      </c>
      <c r="GP67" s="133">
        <v>0</v>
      </c>
      <c r="GQ67" s="61">
        <v>142.39999999999998</v>
      </c>
      <c r="GR67" s="106">
        <v>78.336087290144377</v>
      </c>
      <c r="GS67" s="111">
        <v>0.38061465721040189</v>
      </c>
      <c r="GT67" s="61">
        <v>0</v>
      </c>
      <c r="GU67" s="111">
        <v>0.79166666666666663</v>
      </c>
      <c r="GV67" s="62">
        <v>1</v>
      </c>
      <c r="GW67" s="106">
        <v>16.600000000000001</v>
      </c>
      <c r="GX67" s="61">
        <v>0</v>
      </c>
      <c r="GY67" s="106">
        <v>25</v>
      </c>
      <c r="GZ67" s="61">
        <v>0</v>
      </c>
      <c r="HA67" s="745">
        <v>49</v>
      </c>
      <c r="HB67" s="133">
        <v>15</v>
      </c>
      <c r="HC67" s="133">
        <v>0.46</v>
      </c>
      <c r="HD67" s="144">
        <v>1</v>
      </c>
      <c r="HE67" s="236">
        <v>90.211483000000001</v>
      </c>
      <c r="HF67" s="236">
        <v>94.722057000000007</v>
      </c>
      <c r="HG67" s="144">
        <v>51.893560999999998</v>
      </c>
      <c r="HH67" s="236">
        <v>112.00111200000001</v>
      </c>
      <c r="HI67" s="125">
        <v>61.359906000000002</v>
      </c>
      <c r="HJ67" s="236">
        <v>37.126904000000003</v>
      </c>
      <c r="HK67" s="144">
        <v>20.340007</v>
      </c>
      <c r="HL67" s="236">
        <v>74.874207999999996</v>
      </c>
      <c r="HM67" s="144">
        <v>41.0199</v>
      </c>
      <c r="HN67" s="236">
        <v>66.851308000000003</v>
      </c>
      <c r="HO67" s="144">
        <v>4.7170750000000004</v>
      </c>
      <c r="HP67" s="144">
        <v>2.5842540000000001</v>
      </c>
      <c r="HQ67" s="236">
        <v>225.825322</v>
      </c>
      <c r="HR67" s="144">
        <v>123.718598</v>
      </c>
      <c r="HS67" s="236">
        <v>106.791054</v>
      </c>
      <c r="HT67" s="144">
        <v>58.505571000000003</v>
      </c>
      <c r="HU67" s="236">
        <v>119.034268</v>
      </c>
      <c r="HV67" s="144">
        <v>65.213026999999997</v>
      </c>
      <c r="HW67" s="236">
        <v>52.710771000000001</v>
      </c>
      <c r="HX67" s="144">
        <v>0</v>
      </c>
      <c r="HY67" s="237">
        <v>0.84572425495204018</v>
      </c>
      <c r="HZ67" s="238">
        <v>35.700000000000003</v>
      </c>
      <c r="IA67" s="237">
        <v>7.1</v>
      </c>
      <c r="IB67" s="237">
        <v>36.799999999999997</v>
      </c>
      <c r="IC67" s="237">
        <v>6.9</v>
      </c>
      <c r="ID67" s="237">
        <v>39.799999999999997</v>
      </c>
      <c r="IE67" s="237">
        <v>7.7</v>
      </c>
      <c r="IF67" s="237">
        <v>154.93732957746479</v>
      </c>
      <c r="IG67" s="237">
        <v>85.233034931756691</v>
      </c>
      <c r="IH67" s="133"/>
      <c r="II67" s="161">
        <v>0.38</v>
      </c>
      <c r="IJ67" s="61">
        <v>1161</v>
      </c>
      <c r="IK67" s="61">
        <v>942</v>
      </c>
      <c r="IL67" s="61">
        <v>870</v>
      </c>
      <c r="IM67" s="61">
        <v>1109</v>
      </c>
      <c r="IN67" s="61">
        <v>1142</v>
      </c>
      <c r="IO67" s="61">
        <v>1190</v>
      </c>
      <c r="IP67" s="61"/>
      <c r="IQ67" s="106">
        <v>1069</v>
      </c>
      <c r="IR67" s="61">
        <v>1851</v>
      </c>
      <c r="IS67" s="61">
        <v>342</v>
      </c>
      <c r="IT67" s="61">
        <v>271</v>
      </c>
      <c r="IU67" s="61">
        <v>210</v>
      </c>
      <c r="IV67" s="61">
        <v>317</v>
      </c>
      <c r="IW67" s="61">
        <v>354</v>
      </c>
      <c r="IX67" s="61">
        <v>353</v>
      </c>
      <c r="IY67" s="61"/>
      <c r="IZ67" s="106">
        <v>307.83333333333331</v>
      </c>
      <c r="JA67" s="61">
        <v>199</v>
      </c>
      <c r="JB67" s="240">
        <v>31.976251614181606</v>
      </c>
      <c r="JC67" s="241">
        <v>0</v>
      </c>
      <c r="JD67" s="70">
        <v>1</v>
      </c>
      <c r="JE67" s="70">
        <v>0</v>
      </c>
      <c r="JF67" s="70">
        <v>0</v>
      </c>
      <c r="JG67" s="70"/>
      <c r="JH67" s="70">
        <v>0</v>
      </c>
      <c r="JI67" s="70">
        <v>0</v>
      </c>
      <c r="JJ67" s="70">
        <v>0</v>
      </c>
      <c r="JK67" s="70"/>
      <c r="JL67" s="31"/>
      <c r="JM67" s="283"/>
      <c r="JN67" s="198">
        <v>67</v>
      </c>
      <c r="JO67" s="244">
        <v>42166</v>
      </c>
      <c r="JP67" s="69">
        <v>43039</v>
      </c>
      <c r="JQ67" s="201">
        <v>1</v>
      </c>
      <c r="JR67" s="69">
        <v>43039</v>
      </c>
      <c r="JS67" s="31">
        <v>28</v>
      </c>
      <c r="JT67" s="243">
        <v>1</v>
      </c>
      <c r="JU67" s="69">
        <v>42595</v>
      </c>
      <c r="JV67" s="245">
        <v>14</v>
      </c>
      <c r="JW67" s="243">
        <v>1</v>
      </c>
      <c r="JX67" s="246">
        <v>42595</v>
      </c>
      <c r="JY67" s="245">
        <v>14</v>
      </c>
      <c r="JZ67" s="245">
        <v>28</v>
      </c>
      <c r="KA67" s="245">
        <v>873</v>
      </c>
      <c r="KB67" s="247"/>
      <c r="KC67" s="245"/>
      <c r="KD67" s="248"/>
      <c r="KE67" s="63">
        <v>0</v>
      </c>
      <c r="KF67" s="263">
        <v>1</v>
      </c>
      <c r="KG67" s="263" t="s">
        <v>390</v>
      </c>
      <c r="KH67" s="250">
        <v>92.2</v>
      </c>
      <c r="KI67" s="250">
        <v>30.6</v>
      </c>
      <c r="KJ67" s="250">
        <v>67</v>
      </c>
      <c r="KK67" s="251">
        <v>-21.35</v>
      </c>
      <c r="KL67" s="250">
        <v>-17.43</v>
      </c>
      <c r="KM67" s="250">
        <v>65.650000000000006</v>
      </c>
      <c r="KN67" s="250">
        <v>33.200000000000003</v>
      </c>
      <c r="KO67" s="250">
        <v>5.4</v>
      </c>
      <c r="KP67" s="250"/>
      <c r="KQ67" s="250">
        <v>0</v>
      </c>
      <c r="KR67" s="92"/>
      <c r="KS67" s="93">
        <v>0.38061465721040189</v>
      </c>
      <c r="KT67" s="264">
        <v>54</v>
      </c>
      <c r="KU67" s="265">
        <v>36.549999999999997</v>
      </c>
      <c r="KV67" s="264">
        <v>-20.55</v>
      </c>
      <c r="KW67" s="265">
        <v>-20.7</v>
      </c>
      <c r="KX67" s="265">
        <v>-19.5</v>
      </c>
      <c r="KY67" s="265">
        <v>338</v>
      </c>
      <c r="KZ67" s="265">
        <v>-22.5</v>
      </c>
      <c r="LA67" s="265">
        <v>-22.2</v>
      </c>
      <c r="LB67" s="265">
        <v>301</v>
      </c>
      <c r="LC67" s="265">
        <v>-21.5</v>
      </c>
      <c r="LD67" s="265">
        <v>-20.8</v>
      </c>
      <c r="LE67" s="265">
        <v>319</v>
      </c>
      <c r="LF67" s="118">
        <v>42166</v>
      </c>
      <c r="LG67" s="454">
        <v>0</v>
      </c>
      <c r="LH67" s="454"/>
      <c r="LI67" s="455">
        <v>54</v>
      </c>
      <c r="LJ67" s="455">
        <v>41.72</v>
      </c>
      <c r="LK67" s="455">
        <v>-23.03</v>
      </c>
      <c r="LL67" s="455">
        <v>-22</v>
      </c>
      <c r="LM67" s="455">
        <v>-21.7</v>
      </c>
      <c r="LN67" s="455">
        <v>376</v>
      </c>
      <c r="LO67" s="455">
        <v>-23.3</v>
      </c>
      <c r="LP67" s="455">
        <v>-23.3</v>
      </c>
      <c r="LQ67" s="455">
        <v>338</v>
      </c>
      <c r="LR67" s="455">
        <v>-22.6</v>
      </c>
      <c r="LS67" s="455">
        <v>-22.5</v>
      </c>
      <c r="LT67" s="455">
        <v>357</v>
      </c>
      <c r="LU67" s="500">
        <v>40.85</v>
      </c>
      <c r="LV67" s="693">
        <v>-22.69</v>
      </c>
      <c r="LW67" s="500">
        <v>-16.100000000000001</v>
      </c>
      <c r="LX67" s="500">
        <v>1</v>
      </c>
      <c r="LY67" s="500">
        <v>-20.7</v>
      </c>
      <c r="LZ67" s="500">
        <v>1</v>
      </c>
      <c r="MA67" s="690">
        <v>52.710771000000001</v>
      </c>
      <c r="MB67" s="455"/>
      <c r="MD67" s="253"/>
      <c r="ME67" s="274"/>
      <c r="MF67" s="581">
        <v>67</v>
      </c>
      <c r="MG67" s="135">
        <v>42170</v>
      </c>
      <c r="MJ67" s="584">
        <v>59.8949</v>
      </c>
      <c r="MR67" s="135">
        <v>42164</v>
      </c>
      <c r="MS67" s="238">
        <v>7.2</v>
      </c>
      <c r="MT67" s="238">
        <v>15</v>
      </c>
      <c r="MU67" s="133">
        <v>1</v>
      </c>
      <c r="MV67" s="133">
        <v>0</v>
      </c>
      <c r="MW67" s="133">
        <v>1</v>
      </c>
      <c r="MX67" s="133">
        <v>0</v>
      </c>
      <c r="MY67" s="133">
        <v>1</v>
      </c>
      <c r="MZ67" s="238">
        <v>2</v>
      </c>
      <c r="NA67" s="238">
        <v>929.3</v>
      </c>
      <c r="NB67" s="585"/>
      <c r="NC67" s="238">
        <v>6</v>
      </c>
      <c r="NE67" s="876">
        <v>67</v>
      </c>
      <c r="NF67" s="877" t="s">
        <v>64</v>
      </c>
      <c r="NG67" s="877" t="s">
        <v>64</v>
      </c>
      <c r="NH67" s="877" t="s">
        <v>64</v>
      </c>
      <c r="NI67" s="877" t="s">
        <v>64</v>
      </c>
      <c r="NJ67" s="877" t="s">
        <v>64</v>
      </c>
      <c r="NK67" s="877" t="s">
        <v>64</v>
      </c>
      <c r="NL67" s="877" t="s">
        <v>64</v>
      </c>
      <c r="NM67" s="877" t="s">
        <v>64</v>
      </c>
      <c r="NN67" s="877" t="s">
        <v>64</v>
      </c>
      <c r="NO67" s="877" t="s">
        <v>64</v>
      </c>
      <c r="NP67" s="877" t="s">
        <v>64</v>
      </c>
      <c r="NQ67" s="877" t="s">
        <v>64</v>
      </c>
      <c r="NR67" s="877" t="s">
        <v>64</v>
      </c>
      <c r="NS67" s="877" t="s">
        <v>64</v>
      </c>
      <c r="NT67" s="877" t="s">
        <v>64</v>
      </c>
      <c r="NU67" s="877" t="s">
        <v>64</v>
      </c>
      <c r="NV67" s="877" t="s">
        <v>64</v>
      </c>
      <c r="NW67" s="877" t="s">
        <v>64</v>
      </c>
      <c r="NX67" s="877" t="s">
        <v>64</v>
      </c>
      <c r="NY67" s="877" t="s">
        <v>64</v>
      </c>
      <c r="NZ67" s="877" t="s">
        <v>64</v>
      </c>
      <c r="OA67" s="877" t="s">
        <v>64</v>
      </c>
      <c r="OB67" s="877" t="s">
        <v>64</v>
      </c>
      <c r="OC67" s="877" t="s">
        <v>64</v>
      </c>
      <c r="OD67" s="877" t="s">
        <v>64</v>
      </c>
      <c r="OE67" s="877" t="s">
        <v>64</v>
      </c>
      <c r="OF67" s="877" t="s">
        <v>64</v>
      </c>
      <c r="OG67" s="877" t="s">
        <v>64</v>
      </c>
      <c r="OH67" s="877" t="s">
        <v>64</v>
      </c>
      <c r="OI67" s="877" t="s">
        <v>64</v>
      </c>
      <c r="OJ67" s="877" t="s">
        <v>64</v>
      </c>
      <c r="OK67" s="877" t="s">
        <v>64</v>
      </c>
      <c r="OL67" s="877" t="s">
        <v>64</v>
      </c>
      <c r="OM67" s="877" t="s">
        <v>64</v>
      </c>
    </row>
    <row r="68" spans="1:403" s="774" customFormat="1" x14ac:dyDescent="0.25">
      <c r="A68" s="902">
        <v>67</v>
      </c>
      <c r="B68" s="774">
        <v>0</v>
      </c>
      <c r="C68" s="774">
        <v>0</v>
      </c>
      <c r="D68" s="775">
        <v>2</v>
      </c>
      <c r="E68" s="267">
        <v>68</v>
      </c>
      <c r="F68" s="896">
        <v>68</v>
      </c>
      <c r="G68" s="61">
        <v>68</v>
      </c>
      <c r="H68" s="898"/>
      <c r="I68" s="796" t="s">
        <v>663</v>
      </c>
      <c r="J68" s="796" t="s">
        <v>748</v>
      </c>
      <c r="K68" s="778">
        <v>12038</v>
      </c>
      <c r="L68" s="779">
        <v>82</v>
      </c>
      <c r="M68" s="780">
        <v>66</v>
      </c>
      <c r="N68" s="780">
        <v>162</v>
      </c>
      <c r="O68" s="780">
        <v>25.14860539551897</v>
      </c>
      <c r="P68" s="781">
        <v>1.7043974737041445</v>
      </c>
      <c r="Q68" s="782">
        <v>1</v>
      </c>
      <c r="R68" s="777">
        <v>140</v>
      </c>
      <c r="S68" s="777">
        <v>60</v>
      </c>
      <c r="T68" s="777">
        <v>1</v>
      </c>
      <c r="U68" s="783">
        <v>3</v>
      </c>
      <c r="V68" s="782">
        <v>0</v>
      </c>
      <c r="W68" s="782"/>
      <c r="X68" s="782">
        <v>1</v>
      </c>
      <c r="Y68" s="784">
        <v>0</v>
      </c>
      <c r="Z68" s="782">
        <v>1</v>
      </c>
      <c r="AA68" s="782">
        <v>1</v>
      </c>
      <c r="AB68" s="785">
        <v>0</v>
      </c>
      <c r="AC68" s="786">
        <v>0</v>
      </c>
      <c r="AD68" s="777"/>
      <c r="AE68" s="777"/>
      <c r="AF68" s="777"/>
      <c r="AG68" s="777">
        <v>144</v>
      </c>
      <c r="AH68" s="775">
        <v>1.02</v>
      </c>
      <c r="AI68" s="782">
        <v>52</v>
      </c>
      <c r="AJ68" s="782">
        <v>0</v>
      </c>
      <c r="AK68" s="775">
        <v>9.9</v>
      </c>
      <c r="AL68" s="822">
        <v>31</v>
      </c>
      <c r="AM68" s="822"/>
      <c r="AN68" s="780">
        <v>2127</v>
      </c>
      <c r="AO68" s="787">
        <v>7.6624678152002375</v>
      </c>
      <c r="AP68" s="782">
        <v>130</v>
      </c>
      <c r="AQ68" s="782">
        <v>69</v>
      </c>
      <c r="AR68" s="782">
        <v>39</v>
      </c>
      <c r="AS68" s="782">
        <v>110</v>
      </c>
      <c r="AT68" s="788">
        <v>3.53</v>
      </c>
      <c r="AU68" s="782">
        <v>17143</v>
      </c>
      <c r="AV68" s="789">
        <v>41974</v>
      </c>
      <c r="AW68" s="778"/>
      <c r="AX68" s="775">
        <v>1.02</v>
      </c>
      <c r="AY68" s="775"/>
      <c r="AZ68" s="775"/>
      <c r="BA68" s="775"/>
      <c r="BB68" s="790"/>
      <c r="BD68" s="781">
        <v>250</v>
      </c>
      <c r="BF68" s="791"/>
      <c r="BG68" s="777"/>
      <c r="BH68" s="792"/>
      <c r="BI68" s="793"/>
      <c r="BJ68" s="793"/>
      <c r="BK68" s="793"/>
      <c r="BP68" s="823"/>
      <c r="BU68" s="778">
        <v>41998</v>
      </c>
      <c r="BV68" s="777" t="s">
        <v>749</v>
      </c>
      <c r="BW68" s="777">
        <v>0</v>
      </c>
      <c r="BX68" s="777">
        <v>1</v>
      </c>
      <c r="BY68" s="777" t="s">
        <v>750</v>
      </c>
      <c r="BZ68" s="777">
        <v>0</v>
      </c>
      <c r="CA68" s="777"/>
      <c r="CB68" s="777" t="s">
        <v>381</v>
      </c>
      <c r="CC68" s="777"/>
      <c r="CD68" s="782">
        <v>1</v>
      </c>
      <c r="CE68" s="794">
        <v>0</v>
      </c>
      <c r="CF68" s="794">
        <v>0</v>
      </c>
      <c r="CG68" s="794">
        <v>0</v>
      </c>
      <c r="CH68" s="794">
        <v>0</v>
      </c>
      <c r="CI68" s="794">
        <v>1</v>
      </c>
      <c r="CJ68" s="794">
        <v>0</v>
      </c>
      <c r="CK68" s="777">
        <v>0</v>
      </c>
      <c r="CL68" s="777">
        <v>0</v>
      </c>
      <c r="CM68" s="777">
        <v>0</v>
      </c>
      <c r="CN68" s="777">
        <v>0</v>
      </c>
      <c r="CO68" s="777">
        <v>1</v>
      </c>
      <c r="CP68" s="777">
        <v>0</v>
      </c>
      <c r="CQ68" s="774">
        <v>0</v>
      </c>
      <c r="CR68" s="774">
        <v>1</v>
      </c>
      <c r="CS68" s="774">
        <v>0</v>
      </c>
      <c r="CT68" s="774">
        <v>0</v>
      </c>
      <c r="CU68" s="774">
        <v>0</v>
      </c>
      <c r="CV68" s="774">
        <v>0</v>
      </c>
      <c r="DF68" s="803">
        <v>0</v>
      </c>
      <c r="DG68" s="795">
        <v>0</v>
      </c>
      <c r="DH68" s="803"/>
      <c r="DI68" s="803"/>
      <c r="DJ68" s="803"/>
      <c r="DK68" s="795">
        <v>0</v>
      </c>
      <c r="DL68" s="795"/>
      <c r="DM68" s="795"/>
      <c r="DN68" s="803"/>
      <c r="DO68" s="777">
        <v>0</v>
      </c>
      <c r="DP68" s="782">
        <v>0</v>
      </c>
      <c r="DQ68" s="782">
        <v>0</v>
      </c>
      <c r="DR68" s="782">
        <v>0</v>
      </c>
      <c r="DS68" s="782">
        <v>2</v>
      </c>
      <c r="DT68" s="782">
        <v>1</v>
      </c>
      <c r="DU68" s="782">
        <v>2</v>
      </c>
      <c r="DV68" s="782">
        <v>0</v>
      </c>
      <c r="DW68" s="782">
        <v>1</v>
      </c>
      <c r="DX68" s="782">
        <v>0</v>
      </c>
      <c r="DY68" s="782">
        <v>0</v>
      </c>
      <c r="DZ68" s="775">
        <v>0</v>
      </c>
      <c r="EC68" s="786">
        <v>1</v>
      </c>
      <c r="ED68" s="786">
        <v>2</v>
      </c>
      <c r="EE68" s="786">
        <v>50</v>
      </c>
      <c r="EF68" s="786"/>
      <c r="EH68" s="778">
        <v>41449</v>
      </c>
      <c r="EI68" s="777">
        <v>1.1100000000000001</v>
      </c>
      <c r="EJ68" s="803">
        <v>68</v>
      </c>
      <c r="EK68" s="803">
        <v>69</v>
      </c>
      <c r="EL68" s="803">
        <v>75</v>
      </c>
      <c r="EM68" s="803">
        <v>78</v>
      </c>
      <c r="EN68" s="803"/>
      <c r="EO68" s="777" t="s">
        <v>463</v>
      </c>
      <c r="EP68" s="776">
        <v>68</v>
      </c>
      <c r="EQ68" s="778">
        <v>41919</v>
      </c>
      <c r="ER68" s="777" t="s">
        <v>383</v>
      </c>
      <c r="ES68" s="777"/>
      <c r="ET68" s="777"/>
      <c r="EU68" s="777">
        <v>65</v>
      </c>
      <c r="EV68" s="777">
        <v>0</v>
      </c>
      <c r="EW68" s="777"/>
      <c r="EX68" s="777">
        <v>10</v>
      </c>
      <c r="EY68" s="777">
        <v>7</v>
      </c>
      <c r="EZ68" s="777">
        <v>42</v>
      </c>
      <c r="FA68" s="777">
        <v>26</v>
      </c>
      <c r="FB68" s="777">
        <v>14</v>
      </c>
      <c r="FC68" s="777">
        <v>14</v>
      </c>
      <c r="FD68" s="777">
        <v>41</v>
      </c>
      <c r="FE68" s="777">
        <v>18</v>
      </c>
      <c r="FF68" s="777">
        <v>25</v>
      </c>
      <c r="FG68" s="777">
        <v>110</v>
      </c>
      <c r="FH68" s="777">
        <v>310</v>
      </c>
      <c r="FI68" s="791">
        <v>110</v>
      </c>
      <c r="FJ68" s="791">
        <v>310</v>
      </c>
      <c r="FK68" s="791">
        <v>66.8</v>
      </c>
      <c r="FL68" s="791">
        <v>39.192735867429114</v>
      </c>
      <c r="FM68" s="783">
        <v>80</v>
      </c>
      <c r="FN68" s="783">
        <v>31.15</v>
      </c>
      <c r="FO68" s="783">
        <v>46.937408224466012</v>
      </c>
      <c r="FP68" s="783">
        <v>18.276253327401452</v>
      </c>
      <c r="FQ68" s="783">
        <v>61.0625</v>
      </c>
      <c r="FR68" s="783"/>
      <c r="FS68" s="783">
        <v>0</v>
      </c>
      <c r="FT68" s="783">
        <v>114.7</v>
      </c>
      <c r="FU68" s="783">
        <v>106.1</v>
      </c>
      <c r="FV68" s="783">
        <v>150</v>
      </c>
      <c r="FW68" s="791">
        <v>5</v>
      </c>
      <c r="FX68" s="791" t="s">
        <v>381</v>
      </c>
      <c r="FY68" s="791">
        <v>22.94</v>
      </c>
      <c r="FZ68" s="791">
        <v>1.0810556079170595</v>
      </c>
      <c r="GA68" s="777" t="s">
        <v>381</v>
      </c>
      <c r="GB68" s="792">
        <v>19.3</v>
      </c>
      <c r="GC68" s="792">
        <v>14.1</v>
      </c>
      <c r="GD68" s="792">
        <v>7.4</v>
      </c>
      <c r="GE68" s="792">
        <v>187.6</v>
      </c>
      <c r="GF68" s="792">
        <v>127.5</v>
      </c>
      <c r="GG68" s="792">
        <v>38.200000000000003</v>
      </c>
      <c r="GH68" s="777">
        <v>0</v>
      </c>
      <c r="GI68" s="777">
        <v>1</v>
      </c>
      <c r="GJ68" s="777">
        <v>1</v>
      </c>
      <c r="GK68" s="777">
        <v>0</v>
      </c>
      <c r="GL68" s="797">
        <v>33</v>
      </c>
      <c r="GM68" s="777">
        <v>0</v>
      </c>
      <c r="GN68" s="777">
        <v>0</v>
      </c>
      <c r="GO68" s="777">
        <v>0</v>
      </c>
      <c r="GP68" s="777">
        <v>0</v>
      </c>
      <c r="GQ68" s="777"/>
      <c r="GR68" s="791"/>
      <c r="GS68" s="792">
        <v>0.4022988505747126</v>
      </c>
      <c r="GT68" s="777">
        <v>0</v>
      </c>
      <c r="GU68" s="792"/>
      <c r="GV68" s="783"/>
      <c r="GW68" s="791"/>
      <c r="GX68" s="777"/>
      <c r="GY68" s="791">
        <v>20</v>
      </c>
      <c r="GZ68" s="777">
        <v>0</v>
      </c>
      <c r="HA68" s="798">
        <v>38</v>
      </c>
      <c r="HB68" s="777">
        <v>10</v>
      </c>
      <c r="HC68" s="777"/>
      <c r="HD68" s="799">
        <v>0</v>
      </c>
      <c r="HE68" s="799"/>
      <c r="HF68" s="799"/>
      <c r="HG68" s="800"/>
      <c r="HH68" s="800"/>
      <c r="HI68" s="800"/>
      <c r="HJ68" s="800"/>
      <c r="HK68" s="800"/>
      <c r="HL68" s="800"/>
      <c r="HM68" s="800"/>
      <c r="HN68" s="799"/>
      <c r="HO68" s="800"/>
      <c r="HP68" s="800"/>
      <c r="HQ68" s="800"/>
      <c r="HR68" s="800"/>
      <c r="HS68" s="800"/>
      <c r="HT68" s="800"/>
      <c r="HU68" s="800"/>
      <c r="HV68" s="800"/>
      <c r="HW68" s="800"/>
      <c r="HX68" s="799"/>
      <c r="HY68" s="791"/>
      <c r="HZ68" s="792"/>
      <c r="IA68" s="791"/>
      <c r="IB68" s="791"/>
      <c r="IC68" s="791"/>
      <c r="ID68" s="791"/>
      <c r="IE68" s="791"/>
      <c r="IF68" s="791"/>
      <c r="IG68" s="791"/>
      <c r="IH68" s="777"/>
      <c r="II68" s="796"/>
      <c r="IJ68" s="777"/>
      <c r="IK68" s="777"/>
      <c r="IL68" s="777"/>
      <c r="IM68" s="777"/>
      <c r="IN68" s="777"/>
      <c r="IO68" s="777"/>
      <c r="IP68" s="777"/>
      <c r="IQ68" s="791"/>
      <c r="IR68" s="777"/>
      <c r="IS68" s="777"/>
      <c r="IT68" s="777"/>
      <c r="IU68" s="777"/>
      <c r="IV68" s="777"/>
      <c r="IW68" s="777"/>
      <c r="IX68" s="777"/>
      <c r="IY68" s="777"/>
      <c r="IZ68" s="791"/>
      <c r="JA68" s="777"/>
      <c r="JB68" s="801"/>
      <c r="JC68" s="802"/>
      <c r="JD68" s="795">
        <v>0</v>
      </c>
      <c r="JE68" s="795"/>
      <c r="JF68" s="795"/>
      <c r="JG68" s="795"/>
      <c r="JH68" s="795"/>
      <c r="JI68" s="795"/>
      <c r="JJ68" s="795"/>
      <c r="JK68" s="795"/>
      <c r="JL68" s="803"/>
      <c r="JM68" s="776"/>
      <c r="JN68" s="776">
        <v>68</v>
      </c>
      <c r="JO68" s="778">
        <v>41974</v>
      </c>
      <c r="JP68" s="778">
        <v>42083</v>
      </c>
      <c r="JQ68" s="795">
        <v>1</v>
      </c>
      <c r="JR68" s="778">
        <v>42083</v>
      </c>
      <c r="JS68" s="803">
        <v>3</v>
      </c>
      <c r="JT68" s="773">
        <v>1</v>
      </c>
      <c r="JU68" s="778">
        <v>42061</v>
      </c>
      <c r="JV68" s="804">
        <v>2</v>
      </c>
      <c r="JW68" s="773">
        <v>1</v>
      </c>
      <c r="JX68" s="805">
        <v>42061</v>
      </c>
      <c r="JY68" s="804">
        <v>2</v>
      </c>
      <c r="JZ68" s="804">
        <v>3</v>
      </c>
      <c r="KA68" s="804">
        <v>109</v>
      </c>
      <c r="KB68" s="804"/>
      <c r="KC68" s="804"/>
      <c r="KD68" s="804"/>
      <c r="KE68" s="777">
        <v>0</v>
      </c>
      <c r="KF68" s="797">
        <v>1</v>
      </c>
      <c r="KG68" s="797" t="s">
        <v>384</v>
      </c>
      <c r="KH68" s="777">
        <v>68.569999999999993</v>
      </c>
      <c r="KI68" s="777">
        <v>43.22</v>
      </c>
      <c r="KJ68" s="777">
        <v>37.130000000000003</v>
      </c>
      <c r="KK68" s="784">
        <v>-13.21</v>
      </c>
      <c r="KL68" s="777">
        <v>-10.81</v>
      </c>
      <c r="KM68" s="777">
        <v>54.68</v>
      </c>
      <c r="KN68" s="777">
        <v>18.399999999999999</v>
      </c>
      <c r="KO68" s="777">
        <v>4.5</v>
      </c>
      <c r="KP68" s="777"/>
      <c r="KQ68" s="777">
        <v>1</v>
      </c>
      <c r="KR68" s="784"/>
      <c r="KS68" s="806">
        <v>0.4022988505747126</v>
      </c>
      <c r="KT68" s="776"/>
      <c r="KV68" s="776"/>
      <c r="LF68" s="807">
        <v>41919</v>
      </c>
      <c r="LG68" s="777">
        <v>0</v>
      </c>
      <c r="LH68" s="777"/>
      <c r="LU68" s="804"/>
      <c r="LV68" s="804"/>
      <c r="LW68" s="804"/>
      <c r="LX68" s="804"/>
      <c r="LY68" s="804">
        <v>0</v>
      </c>
      <c r="LZ68" s="804">
        <v>0</v>
      </c>
      <c r="MA68" s="809"/>
      <c r="MB68" s="777"/>
      <c r="MD68" s="773"/>
      <c r="ME68" s="773"/>
      <c r="MF68" s="777">
        <v>68</v>
      </c>
      <c r="MG68" s="778"/>
      <c r="MJ68" s="810"/>
      <c r="MR68" s="778"/>
      <c r="MS68" s="810"/>
      <c r="MT68" s="810"/>
      <c r="MU68" s="777">
        <v>0</v>
      </c>
      <c r="MV68" s="810"/>
      <c r="MW68" s="810"/>
      <c r="MX68" s="810"/>
      <c r="MY68" s="810"/>
      <c r="MZ68" s="810"/>
      <c r="NA68" s="792">
        <v>2127</v>
      </c>
      <c r="NB68" s="810"/>
      <c r="NC68" s="792">
        <v>3</v>
      </c>
      <c r="NE68" s="876" t="s">
        <v>64</v>
      </c>
      <c r="NF68" s="877" t="s">
        <v>64</v>
      </c>
      <c r="NG68" s="877" t="s">
        <v>64</v>
      </c>
      <c r="NH68" s="877" t="s">
        <v>64</v>
      </c>
      <c r="NI68" s="877" t="s">
        <v>64</v>
      </c>
      <c r="NJ68" s="877" t="s">
        <v>64</v>
      </c>
      <c r="NK68" s="877" t="s">
        <v>64</v>
      </c>
      <c r="NL68" s="877" t="s">
        <v>64</v>
      </c>
      <c r="NM68" s="877" t="s">
        <v>64</v>
      </c>
      <c r="NN68" s="877" t="s">
        <v>64</v>
      </c>
      <c r="NO68" s="877" t="s">
        <v>64</v>
      </c>
      <c r="NP68" s="877" t="s">
        <v>64</v>
      </c>
      <c r="NQ68" s="877" t="s">
        <v>64</v>
      </c>
      <c r="NR68" s="877" t="s">
        <v>64</v>
      </c>
      <c r="NS68" s="877" t="s">
        <v>64</v>
      </c>
      <c r="NT68" s="877" t="s">
        <v>64</v>
      </c>
      <c r="NU68" s="877" t="s">
        <v>64</v>
      </c>
      <c r="NV68" s="877" t="s">
        <v>64</v>
      </c>
      <c r="NW68" s="877" t="s">
        <v>64</v>
      </c>
      <c r="NX68" s="877" t="s">
        <v>64</v>
      </c>
      <c r="NY68" s="877" t="s">
        <v>64</v>
      </c>
      <c r="NZ68" s="877" t="s">
        <v>64</v>
      </c>
      <c r="OA68" s="877" t="s">
        <v>64</v>
      </c>
      <c r="OB68" s="877" t="s">
        <v>64</v>
      </c>
      <c r="OC68" s="877" t="s">
        <v>64</v>
      </c>
      <c r="OD68" s="877" t="s">
        <v>64</v>
      </c>
      <c r="OE68" s="877" t="s">
        <v>64</v>
      </c>
      <c r="OF68" s="877" t="s">
        <v>64</v>
      </c>
      <c r="OG68" s="877" t="s">
        <v>64</v>
      </c>
      <c r="OH68" s="877" t="s">
        <v>64</v>
      </c>
      <c r="OI68" s="877" t="s">
        <v>64</v>
      </c>
      <c r="OJ68" s="877" t="s">
        <v>64</v>
      </c>
      <c r="OK68" s="877" t="s">
        <v>64</v>
      </c>
      <c r="OL68" s="877" t="s">
        <v>64</v>
      </c>
      <c r="OM68" s="877" t="s">
        <v>64</v>
      </c>
    </row>
    <row r="69" spans="1:403" s="221" customFormat="1" x14ac:dyDescent="0.25">
      <c r="A69" s="455">
        <v>68</v>
      </c>
      <c r="B69" s="221">
        <v>0</v>
      </c>
      <c r="C69" s="221">
        <v>1</v>
      </c>
      <c r="D69" s="206">
        <v>2</v>
      </c>
      <c r="E69" s="267">
        <v>69</v>
      </c>
      <c r="F69" s="896">
        <v>69</v>
      </c>
      <c r="G69" s="61">
        <v>69</v>
      </c>
      <c r="H69" s="898"/>
      <c r="I69" s="167" t="s">
        <v>469</v>
      </c>
      <c r="J69" s="641" t="s">
        <v>751</v>
      </c>
      <c r="K69" s="266">
        <v>14532</v>
      </c>
      <c r="L69" s="256">
        <v>75</v>
      </c>
      <c r="M69" s="342">
        <v>86</v>
      </c>
      <c r="N69" s="342">
        <v>176</v>
      </c>
      <c r="O69" s="342">
        <v>27.763429752066116</v>
      </c>
      <c r="P69" s="210">
        <v>2.0254654972534958</v>
      </c>
      <c r="Q69" s="208">
        <v>0</v>
      </c>
      <c r="R69" s="61">
        <v>135</v>
      </c>
      <c r="S69" s="61">
        <v>70</v>
      </c>
      <c r="T69" s="61">
        <v>0</v>
      </c>
      <c r="U69" s="62">
        <v>0</v>
      </c>
      <c r="V69" s="325">
        <v>0</v>
      </c>
      <c r="W69" s="325"/>
      <c r="X69" s="325">
        <v>0</v>
      </c>
      <c r="Y69" s="115">
        <v>1</v>
      </c>
      <c r="Z69" s="325">
        <v>0</v>
      </c>
      <c r="AA69" s="325">
        <v>1</v>
      </c>
      <c r="AB69" s="329">
        <v>0</v>
      </c>
      <c r="AC69" s="328">
        <v>0</v>
      </c>
      <c r="AD69" s="61"/>
      <c r="AE69" s="61"/>
      <c r="AF69" s="61"/>
      <c r="AG69" s="592">
        <v>95</v>
      </c>
      <c r="AH69" s="602">
        <v>1.55</v>
      </c>
      <c r="AI69" s="603">
        <v>44</v>
      </c>
      <c r="AJ69" s="603">
        <v>0</v>
      </c>
      <c r="AK69" s="602">
        <v>16.600000000000001</v>
      </c>
      <c r="AL69" s="604">
        <v>48</v>
      </c>
      <c r="AM69" s="604"/>
      <c r="AN69" s="605">
        <v>4770</v>
      </c>
      <c r="AO69" s="214">
        <v>8.4701015838823874</v>
      </c>
      <c r="AP69" s="212">
        <v>169</v>
      </c>
      <c r="AQ69" s="212">
        <v>94</v>
      </c>
      <c r="AR69" s="212">
        <v>58</v>
      </c>
      <c r="AS69" s="212">
        <v>85</v>
      </c>
      <c r="AT69" s="215">
        <v>3</v>
      </c>
      <c r="AU69" s="212">
        <v>537</v>
      </c>
      <c r="AV69" s="556">
        <v>42093</v>
      </c>
      <c r="AW69" s="557">
        <v>42088</v>
      </c>
      <c r="AX69" s="211">
        <v>1.55</v>
      </c>
      <c r="AY69" s="211">
        <v>74</v>
      </c>
      <c r="AZ69" s="211"/>
      <c r="BA69" s="602">
        <v>141</v>
      </c>
      <c r="BB69" s="558">
        <v>42093</v>
      </c>
      <c r="BC69" s="65">
        <v>86.71</v>
      </c>
      <c r="BD69" s="217">
        <v>330</v>
      </c>
      <c r="BE69" s="66">
        <v>86.71</v>
      </c>
      <c r="BF69" s="218">
        <v>73.187722495663621</v>
      </c>
      <c r="BG69" s="66">
        <v>101.3</v>
      </c>
      <c r="BH69" s="68">
        <v>1.9380691862233856</v>
      </c>
      <c r="BI69" s="219">
        <v>1.9380691862233856</v>
      </c>
      <c r="BJ69" s="219">
        <v>1.8644382327032645</v>
      </c>
      <c r="BK69" s="219">
        <v>2.0056094453602804</v>
      </c>
      <c r="BL69" s="66">
        <v>2.23</v>
      </c>
      <c r="BM69" s="66">
        <v>1.28</v>
      </c>
      <c r="BN69" s="66">
        <v>40</v>
      </c>
      <c r="BO69" s="66">
        <v>0.88</v>
      </c>
      <c r="BP69" s="571">
        <v>533.4</v>
      </c>
      <c r="BQ69" s="66">
        <v>50</v>
      </c>
      <c r="BR69" s="66">
        <v>783</v>
      </c>
      <c r="BS69" s="66">
        <v>21</v>
      </c>
      <c r="BT69" s="66">
        <v>17</v>
      </c>
      <c r="BU69" s="69">
        <v>42086</v>
      </c>
      <c r="BV69" s="61" t="s">
        <v>752</v>
      </c>
      <c r="BW69" s="61">
        <v>0</v>
      </c>
      <c r="BX69" s="61"/>
      <c r="BY69" s="61"/>
      <c r="BZ69" s="61">
        <v>0</v>
      </c>
      <c r="CA69" s="61"/>
      <c r="CB69" s="61">
        <v>0</v>
      </c>
      <c r="CC69" s="61"/>
      <c r="CD69" s="208"/>
      <c r="CE69" s="220">
        <v>0</v>
      </c>
      <c r="CF69" s="220">
        <v>0</v>
      </c>
      <c r="CG69" s="220">
        <v>0</v>
      </c>
      <c r="CH69" s="220">
        <v>1</v>
      </c>
      <c r="CI69" s="220">
        <v>0</v>
      </c>
      <c r="CJ69" s="220">
        <v>1</v>
      </c>
      <c r="CK69" s="114">
        <v>0</v>
      </c>
      <c r="CL69" s="114">
        <v>0</v>
      </c>
      <c r="CM69" s="114">
        <v>0</v>
      </c>
      <c r="CN69" s="114">
        <v>1</v>
      </c>
      <c r="CO69" s="114">
        <v>0</v>
      </c>
      <c r="CP69" s="114">
        <v>0</v>
      </c>
      <c r="CQ69" s="326">
        <v>0</v>
      </c>
      <c r="CR69" s="326">
        <v>1</v>
      </c>
      <c r="CS69" s="326">
        <v>0</v>
      </c>
      <c r="CT69" s="326">
        <v>0</v>
      </c>
      <c r="CU69" s="326">
        <v>0</v>
      </c>
      <c r="CV69" s="326"/>
      <c r="CW69" s="299"/>
      <c r="CX69" s="299"/>
      <c r="CY69" s="299"/>
      <c r="CZ69" s="299"/>
      <c r="DF69" s="61">
        <v>0</v>
      </c>
      <c r="DG69" s="90">
        <v>0</v>
      </c>
      <c r="DH69" s="61"/>
      <c r="DI69" s="61"/>
      <c r="DJ69" s="61"/>
      <c r="DK69" s="90">
        <v>1</v>
      </c>
      <c r="DL69" s="90">
        <v>0</v>
      </c>
      <c r="DM69" s="90"/>
      <c r="DN69" s="61"/>
      <c r="DO69" s="61">
        <v>1</v>
      </c>
      <c r="DP69" s="208">
        <v>0</v>
      </c>
      <c r="DQ69" s="208">
        <v>0</v>
      </c>
      <c r="DR69" s="208">
        <v>0</v>
      </c>
      <c r="DS69" s="208">
        <v>1</v>
      </c>
      <c r="DT69" s="212">
        <v>1</v>
      </c>
      <c r="DU69" s="208">
        <v>1</v>
      </c>
      <c r="DV69" s="208">
        <v>0</v>
      </c>
      <c r="DW69" s="208">
        <v>0</v>
      </c>
      <c r="DX69" s="208">
        <v>1</v>
      </c>
      <c r="DY69" s="208">
        <v>0</v>
      </c>
      <c r="DZ69" s="206">
        <v>0</v>
      </c>
      <c r="EC69" s="223">
        <v>1</v>
      </c>
      <c r="ED69" s="223"/>
      <c r="EE69" s="223"/>
      <c r="EF69" s="223"/>
      <c r="EH69" s="266">
        <v>42132</v>
      </c>
      <c r="EI69" s="133">
        <v>2.56</v>
      </c>
      <c r="EJ69" s="225">
        <v>88</v>
      </c>
      <c r="EK69" s="225">
        <v>71</v>
      </c>
      <c r="EL69" s="225">
        <v>91</v>
      </c>
      <c r="EM69" s="225">
        <v>104</v>
      </c>
      <c r="EN69" s="225">
        <v>70</v>
      </c>
      <c r="EO69" s="133" t="s">
        <v>482</v>
      </c>
      <c r="EP69" s="267">
        <v>69</v>
      </c>
      <c r="EQ69" s="135">
        <v>42132</v>
      </c>
      <c r="ER69" s="136" t="s">
        <v>383</v>
      </c>
      <c r="ES69" s="61">
        <v>135</v>
      </c>
      <c r="ET69" s="61">
        <v>70</v>
      </c>
      <c r="EU69" s="61">
        <v>72</v>
      </c>
      <c r="EV69" s="61">
        <v>0</v>
      </c>
      <c r="EW69" s="61"/>
      <c r="EX69" s="61">
        <v>9</v>
      </c>
      <c r="EY69" s="61">
        <v>7</v>
      </c>
      <c r="EZ69" s="61">
        <v>51</v>
      </c>
      <c r="FA69" s="61">
        <v>23</v>
      </c>
      <c r="FB69" s="61">
        <v>18</v>
      </c>
      <c r="FC69" s="61">
        <v>18</v>
      </c>
      <c r="FD69" s="61">
        <v>46</v>
      </c>
      <c r="FE69" s="61">
        <v>24</v>
      </c>
      <c r="FF69" s="61">
        <v>35</v>
      </c>
      <c r="FG69" s="61">
        <v>100</v>
      </c>
      <c r="FH69" s="61">
        <v>270</v>
      </c>
      <c r="FI69" s="91">
        <v>100</v>
      </c>
      <c r="FJ69" s="91">
        <v>270</v>
      </c>
      <c r="FK69" s="227">
        <v>111.8</v>
      </c>
      <c r="FL69" s="227">
        <v>55.197188079283158</v>
      </c>
      <c r="FM69" s="228">
        <v>171.5</v>
      </c>
      <c r="FN69" s="228">
        <v>66.349999999999994</v>
      </c>
      <c r="FO69" s="228">
        <v>84.671894057218807</v>
      </c>
      <c r="FP69" s="228">
        <v>32.757901869950246</v>
      </c>
      <c r="FQ69" s="228">
        <v>61.311953352769692</v>
      </c>
      <c r="FR69" s="228"/>
      <c r="FS69" s="193">
        <v>0</v>
      </c>
      <c r="FT69" s="230">
        <v>76.2</v>
      </c>
      <c r="FU69" s="230">
        <v>37.700000000000003</v>
      </c>
      <c r="FV69" s="230">
        <v>140</v>
      </c>
      <c r="FW69" s="229">
        <v>5.3</v>
      </c>
      <c r="FX69" s="229">
        <v>4.4000000000000004</v>
      </c>
      <c r="FY69" s="229">
        <v>14.377358490566039</v>
      </c>
      <c r="FZ69" s="229">
        <v>2.0212201591511936</v>
      </c>
      <c r="GA69" s="133">
        <v>84.1</v>
      </c>
      <c r="GB69" s="129">
        <v>15.6</v>
      </c>
      <c r="GC69" s="238">
        <v>4.7</v>
      </c>
      <c r="GD69" s="238">
        <v>2</v>
      </c>
      <c r="GE69" s="238">
        <v>108.6</v>
      </c>
      <c r="GF69" s="238">
        <v>64.099999999999994</v>
      </c>
      <c r="GG69" s="238">
        <v>20.3</v>
      </c>
      <c r="GH69" s="133">
        <v>0</v>
      </c>
      <c r="GI69" s="133">
        <v>2</v>
      </c>
      <c r="GJ69" s="133">
        <v>1</v>
      </c>
      <c r="GK69" s="133">
        <v>0</v>
      </c>
      <c r="GL69" s="231">
        <v>22</v>
      </c>
      <c r="GM69" s="133">
        <v>0</v>
      </c>
      <c r="GN69" s="133">
        <v>0</v>
      </c>
      <c r="GO69" s="133">
        <v>0</v>
      </c>
      <c r="GP69" s="133">
        <v>0</v>
      </c>
      <c r="GQ69" s="61">
        <v>78</v>
      </c>
      <c r="GR69" s="106">
        <v>38.509666101825459</v>
      </c>
      <c r="GS69" s="111">
        <v>0.36690647482014382</v>
      </c>
      <c r="GT69" s="61">
        <v>0</v>
      </c>
      <c r="GU69" s="111">
        <v>0.5</v>
      </c>
      <c r="GV69" s="62">
        <v>0</v>
      </c>
      <c r="GW69" s="106">
        <v>16.8</v>
      </c>
      <c r="GX69" s="61">
        <v>0</v>
      </c>
      <c r="GY69" s="106">
        <v>29</v>
      </c>
      <c r="GZ69" s="61">
        <v>0</v>
      </c>
      <c r="HA69" s="745">
        <v>27</v>
      </c>
      <c r="HB69" s="133">
        <v>12</v>
      </c>
      <c r="HC69" s="133">
        <v>0.45</v>
      </c>
      <c r="HD69" s="144">
        <v>1</v>
      </c>
      <c r="HE69" s="236">
        <v>121.741016</v>
      </c>
      <c r="HF69" s="236">
        <v>127.82806600000001</v>
      </c>
      <c r="HG69" s="144">
        <v>61.873339000000001</v>
      </c>
      <c r="HH69" s="236">
        <v>194.45666299999999</v>
      </c>
      <c r="HI69" s="125">
        <v>94.123953999999998</v>
      </c>
      <c r="HJ69" s="236">
        <v>79.745924000000002</v>
      </c>
      <c r="HK69" s="144">
        <v>38.599868999999998</v>
      </c>
      <c r="HL69" s="236">
        <v>114.710739</v>
      </c>
      <c r="HM69" s="144">
        <v>55.524084999999999</v>
      </c>
      <c r="HN69" s="236">
        <v>58.990386999999998</v>
      </c>
      <c r="HO69" s="144">
        <v>8.7180160000000004</v>
      </c>
      <c r="HP69" s="144">
        <v>4.21983</v>
      </c>
      <c r="HQ69" s="236">
        <v>164.24756300000001</v>
      </c>
      <c r="HR69" s="144">
        <v>79.501672999999997</v>
      </c>
      <c r="HS69" s="236">
        <v>92.940280999999999</v>
      </c>
      <c r="HT69" s="144">
        <v>44.986407999999997</v>
      </c>
      <c r="HU69" s="236">
        <v>71.307282999999998</v>
      </c>
      <c r="HV69" s="144">
        <v>34.515265999999997</v>
      </c>
      <c r="HW69" s="236">
        <v>43.414515000000002</v>
      </c>
      <c r="HX69" s="144">
        <v>1</v>
      </c>
      <c r="HY69" s="237">
        <v>0.65736017489922682</v>
      </c>
      <c r="HZ69" s="238">
        <v>38.200000000000003</v>
      </c>
      <c r="IA69" s="237">
        <v>7</v>
      </c>
      <c r="IB69" s="237">
        <v>30.4</v>
      </c>
      <c r="IC69" s="237">
        <v>6.5</v>
      </c>
      <c r="ID69" s="237">
        <v>28.3</v>
      </c>
      <c r="IE69" s="237">
        <v>5.6</v>
      </c>
      <c r="IF69" s="237">
        <v>138.91120761904762</v>
      </c>
      <c r="IG69" s="237">
        <v>68.582361836036881</v>
      </c>
      <c r="IH69" s="133"/>
      <c r="II69" s="161">
        <v>0.4</v>
      </c>
      <c r="IJ69" s="61">
        <v>1214</v>
      </c>
      <c r="IK69" s="61">
        <v>987</v>
      </c>
      <c r="IL69" s="61">
        <v>1112</v>
      </c>
      <c r="IM69" s="61">
        <v>1142</v>
      </c>
      <c r="IN69" s="61">
        <v>1108</v>
      </c>
      <c r="IO69" s="61">
        <v>1229</v>
      </c>
      <c r="IP69" s="61"/>
      <c r="IQ69" s="106">
        <v>1132</v>
      </c>
      <c r="IR69" s="61">
        <v>1734</v>
      </c>
      <c r="IS69" s="61">
        <v>341</v>
      </c>
      <c r="IT69" s="61">
        <v>371</v>
      </c>
      <c r="IU69" s="61">
        <v>348</v>
      </c>
      <c r="IV69" s="61">
        <v>306</v>
      </c>
      <c r="IW69" s="61">
        <v>333</v>
      </c>
      <c r="IX69" s="61">
        <v>309</v>
      </c>
      <c r="IY69" s="61"/>
      <c r="IZ69" s="106">
        <v>334.66666666666669</v>
      </c>
      <c r="JA69" s="61">
        <v>190</v>
      </c>
      <c r="JB69" s="240">
        <v>26.945589180654483</v>
      </c>
      <c r="JC69" s="241">
        <v>0</v>
      </c>
      <c r="JD69" s="90">
        <v>1</v>
      </c>
      <c r="JE69" s="280">
        <v>0</v>
      </c>
      <c r="JF69" s="70">
        <v>0</v>
      </c>
      <c r="JG69" s="70"/>
      <c r="JH69" s="90">
        <v>0</v>
      </c>
      <c r="JI69" s="90">
        <v>0</v>
      </c>
      <c r="JJ69" s="90">
        <v>0</v>
      </c>
      <c r="JK69" s="90"/>
      <c r="JL69" s="61"/>
      <c r="JM69" s="283"/>
      <c r="JN69" s="198">
        <v>69</v>
      </c>
      <c r="JO69" s="244">
        <v>42093</v>
      </c>
      <c r="JP69" s="69">
        <v>43154</v>
      </c>
      <c r="JQ69" s="201">
        <v>0</v>
      </c>
      <c r="JR69" s="69">
        <v>43154</v>
      </c>
      <c r="JS69" s="245">
        <v>34</v>
      </c>
      <c r="JT69" s="243">
        <v>0</v>
      </c>
      <c r="JU69" s="69">
        <v>43154</v>
      </c>
      <c r="JV69" s="245">
        <v>34</v>
      </c>
      <c r="JW69" s="243">
        <v>0</v>
      </c>
      <c r="JX69" s="246">
        <v>43154</v>
      </c>
      <c r="JY69" s="245">
        <v>34</v>
      </c>
      <c r="JZ69" s="245">
        <v>34</v>
      </c>
      <c r="KA69" s="245">
        <v>1061</v>
      </c>
      <c r="KB69" s="247"/>
      <c r="KC69" s="245"/>
      <c r="KD69" s="248"/>
      <c r="KE69" s="63">
        <v>0</v>
      </c>
      <c r="KF69" s="263">
        <v>1</v>
      </c>
      <c r="KG69" s="263" t="s">
        <v>390</v>
      </c>
      <c r="KH69" s="250">
        <v>163.52000000000001</v>
      </c>
      <c r="KI69" s="250">
        <v>82.78</v>
      </c>
      <c r="KJ69" s="250">
        <v>49.64</v>
      </c>
      <c r="KK69" s="251">
        <v>-17.100000000000001</v>
      </c>
      <c r="KL69" s="250">
        <v>-15.03</v>
      </c>
      <c r="KM69" s="250">
        <v>50.4</v>
      </c>
      <c r="KN69" s="250">
        <v>24.6</v>
      </c>
      <c r="KO69" s="250">
        <v>4.5999999999999996</v>
      </c>
      <c r="KP69" s="250"/>
      <c r="KQ69" s="250">
        <v>0</v>
      </c>
      <c r="KR69" s="92"/>
      <c r="KS69" s="93">
        <v>0.36690647482014382</v>
      </c>
      <c r="KT69" s="264">
        <v>50</v>
      </c>
      <c r="KU69" s="265">
        <v>44.65</v>
      </c>
      <c r="KV69" s="264">
        <v>-23.11</v>
      </c>
      <c r="KW69" s="265">
        <v>-31.2</v>
      </c>
      <c r="KX69" s="265">
        <v>-28.5</v>
      </c>
      <c r="KY69" s="265">
        <v>261</v>
      </c>
      <c r="KZ69" s="265">
        <v>-19.399999999999999</v>
      </c>
      <c r="LA69" s="265">
        <v>-16.3</v>
      </c>
      <c r="LB69" s="265">
        <v>241</v>
      </c>
      <c r="LC69" s="265">
        <v>-25.2</v>
      </c>
      <c r="LD69" s="265">
        <v>-22.4</v>
      </c>
      <c r="LE69" s="265">
        <v>241</v>
      </c>
      <c r="LF69" s="118">
        <v>42132</v>
      </c>
      <c r="LG69" s="454">
        <v>0</v>
      </c>
      <c r="LH69" s="454"/>
      <c r="LI69" s="455">
        <v>50</v>
      </c>
      <c r="LJ69" s="455">
        <v>45.84</v>
      </c>
      <c r="LK69" s="455">
        <v>-27.48</v>
      </c>
      <c r="LL69" s="455">
        <v>-31.2</v>
      </c>
      <c r="LM69" s="455">
        <v>-31.2</v>
      </c>
      <c r="LN69" s="455">
        <v>341</v>
      </c>
      <c r="LO69" s="455">
        <v>-21.4</v>
      </c>
      <c r="LP69" s="455">
        <v>-19.899999999999999</v>
      </c>
      <c r="LQ69" s="455">
        <v>301</v>
      </c>
      <c r="LR69" s="455">
        <v>-26.1</v>
      </c>
      <c r="LS69" s="455">
        <v>-25.5</v>
      </c>
      <c r="LT69" s="455">
        <v>301</v>
      </c>
      <c r="LU69" s="500">
        <v>44.6</v>
      </c>
      <c r="LV69" s="693">
        <v>-27.22</v>
      </c>
      <c r="LW69" s="500">
        <v>0</v>
      </c>
      <c r="LX69" s="500">
        <v>0</v>
      </c>
      <c r="LY69" s="500">
        <v>-6.1</v>
      </c>
      <c r="LZ69" s="500">
        <v>3</v>
      </c>
      <c r="MA69" s="690">
        <v>55</v>
      </c>
      <c r="MB69" s="455">
        <v>55</v>
      </c>
      <c r="MD69" s="253"/>
      <c r="ME69" s="274"/>
      <c r="MF69" s="581">
        <v>69</v>
      </c>
      <c r="MG69" s="135">
        <v>42088</v>
      </c>
      <c r="MJ69" s="584">
        <v>81.340599999999995</v>
      </c>
      <c r="MR69" s="135"/>
      <c r="MS69" s="585"/>
      <c r="MT69" s="585"/>
      <c r="MU69" s="133">
        <v>0</v>
      </c>
      <c r="MV69" s="585"/>
      <c r="MW69" s="585"/>
      <c r="MX69" s="585"/>
      <c r="MY69" s="585"/>
      <c r="MZ69" s="585"/>
      <c r="NA69" s="238">
        <v>4770</v>
      </c>
      <c r="NB69" s="585"/>
      <c r="NC69" s="238">
        <v>5</v>
      </c>
      <c r="NE69" s="876">
        <v>69</v>
      </c>
      <c r="NF69" s="877">
        <v>8.2753795962536199</v>
      </c>
      <c r="NG69" s="877">
        <v>7.81044310384517</v>
      </c>
      <c r="NH69" s="877">
        <v>5.1723274916576196</v>
      </c>
      <c r="NI69" s="877">
        <v>2.52606881166759</v>
      </c>
      <c r="NJ69" s="877">
        <v>7.1602748314085902</v>
      </c>
      <c r="NK69" s="877">
        <v>6.8563632750692003</v>
      </c>
      <c r="NL69" s="877">
        <v>9.2410536165078998</v>
      </c>
      <c r="NM69" s="877">
        <v>7.5451189300094397</v>
      </c>
      <c r="NN69" s="877">
        <v>6.4170085867887803</v>
      </c>
      <c r="NO69" s="877">
        <v>1.8599695482210299</v>
      </c>
      <c r="NP69" s="877">
        <v>6.4180212412811404</v>
      </c>
      <c r="NQ69" s="877">
        <v>6.9804823555382596</v>
      </c>
      <c r="NR69" s="877">
        <v>7.7715554952227199</v>
      </c>
      <c r="NS69" s="877">
        <v>4.45746296464855</v>
      </c>
      <c r="NT69" s="877">
        <v>6.04679660957376</v>
      </c>
      <c r="NU69" s="877">
        <v>8.3626013875311305</v>
      </c>
      <c r="NV69" s="877">
        <v>6.3724297923340902</v>
      </c>
      <c r="NW69" s="877">
        <v>7.0003380920316003</v>
      </c>
      <c r="NX69" s="877">
        <v>5.9380504995340404</v>
      </c>
      <c r="NY69" s="877">
        <v>5.97338167497138</v>
      </c>
      <c r="NZ69" s="877">
        <v>8.2567748028046406</v>
      </c>
      <c r="OA69" s="877">
        <v>-1.9378782880922001</v>
      </c>
      <c r="OB69" s="877">
        <v>10.359859350287801</v>
      </c>
      <c r="OC69" s="877">
        <v>0.89530262133330696</v>
      </c>
      <c r="OD69" s="877">
        <v>5.56193705962243</v>
      </c>
      <c r="OE69" s="877">
        <v>6.5245025374491599</v>
      </c>
      <c r="OF69" s="877">
        <v>3.7344386661371698</v>
      </c>
      <c r="OG69" s="877">
        <v>9.97780938701219</v>
      </c>
      <c r="OH69" s="877">
        <v>2.84398384404833</v>
      </c>
      <c r="OI69" s="877">
        <v>5.7535510546006501</v>
      </c>
      <c r="OJ69" s="877">
        <v>4.0470148195175897</v>
      </c>
      <c r="OK69" s="877">
        <v>4.2242583324115301</v>
      </c>
      <c r="OL69" s="877">
        <v>7.4998153477146401</v>
      </c>
      <c r="OM69" s="877">
        <v>9.4645567289545198</v>
      </c>
    </row>
    <row r="70" spans="1:403" s="221" customFormat="1" x14ac:dyDescent="0.25">
      <c r="A70" s="455">
        <v>69</v>
      </c>
      <c r="B70" s="274">
        <v>0</v>
      </c>
      <c r="C70" s="221">
        <v>1</v>
      </c>
      <c r="D70" s="206">
        <v>2</v>
      </c>
      <c r="E70" s="267">
        <v>70</v>
      </c>
      <c r="F70" s="896">
        <v>70</v>
      </c>
      <c r="G70" s="61">
        <v>70</v>
      </c>
      <c r="H70" s="898"/>
      <c r="I70" s="167" t="s">
        <v>658</v>
      </c>
      <c r="J70" s="644" t="s">
        <v>753</v>
      </c>
      <c r="K70" s="284">
        <v>15457</v>
      </c>
      <c r="L70" s="256">
        <v>73</v>
      </c>
      <c r="M70" s="342">
        <v>99</v>
      </c>
      <c r="N70" s="342">
        <v>152</v>
      </c>
      <c r="O70" s="342">
        <v>42.849722991689752</v>
      </c>
      <c r="P70" s="210">
        <v>1.933516500314427</v>
      </c>
      <c r="Q70" s="208">
        <v>1</v>
      </c>
      <c r="R70" s="61">
        <v>185</v>
      </c>
      <c r="S70" s="61">
        <v>100</v>
      </c>
      <c r="T70" s="61">
        <v>0</v>
      </c>
      <c r="U70" s="62">
        <v>3</v>
      </c>
      <c r="V70" s="331">
        <v>0</v>
      </c>
      <c r="W70" s="331"/>
      <c r="X70" s="114">
        <v>1</v>
      </c>
      <c r="Y70" s="335">
        <v>0</v>
      </c>
      <c r="Z70" s="114">
        <v>0</v>
      </c>
      <c r="AA70" s="114">
        <v>0</v>
      </c>
      <c r="AB70" s="329">
        <v>0</v>
      </c>
      <c r="AC70" s="328">
        <v>0</v>
      </c>
      <c r="AD70" s="61"/>
      <c r="AE70" s="61"/>
      <c r="AF70" s="61"/>
      <c r="AG70" s="592"/>
      <c r="AH70" s="602">
        <v>0.91</v>
      </c>
      <c r="AI70" s="603">
        <v>61</v>
      </c>
      <c r="AJ70" s="603">
        <v>1</v>
      </c>
      <c r="AK70" s="602">
        <v>13.3</v>
      </c>
      <c r="AL70" s="603">
        <v>40</v>
      </c>
      <c r="AM70" s="603"/>
      <c r="AN70" s="605">
        <v>526.6</v>
      </c>
      <c r="AO70" s="214">
        <v>6.2664412470622093</v>
      </c>
      <c r="AP70" s="212"/>
      <c r="AQ70" s="212"/>
      <c r="AR70" s="212"/>
      <c r="AS70" s="212"/>
      <c r="AT70" s="215">
        <v>0.44</v>
      </c>
      <c r="AU70" s="212"/>
      <c r="AV70" s="556">
        <v>42268</v>
      </c>
      <c r="AW70" s="557">
        <v>42095</v>
      </c>
      <c r="AX70" s="211">
        <v>0.91</v>
      </c>
      <c r="AY70" s="211">
        <v>59</v>
      </c>
      <c r="AZ70" s="211">
        <v>7.3</v>
      </c>
      <c r="BA70" s="602">
        <v>142</v>
      </c>
      <c r="BB70" s="558">
        <v>42268</v>
      </c>
      <c r="BC70" s="65">
        <v>31.37</v>
      </c>
      <c r="BD70" s="217"/>
      <c r="BE70" s="66">
        <v>31.37</v>
      </c>
      <c r="BF70" s="218">
        <v>71.496293404219003</v>
      </c>
      <c r="BG70" s="66">
        <v>83.06</v>
      </c>
      <c r="BH70" s="68">
        <v>1.4965145186977451</v>
      </c>
      <c r="BI70" s="219">
        <v>1.4965145186977451</v>
      </c>
      <c r="BJ70" s="219">
        <v>1.8542835271742135</v>
      </c>
      <c r="BK70" s="219">
        <v>1.9193919267738593</v>
      </c>
      <c r="BL70" s="66">
        <v>2.68</v>
      </c>
      <c r="BM70" s="66">
        <v>1.1000000000000001</v>
      </c>
      <c r="BN70" s="66">
        <v>59</v>
      </c>
      <c r="BO70" s="66">
        <v>1.17</v>
      </c>
      <c r="BP70" s="571">
        <v>448.6</v>
      </c>
      <c r="BQ70" s="66">
        <v>40</v>
      </c>
      <c r="BR70" s="66">
        <v>428</v>
      </c>
      <c r="BS70" s="66">
        <v>18</v>
      </c>
      <c r="BT70" s="66">
        <v>8</v>
      </c>
      <c r="BU70" s="61" t="s">
        <v>754</v>
      </c>
      <c r="BV70" s="61" t="s">
        <v>23</v>
      </c>
      <c r="BW70" s="61">
        <v>0</v>
      </c>
      <c r="BX70" s="61">
        <v>1</v>
      </c>
      <c r="BY70" s="61"/>
      <c r="BZ70" s="61">
        <v>0</v>
      </c>
      <c r="CA70" s="61"/>
      <c r="CB70" s="61"/>
      <c r="CC70" s="61"/>
      <c r="CD70" s="208">
        <v>0</v>
      </c>
      <c r="CE70" s="220">
        <v>1</v>
      </c>
      <c r="CF70" s="220">
        <v>0</v>
      </c>
      <c r="CG70" s="220">
        <v>1</v>
      </c>
      <c r="CH70" s="220">
        <v>1</v>
      </c>
      <c r="CI70" s="220">
        <v>1</v>
      </c>
      <c r="CJ70" s="220">
        <v>0</v>
      </c>
      <c r="CK70" s="114">
        <v>1</v>
      </c>
      <c r="CL70" s="114">
        <v>0</v>
      </c>
      <c r="CM70" s="114">
        <v>1</v>
      </c>
      <c r="CN70" s="114">
        <v>0</v>
      </c>
      <c r="CO70" s="114">
        <v>1</v>
      </c>
      <c r="CP70" s="114">
        <v>0</v>
      </c>
      <c r="CQ70" s="326">
        <v>0</v>
      </c>
      <c r="CR70" s="326">
        <v>0</v>
      </c>
      <c r="CS70" s="326">
        <v>0</v>
      </c>
      <c r="CT70" s="326">
        <v>0</v>
      </c>
      <c r="CU70" s="326">
        <v>0</v>
      </c>
      <c r="CV70" s="326">
        <v>0</v>
      </c>
      <c r="CW70" s="299"/>
      <c r="CX70" s="299"/>
      <c r="CY70" s="299"/>
      <c r="CZ70" s="299"/>
      <c r="DF70" s="61">
        <v>0</v>
      </c>
      <c r="DG70" s="90">
        <v>0</v>
      </c>
      <c r="DH70" s="61"/>
      <c r="DI70" s="61"/>
      <c r="DJ70" s="61"/>
      <c r="DK70" s="90">
        <v>1</v>
      </c>
      <c r="DL70" s="90">
        <v>0</v>
      </c>
      <c r="DM70" s="90"/>
      <c r="DN70" s="61" t="s">
        <v>253</v>
      </c>
      <c r="DO70" s="254">
        <v>0</v>
      </c>
      <c r="DP70" s="208">
        <v>0</v>
      </c>
      <c r="DQ70" s="208">
        <v>0</v>
      </c>
      <c r="DR70" s="208">
        <v>0</v>
      </c>
      <c r="DS70" s="208">
        <v>0</v>
      </c>
      <c r="DT70" s="212">
        <v>1</v>
      </c>
      <c r="DU70" s="208" t="s">
        <v>576</v>
      </c>
      <c r="DV70" s="208">
        <v>0</v>
      </c>
      <c r="DW70" s="208">
        <v>0</v>
      </c>
      <c r="DX70" s="208">
        <v>0</v>
      </c>
      <c r="DY70" s="208">
        <v>0</v>
      </c>
      <c r="DZ70" s="206">
        <v>0</v>
      </c>
      <c r="EC70" s="223">
        <v>1</v>
      </c>
      <c r="ED70" s="223">
        <v>1</v>
      </c>
      <c r="EE70" s="223"/>
      <c r="EF70" s="223"/>
      <c r="EH70" s="258">
        <v>42095</v>
      </c>
      <c r="EI70" s="133">
        <v>1.1599999999999999</v>
      </c>
      <c r="EJ70" s="225">
        <v>72</v>
      </c>
      <c r="EK70" s="225">
        <v>72</v>
      </c>
      <c r="EL70" s="225">
        <v>77</v>
      </c>
      <c r="EM70" s="225">
        <v>90</v>
      </c>
      <c r="EN70" s="225">
        <v>74</v>
      </c>
      <c r="EO70" s="133" t="s">
        <v>544</v>
      </c>
      <c r="EP70" s="267">
        <v>70</v>
      </c>
      <c r="EQ70" s="135">
        <v>42268</v>
      </c>
      <c r="ER70" s="136" t="s">
        <v>383</v>
      </c>
      <c r="ES70" s="61">
        <v>185</v>
      </c>
      <c r="ET70" s="61">
        <v>100</v>
      </c>
      <c r="EU70" s="61">
        <v>95</v>
      </c>
      <c r="EV70" s="61">
        <v>0</v>
      </c>
      <c r="EW70" s="61"/>
      <c r="EX70" s="61">
        <v>12</v>
      </c>
      <c r="EY70" s="61">
        <v>9</v>
      </c>
      <c r="EZ70" s="61">
        <v>41</v>
      </c>
      <c r="FA70" s="61">
        <v>22</v>
      </c>
      <c r="FB70" s="61">
        <v>15</v>
      </c>
      <c r="FC70" s="61">
        <v>22</v>
      </c>
      <c r="FD70" s="61">
        <v>38</v>
      </c>
      <c r="FE70" s="61">
        <v>20</v>
      </c>
      <c r="FF70" s="61">
        <v>27</v>
      </c>
      <c r="FG70" s="61">
        <v>60</v>
      </c>
      <c r="FH70" s="61">
        <v>250</v>
      </c>
      <c r="FI70" s="91">
        <v>60</v>
      </c>
      <c r="FJ70" s="91">
        <v>250</v>
      </c>
      <c r="FK70" s="227">
        <v>28.049999999999997</v>
      </c>
      <c r="FL70" s="227">
        <v>14.507246250775996</v>
      </c>
      <c r="FM70" s="228">
        <v>79.25</v>
      </c>
      <c r="FN70" s="228">
        <v>31.1</v>
      </c>
      <c r="FO70" s="228">
        <v>40.987496091764626</v>
      </c>
      <c r="FP70" s="228">
        <v>16.084683008881768</v>
      </c>
      <c r="FQ70" s="228">
        <v>60.75709779179811</v>
      </c>
      <c r="FR70" s="228"/>
      <c r="FS70" s="193">
        <v>0</v>
      </c>
      <c r="FT70" s="230">
        <v>74</v>
      </c>
      <c r="FU70" s="230">
        <v>104</v>
      </c>
      <c r="FV70" s="230">
        <v>110</v>
      </c>
      <c r="FW70" s="229">
        <v>3.8</v>
      </c>
      <c r="FX70" s="229">
        <v>4.8</v>
      </c>
      <c r="FY70" s="229">
        <v>19.473684210526315</v>
      </c>
      <c r="FZ70" s="229">
        <v>0.71153846153846156</v>
      </c>
      <c r="GA70" s="133">
        <v>37.299999999999997</v>
      </c>
      <c r="GB70" s="129">
        <v>18.2</v>
      </c>
      <c r="GC70" s="238">
        <v>11.9</v>
      </c>
      <c r="GD70" s="238">
        <v>6.5</v>
      </c>
      <c r="GE70" s="238">
        <v>172.5</v>
      </c>
      <c r="GF70" s="238">
        <v>120.1</v>
      </c>
      <c r="GG70" s="238">
        <v>35.799999999999997</v>
      </c>
      <c r="GH70" s="133">
        <v>1</v>
      </c>
      <c r="GI70" s="133">
        <v>1</v>
      </c>
      <c r="GJ70" s="133">
        <v>1</v>
      </c>
      <c r="GK70" s="133">
        <v>1</v>
      </c>
      <c r="GL70" s="231">
        <v>45</v>
      </c>
      <c r="GM70" s="133">
        <v>1</v>
      </c>
      <c r="GN70" s="133">
        <v>0</v>
      </c>
      <c r="GO70" s="133">
        <v>0</v>
      </c>
      <c r="GP70" s="133">
        <v>0</v>
      </c>
      <c r="GQ70" s="61">
        <v>33.049999999999997</v>
      </c>
      <c r="GR70" s="106">
        <v>17.093208149310044</v>
      </c>
      <c r="GS70" s="111">
        <v>0.54106280193236711</v>
      </c>
      <c r="GT70" s="61">
        <v>0</v>
      </c>
      <c r="GU70" s="111">
        <v>0.37931034482758619</v>
      </c>
      <c r="GV70" s="62">
        <v>0</v>
      </c>
      <c r="GW70" s="106">
        <v>16.95</v>
      </c>
      <c r="GX70" s="61">
        <v>0</v>
      </c>
      <c r="GY70" s="106">
        <v>23</v>
      </c>
      <c r="GZ70" s="61">
        <v>0</v>
      </c>
      <c r="HA70" s="745">
        <v>50</v>
      </c>
      <c r="HB70" s="133">
        <v>9</v>
      </c>
      <c r="HC70" s="133">
        <v>0.62</v>
      </c>
      <c r="HD70" s="144">
        <v>1</v>
      </c>
      <c r="HE70" s="236">
        <v>89.897278999999997</v>
      </c>
      <c r="HF70" s="236">
        <v>94.392143000000004</v>
      </c>
      <c r="HG70" s="144">
        <v>46.310549000000002</v>
      </c>
      <c r="HH70" s="236">
        <v>94.74682</v>
      </c>
      <c r="HI70" s="125">
        <v>46.484560000000002</v>
      </c>
      <c r="HJ70" s="236">
        <v>32.904328</v>
      </c>
      <c r="HK70" s="144">
        <v>16.143478000000002</v>
      </c>
      <c r="HL70" s="236">
        <v>61.842492</v>
      </c>
      <c r="HM70" s="144">
        <v>30.341082</v>
      </c>
      <c r="HN70" s="236">
        <v>65.271310999999997</v>
      </c>
      <c r="HO70" s="144">
        <v>5.6895090000000001</v>
      </c>
      <c r="HP70" s="144">
        <v>2.7913800000000002</v>
      </c>
      <c r="HQ70" s="236">
        <v>95.783007999999995</v>
      </c>
      <c r="HR70" s="144">
        <v>46.992933000000001</v>
      </c>
      <c r="HS70" s="236">
        <v>30.541891</v>
      </c>
      <c r="HT70" s="144">
        <v>14.984422</v>
      </c>
      <c r="HU70" s="236">
        <v>65.241117000000003</v>
      </c>
      <c r="HV70" s="144">
        <v>32.008510999999999</v>
      </c>
      <c r="HW70" s="236">
        <v>68.113455999999999</v>
      </c>
      <c r="HX70" s="144">
        <v>0</v>
      </c>
      <c r="HY70" s="237">
        <v>0.99625658148737872</v>
      </c>
      <c r="HZ70" s="238">
        <v>19.5</v>
      </c>
      <c r="IA70" s="237">
        <v>5.4</v>
      </c>
      <c r="IB70" s="237">
        <v>16.399999999999999</v>
      </c>
      <c r="IC70" s="237">
        <v>4.8</v>
      </c>
      <c r="ID70" s="237">
        <v>15.3</v>
      </c>
      <c r="IE70" s="237">
        <v>4.3</v>
      </c>
      <c r="IF70" s="237">
        <v>49.588740740740732</v>
      </c>
      <c r="IG70" s="237">
        <v>25.646918830367699</v>
      </c>
      <c r="IH70" s="133"/>
      <c r="II70" s="161">
        <v>0.4</v>
      </c>
      <c r="IJ70" s="61">
        <v>1208</v>
      </c>
      <c r="IK70" s="61">
        <v>1211</v>
      </c>
      <c r="IL70" s="61">
        <v>1085</v>
      </c>
      <c r="IM70" s="61">
        <v>1042</v>
      </c>
      <c r="IN70" s="61">
        <v>1156</v>
      </c>
      <c r="IO70" s="61">
        <v>1154</v>
      </c>
      <c r="IP70" s="61"/>
      <c r="IQ70" s="106">
        <v>1142.6666666666667</v>
      </c>
      <c r="IR70" s="61">
        <v>1496</v>
      </c>
      <c r="IS70" s="61"/>
      <c r="IT70" s="61">
        <v>316</v>
      </c>
      <c r="IU70" s="61"/>
      <c r="IV70" s="61">
        <v>337</v>
      </c>
      <c r="IW70" s="61">
        <v>314</v>
      </c>
      <c r="IX70" s="61">
        <v>321</v>
      </c>
      <c r="IY70" s="61"/>
      <c r="IZ70" s="106">
        <v>322</v>
      </c>
      <c r="JA70" s="61">
        <v>191</v>
      </c>
      <c r="JB70" s="240">
        <v>29.301986446350082</v>
      </c>
      <c r="JC70" s="241">
        <v>0</v>
      </c>
      <c r="JD70" s="90">
        <v>1</v>
      </c>
      <c r="JE70" s="261">
        <v>1</v>
      </c>
      <c r="JF70" s="261">
        <v>0</v>
      </c>
      <c r="JG70" s="261"/>
      <c r="JH70" s="90">
        <v>0</v>
      </c>
      <c r="JI70" s="90">
        <v>2</v>
      </c>
      <c r="JJ70" s="90">
        <v>2</v>
      </c>
      <c r="JK70" s="90"/>
      <c r="JL70" s="61" t="s">
        <v>253</v>
      </c>
      <c r="JM70" s="283"/>
      <c r="JN70" s="198">
        <v>70</v>
      </c>
      <c r="JO70" s="244">
        <v>42268</v>
      </c>
      <c r="JP70" s="69">
        <v>43269</v>
      </c>
      <c r="JQ70" s="201">
        <v>0</v>
      </c>
      <c r="JR70" s="69">
        <v>43269</v>
      </c>
      <c r="JS70" s="245">
        <v>32</v>
      </c>
      <c r="JT70" s="243">
        <v>0</v>
      </c>
      <c r="JU70" s="69">
        <v>43269</v>
      </c>
      <c r="JV70" s="245">
        <v>32</v>
      </c>
      <c r="JW70" s="243">
        <v>0</v>
      </c>
      <c r="JX70" s="246">
        <v>43269</v>
      </c>
      <c r="JY70" s="245">
        <v>32</v>
      </c>
      <c r="JZ70" s="245">
        <v>32</v>
      </c>
      <c r="KA70" s="245">
        <v>1001</v>
      </c>
      <c r="KB70" s="247"/>
      <c r="KC70" s="245"/>
      <c r="KD70" s="248"/>
      <c r="KE70" s="63">
        <v>0</v>
      </c>
      <c r="KF70" s="263">
        <v>1</v>
      </c>
      <c r="KG70" s="263" t="s">
        <v>390</v>
      </c>
      <c r="KH70" s="250">
        <v>80.599999999999994</v>
      </c>
      <c r="KI70" s="250">
        <v>43.6</v>
      </c>
      <c r="KJ70" s="250">
        <v>45.8</v>
      </c>
      <c r="KK70" s="251">
        <v>-15.9</v>
      </c>
      <c r="KL70" s="250">
        <v>-13.4</v>
      </c>
      <c r="KM70" s="250">
        <v>55.17</v>
      </c>
      <c r="KN70" s="250">
        <v>15.1</v>
      </c>
      <c r="KO70" s="250">
        <v>3.5</v>
      </c>
      <c r="KP70" s="250"/>
      <c r="KQ70" s="250">
        <v>0</v>
      </c>
      <c r="KR70" s="92"/>
      <c r="KS70" s="93">
        <v>0.54106280193236711</v>
      </c>
      <c r="KT70" s="264">
        <v>64</v>
      </c>
      <c r="KU70" s="265">
        <v>54.02</v>
      </c>
      <c r="KV70" s="264">
        <v>-26.07</v>
      </c>
      <c r="KW70" s="265">
        <v>-26.6</v>
      </c>
      <c r="KX70" s="265">
        <v>-25.5</v>
      </c>
      <c r="KY70" s="265">
        <v>272</v>
      </c>
      <c r="KZ70" s="265">
        <v>-21.2</v>
      </c>
      <c r="LA70" s="265">
        <v>-20.5</v>
      </c>
      <c r="LB70" s="265">
        <v>272</v>
      </c>
      <c r="LC70" s="265">
        <v>-23.9</v>
      </c>
      <c r="LD70" s="265">
        <v>-23</v>
      </c>
      <c r="LE70" s="265">
        <v>272</v>
      </c>
      <c r="LF70" s="118">
        <v>42268</v>
      </c>
      <c r="LG70" s="454">
        <v>0</v>
      </c>
      <c r="LH70" s="454"/>
      <c r="LI70" s="455">
        <v>64</v>
      </c>
      <c r="LJ70" s="455">
        <v>55.78</v>
      </c>
      <c r="LK70" s="455">
        <v>-30.6</v>
      </c>
      <c r="LL70" s="455">
        <v>-35</v>
      </c>
      <c r="LM70" s="455">
        <v>-33.799999999999997</v>
      </c>
      <c r="LN70" s="455">
        <v>320</v>
      </c>
      <c r="LO70" s="455">
        <v>-21.6</v>
      </c>
      <c r="LP70" s="455">
        <v>-21.2</v>
      </c>
      <c r="LQ70" s="455">
        <v>432</v>
      </c>
      <c r="LR70" s="455">
        <v>-28</v>
      </c>
      <c r="LS70" s="455">
        <v>-27.5</v>
      </c>
      <c r="LT70" s="455">
        <v>336</v>
      </c>
      <c r="LU70" s="500">
        <v>55.9</v>
      </c>
      <c r="LV70" s="693">
        <v>-28.58</v>
      </c>
      <c r="LW70" s="500">
        <v>-13.5</v>
      </c>
      <c r="LX70" s="500">
        <v>3</v>
      </c>
      <c r="LY70" s="500">
        <v>-14.7</v>
      </c>
      <c r="LZ70" s="500">
        <v>2</v>
      </c>
      <c r="MA70" s="690">
        <v>68.113455999999999</v>
      </c>
      <c r="MB70" s="455"/>
      <c r="MD70" s="253">
        <v>34</v>
      </c>
      <c r="ME70" s="274"/>
      <c r="MF70" s="581">
        <v>70</v>
      </c>
      <c r="MG70" s="135">
        <v>42095</v>
      </c>
      <c r="MJ70" s="584">
        <v>58.655799999999999</v>
      </c>
      <c r="MR70" s="135"/>
      <c r="MS70" s="585"/>
      <c r="MT70" s="585"/>
      <c r="MU70" s="133">
        <v>0</v>
      </c>
      <c r="MV70" s="585"/>
      <c r="MW70" s="585"/>
      <c r="MX70" s="585"/>
      <c r="MY70" s="585"/>
      <c r="MZ70" s="585"/>
      <c r="NA70" s="238">
        <v>526.6</v>
      </c>
      <c r="NB70" s="133">
        <v>34</v>
      </c>
      <c r="NC70" s="238">
        <v>6</v>
      </c>
      <c r="NE70" s="876">
        <v>70</v>
      </c>
      <c r="NF70" s="877">
        <v>8.89196592687275</v>
      </c>
      <c r="NG70" s="877">
        <v>7.9992108103357902</v>
      </c>
      <c r="NH70" s="877">
        <v>4.5879649888826801</v>
      </c>
      <c r="NI70" s="877">
        <v>0.81885056089543395</v>
      </c>
      <c r="NJ70" s="877">
        <v>7.6415460290875199</v>
      </c>
      <c r="NK70" s="877">
        <v>7.4826063081078598</v>
      </c>
      <c r="NL70" s="877">
        <v>8.6110247973073495</v>
      </c>
      <c r="NM70" s="877">
        <v>7.4791335330798496</v>
      </c>
      <c r="NN70" s="877">
        <v>6.0009014027415297</v>
      </c>
      <c r="NO70" s="877">
        <v>1.4541758931858</v>
      </c>
      <c r="NP70" s="877">
        <v>6.4237462291147702</v>
      </c>
      <c r="NQ70" s="877">
        <v>6.8374387148563702</v>
      </c>
      <c r="NR70" s="877">
        <v>7.7168537495746703</v>
      </c>
      <c r="NS70" s="877">
        <v>4.2218770810770296</v>
      </c>
      <c r="NT70" s="877">
        <v>6.1199786096548801</v>
      </c>
      <c r="NU70" s="877">
        <v>7.7330831318451203</v>
      </c>
      <c r="NV70" s="877">
        <v>6.2605902747310003</v>
      </c>
      <c r="NW70" s="877">
        <v>6.4073527511400403</v>
      </c>
      <c r="NX70" s="877">
        <v>5.8828875532249603</v>
      </c>
      <c r="NY70" s="877">
        <v>6.4287788913375898</v>
      </c>
      <c r="NZ70" s="877">
        <v>8.0428084696494295</v>
      </c>
      <c r="OA70" s="877">
        <v>-2.9146345659516501E-2</v>
      </c>
      <c r="OB70" s="877">
        <v>11.481108184900799</v>
      </c>
      <c r="OC70" s="877">
        <v>2.04614178164472</v>
      </c>
      <c r="OD70" s="877">
        <v>7.90080644290863</v>
      </c>
      <c r="OE70" s="877">
        <v>7.0394674382785301</v>
      </c>
      <c r="OF70" s="877">
        <v>5.2207168919989204</v>
      </c>
      <c r="OG70" s="877">
        <v>11.1237205075369</v>
      </c>
      <c r="OH70" s="877">
        <v>3.32048467801769</v>
      </c>
      <c r="OI70" s="877">
        <v>6.6948801927991903</v>
      </c>
      <c r="OJ70" s="877">
        <v>4.42827641439251</v>
      </c>
      <c r="OK70" s="877">
        <v>4.4288403147376902</v>
      </c>
      <c r="OL70" s="877">
        <v>7.9299527885681496</v>
      </c>
      <c r="OM70" s="877">
        <v>9.4349664032560394</v>
      </c>
    </row>
    <row r="71" spans="1:403" s="221" customFormat="1" x14ac:dyDescent="0.25">
      <c r="A71" s="902">
        <v>70</v>
      </c>
      <c r="B71" s="221">
        <v>0</v>
      </c>
      <c r="C71" s="221">
        <v>1</v>
      </c>
      <c r="D71" s="206">
        <v>2</v>
      </c>
      <c r="E71" s="274">
        <v>71</v>
      </c>
      <c r="F71" s="895">
        <v>71</v>
      </c>
      <c r="G71" s="61">
        <v>71</v>
      </c>
      <c r="H71" s="898"/>
      <c r="I71" s="639" t="s">
        <v>755</v>
      </c>
      <c r="J71" s="644" t="s">
        <v>756</v>
      </c>
      <c r="K71" s="284">
        <v>15169</v>
      </c>
      <c r="L71" s="256">
        <v>74</v>
      </c>
      <c r="M71" s="342">
        <v>99</v>
      </c>
      <c r="N71" s="342">
        <v>165</v>
      </c>
      <c r="O71" s="342">
        <v>36.363636363636367</v>
      </c>
      <c r="P71" s="210">
        <v>2.0520462312484096</v>
      </c>
      <c r="Q71" s="208">
        <v>1</v>
      </c>
      <c r="R71" s="61">
        <v>150</v>
      </c>
      <c r="S71" s="61">
        <v>85</v>
      </c>
      <c r="T71" s="61">
        <v>1</v>
      </c>
      <c r="U71" s="62">
        <v>2</v>
      </c>
      <c r="V71" s="331">
        <v>1</v>
      </c>
      <c r="W71" s="331">
        <v>2</v>
      </c>
      <c r="X71" s="114">
        <v>1</v>
      </c>
      <c r="Y71" s="335">
        <v>0</v>
      </c>
      <c r="Z71" s="114">
        <v>1</v>
      </c>
      <c r="AA71" s="114">
        <v>0</v>
      </c>
      <c r="AB71" s="329">
        <v>1</v>
      </c>
      <c r="AC71" s="328">
        <v>1</v>
      </c>
      <c r="AD71" s="61"/>
      <c r="AE71" s="133"/>
      <c r="AF71" s="61"/>
      <c r="AG71" s="592">
        <v>466</v>
      </c>
      <c r="AH71" s="602">
        <v>1.54</v>
      </c>
      <c r="AI71" s="603">
        <v>33</v>
      </c>
      <c r="AJ71" s="603">
        <v>0</v>
      </c>
      <c r="AK71" s="602">
        <v>12.1</v>
      </c>
      <c r="AL71" s="603">
        <v>37</v>
      </c>
      <c r="AM71" s="603"/>
      <c r="AN71" s="605">
        <v>1057</v>
      </c>
      <c r="AO71" s="214">
        <v>6.9631899858702377</v>
      </c>
      <c r="AP71" s="212">
        <v>138</v>
      </c>
      <c r="AQ71" s="212">
        <v>79</v>
      </c>
      <c r="AR71" s="212">
        <v>38</v>
      </c>
      <c r="AS71" s="212">
        <v>106</v>
      </c>
      <c r="AT71" s="215">
        <v>1.85</v>
      </c>
      <c r="AU71" s="212">
        <v>121</v>
      </c>
      <c r="AV71" s="556">
        <v>42312</v>
      </c>
      <c r="AW71" s="557">
        <v>42304</v>
      </c>
      <c r="AX71" s="211">
        <v>1.54</v>
      </c>
      <c r="AY71" s="211">
        <v>92</v>
      </c>
      <c r="AZ71" s="211">
        <v>11.1</v>
      </c>
      <c r="BA71" s="602">
        <v>142</v>
      </c>
      <c r="BB71" s="558">
        <v>42354</v>
      </c>
      <c r="BC71" s="65">
        <v>42.48</v>
      </c>
      <c r="BD71" s="217">
        <v>710</v>
      </c>
      <c r="BE71" s="66">
        <v>42.48</v>
      </c>
      <c r="BF71" s="218">
        <v>259.9701964564984</v>
      </c>
      <c r="BG71" s="66">
        <v>84.58</v>
      </c>
      <c r="BH71" s="68">
        <v>1.6281845080734125</v>
      </c>
      <c r="BI71" s="219">
        <v>1.6281845080734125</v>
      </c>
      <c r="BJ71" s="219">
        <v>2.414923562369311</v>
      </c>
      <c r="BK71" s="219">
        <v>1.9272676808108815</v>
      </c>
      <c r="BL71" s="66">
        <v>2.2599999999999998</v>
      </c>
      <c r="BM71" s="66">
        <v>1.0900000000000001</v>
      </c>
      <c r="BN71" s="66">
        <v>33</v>
      </c>
      <c r="BO71" s="66">
        <v>1.1000000000000001</v>
      </c>
      <c r="BP71" s="571">
        <v>603.70000000000005</v>
      </c>
      <c r="BQ71" s="66">
        <v>104</v>
      </c>
      <c r="BR71" s="66">
        <v>40</v>
      </c>
      <c r="BS71" s="66">
        <v>47</v>
      </c>
      <c r="BT71" s="66">
        <v>13</v>
      </c>
      <c r="BU71" s="69">
        <v>42243</v>
      </c>
      <c r="BV71" s="61" t="s">
        <v>458</v>
      </c>
      <c r="BW71" s="61">
        <v>0</v>
      </c>
      <c r="BX71" s="61">
        <v>1</v>
      </c>
      <c r="BY71" s="61" t="s">
        <v>711</v>
      </c>
      <c r="BZ71" s="61">
        <v>0</v>
      </c>
      <c r="CA71" s="61"/>
      <c r="CB71" s="61" t="s">
        <v>381</v>
      </c>
      <c r="CC71" s="61"/>
      <c r="CD71" s="208">
        <v>1</v>
      </c>
      <c r="CE71" s="220">
        <v>0</v>
      </c>
      <c r="CF71" s="220">
        <v>1</v>
      </c>
      <c r="CG71" s="220">
        <v>1</v>
      </c>
      <c r="CH71" s="220">
        <v>1</v>
      </c>
      <c r="CI71" s="220">
        <v>0</v>
      </c>
      <c r="CJ71" s="220">
        <v>1</v>
      </c>
      <c r="CK71" s="114">
        <v>1</v>
      </c>
      <c r="CL71" s="114">
        <v>0</v>
      </c>
      <c r="CM71" s="114">
        <v>1</v>
      </c>
      <c r="CN71" s="114">
        <v>1</v>
      </c>
      <c r="CO71" s="114">
        <v>1</v>
      </c>
      <c r="CP71" s="114">
        <v>0</v>
      </c>
      <c r="CQ71" s="326">
        <v>1</v>
      </c>
      <c r="CR71" s="326">
        <v>1</v>
      </c>
      <c r="CS71" s="326">
        <v>0</v>
      </c>
      <c r="CT71" s="326">
        <v>0</v>
      </c>
      <c r="CU71" s="326">
        <v>1</v>
      </c>
      <c r="CV71" s="326">
        <v>0</v>
      </c>
      <c r="CW71" s="299"/>
      <c r="CX71" s="299"/>
      <c r="CY71" s="299"/>
      <c r="CZ71" s="299"/>
      <c r="DF71" s="61">
        <v>1</v>
      </c>
      <c r="DG71" s="90">
        <v>1</v>
      </c>
      <c r="DH71" s="69">
        <v>42569</v>
      </c>
      <c r="DI71" s="61">
        <v>0</v>
      </c>
      <c r="DJ71" s="61" t="s">
        <v>676</v>
      </c>
      <c r="DK71" s="90">
        <v>1</v>
      </c>
      <c r="DL71" s="90">
        <v>1</v>
      </c>
      <c r="DM71" s="90"/>
      <c r="DN71" s="61" t="s">
        <v>757</v>
      </c>
      <c r="DO71" s="254">
        <v>1</v>
      </c>
      <c r="DP71" s="208">
        <v>1</v>
      </c>
      <c r="DQ71" s="208">
        <v>1</v>
      </c>
      <c r="DR71" s="208">
        <v>1</v>
      </c>
      <c r="DS71" s="208">
        <v>6</v>
      </c>
      <c r="DT71" s="212">
        <v>1</v>
      </c>
      <c r="DU71" s="208">
        <v>6</v>
      </c>
      <c r="DV71" s="208">
        <v>0</v>
      </c>
      <c r="DW71" s="208">
        <v>0</v>
      </c>
      <c r="DX71" s="208">
        <v>0</v>
      </c>
      <c r="DY71" s="208">
        <v>0</v>
      </c>
      <c r="DZ71" s="206">
        <v>1</v>
      </c>
      <c r="EC71" s="223">
        <v>1</v>
      </c>
      <c r="ED71" s="223">
        <v>2</v>
      </c>
      <c r="EE71" s="223">
        <v>39</v>
      </c>
      <c r="EF71" s="223"/>
      <c r="EH71" s="258">
        <v>42368</v>
      </c>
      <c r="EI71" s="133">
        <v>1.0900000000000001</v>
      </c>
      <c r="EJ71" s="225">
        <v>54</v>
      </c>
      <c r="EK71" s="225">
        <v>78</v>
      </c>
      <c r="EL71" s="225">
        <v>54</v>
      </c>
      <c r="EM71" s="225">
        <v>86</v>
      </c>
      <c r="EN71" s="225"/>
      <c r="EO71" s="133" t="s">
        <v>758</v>
      </c>
      <c r="EP71" s="222">
        <v>71</v>
      </c>
      <c r="EQ71" s="135">
        <v>42312</v>
      </c>
      <c r="ER71" s="133"/>
      <c r="ES71" s="61"/>
      <c r="ET71" s="61"/>
      <c r="EU71" s="61"/>
      <c r="EV71" s="133">
        <v>1</v>
      </c>
      <c r="EW71" s="133"/>
      <c r="EX71" s="133">
        <v>12</v>
      </c>
      <c r="EY71" s="133">
        <v>9.1999999999999993</v>
      </c>
      <c r="EZ71" s="133">
        <v>55</v>
      </c>
      <c r="FA71" s="133">
        <v>36</v>
      </c>
      <c r="FB71" s="133">
        <v>15</v>
      </c>
      <c r="FC71" s="133">
        <v>16</v>
      </c>
      <c r="FD71" s="133">
        <v>47</v>
      </c>
      <c r="FE71" s="133">
        <v>19</v>
      </c>
      <c r="FF71" s="133">
        <v>28</v>
      </c>
      <c r="FG71" s="133">
        <v>100</v>
      </c>
      <c r="FH71" s="133">
        <v>280</v>
      </c>
      <c r="FI71" s="91">
        <v>106.66666666666667</v>
      </c>
      <c r="FJ71" s="91">
        <v>276.66666666666669</v>
      </c>
      <c r="FK71" s="227">
        <v>66.75</v>
      </c>
      <c r="FL71" s="227">
        <v>32.528506903760693</v>
      </c>
      <c r="FM71" s="228">
        <v>198.1</v>
      </c>
      <c r="FN71" s="228">
        <v>111.1</v>
      </c>
      <c r="FO71" s="228">
        <v>96.537786031984908</v>
      </c>
      <c r="FP71" s="228">
        <v>54.141080404611429</v>
      </c>
      <c r="FQ71" s="228">
        <v>43.917213528520946</v>
      </c>
      <c r="FR71" s="228"/>
      <c r="FS71" s="193">
        <v>1</v>
      </c>
      <c r="FT71" s="230">
        <v>117.5</v>
      </c>
      <c r="FU71" s="230"/>
      <c r="FV71" s="230">
        <v>150</v>
      </c>
      <c r="FW71" s="229">
        <v>6</v>
      </c>
      <c r="FX71" s="229">
        <v>7.6</v>
      </c>
      <c r="FY71" s="229">
        <v>19.583333333333332</v>
      </c>
      <c r="FZ71" s="229"/>
      <c r="GA71" s="133">
        <v>48.2</v>
      </c>
      <c r="GB71" s="129">
        <v>14.166666666666666</v>
      </c>
      <c r="GC71" s="238" t="s">
        <v>759</v>
      </c>
      <c r="GD71" s="238" t="s">
        <v>760</v>
      </c>
      <c r="GE71" s="238" t="s">
        <v>761</v>
      </c>
      <c r="GF71" s="238" t="s">
        <v>762</v>
      </c>
      <c r="GG71" s="238" t="s">
        <v>763</v>
      </c>
      <c r="GH71" s="133">
        <v>0</v>
      </c>
      <c r="GI71" s="133">
        <v>1</v>
      </c>
      <c r="GJ71" s="133">
        <v>1</v>
      </c>
      <c r="GK71" s="133">
        <v>1</v>
      </c>
      <c r="GL71" s="231">
        <v>45</v>
      </c>
      <c r="GM71" s="133">
        <v>1</v>
      </c>
      <c r="GN71" s="133">
        <v>0</v>
      </c>
      <c r="GO71" s="133">
        <v>0</v>
      </c>
      <c r="GP71" s="133">
        <v>1</v>
      </c>
      <c r="GQ71" s="61">
        <v>71.949999999999989</v>
      </c>
      <c r="GR71" s="106">
        <v>35.062562872293356</v>
      </c>
      <c r="GS71" s="111">
        <v>0.33780160857908842</v>
      </c>
      <c r="GT71" s="61">
        <v>1</v>
      </c>
      <c r="GU71" s="111">
        <v>0.96153846153846156</v>
      </c>
      <c r="GV71" s="62">
        <v>1</v>
      </c>
      <c r="GW71" s="106">
        <v>6</v>
      </c>
      <c r="GX71" s="61">
        <v>1</v>
      </c>
      <c r="GY71" s="106">
        <v>8</v>
      </c>
      <c r="GZ71" s="61">
        <v>1</v>
      </c>
      <c r="HA71" s="745">
        <v>50</v>
      </c>
      <c r="HB71" s="133">
        <v>0</v>
      </c>
      <c r="HC71" s="133">
        <v>0.48</v>
      </c>
      <c r="HD71" s="133">
        <v>1</v>
      </c>
      <c r="HE71" s="236">
        <v>134.63955200000001</v>
      </c>
      <c r="HF71" s="236">
        <v>141.37153000000001</v>
      </c>
      <c r="HG71" s="144">
        <v>65.574821999999998</v>
      </c>
      <c r="HH71" s="236">
        <v>201.52179699999999</v>
      </c>
      <c r="HI71" s="125">
        <v>93.475369000000001</v>
      </c>
      <c r="HJ71" s="236">
        <v>101.34112399999999</v>
      </c>
      <c r="HK71" s="144">
        <v>47.006819999999998</v>
      </c>
      <c r="HL71" s="236">
        <v>100.180673</v>
      </c>
      <c r="HM71" s="144">
        <v>46.468547999999998</v>
      </c>
      <c r="HN71" s="236">
        <v>49.712077999999998</v>
      </c>
      <c r="HO71" s="144">
        <v>8.4151769999999999</v>
      </c>
      <c r="HP71" s="144">
        <v>3.9033579999999999</v>
      </c>
      <c r="HQ71" s="236">
        <v>214.696552</v>
      </c>
      <c r="HR71" s="144">
        <v>99.586444999999998</v>
      </c>
      <c r="HS71" s="236">
        <v>118.029691</v>
      </c>
      <c r="HT71" s="144">
        <v>54.747770000000003</v>
      </c>
      <c r="HU71" s="236">
        <v>96.66686</v>
      </c>
      <c r="HV71" s="144">
        <v>44.838675000000002</v>
      </c>
      <c r="HW71" s="236">
        <v>45.024878000000001</v>
      </c>
      <c r="HX71" s="144">
        <v>0</v>
      </c>
      <c r="HY71" s="237">
        <v>0.70151979639204987</v>
      </c>
      <c r="HZ71" s="238">
        <v>28.7</v>
      </c>
      <c r="IA71" s="237">
        <v>7.1</v>
      </c>
      <c r="IB71" s="237">
        <v>23.6</v>
      </c>
      <c r="IC71" s="237">
        <v>5.7</v>
      </c>
      <c r="ID71" s="237">
        <v>26.2</v>
      </c>
      <c r="IE71" s="237">
        <v>6.3</v>
      </c>
      <c r="IF71" s="237">
        <v>79.879241314553994</v>
      </c>
      <c r="IG71" s="237">
        <v>38.926628502885933</v>
      </c>
      <c r="IH71" s="133"/>
      <c r="II71" s="161">
        <v>0.34</v>
      </c>
      <c r="IJ71" s="61">
        <v>1282</v>
      </c>
      <c r="IK71" s="61">
        <v>1004</v>
      </c>
      <c r="IL71" s="61">
        <v>1154</v>
      </c>
      <c r="IM71" s="61">
        <v>1199</v>
      </c>
      <c r="IN71" s="61">
        <v>1302</v>
      </c>
      <c r="IO71" s="61">
        <v>1237</v>
      </c>
      <c r="IP71" s="61"/>
      <c r="IQ71" s="106">
        <v>1196.3333333333333</v>
      </c>
      <c r="IR71" s="61">
        <v>1919</v>
      </c>
      <c r="IS71" s="61">
        <v>401</v>
      </c>
      <c r="IT71" s="61"/>
      <c r="IU71" s="61">
        <v>442</v>
      </c>
      <c r="IV71" s="61">
        <v>425</v>
      </c>
      <c r="IW71" s="61">
        <v>385</v>
      </c>
      <c r="IX71" s="61">
        <v>383</v>
      </c>
      <c r="IY71" s="61"/>
      <c r="IZ71" s="106">
        <v>407.2</v>
      </c>
      <c r="JA71" s="61">
        <v>270</v>
      </c>
      <c r="JB71" s="240">
        <v>33.593281902800108</v>
      </c>
      <c r="JC71" s="241">
        <v>1</v>
      </c>
      <c r="JD71" s="90">
        <v>1</v>
      </c>
      <c r="JE71" s="261">
        <v>9</v>
      </c>
      <c r="JF71" s="261">
        <v>1</v>
      </c>
      <c r="JG71" s="261" t="s">
        <v>764</v>
      </c>
      <c r="JH71" s="90">
        <v>1</v>
      </c>
      <c r="JI71" s="90"/>
      <c r="JJ71" s="90"/>
      <c r="JK71" s="90"/>
      <c r="JL71" s="61" t="s">
        <v>757</v>
      </c>
      <c r="JM71" s="283"/>
      <c r="JN71" s="243">
        <v>71</v>
      </c>
      <c r="JO71" s="244">
        <v>42312</v>
      </c>
      <c r="JP71" s="69">
        <v>43446</v>
      </c>
      <c r="JQ71" s="201">
        <v>0</v>
      </c>
      <c r="JR71" s="69">
        <v>43446</v>
      </c>
      <c r="JS71" s="245">
        <v>37</v>
      </c>
      <c r="JT71" s="243">
        <v>1</v>
      </c>
      <c r="JU71" s="69">
        <v>42966</v>
      </c>
      <c r="JV71" s="245">
        <v>21</v>
      </c>
      <c r="JW71" s="243">
        <v>1</v>
      </c>
      <c r="JX71" s="246">
        <v>42966</v>
      </c>
      <c r="JY71" s="245">
        <v>21</v>
      </c>
      <c r="JZ71" s="245">
        <v>37</v>
      </c>
      <c r="KA71" s="245">
        <v>1134</v>
      </c>
      <c r="KB71" s="247"/>
      <c r="KC71" s="245"/>
      <c r="KD71" s="248"/>
      <c r="KE71" s="63">
        <v>1</v>
      </c>
      <c r="KF71" s="249">
        <v>1</v>
      </c>
      <c r="KG71" s="249" t="s">
        <v>421</v>
      </c>
      <c r="KH71" s="272">
        <v>172.86333333333334</v>
      </c>
      <c r="KI71" s="272">
        <v>106.00999999999999</v>
      </c>
      <c r="KJ71" s="272">
        <v>38.61</v>
      </c>
      <c r="KK71" s="272">
        <v>-9.2666666666666657</v>
      </c>
      <c r="KL71" s="272">
        <v>-7.13</v>
      </c>
      <c r="KM71" s="272">
        <v>57.153333333333336</v>
      </c>
      <c r="KN71" s="272">
        <v>26.533333333333331</v>
      </c>
      <c r="KO71" s="272">
        <v>4.6999999999999993</v>
      </c>
      <c r="KP71" s="250"/>
      <c r="KQ71" s="250">
        <v>1</v>
      </c>
      <c r="KR71" s="92"/>
      <c r="KS71" s="93">
        <v>0.33780160857908842</v>
      </c>
      <c r="KT71" s="264"/>
      <c r="KU71" s="265"/>
      <c r="KV71" s="264"/>
      <c r="KW71" s="265"/>
      <c r="KX71" s="265"/>
      <c r="KY71" s="265"/>
      <c r="KZ71" s="265"/>
      <c r="LA71" s="265"/>
      <c r="LB71" s="265"/>
      <c r="LC71" s="265"/>
      <c r="LD71" s="265"/>
      <c r="LE71" s="265"/>
      <c r="LF71" s="118">
        <v>42312</v>
      </c>
      <c r="LG71" s="454">
        <v>1</v>
      </c>
      <c r="LH71" s="454"/>
      <c r="LI71" s="455"/>
      <c r="LJ71" s="455"/>
      <c r="LK71" s="455"/>
      <c r="LL71" s="455"/>
      <c r="LM71" s="455"/>
      <c r="LN71" s="455"/>
      <c r="LO71" s="455"/>
      <c r="LP71" s="455"/>
      <c r="LQ71" s="455"/>
      <c r="LR71" s="455"/>
      <c r="LS71" s="455"/>
      <c r="LT71" s="455"/>
      <c r="LU71" s="500">
        <v>17.77</v>
      </c>
      <c r="LV71" s="693">
        <v>-11.063333333333333</v>
      </c>
      <c r="LW71" s="500">
        <v>0</v>
      </c>
      <c r="LX71" s="500">
        <v>0</v>
      </c>
      <c r="LY71" s="500">
        <v>-9.1999999999999993</v>
      </c>
      <c r="LZ71" s="500">
        <v>2</v>
      </c>
      <c r="MA71" s="690">
        <v>45.024878000000001</v>
      </c>
      <c r="MB71" s="455"/>
      <c r="MD71" s="253"/>
      <c r="ME71" s="274"/>
      <c r="MF71" s="581">
        <v>71</v>
      </c>
      <c r="MG71" s="135">
        <v>42304</v>
      </c>
      <c r="MJ71" s="584">
        <v>84.6661</v>
      </c>
      <c r="MR71" s="135">
        <v>42307</v>
      </c>
      <c r="MS71" s="238">
        <v>8.1999999999999993</v>
      </c>
      <c r="MT71" s="238">
        <v>27</v>
      </c>
      <c r="MU71" s="133">
        <v>1</v>
      </c>
      <c r="MV71" s="133">
        <v>1</v>
      </c>
      <c r="MW71" s="133">
        <v>0</v>
      </c>
      <c r="MX71" s="133">
        <v>0</v>
      </c>
      <c r="MY71" s="133">
        <v>0</v>
      </c>
      <c r="MZ71" s="238">
        <v>1</v>
      </c>
      <c r="NA71" s="238">
        <v>1057</v>
      </c>
      <c r="NB71" s="585"/>
      <c r="NC71" s="238">
        <v>9</v>
      </c>
      <c r="NE71" s="876">
        <v>71</v>
      </c>
      <c r="NF71" s="877">
        <v>8.8585094719361201</v>
      </c>
      <c r="NG71" s="877">
        <v>7.1547168637423404</v>
      </c>
      <c r="NH71" s="877">
        <v>5.3501436020178001</v>
      </c>
      <c r="NI71" s="877">
        <v>2.56559717585422</v>
      </c>
      <c r="NJ71" s="877">
        <v>7.8523734495802699</v>
      </c>
      <c r="NK71" s="877">
        <v>7.0242531817631697</v>
      </c>
      <c r="NL71" s="877">
        <v>9.2637152047494506</v>
      </c>
      <c r="NM71" s="877">
        <v>8.5915223465707307</v>
      </c>
      <c r="NN71" s="877">
        <v>6.1941658685298204</v>
      </c>
      <c r="NO71" s="877">
        <v>2.2630344058337899</v>
      </c>
      <c r="NP71" s="877">
        <v>6.14139191617073</v>
      </c>
      <c r="NQ71" s="877">
        <v>6.5984247605277204</v>
      </c>
      <c r="NR71" s="877">
        <v>7.8082563247991397</v>
      </c>
      <c r="NS71" s="877">
        <v>4.4005379295837299</v>
      </c>
      <c r="NT71" s="877">
        <v>5.7886857106135299</v>
      </c>
      <c r="NU71" s="877">
        <v>8.7922371822954801</v>
      </c>
      <c r="NV71" s="877">
        <v>6.4754091934010596</v>
      </c>
      <c r="NW71" s="877">
        <v>6.8321305010959303</v>
      </c>
      <c r="NX71" s="877">
        <v>5.5354309148712799</v>
      </c>
      <c r="NY71" s="877">
        <v>5.8899601996586401</v>
      </c>
      <c r="NZ71" s="877">
        <v>7.8757800630684898</v>
      </c>
      <c r="OA71" s="877">
        <v>0.86393845042397199</v>
      </c>
      <c r="OB71" s="877">
        <v>9.9137271730051797</v>
      </c>
      <c r="OC71" s="877">
        <v>0.92599941855622303</v>
      </c>
      <c r="OD71" s="877">
        <v>4.8145504234618102</v>
      </c>
      <c r="OE71" s="877">
        <v>6.3391373849195896</v>
      </c>
      <c r="OF71" s="877">
        <v>5.2723965090374803</v>
      </c>
      <c r="OG71" s="877">
        <v>11.109373619663801</v>
      </c>
      <c r="OH71" s="877">
        <v>3.4100696917563802</v>
      </c>
      <c r="OI71" s="877">
        <v>7.2023197623124799</v>
      </c>
      <c r="OJ71" s="877">
        <v>4.2234225499349396</v>
      </c>
      <c r="OK71" s="877">
        <v>3.9070538573513001</v>
      </c>
      <c r="OL71" s="877">
        <v>3.95061197303784</v>
      </c>
      <c r="OM71" s="877">
        <v>8.9877277544489491</v>
      </c>
    </row>
    <row r="72" spans="1:403" s="221" customFormat="1" x14ac:dyDescent="0.25">
      <c r="A72" s="455">
        <v>71</v>
      </c>
      <c r="B72" s="221">
        <v>0</v>
      </c>
      <c r="C72" s="221">
        <v>0</v>
      </c>
      <c r="D72" s="206">
        <v>2</v>
      </c>
      <c r="E72" s="267">
        <v>72</v>
      </c>
      <c r="F72" s="896">
        <v>72</v>
      </c>
      <c r="G72" s="61">
        <v>72</v>
      </c>
      <c r="H72" s="898"/>
      <c r="I72" s="642" t="s">
        <v>765</v>
      </c>
      <c r="J72" s="647" t="s">
        <v>766</v>
      </c>
      <c r="K72" s="258">
        <v>10617</v>
      </c>
      <c r="L72" s="314">
        <v>86</v>
      </c>
      <c r="M72" s="703">
        <v>66</v>
      </c>
      <c r="N72" s="703">
        <v>148</v>
      </c>
      <c r="O72" s="342">
        <v>30.131482834185537</v>
      </c>
      <c r="P72" s="210">
        <v>1.5962916427044556</v>
      </c>
      <c r="Q72" s="332">
        <v>1</v>
      </c>
      <c r="R72" s="31">
        <v>120</v>
      </c>
      <c r="S72" s="31">
        <v>80</v>
      </c>
      <c r="T72" s="31">
        <v>0</v>
      </c>
      <c r="U72" s="62">
        <v>3</v>
      </c>
      <c r="V72" s="347">
        <v>0</v>
      </c>
      <c r="W72" s="347"/>
      <c r="X72" s="347">
        <v>1</v>
      </c>
      <c r="Y72" s="335">
        <v>0</v>
      </c>
      <c r="Z72" s="347">
        <v>1</v>
      </c>
      <c r="AA72" s="347">
        <v>0</v>
      </c>
      <c r="AB72" s="347">
        <v>0</v>
      </c>
      <c r="AC72" s="347">
        <v>0</v>
      </c>
      <c r="AD72" s="31"/>
      <c r="AE72" s="61"/>
      <c r="AF72" s="31"/>
      <c r="AG72" s="606">
        <v>93</v>
      </c>
      <c r="AH72" s="610">
        <v>0.9</v>
      </c>
      <c r="AI72" s="610">
        <v>59</v>
      </c>
      <c r="AJ72" s="603">
        <v>0</v>
      </c>
      <c r="AK72" s="610">
        <v>13.5</v>
      </c>
      <c r="AL72" s="610">
        <v>38</v>
      </c>
      <c r="AM72" s="610"/>
      <c r="AN72" s="611">
        <v>547</v>
      </c>
      <c r="AO72" s="214">
        <v>6.3044488024219811</v>
      </c>
      <c r="AP72" s="216"/>
      <c r="AQ72" s="216"/>
      <c r="AR72" s="216"/>
      <c r="AS72" s="216"/>
      <c r="AT72" s="333">
        <v>2.6</v>
      </c>
      <c r="AU72" s="216">
        <v>104</v>
      </c>
      <c r="AV72" s="560">
        <v>42244</v>
      </c>
      <c r="AW72" s="557">
        <v>42243</v>
      </c>
      <c r="AX72" s="211">
        <v>0.95</v>
      </c>
      <c r="AY72" s="211">
        <v>47</v>
      </c>
      <c r="AZ72" s="211">
        <v>8.8000000000000007</v>
      </c>
      <c r="BA72" s="602">
        <v>137</v>
      </c>
      <c r="BB72" s="558">
        <v>42236</v>
      </c>
      <c r="BC72" s="65">
        <v>28.35</v>
      </c>
      <c r="BD72" s="219"/>
      <c r="BE72" s="66">
        <v>28.35</v>
      </c>
      <c r="BF72" s="218">
        <v>44.514994907258298</v>
      </c>
      <c r="BG72" s="66">
        <v>70.63</v>
      </c>
      <c r="BH72" s="68">
        <v>1.4525530632289254</v>
      </c>
      <c r="BI72" s="219">
        <v>1.4525530632289254</v>
      </c>
      <c r="BJ72" s="219">
        <v>1.6485063280266679</v>
      </c>
      <c r="BK72" s="219">
        <v>1.8489892062511672</v>
      </c>
      <c r="BL72" s="66">
        <v>2.89</v>
      </c>
      <c r="BM72" s="66">
        <v>1.05</v>
      </c>
      <c r="BN72" s="66">
        <v>119</v>
      </c>
      <c r="BO72" s="66">
        <v>1.17</v>
      </c>
      <c r="BP72" s="571">
        <v>686</v>
      </c>
      <c r="BQ72" s="66">
        <v>50</v>
      </c>
      <c r="BR72" s="66">
        <v>139</v>
      </c>
      <c r="BS72" s="66">
        <v>15</v>
      </c>
      <c r="BT72" s="66">
        <v>45</v>
      </c>
      <c r="BU72" s="69">
        <v>42243</v>
      </c>
      <c r="BV72" s="31" t="s">
        <v>458</v>
      </c>
      <c r="BW72" s="31">
        <v>0</v>
      </c>
      <c r="BX72" s="31"/>
      <c r="BY72" s="31"/>
      <c r="BZ72" s="31">
        <v>0</v>
      </c>
      <c r="CA72" s="31"/>
      <c r="CB72" s="31">
        <v>0</v>
      </c>
      <c r="CC72" s="31"/>
      <c r="CD72" s="332">
        <v>0</v>
      </c>
      <c r="CE72" s="332">
        <v>0</v>
      </c>
      <c r="CF72" s="332">
        <v>1</v>
      </c>
      <c r="CG72" s="332">
        <v>0</v>
      </c>
      <c r="CH72" s="332">
        <v>0</v>
      </c>
      <c r="CI72" s="332">
        <v>0</v>
      </c>
      <c r="CJ72" s="332">
        <v>0</v>
      </c>
      <c r="CK72" s="116">
        <v>1</v>
      </c>
      <c r="CL72" s="116">
        <v>0</v>
      </c>
      <c r="CM72" s="116">
        <v>0</v>
      </c>
      <c r="CN72" s="116">
        <v>0</v>
      </c>
      <c r="CO72" s="116">
        <v>1</v>
      </c>
      <c r="CP72" s="116">
        <v>0</v>
      </c>
      <c r="CQ72" s="658">
        <v>1</v>
      </c>
      <c r="CR72" s="658">
        <v>0</v>
      </c>
      <c r="CS72" s="658">
        <v>0</v>
      </c>
      <c r="CT72" s="658">
        <v>0</v>
      </c>
      <c r="CU72" s="658">
        <v>1</v>
      </c>
      <c r="CV72" s="658"/>
      <c r="CW72" s="243"/>
      <c r="CX72" s="243"/>
      <c r="CY72" s="243"/>
      <c r="CZ72" s="243"/>
      <c r="DA72" s="274"/>
      <c r="DB72" s="274"/>
      <c r="DC72" s="222"/>
      <c r="DD72" s="222"/>
      <c r="DE72" s="222"/>
      <c r="DF72" s="61">
        <v>0</v>
      </c>
      <c r="DG72" s="90">
        <v>0</v>
      </c>
      <c r="DH72" s="61"/>
      <c r="DI72" s="61"/>
      <c r="DJ72" s="61"/>
      <c r="DK72" s="90">
        <v>1</v>
      </c>
      <c r="DL72" s="90">
        <v>0</v>
      </c>
      <c r="DM72" s="90"/>
      <c r="DN72" s="61" t="s">
        <v>253</v>
      </c>
      <c r="DO72" s="254">
        <v>0</v>
      </c>
      <c r="DP72" s="61">
        <v>0</v>
      </c>
      <c r="DQ72" s="61">
        <v>0</v>
      </c>
      <c r="DR72" s="61">
        <v>0</v>
      </c>
      <c r="DS72" s="61">
        <v>3</v>
      </c>
      <c r="DT72" s="212">
        <v>1</v>
      </c>
      <c r="DU72" s="61">
        <v>3</v>
      </c>
      <c r="DV72" s="61">
        <v>0</v>
      </c>
      <c r="DW72" s="61">
        <v>0</v>
      </c>
      <c r="DX72" s="61">
        <v>0</v>
      </c>
      <c r="DY72" s="61">
        <v>0</v>
      </c>
      <c r="DZ72" s="61">
        <v>0</v>
      </c>
      <c r="EC72" s="308">
        <v>1</v>
      </c>
      <c r="ED72" s="308">
        <v>1</v>
      </c>
      <c r="EE72" s="308"/>
      <c r="EF72" s="308"/>
      <c r="EH72" s="258">
        <v>42291</v>
      </c>
      <c r="EI72" s="133">
        <v>1.26</v>
      </c>
      <c r="EJ72" s="225">
        <v>117</v>
      </c>
      <c r="EK72" s="225">
        <v>80</v>
      </c>
      <c r="EL72" s="225">
        <v>115</v>
      </c>
      <c r="EM72" s="225">
        <v>78</v>
      </c>
      <c r="EN72" s="225">
        <v>81</v>
      </c>
      <c r="EO72" s="133" t="s">
        <v>544</v>
      </c>
      <c r="EP72" s="259">
        <v>72</v>
      </c>
      <c r="EQ72" s="135">
        <v>42236</v>
      </c>
      <c r="ER72" s="136" t="s">
        <v>415</v>
      </c>
      <c r="ES72" s="31">
        <v>120</v>
      </c>
      <c r="ET72" s="31">
        <v>80</v>
      </c>
      <c r="EU72" s="31">
        <v>60</v>
      </c>
      <c r="EV72" s="61">
        <v>0</v>
      </c>
      <c r="EW72" s="61"/>
      <c r="EX72" s="61">
        <v>11</v>
      </c>
      <c r="EY72" s="61">
        <v>11</v>
      </c>
      <c r="EZ72" s="61">
        <v>43</v>
      </c>
      <c r="FA72" s="61">
        <v>17</v>
      </c>
      <c r="FB72" s="61">
        <v>21</v>
      </c>
      <c r="FC72" s="61">
        <v>21</v>
      </c>
      <c r="FD72" s="61">
        <v>40</v>
      </c>
      <c r="FE72" s="61">
        <v>21</v>
      </c>
      <c r="FF72" s="61">
        <v>29</v>
      </c>
      <c r="FG72" s="61">
        <v>90</v>
      </c>
      <c r="FH72" s="61">
        <v>240</v>
      </c>
      <c r="FI72" s="91">
        <v>90</v>
      </c>
      <c r="FJ72" s="91">
        <v>240</v>
      </c>
      <c r="FK72" s="227">
        <v>67.150000000000006</v>
      </c>
      <c r="FL72" s="227">
        <v>42.066247923364244</v>
      </c>
      <c r="FM72" s="228">
        <v>87.65</v>
      </c>
      <c r="FN72" s="228">
        <v>26.5</v>
      </c>
      <c r="FO72" s="228">
        <v>54.908512739879022</v>
      </c>
      <c r="FP72" s="228">
        <v>16.600976470128852</v>
      </c>
      <c r="FQ72" s="228">
        <v>69.766115231032515</v>
      </c>
      <c r="FR72" s="228"/>
      <c r="FS72" s="193">
        <v>0</v>
      </c>
      <c r="FT72" s="230">
        <v>53.6</v>
      </c>
      <c r="FU72" s="230">
        <v>93.7</v>
      </c>
      <c r="FV72" s="230">
        <v>250</v>
      </c>
      <c r="FW72" s="229">
        <v>7</v>
      </c>
      <c r="FX72" s="229">
        <v>6.1</v>
      </c>
      <c r="FY72" s="229">
        <v>7.6571428571428575</v>
      </c>
      <c r="FZ72" s="229">
        <v>0.57203842049092846</v>
      </c>
      <c r="GA72" s="133">
        <v>41.5</v>
      </c>
      <c r="GB72" s="129">
        <v>18.3</v>
      </c>
      <c r="GC72" s="238">
        <v>8.3000000000000007</v>
      </c>
      <c r="GD72" s="238">
        <v>3.8</v>
      </c>
      <c r="GE72" s="238">
        <v>144.4</v>
      </c>
      <c r="GF72" s="238">
        <v>90.7</v>
      </c>
      <c r="GG72" s="238">
        <v>25.4</v>
      </c>
      <c r="GH72" s="133">
        <v>1</v>
      </c>
      <c r="GI72" s="133">
        <v>1</v>
      </c>
      <c r="GJ72" s="133">
        <v>1</v>
      </c>
      <c r="GK72" s="133">
        <v>1</v>
      </c>
      <c r="GL72" s="231">
        <v>12</v>
      </c>
      <c r="GM72" s="133">
        <v>0</v>
      </c>
      <c r="GN72" s="133">
        <v>0</v>
      </c>
      <c r="GO72" s="133">
        <v>0</v>
      </c>
      <c r="GP72" s="133">
        <v>0</v>
      </c>
      <c r="GQ72" s="61">
        <v>22.35</v>
      </c>
      <c r="GR72" s="106">
        <v>14.001200909712448</v>
      </c>
      <c r="GS72" s="111">
        <v>0.52252252252252251</v>
      </c>
      <c r="GT72" s="61">
        <v>0</v>
      </c>
      <c r="GU72" s="111"/>
      <c r="GV72" s="62"/>
      <c r="GW72" s="106">
        <v>7.8</v>
      </c>
      <c r="GX72" s="61">
        <v>1</v>
      </c>
      <c r="GY72" s="106">
        <v>14</v>
      </c>
      <c r="GZ72" s="61">
        <v>1</v>
      </c>
      <c r="HA72" s="745">
        <v>22</v>
      </c>
      <c r="HB72" s="133">
        <v>17</v>
      </c>
      <c r="HC72" s="133">
        <v>1</v>
      </c>
      <c r="HD72" s="144">
        <v>1</v>
      </c>
      <c r="HE72" s="236">
        <v>94.534586000000004</v>
      </c>
      <c r="HF72" s="236">
        <v>99.261315999999994</v>
      </c>
      <c r="HG72" s="144">
        <v>58.448799999999999</v>
      </c>
      <c r="HH72" s="236">
        <v>72.524850000000001</v>
      </c>
      <c r="HI72" s="125">
        <v>42.705362999999998</v>
      </c>
      <c r="HJ72" s="236">
        <v>19.770198000000001</v>
      </c>
      <c r="HK72" s="144">
        <v>11.641437</v>
      </c>
      <c r="HL72" s="236">
        <v>52.754652</v>
      </c>
      <c r="HM72" s="144">
        <v>31.063925000000001</v>
      </c>
      <c r="HN72" s="236">
        <v>72.740104000000002</v>
      </c>
      <c r="HO72" s="144">
        <v>3.9565990000000002</v>
      </c>
      <c r="HP72" s="144">
        <v>2.3297940000000001</v>
      </c>
      <c r="HQ72" s="236">
        <v>74.015623000000005</v>
      </c>
      <c r="HR72" s="144">
        <v>43.583185999999998</v>
      </c>
      <c r="HS72" s="236">
        <v>26.536455</v>
      </c>
      <c r="HT72" s="144">
        <v>15.625664</v>
      </c>
      <c r="HU72" s="236">
        <v>47.479168000000001</v>
      </c>
      <c r="HV72" s="144">
        <v>27.957522000000001</v>
      </c>
      <c r="HW72" s="236">
        <v>64.147495000000006</v>
      </c>
      <c r="HX72" s="144">
        <v>0</v>
      </c>
      <c r="HY72" s="237">
        <v>1.3686524825628732</v>
      </c>
      <c r="HZ72" s="238">
        <v>18.399999999999999</v>
      </c>
      <c r="IA72" s="237">
        <v>6.4</v>
      </c>
      <c r="IB72" s="237">
        <v>18.3</v>
      </c>
      <c r="IC72" s="237">
        <v>5.3</v>
      </c>
      <c r="ID72" s="237">
        <v>16</v>
      </c>
      <c r="IE72" s="237">
        <v>4.8</v>
      </c>
      <c r="IF72" s="237">
        <v>44.054199999999994</v>
      </c>
      <c r="IG72" s="237">
        <v>27.597839155107561</v>
      </c>
      <c r="IH72" s="133"/>
      <c r="II72" s="161">
        <v>0.38</v>
      </c>
      <c r="IJ72" s="61">
        <v>1187</v>
      </c>
      <c r="IK72" s="61">
        <v>1143</v>
      </c>
      <c r="IL72" s="61">
        <v>1195</v>
      </c>
      <c r="IM72" s="61">
        <v>931</v>
      </c>
      <c r="IN72" s="61">
        <v>1158</v>
      </c>
      <c r="IO72" s="61">
        <v>1154</v>
      </c>
      <c r="IP72" s="61"/>
      <c r="IQ72" s="106">
        <v>1128</v>
      </c>
      <c r="IR72" s="61">
        <v>1696</v>
      </c>
      <c r="IS72" s="61">
        <v>545</v>
      </c>
      <c r="IT72" s="61">
        <v>448</v>
      </c>
      <c r="IU72" s="61">
        <v>575</v>
      </c>
      <c r="IV72" s="61"/>
      <c r="IW72" s="61">
        <v>519</v>
      </c>
      <c r="IX72" s="61">
        <v>573</v>
      </c>
      <c r="IY72" s="61"/>
      <c r="IZ72" s="106">
        <v>532</v>
      </c>
      <c r="JA72" s="61">
        <v>389</v>
      </c>
      <c r="JB72" s="240">
        <v>31.082581349595639</v>
      </c>
      <c r="JC72" s="241">
        <v>0</v>
      </c>
      <c r="JD72" s="90">
        <v>1</v>
      </c>
      <c r="JE72" s="168">
        <v>0</v>
      </c>
      <c r="JF72" s="168">
        <v>0</v>
      </c>
      <c r="JG72" s="168"/>
      <c r="JH72" s="90">
        <v>0</v>
      </c>
      <c r="JI72" s="90">
        <v>0</v>
      </c>
      <c r="JJ72" s="90">
        <v>0</v>
      </c>
      <c r="JK72" s="90"/>
      <c r="JL72" s="61" t="s">
        <v>253</v>
      </c>
      <c r="JM72" s="283"/>
      <c r="JN72" s="198">
        <v>72</v>
      </c>
      <c r="JO72" s="244">
        <v>42244</v>
      </c>
      <c r="JP72" s="69">
        <v>43060</v>
      </c>
      <c r="JQ72" s="201">
        <v>0</v>
      </c>
      <c r="JR72" s="69">
        <v>43060</v>
      </c>
      <c r="JS72" s="245">
        <v>27</v>
      </c>
      <c r="JT72" s="243">
        <v>0</v>
      </c>
      <c r="JU72" s="69">
        <v>43060</v>
      </c>
      <c r="JV72" s="245">
        <v>27</v>
      </c>
      <c r="JW72" s="243">
        <v>0</v>
      </c>
      <c r="JX72" s="246">
        <v>43060</v>
      </c>
      <c r="JY72" s="245">
        <v>27</v>
      </c>
      <c r="JZ72" s="245">
        <v>26.8</v>
      </c>
      <c r="KA72" s="245">
        <v>816</v>
      </c>
      <c r="KB72" s="247"/>
      <c r="KC72" s="245"/>
      <c r="KD72" s="248"/>
      <c r="KE72" s="63">
        <v>0</v>
      </c>
      <c r="KF72" s="263">
        <v>1</v>
      </c>
      <c r="KG72" s="263" t="s">
        <v>390</v>
      </c>
      <c r="KH72" s="250">
        <v>77.7</v>
      </c>
      <c r="KI72" s="250">
        <v>32.5</v>
      </c>
      <c r="KJ72" s="250">
        <v>58.06</v>
      </c>
      <c r="KK72" s="251">
        <v>-20.12</v>
      </c>
      <c r="KL72" s="250">
        <v>-15.63</v>
      </c>
      <c r="KM72" s="250">
        <v>82.5</v>
      </c>
      <c r="KN72" s="250">
        <v>40.4</v>
      </c>
      <c r="KO72" s="250">
        <v>5.8</v>
      </c>
      <c r="KP72" s="250"/>
      <c r="KQ72" s="250">
        <v>0</v>
      </c>
      <c r="KR72" s="92"/>
      <c r="KS72" s="93">
        <v>0.52252252252252251</v>
      </c>
      <c r="KT72" s="264">
        <v>57</v>
      </c>
      <c r="KU72" s="265">
        <v>46.25</v>
      </c>
      <c r="KV72" s="264">
        <v>-26.01</v>
      </c>
      <c r="KW72" s="265">
        <v>-28.5</v>
      </c>
      <c r="KX72" s="265">
        <v>-28</v>
      </c>
      <c r="KY72" s="265">
        <v>301</v>
      </c>
      <c r="KZ72" s="265">
        <v>-21.7</v>
      </c>
      <c r="LA72" s="265">
        <v>-21.7</v>
      </c>
      <c r="LB72" s="265">
        <v>402</v>
      </c>
      <c r="LC72" s="265">
        <v>-25</v>
      </c>
      <c r="LD72" s="265">
        <v>-24.8</v>
      </c>
      <c r="LE72" s="265">
        <v>301</v>
      </c>
      <c r="LF72" s="118">
        <v>42236</v>
      </c>
      <c r="LG72" s="454">
        <v>0</v>
      </c>
      <c r="LH72" s="454"/>
      <c r="LI72" s="455">
        <v>57</v>
      </c>
      <c r="LJ72" s="455">
        <v>43.25</v>
      </c>
      <c r="LK72" s="455">
        <v>-24.53</v>
      </c>
      <c r="LL72" s="455">
        <v>-24</v>
      </c>
      <c r="LM72" s="455">
        <v>-24</v>
      </c>
      <c r="LN72" s="455">
        <v>341</v>
      </c>
      <c r="LO72" s="455">
        <v>-21.9</v>
      </c>
      <c r="LP72" s="455">
        <v>-21.5</v>
      </c>
      <c r="LQ72" s="455">
        <v>301</v>
      </c>
      <c r="LR72" s="455">
        <v>-22.8</v>
      </c>
      <c r="LS72" s="455">
        <v>-22.8</v>
      </c>
      <c r="LT72" s="455">
        <v>341</v>
      </c>
      <c r="LU72" s="500">
        <v>39.51</v>
      </c>
      <c r="LV72" s="693">
        <v>-24.79</v>
      </c>
      <c r="LW72" s="500">
        <v>-18.3</v>
      </c>
      <c r="LX72" s="500">
        <v>2</v>
      </c>
      <c r="LY72" s="500">
        <v>-17.5</v>
      </c>
      <c r="LZ72" s="500">
        <v>2</v>
      </c>
      <c r="MA72" s="690">
        <v>64.147495000000006</v>
      </c>
      <c r="MB72" s="455"/>
      <c r="MD72" s="253">
        <v>14</v>
      </c>
      <c r="ME72" s="274"/>
      <c r="MF72" s="581">
        <v>72</v>
      </c>
      <c r="MG72" s="135">
        <v>42243</v>
      </c>
      <c r="MJ72" s="584">
        <v>66.944400000000002</v>
      </c>
      <c r="MR72" s="135"/>
      <c r="MS72" s="585"/>
      <c r="MT72" s="585"/>
      <c r="MU72" s="133">
        <v>0</v>
      </c>
      <c r="MV72" s="585"/>
      <c r="MW72" s="585"/>
      <c r="MX72" s="585"/>
      <c r="MY72" s="585"/>
      <c r="MZ72" s="585"/>
      <c r="NA72" s="238">
        <v>547</v>
      </c>
      <c r="NB72" s="133">
        <v>14</v>
      </c>
      <c r="NC72" s="238">
        <v>4</v>
      </c>
      <c r="NE72" s="876" t="s">
        <v>64</v>
      </c>
      <c r="NF72" s="877" t="s">
        <v>64</v>
      </c>
      <c r="NG72" s="877" t="s">
        <v>64</v>
      </c>
      <c r="NH72" s="877" t="s">
        <v>64</v>
      </c>
      <c r="NI72" s="877" t="s">
        <v>64</v>
      </c>
      <c r="NJ72" s="877" t="s">
        <v>64</v>
      </c>
      <c r="NK72" s="877" t="s">
        <v>64</v>
      </c>
      <c r="NL72" s="877" t="s">
        <v>64</v>
      </c>
      <c r="NM72" s="877" t="s">
        <v>64</v>
      </c>
      <c r="NN72" s="877" t="s">
        <v>64</v>
      </c>
      <c r="NO72" s="877" t="s">
        <v>64</v>
      </c>
      <c r="NP72" s="877" t="s">
        <v>64</v>
      </c>
      <c r="NQ72" s="877" t="s">
        <v>64</v>
      </c>
      <c r="NR72" s="877" t="s">
        <v>64</v>
      </c>
      <c r="NS72" s="877" t="s">
        <v>64</v>
      </c>
      <c r="NT72" s="877" t="s">
        <v>64</v>
      </c>
      <c r="NU72" s="877" t="s">
        <v>64</v>
      </c>
      <c r="NV72" s="877" t="s">
        <v>64</v>
      </c>
      <c r="NW72" s="877" t="s">
        <v>64</v>
      </c>
      <c r="NX72" s="877" t="s">
        <v>64</v>
      </c>
      <c r="NY72" s="877" t="s">
        <v>64</v>
      </c>
      <c r="NZ72" s="877" t="s">
        <v>64</v>
      </c>
      <c r="OA72" s="877" t="s">
        <v>64</v>
      </c>
      <c r="OB72" s="877" t="s">
        <v>64</v>
      </c>
      <c r="OC72" s="877" t="s">
        <v>64</v>
      </c>
      <c r="OD72" s="877" t="s">
        <v>64</v>
      </c>
      <c r="OE72" s="877" t="s">
        <v>64</v>
      </c>
      <c r="OF72" s="877" t="s">
        <v>64</v>
      </c>
      <c r="OG72" s="877" t="s">
        <v>64</v>
      </c>
      <c r="OH72" s="877" t="s">
        <v>64</v>
      </c>
      <c r="OI72" s="877" t="s">
        <v>64</v>
      </c>
      <c r="OJ72" s="877" t="s">
        <v>64</v>
      </c>
      <c r="OK72" s="877" t="s">
        <v>64</v>
      </c>
      <c r="OL72" s="877" t="s">
        <v>64</v>
      </c>
      <c r="OM72" s="877" t="s">
        <v>64</v>
      </c>
    </row>
    <row r="73" spans="1:403" s="221" customFormat="1" ht="18" customHeight="1" x14ac:dyDescent="0.25">
      <c r="A73" s="455">
        <v>72</v>
      </c>
      <c r="B73" s="221">
        <v>0</v>
      </c>
      <c r="C73" s="221">
        <v>1</v>
      </c>
      <c r="D73" s="206">
        <v>2</v>
      </c>
      <c r="E73" s="267">
        <v>73</v>
      </c>
      <c r="F73" s="896">
        <v>73</v>
      </c>
      <c r="G73" s="61">
        <v>73</v>
      </c>
      <c r="H73" s="898"/>
      <c r="I73" s="639" t="s">
        <v>767</v>
      </c>
      <c r="J73" s="644" t="s">
        <v>768</v>
      </c>
      <c r="K73" s="284">
        <v>16647</v>
      </c>
      <c r="L73" s="256">
        <v>70</v>
      </c>
      <c r="M73" s="342">
        <v>63</v>
      </c>
      <c r="N73" s="342">
        <v>169</v>
      </c>
      <c r="O73" s="342">
        <v>22.058051188683873</v>
      </c>
      <c r="P73" s="210">
        <v>1.7230739553447181</v>
      </c>
      <c r="Q73" s="208">
        <v>1</v>
      </c>
      <c r="R73" s="61">
        <v>150</v>
      </c>
      <c r="S73" s="61">
        <v>110</v>
      </c>
      <c r="T73" s="61">
        <v>0</v>
      </c>
      <c r="U73" s="62">
        <v>2</v>
      </c>
      <c r="V73" s="331">
        <v>0</v>
      </c>
      <c r="W73" s="331"/>
      <c r="X73" s="114">
        <v>1</v>
      </c>
      <c r="Y73" s="335">
        <v>0</v>
      </c>
      <c r="Z73" s="114">
        <v>1</v>
      </c>
      <c r="AA73" s="114">
        <v>1</v>
      </c>
      <c r="AB73" s="329">
        <v>0</v>
      </c>
      <c r="AC73" s="328">
        <v>0</v>
      </c>
      <c r="AD73" s="61"/>
      <c r="AE73" s="133"/>
      <c r="AF73" s="61"/>
      <c r="AG73" s="592">
        <v>88</v>
      </c>
      <c r="AH73" s="602">
        <v>1.25</v>
      </c>
      <c r="AI73" s="603">
        <v>42</v>
      </c>
      <c r="AJ73" s="603">
        <v>0</v>
      </c>
      <c r="AK73" s="602">
        <v>12.7</v>
      </c>
      <c r="AL73" s="603">
        <v>41</v>
      </c>
      <c r="AM73" s="603"/>
      <c r="AN73" s="605">
        <v>1308</v>
      </c>
      <c r="AO73" s="214">
        <v>7.1762545320171442</v>
      </c>
      <c r="AP73" s="212">
        <v>146</v>
      </c>
      <c r="AQ73" s="212">
        <v>50</v>
      </c>
      <c r="AR73" s="212">
        <v>87</v>
      </c>
      <c r="AS73" s="212">
        <v>45</v>
      </c>
      <c r="AT73" s="215">
        <v>9.89</v>
      </c>
      <c r="AU73" s="212">
        <v>74</v>
      </c>
      <c r="AV73" s="556">
        <v>42328</v>
      </c>
      <c r="AW73" s="557">
        <v>42326</v>
      </c>
      <c r="AX73" s="211">
        <v>1.25</v>
      </c>
      <c r="AY73" s="211">
        <v>35</v>
      </c>
      <c r="AZ73" s="211"/>
      <c r="BA73" s="602">
        <v>144</v>
      </c>
      <c r="BB73" s="558">
        <v>42328</v>
      </c>
      <c r="BC73" s="65">
        <v>37.36</v>
      </c>
      <c r="BD73" s="217"/>
      <c r="BE73" s="66">
        <v>37.36</v>
      </c>
      <c r="BF73" s="218">
        <v>136.58557016483516</v>
      </c>
      <c r="BG73" s="66">
        <v>66.14</v>
      </c>
      <c r="BH73" s="68">
        <v>1.5724068675580558</v>
      </c>
      <c r="BI73" s="219">
        <v>1.5724068675580558</v>
      </c>
      <c r="BJ73" s="219">
        <v>2.1354048199252436</v>
      </c>
      <c r="BK73" s="219">
        <v>1.8204641905776842</v>
      </c>
      <c r="BL73" s="66">
        <v>2.46</v>
      </c>
      <c r="BM73" s="66">
        <v>1.34</v>
      </c>
      <c r="BN73" s="66">
        <v>47</v>
      </c>
      <c r="BO73" s="66">
        <v>1.1599999999999999</v>
      </c>
      <c r="BP73" s="571">
        <v>1421</v>
      </c>
      <c r="BQ73" s="66">
        <v>86</v>
      </c>
      <c r="BR73" s="66">
        <v>39</v>
      </c>
      <c r="BS73" s="66">
        <v>13</v>
      </c>
      <c r="BT73" s="66">
        <v>10</v>
      </c>
      <c r="BU73" s="69">
        <v>42326</v>
      </c>
      <c r="BV73" s="61" t="s">
        <v>769</v>
      </c>
      <c r="BW73" s="61">
        <v>0</v>
      </c>
      <c r="BX73" s="61">
        <v>1</v>
      </c>
      <c r="BY73" s="61" t="s">
        <v>770</v>
      </c>
      <c r="BZ73" s="61">
        <v>0</v>
      </c>
      <c r="CA73" s="61"/>
      <c r="CB73" s="61" t="s">
        <v>381</v>
      </c>
      <c r="CC73" s="61"/>
      <c r="CD73" s="208">
        <v>1</v>
      </c>
      <c r="CE73" s="220">
        <v>0</v>
      </c>
      <c r="CF73" s="220">
        <v>0</v>
      </c>
      <c r="CG73" s="220">
        <v>0</v>
      </c>
      <c r="CH73" s="220">
        <v>0</v>
      </c>
      <c r="CI73" s="220">
        <v>1</v>
      </c>
      <c r="CJ73" s="220">
        <v>0</v>
      </c>
      <c r="CK73" s="114">
        <v>0</v>
      </c>
      <c r="CL73" s="114">
        <v>0</v>
      </c>
      <c r="CM73" s="114">
        <v>0</v>
      </c>
      <c r="CN73" s="114">
        <v>1</v>
      </c>
      <c r="CO73" s="114">
        <v>1</v>
      </c>
      <c r="CP73" s="114">
        <v>0</v>
      </c>
      <c r="CQ73" s="326">
        <v>0</v>
      </c>
      <c r="CR73" s="326">
        <v>1</v>
      </c>
      <c r="CS73" s="326">
        <v>0</v>
      </c>
      <c r="CT73" s="326">
        <v>0</v>
      </c>
      <c r="CU73" s="326">
        <v>1</v>
      </c>
      <c r="CV73" s="326">
        <v>1</v>
      </c>
      <c r="CW73" s="299"/>
      <c r="CX73" s="299"/>
      <c r="CY73" s="299"/>
      <c r="CZ73" s="299"/>
      <c r="DF73" s="61">
        <v>0</v>
      </c>
      <c r="DG73" s="90">
        <v>0</v>
      </c>
      <c r="DH73" s="61"/>
      <c r="DI73" s="61"/>
      <c r="DJ73" s="61"/>
      <c r="DK73" s="90">
        <v>1</v>
      </c>
      <c r="DL73" s="90">
        <v>0</v>
      </c>
      <c r="DM73" s="90"/>
      <c r="DN73" s="61"/>
      <c r="DO73" s="254">
        <v>1</v>
      </c>
      <c r="DP73" s="208">
        <v>0</v>
      </c>
      <c r="DQ73" s="208">
        <v>0</v>
      </c>
      <c r="DR73" s="208">
        <v>0</v>
      </c>
      <c r="DS73" s="208">
        <v>1</v>
      </c>
      <c r="DT73" s="212">
        <v>1</v>
      </c>
      <c r="DU73" s="208">
        <v>1</v>
      </c>
      <c r="DV73" s="208">
        <v>0</v>
      </c>
      <c r="DW73" s="208">
        <v>0</v>
      </c>
      <c r="DX73" s="208">
        <v>1</v>
      </c>
      <c r="DY73" s="208">
        <v>0</v>
      </c>
      <c r="DZ73" s="206">
        <v>1</v>
      </c>
      <c r="EC73" s="223">
        <v>1</v>
      </c>
      <c r="ED73" s="223">
        <v>2</v>
      </c>
      <c r="EE73" s="223">
        <v>42</v>
      </c>
      <c r="EF73" s="223"/>
      <c r="EH73" s="258">
        <v>42328</v>
      </c>
      <c r="EI73" s="133">
        <v>2.2200000000000002</v>
      </c>
      <c r="EJ73" s="225">
        <v>95</v>
      </c>
      <c r="EK73" s="225">
        <v>85</v>
      </c>
      <c r="EL73" s="225">
        <v>90</v>
      </c>
      <c r="EM73" s="225">
        <v>84</v>
      </c>
      <c r="EN73" s="225">
        <v>63</v>
      </c>
      <c r="EO73" s="133" t="s">
        <v>492</v>
      </c>
      <c r="EP73" s="267">
        <v>73</v>
      </c>
      <c r="EQ73" s="135">
        <v>42472</v>
      </c>
      <c r="ER73" s="136" t="s">
        <v>383</v>
      </c>
      <c r="ES73" s="61"/>
      <c r="ET73" s="61"/>
      <c r="EU73" s="61">
        <v>71</v>
      </c>
      <c r="EV73" s="133">
        <v>0</v>
      </c>
      <c r="EW73" s="133"/>
      <c r="EX73" s="133">
        <v>11</v>
      </c>
      <c r="EY73" s="133">
        <v>7.5</v>
      </c>
      <c r="EZ73" s="133">
        <v>50</v>
      </c>
      <c r="FA73" s="133">
        <v>32</v>
      </c>
      <c r="FB73" s="133">
        <v>14</v>
      </c>
      <c r="FC73" s="133">
        <v>14</v>
      </c>
      <c r="FD73" s="133">
        <v>44</v>
      </c>
      <c r="FE73" s="133">
        <v>23</v>
      </c>
      <c r="FF73" s="133">
        <v>34</v>
      </c>
      <c r="FG73" s="133">
        <v>100</v>
      </c>
      <c r="FH73" s="133">
        <v>240</v>
      </c>
      <c r="FI73" s="91">
        <v>90</v>
      </c>
      <c r="FJ73" s="91">
        <v>240</v>
      </c>
      <c r="FK73" s="227">
        <v>53.7</v>
      </c>
      <c r="FL73" s="227">
        <v>31.165232248697521</v>
      </c>
      <c r="FM73" s="228">
        <v>95.3</v>
      </c>
      <c r="FN73" s="228">
        <v>39.799999999999997</v>
      </c>
      <c r="FO73" s="228">
        <v>55.308130973945502</v>
      </c>
      <c r="FP73" s="228">
        <v>23.098254068867064</v>
      </c>
      <c r="FQ73" s="228">
        <v>58.237145855194129</v>
      </c>
      <c r="FR73" s="228"/>
      <c r="FS73" s="193">
        <v>0</v>
      </c>
      <c r="FT73" s="230">
        <v>36.200000000000003</v>
      </c>
      <c r="FU73" s="230">
        <v>49.9</v>
      </c>
      <c r="FV73" s="230">
        <v>195</v>
      </c>
      <c r="FW73" s="229">
        <v>3.6</v>
      </c>
      <c r="FX73" s="229">
        <v>5.2</v>
      </c>
      <c r="FY73" s="229">
        <v>10.055555555555555</v>
      </c>
      <c r="FZ73" s="229">
        <v>0.72545090180360727</v>
      </c>
      <c r="GA73" s="133">
        <v>49.1</v>
      </c>
      <c r="GB73" s="129">
        <v>11.3</v>
      </c>
      <c r="GC73" s="238">
        <v>2.5</v>
      </c>
      <c r="GD73" s="238">
        <v>1.3</v>
      </c>
      <c r="GE73" s="238">
        <v>79.599999999999994</v>
      </c>
      <c r="GF73" s="238">
        <v>53.1</v>
      </c>
      <c r="GG73" s="238">
        <v>16.399999999999999</v>
      </c>
      <c r="GH73" s="133">
        <v>0</v>
      </c>
      <c r="GI73" s="133">
        <v>1</v>
      </c>
      <c r="GJ73" s="133">
        <v>1</v>
      </c>
      <c r="GK73" s="133">
        <v>0</v>
      </c>
      <c r="GL73" s="231">
        <v>21</v>
      </c>
      <c r="GM73" s="133">
        <v>0</v>
      </c>
      <c r="GN73" s="133">
        <v>0</v>
      </c>
      <c r="GO73" s="133">
        <v>0</v>
      </c>
      <c r="GP73" s="133">
        <v>0</v>
      </c>
      <c r="GQ73" s="61">
        <v>44.1</v>
      </c>
      <c r="GR73" s="106">
        <v>25.5937940813326</v>
      </c>
      <c r="GS73" s="111">
        <v>0.43609022556390981</v>
      </c>
      <c r="GT73" s="61">
        <v>0</v>
      </c>
      <c r="GU73" s="111">
        <v>0.61290322580645162</v>
      </c>
      <c r="GV73" s="62">
        <v>1</v>
      </c>
      <c r="GW73" s="106">
        <v>10.8</v>
      </c>
      <c r="GX73" s="61">
        <v>0</v>
      </c>
      <c r="GY73" s="106">
        <v>23</v>
      </c>
      <c r="GZ73" s="61">
        <v>0</v>
      </c>
      <c r="HA73" s="745">
        <v>26</v>
      </c>
      <c r="HB73" s="133">
        <v>9</v>
      </c>
      <c r="HC73" s="133">
        <v>0.4</v>
      </c>
      <c r="HD73" s="144">
        <v>1</v>
      </c>
      <c r="HE73" s="236">
        <v>119.810682</v>
      </c>
      <c r="HF73" s="236">
        <v>125.80121699999999</v>
      </c>
      <c r="HG73" s="144">
        <v>73.736446999999998</v>
      </c>
      <c r="HH73" s="236">
        <v>154.82847799999999</v>
      </c>
      <c r="HI73" s="125">
        <v>90.750330000000005</v>
      </c>
      <c r="HJ73" s="236">
        <v>77.943807000000007</v>
      </c>
      <c r="HK73" s="144">
        <v>45.685563000000002</v>
      </c>
      <c r="HL73" s="236">
        <v>76.884670999999997</v>
      </c>
      <c r="HM73" s="144">
        <v>45.064767000000003</v>
      </c>
      <c r="HN73" s="236">
        <v>49.657964999999997</v>
      </c>
      <c r="HO73" s="144">
        <v>4.2286570000000001</v>
      </c>
      <c r="HP73" s="144">
        <v>2.4785620000000002</v>
      </c>
      <c r="HQ73" s="236">
        <v>142.57143300000001</v>
      </c>
      <c r="HR73" s="144">
        <v>83.566051000000002</v>
      </c>
      <c r="HS73" s="236">
        <v>67.599018000000001</v>
      </c>
      <c r="HT73" s="144">
        <v>39.622123999999999</v>
      </c>
      <c r="HU73" s="236">
        <v>74.972415999999996</v>
      </c>
      <c r="HV73" s="144">
        <v>43.943928</v>
      </c>
      <c r="HW73" s="236">
        <v>52.585861000000001</v>
      </c>
      <c r="HX73" s="144">
        <v>0</v>
      </c>
      <c r="HY73" s="237">
        <v>0.81251988410039144</v>
      </c>
      <c r="HZ73" s="238">
        <v>35.9</v>
      </c>
      <c r="IA73" s="237">
        <v>6.7</v>
      </c>
      <c r="IB73" s="237">
        <v>23.4</v>
      </c>
      <c r="IC73" s="237">
        <v>5.9</v>
      </c>
      <c r="ID73" s="237">
        <v>25.2</v>
      </c>
      <c r="IE73" s="237">
        <v>5.4</v>
      </c>
      <c r="IF73" s="237">
        <v>104.98660298507461</v>
      </c>
      <c r="IG73" s="237">
        <v>60.929829888857554</v>
      </c>
      <c r="IH73" s="133"/>
      <c r="II73" s="161">
        <v>0.4</v>
      </c>
      <c r="IJ73" s="61">
        <v>1233</v>
      </c>
      <c r="IK73" s="61">
        <v>1322</v>
      </c>
      <c r="IL73" s="61">
        <v>1233</v>
      </c>
      <c r="IM73" s="61">
        <v>1128</v>
      </c>
      <c r="IN73" s="61">
        <v>1245</v>
      </c>
      <c r="IO73" s="61">
        <v>1257</v>
      </c>
      <c r="IP73" s="61"/>
      <c r="IQ73" s="106">
        <v>1236.3333333333333</v>
      </c>
      <c r="IR73" s="61">
        <v>1924</v>
      </c>
      <c r="IS73" s="61">
        <v>269</v>
      </c>
      <c r="IT73" s="61">
        <v>210</v>
      </c>
      <c r="IU73" s="61">
        <v>339</v>
      </c>
      <c r="IV73" s="61">
        <v>363</v>
      </c>
      <c r="IW73" s="61">
        <v>365</v>
      </c>
      <c r="IX73" s="61">
        <v>346</v>
      </c>
      <c r="IY73" s="61"/>
      <c r="IZ73" s="106">
        <v>315.33333333333331</v>
      </c>
      <c r="JA73" s="61">
        <v>191</v>
      </c>
      <c r="JB73" s="240">
        <v>30.056976552050447</v>
      </c>
      <c r="JC73" s="241">
        <v>0</v>
      </c>
      <c r="JD73" s="90">
        <v>1</v>
      </c>
      <c r="JE73" s="261">
        <v>0</v>
      </c>
      <c r="JF73" s="261">
        <v>0</v>
      </c>
      <c r="JG73" s="261"/>
      <c r="JH73" s="90">
        <v>0</v>
      </c>
      <c r="JI73" s="90">
        <v>0</v>
      </c>
      <c r="JJ73" s="90">
        <v>0</v>
      </c>
      <c r="JK73" s="90"/>
      <c r="JL73" s="61"/>
      <c r="JM73" s="283"/>
      <c r="JN73" s="198">
        <v>73</v>
      </c>
      <c r="JO73" s="244">
        <v>42328</v>
      </c>
      <c r="JP73" s="69">
        <v>43060</v>
      </c>
      <c r="JQ73" s="201">
        <v>0</v>
      </c>
      <c r="JR73" s="69">
        <v>43060</v>
      </c>
      <c r="JS73" s="245">
        <v>24</v>
      </c>
      <c r="JT73" s="243">
        <v>1</v>
      </c>
      <c r="JU73" s="69">
        <v>42981</v>
      </c>
      <c r="JV73" s="245">
        <v>21</v>
      </c>
      <c r="JW73" s="243">
        <v>1</v>
      </c>
      <c r="JX73" s="246">
        <v>42981</v>
      </c>
      <c r="JY73" s="245">
        <v>21</v>
      </c>
      <c r="JZ73" s="245">
        <v>24.07</v>
      </c>
      <c r="KA73" s="245">
        <v>732</v>
      </c>
      <c r="KB73" s="247"/>
      <c r="KC73" s="245"/>
      <c r="KD73" s="248"/>
      <c r="KE73" s="63">
        <v>0</v>
      </c>
      <c r="KF73" s="263">
        <v>1</v>
      </c>
      <c r="KG73" s="263" t="s">
        <v>390</v>
      </c>
      <c r="KH73" s="250">
        <v>100.2</v>
      </c>
      <c r="KI73" s="250">
        <v>46.9</v>
      </c>
      <c r="KJ73" s="250">
        <v>53.9</v>
      </c>
      <c r="KK73" s="251">
        <v>-18.079999999999998</v>
      </c>
      <c r="KL73" s="250">
        <v>-14.35</v>
      </c>
      <c r="KM73" s="250">
        <v>64.47</v>
      </c>
      <c r="KN73" s="250">
        <v>39.200000000000003</v>
      </c>
      <c r="KO73" s="250">
        <v>4.2</v>
      </c>
      <c r="KP73" s="250"/>
      <c r="KQ73" s="250">
        <v>0</v>
      </c>
      <c r="KR73" s="92"/>
      <c r="KS73" s="93">
        <v>0.43609022556390981</v>
      </c>
      <c r="KT73" s="264">
        <v>70</v>
      </c>
      <c r="KU73" s="265">
        <v>36.83</v>
      </c>
      <c r="KV73" s="264">
        <v>-21.58</v>
      </c>
      <c r="KW73" s="265">
        <v>-29.9</v>
      </c>
      <c r="KX73" s="265">
        <v>-21.9</v>
      </c>
      <c r="KY73" s="265">
        <v>353</v>
      </c>
      <c r="KZ73" s="265">
        <v>-23.1</v>
      </c>
      <c r="LA73" s="265">
        <v>-16.399999999999999</v>
      </c>
      <c r="LB73" s="265">
        <v>323</v>
      </c>
      <c r="LC73" s="265">
        <v>-26.2</v>
      </c>
      <c r="LD73" s="265">
        <v>-19.100000000000001</v>
      </c>
      <c r="LE73" s="265">
        <v>323</v>
      </c>
      <c r="LF73" s="118">
        <v>42472</v>
      </c>
      <c r="LG73" s="454">
        <v>0</v>
      </c>
      <c r="LH73" s="454"/>
      <c r="LI73" s="455">
        <v>70</v>
      </c>
      <c r="LJ73" s="455">
        <v>42.61</v>
      </c>
      <c r="LK73" s="455">
        <v>-27.68</v>
      </c>
      <c r="LL73" s="455">
        <v>-31.7</v>
      </c>
      <c r="LM73" s="455">
        <v>-31.5</v>
      </c>
      <c r="LN73" s="455">
        <v>400</v>
      </c>
      <c r="LO73" s="455">
        <v>-24.8</v>
      </c>
      <c r="LP73" s="455">
        <v>-24.1</v>
      </c>
      <c r="LQ73" s="455">
        <v>353</v>
      </c>
      <c r="LR73" s="455">
        <v>-28</v>
      </c>
      <c r="LS73" s="455">
        <v>-27.8</v>
      </c>
      <c r="LT73" s="455">
        <v>369</v>
      </c>
      <c r="LU73" s="500">
        <v>44.78</v>
      </c>
      <c r="LV73" s="693">
        <v>-28.86</v>
      </c>
      <c r="LW73" s="500">
        <v>-15.8</v>
      </c>
      <c r="LX73" s="500">
        <v>2</v>
      </c>
      <c r="LY73" s="500">
        <v>-16.2</v>
      </c>
      <c r="LZ73" s="500">
        <v>2</v>
      </c>
      <c r="MA73" s="690">
        <v>58</v>
      </c>
      <c r="MB73" s="455">
        <v>58</v>
      </c>
      <c r="MD73" s="253">
        <v>45</v>
      </c>
      <c r="ME73" s="274"/>
      <c r="MF73" s="581">
        <v>73</v>
      </c>
      <c r="MG73" s="135">
        <v>42326</v>
      </c>
      <c r="MJ73" s="584">
        <v>56.5</v>
      </c>
      <c r="MR73" s="135"/>
      <c r="MS73" s="585"/>
      <c r="MT73" s="585"/>
      <c r="MU73" s="133">
        <v>0</v>
      </c>
      <c r="MV73" s="585"/>
      <c r="MW73" s="585"/>
      <c r="MX73" s="585"/>
      <c r="MY73" s="585"/>
      <c r="MZ73" s="585"/>
      <c r="NA73" s="238">
        <v>1308</v>
      </c>
      <c r="NB73" s="133">
        <v>45</v>
      </c>
      <c r="NC73" s="238">
        <v>6</v>
      </c>
      <c r="NE73" s="876">
        <v>73</v>
      </c>
      <c r="NF73" s="877">
        <v>8.2851247508277606</v>
      </c>
      <c r="NG73" s="877">
        <v>8.1677191986010804</v>
      </c>
      <c r="NH73" s="877">
        <v>5.2872506432546196</v>
      </c>
      <c r="NI73" s="877">
        <v>2.4462562298895598</v>
      </c>
      <c r="NJ73" s="877">
        <v>7.3316335671710302</v>
      </c>
      <c r="NK73" s="877">
        <v>6.0921228498386801</v>
      </c>
      <c r="NL73" s="877">
        <v>9.2370426127680201</v>
      </c>
      <c r="NM73" s="877">
        <v>8.4541347573621</v>
      </c>
      <c r="NN73" s="877">
        <v>6.0349639897492997</v>
      </c>
      <c r="NO73" s="877">
        <v>1.1763227726404599</v>
      </c>
      <c r="NP73" s="877">
        <v>5.9183862344463503</v>
      </c>
      <c r="NQ73" s="877">
        <v>6.2532329385380301</v>
      </c>
      <c r="NR73" s="877">
        <v>7.3001237245690103</v>
      </c>
      <c r="NS73" s="877">
        <v>4.4121040446775703</v>
      </c>
      <c r="NT73" s="877">
        <v>5.7460439829983398</v>
      </c>
      <c r="NU73" s="877">
        <v>7.5273206078770496</v>
      </c>
      <c r="NV73" s="877">
        <v>7.04231601689711</v>
      </c>
      <c r="NW73" s="877">
        <v>6.5915597458277997</v>
      </c>
      <c r="NX73" s="877">
        <v>5.5558161550616401</v>
      </c>
      <c r="NY73" s="877">
        <v>5.4292811933356599</v>
      </c>
      <c r="NZ73" s="877">
        <v>7.19071361744271</v>
      </c>
      <c r="OA73" s="877">
        <v>-0.20091269392599601</v>
      </c>
      <c r="OB73" s="877">
        <v>8.6537765993677898</v>
      </c>
      <c r="OC73" s="877">
        <v>9.7610796626422303E-2</v>
      </c>
      <c r="OD73" s="877">
        <v>5.8150630171928697</v>
      </c>
      <c r="OE73" s="877">
        <v>6.5310694927259503</v>
      </c>
      <c r="OF73" s="877">
        <v>4.8683904530544497</v>
      </c>
      <c r="OG73" s="877">
        <v>11.1804562154098</v>
      </c>
      <c r="OH73" s="877">
        <v>3.46988597627446</v>
      </c>
      <c r="OI73" s="877">
        <v>8.1730774501092291</v>
      </c>
      <c r="OJ73" s="877">
        <v>4.4087118610294302</v>
      </c>
      <c r="OK73" s="877">
        <v>3.0073787653005399</v>
      </c>
      <c r="OL73" s="877">
        <v>6.0159757111188599</v>
      </c>
      <c r="OM73" s="877">
        <v>8.5561658027413596</v>
      </c>
    </row>
    <row r="74" spans="1:403" s="221" customFormat="1" x14ac:dyDescent="0.25">
      <c r="A74" s="902">
        <v>73</v>
      </c>
      <c r="B74" s="274">
        <v>0</v>
      </c>
      <c r="C74" s="221">
        <v>1</v>
      </c>
      <c r="D74" s="206">
        <v>2</v>
      </c>
      <c r="E74" s="267">
        <v>74</v>
      </c>
      <c r="F74" s="896">
        <v>74</v>
      </c>
      <c r="G74" s="61">
        <v>74</v>
      </c>
      <c r="H74" s="898"/>
      <c r="I74" s="232" t="s">
        <v>771</v>
      </c>
      <c r="J74" s="641" t="s">
        <v>772</v>
      </c>
      <c r="K74" s="69">
        <v>12479</v>
      </c>
      <c r="L74" s="256">
        <v>81</v>
      </c>
      <c r="M74" s="342">
        <v>72</v>
      </c>
      <c r="N74" s="342">
        <v>176</v>
      </c>
      <c r="O74" s="342">
        <v>23.243801652892564</v>
      </c>
      <c r="P74" s="210">
        <v>1.8781458665744988</v>
      </c>
      <c r="Q74" s="208">
        <v>0</v>
      </c>
      <c r="R74" s="61">
        <v>115</v>
      </c>
      <c r="S74" s="61">
        <v>70</v>
      </c>
      <c r="T74" s="61">
        <v>1</v>
      </c>
      <c r="U74" s="62">
        <v>2</v>
      </c>
      <c r="V74" s="325">
        <v>0</v>
      </c>
      <c r="W74" s="325"/>
      <c r="X74" s="325">
        <v>1</v>
      </c>
      <c r="Y74" s="115">
        <v>1</v>
      </c>
      <c r="Z74" s="325">
        <v>1</v>
      </c>
      <c r="AA74" s="325">
        <v>0</v>
      </c>
      <c r="AB74" s="329">
        <v>1</v>
      </c>
      <c r="AC74" s="328">
        <v>0</v>
      </c>
      <c r="AD74" s="61"/>
      <c r="AE74" s="61"/>
      <c r="AF74" s="61"/>
      <c r="AG74" s="592"/>
      <c r="AH74" s="602">
        <v>1.85</v>
      </c>
      <c r="AI74" s="603">
        <v>35</v>
      </c>
      <c r="AJ74" s="603">
        <v>0</v>
      </c>
      <c r="AK74" s="602">
        <v>11.6</v>
      </c>
      <c r="AL74" s="604">
        <v>36</v>
      </c>
      <c r="AM74" s="604"/>
      <c r="AN74" s="605">
        <v>2132</v>
      </c>
      <c r="AO74" s="214">
        <v>7.664815785285735</v>
      </c>
      <c r="AP74" s="212">
        <v>133</v>
      </c>
      <c r="AQ74" s="212">
        <v>55</v>
      </c>
      <c r="AR74" s="212">
        <v>61</v>
      </c>
      <c r="AS74" s="212">
        <v>85</v>
      </c>
      <c r="AT74" s="215">
        <v>0.72</v>
      </c>
      <c r="AU74" s="212">
        <v>109</v>
      </c>
      <c r="AV74" s="556">
        <v>42087</v>
      </c>
      <c r="AW74" s="557">
        <v>42080</v>
      </c>
      <c r="AX74" s="211">
        <v>1.85</v>
      </c>
      <c r="AY74" s="211">
        <v>41</v>
      </c>
      <c r="AZ74" s="211"/>
      <c r="BA74" s="602">
        <v>138</v>
      </c>
      <c r="BB74" s="558">
        <v>42087</v>
      </c>
      <c r="BC74" s="65">
        <v>61.32</v>
      </c>
      <c r="BD74" s="217">
        <v>4555</v>
      </c>
      <c r="BE74" s="66">
        <v>61.32</v>
      </c>
      <c r="BF74" s="218">
        <v>80.105472276119926</v>
      </c>
      <c r="BG74" s="66">
        <v>86.21</v>
      </c>
      <c r="BH74" s="68">
        <v>1.7876021461823375</v>
      </c>
      <c r="BI74" s="219">
        <v>1.7876021461823375</v>
      </c>
      <c r="BJ74" s="219">
        <v>1.9036621852246172</v>
      </c>
      <c r="BK74" s="219">
        <v>1.9355576450930139</v>
      </c>
      <c r="BL74" s="66">
        <v>2.2799999999999998</v>
      </c>
      <c r="BM74" s="66">
        <v>2.12</v>
      </c>
      <c r="BN74" s="66">
        <v>29</v>
      </c>
      <c r="BO74" s="66">
        <v>1.2</v>
      </c>
      <c r="BP74" s="571">
        <v>2025</v>
      </c>
      <c r="BQ74" s="66">
        <v>66</v>
      </c>
      <c r="BR74" s="66">
        <v>106</v>
      </c>
      <c r="BS74" s="66">
        <v>35</v>
      </c>
      <c r="BT74" s="66">
        <v>23</v>
      </c>
      <c r="BU74" s="69">
        <v>42081</v>
      </c>
      <c r="BV74" s="61" t="s">
        <v>773</v>
      </c>
      <c r="BW74" s="61">
        <v>0</v>
      </c>
      <c r="BX74" s="61"/>
      <c r="BY74" s="61"/>
      <c r="BZ74" s="61">
        <v>1</v>
      </c>
      <c r="CA74" s="61">
        <v>2007</v>
      </c>
      <c r="CB74" s="61">
        <v>1</v>
      </c>
      <c r="CC74" s="61" t="s">
        <v>774</v>
      </c>
      <c r="CD74" s="208" t="s">
        <v>775</v>
      </c>
      <c r="CE74" s="220">
        <v>0</v>
      </c>
      <c r="CF74" s="220">
        <v>0</v>
      </c>
      <c r="CG74" s="220">
        <v>0</v>
      </c>
      <c r="CH74" s="220">
        <v>0</v>
      </c>
      <c r="CI74" s="220">
        <v>0</v>
      </c>
      <c r="CJ74" s="220"/>
      <c r="CK74" s="114">
        <v>1</v>
      </c>
      <c r="CL74" s="114">
        <v>0</v>
      </c>
      <c r="CM74" s="114">
        <v>0</v>
      </c>
      <c r="CN74" s="114">
        <v>1</v>
      </c>
      <c r="CO74" s="114">
        <v>1</v>
      </c>
      <c r="CP74" s="114">
        <v>1</v>
      </c>
      <c r="CQ74" s="326">
        <v>1</v>
      </c>
      <c r="CR74" s="326">
        <v>1</v>
      </c>
      <c r="CS74" s="326">
        <v>0</v>
      </c>
      <c r="CT74" s="326">
        <v>0</v>
      </c>
      <c r="CU74" s="326">
        <v>1</v>
      </c>
      <c r="CV74" s="326"/>
      <c r="CW74" s="299"/>
      <c r="CX74" s="299"/>
      <c r="CY74" s="299"/>
      <c r="CZ74" s="299"/>
      <c r="DF74" s="61">
        <v>1</v>
      </c>
      <c r="DG74" s="90">
        <v>1</v>
      </c>
      <c r="DH74" s="69">
        <v>39187</v>
      </c>
      <c r="DI74" s="61">
        <v>1</v>
      </c>
      <c r="DJ74" s="61" t="s">
        <v>776</v>
      </c>
      <c r="DK74" s="90">
        <v>1</v>
      </c>
      <c r="DL74" s="90">
        <v>0</v>
      </c>
      <c r="DM74" s="90">
        <v>1</v>
      </c>
      <c r="DN74" s="90" t="s">
        <v>671</v>
      </c>
      <c r="DO74" s="61">
        <v>1</v>
      </c>
      <c r="DP74" s="208">
        <v>1</v>
      </c>
      <c r="DQ74" s="208">
        <v>1</v>
      </c>
      <c r="DR74" s="208">
        <v>0</v>
      </c>
      <c r="DS74" s="208">
        <v>4</v>
      </c>
      <c r="DT74" s="212">
        <v>1</v>
      </c>
      <c r="DU74" s="208">
        <v>4</v>
      </c>
      <c r="DV74" s="208">
        <v>0</v>
      </c>
      <c r="DW74" s="208">
        <v>1</v>
      </c>
      <c r="DX74" s="208">
        <v>0</v>
      </c>
      <c r="DY74" s="208">
        <v>0</v>
      </c>
      <c r="DZ74" s="206">
        <v>0</v>
      </c>
      <c r="EC74" s="223">
        <v>1</v>
      </c>
      <c r="ED74" s="223"/>
      <c r="EE74" s="223"/>
      <c r="EF74" s="223"/>
      <c r="EH74" s="266">
        <v>42165</v>
      </c>
      <c r="EI74" s="133">
        <v>1.28</v>
      </c>
      <c r="EJ74" s="225">
        <v>47</v>
      </c>
      <c r="EK74" s="225">
        <v>51</v>
      </c>
      <c r="EL74" s="225">
        <v>65</v>
      </c>
      <c r="EM74" s="225">
        <v>78</v>
      </c>
      <c r="EN74" s="225">
        <v>39</v>
      </c>
      <c r="EO74" s="133" t="s">
        <v>777</v>
      </c>
      <c r="EP74" s="267">
        <v>74</v>
      </c>
      <c r="EQ74" s="135">
        <v>42136</v>
      </c>
      <c r="ER74" s="136" t="s">
        <v>383</v>
      </c>
      <c r="ES74" s="61">
        <v>115</v>
      </c>
      <c r="ET74" s="61">
        <v>70</v>
      </c>
      <c r="EU74" s="61">
        <v>72</v>
      </c>
      <c r="EV74" s="61">
        <v>1</v>
      </c>
      <c r="EW74" s="61"/>
      <c r="EX74" s="133">
        <v>12</v>
      </c>
      <c r="EY74" s="61">
        <v>11</v>
      </c>
      <c r="EZ74" s="61">
        <v>47</v>
      </c>
      <c r="FA74" s="61">
        <v>35</v>
      </c>
      <c r="FB74" s="61">
        <v>16</v>
      </c>
      <c r="FC74" s="61">
        <v>15</v>
      </c>
      <c r="FD74" s="61">
        <v>48</v>
      </c>
      <c r="FE74" s="133">
        <v>22</v>
      </c>
      <c r="FF74" s="61">
        <v>38</v>
      </c>
      <c r="FG74" s="61">
        <v>80</v>
      </c>
      <c r="FH74" s="61">
        <v>310</v>
      </c>
      <c r="FI74" s="91">
        <v>80</v>
      </c>
      <c r="FJ74" s="91">
        <v>310</v>
      </c>
      <c r="FK74" s="227">
        <v>70.650000000000006</v>
      </c>
      <c r="FL74" s="227">
        <v>37.616886556770318</v>
      </c>
      <c r="FM74" s="228">
        <v>126.1</v>
      </c>
      <c r="FN74" s="228">
        <v>63.050000000000004</v>
      </c>
      <c r="FO74" s="228">
        <v>67.140684993754235</v>
      </c>
      <c r="FP74" s="228">
        <v>33.570342496877124</v>
      </c>
      <c r="FQ74" s="228">
        <v>49.999999999999993</v>
      </c>
      <c r="FR74" s="228"/>
      <c r="FS74" s="193">
        <v>0</v>
      </c>
      <c r="FT74" s="230">
        <v>48</v>
      </c>
      <c r="FU74" s="230"/>
      <c r="FV74" s="230">
        <v>195</v>
      </c>
      <c r="FW74" s="229">
        <v>6.3</v>
      </c>
      <c r="FX74" s="229">
        <v>9.6333333333333329</v>
      </c>
      <c r="FY74" s="229">
        <v>7.6190476190476195</v>
      </c>
      <c r="FZ74" s="229"/>
      <c r="GA74" s="133">
        <v>66.5</v>
      </c>
      <c r="GB74" s="129">
        <v>11.5</v>
      </c>
      <c r="GC74" s="238" t="s">
        <v>778</v>
      </c>
      <c r="GD74" s="238" t="s">
        <v>779</v>
      </c>
      <c r="GE74" s="238" t="s">
        <v>780</v>
      </c>
      <c r="GF74" s="238" t="s">
        <v>781</v>
      </c>
      <c r="GG74" s="238" t="s">
        <v>782</v>
      </c>
      <c r="GH74" s="133">
        <v>1</v>
      </c>
      <c r="GI74" s="133">
        <v>1</v>
      </c>
      <c r="GJ74" s="133">
        <v>1</v>
      </c>
      <c r="GK74" s="133">
        <v>0</v>
      </c>
      <c r="GL74" s="231">
        <v>25.5</v>
      </c>
      <c r="GM74" s="133">
        <v>0</v>
      </c>
      <c r="GN74" s="133">
        <v>0</v>
      </c>
      <c r="GO74" s="133">
        <v>0</v>
      </c>
      <c r="GP74" s="133">
        <v>0</v>
      </c>
      <c r="GQ74" s="61"/>
      <c r="GR74" s="106"/>
      <c r="GS74" s="111">
        <v>0.40512820512820513</v>
      </c>
      <c r="GT74" s="61">
        <v>0</v>
      </c>
      <c r="GU74" s="111">
        <v>0.59259259259259256</v>
      </c>
      <c r="GV74" s="62">
        <v>1</v>
      </c>
      <c r="GW74" s="106">
        <v>9.1999999999999993</v>
      </c>
      <c r="GX74" s="61">
        <v>1</v>
      </c>
      <c r="GY74" s="106">
        <v>17.666666666666668</v>
      </c>
      <c r="GZ74" s="61">
        <v>0</v>
      </c>
      <c r="HA74" s="745">
        <v>30.5</v>
      </c>
      <c r="HB74" s="133">
        <v>13</v>
      </c>
      <c r="HC74" s="133">
        <v>0.5</v>
      </c>
      <c r="HD74" s="144">
        <v>1</v>
      </c>
      <c r="HE74" s="236">
        <v>139.357032</v>
      </c>
      <c r="HF74" s="236">
        <v>146.324884</v>
      </c>
      <c r="HG74" s="144">
        <v>77.607202999999998</v>
      </c>
      <c r="HH74" s="236">
        <v>123.769344</v>
      </c>
      <c r="HI74" s="125">
        <v>65.644287000000006</v>
      </c>
      <c r="HJ74" s="236">
        <v>63.53163</v>
      </c>
      <c r="HK74" s="144">
        <v>33.695650000000001</v>
      </c>
      <c r="HL74" s="236">
        <v>60.237713999999997</v>
      </c>
      <c r="HM74" s="144">
        <v>31.948637000000002</v>
      </c>
      <c r="HN74" s="236">
        <v>48.669333000000002</v>
      </c>
      <c r="HO74" s="144">
        <v>4.1564019999999999</v>
      </c>
      <c r="HP74" s="144">
        <v>2.204456</v>
      </c>
      <c r="HQ74" s="236">
        <v>111.737852</v>
      </c>
      <c r="HR74" s="144">
        <v>59.263072999999999</v>
      </c>
      <c r="HS74" s="236">
        <v>56.976635000000002</v>
      </c>
      <c r="HT74" s="144">
        <v>30.219038999999999</v>
      </c>
      <c r="HU74" s="236">
        <v>54.761217000000002</v>
      </c>
      <c r="HV74" s="144">
        <v>29.044034</v>
      </c>
      <c r="HW74" s="236">
        <v>49.008654</v>
      </c>
      <c r="HX74" s="144">
        <v>0</v>
      </c>
      <c r="HY74" s="237">
        <v>1.1822385032597409</v>
      </c>
      <c r="HZ74" s="238">
        <v>35</v>
      </c>
      <c r="IA74" s="237">
        <v>7.7</v>
      </c>
      <c r="IB74" s="237">
        <v>31.9</v>
      </c>
      <c r="IC74" s="237">
        <v>7.5</v>
      </c>
      <c r="ID74" s="237">
        <v>23.4</v>
      </c>
      <c r="IE74" s="237">
        <v>5.3</v>
      </c>
      <c r="IF74" s="237">
        <v>121.41333333333333</v>
      </c>
      <c r="IG74" s="237">
        <v>64.645316156820101</v>
      </c>
      <c r="IH74" s="133"/>
      <c r="II74" s="161">
        <v>0.38</v>
      </c>
      <c r="IJ74" s="61">
        <v>1145</v>
      </c>
      <c r="IK74" s="61">
        <v>858</v>
      </c>
      <c r="IL74" s="61"/>
      <c r="IM74" s="61">
        <v>1040</v>
      </c>
      <c r="IN74" s="61">
        <v>1023</v>
      </c>
      <c r="IO74" s="61">
        <v>1121</v>
      </c>
      <c r="IP74" s="61"/>
      <c r="IQ74" s="106">
        <v>1037.4000000000001</v>
      </c>
      <c r="IR74" s="61">
        <v>1826</v>
      </c>
      <c r="IS74" s="61">
        <v>373</v>
      </c>
      <c r="IT74" s="61">
        <v>351</v>
      </c>
      <c r="IU74" s="61">
        <v>244</v>
      </c>
      <c r="IV74" s="61">
        <v>365</v>
      </c>
      <c r="IW74" s="61">
        <v>367</v>
      </c>
      <c r="IX74" s="61">
        <v>341</v>
      </c>
      <c r="IY74" s="61"/>
      <c r="IZ74" s="106">
        <v>340.16666666666669</v>
      </c>
      <c r="JA74" s="61">
        <v>213</v>
      </c>
      <c r="JB74" s="240">
        <v>29.537779383651603</v>
      </c>
      <c r="JC74" s="241">
        <v>0</v>
      </c>
      <c r="JD74" s="90">
        <v>1</v>
      </c>
      <c r="JE74" s="70">
        <v>1</v>
      </c>
      <c r="JF74" s="70">
        <v>0</v>
      </c>
      <c r="JG74" s="70"/>
      <c r="JH74" s="90">
        <v>0</v>
      </c>
      <c r="JI74" s="90">
        <v>0</v>
      </c>
      <c r="JJ74" s="90">
        <v>0</v>
      </c>
      <c r="JK74" s="90">
        <v>1</v>
      </c>
      <c r="JL74" s="90" t="s">
        <v>671</v>
      </c>
      <c r="JM74" s="283"/>
      <c r="JN74" s="198">
        <v>74</v>
      </c>
      <c r="JO74" s="244">
        <v>42087</v>
      </c>
      <c r="JP74" s="69">
        <v>43333</v>
      </c>
      <c r="JQ74" s="201">
        <v>0</v>
      </c>
      <c r="JR74" s="69">
        <v>43333</v>
      </c>
      <c r="JS74" s="245">
        <v>40</v>
      </c>
      <c r="JT74" s="243">
        <v>1</v>
      </c>
      <c r="JU74" s="69">
        <v>43244</v>
      </c>
      <c r="JV74" s="245">
        <v>38</v>
      </c>
      <c r="JW74" s="243">
        <v>1</v>
      </c>
      <c r="JX74" s="246">
        <v>43244</v>
      </c>
      <c r="JY74" s="245">
        <v>38</v>
      </c>
      <c r="JZ74" s="245">
        <v>40</v>
      </c>
      <c r="KA74" s="245">
        <v>1246</v>
      </c>
      <c r="KB74" s="247"/>
      <c r="KC74" s="245"/>
      <c r="KD74" s="248"/>
      <c r="KE74" s="63">
        <v>1</v>
      </c>
      <c r="KF74" s="249">
        <v>1</v>
      </c>
      <c r="KG74" s="249" t="s">
        <v>421</v>
      </c>
      <c r="KH74" s="272">
        <v>115.69666666666667</v>
      </c>
      <c r="KI74" s="272">
        <v>67.546666666666681</v>
      </c>
      <c r="KJ74" s="272">
        <v>41.65</v>
      </c>
      <c r="KK74" s="272">
        <v>-11.82</v>
      </c>
      <c r="KL74" s="272">
        <v>-9.9499999999999993</v>
      </c>
      <c r="KM74" s="272">
        <v>41.699999999999996</v>
      </c>
      <c r="KN74" s="272">
        <v>30.133333333333329</v>
      </c>
      <c r="KO74" s="272">
        <v>4.5999999999999996</v>
      </c>
      <c r="KP74" s="250"/>
      <c r="KQ74" s="250">
        <v>1</v>
      </c>
      <c r="KR74" s="92"/>
      <c r="KS74" s="93">
        <v>0.40512820512820513</v>
      </c>
      <c r="KT74" s="264"/>
      <c r="KU74" s="265"/>
      <c r="KV74" s="264"/>
      <c r="KW74" s="265"/>
      <c r="KX74" s="265"/>
      <c r="KY74" s="265"/>
      <c r="KZ74" s="265"/>
      <c r="LA74" s="265"/>
      <c r="LB74" s="265"/>
      <c r="LC74" s="265"/>
      <c r="LD74" s="265"/>
      <c r="LE74" s="265"/>
      <c r="LF74" s="118">
        <v>42136</v>
      </c>
      <c r="LG74" s="454">
        <v>1</v>
      </c>
      <c r="LH74" s="454"/>
      <c r="LI74" s="455"/>
      <c r="LJ74" s="455"/>
      <c r="LK74" s="455"/>
      <c r="LL74" s="455"/>
      <c r="LM74" s="455"/>
      <c r="LN74" s="455"/>
      <c r="LO74" s="455"/>
      <c r="LP74" s="455"/>
      <c r="LQ74" s="455"/>
      <c r="LR74" s="455"/>
      <c r="LS74" s="455"/>
      <c r="LT74" s="455"/>
      <c r="LU74" s="500"/>
      <c r="LV74" s="500"/>
      <c r="LW74" s="500">
        <v>-5</v>
      </c>
      <c r="LX74" s="500">
        <v>1</v>
      </c>
      <c r="LY74" s="500">
        <v>-6.5</v>
      </c>
      <c r="LZ74" s="500">
        <v>1</v>
      </c>
      <c r="MA74" s="690">
        <v>49.008654</v>
      </c>
      <c r="MB74" s="454"/>
      <c r="MD74" s="253"/>
      <c r="ME74" s="274"/>
      <c r="MF74" s="581">
        <v>74</v>
      </c>
      <c r="MG74" s="135">
        <v>42080</v>
      </c>
      <c r="MJ74" s="584">
        <v>54.674399999999999</v>
      </c>
      <c r="MR74" s="135"/>
      <c r="MS74" s="585"/>
      <c r="MT74" s="585"/>
      <c r="MU74" s="133">
        <v>0</v>
      </c>
      <c r="MV74" s="585"/>
      <c r="MW74" s="585"/>
      <c r="MX74" s="585"/>
      <c r="MY74" s="585"/>
      <c r="MZ74" s="585"/>
      <c r="NA74" s="238">
        <v>2132</v>
      </c>
      <c r="NB74" s="585"/>
      <c r="NC74" s="238">
        <v>5</v>
      </c>
      <c r="NE74" s="876">
        <v>74</v>
      </c>
      <c r="NF74" s="877">
        <v>7.9101929891948597</v>
      </c>
      <c r="NG74" s="877">
        <v>6.9074915933430496</v>
      </c>
      <c r="NH74" s="877">
        <v>4.8369340113210901</v>
      </c>
      <c r="NI74" s="877">
        <v>2.03210084316702</v>
      </c>
      <c r="NJ74" s="877">
        <v>6.8085137650283896</v>
      </c>
      <c r="NK74" s="877">
        <v>5.6735564239901404</v>
      </c>
      <c r="NL74" s="877">
        <v>9.0275743044104999</v>
      </c>
      <c r="NM74" s="877">
        <v>7.4095606549827799</v>
      </c>
      <c r="NN74" s="877">
        <v>6.1580542131223099</v>
      </c>
      <c r="NO74" s="877">
        <v>1.22650852980868</v>
      </c>
      <c r="NP74" s="877">
        <v>5.9305008107911599</v>
      </c>
      <c r="NQ74" s="877">
        <v>6.4311214725264296</v>
      </c>
      <c r="NR74" s="877">
        <v>7.0719985807530596</v>
      </c>
      <c r="NS74" s="877">
        <v>4.1882426562644097</v>
      </c>
      <c r="NT74" s="877">
        <v>5.9932214673689401</v>
      </c>
      <c r="NU74" s="877">
        <v>7.3656225561133404</v>
      </c>
      <c r="NV74" s="877">
        <v>6.4944156103974997</v>
      </c>
      <c r="NW74" s="877">
        <v>6.5527459367484502</v>
      </c>
      <c r="NX74" s="877">
        <v>5.2039841658559904</v>
      </c>
      <c r="NY74" s="877">
        <v>6.03650333373899</v>
      </c>
      <c r="NZ74" s="877">
        <v>7.5428770993541399</v>
      </c>
      <c r="OA74" s="877">
        <v>4.1333991254172</v>
      </c>
      <c r="OB74" s="877">
        <v>10.282486139534701</v>
      </c>
      <c r="OC74" s="877">
        <v>2.4195388915137799</v>
      </c>
      <c r="OD74" s="877">
        <v>6.6984963203130699</v>
      </c>
      <c r="OE74" s="877">
        <v>6.6254166220707802</v>
      </c>
      <c r="OF74" s="877">
        <v>4.26002565596146</v>
      </c>
      <c r="OG74" s="877">
        <v>10.220632258371401</v>
      </c>
      <c r="OH74" s="877">
        <v>2.7907720378619998</v>
      </c>
      <c r="OI74" s="877">
        <v>7.9928817032567796</v>
      </c>
      <c r="OJ74" s="877">
        <v>3.90689059560852</v>
      </c>
      <c r="OK74" s="877">
        <v>2.2277505551146</v>
      </c>
      <c r="OL74" s="877">
        <v>2.5650971948958698</v>
      </c>
      <c r="OM74" s="877">
        <v>7.8629472480209204</v>
      </c>
    </row>
    <row r="75" spans="1:403" s="221" customFormat="1" x14ac:dyDescent="0.25">
      <c r="A75" s="455">
        <v>74</v>
      </c>
      <c r="B75" s="221">
        <v>0</v>
      </c>
      <c r="C75" s="221">
        <v>0</v>
      </c>
      <c r="D75" s="206">
        <v>2</v>
      </c>
      <c r="E75" s="267">
        <v>75</v>
      </c>
      <c r="F75" s="896">
        <v>75</v>
      </c>
      <c r="G75" s="61">
        <v>75</v>
      </c>
      <c r="H75" s="898"/>
      <c r="I75" s="232" t="s">
        <v>783</v>
      </c>
      <c r="J75" s="639" t="s">
        <v>784</v>
      </c>
      <c r="K75" s="284">
        <v>7568</v>
      </c>
      <c r="L75" s="256">
        <v>95</v>
      </c>
      <c r="M75" s="342">
        <v>61</v>
      </c>
      <c r="N75" s="342">
        <v>155</v>
      </c>
      <c r="O75" s="342">
        <v>25.390218522372525</v>
      </c>
      <c r="P75" s="210">
        <v>1.5963274610172766</v>
      </c>
      <c r="Q75" s="208">
        <v>1</v>
      </c>
      <c r="R75" s="61">
        <v>140</v>
      </c>
      <c r="S75" s="61">
        <v>80</v>
      </c>
      <c r="T75" s="61">
        <v>0</v>
      </c>
      <c r="U75" s="62">
        <v>2</v>
      </c>
      <c r="V75" s="331">
        <v>0</v>
      </c>
      <c r="W75" s="331"/>
      <c r="X75" s="114">
        <v>1</v>
      </c>
      <c r="Y75" s="335">
        <v>0</v>
      </c>
      <c r="Z75" s="114">
        <v>1</v>
      </c>
      <c r="AA75" s="114">
        <v>0</v>
      </c>
      <c r="AB75" s="329">
        <v>0</v>
      </c>
      <c r="AC75" s="328">
        <v>0</v>
      </c>
      <c r="AD75" s="61"/>
      <c r="AE75" s="133"/>
      <c r="AF75" s="61"/>
      <c r="AG75" s="592">
        <v>100</v>
      </c>
      <c r="AH75" s="602">
        <v>3.05</v>
      </c>
      <c r="AI75" s="603">
        <v>14</v>
      </c>
      <c r="AJ75" s="603">
        <v>0</v>
      </c>
      <c r="AK75" s="602">
        <v>7.4</v>
      </c>
      <c r="AL75" s="603">
        <v>23</v>
      </c>
      <c r="AM75" s="603"/>
      <c r="AN75" s="605">
        <v>1075</v>
      </c>
      <c r="AO75" s="214">
        <v>6.9800759405617629</v>
      </c>
      <c r="AP75" s="212"/>
      <c r="AQ75" s="212"/>
      <c r="AR75" s="212"/>
      <c r="AS75" s="212"/>
      <c r="AT75" s="215">
        <v>1.02</v>
      </c>
      <c r="AU75" s="212">
        <v>347</v>
      </c>
      <c r="AV75" s="556">
        <v>42213</v>
      </c>
      <c r="AW75" s="557">
        <v>42207</v>
      </c>
      <c r="AX75" s="211">
        <v>3.05</v>
      </c>
      <c r="AY75" s="211">
        <v>220</v>
      </c>
      <c r="AZ75" s="211"/>
      <c r="BA75" s="602">
        <v>134</v>
      </c>
      <c r="BB75" s="558">
        <v>42215</v>
      </c>
      <c r="BC75" s="65">
        <v>154.58000000000001</v>
      </c>
      <c r="BD75" s="217">
        <v>2585</v>
      </c>
      <c r="BE75" s="66">
        <v>154.58000000000001</v>
      </c>
      <c r="BF75" s="218">
        <v>408.31823758874714</v>
      </c>
      <c r="BG75" s="66">
        <v>650.79999999999995</v>
      </c>
      <c r="BH75" s="68">
        <v>2.1891533029618895</v>
      </c>
      <c r="BI75" s="219">
        <v>2.1891533029618895</v>
      </c>
      <c r="BJ75" s="219">
        <v>2.6109987781773905</v>
      </c>
      <c r="BK75" s="219">
        <v>2.8134475442648212</v>
      </c>
      <c r="BL75" s="66">
        <v>2.35</v>
      </c>
      <c r="BM75" s="66">
        <v>2.11</v>
      </c>
      <c r="BN75" s="66">
        <v>59</v>
      </c>
      <c r="BO75" s="66">
        <v>1.45</v>
      </c>
      <c r="BP75" s="571">
        <v>5057</v>
      </c>
      <c r="BQ75" s="66">
        <v>98</v>
      </c>
      <c r="BR75" s="66">
        <v>585</v>
      </c>
      <c r="BS75" s="66">
        <v>59</v>
      </c>
      <c r="BT75" s="66">
        <v>27</v>
      </c>
      <c r="BU75" s="69">
        <v>42208</v>
      </c>
      <c r="BV75" s="61" t="s">
        <v>785</v>
      </c>
      <c r="BW75" s="61">
        <v>0</v>
      </c>
      <c r="BX75" s="61">
        <v>1</v>
      </c>
      <c r="BY75" s="61" t="s">
        <v>770</v>
      </c>
      <c r="BZ75" s="61">
        <v>0</v>
      </c>
      <c r="CA75" s="61"/>
      <c r="CB75" s="61" t="s">
        <v>381</v>
      </c>
      <c r="CC75" s="61"/>
      <c r="CD75" s="208">
        <v>0</v>
      </c>
      <c r="CE75" s="220">
        <v>0</v>
      </c>
      <c r="CF75" s="220">
        <v>0</v>
      </c>
      <c r="CG75" s="220">
        <v>0</v>
      </c>
      <c r="CH75" s="220">
        <v>0</v>
      </c>
      <c r="CI75" s="220">
        <v>0</v>
      </c>
      <c r="CJ75" s="220">
        <v>1</v>
      </c>
      <c r="CK75" s="114">
        <v>0</v>
      </c>
      <c r="CL75" s="114">
        <v>0</v>
      </c>
      <c r="CM75" s="114">
        <v>0</v>
      </c>
      <c r="CN75" s="114">
        <v>1</v>
      </c>
      <c r="CO75" s="114">
        <v>1</v>
      </c>
      <c r="CP75" s="114">
        <v>1</v>
      </c>
      <c r="CQ75" s="326">
        <v>1</v>
      </c>
      <c r="CR75" s="326">
        <v>1</v>
      </c>
      <c r="CS75" s="326">
        <v>0</v>
      </c>
      <c r="CT75" s="326">
        <v>0</v>
      </c>
      <c r="CU75" s="326">
        <v>1</v>
      </c>
      <c r="CV75" s="326">
        <v>0</v>
      </c>
      <c r="CW75" s="299"/>
      <c r="CX75" s="299"/>
      <c r="CY75" s="299"/>
      <c r="CZ75" s="299"/>
      <c r="DF75" s="61">
        <v>0</v>
      </c>
      <c r="DG75" s="90">
        <v>0</v>
      </c>
      <c r="DH75" s="61"/>
      <c r="DI75" s="61"/>
      <c r="DJ75" s="61"/>
      <c r="DK75" s="90">
        <v>0</v>
      </c>
      <c r="DL75" s="90"/>
      <c r="DM75" s="90"/>
      <c r="DN75" s="61"/>
      <c r="DO75" s="254">
        <v>0</v>
      </c>
      <c r="DP75" s="208">
        <v>0</v>
      </c>
      <c r="DQ75" s="208">
        <v>0</v>
      </c>
      <c r="DR75" s="208">
        <v>0</v>
      </c>
      <c r="DS75" s="208">
        <v>0</v>
      </c>
      <c r="DT75" s="212">
        <v>0</v>
      </c>
      <c r="DU75" s="208">
        <v>0</v>
      </c>
      <c r="DV75" s="208">
        <v>0</v>
      </c>
      <c r="DW75" s="208">
        <v>1</v>
      </c>
      <c r="DX75" s="208">
        <v>0</v>
      </c>
      <c r="DY75" s="208">
        <v>0</v>
      </c>
      <c r="DZ75" s="206">
        <v>1</v>
      </c>
      <c r="EC75" s="223">
        <v>1</v>
      </c>
      <c r="ED75" s="223">
        <v>3</v>
      </c>
      <c r="EE75" s="223">
        <v>18</v>
      </c>
      <c r="EF75" s="223"/>
      <c r="EH75" s="258">
        <v>42214</v>
      </c>
      <c r="EI75" s="133">
        <v>1.17</v>
      </c>
      <c r="EJ75" s="225">
        <v>99</v>
      </c>
      <c r="EK75" s="225">
        <v>65</v>
      </c>
      <c r="EL75" s="225">
        <v>106</v>
      </c>
      <c r="EM75" s="225">
        <v>78</v>
      </c>
      <c r="EN75" s="225">
        <v>35</v>
      </c>
      <c r="EO75" s="133" t="s">
        <v>786</v>
      </c>
      <c r="EP75" s="267">
        <v>75</v>
      </c>
      <c r="EQ75" s="135">
        <v>42213</v>
      </c>
      <c r="ER75" s="136" t="s">
        <v>383</v>
      </c>
      <c r="ES75" s="61"/>
      <c r="ET75" s="61"/>
      <c r="EU75" s="61">
        <v>82</v>
      </c>
      <c r="EV75" s="133">
        <v>0</v>
      </c>
      <c r="EW75" s="133"/>
      <c r="EX75" s="133">
        <v>12</v>
      </c>
      <c r="EY75" s="133">
        <v>10</v>
      </c>
      <c r="EZ75" s="133">
        <v>42</v>
      </c>
      <c r="FA75" s="133">
        <v>21</v>
      </c>
      <c r="FB75" s="133">
        <v>17</v>
      </c>
      <c r="FC75" s="133">
        <v>18</v>
      </c>
      <c r="FD75" s="133">
        <v>44</v>
      </c>
      <c r="FE75" s="133">
        <v>17</v>
      </c>
      <c r="FF75" s="133">
        <v>25</v>
      </c>
      <c r="FG75" s="133">
        <v>160</v>
      </c>
      <c r="FH75" s="133">
        <v>320</v>
      </c>
      <c r="FI75" s="91">
        <v>160</v>
      </c>
      <c r="FJ75" s="91">
        <v>320</v>
      </c>
      <c r="FK75" s="227">
        <v>104.2</v>
      </c>
      <c r="FL75" s="227">
        <v>65.27482771836641</v>
      </c>
      <c r="FM75" s="228">
        <v>85.45</v>
      </c>
      <c r="FN75" s="228">
        <v>31.1</v>
      </c>
      <c r="FO75" s="228">
        <v>53.52911735637629</v>
      </c>
      <c r="FP75" s="228">
        <v>19.482218253754276</v>
      </c>
      <c r="FQ75" s="228">
        <v>63.604447045055593</v>
      </c>
      <c r="FR75" s="228"/>
      <c r="FS75" s="193">
        <v>0</v>
      </c>
      <c r="FT75" s="230">
        <v>139</v>
      </c>
      <c r="FU75" s="230">
        <v>73.3</v>
      </c>
      <c r="FV75" s="230">
        <v>120</v>
      </c>
      <c r="FW75" s="229">
        <v>3.8</v>
      </c>
      <c r="FX75" s="229">
        <v>6.2</v>
      </c>
      <c r="FY75" s="229">
        <v>36.578947368421055</v>
      </c>
      <c r="FZ75" s="229">
        <v>1.8963165075034107</v>
      </c>
      <c r="GA75" s="133">
        <v>68.2</v>
      </c>
      <c r="GB75" s="129">
        <v>27.3</v>
      </c>
      <c r="GC75" s="238">
        <v>19</v>
      </c>
      <c r="GD75" s="238">
        <v>11.6</v>
      </c>
      <c r="GE75" s="238">
        <v>218.4</v>
      </c>
      <c r="GF75" s="238">
        <v>160.69999999999999</v>
      </c>
      <c r="GG75" s="238">
        <v>50.9</v>
      </c>
      <c r="GH75" s="133">
        <v>1</v>
      </c>
      <c r="GI75" s="133">
        <v>1</v>
      </c>
      <c r="GJ75" s="133">
        <v>1</v>
      </c>
      <c r="GK75" s="133">
        <v>1</v>
      </c>
      <c r="GL75" s="231">
        <v>41</v>
      </c>
      <c r="GM75" s="133">
        <v>1</v>
      </c>
      <c r="GN75" s="133">
        <v>0</v>
      </c>
      <c r="GO75" s="133">
        <v>0</v>
      </c>
      <c r="GP75" s="133">
        <v>0</v>
      </c>
      <c r="GQ75" s="61">
        <v>51.5</v>
      </c>
      <c r="GR75" s="106">
        <v>32.261551127599517</v>
      </c>
      <c r="GS75" s="111">
        <v>0.49230769230769234</v>
      </c>
      <c r="GT75" s="61">
        <v>0</v>
      </c>
      <c r="GU75" s="111">
        <v>0.36666666666666664</v>
      </c>
      <c r="GV75" s="62">
        <v>0</v>
      </c>
      <c r="GW75" s="106">
        <v>13.8</v>
      </c>
      <c r="GX75" s="61">
        <v>0</v>
      </c>
      <c r="GY75" s="106">
        <v>21</v>
      </c>
      <c r="GZ75" s="61">
        <v>0</v>
      </c>
      <c r="HA75" s="745">
        <v>56</v>
      </c>
      <c r="HB75" s="133">
        <v>20</v>
      </c>
      <c r="HC75" s="133">
        <v>0.51</v>
      </c>
      <c r="HD75" s="269">
        <v>0</v>
      </c>
      <c r="HE75" s="236"/>
      <c r="HF75" s="236"/>
      <c r="HG75" s="270"/>
      <c r="HH75" s="273"/>
      <c r="HI75" s="270"/>
      <c r="HJ75" s="273"/>
      <c r="HK75" s="270"/>
      <c r="HL75" s="273"/>
      <c r="HM75" s="270"/>
      <c r="HN75" s="236"/>
      <c r="HO75" s="271"/>
      <c r="HP75" s="271"/>
      <c r="HQ75" s="273"/>
      <c r="HR75" s="270"/>
      <c r="HS75" s="273"/>
      <c r="HT75" s="270"/>
      <c r="HU75" s="273"/>
      <c r="HV75" s="270"/>
      <c r="HW75" s="273"/>
      <c r="HX75" s="144"/>
      <c r="HY75" s="237"/>
      <c r="HZ75" s="238"/>
      <c r="IA75" s="237"/>
      <c r="IB75" s="237"/>
      <c r="IC75" s="237"/>
      <c r="ID75" s="237"/>
      <c r="IE75" s="237"/>
      <c r="IF75" s="237"/>
      <c r="IG75" s="237"/>
      <c r="IH75" s="103"/>
      <c r="II75" s="161"/>
      <c r="IJ75" s="61"/>
      <c r="IK75" s="61"/>
      <c r="IL75" s="61"/>
      <c r="IM75" s="61"/>
      <c r="IN75" s="61"/>
      <c r="IO75" s="61"/>
      <c r="IP75" s="61"/>
      <c r="IQ75" s="106"/>
      <c r="IR75" s="61"/>
      <c r="IS75" s="61"/>
      <c r="IT75" s="61"/>
      <c r="IU75" s="61"/>
      <c r="IV75" s="61"/>
      <c r="IW75" s="61"/>
      <c r="IX75" s="61"/>
      <c r="IY75" s="61"/>
      <c r="IZ75" s="106"/>
      <c r="JA75" s="61"/>
      <c r="JB75" s="240"/>
      <c r="JC75" s="241"/>
      <c r="JD75" s="90">
        <v>0</v>
      </c>
      <c r="JE75" s="261"/>
      <c r="JF75" s="261"/>
      <c r="JG75" s="261"/>
      <c r="JH75" s="90"/>
      <c r="JI75" s="90"/>
      <c r="JJ75" s="90"/>
      <c r="JK75" s="90"/>
      <c r="JL75" s="61"/>
      <c r="JM75" s="283"/>
      <c r="JN75" s="198">
        <v>75</v>
      </c>
      <c r="JO75" s="244">
        <v>42213</v>
      </c>
      <c r="JP75" s="69">
        <v>42838</v>
      </c>
      <c r="JQ75" s="201">
        <v>1</v>
      </c>
      <c r="JR75" s="69">
        <v>42838</v>
      </c>
      <c r="JS75" s="31">
        <v>20</v>
      </c>
      <c r="JT75" s="243">
        <v>1</v>
      </c>
      <c r="JU75" s="69">
        <v>42538</v>
      </c>
      <c r="JV75" s="245">
        <v>10</v>
      </c>
      <c r="JW75" s="243">
        <v>1</v>
      </c>
      <c r="JX75" s="246">
        <v>42538</v>
      </c>
      <c r="JY75" s="245">
        <v>10</v>
      </c>
      <c r="JZ75" s="245">
        <v>20</v>
      </c>
      <c r="KA75" s="245">
        <v>625</v>
      </c>
      <c r="KB75" s="247"/>
      <c r="KC75" s="245"/>
      <c r="KD75" s="248"/>
      <c r="KE75" s="63">
        <v>0</v>
      </c>
      <c r="KF75" s="263">
        <v>1</v>
      </c>
      <c r="KG75" s="263" t="s">
        <v>390</v>
      </c>
      <c r="KH75" s="250">
        <v>98.6</v>
      </c>
      <c r="KI75" s="250">
        <v>39.979999999999997</v>
      </c>
      <c r="KJ75" s="250">
        <v>59.7</v>
      </c>
      <c r="KK75" s="251">
        <v>-19.34</v>
      </c>
      <c r="KL75" s="250">
        <v>-15.18</v>
      </c>
      <c r="KM75" s="250">
        <v>69.55</v>
      </c>
      <c r="KN75" s="250">
        <v>46.4</v>
      </c>
      <c r="KO75" s="250">
        <v>5.0999999999999996</v>
      </c>
      <c r="KP75" s="250"/>
      <c r="KQ75" s="250">
        <v>0</v>
      </c>
      <c r="KR75" s="92">
        <v>1</v>
      </c>
      <c r="KS75" s="93">
        <v>0.49230769230769234</v>
      </c>
      <c r="KT75" s="264">
        <v>68</v>
      </c>
      <c r="KU75" s="265">
        <v>44.8</v>
      </c>
      <c r="KV75" s="264">
        <v>-24.12</v>
      </c>
      <c r="KW75" s="265">
        <v>-29.8</v>
      </c>
      <c r="KX75" s="265">
        <v>-29.8</v>
      </c>
      <c r="KY75" s="265">
        <v>369</v>
      </c>
      <c r="KZ75" s="265">
        <v>-26.7</v>
      </c>
      <c r="LA75" s="265">
        <v>-25</v>
      </c>
      <c r="LB75" s="265">
        <v>338</v>
      </c>
      <c r="LC75" s="265">
        <v>-27.8</v>
      </c>
      <c r="LD75" s="265">
        <v>-27.4</v>
      </c>
      <c r="LE75" s="265">
        <v>338</v>
      </c>
      <c r="LF75" s="118">
        <v>42213</v>
      </c>
      <c r="LG75" s="454">
        <v>0</v>
      </c>
      <c r="LH75" s="454">
        <v>1</v>
      </c>
      <c r="LI75" s="455">
        <v>68</v>
      </c>
      <c r="LJ75" s="455">
        <v>47.36</v>
      </c>
      <c r="LK75" s="455">
        <v>-24.27</v>
      </c>
      <c r="LL75" s="455">
        <v>-27.2</v>
      </c>
      <c r="LM75" s="455">
        <v>-26.9</v>
      </c>
      <c r="LN75" s="455">
        <v>353</v>
      </c>
      <c r="LO75" s="455">
        <v>-22.9</v>
      </c>
      <c r="LP75" s="455">
        <v>-16.7</v>
      </c>
      <c r="LQ75" s="455">
        <v>507</v>
      </c>
      <c r="LR75" s="455">
        <v>-24.1</v>
      </c>
      <c r="LS75" s="455">
        <v>-21.8</v>
      </c>
      <c r="LT75" s="455">
        <v>353</v>
      </c>
      <c r="LU75" s="500">
        <v>44.24</v>
      </c>
      <c r="LV75" s="693">
        <v>-24.69</v>
      </c>
      <c r="LW75" s="500">
        <v>0</v>
      </c>
      <c r="LX75" s="500">
        <v>0</v>
      </c>
      <c r="LY75" s="500">
        <v>0</v>
      </c>
      <c r="LZ75" s="500">
        <v>0</v>
      </c>
      <c r="MA75" s="690"/>
      <c r="MB75" s="455"/>
      <c r="MD75" s="253">
        <v>20</v>
      </c>
      <c r="ME75" s="274"/>
      <c r="MF75" s="581">
        <v>75</v>
      </c>
      <c r="MG75" s="135">
        <v>42207</v>
      </c>
      <c r="MJ75" s="586"/>
      <c r="MR75" s="135"/>
      <c r="MS75" s="585"/>
      <c r="MT75" s="585"/>
      <c r="MU75" s="133">
        <v>0</v>
      </c>
      <c r="MV75" s="585"/>
      <c r="MW75" s="585"/>
      <c r="MX75" s="585"/>
      <c r="MY75" s="585"/>
      <c r="MZ75" s="585"/>
      <c r="NA75" s="238">
        <v>1075</v>
      </c>
      <c r="NB75" s="133">
        <v>20</v>
      </c>
      <c r="NC75" s="238">
        <v>4</v>
      </c>
      <c r="NE75" s="876" t="s">
        <v>64</v>
      </c>
      <c r="NF75" s="877" t="s">
        <v>64</v>
      </c>
      <c r="NG75" s="877" t="s">
        <v>64</v>
      </c>
      <c r="NH75" s="877" t="s">
        <v>64</v>
      </c>
      <c r="NI75" s="877" t="s">
        <v>64</v>
      </c>
      <c r="NJ75" s="877" t="s">
        <v>64</v>
      </c>
      <c r="NK75" s="877" t="s">
        <v>64</v>
      </c>
      <c r="NL75" s="877" t="s">
        <v>64</v>
      </c>
      <c r="NM75" s="877" t="s">
        <v>64</v>
      </c>
      <c r="NN75" s="877" t="s">
        <v>64</v>
      </c>
      <c r="NO75" s="877" t="s">
        <v>64</v>
      </c>
      <c r="NP75" s="877" t="s">
        <v>64</v>
      </c>
      <c r="NQ75" s="877" t="s">
        <v>64</v>
      </c>
      <c r="NR75" s="877" t="s">
        <v>64</v>
      </c>
      <c r="NS75" s="877" t="s">
        <v>64</v>
      </c>
      <c r="NT75" s="877" t="s">
        <v>64</v>
      </c>
      <c r="NU75" s="877" t="s">
        <v>64</v>
      </c>
      <c r="NV75" s="877" t="s">
        <v>64</v>
      </c>
      <c r="NW75" s="877" t="s">
        <v>64</v>
      </c>
      <c r="NX75" s="877" t="s">
        <v>64</v>
      </c>
      <c r="NY75" s="877" t="s">
        <v>64</v>
      </c>
      <c r="NZ75" s="877" t="s">
        <v>64</v>
      </c>
      <c r="OA75" s="877" t="s">
        <v>64</v>
      </c>
      <c r="OB75" s="877" t="s">
        <v>64</v>
      </c>
      <c r="OC75" s="877" t="s">
        <v>64</v>
      </c>
      <c r="OD75" s="877" t="s">
        <v>64</v>
      </c>
      <c r="OE75" s="877" t="s">
        <v>64</v>
      </c>
      <c r="OF75" s="877" t="s">
        <v>64</v>
      </c>
      <c r="OG75" s="877" t="s">
        <v>64</v>
      </c>
      <c r="OH75" s="877" t="s">
        <v>64</v>
      </c>
      <c r="OI75" s="877" t="s">
        <v>64</v>
      </c>
      <c r="OJ75" s="877" t="s">
        <v>64</v>
      </c>
      <c r="OK75" s="877" t="s">
        <v>64</v>
      </c>
      <c r="OL75" s="877" t="s">
        <v>64</v>
      </c>
      <c r="OM75" s="877" t="s">
        <v>64</v>
      </c>
    </row>
    <row r="76" spans="1:403" s="774" customFormat="1" x14ac:dyDescent="0.25">
      <c r="A76" s="455">
        <v>75</v>
      </c>
      <c r="B76" s="774">
        <v>0</v>
      </c>
      <c r="C76" s="774">
        <v>0</v>
      </c>
      <c r="D76" s="775">
        <v>2</v>
      </c>
      <c r="E76" s="274">
        <v>76</v>
      </c>
      <c r="F76" s="895">
        <v>76</v>
      </c>
      <c r="G76" s="61">
        <v>76</v>
      </c>
      <c r="H76" s="898"/>
      <c r="I76" s="777" t="s">
        <v>620</v>
      </c>
      <c r="J76" s="777" t="s">
        <v>787</v>
      </c>
      <c r="K76" s="824">
        <v>11872</v>
      </c>
      <c r="L76" s="779">
        <v>82</v>
      </c>
      <c r="M76" s="780">
        <v>78</v>
      </c>
      <c r="N76" s="780">
        <v>163</v>
      </c>
      <c r="O76" s="780">
        <v>29.357521924046825</v>
      </c>
      <c r="P76" s="781">
        <v>1.8379874557153144</v>
      </c>
      <c r="Q76" s="782">
        <v>0</v>
      </c>
      <c r="R76" s="777">
        <v>117</v>
      </c>
      <c r="S76" s="777">
        <v>38</v>
      </c>
      <c r="T76" s="777">
        <v>0</v>
      </c>
      <c r="U76" s="783">
        <v>3</v>
      </c>
      <c r="V76" s="799">
        <v>1</v>
      </c>
      <c r="W76" s="799">
        <v>2</v>
      </c>
      <c r="X76" s="777">
        <v>1</v>
      </c>
      <c r="Y76" s="825">
        <v>1</v>
      </c>
      <c r="Z76" s="777">
        <v>1</v>
      </c>
      <c r="AA76" s="777">
        <v>0</v>
      </c>
      <c r="AB76" s="785">
        <v>1</v>
      </c>
      <c r="AC76" s="786">
        <v>0</v>
      </c>
      <c r="AD76" s="777"/>
      <c r="AE76" s="777"/>
      <c r="AF76" s="777"/>
      <c r="AG76" s="777">
        <v>102</v>
      </c>
      <c r="AH76" s="775">
        <v>3.79</v>
      </c>
      <c r="AI76" s="782">
        <v>15</v>
      </c>
      <c r="AJ76" s="782">
        <v>0</v>
      </c>
      <c r="AK76" s="775">
        <v>11.4</v>
      </c>
      <c r="AL76" s="782">
        <v>34</v>
      </c>
      <c r="AM76" s="782"/>
      <c r="AN76" s="780">
        <v>24339</v>
      </c>
      <c r="AO76" s="787">
        <v>10.099835281063175</v>
      </c>
      <c r="AP76" s="782">
        <v>124</v>
      </c>
      <c r="AQ76" s="782">
        <v>70</v>
      </c>
      <c r="AR76" s="782">
        <v>40</v>
      </c>
      <c r="AS76" s="782">
        <v>70</v>
      </c>
      <c r="AT76" s="788">
        <v>2.81</v>
      </c>
      <c r="AU76" s="782">
        <v>189</v>
      </c>
      <c r="AV76" s="789">
        <v>42028</v>
      </c>
      <c r="AW76" s="778"/>
      <c r="AX76" s="775">
        <v>3.79</v>
      </c>
      <c r="AY76" s="775"/>
      <c r="AZ76" s="775"/>
      <c r="BA76" s="775"/>
      <c r="BB76" s="790"/>
      <c r="BD76" s="781">
        <v>6889</v>
      </c>
      <c r="BF76" s="791"/>
      <c r="BG76" s="777"/>
      <c r="BH76" s="792"/>
      <c r="BI76" s="793"/>
      <c r="BJ76" s="793"/>
      <c r="BK76" s="793"/>
      <c r="BP76" s="823"/>
      <c r="BU76" s="778">
        <v>42026</v>
      </c>
      <c r="BV76" s="777" t="s">
        <v>442</v>
      </c>
      <c r="BW76" s="777">
        <v>0</v>
      </c>
      <c r="BX76" s="777">
        <v>1</v>
      </c>
      <c r="BY76" s="777" t="s">
        <v>788</v>
      </c>
      <c r="BZ76" s="777">
        <v>0</v>
      </c>
      <c r="CA76" s="777"/>
      <c r="CB76" s="777" t="s">
        <v>381</v>
      </c>
      <c r="CC76" s="777"/>
      <c r="CD76" s="782">
        <v>0</v>
      </c>
      <c r="CE76" s="794">
        <v>1</v>
      </c>
      <c r="CF76" s="794">
        <v>1</v>
      </c>
      <c r="CG76" s="794">
        <v>0</v>
      </c>
      <c r="CH76" s="794">
        <v>0</v>
      </c>
      <c r="CI76" s="794">
        <v>0</v>
      </c>
      <c r="CJ76" s="794">
        <v>0</v>
      </c>
      <c r="CK76" s="777">
        <v>1</v>
      </c>
      <c r="CL76" s="777">
        <v>0</v>
      </c>
      <c r="CM76" s="777">
        <v>0</v>
      </c>
      <c r="CN76" s="777">
        <v>1</v>
      </c>
      <c r="CO76" s="777">
        <v>1</v>
      </c>
      <c r="CP76" s="777">
        <v>0</v>
      </c>
      <c r="CQ76" s="774">
        <v>1</v>
      </c>
      <c r="CR76" s="774">
        <v>0</v>
      </c>
      <c r="CS76" s="774">
        <v>0</v>
      </c>
      <c r="CT76" s="774">
        <v>1</v>
      </c>
      <c r="CU76" s="774">
        <v>0</v>
      </c>
      <c r="CV76" s="774">
        <v>0</v>
      </c>
      <c r="DF76" s="777">
        <v>1</v>
      </c>
      <c r="DG76" s="784"/>
      <c r="DH76" s="777"/>
      <c r="DI76" s="777"/>
      <c r="DJ76" s="777"/>
      <c r="DK76" s="784"/>
      <c r="DL76" s="784"/>
      <c r="DM76" s="784"/>
      <c r="DN76" s="777"/>
      <c r="DO76" s="826">
        <v>0</v>
      </c>
      <c r="DP76" s="782">
        <v>1</v>
      </c>
      <c r="DQ76" s="782">
        <v>1</v>
      </c>
      <c r="DR76" s="782">
        <v>1</v>
      </c>
      <c r="DS76" s="782">
        <v>2</v>
      </c>
      <c r="DT76" s="782">
        <v>1</v>
      </c>
      <c r="DU76" s="782">
        <v>2</v>
      </c>
      <c r="DV76" s="782">
        <v>0</v>
      </c>
      <c r="DW76" s="782">
        <v>0</v>
      </c>
      <c r="DX76" s="782">
        <v>0</v>
      </c>
      <c r="DY76" s="782">
        <v>1</v>
      </c>
      <c r="DZ76" s="775">
        <v>0</v>
      </c>
      <c r="EC76" s="786">
        <v>1</v>
      </c>
      <c r="ED76" s="786">
        <v>3</v>
      </c>
      <c r="EE76" s="786">
        <v>20</v>
      </c>
      <c r="EF76" s="786"/>
      <c r="EH76" s="778">
        <v>42039</v>
      </c>
      <c r="EI76" s="777">
        <v>1.32</v>
      </c>
      <c r="EJ76" s="803">
        <v>67</v>
      </c>
      <c r="EK76" s="803">
        <v>60</v>
      </c>
      <c r="EL76" s="803">
        <v>80</v>
      </c>
      <c r="EM76" s="803">
        <v>83</v>
      </c>
      <c r="EN76" s="803">
        <v>32</v>
      </c>
      <c r="EO76" s="777" t="s">
        <v>789</v>
      </c>
      <c r="EP76" s="773">
        <v>76</v>
      </c>
      <c r="EQ76" s="777"/>
      <c r="ER76" s="784" t="s">
        <v>383</v>
      </c>
      <c r="ES76" s="777"/>
      <c r="ET76" s="777"/>
      <c r="EU76" s="777">
        <v>54</v>
      </c>
      <c r="EV76" s="777">
        <v>0</v>
      </c>
      <c r="EW76" s="777"/>
      <c r="EX76" s="777">
        <v>11</v>
      </c>
      <c r="EY76" s="777">
        <v>0.7</v>
      </c>
      <c r="EZ76" s="777">
        <v>53</v>
      </c>
      <c r="FA76" s="777">
        <v>32</v>
      </c>
      <c r="FB76" s="777">
        <v>17</v>
      </c>
      <c r="FC76" s="777">
        <v>20</v>
      </c>
      <c r="FD76" s="777">
        <v>59</v>
      </c>
      <c r="FE76" s="777">
        <v>24</v>
      </c>
      <c r="FF76" s="777">
        <v>35</v>
      </c>
      <c r="FG76" s="777"/>
      <c r="FH76" s="777"/>
      <c r="FI76" s="791"/>
      <c r="FJ76" s="791"/>
      <c r="FK76" s="791">
        <v>67.95</v>
      </c>
      <c r="FL76" s="791">
        <v>36.96978441757372</v>
      </c>
      <c r="FM76" s="783">
        <v>173.35</v>
      </c>
      <c r="FN76" s="783">
        <v>70.900000000000006</v>
      </c>
      <c r="FO76" s="783">
        <v>94.315115949763126</v>
      </c>
      <c r="FP76" s="783">
        <v>38.574800812449993</v>
      </c>
      <c r="FQ76" s="783">
        <v>59.100086530141326</v>
      </c>
      <c r="FR76" s="783"/>
      <c r="FS76" s="783">
        <v>0</v>
      </c>
      <c r="FT76" s="783">
        <v>83.3</v>
      </c>
      <c r="FU76" s="783">
        <v>69.7</v>
      </c>
      <c r="FV76" s="783">
        <v>80</v>
      </c>
      <c r="FW76" s="791">
        <v>2.8</v>
      </c>
      <c r="FX76" s="791">
        <v>4.3</v>
      </c>
      <c r="FY76" s="791">
        <v>29.75</v>
      </c>
      <c r="FZ76" s="791">
        <v>1.1951219512195121</v>
      </c>
      <c r="GA76" s="777" t="s">
        <v>381</v>
      </c>
      <c r="GB76" s="792">
        <v>15.45</v>
      </c>
      <c r="GC76" s="792">
        <v>8.5</v>
      </c>
      <c r="GD76" s="792" t="s">
        <v>790</v>
      </c>
      <c r="GE76" s="792">
        <v>145.19999999999999</v>
      </c>
      <c r="GF76" s="792" t="s">
        <v>791</v>
      </c>
      <c r="GG76" s="792" t="s">
        <v>792</v>
      </c>
      <c r="GH76" s="777">
        <v>2</v>
      </c>
      <c r="GI76" s="777">
        <v>2</v>
      </c>
      <c r="GJ76" s="777">
        <v>2</v>
      </c>
      <c r="GK76" s="777" t="s">
        <v>381</v>
      </c>
      <c r="GL76" s="797">
        <v>47</v>
      </c>
      <c r="GM76" s="777">
        <v>1</v>
      </c>
      <c r="GN76" s="777">
        <v>0</v>
      </c>
      <c r="GO76" s="777">
        <v>0</v>
      </c>
      <c r="GP76" s="777">
        <v>1</v>
      </c>
      <c r="GQ76" s="777">
        <v>89.2</v>
      </c>
      <c r="GR76" s="791">
        <v>48.53134319422481</v>
      </c>
      <c r="GS76" s="792">
        <v>0.24074074074074067</v>
      </c>
      <c r="GT76" s="777">
        <v>1</v>
      </c>
      <c r="GU76" s="792"/>
      <c r="GV76" s="783"/>
      <c r="GW76" s="791"/>
      <c r="GX76" s="777"/>
      <c r="GY76" s="791">
        <v>9</v>
      </c>
      <c r="GZ76" s="777">
        <v>1</v>
      </c>
      <c r="HA76" s="798">
        <v>67</v>
      </c>
      <c r="HB76" s="777">
        <v>25</v>
      </c>
      <c r="HC76" s="777">
        <v>0.63</v>
      </c>
      <c r="HD76" s="799">
        <v>0</v>
      </c>
      <c r="HE76" s="799"/>
      <c r="HF76" s="799"/>
      <c r="HG76" s="800"/>
      <c r="HH76" s="800"/>
      <c r="HI76" s="800"/>
      <c r="HJ76" s="800"/>
      <c r="HK76" s="800"/>
      <c r="HL76" s="800"/>
      <c r="HM76" s="800"/>
      <c r="HN76" s="799"/>
      <c r="HO76" s="800"/>
      <c r="HP76" s="800"/>
      <c r="HQ76" s="800"/>
      <c r="HR76" s="800"/>
      <c r="HS76" s="800"/>
      <c r="HT76" s="800"/>
      <c r="HU76" s="800"/>
      <c r="HV76" s="800"/>
      <c r="HW76" s="800"/>
      <c r="HX76" s="799"/>
      <c r="HY76" s="791"/>
      <c r="HZ76" s="792"/>
      <c r="IA76" s="791"/>
      <c r="IB76" s="791"/>
      <c r="IC76" s="791"/>
      <c r="ID76" s="791"/>
      <c r="IE76" s="791"/>
      <c r="IF76" s="791"/>
      <c r="IG76" s="791"/>
      <c r="IH76" s="777"/>
      <c r="II76" s="796"/>
      <c r="IJ76" s="777"/>
      <c r="IK76" s="777"/>
      <c r="IL76" s="777"/>
      <c r="IM76" s="777"/>
      <c r="IN76" s="777"/>
      <c r="IO76" s="777"/>
      <c r="IP76" s="777"/>
      <c r="IQ76" s="791"/>
      <c r="IR76" s="777"/>
      <c r="IS76" s="777"/>
      <c r="IT76" s="777"/>
      <c r="IU76" s="777"/>
      <c r="IV76" s="777"/>
      <c r="IW76" s="777"/>
      <c r="IX76" s="777"/>
      <c r="IY76" s="777"/>
      <c r="IZ76" s="791"/>
      <c r="JA76" s="777"/>
      <c r="JB76" s="801"/>
      <c r="JC76" s="802"/>
      <c r="JD76" s="784"/>
      <c r="JE76" s="827"/>
      <c r="JF76" s="827"/>
      <c r="JG76" s="827"/>
      <c r="JH76" s="784"/>
      <c r="JI76" s="784"/>
      <c r="JJ76" s="784"/>
      <c r="JK76" s="784"/>
      <c r="JL76" s="777"/>
      <c r="JM76" s="776"/>
      <c r="JN76" s="773">
        <v>76</v>
      </c>
      <c r="JO76" s="778">
        <v>42026</v>
      </c>
      <c r="JP76" s="778">
        <v>42048</v>
      </c>
      <c r="JQ76" s="795">
        <v>1</v>
      </c>
      <c r="JR76" s="778">
        <v>42048</v>
      </c>
      <c r="JS76" s="803">
        <v>1</v>
      </c>
      <c r="JT76" s="773">
        <v>0</v>
      </c>
      <c r="JU76" s="778">
        <v>42048</v>
      </c>
      <c r="JV76" s="804">
        <v>1</v>
      </c>
      <c r="JW76" s="773">
        <v>1</v>
      </c>
      <c r="JX76" s="805">
        <v>42048</v>
      </c>
      <c r="JY76" s="804">
        <v>1</v>
      </c>
      <c r="JZ76" s="804">
        <v>0.72</v>
      </c>
      <c r="KA76" s="804">
        <v>22</v>
      </c>
      <c r="KB76" s="804"/>
      <c r="KC76" s="804"/>
      <c r="KD76" s="804"/>
      <c r="KE76" s="777">
        <v>0</v>
      </c>
      <c r="KF76" s="797">
        <v>1</v>
      </c>
      <c r="KG76" s="797" t="s">
        <v>384</v>
      </c>
      <c r="KH76" s="777">
        <v>166.05</v>
      </c>
      <c r="KI76" s="777">
        <v>78.06</v>
      </c>
      <c r="KJ76" s="777">
        <v>53.55</v>
      </c>
      <c r="KK76" s="784">
        <v>-14.94</v>
      </c>
      <c r="KL76" s="777">
        <v>-13.03</v>
      </c>
      <c r="KM76" s="777">
        <v>68.25</v>
      </c>
      <c r="KN76" s="777">
        <v>28.4</v>
      </c>
      <c r="KO76" s="777">
        <v>6.3</v>
      </c>
      <c r="KP76" s="777"/>
      <c r="KQ76" s="777">
        <v>1</v>
      </c>
      <c r="KR76" s="784"/>
      <c r="KS76" s="806">
        <v>0.24074074074074067</v>
      </c>
      <c r="KT76" s="776">
        <v>15</v>
      </c>
      <c r="KU76" s="774">
        <v>23.6</v>
      </c>
      <c r="KV76" s="776">
        <v>-11.92</v>
      </c>
      <c r="KW76" s="774">
        <v>-13.5</v>
      </c>
      <c r="KX76" s="774">
        <v>-12.7</v>
      </c>
      <c r="KY76" s="774">
        <v>582</v>
      </c>
      <c r="KZ76" s="774">
        <v>-10.7</v>
      </c>
      <c r="LA76" s="774">
        <v>-8.9</v>
      </c>
      <c r="LB76" s="774">
        <v>542</v>
      </c>
      <c r="LC76" s="774">
        <v>-12.1</v>
      </c>
      <c r="LD76" s="774">
        <v>-10.8</v>
      </c>
      <c r="LE76" s="774">
        <v>542</v>
      </c>
      <c r="LF76" s="784"/>
      <c r="LG76" s="777">
        <v>0</v>
      </c>
      <c r="LH76" s="777"/>
      <c r="LI76" s="774">
        <v>15</v>
      </c>
      <c r="LJ76" s="774">
        <v>19.16</v>
      </c>
      <c r="LK76" s="774">
        <v>-11</v>
      </c>
      <c r="LL76" s="774">
        <v>-9.4</v>
      </c>
      <c r="LM76" s="774">
        <v>-9.4</v>
      </c>
      <c r="LN76" s="774">
        <v>401</v>
      </c>
      <c r="LO76" s="774">
        <v>-9.6999999999999993</v>
      </c>
      <c r="LP76" s="774">
        <v>-9.6999999999999993</v>
      </c>
      <c r="LQ76" s="774">
        <v>401</v>
      </c>
      <c r="LR76" s="774">
        <v>-9.5</v>
      </c>
      <c r="LS76" s="774">
        <v>-9.5</v>
      </c>
      <c r="LT76" s="774">
        <v>401</v>
      </c>
      <c r="LU76" s="804">
        <v>20.43</v>
      </c>
      <c r="LV76" s="808">
        <v>-11.25</v>
      </c>
      <c r="LW76" s="804"/>
      <c r="LX76" s="804"/>
      <c r="LY76" s="804">
        <v>0</v>
      </c>
      <c r="LZ76" s="804">
        <v>0</v>
      </c>
      <c r="MA76" s="809"/>
      <c r="MD76" s="773"/>
      <c r="ME76" s="773"/>
      <c r="MF76" s="777">
        <v>76</v>
      </c>
      <c r="MG76" s="778"/>
      <c r="MJ76" s="810"/>
      <c r="MR76" s="778">
        <v>42026</v>
      </c>
      <c r="MS76" s="792">
        <v>6.1</v>
      </c>
      <c r="MT76" s="810"/>
      <c r="MU76" s="777">
        <v>1</v>
      </c>
      <c r="MV76" s="777">
        <v>0</v>
      </c>
      <c r="MW76" s="777">
        <v>1</v>
      </c>
      <c r="MX76" s="777">
        <v>0</v>
      </c>
      <c r="MY76" s="777">
        <v>0</v>
      </c>
      <c r="MZ76" s="792">
        <v>1</v>
      </c>
      <c r="NA76" s="792">
        <v>24339</v>
      </c>
      <c r="NB76" s="810"/>
      <c r="NC76" s="792">
        <v>4</v>
      </c>
      <c r="NE76" s="876" t="s">
        <v>64</v>
      </c>
      <c r="NF76" s="877" t="s">
        <v>64</v>
      </c>
      <c r="NG76" s="877" t="s">
        <v>64</v>
      </c>
      <c r="NH76" s="877" t="s">
        <v>64</v>
      </c>
      <c r="NI76" s="877" t="s">
        <v>64</v>
      </c>
      <c r="NJ76" s="877" t="s">
        <v>64</v>
      </c>
      <c r="NK76" s="877" t="s">
        <v>64</v>
      </c>
      <c r="NL76" s="877" t="s">
        <v>64</v>
      </c>
      <c r="NM76" s="877" t="s">
        <v>64</v>
      </c>
      <c r="NN76" s="877" t="s">
        <v>64</v>
      </c>
      <c r="NO76" s="877" t="s">
        <v>64</v>
      </c>
      <c r="NP76" s="877" t="s">
        <v>64</v>
      </c>
      <c r="NQ76" s="877" t="s">
        <v>64</v>
      </c>
      <c r="NR76" s="877" t="s">
        <v>64</v>
      </c>
      <c r="NS76" s="877" t="s">
        <v>64</v>
      </c>
      <c r="NT76" s="877" t="s">
        <v>64</v>
      </c>
      <c r="NU76" s="877" t="s">
        <v>64</v>
      </c>
      <c r="NV76" s="877" t="s">
        <v>64</v>
      </c>
      <c r="NW76" s="877" t="s">
        <v>64</v>
      </c>
      <c r="NX76" s="877" t="s">
        <v>64</v>
      </c>
      <c r="NY76" s="877" t="s">
        <v>64</v>
      </c>
      <c r="NZ76" s="877" t="s">
        <v>64</v>
      </c>
      <c r="OA76" s="877" t="s">
        <v>64</v>
      </c>
      <c r="OB76" s="877" t="s">
        <v>64</v>
      </c>
      <c r="OC76" s="877" t="s">
        <v>64</v>
      </c>
      <c r="OD76" s="877" t="s">
        <v>64</v>
      </c>
      <c r="OE76" s="877" t="s">
        <v>64</v>
      </c>
      <c r="OF76" s="877" t="s">
        <v>64</v>
      </c>
      <c r="OG76" s="877" t="s">
        <v>64</v>
      </c>
      <c r="OH76" s="877" t="s">
        <v>64</v>
      </c>
      <c r="OI76" s="877" t="s">
        <v>64</v>
      </c>
      <c r="OJ76" s="877" t="s">
        <v>64</v>
      </c>
      <c r="OK76" s="877" t="s">
        <v>64</v>
      </c>
      <c r="OL76" s="877" t="s">
        <v>64</v>
      </c>
      <c r="OM76" s="877" t="s">
        <v>64</v>
      </c>
    </row>
    <row r="77" spans="1:403" s="221" customFormat="1" x14ac:dyDescent="0.25">
      <c r="A77" s="902">
        <v>76</v>
      </c>
      <c r="B77" s="221">
        <v>0</v>
      </c>
      <c r="C77" s="221">
        <v>1</v>
      </c>
      <c r="D77" s="206">
        <v>2</v>
      </c>
      <c r="E77" s="267">
        <v>77</v>
      </c>
      <c r="F77" s="896">
        <v>77</v>
      </c>
      <c r="G77" s="61">
        <v>77</v>
      </c>
      <c r="H77" s="898"/>
      <c r="I77" s="232" t="s">
        <v>793</v>
      </c>
      <c r="J77" s="639" t="s">
        <v>794</v>
      </c>
      <c r="K77" s="258">
        <v>14178</v>
      </c>
      <c r="L77" s="256">
        <v>76</v>
      </c>
      <c r="M77" s="342">
        <v>77</v>
      </c>
      <c r="N77" s="342">
        <v>175</v>
      </c>
      <c r="O77" s="342">
        <v>25.142857142857142</v>
      </c>
      <c r="P77" s="210">
        <v>1.9245423272611728</v>
      </c>
      <c r="Q77" s="208">
        <v>0</v>
      </c>
      <c r="R77" s="61">
        <v>140</v>
      </c>
      <c r="S77" s="61">
        <v>70</v>
      </c>
      <c r="T77" s="61">
        <v>1</v>
      </c>
      <c r="U77" s="62">
        <v>3</v>
      </c>
      <c r="V77" s="331">
        <v>1</v>
      </c>
      <c r="W77" s="331">
        <v>2</v>
      </c>
      <c r="X77" s="114">
        <v>1</v>
      </c>
      <c r="Y77" s="335">
        <v>1</v>
      </c>
      <c r="Z77" s="114">
        <v>1</v>
      </c>
      <c r="AA77" s="114">
        <v>0</v>
      </c>
      <c r="AB77" s="329">
        <v>0</v>
      </c>
      <c r="AC77" s="328">
        <v>0</v>
      </c>
      <c r="AD77" s="61"/>
      <c r="AE77" s="61"/>
      <c r="AF77" s="61"/>
      <c r="AG77" s="592">
        <v>73</v>
      </c>
      <c r="AH77" s="602">
        <v>1.59</v>
      </c>
      <c r="AI77" s="603">
        <v>42</v>
      </c>
      <c r="AJ77" s="603">
        <v>0</v>
      </c>
      <c r="AK77" s="602">
        <v>9.6</v>
      </c>
      <c r="AL77" s="603">
        <v>29</v>
      </c>
      <c r="AM77" s="603"/>
      <c r="AN77" s="605">
        <v>4359</v>
      </c>
      <c r="AO77" s="214">
        <v>8.3799979522383925</v>
      </c>
      <c r="AP77" s="212">
        <v>99</v>
      </c>
      <c r="AQ77" s="212">
        <v>44</v>
      </c>
      <c r="AR77" s="212">
        <v>43</v>
      </c>
      <c r="AS77" s="212">
        <v>58</v>
      </c>
      <c r="AT77" s="215">
        <v>1.01</v>
      </c>
      <c r="AU77" s="212">
        <v>162</v>
      </c>
      <c r="AV77" s="556">
        <v>42185</v>
      </c>
      <c r="AW77" s="557">
        <v>42183</v>
      </c>
      <c r="AX77" s="211">
        <v>1.59</v>
      </c>
      <c r="AY77" s="211">
        <v>43</v>
      </c>
      <c r="AZ77" s="211"/>
      <c r="BA77" s="602">
        <v>144</v>
      </c>
      <c r="BB77" s="558">
        <v>42185</v>
      </c>
      <c r="BC77" s="65">
        <v>65.260000000000005</v>
      </c>
      <c r="BD77" s="217"/>
      <c r="BE77" s="66">
        <v>65.260000000000005</v>
      </c>
      <c r="BF77" s="218">
        <v>488.64175803327902</v>
      </c>
      <c r="BG77" s="66">
        <v>132.6</v>
      </c>
      <c r="BH77" s="68">
        <v>1.8146470694518562</v>
      </c>
      <c r="BI77" s="219">
        <v>1.8146470694518562</v>
      </c>
      <c r="BJ77" s="219">
        <v>2.6889905778820138</v>
      </c>
      <c r="BK77" s="219">
        <v>2.1225435240687545</v>
      </c>
      <c r="BL77" s="66">
        <v>2.2400000000000002</v>
      </c>
      <c r="BM77" s="66">
        <v>1.64</v>
      </c>
      <c r="BN77" s="66">
        <v>51</v>
      </c>
      <c r="BO77" s="66">
        <v>1.1599999999999999</v>
      </c>
      <c r="BP77" s="571">
        <v>5592</v>
      </c>
      <c r="BQ77" s="66">
        <v>36</v>
      </c>
      <c r="BR77" s="66">
        <v>258</v>
      </c>
      <c r="BS77" s="66">
        <v>56</v>
      </c>
      <c r="BT77" s="66">
        <v>62</v>
      </c>
      <c r="BU77" s="69">
        <v>42183</v>
      </c>
      <c r="BV77" s="61" t="s">
        <v>795</v>
      </c>
      <c r="BW77" s="61">
        <v>0</v>
      </c>
      <c r="BX77" s="61"/>
      <c r="BY77" s="61"/>
      <c r="BZ77" s="61">
        <v>1</v>
      </c>
      <c r="CA77" s="61"/>
      <c r="CB77" s="61">
        <v>1</v>
      </c>
      <c r="CC77" s="61" t="s">
        <v>796</v>
      </c>
      <c r="CD77" s="208">
        <v>1</v>
      </c>
      <c r="CE77" s="220">
        <v>0</v>
      </c>
      <c r="CF77" s="220">
        <v>0</v>
      </c>
      <c r="CG77" s="220">
        <v>1</v>
      </c>
      <c r="CH77" s="220">
        <v>0</v>
      </c>
      <c r="CI77" s="220">
        <v>0</v>
      </c>
      <c r="CJ77" s="220">
        <v>0</v>
      </c>
      <c r="CK77" s="114">
        <v>1</v>
      </c>
      <c r="CL77" s="114">
        <v>0</v>
      </c>
      <c r="CM77" s="114">
        <v>0</v>
      </c>
      <c r="CN77" s="114">
        <v>1</v>
      </c>
      <c r="CO77" s="114">
        <v>1</v>
      </c>
      <c r="CP77" s="114">
        <v>1</v>
      </c>
      <c r="CQ77" s="326">
        <v>0</v>
      </c>
      <c r="CR77" s="326">
        <v>1</v>
      </c>
      <c r="CS77" s="326">
        <v>1</v>
      </c>
      <c r="CT77" s="326">
        <v>0</v>
      </c>
      <c r="CU77" s="326">
        <v>1</v>
      </c>
      <c r="CV77" s="326"/>
      <c r="CW77" s="299"/>
      <c r="CX77" s="299"/>
      <c r="CY77" s="299"/>
      <c r="CZ77" s="299"/>
      <c r="DF77" s="117">
        <v>1</v>
      </c>
      <c r="DG77" s="90">
        <v>1</v>
      </c>
      <c r="DH77" s="69">
        <v>42185</v>
      </c>
      <c r="DI77" s="61">
        <v>1</v>
      </c>
      <c r="DJ77" s="61" t="s">
        <v>797</v>
      </c>
      <c r="DK77" s="90">
        <v>1</v>
      </c>
      <c r="DL77" s="90">
        <v>0</v>
      </c>
      <c r="DM77" s="90"/>
      <c r="DN77" s="61"/>
      <c r="DO77" s="254">
        <v>1</v>
      </c>
      <c r="DP77" s="208">
        <v>0</v>
      </c>
      <c r="DQ77" s="208">
        <v>0</v>
      </c>
      <c r="DR77" s="208">
        <v>0</v>
      </c>
      <c r="DS77" s="208">
        <v>1</v>
      </c>
      <c r="DT77" s="212">
        <v>1</v>
      </c>
      <c r="DU77" s="208">
        <v>1</v>
      </c>
      <c r="DV77" s="208">
        <v>0</v>
      </c>
      <c r="DW77" s="208">
        <v>0</v>
      </c>
      <c r="DX77" s="208">
        <v>1</v>
      </c>
      <c r="DY77" s="208">
        <v>0</v>
      </c>
      <c r="DZ77" s="206">
        <v>1</v>
      </c>
      <c r="EC77" s="223">
        <v>1</v>
      </c>
      <c r="ED77" s="223">
        <v>2</v>
      </c>
      <c r="EE77" s="223">
        <v>42</v>
      </c>
      <c r="EF77" s="223"/>
      <c r="EH77" s="258">
        <v>42186</v>
      </c>
      <c r="EI77" s="133">
        <v>1.1299999999999999</v>
      </c>
      <c r="EJ77" s="225">
        <v>39</v>
      </c>
      <c r="EK77" s="225">
        <v>71</v>
      </c>
      <c r="EL77" s="238">
        <v>40</v>
      </c>
      <c r="EM77" s="225">
        <v>55</v>
      </c>
      <c r="EN77" s="225"/>
      <c r="EO77" s="133" t="s">
        <v>798</v>
      </c>
      <c r="EP77" s="259">
        <v>77</v>
      </c>
      <c r="EQ77" s="135">
        <v>42186</v>
      </c>
      <c r="ER77" s="136" t="s">
        <v>383</v>
      </c>
      <c r="ES77" s="61">
        <v>140</v>
      </c>
      <c r="ET77" s="61">
        <v>70</v>
      </c>
      <c r="EU77" s="61">
        <v>71</v>
      </c>
      <c r="EV77" s="61">
        <v>1</v>
      </c>
      <c r="EW77" s="61"/>
      <c r="EX77" s="61">
        <v>13</v>
      </c>
      <c r="EY77" s="61">
        <v>9</v>
      </c>
      <c r="EZ77" s="61">
        <v>56</v>
      </c>
      <c r="FA77" s="61">
        <v>43</v>
      </c>
      <c r="FB77" s="61">
        <v>12</v>
      </c>
      <c r="FC77" s="61">
        <v>17</v>
      </c>
      <c r="FD77" s="61">
        <v>46</v>
      </c>
      <c r="FE77" s="61">
        <v>22.5</v>
      </c>
      <c r="FF77" s="133">
        <v>31</v>
      </c>
      <c r="FG77" s="133">
        <v>100</v>
      </c>
      <c r="FH77" s="133">
        <v>290</v>
      </c>
      <c r="FI77" s="91">
        <v>96.666666666666671</v>
      </c>
      <c r="FJ77" s="91">
        <v>276.66666666666669</v>
      </c>
      <c r="FK77" s="227">
        <v>121.95</v>
      </c>
      <c r="FL77" s="227">
        <v>63.365714680615909</v>
      </c>
      <c r="FM77" s="228">
        <v>184.6</v>
      </c>
      <c r="FN77" s="228">
        <v>91.35</v>
      </c>
      <c r="FO77" s="228">
        <v>95.918908815430058</v>
      </c>
      <c r="FP77" s="228">
        <v>47.465830554114497</v>
      </c>
      <c r="FQ77" s="228">
        <v>50.514626218851575</v>
      </c>
      <c r="FR77" s="228"/>
      <c r="FS77" s="193">
        <v>0</v>
      </c>
      <c r="FT77" s="230">
        <v>104.66666666666667</v>
      </c>
      <c r="FU77" s="230"/>
      <c r="FV77" s="230">
        <v>123.33333333333333</v>
      </c>
      <c r="FW77" s="229">
        <v>6.7333333333333334</v>
      </c>
      <c r="FX77" s="229">
        <v>6.2666666666666666</v>
      </c>
      <c r="FY77" s="229">
        <v>15.544554455445546</v>
      </c>
      <c r="FZ77" s="229"/>
      <c r="GA77" s="133">
        <v>66.2</v>
      </c>
      <c r="GB77" s="129">
        <v>12.366666666666665</v>
      </c>
      <c r="GC77" s="238" t="s">
        <v>799</v>
      </c>
      <c r="GD77" s="238" t="s">
        <v>800</v>
      </c>
      <c r="GE77" s="238" t="s">
        <v>801</v>
      </c>
      <c r="GF77" s="238" t="s">
        <v>802</v>
      </c>
      <c r="GG77" s="238" t="s">
        <v>803</v>
      </c>
      <c r="GH77" s="133">
        <v>1</v>
      </c>
      <c r="GI77" s="133">
        <v>1</v>
      </c>
      <c r="GJ77" s="133">
        <v>1</v>
      </c>
      <c r="GK77" s="133">
        <v>1</v>
      </c>
      <c r="GL77" s="231">
        <v>37.333333333333336</v>
      </c>
      <c r="GM77" s="133">
        <v>1</v>
      </c>
      <c r="GN77" s="133">
        <v>0</v>
      </c>
      <c r="GO77" s="133">
        <v>0</v>
      </c>
      <c r="GP77" s="133">
        <v>0</v>
      </c>
      <c r="GQ77" s="61">
        <v>131.85</v>
      </c>
      <c r="GR77" s="106">
        <v>68.509794839189894</v>
      </c>
      <c r="GS77" s="111">
        <v>0.30737704918032788</v>
      </c>
      <c r="GT77" s="61">
        <v>1</v>
      </c>
      <c r="GU77" s="111">
        <v>1</v>
      </c>
      <c r="GV77" s="62">
        <v>1</v>
      </c>
      <c r="GW77" s="106">
        <v>6.8</v>
      </c>
      <c r="GX77" s="61">
        <v>1</v>
      </c>
      <c r="GY77" s="106">
        <v>9.6666666666666661</v>
      </c>
      <c r="GZ77" s="61">
        <v>1</v>
      </c>
      <c r="HA77" s="745">
        <v>57.333333333333336</v>
      </c>
      <c r="HB77" s="133">
        <v>28</v>
      </c>
      <c r="HC77" s="133">
        <v>0.54</v>
      </c>
      <c r="HD77" s="144">
        <v>1</v>
      </c>
      <c r="HE77" s="236">
        <v>180</v>
      </c>
      <c r="HF77" s="236">
        <v>189</v>
      </c>
      <c r="HG77" s="270">
        <v>98.205166663685162</v>
      </c>
      <c r="HH77" s="273">
        <v>211.512767</v>
      </c>
      <c r="HI77" s="270">
        <v>109.90289171815984</v>
      </c>
      <c r="HJ77" s="273">
        <v>106.597413</v>
      </c>
      <c r="HK77" s="270">
        <v>55.388448198850163</v>
      </c>
      <c r="HL77" s="273">
        <v>104.91535500000001</v>
      </c>
      <c r="HM77" s="270">
        <v>54.51444403891373</v>
      </c>
      <c r="HN77" s="236">
        <v>49.602373999999998</v>
      </c>
      <c r="HO77" s="270">
        <v>8.603059</v>
      </c>
      <c r="HP77" s="270">
        <v>4.389297</v>
      </c>
      <c r="HQ77" s="273">
        <v>197.333213</v>
      </c>
      <c r="HR77" s="270">
        <v>102.5351379415105</v>
      </c>
      <c r="HS77" s="273">
        <v>67.339799999999997</v>
      </c>
      <c r="HT77" s="270">
        <v>34.990033238620242</v>
      </c>
      <c r="HU77" s="273">
        <v>129.993413</v>
      </c>
      <c r="HV77" s="270">
        <v>67.545104702890256</v>
      </c>
      <c r="HW77" s="273">
        <v>65.875079999999997</v>
      </c>
      <c r="HX77" s="144">
        <v>0</v>
      </c>
      <c r="HY77" s="237">
        <v>0.89356308217555491</v>
      </c>
      <c r="HZ77" s="238">
        <v>44.4</v>
      </c>
      <c r="IA77" s="237">
        <v>8.1</v>
      </c>
      <c r="IB77" s="237">
        <v>39.9</v>
      </c>
      <c r="IC77" s="237">
        <v>7.7</v>
      </c>
      <c r="ID77" s="237">
        <v>36.1</v>
      </c>
      <c r="IE77" s="237">
        <v>7.2</v>
      </c>
      <c r="IF77" s="237">
        <v>183.13410370370366</v>
      </c>
      <c r="IG77" s="237">
        <v>95.157223153581057</v>
      </c>
      <c r="IH77" s="133"/>
      <c r="II77" s="161">
        <v>0.27</v>
      </c>
      <c r="IJ77" s="61">
        <v>1001</v>
      </c>
      <c r="IK77" s="61">
        <v>1029</v>
      </c>
      <c r="IL77" s="61"/>
      <c r="IM77" s="61">
        <v>1057</v>
      </c>
      <c r="IN77" s="61">
        <v>1115</v>
      </c>
      <c r="IO77" s="61">
        <v>950</v>
      </c>
      <c r="IP77" s="61"/>
      <c r="IQ77" s="106">
        <v>1030.4000000000001</v>
      </c>
      <c r="IR77" s="61">
        <v>1767</v>
      </c>
      <c r="IS77" s="61">
        <v>320</v>
      </c>
      <c r="IT77" s="61">
        <v>344</v>
      </c>
      <c r="IU77" s="61">
        <v>296</v>
      </c>
      <c r="IV77" s="61">
        <v>364</v>
      </c>
      <c r="IW77" s="61">
        <v>364</v>
      </c>
      <c r="IX77" s="61">
        <v>304</v>
      </c>
      <c r="IY77" s="61"/>
      <c r="IZ77" s="106">
        <v>332</v>
      </c>
      <c r="JA77" s="61">
        <v>230</v>
      </c>
      <c r="JB77" s="240">
        <v>39.407027333238517</v>
      </c>
      <c r="JC77" s="241">
        <v>1</v>
      </c>
      <c r="JD77" s="90">
        <v>1</v>
      </c>
      <c r="JE77" s="168">
        <v>0</v>
      </c>
      <c r="JF77" s="168">
        <v>0</v>
      </c>
      <c r="JG77" s="168"/>
      <c r="JH77" s="90">
        <v>0</v>
      </c>
      <c r="JI77" s="90">
        <v>0</v>
      </c>
      <c r="JJ77" s="90">
        <v>0</v>
      </c>
      <c r="JK77" s="90"/>
      <c r="JL77" s="61"/>
      <c r="JM77" s="283"/>
      <c r="JN77" s="198">
        <v>77</v>
      </c>
      <c r="JO77" s="244">
        <v>42185</v>
      </c>
      <c r="JP77" s="69">
        <v>43118</v>
      </c>
      <c r="JQ77" s="201">
        <v>0</v>
      </c>
      <c r="JR77" s="69">
        <v>43118</v>
      </c>
      <c r="JS77" s="245">
        <v>30</v>
      </c>
      <c r="JT77" s="243">
        <v>0</v>
      </c>
      <c r="JU77" s="69">
        <v>43118</v>
      </c>
      <c r="JV77" s="245">
        <v>30</v>
      </c>
      <c r="JW77" s="243">
        <v>0</v>
      </c>
      <c r="JX77" s="246">
        <v>43118</v>
      </c>
      <c r="JY77" s="245">
        <v>30</v>
      </c>
      <c r="JZ77" s="245">
        <v>30</v>
      </c>
      <c r="KA77" s="245">
        <v>933</v>
      </c>
      <c r="KB77" s="247"/>
      <c r="KC77" s="245"/>
      <c r="KD77" s="248"/>
      <c r="KE77" s="63">
        <v>1</v>
      </c>
      <c r="KF77" s="249">
        <v>1</v>
      </c>
      <c r="KG77" s="249" t="s">
        <v>421</v>
      </c>
      <c r="KH77" s="272">
        <v>172.89666666666665</v>
      </c>
      <c r="KI77" s="272">
        <v>102.23</v>
      </c>
      <c r="KJ77" s="272">
        <v>40.716666666666661</v>
      </c>
      <c r="KK77" s="272">
        <v>-11.280000000000001</v>
      </c>
      <c r="KL77" s="272">
        <v>-9.7299999999999986</v>
      </c>
      <c r="KM77" s="272">
        <v>38.776666666666664</v>
      </c>
      <c r="KN77" s="272">
        <v>16</v>
      </c>
      <c r="KO77" s="272">
        <v>3.4333333333333336</v>
      </c>
      <c r="KP77" s="250"/>
      <c r="KQ77" s="250">
        <v>1</v>
      </c>
      <c r="KR77" s="92"/>
      <c r="KS77" s="93">
        <v>0.30737704918032788</v>
      </c>
      <c r="KT77" s="264"/>
      <c r="KU77" s="265"/>
      <c r="KV77" s="264"/>
      <c r="KW77" s="265"/>
      <c r="KX77" s="265"/>
      <c r="KY77" s="265"/>
      <c r="KZ77" s="265"/>
      <c r="LA77" s="265"/>
      <c r="LB77" s="265"/>
      <c r="LC77" s="265"/>
      <c r="LD77" s="265"/>
      <c r="LE77" s="265"/>
      <c r="LF77" s="118">
        <v>42186</v>
      </c>
      <c r="LG77" s="454">
        <v>1</v>
      </c>
      <c r="LH77" s="454"/>
      <c r="LI77" s="455"/>
      <c r="LJ77" s="455"/>
      <c r="LK77" s="455"/>
      <c r="LL77" s="455"/>
      <c r="LM77" s="455"/>
      <c r="LN77" s="455"/>
      <c r="LO77" s="455"/>
      <c r="LP77" s="455"/>
      <c r="LQ77" s="455"/>
      <c r="LR77" s="455"/>
      <c r="LS77" s="455"/>
      <c r="LT77" s="455"/>
      <c r="LU77" s="500">
        <v>38.15</v>
      </c>
      <c r="LV77" s="693">
        <v>-18.510000000000002</v>
      </c>
      <c r="LW77" s="500">
        <v>-9.3000000000000007</v>
      </c>
      <c r="LX77" s="500">
        <v>1</v>
      </c>
      <c r="LY77" s="500">
        <v>-11.6</v>
      </c>
      <c r="LZ77" s="500">
        <v>1</v>
      </c>
      <c r="MA77" s="690">
        <v>52</v>
      </c>
      <c r="MB77" s="500">
        <v>52</v>
      </c>
      <c r="MD77" s="253"/>
      <c r="ME77" s="274"/>
      <c r="MF77" s="581">
        <v>77</v>
      </c>
      <c r="MG77" s="135">
        <v>42183</v>
      </c>
      <c r="MJ77" s="584">
        <v>65.264399999999995</v>
      </c>
      <c r="MR77" s="135">
        <v>42183</v>
      </c>
      <c r="MS77" s="238">
        <v>6.2</v>
      </c>
      <c r="MT77" s="585"/>
      <c r="MU77" s="133">
        <v>1</v>
      </c>
      <c r="MV77" s="133">
        <v>0</v>
      </c>
      <c r="MW77" s="133">
        <v>1</v>
      </c>
      <c r="MX77" s="133">
        <v>0</v>
      </c>
      <c r="MY77" s="133">
        <v>0</v>
      </c>
      <c r="MZ77" s="238">
        <v>1</v>
      </c>
      <c r="NA77" s="238">
        <v>4359</v>
      </c>
      <c r="NB77" s="585"/>
      <c r="NC77" s="238">
        <v>7</v>
      </c>
      <c r="NE77" s="876">
        <v>77</v>
      </c>
      <c r="NF77" s="877">
        <v>8.1079493550129609</v>
      </c>
      <c r="NG77" s="877">
        <v>7.5320831414924996</v>
      </c>
      <c r="NH77" s="877">
        <v>5.1055942757951902</v>
      </c>
      <c r="NI77" s="877">
        <v>1.2630344058337899</v>
      </c>
      <c r="NJ77" s="877">
        <v>7.8050344398545404</v>
      </c>
      <c r="NK77" s="877">
        <v>4.77188557851537</v>
      </c>
      <c r="NL77" s="877">
        <v>9.0860565892485194</v>
      </c>
      <c r="NM77" s="877">
        <v>7.1634987322828803</v>
      </c>
      <c r="NN77" s="877">
        <v>5.9316830570598098</v>
      </c>
      <c r="NO77" s="877">
        <v>1.98913900736823</v>
      </c>
      <c r="NP77" s="877">
        <v>6.7487295665007396</v>
      </c>
      <c r="NQ77" s="877">
        <v>6.9391090130424198</v>
      </c>
      <c r="NR77" s="877">
        <v>7.4443523373712104</v>
      </c>
      <c r="NS77" s="877">
        <v>4.5728896684205802</v>
      </c>
      <c r="NT77" s="877">
        <v>6.1018181342274103</v>
      </c>
      <c r="NU77" s="877">
        <v>7.3185879991293898</v>
      </c>
      <c r="NV77" s="877">
        <v>6.3362833878644302</v>
      </c>
      <c r="NW77" s="877">
        <v>6.8701180839659299</v>
      </c>
      <c r="NX77" s="877">
        <v>6.1751253496577201</v>
      </c>
      <c r="NY77" s="877">
        <v>6.5439597973718504</v>
      </c>
      <c r="NZ77" s="877">
        <v>8.0573419576794798</v>
      </c>
      <c r="OA77" s="877">
        <v>4.5813512471687803</v>
      </c>
      <c r="OB77" s="877">
        <v>10.138950104196301</v>
      </c>
      <c r="OC77" s="877">
        <v>2.46988597627446</v>
      </c>
      <c r="OD77" s="877">
        <v>5.5816525304612803</v>
      </c>
      <c r="OE77" s="877">
        <v>6.8763941587832402</v>
      </c>
      <c r="OF77" s="877">
        <v>4.6524864949181604</v>
      </c>
      <c r="OG77" s="877">
        <v>10.0010421960587</v>
      </c>
      <c r="OH77" s="877">
        <v>2.6803243568440198</v>
      </c>
      <c r="OI77" s="877">
        <v>8.0611821514441804</v>
      </c>
      <c r="OJ77" s="877">
        <v>3.7344386661371698</v>
      </c>
      <c r="OK77" s="877">
        <v>1.93986004461455</v>
      </c>
      <c r="OL77" s="877">
        <v>1.0003012832925</v>
      </c>
      <c r="OM77" s="877">
        <v>7.6690641279218799</v>
      </c>
    </row>
    <row r="78" spans="1:403" s="221" customFormat="1" x14ac:dyDescent="0.25">
      <c r="A78" s="455">
        <v>77</v>
      </c>
      <c r="B78" s="274">
        <v>0</v>
      </c>
      <c r="C78" s="221">
        <v>1</v>
      </c>
      <c r="D78" s="206">
        <v>2</v>
      </c>
      <c r="E78" s="267">
        <v>78</v>
      </c>
      <c r="F78" s="896">
        <v>78</v>
      </c>
      <c r="G78" s="61">
        <v>78</v>
      </c>
      <c r="H78" s="898"/>
      <c r="I78" s="232" t="s">
        <v>377</v>
      </c>
      <c r="J78" s="641" t="s">
        <v>804</v>
      </c>
      <c r="K78" s="69">
        <v>12924</v>
      </c>
      <c r="L78" s="256">
        <v>79</v>
      </c>
      <c r="M78" s="342">
        <v>95</v>
      </c>
      <c r="N78" s="342">
        <v>160</v>
      </c>
      <c r="O78" s="342">
        <v>37.109374999999993</v>
      </c>
      <c r="P78" s="210">
        <v>1.9719043422015652</v>
      </c>
      <c r="Q78" s="208">
        <v>1</v>
      </c>
      <c r="R78" s="61">
        <v>140</v>
      </c>
      <c r="S78" s="61">
        <v>85</v>
      </c>
      <c r="T78" s="61">
        <v>1</v>
      </c>
      <c r="U78" s="62">
        <v>3</v>
      </c>
      <c r="V78" s="325">
        <v>0</v>
      </c>
      <c r="W78" s="325"/>
      <c r="X78" s="325">
        <v>1</v>
      </c>
      <c r="Y78" s="115">
        <v>0</v>
      </c>
      <c r="Z78" s="325">
        <v>1</v>
      </c>
      <c r="AA78" s="325">
        <v>0</v>
      </c>
      <c r="AB78" s="329">
        <v>0</v>
      </c>
      <c r="AC78" s="328">
        <v>0</v>
      </c>
      <c r="AD78" s="61"/>
      <c r="AE78" s="133"/>
      <c r="AF78" s="61"/>
      <c r="AG78" s="592">
        <v>83</v>
      </c>
      <c r="AH78" s="602">
        <v>1.41</v>
      </c>
      <c r="AI78" s="603">
        <v>36</v>
      </c>
      <c r="AJ78" s="603">
        <v>0</v>
      </c>
      <c r="AK78" s="602">
        <v>13.5</v>
      </c>
      <c r="AL78" s="603">
        <v>40</v>
      </c>
      <c r="AM78" s="603"/>
      <c r="AN78" s="605">
        <v>2425</v>
      </c>
      <c r="AO78" s="214">
        <v>7.7935868033715838</v>
      </c>
      <c r="AP78" s="212">
        <v>135</v>
      </c>
      <c r="AQ78" s="212">
        <v>64</v>
      </c>
      <c r="AR78" s="212">
        <v>44</v>
      </c>
      <c r="AS78" s="212">
        <v>136</v>
      </c>
      <c r="AT78" s="215">
        <v>3.57</v>
      </c>
      <c r="AU78" s="212">
        <v>21</v>
      </c>
      <c r="AV78" s="556">
        <v>42179</v>
      </c>
      <c r="AW78" s="557">
        <v>42179</v>
      </c>
      <c r="AX78" s="211">
        <v>1.41</v>
      </c>
      <c r="AY78" s="211">
        <v>38</v>
      </c>
      <c r="AZ78" s="211">
        <v>6.3</v>
      </c>
      <c r="BA78" s="602">
        <v>141</v>
      </c>
      <c r="BB78" s="558">
        <v>42179</v>
      </c>
      <c r="BC78" s="65">
        <v>73.400000000000006</v>
      </c>
      <c r="BD78" s="217">
        <v>834</v>
      </c>
      <c r="BE78" s="66">
        <v>73.400000000000006</v>
      </c>
      <c r="BF78" s="218">
        <v>242.75022512220153</v>
      </c>
      <c r="BG78" s="66">
        <v>65.66</v>
      </c>
      <c r="BH78" s="68">
        <v>1.8656960599160706</v>
      </c>
      <c r="BI78" s="219">
        <v>1.8656960599160706</v>
      </c>
      <c r="BJ78" s="219">
        <v>2.3851596413371365</v>
      </c>
      <c r="BK78" s="219">
        <v>1.8173008783933213</v>
      </c>
      <c r="BL78" s="66">
        <v>2.6</v>
      </c>
      <c r="BM78" s="66">
        <v>1.44</v>
      </c>
      <c r="BN78" s="66">
        <v>65</v>
      </c>
      <c r="BO78" s="66">
        <v>1.34</v>
      </c>
      <c r="BP78" s="571">
        <v>2385</v>
      </c>
      <c r="BQ78" s="66">
        <v>34</v>
      </c>
      <c r="BR78" s="66">
        <v>25</v>
      </c>
      <c r="BS78" s="66">
        <v>12</v>
      </c>
      <c r="BT78" s="66">
        <v>26</v>
      </c>
      <c r="BU78" s="69">
        <v>42102</v>
      </c>
      <c r="BV78" s="61" t="s">
        <v>805</v>
      </c>
      <c r="BW78" s="61">
        <v>0</v>
      </c>
      <c r="BX78" s="61">
        <v>0</v>
      </c>
      <c r="BY78" s="61">
        <v>24</v>
      </c>
      <c r="BZ78" s="61">
        <v>0</v>
      </c>
      <c r="CA78" s="61"/>
      <c r="CB78" s="61" t="s">
        <v>381</v>
      </c>
      <c r="CC78" s="61"/>
      <c r="CD78" s="208">
        <v>1</v>
      </c>
      <c r="CE78" s="220">
        <v>0</v>
      </c>
      <c r="CF78" s="220">
        <v>0</v>
      </c>
      <c r="CG78" s="220">
        <v>0</v>
      </c>
      <c r="CH78" s="220">
        <v>0</v>
      </c>
      <c r="CI78" s="220">
        <v>0</v>
      </c>
      <c r="CJ78" s="220">
        <v>0</v>
      </c>
      <c r="CK78" s="114">
        <v>1</v>
      </c>
      <c r="CL78" s="114">
        <v>0</v>
      </c>
      <c r="CM78" s="114">
        <v>0</v>
      </c>
      <c r="CN78" s="114">
        <v>1</v>
      </c>
      <c r="CO78" s="114">
        <v>1</v>
      </c>
      <c r="CP78" s="114">
        <v>0</v>
      </c>
      <c r="CQ78" s="326">
        <v>0</v>
      </c>
      <c r="CR78" s="326">
        <v>1</v>
      </c>
      <c r="CS78" s="326">
        <v>0</v>
      </c>
      <c r="CT78" s="326">
        <v>1</v>
      </c>
      <c r="CU78" s="326">
        <v>1</v>
      </c>
      <c r="CV78" s="326">
        <v>0</v>
      </c>
      <c r="CW78" s="299"/>
      <c r="CX78" s="299"/>
      <c r="CY78" s="299"/>
      <c r="CZ78" s="299"/>
      <c r="DF78" s="61">
        <v>0</v>
      </c>
      <c r="DG78" s="90">
        <v>1</v>
      </c>
      <c r="DH78" s="61">
        <v>2011</v>
      </c>
      <c r="DI78" s="95" t="s">
        <v>806</v>
      </c>
      <c r="DJ78" s="61" t="s">
        <v>807</v>
      </c>
      <c r="DK78" s="90">
        <v>0</v>
      </c>
      <c r="DL78" s="90"/>
      <c r="DM78" s="90"/>
      <c r="DN78" s="61"/>
      <c r="DO78" s="61">
        <v>1</v>
      </c>
      <c r="DP78" s="208">
        <v>0</v>
      </c>
      <c r="DQ78" s="208">
        <v>0</v>
      </c>
      <c r="DR78" s="208">
        <v>0</v>
      </c>
      <c r="DS78" s="208">
        <v>1</v>
      </c>
      <c r="DT78" s="212">
        <v>1</v>
      </c>
      <c r="DU78" s="208">
        <v>1</v>
      </c>
      <c r="DV78" s="208">
        <v>1</v>
      </c>
      <c r="DW78" s="208">
        <v>0</v>
      </c>
      <c r="DX78" s="208">
        <v>0</v>
      </c>
      <c r="DY78" s="208">
        <v>0</v>
      </c>
      <c r="DZ78" s="206">
        <v>0</v>
      </c>
      <c r="EC78" s="223">
        <v>1</v>
      </c>
      <c r="ED78" s="223">
        <v>2</v>
      </c>
      <c r="EE78" s="223">
        <v>36</v>
      </c>
      <c r="EF78" s="223"/>
      <c r="EH78" s="266">
        <v>42179</v>
      </c>
      <c r="EI78" s="133">
        <v>1.59</v>
      </c>
      <c r="EJ78" s="225">
        <v>90</v>
      </c>
      <c r="EK78" s="225">
        <v>77</v>
      </c>
      <c r="EL78" s="225">
        <v>90</v>
      </c>
      <c r="EM78" s="225">
        <v>89</v>
      </c>
      <c r="EN78" s="225">
        <v>77</v>
      </c>
      <c r="EO78" s="133" t="s">
        <v>808</v>
      </c>
      <c r="EP78" s="267">
        <v>78</v>
      </c>
      <c r="EQ78" s="135">
        <v>42179</v>
      </c>
      <c r="ER78" s="136" t="s">
        <v>415</v>
      </c>
      <c r="ES78" s="61"/>
      <c r="ET78" s="61"/>
      <c r="EU78" s="61">
        <v>62</v>
      </c>
      <c r="EV78" s="133">
        <v>1</v>
      </c>
      <c r="EW78" s="133"/>
      <c r="EX78" s="133">
        <v>12</v>
      </c>
      <c r="EY78" s="133">
        <v>8</v>
      </c>
      <c r="EZ78" s="133">
        <v>46</v>
      </c>
      <c r="FA78" s="133">
        <v>24</v>
      </c>
      <c r="FB78" s="133">
        <v>21</v>
      </c>
      <c r="FC78" s="133">
        <v>18</v>
      </c>
      <c r="FD78" s="133">
        <v>52</v>
      </c>
      <c r="FE78" s="133">
        <v>21</v>
      </c>
      <c r="FF78" s="133">
        <v>32</v>
      </c>
      <c r="FG78" s="133">
        <v>80</v>
      </c>
      <c r="FH78" s="133">
        <v>320</v>
      </c>
      <c r="FI78" s="91">
        <v>76.666666666666671</v>
      </c>
      <c r="FJ78" s="91">
        <v>313.33333333333331</v>
      </c>
      <c r="FK78" s="227">
        <v>123.8</v>
      </c>
      <c r="FL78" s="227">
        <v>62.781950092863752</v>
      </c>
      <c r="FM78" s="228">
        <v>113.65</v>
      </c>
      <c r="FN78" s="228">
        <v>56.699999999999996</v>
      </c>
      <c r="FO78" s="228">
        <v>57.634641583634625</v>
      </c>
      <c r="FP78" s="228">
        <v>28.753930292935177</v>
      </c>
      <c r="FQ78" s="228">
        <v>50.109986801583815</v>
      </c>
      <c r="FR78" s="228"/>
      <c r="FS78" s="193">
        <v>0</v>
      </c>
      <c r="FT78" s="230">
        <v>129</v>
      </c>
      <c r="FU78" s="230"/>
      <c r="FV78" s="230">
        <v>113.33333333333333</v>
      </c>
      <c r="FW78" s="229">
        <v>6.3999999999999995</v>
      </c>
      <c r="FX78" s="229">
        <v>8.0333333333333332</v>
      </c>
      <c r="FY78" s="229">
        <v>20.15625</v>
      </c>
      <c r="FZ78" s="229"/>
      <c r="GA78" s="133">
        <v>42.5</v>
      </c>
      <c r="GB78" s="129">
        <v>10.299999999999999</v>
      </c>
      <c r="GC78" s="238" t="s">
        <v>809</v>
      </c>
      <c r="GD78" s="238" t="s">
        <v>810</v>
      </c>
      <c r="GE78" s="238" t="s">
        <v>811</v>
      </c>
      <c r="GF78" s="238" t="s">
        <v>812</v>
      </c>
      <c r="GG78" s="238" t="s">
        <v>813</v>
      </c>
      <c r="GH78" s="133">
        <v>0</v>
      </c>
      <c r="GI78" s="133">
        <v>1</v>
      </c>
      <c r="GJ78" s="133">
        <v>1</v>
      </c>
      <c r="GK78" s="133">
        <v>0</v>
      </c>
      <c r="GL78" s="231">
        <v>23.333333333333332</v>
      </c>
      <c r="GM78" s="133">
        <v>0</v>
      </c>
      <c r="GN78" s="133">
        <v>0</v>
      </c>
      <c r="GO78" s="133">
        <v>0</v>
      </c>
      <c r="GP78" s="133">
        <v>0</v>
      </c>
      <c r="GQ78" s="61">
        <v>108.15</v>
      </c>
      <c r="GR78" s="106">
        <v>54.845459632820805</v>
      </c>
      <c r="GS78" s="111">
        <v>0.45161290322580644</v>
      </c>
      <c r="GT78" s="61">
        <v>0</v>
      </c>
      <c r="GU78" s="111"/>
      <c r="GV78" s="62"/>
      <c r="GW78" s="106"/>
      <c r="GX78" s="61"/>
      <c r="GY78" s="106">
        <v>18</v>
      </c>
      <c r="GZ78" s="61">
        <v>0</v>
      </c>
      <c r="HA78" s="745">
        <v>33.333333333333329</v>
      </c>
      <c r="HB78" s="133">
        <v>20</v>
      </c>
      <c r="HC78" s="133">
        <v>0.72</v>
      </c>
      <c r="HD78" s="269">
        <v>0</v>
      </c>
      <c r="HE78" s="236"/>
      <c r="HF78" s="236"/>
      <c r="HG78" s="270"/>
      <c r="HH78" s="273"/>
      <c r="HI78" s="270"/>
      <c r="HJ78" s="273"/>
      <c r="HK78" s="270"/>
      <c r="HL78" s="273"/>
      <c r="HM78" s="270"/>
      <c r="HN78" s="236"/>
      <c r="HO78" s="271"/>
      <c r="HP78" s="271"/>
      <c r="HQ78" s="273"/>
      <c r="HR78" s="270"/>
      <c r="HS78" s="273"/>
      <c r="HT78" s="270"/>
      <c r="HU78" s="273"/>
      <c r="HV78" s="270"/>
      <c r="HW78" s="273"/>
      <c r="HX78" s="144"/>
      <c r="HY78" s="237"/>
      <c r="HZ78" s="238"/>
      <c r="IA78" s="237"/>
      <c r="IB78" s="237"/>
      <c r="IC78" s="237"/>
      <c r="ID78" s="237"/>
      <c r="IE78" s="237"/>
      <c r="IF78" s="237"/>
      <c r="IG78" s="237"/>
      <c r="IH78" s="103"/>
      <c r="II78" s="161"/>
      <c r="IJ78" s="161"/>
      <c r="IK78" s="161"/>
      <c r="IL78" s="161"/>
      <c r="IM78" s="161"/>
      <c r="IN78" s="161"/>
      <c r="IO78" s="161"/>
      <c r="IP78" s="61"/>
      <c r="IQ78" s="106"/>
      <c r="IR78" s="161"/>
      <c r="IS78" s="161"/>
      <c r="IT78" s="161"/>
      <c r="IU78" s="161"/>
      <c r="IV78" s="161"/>
      <c r="IW78" s="161"/>
      <c r="IX78" s="161"/>
      <c r="IY78" s="61"/>
      <c r="IZ78" s="106"/>
      <c r="JA78" s="161"/>
      <c r="JB78" s="240"/>
      <c r="JC78" s="241"/>
      <c r="JD78" s="90">
        <v>0</v>
      </c>
      <c r="JE78" s="70"/>
      <c r="JF78" s="70"/>
      <c r="JG78" s="70"/>
      <c r="JH78" s="90"/>
      <c r="JI78" s="90"/>
      <c r="JJ78" s="90"/>
      <c r="JK78" s="90"/>
      <c r="JL78" s="61"/>
      <c r="JM78" s="283"/>
      <c r="JN78" s="198">
        <v>78</v>
      </c>
      <c r="JO78" s="244">
        <v>42179</v>
      </c>
      <c r="JP78" s="69">
        <v>43053</v>
      </c>
      <c r="JQ78" s="201">
        <v>0</v>
      </c>
      <c r="JR78" s="69">
        <v>43053</v>
      </c>
      <c r="JS78" s="245">
        <v>29</v>
      </c>
      <c r="JT78" s="243">
        <v>1</v>
      </c>
      <c r="JU78" s="69">
        <v>42675</v>
      </c>
      <c r="JV78" s="245">
        <v>16</v>
      </c>
      <c r="JW78" s="243">
        <v>1</v>
      </c>
      <c r="JX78" s="246">
        <v>42675</v>
      </c>
      <c r="JY78" s="245">
        <v>16</v>
      </c>
      <c r="JZ78" s="245">
        <v>28.7</v>
      </c>
      <c r="KA78" s="245">
        <v>874</v>
      </c>
      <c r="KB78" s="247"/>
      <c r="KC78" s="245"/>
      <c r="KD78" s="248"/>
      <c r="KE78" s="63">
        <v>1</v>
      </c>
      <c r="KF78" s="249">
        <v>1</v>
      </c>
      <c r="KG78" s="249" t="s">
        <v>421</v>
      </c>
      <c r="KH78" s="272">
        <v>89.373333333333335</v>
      </c>
      <c r="KI78" s="272">
        <v>52.150000000000006</v>
      </c>
      <c r="KJ78" s="272">
        <v>42.016666666666673</v>
      </c>
      <c r="KK78" s="272">
        <v>-11.856666666666667</v>
      </c>
      <c r="KL78" s="272">
        <v>-9.9933333333333323</v>
      </c>
      <c r="KM78" s="272">
        <v>43.49666666666667</v>
      </c>
      <c r="KN78" s="272">
        <v>18.8</v>
      </c>
      <c r="KO78" s="272">
        <v>6.666666666666667</v>
      </c>
      <c r="KP78" s="250"/>
      <c r="KQ78" s="250">
        <v>1</v>
      </c>
      <c r="KR78" s="92"/>
      <c r="KS78" s="93">
        <v>0.45161290322580644</v>
      </c>
      <c r="KT78" s="264"/>
      <c r="KU78" s="265"/>
      <c r="KV78" s="264"/>
      <c r="KW78" s="265"/>
      <c r="KX78" s="265"/>
      <c r="KY78" s="265"/>
      <c r="KZ78" s="265"/>
      <c r="LA78" s="265"/>
      <c r="LB78" s="265"/>
      <c r="LC78" s="265"/>
      <c r="LD78" s="265"/>
      <c r="LE78" s="265"/>
      <c r="LF78" s="118">
        <v>42179</v>
      </c>
      <c r="LG78" s="454">
        <v>1</v>
      </c>
      <c r="LH78" s="454"/>
      <c r="LI78" s="455"/>
      <c r="LJ78" s="455"/>
      <c r="LK78" s="455"/>
      <c r="LL78" s="455"/>
      <c r="LM78" s="455"/>
      <c r="LN78" s="455"/>
      <c r="LO78" s="455"/>
      <c r="LP78" s="455"/>
      <c r="LQ78" s="455"/>
      <c r="LR78" s="455"/>
      <c r="LS78" s="455"/>
      <c r="LT78" s="455"/>
      <c r="LU78" s="500">
        <v>36.75333333333333</v>
      </c>
      <c r="LV78" s="693">
        <v>-18.923333333333332</v>
      </c>
      <c r="LW78" s="500">
        <v>0</v>
      </c>
      <c r="LX78" s="500">
        <v>0</v>
      </c>
      <c r="LY78" s="500">
        <v>0</v>
      </c>
      <c r="LZ78" s="500">
        <v>0</v>
      </c>
      <c r="MA78" s="690"/>
      <c r="MB78" s="454"/>
      <c r="MD78" s="253"/>
      <c r="ME78" s="274"/>
      <c r="MF78" s="581">
        <v>78</v>
      </c>
      <c r="MG78" s="135">
        <v>42179</v>
      </c>
      <c r="MJ78" s="584">
        <v>83.558999999999997</v>
      </c>
      <c r="MR78" s="135"/>
      <c r="MS78" s="585"/>
      <c r="MT78" s="585"/>
      <c r="MU78" s="133">
        <v>0</v>
      </c>
      <c r="MV78" s="585"/>
      <c r="MW78" s="585"/>
      <c r="MX78" s="585"/>
      <c r="MY78" s="585"/>
      <c r="MZ78" s="585"/>
      <c r="NA78" s="238">
        <v>2425</v>
      </c>
      <c r="NB78" s="585"/>
      <c r="NC78" s="238">
        <v>8</v>
      </c>
      <c r="NE78" s="876">
        <v>78</v>
      </c>
      <c r="NF78" s="877">
        <v>8.3746917520969308</v>
      </c>
      <c r="NG78" s="877">
        <v>7.5414064226285102</v>
      </c>
      <c r="NH78" s="877">
        <v>4.6701605141266302</v>
      </c>
      <c r="NI78" s="877">
        <v>2.0976107966264199</v>
      </c>
      <c r="NJ78" s="877">
        <v>7.6562818380926796</v>
      </c>
      <c r="NK78" s="877">
        <v>7.3328869169596</v>
      </c>
      <c r="NL78" s="877">
        <v>8.7960071518833303</v>
      </c>
      <c r="NM78" s="877">
        <v>7.7884247074394404</v>
      </c>
      <c r="NN78" s="877">
        <v>5.9274224287398702</v>
      </c>
      <c r="NO78" s="877">
        <v>1.0703893278914001</v>
      </c>
      <c r="NP78" s="877">
        <v>5.8229850185468797</v>
      </c>
      <c r="NQ78" s="877">
        <v>6.3881895371560802</v>
      </c>
      <c r="NR78" s="877">
        <v>7.2846621854831604</v>
      </c>
      <c r="NS78" s="877">
        <v>4.0669502439246301</v>
      </c>
      <c r="NT78" s="877">
        <v>5.8858183719899202</v>
      </c>
      <c r="NU78" s="877">
        <v>7.4623795718410202</v>
      </c>
      <c r="NV78" s="877">
        <v>6.0950804919014097</v>
      </c>
      <c r="NW78" s="877">
        <v>6.3852584556943102</v>
      </c>
      <c r="NX78" s="877">
        <v>5.7224660244710899</v>
      </c>
      <c r="NY78" s="877">
        <v>5.8356714794816202</v>
      </c>
      <c r="NZ78" s="877">
        <v>7.6380738371807197</v>
      </c>
      <c r="OA78" s="877">
        <v>-0.83650126771711997</v>
      </c>
      <c r="OB78" s="877">
        <v>9.6508184007316604</v>
      </c>
      <c r="OC78" s="877">
        <v>1.33913738491959</v>
      </c>
      <c r="OD78" s="877">
        <v>6.7516779456875797</v>
      </c>
      <c r="OE78" s="877">
        <v>7.3177743728040996</v>
      </c>
      <c r="OF78" s="877">
        <v>5.6427015718332303</v>
      </c>
      <c r="OG78" s="877">
        <v>10.0089467786841</v>
      </c>
      <c r="OH78" s="877">
        <v>2.9467308601403102</v>
      </c>
      <c r="OI78" s="877">
        <v>6.7958448561972302</v>
      </c>
      <c r="OJ78" s="877">
        <v>4.4854268271702402</v>
      </c>
      <c r="OK78" s="877">
        <v>3.2131019224868398</v>
      </c>
      <c r="OL78" s="877">
        <v>7.5881792134047004</v>
      </c>
      <c r="OM78" s="877">
        <v>8.3116810158120806</v>
      </c>
    </row>
    <row r="79" spans="1:403" s="221" customFormat="1" x14ac:dyDescent="0.25">
      <c r="A79" s="455">
        <v>78</v>
      </c>
      <c r="B79" s="221">
        <v>0</v>
      </c>
      <c r="C79" s="221">
        <v>0</v>
      </c>
      <c r="D79" s="206">
        <v>2</v>
      </c>
      <c r="E79" s="274">
        <v>79</v>
      </c>
      <c r="F79" s="895">
        <v>79</v>
      </c>
      <c r="G79" s="61">
        <v>79</v>
      </c>
      <c r="H79" s="898"/>
      <c r="I79" s="232" t="s">
        <v>814</v>
      </c>
      <c r="J79" s="644" t="s">
        <v>815</v>
      </c>
      <c r="K79" s="258">
        <v>9546</v>
      </c>
      <c r="L79" s="256">
        <v>89</v>
      </c>
      <c r="M79" s="342">
        <v>74</v>
      </c>
      <c r="N79" s="342">
        <v>157</v>
      </c>
      <c r="O79" s="342">
        <v>30.021501886486266</v>
      </c>
      <c r="P79" s="210">
        <v>1.7491097172852821</v>
      </c>
      <c r="Q79" s="208">
        <v>1</v>
      </c>
      <c r="R79" s="61">
        <v>140</v>
      </c>
      <c r="S79" s="61">
        <v>75</v>
      </c>
      <c r="T79" s="61">
        <v>1</v>
      </c>
      <c r="U79" s="62">
        <v>4</v>
      </c>
      <c r="V79" s="325">
        <v>0</v>
      </c>
      <c r="W79" s="325"/>
      <c r="X79" s="325">
        <v>1</v>
      </c>
      <c r="Y79" s="335">
        <v>0</v>
      </c>
      <c r="Z79" s="325">
        <v>0</v>
      </c>
      <c r="AA79" s="325">
        <v>0</v>
      </c>
      <c r="AB79" s="329">
        <v>1</v>
      </c>
      <c r="AC79" s="328">
        <v>0</v>
      </c>
      <c r="AD79" s="61"/>
      <c r="AE79" s="61"/>
      <c r="AF79" s="61"/>
      <c r="AG79" s="592">
        <v>97</v>
      </c>
      <c r="AH79" s="602">
        <v>0.7</v>
      </c>
      <c r="AI79" s="603">
        <v>79</v>
      </c>
      <c r="AJ79" s="603">
        <v>1</v>
      </c>
      <c r="AK79" s="602">
        <v>12.8</v>
      </c>
      <c r="AL79" s="603">
        <v>39</v>
      </c>
      <c r="AM79" s="603"/>
      <c r="AN79" s="605">
        <v>3405</v>
      </c>
      <c r="AO79" s="214">
        <v>8.1330002185836126</v>
      </c>
      <c r="AP79" s="212"/>
      <c r="AQ79" s="212"/>
      <c r="AR79" s="212"/>
      <c r="AS79" s="212"/>
      <c r="AT79" s="215">
        <v>0.24</v>
      </c>
      <c r="AU79" s="212">
        <v>114</v>
      </c>
      <c r="AV79" s="556">
        <v>42194</v>
      </c>
      <c r="AW79" s="557">
        <v>42192</v>
      </c>
      <c r="AX79" s="211">
        <v>0.74</v>
      </c>
      <c r="AY79" s="211">
        <v>84</v>
      </c>
      <c r="AZ79" s="211"/>
      <c r="BA79" s="602">
        <v>140</v>
      </c>
      <c r="BB79" s="558">
        <v>42199</v>
      </c>
      <c r="BC79" s="65">
        <v>52.51</v>
      </c>
      <c r="BD79" s="217"/>
      <c r="BE79" s="66">
        <v>52.51</v>
      </c>
      <c r="BF79" s="218">
        <v>340.82700050717915</v>
      </c>
      <c r="BG79" s="66">
        <v>68.34</v>
      </c>
      <c r="BH79" s="68">
        <v>1.720242018287057</v>
      </c>
      <c r="BI79" s="219">
        <v>1.720242018287057</v>
      </c>
      <c r="BJ79" s="219">
        <v>2.5325339925112917</v>
      </c>
      <c r="BK79" s="219">
        <v>1.834674974462744</v>
      </c>
      <c r="BL79" s="66">
        <v>2.44</v>
      </c>
      <c r="BM79" s="66">
        <v>0.8</v>
      </c>
      <c r="BN79" s="66">
        <v>70</v>
      </c>
      <c r="BO79" s="66">
        <v>1.18</v>
      </c>
      <c r="BP79" s="571">
        <v>2135</v>
      </c>
      <c r="BQ79" s="66">
        <v>34</v>
      </c>
      <c r="BR79" s="66">
        <v>141</v>
      </c>
      <c r="BS79" s="66">
        <v>22</v>
      </c>
      <c r="BT79" s="66">
        <v>40</v>
      </c>
      <c r="BU79" s="69">
        <v>42192</v>
      </c>
      <c r="BV79" s="61" t="s">
        <v>816</v>
      </c>
      <c r="BW79" s="61">
        <v>0</v>
      </c>
      <c r="BX79" s="61">
        <v>0</v>
      </c>
      <c r="BY79" s="61"/>
      <c r="BZ79" s="61">
        <v>0</v>
      </c>
      <c r="CA79" s="61" t="s">
        <v>817</v>
      </c>
      <c r="CB79" s="61"/>
      <c r="CC79" s="61"/>
      <c r="CD79" s="208">
        <v>1</v>
      </c>
      <c r="CE79" s="220">
        <v>0</v>
      </c>
      <c r="CF79" s="220">
        <v>0</v>
      </c>
      <c r="CG79" s="220">
        <v>0</v>
      </c>
      <c r="CH79" s="220">
        <v>0</v>
      </c>
      <c r="CI79" s="220">
        <v>0</v>
      </c>
      <c r="CJ79" s="220">
        <v>0</v>
      </c>
      <c r="CK79" s="114">
        <v>0</v>
      </c>
      <c r="CL79" s="114">
        <v>1</v>
      </c>
      <c r="CM79" s="114">
        <v>0</v>
      </c>
      <c r="CN79" s="114">
        <v>0</v>
      </c>
      <c r="CO79" s="114">
        <v>1</v>
      </c>
      <c r="CP79" s="114">
        <v>1</v>
      </c>
      <c r="CQ79" s="326">
        <v>0</v>
      </c>
      <c r="CR79" s="326">
        <v>0</v>
      </c>
      <c r="CS79" s="326">
        <v>0</v>
      </c>
      <c r="CT79" s="326">
        <v>0</v>
      </c>
      <c r="CU79" s="326">
        <v>0</v>
      </c>
      <c r="CV79" s="326"/>
      <c r="CW79" s="299"/>
      <c r="CX79" s="299"/>
      <c r="CY79" s="299"/>
      <c r="CZ79" s="299"/>
      <c r="DF79" s="61">
        <v>0</v>
      </c>
      <c r="DG79" s="90">
        <v>0</v>
      </c>
      <c r="DH79" s="61"/>
      <c r="DI79" s="61"/>
      <c r="DJ79" s="61"/>
      <c r="DK79" s="90">
        <v>1</v>
      </c>
      <c r="DL79" s="90">
        <v>0</v>
      </c>
      <c r="DM79" s="90"/>
      <c r="DN79" s="61"/>
      <c r="DO79" s="254">
        <v>0</v>
      </c>
      <c r="DP79" s="208">
        <v>0</v>
      </c>
      <c r="DQ79" s="208">
        <v>0</v>
      </c>
      <c r="DR79" s="208">
        <v>0</v>
      </c>
      <c r="DS79" s="208">
        <v>1</v>
      </c>
      <c r="DT79" s="212">
        <v>1</v>
      </c>
      <c r="DU79" s="208">
        <v>1</v>
      </c>
      <c r="DV79" s="208">
        <v>0</v>
      </c>
      <c r="DW79" s="208">
        <v>0</v>
      </c>
      <c r="DX79" s="208">
        <v>0</v>
      </c>
      <c r="DY79" s="208">
        <v>0</v>
      </c>
      <c r="DZ79" s="206">
        <v>0</v>
      </c>
      <c r="EC79" s="223">
        <v>0</v>
      </c>
      <c r="ED79" s="223"/>
      <c r="EE79" s="223"/>
      <c r="EF79" s="223"/>
      <c r="EH79" s="258">
        <v>42213</v>
      </c>
      <c r="EI79" s="133">
        <v>0.87</v>
      </c>
      <c r="EJ79" s="225">
        <v>63</v>
      </c>
      <c r="EK79" s="225">
        <v>67</v>
      </c>
      <c r="EL79" s="225">
        <v>69</v>
      </c>
      <c r="EM79" s="225" t="s">
        <v>381</v>
      </c>
      <c r="EN79" s="225">
        <v>53</v>
      </c>
      <c r="EO79" s="133" t="s">
        <v>818</v>
      </c>
      <c r="EP79" s="222">
        <v>79</v>
      </c>
      <c r="EQ79" s="135">
        <v>42194</v>
      </c>
      <c r="ER79" s="136" t="s">
        <v>383</v>
      </c>
      <c r="ES79" s="61">
        <v>140</v>
      </c>
      <c r="ET79" s="61">
        <v>75</v>
      </c>
      <c r="EU79" s="61">
        <v>90</v>
      </c>
      <c r="EV79" s="61">
        <v>1</v>
      </c>
      <c r="EW79" s="61"/>
      <c r="EX79" s="61">
        <v>11</v>
      </c>
      <c r="EY79" s="61">
        <v>8</v>
      </c>
      <c r="EZ79" s="61">
        <v>40</v>
      </c>
      <c r="FA79" s="61">
        <v>26</v>
      </c>
      <c r="FB79" s="61">
        <v>14</v>
      </c>
      <c r="FC79" s="61">
        <v>16</v>
      </c>
      <c r="FD79" s="61">
        <v>37</v>
      </c>
      <c r="FE79" s="61">
        <v>22</v>
      </c>
      <c r="FF79" s="61">
        <v>32</v>
      </c>
      <c r="FG79" s="61">
        <v>80</v>
      </c>
      <c r="FH79" s="61">
        <v>270</v>
      </c>
      <c r="FI79" s="91">
        <v>80</v>
      </c>
      <c r="FJ79" s="91">
        <v>256.66666666666669</v>
      </c>
      <c r="FK79" s="227">
        <v>64.45</v>
      </c>
      <c r="FL79" s="227">
        <v>36.847316873883749</v>
      </c>
      <c r="FM79" s="228">
        <v>77.599999999999994</v>
      </c>
      <c r="FN79" s="228">
        <v>27</v>
      </c>
      <c r="FO79" s="228">
        <v>44.365427298888726</v>
      </c>
      <c r="FP79" s="228">
        <v>15.436424446778295</v>
      </c>
      <c r="FQ79" s="228">
        <v>65.206185567010309</v>
      </c>
      <c r="FR79" s="228"/>
      <c r="FS79" s="193">
        <v>0</v>
      </c>
      <c r="FT79" s="230">
        <v>78.333333333333329</v>
      </c>
      <c r="FU79" s="230"/>
      <c r="FV79" s="230">
        <v>156.66666666666666</v>
      </c>
      <c r="FW79" s="229">
        <v>6.85</v>
      </c>
      <c r="FX79" s="229">
        <v>7.55</v>
      </c>
      <c r="FY79" s="229">
        <v>11.435523114355231</v>
      </c>
      <c r="FZ79" s="229"/>
      <c r="GA79" s="133">
        <v>44.1</v>
      </c>
      <c r="GB79" s="129">
        <v>11.033333333333333</v>
      </c>
      <c r="GC79" s="238">
        <v>9</v>
      </c>
      <c r="GD79" s="238">
        <v>5.0999999999999996</v>
      </c>
      <c r="GE79" s="238">
        <v>150.19999999999999</v>
      </c>
      <c r="GF79" s="238">
        <v>103.9</v>
      </c>
      <c r="GG79" s="238">
        <v>25</v>
      </c>
      <c r="GH79" s="133">
        <v>0</v>
      </c>
      <c r="GI79" s="133">
        <v>1</v>
      </c>
      <c r="GJ79" s="133">
        <v>1</v>
      </c>
      <c r="GK79" s="133">
        <v>1</v>
      </c>
      <c r="GL79" s="231">
        <v>24</v>
      </c>
      <c r="GM79" s="133">
        <v>0</v>
      </c>
      <c r="GN79" s="133">
        <v>0</v>
      </c>
      <c r="GO79" s="133">
        <v>0</v>
      </c>
      <c r="GP79" s="133">
        <v>0</v>
      </c>
      <c r="GQ79" s="61">
        <v>55.7</v>
      </c>
      <c r="GR79" s="106">
        <v>31.844771914279669</v>
      </c>
      <c r="GS79" s="111">
        <v>0.33132530120481934</v>
      </c>
      <c r="GT79" s="61">
        <v>1</v>
      </c>
      <c r="GU79" s="111">
        <v>0.77272727272727271</v>
      </c>
      <c r="GV79" s="62">
        <v>1</v>
      </c>
      <c r="GW79" s="106">
        <v>12.2</v>
      </c>
      <c r="GX79" s="61">
        <v>0</v>
      </c>
      <c r="GY79" s="106">
        <v>21</v>
      </c>
      <c r="GZ79" s="61">
        <v>0</v>
      </c>
      <c r="HA79" s="745">
        <v>39</v>
      </c>
      <c r="HB79" s="133">
        <v>17</v>
      </c>
      <c r="HC79" s="133">
        <v>0.67</v>
      </c>
      <c r="HD79" s="144">
        <v>1</v>
      </c>
      <c r="HE79" s="236">
        <v>90.421143000000001</v>
      </c>
      <c r="HF79" s="236">
        <v>94.9422</v>
      </c>
      <c r="HG79" s="144">
        <v>52.105046000000002</v>
      </c>
      <c r="HH79" s="236">
        <v>128.35620499999999</v>
      </c>
      <c r="HI79" s="125">
        <v>70.442921999999996</v>
      </c>
      <c r="HJ79" s="236">
        <v>37.977927000000001</v>
      </c>
      <c r="HK79" s="144">
        <v>20.842593000000001</v>
      </c>
      <c r="HL79" s="236">
        <v>90.378277999999995</v>
      </c>
      <c r="HM79" s="144">
        <v>49.600329000000002</v>
      </c>
      <c r="HN79" s="236">
        <v>70.412082999999996</v>
      </c>
      <c r="HO79" s="144">
        <v>5.3323179999999999</v>
      </c>
      <c r="HP79" s="144">
        <v>2.9264190000000001</v>
      </c>
      <c r="HQ79" s="236">
        <v>149.51791700000001</v>
      </c>
      <c r="HR79" s="144">
        <v>82.056640999999999</v>
      </c>
      <c r="HS79" s="236">
        <v>58.341085</v>
      </c>
      <c r="HT79" s="144">
        <v>32.018059000000001</v>
      </c>
      <c r="HU79" s="236">
        <v>91.176832000000005</v>
      </c>
      <c r="HV79" s="144">
        <v>50.038581999999998</v>
      </c>
      <c r="HW79" s="236">
        <v>60.980539</v>
      </c>
      <c r="HX79" s="144">
        <v>0</v>
      </c>
      <c r="HY79" s="237">
        <v>0.73967752474451864</v>
      </c>
      <c r="HZ79" s="238">
        <v>33.9</v>
      </c>
      <c r="IA79" s="237">
        <v>6.7</v>
      </c>
      <c r="IB79" s="237">
        <v>28.8</v>
      </c>
      <c r="IC79" s="237">
        <v>6.1</v>
      </c>
      <c r="ID79" s="237">
        <v>24</v>
      </c>
      <c r="IE79" s="237">
        <v>5.4</v>
      </c>
      <c r="IF79" s="237">
        <v>122.01571343283581</v>
      </c>
      <c r="IG79" s="237">
        <v>69.758753397248938</v>
      </c>
      <c r="IH79" s="133"/>
      <c r="II79" s="161">
        <v>0.39</v>
      </c>
      <c r="IJ79" s="61">
        <v>1199</v>
      </c>
      <c r="IK79" s="61">
        <v>1217</v>
      </c>
      <c r="IL79" s="61">
        <v>1230</v>
      </c>
      <c r="IM79" s="61">
        <v>1278</v>
      </c>
      <c r="IN79" s="61">
        <v>1283</v>
      </c>
      <c r="IO79" s="61">
        <v>1268</v>
      </c>
      <c r="IP79" s="61"/>
      <c r="IQ79" s="106">
        <v>1245.8333333333333</v>
      </c>
      <c r="IR79" s="61">
        <v>1929</v>
      </c>
      <c r="IS79" s="61">
        <v>244</v>
      </c>
      <c r="IT79" s="61">
        <v>249</v>
      </c>
      <c r="IU79" s="61">
        <v>257</v>
      </c>
      <c r="IV79" s="61">
        <v>301</v>
      </c>
      <c r="IW79" s="61">
        <v>290</v>
      </c>
      <c r="IX79" s="61">
        <v>289</v>
      </c>
      <c r="IY79" s="61"/>
      <c r="IZ79" s="106">
        <v>271.66666666666669</v>
      </c>
      <c r="JA79" s="61">
        <v>161</v>
      </c>
      <c r="JB79" s="240">
        <v>30.842007787759528</v>
      </c>
      <c r="JC79" s="241">
        <v>0</v>
      </c>
      <c r="JD79" s="90">
        <v>1</v>
      </c>
      <c r="JE79" s="168">
        <v>1</v>
      </c>
      <c r="JF79" s="168">
        <v>0</v>
      </c>
      <c r="JG79" s="168"/>
      <c r="JH79" s="90">
        <v>0</v>
      </c>
      <c r="JI79" s="90">
        <v>0</v>
      </c>
      <c r="JJ79" s="90">
        <v>0</v>
      </c>
      <c r="JK79" s="90"/>
      <c r="JL79" s="61"/>
      <c r="JM79" s="283"/>
      <c r="JN79" s="243">
        <v>79</v>
      </c>
      <c r="JO79" s="244">
        <v>42194</v>
      </c>
      <c r="JP79" s="69">
        <v>43414</v>
      </c>
      <c r="JQ79" s="201">
        <v>0</v>
      </c>
      <c r="JR79" s="69">
        <v>43414</v>
      </c>
      <c r="JS79" s="245">
        <v>40</v>
      </c>
      <c r="JT79" s="243">
        <v>1</v>
      </c>
      <c r="JU79" s="69">
        <v>42816</v>
      </c>
      <c r="JV79" s="245">
        <v>20</v>
      </c>
      <c r="JW79" s="243">
        <v>1</v>
      </c>
      <c r="JX79" s="246">
        <v>42816</v>
      </c>
      <c r="JY79" s="245">
        <v>20</v>
      </c>
      <c r="JZ79" s="245">
        <v>40</v>
      </c>
      <c r="KA79" s="245">
        <v>1220</v>
      </c>
      <c r="KB79" s="247"/>
      <c r="KC79" s="245"/>
      <c r="KD79" s="248"/>
      <c r="KE79" s="63">
        <v>1</v>
      </c>
      <c r="KF79" s="249">
        <v>1</v>
      </c>
      <c r="KG79" s="249" t="s">
        <v>421</v>
      </c>
      <c r="KH79" s="272">
        <v>72.103333333333339</v>
      </c>
      <c r="KI79" s="272">
        <v>33.766666666666666</v>
      </c>
      <c r="KJ79" s="272">
        <v>53.276666666666664</v>
      </c>
      <c r="KK79" s="272">
        <v>-16.736666666666668</v>
      </c>
      <c r="KL79" s="272">
        <v>-13.92</v>
      </c>
      <c r="KM79" s="272">
        <v>72.756666666666675</v>
      </c>
      <c r="KN79" s="272">
        <v>33.9</v>
      </c>
      <c r="KO79" s="272">
        <v>4.4666666666666668</v>
      </c>
      <c r="KP79" s="250"/>
      <c r="KQ79" s="250">
        <v>0</v>
      </c>
      <c r="KR79" s="92"/>
      <c r="KS79" s="93">
        <v>0.33132530120481934</v>
      </c>
      <c r="KT79" s="264"/>
      <c r="KU79" s="265"/>
      <c r="KV79" s="264"/>
      <c r="KW79" s="265"/>
      <c r="KX79" s="265"/>
      <c r="KY79" s="265"/>
      <c r="KZ79" s="265"/>
      <c r="LA79" s="265"/>
      <c r="LB79" s="265"/>
      <c r="LC79" s="265"/>
      <c r="LD79" s="265"/>
      <c r="LE79" s="265"/>
      <c r="LF79" s="118">
        <v>42194</v>
      </c>
      <c r="LG79" s="454">
        <v>1</v>
      </c>
      <c r="LH79" s="454"/>
      <c r="LI79" s="455"/>
      <c r="LJ79" s="455"/>
      <c r="LK79" s="455"/>
      <c r="LL79" s="455"/>
      <c r="LM79" s="455"/>
      <c r="LN79" s="455"/>
      <c r="LO79" s="455"/>
      <c r="LP79" s="455"/>
      <c r="LQ79" s="455"/>
      <c r="LR79" s="455"/>
      <c r="LS79" s="455"/>
      <c r="LT79" s="455"/>
      <c r="LU79" s="500">
        <v>39.043333333333337</v>
      </c>
      <c r="LV79" s="693">
        <v>-22.349999999999998</v>
      </c>
      <c r="LW79" s="500">
        <v>-9.1999999999999993</v>
      </c>
      <c r="LX79" s="500">
        <v>2</v>
      </c>
      <c r="LY79" s="500">
        <v>-13.5</v>
      </c>
      <c r="LZ79" s="500">
        <v>3</v>
      </c>
      <c r="MA79" s="690">
        <v>60.980539</v>
      </c>
      <c r="MB79" s="455"/>
      <c r="MD79" s="253">
        <v>59</v>
      </c>
      <c r="ME79" s="274"/>
      <c r="MF79" s="581">
        <v>79</v>
      </c>
      <c r="MG79" s="135">
        <v>42192</v>
      </c>
      <c r="MJ79" s="584">
        <v>51.880099999999999</v>
      </c>
      <c r="MR79" s="135"/>
      <c r="MS79" s="585"/>
      <c r="MT79" s="585"/>
      <c r="MU79" s="133">
        <v>0</v>
      </c>
      <c r="MV79" s="585"/>
      <c r="MW79" s="585"/>
      <c r="MX79" s="585"/>
      <c r="MY79" s="585"/>
      <c r="MZ79" s="585"/>
      <c r="NA79" s="238">
        <v>3405</v>
      </c>
      <c r="NB79" s="133">
        <v>59</v>
      </c>
      <c r="NC79" s="238">
        <v>6</v>
      </c>
      <c r="NE79" s="876" t="s">
        <v>64</v>
      </c>
      <c r="NF79" s="877" t="s">
        <v>64</v>
      </c>
      <c r="NG79" s="877" t="s">
        <v>64</v>
      </c>
      <c r="NH79" s="877" t="s">
        <v>64</v>
      </c>
      <c r="NI79" s="877" t="s">
        <v>64</v>
      </c>
      <c r="NJ79" s="877" t="s">
        <v>64</v>
      </c>
      <c r="NK79" s="877" t="s">
        <v>64</v>
      </c>
      <c r="NL79" s="877" t="s">
        <v>64</v>
      </c>
      <c r="NM79" s="877" t="s">
        <v>64</v>
      </c>
      <c r="NN79" s="877" t="s">
        <v>64</v>
      </c>
      <c r="NO79" s="877" t="s">
        <v>64</v>
      </c>
      <c r="NP79" s="877" t="s">
        <v>64</v>
      </c>
      <c r="NQ79" s="877" t="s">
        <v>64</v>
      </c>
      <c r="NR79" s="877" t="s">
        <v>64</v>
      </c>
      <c r="NS79" s="877" t="s">
        <v>64</v>
      </c>
      <c r="NT79" s="877" t="s">
        <v>64</v>
      </c>
      <c r="NU79" s="877" t="s">
        <v>64</v>
      </c>
      <c r="NV79" s="877" t="s">
        <v>64</v>
      </c>
      <c r="NW79" s="877" t="s">
        <v>64</v>
      </c>
      <c r="NX79" s="877" t="s">
        <v>64</v>
      </c>
      <c r="NY79" s="877" t="s">
        <v>64</v>
      </c>
      <c r="NZ79" s="877" t="s">
        <v>64</v>
      </c>
      <c r="OA79" s="877" t="s">
        <v>64</v>
      </c>
      <c r="OB79" s="877" t="s">
        <v>64</v>
      </c>
      <c r="OC79" s="877" t="s">
        <v>64</v>
      </c>
      <c r="OD79" s="877" t="s">
        <v>64</v>
      </c>
      <c r="OE79" s="877" t="s">
        <v>64</v>
      </c>
      <c r="OF79" s="877" t="s">
        <v>64</v>
      </c>
      <c r="OG79" s="877" t="s">
        <v>64</v>
      </c>
      <c r="OH79" s="877" t="s">
        <v>64</v>
      </c>
      <c r="OI79" s="877" t="s">
        <v>64</v>
      </c>
      <c r="OJ79" s="877" t="s">
        <v>64</v>
      </c>
      <c r="OK79" s="877" t="s">
        <v>64</v>
      </c>
      <c r="OL79" s="877" t="s">
        <v>64</v>
      </c>
      <c r="OM79" s="877" t="s">
        <v>64</v>
      </c>
    </row>
    <row r="80" spans="1:403" s="221" customFormat="1" ht="16.5" customHeight="1" x14ac:dyDescent="0.25">
      <c r="A80" s="902">
        <v>79</v>
      </c>
      <c r="B80" s="221">
        <v>0</v>
      </c>
      <c r="C80" s="221">
        <v>0</v>
      </c>
      <c r="D80" s="206">
        <v>2</v>
      </c>
      <c r="E80" s="267">
        <v>80</v>
      </c>
      <c r="F80" s="896">
        <v>80</v>
      </c>
      <c r="G80" s="61">
        <v>80</v>
      </c>
      <c r="H80" s="898"/>
      <c r="I80" s="232" t="s">
        <v>819</v>
      </c>
      <c r="J80" s="641" t="s">
        <v>820</v>
      </c>
      <c r="K80" s="69">
        <v>9844</v>
      </c>
      <c r="L80" s="256">
        <v>88</v>
      </c>
      <c r="M80" s="342">
        <v>68</v>
      </c>
      <c r="N80" s="342">
        <v>164</v>
      </c>
      <c r="O80" s="342">
        <v>25.282569898869724</v>
      </c>
      <c r="P80" s="210">
        <v>1.7415839006403284</v>
      </c>
      <c r="Q80" s="208">
        <v>1</v>
      </c>
      <c r="R80" s="61">
        <v>120</v>
      </c>
      <c r="S80" s="61">
        <v>80</v>
      </c>
      <c r="T80" s="61">
        <v>1</v>
      </c>
      <c r="U80" s="62">
        <v>3</v>
      </c>
      <c r="V80" s="325">
        <v>0</v>
      </c>
      <c r="W80" s="325"/>
      <c r="X80" s="325">
        <v>1</v>
      </c>
      <c r="Y80" s="115">
        <v>1</v>
      </c>
      <c r="Z80" s="325">
        <v>1</v>
      </c>
      <c r="AA80" s="325">
        <v>0</v>
      </c>
      <c r="AB80" s="329">
        <v>0</v>
      </c>
      <c r="AC80" s="328"/>
      <c r="AD80" s="61"/>
      <c r="AE80" s="61"/>
      <c r="AF80" s="61"/>
      <c r="AG80" s="592">
        <v>102</v>
      </c>
      <c r="AH80" s="602">
        <v>1.62</v>
      </c>
      <c r="AI80" s="603">
        <v>30</v>
      </c>
      <c r="AJ80" s="603">
        <v>0</v>
      </c>
      <c r="AK80" s="602">
        <v>13.8</v>
      </c>
      <c r="AL80" s="604">
        <v>42</v>
      </c>
      <c r="AM80" s="604"/>
      <c r="AN80" s="605">
        <v>44165</v>
      </c>
      <c r="AO80" s="214">
        <v>10.695687899179232</v>
      </c>
      <c r="AP80" s="212">
        <v>176</v>
      </c>
      <c r="AQ80" s="212">
        <v>77</v>
      </c>
      <c r="AR80" s="212">
        <v>56</v>
      </c>
      <c r="AS80" s="212">
        <v>215</v>
      </c>
      <c r="AT80" s="215">
        <v>2.56</v>
      </c>
      <c r="AU80" s="212">
        <v>183</v>
      </c>
      <c r="AV80" s="556">
        <v>42026</v>
      </c>
      <c r="AW80" s="557">
        <v>42024</v>
      </c>
      <c r="AX80" s="559">
        <v>1.62</v>
      </c>
      <c r="AY80" s="211">
        <v>88</v>
      </c>
      <c r="AZ80" s="211">
        <v>10.5</v>
      </c>
      <c r="BA80" s="602">
        <v>137</v>
      </c>
      <c r="BB80" s="558">
        <v>42024</v>
      </c>
      <c r="BC80" s="65">
        <v>32.5</v>
      </c>
      <c r="BD80" s="217"/>
      <c r="BE80" s="66">
        <v>32.5</v>
      </c>
      <c r="BF80" s="218">
        <v>236.41834936436973</v>
      </c>
      <c r="BG80" s="66">
        <v>168</v>
      </c>
      <c r="BH80" s="68">
        <v>1.5118833609788744</v>
      </c>
      <c r="BI80" s="219">
        <v>1.5118833609788744</v>
      </c>
      <c r="BJ80" s="219">
        <v>2.3736811808320195</v>
      </c>
      <c r="BK80" s="219">
        <v>2.2253092817258628</v>
      </c>
      <c r="BL80" s="66">
        <v>2.2000000000000002</v>
      </c>
      <c r="BM80" s="66">
        <v>1.37</v>
      </c>
      <c r="BN80" s="66">
        <v>36</v>
      </c>
      <c r="BO80" s="66">
        <v>0.76</v>
      </c>
      <c r="BP80" s="571">
        <v>7281</v>
      </c>
      <c r="BQ80" s="66">
        <v>147</v>
      </c>
      <c r="BR80" s="66">
        <v>154</v>
      </c>
      <c r="BS80" s="66">
        <v>197</v>
      </c>
      <c r="BT80" s="66">
        <v>31</v>
      </c>
      <c r="BU80" s="69">
        <v>42000</v>
      </c>
      <c r="BV80" s="61" t="s">
        <v>821</v>
      </c>
      <c r="BW80" s="61">
        <v>0</v>
      </c>
      <c r="BX80" s="61"/>
      <c r="BY80" s="61"/>
      <c r="BZ80" s="61"/>
      <c r="CA80" s="61"/>
      <c r="CB80" s="61">
        <v>0</v>
      </c>
      <c r="CC80" s="61"/>
      <c r="CD80" s="208">
        <v>1</v>
      </c>
      <c r="CE80" s="220">
        <v>0</v>
      </c>
      <c r="CF80" s="220">
        <v>0</v>
      </c>
      <c r="CG80" s="220">
        <v>0</v>
      </c>
      <c r="CH80" s="220">
        <v>1</v>
      </c>
      <c r="CI80" s="220">
        <v>0</v>
      </c>
      <c r="CJ80" s="220"/>
      <c r="CK80" s="114">
        <v>1</v>
      </c>
      <c r="CL80" s="114"/>
      <c r="CM80" s="114">
        <v>0</v>
      </c>
      <c r="CN80" s="114">
        <v>1</v>
      </c>
      <c r="CO80" s="114">
        <v>0</v>
      </c>
      <c r="CP80" s="114">
        <v>0</v>
      </c>
      <c r="CQ80" s="326">
        <v>0</v>
      </c>
      <c r="CR80" s="326">
        <v>1</v>
      </c>
      <c r="CS80" s="326">
        <v>0</v>
      </c>
      <c r="CT80" s="326"/>
      <c r="CU80" s="326"/>
      <c r="CV80" s="326"/>
      <c r="CW80" s="299"/>
      <c r="CX80" s="299"/>
      <c r="CY80" s="299"/>
      <c r="CZ80" s="299"/>
      <c r="DF80" s="31">
        <v>0</v>
      </c>
      <c r="DG80" s="70">
        <v>0</v>
      </c>
      <c r="DH80" s="31"/>
      <c r="DI80" s="31"/>
      <c r="DJ80" s="31"/>
      <c r="DK80" s="70">
        <v>0</v>
      </c>
      <c r="DL80" s="70"/>
      <c r="DM80" s="70"/>
      <c r="DN80" s="31"/>
      <c r="DO80" s="61">
        <v>0</v>
      </c>
      <c r="DP80" s="208">
        <v>0</v>
      </c>
      <c r="DQ80" s="208">
        <v>0</v>
      </c>
      <c r="DR80" s="208">
        <v>0</v>
      </c>
      <c r="DS80" s="208">
        <v>2</v>
      </c>
      <c r="DT80" s="212">
        <v>1</v>
      </c>
      <c r="DU80" s="208">
        <v>2</v>
      </c>
      <c r="DV80" s="208">
        <v>0</v>
      </c>
      <c r="DW80" s="208">
        <v>0</v>
      </c>
      <c r="DX80" s="208">
        <v>0</v>
      </c>
      <c r="DY80" s="208">
        <v>1</v>
      </c>
      <c r="DZ80" s="206">
        <v>1</v>
      </c>
      <c r="EC80" s="223"/>
      <c r="ED80" s="223"/>
      <c r="EE80" s="223"/>
      <c r="EF80" s="223"/>
      <c r="EH80" s="266">
        <v>42009</v>
      </c>
      <c r="EI80" s="133">
        <v>1.05</v>
      </c>
      <c r="EJ80" s="225">
        <v>67</v>
      </c>
      <c r="EK80" s="225">
        <v>69</v>
      </c>
      <c r="EL80" s="225">
        <v>72</v>
      </c>
      <c r="EM80" s="225">
        <v>89</v>
      </c>
      <c r="EN80" s="225">
        <v>36</v>
      </c>
      <c r="EO80" s="133" t="s">
        <v>822</v>
      </c>
      <c r="EP80" s="259">
        <v>80</v>
      </c>
      <c r="EQ80" s="135">
        <v>42026</v>
      </c>
      <c r="ER80" s="136" t="s">
        <v>383</v>
      </c>
      <c r="ES80" s="61">
        <v>120</v>
      </c>
      <c r="ET80" s="61">
        <v>80</v>
      </c>
      <c r="EU80" s="61">
        <v>96</v>
      </c>
      <c r="EV80" s="61">
        <v>1</v>
      </c>
      <c r="EW80" s="61"/>
      <c r="EX80" s="61">
        <v>12</v>
      </c>
      <c r="EY80" s="61">
        <v>9</v>
      </c>
      <c r="EZ80" s="61">
        <v>46</v>
      </c>
      <c r="FA80" s="61">
        <v>35</v>
      </c>
      <c r="FB80" s="61">
        <v>13</v>
      </c>
      <c r="FC80" s="61">
        <v>17</v>
      </c>
      <c r="FD80" s="61">
        <v>42</v>
      </c>
      <c r="FE80" s="61">
        <v>21</v>
      </c>
      <c r="FF80" s="61">
        <v>29</v>
      </c>
      <c r="FG80" s="61">
        <v>90</v>
      </c>
      <c r="FH80" s="61">
        <v>260</v>
      </c>
      <c r="FI80" s="91">
        <v>90</v>
      </c>
      <c r="FJ80" s="91">
        <v>270</v>
      </c>
      <c r="FK80" s="227">
        <v>70.25</v>
      </c>
      <c r="FL80" s="227">
        <v>40.33684508347325</v>
      </c>
      <c r="FM80" s="228">
        <v>98.25</v>
      </c>
      <c r="FN80" s="228">
        <v>38.549999999999997</v>
      </c>
      <c r="FO80" s="228">
        <v>56.414164120302452</v>
      </c>
      <c r="FP80" s="228">
        <v>22.135023173920196</v>
      </c>
      <c r="FQ80" s="228">
        <v>60.763358778625957</v>
      </c>
      <c r="FR80" s="228"/>
      <c r="FS80" s="193">
        <v>0</v>
      </c>
      <c r="FT80" s="230">
        <v>53.5</v>
      </c>
      <c r="FU80" s="230"/>
      <c r="FV80" s="230">
        <v>120</v>
      </c>
      <c r="FW80" s="229">
        <v>5.833333333333333</v>
      </c>
      <c r="FX80" s="229">
        <v>8.4666666666666668</v>
      </c>
      <c r="FY80" s="229">
        <v>9.1714285714285726</v>
      </c>
      <c r="FZ80" s="229"/>
      <c r="GA80" s="133">
        <v>30.4</v>
      </c>
      <c r="GB80" s="129">
        <v>11.033333333333333</v>
      </c>
      <c r="GC80" s="238">
        <v>4.9000000000000004</v>
      </c>
      <c r="GD80" s="238">
        <v>2.7</v>
      </c>
      <c r="GE80" s="238">
        <v>111</v>
      </c>
      <c r="GF80" s="238">
        <v>78.099999999999994</v>
      </c>
      <c r="GG80" s="238">
        <v>20.9</v>
      </c>
      <c r="GH80" s="133">
        <v>1</v>
      </c>
      <c r="GI80" s="133">
        <v>1</v>
      </c>
      <c r="GJ80" s="133">
        <v>2</v>
      </c>
      <c r="GK80" s="133">
        <v>1</v>
      </c>
      <c r="GL80" s="231">
        <v>27.666666666666668</v>
      </c>
      <c r="GM80" s="133">
        <v>0</v>
      </c>
      <c r="GN80" s="133">
        <v>0</v>
      </c>
      <c r="GO80" s="133">
        <v>0</v>
      </c>
      <c r="GP80" s="133">
        <v>0</v>
      </c>
      <c r="GQ80" s="61">
        <v>102.80000000000001</v>
      </c>
      <c r="GR80" s="106">
        <v>59.026728463787201</v>
      </c>
      <c r="GS80" s="111">
        <v>0.22051282051282056</v>
      </c>
      <c r="GT80" s="61">
        <v>1</v>
      </c>
      <c r="GU80" s="111">
        <v>0.68421052631578949</v>
      </c>
      <c r="GV80" s="62">
        <v>1</v>
      </c>
      <c r="GW80" s="106">
        <v>9</v>
      </c>
      <c r="GX80" s="61">
        <v>1</v>
      </c>
      <c r="GY80" s="106">
        <v>15.666666666666666</v>
      </c>
      <c r="GZ80" s="61">
        <v>1</v>
      </c>
      <c r="HA80" s="745">
        <v>32.666666666666671</v>
      </c>
      <c r="HB80" s="133">
        <v>9</v>
      </c>
      <c r="HC80" s="133"/>
      <c r="HD80" s="269">
        <v>0</v>
      </c>
      <c r="HE80" s="236"/>
      <c r="HF80" s="236"/>
      <c r="HG80" s="270"/>
      <c r="HH80" s="273"/>
      <c r="HI80" s="270"/>
      <c r="HJ80" s="273"/>
      <c r="HK80" s="270"/>
      <c r="HL80" s="273"/>
      <c r="HM80" s="270"/>
      <c r="HN80" s="236"/>
      <c r="HO80" s="271"/>
      <c r="HP80" s="271"/>
      <c r="HQ80" s="273"/>
      <c r="HR80" s="270"/>
      <c r="HS80" s="273"/>
      <c r="HT80" s="270"/>
      <c r="HU80" s="273"/>
      <c r="HV80" s="270"/>
      <c r="HW80" s="273"/>
      <c r="HX80" s="269"/>
      <c r="HY80" s="133"/>
      <c r="HZ80" s="238"/>
      <c r="IA80" s="133"/>
      <c r="IB80" s="133"/>
      <c r="IC80" s="133"/>
      <c r="ID80" s="133"/>
      <c r="IE80" s="133"/>
      <c r="IF80" s="237"/>
      <c r="IG80" s="237"/>
      <c r="IH80" s="103"/>
      <c r="II80" s="161"/>
      <c r="IJ80" s="161"/>
      <c r="IK80" s="161"/>
      <c r="IL80" s="161"/>
      <c r="IM80" s="161"/>
      <c r="IN80" s="161"/>
      <c r="IO80" s="161"/>
      <c r="IP80" s="61"/>
      <c r="IQ80" s="106"/>
      <c r="IR80" s="161"/>
      <c r="IS80" s="161"/>
      <c r="IT80" s="161"/>
      <c r="IU80" s="161"/>
      <c r="IV80" s="161"/>
      <c r="IW80" s="161"/>
      <c r="IX80" s="161"/>
      <c r="IY80" s="61"/>
      <c r="IZ80" s="106"/>
      <c r="JA80" s="161"/>
      <c r="JB80" s="240"/>
      <c r="JC80" s="241"/>
      <c r="JD80" s="70">
        <v>0</v>
      </c>
      <c r="JE80" s="70"/>
      <c r="JF80" s="70"/>
      <c r="JG80" s="70"/>
      <c r="JH80" s="70"/>
      <c r="JI80" s="70"/>
      <c r="JJ80" s="70"/>
      <c r="JK80" s="70"/>
      <c r="JL80" s="31"/>
      <c r="JM80" s="283"/>
      <c r="JN80" s="198">
        <v>80</v>
      </c>
      <c r="JO80" s="244">
        <v>42026</v>
      </c>
      <c r="JP80" s="69">
        <v>43217</v>
      </c>
      <c r="JQ80" s="201">
        <v>1</v>
      </c>
      <c r="JR80" s="69">
        <v>43217</v>
      </c>
      <c r="JS80" s="245">
        <v>39</v>
      </c>
      <c r="JT80" s="243">
        <v>1</v>
      </c>
      <c r="JU80" s="69">
        <v>42087</v>
      </c>
      <c r="JV80" s="245">
        <v>2</v>
      </c>
      <c r="JW80" s="243">
        <v>1</v>
      </c>
      <c r="JX80" s="246">
        <v>42087</v>
      </c>
      <c r="JY80" s="245">
        <v>2</v>
      </c>
      <c r="JZ80" s="245">
        <v>39</v>
      </c>
      <c r="KA80" s="245">
        <v>1191</v>
      </c>
      <c r="KB80" s="247"/>
      <c r="KC80" s="245"/>
      <c r="KD80" s="248"/>
      <c r="KE80" s="63">
        <v>1</v>
      </c>
      <c r="KF80" s="249">
        <v>1</v>
      </c>
      <c r="KG80" s="249" t="s">
        <v>421</v>
      </c>
      <c r="KH80" s="311">
        <v>82.963333333333324</v>
      </c>
      <c r="KI80" s="311">
        <v>46.853333333333332</v>
      </c>
      <c r="KJ80" s="311">
        <v>43.473333333333336</v>
      </c>
      <c r="KK80" s="312">
        <v>-12.443333333333333</v>
      </c>
      <c r="KL80" s="311">
        <v>-9.9066666666666663</v>
      </c>
      <c r="KM80" s="311">
        <v>54.156666666666666</v>
      </c>
      <c r="KN80" s="311">
        <v>22.166666666666668</v>
      </c>
      <c r="KO80" s="311">
        <v>4.3666666666666663</v>
      </c>
      <c r="KP80" s="250"/>
      <c r="KQ80" s="250">
        <v>1</v>
      </c>
      <c r="KR80" s="92"/>
      <c r="KS80" s="93">
        <v>0.22051282051282056</v>
      </c>
      <c r="KT80" s="264"/>
      <c r="KU80" s="265"/>
      <c r="KV80" s="264"/>
      <c r="KW80" s="265"/>
      <c r="KX80" s="265"/>
      <c r="KY80" s="265"/>
      <c r="KZ80" s="265"/>
      <c r="LA80" s="265"/>
      <c r="LB80" s="265"/>
      <c r="LC80" s="265"/>
      <c r="LD80" s="265"/>
      <c r="LE80" s="265"/>
      <c r="LF80" s="118">
        <v>42026</v>
      </c>
      <c r="LG80" s="454">
        <v>1</v>
      </c>
      <c r="LH80" s="454"/>
      <c r="LI80" s="455"/>
      <c r="LJ80" s="455"/>
      <c r="LK80" s="455"/>
      <c r="LL80" s="455"/>
      <c r="LM80" s="455"/>
      <c r="LN80" s="455"/>
      <c r="LO80" s="455"/>
      <c r="LP80" s="455"/>
      <c r="LQ80" s="455"/>
      <c r="LR80" s="455"/>
      <c r="LS80" s="455"/>
      <c r="LT80" s="455"/>
      <c r="LU80" s="500">
        <v>30.906666666666666</v>
      </c>
      <c r="LV80" s="693">
        <v>-14.26</v>
      </c>
      <c r="LW80" s="500">
        <v>0</v>
      </c>
      <c r="LX80" s="500">
        <v>0</v>
      </c>
      <c r="LY80" s="500">
        <v>0</v>
      </c>
      <c r="LZ80" s="500">
        <v>0</v>
      </c>
      <c r="MA80" s="690"/>
      <c r="MB80" s="455"/>
      <c r="MD80" s="253"/>
      <c r="ME80" s="274"/>
      <c r="MF80" s="581">
        <v>80</v>
      </c>
      <c r="MG80" s="135">
        <v>42024</v>
      </c>
      <c r="MJ80" s="584">
        <v>85.865099999999998</v>
      </c>
      <c r="MR80" s="135"/>
      <c r="MS80" s="585"/>
      <c r="MT80" s="585"/>
      <c r="MU80" s="133">
        <v>0</v>
      </c>
      <c r="MV80" s="585"/>
      <c r="MW80" s="585"/>
      <c r="MX80" s="585"/>
      <c r="MY80" s="585"/>
      <c r="MZ80" s="585"/>
      <c r="NA80" s="238">
        <v>44165</v>
      </c>
      <c r="NB80" s="585"/>
      <c r="NC80" s="238">
        <v>3</v>
      </c>
      <c r="NE80" s="876" t="s">
        <v>64</v>
      </c>
      <c r="NF80" s="877" t="s">
        <v>64</v>
      </c>
      <c r="NG80" s="877" t="s">
        <v>64</v>
      </c>
      <c r="NH80" s="877" t="s">
        <v>64</v>
      </c>
      <c r="NI80" s="877" t="s">
        <v>64</v>
      </c>
      <c r="NJ80" s="877" t="s">
        <v>64</v>
      </c>
      <c r="NK80" s="877" t="s">
        <v>64</v>
      </c>
      <c r="NL80" s="877" t="s">
        <v>64</v>
      </c>
      <c r="NM80" s="877" t="s">
        <v>64</v>
      </c>
      <c r="NN80" s="877" t="s">
        <v>64</v>
      </c>
      <c r="NO80" s="877" t="s">
        <v>64</v>
      </c>
      <c r="NP80" s="877" t="s">
        <v>64</v>
      </c>
      <c r="NQ80" s="877" t="s">
        <v>64</v>
      </c>
      <c r="NR80" s="877" t="s">
        <v>64</v>
      </c>
      <c r="NS80" s="877" t="s">
        <v>64</v>
      </c>
      <c r="NT80" s="877" t="s">
        <v>64</v>
      </c>
      <c r="NU80" s="877" t="s">
        <v>64</v>
      </c>
      <c r="NV80" s="877" t="s">
        <v>64</v>
      </c>
      <c r="NW80" s="877" t="s">
        <v>64</v>
      </c>
      <c r="NX80" s="877" t="s">
        <v>64</v>
      </c>
      <c r="NY80" s="877" t="s">
        <v>64</v>
      </c>
      <c r="NZ80" s="877" t="s">
        <v>64</v>
      </c>
      <c r="OA80" s="877" t="s">
        <v>64</v>
      </c>
      <c r="OB80" s="877" t="s">
        <v>64</v>
      </c>
      <c r="OC80" s="877" t="s">
        <v>64</v>
      </c>
      <c r="OD80" s="877" t="s">
        <v>64</v>
      </c>
      <c r="OE80" s="877" t="s">
        <v>64</v>
      </c>
      <c r="OF80" s="877" t="s">
        <v>64</v>
      </c>
      <c r="OG80" s="877" t="s">
        <v>64</v>
      </c>
      <c r="OH80" s="877" t="s">
        <v>64</v>
      </c>
      <c r="OI80" s="877" t="s">
        <v>64</v>
      </c>
      <c r="OJ80" s="877" t="s">
        <v>64</v>
      </c>
      <c r="OK80" s="877" t="s">
        <v>64</v>
      </c>
      <c r="OL80" s="877" t="s">
        <v>64</v>
      </c>
      <c r="OM80" s="877" t="s">
        <v>64</v>
      </c>
    </row>
    <row r="81" spans="1:403" s="221" customFormat="1" ht="18" customHeight="1" x14ac:dyDescent="0.25">
      <c r="A81" s="455">
        <v>80</v>
      </c>
      <c r="B81" s="221">
        <v>0</v>
      </c>
      <c r="C81" s="221">
        <v>1</v>
      </c>
      <c r="D81" s="206">
        <v>2</v>
      </c>
      <c r="E81" s="267">
        <v>81</v>
      </c>
      <c r="F81" s="896">
        <v>81</v>
      </c>
      <c r="G81" s="61">
        <v>81</v>
      </c>
      <c r="H81" s="898"/>
      <c r="I81" s="639" t="s">
        <v>823</v>
      </c>
      <c r="J81" s="644" t="s">
        <v>824</v>
      </c>
      <c r="K81" s="258">
        <v>11807</v>
      </c>
      <c r="L81" s="256">
        <v>83</v>
      </c>
      <c r="M81" s="342">
        <v>51</v>
      </c>
      <c r="N81" s="342">
        <v>153</v>
      </c>
      <c r="O81" s="342">
        <v>21.786492374727668</v>
      </c>
      <c r="P81" s="210">
        <v>1.4654970071095765</v>
      </c>
      <c r="Q81" s="208">
        <v>1</v>
      </c>
      <c r="R81" s="61">
        <v>160</v>
      </c>
      <c r="S81" s="61">
        <v>100</v>
      </c>
      <c r="T81" s="61">
        <v>0</v>
      </c>
      <c r="U81" s="62">
        <v>3</v>
      </c>
      <c r="V81" s="331">
        <v>0</v>
      </c>
      <c r="W81" s="331"/>
      <c r="X81" s="114">
        <v>1</v>
      </c>
      <c r="Y81" s="335">
        <v>1</v>
      </c>
      <c r="Z81" s="114">
        <v>1</v>
      </c>
      <c r="AA81" s="114">
        <v>1</v>
      </c>
      <c r="AB81" s="329">
        <v>0</v>
      </c>
      <c r="AC81" s="328">
        <v>0</v>
      </c>
      <c r="AD81" s="61"/>
      <c r="AE81" s="61"/>
      <c r="AF81" s="61"/>
      <c r="AG81" s="592">
        <v>127</v>
      </c>
      <c r="AH81" s="602">
        <v>1.33</v>
      </c>
      <c r="AI81" s="603">
        <v>38</v>
      </c>
      <c r="AJ81" s="603">
        <v>0</v>
      </c>
      <c r="AK81" s="602">
        <v>10.7</v>
      </c>
      <c r="AL81" s="603">
        <v>33</v>
      </c>
      <c r="AM81" s="603"/>
      <c r="AN81" s="605">
        <v>1804</v>
      </c>
      <c r="AO81" s="214">
        <v>7.4977617006225685</v>
      </c>
      <c r="AP81" s="211">
        <v>100</v>
      </c>
      <c r="AQ81" s="212">
        <v>69</v>
      </c>
      <c r="AR81" s="212">
        <v>14</v>
      </c>
      <c r="AS81" s="212">
        <v>84</v>
      </c>
      <c r="AT81" s="215">
        <v>1.4</v>
      </c>
      <c r="AU81" s="212">
        <v>237</v>
      </c>
      <c r="AV81" s="556">
        <v>42170</v>
      </c>
      <c r="AW81" s="557">
        <v>42164</v>
      </c>
      <c r="AX81" s="211">
        <v>1.33</v>
      </c>
      <c r="AY81" s="211">
        <v>42</v>
      </c>
      <c r="AZ81" s="211"/>
      <c r="BA81" s="602">
        <v>138</v>
      </c>
      <c r="BB81" s="558">
        <v>42173</v>
      </c>
      <c r="BC81" s="65">
        <v>34.5</v>
      </c>
      <c r="BD81" s="217">
        <v>1037</v>
      </c>
      <c r="BE81" s="66">
        <v>34.5</v>
      </c>
      <c r="BF81" s="218">
        <v>66.524206107096987</v>
      </c>
      <c r="BG81" s="66">
        <v>97.19</v>
      </c>
      <c r="BH81" s="68">
        <v>1.5378190950732742</v>
      </c>
      <c r="BI81" s="219">
        <v>1.5378190950732742</v>
      </c>
      <c r="BJ81" s="219">
        <v>1.822979700429525</v>
      </c>
      <c r="BK81" s="219">
        <v>1.9876215821254837</v>
      </c>
      <c r="BL81" s="66">
        <v>2.5499999999999998</v>
      </c>
      <c r="BM81" s="66">
        <v>1.34</v>
      </c>
      <c r="BN81" s="66">
        <v>41</v>
      </c>
      <c r="BO81" s="66">
        <v>1.19</v>
      </c>
      <c r="BP81" s="571">
        <v>1280</v>
      </c>
      <c r="BQ81" s="66">
        <v>57</v>
      </c>
      <c r="BR81" s="66">
        <v>256</v>
      </c>
      <c r="BS81" s="66">
        <v>31</v>
      </c>
      <c r="BT81" s="66">
        <v>46</v>
      </c>
      <c r="BU81" s="69">
        <v>42164</v>
      </c>
      <c r="BV81" s="61" t="s">
        <v>825</v>
      </c>
      <c r="BW81" s="61">
        <v>0</v>
      </c>
      <c r="BX81" s="61"/>
      <c r="BY81" s="61"/>
      <c r="BZ81" s="61">
        <v>0</v>
      </c>
      <c r="CA81" s="61"/>
      <c r="CB81" s="61"/>
      <c r="CC81" s="61"/>
      <c r="CD81" s="208">
        <v>0</v>
      </c>
      <c r="CE81" s="220">
        <v>0</v>
      </c>
      <c r="CF81" s="220">
        <v>0</v>
      </c>
      <c r="CG81" s="220">
        <v>0</v>
      </c>
      <c r="CH81" s="220">
        <v>0</v>
      </c>
      <c r="CI81" s="220">
        <v>0</v>
      </c>
      <c r="CJ81" s="220">
        <v>0</v>
      </c>
      <c r="CK81" s="114">
        <v>0</v>
      </c>
      <c r="CL81" s="114">
        <v>0</v>
      </c>
      <c r="CM81" s="114">
        <v>0</v>
      </c>
      <c r="CN81" s="114">
        <v>1</v>
      </c>
      <c r="CO81" s="114">
        <v>0</v>
      </c>
      <c r="CP81" s="114">
        <v>1</v>
      </c>
      <c r="CQ81" s="326">
        <v>1</v>
      </c>
      <c r="CR81" s="326">
        <v>0</v>
      </c>
      <c r="CS81" s="326">
        <v>0</v>
      </c>
      <c r="CT81" s="326">
        <v>0</v>
      </c>
      <c r="CU81" s="326">
        <v>0</v>
      </c>
      <c r="CV81" s="326"/>
      <c r="CW81" s="299"/>
      <c r="CX81" s="299"/>
      <c r="CY81" s="299"/>
      <c r="CZ81" s="299"/>
      <c r="DF81" s="61">
        <v>1</v>
      </c>
      <c r="DG81" s="90">
        <v>1</v>
      </c>
      <c r="DH81" s="69">
        <v>42559</v>
      </c>
      <c r="DI81" s="61">
        <v>1</v>
      </c>
      <c r="DJ81" s="61" t="s">
        <v>826</v>
      </c>
      <c r="DK81" s="90">
        <v>1</v>
      </c>
      <c r="DL81" s="90">
        <v>0</v>
      </c>
      <c r="DM81" s="90"/>
      <c r="DN81" s="61"/>
      <c r="DO81" s="254">
        <v>0</v>
      </c>
      <c r="DP81" s="208">
        <v>0</v>
      </c>
      <c r="DQ81" s="208">
        <v>0</v>
      </c>
      <c r="DR81" s="208">
        <v>1</v>
      </c>
      <c r="DS81" s="208">
        <v>1</v>
      </c>
      <c r="DT81" s="212">
        <v>1</v>
      </c>
      <c r="DU81" s="208">
        <v>1</v>
      </c>
      <c r="DV81" s="208">
        <v>0</v>
      </c>
      <c r="DW81" s="208">
        <v>1</v>
      </c>
      <c r="DX81" s="208">
        <v>0</v>
      </c>
      <c r="DY81" s="208">
        <v>0</v>
      </c>
      <c r="DZ81" s="206">
        <v>0</v>
      </c>
      <c r="EC81" s="223">
        <v>1</v>
      </c>
      <c r="ED81" s="223">
        <v>2</v>
      </c>
      <c r="EE81" s="223"/>
      <c r="EF81" s="223"/>
      <c r="EH81" s="258">
        <v>42083</v>
      </c>
      <c r="EI81" s="133">
        <v>0.9</v>
      </c>
      <c r="EJ81" s="225">
        <v>65</v>
      </c>
      <c r="EK81" s="225">
        <v>72</v>
      </c>
      <c r="EL81" s="225">
        <v>66</v>
      </c>
      <c r="EM81" s="225">
        <v>60</v>
      </c>
      <c r="EN81" s="225"/>
      <c r="EO81" s="133" t="s">
        <v>463</v>
      </c>
      <c r="EP81" s="267">
        <v>81</v>
      </c>
      <c r="EQ81" s="135">
        <v>42178</v>
      </c>
      <c r="ER81" s="136" t="s">
        <v>383</v>
      </c>
      <c r="ES81" s="61">
        <v>160</v>
      </c>
      <c r="ET81" s="61">
        <v>100</v>
      </c>
      <c r="EU81" s="61">
        <v>82</v>
      </c>
      <c r="EV81" s="61">
        <v>0</v>
      </c>
      <c r="EW81" s="61"/>
      <c r="EX81" s="133">
        <v>13</v>
      </c>
      <c r="EY81" s="61">
        <v>9</v>
      </c>
      <c r="EZ81" s="61">
        <v>38</v>
      </c>
      <c r="FA81" s="61">
        <v>27</v>
      </c>
      <c r="FB81" s="133">
        <v>27</v>
      </c>
      <c r="FC81" s="61">
        <v>16</v>
      </c>
      <c r="FD81" s="61">
        <v>34</v>
      </c>
      <c r="FE81" s="61">
        <v>19</v>
      </c>
      <c r="FF81" s="61">
        <v>32</v>
      </c>
      <c r="FG81" s="61">
        <v>100</v>
      </c>
      <c r="FH81" s="61">
        <v>240</v>
      </c>
      <c r="FI81" s="91">
        <v>93.333333333333329</v>
      </c>
      <c r="FJ81" s="91">
        <v>240</v>
      </c>
      <c r="FK81" s="227">
        <v>20.400000000000002</v>
      </c>
      <c r="FL81" s="227">
        <v>13.920192194889058</v>
      </c>
      <c r="FM81" s="228">
        <v>86.85</v>
      </c>
      <c r="FN81" s="228">
        <v>35.700000000000003</v>
      </c>
      <c r="FO81" s="228">
        <v>59.26317118265267</v>
      </c>
      <c r="FP81" s="228">
        <v>24.360336341055852</v>
      </c>
      <c r="FQ81" s="228">
        <v>58.894645941278057</v>
      </c>
      <c r="FR81" s="228"/>
      <c r="FS81" s="193">
        <v>0</v>
      </c>
      <c r="FT81" s="230">
        <v>39</v>
      </c>
      <c r="FU81" s="230">
        <v>89</v>
      </c>
      <c r="FV81" s="230">
        <v>90</v>
      </c>
      <c r="FW81" s="229">
        <v>3</v>
      </c>
      <c r="FX81" s="229">
        <v>5.8</v>
      </c>
      <c r="FY81" s="229">
        <v>13</v>
      </c>
      <c r="FZ81" s="229">
        <v>0.43820224719101125</v>
      </c>
      <c r="GA81" s="133">
        <v>46.8</v>
      </c>
      <c r="GB81" s="129">
        <v>13.1</v>
      </c>
      <c r="GC81" s="238">
        <v>9.1</v>
      </c>
      <c r="GD81" s="238">
        <v>5</v>
      </c>
      <c r="GE81" s="238">
        <v>150.5</v>
      </c>
      <c r="GF81" s="238">
        <v>98.9</v>
      </c>
      <c r="GG81" s="238">
        <v>28</v>
      </c>
      <c r="GH81" s="133">
        <v>1</v>
      </c>
      <c r="GI81" s="133">
        <v>1</v>
      </c>
      <c r="GJ81" s="133">
        <v>1</v>
      </c>
      <c r="GK81" s="133">
        <v>0</v>
      </c>
      <c r="GL81" s="231">
        <v>24</v>
      </c>
      <c r="GM81" s="133">
        <v>0</v>
      </c>
      <c r="GN81" s="133">
        <v>1</v>
      </c>
      <c r="GO81" s="133" t="s">
        <v>464</v>
      </c>
      <c r="GP81" s="133">
        <v>0</v>
      </c>
      <c r="GQ81" s="61">
        <v>25.95</v>
      </c>
      <c r="GR81" s="106">
        <v>17.707303306733873</v>
      </c>
      <c r="GS81" s="111">
        <v>0.3833333333333333</v>
      </c>
      <c r="GT81" s="61">
        <v>0</v>
      </c>
      <c r="GU81" s="111">
        <v>0.55555555555555558</v>
      </c>
      <c r="GV81" s="62">
        <v>1</v>
      </c>
      <c r="GW81" s="106">
        <v>8.6</v>
      </c>
      <c r="GX81" s="61">
        <v>1</v>
      </c>
      <c r="GY81" s="106">
        <v>13</v>
      </c>
      <c r="GZ81" s="61">
        <v>1</v>
      </c>
      <c r="HA81" s="745">
        <v>29</v>
      </c>
      <c r="HB81" s="133">
        <v>12</v>
      </c>
      <c r="HC81" s="133"/>
      <c r="HD81" s="144">
        <v>1</v>
      </c>
      <c r="HE81" s="236">
        <v>109.82265200000001</v>
      </c>
      <c r="HF81" s="236">
        <v>115.313784</v>
      </c>
      <c r="HG81" s="144">
        <v>77.485656000000006</v>
      </c>
      <c r="HH81" s="236">
        <v>110.28170299999999</v>
      </c>
      <c r="HI81" s="125">
        <v>74.104324000000005</v>
      </c>
      <c r="HJ81" s="236">
        <v>53.220827</v>
      </c>
      <c r="HK81" s="144">
        <v>35.761991999999999</v>
      </c>
      <c r="HL81" s="236">
        <v>57.060875000000003</v>
      </c>
      <c r="HM81" s="144">
        <v>38.342331000000001</v>
      </c>
      <c r="HN81" s="236">
        <v>51.741017999999997</v>
      </c>
      <c r="HO81" s="144">
        <v>4.4507479999999999</v>
      </c>
      <c r="HP81" s="144">
        <v>2.9907020000000002</v>
      </c>
      <c r="HQ81" s="236">
        <v>82.643028000000001</v>
      </c>
      <c r="HR81" s="144">
        <v>55.532383000000003</v>
      </c>
      <c r="HS81" s="236">
        <v>38.630853000000002</v>
      </c>
      <c r="HT81" s="144">
        <v>25.958189000000001</v>
      </c>
      <c r="HU81" s="236">
        <v>44.012174999999999</v>
      </c>
      <c r="HV81" s="144">
        <v>29.574193999999999</v>
      </c>
      <c r="HW81" s="236">
        <v>53.255763000000002</v>
      </c>
      <c r="HX81" s="144">
        <v>0</v>
      </c>
      <c r="HY81" s="237">
        <v>1.0456293370805128</v>
      </c>
      <c r="HZ81" s="238">
        <v>22.9</v>
      </c>
      <c r="IA81" s="237">
        <v>4.8</v>
      </c>
      <c r="IB81" s="237">
        <v>10.8</v>
      </c>
      <c r="IC81" s="237">
        <v>3.6</v>
      </c>
      <c r="ID81" s="237">
        <v>14.3</v>
      </c>
      <c r="IE81" s="237">
        <v>3.7</v>
      </c>
      <c r="IF81" s="237">
        <v>43.143600000000006</v>
      </c>
      <c r="IG81" s="237">
        <v>29.439568822520371</v>
      </c>
      <c r="IH81" s="133"/>
      <c r="II81" s="161">
        <v>0.38</v>
      </c>
      <c r="IJ81" s="61">
        <v>1212</v>
      </c>
      <c r="IK81" s="61">
        <v>1182</v>
      </c>
      <c r="IL81" s="61">
        <v>1138</v>
      </c>
      <c r="IM81" s="61">
        <v>1206</v>
      </c>
      <c r="IN81" s="61">
        <v>1194</v>
      </c>
      <c r="IO81" s="61">
        <v>1236</v>
      </c>
      <c r="IP81" s="61"/>
      <c r="IQ81" s="106">
        <v>1194.6666666666667</v>
      </c>
      <c r="IR81" s="61">
        <v>1828</v>
      </c>
      <c r="IS81" s="61">
        <v>349</v>
      </c>
      <c r="IT81" s="61">
        <v>306</v>
      </c>
      <c r="IU81" s="61">
        <v>204</v>
      </c>
      <c r="IV81" s="61">
        <v>319</v>
      </c>
      <c r="IW81" s="61">
        <v>340</v>
      </c>
      <c r="IX81" s="61">
        <v>322</v>
      </c>
      <c r="IY81" s="61"/>
      <c r="IZ81" s="106">
        <v>306.66666666666669</v>
      </c>
      <c r="JA81" s="61">
        <v>168</v>
      </c>
      <c r="JB81" s="240">
        <v>27.801531561026714</v>
      </c>
      <c r="JC81" s="241">
        <v>0</v>
      </c>
      <c r="JD81" s="90">
        <v>1</v>
      </c>
      <c r="JE81" s="168">
        <v>0</v>
      </c>
      <c r="JF81" s="168">
        <v>0</v>
      </c>
      <c r="JG81" s="168"/>
      <c r="JH81" s="90">
        <v>0</v>
      </c>
      <c r="JI81" s="90">
        <v>0</v>
      </c>
      <c r="JJ81" s="90">
        <v>0</v>
      </c>
      <c r="JK81" s="90"/>
      <c r="JL81" s="61"/>
      <c r="JM81" s="283"/>
      <c r="JN81" s="198">
        <v>81</v>
      </c>
      <c r="JO81" s="244">
        <v>42170</v>
      </c>
      <c r="JP81" s="69">
        <v>42943</v>
      </c>
      <c r="JQ81" s="201">
        <v>1</v>
      </c>
      <c r="JR81" s="69">
        <v>42943</v>
      </c>
      <c r="JS81" s="31">
        <v>25</v>
      </c>
      <c r="JT81" s="243">
        <v>1</v>
      </c>
      <c r="JU81" s="69">
        <v>42640</v>
      </c>
      <c r="JV81" s="245">
        <v>15</v>
      </c>
      <c r="JW81" s="243">
        <v>1</v>
      </c>
      <c r="JX81" s="246">
        <v>42640</v>
      </c>
      <c r="JY81" s="245">
        <v>15</v>
      </c>
      <c r="JZ81" s="245">
        <v>25</v>
      </c>
      <c r="KA81" s="245">
        <v>773</v>
      </c>
      <c r="KB81" s="247"/>
      <c r="KC81" s="245"/>
      <c r="KD81" s="248"/>
      <c r="KE81" s="63">
        <v>0</v>
      </c>
      <c r="KF81" s="263">
        <v>1</v>
      </c>
      <c r="KG81" s="263" t="s">
        <v>390</v>
      </c>
      <c r="KH81" s="250">
        <v>89.51</v>
      </c>
      <c r="KI81" s="250">
        <v>54.5</v>
      </c>
      <c r="KJ81" s="250">
        <v>37.950000000000003</v>
      </c>
      <c r="KK81" s="251">
        <v>-12.98</v>
      </c>
      <c r="KL81" s="250">
        <v>-11.5</v>
      </c>
      <c r="KM81" s="250">
        <v>43.84</v>
      </c>
      <c r="KN81" s="250">
        <v>17.5</v>
      </c>
      <c r="KO81" s="250">
        <v>5.9</v>
      </c>
      <c r="KP81" s="250"/>
      <c r="KQ81" s="250">
        <v>1</v>
      </c>
      <c r="KR81" s="92">
        <v>1</v>
      </c>
      <c r="KS81" s="93">
        <v>0.3833333333333333</v>
      </c>
      <c r="KT81" s="264">
        <v>50</v>
      </c>
      <c r="KU81" s="265">
        <v>49.7</v>
      </c>
      <c r="KV81" s="264">
        <v>-26.54</v>
      </c>
      <c r="KW81" s="265">
        <v>-29.5</v>
      </c>
      <c r="KX81" s="265">
        <v>-24.5</v>
      </c>
      <c r="KY81" s="265">
        <v>240</v>
      </c>
      <c r="KZ81" s="265">
        <v>-28.4</v>
      </c>
      <c r="LA81" s="265">
        <v>-23.8</v>
      </c>
      <c r="LB81" s="265">
        <v>240</v>
      </c>
      <c r="LC81" s="265">
        <v>-29</v>
      </c>
      <c r="LD81" s="265">
        <v>-24.1</v>
      </c>
      <c r="LE81" s="265">
        <v>240</v>
      </c>
      <c r="LF81" s="118">
        <v>42178</v>
      </c>
      <c r="LG81" s="454">
        <v>0</v>
      </c>
      <c r="LH81" s="454">
        <v>1</v>
      </c>
      <c r="LI81" s="455">
        <v>50</v>
      </c>
      <c r="LJ81" s="455">
        <v>43.66</v>
      </c>
      <c r="LK81" s="455">
        <v>-23.82</v>
      </c>
      <c r="LL81" s="455">
        <v>-22.1</v>
      </c>
      <c r="LM81" s="455">
        <v>-22</v>
      </c>
      <c r="LN81" s="455">
        <v>325</v>
      </c>
      <c r="LO81" s="455">
        <v>-19.7</v>
      </c>
      <c r="LP81" s="455">
        <v>-19.100000000000001</v>
      </c>
      <c r="LQ81" s="455">
        <v>310</v>
      </c>
      <c r="LR81" s="455">
        <v>-20.9</v>
      </c>
      <c r="LS81" s="455">
        <v>-20.5</v>
      </c>
      <c r="LT81" s="455">
        <v>325</v>
      </c>
      <c r="LU81" s="500">
        <v>39.68</v>
      </c>
      <c r="LV81" s="693">
        <v>-23.81</v>
      </c>
      <c r="LW81" s="500">
        <v>-19.2</v>
      </c>
      <c r="LX81" s="500">
        <v>2</v>
      </c>
      <c r="LY81" s="500">
        <v>-16.399999999999999</v>
      </c>
      <c r="LZ81" s="500">
        <v>1</v>
      </c>
      <c r="MA81" s="690">
        <v>53.255763000000002</v>
      </c>
      <c r="MB81" s="455"/>
      <c r="MD81" s="253"/>
      <c r="ME81" s="274"/>
      <c r="MF81" s="581">
        <v>81</v>
      </c>
      <c r="MG81" s="135">
        <v>42164</v>
      </c>
      <c r="MJ81" s="584">
        <v>33.5764</v>
      </c>
      <c r="MR81" s="135"/>
      <c r="MS81" s="585"/>
      <c r="MT81" s="585"/>
      <c r="MU81" s="133">
        <v>0</v>
      </c>
      <c r="MV81" s="585"/>
      <c r="MW81" s="585"/>
      <c r="MX81" s="585"/>
      <c r="MY81" s="585"/>
      <c r="MZ81" s="585"/>
      <c r="NA81" s="238">
        <v>1804</v>
      </c>
      <c r="NB81" s="585"/>
      <c r="NC81" s="238">
        <v>3</v>
      </c>
      <c r="NE81" s="876">
        <v>81</v>
      </c>
      <c r="NF81" s="877" t="s">
        <v>64</v>
      </c>
      <c r="NG81" s="877" t="s">
        <v>64</v>
      </c>
      <c r="NH81" s="877" t="s">
        <v>64</v>
      </c>
      <c r="NI81" s="877" t="s">
        <v>64</v>
      </c>
      <c r="NJ81" s="877" t="s">
        <v>64</v>
      </c>
      <c r="NK81" s="877" t="s">
        <v>64</v>
      </c>
      <c r="NL81" s="877" t="s">
        <v>64</v>
      </c>
      <c r="NM81" s="877" t="s">
        <v>64</v>
      </c>
      <c r="NN81" s="877" t="s">
        <v>64</v>
      </c>
      <c r="NO81" s="877" t="s">
        <v>64</v>
      </c>
      <c r="NP81" s="877" t="s">
        <v>64</v>
      </c>
      <c r="NQ81" s="877" t="s">
        <v>64</v>
      </c>
      <c r="NR81" s="877" t="s">
        <v>64</v>
      </c>
      <c r="NS81" s="877" t="s">
        <v>64</v>
      </c>
      <c r="NT81" s="877" t="s">
        <v>64</v>
      </c>
      <c r="NU81" s="877" t="s">
        <v>64</v>
      </c>
      <c r="NV81" s="877" t="s">
        <v>64</v>
      </c>
      <c r="NW81" s="877" t="s">
        <v>64</v>
      </c>
      <c r="NX81" s="877" t="s">
        <v>64</v>
      </c>
      <c r="NY81" s="877" t="s">
        <v>64</v>
      </c>
      <c r="NZ81" s="877" t="s">
        <v>64</v>
      </c>
      <c r="OA81" s="877" t="s">
        <v>64</v>
      </c>
      <c r="OB81" s="877" t="s">
        <v>64</v>
      </c>
      <c r="OC81" s="877" t="s">
        <v>64</v>
      </c>
      <c r="OD81" s="877" t="s">
        <v>64</v>
      </c>
      <c r="OE81" s="877" t="s">
        <v>64</v>
      </c>
      <c r="OF81" s="877" t="s">
        <v>64</v>
      </c>
      <c r="OG81" s="877" t="s">
        <v>64</v>
      </c>
      <c r="OH81" s="877" t="s">
        <v>64</v>
      </c>
      <c r="OI81" s="877" t="s">
        <v>64</v>
      </c>
      <c r="OJ81" s="877" t="s">
        <v>64</v>
      </c>
      <c r="OK81" s="877" t="s">
        <v>64</v>
      </c>
      <c r="OL81" s="877" t="s">
        <v>64</v>
      </c>
      <c r="OM81" s="877" t="s">
        <v>64</v>
      </c>
    </row>
    <row r="82" spans="1:403" s="221" customFormat="1" x14ac:dyDescent="0.25">
      <c r="A82" s="455">
        <v>81</v>
      </c>
      <c r="B82" s="274">
        <v>0</v>
      </c>
      <c r="C82" s="221">
        <v>0</v>
      </c>
      <c r="D82" s="206">
        <v>2</v>
      </c>
      <c r="E82" s="267">
        <v>82</v>
      </c>
      <c r="F82" s="896">
        <v>82</v>
      </c>
      <c r="G82" s="61">
        <v>82</v>
      </c>
      <c r="H82" s="898"/>
      <c r="I82" s="645" t="s">
        <v>827</v>
      </c>
      <c r="J82" s="648" t="s">
        <v>828</v>
      </c>
      <c r="K82" s="284">
        <v>17099</v>
      </c>
      <c r="L82" s="256">
        <v>68</v>
      </c>
      <c r="M82" s="342">
        <v>87</v>
      </c>
      <c r="N82" s="342">
        <v>178</v>
      </c>
      <c r="O82" s="342">
        <v>27.458654210326976</v>
      </c>
      <c r="P82" s="210">
        <v>2.0521849942899637</v>
      </c>
      <c r="Q82" s="208">
        <v>0</v>
      </c>
      <c r="R82" s="61">
        <v>125</v>
      </c>
      <c r="S82" s="61">
        <v>75</v>
      </c>
      <c r="T82" s="61">
        <v>1</v>
      </c>
      <c r="U82" s="62">
        <v>2</v>
      </c>
      <c r="V82" s="331">
        <v>1</v>
      </c>
      <c r="W82" s="331">
        <v>2</v>
      </c>
      <c r="X82" s="114">
        <v>1</v>
      </c>
      <c r="Y82" s="708">
        <v>0</v>
      </c>
      <c r="Z82" s="114">
        <v>1</v>
      </c>
      <c r="AA82" s="114">
        <v>1</v>
      </c>
      <c r="AB82" s="329">
        <v>0</v>
      </c>
      <c r="AC82" s="328">
        <v>0</v>
      </c>
      <c r="AD82" s="61"/>
      <c r="AE82" s="61"/>
      <c r="AF82" s="61"/>
      <c r="AG82" s="592">
        <v>93</v>
      </c>
      <c r="AH82" s="602">
        <v>1.43</v>
      </c>
      <c r="AI82" s="603">
        <v>49</v>
      </c>
      <c r="AJ82" s="603">
        <v>0</v>
      </c>
      <c r="AK82" s="602">
        <v>12.1</v>
      </c>
      <c r="AL82" s="603">
        <v>35</v>
      </c>
      <c r="AM82" s="603"/>
      <c r="AN82" s="605">
        <v>2168</v>
      </c>
      <c r="AO82" s="214">
        <v>7.6815603625595372</v>
      </c>
      <c r="AP82" s="212"/>
      <c r="AQ82" s="212"/>
      <c r="AR82" s="212"/>
      <c r="AS82" s="212"/>
      <c r="AT82" s="215">
        <v>4.01</v>
      </c>
      <c r="AU82" s="212">
        <v>100</v>
      </c>
      <c r="AV82" s="556">
        <v>42177</v>
      </c>
      <c r="AW82" s="557">
        <v>42177</v>
      </c>
      <c r="AX82" s="211">
        <v>1.43</v>
      </c>
      <c r="AY82" s="211">
        <v>51</v>
      </c>
      <c r="AZ82" s="211">
        <v>9.4</v>
      </c>
      <c r="BA82" s="602">
        <v>140</v>
      </c>
      <c r="BB82" s="558">
        <v>42178</v>
      </c>
      <c r="BC82" s="65">
        <v>67.819999999999993</v>
      </c>
      <c r="BD82" s="217"/>
      <c r="BE82" s="66">
        <v>67.819999999999993</v>
      </c>
      <c r="BF82" s="218">
        <v>571.52663438511513</v>
      </c>
      <c r="BG82" s="66">
        <v>176</v>
      </c>
      <c r="BH82" s="68">
        <v>1.8313577854420675</v>
      </c>
      <c r="BI82" s="219">
        <v>1.8313577854420675</v>
      </c>
      <c r="BJ82" s="219">
        <v>2.7570364742710254</v>
      </c>
      <c r="BK82" s="219">
        <v>2.2455126678141499</v>
      </c>
      <c r="BL82" s="66">
        <v>2.5499999999999998</v>
      </c>
      <c r="BM82" s="66">
        <v>1.1100000000000001</v>
      </c>
      <c r="BN82" s="66">
        <v>105</v>
      </c>
      <c r="BO82" s="66">
        <v>1.1200000000000001</v>
      </c>
      <c r="BP82" s="571">
        <v>1710</v>
      </c>
      <c r="BQ82" s="66">
        <v>29</v>
      </c>
      <c r="BR82" s="66">
        <v>102</v>
      </c>
      <c r="BS82" s="66">
        <v>33</v>
      </c>
      <c r="BT82" s="66">
        <v>34</v>
      </c>
      <c r="BU82" s="61" t="s">
        <v>829</v>
      </c>
      <c r="BV82" s="61" t="s">
        <v>830</v>
      </c>
      <c r="BW82" s="61">
        <v>0</v>
      </c>
      <c r="BX82" s="61"/>
      <c r="BY82" s="61"/>
      <c r="BZ82" s="61">
        <v>0</v>
      </c>
      <c r="CA82" s="61"/>
      <c r="CB82" s="61"/>
      <c r="CC82" s="61"/>
      <c r="CD82" s="208">
        <v>1</v>
      </c>
      <c r="CE82" s="220">
        <v>0</v>
      </c>
      <c r="CF82" s="220">
        <v>0</v>
      </c>
      <c r="CG82" s="220">
        <v>1</v>
      </c>
      <c r="CH82" s="220">
        <v>1</v>
      </c>
      <c r="CI82" s="220">
        <v>1</v>
      </c>
      <c r="CJ82" s="220">
        <v>0</v>
      </c>
      <c r="CK82" s="114">
        <v>1</v>
      </c>
      <c r="CL82" s="114">
        <v>0</v>
      </c>
      <c r="CM82" s="114">
        <v>1</v>
      </c>
      <c r="CN82" s="114">
        <v>1</v>
      </c>
      <c r="CO82" s="114">
        <v>1</v>
      </c>
      <c r="CP82" s="114">
        <v>0</v>
      </c>
      <c r="CQ82" s="326">
        <v>1</v>
      </c>
      <c r="CR82" s="326">
        <v>1</v>
      </c>
      <c r="CS82" s="326">
        <v>1</v>
      </c>
      <c r="CT82" s="326">
        <v>0</v>
      </c>
      <c r="CU82" s="326">
        <v>1</v>
      </c>
      <c r="CV82" s="326"/>
      <c r="CW82" s="299"/>
      <c r="CX82" s="299"/>
      <c r="CY82" s="299"/>
      <c r="CZ82" s="299"/>
      <c r="DF82" s="61">
        <v>1</v>
      </c>
      <c r="DG82" s="90">
        <v>1</v>
      </c>
      <c r="DH82" s="61">
        <v>1998</v>
      </c>
      <c r="DI82" s="61">
        <v>1</v>
      </c>
      <c r="DJ82" s="61" t="s">
        <v>496</v>
      </c>
      <c r="DK82" s="90">
        <v>1</v>
      </c>
      <c r="DL82" s="90">
        <v>0</v>
      </c>
      <c r="DM82" s="90"/>
      <c r="DN82" s="61"/>
      <c r="DO82" s="254">
        <v>1</v>
      </c>
      <c r="DP82" s="208">
        <v>0</v>
      </c>
      <c r="DQ82" s="208">
        <v>0</v>
      </c>
      <c r="DR82" s="208">
        <v>1</v>
      </c>
      <c r="DS82" s="208">
        <v>1</v>
      </c>
      <c r="DT82" s="212">
        <v>1</v>
      </c>
      <c r="DU82" s="208">
        <v>1</v>
      </c>
      <c r="DV82" s="208">
        <v>0</v>
      </c>
      <c r="DW82" s="208">
        <v>0</v>
      </c>
      <c r="DX82" s="208">
        <v>1</v>
      </c>
      <c r="DY82" s="208">
        <v>0</v>
      </c>
      <c r="DZ82" s="206">
        <v>0</v>
      </c>
      <c r="EC82" s="223">
        <v>1</v>
      </c>
      <c r="ED82" s="223">
        <v>2</v>
      </c>
      <c r="EE82" s="223">
        <v>49</v>
      </c>
      <c r="EF82" s="223"/>
      <c r="EH82" s="284">
        <v>42179</v>
      </c>
      <c r="EI82" s="133">
        <v>1.58</v>
      </c>
      <c r="EJ82" s="225">
        <v>51</v>
      </c>
      <c r="EK82" s="225">
        <v>59</v>
      </c>
      <c r="EL82" s="225">
        <v>64</v>
      </c>
      <c r="EM82" s="225">
        <v>69</v>
      </c>
      <c r="EN82" s="225"/>
      <c r="EO82" s="133" t="s">
        <v>831</v>
      </c>
      <c r="EP82" s="267">
        <v>82</v>
      </c>
      <c r="EQ82" s="135">
        <v>42177</v>
      </c>
      <c r="ER82" s="136" t="s">
        <v>383</v>
      </c>
      <c r="ES82" s="61">
        <v>125</v>
      </c>
      <c r="ET82" s="61">
        <v>75</v>
      </c>
      <c r="EU82" s="61">
        <v>82</v>
      </c>
      <c r="EV82" s="61">
        <v>1</v>
      </c>
      <c r="EW82" s="61"/>
      <c r="EX82" s="133">
        <v>15</v>
      </c>
      <c r="EY82" s="61">
        <v>8</v>
      </c>
      <c r="EZ82" s="61">
        <v>47</v>
      </c>
      <c r="FA82" s="61">
        <v>29</v>
      </c>
      <c r="FB82" s="61">
        <v>23</v>
      </c>
      <c r="FC82" s="61">
        <v>17</v>
      </c>
      <c r="FD82" s="61">
        <v>52</v>
      </c>
      <c r="FE82" s="61">
        <v>19</v>
      </c>
      <c r="FF82" s="61">
        <v>31</v>
      </c>
      <c r="FG82" s="61">
        <v>70</v>
      </c>
      <c r="FH82" s="61">
        <v>330</v>
      </c>
      <c r="FI82" s="91">
        <v>73.333333333333329</v>
      </c>
      <c r="FJ82" s="91">
        <v>303.33333333333331</v>
      </c>
      <c r="FK82" s="227">
        <v>109.95</v>
      </c>
      <c r="FL82" s="227">
        <v>53.577041205313776</v>
      </c>
      <c r="FM82" s="228">
        <v>154.94999999999999</v>
      </c>
      <c r="FN82" s="228">
        <v>67.150000000000006</v>
      </c>
      <c r="FO82" s="228">
        <v>75.504888901895129</v>
      </c>
      <c r="FP82" s="228">
        <v>32.721221618343066</v>
      </c>
      <c r="FQ82" s="228">
        <v>56.663439819296535</v>
      </c>
      <c r="FR82" s="228"/>
      <c r="FS82" s="193">
        <v>0</v>
      </c>
      <c r="FT82" s="230">
        <v>98.333333333333329</v>
      </c>
      <c r="FU82" s="230"/>
      <c r="FV82" s="230">
        <v>113.33333333333333</v>
      </c>
      <c r="FW82" s="229">
        <v>6.4000000000000012</v>
      </c>
      <c r="FX82" s="229">
        <v>10.799999999999999</v>
      </c>
      <c r="FY82" s="229">
        <v>15.36458333333333</v>
      </c>
      <c r="FZ82" s="229"/>
      <c r="GA82" s="133">
        <v>87.8</v>
      </c>
      <c r="GB82" s="129">
        <v>18.033333333333335</v>
      </c>
      <c r="GC82" s="238" t="s">
        <v>832</v>
      </c>
      <c r="GD82" s="238" t="s">
        <v>833</v>
      </c>
      <c r="GE82" s="238" t="s">
        <v>834</v>
      </c>
      <c r="GF82" s="238" t="s">
        <v>835</v>
      </c>
      <c r="GG82" s="238" t="s">
        <v>836</v>
      </c>
      <c r="GH82" s="133">
        <v>1</v>
      </c>
      <c r="GI82" s="133">
        <v>1</v>
      </c>
      <c r="GJ82" s="133">
        <v>1</v>
      </c>
      <c r="GK82" s="133">
        <v>0</v>
      </c>
      <c r="GL82" s="231">
        <v>64.5</v>
      </c>
      <c r="GM82" s="133">
        <v>1</v>
      </c>
      <c r="GN82" s="133">
        <v>0</v>
      </c>
      <c r="GO82" s="133">
        <v>0</v>
      </c>
      <c r="GP82" s="133">
        <v>0</v>
      </c>
      <c r="GQ82" s="61">
        <v>86.9</v>
      </c>
      <c r="GR82" s="106">
        <v>42.345110329620439</v>
      </c>
      <c r="GS82" s="111">
        <v>0.27777777777777779</v>
      </c>
      <c r="GT82" s="61">
        <v>1</v>
      </c>
      <c r="GU82" s="111">
        <v>0.47727272727272729</v>
      </c>
      <c r="GV82" s="62">
        <v>0</v>
      </c>
      <c r="GW82" s="106">
        <v>6.1</v>
      </c>
      <c r="GX82" s="61">
        <v>1</v>
      </c>
      <c r="GY82" s="106">
        <v>6.5</v>
      </c>
      <c r="GZ82" s="61">
        <v>1</v>
      </c>
      <c r="HA82" s="745">
        <v>84.5</v>
      </c>
      <c r="HB82" s="133">
        <v>25</v>
      </c>
      <c r="HC82" s="133">
        <v>0.59</v>
      </c>
      <c r="HD82" s="144">
        <v>1</v>
      </c>
      <c r="HE82" s="236">
        <v>149.03837899999999</v>
      </c>
      <c r="HF82" s="236">
        <v>156.490298</v>
      </c>
      <c r="HG82" s="144">
        <v>74.939035000000004</v>
      </c>
      <c r="HH82" s="236">
        <v>200.11809600000001</v>
      </c>
      <c r="HI82" s="125">
        <v>95.831225000000003</v>
      </c>
      <c r="HJ82" s="236">
        <v>71.202454000000003</v>
      </c>
      <c r="HK82" s="144">
        <v>34.096958999999998</v>
      </c>
      <c r="HL82" s="236">
        <v>128.91564199999999</v>
      </c>
      <c r="HM82" s="144">
        <v>61.734265999999998</v>
      </c>
      <c r="HN82" s="236">
        <v>64.419781999999998</v>
      </c>
      <c r="HO82" s="144">
        <v>6.8325290000000001</v>
      </c>
      <c r="HP82" s="144">
        <v>3.271916</v>
      </c>
      <c r="HQ82" s="236">
        <v>245.533186</v>
      </c>
      <c r="HR82" s="144">
        <v>117.579301</v>
      </c>
      <c r="HS82" s="236">
        <v>136.520746</v>
      </c>
      <c r="HT82" s="144">
        <v>65.376148000000001</v>
      </c>
      <c r="HU82" s="236">
        <v>109.01244</v>
      </c>
      <c r="HV82" s="144">
        <v>52.203153</v>
      </c>
      <c r="HW82" s="236">
        <v>44.398251000000002</v>
      </c>
      <c r="HX82" s="144">
        <v>1</v>
      </c>
      <c r="HY82" s="237">
        <v>0.78198974069791261</v>
      </c>
      <c r="HZ82" s="238">
        <v>34.6</v>
      </c>
      <c r="IA82" s="237">
        <v>7.1</v>
      </c>
      <c r="IB82" s="237">
        <v>32.799999999999997</v>
      </c>
      <c r="IC82" s="237">
        <v>7</v>
      </c>
      <c r="ID82" s="237">
        <v>36.799999999999997</v>
      </c>
      <c r="IE82" s="237">
        <v>7.2</v>
      </c>
      <c r="IF82" s="237">
        <v>133.8412469483568</v>
      </c>
      <c r="IG82" s="237">
        <v>65.218899524535601</v>
      </c>
      <c r="IH82" s="133"/>
      <c r="II82" s="161">
        <v>0.35</v>
      </c>
      <c r="IJ82" s="61">
        <v>1262</v>
      </c>
      <c r="IK82" s="61">
        <v>1237</v>
      </c>
      <c r="IL82" s="61">
        <v>1216</v>
      </c>
      <c r="IM82" s="61">
        <v>1107</v>
      </c>
      <c r="IN82" s="61">
        <v>1158</v>
      </c>
      <c r="IO82" s="61">
        <v>1269</v>
      </c>
      <c r="IP82" s="61"/>
      <c r="IQ82" s="106">
        <v>1208.1666666666667</v>
      </c>
      <c r="IR82" s="61">
        <v>1872</v>
      </c>
      <c r="IS82" s="61">
        <v>437</v>
      </c>
      <c r="IT82" s="61">
        <v>417</v>
      </c>
      <c r="IU82" s="61">
        <v>421</v>
      </c>
      <c r="IV82" s="61">
        <v>410</v>
      </c>
      <c r="IW82" s="61">
        <v>439</v>
      </c>
      <c r="IX82" s="61">
        <v>416</v>
      </c>
      <c r="IY82" s="61"/>
      <c r="IZ82" s="106">
        <v>423.33333333333331</v>
      </c>
      <c r="JA82" s="61">
        <v>276</v>
      </c>
      <c r="JB82" s="240">
        <v>32.289663605453711</v>
      </c>
      <c r="JC82" s="241">
        <v>0</v>
      </c>
      <c r="JD82" s="90">
        <v>1</v>
      </c>
      <c r="JE82" s="261">
        <v>1</v>
      </c>
      <c r="JF82" s="261">
        <v>0</v>
      </c>
      <c r="JG82" s="261"/>
      <c r="JH82" s="90">
        <v>0</v>
      </c>
      <c r="JI82" s="90">
        <v>0</v>
      </c>
      <c r="JJ82" s="90">
        <v>0</v>
      </c>
      <c r="JK82" s="90"/>
      <c r="JL82" s="61"/>
      <c r="JM82" s="283"/>
      <c r="JN82" s="198">
        <v>82</v>
      </c>
      <c r="JO82" s="244">
        <v>42177</v>
      </c>
      <c r="JP82" s="69">
        <v>43481</v>
      </c>
      <c r="JQ82" s="201">
        <v>1</v>
      </c>
      <c r="JR82" s="69">
        <v>43481</v>
      </c>
      <c r="JS82" s="245">
        <v>42</v>
      </c>
      <c r="JT82" s="243">
        <v>1</v>
      </c>
      <c r="JU82" s="69">
        <v>43046</v>
      </c>
      <c r="JV82" s="245">
        <v>28</v>
      </c>
      <c r="JW82" s="243">
        <v>1</v>
      </c>
      <c r="JX82" s="246">
        <v>43046</v>
      </c>
      <c r="JY82" s="245">
        <v>28</v>
      </c>
      <c r="JZ82" s="245">
        <v>42</v>
      </c>
      <c r="KA82" s="245">
        <v>1304</v>
      </c>
      <c r="KB82" s="247"/>
      <c r="KC82" s="245"/>
      <c r="KD82" s="248"/>
      <c r="KE82" s="63">
        <v>1</v>
      </c>
      <c r="KF82" s="249">
        <v>1</v>
      </c>
      <c r="KG82" s="249" t="s">
        <v>421</v>
      </c>
      <c r="KH82" s="272">
        <v>123.96333333333332</v>
      </c>
      <c r="KI82" s="272">
        <v>49.853333333333332</v>
      </c>
      <c r="KJ82" s="272">
        <v>60.026666666666664</v>
      </c>
      <c r="KK82" s="272">
        <v>-15.666666666666666</v>
      </c>
      <c r="KL82" s="272">
        <v>-13.343333333333334</v>
      </c>
      <c r="KM82" s="272">
        <v>54.613333333333337</v>
      </c>
      <c r="KN82" s="272">
        <v>32.466666666666669</v>
      </c>
      <c r="KO82" s="272">
        <v>4.666666666666667</v>
      </c>
      <c r="KP82" s="250"/>
      <c r="KQ82" s="250">
        <v>1</v>
      </c>
      <c r="KR82" s="92"/>
      <c r="KS82" s="93">
        <v>0.27777777777777779</v>
      </c>
      <c r="KT82" s="264"/>
      <c r="KU82" s="265"/>
      <c r="KV82" s="264"/>
      <c r="KW82" s="265"/>
      <c r="KX82" s="265"/>
      <c r="KY82" s="265"/>
      <c r="KZ82" s="265"/>
      <c r="LA82" s="265"/>
      <c r="LB82" s="265"/>
      <c r="LC82" s="265"/>
      <c r="LD82" s="265"/>
      <c r="LE82" s="265"/>
      <c r="LF82" s="118">
        <v>42177</v>
      </c>
      <c r="LG82" s="454">
        <v>1</v>
      </c>
      <c r="LH82" s="454"/>
      <c r="LI82" s="455"/>
      <c r="LJ82" s="455"/>
      <c r="LK82" s="455"/>
      <c r="LL82" s="455"/>
      <c r="LM82" s="455"/>
      <c r="LN82" s="455"/>
      <c r="LO82" s="455"/>
      <c r="LP82" s="455"/>
      <c r="LQ82" s="455"/>
      <c r="LR82" s="455"/>
      <c r="LS82" s="455"/>
      <c r="LT82" s="455"/>
      <c r="LU82" s="500">
        <v>23.043333333333333</v>
      </c>
      <c r="LV82" s="693">
        <v>-12.023333333333333</v>
      </c>
      <c r="LW82" s="500">
        <v>-9.9</v>
      </c>
      <c r="LX82" s="500">
        <v>1</v>
      </c>
      <c r="LY82" s="500">
        <v>-9.5</v>
      </c>
      <c r="LZ82" s="500">
        <v>1</v>
      </c>
      <c r="MA82" s="690">
        <v>44.398251000000002</v>
      </c>
      <c r="MB82" s="455"/>
      <c r="MD82" s="253"/>
      <c r="ME82" s="274"/>
      <c r="MF82" s="581">
        <v>82</v>
      </c>
      <c r="MG82" s="135">
        <v>42177</v>
      </c>
      <c r="MJ82" s="584">
        <v>58.507399999999997</v>
      </c>
      <c r="MR82" s="135">
        <v>42177</v>
      </c>
      <c r="MS82" s="238">
        <v>6.1</v>
      </c>
      <c r="MT82" s="585"/>
      <c r="MU82" s="133">
        <v>1</v>
      </c>
      <c r="MV82" s="133">
        <v>0</v>
      </c>
      <c r="MW82" s="133">
        <v>1</v>
      </c>
      <c r="MX82" s="133">
        <v>0</v>
      </c>
      <c r="MY82" s="133">
        <v>0</v>
      </c>
      <c r="MZ82" s="238">
        <v>1</v>
      </c>
      <c r="NA82" s="238">
        <v>2168</v>
      </c>
      <c r="NB82" s="585"/>
      <c r="NC82" s="238">
        <v>7</v>
      </c>
      <c r="NE82" s="876" t="s">
        <v>64</v>
      </c>
      <c r="NF82" s="877" t="s">
        <v>64</v>
      </c>
      <c r="NG82" s="877" t="s">
        <v>64</v>
      </c>
      <c r="NH82" s="877" t="s">
        <v>64</v>
      </c>
      <c r="NI82" s="877" t="s">
        <v>64</v>
      </c>
      <c r="NJ82" s="877" t="s">
        <v>64</v>
      </c>
      <c r="NK82" s="877" t="s">
        <v>64</v>
      </c>
      <c r="NL82" s="877" t="s">
        <v>64</v>
      </c>
      <c r="NM82" s="877" t="s">
        <v>64</v>
      </c>
      <c r="NN82" s="877" t="s">
        <v>64</v>
      </c>
      <c r="NO82" s="877" t="s">
        <v>64</v>
      </c>
      <c r="NP82" s="877" t="s">
        <v>64</v>
      </c>
      <c r="NQ82" s="877" t="s">
        <v>64</v>
      </c>
      <c r="NR82" s="877" t="s">
        <v>64</v>
      </c>
      <c r="NS82" s="877" t="s">
        <v>64</v>
      </c>
      <c r="NT82" s="877" t="s">
        <v>64</v>
      </c>
      <c r="NU82" s="877" t="s">
        <v>64</v>
      </c>
      <c r="NV82" s="877" t="s">
        <v>64</v>
      </c>
      <c r="NW82" s="877" t="s">
        <v>64</v>
      </c>
      <c r="NX82" s="877" t="s">
        <v>64</v>
      </c>
      <c r="NY82" s="877" t="s">
        <v>64</v>
      </c>
      <c r="NZ82" s="877" t="s">
        <v>64</v>
      </c>
      <c r="OA82" s="877" t="s">
        <v>64</v>
      </c>
      <c r="OB82" s="877" t="s">
        <v>64</v>
      </c>
      <c r="OC82" s="877" t="s">
        <v>64</v>
      </c>
      <c r="OD82" s="877" t="s">
        <v>64</v>
      </c>
      <c r="OE82" s="877" t="s">
        <v>64</v>
      </c>
      <c r="OF82" s="877" t="s">
        <v>64</v>
      </c>
      <c r="OG82" s="877" t="s">
        <v>64</v>
      </c>
      <c r="OH82" s="877" t="s">
        <v>64</v>
      </c>
      <c r="OI82" s="877" t="s">
        <v>64</v>
      </c>
      <c r="OJ82" s="877" t="s">
        <v>64</v>
      </c>
      <c r="OK82" s="877" t="s">
        <v>64</v>
      </c>
      <c r="OL82" s="877" t="s">
        <v>64</v>
      </c>
      <c r="OM82" s="877" t="s">
        <v>64</v>
      </c>
    </row>
    <row r="83" spans="1:403" s="774" customFormat="1" x14ac:dyDescent="0.25">
      <c r="A83" s="902">
        <v>82</v>
      </c>
      <c r="B83" s="774">
        <v>0</v>
      </c>
      <c r="C83" s="774">
        <v>0</v>
      </c>
      <c r="D83" s="775">
        <v>2</v>
      </c>
      <c r="E83" s="267">
        <v>83</v>
      </c>
      <c r="F83" s="896">
        <v>83</v>
      </c>
      <c r="G83" s="61">
        <v>83</v>
      </c>
      <c r="H83" s="898"/>
      <c r="I83" s="828" t="s">
        <v>837</v>
      </c>
      <c r="J83" s="829" t="s">
        <v>838</v>
      </c>
      <c r="K83" s="824" t="s">
        <v>839</v>
      </c>
      <c r="L83" s="779">
        <v>90</v>
      </c>
      <c r="M83" s="780">
        <v>73</v>
      </c>
      <c r="N83" s="780">
        <v>166</v>
      </c>
      <c r="O83" s="780">
        <v>26.491508201480624</v>
      </c>
      <c r="P83" s="781">
        <v>1.8107433671824289</v>
      </c>
      <c r="Q83" s="782">
        <v>1</v>
      </c>
      <c r="R83" s="777">
        <v>140</v>
      </c>
      <c r="S83" s="777">
        <v>80</v>
      </c>
      <c r="T83" s="777">
        <v>1</v>
      </c>
      <c r="U83" s="783">
        <v>3</v>
      </c>
      <c r="V83" s="782">
        <v>0</v>
      </c>
      <c r="W83" s="782"/>
      <c r="X83" s="782">
        <v>1</v>
      </c>
      <c r="Y83" s="825">
        <v>0</v>
      </c>
      <c r="Z83" s="782">
        <v>0</v>
      </c>
      <c r="AA83" s="782">
        <v>0</v>
      </c>
      <c r="AB83" s="785">
        <v>0</v>
      </c>
      <c r="AC83" s="786">
        <v>0</v>
      </c>
      <c r="AD83" s="777"/>
      <c r="AE83" s="777"/>
      <c r="AF83" s="777"/>
      <c r="AG83" s="777">
        <v>122</v>
      </c>
      <c r="AH83" s="775">
        <v>1.1399999999999999</v>
      </c>
      <c r="AI83" s="782">
        <v>45</v>
      </c>
      <c r="AJ83" s="782">
        <v>0</v>
      </c>
      <c r="AK83" s="775">
        <v>11.4</v>
      </c>
      <c r="AL83" s="782">
        <v>36</v>
      </c>
      <c r="AM83" s="782"/>
      <c r="AN83" s="780">
        <v>13017</v>
      </c>
      <c r="AO83" s="787">
        <v>9.4740114744664599</v>
      </c>
      <c r="AP83" s="782">
        <v>144</v>
      </c>
      <c r="AQ83" s="782">
        <v>83</v>
      </c>
      <c r="AR83" s="782">
        <v>44</v>
      </c>
      <c r="AS83" s="782">
        <v>81</v>
      </c>
      <c r="AT83" s="788">
        <v>2.75</v>
      </c>
      <c r="AU83" s="782">
        <v>130</v>
      </c>
      <c r="AV83" s="789">
        <v>42005</v>
      </c>
      <c r="AW83" s="778">
        <v>41974</v>
      </c>
      <c r="AX83" s="830">
        <v>1.1399999999999999</v>
      </c>
      <c r="AY83" s="775">
        <v>45</v>
      </c>
      <c r="AZ83" s="775"/>
      <c r="BA83" s="775">
        <v>141</v>
      </c>
      <c r="BB83" s="790"/>
      <c r="BD83" s="781">
        <v>5277</v>
      </c>
      <c r="BF83" s="791"/>
      <c r="BG83" s="777"/>
      <c r="BH83" s="792"/>
      <c r="BI83" s="793"/>
      <c r="BJ83" s="793"/>
      <c r="BK83" s="793"/>
      <c r="BP83" s="823"/>
      <c r="BU83" s="778">
        <v>41974</v>
      </c>
      <c r="BV83" s="777" t="s">
        <v>840</v>
      </c>
      <c r="BW83" s="777">
        <v>0</v>
      </c>
      <c r="BX83" s="777">
        <v>1</v>
      </c>
      <c r="BY83" s="777" t="s">
        <v>841</v>
      </c>
      <c r="BZ83" s="777">
        <v>0</v>
      </c>
      <c r="CA83" s="777"/>
      <c r="CB83" s="777" t="s">
        <v>381</v>
      </c>
      <c r="CC83" s="777"/>
      <c r="CD83" s="782">
        <v>1</v>
      </c>
      <c r="CE83" s="794">
        <v>0</v>
      </c>
      <c r="CF83" s="794">
        <v>1</v>
      </c>
      <c r="CG83" s="794">
        <v>0</v>
      </c>
      <c r="CH83" s="794">
        <v>0</v>
      </c>
      <c r="CI83" s="794">
        <v>1</v>
      </c>
      <c r="CJ83" s="794">
        <v>1</v>
      </c>
      <c r="CK83" s="777">
        <v>1</v>
      </c>
      <c r="CL83" s="777">
        <v>0</v>
      </c>
      <c r="CM83" s="777">
        <v>0</v>
      </c>
      <c r="CN83" s="777">
        <v>1</v>
      </c>
      <c r="CO83" s="777">
        <v>1</v>
      </c>
      <c r="CP83" s="777">
        <v>0</v>
      </c>
      <c r="CQ83" s="774">
        <v>0</v>
      </c>
      <c r="CR83" s="774">
        <v>1</v>
      </c>
      <c r="CS83" s="774">
        <v>0</v>
      </c>
      <c r="CT83" s="774">
        <v>0</v>
      </c>
      <c r="CU83" s="774">
        <v>0</v>
      </c>
      <c r="CV83" s="774">
        <v>0</v>
      </c>
      <c r="DF83" s="777">
        <v>0</v>
      </c>
      <c r="DG83" s="784"/>
      <c r="DH83" s="777"/>
      <c r="DI83" s="777"/>
      <c r="DJ83" s="777"/>
      <c r="DK83" s="776"/>
      <c r="DL83" s="776"/>
      <c r="DM83" s="776"/>
      <c r="DN83" s="777"/>
      <c r="DO83" s="826">
        <v>1</v>
      </c>
      <c r="DP83" s="782">
        <v>0</v>
      </c>
      <c r="DQ83" s="782">
        <v>0</v>
      </c>
      <c r="DR83" s="782">
        <v>0</v>
      </c>
      <c r="DS83" s="782">
        <v>0</v>
      </c>
      <c r="DT83" s="782">
        <v>0</v>
      </c>
      <c r="DU83" s="782">
        <v>0</v>
      </c>
      <c r="DV83" s="782">
        <v>0</v>
      </c>
      <c r="DW83" s="782">
        <v>0</v>
      </c>
      <c r="DX83" s="782">
        <v>0</v>
      </c>
      <c r="DY83" s="782">
        <v>0</v>
      </c>
      <c r="DZ83" s="775">
        <v>0</v>
      </c>
      <c r="EC83" s="786">
        <v>1</v>
      </c>
      <c r="ED83" s="786">
        <v>2</v>
      </c>
      <c r="EE83" s="786">
        <v>43</v>
      </c>
      <c r="EF83" s="786"/>
      <c r="EH83" s="826" t="s">
        <v>381</v>
      </c>
      <c r="EI83" s="777" t="s">
        <v>381</v>
      </c>
      <c r="EJ83" s="803" t="s">
        <v>381</v>
      </c>
      <c r="EK83" s="803" t="s">
        <v>381</v>
      </c>
      <c r="EL83" s="803" t="s">
        <v>381</v>
      </c>
      <c r="EM83" s="803" t="s">
        <v>381</v>
      </c>
      <c r="EN83" s="803"/>
      <c r="EO83" s="777" t="s">
        <v>381</v>
      </c>
      <c r="EP83" s="776">
        <v>83</v>
      </c>
      <c r="EQ83" s="778">
        <v>42481</v>
      </c>
      <c r="ER83" s="777" t="s">
        <v>383</v>
      </c>
      <c r="ES83" s="777"/>
      <c r="ET83" s="777"/>
      <c r="EU83" s="777">
        <v>114</v>
      </c>
      <c r="EV83" s="777">
        <v>1</v>
      </c>
      <c r="EW83" s="777"/>
      <c r="EX83" s="777">
        <v>12</v>
      </c>
      <c r="EY83" s="777">
        <v>10</v>
      </c>
      <c r="EZ83" s="777">
        <v>43</v>
      </c>
      <c r="FA83" s="777">
        <v>24</v>
      </c>
      <c r="FB83" s="777">
        <v>17</v>
      </c>
      <c r="FC83" s="777">
        <v>18</v>
      </c>
      <c r="FD83" s="777">
        <v>42</v>
      </c>
      <c r="FE83" s="777">
        <v>18</v>
      </c>
      <c r="FF83" s="777">
        <v>27</v>
      </c>
      <c r="FG83" s="777">
        <v>80</v>
      </c>
      <c r="FH83" s="777">
        <v>220</v>
      </c>
      <c r="FI83" s="791">
        <v>73.333333333333329</v>
      </c>
      <c r="FJ83" s="791">
        <v>233.33333333333334</v>
      </c>
      <c r="FK83" s="791">
        <v>52.1</v>
      </c>
      <c r="FL83" s="791">
        <v>28.772713430434468</v>
      </c>
      <c r="FM83" s="783">
        <v>64.900000000000006</v>
      </c>
      <c r="FN83" s="783">
        <v>27</v>
      </c>
      <c r="FO83" s="783">
        <v>35.8416334286986</v>
      </c>
      <c r="FP83" s="783">
        <v>14.9110031213384</v>
      </c>
      <c r="FQ83" s="783">
        <v>58.397534668721121</v>
      </c>
      <c r="FR83" s="783"/>
      <c r="FS83" s="783">
        <v>0</v>
      </c>
      <c r="FT83" s="783">
        <v>99.133333333333326</v>
      </c>
      <c r="FU83" s="783"/>
      <c r="FV83" s="783">
        <v>116.66666666666667</v>
      </c>
      <c r="FW83" s="791">
        <v>3.8666666666666671</v>
      </c>
      <c r="FX83" s="791">
        <v>3.5</v>
      </c>
      <c r="FY83" s="791">
        <v>25.637931034482754</v>
      </c>
      <c r="FZ83" s="791"/>
      <c r="GA83" s="777" t="s">
        <v>381</v>
      </c>
      <c r="GB83" s="792">
        <v>8.3333333333333339</v>
      </c>
      <c r="GC83" s="792" t="s">
        <v>842</v>
      </c>
      <c r="GD83" s="792" t="s">
        <v>843</v>
      </c>
      <c r="GE83" s="792" t="s">
        <v>844</v>
      </c>
      <c r="GF83" s="792" t="s">
        <v>845</v>
      </c>
      <c r="GG83" s="792" t="s">
        <v>846</v>
      </c>
      <c r="GH83" s="777">
        <v>1</v>
      </c>
      <c r="GI83" s="777">
        <v>1</v>
      </c>
      <c r="GJ83" s="777">
        <v>3</v>
      </c>
      <c r="GK83" s="777">
        <v>1</v>
      </c>
      <c r="GL83" s="797">
        <v>46</v>
      </c>
      <c r="GM83" s="777">
        <v>1</v>
      </c>
      <c r="GN83" s="777">
        <v>0</v>
      </c>
      <c r="GO83" s="777">
        <v>0</v>
      </c>
      <c r="GP83" s="777">
        <v>0</v>
      </c>
      <c r="GQ83" s="777">
        <v>73.900000000000006</v>
      </c>
      <c r="GR83" s="791">
        <v>40.811967802478065</v>
      </c>
      <c r="GS83" s="792">
        <v>0.3288888888888889</v>
      </c>
      <c r="GT83" s="777">
        <v>1</v>
      </c>
      <c r="GU83" s="792"/>
      <c r="GV83" s="783"/>
      <c r="GW83" s="791"/>
      <c r="GX83" s="777"/>
      <c r="GY83" s="791">
        <v>9.6666666666666661</v>
      </c>
      <c r="GZ83" s="777">
        <v>1</v>
      </c>
      <c r="HA83" s="798">
        <v>56</v>
      </c>
      <c r="HB83" s="777">
        <v>15</v>
      </c>
      <c r="HC83" s="777"/>
      <c r="HD83" s="799">
        <v>0</v>
      </c>
      <c r="HE83" s="799"/>
      <c r="HF83" s="799"/>
      <c r="HG83" s="800"/>
      <c r="HH83" s="800"/>
      <c r="HI83" s="800"/>
      <c r="HJ83" s="800"/>
      <c r="HK83" s="800"/>
      <c r="HL83" s="800"/>
      <c r="HM83" s="800"/>
      <c r="HN83" s="799"/>
      <c r="HO83" s="800"/>
      <c r="HP83" s="800"/>
      <c r="HQ83" s="800"/>
      <c r="HR83" s="800"/>
      <c r="HS83" s="800"/>
      <c r="HT83" s="800"/>
      <c r="HU83" s="800"/>
      <c r="HV83" s="800"/>
      <c r="HW83" s="800"/>
      <c r="HX83" s="799"/>
      <c r="HY83" s="791"/>
      <c r="HZ83" s="792"/>
      <c r="IA83" s="791"/>
      <c r="IB83" s="791"/>
      <c r="IC83" s="791"/>
      <c r="ID83" s="791"/>
      <c r="IE83" s="791"/>
      <c r="IF83" s="791"/>
      <c r="IG83" s="791"/>
      <c r="IH83" s="777"/>
      <c r="II83" s="796"/>
      <c r="IJ83" s="796"/>
      <c r="IK83" s="796"/>
      <c r="IL83" s="796"/>
      <c r="IM83" s="796"/>
      <c r="IN83" s="796"/>
      <c r="IO83" s="796"/>
      <c r="IP83" s="777"/>
      <c r="IQ83" s="791"/>
      <c r="IR83" s="796"/>
      <c r="IS83" s="796"/>
      <c r="IT83" s="796"/>
      <c r="IU83" s="796"/>
      <c r="IV83" s="796"/>
      <c r="IW83" s="796"/>
      <c r="IX83" s="796"/>
      <c r="IY83" s="777"/>
      <c r="IZ83" s="791"/>
      <c r="JA83" s="796"/>
      <c r="JB83" s="801"/>
      <c r="JC83" s="802"/>
      <c r="JD83" s="776"/>
      <c r="JE83" s="827"/>
      <c r="JF83" s="827"/>
      <c r="JG83" s="827"/>
      <c r="JH83" s="776"/>
      <c r="JI83" s="776"/>
      <c r="JJ83" s="776"/>
      <c r="JK83" s="776"/>
      <c r="JL83" s="777"/>
      <c r="JM83" s="776"/>
      <c r="JO83" s="805"/>
      <c r="JP83" s="805">
        <v>42500</v>
      </c>
      <c r="JQ83" s="773">
        <v>1</v>
      </c>
      <c r="JR83" s="805">
        <v>42500</v>
      </c>
      <c r="JS83" s="804">
        <v>1</v>
      </c>
      <c r="JT83" s="773">
        <v>0</v>
      </c>
      <c r="JU83" s="805">
        <v>42500</v>
      </c>
      <c r="JV83" s="804">
        <v>1</v>
      </c>
      <c r="JW83" s="773">
        <v>1</v>
      </c>
      <c r="JX83" s="805">
        <v>42500</v>
      </c>
      <c r="JY83" s="804">
        <v>1</v>
      </c>
      <c r="JZ83" s="804">
        <v>0.6</v>
      </c>
      <c r="KA83" s="804">
        <v>19</v>
      </c>
      <c r="KB83" s="804"/>
      <c r="KC83" s="804"/>
      <c r="KD83" s="804"/>
      <c r="KE83" s="777">
        <v>1</v>
      </c>
      <c r="KF83" s="797"/>
      <c r="KG83" s="797"/>
      <c r="KH83" s="777"/>
      <c r="KI83" s="777"/>
      <c r="KJ83" s="777"/>
      <c r="KK83" s="784"/>
      <c r="KL83" s="777"/>
      <c r="KM83" s="777"/>
      <c r="KN83" s="777"/>
      <c r="KO83" s="777"/>
      <c r="KP83" s="777"/>
      <c r="KQ83" s="777"/>
      <c r="KR83" s="784"/>
      <c r="KS83" s="806">
        <v>0.3288888888888889</v>
      </c>
      <c r="KT83" s="776"/>
      <c r="KV83" s="776"/>
      <c r="LF83" s="807">
        <v>42481</v>
      </c>
      <c r="LG83" s="777">
        <v>1</v>
      </c>
      <c r="LH83" s="777"/>
      <c r="LU83" s="804"/>
      <c r="LV83" s="804"/>
      <c r="LW83" s="804"/>
      <c r="LX83" s="804"/>
      <c r="LY83" s="804">
        <v>0</v>
      </c>
      <c r="LZ83" s="804">
        <v>0</v>
      </c>
      <c r="MA83" s="809"/>
      <c r="MB83" s="777"/>
      <c r="MD83" s="773"/>
      <c r="ME83" s="773"/>
      <c r="MF83" s="777">
        <v>83</v>
      </c>
      <c r="MG83" s="778">
        <v>41974</v>
      </c>
      <c r="MJ83" s="810"/>
      <c r="MR83" s="778"/>
      <c r="MS83" s="810"/>
      <c r="MT83" s="810"/>
      <c r="MU83" s="777">
        <v>0</v>
      </c>
      <c r="MV83" s="810"/>
      <c r="MW83" s="810"/>
      <c r="MX83" s="810"/>
      <c r="MY83" s="810"/>
      <c r="MZ83" s="810"/>
      <c r="NA83" s="792">
        <v>13017</v>
      </c>
      <c r="NB83" s="810"/>
      <c r="NC83" s="792">
        <v>7</v>
      </c>
      <c r="NE83" s="876" t="s">
        <v>64</v>
      </c>
      <c r="NF83" s="877" t="s">
        <v>64</v>
      </c>
      <c r="NG83" s="877" t="s">
        <v>64</v>
      </c>
      <c r="NH83" s="877" t="s">
        <v>64</v>
      </c>
      <c r="NI83" s="877" t="s">
        <v>64</v>
      </c>
      <c r="NJ83" s="877" t="s">
        <v>64</v>
      </c>
      <c r="NK83" s="877" t="s">
        <v>64</v>
      </c>
      <c r="NL83" s="877" t="s">
        <v>64</v>
      </c>
      <c r="NM83" s="877" t="s">
        <v>64</v>
      </c>
      <c r="NN83" s="877" t="s">
        <v>64</v>
      </c>
      <c r="NO83" s="877" t="s">
        <v>64</v>
      </c>
      <c r="NP83" s="877" t="s">
        <v>64</v>
      </c>
      <c r="NQ83" s="877" t="s">
        <v>64</v>
      </c>
      <c r="NR83" s="877" t="s">
        <v>64</v>
      </c>
      <c r="NS83" s="877" t="s">
        <v>64</v>
      </c>
      <c r="NT83" s="877" t="s">
        <v>64</v>
      </c>
      <c r="NU83" s="877" t="s">
        <v>64</v>
      </c>
      <c r="NV83" s="877" t="s">
        <v>64</v>
      </c>
      <c r="NW83" s="877" t="s">
        <v>64</v>
      </c>
      <c r="NX83" s="877" t="s">
        <v>64</v>
      </c>
      <c r="NY83" s="877" t="s">
        <v>64</v>
      </c>
      <c r="NZ83" s="877" t="s">
        <v>64</v>
      </c>
      <c r="OA83" s="877" t="s">
        <v>64</v>
      </c>
      <c r="OB83" s="877" t="s">
        <v>64</v>
      </c>
      <c r="OC83" s="877" t="s">
        <v>64</v>
      </c>
      <c r="OD83" s="877" t="s">
        <v>64</v>
      </c>
      <c r="OE83" s="877" t="s">
        <v>64</v>
      </c>
      <c r="OF83" s="877" t="s">
        <v>64</v>
      </c>
      <c r="OG83" s="877" t="s">
        <v>64</v>
      </c>
      <c r="OH83" s="877" t="s">
        <v>64</v>
      </c>
      <c r="OI83" s="877" t="s">
        <v>64</v>
      </c>
      <c r="OJ83" s="877" t="s">
        <v>64</v>
      </c>
      <c r="OK83" s="877" t="s">
        <v>64</v>
      </c>
      <c r="OL83" s="877" t="s">
        <v>64</v>
      </c>
      <c r="OM83" s="877" t="s">
        <v>64</v>
      </c>
    </row>
    <row r="84" spans="1:403" s="221" customFormat="1" x14ac:dyDescent="0.25">
      <c r="A84" s="455">
        <v>83</v>
      </c>
      <c r="B84" s="221">
        <v>0</v>
      </c>
      <c r="C84" s="221">
        <v>0</v>
      </c>
      <c r="D84" s="206">
        <v>2</v>
      </c>
      <c r="E84" s="274">
        <v>84</v>
      </c>
      <c r="F84" s="895">
        <v>84</v>
      </c>
      <c r="G84" s="61">
        <v>84</v>
      </c>
      <c r="H84" s="898"/>
      <c r="I84" s="644" t="s">
        <v>847</v>
      </c>
      <c r="J84" s="644" t="s">
        <v>848</v>
      </c>
      <c r="K84" s="284">
        <v>21020</v>
      </c>
      <c r="L84" s="256">
        <v>58</v>
      </c>
      <c r="M84" s="342">
        <v>106</v>
      </c>
      <c r="N84" s="342">
        <v>165</v>
      </c>
      <c r="O84" s="342">
        <v>38.934802571166209</v>
      </c>
      <c r="P84" s="210">
        <v>2.1125022294156266</v>
      </c>
      <c r="Q84" s="208">
        <v>1</v>
      </c>
      <c r="R84" s="61">
        <v>150</v>
      </c>
      <c r="S84" s="61">
        <v>70</v>
      </c>
      <c r="T84" s="61">
        <v>0</v>
      </c>
      <c r="U84" s="62">
        <v>3</v>
      </c>
      <c r="V84" s="331">
        <v>1</v>
      </c>
      <c r="W84" s="331">
        <v>2</v>
      </c>
      <c r="X84" s="114">
        <v>1</v>
      </c>
      <c r="Y84" s="335">
        <v>0</v>
      </c>
      <c r="Z84" s="114">
        <v>0</v>
      </c>
      <c r="AA84" s="114">
        <v>1</v>
      </c>
      <c r="AB84" s="329">
        <v>0</v>
      </c>
      <c r="AC84" s="328">
        <v>1</v>
      </c>
      <c r="AD84" s="61"/>
      <c r="AE84" s="61"/>
      <c r="AF84" s="61"/>
      <c r="AG84" s="592">
        <v>130</v>
      </c>
      <c r="AH84" s="602">
        <v>0.61</v>
      </c>
      <c r="AI84" s="603">
        <v>101</v>
      </c>
      <c r="AJ84" s="603">
        <v>1</v>
      </c>
      <c r="AK84" s="602">
        <v>12.9</v>
      </c>
      <c r="AL84" s="603">
        <v>39</v>
      </c>
      <c r="AM84" s="603"/>
      <c r="AN84" s="605">
        <v>5264</v>
      </c>
      <c r="AO84" s="214">
        <v>8.5686464730051526</v>
      </c>
      <c r="AP84" s="212">
        <v>164</v>
      </c>
      <c r="AQ84" s="212">
        <v>89</v>
      </c>
      <c r="AR84" s="212">
        <v>51</v>
      </c>
      <c r="AS84" s="212">
        <v>122</v>
      </c>
      <c r="AT84" s="215"/>
      <c r="AU84" s="212"/>
      <c r="AV84" s="556">
        <v>42278</v>
      </c>
      <c r="AW84" s="557">
        <v>42293</v>
      </c>
      <c r="AX84" s="211">
        <v>0.61</v>
      </c>
      <c r="AY84" s="211">
        <v>13</v>
      </c>
      <c r="AZ84" s="211"/>
      <c r="BA84" s="602">
        <v>136</v>
      </c>
      <c r="BB84" s="558"/>
      <c r="BC84" s="287"/>
      <c r="BD84" s="217">
        <v>419</v>
      </c>
      <c r="BE84" s="287"/>
      <c r="BF84" s="218"/>
      <c r="BG84" s="66"/>
      <c r="BH84" s="68"/>
      <c r="BI84" s="219"/>
      <c r="BJ84" s="219"/>
      <c r="BK84" s="219"/>
      <c r="BP84" s="400"/>
      <c r="BU84" s="69">
        <v>42294</v>
      </c>
      <c r="BV84" s="61" t="s">
        <v>849</v>
      </c>
      <c r="BW84" s="61">
        <v>0</v>
      </c>
      <c r="BX84" s="61">
        <v>0</v>
      </c>
      <c r="BY84" s="61"/>
      <c r="BZ84" s="61">
        <v>0</v>
      </c>
      <c r="CA84" s="61"/>
      <c r="CB84" s="61"/>
      <c r="CC84" s="61"/>
      <c r="CD84" s="208">
        <v>0</v>
      </c>
      <c r="CE84" s="220">
        <v>0</v>
      </c>
      <c r="CF84" s="220">
        <v>0</v>
      </c>
      <c r="CG84" s="220">
        <v>0</v>
      </c>
      <c r="CH84" s="220">
        <v>0</v>
      </c>
      <c r="CI84" s="220">
        <v>0</v>
      </c>
      <c r="CJ84" s="220">
        <v>0</v>
      </c>
      <c r="CK84" s="114">
        <v>0</v>
      </c>
      <c r="CL84" s="114">
        <v>0</v>
      </c>
      <c r="CM84" s="114">
        <v>0</v>
      </c>
      <c r="CN84" s="114">
        <v>1</v>
      </c>
      <c r="CO84" s="114">
        <v>0</v>
      </c>
      <c r="CP84" s="114">
        <v>0</v>
      </c>
      <c r="CQ84" s="326">
        <v>0</v>
      </c>
      <c r="CR84" s="326">
        <v>0</v>
      </c>
      <c r="CS84" s="326">
        <v>0</v>
      </c>
      <c r="CT84" s="326">
        <v>0</v>
      </c>
      <c r="CU84" s="326">
        <v>0</v>
      </c>
      <c r="CV84" s="326">
        <v>0</v>
      </c>
      <c r="CW84" s="299"/>
      <c r="CX84" s="299"/>
      <c r="CY84" s="299"/>
      <c r="CZ84" s="299"/>
      <c r="DF84" s="61">
        <v>0</v>
      </c>
      <c r="DG84" s="90">
        <v>0</v>
      </c>
      <c r="DH84" s="61" t="s">
        <v>850</v>
      </c>
      <c r="DI84" s="61"/>
      <c r="DJ84" s="61"/>
      <c r="DK84" s="90">
        <v>1</v>
      </c>
      <c r="DL84" s="90">
        <v>0</v>
      </c>
      <c r="DM84" s="90"/>
      <c r="DN84" s="61"/>
      <c r="DO84" s="254">
        <v>0</v>
      </c>
      <c r="DP84" s="208">
        <v>0</v>
      </c>
      <c r="DQ84" s="208">
        <v>0</v>
      </c>
      <c r="DR84" s="208">
        <v>0</v>
      </c>
      <c r="DS84" s="208">
        <v>0</v>
      </c>
      <c r="DT84" s="212">
        <v>0</v>
      </c>
      <c r="DU84" s="208">
        <v>0</v>
      </c>
      <c r="DV84" s="208">
        <v>0</v>
      </c>
      <c r="DW84" s="208">
        <v>0</v>
      </c>
      <c r="DX84" s="208">
        <v>0</v>
      </c>
      <c r="DY84" s="208">
        <v>0</v>
      </c>
      <c r="DZ84" s="206">
        <v>0</v>
      </c>
      <c r="EC84" s="223">
        <v>0</v>
      </c>
      <c r="ED84" s="223"/>
      <c r="EE84" s="223"/>
      <c r="EF84" s="223"/>
      <c r="EH84" s="258">
        <v>42300</v>
      </c>
      <c r="EI84" s="133">
        <v>1.31</v>
      </c>
      <c r="EJ84" s="225">
        <v>55</v>
      </c>
      <c r="EK84" s="225">
        <v>76</v>
      </c>
      <c r="EL84" s="225">
        <v>58</v>
      </c>
      <c r="EM84" s="225">
        <v>88</v>
      </c>
      <c r="EN84" s="225">
        <v>61</v>
      </c>
      <c r="EO84" s="133" t="s">
        <v>851</v>
      </c>
      <c r="EP84" s="222">
        <v>84</v>
      </c>
      <c r="EQ84" s="135">
        <v>42300</v>
      </c>
      <c r="ER84" s="164" t="s">
        <v>415</v>
      </c>
      <c r="ES84" s="61">
        <v>150</v>
      </c>
      <c r="ET84" s="61">
        <v>70</v>
      </c>
      <c r="EU84" s="61">
        <v>89</v>
      </c>
      <c r="EV84" s="61">
        <v>0</v>
      </c>
      <c r="EW84" s="61"/>
      <c r="EX84" s="61">
        <v>10</v>
      </c>
      <c r="EY84" s="61">
        <v>8</v>
      </c>
      <c r="EZ84" s="61">
        <v>47</v>
      </c>
      <c r="FA84" s="61">
        <v>22</v>
      </c>
      <c r="FB84" s="61">
        <v>17</v>
      </c>
      <c r="FC84" s="61">
        <v>16</v>
      </c>
      <c r="FD84" s="61">
        <v>46</v>
      </c>
      <c r="FE84" s="61">
        <v>20</v>
      </c>
      <c r="FF84" s="61">
        <v>30</v>
      </c>
      <c r="FG84" s="61">
        <v>80</v>
      </c>
      <c r="FH84" s="61">
        <v>300</v>
      </c>
      <c r="FI84" s="91">
        <v>80</v>
      </c>
      <c r="FJ84" s="91">
        <v>300</v>
      </c>
      <c r="FK84" s="227">
        <v>77.75</v>
      </c>
      <c r="FL84" s="227">
        <v>36.804694886171873</v>
      </c>
      <c r="FM84" s="228">
        <v>113.65</v>
      </c>
      <c r="FN84" s="228">
        <v>32.35</v>
      </c>
      <c r="FO84" s="228">
        <v>53.798759791812657</v>
      </c>
      <c r="FP84" s="228">
        <v>15.313593306336466</v>
      </c>
      <c r="FQ84" s="228">
        <v>71.535415750110005</v>
      </c>
      <c r="FR84" s="228"/>
      <c r="FS84" s="193">
        <v>0</v>
      </c>
      <c r="FT84" s="230">
        <v>78.400000000000006</v>
      </c>
      <c r="FU84" s="230">
        <v>69</v>
      </c>
      <c r="FV84" s="230">
        <v>150</v>
      </c>
      <c r="FW84" s="229">
        <v>5.9</v>
      </c>
      <c r="FX84" s="229">
        <v>4.8</v>
      </c>
      <c r="FY84" s="229">
        <v>13.288135593220339</v>
      </c>
      <c r="FZ84" s="229">
        <v>1.136231884057971</v>
      </c>
      <c r="GA84" s="133">
        <v>119.7</v>
      </c>
      <c r="GB84" s="129">
        <v>22.6</v>
      </c>
      <c r="GC84" s="238">
        <v>9.6999999999999993</v>
      </c>
      <c r="GD84" s="238">
        <v>5.8</v>
      </c>
      <c r="GE84" s="238">
        <v>155.5</v>
      </c>
      <c r="GF84" s="238">
        <v>114</v>
      </c>
      <c r="GG84" s="238">
        <v>28.3</v>
      </c>
      <c r="GH84" s="133">
        <v>0</v>
      </c>
      <c r="GI84" s="133">
        <v>1</v>
      </c>
      <c r="GJ84" s="133">
        <v>1</v>
      </c>
      <c r="GK84" s="133">
        <v>0</v>
      </c>
      <c r="GL84" s="231">
        <v>37.799999999999997</v>
      </c>
      <c r="GM84" s="133">
        <v>1</v>
      </c>
      <c r="GN84" s="133">
        <v>0</v>
      </c>
      <c r="GO84" s="133">
        <v>0</v>
      </c>
      <c r="GP84" s="133">
        <v>0</v>
      </c>
      <c r="GQ84" s="61">
        <v>38.450000000000003</v>
      </c>
      <c r="GR84" s="106">
        <v>18.201164223450917</v>
      </c>
      <c r="GS84" s="111">
        <v>0.48351648351648346</v>
      </c>
      <c r="GT84" s="61">
        <v>0</v>
      </c>
      <c r="GU84" s="111"/>
      <c r="GV84" s="62">
        <v>0</v>
      </c>
      <c r="GW84" s="106">
        <v>16</v>
      </c>
      <c r="GX84" s="61">
        <v>0</v>
      </c>
      <c r="GY84" s="106">
        <v>25</v>
      </c>
      <c r="GZ84" s="61">
        <v>0</v>
      </c>
      <c r="HA84" s="745">
        <v>42.8</v>
      </c>
      <c r="HB84" s="133">
        <v>0</v>
      </c>
      <c r="HC84" s="133">
        <v>0.52</v>
      </c>
      <c r="HD84" s="144">
        <v>1</v>
      </c>
      <c r="HE84" s="236">
        <v>142.05174199999999</v>
      </c>
      <c r="HF84" s="236">
        <v>149.15432899999999</v>
      </c>
      <c r="HG84" s="144">
        <v>66.949381000000002</v>
      </c>
      <c r="HH84" s="236">
        <v>106.11036</v>
      </c>
      <c r="HI84" s="125">
        <v>47.628673999999997</v>
      </c>
      <c r="HJ84" s="236">
        <v>34.171467999999997</v>
      </c>
      <c r="HK84" s="144">
        <v>15.338198</v>
      </c>
      <c r="HL84" s="236">
        <v>71.938891999999996</v>
      </c>
      <c r="HM84" s="144">
        <v>32.290475999999998</v>
      </c>
      <c r="HN84" s="236">
        <v>67.796294000000003</v>
      </c>
      <c r="HO84" s="144">
        <v>5.3954170000000001</v>
      </c>
      <c r="HP84" s="144">
        <v>2.421786</v>
      </c>
      <c r="HQ84" s="236">
        <v>139.17868100000001</v>
      </c>
      <c r="HR84" s="144">
        <v>62.471713999999999</v>
      </c>
      <c r="HS84" s="236">
        <v>65.19744</v>
      </c>
      <c r="HT84" s="144">
        <v>29.264509</v>
      </c>
      <c r="HU84" s="236">
        <v>73.981240999999997</v>
      </c>
      <c r="HV84" s="144">
        <v>33.207203999999997</v>
      </c>
      <c r="HW84" s="236">
        <v>53.155583999999998</v>
      </c>
      <c r="HX84" s="144">
        <v>0</v>
      </c>
      <c r="HY84" s="237">
        <v>1.4056528410609481</v>
      </c>
      <c r="HZ84" s="238">
        <v>29.1</v>
      </c>
      <c r="IA84" s="237">
        <v>6.3</v>
      </c>
      <c r="IB84" s="237">
        <v>26.1</v>
      </c>
      <c r="IC84" s="237">
        <v>6</v>
      </c>
      <c r="ID84" s="237">
        <v>20.5</v>
      </c>
      <c r="IE84" s="237">
        <v>5.3</v>
      </c>
      <c r="IF84" s="237">
        <v>100.9465142857143</v>
      </c>
      <c r="IG84" s="237">
        <v>47.785281776312608</v>
      </c>
      <c r="IH84" s="133"/>
      <c r="II84" s="161">
        <v>0.34</v>
      </c>
      <c r="IJ84" s="61">
        <v>1292</v>
      </c>
      <c r="IK84" s="61">
        <v>1351</v>
      </c>
      <c r="IL84" s="61">
        <v>1210</v>
      </c>
      <c r="IM84" s="61">
        <v>1239</v>
      </c>
      <c r="IN84" s="61">
        <v>1249</v>
      </c>
      <c r="IO84" s="61">
        <v>1276</v>
      </c>
      <c r="IP84" s="61"/>
      <c r="IQ84" s="106">
        <v>1269.5</v>
      </c>
      <c r="IR84" s="61">
        <v>1872</v>
      </c>
      <c r="IS84" s="61">
        <v>355</v>
      </c>
      <c r="IT84" s="61">
        <v>311</v>
      </c>
      <c r="IU84" s="61">
        <v>336</v>
      </c>
      <c r="IV84" s="61">
        <v>363</v>
      </c>
      <c r="IW84" s="61">
        <v>330</v>
      </c>
      <c r="IX84" s="61">
        <v>344</v>
      </c>
      <c r="IY84" s="61"/>
      <c r="IZ84" s="106">
        <v>339.83333333333331</v>
      </c>
      <c r="JA84" s="61">
        <v>202</v>
      </c>
      <c r="JB84" s="240">
        <v>32.204255027219219</v>
      </c>
      <c r="JC84" s="241">
        <v>0</v>
      </c>
      <c r="JD84" s="90">
        <v>1</v>
      </c>
      <c r="JE84" s="261">
        <v>0</v>
      </c>
      <c r="JF84" s="261">
        <v>0</v>
      </c>
      <c r="JG84" s="261"/>
      <c r="JH84" s="90">
        <v>0</v>
      </c>
      <c r="JI84" s="90">
        <v>2</v>
      </c>
      <c r="JJ84" s="90">
        <v>0</v>
      </c>
      <c r="JK84" s="90"/>
      <c r="JL84" s="61"/>
      <c r="JM84" s="283"/>
      <c r="JN84" s="243">
        <v>84</v>
      </c>
      <c r="JO84" s="244">
        <v>42278</v>
      </c>
      <c r="JP84" s="69">
        <v>43544</v>
      </c>
      <c r="JQ84" s="201">
        <v>0</v>
      </c>
      <c r="JR84" s="69">
        <v>43544</v>
      </c>
      <c r="JS84" s="245">
        <v>41</v>
      </c>
      <c r="JT84" s="243">
        <v>0</v>
      </c>
      <c r="JU84" s="69">
        <v>43544</v>
      </c>
      <c r="JV84" s="245">
        <v>41</v>
      </c>
      <c r="JW84" s="243">
        <v>0</v>
      </c>
      <c r="JX84" s="246">
        <v>43544</v>
      </c>
      <c r="JY84" s="245">
        <v>41</v>
      </c>
      <c r="JZ84" s="245">
        <v>41</v>
      </c>
      <c r="KA84" s="245">
        <v>1247</v>
      </c>
      <c r="KB84" s="247"/>
      <c r="KC84" s="245"/>
      <c r="KD84" s="248"/>
      <c r="KE84" s="63">
        <v>0</v>
      </c>
      <c r="KF84" s="263">
        <v>1</v>
      </c>
      <c r="KG84" s="263" t="s">
        <v>390</v>
      </c>
      <c r="KH84" s="250">
        <v>97.3</v>
      </c>
      <c r="KI84" s="250">
        <v>41.6</v>
      </c>
      <c r="KJ84" s="250">
        <v>57.4</v>
      </c>
      <c r="KK84" s="251">
        <v>-18.46</v>
      </c>
      <c r="KL84" s="250">
        <v>-13.54</v>
      </c>
      <c r="KM84" s="250">
        <v>39.04</v>
      </c>
      <c r="KN84" s="250">
        <v>22.2</v>
      </c>
      <c r="KO84" s="250">
        <v>5.4</v>
      </c>
      <c r="KP84" s="250"/>
      <c r="KQ84" s="250">
        <v>0</v>
      </c>
      <c r="KR84" s="92"/>
      <c r="KS84" s="93">
        <v>0.48351648351648346</v>
      </c>
      <c r="KT84" s="264">
        <v>54</v>
      </c>
      <c r="KU84" s="265">
        <v>53.9</v>
      </c>
      <c r="KV84" s="264">
        <v>-22.84</v>
      </c>
      <c r="KW84" s="265">
        <v>-26.3</v>
      </c>
      <c r="KX84" s="265">
        <v>-22.2</v>
      </c>
      <c r="KY84" s="265">
        <v>241</v>
      </c>
      <c r="KZ84" s="265">
        <v>-17.399999999999999</v>
      </c>
      <c r="LA84" s="265">
        <v>-15.8</v>
      </c>
      <c r="LB84" s="265">
        <v>261</v>
      </c>
      <c r="LC84" s="265">
        <v>-21.8</v>
      </c>
      <c r="LD84" s="265">
        <v>-19</v>
      </c>
      <c r="LE84" s="265">
        <v>241</v>
      </c>
      <c r="LF84" s="118">
        <v>42300</v>
      </c>
      <c r="LG84" s="454">
        <v>0</v>
      </c>
      <c r="LH84" s="454"/>
      <c r="LI84" s="455">
        <v>54</v>
      </c>
      <c r="LJ84" s="455">
        <v>44.69</v>
      </c>
      <c r="LK84" s="455">
        <v>-23.65</v>
      </c>
      <c r="LL84" s="455">
        <v>-25.1</v>
      </c>
      <c r="LM84" s="455">
        <v>-23.5</v>
      </c>
      <c r="LN84" s="455">
        <v>268</v>
      </c>
      <c r="LO84" s="455">
        <v>-20.2</v>
      </c>
      <c r="LP84" s="455">
        <v>-19.2</v>
      </c>
      <c r="LQ84" s="455">
        <v>268</v>
      </c>
      <c r="LR84" s="455">
        <v>-22.6</v>
      </c>
      <c r="LS84" s="455">
        <v>-21.4</v>
      </c>
      <c r="LT84" s="455">
        <v>268</v>
      </c>
      <c r="LU84" s="500">
        <v>42.57</v>
      </c>
      <c r="LV84" s="693">
        <v>-23.47</v>
      </c>
      <c r="LW84" s="500"/>
      <c r="LX84" s="500"/>
      <c r="LY84" s="500">
        <v>-16.8</v>
      </c>
      <c r="LZ84" s="500">
        <v>2</v>
      </c>
      <c r="MA84" s="690">
        <v>53.155583999999998</v>
      </c>
      <c r="MB84" s="455"/>
      <c r="MD84" s="253"/>
      <c r="ME84" s="274"/>
      <c r="MF84" s="581">
        <v>84</v>
      </c>
      <c r="MG84" s="135">
        <v>42293</v>
      </c>
      <c r="MJ84" s="586"/>
      <c r="MR84" s="135">
        <v>42297</v>
      </c>
      <c r="MS84" s="238">
        <v>5.8</v>
      </c>
      <c r="MT84" s="585"/>
      <c r="MU84" s="133">
        <v>1</v>
      </c>
      <c r="MV84" s="133">
        <v>0</v>
      </c>
      <c r="MW84" s="133">
        <v>1</v>
      </c>
      <c r="MX84" s="133">
        <v>0</v>
      </c>
      <c r="MY84" s="133">
        <v>0</v>
      </c>
      <c r="MZ84" s="238">
        <v>1</v>
      </c>
      <c r="NA84" s="238">
        <v>5264</v>
      </c>
      <c r="NB84" s="585"/>
      <c r="NC84" s="238">
        <v>4</v>
      </c>
      <c r="NE84" s="876" t="s">
        <v>64</v>
      </c>
      <c r="NF84" s="877" t="s">
        <v>64</v>
      </c>
      <c r="NG84" s="877" t="s">
        <v>64</v>
      </c>
      <c r="NH84" s="877" t="s">
        <v>64</v>
      </c>
      <c r="NI84" s="877" t="s">
        <v>64</v>
      </c>
      <c r="NJ84" s="877" t="s">
        <v>64</v>
      </c>
      <c r="NK84" s="877" t="s">
        <v>64</v>
      </c>
      <c r="NL84" s="877" t="s">
        <v>64</v>
      </c>
      <c r="NM84" s="877" t="s">
        <v>64</v>
      </c>
      <c r="NN84" s="877" t="s">
        <v>64</v>
      </c>
      <c r="NO84" s="877" t="s">
        <v>64</v>
      </c>
      <c r="NP84" s="877" t="s">
        <v>64</v>
      </c>
      <c r="NQ84" s="877" t="s">
        <v>64</v>
      </c>
      <c r="NR84" s="877" t="s">
        <v>64</v>
      </c>
      <c r="NS84" s="877" t="s">
        <v>64</v>
      </c>
      <c r="NT84" s="877" t="s">
        <v>64</v>
      </c>
      <c r="NU84" s="877" t="s">
        <v>64</v>
      </c>
      <c r="NV84" s="877" t="s">
        <v>64</v>
      </c>
      <c r="NW84" s="877" t="s">
        <v>64</v>
      </c>
      <c r="NX84" s="877" t="s">
        <v>64</v>
      </c>
      <c r="NY84" s="877" t="s">
        <v>64</v>
      </c>
      <c r="NZ84" s="877" t="s">
        <v>64</v>
      </c>
      <c r="OA84" s="877" t="s">
        <v>64</v>
      </c>
      <c r="OB84" s="877" t="s">
        <v>64</v>
      </c>
      <c r="OC84" s="877" t="s">
        <v>64</v>
      </c>
      <c r="OD84" s="877" t="s">
        <v>64</v>
      </c>
      <c r="OE84" s="877" t="s">
        <v>64</v>
      </c>
      <c r="OF84" s="877" t="s">
        <v>64</v>
      </c>
      <c r="OG84" s="877" t="s">
        <v>64</v>
      </c>
      <c r="OH84" s="877" t="s">
        <v>64</v>
      </c>
      <c r="OI84" s="877" t="s">
        <v>64</v>
      </c>
      <c r="OJ84" s="877" t="s">
        <v>64</v>
      </c>
      <c r="OK84" s="877" t="s">
        <v>64</v>
      </c>
      <c r="OL84" s="877" t="s">
        <v>64</v>
      </c>
      <c r="OM84" s="877" t="s">
        <v>64</v>
      </c>
    </row>
    <row r="85" spans="1:403" s="221" customFormat="1" ht="15" customHeight="1" x14ac:dyDescent="0.25">
      <c r="A85" s="455">
        <v>84</v>
      </c>
      <c r="B85" s="221">
        <v>0</v>
      </c>
      <c r="C85" s="221">
        <v>1</v>
      </c>
      <c r="D85" s="206">
        <v>2</v>
      </c>
      <c r="E85" s="267">
        <v>85</v>
      </c>
      <c r="F85" s="896">
        <v>85</v>
      </c>
      <c r="G85" s="61">
        <v>85</v>
      </c>
      <c r="H85" s="898"/>
      <c r="I85" s="644" t="s">
        <v>422</v>
      </c>
      <c r="J85" s="644" t="s">
        <v>852</v>
      </c>
      <c r="K85" s="284">
        <v>12111</v>
      </c>
      <c r="L85" s="256">
        <v>82</v>
      </c>
      <c r="M85" s="342">
        <v>80</v>
      </c>
      <c r="N85" s="342">
        <v>165</v>
      </c>
      <c r="O85" s="342">
        <v>29.384756657483933</v>
      </c>
      <c r="P85" s="210">
        <v>1.8743704449199248</v>
      </c>
      <c r="Q85" s="208">
        <v>1</v>
      </c>
      <c r="R85" s="61">
        <v>155</v>
      </c>
      <c r="S85" s="61">
        <v>80</v>
      </c>
      <c r="T85" s="61">
        <v>0</v>
      </c>
      <c r="U85" s="62">
        <v>4</v>
      </c>
      <c r="V85" s="331">
        <v>1</v>
      </c>
      <c r="W85" s="331">
        <v>2</v>
      </c>
      <c r="X85" s="114">
        <v>1</v>
      </c>
      <c r="Y85" s="335">
        <v>1</v>
      </c>
      <c r="Z85" s="114">
        <v>1</v>
      </c>
      <c r="AA85" s="114">
        <v>0</v>
      </c>
      <c r="AB85" s="329">
        <v>0</v>
      </c>
      <c r="AC85" s="328">
        <v>0</v>
      </c>
      <c r="AD85" s="61"/>
      <c r="AE85" s="61"/>
      <c r="AF85" s="61"/>
      <c r="AG85" s="592">
        <v>188</v>
      </c>
      <c r="AH85" s="602">
        <v>0.77</v>
      </c>
      <c r="AI85" s="603">
        <v>72</v>
      </c>
      <c r="AJ85" s="603">
        <v>1</v>
      </c>
      <c r="AK85" s="602">
        <v>11.8</v>
      </c>
      <c r="AL85" s="603">
        <v>36</v>
      </c>
      <c r="AM85" s="603"/>
      <c r="AN85" s="605">
        <v>4501</v>
      </c>
      <c r="AO85" s="214">
        <v>8.4120548732929326</v>
      </c>
      <c r="AP85" s="212">
        <v>130</v>
      </c>
      <c r="AQ85" s="212">
        <v>64</v>
      </c>
      <c r="AR85" s="212">
        <v>54</v>
      </c>
      <c r="AS85" s="212">
        <v>60</v>
      </c>
      <c r="AT85" s="215">
        <v>0.28000000000000003</v>
      </c>
      <c r="AU85" s="212"/>
      <c r="AV85" s="556">
        <v>42332</v>
      </c>
      <c r="AW85" s="557">
        <v>42300</v>
      </c>
      <c r="AX85" s="211">
        <v>0.77</v>
      </c>
      <c r="AY85" s="211">
        <v>27</v>
      </c>
      <c r="AZ85" s="211"/>
      <c r="BA85" s="602">
        <v>140</v>
      </c>
      <c r="BB85" s="558">
        <v>42332</v>
      </c>
      <c r="BC85" s="65">
        <v>54.61</v>
      </c>
      <c r="BD85" s="217">
        <v>1169</v>
      </c>
      <c r="BE85" s="66">
        <v>54.61</v>
      </c>
      <c r="BF85" s="218">
        <v>47.78456620007487</v>
      </c>
      <c r="BG85" s="66">
        <v>59.19</v>
      </c>
      <c r="BH85" s="68">
        <v>1.7372721765355434</v>
      </c>
      <c r="BI85" s="219">
        <v>1.7372721765355434</v>
      </c>
      <c r="BJ85" s="219">
        <v>1.6792876477316354</v>
      </c>
      <c r="BK85" s="219">
        <v>1.7722483399718536</v>
      </c>
      <c r="BL85" s="66">
        <v>2.0699999999999998</v>
      </c>
      <c r="BM85" s="66">
        <v>1.03</v>
      </c>
      <c r="BN85" s="66">
        <v>34</v>
      </c>
      <c r="BO85" s="66">
        <v>1.04</v>
      </c>
      <c r="BP85" s="571">
        <v>291.3</v>
      </c>
      <c r="BQ85" s="66">
        <v>19</v>
      </c>
      <c r="BR85" s="66">
        <v>230</v>
      </c>
      <c r="BS85" s="66">
        <v>15</v>
      </c>
      <c r="BT85" s="66">
        <v>67</v>
      </c>
      <c r="BU85" s="69">
        <v>42300</v>
      </c>
      <c r="BV85" s="61" t="s">
        <v>458</v>
      </c>
      <c r="BW85" s="61">
        <v>0</v>
      </c>
      <c r="BX85" s="61">
        <v>1</v>
      </c>
      <c r="BY85" s="61" t="s">
        <v>853</v>
      </c>
      <c r="BZ85" s="61">
        <v>0</v>
      </c>
      <c r="CA85" s="61"/>
      <c r="CB85" s="61" t="s">
        <v>381</v>
      </c>
      <c r="CC85" s="61"/>
      <c r="CD85" s="208">
        <v>0</v>
      </c>
      <c r="CE85" s="220">
        <v>0</v>
      </c>
      <c r="CF85" s="220">
        <v>0</v>
      </c>
      <c r="CG85" s="220">
        <v>0</v>
      </c>
      <c r="CH85" s="220">
        <v>0</v>
      </c>
      <c r="CI85" s="220">
        <v>1</v>
      </c>
      <c r="CJ85" s="220">
        <v>0</v>
      </c>
      <c r="CK85" s="114">
        <v>1</v>
      </c>
      <c r="CL85" s="114">
        <v>0</v>
      </c>
      <c r="CM85" s="114">
        <v>0</v>
      </c>
      <c r="CN85" s="114">
        <v>1</v>
      </c>
      <c r="CO85" s="114">
        <v>1</v>
      </c>
      <c r="CP85" s="114">
        <v>1</v>
      </c>
      <c r="CQ85" s="326">
        <v>1</v>
      </c>
      <c r="CR85" s="326">
        <v>0</v>
      </c>
      <c r="CS85" s="326">
        <v>0</v>
      </c>
      <c r="CT85" s="326">
        <v>0</v>
      </c>
      <c r="CU85" s="326">
        <v>1</v>
      </c>
      <c r="CV85" s="326">
        <v>1</v>
      </c>
      <c r="CW85" s="299"/>
      <c r="CX85" s="299"/>
      <c r="CY85" s="299"/>
      <c r="CZ85" s="299"/>
      <c r="DF85" s="61">
        <v>1</v>
      </c>
      <c r="DG85" s="90">
        <v>1</v>
      </c>
      <c r="DH85" s="69">
        <v>41913</v>
      </c>
      <c r="DI85" s="61">
        <v>1</v>
      </c>
      <c r="DJ85" s="61" t="s">
        <v>854</v>
      </c>
      <c r="DK85" s="90">
        <v>1</v>
      </c>
      <c r="DL85" s="90">
        <v>0</v>
      </c>
      <c r="DM85" s="90"/>
      <c r="DN85" s="61"/>
      <c r="DO85" s="254">
        <v>0</v>
      </c>
      <c r="DP85" s="208">
        <v>0</v>
      </c>
      <c r="DQ85" s="208">
        <v>0</v>
      </c>
      <c r="DR85" s="208">
        <v>1</v>
      </c>
      <c r="DS85" s="208">
        <v>0</v>
      </c>
      <c r="DT85" s="212">
        <v>0</v>
      </c>
      <c r="DU85" s="208">
        <v>0</v>
      </c>
      <c r="DV85" s="208">
        <v>0</v>
      </c>
      <c r="DW85" s="208">
        <v>0</v>
      </c>
      <c r="DX85" s="208">
        <v>0</v>
      </c>
      <c r="DY85" s="208">
        <v>0</v>
      </c>
      <c r="DZ85" s="206">
        <v>0</v>
      </c>
      <c r="EC85" s="223">
        <v>0</v>
      </c>
      <c r="ED85" s="223"/>
      <c r="EE85" s="223">
        <v>72</v>
      </c>
      <c r="EF85" s="223"/>
      <c r="EH85" s="258">
        <v>42332</v>
      </c>
      <c r="EI85" s="133">
        <v>1.65</v>
      </c>
      <c r="EJ85" s="225">
        <v>97</v>
      </c>
      <c r="EK85" s="225">
        <v>78</v>
      </c>
      <c r="EL85" s="225">
        <v>94</v>
      </c>
      <c r="EM85" s="225" t="s">
        <v>381</v>
      </c>
      <c r="EN85" s="225">
        <v>66</v>
      </c>
      <c r="EO85" s="133" t="s">
        <v>482</v>
      </c>
      <c r="EP85" s="259">
        <v>85</v>
      </c>
      <c r="EQ85" s="135">
        <v>42332</v>
      </c>
      <c r="ER85" s="136" t="s">
        <v>383</v>
      </c>
      <c r="ES85" s="61"/>
      <c r="ET85" s="61"/>
      <c r="EU85" s="61">
        <v>55</v>
      </c>
      <c r="EV85" s="61">
        <v>0</v>
      </c>
      <c r="EW85" s="61"/>
      <c r="EX85" s="133">
        <v>10</v>
      </c>
      <c r="EY85" s="61">
        <v>8</v>
      </c>
      <c r="EZ85" s="61">
        <v>52</v>
      </c>
      <c r="FA85" s="61">
        <v>33</v>
      </c>
      <c r="FB85" s="61">
        <v>15</v>
      </c>
      <c r="FC85" s="61">
        <v>19</v>
      </c>
      <c r="FD85" s="61">
        <v>48</v>
      </c>
      <c r="FE85" s="61">
        <v>21</v>
      </c>
      <c r="FF85" s="61">
        <v>31</v>
      </c>
      <c r="FG85" s="61">
        <v>110</v>
      </c>
      <c r="FH85" s="61">
        <v>350</v>
      </c>
      <c r="FI85" s="91">
        <v>100</v>
      </c>
      <c r="FJ85" s="91">
        <v>350</v>
      </c>
      <c r="FK85" s="227">
        <v>89.65</v>
      </c>
      <c r="FL85" s="227">
        <v>47.829392659800476</v>
      </c>
      <c r="FM85" s="228">
        <v>171.45</v>
      </c>
      <c r="FN85" s="228">
        <v>77.7</v>
      </c>
      <c r="FO85" s="228">
        <v>91.470712454241948</v>
      </c>
      <c r="FP85" s="228">
        <v>41.453918680050165</v>
      </c>
      <c r="FQ85" s="228">
        <v>54.680664916885377</v>
      </c>
      <c r="FR85" s="228"/>
      <c r="FS85" s="193">
        <v>0</v>
      </c>
      <c r="FT85" s="230">
        <v>84.5</v>
      </c>
      <c r="FU85" s="230">
        <v>34.299999999999997</v>
      </c>
      <c r="FV85" s="230">
        <v>130</v>
      </c>
      <c r="FW85" s="229">
        <v>2.9</v>
      </c>
      <c r="FX85" s="229">
        <v>4.8</v>
      </c>
      <c r="FY85" s="229">
        <v>29.137931034482758</v>
      </c>
      <c r="FZ85" s="229">
        <v>2.4635568513119535</v>
      </c>
      <c r="GA85" s="133">
        <v>38.299999999999997</v>
      </c>
      <c r="GB85" s="129">
        <v>15.4</v>
      </c>
      <c r="GC85" s="238">
        <v>6.5</v>
      </c>
      <c r="GD85" s="238">
        <v>3.4</v>
      </c>
      <c r="GE85" s="238">
        <v>127</v>
      </c>
      <c r="GF85" s="238">
        <v>85.3</v>
      </c>
      <c r="GG85" s="238">
        <v>32</v>
      </c>
      <c r="GH85" s="133">
        <v>0</v>
      </c>
      <c r="GI85" s="133">
        <v>1</v>
      </c>
      <c r="GJ85" s="133">
        <v>1</v>
      </c>
      <c r="GK85" s="133">
        <v>1</v>
      </c>
      <c r="GL85" s="231">
        <v>39</v>
      </c>
      <c r="GM85" s="133">
        <v>1</v>
      </c>
      <c r="GN85" s="133">
        <v>0</v>
      </c>
      <c r="GO85" s="133">
        <v>0</v>
      </c>
      <c r="GP85" s="133">
        <v>0</v>
      </c>
      <c r="GQ85" s="61">
        <v>67</v>
      </c>
      <c r="GR85" s="106">
        <v>35.74533528395574</v>
      </c>
      <c r="GS85" s="111">
        <v>0.41735537190082644</v>
      </c>
      <c r="GT85" s="61">
        <v>0</v>
      </c>
      <c r="GU85" s="111">
        <v>0.6470588235294118</v>
      </c>
      <c r="GV85" s="62">
        <v>1</v>
      </c>
      <c r="GW85" s="106">
        <v>7.8</v>
      </c>
      <c r="GX85" s="61">
        <v>1</v>
      </c>
      <c r="GY85" s="106">
        <v>10</v>
      </c>
      <c r="GZ85" s="61">
        <v>1</v>
      </c>
      <c r="HA85" s="745">
        <v>44</v>
      </c>
      <c r="HB85" s="133">
        <v>14</v>
      </c>
      <c r="HC85" s="133">
        <v>0.86</v>
      </c>
      <c r="HD85" s="144">
        <v>1</v>
      </c>
      <c r="HE85" s="236">
        <v>122.47890599999999</v>
      </c>
      <c r="HF85" s="236">
        <v>128.60285099999999</v>
      </c>
      <c r="HG85" s="144">
        <v>68.636155000000002</v>
      </c>
      <c r="HH85" s="236">
        <v>210.09409099999999</v>
      </c>
      <c r="HI85" s="125">
        <v>112.12854400000001</v>
      </c>
      <c r="HJ85" s="236">
        <v>99.570460999999995</v>
      </c>
      <c r="HK85" s="144">
        <v>53.141384000000002</v>
      </c>
      <c r="HL85" s="236">
        <v>110.52363</v>
      </c>
      <c r="HM85" s="144">
        <v>58.987160000000003</v>
      </c>
      <c r="HN85" s="236">
        <v>52.606729999999999</v>
      </c>
      <c r="HO85" s="144">
        <v>6.1893229999999999</v>
      </c>
      <c r="HP85" s="144">
        <v>3.3032810000000001</v>
      </c>
      <c r="HQ85" s="236">
        <v>235.23213899999999</v>
      </c>
      <c r="HR85" s="144">
        <v>125.54488000000001</v>
      </c>
      <c r="HS85" s="236">
        <v>113.556574</v>
      </c>
      <c r="HT85" s="144">
        <v>60.605860999999997</v>
      </c>
      <c r="HU85" s="236">
        <v>121.675566</v>
      </c>
      <c r="HV85" s="144">
        <v>64.939019000000002</v>
      </c>
      <c r="HW85" s="236">
        <v>51.725740000000002</v>
      </c>
      <c r="HX85" s="144">
        <v>0</v>
      </c>
      <c r="HY85" s="237">
        <v>0.61212026662853636</v>
      </c>
      <c r="HZ85" s="238">
        <v>36.799999999999997</v>
      </c>
      <c r="IA85" s="237">
        <v>7.3</v>
      </c>
      <c r="IB85" s="237">
        <v>33.299999999999997</v>
      </c>
      <c r="IC85" s="237">
        <v>6.7</v>
      </c>
      <c r="ID85" s="237">
        <v>24</v>
      </c>
      <c r="IE85" s="237">
        <v>5.7</v>
      </c>
      <c r="IF85" s="237">
        <v>140.56188493150682</v>
      </c>
      <c r="IG85" s="237">
        <v>74.991517985395774</v>
      </c>
      <c r="IH85" s="133"/>
      <c r="II85" s="161">
        <v>0.36</v>
      </c>
      <c r="IJ85" s="61"/>
      <c r="IK85" s="61">
        <v>1029</v>
      </c>
      <c r="IL85" s="61">
        <v>883</v>
      </c>
      <c r="IM85" s="61">
        <v>1015</v>
      </c>
      <c r="IN85" s="61">
        <v>946</v>
      </c>
      <c r="IO85" s="61">
        <v>973</v>
      </c>
      <c r="IP85" s="61"/>
      <c r="IQ85" s="106">
        <v>969.2</v>
      </c>
      <c r="IR85" s="61">
        <v>1829</v>
      </c>
      <c r="IS85" s="61">
        <v>355</v>
      </c>
      <c r="IT85" s="61">
        <v>327</v>
      </c>
      <c r="IU85" s="61">
        <v>366</v>
      </c>
      <c r="IV85" s="61">
        <v>353</v>
      </c>
      <c r="IW85" s="61">
        <v>405</v>
      </c>
      <c r="IX85" s="61">
        <v>412</v>
      </c>
      <c r="IY85" s="61"/>
      <c r="IZ85" s="106">
        <v>369.66666666666669</v>
      </c>
      <c r="JA85" s="61">
        <v>220</v>
      </c>
      <c r="JB85" s="240">
        <v>26.782428467884451</v>
      </c>
      <c r="JC85" s="241">
        <v>0</v>
      </c>
      <c r="JD85" s="90">
        <v>1</v>
      </c>
      <c r="JE85" s="261">
        <v>1</v>
      </c>
      <c r="JF85" s="261">
        <v>0</v>
      </c>
      <c r="JG85" s="261"/>
      <c r="JH85" s="90">
        <v>0</v>
      </c>
      <c r="JI85" s="90">
        <v>0</v>
      </c>
      <c r="JJ85" s="90">
        <v>0</v>
      </c>
      <c r="JK85" s="90"/>
      <c r="JL85" s="61"/>
      <c r="JM85" s="283"/>
      <c r="JN85" s="198">
        <v>85</v>
      </c>
      <c r="JO85" s="244">
        <v>42332</v>
      </c>
      <c r="JP85" s="69">
        <v>43544</v>
      </c>
      <c r="JQ85" s="201">
        <v>0</v>
      </c>
      <c r="JR85" s="69">
        <v>43544</v>
      </c>
      <c r="JS85" s="245">
        <v>39</v>
      </c>
      <c r="JT85" s="243">
        <v>0</v>
      </c>
      <c r="JU85" s="69">
        <v>43544</v>
      </c>
      <c r="JV85" s="245">
        <v>39</v>
      </c>
      <c r="JW85" s="243">
        <v>0</v>
      </c>
      <c r="JX85" s="246">
        <v>43544</v>
      </c>
      <c r="JY85" s="245">
        <v>39</v>
      </c>
      <c r="JZ85" s="245">
        <v>39</v>
      </c>
      <c r="KA85" s="245">
        <v>1212</v>
      </c>
      <c r="KB85" s="247"/>
      <c r="KC85" s="245"/>
      <c r="KD85" s="248"/>
      <c r="KE85" s="63">
        <v>0</v>
      </c>
      <c r="KF85" s="263">
        <v>1</v>
      </c>
      <c r="KG85" s="263" t="s">
        <v>390</v>
      </c>
      <c r="KH85" s="250">
        <v>164.5</v>
      </c>
      <c r="KI85" s="250">
        <v>81.3</v>
      </c>
      <c r="KJ85" s="250">
        <v>49.6</v>
      </c>
      <c r="KK85" s="251">
        <v>-16.100000000000001</v>
      </c>
      <c r="KL85" s="250">
        <v>-12.3</v>
      </c>
      <c r="KM85" s="250">
        <v>46.8</v>
      </c>
      <c r="KN85" s="250">
        <v>39.200000000000003</v>
      </c>
      <c r="KO85" s="250">
        <v>3.6</v>
      </c>
      <c r="KP85" s="250"/>
      <c r="KQ85" s="250">
        <v>0</v>
      </c>
      <c r="KR85" s="92"/>
      <c r="KS85" s="93">
        <v>0.41735537190082644</v>
      </c>
      <c r="KT85" s="264">
        <v>78</v>
      </c>
      <c r="KU85" s="265">
        <v>36.61</v>
      </c>
      <c r="KV85" s="264">
        <v>-19.36</v>
      </c>
      <c r="KW85" s="265">
        <v>-17.5</v>
      </c>
      <c r="KX85" s="265">
        <v>-16.100000000000001</v>
      </c>
      <c r="KY85" s="265">
        <v>321</v>
      </c>
      <c r="KZ85" s="265">
        <v>-12.3</v>
      </c>
      <c r="LA85" s="265">
        <v>-12</v>
      </c>
      <c r="LB85" s="265">
        <v>341</v>
      </c>
      <c r="LC85" s="265">
        <v>-14.9</v>
      </c>
      <c r="LD85" s="265">
        <v>-14</v>
      </c>
      <c r="LE85" s="265">
        <v>341</v>
      </c>
      <c r="LF85" s="118">
        <v>42332</v>
      </c>
      <c r="LG85" s="454">
        <v>0</v>
      </c>
      <c r="LH85" s="454"/>
      <c r="LI85" s="455">
        <v>78</v>
      </c>
      <c r="LJ85" s="455">
        <v>43.76</v>
      </c>
      <c r="LK85" s="455">
        <v>-25.31</v>
      </c>
      <c r="LL85" s="455">
        <v>-25.4</v>
      </c>
      <c r="LM85" s="455">
        <v>-24.6</v>
      </c>
      <c r="LN85" s="455">
        <v>361</v>
      </c>
      <c r="LO85" s="455">
        <v>-20.5</v>
      </c>
      <c r="LP85" s="455">
        <v>-20</v>
      </c>
      <c r="LQ85" s="455">
        <v>361</v>
      </c>
      <c r="LR85" s="455">
        <v>-22.9</v>
      </c>
      <c r="LS85" s="455">
        <v>-22.3</v>
      </c>
      <c r="LT85" s="455">
        <v>361</v>
      </c>
      <c r="LU85" s="500">
        <v>45.53</v>
      </c>
      <c r="LV85" s="693">
        <v>-24.91</v>
      </c>
      <c r="LW85" s="500">
        <v>-18</v>
      </c>
      <c r="LX85" s="500">
        <v>1</v>
      </c>
      <c r="LY85" s="500">
        <v>-17.8</v>
      </c>
      <c r="LZ85" s="500">
        <v>1</v>
      </c>
      <c r="MA85" s="690">
        <v>51.725740000000002</v>
      </c>
      <c r="MB85" s="455">
        <v>52</v>
      </c>
      <c r="MD85" s="253">
        <v>36</v>
      </c>
      <c r="ME85" s="274"/>
      <c r="MF85" s="581">
        <v>85</v>
      </c>
      <c r="MG85" s="135">
        <v>42300</v>
      </c>
      <c r="MJ85" s="584">
        <v>41.972299999999997</v>
      </c>
      <c r="MR85" s="135">
        <v>42303</v>
      </c>
      <c r="MS85" s="238">
        <v>7.7</v>
      </c>
      <c r="MT85" s="585"/>
      <c r="MU85" s="133">
        <v>1</v>
      </c>
      <c r="MV85" s="133">
        <v>1</v>
      </c>
      <c r="MW85" s="133">
        <v>0</v>
      </c>
      <c r="MX85" s="133">
        <v>0</v>
      </c>
      <c r="MY85" s="133">
        <v>0</v>
      </c>
      <c r="MZ85" s="238">
        <v>1</v>
      </c>
      <c r="NA85" s="238">
        <v>4501</v>
      </c>
      <c r="NB85" s="133">
        <v>36</v>
      </c>
      <c r="NC85" s="238">
        <v>4</v>
      </c>
      <c r="NE85" s="876">
        <v>85</v>
      </c>
      <c r="NF85" s="877">
        <v>8.6818357501132404</v>
      </c>
      <c r="NG85" s="877">
        <v>7.0825748663395203</v>
      </c>
      <c r="NH85" s="877">
        <v>5.4597594666198201</v>
      </c>
      <c r="NI85" s="877">
        <v>3.0891591319112401</v>
      </c>
      <c r="NJ85" s="877">
        <v>7.2317011990289997</v>
      </c>
      <c r="NK85" s="877">
        <v>6.8576078360857302</v>
      </c>
      <c r="NL85" s="877">
        <v>8.7917489661260095</v>
      </c>
      <c r="NM85" s="877">
        <v>7.3409182702721196</v>
      </c>
      <c r="NN85" s="877">
        <v>6.1805059437947598</v>
      </c>
      <c r="NO85" s="877">
        <v>1.2141248053528499</v>
      </c>
      <c r="NP85" s="877">
        <v>6.1872530855822996</v>
      </c>
      <c r="NQ85" s="877">
        <v>6.8609627978581198</v>
      </c>
      <c r="NR85" s="877">
        <v>7.6149306478869097</v>
      </c>
      <c r="NS85" s="877">
        <v>4.6741216326323904</v>
      </c>
      <c r="NT85" s="877">
        <v>6.3719072975951496</v>
      </c>
      <c r="NU85" s="877">
        <v>7.6959242370186001</v>
      </c>
      <c r="NV85" s="877">
        <v>6.4475791965488796</v>
      </c>
      <c r="NW85" s="877">
        <v>6.7191834404817898</v>
      </c>
      <c r="NX85" s="877">
        <v>5.9150427913719801</v>
      </c>
      <c r="NY85" s="877">
        <v>6.3647475060222902</v>
      </c>
      <c r="NZ85" s="877">
        <v>7.94807515849108</v>
      </c>
      <c r="OA85" s="877">
        <v>-0.78587519464715305</v>
      </c>
      <c r="OB85" s="877">
        <v>10.0093107774348</v>
      </c>
      <c r="OC85" s="877">
        <v>1.3103401206121501</v>
      </c>
      <c r="OD85" s="877">
        <v>3.2479275134435901</v>
      </c>
      <c r="OE85" s="877">
        <v>5.8158315664648201</v>
      </c>
      <c r="OF85" s="877">
        <v>5.5689441446547097</v>
      </c>
      <c r="OG85" s="877">
        <v>11.8517139104273</v>
      </c>
      <c r="OH85" s="877">
        <v>3.0408924306468998</v>
      </c>
      <c r="OI85" s="877">
        <v>8.2507247672294994</v>
      </c>
      <c r="OJ85" s="877">
        <v>4.3362833878644302</v>
      </c>
      <c r="OK85" s="877">
        <v>3.6009891431977601</v>
      </c>
      <c r="OL85" s="877">
        <v>4.0338027080907404</v>
      </c>
      <c r="OM85" s="877">
        <v>8.6989706568226399</v>
      </c>
    </row>
    <row r="86" spans="1:403" s="221" customFormat="1" x14ac:dyDescent="0.25">
      <c r="A86" s="902">
        <v>85</v>
      </c>
      <c r="B86" s="274">
        <v>0</v>
      </c>
      <c r="C86" s="221">
        <v>0</v>
      </c>
      <c r="D86" s="206">
        <v>2</v>
      </c>
      <c r="E86" s="267">
        <v>86</v>
      </c>
      <c r="F86" s="896">
        <v>86</v>
      </c>
      <c r="G86" s="61">
        <v>86</v>
      </c>
      <c r="H86" s="898"/>
      <c r="I86" s="641" t="s">
        <v>697</v>
      </c>
      <c r="J86" s="641" t="s">
        <v>855</v>
      </c>
      <c r="K86" s="69">
        <v>10505</v>
      </c>
      <c r="L86" s="256">
        <v>86</v>
      </c>
      <c r="M86" s="342">
        <v>58</v>
      </c>
      <c r="N86" s="342">
        <v>154</v>
      </c>
      <c r="O86" s="342">
        <v>24.456063417102378</v>
      </c>
      <c r="P86" s="210">
        <v>1.5551623856502568</v>
      </c>
      <c r="Q86" s="208">
        <v>1</v>
      </c>
      <c r="R86" s="61">
        <v>140</v>
      </c>
      <c r="S86" s="61">
        <v>70</v>
      </c>
      <c r="T86" s="61">
        <v>0</v>
      </c>
      <c r="U86" s="62">
        <v>2</v>
      </c>
      <c r="V86" s="325">
        <v>0</v>
      </c>
      <c r="W86" s="325"/>
      <c r="X86" s="325">
        <v>1</v>
      </c>
      <c r="Y86" s="115">
        <v>0</v>
      </c>
      <c r="Z86" s="325">
        <v>1</v>
      </c>
      <c r="AA86" s="325">
        <v>0</v>
      </c>
      <c r="AB86" s="329">
        <v>0</v>
      </c>
      <c r="AC86" s="328">
        <v>0</v>
      </c>
      <c r="AD86" s="61"/>
      <c r="AE86" s="61"/>
      <c r="AF86" s="61"/>
      <c r="AG86" s="592">
        <v>127</v>
      </c>
      <c r="AH86" s="602">
        <v>1.19</v>
      </c>
      <c r="AI86" s="603">
        <v>43</v>
      </c>
      <c r="AJ86" s="603">
        <v>0</v>
      </c>
      <c r="AK86" s="602">
        <v>10.9</v>
      </c>
      <c r="AL86" s="604">
        <v>32</v>
      </c>
      <c r="AM86" s="604"/>
      <c r="AN86" s="605">
        <v>5330</v>
      </c>
      <c r="AO86" s="214">
        <v>8.5811065171598901</v>
      </c>
      <c r="AP86" s="212">
        <v>208</v>
      </c>
      <c r="AQ86" s="212">
        <v>104</v>
      </c>
      <c r="AR86" s="212">
        <v>41</v>
      </c>
      <c r="AS86" s="212">
        <v>314</v>
      </c>
      <c r="AT86" s="215">
        <v>1.67</v>
      </c>
      <c r="AU86" s="212">
        <v>189</v>
      </c>
      <c r="AV86" s="556">
        <v>42080</v>
      </c>
      <c r="AW86" s="557">
        <v>42061</v>
      </c>
      <c r="AX86" s="211">
        <v>1.19</v>
      </c>
      <c r="AY86" s="211">
        <v>69</v>
      </c>
      <c r="AZ86" s="211"/>
      <c r="BA86" s="602">
        <v>139</v>
      </c>
      <c r="BB86" s="558">
        <v>42108</v>
      </c>
      <c r="BC86" s="65">
        <v>27.28</v>
      </c>
      <c r="BD86" s="217">
        <v>1052</v>
      </c>
      <c r="BE86" s="66">
        <v>27.28</v>
      </c>
      <c r="BF86" s="218">
        <v>117.52137628689188</v>
      </c>
      <c r="BG86" s="66">
        <v>126.2</v>
      </c>
      <c r="BH86" s="68">
        <v>1.4358443659844413</v>
      </c>
      <c r="BI86" s="219">
        <v>1.4358443659844413</v>
      </c>
      <c r="BJ86" s="219">
        <v>2.0701168688126863</v>
      </c>
      <c r="BK86" s="219">
        <v>2.1010593549081156</v>
      </c>
      <c r="BL86" s="66">
        <v>2.71</v>
      </c>
      <c r="BM86" s="66">
        <v>1.1200000000000001</v>
      </c>
      <c r="BN86" s="66">
        <v>99</v>
      </c>
      <c r="BO86" s="66">
        <v>1.3</v>
      </c>
      <c r="BP86" s="571">
        <v>97.7</v>
      </c>
      <c r="BQ86" s="66">
        <v>46</v>
      </c>
      <c r="BR86" s="66">
        <v>218</v>
      </c>
      <c r="BS86" s="66">
        <v>7</v>
      </c>
      <c r="BT86" s="66">
        <v>35</v>
      </c>
      <c r="BU86" s="69">
        <v>42061</v>
      </c>
      <c r="BV86" s="61" t="s">
        <v>856</v>
      </c>
      <c r="BW86" s="61">
        <v>0</v>
      </c>
      <c r="BX86" s="61"/>
      <c r="BY86" s="61"/>
      <c r="BZ86" s="61"/>
      <c r="CA86" s="61"/>
      <c r="CB86" s="61">
        <v>0</v>
      </c>
      <c r="CC86" s="61"/>
      <c r="CD86" s="208">
        <v>0</v>
      </c>
      <c r="CE86" s="220">
        <v>0</v>
      </c>
      <c r="CF86" s="220">
        <v>0</v>
      </c>
      <c r="CG86" s="220">
        <v>0</v>
      </c>
      <c r="CH86" s="220">
        <v>0</v>
      </c>
      <c r="CI86" s="220">
        <v>0</v>
      </c>
      <c r="CJ86" s="220"/>
      <c r="CK86" s="114">
        <v>1</v>
      </c>
      <c r="CL86" s="114">
        <v>0</v>
      </c>
      <c r="CM86" s="114">
        <v>0</v>
      </c>
      <c r="CN86" s="114">
        <v>1</v>
      </c>
      <c r="CO86" s="114">
        <v>1</v>
      </c>
      <c r="CP86" s="114">
        <v>0</v>
      </c>
      <c r="CQ86" s="326">
        <v>1</v>
      </c>
      <c r="CR86" s="326">
        <v>0</v>
      </c>
      <c r="CS86" s="326">
        <v>0</v>
      </c>
      <c r="CT86" s="326">
        <v>0</v>
      </c>
      <c r="CU86" s="326">
        <v>1</v>
      </c>
      <c r="CV86" s="326"/>
      <c r="CW86" s="299"/>
      <c r="CX86" s="299"/>
      <c r="CY86" s="299"/>
      <c r="CZ86" s="299"/>
      <c r="DF86" s="61">
        <v>0</v>
      </c>
      <c r="DG86" s="90">
        <v>0</v>
      </c>
      <c r="DH86" s="61"/>
      <c r="DI86" s="61"/>
      <c r="DJ86" s="61"/>
      <c r="DK86" s="90">
        <v>1</v>
      </c>
      <c r="DL86" s="90">
        <v>0</v>
      </c>
      <c r="DM86" s="90"/>
      <c r="DN86" s="61"/>
      <c r="DO86" s="61">
        <v>0</v>
      </c>
      <c r="DP86" s="208">
        <v>0</v>
      </c>
      <c r="DQ86" s="208">
        <v>0</v>
      </c>
      <c r="DR86" s="208">
        <v>0</v>
      </c>
      <c r="DS86" s="208">
        <v>1</v>
      </c>
      <c r="DT86" s="212">
        <v>1</v>
      </c>
      <c r="DU86" s="208">
        <v>1</v>
      </c>
      <c r="DV86" s="208">
        <v>0</v>
      </c>
      <c r="DW86" s="208">
        <v>0</v>
      </c>
      <c r="DX86" s="208">
        <v>1</v>
      </c>
      <c r="DY86" s="208">
        <v>0</v>
      </c>
      <c r="DZ86" s="206">
        <v>0</v>
      </c>
      <c r="EC86" s="223"/>
      <c r="ED86" s="223"/>
      <c r="EE86" s="223"/>
      <c r="EF86" s="223"/>
      <c r="EH86" s="266">
        <v>42094</v>
      </c>
      <c r="EI86" s="133">
        <v>1.77</v>
      </c>
      <c r="EJ86" s="225">
        <v>133</v>
      </c>
      <c r="EK86" s="225">
        <v>79</v>
      </c>
      <c r="EL86" s="225">
        <v>122</v>
      </c>
      <c r="EM86" s="225">
        <v>94</v>
      </c>
      <c r="EN86" s="225">
        <v>69</v>
      </c>
      <c r="EO86" s="133" t="s">
        <v>544</v>
      </c>
      <c r="EP86" s="267">
        <v>86</v>
      </c>
      <c r="EQ86" s="135">
        <v>42080</v>
      </c>
      <c r="ER86" s="337" t="s">
        <v>857</v>
      </c>
      <c r="ES86" s="61">
        <v>140</v>
      </c>
      <c r="ET86" s="61">
        <v>70</v>
      </c>
      <c r="EU86" s="61">
        <v>69</v>
      </c>
      <c r="EV86" s="61">
        <v>0</v>
      </c>
      <c r="EW86" s="61"/>
      <c r="EX86" s="133">
        <v>12</v>
      </c>
      <c r="EY86" s="61">
        <v>7</v>
      </c>
      <c r="EZ86" s="61">
        <v>38</v>
      </c>
      <c r="FA86" s="61">
        <v>23</v>
      </c>
      <c r="FB86" s="61">
        <v>16</v>
      </c>
      <c r="FC86" s="61">
        <v>14</v>
      </c>
      <c r="FD86" s="61">
        <v>33</v>
      </c>
      <c r="FE86" s="61">
        <v>20</v>
      </c>
      <c r="FF86" s="61">
        <v>26</v>
      </c>
      <c r="FG86" s="61">
        <v>110</v>
      </c>
      <c r="FH86" s="61">
        <v>300</v>
      </c>
      <c r="FI86" s="91">
        <v>110</v>
      </c>
      <c r="FJ86" s="91">
        <v>300</v>
      </c>
      <c r="FK86" s="227">
        <v>41.85</v>
      </c>
      <c r="FL86" s="227">
        <v>26.91037308139455</v>
      </c>
      <c r="FM86" s="228">
        <v>99.050000000000011</v>
      </c>
      <c r="FN86" s="228">
        <v>44</v>
      </c>
      <c r="FO86" s="228">
        <v>63.691098057637525</v>
      </c>
      <c r="FP86" s="228">
        <v>28.292865366340745</v>
      </c>
      <c r="FQ86" s="228">
        <v>55.577990913679962</v>
      </c>
      <c r="FR86" s="228"/>
      <c r="FS86" s="193">
        <v>0</v>
      </c>
      <c r="FT86" s="230">
        <v>36.4</v>
      </c>
      <c r="FU86" s="230">
        <v>78.400000000000006</v>
      </c>
      <c r="FV86" s="230">
        <v>135</v>
      </c>
      <c r="FW86" s="229">
        <v>3</v>
      </c>
      <c r="FX86" s="229">
        <v>3.6</v>
      </c>
      <c r="FY86" s="229">
        <v>12.133333333333333</v>
      </c>
      <c r="FZ86" s="229">
        <v>0.46428571428571425</v>
      </c>
      <c r="GA86" s="133">
        <v>58.3</v>
      </c>
      <c r="GB86" s="129">
        <v>16.2</v>
      </c>
      <c r="GC86" s="238" t="s">
        <v>858</v>
      </c>
      <c r="GD86" s="238" t="s">
        <v>858</v>
      </c>
      <c r="GE86" s="238" t="s">
        <v>858</v>
      </c>
      <c r="GF86" s="238" t="s">
        <v>858</v>
      </c>
      <c r="GG86" s="238" t="s">
        <v>858</v>
      </c>
      <c r="GH86" s="133">
        <v>1</v>
      </c>
      <c r="GI86" s="133">
        <v>1</v>
      </c>
      <c r="GJ86" s="133">
        <v>1</v>
      </c>
      <c r="GK86" s="133">
        <v>0</v>
      </c>
      <c r="GL86" s="231">
        <v>38</v>
      </c>
      <c r="GM86" s="133">
        <v>1</v>
      </c>
      <c r="GN86" s="133">
        <v>0</v>
      </c>
      <c r="GO86" s="133">
        <v>0</v>
      </c>
      <c r="GP86" s="133">
        <v>0</v>
      </c>
      <c r="GQ86" s="61"/>
      <c r="GR86" s="106"/>
      <c r="GS86" s="111">
        <v>0.40116279069767435</v>
      </c>
      <c r="GT86" s="61">
        <v>0</v>
      </c>
      <c r="GU86" s="111">
        <v>0.66666666666666663</v>
      </c>
      <c r="GV86" s="62">
        <v>1</v>
      </c>
      <c r="GW86" s="106">
        <v>15.8</v>
      </c>
      <c r="GX86" s="61">
        <v>0</v>
      </c>
      <c r="GY86" s="106">
        <v>25</v>
      </c>
      <c r="GZ86" s="61">
        <v>0</v>
      </c>
      <c r="HA86" s="745">
        <v>53</v>
      </c>
      <c r="HB86" s="133">
        <v>22</v>
      </c>
      <c r="HC86" s="133"/>
      <c r="HD86" s="144">
        <v>1</v>
      </c>
      <c r="HE86" s="236">
        <v>79.803120000000007</v>
      </c>
      <c r="HF86" s="236">
        <v>83.793276000000006</v>
      </c>
      <c r="HG86" s="144">
        <v>52.554727999999997</v>
      </c>
      <c r="HH86" s="236">
        <v>109.257227</v>
      </c>
      <c r="HI86" s="125">
        <v>68.525592000000003</v>
      </c>
      <c r="HJ86" s="236">
        <v>50.466942000000003</v>
      </c>
      <c r="HK86" s="144">
        <v>31.652616999999999</v>
      </c>
      <c r="HL86" s="236">
        <v>58.790284999999997</v>
      </c>
      <c r="HM86" s="144">
        <v>36.872976000000001</v>
      </c>
      <c r="HN86" s="236">
        <v>53.809058</v>
      </c>
      <c r="HO86" s="144">
        <v>3.9977390000000002</v>
      </c>
      <c r="HP86" s="144">
        <v>2.5073620000000001</v>
      </c>
      <c r="HQ86" s="236">
        <v>97.161242000000001</v>
      </c>
      <c r="HR86" s="144">
        <v>60.939050000000002</v>
      </c>
      <c r="HS86" s="236">
        <v>37.863145000000003</v>
      </c>
      <c r="HT86" s="144">
        <v>23.747577</v>
      </c>
      <c r="HU86" s="236">
        <v>59.298096999999999</v>
      </c>
      <c r="HV86" s="144">
        <v>37.191473000000002</v>
      </c>
      <c r="HW86" s="236">
        <v>61.030608999999998</v>
      </c>
      <c r="HX86" s="144">
        <v>0</v>
      </c>
      <c r="HY86" s="237">
        <v>0.76693577441792482</v>
      </c>
      <c r="HZ86" s="238">
        <v>20.9</v>
      </c>
      <c r="IA86" s="237">
        <v>5.8</v>
      </c>
      <c r="IB86" s="237">
        <v>18.7</v>
      </c>
      <c r="IC86" s="237">
        <v>4.9000000000000004</v>
      </c>
      <c r="ID86" s="237">
        <v>22.2</v>
      </c>
      <c r="IE86" s="237">
        <v>5.5</v>
      </c>
      <c r="IF86" s="237">
        <v>56.42327356321838</v>
      </c>
      <c r="IG86" s="237">
        <v>36.281274601189786</v>
      </c>
      <c r="IH86" s="133"/>
      <c r="II86" s="161">
        <v>0.34</v>
      </c>
      <c r="IJ86" s="61">
        <v>1205</v>
      </c>
      <c r="IK86" s="61">
        <v>1089</v>
      </c>
      <c r="IL86" s="61">
        <v>1013</v>
      </c>
      <c r="IM86" s="61">
        <v>1159</v>
      </c>
      <c r="IN86" s="61">
        <v>1122</v>
      </c>
      <c r="IO86" s="61">
        <v>1191</v>
      </c>
      <c r="IP86" s="61"/>
      <c r="IQ86" s="106">
        <v>1129.8333333333333</v>
      </c>
      <c r="IR86" s="61">
        <v>1838</v>
      </c>
      <c r="IS86" s="61">
        <v>333</v>
      </c>
      <c r="IT86" s="61">
        <v>363</v>
      </c>
      <c r="IU86" s="61">
        <v>316</v>
      </c>
      <c r="IV86" s="61">
        <v>349</v>
      </c>
      <c r="IW86" s="61">
        <v>353</v>
      </c>
      <c r="IX86" s="61">
        <v>363</v>
      </c>
      <c r="IY86" s="61"/>
      <c r="IZ86" s="106">
        <v>346.16666666666669</v>
      </c>
      <c r="JA86" s="61">
        <v>207</v>
      </c>
      <c r="JB86" s="240">
        <v>30.848750052920543</v>
      </c>
      <c r="JC86" s="241">
        <v>0</v>
      </c>
      <c r="JD86" s="90">
        <v>1</v>
      </c>
      <c r="JE86" s="70">
        <v>1</v>
      </c>
      <c r="JF86" s="70">
        <v>0</v>
      </c>
      <c r="JG86" s="70"/>
      <c r="JH86" s="90">
        <v>0</v>
      </c>
      <c r="JI86" s="90">
        <v>0</v>
      </c>
      <c r="JJ86" s="90">
        <v>0</v>
      </c>
      <c r="JK86" s="90"/>
      <c r="JL86" s="61"/>
      <c r="JM86" s="283"/>
      <c r="JN86" s="198">
        <v>86</v>
      </c>
      <c r="JO86" s="244">
        <v>42080</v>
      </c>
      <c r="JP86" s="69">
        <v>43451</v>
      </c>
      <c r="JQ86" s="201">
        <v>0</v>
      </c>
      <c r="JR86" s="69">
        <v>43451</v>
      </c>
      <c r="JS86" s="245">
        <v>45</v>
      </c>
      <c r="JT86" s="243">
        <v>0</v>
      </c>
      <c r="JU86" s="69">
        <v>43451</v>
      </c>
      <c r="JV86" s="245">
        <v>45</v>
      </c>
      <c r="JW86" s="243">
        <v>0</v>
      </c>
      <c r="JX86" s="246">
        <v>43451</v>
      </c>
      <c r="JY86" s="245">
        <v>45</v>
      </c>
      <c r="JZ86" s="245">
        <v>45</v>
      </c>
      <c r="KA86" s="245">
        <v>1371</v>
      </c>
      <c r="KB86" s="247"/>
      <c r="KC86" s="245"/>
      <c r="KD86" s="248"/>
      <c r="KE86" s="63">
        <v>0</v>
      </c>
      <c r="KF86" s="263">
        <v>1</v>
      </c>
      <c r="KG86" s="263" t="s">
        <v>390</v>
      </c>
      <c r="KH86" s="250">
        <v>88.1</v>
      </c>
      <c r="KI86" s="250">
        <v>47.74</v>
      </c>
      <c r="KJ86" s="250">
        <v>46.05</v>
      </c>
      <c r="KK86" s="251">
        <v>-14.64</v>
      </c>
      <c r="KL86" s="250">
        <v>-12.72</v>
      </c>
      <c r="KM86" s="250">
        <v>40.36</v>
      </c>
      <c r="KN86" s="250">
        <v>14.1</v>
      </c>
      <c r="KO86" s="250">
        <v>7</v>
      </c>
      <c r="KP86" s="250"/>
      <c r="KQ86" s="250">
        <v>1</v>
      </c>
      <c r="KR86" s="92"/>
      <c r="KS86" s="93">
        <v>0.40116279069767435</v>
      </c>
      <c r="KT86" s="264"/>
      <c r="KU86" s="265"/>
      <c r="KV86" s="264"/>
      <c r="KW86" s="265"/>
      <c r="KX86" s="265"/>
      <c r="KY86" s="265"/>
      <c r="KZ86" s="265"/>
      <c r="LA86" s="265"/>
      <c r="LB86" s="265"/>
      <c r="LC86" s="265"/>
      <c r="LD86" s="265"/>
      <c r="LE86" s="265"/>
      <c r="LF86" s="118">
        <v>42080</v>
      </c>
      <c r="LG86" s="454">
        <v>0</v>
      </c>
      <c r="LH86" s="454"/>
      <c r="LI86" s="455"/>
      <c r="LJ86" s="455"/>
      <c r="LK86" s="455"/>
      <c r="LL86" s="455"/>
      <c r="LM86" s="455"/>
      <c r="LN86" s="455"/>
      <c r="LO86" s="455"/>
      <c r="LP86" s="455"/>
      <c r="LQ86" s="455"/>
      <c r="LR86" s="455"/>
      <c r="LS86" s="455"/>
      <c r="LT86" s="455"/>
      <c r="LU86" s="500"/>
      <c r="LV86" s="500"/>
      <c r="LW86" s="500">
        <v>-19.100000000000001</v>
      </c>
      <c r="LX86" s="500">
        <v>2</v>
      </c>
      <c r="LY86" s="500">
        <v>-18</v>
      </c>
      <c r="LZ86" s="500">
        <v>2</v>
      </c>
      <c r="MA86" s="690">
        <v>61.030608999999998</v>
      </c>
      <c r="MB86" s="454"/>
      <c r="MD86" s="253"/>
      <c r="ME86" s="274"/>
      <c r="MF86" s="581">
        <v>86</v>
      </c>
      <c r="MG86" s="135">
        <v>42061</v>
      </c>
      <c r="MJ86" s="584">
        <v>41.680399999999999</v>
      </c>
      <c r="MR86" s="135"/>
      <c r="MS86" s="585"/>
      <c r="MT86" s="585"/>
      <c r="MU86" s="133">
        <v>0</v>
      </c>
      <c r="MV86" s="585"/>
      <c r="MW86" s="585"/>
      <c r="MX86" s="585"/>
      <c r="MY86" s="585"/>
      <c r="MZ86" s="585"/>
      <c r="NA86" s="238">
        <v>5330</v>
      </c>
      <c r="NB86" s="585"/>
      <c r="NC86" s="238">
        <v>4</v>
      </c>
      <c r="NE86" s="876" t="s">
        <v>64</v>
      </c>
      <c r="NF86" s="877" t="s">
        <v>64</v>
      </c>
      <c r="NG86" s="877" t="s">
        <v>64</v>
      </c>
      <c r="NH86" s="877" t="s">
        <v>64</v>
      </c>
      <c r="NI86" s="877" t="s">
        <v>64</v>
      </c>
      <c r="NJ86" s="877" t="s">
        <v>64</v>
      </c>
      <c r="NK86" s="877" t="s">
        <v>64</v>
      </c>
      <c r="NL86" s="877" t="s">
        <v>64</v>
      </c>
      <c r="NM86" s="877" t="s">
        <v>64</v>
      </c>
      <c r="NN86" s="877" t="s">
        <v>64</v>
      </c>
      <c r="NO86" s="877" t="s">
        <v>64</v>
      </c>
      <c r="NP86" s="877" t="s">
        <v>64</v>
      </c>
      <c r="NQ86" s="877" t="s">
        <v>64</v>
      </c>
      <c r="NR86" s="877" t="s">
        <v>64</v>
      </c>
      <c r="NS86" s="877" t="s">
        <v>64</v>
      </c>
      <c r="NT86" s="877" t="s">
        <v>64</v>
      </c>
      <c r="NU86" s="877" t="s">
        <v>64</v>
      </c>
      <c r="NV86" s="877" t="s">
        <v>64</v>
      </c>
      <c r="NW86" s="877" t="s">
        <v>64</v>
      </c>
      <c r="NX86" s="877" t="s">
        <v>64</v>
      </c>
      <c r="NY86" s="877" t="s">
        <v>64</v>
      </c>
      <c r="NZ86" s="877" t="s">
        <v>64</v>
      </c>
      <c r="OA86" s="877" t="s">
        <v>64</v>
      </c>
      <c r="OB86" s="877" t="s">
        <v>64</v>
      </c>
      <c r="OC86" s="877" t="s">
        <v>64</v>
      </c>
      <c r="OD86" s="877" t="s">
        <v>64</v>
      </c>
      <c r="OE86" s="877" t="s">
        <v>64</v>
      </c>
      <c r="OF86" s="877" t="s">
        <v>64</v>
      </c>
      <c r="OG86" s="877" t="s">
        <v>64</v>
      </c>
      <c r="OH86" s="877" t="s">
        <v>64</v>
      </c>
      <c r="OI86" s="877" t="s">
        <v>64</v>
      </c>
      <c r="OJ86" s="877" t="s">
        <v>64</v>
      </c>
      <c r="OK86" s="877" t="s">
        <v>64</v>
      </c>
      <c r="OL86" s="877" t="s">
        <v>64</v>
      </c>
      <c r="OM86" s="877" t="s">
        <v>64</v>
      </c>
    </row>
    <row r="87" spans="1:403" s="221" customFormat="1" x14ac:dyDescent="0.25">
      <c r="A87" s="455">
        <v>86</v>
      </c>
      <c r="B87" s="221">
        <v>0</v>
      </c>
      <c r="C87" s="221">
        <v>1</v>
      </c>
      <c r="D87" s="206">
        <v>2</v>
      </c>
      <c r="E87" s="267">
        <v>87</v>
      </c>
      <c r="F87" s="896">
        <v>87</v>
      </c>
      <c r="G87" s="61">
        <v>87</v>
      </c>
      <c r="H87" s="898"/>
      <c r="I87" s="641" t="s">
        <v>859</v>
      </c>
      <c r="J87" s="641" t="s">
        <v>860</v>
      </c>
      <c r="K87" s="69">
        <v>12462</v>
      </c>
      <c r="L87" s="256">
        <v>80</v>
      </c>
      <c r="M87" s="342">
        <v>102</v>
      </c>
      <c r="N87" s="342">
        <v>185</v>
      </c>
      <c r="O87" s="342">
        <v>29.802775748721693</v>
      </c>
      <c r="P87" s="210">
        <v>2.2579842056114381</v>
      </c>
      <c r="Q87" s="208">
        <v>0</v>
      </c>
      <c r="R87" s="61">
        <v>140</v>
      </c>
      <c r="S87" s="61">
        <v>80</v>
      </c>
      <c r="T87" s="61">
        <v>1</v>
      </c>
      <c r="U87" s="62">
        <v>2</v>
      </c>
      <c r="V87" s="325">
        <v>0</v>
      </c>
      <c r="W87" s="325"/>
      <c r="X87" s="325">
        <v>1</v>
      </c>
      <c r="Y87" s="115">
        <v>1</v>
      </c>
      <c r="Z87" s="325">
        <v>0</v>
      </c>
      <c r="AA87" s="325">
        <v>0</v>
      </c>
      <c r="AB87" s="329">
        <v>1</v>
      </c>
      <c r="AC87" s="328">
        <v>0</v>
      </c>
      <c r="AD87" s="61"/>
      <c r="AE87" s="61"/>
      <c r="AF87" s="61"/>
      <c r="AG87" s="592">
        <v>94</v>
      </c>
      <c r="AH87" s="602">
        <v>1.43</v>
      </c>
      <c r="AI87" s="603">
        <v>47</v>
      </c>
      <c r="AJ87" s="603">
        <v>0</v>
      </c>
      <c r="AK87" s="602">
        <v>12.1</v>
      </c>
      <c r="AL87" s="604">
        <v>36</v>
      </c>
      <c r="AM87" s="604"/>
      <c r="AN87" s="605">
        <v>1372</v>
      </c>
      <c r="AO87" s="214">
        <v>7.2240248082858303</v>
      </c>
      <c r="AP87" s="212">
        <v>169</v>
      </c>
      <c r="AQ87" s="212">
        <v>101</v>
      </c>
      <c r="AR87" s="212">
        <v>56</v>
      </c>
      <c r="AS87" s="212">
        <v>59</v>
      </c>
      <c r="AT87" s="215">
        <v>1.22</v>
      </c>
      <c r="AU87" s="212">
        <v>110</v>
      </c>
      <c r="AV87" s="556">
        <v>42104</v>
      </c>
      <c r="AW87" s="557">
        <v>42104</v>
      </c>
      <c r="AX87" s="211">
        <v>1.43</v>
      </c>
      <c r="AY87" s="211">
        <v>47</v>
      </c>
      <c r="AZ87" s="211"/>
      <c r="BA87" s="602">
        <v>137</v>
      </c>
      <c r="BB87" s="558">
        <v>42104</v>
      </c>
      <c r="BC87" s="65">
        <v>49.9</v>
      </c>
      <c r="BD87" s="217">
        <v>1015</v>
      </c>
      <c r="BE87" s="66">
        <v>49.9</v>
      </c>
      <c r="BF87" s="218">
        <v>144.75966284865385</v>
      </c>
      <c r="BG87" s="66">
        <v>119.3</v>
      </c>
      <c r="BH87" s="68">
        <v>1.69810054562339</v>
      </c>
      <c r="BI87" s="219">
        <v>1.69810054562339</v>
      </c>
      <c r="BJ87" s="219">
        <v>2.1606475629472164</v>
      </c>
      <c r="BK87" s="219">
        <v>2.0766404436703421</v>
      </c>
      <c r="BL87" s="66">
        <v>2.29</v>
      </c>
      <c r="BM87" s="66">
        <v>1.55</v>
      </c>
      <c r="BN87" s="66">
        <v>84</v>
      </c>
      <c r="BO87" s="66">
        <v>1.1599999999999999</v>
      </c>
      <c r="BP87" s="571">
        <v>1393</v>
      </c>
      <c r="BQ87" s="66">
        <v>41</v>
      </c>
      <c r="BR87" s="66">
        <v>122</v>
      </c>
      <c r="BS87" s="66">
        <v>29</v>
      </c>
      <c r="BT87" s="66">
        <v>37</v>
      </c>
      <c r="BU87" s="69">
        <v>42033</v>
      </c>
      <c r="BV87" s="61" t="s">
        <v>660</v>
      </c>
      <c r="BW87" s="61">
        <v>0</v>
      </c>
      <c r="BX87" s="61"/>
      <c r="BY87" s="61"/>
      <c r="BZ87" s="61"/>
      <c r="CA87" s="61"/>
      <c r="CB87" s="61">
        <v>0</v>
      </c>
      <c r="CC87" s="61"/>
      <c r="CD87" s="208">
        <v>1</v>
      </c>
      <c r="CE87" s="220" t="s">
        <v>861</v>
      </c>
      <c r="CF87" s="220">
        <v>0</v>
      </c>
      <c r="CG87" s="220">
        <v>1</v>
      </c>
      <c r="CH87" s="220">
        <v>1</v>
      </c>
      <c r="CI87" s="220">
        <v>1</v>
      </c>
      <c r="CJ87" s="220"/>
      <c r="CK87" s="114">
        <v>1</v>
      </c>
      <c r="CL87" s="114">
        <v>0</v>
      </c>
      <c r="CM87" s="114">
        <v>1</v>
      </c>
      <c r="CN87" s="114">
        <v>1</v>
      </c>
      <c r="CO87" s="114">
        <v>1</v>
      </c>
      <c r="CP87" s="114">
        <v>0</v>
      </c>
      <c r="CQ87" s="326">
        <v>0</v>
      </c>
      <c r="CR87" s="326">
        <v>1</v>
      </c>
      <c r="CS87" s="326">
        <v>0</v>
      </c>
      <c r="CT87" s="326">
        <v>0</v>
      </c>
      <c r="CU87" s="326">
        <v>0</v>
      </c>
      <c r="CV87" s="326"/>
      <c r="CW87" s="299"/>
      <c r="CX87" s="299"/>
      <c r="CY87" s="299"/>
      <c r="CZ87" s="299"/>
      <c r="DF87" s="61">
        <v>0</v>
      </c>
      <c r="DG87" s="90">
        <v>1</v>
      </c>
      <c r="DH87" s="69">
        <v>42039</v>
      </c>
      <c r="DI87" s="61">
        <v>0</v>
      </c>
      <c r="DJ87" s="61"/>
      <c r="DK87" s="90">
        <v>1</v>
      </c>
      <c r="DL87" s="90">
        <v>0</v>
      </c>
      <c r="DM87" s="90"/>
      <c r="DN87" s="61"/>
      <c r="DO87" s="61">
        <v>1</v>
      </c>
      <c r="DP87" s="208">
        <v>0</v>
      </c>
      <c r="DQ87" s="208">
        <v>0</v>
      </c>
      <c r="DR87" s="208">
        <v>0</v>
      </c>
      <c r="DS87" s="208">
        <v>1</v>
      </c>
      <c r="DT87" s="212">
        <v>1</v>
      </c>
      <c r="DU87" s="208">
        <v>1</v>
      </c>
      <c r="DV87" s="208">
        <v>0</v>
      </c>
      <c r="DW87" s="208">
        <v>0</v>
      </c>
      <c r="DX87" s="208">
        <v>0</v>
      </c>
      <c r="DY87" s="208">
        <v>0</v>
      </c>
      <c r="DZ87" s="206">
        <v>0</v>
      </c>
      <c r="EC87" s="223"/>
      <c r="ED87" s="223"/>
      <c r="EE87" s="223"/>
      <c r="EF87" s="223"/>
      <c r="EH87" s="266">
        <v>42128</v>
      </c>
      <c r="EI87" s="133">
        <v>1.77</v>
      </c>
      <c r="EJ87" s="225">
        <v>53</v>
      </c>
      <c r="EK87" s="225">
        <v>72</v>
      </c>
      <c r="EL87" s="225">
        <v>53</v>
      </c>
      <c r="EM87" s="225">
        <v>93</v>
      </c>
      <c r="EN87" s="225"/>
      <c r="EO87" s="133" t="s">
        <v>862</v>
      </c>
      <c r="EP87" s="267">
        <v>87</v>
      </c>
      <c r="EQ87" s="135">
        <v>42104</v>
      </c>
      <c r="ER87" s="136" t="s">
        <v>383</v>
      </c>
      <c r="ES87" s="61">
        <v>140</v>
      </c>
      <c r="ET87" s="61">
        <v>80</v>
      </c>
      <c r="EU87" s="61">
        <v>80</v>
      </c>
      <c r="EV87" s="61">
        <v>1</v>
      </c>
      <c r="EW87" s="61"/>
      <c r="EX87" s="133">
        <v>10</v>
      </c>
      <c r="EY87" s="61">
        <v>9</v>
      </c>
      <c r="EZ87" s="61">
        <v>56</v>
      </c>
      <c r="FA87" s="61">
        <v>35</v>
      </c>
      <c r="FB87" s="61">
        <v>15</v>
      </c>
      <c r="FC87" s="61">
        <v>18</v>
      </c>
      <c r="FD87" s="61">
        <v>57</v>
      </c>
      <c r="FE87" s="61">
        <v>23</v>
      </c>
      <c r="FF87" s="61">
        <v>40</v>
      </c>
      <c r="FG87" s="61">
        <v>90</v>
      </c>
      <c r="FH87" s="61">
        <v>320</v>
      </c>
      <c r="FI87" s="91">
        <v>86.666666666666671</v>
      </c>
      <c r="FJ87" s="91">
        <v>286.66666666666669</v>
      </c>
      <c r="FK87" s="227">
        <v>152.65</v>
      </c>
      <c r="FL87" s="227">
        <v>67.604547286310179</v>
      </c>
      <c r="FM87" s="228">
        <v>150.80000000000001</v>
      </c>
      <c r="FN87" s="228">
        <v>49.8</v>
      </c>
      <c r="FO87" s="228">
        <v>66.78523243220161</v>
      </c>
      <c r="FP87" s="228">
        <v>22.055070126814588</v>
      </c>
      <c r="FQ87" s="228">
        <v>66.976127320954916</v>
      </c>
      <c r="FR87" s="228"/>
      <c r="FS87" s="193">
        <v>0</v>
      </c>
      <c r="FT87" s="230">
        <v>118.46666666666665</v>
      </c>
      <c r="FU87" s="230"/>
      <c r="FV87" s="230">
        <v>136.66666666666666</v>
      </c>
      <c r="FW87" s="229">
        <v>5</v>
      </c>
      <c r="FX87" s="229">
        <v>7.8999999999999995</v>
      </c>
      <c r="FY87" s="229">
        <v>23.693333333333332</v>
      </c>
      <c r="FZ87" s="229"/>
      <c r="GA87" s="133">
        <v>78.8</v>
      </c>
      <c r="GB87" s="129">
        <v>21.8</v>
      </c>
      <c r="GC87" s="238" t="s">
        <v>863</v>
      </c>
      <c r="GD87" s="238" t="s">
        <v>864</v>
      </c>
      <c r="GE87" s="238" t="s">
        <v>865</v>
      </c>
      <c r="GF87" s="238" t="s">
        <v>866</v>
      </c>
      <c r="GG87" s="238" t="s">
        <v>867</v>
      </c>
      <c r="GH87" s="133">
        <v>0</v>
      </c>
      <c r="GI87" s="133">
        <v>1</v>
      </c>
      <c r="GJ87" s="133">
        <v>1</v>
      </c>
      <c r="GK87" s="133">
        <v>1</v>
      </c>
      <c r="GL87" s="231">
        <v>40.333333333333336</v>
      </c>
      <c r="GM87" s="133">
        <v>1</v>
      </c>
      <c r="GN87" s="133">
        <v>0</v>
      </c>
      <c r="GO87" s="133">
        <v>0</v>
      </c>
      <c r="GP87" s="133">
        <v>0</v>
      </c>
      <c r="GQ87" s="61">
        <v>99.3</v>
      </c>
      <c r="GR87" s="106">
        <v>43.977278385395358</v>
      </c>
      <c r="GS87" s="111">
        <v>0.29491525423728809</v>
      </c>
      <c r="GT87" s="61">
        <v>1</v>
      </c>
      <c r="GU87" s="111">
        <v>0.43333333333333335</v>
      </c>
      <c r="GV87" s="62">
        <v>0</v>
      </c>
      <c r="GW87" s="106">
        <v>10.5</v>
      </c>
      <c r="GX87" s="61">
        <v>0</v>
      </c>
      <c r="GY87" s="106">
        <v>18.333333333333332</v>
      </c>
      <c r="GZ87" s="61">
        <v>0</v>
      </c>
      <c r="HA87" s="745">
        <v>60.333333333333336</v>
      </c>
      <c r="HB87" s="133">
        <v>29</v>
      </c>
      <c r="HC87" s="133">
        <v>0.67</v>
      </c>
      <c r="HD87" s="144">
        <v>1</v>
      </c>
      <c r="HE87" s="236">
        <v>125.134406</v>
      </c>
      <c r="HF87" s="236">
        <v>131.39112600000001</v>
      </c>
      <c r="HG87" s="144">
        <v>56.752276000000002</v>
      </c>
      <c r="HH87" s="236">
        <v>187.526386</v>
      </c>
      <c r="HI87" s="125">
        <v>80.998994999999994</v>
      </c>
      <c r="HJ87" s="236">
        <v>65.008370999999997</v>
      </c>
      <c r="HK87" s="144">
        <v>28.079317</v>
      </c>
      <c r="HL87" s="236">
        <v>122.51801399999999</v>
      </c>
      <c r="HM87" s="144">
        <v>52.919677999999998</v>
      </c>
      <c r="HN87" s="236">
        <v>65.333747000000002</v>
      </c>
      <c r="HO87" s="144">
        <v>8.5762610000000006</v>
      </c>
      <c r="HP87" s="144">
        <v>3.704377</v>
      </c>
      <c r="HQ87" s="236">
        <v>258.48232000000002</v>
      </c>
      <c r="HR87" s="144">
        <v>111.647265</v>
      </c>
      <c r="HS87" s="236">
        <v>135.19379699999999</v>
      </c>
      <c r="HT87" s="144">
        <v>58.394778000000002</v>
      </c>
      <c r="HU87" s="236">
        <v>123.288523</v>
      </c>
      <c r="HV87" s="144">
        <v>53.252487000000002</v>
      </c>
      <c r="HW87" s="236">
        <v>47.697080999999997</v>
      </c>
      <c r="HX87" s="144">
        <v>0</v>
      </c>
      <c r="HY87" s="237">
        <v>0.70065407222213527</v>
      </c>
      <c r="HZ87" s="238">
        <v>55.7</v>
      </c>
      <c r="IA87" s="237">
        <v>8.1</v>
      </c>
      <c r="IB87" s="237">
        <v>41.7</v>
      </c>
      <c r="IC87" s="237">
        <v>7.8</v>
      </c>
      <c r="ID87" s="237">
        <v>39.6</v>
      </c>
      <c r="IE87" s="237">
        <v>6.5</v>
      </c>
      <c r="IF87" s="237">
        <v>240.10688395061734</v>
      </c>
      <c r="IG87" s="237">
        <v>106.33683059160236</v>
      </c>
      <c r="IH87" s="133"/>
      <c r="II87" s="161">
        <v>0.36</v>
      </c>
      <c r="IJ87" s="61">
        <v>1155</v>
      </c>
      <c r="IK87" s="61">
        <v>961</v>
      </c>
      <c r="IL87" s="61">
        <v>991</v>
      </c>
      <c r="IM87" s="61">
        <v>1129</v>
      </c>
      <c r="IN87" s="61">
        <v>1148</v>
      </c>
      <c r="IO87" s="61">
        <v>1158</v>
      </c>
      <c r="IP87" s="61"/>
      <c r="IQ87" s="106">
        <v>1090.3333333333333</v>
      </c>
      <c r="IR87" s="61">
        <v>1927</v>
      </c>
      <c r="IS87" s="61">
        <v>392</v>
      </c>
      <c r="IT87" s="61">
        <v>404</v>
      </c>
      <c r="IU87" s="61">
        <v>440</v>
      </c>
      <c r="IV87" s="61">
        <v>418</v>
      </c>
      <c r="IW87" s="61">
        <v>338</v>
      </c>
      <c r="IX87" s="61">
        <v>401</v>
      </c>
      <c r="IY87" s="61"/>
      <c r="IZ87" s="106">
        <v>398.83333333333331</v>
      </c>
      <c r="JA87" s="61">
        <v>248</v>
      </c>
      <c r="JB87" s="240">
        <v>28.96704007294111</v>
      </c>
      <c r="JC87" s="241">
        <v>0</v>
      </c>
      <c r="JD87" s="90">
        <v>1</v>
      </c>
      <c r="JE87" s="70">
        <v>0</v>
      </c>
      <c r="JF87" s="70">
        <v>0</v>
      </c>
      <c r="JG87" s="70"/>
      <c r="JH87" s="90">
        <v>0</v>
      </c>
      <c r="JI87" s="90">
        <v>0</v>
      </c>
      <c r="JJ87" s="90">
        <v>0</v>
      </c>
      <c r="JK87" s="90"/>
      <c r="JL87" s="61"/>
      <c r="JM87" s="283"/>
      <c r="JN87" s="198">
        <v>87</v>
      </c>
      <c r="JO87" s="244">
        <v>42104</v>
      </c>
      <c r="JP87" s="69">
        <v>43118</v>
      </c>
      <c r="JQ87" s="201">
        <v>0</v>
      </c>
      <c r="JR87" s="69">
        <v>43118</v>
      </c>
      <c r="JS87" s="245">
        <v>33</v>
      </c>
      <c r="JT87" s="243">
        <v>0</v>
      </c>
      <c r="JU87" s="69">
        <v>43118</v>
      </c>
      <c r="JV87" s="245">
        <v>33</v>
      </c>
      <c r="JW87" s="243">
        <v>0</v>
      </c>
      <c r="JX87" s="246">
        <v>43118</v>
      </c>
      <c r="JY87" s="245">
        <v>33</v>
      </c>
      <c r="JZ87" s="245">
        <v>33</v>
      </c>
      <c r="KA87" s="245">
        <v>1014</v>
      </c>
      <c r="KB87" s="247"/>
      <c r="KC87" s="245"/>
      <c r="KD87" s="248"/>
      <c r="KE87" s="63">
        <v>1</v>
      </c>
      <c r="KF87" s="249">
        <v>1</v>
      </c>
      <c r="KG87" s="249" t="s">
        <v>421</v>
      </c>
      <c r="KH87" s="272">
        <v>153.35</v>
      </c>
      <c r="KI87" s="272">
        <v>70.526666666666657</v>
      </c>
      <c r="KJ87" s="272">
        <v>54.373333333333335</v>
      </c>
      <c r="KK87" s="272">
        <v>-15.876666666666667</v>
      </c>
      <c r="KL87" s="272">
        <v>-13.353333333333333</v>
      </c>
      <c r="KM87" s="272">
        <v>65.27</v>
      </c>
      <c r="KN87" s="272">
        <v>33.699999999999996</v>
      </c>
      <c r="KO87" s="272">
        <v>4.2</v>
      </c>
      <c r="KP87" s="250"/>
      <c r="KQ87" s="250">
        <v>0</v>
      </c>
      <c r="KR87" s="92"/>
      <c r="KS87" s="93">
        <v>0.29491525423728809</v>
      </c>
      <c r="KT87" s="264"/>
      <c r="KU87" s="265"/>
      <c r="KV87" s="264"/>
      <c r="KW87" s="265"/>
      <c r="KX87" s="265"/>
      <c r="KY87" s="265"/>
      <c r="KZ87" s="265"/>
      <c r="LA87" s="265"/>
      <c r="LB87" s="265"/>
      <c r="LC87" s="265"/>
      <c r="LD87" s="265"/>
      <c r="LE87" s="265"/>
      <c r="LF87" s="118">
        <v>42104</v>
      </c>
      <c r="LG87" s="454">
        <v>1</v>
      </c>
      <c r="LH87" s="454"/>
      <c r="LI87" s="455"/>
      <c r="LJ87" s="455"/>
      <c r="LK87" s="455"/>
      <c r="LL87" s="455"/>
      <c r="LM87" s="455"/>
      <c r="LN87" s="455"/>
      <c r="LO87" s="455"/>
      <c r="LP87" s="455"/>
      <c r="LQ87" s="455"/>
      <c r="LR87" s="455"/>
      <c r="LS87" s="455"/>
      <c r="LT87" s="455"/>
      <c r="LU87" s="500">
        <v>42.43333333333333</v>
      </c>
      <c r="LV87" s="693">
        <v>-23.736666666666668</v>
      </c>
      <c r="LW87" s="500">
        <v>-12</v>
      </c>
      <c r="LX87" s="500">
        <v>1</v>
      </c>
      <c r="LY87" s="500">
        <v>-12</v>
      </c>
      <c r="LZ87" s="500">
        <v>2</v>
      </c>
      <c r="MA87" s="690">
        <v>47.697080999999997</v>
      </c>
      <c r="MB87" s="455"/>
      <c r="MD87" s="253"/>
      <c r="ME87" s="274"/>
      <c r="MF87" s="581">
        <v>87</v>
      </c>
      <c r="MG87" s="135">
        <v>42104</v>
      </c>
      <c r="MJ87" s="584">
        <v>89.213999999999999</v>
      </c>
      <c r="MR87" s="135"/>
      <c r="MS87" s="585"/>
      <c r="MT87" s="585"/>
      <c r="MU87" s="133">
        <v>0</v>
      </c>
      <c r="MV87" s="585"/>
      <c r="MW87" s="585"/>
      <c r="MX87" s="585"/>
      <c r="MY87" s="585"/>
      <c r="MZ87" s="585"/>
      <c r="NA87" s="238">
        <v>1372</v>
      </c>
      <c r="NB87" s="585"/>
      <c r="NC87" s="238">
        <v>7</v>
      </c>
      <c r="NE87" s="876">
        <v>87</v>
      </c>
      <c r="NF87" s="877">
        <v>8.6017707884077108</v>
      </c>
      <c r="NG87" s="877">
        <v>7.1719273543534596</v>
      </c>
      <c r="NH87" s="877">
        <v>4.9040023162836901</v>
      </c>
      <c r="NI87" s="877">
        <v>2.6252704893746901</v>
      </c>
      <c r="NJ87" s="877">
        <v>7.1756243966864197</v>
      </c>
      <c r="NK87" s="877">
        <v>6.8960296029767498</v>
      </c>
      <c r="NL87" s="877">
        <v>9.2160667830870295</v>
      </c>
      <c r="NM87" s="877">
        <v>7.3735612155231101</v>
      </c>
      <c r="NN87" s="877">
        <v>6.2127638639021203</v>
      </c>
      <c r="NO87" s="877">
        <v>1.2630344058337899</v>
      </c>
      <c r="NP87" s="877">
        <v>6.6016965164809598</v>
      </c>
      <c r="NQ87" s="877">
        <v>7.0047260935890101</v>
      </c>
      <c r="NR87" s="877">
        <v>7.5572722230600302</v>
      </c>
      <c r="NS87" s="877">
        <v>4.5527459367484502</v>
      </c>
      <c r="NT87" s="877">
        <v>6.18646094003548</v>
      </c>
      <c r="NU87" s="877">
        <v>8.0905888274313007</v>
      </c>
      <c r="NV87" s="877">
        <v>5.7235585614720996</v>
      </c>
      <c r="NW87" s="877">
        <v>6.23150921086705</v>
      </c>
      <c r="NX87" s="877">
        <v>5.8649289722897899</v>
      </c>
      <c r="NY87" s="877">
        <v>6.5444235621894196</v>
      </c>
      <c r="NZ87" s="877">
        <v>7.9723480200795702</v>
      </c>
      <c r="OA87" s="877">
        <v>1.7484612330040401</v>
      </c>
      <c r="OB87" s="877">
        <v>11.481299950774901</v>
      </c>
      <c r="OC87" s="877">
        <v>2.3045110418099499</v>
      </c>
      <c r="OD87" s="877">
        <v>7.1483240424800796</v>
      </c>
      <c r="OE87" s="877">
        <v>6.8469946869655702</v>
      </c>
      <c r="OF87" s="877">
        <v>5.6208796113554103</v>
      </c>
      <c r="OG87" s="877">
        <v>11.485743790770901</v>
      </c>
      <c r="OH87" s="877">
        <v>4.5903624884637502</v>
      </c>
      <c r="OI87" s="877">
        <v>8.1535520317081094</v>
      </c>
      <c r="OJ87" s="877">
        <v>4.0660891904577703</v>
      </c>
      <c r="OK87" s="877">
        <v>3.3321917590628098</v>
      </c>
      <c r="OL87" s="877">
        <v>5.3998628094760504</v>
      </c>
      <c r="OM87" s="877">
        <v>9.1767889089649604</v>
      </c>
    </row>
    <row r="88" spans="1:403" s="221" customFormat="1" x14ac:dyDescent="0.25">
      <c r="A88" s="455">
        <v>87</v>
      </c>
      <c r="B88" s="221">
        <v>0</v>
      </c>
      <c r="C88" s="221">
        <v>0</v>
      </c>
      <c r="D88" s="206">
        <v>2</v>
      </c>
      <c r="E88" s="267">
        <v>88</v>
      </c>
      <c r="F88" s="896">
        <v>88</v>
      </c>
      <c r="G88" s="61">
        <v>88</v>
      </c>
      <c r="H88" s="898"/>
      <c r="I88" s="641" t="s">
        <v>868</v>
      </c>
      <c r="J88" s="644" t="s">
        <v>869</v>
      </c>
      <c r="K88" s="284">
        <v>11629</v>
      </c>
      <c r="L88" s="256">
        <v>84</v>
      </c>
      <c r="M88" s="342">
        <v>76</v>
      </c>
      <c r="N88" s="342">
        <v>169</v>
      </c>
      <c r="O88" s="342">
        <v>26.609712545078956</v>
      </c>
      <c r="P88" s="210">
        <v>1.8660787235981291</v>
      </c>
      <c r="Q88" s="208">
        <v>1</v>
      </c>
      <c r="R88" s="61">
        <v>140</v>
      </c>
      <c r="S88" s="61">
        <v>90</v>
      </c>
      <c r="T88" s="61">
        <v>0</v>
      </c>
      <c r="U88" s="62">
        <v>3</v>
      </c>
      <c r="V88" s="325">
        <v>0</v>
      </c>
      <c r="W88" s="325"/>
      <c r="X88" s="325">
        <v>1</v>
      </c>
      <c r="Y88" s="335">
        <v>0</v>
      </c>
      <c r="Z88" s="325">
        <v>1</v>
      </c>
      <c r="AA88" s="325">
        <v>0</v>
      </c>
      <c r="AB88" s="329">
        <v>0</v>
      </c>
      <c r="AC88" s="328">
        <v>0</v>
      </c>
      <c r="AD88" s="61"/>
      <c r="AE88" s="61"/>
      <c r="AF88" s="61"/>
      <c r="AG88" s="592">
        <v>116</v>
      </c>
      <c r="AH88" s="602">
        <v>0.35</v>
      </c>
      <c r="AI88" s="603">
        <v>177</v>
      </c>
      <c r="AJ88" s="603">
        <v>1</v>
      </c>
      <c r="AK88" s="602">
        <v>9.5</v>
      </c>
      <c r="AL88" s="603">
        <v>28</v>
      </c>
      <c r="AM88" s="603"/>
      <c r="AN88" s="605">
        <v>1100</v>
      </c>
      <c r="AO88" s="214">
        <v>7.0030654587864616</v>
      </c>
      <c r="AP88" s="212"/>
      <c r="AQ88" s="212"/>
      <c r="AR88" s="212"/>
      <c r="AS88" s="212"/>
      <c r="AT88" s="215">
        <v>0.66</v>
      </c>
      <c r="AU88" s="212">
        <v>478</v>
      </c>
      <c r="AV88" s="556">
        <v>42234</v>
      </c>
      <c r="AW88" s="557">
        <v>42234</v>
      </c>
      <c r="AX88" s="211">
        <v>0.35</v>
      </c>
      <c r="AY88" s="211">
        <v>21</v>
      </c>
      <c r="AZ88" s="211"/>
      <c r="BA88" s="602">
        <v>124</v>
      </c>
      <c r="BB88" s="558">
        <v>42241</v>
      </c>
      <c r="BC88" s="287"/>
      <c r="BD88" s="217"/>
      <c r="BE88" s="287"/>
      <c r="BF88" s="218"/>
      <c r="BG88" s="66"/>
      <c r="BH88" s="68"/>
      <c r="BI88" s="219"/>
      <c r="BJ88" s="219"/>
      <c r="BK88" s="219"/>
      <c r="BL88" s="66">
        <v>7.0000000000000007E-2</v>
      </c>
      <c r="BM88" s="66">
        <v>0.55000000000000004</v>
      </c>
      <c r="BN88" s="66">
        <v>24</v>
      </c>
      <c r="BO88" s="66">
        <v>1.01</v>
      </c>
      <c r="BP88" s="571">
        <v>927.9</v>
      </c>
      <c r="BQ88" s="66">
        <v>19</v>
      </c>
      <c r="BR88" s="66">
        <v>642</v>
      </c>
      <c r="BS88" s="66">
        <v>20</v>
      </c>
      <c r="BT88" s="66">
        <v>13</v>
      </c>
      <c r="BU88" s="69">
        <v>42228</v>
      </c>
      <c r="BV88" s="61" t="s">
        <v>870</v>
      </c>
      <c r="BW88" s="61">
        <v>0</v>
      </c>
      <c r="BX88" s="61">
        <v>1</v>
      </c>
      <c r="BY88" s="61"/>
      <c r="BZ88" s="61">
        <v>0</v>
      </c>
      <c r="CA88" s="61"/>
      <c r="CB88" s="61"/>
      <c r="CC88" s="61"/>
      <c r="CD88" s="208">
        <v>0</v>
      </c>
      <c r="CE88" s="220">
        <v>0</v>
      </c>
      <c r="CF88" s="220">
        <v>0</v>
      </c>
      <c r="CG88" s="220">
        <v>0</v>
      </c>
      <c r="CH88" s="220">
        <v>0</v>
      </c>
      <c r="CI88" s="220">
        <v>0</v>
      </c>
      <c r="CJ88" s="220">
        <v>0</v>
      </c>
      <c r="CK88" s="114">
        <v>1</v>
      </c>
      <c r="CL88" s="114">
        <v>0</v>
      </c>
      <c r="CM88" s="114">
        <v>0</v>
      </c>
      <c r="CN88" s="114">
        <v>0</v>
      </c>
      <c r="CO88" s="114">
        <v>0</v>
      </c>
      <c r="CP88" s="114">
        <v>0</v>
      </c>
      <c r="CQ88" s="326">
        <v>0</v>
      </c>
      <c r="CR88" s="326">
        <v>1</v>
      </c>
      <c r="CS88" s="326">
        <v>0</v>
      </c>
      <c r="CT88" s="326">
        <v>0</v>
      </c>
      <c r="CU88" s="326">
        <v>0</v>
      </c>
      <c r="CV88" s="326">
        <v>1</v>
      </c>
      <c r="CW88" s="299"/>
      <c r="CX88" s="299"/>
      <c r="CY88" s="299"/>
      <c r="CZ88" s="299"/>
      <c r="DF88" s="61">
        <v>0</v>
      </c>
      <c r="DG88" s="90">
        <v>0</v>
      </c>
      <c r="DH88" s="61"/>
      <c r="DI88" s="61"/>
      <c r="DJ88" s="61"/>
      <c r="DK88" s="90">
        <v>1</v>
      </c>
      <c r="DL88" s="90">
        <v>0</v>
      </c>
      <c r="DM88" s="90"/>
      <c r="DN88" s="61"/>
      <c r="DO88" s="254">
        <v>1</v>
      </c>
      <c r="DP88" s="208">
        <v>0</v>
      </c>
      <c r="DQ88" s="208">
        <v>0</v>
      </c>
      <c r="DR88" s="208">
        <v>0</v>
      </c>
      <c r="DS88" s="208">
        <v>1</v>
      </c>
      <c r="DT88" s="212">
        <v>1</v>
      </c>
      <c r="DU88" s="208">
        <v>1</v>
      </c>
      <c r="DV88" s="208">
        <v>0</v>
      </c>
      <c r="DW88" s="208">
        <v>0</v>
      </c>
      <c r="DX88" s="208">
        <v>0</v>
      </c>
      <c r="DY88" s="208">
        <v>0</v>
      </c>
      <c r="DZ88" s="206">
        <v>1</v>
      </c>
      <c r="EC88" s="223">
        <v>0</v>
      </c>
      <c r="ED88" s="223"/>
      <c r="EE88" s="223"/>
      <c r="EF88" s="223"/>
      <c r="EH88" s="258">
        <v>42250</v>
      </c>
      <c r="EI88" s="133">
        <v>1.1399999999999999</v>
      </c>
      <c r="EJ88" s="225">
        <v>58</v>
      </c>
      <c r="EK88" s="225">
        <v>69</v>
      </c>
      <c r="EL88" s="225">
        <v>64</v>
      </c>
      <c r="EM88" s="225">
        <v>66</v>
      </c>
      <c r="EN88" s="225">
        <v>46</v>
      </c>
      <c r="EO88" s="133" t="s">
        <v>871</v>
      </c>
      <c r="EP88" s="267">
        <v>88</v>
      </c>
      <c r="EQ88" s="135">
        <v>42593</v>
      </c>
      <c r="ER88" s="136" t="s">
        <v>383</v>
      </c>
      <c r="ES88" s="61">
        <v>160</v>
      </c>
      <c r="ET88" s="61">
        <v>80</v>
      </c>
      <c r="EU88" s="61">
        <v>58</v>
      </c>
      <c r="EV88" s="61">
        <v>0</v>
      </c>
      <c r="EW88" s="61"/>
      <c r="EX88" s="133">
        <v>11</v>
      </c>
      <c r="EY88" s="61">
        <v>6</v>
      </c>
      <c r="EZ88" s="61">
        <v>50</v>
      </c>
      <c r="FA88" s="61">
        <v>27</v>
      </c>
      <c r="FB88" s="61">
        <v>19</v>
      </c>
      <c r="FC88" s="61">
        <v>14</v>
      </c>
      <c r="FD88" s="61">
        <v>37</v>
      </c>
      <c r="FE88" s="133">
        <v>21</v>
      </c>
      <c r="FF88" s="61">
        <v>30</v>
      </c>
      <c r="FG88" s="61">
        <v>170</v>
      </c>
      <c r="FH88" s="61">
        <v>440</v>
      </c>
      <c r="FI88" s="91">
        <v>170</v>
      </c>
      <c r="FJ88" s="91">
        <v>440</v>
      </c>
      <c r="FK88" s="227">
        <v>77.349999999999994</v>
      </c>
      <c r="FL88" s="227">
        <v>41.450555660832755</v>
      </c>
      <c r="FM88" s="228">
        <v>110.55</v>
      </c>
      <c r="FN88" s="228">
        <v>43.65</v>
      </c>
      <c r="FO88" s="228">
        <v>59.241873669102283</v>
      </c>
      <c r="FP88" s="228">
        <v>23.391296116294114</v>
      </c>
      <c r="FQ88" s="228">
        <v>60.515603799185889</v>
      </c>
      <c r="FR88" s="228"/>
      <c r="FS88" s="193">
        <v>0</v>
      </c>
      <c r="FT88" s="230">
        <v>78.2</v>
      </c>
      <c r="FU88" s="230">
        <v>50.4</v>
      </c>
      <c r="FV88" s="230">
        <v>136.66666666666666</v>
      </c>
      <c r="FW88" s="229">
        <v>4.5999999999999996</v>
      </c>
      <c r="FX88" s="229">
        <v>6.5</v>
      </c>
      <c r="FY88" s="229">
        <v>17.000000000000004</v>
      </c>
      <c r="FZ88" s="229">
        <v>1.5515873015873016</v>
      </c>
      <c r="GA88" s="133">
        <v>30.3</v>
      </c>
      <c r="GB88" s="129">
        <v>19.3</v>
      </c>
      <c r="GC88" s="238">
        <v>7.2</v>
      </c>
      <c r="GD88" s="238">
        <v>3.9</v>
      </c>
      <c r="GE88" s="238">
        <v>133.80000000000001</v>
      </c>
      <c r="GF88" s="238">
        <v>92</v>
      </c>
      <c r="GG88" s="238">
        <v>36</v>
      </c>
      <c r="GH88" s="133">
        <v>0</v>
      </c>
      <c r="GI88" s="133">
        <v>1</v>
      </c>
      <c r="GJ88" s="133">
        <v>1</v>
      </c>
      <c r="GK88" s="133">
        <v>0</v>
      </c>
      <c r="GL88" s="231">
        <v>40</v>
      </c>
      <c r="GM88" s="133">
        <v>1</v>
      </c>
      <c r="GN88" s="133">
        <v>0</v>
      </c>
      <c r="GO88" s="133">
        <v>0</v>
      </c>
      <c r="GP88" s="133">
        <v>0</v>
      </c>
      <c r="GQ88" s="61">
        <v>63.449999999999996</v>
      </c>
      <c r="GR88" s="106">
        <v>34.001780952551243</v>
      </c>
      <c r="GS88" s="111">
        <v>0.467741935483871</v>
      </c>
      <c r="GT88" s="61">
        <v>0</v>
      </c>
      <c r="GU88" s="111">
        <v>0.48571428571428571</v>
      </c>
      <c r="GV88" s="62">
        <v>0</v>
      </c>
      <c r="GW88" s="106">
        <v>9.9</v>
      </c>
      <c r="GX88" s="61">
        <v>0</v>
      </c>
      <c r="GY88" s="106">
        <v>24</v>
      </c>
      <c r="GZ88" s="61">
        <v>0</v>
      </c>
      <c r="HA88" s="745">
        <v>50</v>
      </c>
      <c r="HB88" s="133">
        <v>16</v>
      </c>
      <c r="HC88" s="133">
        <v>0.67</v>
      </c>
      <c r="HD88" s="144">
        <v>1</v>
      </c>
      <c r="HE88" s="236">
        <v>110.019018</v>
      </c>
      <c r="HF88" s="236">
        <v>115.519969</v>
      </c>
      <c r="HG88" s="144">
        <v>60.618437999999998</v>
      </c>
      <c r="HH88" s="236">
        <v>136.72679500000001</v>
      </c>
      <c r="HI88" s="125">
        <v>71.746598000000006</v>
      </c>
      <c r="HJ88" s="236">
        <v>53.041263999999998</v>
      </c>
      <c r="HK88" s="144">
        <v>27.833096999999999</v>
      </c>
      <c r="HL88" s="236">
        <v>83.685530999999997</v>
      </c>
      <c r="HM88" s="144">
        <v>43.913499999999999</v>
      </c>
      <c r="HN88" s="236">
        <v>61.206386999999999</v>
      </c>
      <c r="HO88" s="144">
        <v>5.1048169999999997</v>
      </c>
      <c r="HP88" s="144">
        <v>2.6787239999999999</v>
      </c>
      <c r="HQ88" s="236">
        <v>151.65905599999999</v>
      </c>
      <c r="HR88" s="144">
        <v>79.582216000000003</v>
      </c>
      <c r="HS88" s="236">
        <v>61.39772</v>
      </c>
      <c r="HT88" s="144">
        <v>32.2181</v>
      </c>
      <c r="HU88" s="236">
        <v>90.261336999999997</v>
      </c>
      <c r="HV88" s="144">
        <v>47.364116000000003</v>
      </c>
      <c r="HW88" s="236">
        <v>59.515956000000003</v>
      </c>
      <c r="HX88" s="144">
        <v>0</v>
      </c>
      <c r="HY88" s="237">
        <v>0.8448963423738558</v>
      </c>
      <c r="HZ88" s="238">
        <v>34</v>
      </c>
      <c r="IA88" s="237">
        <v>6.5</v>
      </c>
      <c r="IB88" s="237">
        <v>30.2</v>
      </c>
      <c r="IC88" s="237">
        <v>6.9</v>
      </c>
      <c r="ID88" s="237">
        <v>23.8</v>
      </c>
      <c r="IE88" s="237">
        <v>4.8</v>
      </c>
      <c r="IF88" s="237">
        <v>132.27290256410254</v>
      </c>
      <c r="IG88" s="237">
        <v>70.882809439602326</v>
      </c>
      <c r="IH88" s="133"/>
      <c r="II88" s="161">
        <v>0.28000000000000003</v>
      </c>
      <c r="IJ88" s="61">
        <v>1191</v>
      </c>
      <c r="IK88" s="61">
        <v>1072</v>
      </c>
      <c r="IL88" s="61">
        <v>953</v>
      </c>
      <c r="IM88" s="61">
        <v>1084</v>
      </c>
      <c r="IN88" s="61">
        <v>1278</v>
      </c>
      <c r="IO88" s="61">
        <v>1181</v>
      </c>
      <c r="IP88" s="61"/>
      <c r="IQ88" s="106">
        <v>1126.5</v>
      </c>
      <c r="IR88" s="61">
        <v>1944</v>
      </c>
      <c r="IS88" s="61">
        <v>470</v>
      </c>
      <c r="IT88" s="61">
        <v>423</v>
      </c>
      <c r="IU88" s="61">
        <v>445</v>
      </c>
      <c r="IV88" s="61">
        <v>503</v>
      </c>
      <c r="IW88" s="61">
        <v>539</v>
      </c>
      <c r="IX88" s="61">
        <v>462</v>
      </c>
      <c r="IY88" s="61"/>
      <c r="IZ88" s="106">
        <v>473.66666666666669</v>
      </c>
      <c r="JA88" s="61">
        <v>316</v>
      </c>
      <c r="JB88" s="240">
        <v>33.23990248096694</v>
      </c>
      <c r="JC88" s="241">
        <v>1</v>
      </c>
      <c r="JD88" s="90">
        <v>1</v>
      </c>
      <c r="JE88" s="261">
        <v>1</v>
      </c>
      <c r="JF88" s="261">
        <v>0</v>
      </c>
      <c r="JG88" s="261"/>
      <c r="JH88" s="90"/>
      <c r="JI88" s="90">
        <v>2</v>
      </c>
      <c r="JJ88" s="90">
        <v>0</v>
      </c>
      <c r="JK88" s="90"/>
      <c r="JL88" s="61"/>
      <c r="JM88" s="283"/>
      <c r="JN88" s="198">
        <v>88</v>
      </c>
      <c r="JO88" s="244">
        <v>42234</v>
      </c>
      <c r="JP88" s="69">
        <v>43320</v>
      </c>
      <c r="JQ88" s="201">
        <v>0</v>
      </c>
      <c r="JR88" s="69">
        <v>43320</v>
      </c>
      <c r="JS88" s="245">
        <v>36</v>
      </c>
      <c r="JT88" s="243">
        <v>0</v>
      </c>
      <c r="JU88" s="69">
        <v>43320</v>
      </c>
      <c r="JV88" s="245">
        <v>36</v>
      </c>
      <c r="JW88" s="243">
        <v>0</v>
      </c>
      <c r="JX88" s="246">
        <v>43320</v>
      </c>
      <c r="JY88" s="245">
        <v>36</v>
      </c>
      <c r="JZ88" s="245">
        <v>36</v>
      </c>
      <c r="KA88" s="245">
        <v>1449</v>
      </c>
      <c r="KB88" s="247"/>
      <c r="KC88" s="245"/>
      <c r="KD88" s="248"/>
      <c r="KE88" s="63">
        <v>0</v>
      </c>
      <c r="KF88" s="263">
        <v>1</v>
      </c>
      <c r="KG88" s="263" t="s">
        <v>390</v>
      </c>
      <c r="KH88" s="250">
        <v>121.99</v>
      </c>
      <c r="KI88" s="250">
        <v>58.41</v>
      </c>
      <c r="KJ88" s="250">
        <v>51.5</v>
      </c>
      <c r="KK88" s="251">
        <v>-20.02</v>
      </c>
      <c r="KL88" s="250">
        <v>-15.96</v>
      </c>
      <c r="KM88" s="250">
        <v>64.760000000000005</v>
      </c>
      <c r="KN88" s="250">
        <v>37.6</v>
      </c>
      <c r="KO88" s="250">
        <v>6.6</v>
      </c>
      <c r="KP88" s="250"/>
      <c r="KQ88" s="250">
        <v>0</v>
      </c>
      <c r="KR88" s="92"/>
      <c r="KS88" s="93">
        <v>0.467741935483871</v>
      </c>
      <c r="KT88" s="264">
        <v>61</v>
      </c>
      <c r="KU88" s="265">
        <v>46.11</v>
      </c>
      <c r="KV88" s="264">
        <v>-22.94</v>
      </c>
      <c r="KW88" s="265">
        <v>-34.1</v>
      </c>
      <c r="KX88" s="265">
        <v>-26.9</v>
      </c>
      <c r="KY88" s="265">
        <v>366</v>
      </c>
      <c r="KZ88" s="265">
        <v>-22.6</v>
      </c>
      <c r="LA88" s="265">
        <v>-17.100000000000001</v>
      </c>
      <c r="LB88" s="265">
        <v>416</v>
      </c>
      <c r="LC88" s="265">
        <v>-28.4</v>
      </c>
      <c r="LD88" s="265">
        <v>-22</v>
      </c>
      <c r="LE88" s="265">
        <v>366</v>
      </c>
      <c r="LF88" s="118">
        <v>42593</v>
      </c>
      <c r="LG88" s="454">
        <v>0</v>
      </c>
      <c r="LH88" s="454"/>
      <c r="LI88" s="455">
        <v>61</v>
      </c>
      <c r="LJ88" s="455">
        <v>47.83</v>
      </c>
      <c r="LK88" s="455">
        <v>-25.73</v>
      </c>
      <c r="LL88" s="455">
        <v>-33</v>
      </c>
      <c r="LM88" s="455">
        <v>-31.1</v>
      </c>
      <c r="LN88" s="455">
        <v>432</v>
      </c>
      <c r="LO88" s="455">
        <v>-18.8</v>
      </c>
      <c r="LP88" s="455">
        <v>-17.100000000000001</v>
      </c>
      <c r="LQ88" s="455">
        <v>448</v>
      </c>
      <c r="LR88" s="455">
        <v>-25.9</v>
      </c>
      <c r="LS88" s="455">
        <v>-24.1</v>
      </c>
      <c r="LT88" s="455">
        <v>432</v>
      </c>
      <c r="LU88" s="500">
        <v>47.72</v>
      </c>
      <c r="LV88" s="693">
        <v>-25.06</v>
      </c>
      <c r="LW88" s="500"/>
      <c r="LX88" s="500"/>
      <c r="LY88" s="500">
        <v>0</v>
      </c>
      <c r="LZ88" s="500">
        <v>0</v>
      </c>
      <c r="MA88" s="690">
        <v>59.515956000000003</v>
      </c>
      <c r="MB88" s="455"/>
      <c r="MD88" s="253"/>
      <c r="ME88" s="274"/>
      <c r="MF88" s="581">
        <v>88</v>
      </c>
      <c r="MG88" s="135">
        <v>42234</v>
      </c>
      <c r="MJ88" s="586"/>
      <c r="MR88" s="135"/>
      <c r="MS88" s="585"/>
      <c r="MT88" s="585"/>
      <c r="MU88" s="133">
        <v>0</v>
      </c>
      <c r="MV88" s="585"/>
      <c r="MW88" s="585"/>
      <c r="MX88" s="585"/>
      <c r="MY88" s="585"/>
      <c r="MZ88" s="585"/>
      <c r="NA88" s="238">
        <v>1100</v>
      </c>
      <c r="NB88" s="585"/>
      <c r="NC88" s="238">
        <v>6</v>
      </c>
      <c r="NE88" s="876" t="s">
        <v>64</v>
      </c>
      <c r="NF88" s="877" t="s">
        <v>64</v>
      </c>
      <c r="NG88" s="877" t="s">
        <v>64</v>
      </c>
      <c r="NH88" s="877" t="s">
        <v>64</v>
      </c>
      <c r="NI88" s="877" t="s">
        <v>64</v>
      </c>
      <c r="NJ88" s="877" t="s">
        <v>64</v>
      </c>
      <c r="NK88" s="877" t="s">
        <v>64</v>
      </c>
      <c r="NL88" s="877" t="s">
        <v>64</v>
      </c>
      <c r="NM88" s="877" t="s">
        <v>64</v>
      </c>
      <c r="NN88" s="877" t="s">
        <v>64</v>
      </c>
      <c r="NO88" s="877" t="s">
        <v>64</v>
      </c>
      <c r="NP88" s="877" t="s">
        <v>64</v>
      </c>
      <c r="NQ88" s="877" t="s">
        <v>64</v>
      </c>
      <c r="NR88" s="877" t="s">
        <v>64</v>
      </c>
      <c r="NS88" s="877" t="s">
        <v>64</v>
      </c>
      <c r="NT88" s="877" t="s">
        <v>64</v>
      </c>
      <c r="NU88" s="877" t="s">
        <v>64</v>
      </c>
      <c r="NV88" s="877" t="s">
        <v>64</v>
      </c>
      <c r="NW88" s="877" t="s">
        <v>64</v>
      </c>
      <c r="NX88" s="877" t="s">
        <v>64</v>
      </c>
      <c r="NY88" s="877" t="s">
        <v>64</v>
      </c>
      <c r="NZ88" s="877" t="s">
        <v>64</v>
      </c>
      <c r="OA88" s="877" t="s">
        <v>64</v>
      </c>
      <c r="OB88" s="877" t="s">
        <v>64</v>
      </c>
      <c r="OC88" s="877" t="s">
        <v>64</v>
      </c>
      <c r="OD88" s="877" t="s">
        <v>64</v>
      </c>
      <c r="OE88" s="877" t="s">
        <v>64</v>
      </c>
      <c r="OF88" s="877" t="s">
        <v>64</v>
      </c>
      <c r="OG88" s="877" t="s">
        <v>64</v>
      </c>
      <c r="OH88" s="877" t="s">
        <v>64</v>
      </c>
      <c r="OI88" s="877" t="s">
        <v>64</v>
      </c>
      <c r="OJ88" s="877" t="s">
        <v>64</v>
      </c>
      <c r="OK88" s="877" t="s">
        <v>64</v>
      </c>
      <c r="OL88" s="877" t="s">
        <v>64</v>
      </c>
      <c r="OM88" s="877" t="s">
        <v>64</v>
      </c>
    </row>
    <row r="89" spans="1:403" s="221" customFormat="1" ht="15.75" customHeight="1" x14ac:dyDescent="0.25">
      <c r="A89" s="902">
        <v>88</v>
      </c>
      <c r="B89" s="221">
        <v>0</v>
      </c>
      <c r="C89" s="221">
        <v>1</v>
      </c>
      <c r="D89" s="206">
        <v>2</v>
      </c>
      <c r="E89" s="274">
        <v>89</v>
      </c>
      <c r="F89" s="895">
        <v>89</v>
      </c>
      <c r="G89" s="61">
        <v>89</v>
      </c>
      <c r="H89" s="898"/>
      <c r="I89" s="641" t="s">
        <v>872</v>
      </c>
      <c r="J89" s="641" t="s">
        <v>873</v>
      </c>
      <c r="K89" s="69">
        <v>15235</v>
      </c>
      <c r="L89" s="256">
        <v>73</v>
      </c>
      <c r="M89" s="342">
        <v>97</v>
      </c>
      <c r="N89" s="342">
        <v>158</v>
      </c>
      <c r="O89" s="342">
        <v>38.855952571703249</v>
      </c>
      <c r="P89" s="210">
        <v>1.9713816001758599</v>
      </c>
      <c r="Q89" s="208">
        <v>1</v>
      </c>
      <c r="R89" s="61">
        <v>150</v>
      </c>
      <c r="S89" s="61">
        <v>75</v>
      </c>
      <c r="T89" s="61">
        <v>0</v>
      </c>
      <c r="U89" s="62">
        <v>3</v>
      </c>
      <c r="V89" s="325">
        <v>1</v>
      </c>
      <c r="W89" s="325">
        <v>2</v>
      </c>
      <c r="X89" s="325">
        <v>1</v>
      </c>
      <c r="Y89" s="115">
        <v>0</v>
      </c>
      <c r="Z89" s="325">
        <v>1</v>
      </c>
      <c r="AA89" s="325">
        <v>0</v>
      </c>
      <c r="AB89" s="329">
        <v>0</v>
      </c>
      <c r="AC89" s="328" t="s">
        <v>874</v>
      </c>
      <c r="AD89" s="61"/>
      <c r="AE89" s="61"/>
      <c r="AF89" s="61"/>
      <c r="AG89" s="592">
        <v>178</v>
      </c>
      <c r="AH89" s="602">
        <v>1.95</v>
      </c>
      <c r="AI89" s="603">
        <v>25</v>
      </c>
      <c r="AJ89" s="603">
        <v>0</v>
      </c>
      <c r="AK89" s="602">
        <v>12.8</v>
      </c>
      <c r="AL89" s="604">
        <v>38</v>
      </c>
      <c r="AM89" s="604"/>
      <c r="AN89" s="605">
        <v>4296</v>
      </c>
      <c r="AO89" s="214">
        <v>8.3654396361887002</v>
      </c>
      <c r="AP89" s="212">
        <v>168</v>
      </c>
      <c r="AQ89" s="212">
        <v>68</v>
      </c>
      <c r="AR89" s="212">
        <v>82</v>
      </c>
      <c r="AS89" s="212">
        <v>92</v>
      </c>
      <c r="AT89" s="215">
        <v>2.08</v>
      </c>
      <c r="AU89" s="212">
        <v>30</v>
      </c>
      <c r="AV89" s="556">
        <v>42108</v>
      </c>
      <c r="AW89" s="557">
        <v>42107</v>
      </c>
      <c r="AX89" s="211">
        <v>1.95</v>
      </c>
      <c r="AY89" s="211">
        <v>117</v>
      </c>
      <c r="AZ89" s="211"/>
      <c r="BA89" s="602">
        <v>143</v>
      </c>
      <c r="BB89" s="558">
        <v>42108</v>
      </c>
      <c r="BC89" s="65">
        <v>58.71</v>
      </c>
      <c r="BD89" s="217">
        <v>1364</v>
      </c>
      <c r="BE89" s="66">
        <v>58.71</v>
      </c>
      <c r="BF89" s="218">
        <v>332.88608919132344</v>
      </c>
      <c r="BG89" s="66">
        <v>147.5</v>
      </c>
      <c r="BH89" s="68">
        <v>1.7687120803776637</v>
      </c>
      <c r="BI89" s="219">
        <v>1.7687120803776637</v>
      </c>
      <c r="BJ89" s="219">
        <v>2.5222956470230673</v>
      </c>
      <c r="BK89" s="219">
        <v>2.1687920203141817</v>
      </c>
      <c r="BL89" s="66">
        <v>2.35</v>
      </c>
      <c r="BM89" s="66">
        <v>1.79</v>
      </c>
      <c r="BN89" s="66">
        <v>36</v>
      </c>
      <c r="BO89" s="66">
        <v>0.72</v>
      </c>
      <c r="BP89" s="571">
        <v>3643</v>
      </c>
      <c r="BQ89" s="66">
        <v>82</v>
      </c>
      <c r="BR89" s="66">
        <v>29</v>
      </c>
      <c r="BS89" s="66">
        <v>224</v>
      </c>
      <c r="BT89" s="66">
        <v>34</v>
      </c>
      <c r="BU89" s="69">
        <v>42075</v>
      </c>
      <c r="BV89" s="61" t="s">
        <v>875</v>
      </c>
      <c r="BW89" s="61">
        <v>0</v>
      </c>
      <c r="BX89" s="61"/>
      <c r="BY89" s="61"/>
      <c r="BZ89" s="61">
        <v>1</v>
      </c>
      <c r="CA89" s="61" t="s">
        <v>876</v>
      </c>
      <c r="CB89" s="61">
        <v>1</v>
      </c>
      <c r="CC89" s="61" t="s">
        <v>877</v>
      </c>
      <c r="CD89" s="208">
        <v>0</v>
      </c>
      <c r="CE89" s="220">
        <v>0</v>
      </c>
      <c r="CF89" s="220">
        <v>1</v>
      </c>
      <c r="CG89" s="220">
        <v>0</v>
      </c>
      <c r="CH89" s="220">
        <v>1</v>
      </c>
      <c r="CI89" s="220">
        <v>0</v>
      </c>
      <c r="CJ89" s="220"/>
      <c r="CK89" s="114">
        <v>1</v>
      </c>
      <c r="CL89" s="114">
        <v>0</v>
      </c>
      <c r="CM89" s="114">
        <v>0</v>
      </c>
      <c r="CN89" s="114">
        <v>1</v>
      </c>
      <c r="CO89" s="114">
        <v>0</v>
      </c>
      <c r="CP89" s="114">
        <v>1</v>
      </c>
      <c r="CQ89" s="326">
        <v>1</v>
      </c>
      <c r="CR89" s="326">
        <v>0</v>
      </c>
      <c r="CS89" s="326">
        <v>0</v>
      </c>
      <c r="CT89" s="326">
        <v>0</v>
      </c>
      <c r="CU89" s="326">
        <v>1</v>
      </c>
      <c r="CV89" s="326"/>
      <c r="CW89" s="299"/>
      <c r="CX89" s="299"/>
      <c r="CY89" s="299"/>
      <c r="CZ89" s="299"/>
      <c r="DF89" s="61">
        <v>1</v>
      </c>
      <c r="DG89" s="90">
        <v>1</v>
      </c>
      <c r="DH89" s="69">
        <v>42088</v>
      </c>
      <c r="DI89" s="61">
        <v>1</v>
      </c>
      <c r="DJ89" s="61" t="s">
        <v>878</v>
      </c>
      <c r="DK89" s="90">
        <v>1</v>
      </c>
      <c r="DL89" s="90">
        <v>0</v>
      </c>
      <c r="DM89" s="90"/>
      <c r="DN89" s="61" t="s">
        <v>253</v>
      </c>
      <c r="DO89" s="61">
        <v>0</v>
      </c>
      <c r="DP89" s="208">
        <v>1</v>
      </c>
      <c r="DQ89" s="208">
        <v>1</v>
      </c>
      <c r="DR89" s="208">
        <v>0</v>
      </c>
      <c r="DS89" s="208">
        <v>2</v>
      </c>
      <c r="DT89" s="212">
        <v>1</v>
      </c>
      <c r="DU89" s="208">
        <v>2</v>
      </c>
      <c r="DV89" s="208">
        <v>0</v>
      </c>
      <c r="DW89" s="208">
        <v>0</v>
      </c>
      <c r="DX89" s="208">
        <v>0</v>
      </c>
      <c r="DY89" s="208">
        <v>0</v>
      </c>
      <c r="DZ89" s="206">
        <v>1</v>
      </c>
      <c r="EC89" s="223">
        <v>1</v>
      </c>
      <c r="ED89" s="223"/>
      <c r="EE89" s="223"/>
      <c r="EF89" s="223"/>
      <c r="EH89" s="266">
        <v>42108</v>
      </c>
      <c r="EI89" s="133">
        <v>1.28</v>
      </c>
      <c r="EJ89" s="225">
        <v>71</v>
      </c>
      <c r="EK89" s="225">
        <v>69</v>
      </c>
      <c r="EL89" s="225">
        <v>80</v>
      </c>
      <c r="EM89" s="225">
        <v>84</v>
      </c>
      <c r="EN89" s="225">
        <v>67</v>
      </c>
      <c r="EO89" s="133" t="s">
        <v>482</v>
      </c>
      <c r="EP89" s="222">
        <v>89</v>
      </c>
      <c r="EQ89" s="135">
        <v>42108</v>
      </c>
      <c r="ER89" s="133" t="s">
        <v>383</v>
      </c>
      <c r="ES89" s="61">
        <v>150</v>
      </c>
      <c r="ET89" s="61">
        <v>75</v>
      </c>
      <c r="EU89" s="61">
        <v>55</v>
      </c>
      <c r="EV89" s="61">
        <v>0</v>
      </c>
      <c r="EW89" s="61"/>
      <c r="EX89" s="133">
        <v>11</v>
      </c>
      <c r="EY89" s="61">
        <v>10</v>
      </c>
      <c r="EZ89" s="61">
        <v>46</v>
      </c>
      <c r="FA89" s="61">
        <v>27</v>
      </c>
      <c r="FB89" s="61">
        <v>17</v>
      </c>
      <c r="FC89" s="61">
        <v>18</v>
      </c>
      <c r="FD89" s="61">
        <v>40</v>
      </c>
      <c r="FE89" s="61">
        <v>17</v>
      </c>
      <c r="FF89" s="61">
        <v>25</v>
      </c>
      <c r="FG89" s="61">
        <v>80</v>
      </c>
      <c r="FH89" s="61">
        <v>370</v>
      </c>
      <c r="FI89" s="91">
        <v>80</v>
      </c>
      <c r="FJ89" s="91">
        <v>370</v>
      </c>
      <c r="FK89" s="227">
        <v>69.75</v>
      </c>
      <c r="FL89" s="227">
        <v>35.38127777685348</v>
      </c>
      <c r="FM89" s="228">
        <v>105.75</v>
      </c>
      <c r="FN89" s="228">
        <v>41.05</v>
      </c>
      <c r="FO89" s="228">
        <v>53.64258243587463</v>
      </c>
      <c r="FP89" s="228">
        <v>20.822959895911616</v>
      </c>
      <c r="FQ89" s="228">
        <v>61.182033096926716</v>
      </c>
      <c r="FR89" s="228"/>
      <c r="FS89" s="193">
        <v>0</v>
      </c>
      <c r="FT89" s="230">
        <v>103</v>
      </c>
      <c r="FU89" s="230">
        <v>54.9</v>
      </c>
      <c r="FV89" s="230">
        <v>150</v>
      </c>
      <c r="FW89" s="229">
        <v>3.8</v>
      </c>
      <c r="FX89" s="229">
        <v>4.5999999999999996</v>
      </c>
      <c r="FY89" s="229">
        <v>27.10526315789474</v>
      </c>
      <c r="FZ89" s="229">
        <v>1.8761384335154827</v>
      </c>
      <c r="GA89" s="133">
        <v>34.799999999999997</v>
      </c>
      <c r="GB89" s="129">
        <v>22</v>
      </c>
      <c r="GC89" s="238">
        <v>6.8</v>
      </c>
      <c r="GD89" s="238">
        <v>3.3</v>
      </c>
      <c r="GE89" s="238">
        <v>130.30000000000001</v>
      </c>
      <c r="GF89" s="238">
        <v>85.2</v>
      </c>
      <c r="GG89" s="238">
        <v>34.200000000000003</v>
      </c>
      <c r="GH89" s="133">
        <v>1</v>
      </c>
      <c r="GI89" s="133">
        <v>1</v>
      </c>
      <c r="GJ89" s="133">
        <v>1</v>
      </c>
      <c r="GK89" s="133">
        <v>0</v>
      </c>
      <c r="GL89" s="231">
        <v>43</v>
      </c>
      <c r="GM89" s="133">
        <v>1</v>
      </c>
      <c r="GN89" s="133">
        <v>0</v>
      </c>
      <c r="GO89" s="133">
        <v>0</v>
      </c>
      <c r="GP89" s="133">
        <v>0</v>
      </c>
      <c r="GQ89" s="61">
        <v>38.4</v>
      </c>
      <c r="GR89" s="106">
        <v>19.478724969622558</v>
      </c>
      <c r="GS89" s="111">
        <v>0.42063492063492064</v>
      </c>
      <c r="GT89" s="61">
        <v>0</v>
      </c>
      <c r="GU89" s="111">
        <v>0.61764705882352944</v>
      </c>
      <c r="GV89" s="62">
        <v>1</v>
      </c>
      <c r="GW89" s="106">
        <v>7.8</v>
      </c>
      <c r="GX89" s="61">
        <v>1</v>
      </c>
      <c r="GY89" s="106">
        <v>17</v>
      </c>
      <c r="GZ89" s="61">
        <v>0</v>
      </c>
      <c r="HA89" s="745">
        <v>58</v>
      </c>
      <c r="HB89" s="133">
        <v>18</v>
      </c>
      <c r="HC89" s="133">
        <v>0.53</v>
      </c>
      <c r="HD89" s="144">
        <v>1</v>
      </c>
      <c r="HE89" s="236">
        <v>120</v>
      </c>
      <c r="HF89" s="236">
        <v>126</v>
      </c>
      <c r="HG89" s="270">
        <v>63.914566306574024</v>
      </c>
      <c r="HH89" s="273">
        <v>147.543837</v>
      </c>
      <c r="HI89" s="270">
        <v>74.842859944943243</v>
      </c>
      <c r="HJ89" s="273">
        <v>64.661454000000006</v>
      </c>
      <c r="HK89" s="270">
        <v>32.80006975525783</v>
      </c>
      <c r="HL89" s="273">
        <v>82.882383000000004</v>
      </c>
      <c r="HM89" s="270">
        <v>42.042790189685427</v>
      </c>
      <c r="HN89" s="236">
        <v>56.174751000000001</v>
      </c>
      <c r="HO89" s="270">
        <v>4.5585310000000003</v>
      </c>
      <c r="HP89" s="270">
        <v>2.1706970000000001</v>
      </c>
      <c r="HQ89" s="273">
        <v>156.814179</v>
      </c>
      <c r="HR89" s="270">
        <v>79.545319377035455</v>
      </c>
      <c r="HS89" s="273">
        <v>72.741523000000001</v>
      </c>
      <c r="HT89" s="270">
        <v>36.8987531351165</v>
      </c>
      <c r="HU89" s="273">
        <v>84.072655999999995</v>
      </c>
      <c r="HV89" s="270">
        <v>42.646566241918954</v>
      </c>
      <c r="HW89" s="273">
        <v>53.612917000000003</v>
      </c>
      <c r="HX89" s="144">
        <v>0</v>
      </c>
      <c r="HY89" s="237">
        <v>0.85398348424407589</v>
      </c>
      <c r="HZ89" s="238">
        <v>23.6</v>
      </c>
      <c r="IA89" s="237">
        <v>5.7</v>
      </c>
      <c r="IB89" s="237">
        <v>27.8</v>
      </c>
      <c r="IC89" s="237">
        <v>6.3</v>
      </c>
      <c r="ID89" s="237">
        <v>21.5</v>
      </c>
      <c r="IE89" s="237">
        <v>6.1</v>
      </c>
      <c r="IF89" s="237">
        <v>96.37853567251463</v>
      </c>
      <c r="IG89" s="237">
        <v>48.888827847392427</v>
      </c>
      <c r="IH89" s="133"/>
      <c r="II89" s="161">
        <v>0.38</v>
      </c>
      <c r="IJ89" s="61">
        <v>1171</v>
      </c>
      <c r="IK89" s="61">
        <v>1014</v>
      </c>
      <c r="IL89" s="61">
        <v>892</v>
      </c>
      <c r="IM89" s="61">
        <v>1071</v>
      </c>
      <c r="IN89" s="61">
        <v>1182</v>
      </c>
      <c r="IO89" s="61">
        <v>1221</v>
      </c>
      <c r="IP89" s="61"/>
      <c r="IQ89" s="106">
        <v>1091.8333333333333</v>
      </c>
      <c r="IR89" s="61">
        <v>1862</v>
      </c>
      <c r="IS89" s="61">
        <v>290</v>
      </c>
      <c r="IT89" s="239"/>
      <c r="IU89" s="61">
        <v>236</v>
      </c>
      <c r="IV89" s="61">
        <v>283</v>
      </c>
      <c r="IW89" s="61">
        <v>299</v>
      </c>
      <c r="IX89" s="61">
        <v>319</v>
      </c>
      <c r="IY89" s="61"/>
      <c r="IZ89" s="106">
        <v>285.39999999999998</v>
      </c>
      <c r="JA89" s="61">
        <v>161</v>
      </c>
      <c r="JB89" s="240">
        <v>28.27815570464287</v>
      </c>
      <c r="JC89" s="241">
        <v>0</v>
      </c>
      <c r="JD89" s="90">
        <v>1</v>
      </c>
      <c r="JE89" s="70">
        <v>1</v>
      </c>
      <c r="JF89" s="70">
        <v>0</v>
      </c>
      <c r="JG89" s="70"/>
      <c r="JH89" s="90">
        <v>0</v>
      </c>
      <c r="JI89" s="90">
        <v>2</v>
      </c>
      <c r="JJ89" s="90">
        <v>0</v>
      </c>
      <c r="JK89" s="90"/>
      <c r="JL89" s="61" t="s">
        <v>253</v>
      </c>
      <c r="JM89" s="283"/>
      <c r="JN89" s="243">
        <v>89</v>
      </c>
      <c r="JO89" s="244">
        <v>42108</v>
      </c>
      <c r="JP89" s="69">
        <v>43424</v>
      </c>
      <c r="JQ89" s="201">
        <v>0</v>
      </c>
      <c r="JR89" s="69">
        <v>43424</v>
      </c>
      <c r="JS89" s="245">
        <v>43</v>
      </c>
      <c r="JT89" s="243">
        <v>1</v>
      </c>
      <c r="JU89" s="69">
        <v>42473</v>
      </c>
      <c r="JV89" s="245">
        <v>11</v>
      </c>
      <c r="JW89" s="243">
        <v>1</v>
      </c>
      <c r="JX89" s="246">
        <v>42473</v>
      </c>
      <c r="JY89" s="245">
        <v>11</v>
      </c>
      <c r="JZ89" s="245">
        <v>43</v>
      </c>
      <c r="KA89" s="245">
        <v>1316</v>
      </c>
      <c r="KB89" s="247"/>
      <c r="KC89" s="245"/>
      <c r="KD89" s="248"/>
      <c r="KE89" s="63">
        <v>0</v>
      </c>
      <c r="KF89" s="263">
        <v>1</v>
      </c>
      <c r="KG89" s="263" t="s">
        <v>390</v>
      </c>
      <c r="KH89" s="250">
        <v>107.87</v>
      </c>
      <c r="KI89" s="250">
        <v>48.13</v>
      </c>
      <c r="KJ89" s="250">
        <v>55.7</v>
      </c>
      <c r="KK89" s="251">
        <v>-16.899999999999999</v>
      </c>
      <c r="KL89" s="250">
        <v>-13.16</v>
      </c>
      <c r="KM89" s="250">
        <v>58.7</v>
      </c>
      <c r="KN89" s="250">
        <v>36.700000000000003</v>
      </c>
      <c r="KO89" s="250">
        <v>4.2</v>
      </c>
      <c r="KP89" s="250"/>
      <c r="KQ89" s="250">
        <v>0</v>
      </c>
      <c r="KR89" s="92"/>
      <c r="KS89" s="93">
        <v>0.42063492063492064</v>
      </c>
      <c r="KT89" s="264">
        <v>55</v>
      </c>
      <c r="KU89" s="265">
        <v>36.97</v>
      </c>
      <c r="KV89" s="264">
        <v>-19.350000000000001</v>
      </c>
      <c r="KW89" s="265">
        <v>-24.5</v>
      </c>
      <c r="KX89" s="265">
        <v>-21.6</v>
      </c>
      <c r="KY89" s="265">
        <v>441</v>
      </c>
      <c r="KZ89" s="265">
        <v>-16.100000000000001</v>
      </c>
      <c r="LA89" s="265">
        <v>-13.3</v>
      </c>
      <c r="LB89" s="265">
        <v>381</v>
      </c>
      <c r="LC89" s="265">
        <v>-20.100000000000001</v>
      </c>
      <c r="LD89" s="265">
        <v>-17.5</v>
      </c>
      <c r="LE89" s="265">
        <v>421</v>
      </c>
      <c r="LF89" s="118">
        <v>42108</v>
      </c>
      <c r="LG89" s="454">
        <v>0</v>
      </c>
      <c r="LH89" s="454"/>
      <c r="LI89" s="455">
        <v>55</v>
      </c>
      <c r="LJ89" s="455">
        <v>35</v>
      </c>
      <c r="LK89" s="455">
        <v>-14.25</v>
      </c>
      <c r="LL89" s="455">
        <v>-18.7</v>
      </c>
      <c r="LM89" s="455">
        <v>-17.8</v>
      </c>
      <c r="LN89" s="455">
        <v>421</v>
      </c>
      <c r="LO89" s="455">
        <v>-10.3</v>
      </c>
      <c r="LP89" s="455">
        <v>-8.1999999999999993</v>
      </c>
      <c r="LQ89" s="455">
        <v>401</v>
      </c>
      <c r="LR89" s="455">
        <v>-14.4</v>
      </c>
      <c r="LS89" s="455">
        <v>-13</v>
      </c>
      <c r="LT89" s="455">
        <v>401</v>
      </c>
      <c r="LU89" s="500">
        <v>30.05</v>
      </c>
      <c r="LV89" s="693">
        <v>-14.73</v>
      </c>
      <c r="LW89" s="500">
        <v>0</v>
      </c>
      <c r="LX89" s="500">
        <v>0</v>
      </c>
      <c r="LY89" s="500">
        <v>-13.5</v>
      </c>
      <c r="LZ89" s="500">
        <v>2</v>
      </c>
      <c r="MA89" s="690">
        <v>43</v>
      </c>
      <c r="MB89" s="455">
        <v>43</v>
      </c>
      <c r="MD89" s="253"/>
      <c r="ME89" s="274"/>
      <c r="MF89" s="581">
        <v>89</v>
      </c>
      <c r="MG89" s="135">
        <v>42107</v>
      </c>
      <c r="MJ89" s="584">
        <v>90.061999999999998</v>
      </c>
      <c r="MR89" s="135">
        <v>42107</v>
      </c>
      <c r="MS89" s="238">
        <v>7.2</v>
      </c>
      <c r="MT89" s="585"/>
      <c r="MU89" s="133">
        <v>1</v>
      </c>
      <c r="MV89" s="133">
        <v>1</v>
      </c>
      <c r="MW89" s="133">
        <v>0</v>
      </c>
      <c r="MX89" s="133">
        <v>0</v>
      </c>
      <c r="MY89" s="133">
        <v>0</v>
      </c>
      <c r="MZ89" s="238">
        <v>1</v>
      </c>
      <c r="NA89" s="238">
        <v>4296</v>
      </c>
      <c r="NB89" s="585"/>
      <c r="NC89" s="238">
        <v>6</v>
      </c>
      <c r="NE89" s="876">
        <v>89</v>
      </c>
      <c r="NF89" s="877">
        <v>8.3827537012000395</v>
      </c>
      <c r="NG89" s="877">
        <v>9.2006289172087197</v>
      </c>
      <c r="NH89" s="877">
        <v>5.5310694927259503</v>
      </c>
      <c r="NI89" s="877">
        <v>1.62760683812965</v>
      </c>
      <c r="NJ89" s="877">
        <v>8.4352535379293503</v>
      </c>
      <c r="NK89" s="877">
        <v>4.7158933705476098</v>
      </c>
      <c r="NL89" s="877">
        <v>9.1955690649364694</v>
      </c>
      <c r="NM89" s="877">
        <v>8.5604856944627308</v>
      </c>
      <c r="NN89" s="877">
        <v>6.0656584709319903</v>
      </c>
      <c r="NO89" s="877">
        <v>2.0285691521967699</v>
      </c>
      <c r="NP89" s="877">
        <v>5.4860707437356702</v>
      </c>
      <c r="NQ89" s="877">
        <v>5.7750505414831697</v>
      </c>
      <c r="NR89" s="877">
        <v>7.4075227099127998</v>
      </c>
      <c r="NS89" s="877">
        <v>4.7114949066500902</v>
      </c>
      <c r="NT89" s="877">
        <v>6.0533285934497902</v>
      </c>
      <c r="NU89" s="877">
        <v>7.3703386770397703</v>
      </c>
      <c r="NV89" s="877">
        <v>6.5623950822859598</v>
      </c>
      <c r="NW89" s="877">
        <v>7.2211037253678798</v>
      </c>
      <c r="NX89" s="877">
        <v>6.0232553523002998</v>
      </c>
      <c r="NY89" s="877">
        <v>5.7758406985312503</v>
      </c>
      <c r="NZ89" s="877">
        <v>7.1231902404571601</v>
      </c>
      <c r="OA89" s="877">
        <v>5.9411063109464299</v>
      </c>
      <c r="OB89" s="877">
        <v>10.7646559995072</v>
      </c>
      <c r="OC89" s="877">
        <v>2.43829285157915</v>
      </c>
      <c r="OD89" s="877">
        <v>7.0552824355011898</v>
      </c>
      <c r="OE89" s="877">
        <v>7.2042776849050298</v>
      </c>
      <c r="OF89" s="877">
        <v>5.1026581313637402</v>
      </c>
      <c r="OG89" s="877">
        <v>10.469122842050901</v>
      </c>
      <c r="OH89" s="877">
        <v>3.2187811677840701</v>
      </c>
      <c r="OI89" s="877">
        <v>8.3230097106128103</v>
      </c>
      <c r="OJ89" s="877">
        <v>4.5825560030140604</v>
      </c>
      <c r="OK89" s="877">
        <v>2.1461131314380801</v>
      </c>
      <c r="OL89" s="877">
        <v>1.1141761245547599</v>
      </c>
      <c r="OM89" s="877">
        <v>8.3263631479281006</v>
      </c>
    </row>
    <row r="90" spans="1:403" s="221" customFormat="1" x14ac:dyDescent="0.25">
      <c r="A90" s="455">
        <v>89</v>
      </c>
      <c r="B90" s="274">
        <v>0</v>
      </c>
      <c r="C90" s="221">
        <v>1</v>
      </c>
      <c r="D90" s="206">
        <v>2</v>
      </c>
      <c r="E90" s="267">
        <v>90</v>
      </c>
      <c r="F90" s="896">
        <v>90</v>
      </c>
      <c r="G90" s="61">
        <v>90</v>
      </c>
      <c r="H90" s="898"/>
      <c r="I90" s="641" t="s">
        <v>879</v>
      </c>
      <c r="J90" s="644" t="s">
        <v>880</v>
      </c>
      <c r="K90" s="284">
        <v>17728</v>
      </c>
      <c r="L90" s="256">
        <v>66</v>
      </c>
      <c r="M90" s="342">
        <v>73</v>
      </c>
      <c r="N90" s="342">
        <v>172</v>
      </c>
      <c r="O90" s="342">
        <v>24.675500270416443</v>
      </c>
      <c r="P90" s="210">
        <v>1.8579612978987967</v>
      </c>
      <c r="Q90" s="208">
        <v>0</v>
      </c>
      <c r="R90" s="61">
        <v>120</v>
      </c>
      <c r="S90" s="61">
        <v>80</v>
      </c>
      <c r="T90" s="61">
        <v>0</v>
      </c>
      <c r="U90" s="62">
        <v>2</v>
      </c>
      <c r="V90" s="331">
        <v>0</v>
      </c>
      <c r="W90" s="331"/>
      <c r="X90" s="114">
        <v>1</v>
      </c>
      <c r="Y90" s="335">
        <v>0</v>
      </c>
      <c r="Z90" s="114">
        <v>0</v>
      </c>
      <c r="AA90" s="114">
        <v>0</v>
      </c>
      <c r="AB90" s="329">
        <v>0</v>
      </c>
      <c r="AC90" s="328">
        <v>0</v>
      </c>
      <c r="AD90" s="61"/>
      <c r="AE90" s="61"/>
      <c r="AF90" s="61"/>
      <c r="AG90" s="592">
        <v>91</v>
      </c>
      <c r="AH90" s="602">
        <v>1.5</v>
      </c>
      <c r="AI90" s="603">
        <v>47</v>
      </c>
      <c r="AJ90" s="603">
        <v>0</v>
      </c>
      <c r="AK90" s="602">
        <v>7.3</v>
      </c>
      <c r="AL90" s="603">
        <v>23</v>
      </c>
      <c r="AM90" s="603"/>
      <c r="AN90" s="605">
        <v>828</v>
      </c>
      <c r="AO90" s="214">
        <v>6.7190131543852596</v>
      </c>
      <c r="AP90" s="212">
        <v>185</v>
      </c>
      <c r="AQ90" s="212">
        <v>75</v>
      </c>
      <c r="AR90" s="212">
        <v>62</v>
      </c>
      <c r="AS90" s="212">
        <v>240</v>
      </c>
      <c r="AT90" s="215">
        <v>2.06</v>
      </c>
      <c r="AU90" s="212">
        <v>1044</v>
      </c>
      <c r="AV90" s="556">
        <v>42198</v>
      </c>
      <c r="AW90" s="557">
        <v>42198</v>
      </c>
      <c r="AX90" s="211">
        <v>1.5</v>
      </c>
      <c r="AY90" s="211">
        <v>81</v>
      </c>
      <c r="AZ90" s="211">
        <v>8.8000000000000007</v>
      </c>
      <c r="BA90" s="602">
        <v>136</v>
      </c>
      <c r="BB90" s="558">
        <v>42198</v>
      </c>
      <c r="BC90" s="65">
        <v>62.19</v>
      </c>
      <c r="BD90" s="217">
        <v>5195</v>
      </c>
      <c r="BE90" s="66">
        <v>62.19</v>
      </c>
      <c r="BF90" s="218">
        <v>134.2035556657639</v>
      </c>
      <c r="BG90" s="66">
        <v>104.6</v>
      </c>
      <c r="BH90" s="68">
        <v>1.7937205568135233</v>
      </c>
      <c r="BI90" s="219">
        <v>1.7937205568135233</v>
      </c>
      <c r="BJ90" s="219">
        <v>2.1277640224318111</v>
      </c>
      <c r="BK90" s="219">
        <v>2.0195316845312554</v>
      </c>
      <c r="BL90" s="66">
        <v>2.2400000000000002</v>
      </c>
      <c r="BM90" s="66">
        <v>1.46</v>
      </c>
      <c r="BN90" s="66">
        <v>15</v>
      </c>
      <c r="BO90" s="66">
        <v>1.55</v>
      </c>
      <c r="BP90" s="571">
        <v>311.89999999999998</v>
      </c>
      <c r="BQ90" s="66">
        <v>73</v>
      </c>
      <c r="BR90" s="66">
        <v>1053</v>
      </c>
      <c r="BS90" s="66">
        <v>16</v>
      </c>
      <c r="BT90" s="66">
        <v>15</v>
      </c>
      <c r="BU90" s="69">
        <v>42180</v>
      </c>
      <c r="BV90" s="61" t="s">
        <v>881</v>
      </c>
      <c r="BW90" s="61">
        <v>0</v>
      </c>
      <c r="BX90" s="61"/>
      <c r="BY90" s="61"/>
      <c r="BZ90" s="61">
        <v>0</v>
      </c>
      <c r="CA90" s="61"/>
      <c r="CB90" s="61"/>
      <c r="CC90" s="61"/>
      <c r="CD90" s="208">
        <v>0</v>
      </c>
      <c r="CE90" s="220">
        <v>0</v>
      </c>
      <c r="CF90" s="220">
        <v>0</v>
      </c>
      <c r="CG90" s="220">
        <v>0</v>
      </c>
      <c r="CH90" s="220">
        <v>0</v>
      </c>
      <c r="CI90" s="220">
        <v>1</v>
      </c>
      <c r="CJ90" s="220">
        <v>0</v>
      </c>
      <c r="CK90" s="114">
        <v>1</v>
      </c>
      <c r="CL90" s="114">
        <v>1</v>
      </c>
      <c r="CM90" s="114">
        <v>0</v>
      </c>
      <c r="CN90" s="114">
        <v>1</v>
      </c>
      <c r="CO90" s="114">
        <v>1</v>
      </c>
      <c r="CP90" s="114">
        <v>1</v>
      </c>
      <c r="CQ90" s="326">
        <v>0</v>
      </c>
      <c r="CR90" s="326">
        <v>0</v>
      </c>
      <c r="CS90" s="326">
        <v>0</v>
      </c>
      <c r="CT90" s="326">
        <v>0</v>
      </c>
      <c r="CU90" s="326">
        <v>0</v>
      </c>
      <c r="CV90" s="326"/>
      <c r="CW90" s="299"/>
      <c r="CX90" s="299"/>
      <c r="CY90" s="299"/>
      <c r="CZ90" s="299"/>
      <c r="DF90" s="61">
        <v>0</v>
      </c>
      <c r="DG90" s="90">
        <v>0</v>
      </c>
      <c r="DH90" s="61"/>
      <c r="DI90" s="61"/>
      <c r="DJ90" s="61"/>
      <c r="DK90" s="90">
        <v>1</v>
      </c>
      <c r="DL90" s="90">
        <v>0</v>
      </c>
      <c r="DM90" s="90"/>
      <c r="DN90" s="61"/>
      <c r="DO90" s="254">
        <v>0</v>
      </c>
      <c r="DP90" s="208">
        <v>0</v>
      </c>
      <c r="DQ90" s="208">
        <v>0</v>
      </c>
      <c r="DR90" s="208">
        <v>0</v>
      </c>
      <c r="DS90" s="208">
        <v>1</v>
      </c>
      <c r="DT90" s="212">
        <v>1</v>
      </c>
      <c r="DU90" s="208">
        <v>1</v>
      </c>
      <c r="DV90" s="208">
        <v>0</v>
      </c>
      <c r="DW90" s="208">
        <v>0</v>
      </c>
      <c r="DX90" s="208">
        <v>0</v>
      </c>
      <c r="DY90" s="208">
        <v>0</v>
      </c>
      <c r="DZ90" s="206">
        <v>0</v>
      </c>
      <c r="EC90" s="223">
        <v>1</v>
      </c>
      <c r="ED90" s="223">
        <v>2</v>
      </c>
      <c r="EE90" s="223">
        <v>44</v>
      </c>
      <c r="EF90" s="223"/>
      <c r="EH90" s="254" t="s">
        <v>381</v>
      </c>
      <c r="EI90" s="133" t="s">
        <v>381</v>
      </c>
      <c r="EJ90" s="225" t="s">
        <v>381</v>
      </c>
      <c r="EK90" s="225" t="s">
        <v>381</v>
      </c>
      <c r="EL90" s="225" t="s">
        <v>381</v>
      </c>
      <c r="EM90" s="225" t="s">
        <v>381</v>
      </c>
      <c r="EN90" s="225"/>
      <c r="EO90" s="133" t="s">
        <v>381</v>
      </c>
      <c r="EP90" s="259">
        <v>90</v>
      </c>
      <c r="EQ90" s="135">
        <v>42198</v>
      </c>
      <c r="ER90" s="133" t="s">
        <v>383</v>
      </c>
      <c r="ES90" s="61">
        <v>120</v>
      </c>
      <c r="ET90" s="61">
        <v>80</v>
      </c>
      <c r="EU90" s="61">
        <v>72</v>
      </c>
      <c r="EV90" s="61">
        <v>0</v>
      </c>
      <c r="EW90" s="61"/>
      <c r="EX90" s="61">
        <v>10</v>
      </c>
      <c r="EY90" s="61">
        <v>9</v>
      </c>
      <c r="EZ90" s="61">
        <v>52</v>
      </c>
      <c r="FA90" s="61">
        <v>37</v>
      </c>
      <c r="FB90" s="61">
        <v>14</v>
      </c>
      <c r="FC90" s="61">
        <v>14</v>
      </c>
      <c r="FD90" s="61">
        <v>44</v>
      </c>
      <c r="FE90" s="61">
        <v>23</v>
      </c>
      <c r="FF90" s="61">
        <v>32</v>
      </c>
      <c r="FG90" s="61">
        <v>120</v>
      </c>
      <c r="FH90" s="61">
        <v>330</v>
      </c>
      <c r="FI90" s="91">
        <v>120</v>
      </c>
      <c r="FJ90" s="91">
        <v>330</v>
      </c>
      <c r="FK90" s="227">
        <v>51.6</v>
      </c>
      <c r="FL90" s="227">
        <v>27.772376129877092</v>
      </c>
      <c r="FM90" s="228">
        <v>192.65</v>
      </c>
      <c r="FN90" s="228">
        <v>63.5</v>
      </c>
      <c r="FO90" s="228">
        <v>103.68891979497717</v>
      </c>
      <c r="FP90" s="228">
        <v>34.177245818744098</v>
      </c>
      <c r="FQ90" s="228">
        <v>67.038671165325724</v>
      </c>
      <c r="FR90" s="228"/>
      <c r="FS90" s="193">
        <v>0</v>
      </c>
      <c r="FT90" s="230">
        <v>64.400000000000006</v>
      </c>
      <c r="FU90" s="230">
        <v>54</v>
      </c>
      <c r="FV90" s="230">
        <v>160</v>
      </c>
      <c r="FW90" s="229">
        <v>7</v>
      </c>
      <c r="FX90" s="229">
        <v>10.4</v>
      </c>
      <c r="FY90" s="229">
        <v>9.2000000000000011</v>
      </c>
      <c r="FZ90" s="229">
        <v>1.1925925925925926</v>
      </c>
      <c r="GA90" s="133">
        <v>56.4</v>
      </c>
      <c r="GB90" s="129">
        <v>19.2</v>
      </c>
      <c r="GC90" s="238">
        <v>6.9</v>
      </c>
      <c r="GD90" s="238">
        <v>3.8</v>
      </c>
      <c r="GE90" s="238">
        <v>131</v>
      </c>
      <c r="GF90" s="338">
        <v>91.3</v>
      </c>
      <c r="GG90" s="338">
        <v>28.7</v>
      </c>
      <c r="GH90" s="133">
        <v>0</v>
      </c>
      <c r="GI90" s="133">
        <v>1</v>
      </c>
      <c r="GJ90" s="133">
        <v>1</v>
      </c>
      <c r="GK90" s="133">
        <v>1</v>
      </c>
      <c r="GL90" s="231">
        <v>30</v>
      </c>
      <c r="GM90" s="133">
        <v>0</v>
      </c>
      <c r="GN90" s="133">
        <v>0</v>
      </c>
      <c r="GO90" s="133">
        <v>0</v>
      </c>
      <c r="GP90" s="133">
        <v>0</v>
      </c>
      <c r="GQ90" s="61">
        <v>46.15</v>
      </c>
      <c r="GR90" s="106">
        <v>24.839053457244724</v>
      </c>
      <c r="GS90" s="111">
        <v>0.36042402826855119</v>
      </c>
      <c r="GT90" s="61">
        <v>0</v>
      </c>
      <c r="GU90" s="111">
        <v>0.62068965517241381</v>
      </c>
      <c r="GV90" s="62">
        <v>1</v>
      </c>
      <c r="GW90" s="106">
        <v>17</v>
      </c>
      <c r="GX90" s="61">
        <v>0</v>
      </c>
      <c r="GY90" s="106">
        <v>25</v>
      </c>
      <c r="GZ90" s="61">
        <v>0</v>
      </c>
      <c r="HA90" s="745">
        <v>40</v>
      </c>
      <c r="HB90" s="133">
        <v>15</v>
      </c>
      <c r="HC90" s="133">
        <v>0.56000000000000005</v>
      </c>
      <c r="HD90" s="144">
        <v>1</v>
      </c>
      <c r="HE90" s="236">
        <v>135.58759599999999</v>
      </c>
      <c r="HF90" s="236">
        <v>142.36697599999999</v>
      </c>
      <c r="HG90" s="144">
        <v>75.705709999999996</v>
      </c>
      <c r="HH90" s="236">
        <v>184.31754699999999</v>
      </c>
      <c r="HI90" s="125">
        <v>98.013536999999999</v>
      </c>
      <c r="HJ90" s="236">
        <v>70.064798999999994</v>
      </c>
      <c r="HK90" s="144">
        <v>37.257975999999999</v>
      </c>
      <c r="HL90" s="236">
        <v>114.252747</v>
      </c>
      <c r="HM90" s="144">
        <v>60.755560000000003</v>
      </c>
      <c r="HN90" s="236">
        <v>61.986908</v>
      </c>
      <c r="HO90" s="144">
        <v>7.7691869999999996</v>
      </c>
      <c r="HP90" s="144">
        <v>4.1313779999999998</v>
      </c>
      <c r="HQ90" s="236">
        <v>174.73147499999999</v>
      </c>
      <c r="HR90" s="144">
        <v>92.916004000000001</v>
      </c>
      <c r="HS90" s="236">
        <v>64.053578999999999</v>
      </c>
      <c r="HT90" s="144">
        <v>34.061422999999998</v>
      </c>
      <c r="HU90" s="236">
        <v>110.677896</v>
      </c>
      <c r="HV90" s="144">
        <v>58.854581000000003</v>
      </c>
      <c r="HW90" s="236">
        <v>63.341704999999997</v>
      </c>
      <c r="HX90" s="144">
        <v>0</v>
      </c>
      <c r="HY90" s="237">
        <v>0.77240055717538381</v>
      </c>
      <c r="HZ90" s="238">
        <v>30</v>
      </c>
      <c r="IA90" s="237">
        <v>6.5</v>
      </c>
      <c r="IB90" s="237">
        <v>26</v>
      </c>
      <c r="IC90" s="237">
        <v>6.1</v>
      </c>
      <c r="ID90" s="237">
        <v>20.3</v>
      </c>
      <c r="IE90" s="237">
        <v>5</v>
      </c>
      <c r="IF90" s="237">
        <v>100.47999999999999</v>
      </c>
      <c r="IG90" s="237">
        <v>54.080782045156006</v>
      </c>
      <c r="IH90" s="133"/>
      <c r="II90" s="161">
        <v>0.23</v>
      </c>
      <c r="IJ90" s="61">
        <v>1270</v>
      </c>
      <c r="IK90" s="61">
        <v>1044</v>
      </c>
      <c r="IL90" s="61">
        <v>978</v>
      </c>
      <c r="IM90" s="61">
        <v>1174</v>
      </c>
      <c r="IN90" s="61">
        <v>1355</v>
      </c>
      <c r="IO90" s="61">
        <v>1370</v>
      </c>
      <c r="IP90" s="61"/>
      <c r="IQ90" s="106">
        <v>1198.5</v>
      </c>
      <c r="IR90" s="61">
        <v>1934</v>
      </c>
      <c r="IS90" s="61">
        <v>457</v>
      </c>
      <c r="IT90" s="61">
        <v>476</v>
      </c>
      <c r="IU90" s="61">
        <v>450</v>
      </c>
      <c r="IV90" s="61">
        <v>445</v>
      </c>
      <c r="IW90" s="61">
        <v>466</v>
      </c>
      <c r="IX90" s="61">
        <v>433</v>
      </c>
      <c r="IY90" s="61"/>
      <c r="IZ90" s="106">
        <v>454.5</v>
      </c>
      <c r="JA90" s="61">
        <v>244</v>
      </c>
      <c r="JB90" s="240">
        <v>29.366441669235243</v>
      </c>
      <c r="JC90" s="241">
        <v>0</v>
      </c>
      <c r="JD90" s="90">
        <v>1</v>
      </c>
      <c r="JE90" s="261">
        <v>0</v>
      </c>
      <c r="JF90" s="261">
        <v>0</v>
      </c>
      <c r="JG90" s="261"/>
      <c r="JH90" s="90">
        <v>0</v>
      </c>
      <c r="JI90" s="90">
        <v>0</v>
      </c>
      <c r="JJ90" s="90"/>
      <c r="JK90" s="90"/>
      <c r="JL90" s="61"/>
      <c r="JM90" s="283"/>
      <c r="JN90" s="198">
        <v>90</v>
      </c>
      <c r="JO90" s="244">
        <v>42198</v>
      </c>
      <c r="JP90" s="69">
        <v>42281</v>
      </c>
      <c r="JQ90" s="201">
        <v>1</v>
      </c>
      <c r="JR90" s="69">
        <v>42281</v>
      </c>
      <c r="JS90" s="31">
        <v>3</v>
      </c>
      <c r="JT90" s="243">
        <v>1</v>
      </c>
      <c r="JU90" s="69">
        <v>42205</v>
      </c>
      <c r="JV90" s="245">
        <v>0</v>
      </c>
      <c r="JW90" s="243">
        <v>1</v>
      </c>
      <c r="JX90" s="246">
        <v>42205</v>
      </c>
      <c r="JY90" s="245">
        <v>0</v>
      </c>
      <c r="JZ90" s="245">
        <v>2.7</v>
      </c>
      <c r="KA90" s="245">
        <v>83</v>
      </c>
      <c r="KB90" s="247"/>
      <c r="KC90" s="245"/>
      <c r="KD90" s="248"/>
      <c r="KE90" s="63">
        <v>0</v>
      </c>
      <c r="KF90" s="263">
        <v>1</v>
      </c>
      <c r="KG90" s="263" t="s">
        <v>390</v>
      </c>
      <c r="KH90" s="250">
        <v>163.34</v>
      </c>
      <c r="KI90" s="250">
        <v>74.069999999999993</v>
      </c>
      <c r="KJ90" s="250">
        <v>55.36</v>
      </c>
      <c r="KK90" s="251">
        <v>-20.59</v>
      </c>
      <c r="KL90" s="250">
        <v>-15.76</v>
      </c>
      <c r="KM90" s="250">
        <v>59.8</v>
      </c>
      <c r="KN90" s="250">
        <v>32.4</v>
      </c>
      <c r="KO90" s="250">
        <v>5</v>
      </c>
      <c r="KP90" s="250"/>
      <c r="KQ90" s="250">
        <v>0</v>
      </c>
      <c r="KR90" s="92"/>
      <c r="KS90" s="93">
        <v>0.36042402826855119</v>
      </c>
      <c r="KT90" s="264">
        <v>59</v>
      </c>
      <c r="KU90" s="265">
        <v>38.020000000000003</v>
      </c>
      <c r="KV90" s="264">
        <v>-20.73</v>
      </c>
      <c r="KW90" s="265">
        <v>-28.2</v>
      </c>
      <c r="KX90" s="265">
        <v>-26.9</v>
      </c>
      <c r="KY90" s="265">
        <v>316</v>
      </c>
      <c r="KZ90" s="265">
        <v>-15.1</v>
      </c>
      <c r="LA90" s="265">
        <v>-14.5</v>
      </c>
      <c r="LB90" s="265">
        <v>316</v>
      </c>
      <c r="LC90" s="265">
        <v>-21.7</v>
      </c>
      <c r="LD90" s="265">
        <v>-20.7</v>
      </c>
      <c r="LE90" s="265">
        <v>316</v>
      </c>
      <c r="LF90" s="118">
        <v>42198</v>
      </c>
      <c r="LG90" s="454">
        <v>0</v>
      </c>
      <c r="LH90" s="454"/>
      <c r="LI90" s="455">
        <v>59</v>
      </c>
      <c r="LJ90" s="455">
        <v>41.14</v>
      </c>
      <c r="LK90" s="455">
        <v>-22.35</v>
      </c>
      <c r="LL90" s="455">
        <v>-26.5</v>
      </c>
      <c r="LM90" s="455">
        <v>-26.5</v>
      </c>
      <c r="LN90" s="455">
        <v>349</v>
      </c>
      <c r="LO90" s="455">
        <v>-17.7</v>
      </c>
      <c r="LP90" s="455">
        <v>-17.7</v>
      </c>
      <c r="LQ90" s="455">
        <v>366</v>
      </c>
      <c r="LR90" s="455">
        <v>-22.1</v>
      </c>
      <c r="LS90" s="455">
        <v>-22.1</v>
      </c>
      <c r="LT90" s="455">
        <v>366</v>
      </c>
      <c r="LU90" s="500">
        <v>43.7</v>
      </c>
      <c r="LV90" s="693">
        <v>-23.26</v>
      </c>
      <c r="LW90" s="500">
        <v>-10.4</v>
      </c>
      <c r="LX90" s="500">
        <v>2</v>
      </c>
      <c r="LY90" s="500">
        <v>-9.6999999999999993</v>
      </c>
      <c r="LZ90" s="500">
        <v>3</v>
      </c>
      <c r="MA90" s="690">
        <v>63.341704999999997</v>
      </c>
      <c r="MB90" s="455"/>
      <c r="MD90" s="253"/>
      <c r="ME90" s="274"/>
      <c r="MF90" s="581">
        <v>90</v>
      </c>
      <c r="MG90" s="135">
        <v>42198</v>
      </c>
      <c r="MJ90" s="584">
        <v>66.634799999999998</v>
      </c>
      <c r="MR90" s="135"/>
      <c r="MS90" s="585"/>
      <c r="MT90" s="585"/>
      <c r="MU90" s="133">
        <v>0</v>
      </c>
      <c r="MV90" s="585"/>
      <c r="MW90" s="585"/>
      <c r="MX90" s="585"/>
      <c r="MY90" s="585"/>
      <c r="MZ90" s="585"/>
      <c r="NA90" s="238">
        <v>828</v>
      </c>
      <c r="NB90" s="585"/>
      <c r="NC90" s="238">
        <v>4</v>
      </c>
      <c r="NE90" s="876">
        <v>90</v>
      </c>
      <c r="NF90" s="877">
        <v>8.5590328677451808</v>
      </c>
      <c r="NG90" s="877">
        <v>7.2205234364115096</v>
      </c>
      <c r="NH90" s="877">
        <v>4.5229345609434599</v>
      </c>
      <c r="NI90" s="877">
        <v>1.5058909297299601</v>
      </c>
      <c r="NJ90" s="877">
        <v>6.7281926354980497</v>
      </c>
      <c r="NK90" s="877">
        <v>5.0334230015374501</v>
      </c>
      <c r="NL90" s="877">
        <v>9.3734524633810299</v>
      </c>
      <c r="NM90" s="877">
        <v>7.6881803585869299</v>
      </c>
      <c r="NN90" s="877">
        <v>6.18962691588486</v>
      </c>
      <c r="NO90" s="877">
        <v>1.4750848829487799</v>
      </c>
      <c r="NP90" s="877">
        <v>6.1026581313637402</v>
      </c>
      <c r="NQ90" s="877">
        <v>6.52528588711324</v>
      </c>
      <c r="NR90" s="877">
        <v>6.2861418728342997</v>
      </c>
      <c r="NS90" s="877">
        <v>4.1626934322112401</v>
      </c>
      <c r="NT90" s="877">
        <v>5.7219194455515403</v>
      </c>
      <c r="NU90" s="877">
        <v>7.3907708494226201</v>
      </c>
      <c r="NV90" s="877">
        <v>6.4213916318828002</v>
      </c>
      <c r="NW90" s="877">
        <v>6.0844895249362496</v>
      </c>
      <c r="NX90" s="877">
        <v>4.6322682154995096</v>
      </c>
      <c r="NY90" s="877">
        <v>5.8972404255748003</v>
      </c>
      <c r="NZ90" s="877">
        <v>7.6044420344247801</v>
      </c>
      <c r="OA90" s="877">
        <v>3.54473265593262</v>
      </c>
      <c r="OB90" s="877">
        <v>10.5552601625739</v>
      </c>
      <c r="OC90" s="877">
        <v>2.2387868595871199</v>
      </c>
      <c r="OD90" s="877">
        <v>5.1763227726404599</v>
      </c>
      <c r="OE90" s="877">
        <v>7.3454496025321898</v>
      </c>
      <c r="OF90" s="877">
        <v>5.0049507599510497</v>
      </c>
      <c r="OG90" s="877">
        <v>11.309447931673001</v>
      </c>
      <c r="OH90" s="877">
        <v>3.66902676550963</v>
      </c>
      <c r="OI90" s="877">
        <v>9.0069431422815107</v>
      </c>
      <c r="OJ90" s="877">
        <v>4.0643655402636298</v>
      </c>
      <c r="OK90" s="877">
        <v>2.3025047893915098</v>
      </c>
      <c r="OL90" s="877">
        <v>1.6315901167078399</v>
      </c>
      <c r="OM90" s="877">
        <v>8.3164733029868199</v>
      </c>
    </row>
    <row r="91" spans="1:403" s="221" customFormat="1" x14ac:dyDescent="0.25">
      <c r="A91" s="455">
        <v>90</v>
      </c>
      <c r="B91" s="221">
        <v>0</v>
      </c>
      <c r="C91" s="221">
        <v>0</v>
      </c>
      <c r="D91" s="206">
        <v>2</v>
      </c>
      <c r="E91" s="267">
        <v>91</v>
      </c>
      <c r="F91" s="896">
        <v>91</v>
      </c>
      <c r="G91" s="61">
        <v>91</v>
      </c>
      <c r="H91" s="898"/>
      <c r="I91" s="641" t="s">
        <v>882</v>
      </c>
      <c r="J91" s="641" t="s">
        <v>883</v>
      </c>
      <c r="K91" s="69">
        <v>7363</v>
      </c>
      <c r="L91" s="256">
        <v>95</v>
      </c>
      <c r="M91" s="342">
        <v>49</v>
      </c>
      <c r="N91" s="342">
        <v>150</v>
      </c>
      <c r="O91" s="342">
        <v>21.777777777777779</v>
      </c>
      <c r="P91" s="210">
        <v>1.4202533439533951</v>
      </c>
      <c r="Q91" s="208">
        <v>1</v>
      </c>
      <c r="R91" s="61">
        <v>125</v>
      </c>
      <c r="S91" s="61">
        <v>80</v>
      </c>
      <c r="T91" s="61">
        <v>0</v>
      </c>
      <c r="U91" s="62">
        <v>2</v>
      </c>
      <c r="V91" s="325">
        <v>1</v>
      </c>
      <c r="W91" s="325">
        <v>2</v>
      </c>
      <c r="X91" s="325" t="s">
        <v>576</v>
      </c>
      <c r="Y91" s="115">
        <v>0</v>
      </c>
      <c r="Z91" s="325">
        <v>0</v>
      </c>
      <c r="AA91" s="325">
        <v>0</v>
      </c>
      <c r="AB91" s="329">
        <v>0</v>
      </c>
      <c r="AC91" s="328">
        <v>0</v>
      </c>
      <c r="AD91" s="61"/>
      <c r="AE91" s="61"/>
      <c r="AF91" s="61"/>
      <c r="AG91" s="592">
        <v>81</v>
      </c>
      <c r="AH91" s="602">
        <v>0.47</v>
      </c>
      <c r="AI91" s="603">
        <v>123</v>
      </c>
      <c r="AJ91" s="603">
        <v>1</v>
      </c>
      <c r="AK91" s="602">
        <v>13.5</v>
      </c>
      <c r="AL91" s="604">
        <v>41</v>
      </c>
      <c r="AM91" s="604"/>
      <c r="AN91" s="605">
        <v>1144</v>
      </c>
      <c r="AO91" s="214">
        <v>7.0422861719397432</v>
      </c>
      <c r="AP91" s="212">
        <v>131</v>
      </c>
      <c r="AQ91" s="212">
        <v>62</v>
      </c>
      <c r="AR91" s="212">
        <v>47</v>
      </c>
      <c r="AS91" s="212">
        <v>111</v>
      </c>
      <c r="AT91" s="215">
        <v>1.32</v>
      </c>
      <c r="AU91" s="212">
        <v>841</v>
      </c>
      <c r="AV91" s="556">
        <v>42104</v>
      </c>
      <c r="AW91" s="557">
        <v>42104</v>
      </c>
      <c r="AX91" s="211">
        <v>0.47</v>
      </c>
      <c r="AY91" s="211">
        <v>37</v>
      </c>
      <c r="AZ91" s="211">
        <v>4.3</v>
      </c>
      <c r="BA91" s="602">
        <v>143</v>
      </c>
      <c r="BB91" s="558">
        <v>42104</v>
      </c>
      <c r="BC91" s="65">
        <v>58.3</v>
      </c>
      <c r="BD91" s="217">
        <v>969</v>
      </c>
      <c r="BE91" s="66">
        <v>58.3</v>
      </c>
      <c r="BF91" s="218">
        <v>37.516473059030574</v>
      </c>
      <c r="BG91" s="66">
        <v>55.02</v>
      </c>
      <c r="BH91" s="68">
        <v>1.7656685547590141</v>
      </c>
      <c r="BI91" s="219">
        <v>1.7656685547590141</v>
      </c>
      <c r="BJ91" s="219">
        <v>1.5742220034011065</v>
      </c>
      <c r="BK91" s="219">
        <v>1.7405205860536648</v>
      </c>
      <c r="BL91" s="66">
        <v>2.31</v>
      </c>
      <c r="BM91" s="66">
        <v>0.56000000000000005</v>
      </c>
      <c r="BN91" s="66">
        <v>37</v>
      </c>
      <c r="BO91" s="66">
        <v>1.1000000000000001</v>
      </c>
      <c r="BP91" s="571">
        <v>1719</v>
      </c>
      <c r="BQ91" s="66">
        <v>28</v>
      </c>
      <c r="BR91" s="66">
        <v>854</v>
      </c>
      <c r="BS91" s="66">
        <v>12</v>
      </c>
      <c r="BT91" s="66">
        <v>15</v>
      </c>
      <c r="BU91" s="69">
        <v>42081</v>
      </c>
      <c r="BV91" s="61" t="s">
        <v>442</v>
      </c>
      <c r="BW91" s="61">
        <v>0</v>
      </c>
      <c r="BX91" s="61"/>
      <c r="BY91" s="61"/>
      <c r="BZ91" s="61"/>
      <c r="CA91" s="61"/>
      <c r="CB91" s="61">
        <v>0</v>
      </c>
      <c r="CC91" s="61">
        <v>0</v>
      </c>
      <c r="CD91" s="208">
        <v>0</v>
      </c>
      <c r="CE91" s="220">
        <v>0</v>
      </c>
      <c r="CF91" s="220">
        <v>0</v>
      </c>
      <c r="CG91" s="220">
        <v>0</v>
      </c>
      <c r="CH91" s="220">
        <v>0</v>
      </c>
      <c r="CI91" s="220">
        <v>1</v>
      </c>
      <c r="CJ91" s="220"/>
      <c r="CK91" s="114">
        <v>0</v>
      </c>
      <c r="CL91" s="114">
        <v>0</v>
      </c>
      <c r="CM91" s="114">
        <v>0</v>
      </c>
      <c r="CN91" s="114">
        <v>1</v>
      </c>
      <c r="CO91" s="114">
        <v>0</v>
      </c>
      <c r="CP91" s="114">
        <v>0</v>
      </c>
      <c r="CQ91" s="326">
        <v>0</v>
      </c>
      <c r="CR91" s="326">
        <v>0</v>
      </c>
      <c r="CS91" s="326">
        <v>0</v>
      </c>
      <c r="CT91" s="326">
        <v>0</v>
      </c>
      <c r="CU91" s="326">
        <v>0</v>
      </c>
      <c r="CV91" s="326"/>
      <c r="CW91" s="299"/>
      <c r="CX91" s="299"/>
      <c r="CY91" s="299"/>
      <c r="CZ91" s="299"/>
      <c r="DF91" s="61">
        <v>0</v>
      </c>
      <c r="DG91" s="90">
        <v>0</v>
      </c>
      <c r="DH91" s="61"/>
      <c r="DI91" s="61"/>
      <c r="DJ91" s="61"/>
      <c r="DK91" s="90">
        <v>1</v>
      </c>
      <c r="DL91" s="90">
        <v>0</v>
      </c>
      <c r="DM91" s="90"/>
      <c r="DN91" s="61"/>
      <c r="DO91" s="61">
        <v>0</v>
      </c>
      <c r="DP91" s="208">
        <v>0</v>
      </c>
      <c r="DQ91" s="208">
        <v>0</v>
      </c>
      <c r="DR91" s="208">
        <v>0</v>
      </c>
      <c r="DS91" s="208">
        <v>1</v>
      </c>
      <c r="DT91" s="212">
        <v>1</v>
      </c>
      <c r="DU91" s="208">
        <v>1</v>
      </c>
      <c r="DV91" s="208">
        <v>0</v>
      </c>
      <c r="DW91" s="208">
        <v>0</v>
      </c>
      <c r="DX91" s="208">
        <v>0</v>
      </c>
      <c r="DY91" s="208">
        <v>0</v>
      </c>
      <c r="DZ91" s="206">
        <v>0</v>
      </c>
      <c r="EC91" s="223"/>
      <c r="ED91" s="223"/>
      <c r="EE91" s="223"/>
      <c r="EF91" s="223"/>
      <c r="EH91" s="161" t="s">
        <v>381</v>
      </c>
      <c r="EI91" s="133" t="s">
        <v>381</v>
      </c>
      <c r="EJ91" s="225" t="s">
        <v>381</v>
      </c>
      <c r="EK91" s="225" t="s">
        <v>381</v>
      </c>
      <c r="EL91" s="225" t="s">
        <v>381</v>
      </c>
      <c r="EM91" s="225" t="s">
        <v>381</v>
      </c>
      <c r="EN91" s="225"/>
      <c r="EO91" s="133" t="s">
        <v>381</v>
      </c>
      <c r="EP91" s="267">
        <v>91</v>
      </c>
      <c r="EQ91" s="135">
        <v>42104</v>
      </c>
      <c r="ER91" s="133" t="s">
        <v>383</v>
      </c>
      <c r="ES91" s="61">
        <v>125</v>
      </c>
      <c r="ET91" s="61">
        <v>80</v>
      </c>
      <c r="EU91" s="61">
        <v>70</v>
      </c>
      <c r="EV91" s="61">
        <v>0</v>
      </c>
      <c r="EW91" s="61"/>
      <c r="EX91" s="133">
        <v>13</v>
      </c>
      <c r="EY91" s="61">
        <v>9</v>
      </c>
      <c r="EZ91" s="61">
        <v>45</v>
      </c>
      <c r="FA91" s="61">
        <v>26</v>
      </c>
      <c r="FB91" s="61">
        <v>17</v>
      </c>
      <c r="FC91" s="61">
        <v>16</v>
      </c>
      <c r="FD91" s="61">
        <v>42</v>
      </c>
      <c r="FE91" s="61">
        <v>19</v>
      </c>
      <c r="FF91" s="61">
        <v>30</v>
      </c>
      <c r="FG91" s="61">
        <v>80</v>
      </c>
      <c r="FH91" s="61">
        <v>290</v>
      </c>
      <c r="FI91" s="91">
        <v>80</v>
      </c>
      <c r="FJ91" s="91">
        <v>290</v>
      </c>
      <c r="FK91" s="227">
        <v>114</v>
      </c>
      <c r="FL91" s="227">
        <v>80.26736954033241</v>
      </c>
      <c r="FM91" s="228">
        <v>98.4</v>
      </c>
      <c r="FN91" s="228">
        <v>30.65</v>
      </c>
      <c r="FO91" s="228">
        <v>69.283413708497463</v>
      </c>
      <c r="FP91" s="228">
        <v>21.580656810624461</v>
      </c>
      <c r="FQ91" s="228">
        <v>68.851626016260155</v>
      </c>
      <c r="FR91" s="228"/>
      <c r="FS91" s="193">
        <v>0</v>
      </c>
      <c r="FT91" s="230">
        <v>138.80000000000001</v>
      </c>
      <c r="FU91" s="230">
        <v>74</v>
      </c>
      <c r="FV91" s="230">
        <v>150</v>
      </c>
      <c r="FW91" s="229">
        <v>4.4000000000000004</v>
      </c>
      <c r="FX91" s="229">
        <v>8.5500000000000007</v>
      </c>
      <c r="FY91" s="229">
        <v>31.545454545454547</v>
      </c>
      <c r="FZ91" s="229">
        <v>1.8756756756756758</v>
      </c>
      <c r="GA91" s="133">
        <v>69.2</v>
      </c>
      <c r="GB91" s="129">
        <v>16</v>
      </c>
      <c r="GC91" s="238">
        <v>9.1</v>
      </c>
      <c r="GD91" s="238">
        <v>4.8</v>
      </c>
      <c r="GE91" s="238">
        <v>150.80000000000001</v>
      </c>
      <c r="GF91" s="338">
        <v>101.6</v>
      </c>
      <c r="GG91" s="338">
        <v>29.5</v>
      </c>
      <c r="GH91" s="133">
        <v>1</v>
      </c>
      <c r="GI91" s="133">
        <v>2</v>
      </c>
      <c r="GJ91" s="133">
        <v>1</v>
      </c>
      <c r="GK91" s="133">
        <v>0</v>
      </c>
      <c r="GL91" s="231">
        <v>38</v>
      </c>
      <c r="GM91" s="133">
        <v>1</v>
      </c>
      <c r="GN91" s="133">
        <v>0</v>
      </c>
      <c r="GO91" s="133">
        <v>0</v>
      </c>
      <c r="GP91" s="133">
        <v>0</v>
      </c>
      <c r="GQ91" s="61">
        <v>25.15</v>
      </c>
      <c r="GR91" s="106">
        <v>17.708108280169824</v>
      </c>
      <c r="GS91" s="111">
        <v>0.52071005917159763</v>
      </c>
      <c r="GT91" s="61">
        <v>0</v>
      </c>
      <c r="GU91" s="111">
        <v>0.39285714285714285</v>
      </c>
      <c r="GV91" s="62">
        <v>0</v>
      </c>
      <c r="GW91" s="106">
        <v>13.8</v>
      </c>
      <c r="GX91" s="61">
        <v>0</v>
      </c>
      <c r="GY91" s="106">
        <v>21</v>
      </c>
      <c r="GZ91" s="61">
        <v>0</v>
      </c>
      <c r="HA91" s="745">
        <v>43</v>
      </c>
      <c r="HB91" s="133">
        <v>14</v>
      </c>
      <c r="HC91" s="133">
        <v>0.48</v>
      </c>
      <c r="HD91" s="144">
        <v>1</v>
      </c>
      <c r="HE91" s="236">
        <v>99.427601999999993</v>
      </c>
      <c r="HF91" s="236">
        <v>104.398982</v>
      </c>
      <c r="HG91" s="144">
        <v>72.212036999999995</v>
      </c>
      <c r="HH91" s="236">
        <v>144.45588100000001</v>
      </c>
      <c r="HI91" s="125">
        <v>99.919110000000003</v>
      </c>
      <c r="HJ91" s="236">
        <v>34.833480999999999</v>
      </c>
      <c r="HK91" s="144">
        <v>24.094072000000001</v>
      </c>
      <c r="HL91" s="236">
        <v>109.6224</v>
      </c>
      <c r="HM91" s="144">
        <v>75.825038000000006</v>
      </c>
      <c r="HN91" s="236">
        <v>75.886421999999996</v>
      </c>
      <c r="HO91" s="144">
        <v>8.1120579999999993</v>
      </c>
      <c r="HP91" s="144">
        <v>5.6110530000000001</v>
      </c>
      <c r="HQ91" s="236">
        <v>110.42882</v>
      </c>
      <c r="HR91" s="144">
        <v>76.382833000000005</v>
      </c>
      <c r="HS91" s="236">
        <v>29.504671999999999</v>
      </c>
      <c r="HT91" s="144">
        <v>20.408172</v>
      </c>
      <c r="HU91" s="236">
        <v>80.924148000000002</v>
      </c>
      <c r="HV91" s="144">
        <v>55.97466</v>
      </c>
      <c r="HW91" s="236">
        <v>73.281728999999999</v>
      </c>
      <c r="HX91" s="144">
        <v>0</v>
      </c>
      <c r="HY91" s="237">
        <v>0.72270496207766022</v>
      </c>
      <c r="HZ91" s="238">
        <v>39.9</v>
      </c>
      <c r="IA91" s="237">
        <v>6.5</v>
      </c>
      <c r="IB91" s="237">
        <v>26.8</v>
      </c>
      <c r="IC91" s="237">
        <v>6.2</v>
      </c>
      <c r="ID91" s="237">
        <v>18.7</v>
      </c>
      <c r="IE91" s="237">
        <v>5.0999999999999996</v>
      </c>
      <c r="IF91" s="237">
        <v>137.75035076923081</v>
      </c>
      <c r="IG91" s="237">
        <v>96.989985171090026</v>
      </c>
      <c r="IH91" s="133"/>
      <c r="II91" s="161">
        <v>0.41</v>
      </c>
      <c r="IJ91" s="61">
        <v>1281</v>
      </c>
      <c r="IK91" s="61">
        <v>1140</v>
      </c>
      <c r="IL91" s="61">
        <v>1208</v>
      </c>
      <c r="IM91" s="61">
        <v>1263</v>
      </c>
      <c r="IN91" s="61">
        <v>1311</v>
      </c>
      <c r="IO91" s="61">
        <v>1246</v>
      </c>
      <c r="IP91" s="61"/>
      <c r="IQ91" s="106">
        <v>1241.5</v>
      </c>
      <c r="IR91" s="61">
        <v>1884</v>
      </c>
      <c r="IS91" s="61">
        <v>357</v>
      </c>
      <c r="IT91" s="61">
        <v>385</v>
      </c>
      <c r="IU91" s="61">
        <v>359</v>
      </c>
      <c r="IV91" s="61">
        <v>407</v>
      </c>
      <c r="IW91" s="61">
        <v>367</v>
      </c>
      <c r="IX91" s="61">
        <v>319</v>
      </c>
      <c r="IY91" s="61"/>
      <c r="IZ91" s="106">
        <v>365.66666666666669</v>
      </c>
      <c r="JA91" s="61">
        <v>277</v>
      </c>
      <c r="JB91" s="240">
        <v>36.964614013871333</v>
      </c>
      <c r="JC91" s="241">
        <v>1</v>
      </c>
      <c r="JD91" s="90">
        <v>1</v>
      </c>
      <c r="JE91" s="70">
        <v>1</v>
      </c>
      <c r="JF91" s="70">
        <v>0</v>
      </c>
      <c r="JG91" s="70"/>
      <c r="JH91" s="90">
        <v>0</v>
      </c>
      <c r="JI91" s="90">
        <v>2</v>
      </c>
      <c r="JJ91" s="90">
        <v>2</v>
      </c>
      <c r="JK91" s="90"/>
      <c r="JL91" s="61"/>
      <c r="JM91" s="283"/>
      <c r="JN91" s="198">
        <v>91</v>
      </c>
      <c r="JO91" s="244">
        <v>42104</v>
      </c>
      <c r="JP91" s="69">
        <v>42149</v>
      </c>
      <c r="JQ91" s="201">
        <v>1</v>
      </c>
      <c r="JR91" s="69">
        <v>42149</v>
      </c>
      <c r="JS91" s="31">
        <v>2</v>
      </c>
      <c r="JT91" s="243">
        <v>0</v>
      </c>
      <c r="JU91" s="69">
        <v>42149</v>
      </c>
      <c r="JV91" s="245">
        <v>2</v>
      </c>
      <c r="JW91" s="243">
        <v>1</v>
      </c>
      <c r="JX91" s="246">
        <v>42149</v>
      </c>
      <c r="JY91" s="245">
        <v>2</v>
      </c>
      <c r="JZ91" s="245">
        <v>1.5</v>
      </c>
      <c r="KA91" s="245">
        <v>45</v>
      </c>
      <c r="KB91" s="247"/>
      <c r="KC91" s="245"/>
      <c r="KD91" s="248"/>
      <c r="KE91" s="63">
        <v>1</v>
      </c>
      <c r="KF91" s="263">
        <v>1</v>
      </c>
      <c r="KG91" s="263" t="s">
        <v>390</v>
      </c>
      <c r="KH91" s="250">
        <v>118.44</v>
      </c>
      <c r="KI91" s="250">
        <v>47.7</v>
      </c>
      <c r="KJ91" s="250">
        <v>59.9</v>
      </c>
      <c r="KK91" s="251">
        <v>-20.58</v>
      </c>
      <c r="KL91" s="250">
        <v>-16.02</v>
      </c>
      <c r="KM91" s="250">
        <v>62.96</v>
      </c>
      <c r="KN91" s="250">
        <v>35.299999999999997</v>
      </c>
      <c r="KO91" s="250">
        <v>6.9</v>
      </c>
      <c r="KP91" s="250"/>
      <c r="KQ91" s="250">
        <v>0</v>
      </c>
      <c r="KR91" s="92"/>
      <c r="KS91" s="93">
        <v>0.52071005917159763</v>
      </c>
      <c r="KT91" s="264">
        <v>51</v>
      </c>
      <c r="KU91" s="265">
        <v>46.17</v>
      </c>
      <c r="KV91" s="264">
        <v>-24.49</v>
      </c>
      <c r="KW91" s="265">
        <v>-31.8</v>
      </c>
      <c r="KX91" s="265">
        <v>-27.9</v>
      </c>
      <c r="KY91" s="265">
        <v>321</v>
      </c>
      <c r="KZ91" s="265">
        <v>-21.4</v>
      </c>
      <c r="LA91" s="265">
        <v>-16.899999999999999</v>
      </c>
      <c r="LB91" s="265">
        <v>281</v>
      </c>
      <c r="LC91" s="265">
        <v>-26.5</v>
      </c>
      <c r="LD91" s="265">
        <v>-22.4</v>
      </c>
      <c r="LE91" s="265">
        <v>321</v>
      </c>
      <c r="LF91" s="118">
        <v>42104</v>
      </c>
      <c r="LG91" s="454">
        <v>0</v>
      </c>
      <c r="LH91" s="454"/>
      <c r="LI91" s="455">
        <v>51</v>
      </c>
      <c r="LJ91" s="455">
        <v>44.39</v>
      </c>
      <c r="LK91" s="455">
        <v>-23.03</v>
      </c>
      <c r="LL91" s="455">
        <v>-25.1</v>
      </c>
      <c r="LM91" s="455">
        <v>-22.3</v>
      </c>
      <c r="LN91" s="455">
        <v>482</v>
      </c>
      <c r="LO91" s="455">
        <v>-15.8</v>
      </c>
      <c r="LP91" s="455">
        <v>-11.6</v>
      </c>
      <c r="LQ91" s="455">
        <v>341</v>
      </c>
      <c r="LR91" s="455">
        <v>-20.100000000000001</v>
      </c>
      <c r="LS91" s="455">
        <v>-16.899999999999999</v>
      </c>
      <c r="LT91" s="455">
        <v>341</v>
      </c>
      <c r="LU91" s="500">
        <v>41.46</v>
      </c>
      <c r="LV91" s="693">
        <v>-23.17</v>
      </c>
      <c r="LW91" s="500">
        <v>-15.1</v>
      </c>
      <c r="LX91" s="500">
        <v>1</v>
      </c>
      <c r="LY91" s="500">
        <v>-13.6</v>
      </c>
      <c r="LZ91" s="500">
        <v>3</v>
      </c>
      <c r="MA91" s="690">
        <v>68</v>
      </c>
      <c r="MB91" s="455">
        <v>68</v>
      </c>
      <c r="MD91" s="253"/>
      <c r="ME91" s="274"/>
      <c r="MF91" s="581">
        <v>91</v>
      </c>
      <c r="MG91" s="135">
        <v>42104</v>
      </c>
      <c r="MJ91" s="584">
        <v>29.6281</v>
      </c>
      <c r="MR91" s="135"/>
      <c r="MS91" s="585"/>
      <c r="MT91" s="585"/>
      <c r="MU91" s="133">
        <v>1</v>
      </c>
      <c r="MV91" s="133">
        <v>0</v>
      </c>
      <c r="MW91" s="133">
        <v>0</v>
      </c>
      <c r="MX91" s="133">
        <v>0</v>
      </c>
      <c r="MY91" s="133">
        <v>0</v>
      </c>
      <c r="MZ91" s="238">
        <v>0</v>
      </c>
      <c r="NA91" s="238">
        <v>1144</v>
      </c>
      <c r="NB91" s="585"/>
      <c r="NC91" s="238">
        <v>3</v>
      </c>
      <c r="NE91" s="876" t="s">
        <v>64</v>
      </c>
      <c r="NF91" s="877" t="s">
        <v>64</v>
      </c>
      <c r="NG91" s="877" t="s">
        <v>64</v>
      </c>
      <c r="NH91" s="877" t="s">
        <v>64</v>
      </c>
      <c r="NI91" s="877" t="s">
        <v>64</v>
      </c>
      <c r="NJ91" s="877" t="s">
        <v>64</v>
      </c>
      <c r="NK91" s="877" t="s">
        <v>64</v>
      </c>
      <c r="NL91" s="877" t="s">
        <v>64</v>
      </c>
      <c r="NM91" s="877" t="s">
        <v>64</v>
      </c>
      <c r="NN91" s="877" t="s">
        <v>64</v>
      </c>
      <c r="NO91" s="877" t="s">
        <v>64</v>
      </c>
      <c r="NP91" s="877" t="s">
        <v>64</v>
      </c>
      <c r="NQ91" s="877" t="s">
        <v>64</v>
      </c>
      <c r="NR91" s="877" t="s">
        <v>64</v>
      </c>
      <c r="NS91" s="877" t="s">
        <v>64</v>
      </c>
      <c r="NT91" s="877" t="s">
        <v>64</v>
      </c>
      <c r="NU91" s="877" t="s">
        <v>64</v>
      </c>
      <c r="NV91" s="877" t="s">
        <v>64</v>
      </c>
      <c r="NW91" s="877" t="s">
        <v>64</v>
      </c>
      <c r="NX91" s="877" t="s">
        <v>64</v>
      </c>
      <c r="NY91" s="877" t="s">
        <v>64</v>
      </c>
      <c r="NZ91" s="877" t="s">
        <v>64</v>
      </c>
      <c r="OA91" s="877" t="s">
        <v>64</v>
      </c>
      <c r="OB91" s="877" t="s">
        <v>64</v>
      </c>
      <c r="OC91" s="877" t="s">
        <v>64</v>
      </c>
      <c r="OD91" s="877" t="s">
        <v>64</v>
      </c>
      <c r="OE91" s="877" t="s">
        <v>64</v>
      </c>
      <c r="OF91" s="877" t="s">
        <v>64</v>
      </c>
      <c r="OG91" s="877" t="s">
        <v>64</v>
      </c>
      <c r="OH91" s="877" t="s">
        <v>64</v>
      </c>
      <c r="OI91" s="877" t="s">
        <v>64</v>
      </c>
      <c r="OJ91" s="877" t="s">
        <v>64</v>
      </c>
      <c r="OK91" s="877" t="s">
        <v>64</v>
      </c>
      <c r="OL91" s="877" t="s">
        <v>64</v>
      </c>
      <c r="OM91" s="877" t="s">
        <v>64</v>
      </c>
    </row>
    <row r="92" spans="1:403" s="221" customFormat="1" x14ac:dyDescent="0.25">
      <c r="A92" s="902">
        <v>91</v>
      </c>
      <c r="B92" s="221">
        <v>0</v>
      </c>
      <c r="C92" s="221">
        <v>1</v>
      </c>
      <c r="D92" s="206">
        <v>2</v>
      </c>
      <c r="E92" s="274">
        <v>92</v>
      </c>
      <c r="F92" s="895">
        <v>92</v>
      </c>
      <c r="G92" s="61">
        <v>92</v>
      </c>
      <c r="H92" s="898"/>
      <c r="I92" s="641" t="s">
        <v>469</v>
      </c>
      <c r="J92" s="641" t="s">
        <v>884</v>
      </c>
      <c r="K92" s="258">
        <v>12685</v>
      </c>
      <c r="L92" s="256">
        <v>80</v>
      </c>
      <c r="M92" s="342">
        <v>95.2</v>
      </c>
      <c r="N92" s="342">
        <v>174</v>
      </c>
      <c r="O92" s="342">
        <v>31.444048090897081</v>
      </c>
      <c r="P92" s="210">
        <v>2.0974191635992581</v>
      </c>
      <c r="Q92" s="208">
        <v>0</v>
      </c>
      <c r="R92" s="61">
        <v>130</v>
      </c>
      <c r="S92" s="61">
        <v>60</v>
      </c>
      <c r="T92" s="61">
        <v>1</v>
      </c>
      <c r="U92" s="62">
        <v>4</v>
      </c>
      <c r="V92" s="709">
        <v>1</v>
      </c>
      <c r="W92" s="325">
        <v>2</v>
      </c>
      <c r="X92" s="325">
        <v>1</v>
      </c>
      <c r="Y92" s="115">
        <v>0</v>
      </c>
      <c r="Z92" s="325">
        <v>1</v>
      </c>
      <c r="AA92" s="325">
        <v>0</v>
      </c>
      <c r="AB92" s="329">
        <v>0</v>
      </c>
      <c r="AC92" s="328">
        <v>1</v>
      </c>
      <c r="AD92" s="61"/>
      <c r="AE92" s="61"/>
      <c r="AF92" s="61"/>
      <c r="AG92" s="592">
        <v>158</v>
      </c>
      <c r="AH92" s="602">
        <v>1.64</v>
      </c>
      <c r="AI92" s="603">
        <v>41</v>
      </c>
      <c r="AJ92" s="603">
        <v>0</v>
      </c>
      <c r="AK92" s="602">
        <v>10.5</v>
      </c>
      <c r="AL92" s="603">
        <v>32</v>
      </c>
      <c r="AM92" s="603"/>
      <c r="AN92" s="605">
        <v>2693</v>
      </c>
      <c r="AO92" s="214">
        <v>7.8984110928115987</v>
      </c>
      <c r="AP92" s="212">
        <v>105</v>
      </c>
      <c r="AQ92" s="212">
        <v>44</v>
      </c>
      <c r="AR92" s="212">
        <v>36</v>
      </c>
      <c r="AS92" s="212">
        <v>125</v>
      </c>
      <c r="AT92" s="215">
        <v>3.5</v>
      </c>
      <c r="AU92" s="212">
        <v>53</v>
      </c>
      <c r="AV92" s="556">
        <v>42153</v>
      </c>
      <c r="AW92" s="557">
        <v>42149</v>
      </c>
      <c r="AX92" s="211">
        <v>1.64</v>
      </c>
      <c r="AY92" s="211">
        <v>43</v>
      </c>
      <c r="AZ92" s="211"/>
      <c r="BA92" s="602">
        <v>140</v>
      </c>
      <c r="BB92" s="558">
        <v>42184</v>
      </c>
      <c r="BC92" s="65">
        <v>35.42</v>
      </c>
      <c r="BD92" s="217">
        <v>515</v>
      </c>
      <c r="BE92" s="66">
        <v>35.42</v>
      </c>
      <c r="BF92" s="218">
        <v>1543.0627332362326</v>
      </c>
      <c r="BG92" s="66">
        <v>236.3</v>
      </c>
      <c r="BH92" s="68">
        <v>1.5492485568540559</v>
      </c>
      <c r="BI92" s="219">
        <v>1.5492485568540559</v>
      </c>
      <c r="BJ92" s="219">
        <v>3.188383582670085</v>
      </c>
      <c r="BK92" s="219">
        <v>2.3734637216323691</v>
      </c>
      <c r="BL92" s="66">
        <v>2.31</v>
      </c>
      <c r="BM92" s="66">
        <v>1.78</v>
      </c>
      <c r="BN92" s="66">
        <v>65</v>
      </c>
      <c r="BO92" s="66">
        <v>0.96</v>
      </c>
      <c r="BP92" s="571">
        <v>1120</v>
      </c>
      <c r="BQ92" s="66">
        <v>76</v>
      </c>
      <c r="BR92" s="66">
        <v>48</v>
      </c>
      <c r="BS92" s="66">
        <v>32</v>
      </c>
      <c r="BT92" s="66">
        <v>43</v>
      </c>
      <c r="BU92" s="69">
        <v>42149</v>
      </c>
      <c r="BV92" s="61" t="s">
        <v>885</v>
      </c>
      <c r="BW92" s="61">
        <v>0</v>
      </c>
      <c r="BX92" s="61">
        <v>1</v>
      </c>
      <c r="BY92" s="61">
        <v>40</v>
      </c>
      <c r="BZ92" s="61">
        <v>0</v>
      </c>
      <c r="CA92" s="61"/>
      <c r="CB92" s="61" t="s">
        <v>381</v>
      </c>
      <c r="CC92" s="61"/>
      <c r="CD92" s="208">
        <v>1</v>
      </c>
      <c r="CE92" s="220">
        <v>0</v>
      </c>
      <c r="CF92" s="220">
        <v>1</v>
      </c>
      <c r="CG92" s="220">
        <v>0</v>
      </c>
      <c r="CH92" s="220">
        <v>1</v>
      </c>
      <c r="CI92" s="220">
        <v>0</v>
      </c>
      <c r="CJ92" s="220">
        <v>0</v>
      </c>
      <c r="CK92" s="114">
        <v>0</v>
      </c>
      <c r="CL92" s="114">
        <v>0</v>
      </c>
      <c r="CM92" s="114">
        <v>0</v>
      </c>
      <c r="CN92" s="114">
        <v>1</v>
      </c>
      <c r="CO92" s="114">
        <v>1</v>
      </c>
      <c r="CP92" s="114">
        <v>1</v>
      </c>
      <c r="CQ92" s="326">
        <v>1</v>
      </c>
      <c r="CR92" s="326">
        <v>1</v>
      </c>
      <c r="CS92" s="326">
        <v>0</v>
      </c>
      <c r="CT92" s="326">
        <v>0</v>
      </c>
      <c r="CU92" s="326">
        <v>1</v>
      </c>
      <c r="CV92" s="326">
        <v>0</v>
      </c>
      <c r="CW92" s="299"/>
      <c r="CX92" s="299"/>
      <c r="CY92" s="299"/>
      <c r="CZ92" s="299"/>
      <c r="DA92" s="221">
        <v>58</v>
      </c>
      <c r="DB92" s="221">
        <v>94</v>
      </c>
      <c r="DF92" s="61">
        <v>1</v>
      </c>
      <c r="DG92" s="90">
        <v>1</v>
      </c>
      <c r="DH92" s="69">
        <v>40618</v>
      </c>
      <c r="DI92" s="61">
        <v>1</v>
      </c>
      <c r="DJ92" s="61" t="s">
        <v>886</v>
      </c>
      <c r="DK92" s="90">
        <v>1</v>
      </c>
      <c r="DL92" s="90">
        <v>0</v>
      </c>
      <c r="DM92" s="90">
        <v>1</v>
      </c>
      <c r="DN92" s="61" t="s">
        <v>887</v>
      </c>
      <c r="DO92" s="61">
        <v>1</v>
      </c>
      <c r="DP92" s="208">
        <v>0</v>
      </c>
      <c r="DQ92" s="208">
        <v>1</v>
      </c>
      <c r="DR92" s="208">
        <v>0</v>
      </c>
      <c r="DS92" s="208">
        <v>2</v>
      </c>
      <c r="DT92" s="212">
        <v>1</v>
      </c>
      <c r="DU92" s="208">
        <v>2</v>
      </c>
      <c r="DV92" s="208">
        <v>0</v>
      </c>
      <c r="DW92" s="208">
        <v>0</v>
      </c>
      <c r="DX92" s="208">
        <v>0</v>
      </c>
      <c r="DY92" s="208">
        <v>0</v>
      </c>
      <c r="DZ92" s="206">
        <v>0</v>
      </c>
      <c r="EC92" s="223">
        <v>1</v>
      </c>
      <c r="ED92" s="223">
        <v>2</v>
      </c>
      <c r="EE92" s="223">
        <v>41</v>
      </c>
      <c r="EF92" s="223"/>
      <c r="EH92" s="266">
        <v>41948</v>
      </c>
      <c r="EI92" s="133">
        <v>1.4</v>
      </c>
      <c r="EJ92" s="225">
        <v>52</v>
      </c>
      <c r="EK92" s="225">
        <v>68</v>
      </c>
      <c r="EL92" s="225">
        <v>55</v>
      </c>
      <c r="EM92" s="225">
        <v>69</v>
      </c>
      <c r="EN92" s="225">
        <v>48</v>
      </c>
      <c r="EO92" s="133" t="s">
        <v>888</v>
      </c>
      <c r="EP92" s="222">
        <v>92</v>
      </c>
      <c r="EQ92" s="135">
        <v>42156</v>
      </c>
      <c r="ER92" s="133" t="s">
        <v>415</v>
      </c>
      <c r="ES92" s="61"/>
      <c r="ET92" s="61"/>
      <c r="EU92" s="61">
        <v>66</v>
      </c>
      <c r="EV92" s="61">
        <v>1</v>
      </c>
      <c r="EW92" s="61"/>
      <c r="EX92" s="133">
        <v>16</v>
      </c>
      <c r="EY92" s="61">
        <v>11</v>
      </c>
      <c r="EZ92" s="61">
        <v>50</v>
      </c>
      <c r="FA92" s="61">
        <v>24</v>
      </c>
      <c r="FB92" s="61">
        <v>24</v>
      </c>
      <c r="FC92" s="61">
        <v>22</v>
      </c>
      <c r="FD92" s="61">
        <v>53</v>
      </c>
      <c r="FE92" s="61">
        <v>22</v>
      </c>
      <c r="FF92" s="61">
        <v>30</v>
      </c>
      <c r="FG92" s="61">
        <v>80</v>
      </c>
      <c r="FH92" s="61">
        <v>230</v>
      </c>
      <c r="FI92" s="91">
        <v>86.666666666666671</v>
      </c>
      <c r="FJ92" s="91">
        <v>263.33333333333331</v>
      </c>
      <c r="FK92" s="227">
        <v>81.099999999999994</v>
      </c>
      <c r="FL92" s="227">
        <v>38.666567659670392</v>
      </c>
      <c r="FM92" s="228">
        <v>165</v>
      </c>
      <c r="FN92" s="228">
        <v>57.2</v>
      </c>
      <c r="FO92" s="228">
        <v>78.668109295260365</v>
      </c>
      <c r="FP92" s="228">
        <v>27.271611222356924</v>
      </c>
      <c r="FQ92" s="228">
        <v>65.333333333333329</v>
      </c>
      <c r="FR92" s="228"/>
      <c r="FS92" s="193">
        <v>0</v>
      </c>
      <c r="FT92" s="230">
        <v>77.033333333333346</v>
      </c>
      <c r="FU92" s="230"/>
      <c r="FV92" s="230">
        <v>180</v>
      </c>
      <c r="FW92" s="229">
        <v>6.2666666666666657</v>
      </c>
      <c r="FX92" s="229">
        <v>9.9333333333333336</v>
      </c>
      <c r="FY92" s="229">
        <v>12.292553191489365</v>
      </c>
      <c r="FZ92" s="229"/>
      <c r="GA92" s="133">
        <v>56.6</v>
      </c>
      <c r="GB92" s="129">
        <v>18.466666666666665</v>
      </c>
      <c r="GC92" s="238" t="s">
        <v>889</v>
      </c>
      <c r="GD92" s="238" t="s">
        <v>890</v>
      </c>
      <c r="GE92" s="238" t="s">
        <v>891</v>
      </c>
      <c r="GF92" s="338" t="s">
        <v>892</v>
      </c>
      <c r="GG92" s="338" t="s">
        <v>893</v>
      </c>
      <c r="GH92" s="133">
        <v>1</v>
      </c>
      <c r="GI92" s="133">
        <v>1</v>
      </c>
      <c r="GJ92" s="133">
        <v>1</v>
      </c>
      <c r="GK92" s="133">
        <v>0</v>
      </c>
      <c r="GL92" s="231">
        <v>38</v>
      </c>
      <c r="GM92" s="133">
        <v>1</v>
      </c>
      <c r="GN92" s="133">
        <v>1</v>
      </c>
      <c r="GO92" s="133" t="s">
        <v>464</v>
      </c>
      <c r="GP92" s="133">
        <v>0</v>
      </c>
      <c r="GQ92" s="61">
        <v>78.95</v>
      </c>
      <c r="GR92" s="106">
        <v>37.641498356732157</v>
      </c>
      <c r="GS92" s="111">
        <v>0.34602076124567477</v>
      </c>
      <c r="GT92" s="61">
        <v>1</v>
      </c>
      <c r="GU92" s="111">
        <v>0.76190476190476186</v>
      </c>
      <c r="GV92" s="62">
        <v>1</v>
      </c>
      <c r="GW92" s="106">
        <v>10.433333333333334</v>
      </c>
      <c r="GX92" s="61">
        <v>0</v>
      </c>
      <c r="GY92" s="106">
        <v>18</v>
      </c>
      <c r="GZ92" s="61">
        <v>0</v>
      </c>
      <c r="HA92" s="745">
        <v>53</v>
      </c>
      <c r="HB92" s="133">
        <v>20</v>
      </c>
      <c r="HC92" s="133">
        <v>0.63</v>
      </c>
      <c r="HD92" s="144">
        <v>1</v>
      </c>
      <c r="HE92" s="236">
        <v>173.90486799999999</v>
      </c>
      <c r="HF92" s="236">
        <v>182.600111</v>
      </c>
      <c r="HG92" s="144">
        <v>86.759235000000004</v>
      </c>
      <c r="HH92" s="236">
        <v>173.764073</v>
      </c>
      <c r="HI92" s="125">
        <v>82.560946999999999</v>
      </c>
      <c r="HJ92" s="236">
        <v>56.385424</v>
      </c>
      <c r="HK92" s="144">
        <v>26.790544000000001</v>
      </c>
      <c r="HL92" s="236">
        <v>117.378649</v>
      </c>
      <c r="HM92" s="144">
        <v>55.770403000000002</v>
      </c>
      <c r="HN92" s="236">
        <v>67.550585999999996</v>
      </c>
      <c r="HO92" s="144">
        <v>6.6905830000000002</v>
      </c>
      <c r="HP92" s="144">
        <v>3.1789130000000001</v>
      </c>
      <c r="HQ92" s="236">
        <v>192.54951700000001</v>
      </c>
      <c r="HR92" s="144">
        <v>91.486520999999996</v>
      </c>
      <c r="HS92" s="236">
        <v>77.065467999999996</v>
      </c>
      <c r="HT92" s="144">
        <v>36.616303000000002</v>
      </c>
      <c r="HU92" s="236">
        <v>115.48405</v>
      </c>
      <c r="HV92" s="144">
        <v>54.870216999999997</v>
      </c>
      <c r="HW92" s="236">
        <v>59.976286000000002</v>
      </c>
      <c r="HX92" s="144">
        <v>0</v>
      </c>
      <c r="HY92" s="237">
        <v>1.0508507762706507</v>
      </c>
      <c r="HZ92" s="238">
        <v>43.6</v>
      </c>
      <c r="IA92" s="237">
        <v>7.5</v>
      </c>
      <c r="IB92" s="237">
        <v>34</v>
      </c>
      <c r="IC92" s="237">
        <v>7.4</v>
      </c>
      <c r="ID92" s="237">
        <v>29.3</v>
      </c>
      <c r="IE92" s="237">
        <v>6.6</v>
      </c>
      <c r="IF92" s="237">
        <v>165.50172444444445</v>
      </c>
      <c r="IG92" s="237">
        <v>78.907319679694666</v>
      </c>
      <c r="IH92" s="133"/>
      <c r="II92" s="161">
        <v>0.34</v>
      </c>
      <c r="IJ92" s="61">
        <v>1149</v>
      </c>
      <c r="IK92" s="61">
        <v>876</v>
      </c>
      <c r="IL92" s="61">
        <v>927</v>
      </c>
      <c r="IM92" s="61">
        <v>1108</v>
      </c>
      <c r="IN92" s="61">
        <v>1216</v>
      </c>
      <c r="IO92" s="61">
        <v>1228</v>
      </c>
      <c r="IP92" s="61"/>
      <c r="IQ92" s="106">
        <v>1084</v>
      </c>
      <c r="IR92" s="61">
        <v>1887</v>
      </c>
      <c r="IS92" s="61">
        <v>357</v>
      </c>
      <c r="IT92" s="61">
        <v>213</v>
      </c>
      <c r="IU92" s="61">
        <v>293</v>
      </c>
      <c r="IV92" s="61">
        <v>404</v>
      </c>
      <c r="IW92" s="61">
        <v>395</v>
      </c>
      <c r="IX92" s="61">
        <v>416</v>
      </c>
      <c r="IY92" s="61"/>
      <c r="IZ92" s="106">
        <v>346.33333333333331</v>
      </c>
      <c r="JA92" s="61">
        <v>234</v>
      </c>
      <c r="JB92" s="240">
        <v>34.641399075142317</v>
      </c>
      <c r="JC92" s="241">
        <v>1</v>
      </c>
      <c r="JD92" s="90">
        <v>1</v>
      </c>
      <c r="JE92" s="168">
        <v>1</v>
      </c>
      <c r="JF92" s="168">
        <v>0</v>
      </c>
      <c r="JG92" s="168"/>
      <c r="JH92" s="90">
        <v>1</v>
      </c>
      <c r="JI92" s="90"/>
      <c r="JJ92" s="90"/>
      <c r="JK92" s="90">
        <v>1</v>
      </c>
      <c r="JL92" s="61" t="s">
        <v>887</v>
      </c>
      <c r="JM92" s="283"/>
      <c r="JN92" s="243">
        <v>92</v>
      </c>
      <c r="JO92" s="244">
        <v>42153</v>
      </c>
      <c r="JP92" s="69">
        <v>43518</v>
      </c>
      <c r="JQ92" s="201">
        <v>0</v>
      </c>
      <c r="JR92" s="69">
        <v>43518</v>
      </c>
      <c r="JS92" s="245">
        <v>44</v>
      </c>
      <c r="JT92" s="243">
        <v>1</v>
      </c>
      <c r="JU92" s="69">
        <v>43513</v>
      </c>
      <c r="JV92" s="245">
        <v>44</v>
      </c>
      <c r="JW92" s="243">
        <v>1</v>
      </c>
      <c r="JX92" s="246">
        <v>43513</v>
      </c>
      <c r="JY92" s="245">
        <v>44</v>
      </c>
      <c r="JZ92" s="245">
        <v>44</v>
      </c>
      <c r="KA92" s="245">
        <v>1365</v>
      </c>
      <c r="KB92" s="247"/>
      <c r="KC92" s="245"/>
      <c r="KD92" s="248"/>
      <c r="KE92" s="212">
        <v>0</v>
      </c>
      <c r="KF92" s="249">
        <v>1</v>
      </c>
      <c r="KG92" s="249" t="s">
        <v>421</v>
      </c>
      <c r="KH92" s="272">
        <v>143.68666666666664</v>
      </c>
      <c r="KI92" s="272">
        <v>58.53</v>
      </c>
      <c r="KJ92" s="272">
        <v>60.22</v>
      </c>
      <c r="KK92" s="272">
        <v>-18.363333333333333</v>
      </c>
      <c r="KL92" s="272">
        <v>-16.016666666666669</v>
      </c>
      <c r="KM92" s="272">
        <v>57.449999999999996</v>
      </c>
      <c r="KN92" s="272">
        <v>19.599999999999998</v>
      </c>
      <c r="KO92" s="272">
        <v>3.4666666666666668</v>
      </c>
      <c r="KP92" s="250"/>
      <c r="KQ92" s="250">
        <v>0</v>
      </c>
      <c r="KR92" s="92"/>
      <c r="KS92" s="93">
        <v>0.34602076124567477</v>
      </c>
      <c r="KT92" s="264">
        <v>46</v>
      </c>
      <c r="KU92" s="265">
        <v>44.2</v>
      </c>
      <c r="KV92" s="264">
        <v>-23.23</v>
      </c>
      <c r="KW92" s="265">
        <v>-36.200000000000003</v>
      </c>
      <c r="KX92" s="265">
        <v>-28.5</v>
      </c>
      <c r="KY92" s="265">
        <v>241</v>
      </c>
      <c r="KZ92" s="265">
        <v>-28.7</v>
      </c>
      <c r="LA92" s="265">
        <v>-22.3</v>
      </c>
      <c r="LB92" s="265">
        <v>261</v>
      </c>
      <c r="LC92" s="265">
        <v>-32.299999999999997</v>
      </c>
      <c r="LD92" s="265">
        <v>-25.4</v>
      </c>
      <c r="LE92" s="265">
        <v>261</v>
      </c>
      <c r="LF92" s="118">
        <v>42156</v>
      </c>
      <c r="LG92" s="454">
        <v>1</v>
      </c>
      <c r="LH92" s="454"/>
      <c r="LI92" s="455">
        <v>46</v>
      </c>
      <c r="LJ92" s="455"/>
      <c r="LK92" s="455"/>
      <c r="LL92" s="455"/>
      <c r="LM92" s="455"/>
      <c r="LN92" s="455"/>
      <c r="LO92" s="455"/>
      <c r="LP92" s="455"/>
      <c r="LQ92" s="455"/>
      <c r="LR92" s="455"/>
      <c r="LS92" s="455"/>
      <c r="LT92" s="455"/>
      <c r="LU92" s="500">
        <v>35.353333333333332</v>
      </c>
      <c r="LV92" s="693">
        <v>-22.766666666666666</v>
      </c>
      <c r="LW92" s="500">
        <v>-16.600000000000001</v>
      </c>
      <c r="LX92" s="500">
        <v>1</v>
      </c>
      <c r="LY92" s="500">
        <v>-16.8</v>
      </c>
      <c r="LZ92" s="500">
        <v>1</v>
      </c>
      <c r="MA92" s="690">
        <v>59.976286000000002</v>
      </c>
      <c r="MB92" s="455"/>
      <c r="MD92" s="253">
        <v>78</v>
      </c>
      <c r="ME92" s="274"/>
      <c r="MF92" s="581">
        <v>92</v>
      </c>
      <c r="MG92" s="135">
        <v>42149</v>
      </c>
      <c r="MJ92" s="584">
        <v>99.2941</v>
      </c>
      <c r="MR92" s="135">
        <v>42152</v>
      </c>
      <c r="MS92" s="238">
        <v>7.9</v>
      </c>
      <c r="MT92" s="238">
        <v>22</v>
      </c>
      <c r="MU92" s="133">
        <v>1</v>
      </c>
      <c r="MV92" s="133">
        <v>1</v>
      </c>
      <c r="MW92" s="133">
        <v>0</v>
      </c>
      <c r="MX92" s="133">
        <v>0</v>
      </c>
      <c r="MY92" s="133">
        <v>0</v>
      </c>
      <c r="MZ92" s="238">
        <v>1</v>
      </c>
      <c r="NA92" s="238">
        <v>2693</v>
      </c>
      <c r="NB92" s="133">
        <v>78</v>
      </c>
      <c r="NC92" s="238">
        <v>9</v>
      </c>
      <c r="NE92" s="876">
        <v>92</v>
      </c>
      <c r="NF92" s="877">
        <v>6.5096958419333903</v>
      </c>
      <c r="NG92" s="877">
        <v>8.4771915989121993</v>
      </c>
      <c r="NH92" s="877">
        <v>5.1497471195046796</v>
      </c>
      <c r="NI92" s="877">
        <v>1.66902676550963</v>
      </c>
      <c r="NJ92" s="877">
        <v>9.1335018778150108</v>
      </c>
      <c r="NK92" s="877">
        <v>6.3731261577589198</v>
      </c>
      <c r="NL92" s="877">
        <v>9.06269378804339</v>
      </c>
      <c r="NM92" s="877">
        <v>7.76639639320969</v>
      </c>
      <c r="NN92" s="877">
        <v>6.0236989172664099</v>
      </c>
      <c r="NO92" s="877">
        <v>1.52606881166759</v>
      </c>
      <c r="NP92" s="877">
        <v>5.2152903056512301</v>
      </c>
      <c r="NQ92" s="877">
        <v>5.7330831318451203</v>
      </c>
      <c r="NR92" s="877">
        <v>7.23016457788425</v>
      </c>
      <c r="NS92" s="877">
        <v>4.6507645591169</v>
      </c>
      <c r="NT92" s="877">
        <v>6.1683211157397198</v>
      </c>
      <c r="NU92" s="877">
        <v>7.25257082639488</v>
      </c>
      <c r="NV92" s="877">
        <v>6.1729274896038397</v>
      </c>
      <c r="NW92" s="877">
        <v>6.7273759385948999</v>
      </c>
      <c r="NX92" s="877">
        <v>5.6698771604890901</v>
      </c>
      <c r="NY92" s="877">
        <v>6.1578521691417398</v>
      </c>
      <c r="NZ92" s="877">
        <v>6.992088609014</v>
      </c>
      <c r="OA92" s="877">
        <v>6.3991710938198203</v>
      </c>
      <c r="OB92" s="877">
        <v>11.547463325041299</v>
      </c>
      <c r="OC92" s="877">
        <v>3.2464080872463801</v>
      </c>
      <c r="OD92" s="877">
        <v>7.6914643734168298</v>
      </c>
      <c r="OE92" s="877">
        <v>6.8875252707415902</v>
      </c>
      <c r="OF92" s="877">
        <v>6.0254718146211799</v>
      </c>
      <c r="OG92" s="877">
        <v>9.9949615036651291</v>
      </c>
      <c r="OH92" s="877">
        <v>3.5310694927259498</v>
      </c>
      <c r="OI92" s="877">
        <v>7.7816219978705998</v>
      </c>
      <c r="OJ92" s="877">
        <v>4.1018181342274103</v>
      </c>
      <c r="OK92" s="877">
        <v>2.2133395057945302</v>
      </c>
      <c r="OL92" s="877">
        <v>1.2922932795970099</v>
      </c>
      <c r="OM92" s="877">
        <v>8.3010552377949498</v>
      </c>
    </row>
    <row r="93" spans="1:403" s="221" customFormat="1" x14ac:dyDescent="0.25">
      <c r="A93" s="455">
        <v>92</v>
      </c>
      <c r="B93" s="221">
        <v>0</v>
      </c>
      <c r="C93" s="221">
        <v>1</v>
      </c>
      <c r="D93" s="206">
        <v>2</v>
      </c>
      <c r="E93" s="267">
        <v>93</v>
      </c>
      <c r="F93" s="896">
        <v>93</v>
      </c>
      <c r="G93" s="61">
        <v>93</v>
      </c>
      <c r="H93" s="898"/>
      <c r="I93" s="232" t="s">
        <v>894</v>
      </c>
      <c r="J93" s="167" t="s">
        <v>895</v>
      </c>
      <c r="K93" s="69">
        <v>17533</v>
      </c>
      <c r="L93" s="256">
        <v>68</v>
      </c>
      <c r="M93" s="342">
        <v>75</v>
      </c>
      <c r="N93" s="342">
        <v>147</v>
      </c>
      <c r="O93" s="342">
        <v>34.707760655282527</v>
      </c>
      <c r="P93" s="210">
        <v>1.677152014939161</v>
      </c>
      <c r="Q93" s="208">
        <v>1</v>
      </c>
      <c r="R93" s="61">
        <v>140</v>
      </c>
      <c r="S93" s="61">
        <v>60</v>
      </c>
      <c r="T93" s="61">
        <v>0</v>
      </c>
      <c r="U93" s="62">
        <v>3</v>
      </c>
      <c r="V93" s="325">
        <v>1</v>
      </c>
      <c r="W93" s="325">
        <v>2</v>
      </c>
      <c r="X93" s="325">
        <v>1</v>
      </c>
      <c r="Y93" s="326">
        <v>0</v>
      </c>
      <c r="Z93" s="325">
        <v>1</v>
      </c>
      <c r="AA93" s="325">
        <v>0</v>
      </c>
      <c r="AB93" s="329">
        <v>0</v>
      </c>
      <c r="AC93" s="328">
        <v>0</v>
      </c>
      <c r="AD93" s="61"/>
      <c r="AE93" s="208"/>
      <c r="AF93" s="61"/>
      <c r="AG93" s="592">
        <v>93</v>
      </c>
      <c r="AH93" s="602">
        <v>2.12</v>
      </c>
      <c r="AI93" s="603">
        <v>23</v>
      </c>
      <c r="AJ93" s="603">
        <v>0</v>
      </c>
      <c r="AK93" s="602">
        <v>9.4</v>
      </c>
      <c r="AL93" s="603">
        <v>33</v>
      </c>
      <c r="AM93" s="603"/>
      <c r="AN93" s="605">
        <v>6085</v>
      </c>
      <c r="AO93" s="214">
        <v>8.7135820054216282</v>
      </c>
      <c r="AP93" s="212">
        <v>127</v>
      </c>
      <c r="AQ93" s="212">
        <v>47</v>
      </c>
      <c r="AR93" s="212">
        <v>54</v>
      </c>
      <c r="AS93" s="212">
        <v>128</v>
      </c>
      <c r="AT93" s="215">
        <v>0.36</v>
      </c>
      <c r="AU93" s="212">
        <v>163</v>
      </c>
      <c r="AV93" s="556">
        <v>42353</v>
      </c>
      <c r="AW93" s="557">
        <v>42348</v>
      </c>
      <c r="AX93" s="211">
        <v>2.12</v>
      </c>
      <c r="AY93" s="211">
        <v>173</v>
      </c>
      <c r="AZ93" s="211">
        <v>9.1999999999999993</v>
      </c>
      <c r="BA93" s="602">
        <v>142</v>
      </c>
      <c r="BB93" s="558">
        <v>42353</v>
      </c>
      <c r="BC93" s="65">
        <v>226.6</v>
      </c>
      <c r="BD93" s="217">
        <v>2090</v>
      </c>
      <c r="BE93" s="112">
        <v>250</v>
      </c>
      <c r="BF93" s="218">
        <v>983.56521241568521</v>
      </c>
      <c r="BG93" s="66">
        <v>410.3</v>
      </c>
      <c r="BH93" s="68">
        <v>2.3979400086720375</v>
      </c>
      <c r="BI93" s="219"/>
      <c r="BJ93" s="219">
        <v>2.9928031598358125</v>
      </c>
      <c r="BK93" s="219">
        <v>2.6131015169669127</v>
      </c>
      <c r="BL93" s="66">
        <v>2.4500000000000002</v>
      </c>
      <c r="BM93" s="66">
        <v>2.95</v>
      </c>
      <c r="BN93" s="66">
        <v>24</v>
      </c>
      <c r="BO93" s="66">
        <v>2.04</v>
      </c>
      <c r="BP93" s="571">
        <v>7015</v>
      </c>
      <c r="BQ93" s="66">
        <v>433</v>
      </c>
      <c r="BR93" s="66">
        <v>95</v>
      </c>
      <c r="BS93" s="66">
        <v>34</v>
      </c>
      <c r="BT93" s="66">
        <v>22</v>
      </c>
      <c r="BU93" s="69">
        <v>42349</v>
      </c>
      <c r="BV93" s="61" t="s">
        <v>458</v>
      </c>
      <c r="BW93" s="61">
        <v>0</v>
      </c>
      <c r="BX93" s="61">
        <v>1</v>
      </c>
      <c r="BY93" s="61" t="s">
        <v>896</v>
      </c>
      <c r="BZ93" s="61">
        <v>0</v>
      </c>
      <c r="CA93" s="61"/>
      <c r="CB93" s="61" t="s">
        <v>381</v>
      </c>
      <c r="CC93" s="61"/>
      <c r="CD93" s="208">
        <v>0</v>
      </c>
      <c r="CE93" s="220">
        <v>0</v>
      </c>
      <c r="CF93" s="220">
        <v>1</v>
      </c>
      <c r="CG93" s="220">
        <v>0</v>
      </c>
      <c r="CH93" s="220">
        <v>1</v>
      </c>
      <c r="CI93" s="220">
        <v>0</v>
      </c>
      <c r="CJ93" s="220">
        <v>0</v>
      </c>
      <c r="CK93" s="114">
        <v>1</v>
      </c>
      <c r="CL93" s="114">
        <v>0</v>
      </c>
      <c r="CM93" s="114">
        <v>0</v>
      </c>
      <c r="CN93" s="114">
        <v>0</v>
      </c>
      <c r="CO93" s="114">
        <v>1</v>
      </c>
      <c r="CP93" s="114">
        <v>1</v>
      </c>
      <c r="CQ93" s="326">
        <v>0</v>
      </c>
      <c r="CR93" s="326">
        <v>0</v>
      </c>
      <c r="CS93" s="326">
        <v>0</v>
      </c>
      <c r="CT93" s="326">
        <v>0</v>
      </c>
      <c r="CU93" s="326">
        <v>1</v>
      </c>
      <c r="CV93" s="326">
        <v>0</v>
      </c>
      <c r="CW93" s="299"/>
      <c r="CX93" s="299"/>
      <c r="CY93" s="299"/>
      <c r="CZ93" s="299"/>
      <c r="DF93" s="61">
        <v>0</v>
      </c>
      <c r="DG93" s="90">
        <v>0</v>
      </c>
      <c r="DH93" s="61"/>
      <c r="DI93" s="61"/>
      <c r="DJ93" s="61"/>
      <c r="DK93" s="90">
        <v>1</v>
      </c>
      <c r="DL93" s="90"/>
      <c r="DM93" s="90"/>
      <c r="DN93" s="61" t="s">
        <v>897</v>
      </c>
      <c r="DO93" s="221">
        <v>0</v>
      </c>
      <c r="DP93" s="208">
        <v>0</v>
      </c>
      <c r="DQ93" s="208">
        <v>0</v>
      </c>
      <c r="DR93" s="208">
        <v>0</v>
      </c>
      <c r="DS93" s="208">
        <v>3</v>
      </c>
      <c r="DT93" s="212">
        <v>1</v>
      </c>
      <c r="DU93" s="208">
        <v>3</v>
      </c>
      <c r="DV93" s="208">
        <v>0</v>
      </c>
      <c r="DW93" s="208">
        <v>1</v>
      </c>
      <c r="DX93" s="208">
        <v>0</v>
      </c>
      <c r="DY93" s="208">
        <v>0</v>
      </c>
      <c r="DZ93" s="206">
        <v>0</v>
      </c>
      <c r="EC93" s="223">
        <v>1</v>
      </c>
      <c r="ED93" s="223">
        <v>3</v>
      </c>
      <c r="EE93" s="223">
        <v>23</v>
      </c>
      <c r="EF93" s="223"/>
      <c r="EH93" s="69">
        <v>42352</v>
      </c>
      <c r="EI93" s="221">
        <v>1.1299999999999999</v>
      </c>
      <c r="EJ93" s="245">
        <v>82</v>
      </c>
      <c r="EK93" s="31">
        <v>73</v>
      </c>
      <c r="EL93" s="31">
        <v>87</v>
      </c>
      <c r="EM93" s="31">
        <v>103</v>
      </c>
      <c r="EN93" s="206"/>
      <c r="EO93" s="208" t="s">
        <v>544</v>
      </c>
      <c r="EP93" s="259">
        <v>93</v>
      </c>
      <c r="EQ93" s="61" t="s">
        <v>898</v>
      </c>
      <c r="ER93" s="208" t="s">
        <v>383</v>
      </c>
      <c r="ES93" s="208"/>
      <c r="ET93" s="208"/>
      <c r="EU93" s="208">
        <v>75</v>
      </c>
      <c r="EV93" s="208">
        <v>0</v>
      </c>
      <c r="EW93" s="208"/>
      <c r="EX93" s="208">
        <v>14</v>
      </c>
      <c r="EY93" s="208">
        <v>12</v>
      </c>
      <c r="EZ93" s="208">
        <v>47</v>
      </c>
      <c r="FA93" s="208">
        <v>22</v>
      </c>
      <c r="FB93" s="208">
        <v>21</v>
      </c>
      <c r="FC93" s="208">
        <v>20</v>
      </c>
      <c r="FD93" s="208">
        <v>55</v>
      </c>
      <c r="FE93" s="206">
        <v>22</v>
      </c>
      <c r="FF93" s="206">
        <v>28</v>
      </c>
      <c r="FG93" s="224">
        <v>110</v>
      </c>
      <c r="FH93" s="223">
        <v>310</v>
      </c>
      <c r="FI93" s="339">
        <v>110</v>
      </c>
      <c r="FJ93" s="340">
        <v>310</v>
      </c>
      <c r="FK93" s="227">
        <v>106.95</v>
      </c>
      <c r="FL93" s="227">
        <v>63.768817046604823</v>
      </c>
      <c r="FM93" s="228">
        <v>136.75</v>
      </c>
      <c r="FN93" s="228">
        <v>47.8</v>
      </c>
      <c r="FO93" s="228">
        <v>81.537033484087985</v>
      </c>
      <c r="FP93" s="228">
        <v>28.500696164821978</v>
      </c>
      <c r="FQ93" s="228">
        <v>65.045703839122496</v>
      </c>
      <c r="FR93" s="228"/>
      <c r="FS93" s="193">
        <v>0</v>
      </c>
      <c r="FT93" s="230">
        <v>143</v>
      </c>
      <c r="FU93" s="341">
        <v>78.400000000000006</v>
      </c>
      <c r="FV93" s="230">
        <v>130</v>
      </c>
      <c r="FW93" s="229">
        <v>4</v>
      </c>
      <c r="FX93" s="229">
        <v>3.8</v>
      </c>
      <c r="FY93" s="229">
        <v>35.75</v>
      </c>
      <c r="FZ93" s="229">
        <v>1.8239795918367345</v>
      </c>
      <c r="GA93" s="342">
        <v>78.3</v>
      </c>
      <c r="GB93" s="129">
        <v>22.5</v>
      </c>
      <c r="GC93" s="210">
        <v>11.4</v>
      </c>
      <c r="GD93" s="210">
        <v>6.4</v>
      </c>
      <c r="GE93" s="210">
        <v>168.9</v>
      </c>
      <c r="GF93" s="210">
        <v>117.8</v>
      </c>
      <c r="GG93" s="210">
        <v>42.9</v>
      </c>
      <c r="GH93" s="221">
        <v>0</v>
      </c>
      <c r="GI93" s="221">
        <v>1</v>
      </c>
      <c r="GJ93" s="221">
        <v>1</v>
      </c>
      <c r="GK93" s="221">
        <v>1</v>
      </c>
      <c r="GL93" s="231">
        <v>38</v>
      </c>
      <c r="GM93" s="133">
        <v>1</v>
      </c>
      <c r="GN93" s="221">
        <v>1</v>
      </c>
      <c r="GO93" s="221" t="s">
        <v>464</v>
      </c>
      <c r="GP93" s="221">
        <v>0</v>
      </c>
      <c r="GQ93" s="61">
        <v>78.75</v>
      </c>
      <c r="GR93" s="106">
        <v>46.954598807107338</v>
      </c>
      <c r="GS93" s="111">
        <v>0.34732824427480907</v>
      </c>
      <c r="GT93" s="61">
        <v>1</v>
      </c>
      <c r="GU93" s="111">
        <v>0.46875</v>
      </c>
      <c r="GV93" s="62">
        <v>0</v>
      </c>
      <c r="GW93" s="106">
        <v>14.1</v>
      </c>
      <c r="GX93" s="61">
        <v>0</v>
      </c>
      <c r="GY93" s="106">
        <v>30</v>
      </c>
      <c r="GZ93" s="61">
        <v>0</v>
      </c>
      <c r="HA93" s="745">
        <v>58</v>
      </c>
      <c r="HB93" s="221">
        <v>25</v>
      </c>
      <c r="HC93" s="221">
        <v>0.48</v>
      </c>
      <c r="HD93" s="144">
        <v>1</v>
      </c>
      <c r="HE93" s="236">
        <v>120</v>
      </c>
      <c r="HF93" s="236">
        <v>126</v>
      </c>
      <c r="HG93" s="270">
        <v>75.127358091371747</v>
      </c>
      <c r="HH93" s="273">
        <v>153.74303900000001</v>
      </c>
      <c r="HI93" s="270">
        <v>91.669113849275647</v>
      </c>
      <c r="HJ93" s="273">
        <v>39.186619</v>
      </c>
      <c r="HK93" s="270">
        <v>23.364977444469456</v>
      </c>
      <c r="HL93" s="273">
        <v>114.55642</v>
      </c>
      <c r="HM93" s="270">
        <v>68.304136404806187</v>
      </c>
      <c r="HN93" s="236">
        <v>74.511613999999994</v>
      </c>
      <c r="HO93" s="270">
        <v>8.0189489999999992</v>
      </c>
      <c r="HP93" s="270">
        <v>4.2556510000000003</v>
      </c>
      <c r="HQ93" s="273">
        <v>170.04166699999999</v>
      </c>
      <c r="HR93" s="270">
        <v>101.38715243779991</v>
      </c>
      <c r="HS93" s="273">
        <v>74.061335</v>
      </c>
      <c r="HT93" s="270">
        <v>44.158987581508278</v>
      </c>
      <c r="HU93" s="273">
        <v>95.980332000000004</v>
      </c>
      <c r="HV93" s="270">
        <v>57.228164856291642</v>
      </c>
      <c r="HW93" s="273">
        <v>56.445183999999998</v>
      </c>
      <c r="HX93" s="144">
        <v>0</v>
      </c>
      <c r="HY93" s="237">
        <v>0.81954930004993587</v>
      </c>
      <c r="HZ93" s="238">
        <v>35.1</v>
      </c>
      <c r="IA93" s="237">
        <v>7.1</v>
      </c>
      <c r="IB93" s="237">
        <v>36.5</v>
      </c>
      <c r="IC93" s="237">
        <v>6.7</v>
      </c>
      <c r="ID93" s="237">
        <v>26.4</v>
      </c>
      <c r="IE93" s="237">
        <v>5.7</v>
      </c>
      <c r="IF93" s="237">
        <v>151.09149295774651</v>
      </c>
      <c r="IG93" s="237">
        <v>90.088132507909478</v>
      </c>
      <c r="IH93" s="208"/>
      <c r="II93" s="133">
        <v>0.28000000000000003</v>
      </c>
      <c r="IJ93" s="133">
        <v>1203</v>
      </c>
      <c r="IK93" s="133">
        <v>1265</v>
      </c>
      <c r="IL93" s="133">
        <v>1218</v>
      </c>
      <c r="IM93" s="133">
        <v>1147</v>
      </c>
      <c r="IN93" s="133">
        <v>1277</v>
      </c>
      <c r="IO93" s="133">
        <v>1230</v>
      </c>
      <c r="IP93" s="133"/>
      <c r="IQ93" s="106">
        <v>1223.3333333333333</v>
      </c>
      <c r="IR93" s="133">
        <v>1963</v>
      </c>
      <c r="IS93" s="133"/>
      <c r="IT93" s="133"/>
      <c r="IU93" s="133"/>
      <c r="IV93" s="133"/>
      <c r="IW93" s="133"/>
      <c r="IX93" s="133"/>
      <c r="IY93" s="133"/>
      <c r="IZ93" s="106"/>
      <c r="JA93" s="61"/>
      <c r="JB93" s="240"/>
      <c r="JC93" s="241"/>
      <c r="JD93" s="90">
        <v>1</v>
      </c>
      <c r="JE93" s="70"/>
      <c r="JF93" s="70"/>
      <c r="JG93" s="70"/>
      <c r="JH93" s="90" t="s">
        <v>381</v>
      </c>
      <c r="JI93" s="90"/>
      <c r="JJ93" s="90"/>
      <c r="JK93" s="90"/>
      <c r="JL93" s="61" t="s">
        <v>897</v>
      </c>
      <c r="JM93" s="283"/>
      <c r="JN93" s="198">
        <v>93</v>
      </c>
      <c r="JO93" s="244">
        <v>42353</v>
      </c>
      <c r="JP93" s="69">
        <v>43399</v>
      </c>
      <c r="JQ93" s="201">
        <v>0</v>
      </c>
      <c r="JR93" s="69">
        <v>43399</v>
      </c>
      <c r="JS93" s="245">
        <v>34</v>
      </c>
      <c r="JT93" s="243">
        <v>1</v>
      </c>
      <c r="JU93" s="69">
        <v>42370</v>
      </c>
      <c r="JV93" s="245">
        <v>1</v>
      </c>
      <c r="JW93" s="243">
        <v>1</v>
      </c>
      <c r="JX93" s="246">
        <v>42370</v>
      </c>
      <c r="JY93" s="245">
        <v>1</v>
      </c>
      <c r="JZ93" s="245">
        <v>34</v>
      </c>
      <c r="KA93" s="245">
        <v>1046</v>
      </c>
      <c r="KB93" s="247"/>
      <c r="KC93" s="245"/>
      <c r="KD93" s="248"/>
      <c r="KE93" s="212">
        <v>1</v>
      </c>
      <c r="KF93" s="263">
        <v>1</v>
      </c>
      <c r="KG93" s="263" t="s">
        <v>390</v>
      </c>
      <c r="KH93" s="250">
        <v>150.54</v>
      </c>
      <c r="KI93" s="250">
        <v>55.8</v>
      </c>
      <c r="KJ93" s="250">
        <v>62.7</v>
      </c>
      <c r="KK93" s="251">
        <v>-20.7</v>
      </c>
      <c r="KL93" s="250">
        <v>-16.399999999999999</v>
      </c>
      <c r="KM93" s="250">
        <v>62.94</v>
      </c>
      <c r="KN93" s="250">
        <v>30.1</v>
      </c>
      <c r="KO93" s="250">
        <v>6.2</v>
      </c>
      <c r="KP93" s="250"/>
      <c r="KQ93" s="250">
        <v>0</v>
      </c>
      <c r="KR93" s="343"/>
      <c r="KS93" s="344">
        <v>0.34732824427480907</v>
      </c>
      <c r="KT93" s="264">
        <v>71</v>
      </c>
      <c r="KU93" s="265">
        <v>43.8</v>
      </c>
      <c r="KV93" s="264">
        <v>-17.829999999999998</v>
      </c>
      <c r="KW93" s="265">
        <v>-22.2</v>
      </c>
      <c r="KX93" s="265">
        <v>-17.600000000000001</v>
      </c>
      <c r="KY93" s="265">
        <v>352</v>
      </c>
      <c r="KZ93" s="265">
        <v>-16</v>
      </c>
      <c r="LA93" s="265">
        <v>6.7</v>
      </c>
      <c r="LB93" s="265">
        <v>329</v>
      </c>
      <c r="LC93" s="265">
        <v>-18.899999999999999</v>
      </c>
      <c r="LD93" s="265">
        <v>-12.1</v>
      </c>
      <c r="LE93" s="265">
        <v>336</v>
      </c>
      <c r="LF93" s="112" t="s">
        <v>898</v>
      </c>
      <c r="LG93" s="695">
        <v>0</v>
      </c>
      <c r="LH93" s="695"/>
      <c r="LI93" s="455">
        <v>71</v>
      </c>
      <c r="LJ93" s="455">
        <v>42.87</v>
      </c>
      <c r="LK93" s="455">
        <v>-14.76</v>
      </c>
      <c r="LL93" s="455">
        <v>-15.1</v>
      </c>
      <c r="LM93" s="455">
        <v>-11.9</v>
      </c>
      <c r="LN93" s="455">
        <v>368</v>
      </c>
      <c r="LO93" s="455">
        <v>-11.9</v>
      </c>
      <c r="LP93" s="455">
        <v>-4.4000000000000004</v>
      </c>
      <c r="LQ93" s="455">
        <v>352</v>
      </c>
      <c r="LR93" s="455">
        <v>-13.4</v>
      </c>
      <c r="LS93" s="455">
        <v>-8.1</v>
      </c>
      <c r="LT93" s="455">
        <v>352</v>
      </c>
      <c r="LU93" s="500">
        <v>33.659999999999997</v>
      </c>
      <c r="LV93" s="693">
        <v>-15.15</v>
      </c>
      <c r="LW93" s="500">
        <v>-8</v>
      </c>
      <c r="LX93" s="500">
        <v>3</v>
      </c>
      <c r="LY93" s="500"/>
      <c r="LZ93" s="500">
        <v>3</v>
      </c>
      <c r="MA93" s="690">
        <v>52</v>
      </c>
      <c r="MB93" s="455">
        <v>52</v>
      </c>
      <c r="MD93" s="253"/>
      <c r="ME93" s="274"/>
      <c r="MF93" s="581">
        <v>93</v>
      </c>
      <c r="MG93" s="135">
        <v>42348</v>
      </c>
      <c r="MJ93" s="584">
        <v>205.29480000000001</v>
      </c>
      <c r="MR93" s="135">
        <v>42290</v>
      </c>
      <c r="MS93" s="238">
        <v>6.1</v>
      </c>
      <c r="MT93" s="238">
        <v>23</v>
      </c>
      <c r="MU93" s="133">
        <v>1</v>
      </c>
      <c r="MV93" s="133">
        <v>1</v>
      </c>
      <c r="MW93" s="133">
        <v>0</v>
      </c>
      <c r="MX93" s="133">
        <v>0</v>
      </c>
      <c r="MY93" s="133">
        <v>0</v>
      </c>
      <c r="MZ93" s="238">
        <v>1</v>
      </c>
      <c r="NA93" s="238">
        <v>6085</v>
      </c>
      <c r="NB93" s="585"/>
      <c r="NC93" s="238">
        <v>6</v>
      </c>
      <c r="NE93" s="876">
        <v>93</v>
      </c>
      <c r="NF93" s="877">
        <v>8.1913060189186897</v>
      </c>
      <c r="NG93" s="877">
        <v>7.0749977251359102</v>
      </c>
      <c r="NH93" s="877">
        <v>5.2776128707566903</v>
      </c>
      <c r="NI93" s="877">
        <v>3.2078928516413301</v>
      </c>
      <c r="NJ93" s="877">
        <v>7.3442071239506896</v>
      </c>
      <c r="NK93" s="877">
        <v>6.9064096170940203</v>
      </c>
      <c r="NL93" s="877">
        <v>9.1333220563159294</v>
      </c>
      <c r="NM93" s="877">
        <v>8.5163303868259401</v>
      </c>
      <c r="NN93" s="877">
        <v>5.8936049048582904</v>
      </c>
      <c r="NO93" s="877">
        <v>3.2125693388508099</v>
      </c>
      <c r="NP93" s="877">
        <v>6.0212576205605197</v>
      </c>
      <c r="NQ93" s="877">
        <v>6.44443516757309</v>
      </c>
      <c r="NR93" s="877">
        <v>6.7683166760490598</v>
      </c>
      <c r="NS93" s="877">
        <v>3.84899843040002</v>
      </c>
      <c r="NT93" s="877">
        <v>5.6536333113862502</v>
      </c>
      <c r="NU93" s="877">
        <v>8.3530585845707606</v>
      </c>
      <c r="NV93" s="877">
        <v>7.1459830785504304</v>
      </c>
      <c r="NW93" s="877">
        <v>6.5731927237816103</v>
      </c>
      <c r="NX93" s="877">
        <v>3.9457949567400599</v>
      </c>
      <c r="NY93" s="877">
        <v>5.34411833452143</v>
      </c>
      <c r="NZ93" s="877">
        <v>7.2476427428980204</v>
      </c>
      <c r="OA93" s="877">
        <v>1.3504972470841301</v>
      </c>
      <c r="OB93" s="877">
        <v>9.2589428519510104</v>
      </c>
      <c r="OC93" s="877">
        <v>-0.71311885221183802</v>
      </c>
      <c r="OD93" s="877">
        <v>6.5939512839484102</v>
      </c>
      <c r="OE93" s="877">
        <v>6.4342946179599299</v>
      </c>
      <c r="OF93" s="877">
        <v>5.0802312720192599</v>
      </c>
      <c r="OG93" s="877">
        <v>12.2205143675443</v>
      </c>
      <c r="OH93" s="877">
        <v>3.8399595874895298</v>
      </c>
      <c r="OI93" s="877">
        <v>6.9907280037189699</v>
      </c>
      <c r="OJ93" s="877">
        <v>4.1432301347768901</v>
      </c>
      <c r="OK93" s="877">
        <v>5.2297863638253599</v>
      </c>
      <c r="OL93" s="877">
        <v>5.2434540368642804</v>
      </c>
      <c r="OM93" s="877">
        <v>9.9720617041628508</v>
      </c>
    </row>
    <row r="94" spans="1:403" s="221" customFormat="1" x14ac:dyDescent="0.25">
      <c r="A94" s="455">
        <v>93</v>
      </c>
      <c r="B94" s="274">
        <v>0</v>
      </c>
      <c r="C94" s="221">
        <v>0</v>
      </c>
      <c r="D94" s="206">
        <v>2</v>
      </c>
      <c r="E94" s="267">
        <v>94</v>
      </c>
      <c r="F94" s="896">
        <v>94</v>
      </c>
      <c r="G94" s="61">
        <v>94</v>
      </c>
      <c r="H94" s="898"/>
      <c r="I94" s="232" t="s">
        <v>899</v>
      </c>
      <c r="J94" s="167" t="s">
        <v>900</v>
      </c>
      <c r="K94" s="266">
        <v>11431</v>
      </c>
      <c r="L94" s="256">
        <v>84</v>
      </c>
      <c r="M94" s="342">
        <v>68</v>
      </c>
      <c r="N94" s="342">
        <v>158</v>
      </c>
      <c r="O94" s="342">
        <v>27.239224483255885</v>
      </c>
      <c r="P94" s="210">
        <v>1.6951533787255357</v>
      </c>
      <c r="Q94" s="208">
        <v>1</v>
      </c>
      <c r="R94" s="61">
        <v>90</v>
      </c>
      <c r="S94" s="61">
        <v>50</v>
      </c>
      <c r="T94" s="61">
        <v>1</v>
      </c>
      <c r="U94" s="62">
        <v>3</v>
      </c>
      <c r="V94" s="325">
        <v>0</v>
      </c>
      <c r="W94" s="325"/>
      <c r="X94" s="325">
        <v>1</v>
      </c>
      <c r="Y94" s="326">
        <v>0</v>
      </c>
      <c r="Z94" s="325">
        <v>1</v>
      </c>
      <c r="AA94" s="325">
        <v>0</v>
      </c>
      <c r="AB94" s="329">
        <v>0</v>
      </c>
      <c r="AC94" s="328">
        <v>0</v>
      </c>
      <c r="AD94" s="61"/>
      <c r="AE94" s="208"/>
      <c r="AF94" s="61"/>
      <c r="AG94" s="592">
        <v>121</v>
      </c>
      <c r="AH94" s="602">
        <v>1.2</v>
      </c>
      <c r="AI94" s="603">
        <v>43</v>
      </c>
      <c r="AJ94" s="603">
        <v>0</v>
      </c>
      <c r="AK94" s="602">
        <v>10.4</v>
      </c>
      <c r="AL94" s="603">
        <v>32</v>
      </c>
      <c r="AM94" s="603"/>
      <c r="AN94" s="605">
        <v>3700</v>
      </c>
      <c r="AO94" s="214">
        <v>8.2160880986323157</v>
      </c>
      <c r="AP94" s="212">
        <v>166</v>
      </c>
      <c r="AQ94" s="212">
        <v>84</v>
      </c>
      <c r="AR94" s="212">
        <v>68</v>
      </c>
      <c r="AS94" s="212">
        <v>70</v>
      </c>
      <c r="AT94" s="215">
        <v>0.97</v>
      </c>
      <c r="AU94" s="212">
        <v>21</v>
      </c>
      <c r="AV94" s="556">
        <v>42360</v>
      </c>
      <c r="AW94" s="557">
        <v>42353</v>
      </c>
      <c r="AX94" s="211">
        <v>1.2</v>
      </c>
      <c r="AY94" s="211">
        <v>53</v>
      </c>
      <c r="AZ94" s="211"/>
      <c r="BA94" s="602">
        <v>140</v>
      </c>
      <c r="BB94" s="558"/>
      <c r="BC94" s="287"/>
      <c r="BD94" s="217"/>
      <c r="BE94" s="287"/>
      <c r="BF94" s="218"/>
      <c r="BG94" s="66"/>
      <c r="BH94" s="68"/>
      <c r="BI94" s="219"/>
      <c r="BJ94" s="219"/>
      <c r="BK94" s="219"/>
      <c r="BP94" s="400"/>
      <c r="BU94" s="69">
        <v>42354</v>
      </c>
      <c r="BV94" s="61" t="s">
        <v>901</v>
      </c>
      <c r="BW94" s="61">
        <v>0</v>
      </c>
      <c r="BX94" s="61">
        <v>1</v>
      </c>
      <c r="BY94" s="61" t="s">
        <v>841</v>
      </c>
      <c r="BZ94" s="61">
        <v>0</v>
      </c>
      <c r="CA94" s="61"/>
      <c r="CB94" s="61" t="s">
        <v>381</v>
      </c>
      <c r="CC94" s="61"/>
      <c r="CD94" s="208">
        <v>1</v>
      </c>
      <c r="CE94" s="220">
        <v>0</v>
      </c>
      <c r="CF94" s="220">
        <v>0</v>
      </c>
      <c r="CG94" s="220">
        <v>0</v>
      </c>
      <c r="CH94" s="220">
        <v>0</v>
      </c>
      <c r="CI94" s="220">
        <v>0</v>
      </c>
      <c r="CJ94" s="220">
        <v>0</v>
      </c>
      <c r="CK94" s="114">
        <v>0</v>
      </c>
      <c r="CL94" s="114">
        <v>1</v>
      </c>
      <c r="CM94" s="114">
        <v>0</v>
      </c>
      <c r="CN94" s="114">
        <v>0</v>
      </c>
      <c r="CO94" s="114">
        <v>1</v>
      </c>
      <c r="CP94" s="114">
        <v>0</v>
      </c>
      <c r="CQ94" s="326">
        <v>0</v>
      </c>
      <c r="CR94" s="326">
        <v>1</v>
      </c>
      <c r="CS94" s="326">
        <v>0</v>
      </c>
      <c r="CT94" s="326">
        <v>0</v>
      </c>
      <c r="CU94" s="326">
        <v>0</v>
      </c>
      <c r="CV94" s="326">
        <v>0</v>
      </c>
      <c r="CW94" s="299"/>
      <c r="CX94" s="299"/>
      <c r="CY94" s="299"/>
      <c r="CZ94" s="299"/>
      <c r="DF94" s="61">
        <v>0</v>
      </c>
      <c r="DG94" s="90">
        <v>0</v>
      </c>
      <c r="DH94" s="61" t="s">
        <v>902</v>
      </c>
      <c r="DI94" s="61"/>
      <c r="DJ94" s="61"/>
      <c r="DK94" s="90">
        <v>1</v>
      </c>
      <c r="DL94" s="90">
        <v>0</v>
      </c>
      <c r="DM94" s="90"/>
      <c r="DN94" s="61"/>
      <c r="DO94" s="221">
        <v>1</v>
      </c>
      <c r="DP94" s="208">
        <v>0</v>
      </c>
      <c r="DQ94" s="208">
        <v>0</v>
      </c>
      <c r="DR94" s="208">
        <v>0</v>
      </c>
      <c r="DS94" s="208">
        <v>0</v>
      </c>
      <c r="DT94" s="212">
        <v>0</v>
      </c>
      <c r="DU94" s="208">
        <v>0</v>
      </c>
      <c r="DV94" s="208">
        <v>0</v>
      </c>
      <c r="DW94" s="208">
        <v>0</v>
      </c>
      <c r="DX94" s="208">
        <v>0</v>
      </c>
      <c r="DY94" s="208">
        <v>0</v>
      </c>
      <c r="DZ94" s="206">
        <v>1</v>
      </c>
      <c r="EC94" s="223">
        <v>1</v>
      </c>
      <c r="ED94" s="223">
        <v>2</v>
      </c>
      <c r="EE94" s="223">
        <v>50</v>
      </c>
      <c r="EF94" s="223"/>
      <c r="EH94" s="69">
        <v>42361</v>
      </c>
      <c r="EI94" s="221">
        <v>1.03</v>
      </c>
      <c r="EJ94" s="245">
        <v>72</v>
      </c>
      <c r="EK94" s="31">
        <v>74</v>
      </c>
      <c r="EL94" s="31">
        <v>72</v>
      </c>
      <c r="EM94" s="31">
        <v>57</v>
      </c>
      <c r="EN94" s="206"/>
      <c r="EO94" s="208" t="s">
        <v>903</v>
      </c>
      <c r="EP94" s="267">
        <v>94</v>
      </c>
      <c r="EQ94" s="69">
        <v>42362</v>
      </c>
      <c r="ER94" s="208" t="s">
        <v>383</v>
      </c>
      <c r="ES94" s="208"/>
      <c r="ET94" s="208"/>
      <c r="EU94" s="208">
        <v>83</v>
      </c>
      <c r="EV94" s="208">
        <v>1</v>
      </c>
      <c r="EW94" s="208"/>
      <c r="EX94" s="208">
        <v>10</v>
      </c>
      <c r="EY94" s="208">
        <v>10</v>
      </c>
      <c r="EZ94" s="208">
        <v>43</v>
      </c>
      <c r="FA94" s="208">
        <v>24</v>
      </c>
      <c r="FB94" s="208">
        <v>14</v>
      </c>
      <c r="FC94" s="208">
        <v>26</v>
      </c>
      <c r="FD94" s="208">
        <v>43</v>
      </c>
      <c r="FE94" s="206">
        <v>19</v>
      </c>
      <c r="FF94" s="206">
        <v>35</v>
      </c>
      <c r="FG94" s="224">
        <v>100</v>
      </c>
      <c r="FH94" s="223">
        <v>290</v>
      </c>
      <c r="FI94" s="91">
        <v>86.666666666666671</v>
      </c>
      <c r="FJ94" s="91">
        <v>256.66666666666669</v>
      </c>
      <c r="FK94" s="227">
        <v>74.25</v>
      </c>
      <c r="FL94" s="227">
        <v>43.801346197842726</v>
      </c>
      <c r="FM94" s="228">
        <v>65.550000000000011</v>
      </c>
      <c r="FN94" s="228">
        <v>20.799999999999997</v>
      </c>
      <c r="FO94" s="228">
        <v>38.669067249408641</v>
      </c>
      <c r="FP94" s="228">
        <v>12.270276106601059</v>
      </c>
      <c r="FQ94" s="228">
        <v>68.268497330282244</v>
      </c>
      <c r="FR94" s="228"/>
      <c r="FS94" s="193">
        <v>0</v>
      </c>
      <c r="FT94" s="230">
        <v>72.5</v>
      </c>
      <c r="FU94" s="341"/>
      <c r="FV94" s="230">
        <v>143.33333333333334</v>
      </c>
      <c r="FW94" s="229">
        <v>5.3</v>
      </c>
      <c r="FX94" s="229">
        <v>6.4</v>
      </c>
      <c r="FY94" s="229">
        <v>13.679245283018869</v>
      </c>
      <c r="FZ94" s="229"/>
      <c r="GA94" s="342">
        <v>35.700000000000003</v>
      </c>
      <c r="GB94" s="129">
        <v>11.700000000000001</v>
      </c>
      <c r="GC94" s="210" t="s">
        <v>904</v>
      </c>
      <c r="GD94" s="210" t="s">
        <v>905</v>
      </c>
      <c r="GE94" s="210">
        <v>122.6</v>
      </c>
      <c r="GF94" s="210" t="s">
        <v>906</v>
      </c>
      <c r="GG94" s="210" t="s">
        <v>907</v>
      </c>
      <c r="GH94" s="221">
        <v>0</v>
      </c>
      <c r="GI94" s="221">
        <v>1</v>
      </c>
      <c r="GJ94" s="221">
        <v>2</v>
      </c>
      <c r="GK94" s="221">
        <v>1</v>
      </c>
      <c r="GL94" s="231">
        <v>21.5</v>
      </c>
      <c r="GM94" s="133">
        <v>0</v>
      </c>
      <c r="GN94" s="221">
        <v>0</v>
      </c>
      <c r="GO94" s="221">
        <v>0</v>
      </c>
      <c r="GP94" s="221">
        <v>0</v>
      </c>
      <c r="GQ94" s="61">
        <v>69.5</v>
      </c>
      <c r="GR94" s="106">
        <v>40.999239875421814</v>
      </c>
      <c r="GS94" s="111">
        <v>0.57073170731707312</v>
      </c>
      <c r="GT94" s="61">
        <v>0</v>
      </c>
      <c r="GU94" s="111">
        <v>0.56521739130434778</v>
      </c>
      <c r="GV94" s="62">
        <v>1</v>
      </c>
      <c r="GW94" s="106">
        <v>8.4666666666666668</v>
      </c>
      <c r="GX94" s="61">
        <v>1</v>
      </c>
      <c r="GY94" s="106">
        <v>23.5</v>
      </c>
      <c r="GZ94" s="61">
        <v>0</v>
      </c>
      <c r="HA94" s="745">
        <v>26.5</v>
      </c>
      <c r="HB94" s="221">
        <v>7</v>
      </c>
      <c r="HC94" s="221">
        <v>0.52</v>
      </c>
      <c r="HD94" s="144">
        <v>1</v>
      </c>
      <c r="HE94" s="236">
        <v>80.304874999999996</v>
      </c>
      <c r="HF94" s="236">
        <v>84.320117999999994</v>
      </c>
      <c r="HG94" s="144">
        <v>52.740751000000003</v>
      </c>
      <c r="HH94" s="236">
        <v>88.704494999999994</v>
      </c>
      <c r="HI94" s="125">
        <v>55.483100999999998</v>
      </c>
      <c r="HJ94" s="236">
        <v>33.160128999999998</v>
      </c>
      <c r="HK94" s="144">
        <v>20.741077000000001</v>
      </c>
      <c r="HL94" s="236">
        <v>55.544365999999997</v>
      </c>
      <c r="HM94" s="144">
        <v>34.742024000000001</v>
      </c>
      <c r="HN94" s="236">
        <v>62.617306999999997</v>
      </c>
      <c r="HO94" s="144">
        <v>3.9436499999999999</v>
      </c>
      <c r="HP94" s="144">
        <v>2.4666839999999999</v>
      </c>
      <c r="HQ94" s="236">
        <v>106.119794</v>
      </c>
      <c r="HR94" s="144">
        <v>66.376064999999997</v>
      </c>
      <c r="HS94" s="236">
        <v>43.346933999999997</v>
      </c>
      <c r="HT94" s="144">
        <v>27.112745</v>
      </c>
      <c r="HU94" s="236">
        <v>62.772860000000001</v>
      </c>
      <c r="HV94" s="144">
        <v>39.26332</v>
      </c>
      <c r="HW94" s="236">
        <v>59.152828999999997</v>
      </c>
      <c r="HX94" s="144">
        <v>0</v>
      </c>
      <c r="HY94" s="237">
        <v>0.95057322630606256</v>
      </c>
      <c r="HZ94" s="238">
        <v>32.6</v>
      </c>
      <c r="IA94" s="237">
        <v>7.5</v>
      </c>
      <c r="IB94" s="237">
        <v>34.799999999999997</v>
      </c>
      <c r="IC94" s="237">
        <v>7.2</v>
      </c>
      <c r="ID94" s="237">
        <v>29.6</v>
      </c>
      <c r="IE94" s="237">
        <v>6.7</v>
      </c>
      <c r="IF94" s="237">
        <v>126.65838933333332</v>
      </c>
      <c r="IG94" s="237">
        <v>74.717952323912229</v>
      </c>
      <c r="IH94" s="208"/>
      <c r="II94" s="61">
        <v>0.35</v>
      </c>
      <c r="IJ94" s="61">
        <v>1048</v>
      </c>
      <c r="IK94" s="61">
        <v>1065</v>
      </c>
      <c r="IL94" s="61">
        <v>1058</v>
      </c>
      <c r="IM94" s="61">
        <v>1142</v>
      </c>
      <c r="IN94" s="61">
        <v>1201</v>
      </c>
      <c r="IO94" s="61">
        <v>1075</v>
      </c>
      <c r="IP94" s="61"/>
      <c r="IQ94" s="106">
        <v>1098.1666666666667</v>
      </c>
      <c r="IR94" s="61">
        <v>1828</v>
      </c>
      <c r="IS94" s="61">
        <v>293</v>
      </c>
      <c r="IT94" s="61">
        <v>324</v>
      </c>
      <c r="IU94" s="61">
        <v>318</v>
      </c>
      <c r="IV94" s="61">
        <v>339</v>
      </c>
      <c r="IW94" s="61">
        <v>318</v>
      </c>
      <c r="IX94" s="61">
        <v>332</v>
      </c>
      <c r="IY94" s="61"/>
      <c r="IZ94" s="106">
        <v>320.66666666666669</v>
      </c>
      <c r="JA94" s="61">
        <v>198</v>
      </c>
      <c r="JB94" s="240">
        <v>31.867313814628861</v>
      </c>
      <c r="JC94" s="241">
        <v>0</v>
      </c>
      <c r="JD94" s="90">
        <v>1</v>
      </c>
      <c r="JE94" s="280">
        <v>1</v>
      </c>
      <c r="JF94" s="70">
        <v>0</v>
      </c>
      <c r="JG94" s="70"/>
      <c r="JH94" s="90">
        <v>0</v>
      </c>
      <c r="JI94" s="90">
        <v>0</v>
      </c>
      <c r="JJ94" s="90">
        <v>0</v>
      </c>
      <c r="JK94" s="90"/>
      <c r="JL94" s="61"/>
      <c r="JM94" s="283"/>
      <c r="JN94" s="198">
        <v>94</v>
      </c>
      <c r="JO94" s="244">
        <v>42360</v>
      </c>
      <c r="JP94" s="69">
        <v>43053</v>
      </c>
      <c r="JQ94" s="201">
        <v>0</v>
      </c>
      <c r="JR94" s="69">
        <v>43053</v>
      </c>
      <c r="JS94" s="245">
        <v>23</v>
      </c>
      <c r="JT94" s="243">
        <v>1</v>
      </c>
      <c r="JU94" s="69">
        <v>42461</v>
      </c>
      <c r="JV94" s="245">
        <v>3</v>
      </c>
      <c r="JW94" s="243">
        <v>1</v>
      </c>
      <c r="JX94" s="246">
        <v>42461</v>
      </c>
      <c r="JY94" s="245">
        <v>3</v>
      </c>
      <c r="JZ94" s="245">
        <v>22.8</v>
      </c>
      <c r="KA94" s="245">
        <v>693</v>
      </c>
      <c r="KB94" s="247"/>
      <c r="KC94" s="245"/>
      <c r="KD94" s="248"/>
      <c r="KE94" s="212">
        <v>1</v>
      </c>
      <c r="KF94" s="249">
        <v>1</v>
      </c>
      <c r="KG94" s="249" t="s">
        <v>421</v>
      </c>
      <c r="KH94" s="272">
        <v>65.63666666666667</v>
      </c>
      <c r="KI94" s="272">
        <v>29.043333333333333</v>
      </c>
      <c r="KJ94" s="272">
        <v>55.52</v>
      </c>
      <c r="KK94" s="272">
        <v>-16.579999999999998</v>
      </c>
      <c r="KL94" s="272">
        <v>-13.450000000000001</v>
      </c>
      <c r="KM94" s="272">
        <v>72.103333333333339</v>
      </c>
      <c r="KN94" s="272">
        <v>31.266666666666666</v>
      </c>
      <c r="KO94" s="272">
        <v>5.2333333333333334</v>
      </c>
      <c r="KP94" s="250"/>
      <c r="KQ94" s="250">
        <v>0</v>
      </c>
      <c r="KR94" s="343"/>
      <c r="KS94" s="344">
        <v>0.57073170731707312</v>
      </c>
      <c r="KT94" s="264"/>
      <c r="KU94" s="265"/>
      <c r="KV94" s="264"/>
      <c r="KW94" s="265"/>
      <c r="KX94" s="265"/>
      <c r="KY94" s="265"/>
      <c r="KZ94" s="265"/>
      <c r="LA94" s="265"/>
      <c r="LB94" s="265"/>
      <c r="LC94" s="265"/>
      <c r="LD94" s="265"/>
      <c r="LE94" s="265"/>
      <c r="LF94" s="118">
        <v>42362</v>
      </c>
      <c r="LG94" s="695">
        <v>1</v>
      </c>
      <c r="LH94" s="695"/>
      <c r="LI94" s="455"/>
      <c r="LJ94" s="455"/>
      <c r="LK94" s="455"/>
      <c r="LL94" s="455"/>
      <c r="LM94" s="455"/>
      <c r="LN94" s="455"/>
      <c r="LO94" s="455"/>
      <c r="LP94" s="455"/>
      <c r="LQ94" s="455"/>
      <c r="LR94" s="455"/>
      <c r="LS94" s="455"/>
      <c r="LT94" s="455"/>
      <c r="LU94" s="500">
        <v>49.839999999999996</v>
      </c>
      <c r="LV94" s="693">
        <v>-21.033333333333335</v>
      </c>
      <c r="LW94" s="500"/>
      <c r="LX94" s="500"/>
      <c r="LY94" s="500">
        <v>-14.3</v>
      </c>
      <c r="LZ94" s="500">
        <v>1</v>
      </c>
      <c r="MA94" s="690">
        <v>59.152828999999997</v>
      </c>
      <c r="MB94" s="454"/>
      <c r="MD94" s="253">
        <v>28</v>
      </c>
      <c r="ME94" s="274"/>
      <c r="MF94" s="581">
        <v>94</v>
      </c>
      <c r="MG94" s="135">
        <v>42353</v>
      </c>
      <c r="MJ94" s="586"/>
      <c r="MR94" s="135"/>
      <c r="MS94" s="585"/>
      <c r="MT94" s="585"/>
      <c r="MU94" s="133">
        <v>0</v>
      </c>
      <c r="MV94" s="585"/>
      <c r="MW94" s="585"/>
      <c r="MX94" s="585"/>
      <c r="MY94" s="585"/>
      <c r="MZ94" s="585"/>
      <c r="NA94" s="238">
        <v>3700</v>
      </c>
      <c r="NB94" s="133">
        <v>28</v>
      </c>
      <c r="NC94" s="238">
        <v>6</v>
      </c>
      <c r="NE94" s="876" t="s">
        <v>64</v>
      </c>
      <c r="NF94" s="877" t="s">
        <v>64</v>
      </c>
      <c r="NG94" s="877" t="s">
        <v>64</v>
      </c>
      <c r="NH94" s="877" t="s">
        <v>64</v>
      </c>
      <c r="NI94" s="877" t="s">
        <v>64</v>
      </c>
      <c r="NJ94" s="877" t="s">
        <v>64</v>
      </c>
      <c r="NK94" s="877" t="s">
        <v>64</v>
      </c>
      <c r="NL94" s="877" t="s">
        <v>64</v>
      </c>
      <c r="NM94" s="877" t="s">
        <v>64</v>
      </c>
      <c r="NN94" s="877" t="s">
        <v>64</v>
      </c>
      <c r="NO94" s="877" t="s">
        <v>64</v>
      </c>
      <c r="NP94" s="877" t="s">
        <v>64</v>
      </c>
      <c r="NQ94" s="877" t="s">
        <v>64</v>
      </c>
      <c r="NR94" s="877" t="s">
        <v>64</v>
      </c>
      <c r="NS94" s="877" t="s">
        <v>64</v>
      </c>
      <c r="NT94" s="877" t="s">
        <v>64</v>
      </c>
      <c r="NU94" s="877" t="s">
        <v>64</v>
      </c>
      <c r="NV94" s="877" t="s">
        <v>64</v>
      </c>
      <c r="NW94" s="877" t="s">
        <v>64</v>
      </c>
      <c r="NX94" s="877" t="s">
        <v>64</v>
      </c>
      <c r="NY94" s="877" t="s">
        <v>64</v>
      </c>
      <c r="NZ94" s="877" t="s">
        <v>64</v>
      </c>
      <c r="OA94" s="877" t="s">
        <v>64</v>
      </c>
      <c r="OB94" s="877" t="s">
        <v>64</v>
      </c>
      <c r="OC94" s="877" t="s">
        <v>64</v>
      </c>
      <c r="OD94" s="877" t="s">
        <v>64</v>
      </c>
      <c r="OE94" s="877" t="s">
        <v>64</v>
      </c>
      <c r="OF94" s="877" t="s">
        <v>64</v>
      </c>
      <c r="OG94" s="877" t="s">
        <v>64</v>
      </c>
      <c r="OH94" s="877" t="s">
        <v>64</v>
      </c>
      <c r="OI94" s="877" t="s">
        <v>64</v>
      </c>
      <c r="OJ94" s="877" t="s">
        <v>64</v>
      </c>
      <c r="OK94" s="877" t="s">
        <v>64</v>
      </c>
      <c r="OL94" s="877" t="s">
        <v>64</v>
      </c>
      <c r="OM94" s="877" t="s">
        <v>64</v>
      </c>
    </row>
    <row r="95" spans="1:403" s="221" customFormat="1" x14ac:dyDescent="0.25">
      <c r="A95" s="902">
        <v>94</v>
      </c>
      <c r="B95" s="221">
        <v>0</v>
      </c>
      <c r="C95" s="221">
        <v>1</v>
      </c>
      <c r="D95" s="206">
        <v>2</v>
      </c>
      <c r="E95" s="267">
        <v>95</v>
      </c>
      <c r="F95" s="896">
        <v>95</v>
      </c>
      <c r="G95" s="61">
        <v>95</v>
      </c>
      <c r="H95" s="898"/>
      <c r="I95" s="167" t="s">
        <v>908</v>
      </c>
      <c r="J95" s="167" t="s">
        <v>909</v>
      </c>
      <c r="K95" s="266">
        <v>13205</v>
      </c>
      <c r="L95" s="256">
        <v>80</v>
      </c>
      <c r="M95" s="342">
        <v>92</v>
      </c>
      <c r="N95" s="342">
        <v>186</v>
      </c>
      <c r="O95" s="342">
        <v>26.592669672794539</v>
      </c>
      <c r="P95" s="210">
        <v>2.1695668421301662</v>
      </c>
      <c r="Q95" s="208">
        <v>0</v>
      </c>
      <c r="R95" s="61">
        <v>140</v>
      </c>
      <c r="S95" s="61">
        <v>80</v>
      </c>
      <c r="T95" s="61">
        <v>1</v>
      </c>
      <c r="U95" s="62">
        <v>2</v>
      </c>
      <c r="V95" s="325">
        <v>0</v>
      </c>
      <c r="W95" s="325"/>
      <c r="X95" s="325">
        <v>0</v>
      </c>
      <c r="Y95" s="326">
        <v>0</v>
      </c>
      <c r="Z95" s="325">
        <v>0</v>
      </c>
      <c r="AA95" s="325">
        <v>0</v>
      </c>
      <c r="AB95" s="329">
        <v>0</v>
      </c>
      <c r="AC95" s="328">
        <v>0</v>
      </c>
      <c r="AD95" s="61"/>
      <c r="AE95" s="208"/>
      <c r="AF95" s="61"/>
      <c r="AG95" s="592">
        <v>104</v>
      </c>
      <c r="AH95" s="602">
        <v>0.89</v>
      </c>
      <c r="AI95" s="603">
        <v>82</v>
      </c>
      <c r="AJ95" s="603">
        <v>1</v>
      </c>
      <c r="AK95" s="602">
        <v>13.3</v>
      </c>
      <c r="AL95" s="603">
        <v>40</v>
      </c>
      <c r="AM95" s="603"/>
      <c r="AN95" s="605">
        <v>1650</v>
      </c>
      <c r="AO95" s="214">
        <v>7.4085305668946262</v>
      </c>
      <c r="AP95" s="212">
        <v>125</v>
      </c>
      <c r="AQ95" s="212">
        <v>75</v>
      </c>
      <c r="AR95" s="212">
        <v>38</v>
      </c>
      <c r="AS95" s="212">
        <v>58</v>
      </c>
      <c r="AT95" s="215">
        <v>2.0499999999999998</v>
      </c>
      <c r="AU95" s="212"/>
      <c r="AV95" s="556">
        <v>42401</v>
      </c>
      <c r="AW95" s="557">
        <v>42332</v>
      </c>
      <c r="AX95" s="211">
        <v>0.89</v>
      </c>
      <c r="AY95" s="211">
        <v>36</v>
      </c>
      <c r="AZ95" s="211"/>
      <c r="BA95" s="602">
        <v>141</v>
      </c>
      <c r="BB95" s="558">
        <v>42416</v>
      </c>
      <c r="BC95" s="65">
        <v>31.78</v>
      </c>
      <c r="BD95" s="217"/>
      <c r="BE95" s="66">
        <v>31.78</v>
      </c>
      <c r="BF95" s="218">
        <v>60.364391876881974</v>
      </c>
      <c r="BG95" s="66">
        <v>75.819999999999993</v>
      </c>
      <c r="BH95" s="68">
        <v>1.5021538928713607</v>
      </c>
      <c r="BI95" s="219">
        <v>1.5021538928713607</v>
      </c>
      <c r="BJ95" s="219">
        <v>1.7807808298197061</v>
      </c>
      <c r="BK95" s="219">
        <v>1.8797837800904158</v>
      </c>
      <c r="BL95" s="66">
        <v>2.52</v>
      </c>
      <c r="BM95" s="66">
        <v>1.1100000000000001</v>
      </c>
      <c r="BN95" s="66">
        <v>176</v>
      </c>
      <c r="BO95" s="66">
        <v>1.24</v>
      </c>
      <c r="BP95" s="571">
        <v>734</v>
      </c>
      <c r="BQ95" s="66">
        <v>41</v>
      </c>
      <c r="BR95" s="66">
        <v>655</v>
      </c>
      <c r="BS95" s="66">
        <v>12</v>
      </c>
      <c r="BT95" s="66">
        <v>31</v>
      </c>
      <c r="BU95" s="69">
        <v>42333</v>
      </c>
      <c r="BV95" s="61" t="s">
        <v>910</v>
      </c>
      <c r="BW95" s="61">
        <v>0</v>
      </c>
      <c r="BX95" s="61">
        <v>0</v>
      </c>
      <c r="BY95" s="61">
        <v>22</v>
      </c>
      <c r="BZ95" s="61">
        <v>0</v>
      </c>
      <c r="CA95" s="61"/>
      <c r="CB95" s="61" t="s">
        <v>381</v>
      </c>
      <c r="CC95" s="61"/>
      <c r="CD95" s="208">
        <v>1</v>
      </c>
      <c r="CE95" s="220">
        <v>0</v>
      </c>
      <c r="CF95" s="220">
        <v>1</v>
      </c>
      <c r="CG95" s="220">
        <v>0</v>
      </c>
      <c r="CH95" s="220">
        <v>0</v>
      </c>
      <c r="CI95" s="220">
        <v>1</v>
      </c>
      <c r="CJ95" s="220">
        <v>0</v>
      </c>
      <c r="CK95" s="114">
        <v>0</v>
      </c>
      <c r="CL95" s="114">
        <v>0</v>
      </c>
      <c r="CM95" s="114">
        <v>0</v>
      </c>
      <c r="CN95" s="114">
        <v>0</v>
      </c>
      <c r="CO95" s="114">
        <v>0</v>
      </c>
      <c r="CP95" s="114">
        <v>0</v>
      </c>
      <c r="CQ95" s="326">
        <v>0</v>
      </c>
      <c r="CR95" s="326">
        <v>0</v>
      </c>
      <c r="CS95" s="326">
        <v>0</v>
      </c>
      <c r="CT95" s="326">
        <v>0</v>
      </c>
      <c r="CU95" s="326">
        <v>0</v>
      </c>
      <c r="CV95" s="326">
        <v>0</v>
      </c>
      <c r="CW95" s="299"/>
      <c r="CX95" s="299"/>
      <c r="CY95" s="299"/>
      <c r="CZ95" s="299"/>
      <c r="DF95" s="61">
        <v>0</v>
      </c>
      <c r="DG95" s="90">
        <v>0</v>
      </c>
      <c r="DH95" s="61"/>
      <c r="DI95" s="61"/>
      <c r="DJ95" s="61"/>
      <c r="DK95" s="90">
        <v>1</v>
      </c>
      <c r="DL95" s="90">
        <v>0</v>
      </c>
      <c r="DM95" s="90"/>
      <c r="DN95" s="61"/>
      <c r="DO95" s="221">
        <v>0</v>
      </c>
      <c r="DP95" s="208">
        <v>0</v>
      </c>
      <c r="DQ95" s="208">
        <v>0</v>
      </c>
      <c r="DR95" s="208">
        <v>0</v>
      </c>
      <c r="DS95" s="208">
        <v>0</v>
      </c>
      <c r="DT95" s="212">
        <v>0</v>
      </c>
      <c r="DU95" s="208">
        <v>0</v>
      </c>
      <c r="DV95" s="208">
        <v>0</v>
      </c>
      <c r="DW95" s="208">
        <v>0</v>
      </c>
      <c r="DX95" s="208">
        <v>0</v>
      </c>
      <c r="DY95" s="208">
        <v>0</v>
      </c>
      <c r="DZ95" s="206">
        <v>0</v>
      </c>
      <c r="EC95" s="223">
        <v>0</v>
      </c>
      <c r="ED95" s="223"/>
      <c r="EE95" s="223"/>
      <c r="EF95" s="223"/>
      <c r="EH95" s="69">
        <v>42416</v>
      </c>
      <c r="EI95" s="221">
        <v>2.68</v>
      </c>
      <c r="EJ95" s="245">
        <v>83</v>
      </c>
      <c r="EK95" s="31">
        <v>67</v>
      </c>
      <c r="EL95" s="31">
        <v>89</v>
      </c>
      <c r="EM95" s="31">
        <v>94</v>
      </c>
      <c r="EN95" s="206">
        <v>72</v>
      </c>
      <c r="EO95" s="208" t="s">
        <v>911</v>
      </c>
      <c r="EP95" s="267">
        <v>95</v>
      </c>
      <c r="EQ95" s="69">
        <v>42438</v>
      </c>
      <c r="ER95" s="208" t="s">
        <v>383</v>
      </c>
      <c r="ES95" s="208"/>
      <c r="ET95" s="208"/>
      <c r="EU95" s="208">
        <v>77</v>
      </c>
      <c r="EV95" s="208">
        <v>1</v>
      </c>
      <c r="EW95" s="208"/>
      <c r="EX95" s="208">
        <v>10</v>
      </c>
      <c r="EY95" s="208">
        <v>10</v>
      </c>
      <c r="EZ95" s="208">
        <v>50</v>
      </c>
      <c r="FA95" s="208">
        <v>28</v>
      </c>
      <c r="FB95" s="208">
        <v>18</v>
      </c>
      <c r="FC95" s="208">
        <v>21</v>
      </c>
      <c r="FD95" s="208">
        <v>45</v>
      </c>
      <c r="FE95" s="206">
        <v>21</v>
      </c>
      <c r="FF95" s="206">
        <v>41</v>
      </c>
      <c r="FG95" s="224">
        <v>130</v>
      </c>
      <c r="FH95" s="223">
        <v>330</v>
      </c>
      <c r="FI95" s="339">
        <v>130</v>
      </c>
      <c r="FJ95" s="340">
        <v>330</v>
      </c>
      <c r="FK95" s="227">
        <v>87.2</v>
      </c>
      <c r="FL95" s="227">
        <v>40.1923546703837</v>
      </c>
      <c r="FM95" s="228">
        <v>140.05000000000001</v>
      </c>
      <c r="FN95" s="228">
        <v>41.400000000000006</v>
      </c>
      <c r="FO95" s="228">
        <v>64.552055866826123</v>
      </c>
      <c r="FP95" s="228">
        <v>19.08215003846199</v>
      </c>
      <c r="FQ95" s="228">
        <v>70.439128882541951</v>
      </c>
      <c r="FR95" s="228"/>
      <c r="FS95" s="193">
        <v>0</v>
      </c>
      <c r="FT95" s="230">
        <v>81.333333333333329</v>
      </c>
      <c r="FU95" s="341"/>
      <c r="FV95" s="230">
        <v>113.33333333333333</v>
      </c>
      <c r="FW95" s="229">
        <v>6.4499999999999993</v>
      </c>
      <c r="FX95" s="229">
        <v>8.9499999999999993</v>
      </c>
      <c r="FY95" s="229">
        <v>12.609819121447028</v>
      </c>
      <c r="FZ95" s="229"/>
      <c r="GA95" s="342">
        <v>42.2</v>
      </c>
      <c r="GB95" s="129">
        <v>12.966666666666669</v>
      </c>
      <c r="GC95" s="210" t="s">
        <v>912</v>
      </c>
      <c r="GD95" s="210" t="s">
        <v>913</v>
      </c>
      <c r="GE95" s="210" t="s">
        <v>914</v>
      </c>
      <c r="GF95" s="210" t="s">
        <v>915</v>
      </c>
      <c r="GG95" s="210" t="s">
        <v>916</v>
      </c>
      <c r="GH95" s="221">
        <v>1</v>
      </c>
      <c r="GI95" s="221">
        <v>1</v>
      </c>
      <c r="GJ95" s="221">
        <v>1</v>
      </c>
      <c r="GK95" s="221">
        <v>0</v>
      </c>
      <c r="GL95" s="231">
        <v>23.5</v>
      </c>
      <c r="GM95" s="133">
        <v>0</v>
      </c>
      <c r="GN95" s="221">
        <v>0</v>
      </c>
      <c r="GO95" s="221">
        <v>0</v>
      </c>
      <c r="GP95" s="221">
        <v>0</v>
      </c>
      <c r="GQ95" s="61">
        <v>103.6</v>
      </c>
      <c r="GR95" s="106">
        <v>47.751467246006321</v>
      </c>
      <c r="GS95" s="111">
        <v>0.46511627906976744</v>
      </c>
      <c r="GT95" s="61">
        <v>0</v>
      </c>
      <c r="GU95" s="111">
        <v>1.037037037037037</v>
      </c>
      <c r="GV95" s="62">
        <v>1</v>
      </c>
      <c r="GW95" s="106">
        <v>12.233333333333334</v>
      </c>
      <c r="GX95" s="61">
        <v>0</v>
      </c>
      <c r="GY95" s="106">
        <v>24</v>
      </c>
      <c r="GZ95" s="61">
        <v>0</v>
      </c>
      <c r="HA95" s="745">
        <v>33.5</v>
      </c>
      <c r="HB95" s="221">
        <v>15</v>
      </c>
      <c r="HC95" s="221">
        <v>0.67</v>
      </c>
      <c r="HD95" s="144">
        <v>1</v>
      </c>
      <c r="HE95" s="236">
        <v>122.198984</v>
      </c>
      <c r="HF95" s="236">
        <v>128.308933</v>
      </c>
      <c r="HG95" s="144">
        <v>59.959443</v>
      </c>
      <c r="HH95" s="236">
        <v>169.10882699999999</v>
      </c>
      <c r="HI95" s="125">
        <v>79.025448999999995</v>
      </c>
      <c r="HJ95" s="236">
        <v>62.574221999999999</v>
      </c>
      <c r="HK95" s="144">
        <v>29.241264999999999</v>
      </c>
      <c r="HL95" s="236">
        <v>106.534605</v>
      </c>
      <c r="HM95" s="144">
        <v>49.784184000000003</v>
      </c>
      <c r="HN95" s="236">
        <v>62.997661000000001</v>
      </c>
      <c r="HO95" s="144">
        <v>5.7528689999999996</v>
      </c>
      <c r="HP95" s="144">
        <v>2.6883460000000001</v>
      </c>
      <c r="HQ95" s="236">
        <v>235.92832000000001</v>
      </c>
      <c r="HR95" s="144">
        <v>110.250552</v>
      </c>
      <c r="HS95" s="236">
        <v>116.656475</v>
      </c>
      <c r="HT95" s="144">
        <v>54.514187999999997</v>
      </c>
      <c r="HU95" s="236">
        <v>119.271845</v>
      </c>
      <c r="HV95" s="144">
        <v>55.736364000000002</v>
      </c>
      <c r="HW95" s="236">
        <v>50.554271999999997</v>
      </c>
      <c r="HX95" s="144">
        <v>0</v>
      </c>
      <c r="HY95" s="237">
        <v>0.75873587012699228</v>
      </c>
      <c r="HZ95" s="238">
        <v>32.799999999999997</v>
      </c>
      <c r="IA95" s="237">
        <v>6.2</v>
      </c>
      <c r="IB95" s="237">
        <v>28.4</v>
      </c>
      <c r="IC95" s="237">
        <v>6.1</v>
      </c>
      <c r="ID95" s="237">
        <v>37.799999999999997</v>
      </c>
      <c r="IE95" s="237">
        <v>6.6</v>
      </c>
      <c r="IF95" s="237">
        <v>125.80528172043009</v>
      </c>
      <c r="IG95" s="237">
        <v>57.986358971503044</v>
      </c>
      <c r="IH95" s="208"/>
      <c r="II95" s="61">
        <v>0.38</v>
      </c>
      <c r="IJ95" s="61">
        <v>945</v>
      </c>
      <c r="IK95" s="61">
        <v>1082</v>
      </c>
      <c r="IL95" s="61">
        <v>1015</v>
      </c>
      <c r="IM95" s="61">
        <v>1055</v>
      </c>
      <c r="IN95" s="61">
        <v>1132</v>
      </c>
      <c r="IO95" s="61">
        <v>1160</v>
      </c>
      <c r="IP95" s="61"/>
      <c r="IQ95" s="106">
        <v>1064.8333333333333</v>
      </c>
      <c r="IR95" s="61">
        <v>1680</v>
      </c>
      <c r="IS95" s="61">
        <v>365</v>
      </c>
      <c r="IT95" s="61">
        <v>308</v>
      </c>
      <c r="IU95" s="61">
        <v>341</v>
      </c>
      <c r="IV95" s="61">
        <v>401</v>
      </c>
      <c r="IW95" s="61">
        <v>386</v>
      </c>
      <c r="IX95" s="61">
        <v>356</v>
      </c>
      <c r="IY95" s="61"/>
      <c r="IZ95" s="106">
        <v>359.5</v>
      </c>
      <c r="JA95" s="133">
        <v>223</v>
      </c>
      <c r="JB95" s="240">
        <v>29.373801701211132</v>
      </c>
      <c r="JC95" s="241">
        <v>0</v>
      </c>
      <c r="JD95" s="90">
        <v>1</v>
      </c>
      <c r="JE95" s="280">
        <v>0</v>
      </c>
      <c r="JF95" s="70">
        <v>0</v>
      </c>
      <c r="JG95" s="70"/>
      <c r="JH95" s="90">
        <v>0</v>
      </c>
      <c r="JI95" s="90">
        <v>2</v>
      </c>
      <c r="JJ95" s="90">
        <v>0</v>
      </c>
      <c r="JK95" s="90"/>
      <c r="JL95" s="61"/>
      <c r="JM95" s="283"/>
      <c r="JN95" s="198">
        <v>95</v>
      </c>
      <c r="JO95" s="244">
        <v>42401</v>
      </c>
      <c r="JP95" s="69">
        <v>43480</v>
      </c>
      <c r="JQ95" s="201">
        <v>0</v>
      </c>
      <c r="JR95" s="69">
        <v>43480</v>
      </c>
      <c r="JS95" s="245">
        <v>35</v>
      </c>
      <c r="JT95" s="243">
        <v>0</v>
      </c>
      <c r="JU95" s="69">
        <v>43480</v>
      </c>
      <c r="JV95" s="245">
        <v>35</v>
      </c>
      <c r="JW95" s="243">
        <v>0</v>
      </c>
      <c r="JX95" s="246">
        <v>43480</v>
      </c>
      <c r="JY95" s="245">
        <v>35</v>
      </c>
      <c r="JZ95" s="245">
        <v>35</v>
      </c>
      <c r="KA95" s="245">
        <v>1079</v>
      </c>
      <c r="KB95" s="247"/>
      <c r="KC95" s="245"/>
      <c r="KD95" s="248"/>
      <c r="KE95" s="212">
        <v>0</v>
      </c>
      <c r="KF95" s="249">
        <v>1</v>
      </c>
      <c r="KG95" s="249" t="s">
        <v>421</v>
      </c>
      <c r="KH95" s="272">
        <v>126.45333333333333</v>
      </c>
      <c r="KI95" s="272">
        <v>50.430000000000007</v>
      </c>
      <c r="KJ95" s="272">
        <v>60.673333333333325</v>
      </c>
      <c r="KK95" s="272">
        <v>-17.763333333333335</v>
      </c>
      <c r="KL95" s="272">
        <v>-14.466666666666667</v>
      </c>
      <c r="KM95" s="272">
        <v>73.50333333333333</v>
      </c>
      <c r="KN95" s="272">
        <v>29.5</v>
      </c>
      <c r="KO95" s="272">
        <v>4.8999999999999995</v>
      </c>
      <c r="KP95" s="250"/>
      <c r="KQ95" s="250">
        <v>0</v>
      </c>
      <c r="KR95" s="343"/>
      <c r="KS95" s="344">
        <v>0.46511627906976744</v>
      </c>
      <c r="KT95" s="264"/>
      <c r="KU95" s="265"/>
      <c r="KV95" s="264"/>
      <c r="KW95" s="265"/>
      <c r="KX95" s="265"/>
      <c r="KY95" s="265"/>
      <c r="KZ95" s="265"/>
      <c r="LA95" s="265"/>
      <c r="LB95" s="265"/>
      <c r="LC95" s="265"/>
      <c r="LD95" s="265"/>
      <c r="LE95" s="265"/>
      <c r="LF95" s="118">
        <v>42438</v>
      </c>
      <c r="LG95" s="695">
        <v>1</v>
      </c>
      <c r="LH95" s="695"/>
      <c r="LI95" s="455"/>
      <c r="LJ95" s="455"/>
      <c r="LK95" s="455"/>
      <c r="LL95" s="455"/>
      <c r="LM95" s="455"/>
      <c r="LN95" s="455"/>
      <c r="LO95" s="455"/>
      <c r="LP95" s="455"/>
      <c r="LQ95" s="455"/>
      <c r="LR95" s="455"/>
      <c r="LS95" s="455"/>
      <c r="LT95" s="455"/>
      <c r="LU95" s="500">
        <v>42.62</v>
      </c>
      <c r="LV95" s="693">
        <v>-22.206666666666667</v>
      </c>
      <c r="LW95" s="500">
        <v>-7</v>
      </c>
      <c r="LX95" s="500">
        <v>2</v>
      </c>
      <c r="LY95" s="500">
        <v>-7.1</v>
      </c>
      <c r="LZ95" s="500">
        <v>3</v>
      </c>
      <c r="MA95" s="690">
        <v>50.554271999999997</v>
      </c>
      <c r="MB95" s="455"/>
      <c r="MD95" s="253"/>
      <c r="ME95" s="274"/>
      <c r="MF95" s="581">
        <v>95</v>
      </c>
      <c r="MG95" s="135">
        <v>42332</v>
      </c>
      <c r="MJ95" s="584">
        <v>54.552799999999998</v>
      </c>
      <c r="MR95" s="135"/>
      <c r="MS95" s="585"/>
      <c r="MT95" s="585"/>
      <c r="MU95" s="133">
        <v>0</v>
      </c>
      <c r="MV95" s="585"/>
      <c r="MW95" s="585"/>
      <c r="MX95" s="585"/>
      <c r="MY95" s="585"/>
      <c r="MZ95" s="585"/>
      <c r="NA95" s="238">
        <v>1650</v>
      </c>
      <c r="NB95" s="585"/>
      <c r="NC95" s="238">
        <v>2</v>
      </c>
      <c r="NE95" s="876">
        <v>95</v>
      </c>
      <c r="NF95" s="877">
        <v>8.4061199508827595</v>
      </c>
      <c r="NG95" s="877">
        <v>7.7936358203506302</v>
      </c>
      <c r="NH95" s="877">
        <v>5.4558203650849197</v>
      </c>
      <c r="NI95" s="877">
        <v>2.0908534304511099</v>
      </c>
      <c r="NJ95" s="877">
        <v>7.6707270544994701</v>
      </c>
      <c r="NK95" s="877">
        <v>5.8799507684126002</v>
      </c>
      <c r="NL95" s="877">
        <v>9.1791129006785592</v>
      </c>
      <c r="NM95" s="877">
        <v>7.9720607622403996</v>
      </c>
      <c r="NN95" s="877">
        <v>6.13975597548131</v>
      </c>
      <c r="NO95" s="877">
        <v>0.91838623444634804</v>
      </c>
      <c r="NP95" s="877">
        <v>6.6395215995108297</v>
      </c>
      <c r="NQ95" s="877">
        <v>7.0491951056222701</v>
      </c>
      <c r="NR95" s="877">
        <v>7.7128021007964502</v>
      </c>
      <c r="NS95" s="877">
        <v>4.5843612525187103</v>
      </c>
      <c r="NT95" s="877">
        <v>6.3722556484457904</v>
      </c>
      <c r="NU95" s="877">
        <v>7.80154670335678</v>
      </c>
      <c r="NV95" s="877">
        <v>6.3619437737352396</v>
      </c>
      <c r="NW95" s="877">
        <v>6.9752174570430201</v>
      </c>
      <c r="NX95" s="877">
        <v>6.26416107128808</v>
      </c>
      <c r="NY95" s="877">
        <v>6.5581145385984003</v>
      </c>
      <c r="NZ95" s="877">
        <v>8.0370527016451305</v>
      </c>
      <c r="OA95" s="877">
        <v>1.3617683594191501</v>
      </c>
      <c r="OB95" s="877">
        <v>10.0322110693229</v>
      </c>
      <c r="OC95" s="877">
        <v>1.4276061727819001</v>
      </c>
      <c r="OD95" s="877">
        <v>4.9791107550157898</v>
      </c>
      <c r="OE95" s="877">
        <v>6.44443516757309</v>
      </c>
      <c r="OF95" s="877">
        <v>4.6351739466749198</v>
      </c>
      <c r="OG95" s="877">
        <v>11.0748572794332</v>
      </c>
      <c r="OH95" s="877">
        <v>2.88947354253111</v>
      </c>
      <c r="OI95" s="877">
        <v>8.4230318468070902</v>
      </c>
      <c r="OJ95" s="877">
        <v>4.0179219079972599</v>
      </c>
      <c r="OK95" s="877">
        <v>2.6518254326260702</v>
      </c>
      <c r="OL95" s="877">
        <v>3.61734239559663</v>
      </c>
      <c r="OM95" s="877">
        <v>8.60460489654103</v>
      </c>
    </row>
    <row r="96" spans="1:403" s="221" customFormat="1" ht="18" customHeight="1" x14ac:dyDescent="0.25">
      <c r="A96" s="455">
        <v>95</v>
      </c>
      <c r="B96" s="221">
        <v>0</v>
      </c>
      <c r="C96" s="221">
        <v>1</v>
      </c>
      <c r="D96" s="206">
        <v>2</v>
      </c>
      <c r="E96" s="267">
        <v>96</v>
      </c>
      <c r="F96" s="896">
        <v>96</v>
      </c>
      <c r="G96" s="61">
        <v>96</v>
      </c>
      <c r="H96" s="898"/>
      <c r="I96" s="232" t="s">
        <v>917</v>
      </c>
      <c r="J96" s="167" t="s">
        <v>918</v>
      </c>
      <c r="K96" s="266">
        <v>12972</v>
      </c>
      <c r="L96" s="256">
        <v>80</v>
      </c>
      <c r="M96" s="342">
        <v>58</v>
      </c>
      <c r="N96" s="342">
        <v>148</v>
      </c>
      <c r="O96" s="342">
        <v>26.479181884587291</v>
      </c>
      <c r="P96" s="210">
        <v>1.5109947820551366</v>
      </c>
      <c r="Q96" s="208">
        <v>1</v>
      </c>
      <c r="R96" s="61">
        <v>120</v>
      </c>
      <c r="S96" s="61">
        <v>80</v>
      </c>
      <c r="T96" s="61">
        <v>0</v>
      </c>
      <c r="U96" s="62">
        <v>2</v>
      </c>
      <c r="V96" s="325">
        <v>0</v>
      </c>
      <c r="W96" s="325"/>
      <c r="X96" s="325">
        <v>1</v>
      </c>
      <c r="Y96" s="326">
        <v>0</v>
      </c>
      <c r="Z96" s="325">
        <v>1</v>
      </c>
      <c r="AA96" s="325">
        <v>1</v>
      </c>
      <c r="AB96" s="329">
        <v>0</v>
      </c>
      <c r="AC96" s="328">
        <v>0</v>
      </c>
      <c r="AD96" s="61"/>
      <c r="AE96" s="208"/>
      <c r="AF96" s="61"/>
      <c r="AG96" s="592">
        <v>98</v>
      </c>
      <c r="AH96" s="602">
        <v>0.82</v>
      </c>
      <c r="AI96" s="603">
        <v>67</v>
      </c>
      <c r="AJ96" s="603">
        <v>1</v>
      </c>
      <c r="AK96" s="602">
        <v>8.8000000000000007</v>
      </c>
      <c r="AL96" s="603">
        <v>27</v>
      </c>
      <c r="AM96" s="603"/>
      <c r="AN96" s="605">
        <v>2133</v>
      </c>
      <c r="AO96" s="214">
        <v>7.6652847184713506</v>
      </c>
      <c r="AP96" s="212">
        <v>202</v>
      </c>
      <c r="AQ96" s="212">
        <v>118</v>
      </c>
      <c r="AR96" s="212">
        <v>60</v>
      </c>
      <c r="AS96" s="212">
        <v>118</v>
      </c>
      <c r="AT96" s="215">
        <v>14.7</v>
      </c>
      <c r="AU96" s="212">
        <v>795</v>
      </c>
      <c r="AV96" s="556">
        <v>42373</v>
      </c>
      <c r="AW96" s="557">
        <v>42368</v>
      </c>
      <c r="AX96" s="211">
        <v>0.82</v>
      </c>
      <c r="AY96" s="211">
        <v>29</v>
      </c>
      <c r="AZ96" s="211"/>
      <c r="BA96" s="602">
        <v>138</v>
      </c>
      <c r="BB96" s="558">
        <v>42712</v>
      </c>
      <c r="BC96" s="65">
        <v>79.03</v>
      </c>
      <c r="BD96" s="217">
        <v>1299</v>
      </c>
      <c r="BE96" s="66">
        <v>79.03</v>
      </c>
      <c r="BF96" s="218">
        <v>47.205279254884225</v>
      </c>
      <c r="BG96" s="66">
        <v>63.84</v>
      </c>
      <c r="BH96" s="68">
        <v>1.8977919819392246</v>
      </c>
      <c r="BI96" s="219">
        <v>1.8977919819392246</v>
      </c>
      <c r="BJ96" s="219">
        <v>1.6739905711564143</v>
      </c>
      <c r="BK96" s="219">
        <v>1.805092878342673</v>
      </c>
      <c r="BL96" s="66">
        <v>2.35</v>
      </c>
      <c r="BM96" s="66">
        <v>0.87</v>
      </c>
      <c r="BN96" s="66">
        <v>66</v>
      </c>
      <c r="BO96" s="66">
        <v>1.19</v>
      </c>
      <c r="BP96" s="571">
        <v>647.9</v>
      </c>
      <c r="BQ96" s="66">
        <v>29</v>
      </c>
      <c r="BR96" s="66">
        <v>44</v>
      </c>
      <c r="BS96" s="66">
        <v>10</v>
      </c>
      <c r="BT96" s="66">
        <v>24</v>
      </c>
      <c r="BU96" s="69">
        <v>42368</v>
      </c>
      <c r="BV96" s="61" t="s">
        <v>919</v>
      </c>
      <c r="BW96" s="61">
        <v>0</v>
      </c>
      <c r="BX96" s="61">
        <v>0</v>
      </c>
      <c r="BY96" s="61">
        <v>25</v>
      </c>
      <c r="BZ96" s="61">
        <v>0</v>
      </c>
      <c r="CA96" s="61"/>
      <c r="CB96" s="61" t="s">
        <v>381</v>
      </c>
      <c r="CC96" s="61"/>
      <c r="CD96" s="208">
        <v>0</v>
      </c>
      <c r="CE96" s="220">
        <v>0</v>
      </c>
      <c r="CF96" s="220">
        <v>0</v>
      </c>
      <c r="CG96" s="220">
        <v>0</v>
      </c>
      <c r="CH96" s="220">
        <v>0</v>
      </c>
      <c r="CI96" s="220">
        <v>1</v>
      </c>
      <c r="CJ96" s="220">
        <v>0</v>
      </c>
      <c r="CK96" s="114">
        <v>0</v>
      </c>
      <c r="CL96" s="114">
        <v>0</v>
      </c>
      <c r="CM96" s="114">
        <v>0</v>
      </c>
      <c r="CN96" s="114">
        <v>1</v>
      </c>
      <c r="CO96" s="114">
        <v>1</v>
      </c>
      <c r="CP96" s="114">
        <v>0</v>
      </c>
      <c r="CQ96" s="326">
        <v>1</v>
      </c>
      <c r="CR96" s="326">
        <v>0</v>
      </c>
      <c r="CS96" s="326">
        <v>0</v>
      </c>
      <c r="CT96" s="326">
        <v>0</v>
      </c>
      <c r="CU96" s="326">
        <v>1</v>
      </c>
      <c r="CV96" s="326">
        <v>0</v>
      </c>
      <c r="CW96" s="299"/>
      <c r="CX96" s="299"/>
      <c r="CY96" s="299"/>
      <c r="CZ96" s="299"/>
      <c r="DF96" s="61">
        <v>1</v>
      </c>
      <c r="DG96" s="90">
        <v>1</v>
      </c>
      <c r="DH96" s="69">
        <v>42324</v>
      </c>
      <c r="DI96" s="61">
        <v>1</v>
      </c>
      <c r="DJ96" s="61" t="s">
        <v>920</v>
      </c>
      <c r="DK96" s="90">
        <v>1</v>
      </c>
      <c r="DL96" s="90">
        <v>0</v>
      </c>
      <c r="DM96" s="90"/>
      <c r="DN96" s="61"/>
      <c r="DO96" s="221">
        <v>0</v>
      </c>
      <c r="DP96" s="208">
        <v>1</v>
      </c>
      <c r="DQ96" s="208">
        <v>1</v>
      </c>
      <c r="DR96" s="208">
        <v>0</v>
      </c>
      <c r="DS96" s="208">
        <v>0</v>
      </c>
      <c r="DT96" s="212">
        <v>0</v>
      </c>
      <c r="DU96" s="208">
        <v>0</v>
      </c>
      <c r="DV96" s="208">
        <v>0</v>
      </c>
      <c r="DW96" s="208">
        <v>0</v>
      </c>
      <c r="DX96" s="208">
        <v>0</v>
      </c>
      <c r="DY96" s="208">
        <v>0</v>
      </c>
      <c r="DZ96" s="206">
        <v>0</v>
      </c>
      <c r="EC96" s="223">
        <v>1</v>
      </c>
      <c r="ED96" s="223">
        <v>1</v>
      </c>
      <c r="EE96" s="223">
        <v>67</v>
      </c>
      <c r="EF96" s="223"/>
      <c r="EH96" s="61" t="s">
        <v>381</v>
      </c>
      <c r="EI96" s="221" t="s">
        <v>381</v>
      </c>
      <c r="EJ96" s="245" t="s">
        <v>381</v>
      </c>
      <c r="EK96" s="31" t="s">
        <v>381</v>
      </c>
      <c r="EL96" s="31" t="s">
        <v>381</v>
      </c>
      <c r="EM96" s="31" t="s">
        <v>381</v>
      </c>
      <c r="EN96" s="206"/>
      <c r="EO96" s="208" t="s">
        <v>381</v>
      </c>
      <c r="EP96" s="267">
        <v>96</v>
      </c>
      <c r="EQ96" s="69">
        <v>42373</v>
      </c>
      <c r="ER96" s="208"/>
      <c r="ES96" s="208"/>
      <c r="ET96" s="208"/>
      <c r="EU96" s="208">
        <v>83</v>
      </c>
      <c r="EV96" s="208">
        <v>0</v>
      </c>
      <c r="EW96" s="208"/>
      <c r="EX96" s="208">
        <v>8</v>
      </c>
      <c r="EY96" s="208">
        <v>8</v>
      </c>
      <c r="EZ96" s="208">
        <v>46</v>
      </c>
      <c r="FA96" s="208">
        <v>25</v>
      </c>
      <c r="FB96" s="208">
        <v>11</v>
      </c>
      <c r="FC96" s="208">
        <v>19</v>
      </c>
      <c r="FD96" s="208">
        <v>37</v>
      </c>
      <c r="FE96" s="206">
        <v>19</v>
      </c>
      <c r="FF96" s="206">
        <v>31</v>
      </c>
      <c r="FG96" s="224">
        <v>130</v>
      </c>
      <c r="FH96" s="223">
        <v>310</v>
      </c>
      <c r="FI96" s="339">
        <v>130</v>
      </c>
      <c r="FJ96" s="340">
        <v>310</v>
      </c>
      <c r="FK96" s="227">
        <v>71.449999999999989</v>
      </c>
      <c r="FL96" s="227">
        <v>47.28672848414427</v>
      </c>
      <c r="FM96" s="228">
        <v>115.9</v>
      </c>
      <c r="FN96" s="228">
        <v>37.049999999999997</v>
      </c>
      <c r="FO96" s="228">
        <v>76.704434308080081</v>
      </c>
      <c r="FP96" s="228">
        <v>24.520269983730515</v>
      </c>
      <c r="FQ96" s="228">
        <v>68.032786885245912</v>
      </c>
      <c r="FR96" s="228"/>
      <c r="FS96" s="193">
        <v>0</v>
      </c>
      <c r="FT96" s="230">
        <v>67.099999999999994</v>
      </c>
      <c r="FU96" s="341">
        <v>95.3</v>
      </c>
      <c r="FV96" s="230">
        <v>130</v>
      </c>
      <c r="FW96" s="229">
        <v>6.3</v>
      </c>
      <c r="FX96" s="229">
        <v>9</v>
      </c>
      <c r="FY96" s="229">
        <v>10.65079365079365</v>
      </c>
      <c r="FZ96" s="229">
        <v>0.70409233997901355</v>
      </c>
      <c r="GA96" s="342">
        <v>51</v>
      </c>
      <c r="GB96" s="129">
        <v>16.899999999999999</v>
      </c>
      <c r="GC96" s="210">
        <v>6.7</v>
      </c>
      <c r="GD96" s="210">
        <v>3.6</v>
      </c>
      <c r="GE96" s="210">
        <v>129.4</v>
      </c>
      <c r="GF96" s="210">
        <v>88</v>
      </c>
      <c r="GG96" s="210">
        <v>26.6</v>
      </c>
      <c r="GH96" s="221">
        <v>1</v>
      </c>
      <c r="GI96" s="221">
        <v>1</v>
      </c>
      <c r="GJ96" s="221">
        <v>1</v>
      </c>
      <c r="GK96" s="221">
        <v>0</v>
      </c>
      <c r="GL96" s="231">
        <v>29</v>
      </c>
      <c r="GM96" s="133">
        <v>0</v>
      </c>
      <c r="GN96" s="221">
        <v>0</v>
      </c>
      <c r="GO96" s="221">
        <v>0</v>
      </c>
      <c r="GP96" s="221">
        <v>0</v>
      </c>
      <c r="GQ96" s="61">
        <v>33.9</v>
      </c>
      <c r="GR96" s="106">
        <v>22.435550673372859</v>
      </c>
      <c r="GS96" s="111">
        <v>0.51666666666666672</v>
      </c>
      <c r="GT96" s="61">
        <v>0</v>
      </c>
      <c r="GU96" s="111">
        <v>0.47619047619047616</v>
      </c>
      <c r="GV96" s="62">
        <v>0</v>
      </c>
      <c r="GW96" s="106">
        <v>10.7</v>
      </c>
      <c r="GX96" s="61">
        <v>0</v>
      </c>
      <c r="GY96" s="106">
        <v>17</v>
      </c>
      <c r="GZ96" s="61">
        <v>0</v>
      </c>
      <c r="HA96" s="745">
        <v>39</v>
      </c>
      <c r="HB96" s="221">
        <v>15</v>
      </c>
      <c r="HC96" s="221">
        <v>0.64</v>
      </c>
      <c r="HD96" s="144">
        <v>1</v>
      </c>
      <c r="HE96" s="236">
        <v>98</v>
      </c>
      <c r="HF96" s="236">
        <v>102</v>
      </c>
      <c r="HG96" s="270">
        <v>67.505196716343121</v>
      </c>
      <c r="HH96" s="273">
        <v>104.277461</v>
      </c>
      <c r="HI96" s="270">
        <v>69.012456057703901</v>
      </c>
      <c r="HJ96" s="273">
        <v>34.034298999999997</v>
      </c>
      <c r="HK96" s="270">
        <v>22.524431853900392</v>
      </c>
      <c r="HL96" s="273">
        <v>70.243161999999998</v>
      </c>
      <c r="HM96" s="270">
        <v>46.488024203803512</v>
      </c>
      <c r="HN96" s="236">
        <v>67.361788000000004</v>
      </c>
      <c r="HO96" s="270">
        <v>6.5326139999999997</v>
      </c>
      <c r="HP96" s="270">
        <v>4.2185189999999997</v>
      </c>
      <c r="HQ96" s="273">
        <v>100.517537</v>
      </c>
      <c r="HR96" s="270">
        <v>66.524079496346062</v>
      </c>
      <c r="HS96" s="273">
        <v>36.322895000000003</v>
      </c>
      <c r="HT96" s="270">
        <v>24.039060512569375</v>
      </c>
      <c r="HU96" s="273">
        <v>64.194642999999999</v>
      </c>
      <c r="HV96" s="270">
        <v>42.485019645592345</v>
      </c>
      <c r="HW96" s="273">
        <v>63.864122000000002</v>
      </c>
      <c r="HX96" s="144">
        <v>0</v>
      </c>
      <c r="HY96" s="237">
        <v>0.97815960440387018</v>
      </c>
      <c r="HZ96" s="238">
        <v>18.8</v>
      </c>
      <c r="IA96" s="237">
        <v>5.7</v>
      </c>
      <c r="IB96" s="237">
        <v>17.5</v>
      </c>
      <c r="IC96" s="237">
        <v>4.5999999999999996</v>
      </c>
      <c r="ID96" s="237">
        <v>20.7</v>
      </c>
      <c r="IE96" s="237">
        <v>5.5</v>
      </c>
      <c r="IF96" s="237">
        <v>48.330292397660813</v>
      </c>
      <c r="IG96" s="237">
        <v>31.985744075122312</v>
      </c>
      <c r="IH96" s="208"/>
      <c r="II96" s="61">
        <v>0.31</v>
      </c>
      <c r="IJ96" s="61">
        <v>1084</v>
      </c>
      <c r="IK96" s="61">
        <v>1023</v>
      </c>
      <c r="IL96" s="61">
        <v>994</v>
      </c>
      <c r="IM96" s="61">
        <v>964</v>
      </c>
      <c r="IN96" s="61">
        <v>1083</v>
      </c>
      <c r="IO96" s="61">
        <v>1108</v>
      </c>
      <c r="IP96" s="61"/>
      <c r="IQ96" s="106">
        <v>1042.6666666666667</v>
      </c>
      <c r="IR96" s="61">
        <v>1806</v>
      </c>
      <c r="IS96" s="61">
        <v>430</v>
      </c>
      <c r="IT96" s="61">
        <v>366</v>
      </c>
      <c r="IU96" s="61">
        <v>426</v>
      </c>
      <c r="IV96" s="61">
        <v>444</v>
      </c>
      <c r="IW96" s="61">
        <v>402</v>
      </c>
      <c r="IX96" s="61">
        <v>422</v>
      </c>
      <c r="IY96" s="61"/>
      <c r="IZ96" s="106">
        <v>415</v>
      </c>
      <c r="JA96" s="61">
        <v>277</v>
      </c>
      <c r="JB96" s="240">
        <v>32.747232201996923</v>
      </c>
      <c r="JC96" s="241">
        <v>0</v>
      </c>
      <c r="JD96" s="90">
        <v>1</v>
      </c>
      <c r="JE96" s="280">
        <v>4</v>
      </c>
      <c r="JF96" s="70">
        <v>0</v>
      </c>
      <c r="JG96" s="70"/>
      <c r="JH96" s="90">
        <v>0</v>
      </c>
      <c r="JI96" s="90">
        <v>2</v>
      </c>
      <c r="JJ96" s="90">
        <v>2</v>
      </c>
      <c r="JK96" s="90"/>
      <c r="JL96" s="61"/>
      <c r="JM96" s="283"/>
      <c r="JN96" s="198">
        <v>96</v>
      </c>
      <c r="JO96" s="244">
        <v>42373</v>
      </c>
      <c r="JP96" s="69">
        <v>43404</v>
      </c>
      <c r="JQ96" s="201">
        <v>0</v>
      </c>
      <c r="JR96" s="69">
        <v>43404</v>
      </c>
      <c r="JS96" s="245">
        <v>33</v>
      </c>
      <c r="JT96" s="243">
        <v>0</v>
      </c>
      <c r="JU96" s="69">
        <v>43404</v>
      </c>
      <c r="JV96" s="245">
        <v>33</v>
      </c>
      <c r="JW96" s="243">
        <v>0</v>
      </c>
      <c r="JX96" s="246">
        <v>43404</v>
      </c>
      <c r="JY96" s="245">
        <v>33</v>
      </c>
      <c r="JZ96" s="245">
        <v>33</v>
      </c>
      <c r="KA96" s="245">
        <v>1031</v>
      </c>
      <c r="KB96" s="247"/>
      <c r="KC96" s="245"/>
      <c r="KD96" s="248"/>
      <c r="KE96" s="212">
        <v>0</v>
      </c>
      <c r="KF96" s="263">
        <v>1</v>
      </c>
      <c r="KG96" s="263" t="s">
        <v>390</v>
      </c>
      <c r="KH96" s="250">
        <v>109.46</v>
      </c>
      <c r="KI96" s="250">
        <v>54.28</v>
      </c>
      <c r="KJ96" s="250">
        <v>50.62</v>
      </c>
      <c r="KK96" s="251">
        <v>-13.26</v>
      </c>
      <c r="KL96" s="250">
        <v>-12.18</v>
      </c>
      <c r="KM96" s="250">
        <v>53.25</v>
      </c>
      <c r="KN96" s="250">
        <v>28.7</v>
      </c>
      <c r="KO96" s="250">
        <v>3.2</v>
      </c>
      <c r="KP96" s="250"/>
      <c r="KQ96" s="250">
        <v>1</v>
      </c>
      <c r="KR96" s="343"/>
      <c r="KS96" s="344">
        <v>0.51666666666666672</v>
      </c>
      <c r="KT96" s="264">
        <v>55</v>
      </c>
      <c r="KU96" s="265">
        <v>50.6</v>
      </c>
      <c r="KV96" s="264">
        <v>-26.02</v>
      </c>
      <c r="KW96" s="265">
        <v>-28.6</v>
      </c>
      <c r="KX96" s="265">
        <v>-28.4</v>
      </c>
      <c r="KY96" s="265">
        <v>304</v>
      </c>
      <c r="KZ96" s="265">
        <v>-24.8</v>
      </c>
      <c r="LA96" s="265">
        <v>-24.3</v>
      </c>
      <c r="LB96" s="265">
        <v>288</v>
      </c>
      <c r="LC96" s="265">
        <v>-26.7</v>
      </c>
      <c r="LD96" s="265">
        <v>-26.3</v>
      </c>
      <c r="LE96" s="265">
        <v>288</v>
      </c>
      <c r="LF96" s="118">
        <v>42373</v>
      </c>
      <c r="LG96" s="695">
        <v>0</v>
      </c>
      <c r="LH96" s="695"/>
      <c r="LI96" s="455">
        <v>55</v>
      </c>
      <c r="LJ96" s="455">
        <v>53.96</v>
      </c>
      <c r="LK96" s="455">
        <v>-27.43</v>
      </c>
      <c r="LL96" s="455">
        <v>-28.8</v>
      </c>
      <c r="LM96" s="455">
        <v>-28.6</v>
      </c>
      <c r="LN96" s="455">
        <v>304</v>
      </c>
      <c r="LO96" s="455">
        <v>-22.9</v>
      </c>
      <c r="LP96" s="455">
        <v>-22.1</v>
      </c>
      <c r="LQ96" s="455">
        <v>304</v>
      </c>
      <c r="LR96" s="455">
        <v>-25.8</v>
      </c>
      <c r="LS96" s="455">
        <v>-25.3</v>
      </c>
      <c r="LT96" s="455">
        <v>304</v>
      </c>
      <c r="LU96" s="500">
        <v>48.77</v>
      </c>
      <c r="LV96" s="693">
        <v>-27.36</v>
      </c>
      <c r="LW96" s="500">
        <v>-21.6</v>
      </c>
      <c r="LX96" s="500">
        <v>1</v>
      </c>
      <c r="LY96" s="500">
        <v>-20.2</v>
      </c>
      <c r="LZ96" s="500">
        <v>1</v>
      </c>
      <c r="MA96" s="690">
        <v>63.864122000000002</v>
      </c>
      <c r="MB96" s="455"/>
      <c r="MD96" s="253"/>
      <c r="ME96" s="274"/>
      <c r="MF96" s="581">
        <v>96</v>
      </c>
      <c r="MG96" s="135">
        <v>42368</v>
      </c>
      <c r="MJ96" s="584">
        <v>35.258400000000002</v>
      </c>
      <c r="MR96" s="135"/>
      <c r="MS96" s="585"/>
      <c r="MT96" s="585"/>
      <c r="MU96" s="133">
        <v>0</v>
      </c>
      <c r="MV96" s="585"/>
      <c r="MW96" s="585"/>
      <c r="MX96" s="585"/>
      <c r="MY96" s="585"/>
      <c r="MZ96" s="585"/>
      <c r="NA96" s="238">
        <v>2133</v>
      </c>
      <c r="NB96" s="585"/>
      <c r="NC96" s="238">
        <v>4</v>
      </c>
      <c r="NE96" s="876">
        <v>96</v>
      </c>
      <c r="NF96" s="877">
        <v>8.4963744634355507</v>
      </c>
      <c r="NG96" s="877">
        <v>7.8252768300548698</v>
      </c>
      <c r="NH96" s="877">
        <v>5.0417686499516297</v>
      </c>
      <c r="NI96" s="877">
        <v>1.88362081628567</v>
      </c>
      <c r="NJ96" s="877">
        <v>7.3169602873648998</v>
      </c>
      <c r="NK96" s="877">
        <v>5.8522485895654004</v>
      </c>
      <c r="NL96" s="877">
        <v>9.11087476146451</v>
      </c>
      <c r="NM96" s="877">
        <v>7.6146362353475796</v>
      </c>
      <c r="NN96" s="877">
        <v>5.8140376475399798</v>
      </c>
      <c r="NO96" s="877">
        <v>1.0285691521967699</v>
      </c>
      <c r="NP96" s="877">
        <v>5.9827654625836502</v>
      </c>
      <c r="NQ96" s="877">
        <v>6.2679102808848297</v>
      </c>
      <c r="NR96" s="877">
        <v>7.1980029565212398</v>
      </c>
      <c r="NS96" s="877">
        <v>4.1060132376221201</v>
      </c>
      <c r="NT96" s="877">
        <v>5.7782085763980904</v>
      </c>
      <c r="NU96" s="877">
        <v>7.5056527891961098</v>
      </c>
      <c r="NV96" s="877">
        <v>6.4531883095482296</v>
      </c>
      <c r="NW96" s="877">
        <v>7.1528932321276102</v>
      </c>
      <c r="NX96" s="877">
        <v>5.0596148562972196</v>
      </c>
      <c r="NY96" s="877">
        <v>6.0143552929770703</v>
      </c>
      <c r="NZ96" s="877">
        <v>7.6478181559271503</v>
      </c>
      <c r="OA96" s="877">
        <v>2.3504972470841299</v>
      </c>
      <c r="OB96" s="877">
        <v>10.2007637674253</v>
      </c>
      <c r="OC96" s="877">
        <v>2.2660368939953202</v>
      </c>
      <c r="OD96" s="877">
        <v>6.3145152711751296</v>
      </c>
      <c r="OE96" s="877">
        <v>7.0224787853019501</v>
      </c>
      <c r="OF96" s="877">
        <v>4.6461626571578902</v>
      </c>
      <c r="OG96" s="877">
        <v>10.0966361005396</v>
      </c>
      <c r="OH96" s="877">
        <v>3.02502879449152</v>
      </c>
      <c r="OI96" s="877">
        <v>7.9169542789532201</v>
      </c>
      <c r="OJ96" s="877">
        <v>4.1226727188241403</v>
      </c>
      <c r="OK96" s="877">
        <v>2.1796818215863798</v>
      </c>
      <c r="OL96" s="877">
        <v>3.9640180240909899</v>
      </c>
      <c r="OM96" s="877">
        <v>7.9347268734299696</v>
      </c>
    </row>
    <row r="97" spans="1:403" s="221" customFormat="1" ht="19.5" customHeight="1" x14ac:dyDescent="0.25">
      <c r="A97" s="455">
        <v>96</v>
      </c>
      <c r="B97" s="221">
        <v>0</v>
      </c>
      <c r="C97" s="221">
        <v>0</v>
      </c>
      <c r="D97" s="206">
        <v>1</v>
      </c>
      <c r="E97" s="274">
        <v>97</v>
      </c>
      <c r="F97" s="895">
        <v>97</v>
      </c>
      <c r="G97" s="61">
        <v>97</v>
      </c>
      <c r="H97" s="898"/>
      <c r="I97" s="232" t="s">
        <v>377</v>
      </c>
      <c r="J97" s="232" t="s">
        <v>921</v>
      </c>
      <c r="K97" s="69">
        <v>16204</v>
      </c>
      <c r="L97" s="256">
        <v>71</v>
      </c>
      <c r="M97" s="342">
        <v>64</v>
      </c>
      <c r="N97" s="342">
        <v>164</v>
      </c>
      <c r="O97" s="342">
        <v>23.795359904818564</v>
      </c>
      <c r="P97" s="210">
        <v>1.6972843330306282</v>
      </c>
      <c r="Q97" s="208">
        <v>1</v>
      </c>
      <c r="R97" s="103">
        <v>130</v>
      </c>
      <c r="S97" s="103">
        <v>60</v>
      </c>
      <c r="T97" s="61">
        <v>0</v>
      </c>
      <c r="U97" s="62">
        <v>2</v>
      </c>
      <c r="V97" s="325">
        <v>0</v>
      </c>
      <c r="W97" s="325"/>
      <c r="X97" s="325">
        <v>1</v>
      </c>
      <c r="Y97" s="326">
        <v>1</v>
      </c>
      <c r="Z97" s="325">
        <v>1</v>
      </c>
      <c r="AA97" s="325">
        <v>1</v>
      </c>
      <c r="AB97" s="329">
        <v>0</v>
      </c>
      <c r="AC97" s="328">
        <v>0</v>
      </c>
      <c r="AD97" s="61"/>
      <c r="AE97" s="208"/>
      <c r="AF97" s="61"/>
      <c r="AG97" s="592">
        <v>93</v>
      </c>
      <c r="AH97" s="602">
        <v>0.83</v>
      </c>
      <c r="AI97" s="603">
        <v>68</v>
      </c>
      <c r="AJ97" s="603">
        <v>1</v>
      </c>
      <c r="AK97" s="602">
        <v>12.1</v>
      </c>
      <c r="AL97" s="603">
        <v>35</v>
      </c>
      <c r="AM97" s="603"/>
      <c r="AN97" s="605">
        <v>753.7</v>
      </c>
      <c r="AO97" s="214">
        <v>6.6249944108494239</v>
      </c>
      <c r="AP97" s="212">
        <v>185</v>
      </c>
      <c r="AQ97" s="212">
        <v>91</v>
      </c>
      <c r="AR97" s="212">
        <v>78</v>
      </c>
      <c r="AS97" s="212">
        <v>81</v>
      </c>
      <c r="AT97" s="215"/>
      <c r="AU97" s="212"/>
      <c r="AV97" s="556">
        <v>42440</v>
      </c>
      <c r="AW97" s="557">
        <v>42377</v>
      </c>
      <c r="AX97" s="211">
        <v>0.83</v>
      </c>
      <c r="AY97" s="211">
        <v>29</v>
      </c>
      <c r="AZ97" s="211"/>
      <c r="BA97" s="602">
        <v>139</v>
      </c>
      <c r="BB97" s="558">
        <v>42440</v>
      </c>
      <c r="BC97" s="65">
        <v>60.81</v>
      </c>
      <c r="BD97" s="217"/>
      <c r="BE97" s="66">
        <v>60.81</v>
      </c>
      <c r="BF97" s="218">
        <v>138.44950173156553</v>
      </c>
      <c r="BG97" s="66">
        <v>68.37</v>
      </c>
      <c r="BH97" s="68">
        <v>1.7839750034126711</v>
      </c>
      <c r="BI97" s="219">
        <v>1.7839750034126711</v>
      </c>
      <c r="BJ97" s="219">
        <v>2.1412913970940815</v>
      </c>
      <c r="BK97" s="219">
        <v>1.834865579900038</v>
      </c>
      <c r="BL97" s="66">
        <v>2.17</v>
      </c>
      <c r="BM97" s="66">
        <v>1.0900000000000001</v>
      </c>
      <c r="BN97" s="66">
        <v>89</v>
      </c>
      <c r="BO97" s="66">
        <v>1.1299999999999999</v>
      </c>
      <c r="BP97" s="571">
        <v>696.2</v>
      </c>
      <c r="BQ97" s="66">
        <v>31</v>
      </c>
      <c r="BR97" s="66">
        <v>35</v>
      </c>
      <c r="BS97" s="66">
        <v>6</v>
      </c>
      <c r="BT97" s="66">
        <v>34</v>
      </c>
      <c r="BU97" s="69">
        <v>42377</v>
      </c>
      <c r="BV97" s="61" t="s">
        <v>922</v>
      </c>
      <c r="BW97" s="61">
        <v>0</v>
      </c>
      <c r="BX97" s="61">
        <v>1</v>
      </c>
      <c r="BY97" s="61" t="s">
        <v>896</v>
      </c>
      <c r="BZ97" s="61">
        <v>1</v>
      </c>
      <c r="CA97" s="61"/>
      <c r="CB97" s="61">
        <v>0</v>
      </c>
      <c r="CC97" s="61"/>
      <c r="CD97" s="208">
        <v>0</v>
      </c>
      <c r="CE97" s="220">
        <v>0</v>
      </c>
      <c r="CF97" s="220">
        <v>0</v>
      </c>
      <c r="CG97" s="220">
        <v>0</v>
      </c>
      <c r="CH97" s="220">
        <v>0</v>
      </c>
      <c r="CI97" s="220">
        <v>0</v>
      </c>
      <c r="CJ97" s="220">
        <v>0</v>
      </c>
      <c r="CK97" s="114">
        <v>0</v>
      </c>
      <c r="CL97" s="114">
        <v>1</v>
      </c>
      <c r="CM97" s="114">
        <v>0</v>
      </c>
      <c r="CN97" s="114">
        <v>1</v>
      </c>
      <c r="CO97" s="114">
        <v>1</v>
      </c>
      <c r="CP97" s="114">
        <v>0</v>
      </c>
      <c r="CQ97" s="326">
        <v>1</v>
      </c>
      <c r="CR97" s="326">
        <v>0</v>
      </c>
      <c r="CS97" s="326">
        <v>0</v>
      </c>
      <c r="CT97" s="326">
        <v>0</v>
      </c>
      <c r="CU97" s="326">
        <v>1</v>
      </c>
      <c r="CV97" s="326">
        <v>0</v>
      </c>
      <c r="CW97" s="299"/>
      <c r="CX97" s="299"/>
      <c r="CY97" s="299"/>
      <c r="CZ97" s="299"/>
      <c r="DF97" s="61">
        <v>1</v>
      </c>
      <c r="DG97" s="90">
        <v>1</v>
      </c>
      <c r="DH97" s="69">
        <v>42380</v>
      </c>
      <c r="DI97" s="61">
        <v>0</v>
      </c>
      <c r="DJ97" s="61"/>
      <c r="DK97" s="90">
        <v>1</v>
      </c>
      <c r="DL97" s="90">
        <v>0</v>
      </c>
      <c r="DM97" s="90"/>
      <c r="DN97" s="61"/>
      <c r="DO97" s="221">
        <v>0</v>
      </c>
      <c r="DP97" s="208">
        <v>1</v>
      </c>
      <c r="DQ97" s="208">
        <v>1</v>
      </c>
      <c r="DR97" s="208">
        <v>0</v>
      </c>
      <c r="DS97" s="208">
        <v>0</v>
      </c>
      <c r="DT97" s="212">
        <v>0</v>
      </c>
      <c r="DU97" s="208">
        <v>0</v>
      </c>
      <c r="DV97" s="208">
        <v>0</v>
      </c>
      <c r="DW97" s="208">
        <v>0</v>
      </c>
      <c r="DX97" s="208">
        <v>0</v>
      </c>
      <c r="DY97" s="208">
        <v>0</v>
      </c>
      <c r="DZ97" s="206">
        <v>0</v>
      </c>
      <c r="EC97" s="223">
        <v>1</v>
      </c>
      <c r="ED97" s="223">
        <v>1</v>
      </c>
      <c r="EE97" s="223">
        <v>68</v>
      </c>
      <c r="EF97" s="223"/>
      <c r="EH97" s="69">
        <v>42440</v>
      </c>
      <c r="EI97" s="221">
        <v>2.1</v>
      </c>
      <c r="EJ97" s="245">
        <v>102</v>
      </c>
      <c r="EK97" s="31">
        <v>79</v>
      </c>
      <c r="EL97" s="31">
        <v>102</v>
      </c>
      <c r="EM97" s="31">
        <v>111</v>
      </c>
      <c r="EN97" s="206">
        <v>82</v>
      </c>
      <c r="EO97" s="208" t="s">
        <v>544</v>
      </c>
      <c r="EP97" s="222">
        <v>97</v>
      </c>
      <c r="EQ97" s="69">
        <v>42440</v>
      </c>
      <c r="ER97" s="208" t="s">
        <v>383</v>
      </c>
      <c r="ES97" s="208"/>
      <c r="ET97" s="208"/>
      <c r="EU97" s="208">
        <v>58</v>
      </c>
      <c r="EV97" s="208">
        <v>0</v>
      </c>
      <c r="EW97" s="208"/>
      <c r="EX97" s="208">
        <v>14</v>
      </c>
      <c r="EY97" s="208">
        <v>9</v>
      </c>
      <c r="EZ97" s="208">
        <v>42</v>
      </c>
      <c r="FA97" s="208">
        <v>24</v>
      </c>
      <c r="FB97" s="208">
        <v>16</v>
      </c>
      <c r="FC97" s="208">
        <v>18</v>
      </c>
      <c r="FD97" s="208">
        <v>42</v>
      </c>
      <c r="FE97" s="206">
        <v>22</v>
      </c>
      <c r="FF97" s="206">
        <v>29</v>
      </c>
      <c r="FG97" s="224">
        <v>140</v>
      </c>
      <c r="FH97" s="223">
        <v>350</v>
      </c>
      <c r="FI97" s="339">
        <v>140</v>
      </c>
      <c r="FJ97" s="340">
        <v>350</v>
      </c>
      <c r="FK97" s="227">
        <v>62.25</v>
      </c>
      <c r="FL97" s="227">
        <v>36.676235553796673</v>
      </c>
      <c r="FM97" s="228">
        <v>110.6</v>
      </c>
      <c r="FN97" s="228">
        <v>41.05</v>
      </c>
      <c r="FO97" s="228">
        <v>65.162918108432322</v>
      </c>
      <c r="FP97" s="228">
        <v>24.185694288889209</v>
      </c>
      <c r="FQ97" s="228">
        <v>62.884267631103071</v>
      </c>
      <c r="FR97" s="228"/>
      <c r="FS97" s="193">
        <v>0</v>
      </c>
      <c r="FT97" s="230">
        <v>99.7</v>
      </c>
      <c r="FU97" s="341">
        <v>29.6</v>
      </c>
      <c r="FV97" s="230">
        <v>130</v>
      </c>
      <c r="FW97" s="229">
        <v>3.8</v>
      </c>
      <c r="FX97" s="229">
        <v>6.1</v>
      </c>
      <c r="FY97" s="229">
        <v>26.236842105263161</v>
      </c>
      <c r="FZ97" s="229">
        <v>3.368243243243243</v>
      </c>
      <c r="GA97" s="345">
        <v>23.4</v>
      </c>
      <c r="GB97" s="129">
        <v>17.3</v>
      </c>
      <c r="GC97" s="210">
        <v>5.7</v>
      </c>
      <c r="GD97" s="210">
        <v>3.3</v>
      </c>
      <c r="GE97" s="210">
        <v>119</v>
      </c>
      <c r="GF97" s="210">
        <v>86.4</v>
      </c>
      <c r="GG97" s="210">
        <v>28.8</v>
      </c>
      <c r="GH97" s="221">
        <v>0</v>
      </c>
      <c r="GI97" s="221">
        <v>1</v>
      </c>
      <c r="GJ97" s="221">
        <v>1</v>
      </c>
      <c r="GK97" s="221">
        <v>1</v>
      </c>
      <c r="GL97" s="231">
        <v>38</v>
      </c>
      <c r="GM97" s="133">
        <v>1</v>
      </c>
      <c r="GN97" s="221">
        <v>0</v>
      </c>
      <c r="GO97" s="221">
        <v>0</v>
      </c>
      <c r="GP97" s="221">
        <v>0</v>
      </c>
      <c r="GQ97" s="61">
        <v>70.099999999999994</v>
      </c>
      <c r="GR97" s="106">
        <v>41.301270880660987</v>
      </c>
      <c r="GS97" s="111">
        <v>0.4756756756756757</v>
      </c>
      <c r="GT97" s="61">
        <v>0</v>
      </c>
      <c r="GU97" s="111">
        <v>1.1200000000000001</v>
      </c>
      <c r="GV97" s="62">
        <v>1</v>
      </c>
      <c r="GW97" s="106">
        <v>13</v>
      </c>
      <c r="GX97" s="61">
        <v>0</v>
      </c>
      <c r="GY97" s="106">
        <v>24</v>
      </c>
      <c r="GZ97" s="61">
        <v>0</v>
      </c>
      <c r="HA97" s="745">
        <v>43</v>
      </c>
      <c r="HB97" s="221">
        <v>14</v>
      </c>
      <c r="HC97" s="221">
        <v>0.47</v>
      </c>
      <c r="HD97" s="221">
        <v>1</v>
      </c>
      <c r="HE97" s="236">
        <v>135.084756</v>
      </c>
      <c r="HF97" s="236">
        <v>141.83899299999999</v>
      </c>
      <c r="HG97" s="144">
        <v>82.348725000000002</v>
      </c>
      <c r="HH97" s="236">
        <v>146.582301</v>
      </c>
      <c r="HI97" s="125">
        <v>85.102588999999995</v>
      </c>
      <c r="HJ97" s="236">
        <v>51.281894000000001</v>
      </c>
      <c r="HK97" s="144">
        <v>29.773185000000002</v>
      </c>
      <c r="HL97" s="236">
        <v>95.300407000000007</v>
      </c>
      <c r="HM97" s="144">
        <v>55.329403999999997</v>
      </c>
      <c r="HN97" s="236">
        <v>65.014948000000004</v>
      </c>
      <c r="HO97" s="144">
        <v>7.0522299999999998</v>
      </c>
      <c r="HP97" s="144">
        <v>4.0943759999999996</v>
      </c>
      <c r="HQ97" s="236">
        <v>133.303763</v>
      </c>
      <c r="HR97" s="144">
        <v>77.393349999999998</v>
      </c>
      <c r="HS97" s="236">
        <v>45.509430999999999</v>
      </c>
      <c r="HT97" s="144">
        <v>26.421814999999999</v>
      </c>
      <c r="HU97" s="236">
        <v>87.794331999999997</v>
      </c>
      <c r="HV97" s="144">
        <v>50.971536</v>
      </c>
      <c r="HW97" s="236">
        <v>65.860354999999998</v>
      </c>
      <c r="HX97" s="144">
        <v>0</v>
      </c>
      <c r="HY97" s="237">
        <v>0.96764064987627663</v>
      </c>
      <c r="HZ97" s="238">
        <v>33.299999999999997</v>
      </c>
      <c r="IA97" s="237">
        <v>6.7</v>
      </c>
      <c r="IB97" s="237">
        <v>30.9</v>
      </c>
      <c r="IC97" s="237">
        <v>6.7</v>
      </c>
      <c r="ID97" s="237">
        <v>30</v>
      </c>
      <c r="IE97" s="237">
        <v>5.7</v>
      </c>
      <c r="IF97" s="237">
        <v>128.59565373134325</v>
      </c>
      <c r="IG97" s="237">
        <v>75.76553393486293</v>
      </c>
      <c r="IH97" s="208"/>
      <c r="II97" s="346">
        <v>0.35</v>
      </c>
      <c r="IJ97" s="208">
        <v>1222</v>
      </c>
      <c r="IK97" s="208">
        <v>1156</v>
      </c>
      <c r="IL97" s="208">
        <v>1179</v>
      </c>
      <c r="IM97" s="208">
        <v>1201</v>
      </c>
      <c r="IN97" s="208">
        <v>1239</v>
      </c>
      <c r="IO97" s="342">
        <v>1170</v>
      </c>
      <c r="IP97" s="342"/>
      <c r="IQ97" s="345">
        <v>1194.5</v>
      </c>
      <c r="IR97" s="208">
        <v>1800</v>
      </c>
      <c r="IS97" s="208">
        <v>411</v>
      </c>
      <c r="IT97" s="208">
        <v>504</v>
      </c>
      <c r="IU97" s="208">
        <v>522</v>
      </c>
      <c r="IV97" s="208">
        <v>521</v>
      </c>
      <c r="IW97" s="208">
        <v>472</v>
      </c>
      <c r="IX97" s="208">
        <v>480</v>
      </c>
      <c r="IY97" s="208"/>
      <c r="IZ97" s="345">
        <v>485</v>
      </c>
      <c r="JA97" s="208">
        <v>307</v>
      </c>
      <c r="JB97" s="347">
        <v>29.463812125815664</v>
      </c>
      <c r="JC97" s="241">
        <v>0</v>
      </c>
      <c r="JD97" s="90">
        <v>1</v>
      </c>
      <c r="JE97" s="70">
        <v>0</v>
      </c>
      <c r="JF97" s="70">
        <v>0</v>
      </c>
      <c r="JG97" s="70"/>
      <c r="JH97" s="90">
        <v>0</v>
      </c>
      <c r="JI97" s="90">
        <v>0</v>
      </c>
      <c r="JJ97" s="90">
        <v>2</v>
      </c>
      <c r="JK97" s="90"/>
      <c r="JL97" s="61"/>
      <c r="JM97" s="283"/>
      <c r="JN97" s="243">
        <v>97</v>
      </c>
      <c r="JO97" s="244">
        <v>42440</v>
      </c>
      <c r="JP97" s="69">
        <v>43181</v>
      </c>
      <c r="JQ97" s="201">
        <v>0</v>
      </c>
      <c r="JR97" s="69">
        <v>43181</v>
      </c>
      <c r="JS97" s="245">
        <v>24</v>
      </c>
      <c r="JT97" s="243">
        <v>0</v>
      </c>
      <c r="JU97" s="69">
        <v>43181</v>
      </c>
      <c r="JV97" s="245">
        <v>24</v>
      </c>
      <c r="JW97" s="243">
        <v>0</v>
      </c>
      <c r="JX97" s="246">
        <v>43181</v>
      </c>
      <c r="JY97" s="245">
        <v>24</v>
      </c>
      <c r="JZ97" s="245">
        <v>24</v>
      </c>
      <c r="KA97" s="245">
        <v>741</v>
      </c>
      <c r="KB97" s="247"/>
      <c r="KC97" s="245"/>
      <c r="KD97" s="248"/>
      <c r="KE97" s="212">
        <v>1</v>
      </c>
      <c r="KF97" s="263">
        <v>1</v>
      </c>
      <c r="KG97" s="263" t="s">
        <v>390</v>
      </c>
      <c r="KH97" s="250">
        <v>118.9</v>
      </c>
      <c r="KI97" s="250">
        <v>55.56</v>
      </c>
      <c r="KJ97" s="250">
        <v>52.44</v>
      </c>
      <c r="KK97" s="251">
        <v>-16.75</v>
      </c>
      <c r="KL97" s="250">
        <v>-12.38</v>
      </c>
      <c r="KM97" s="250">
        <v>55.27</v>
      </c>
      <c r="KN97" s="250">
        <v>25.2</v>
      </c>
      <c r="KO97" s="250">
        <v>3.9</v>
      </c>
      <c r="KP97" s="250"/>
      <c r="KQ97" s="250">
        <v>0</v>
      </c>
      <c r="KR97" s="343"/>
      <c r="KS97" s="344">
        <v>0.4756756756756757</v>
      </c>
      <c r="KT97" s="264">
        <v>59</v>
      </c>
      <c r="KU97" s="265">
        <v>50.93</v>
      </c>
      <c r="KV97" s="264">
        <v>-26.22</v>
      </c>
      <c r="KW97" s="265">
        <v>-35.799999999999997</v>
      </c>
      <c r="KX97" s="265">
        <v>-31.5</v>
      </c>
      <c r="KY97" s="265">
        <v>384</v>
      </c>
      <c r="KZ97" s="265">
        <v>-21.9</v>
      </c>
      <c r="LA97" s="265">
        <v>-19.8</v>
      </c>
      <c r="LB97" s="265">
        <v>320</v>
      </c>
      <c r="LC97" s="265">
        <v>-28.8</v>
      </c>
      <c r="LD97" s="265">
        <v>-25.7</v>
      </c>
      <c r="LE97" s="265">
        <v>384</v>
      </c>
      <c r="LF97" s="118">
        <v>42440</v>
      </c>
      <c r="LG97" s="695">
        <v>0</v>
      </c>
      <c r="LH97" s="695"/>
      <c r="LI97" s="455">
        <v>59</v>
      </c>
      <c r="LJ97" s="455">
        <v>55.95</v>
      </c>
      <c r="LK97" s="455">
        <v>-26.13</v>
      </c>
      <c r="LL97" s="455">
        <v>-30.6</v>
      </c>
      <c r="LM97" s="455">
        <v>-30</v>
      </c>
      <c r="LN97" s="455">
        <v>384</v>
      </c>
      <c r="LO97" s="455">
        <v>-13.1</v>
      </c>
      <c r="LP97" s="455">
        <v>-12.9</v>
      </c>
      <c r="LQ97" s="455">
        <v>352</v>
      </c>
      <c r="LR97" s="455">
        <v>-21.5</v>
      </c>
      <c r="LS97" s="455">
        <v>-21.4</v>
      </c>
      <c r="LT97" s="455">
        <v>384</v>
      </c>
      <c r="LU97" s="500">
        <v>50.59</v>
      </c>
      <c r="LV97" s="693">
        <v>-29.17</v>
      </c>
      <c r="LW97" s="500"/>
      <c r="LX97" s="500"/>
      <c r="LY97" s="500">
        <v>-16.3</v>
      </c>
      <c r="LZ97" s="500">
        <v>2</v>
      </c>
      <c r="MA97" s="690">
        <v>65.860354999999998</v>
      </c>
      <c r="MB97" s="455"/>
      <c r="MD97" s="253">
        <v>2</v>
      </c>
      <c r="ME97" s="274"/>
      <c r="MF97" s="581">
        <v>97</v>
      </c>
      <c r="MG97" s="135">
        <v>42377</v>
      </c>
      <c r="MJ97" s="584">
        <v>52.756799999999998</v>
      </c>
      <c r="MR97" s="135"/>
      <c r="MS97" s="585"/>
      <c r="MT97" s="585"/>
      <c r="MU97" s="133">
        <v>0</v>
      </c>
      <c r="MV97" s="585"/>
      <c r="MW97" s="585"/>
      <c r="MX97" s="585"/>
      <c r="MY97" s="585"/>
      <c r="MZ97" s="585"/>
      <c r="NA97" s="238">
        <v>753.7</v>
      </c>
      <c r="NB97" s="133">
        <v>2</v>
      </c>
      <c r="NC97" s="238">
        <v>4</v>
      </c>
      <c r="NE97" s="876" t="s">
        <v>64</v>
      </c>
      <c r="NF97" s="877" t="s">
        <v>64</v>
      </c>
      <c r="NG97" s="877" t="s">
        <v>64</v>
      </c>
      <c r="NH97" s="877" t="s">
        <v>64</v>
      </c>
      <c r="NI97" s="877" t="s">
        <v>64</v>
      </c>
      <c r="NJ97" s="877" t="s">
        <v>64</v>
      </c>
      <c r="NK97" s="877" t="s">
        <v>64</v>
      </c>
      <c r="NL97" s="877" t="s">
        <v>64</v>
      </c>
      <c r="NM97" s="877" t="s">
        <v>64</v>
      </c>
      <c r="NN97" s="877" t="s">
        <v>64</v>
      </c>
      <c r="NO97" s="877" t="s">
        <v>64</v>
      </c>
      <c r="NP97" s="877" t="s">
        <v>64</v>
      </c>
      <c r="NQ97" s="877" t="s">
        <v>64</v>
      </c>
      <c r="NR97" s="877" t="s">
        <v>64</v>
      </c>
      <c r="NS97" s="877" t="s">
        <v>64</v>
      </c>
      <c r="NT97" s="877" t="s">
        <v>64</v>
      </c>
      <c r="NU97" s="877" t="s">
        <v>64</v>
      </c>
      <c r="NV97" s="877" t="s">
        <v>64</v>
      </c>
      <c r="NW97" s="877" t="s">
        <v>64</v>
      </c>
      <c r="NX97" s="877" t="s">
        <v>64</v>
      </c>
      <c r="NY97" s="877" t="s">
        <v>64</v>
      </c>
      <c r="NZ97" s="877" t="s">
        <v>64</v>
      </c>
      <c r="OA97" s="877" t="s">
        <v>64</v>
      </c>
      <c r="OB97" s="877" t="s">
        <v>64</v>
      </c>
      <c r="OC97" s="877" t="s">
        <v>64</v>
      </c>
      <c r="OD97" s="877" t="s">
        <v>64</v>
      </c>
      <c r="OE97" s="877" t="s">
        <v>64</v>
      </c>
      <c r="OF97" s="877" t="s">
        <v>64</v>
      </c>
      <c r="OG97" s="877" t="s">
        <v>64</v>
      </c>
      <c r="OH97" s="877" t="s">
        <v>64</v>
      </c>
      <c r="OI97" s="877" t="s">
        <v>64</v>
      </c>
      <c r="OJ97" s="877" t="s">
        <v>64</v>
      </c>
      <c r="OK97" s="877" t="s">
        <v>64</v>
      </c>
      <c r="OL97" s="877" t="s">
        <v>64</v>
      </c>
      <c r="OM97" s="877" t="s">
        <v>64</v>
      </c>
    </row>
    <row r="98" spans="1:403" s="221" customFormat="1" x14ac:dyDescent="0.25">
      <c r="A98" s="902">
        <v>97</v>
      </c>
      <c r="B98" s="274">
        <v>0</v>
      </c>
      <c r="C98" s="221">
        <v>0</v>
      </c>
      <c r="D98" s="206">
        <v>2</v>
      </c>
      <c r="E98" s="267">
        <v>98</v>
      </c>
      <c r="F98" s="896">
        <v>98</v>
      </c>
      <c r="G98" s="61">
        <v>98</v>
      </c>
      <c r="H98" s="898"/>
      <c r="I98" s="232" t="s">
        <v>923</v>
      </c>
      <c r="J98" s="167" t="s">
        <v>924</v>
      </c>
      <c r="K98" s="266">
        <v>10754</v>
      </c>
      <c r="L98" s="256">
        <v>86</v>
      </c>
      <c r="M98" s="342">
        <v>77</v>
      </c>
      <c r="N98" s="342">
        <v>160</v>
      </c>
      <c r="O98" s="342">
        <v>30.078124999999993</v>
      </c>
      <c r="P98" s="210">
        <v>1.8034822373954926</v>
      </c>
      <c r="Q98" s="208">
        <v>1</v>
      </c>
      <c r="R98" s="61">
        <v>120</v>
      </c>
      <c r="S98" s="61">
        <v>60</v>
      </c>
      <c r="T98" s="61">
        <v>1</v>
      </c>
      <c r="U98" s="62">
        <v>3</v>
      </c>
      <c r="V98" s="325">
        <v>0</v>
      </c>
      <c r="W98" s="325"/>
      <c r="X98" s="325">
        <v>1</v>
      </c>
      <c r="Y98" s="326">
        <v>0</v>
      </c>
      <c r="Z98" s="325">
        <v>1</v>
      </c>
      <c r="AA98" s="325">
        <v>0</v>
      </c>
      <c r="AB98" s="329">
        <v>0</v>
      </c>
      <c r="AC98" s="328">
        <v>0</v>
      </c>
      <c r="AD98" s="61"/>
      <c r="AE98" s="208"/>
      <c r="AF98" s="61"/>
      <c r="AG98" s="592">
        <v>321</v>
      </c>
      <c r="AH98" s="602">
        <v>1.28</v>
      </c>
      <c r="AI98" s="603">
        <v>39</v>
      </c>
      <c r="AJ98" s="603">
        <v>0</v>
      </c>
      <c r="AK98" s="602">
        <v>13.4</v>
      </c>
      <c r="AL98" s="603">
        <v>43</v>
      </c>
      <c r="AM98" s="603"/>
      <c r="AN98" s="605">
        <v>7485</v>
      </c>
      <c r="AO98" s="214">
        <v>8.9206562968537284</v>
      </c>
      <c r="AP98" s="212">
        <v>166</v>
      </c>
      <c r="AQ98" s="212">
        <v>90</v>
      </c>
      <c r="AR98" s="212">
        <v>62</v>
      </c>
      <c r="AS98" s="212">
        <v>70</v>
      </c>
      <c r="AT98" s="215">
        <v>1.84</v>
      </c>
      <c r="AU98" s="212">
        <v>176</v>
      </c>
      <c r="AV98" s="556">
        <v>42370</v>
      </c>
      <c r="AW98" s="557">
        <v>42379</v>
      </c>
      <c r="AX98" s="211">
        <v>1.28</v>
      </c>
      <c r="AY98" s="211">
        <v>42</v>
      </c>
      <c r="AZ98" s="211"/>
      <c r="BA98" s="602">
        <v>137</v>
      </c>
      <c r="BB98" s="558"/>
      <c r="BC98" s="287"/>
      <c r="BD98" s="217"/>
      <c r="BE98" s="287"/>
      <c r="BF98" s="218"/>
      <c r="BG98" s="66"/>
      <c r="BH98" s="68"/>
      <c r="BI98" s="219"/>
      <c r="BJ98" s="219"/>
      <c r="BK98" s="219"/>
      <c r="BP98" s="400"/>
      <c r="BU98" s="69">
        <v>42379</v>
      </c>
      <c r="BV98" s="61" t="s">
        <v>458</v>
      </c>
      <c r="BW98" s="61">
        <v>0</v>
      </c>
      <c r="BX98" s="61">
        <v>1</v>
      </c>
      <c r="BY98" s="61" t="s">
        <v>925</v>
      </c>
      <c r="BZ98" s="61">
        <v>0</v>
      </c>
      <c r="CA98" s="61"/>
      <c r="CB98" s="61" t="s">
        <v>381</v>
      </c>
      <c r="CC98" s="61"/>
      <c r="CD98" s="208">
        <v>1</v>
      </c>
      <c r="CE98" s="220">
        <v>0</v>
      </c>
      <c r="CF98" s="220">
        <v>0</v>
      </c>
      <c r="CG98" s="220">
        <v>0</v>
      </c>
      <c r="CH98" s="220">
        <v>0</v>
      </c>
      <c r="CI98" s="220">
        <v>0</v>
      </c>
      <c r="CJ98" s="220">
        <v>0</v>
      </c>
      <c r="CK98" s="114">
        <v>1</v>
      </c>
      <c r="CL98" s="114">
        <v>0</v>
      </c>
      <c r="CM98" s="114">
        <v>0</v>
      </c>
      <c r="CN98" s="114">
        <v>1</v>
      </c>
      <c r="CO98" s="114">
        <v>1</v>
      </c>
      <c r="CP98" s="114">
        <v>0</v>
      </c>
      <c r="CQ98" s="326">
        <v>1</v>
      </c>
      <c r="CR98" s="326">
        <v>1</v>
      </c>
      <c r="CS98" s="326">
        <v>0</v>
      </c>
      <c r="CT98" s="326">
        <v>1</v>
      </c>
      <c r="CU98" s="326">
        <v>0</v>
      </c>
      <c r="CV98" s="326">
        <v>0</v>
      </c>
      <c r="CW98" s="299"/>
      <c r="CX98" s="299"/>
      <c r="CY98" s="299"/>
      <c r="CZ98" s="299"/>
      <c r="DF98" s="61">
        <v>1</v>
      </c>
      <c r="DG98" s="90">
        <v>1</v>
      </c>
      <c r="DH98" s="69">
        <v>41572</v>
      </c>
      <c r="DI98" s="61">
        <v>1</v>
      </c>
      <c r="DJ98" s="61" t="s">
        <v>926</v>
      </c>
      <c r="DK98" s="90">
        <v>1</v>
      </c>
      <c r="DL98" s="90">
        <v>0</v>
      </c>
      <c r="DM98" s="90"/>
      <c r="DN98" s="61" t="s">
        <v>927</v>
      </c>
      <c r="DO98" s="221">
        <v>1</v>
      </c>
      <c r="DP98" s="208">
        <v>0</v>
      </c>
      <c r="DQ98" s="208">
        <v>1</v>
      </c>
      <c r="DR98" s="208">
        <v>1</v>
      </c>
      <c r="DS98" s="208">
        <v>4</v>
      </c>
      <c r="DT98" s="212">
        <v>1</v>
      </c>
      <c r="DU98" s="208">
        <v>4</v>
      </c>
      <c r="DV98" s="208">
        <v>1</v>
      </c>
      <c r="DW98" s="208">
        <v>1</v>
      </c>
      <c r="DX98" s="208">
        <v>0</v>
      </c>
      <c r="DY98" s="208">
        <v>0</v>
      </c>
      <c r="DZ98" s="206">
        <v>0</v>
      </c>
      <c r="EC98" s="223">
        <v>1</v>
      </c>
      <c r="ED98" s="223">
        <v>2</v>
      </c>
      <c r="EE98" s="223">
        <v>39</v>
      </c>
      <c r="EF98" s="223"/>
      <c r="EH98" s="69">
        <v>42385</v>
      </c>
      <c r="EI98" s="221">
        <v>0.98</v>
      </c>
      <c r="EJ98" s="245">
        <v>75</v>
      </c>
      <c r="EK98" s="31">
        <v>65</v>
      </c>
      <c r="EL98" s="31">
        <v>84</v>
      </c>
      <c r="EM98" s="31">
        <v>86</v>
      </c>
      <c r="EN98" s="206">
        <v>58</v>
      </c>
      <c r="EO98" s="208" t="s">
        <v>928</v>
      </c>
      <c r="EP98" s="259">
        <v>98</v>
      </c>
      <c r="EQ98" s="69">
        <v>42381</v>
      </c>
      <c r="ER98" s="208" t="s">
        <v>415</v>
      </c>
      <c r="ES98" s="208"/>
      <c r="ET98" s="208"/>
      <c r="EU98" s="208">
        <v>80</v>
      </c>
      <c r="EV98" s="208">
        <v>1</v>
      </c>
      <c r="EW98" s="208"/>
      <c r="EX98" s="208">
        <v>9.5</v>
      </c>
      <c r="EY98" s="208">
        <v>9</v>
      </c>
      <c r="EZ98" s="208">
        <v>45</v>
      </c>
      <c r="FA98" s="208">
        <v>28</v>
      </c>
      <c r="FB98" s="208">
        <v>13</v>
      </c>
      <c r="FC98" s="208">
        <v>16</v>
      </c>
      <c r="FD98" s="208">
        <v>46</v>
      </c>
      <c r="FE98" s="206">
        <v>22</v>
      </c>
      <c r="FF98" s="206">
        <v>32</v>
      </c>
      <c r="FG98" s="224">
        <v>90</v>
      </c>
      <c r="FH98" s="223">
        <v>290</v>
      </c>
      <c r="FI98" s="91">
        <v>76.666666666666671</v>
      </c>
      <c r="FJ98" s="91">
        <v>266.66666666666669</v>
      </c>
      <c r="FK98" s="227">
        <v>91.699999999999989</v>
      </c>
      <c r="FL98" s="227">
        <v>50.846078823836365</v>
      </c>
      <c r="FM98" s="228">
        <v>117.69999999999999</v>
      </c>
      <c r="FN98" s="228">
        <v>60.150000000000006</v>
      </c>
      <c r="FO98" s="228">
        <v>65.262633343135661</v>
      </c>
      <c r="FP98" s="228">
        <v>33.352144397532804</v>
      </c>
      <c r="FQ98" s="228">
        <v>48.895497026338134</v>
      </c>
      <c r="FR98" s="228"/>
      <c r="FS98" s="193">
        <v>1</v>
      </c>
      <c r="FT98" s="230">
        <v>132.19999999999999</v>
      </c>
      <c r="FU98" s="341"/>
      <c r="FV98" s="230">
        <v>113.33333333333333</v>
      </c>
      <c r="FW98" s="229">
        <v>3.8000000000000003</v>
      </c>
      <c r="FX98" s="229">
        <v>7.0666666666666673</v>
      </c>
      <c r="FY98" s="229">
        <v>34.78947368421052</v>
      </c>
      <c r="FZ98" s="229"/>
      <c r="GA98" s="342" t="s">
        <v>858</v>
      </c>
      <c r="GB98" s="129">
        <v>11.466666666666667</v>
      </c>
      <c r="GC98" s="210" t="s">
        <v>929</v>
      </c>
      <c r="GD98" s="210" t="s">
        <v>930</v>
      </c>
      <c r="GE98" s="210" t="s">
        <v>931</v>
      </c>
      <c r="GF98" s="210" t="s">
        <v>932</v>
      </c>
      <c r="GG98" s="210" t="s">
        <v>933</v>
      </c>
      <c r="GH98" s="221">
        <v>0</v>
      </c>
      <c r="GI98" s="221">
        <v>1</v>
      </c>
      <c r="GJ98" s="221">
        <v>1</v>
      </c>
      <c r="GK98" s="221">
        <v>0</v>
      </c>
      <c r="GL98" s="231">
        <v>36</v>
      </c>
      <c r="GM98" s="133">
        <v>0</v>
      </c>
      <c r="GN98" s="221">
        <v>0</v>
      </c>
      <c r="GO98" s="221">
        <v>0</v>
      </c>
      <c r="GP98" s="221">
        <v>0</v>
      </c>
      <c r="GQ98" s="61"/>
      <c r="GR98" s="106"/>
      <c r="GS98" s="111">
        <v>0.35714285714285721</v>
      </c>
      <c r="GT98" s="61">
        <v>1</v>
      </c>
      <c r="GU98" s="111"/>
      <c r="GV98" s="62"/>
      <c r="GW98" s="106"/>
      <c r="GX98" s="61"/>
      <c r="GY98" s="106">
        <v>17</v>
      </c>
      <c r="GZ98" s="61">
        <v>0</v>
      </c>
      <c r="HA98" s="745">
        <v>56</v>
      </c>
      <c r="HB98" s="221">
        <v>26</v>
      </c>
      <c r="HD98" s="144">
        <v>1</v>
      </c>
      <c r="HE98" s="236">
        <v>77.938067000000004</v>
      </c>
      <c r="HF98" s="236">
        <v>81.834969999999998</v>
      </c>
      <c r="HG98" s="144">
        <v>44.362743000000002</v>
      </c>
      <c r="HH98" s="236">
        <v>107.028035</v>
      </c>
      <c r="HI98" s="125">
        <v>58.019905999999999</v>
      </c>
      <c r="HJ98" s="236">
        <v>52.715339</v>
      </c>
      <c r="HK98" s="144">
        <v>28.576989000000001</v>
      </c>
      <c r="HL98" s="236">
        <v>54.312696000000003</v>
      </c>
      <c r="HM98" s="144">
        <v>29.442917000000001</v>
      </c>
      <c r="HN98" s="236">
        <v>50.746232999999997</v>
      </c>
      <c r="HO98" s="144">
        <v>4.6708920000000003</v>
      </c>
      <c r="HP98" s="144">
        <v>2.5320909999999999</v>
      </c>
      <c r="HQ98" s="236">
        <v>108.491606</v>
      </c>
      <c r="HR98" s="144">
        <v>58.813307999999999</v>
      </c>
      <c r="HS98" s="236">
        <v>55.465815999999997</v>
      </c>
      <c r="HT98" s="144">
        <v>30.068023</v>
      </c>
      <c r="HU98" s="236">
        <v>53.025790999999998</v>
      </c>
      <c r="HV98" s="144">
        <v>28.745284999999999</v>
      </c>
      <c r="HW98" s="236">
        <v>48.875476999999997</v>
      </c>
      <c r="HX98" s="144">
        <v>0</v>
      </c>
      <c r="HY98" s="237">
        <v>0.76461246812575789</v>
      </c>
      <c r="HZ98" s="238">
        <v>38.200000000000003</v>
      </c>
      <c r="IA98" s="237">
        <v>6.6</v>
      </c>
      <c r="IB98" s="237">
        <v>30.3</v>
      </c>
      <c r="IC98" s="237">
        <v>6.4</v>
      </c>
      <c r="ID98" s="237">
        <v>25.3</v>
      </c>
      <c r="IE98" s="237">
        <v>5.6</v>
      </c>
      <c r="IF98" s="237">
        <v>146.8454303030303</v>
      </c>
      <c r="IG98" s="237">
        <v>81.4232750720616</v>
      </c>
      <c r="IH98" s="208"/>
      <c r="II98" s="61">
        <v>0.36</v>
      </c>
      <c r="IJ98" s="61">
        <v>1037</v>
      </c>
      <c r="IK98" s="61">
        <v>930</v>
      </c>
      <c r="IL98" s="61">
        <v>1024</v>
      </c>
      <c r="IM98" s="61">
        <v>1058</v>
      </c>
      <c r="IN98" s="61">
        <v>1099</v>
      </c>
      <c r="IO98" s="61">
        <v>1037</v>
      </c>
      <c r="IP98" s="61"/>
      <c r="IQ98" s="106">
        <v>1030.8333333333333</v>
      </c>
      <c r="IR98" s="61">
        <v>1719</v>
      </c>
      <c r="IS98" s="61">
        <v>315</v>
      </c>
      <c r="IT98" s="61"/>
      <c r="IU98" s="61">
        <v>336</v>
      </c>
      <c r="IV98" s="61">
        <v>338</v>
      </c>
      <c r="IW98" s="61">
        <v>355</v>
      </c>
      <c r="IX98" s="61">
        <v>307</v>
      </c>
      <c r="IY98" s="61"/>
      <c r="IZ98" s="106">
        <v>330.2</v>
      </c>
      <c r="JA98" s="61">
        <v>207</v>
      </c>
      <c r="JB98" s="240">
        <v>31.002711428063591</v>
      </c>
      <c r="JC98" s="241">
        <v>0</v>
      </c>
      <c r="JD98" s="90">
        <v>1</v>
      </c>
      <c r="JE98" s="280">
        <v>3</v>
      </c>
      <c r="JF98" s="70">
        <v>0</v>
      </c>
      <c r="JG98" s="70"/>
      <c r="JH98" s="90">
        <v>0</v>
      </c>
      <c r="JI98" s="90"/>
      <c r="JJ98" s="90"/>
      <c r="JK98" s="90"/>
      <c r="JL98" s="61" t="s">
        <v>927</v>
      </c>
      <c r="JM98" s="283"/>
      <c r="JN98" s="198">
        <v>98</v>
      </c>
      <c r="JO98" s="244">
        <v>42370</v>
      </c>
      <c r="JP98" s="69">
        <v>43243</v>
      </c>
      <c r="JQ98" s="201">
        <v>0</v>
      </c>
      <c r="JR98" s="69">
        <v>43243</v>
      </c>
      <c r="JS98" s="245">
        <v>28</v>
      </c>
      <c r="JT98" s="243">
        <v>1</v>
      </c>
      <c r="JU98" s="69">
        <v>42784</v>
      </c>
      <c r="JV98" s="245">
        <v>13</v>
      </c>
      <c r="JW98" s="243">
        <v>1</v>
      </c>
      <c r="JX98" s="246">
        <v>42784</v>
      </c>
      <c r="JY98" s="245">
        <v>13</v>
      </c>
      <c r="JZ98" s="245">
        <v>28</v>
      </c>
      <c r="KA98" s="245">
        <v>873</v>
      </c>
      <c r="KB98" s="247"/>
      <c r="KC98" s="245"/>
      <c r="KD98" s="248"/>
      <c r="KE98" s="212">
        <v>1</v>
      </c>
      <c r="KF98" s="249">
        <v>1</v>
      </c>
      <c r="KG98" s="249" t="s">
        <v>421</v>
      </c>
      <c r="KH98" s="272">
        <v>106.545</v>
      </c>
      <c r="KI98" s="272">
        <v>57.39</v>
      </c>
      <c r="KJ98" s="272">
        <v>46.209999999999994</v>
      </c>
      <c r="KK98" s="272">
        <v>-12.475</v>
      </c>
      <c r="KL98" s="272">
        <v>-9.25</v>
      </c>
      <c r="KM98" s="272">
        <v>61.155000000000001</v>
      </c>
      <c r="KN98" s="272">
        <v>25.15</v>
      </c>
      <c r="KO98" s="272">
        <v>3.95</v>
      </c>
      <c r="KP98" s="250"/>
      <c r="KQ98" s="250">
        <v>1</v>
      </c>
      <c r="KR98" s="343"/>
      <c r="KS98" s="344">
        <v>0.35714285714285721</v>
      </c>
      <c r="KT98" s="264"/>
      <c r="KU98" s="265"/>
      <c r="KV98" s="264"/>
      <c r="KW98" s="265"/>
      <c r="KX98" s="265"/>
      <c r="KY98" s="265"/>
      <c r="KZ98" s="265"/>
      <c r="LA98" s="265"/>
      <c r="LB98" s="265"/>
      <c r="LC98" s="265"/>
      <c r="LD98" s="265"/>
      <c r="LE98" s="265"/>
      <c r="LF98" s="118">
        <v>42381</v>
      </c>
      <c r="LG98" s="695">
        <v>1</v>
      </c>
      <c r="LH98" s="695"/>
      <c r="LI98" s="455"/>
      <c r="LJ98" s="455"/>
      <c r="LK98" s="455"/>
      <c r="LL98" s="455"/>
      <c r="LM98" s="455"/>
      <c r="LN98" s="455"/>
      <c r="LO98" s="455"/>
      <c r="LP98" s="455"/>
      <c r="LQ98" s="455"/>
      <c r="LR98" s="455"/>
      <c r="LS98" s="455"/>
      <c r="LT98" s="455"/>
      <c r="LU98" s="500"/>
      <c r="LV98" s="500"/>
      <c r="LW98" s="500"/>
      <c r="LX98" s="500"/>
      <c r="LY98" s="500">
        <v>-8.6</v>
      </c>
      <c r="LZ98" s="500">
        <v>3</v>
      </c>
      <c r="MA98" s="690">
        <v>48.875476999999997</v>
      </c>
      <c r="MB98" s="454"/>
      <c r="MD98" s="253"/>
      <c r="ME98" s="274"/>
      <c r="MF98" s="581">
        <v>98</v>
      </c>
      <c r="MG98" s="135">
        <v>42379</v>
      </c>
      <c r="MJ98" s="586"/>
      <c r="MR98" s="135"/>
      <c r="MS98" s="585"/>
      <c r="MT98" s="585"/>
      <c r="MU98" s="133">
        <v>0</v>
      </c>
      <c r="MV98" s="585"/>
      <c r="MW98" s="585"/>
      <c r="MX98" s="585"/>
      <c r="MY98" s="585"/>
      <c r="MZ98" s="585"/>
      <c r="NA98" s="238">
        <v>7485</v>
      </c>
      <c r="NB98" s="585"/>
      <c r="NC98" s="238">
        <v>9</v>
      </c>
      <c r="NE98" s="876" t="s">
        <v>64</v>
      </c>
      <c r="NF98" s="877" t="s">
        <v>64</v>
      </c>
      <c r="NG98" s="877" t="s">
        <v>64</v>
      </c>
      <c r="NH98" s="877" t="s">
        <v>64</v>
      </c>
      <c r="NI98" s="877" t="s">
        <v>64</v>
      </c>
      <c r="NJ98" s="877" t="s">
        <v>64</v>
      </c>
      <c r="NK98" s="877" t="s">
        <v>64</v>
      </c>
      <c r="NL98" s="877" t="s">
        <v>64</v>
      </c>
      <c r="NM98" s="877" t="s">
        <v>64</v>
      </c>
      <c r="NN98" s="877" t="s">
        <v>64</v>
      </c>
      <c r="NO98" s="877" t="s">
        <v>64</v>
      </c>
      <c r="NP98" s="877" t="s">
        <v>64</v>
      </c>
      <c r="NQ98" s="877" t="s">
        <v>64</v>
      </c>
      <c r="NR98" s="877" t="s">
        <v>64</v>
      </c>
      <c r="NS98" s="877" t="s">
        <v>64</v>
      </c>
      <c r="NT98" s="877" t="s">
        <v>64</v>
      </c>
      <c r="NU98" s="877" t="s">
        <v>64</v>
      </c>
      <c r="NV98" s="877" t="s">
        <v>64</v>
      </c>
      <c r="NW98" s="877" t="s">
        <v>64</v>
      </c>
      <c r="NX98" s="877" t="s">
        <v>64</v>
      </c>
      <c r="NY98" s="877" t="s">
        <v>64</v>
      </c>
      <c r="NZ98" s="877" t="s">
        <v>64</v>
      </c>
      <c r="OA98" s="877" t="s">
        <v>64</v>
      </c>
      <c r="OB98" s="877" t="s">
        <v>64</v>
      </c>
      <c r="OC98" s="877" t="s">
        <v>64</v>
      </c>
      <c r="OD98" s="877" t="s">
        <v>64</v>
      </c>
      <c r="OE98" s="877" t="s">
        <v>64</v>
      </c>
      <c r="OF98" s="877" t="s">
        <v>64</v>
      </c>
      <c r="OG98" s="877" t="s">
        <v>64</v>
      </c>
      <c r="OH98" s="877" t="s">
        <v>64</v>
      </c>
      <c r="OI98" s="877" t="s">
        <v>64</v>
      </c>
      <c r="OJ98" s="877" t="s">
        <v>64</v>
      </c>
      <c r="OK98" s="877" t="s">
        <v>64</v>
      </c>
      <c r="OL98" s="877" t="s">
        <v>64</v>
      </c>
      <c r="OM98" s="877" t="s">
        <v>64</v>
      </c>
    </row>
    <row r="99" spans="1:403" s="221" customFormat="1" x14ac:dyDescent="0.25">
      <c r="A99" s="455">
        <v>98</v>
      </c>
      <c r="B99" s="221">
        <v>0</v>
      </c>
      <c r="C99" s="221">
        <v>1</v>
      </c>
      <c r="D99" s="206">
        <v>2</v>
      </c>
      <c r="E99" s="267">
        <v>99</v>
      </c>
      <c r="F99" s="896">
        <v>99</v>
      </c>
      <c r="G99" s="61">
        <v>99</v>
      </c>
      <c r="H99" s="898"/>
      <c r="I99" s="232" t="s">
        <v>934</v>
      </c>
      <c r="J99" s="167" t="s">
        <v>935</v>
      </c>
      <c r="K99" s="266">
        <v>18015</v>
      </c>
      <c r="L99" s="256">
        <v>66</v>
      </c>
      <c r="M99" s="342">
        <v>108</v>
      </c>
      <c r="N99" s="342">
        <v>172</v>
      </c>
      <c r="O99" s="342">
        <v>36.506219578150358</v>
      </c>
      <c r="P99" s="210">
        <v>2.194469472718485</v>
      </c>
      <c r="Q99" s="208">
        <v>0</v>
      </c>
      <c r="R99" s="61">
        <v>145</v>
      </c>
      <c r="S99" s="61">
        <v>70</v>
      </c>
      <c r="T99" s="61">
        <v>1</v>
      </c>
      <c r="U99" s="62">
        <v>2</v>
      </c>
      <c r="V99" s="325">
        <v>0</v>
      </c>
      <c r="W99" s="325"/>
      <c r="X99" s="325">
        <v>1</v>
      </c>
      <c r="Y99" s="326">
        <v>1</v>
      </c>
      <c r="Z99" s="325">
        <v>0</v>
      </c>
      <c r="AA99" s="325">
        <v>0</v>
      </c>
      <c r="AB99" s="329">
        <v>0</v>
      </c>
      <c r="AC99" s="328">
        <v>1</v>
      </c>
      <c r="AD99" s="61"/>
      <c r="AE99" s="208"/>
      <c r="AF99" s="61"/>
      <c r="AG99" s="592">
        <v>133</v>
      </c>
      <c r="AH99" s="602">
        <v>1.32</v>
      </c>
      <c r="AI99" s="603">
        <v>54</v>
      </c>
      <c r="AJ99" s="603">
        <v>0</v>
      </c>
      <c r="AK99" s="602">
        <v>12.1</v>
      </c>
      <c r="AL99" s="603">
        <v>38</v>
      </c>
      <c r="AM99" s="603"/>
      <c r="AN99" s="605">
        <v>1143</v>
      </c>
      <c r="AO99" s="214">
        <v>7.0414116637948103</v>
      </c>
      <c r="AP99" s="212">
        <v>200</v>
      </c>
      <c r="AQ99" s="212">
        <v>118</v>
      </c>
      <c r="AR99" s="212">
        <v>56</v>
      </c>
      <c r="AS99" s="212">
        <v>131</v>
      </c>
      <c r="AT99" s="215">
        <v>3.49</v>
      </c>
      <c r="AU99" s="212">
        <v>112</v>
      </c>
      <c r="AV99" s="556">
        <v>42409</v>
      </c>
      <c r="AW99" s="557">
        <v>42384</v>
      </c>
      <c r="AX99" s="211">
        <v>1.32</v>
      </c>
      <c r="AY99" s="211">
        <v>67</v>
      </c>
      <c r="AZ99" s="211">
        <v>8.1999999999999993</v>
      </c>
      <c r="BA99" s="602">
        <v>140</v>
      </c>
      <c r="BB99" s="558">
        <v>42409</v>
      </c>
      <c r="BC99" s="65">
        <v>80.260000000000005</v>
      </c>
      <c r="BD99" s="217"/>
      <c r="BE99" s="66">
        <v>80.260000000000005</v>
      </c>
      <c r="BF99" s="218">
        <v>199.40723090581582</v>
      </c>
      <c r="BG99" s="66">
        <v>137.6</v>
      </c>
      <c r="BH99" s="68">
        <v>1.9044991553978199</v>
      </c>
      <c r="BI99" s="219">
        <v>1.9044991553978199</v>
      </c>
      <c r="BJ99" s="219">
        <v>2.2997409026494422</v>
      </c>
      <c r="BK99" s="219">
        <v>2.1386184338994925</v>
      </c>
      <c r="BL99" s="66">
        <v>2.46</v>
      </c>
      <c r="BM99" s="66">
        <v>1.69</v>
      </c>
      <c r="BN99" s="66">
        <v>45</v>
      </c>
      <c r="BO99" s="66">
        <v>1.03</v>
      </c>
      <c r="BP99" s="571">
        <v>1994</v>
      </c>
      <c r="BQ99" s="66">
        <v>92</v>
      </c>
      <c r="BR99" s="66">
        <v>92</v>
      </c>
      <c r="BS99" s="66">
        <v>44</v>
      </c>
      <c r="BT99" s="66">
        <v>47</v>
      </c>
      <c r="BU99" s="61" t="s">
        <v>936</v>
      </c>
      <c r="BV99" s="61"/>
      <c r="BW99" s="61"/>
      <c r="BX99" s="61"/>
      <c r="BY99" s="61"/>
      <c r="BZ99" s="61"/>
      <c r="CA99" s="61"/>
      <c r="CB99" s="61" t="s">
        <v>381</v>
      </c>
      <c r="CC99" s="61"/>
      <c r="CD99" s="208" t="s">
        <v>381</v>
      </c>
      <c r="CE99" s="220">
        <v>0</v>
      </c>
      <c r="CF99" s="220">
        <v>0</v>
      </c>
      <c r="CG99" s="220">
        <v>0</v>
      </c>
      <c r="CH99" s="220">
        <v>0</v>
      </c>
      <c r="CI99" s="220">
        <v>1</v>
      </c>
      <c r="CJ99" s="220">
        <v>1</v>
      </c>
      <c r="CK99" s="114">
        <v>1</v>
      </c>
      <c r="CL99" s="114">
        <v>0</v>
      </c>
      <c r="CM99" s="114">
        <v>0</v>
      </c>
      <c r="CN99" s="114">
        <v>1</v>
      </c>
      <c r="CO99" s="114">
        <v>0</v>
      </c>
      <c r="CP99" s="114">
        <v>0</v>
      </c>
      <c r="CQ99" s="326">
        <v>1</v>
      </c>
      <c r="CR99" s="326">
        <v>0</v>
      </c>
      <c r="CS99" s="326">
        <v>0</v>
      </c>
      <c r="CT99" s="326">
        <v>0</v>
      </c>
      <c r="CU99" s="326">
        <v>0</v>
      </c>
      <c r="CV99" s="326">
        <v>0</v>
      </c>
      <c r="CW99" s="299"/>
      <c r="CX99" s="299"/>
      <c r="CY99" s="299"/>
      <c r="CZ99" s="299"/>
      <c r="DF99" s="61">
        <v>0</v>
      </c>
      <c r="DG99" s="90">
        <v>1</v>
      </c>
      <c r="DH99" s="69">
        <v>38814</v>
      </c>
      <c r="DI99" s="61">
        <v>0</v>
      </c>
      <c r="DJ99" s="61"/>
      <c r="DK99" s="90">
        <v>1</v>
      </c>
      <c r="DL99" s="90">
        <v>0</v>
      </c>
      <c r="DM99" s="90"/>
      <c r="DN99" s="61"/>
      <c r="DO99" s="221">
        <v>1</v>
      </c>
      <c r="DP99" s="208">
        <v>0</v>
      </c>
      <c r="DQ99" s="208">
        <v>0</v>
      </c>
      <c r="DR99" s="208">
        <v>0</v>
      </c>
      <c r="DS99" s="208">
        <v>1</v>
      </c>
      <c r="DT99" s="212">
        <v>1</v>
      </c>
      <c r="DU99" s="208">
        <v>1</v>
      </c>
      <c r="DV99" s="208">
        <v>0</v>
      </c>
      <c r="DW99" s="208">
        <v>0</v>
      </c>
      <c r="DX99" s="208">
        <v>0</v>
      </c>
      <c r="DY99" s="208">
        <v>0</v>
      </c>
      <c r="DZ99" s="206">
        <v>0</v>
      </c>
      <c r="EC99" s="223">
        <v>1</v>
      </c>
      <c r="ED99" s="223">
        <v>2</v>
      </c>
      <c r="EE99" s="223">
        <v>54</v>
      </c>
      <c r="EF99" s="223"/>
      <c r="EH99" s="69">
        <v>42347</v>
      </c>
      <c r="EI99" s="221">
        <v>1.67</v>
      </c>
      <c r="EJ99" s="245">
        <v>56</v>
      </c>
      <c r="EK99" s="31">
        <v>83</v>
      </c>
      <c r="EL99" s="31">
        <v>50</v>
      </c>
      <c r="EM99" s="31">
        <v>60</v>
      </c>
      <c r="EN99" s="206">
        <v>45</v>
      </c>
      <c r="EO99" s="208" t="s">
        <v>706</v>
      </c>
      <c r="EP99" s="267">
        <v>99</v>
      </c>
      <c r="EQ99" s="69">
        <v>42409</v>
      </c>
      <c r="ER99" s="208" t="s">
        <v>415</v>
      </c>
      <c r="ES99" s="208"/>
      <c r="ET99" s="208"/>
      <c r="EU99" s="208">
        <v>95</v>
      </c>
      <c r="EV99" s="208">
        <v>1</v>
      </c>
      <c r="EW99" s="208"/>
      <c r="EX99" s="208">
        <v>11</v>
      </c>
      <c r="EY99" s="208">
        <v>11</v>
      </c>
      <c r="EZ99" s="208">
        <v>56</v>
      </c>
      <c r="FA99" s="208">
        <v>28</v>
      </c>
      <c r="FB99" s="208">
        <v>16</v>
      </c>
      <c r="FC99" s="208">
        <v>21</v>
      </c>
      <c r="FD99" s="208">
        <v>56</v>
      </c>
      <c r="FE99" s="206">
        <v>22</v>
      </c>
      <c r="FF99" s="206">
        <v>29</v>
      </c>
      <c r="FG99" s="224">
        <v>80</v>
      </c>
      <c r="FH99" s="223">
        <v>340</v>
      </c>
      <c r="FI99" s="91">
        <v>76.666666666666671</v>
      </c>
      <c r="FJ99" s="91">
        <v>323.33333333333331</v>
      </c>
      <c r="FK99" s="227">
        <v>93.7</v>
      </c>
      <c r="FL99" s="227">
        <v>42.698247191347555</v>
      </c>
      <c r="FM99" s="228">
        <v>149.35</v>
      </c>
      <c r="FN99" s="228">
        <v>60.45</v>
      </c>
      <c r="FO99" s="228">
        <v>68.057451633167091</v>
      </c>
      <c r="FP99" s="228">
        <v>27.546521266989966</v>
      </c>
      <c r="FQ99" s="228">
        <v>59.524606628724477</v>
      </c>
      <c r="FR99" s="228"/>
      <c r="FS99" s="193">
        <v>0</v>
      </c>
      <c r="FT99" s="230">
        <v>111.66666666666667</v>
      </c>
      <c r="FU99" s="341"/>
      <c r="FV99" s="230">
        <v>123.33333333333333</v>
      </c>
      <c r="FW99" s="229">
        <v>6.5999999999999988</v>
      </c>
      <c r="FX99" s="229">
        <v>6</v>
      </c>
      <c r="FY99" s="229">
        <v>16.919191919191924</v>
      </c>
      <c r="FZ99" s="229"/>
      <c r="GA99" s="342">
        <v>99.1</v>
      </c>
      <c r="GB99" s="129">
        <v>19.166666666666668</v>
      </c>
      <c r="GC99" s="210" t="s">
        <v>937</v>
      </c>
      <c r="GD99" s="348" t="s">
        <v>938</v>
      </c>
      <c r="GE99" s="210" t="s">
        <v>939</v>
      </c>
      <c r="GF99" s="210" t="s">
        <v>940</v>
      </c>
      <c r="GG99" s="210" t="s">
        <v>941</v>
      </c>
      <c r="GH99" s="221">
        <v>0</v>
      </c>
      <c r="GI99" s="221">
        <v>1</v>
      </c>
      <c r="GJ99" s="221">
        <v>1</v>
      </c>
      <c r="GK99" s="221">
        <v>1</v>
      </c>
      <c r="GL99" s="231">
        <v>35.5</v>
      </c>
      <c r="GM99" s="133">
        <v>0</v>
      </c>
      <c r="GN99" s="221">
        <v>0</v>
      </c>
      <c r="GO99" s="221">
        <v>0</v>
      </c>
      <c r="GP99" s="221">
        <v>0</v>
      </c>
      <c r="GQ99" s="61">
        <v>63.550000000000004</v>
      </c>
      <c r="GR99" s="106">
        <v>28.959163383245862</v>
      </c>
      <c r="GS99" s="111">
        <v>0.32899022801302924</v>
      </c>
      <c r="GT99" s="61">
        <v>1</v>
      </c>
      <c r="GU99" s="111">
        <v>0.375</v>
      </c>
      <c r="GV99" s="62">
        <v>0</v>
      </c>
      <c r="GW99" s="106">
        <v>11.600000000000001</v>
      </c>
      <c r="GX99" s="61">
        <v>0</v>
      </c>
      <c r="GY99" s="106">
        <v>16.666666666666668</v>
      </c>
      <c r="GZ99" s="61">
        <v>1</v>
      </c>
      <c r="HA99" s="745">
        <v>45.5</v>
      </c>
      <c r="HB99" s="221">
        <v>16</v>
      </c>
      <c r="HC99" s="221">
        <v>0.6</v>
      </c>
      <c r="HD99" s="144">
        <v>1</v>
      </c>
      <c r="HE99" s="236">
        <v>138.81083100000001</v>
      </c>
      <c r="HF99" s="236">
        <v>145.751372</v>
      </c>
      <c r="HG99" s="144">
        <v>62.763105000000003</v>
      </c>
      <c r="HH99" s="236">
        <v>151.692285</v>
      </c>
      <c r="HI99" s="125">
        <v>65.321366999999995</v>
      </c>
      <c r="HJ99" s="236">
        <v>69.553865000000002</v>
      </c>
      <c r="HK99" s="144">
        <v>29.951118000000001</v>
      </c>
      <c r="HL99" s="236">
        <v>82.138418999999999</v>
      </c>
      <c r="HM99" s="144">
        <v>35.370249000000001</v>
      </c>
      <c r="HN99" s="236">
        <v>54.148052999999997</v>
      </c>
      <c r="HO99" s="144">
        <v>7.3924580000000004</v>
      </c>
      <c r="HP99" s="144">
        <v>3.183322</v>
      </c>
      <c r="HQ99" s="236">
        <v>157.41144</v>
      </c>
      <c r="HR99" s="144">
        <v>67.784136000000004</v>
      </c>
      <c r="HS99" s="236">
        <v>88.207667999999998</v>
      </c>
      <c r="HT99" s="144">
        <v>37.983773999999997</v>
      </c>
      <c r="HU99" s="236">
        <v>69.203772000000001</v>
      </c>
      <c r="HV99" s="144">
        <v>29.800362</v>
      </c>
      <c r="HW99" s="236">
        <v>43.963622999999998</v>
      </c>
      <c r="HX99" s="144">
        <v>1</v>
      </c>
      <c r="HY99" s="237">
        <v>0.96083576036843277</v>
      </c>
      <c r="HZ99" s="238">
        <v>39.299999999999997</v>
      </c>
      <c r="IA99" s="237">
        <v>8.3000000000000007</v>
      </c>
      <c r="IB99" s="237">
        <v>40.9</v>
      </c>
      <c r="IC99" s="237">
        <v>7.7</v>
      </c>
      <c r="ID99" s="237">
        <v>30.8</v>
      </c>
      <c r="IE99" s="237">
        <v>6</v>
      </c>
      <c r="IF99" s="237">
        <v>162.1571662650602</v>
      </c>
      <c r="IG99" s="237">
        <v>73.893562102817341</v>
      </c>
      <c r="IH99" s="208"/>
      <c r="II99" s="61">
        <v>0.38</v>
      </c>
      <c r="IJ99" s="61">
        <v>1221</v>
      </c>
      <c r="IK99" s="61">
        <v>1285</v>
      </c>
      <c r="IL99" s="61">
        <v>1225</v>
      </c>
      <c r="IM99" s="61">
        <v>1099</v>
      </c>
      <c r="IN99" s="61">
        <v>1277</v>
      </c>
      <c r="IO99" s="61">
        <v>1136</v>
      </c>
      <c r="IP99" s="61"/>
      <c r="IQ99" s="106">
        <v>1207.1666666666667</v>
      </c>
      <c r="IR99" s="61">
        <v>1823</v>
      </c>
      <c r="IS99" s="61">
        <v>215</v>
      </c>
      <c r="IT99" s="133"/>
      <c r="IU99" s="61">
        <v>316</v>
      </c>
      <c r="IV99" s="61">
        <v>349</v>
      </c>
      <c r="IW99" s="61">
        <v>267</v>
      </c>
      <c r="IX99" s="61">
        <v>242</v>
      </c>
      <c r="IY99" s="61"/>
      <c r="IZ99" s="106">
        <v>277.8</v>
      </c>
      <c r="JA99" s="133">
        <v>161</v>
      </c>
      <c r="JB99" s="240">
        <v>30.343161612734281</v>
      </c>
      <c r="JC99" s="241">
        <v>0</v>
      </c>
      <c r="JD99" s="90">
        <v>1</v>
      </c>
      <c r="JE99" s="280">
        <v>0</v>
      </c>
      <c r="JF99" s="70">
        <v>0</v>
      </c>
      <c r="JG99" s="70"/>
      <c r="JH99" s="90">
        <v>0</v>
      </c>
      <c r="JI99" s="90">
        <v>0</v>
      </c>
      <c r="JJ99" s="90">
        <v>0</v>
      </c>
      <c r="JK99" s="90"/>
      <c r="JL99" s="61"/>
      <c r="JM99" s="283"/>
      <c r="JN99" s="198">
        <v>99</v>
      </c>
      <c r="JO99" s="244">
        <v>42409</v>
      </c>
      <c r="JP99" s="69">
        <v>43481</v>
      </c>
      <c r="JQ99" s="201">
        <v>0</v>
      </c>
      <c r="JR99" s="69">
        <v>43481</v>
      </c>
      <c r="JS99" s="245">
        <v>35</v>
      </c>
      <c r="JT99" s="243">
        <v>0</v>
      </c>
      <c r="JU99" s="69">
        <v>43481</v>
      </c>
      <c r="JV99" s="245">
        <v>35</v>
      </c>
      <c r="JW99" s="243">
        <v>0</v>
      </c>
      <c r="JX99" s="246">
        <v>43481</v>
      </c>
      <c r="JY99" s="245">
        <v>35</v>
      </c>
      <c r="JZ99" s="245">
        <v>35</v>
      </c>
      <c r="KA99" s="245">
        <v>1072</v>
      </c>
      <c r="KB99" s="247"/>
      <c r="KC99" s="245"/>
      <c r="KD99" s="248"/>
      <c r="KE99" s="212">
        <v>1</v>
      </c>
      <c r="KF99" s="249">
        <v>1</v>
      </c>
      <c r="KG99" s="249" t="s">
        <v>421</v>
      </c>
      <c r="KH99" s="272">
        <v>149.96333333333334</v>
      </c>
      <c r="KI99" s="272">
        <v>56.023333333333333</v>
      </c>
      <c r="KJ99" s="272">
        <v>62.606666666666662</v>
      </c>
      <c r="KK99" s="272">
        <v>-21.45</v>
      </c>
      <c r="KL99" s="272">
        <v>-18.286666666666665</v>
      </c>
      <c r="KM99" s="272">
        <v>67.706666666666663</v>
      </c>
      <c r="KN99" s="272">
        <v>22.8</v>
      </c>
      <c r="KO99" s="272">
        <v>3.6333333333333329</v>
      </c>
      <c r="KP99" s="250"/>
      <c r="KQ99" s="250">
        <v>0</v>
      </c>
      <c r="KR99" s="343"/>
      <c r="KS99" s="344">
        <v>0.32899022801302924</v>
      </c>
      <c r="KT99" s="264"/>
      <c r="KU99" s="265"/>
      <c r="KV99" s="264"/>
      <c r="KW99" s="265"/>
      <c r="KX99" s="265"/>
      <c r="KY99" s="265"/>
      <c r="KZ99" s="265"/>
      <c r="LA99" s="265"/>
      <c r="LB99" s="265"/>
      <c r="LC99" s="265"/>
      <c r="LD99" s="265"/>
      <c r="LE99" s="265"/>
      <c r="LF99" s="118">
        <v>42409</v>
      </c>
      <c r="LG99" s="695">
        <v>1</v>
      </c>
      <c r="LH99" s="695"/>
      <c r="LI99" s="455"/>
      <c r="LJ99" s="455"/>
      <c r="LK99" s="455"/>
      <c r="LL99" s="455"/>
      <c r="LM99" s="455"/>
      <c r="LN99" s="455"/>
      <c r="LO99" s="455"/>
      <c r="LP99" s="455"/>
      <c r="LQ99" s="455"/>
      <c r="LR99" s="455"/>
      <c r="LS99" s="455"/>
      <c r="LT99" s="455"/>
      <c r="LU99" s="500">
        <v>37.99666666666667</v>
      </c>
      <c r="LV99" s="693">
        <v>-22.33666666666667</v>
      </c>
      <c r="LW99" s="500"/>
      <c r="LX99" s="500">
        <v>0</v>
      </c>
      <c r="LY99" s="500">
        <v>-20</v>
      </c>
      <c r="LZ99" s="500">
        <v>1</v>
      </c>
      <c r="MA99" s="690">
        <v>51</v>
      </c>
      <c r="MB99" s="455">
        <v>51</v>
      </c>
      <c r="MD99" s="253"/>
      <c r="ME99" s="274"/>
      <c r="MF99" s="581">
        <v>99</v>
      </c>
      <c r="MG99" s="135">
        <v>42384</v>
      </c>
      <c r="MJ99" s="584">
        <v>62.132100000000001</v>
      </c>
      <c r="MR99" s="135"/>
      <c r="MS99" s="585"/>
      <c r="MT99" s="585"/>
      <c r="MU99" s="133">
        <v>0</v>
      </c>
      <c r="MV99" s="585"/>
      <c r="MW99" s="585"/>
      <c r="MX99" s="585"/>
      <c r="MY99" s="585"/>
      <c r="MZ99" s="585"/>
      <c r="NA99" s="238">
        <v>1143</v>
      </c>
      <c r="NB99" s="585"/>
      <c r="NC99" s="238">
        <v>9</v>
      </c>
      <c r="NE99" s="876">
        <v>99</v>
      </c>
      <c r="NF99" s="877">
        <v>7.7012718022019699</v>
      </c>
      <c r="NG99" s="877">
        <v>8.1065367688688905</v>
      </c>
      <c r="NH99" s="877">
        <v>5.1711267466520701</v>
      </c>
      <c r="NI99" s="877">
        <v>2.18903382439002</v>
      </c>
      <c r="NJ99" s="877">
        <v>7.8420988713823396</v>
      </c>
      <c r="NK99" s="877">
        <v>6.0853396693573698</v>
      </c>
      <c r="NL99" s="877">
        <v>8.9734677794590301</v>
      </c>
      <c r="NM99" s="877">
        <v>7.6058498671949799</v>
      </c>
      <c r="NN99" s="877">
        <v>5.9576824861651199</v>
      </c>
      <c r="NO99" s="877">
        <v>1.5310694927259501</v>
      </c>
      <c r="NP99" s="877">
        <v>7.1083153553877203</v>
      </c>
      <c r="NQ99" s="877">
        <v>7.2801211791965104</v>
      </c>
      <c r="NR99" s="877">
        <v>7.81269074296491</v>
      </c>
      <c r="NS99" s="877">
        <v>4.7803100990433798</v>
      </c>
      <c r="NT99" s="877">
        <v>6.3050585195374298</v>
      </c>
      <c r="NU99" s="877">
        <v>7.7944808511495998</v>
      </c>
      <c r="NV99" s="877">
        <v>6.0895828931247102</v>
      </c>
      <c r="NW99" s="877">
        <v>6.5179055535299497</v>
      </c>
      <c r="NX99" s="877">
        <v>5.7043186777608303</v>
      </c>
      <c r="NY99" s="877">
        <v>6.4075227099127998</v>
      </c>
      <c r="NZ99" s="877">
        <v>8.2115476517944792</v>
      </c>
      <c r="OA99" s="877">
        <v>6.67581593117227</v>
      </c>
      <c r="OB99" s="877">
        <v>11.4234678721919</v>
      </c>
      <c r="OC99" s="877">
        <v>3.6496154590634098</v>
      </c>
      <c r="OD99" s="877">
        <v>7.6829243778352501</v>
      </c>
      <c r="OE99" s="877">
        <v>6.54024430213427</v>
      </c>
      <c r="OF99" s="877">
        <v>4.4114262457264601</v>
      </c>
      <c r="OG99" s="877">
        <v>9.3682445263768503</v>
      </c>
      <c r="OH99" s="877">
        <v>3.1176950426697498</v>
      </c>
      <c r="OI99" s="877">
        <v>7.8146145076390896</v>
      </c>
      <c r="OJ99" s="877">
        <v>3.88557436437143</v>
      </c>
      <c r="OK99" s="877">
        <v>1.5536300187377501</v>
      </c>
      <c r="OL99" s="877">
        <v>1.0071084466629801</v>
      </c>
      <c r="OM99" s="877">
        <v>7.7738524131284503</v>
      </c>
    </row>
    <row r="100" spans="1:403" s="221" customFormat="1" x14ac:dyDescent="0.25">
      <c r="A100" s="455">
        <v>99</v>
      </c>
      <c r="B100" s="221">
        <v>0</v>
      </c>
      <c r="C100" s="221">
        <v>0</v>
      </c>
      <c r="D100" s="206">
        <v>1</v>
      </c>
      <c r="E100" s="267">
        <v>100</v>
      </c>
      <c r="F100" s="896">
        <v>100</v>
      </c>
      <c r="G100" s="61">
        <v>100</v>
      </c>
      <c r="H100" s="898"/>
      <c r="I100" s="232" t="s">
        <v>942</v>
      </c>
      <c r="J100" s="167" t="s">
        <v>943</v>
      </c>
      <c r="K100" s="69">
        <v>14830</v>
      </c>
      <c r="L100" s="256">
        <v>76</v>
      </c>
      <c r="M100" s="342">
        <v>50</v>
      </c>
      <c r="N100" s="342">
        <v>169</v>
      </c>
      <c r="O100" s="342">
        <v>17.506389832288786</v>
      </c>
      <c r="P100" s="210">
        <v>1.5618755857608237</v>
      </c>
      <c r="Q100" s="208">
        <v>1</v>
      </c>
      <c r="R100" s="61">
        <v>130</v>
      </c>
      <c r="S100" s="61">
        <v>60</v>
      </c>
      <c r="T100" s="61">
        <v>1</v>
      </c>
      <c r="U100" s="62">
        <v>2</v>
      </c>
      <c r="V100" s="325">
        <v>0</v>
      </c>
      <c r="W100" s="325"/>
      <c r="X100" s="325">
        <v>1</v>
      </c>
      <c r="Y100" s="326">
        <v>0</v>
      </c>
      <c r="Z100" s="325">
        <v>0</v>
      </c>
      <c r="AA100" s="325">
        <v>0</v>
      </c>
      <c r="AB100" s="329">
        <v>0</v>
      </c>
      <c r="AC100" s="328">
        <v>0</v>
      </c>
      <c r="AD100" s="61"/>
      <c r="AE100" s="208"/>
      <c r="AF100" s="61"/>
      <c r="AG100" s="592">
        <v>102</v>
      </c>
      <c r="AH100" s="612" t="s">
        <v>944</v>
      </c>
      <c r="AI100" s="603">
        <v>68</v>
      </c>
      <c r="AJ100" s="603">
        <v>1</v>
      </c>
      <c r="AK100" s="602">
        <v>13.4</v>
      </c>
      <c r="AL100" s="603">
        <v>42</v>
      </c>
      <c r="AM100" s="603"/>
      <c r="AN100" s="605"/>
      <c r="AO100" s="214"/>
      <c r="AP100" s="212">
        <v>187</v>
      </c>
      <c r="AQ100" s="212">
        <v>104</v>
      </c>
      <c r="AR100" s="212">
        <v>71</v>
      </c>
      <c r="AS100" s="212">
        <v>60</v>
      </c>
      <c r="AT100" s="215">
        <v>0.97</v>
      </c>
      <c r="AU100" s="212"/>
      <c r="AV100" s="556">
        <v>42636</v>
      </c>
      <c r="AW100" s="557">
        <v>42432</v>
      </c>
      <c r="AX100" s="561" t="s">
        <v>944</v>
      </c>
      <c r="AY100" s="349" t="s">
        <v>945</v>
      </c>
      <c r="AZ100" s="349"/>
      <c r="BA100" s="612" t="s">
        <v>946</v>
      </c>
      <c r="BB100" s="558">
        <v>42635</v>
      </c>
      <c r="BC100" s="65">
        <v>62.03</v>
      </c>
      <c r="BD100" s="217"/>
      <c r="BE100" s="66">
        <v>62.03</v>
      </c>
      <c r="BF100" s="218">
        <v>252.55310341058816</v>
      </c>
      <c r="BG100" s="66">
        <v>81.64</v>
      </c>
      <c r="BH100" s="68">
        <v>1.7926017811649664</v>
      </c>
      <c r="BI100" s="219">
        <v>1.7926017811649664</v>
      </c>
      <c r="BJ100" s="219">
        <v>2.4023527095571886</v>
      </c>
      <c r="BK100" s="219">
        <v>1.9119029960440328</v>
      </c>
      <c r="BL100" s="66">
        <v>2.5499999999999998</v>
      </c>
      <c r="BM100" s="66">
        <v>0.71</v>
      </c>
      <c r="BN100" s="66">
        <v>97</v>
      </c>
      <c r="BO100" s="66">
        <v>1.1299999999999999</v>
      </c>
      <c r="BP100" s="571">
        <v>749.4</v>
      </c>
      <c r="BQ100" s="66">
        <v>21</v>
      </c>
      <c r="BR100" s="66">
        <v>80</v>
      </c>
      <c r="BS100" s="66">
        <v>5</v>
      </c>
      <c r="BT100" s="66">
        <v>48</v>
      </c>
      <c r="BU100" s="61" t="s">
        <v>947</v>
      </c>
      <c r="BV100" s="61"/>
      <c r="BW100" s="61"/>
      <c r="BX100" s="61"/>
      <c r="BY100" s="61"/>
      <c r="BZ100" s="61"/>
      <c r="CA100" s="61"/>
      <c r="CB100" s="61"/>
      <c r="CC100" s="61"/>
      <c r="CD100" s="208"/>
      <c r="CE100" s="220">
        <v>0</v>
      </c>
      <c r="CF100" s="220">
        <v>0</v>
      </c>
      <c r="CG100" s="220">
        <v>0</v>
      </c>
      <c r="CH100" s="220">
        <v>0</v>
      </c>
      <c r="CI100" s="220">
        <v>0</v>
      </c>
      <c r="CJ100" s="220">
        <v>0</v>
      </c>
      <c r="CK100" s="114">
        <v>0</v>
      </c>
      <c r="CL100" s="114">
        <v>0</v>
      </c>
      <c r="CM100" s="114">
        <v>0</v>
      </c>
      <c r="CN100" s="114">
        <v>1</v>
      </c>
      <c r="CO100" s="114">
        <v>1</v>
      </c>
      <c r="CP100" s="114">
        <v>1</v>
      </c>
      <c r="CQ100" s="326">
        <v>0</v>
      </c>
      <c r="CR100" s="326">
        <v>1</v>
      </c>
      <c r="CS100" s="326">
        <v>0</v>
      </c>
      <c r="CT100" s="326">
        <v>0</v>
      </c>
      <c r="CU100" s="326">
        <v>0</v>
      </c>
      <c r="CV100" s="326">
        <v>0</v>
      </c>
      <c r="CW100" s="299"/>
      <c r="CX100" s="299"/>
      <c r="CY100" s="299"/>
      <c r="CZ100" s="299"/>
      <c r="DF100" s="61">
        <v>0</v>
      </c>
      <c r="DG100" s="90">
        <v>0</v>
      </c>
      <c r="DH100" s="61"/>
      <c r="DI100" s="61"/>
      <c r="DJ100" s="61"/>
      <c r="DK100" s="90">
        <v>0</v>
      </c>
      <c r="DL100" s="90"/>
      <c r="DM100" s="90"/>
      <c r="DN100" s="61"/>
      <c r="DO100" s="221">
        <v>1</v>
      </c>
      <c r="DP100" s="208">
        <v>0</v>
      </c>
      <c r="DQ100" s="208">
        <v>0</v>
      </c>
      <c r="DR100" s="208">
        <v>0</v>
      </c>
      <c r="DS100" s="208">
        <v>0</v>
      </c>
      <c r="DT100" s="212">
        <v>0</v>
      </c>
      <c r="DU100" s="208">
        <v>0</v>
      </c>
      <c r="DV100" s="208">
        <v>0</v>
      </c>
      <c r="DW100" s="208">
        <v>0</v>
      </c>
      <c r="DX100" s="208">
        <v>0</v>
      </c>
      <c r="DY100" s="208">
        <v>0</v>
      </c>
      <c r="DZ100" s="206">
        <v>0</v>
      </c>
      <c r="EC100" s="223">
        <v>1</v>
      </c>
      <c r="ED100" s="223">
        <v>1</v>
      </c>
      <c r="EE100" s="223">
        <v>68</v>
      </c>
      <c r="EF100" s="223"/>
      <c r="EH100" s="61" t="s">
        <v>381</v>
      </c>
      <c r="EJ100" s="245"/>
      <c r="EK100" s="31"/>
      <c r="EL100" s="31"/>
      <c r="EM100" s="31"/>
      <c r="EN100" s="206"/>
      <c r="EO100" s="208"/>
      <c r="EP100" s="267">
        <v>100</v>
      </c>
      <c r="EQ100" s="69">
        <v>42635</v>
      </c>
      <c r="ER100" s="208" t="s">
        <v>383</v>
      </c>
      <c r="ES100" s="208"/>
      <c r="ET100" s="208"/>
      <c r="EU100" s="208">
        <v>70</v>
      </c>
      <c r="EV100" s="208">
        <v>1</v>
      </c>
      <c r="EW100" s="208"/>
      <c r="EX100" s="208">
        <v>8</v>
      </c>
      <c r="EY100" s="208">
        <v>7</v>
      </c>
      <c r="EZ100" s="208">
        <v>41</v>
      </c>
      <c r="FA100" s="208">
        <v>21</v>
      </c>
      <c r="FB100" s="208">
        <v>13</v>
      </c>
      <c r="FC100" s="208">
        <v>13</v>
      </c>
      <c r="FD100" s="208">
        <v>47</v>
      </c>
      <c r="FE100" s="206">
        <v>20</v>
      </c>
      <c r="FF100" s="206">
        <v>30</v>
      </c>
      <c r="FG100" s="224">
        <v>110</v>
      </c>
      <c r="FH100" s="223">
        <v>320</v>
      </c>
      <c r="FI100" s="106">
        <v>123.33333333333333</v>
      </c>
      <c r="FJ100" s="106">
        <v>310</v>
      </c>
      <c r="FK100" s="227">
        <v>71.849999999999994</v>
      </c>
      <c r="FL100" s="227">
        <v>46.002383707790841</v>
      </c>
      <c r="FM100" s="228">
        <v>74.05</v>
      </c>
      <c r="FN100" s="228">
        <v>20.65</v>
      </c>
      <c r="FO100" s="228">
        <v>47.410946604897866</v>
      </c>
      <c r="FP100" s="228">
        <v>13.221283556936408</v>
      </c>
      <c r="FQ100" s="228">
        <v>72.113436866981772</v>
      </c>
      <c r="FR100" s="228"/>
      <c r="FS100" s="62">
        <v>0</v>
      </c>
      <c r="FT100" s="230">
        <v>99</v>
      </c>
      <c r="FU100" s="341"/>
      <c r="FV100" s="230">
        <v>123.33333333333333</v>
      </c>
      <c r="FW100" s="229">
        <v>5.3999999999999995</v>
      </c>
      <c r="FX100" s="229">
        <v>9.0500000000000007</v>
      </c>
      <c r="FY100" s="229">
        <v>18.333333333333336</v>
      </c>
      <c r="FZ100" s="229"/>
      <c r="GA100" s="342">
        <v>44.7</v>
      </c>
      <c r="GB100" s="129">
        <v>12.133333333333333</v>
      </c>
      <c r="GC100" s="210">
        <v>3.1</v>
      </c>
      <c r="GD100" s="210">
        <v>1.5</v>
      </c>
      <c r="GE100" s="210">
        <v>87.8</v>
      </c>
      <c r="GF100" s="210">
        <v>56.6</v>
      </c>
      <c r="GG100" s="210">
        <v>18.8</v>
      </c>
      <c r="GH100" s="221">
        <v>0</v>
      </c>
      <c r="GI100" s="221">
        <v>1</v>
      </c>
      <c r="GJ100" s="221">
        <v>1</v>
      </c>
      <c r="GK100" s="221">
        <v>1</v>
      </c>
      <c r="GL100" s="231">
        <v>21.666666666666668</v>
      </c>
      <c r="GM100" s="133">
        <v>0</v>
      </c>
      <c r="GN100" s="221">
        <v>0</v>
      </c>
      <c r="GO100" s="221">
        <v>0</v>
      </c>
      <c r="GP100" s="221">
        <v>0</v>
      </c>
      <c r="GQ100" s="61">
        <v>72.449999999999989</v>
      </c>
      <c r="GR100" s="106">
        <v>46.386537225183659</v>
      </c>
      <c r="GS100" s="111">
        <v>0.41666666666666663</v>
      </c>
      <c r="GT100" s="61">
        <v>0</v>
      </c>
      <c r="GU100" s="111">
        <v>0.34482758620689657</v>
      </c>
      <c r="GV100" s="62">
        <v>0</v>
      </c>
      <c r="GW100" s="106">
        <v>7.5666666666666664</v>
      </c>
      <c r="GX100" s="61">
        <v>1</v>
      </c>
      <c r="GY100" s="106">
        <v>11</v>
      </c>
      <c r="GZ100" s="61">
        <v>1</v>
      </c>
      <c r="HA100" s="745">
        <v>26.666666666666668</v>
      </c>
      <c r="HB100" s="221">
        <v>14</v>
      </c>
      <c r="HC100" s="221">
        <v>0.54</v>
      </c>
      <c r="HD100" s="125">
        <v>0</v>
      </c>
      <c r="HE100" s="302"/>
      <c r="HF100" s="125"/>
      <c r="HG100" s="302"/>
      <c r="HH100" s="302"/>
      <c r="HI100" s="302"/>
      <c r="HJ100" s="302"/>
      <c r="HK100" s="302"/>
      <c r="HL100" s="302"/>
      <c r="HM100" s="302"/>
      <c r="HN100" s="125"/>
      <c r="HO100" s="302"/>
      <c r="HP100" s="302"/>
      <c r="HQ100" s="302"/>
      <c r="HR100" s="302"/>
      <c r="HS100" s="302"/>
      <c r="HT100" s="302"/>
      <c r="HU100" s="302"/>
      <c r="HV100" s="302"/>
      <c r="HW100" s="302"/>
      <c r="HX100" s="144"/>
      <c r="HY100" s="106"/>
      <c r="HZ100" s="111"/>
      <c r="IA100" s="106"/>
      <c r="IB100" s="106"/>
      <c r="IC100" s="106"/>
      <c r="ID100" s="106"/>
      <c r="IE100" s="106"/>
      <c r="IF100" s="106"/>
      <c r="IG100" s="106"/>
      <c r="IH100" s="208"/>
      <c r="II100" s="350"/>
      <c r="IJ100" s="350"/>
      <c r="IK100" s="350"/>
      <c r="IL100" s="350"/>
      <c r="IM100" s="350"/>
      <c r="IN100" s="350"/>
      <c r="IO100" s="351"/>
      <c r="IP100" s="342"/>
      <c r="IQ100" s="345"/>
      <c r="IR100" s="350"/>
      <c r="IS100" s="350"/>
      <c r="IT100" s="350"/>
      <c r="IU100" s="350"/>
      <c r="IV100" s="350"/>
      <c r="IW100" s="350"/>
      <c r="IX100" s="350"/>
      <c r="IY100" s="208"/>
      <c r="IZ100" s="345"/>
      <c r="JA100" s="350"/>
      <c r="JB100" s="308"/>
      <c r="JC100" s="241"/>
      <c r="JD100" s="90">
        <v>0</v>
      </c>
      <c r="JE100" s="70"/>
      <c r="JF100" s="70"/>
      <c r="JG100" s="70"/>
      <c r="JH100" s="90"/>
      <c r="JI100" s="90"/>
      <c r="JJ100" s="90"/>
      <c r="JK100" s="90"/>
      <c r="JL100" s="61"/>
      <c r="JM100" s="283"/>
      <c r="JN100" s="198">
        <v>100</v>
      </c>
      <c r="JO100" s="244">
        <v>42636</v>
      </c>
      <c r="JP100" s="69">
        <v>43251</v>
      </c>
      <c r="JQ100" s="201">
        <v>0</v>
      </c>
      <c r="JR100" s="69">
        <v>43251</v>
      </c>
      <c r="JS100" s="245">
        <v>20</v>
      </c>
      <c r="JT100" s="243">
        <v>0</v>
      </c>
      <c r="JU100" s="69">
        <v>43251</v>
      </c>
      <c r="JV100" s="245">
        <v>20</v>
      </c>
      <c r="JW100" s="243">
        <v>0</v>
      </c>
      <c r="JX100" s="246">
        <v>43251</v>
      </c>
      <c r="JY100" s="245">
        <v>20</v>
      </c>
      <c r="JZ100" s="245">
        <v>20</v>
      </c>
      <c r="KA100" s="245">
        <v>615</v>
      </c>
      <c r="KB100" s="247"/>
      <c r="KC100" s="245"/>
      <c r="KD100" s="248"/>
      <c r="KE100" s="212">
        <v>1</v>
      </c>
      <c r="KF100" s="249">
        <v>1</v>
      </c>
      <c r="KG100" s="249" t="s">
        <v>421</v>
      </c>
      <c r="KH100" s="272">
        <v>72.430000000000007</v>
      </c>
      <c r="KI100" s="272">
        <v>28.840000000000003</v>
      </c>
      <c r="KJ100" s="272">
        <v>59.94</v>
      </c>
      <c r="KK100" s="272">
        <v>-18.89</v>
      </c>
      <c r="KL100" s="272">
        <v>-4698.9133333333339</v>
      </c>
      <c r="KM100" s="272">
        <v>66.576666666666668</v>
      </c>
      <c r="KN100" s="272">
        <v>32.5</v>
      </c>
      <c r="KO100" s="272">
        <v>4.5666666666666664</v>
      </c>
      <c r="KP100" s="250"/>
      <c r="KQ100" s="250">
        <v>0</v>
      </c>
      <c r="KR100" s="343"/>
      <c r="KS100" s="344">
        <v>0.41666666666666663</v>
      </c>
      <c r="KT100" s="264"/>
      <c r="KU100" s="265"/>
      <c r="KV100" s="264"/>
      <c r="KW100" s="265"/>
      <c r="KX100" s="265"/>
      <c r="KY100" s="265"/>
      <c r="KZ100" s="265"/>
      <c r="LA100" s="265"/>
      <c r="LB100" s="265"/>
      <c r="LC100" s="265"/>
      <c r="LD100" s="265"/>
      <c r="LE100" s="265"/>
      <c r="LF100" s="118">
        <v>42635</v>
      </c>
      <c r="LG100" s="695">
        <v>1</v>
      </c>
      <c r="LH100" s="695"/>
      <c r="LI100" s="455"/>
      <c r="LJ100" s="455"/>
      <c r="LK100" s="455"/>
      <c r="LL100" s="455"/>
      <c r="LM100" s="455"/>
      <c r="LN100" s="455"/>
      <c r="LO100" s="455"/>
      <c r="LP100" s="455"/>
      <c r="LQ100" s="455"/>
      <c r="LR100" s="455"/>
      <c r="LS100" s="455"/>
      <c r="LT100" s="455"/>
      <c r="LU100" s="500">
        <v>40.69</v>
      </c>
      <c r="LV100" s="693">
        <v>-16.559999999999999</v>
      </c>
      <c r="LW100" s="500"/>
      <c r="LX100" s="500"/>
      <c r="LY100" s="500">
        <v>0</v>
      </c>
      <c r="LZ100" s="500">
        <v>0</v>
      </c>
      <c r="MA100" s="690"/>
      <c r="MB100" s="455"/>
      <c r="MD100" s="253">
        <v>20</v>
      </c>
      <c r="ME100" s="274"/>
      <c r="MF100" s="581">
        <v>100</v>
      </c>
      <c r="MG100" s="135">
        <v>42432</v>
      </c>
      <c r="MJ100" s="584">
        <v>40.171599999999998</v>
      </c>
      <c r="MR100" s="135"/>
      <c r="MS100" s="585"/>
      <c r="MT100" s="585"/>
      <c r="MU100" s="133">
        <v>0</v>
      </c>
      <c r="MV100" s="585"/>
      <c r="MW100" s="585"/>
      <c r="MX100" s="585"/>
      <c r="MY100" s="585"/>
      <c r="MZ100" s="585"/>
      <c r="NA100" s="585"/>
      <c r="NB100" s="133">
        <v>20</v>
      </c>
      <c r="NC100" s="238">
        <v>6</v>
      </c>
      <c r="NE100" s="876" t="s">
        <v>64</v>
      </c>
      <c r="NF100" s="877" t="s">
        <v>64</v>
      </c>
      <c r="NG100" s="877" t="s">
        <v>64</v>
      </c>
      <c r="NH100" s="877" t="s">
        <v>64</v>
      </c>
      <c r="NI100" s="877" t="s">
        <v>64</v>
      </c>
      <c r="NJ100" s="877" t="s">
        <v>64</v>
      </c>
      <c r="NK100" s="877" t="s">
        <v>64</v>
      </c>
      <c r="NL100" s="877" t="s">
        <v>64</v>
      </c>
      <c r="NM100" s="877" t="s">
        <v>64</v>
      </c>
      <c r="NN100" s="877" t="s">
        <v>64</v>
      </c>
      <c r="NO100" s="877" t="s">
        <v>64</v>
      </c>
      <c r="NP100" s="877" t="s">
        <v>64</v>
      </c>
      <c r="NQ100" s="877" t="s">
        <v>64</v>
      </c>
      <c r="NR100" s="877" t="s">
        <v>64</v>
      </c>
      <c r="NS100" s="877" t="s">
        <v>64</v>
      </c>
      <c r="NT100" s="877" t="s">
        <v>64</v>
      </c>
      <c r="NU100" s="877" t="s">
        <v>64</v>
      </c>
      <c r="NV100" s="877" t="s">
        <v>64</v>
      </c>
      <c r="NW100" s="877" t="s">
        <v>64</v>
      </c>
      <c r="NX100" s="877" t="s">
        <v>64</v>
      </c>
      <c r="NY100" s="877" t="s">
        <v>64</v>
      </c>
      <c r="NZ100" s="877" t="s">
        <v>64</v>
      </c>
      <c r="OA100" s="877" t="s">
        <v>64</v>
      </c>
      <c r="OB100" s="877" t="s">
        <v>64</v>
      </c>
      <c r="OC100" s="877" t="s">
        <v>64</v>
      </c>
      <c r="OD100" s="877" t="s">
        <v>64</v>
      </c>
      <c r="OE100" s="877" t="s">
        <v>64</v>
      </c>
      <c r="OF100" s="877" t="s">
        <v>64</v>
      </c>
      <c r="OG100" s="877" t="s">
        <v>64</v>
      </c>
      <c r="OH100" s="877" t="s">
        <v>64</v>
      </c>
      <c r="OI100" s="877" t="s">
        <v>64</v>
      </c>
      <c r="OJ100" s="877" t="s">
        <v>64</v>
      </c>
      <c r="OK100" s="877" t="s">
        <v>64</v>
      </c>
      <c r="OL100" s="877" t="s">
        <v>64</v>
      </c>
      <c r="OM100" s="877" t="s">
        <v>64</v>
      </c>
    </row>
    <row r="101" spans="1:403" s="221" customFormat="1" x14ac:dyDescent="0.25">
      <c r="A101" s="902">
        <v>100</v>
      </c>
      <c r="B101" s="221">
        <v>0</v>
      </c>
      <c r="C101" s="221">
        <v>1</v>
      </c>
      <c r="D101" s="206">
        <v>2</v>
      </c>
      <c r="E101" s="267">
        <v>101</v>
      </c>
      <c r="F101" s="896">
        <v>101</v>
      </c>
      <c r="G101" s="61">
        <v>101</v>
      </c>
      <c r="H101" s="898"/>
      <c r="I101" s="167" t="s">
        <v>404</v>
      </c>
      <c r="J101" s="167" t="s">
        <v>948</v>
      </c>
      <c r="K101" s="69">
        <v>12543</v>
      </c>
      <c r="L101" s="256">
        <v>81</v>
      </c>
      <c r="M101" s="342">
        <v>71</v>
      </c>
      <c r="N101" s="342">
        <v>180</v>
      </c>
      <c r="O101" s="342">
        <v>21.913580246913579</v>
      </c>
      <c r="P101" s="210">
        <v>1.8976830917162075</v>
      </c>
      <c r="Q101" s="208">
        <v>0</v>
      </c>
      <c r="R101" s="61">
        <v>130</v>
      </c>
      <c r="S101" s="61">
        <v>80</v>
      </c>
      <c r="T101" s="61">
        <v>1</v>
      </c>
      <c r="U101" s="62">
        <v>3</v>
      </c>
      <c r="V101" s="325">
        <v>0</v>
      </c>
      <c r="W101" s="325"/>
      <c r="X101" s="325">
        <v>1</v>
      </c>
      <c r="Y101" s="326">
        <v>1</v>
      </c>
      <c r="Z101" s="325">
        <v>0</v>
      </c>
      <c r="AA101" s="325">
        <v>1</v>
      </c>
      <c r="AB101" s="329">
        <v>0</v>
      </c>
      <c r="AC101" s="328">
        <v>0</v>
      </c>
      <c r="AD101" s="61"/>
      <c r="AE101" s="208"/>
      <c r="AF101" s="61"/>
      <c r="AG101" s="592">
        <v>95</v>
      </c>
      <c r="AH101" s="602">
        <v>1.18</v>
      </c>
      <c r="AI101" s="603">
        <v>59</v>
      </c>
      <c r="AJ101" s="603">
        <v>0</v>
      </c>
      <c r="AK101" s="602">
        <v>14.4</v>
      </c>
      <c r="AL101" s="603">
        <v>45</v>
      </c>
      <c r="AM101" s="603"/>
      <c r="AN101" s="605">
        <v>889</v>
      </c>
      <c r="AO101" s="214">
        <v>6.7900972355139046</v>
      </c>
      <c r="AP101" s="212">
        <v>194</v>
      </c>
      <c r="AQ101" s="212">
        <v>104</v>
      </c>
      <c r="AR101" s="212">
        <v>66</v>
      </c>
      <c r="AS101" s="212">
        <v>99</v>
      </c>
      <c r="AT101" s="215">
        <v>4.4000000000000004</v>
      </c>
      <c r="AU101" s="212">
        <v>14</v>
      </c>
      <c r="AV101" s="556">
        <v>42390</v>
      </c>
      <c r="AW101" s="557">
        <v>42387</v>
      </c>
      <c r="AX101" s="211">
        <v>1.18</v>
      </c>
      <c r="AY101" s="211">
        <v>38</v>
      </c>
      <c r="AZ101" s="211"/>
      <c r="BA101" s="602">
        <v>139</v>
      </c>
      <c r="BB101" s="558">
        <v>42390</v>
      </c>
      <c r="BC101" s="65">
        <v>63.57</v>
      </c>
      <c r="BD101" s="217"/>
      <c r="BE101" s="66">
        <v>63.57</v>
      </c>
      <c r="BF101" s="218">
        <v>142.47508406570236</v>
      </c>
      <c r="BG101" s="66">
        <v>135.80000000000001</v>
      </c>
      <c r="BH101" s="68">
        <v>1.803252211430457</v>
      </c>
      <c r="BI101" s="219">
        <v>1.803252211430457</v>
      </c>
      <c r="BJ101" s="219">
        <v>2.1537389218961569</v>
      </c>
      <c r="BK101" s="219">
        <v>2.1328997699444829</v>
      </c>
      <c r="BL101" s="66">
        <v>2.4300000000000002</v>
      </c>
      <c r="BM101" s="66">
        <v>1.36</v>
      </c>
      <c r="BN101" s="66">
        <v>35</v>
      </c>
      <c r="BO101" s="66">
        <v>0.97</v>
      </c>
      <c r="BP101" s="571">
        <v>1056</v>
      </c>
      <c r="BQ101" s="66">
        <v>35</v>
      </c>
      <c r="BR101" s="66">
        <v>194</v>
      </c>
      <c r="BS101" s="66">
        <v>28</v>
      </c>
      <c r="BT101" s="66">
        <v>60</v>
      </c>
      <c r="BU101" s="69">
        <v>42388</v>
      </c>
      <c r="BV101" s="61" t="s">
        <v>949</v>
      </c>
      <c r="BW101" s="61">
        <v>0</v>
      </c>
      <c r="BX101" s="61">
        <v>0</v>
      </c>
      <c r="BY101" s="61"/>
      <c r="BZ101" s="61">
        <v>0</v>
      </c>
      <c r="CA101" s="61"/>
      <c r="CB101" s="61" t="s">
        <v>381</v>
      </c>
      <c r="CC101" s="61"/>
      <c r="CD101" s="208">
        <v>1</v>
      </c>
      <c r="CE101" s="220">
        <v>1</v>
      </c>
      <c r="CF101" s="220">
        <v>0</v>
      </c>
      <c r="CG101" s="220">
        <v>0</v>
      </c>
      <c r="CH101" s="220">
        <v>0</v>
      </c>
      <c r="CI101" s="220">
        <v>1</v>
      </c>
      <c r="CJ101" s="220">
        <v>0</v>
      </c>
      <c r="CK101" s="114">
        <v>1</v>
      </c>
      <c r="CL101" s="114">
        <v>0</v>
      </c>
      <c r="CM101" s="114">
        <v>0</v>
      </c>
      <c r="CN101" s="114">
        <v>0</v>
      </c>
      <c r="CO101" s="114">
        <v>1</v>
      </c>
      <c r="CP101" s="114">
        <v>1</v>
      </c>
      <c r="CQ101" s="326">
        <v>0</v>
      </c>
      <c r="CR101" s="326">
        <v>1</v>
      </c>
      <c r="CS101" s="326">
        <v>0</v>
      </c>
      <c r="CT101" s="326">
        <v>0</v>
      </c>
      <c r="CU101" s="326">
        <v>0</v>
      </c>
      <c r="CV101" s="326">
        <v>0</v>
      </c>
      <c r="CW101" s="299"/>
      <c r="CX101" s="299"/>
      <c r="CY101" s="299"/>
      <c r="CZ101" s="299"/>
      <c r="DF101" s="61">
        <v>0</v>
      </c>
      <c r="DG101" s="90">
        <v>1</v>
      </c>
      <c r="DH101" s="69">
        <v>39185</v>
      </c>
      <c r="DI101" s="61">
        <v>0</v>
      </c>
      <c r="DJ101" s="61"/>
      <c r="DK101" s="90">
        <v>1</v>
      </c>
      <c r="DL101" s="90">
        <v>1</v>
      </c>
      <c r="DM101" s="90"/>
      <c r="DN101" s="61" t="s">
        <v>950</v>
      </c>
      <c r="DO101" s="221">
        <v>1</v>
      </c>
      <c r="DP101" s="208">
        <v>0</v>
      </c>
      <c r="DQ101" s="208">
        <v>0</v>
      </c>
      <c r="DR101" s="208">
        <v>0</v>
      </c>
      <c r="DS101" s="208">
        <v>0</v>
      </c>
      <c r="DT101" s="212">
        <v>0</v>
      </c>
      <c r="DU101" s="208">
        <v>0</v>
      </c>
      <c r="DV101" s="208">
        <v>1</v>
      </c>
      <c r="DW101" s="208">
        <v>0</v>
      </c>
      <c r="DX101" s="208">
        <v>0</v>
      </c>
      <c r="DY101" s="208">
        <v>0</v>
      </c>
      <c r="DZ101" s="206">
        <v>0</v>
      </c>
      <c r="EC101" s="223">
        <v>1</v>
      </c>
      <c r="ED101" s="223">
        <v>1</v>
      </c>
      <c r="EE101" s="223">
        <v>60</v>
      </c>
      <c r="EF101" s="223"/>
      <c r="EH101" s="61">
        <v>2009</v>
      </c>
      <c r="EI101" s="221">
        <v>1.29</v>
      </c>
      <c r="EJ101" s="245">
        <v>45</v>
      </c>
      <c r="EK101" s="31">
        <v>65</v>
      </c>
      <c r="EL101" s="31">
        <v>50</v>
      </c>
      <c r="EM101" s="31">
        <v>64</v>
      </c>
      <c r="EN101" s="206"/>
      <c r="EO101" s="208" t="s">
        <v>463</v>
      </c>
      <c r="EP101" s="267">
        <v>101</v>
      </c>
      <c r="EQ101" s="69">
        <v>42445</v>
      </c>
      <c r="ER101" s="208" t="s">
        <v>415</v>
      </c>
      <c r="ES101" s="208"/>
      <c r="ET101" s="208"/>
      <c r="EU101" s="208">
        <v>78</v>
      </c>
      <c r="EV101" s="208">
        <v>1</v>
      </c>
      <c r="EW101" s="208"/>
      <c r="EX101" s="208">
        <v>12</v>
      </c>
      <c r="EY101" s="208">
        <v>10</v>
      </c>
      <c r="EZ101" s="208">
        <v>50</v>
      </c>
      <c r="FA101" s="208">
        <v>30</v>
      </c>
      <c r="FB101" s="208">
        <v>14</v>
      </c>
      <c r="FC101" s="208">
        <v>21</v>
      </c>
      <c r="FD101" s="208">
        <v>56</v>
      </c>
      <c r="FE101" s="206">
        <v>21</v>
      </c>
      <c r="FF101" s="206">
        <v>34</v>
      </c>
      <c r="FG101" s="224">
        <v>70</v>
      </c>
      <c r="FH101" s="223">
        <v>290</v>
      </c>
      <c r="FI101" s="91">
        <v>76.666666666666671</v>
      </c>
      <c r="FJ101" s="91">
        <v>283.33333333333331</v>
      </c>
      <c r="FK101" s="227">
        <v>106.35</v>
      </c>
      <c r="FL101" s="227">
        <v>56.042023277880531</v>
      </c>
      <c r="FM101" s="228">
        <v>170.14999999999998</v>
      </c>
      <c r="FN101" s="228">
        <v>76.8</v>
      </c>
      <c r="FO101" s="228">
        <v>89.661967660849754</v>
      </c>
      <c r="FP101" s="228">
        <v>40.470403269781144</v>
      </c>
      <c r="FQ101" s="228">
        <v>54.863355862474286</v>
      </c>
      <c r="FR101" s="228"/>
      <c r="FS101" s="193">
        <v>0</v>
      </c>
      <c r="FT101" s="230">
        <v>148.66666666666666</v>
      </c>
      <c r="FU101" s="341"/>
      <c r="FV101" s="230">
        <v>213.33333333333334</v>
      </c>
      <c r="FW101" s="229">
        <v>3.6</v>
      </c>
      <c r="FX101" s="229">
        <v>4</v>
      </c>
      <c r="FY101" s="229">
        <v>41.296296296296291</v>
      </c>
      <c r="FZ101" s="229"/>
      <c r="GA101" s="352">
        <v>38.6</v>
      </c>
      <c r="GB101" s="129">
        <v>13.366666666666665</v>
      </c>
      <c r="GC101" s="210" t="s">
        <v>951</v>
      </c>
      <c r="GD101" s="210" t="s">
        <v>952</v>
      </c>
      <c r="GE101" s="210" t="s">
        <v>953</v>
      </c>
      <c r="GF101" s="210" t="s">
        <v>954</v>
      </c>
      <c r="GG101" s="210" t="s">
        <v>955</v>
      </c>
      <c r="GH101" s="221">
        <v>0</v>
      </c>
      <c r="GI101" s="221">
        <v>2</v>
      </c>
      <c r="GJ101" s="221">
        <v>1</v>
      </c>
      <c r="GK101" s="221">
        <v>0</v>
      </c>
      <c r="GL101" s="231">
        <v>41</v>
      </c>
      <c r="GM101" s="133">
        <v>1</v>
      </c>
      <c r="GN101" s="221">
        <v>0</v>
      </c>
      <c r="GO101" s="221">
        <v>0</v>
      </c>
      <c r="GP101" s="221">
        <v>1</v>
      </c>
      <c r="GQ101" s="61">
        <v>59.05</v>
      </c>
      <c r="GR101" s="106">
        <v>31.116892097403341</v>
      </c>
      <c r="GS101" s="111">
        <v>0.19999999999999996</v>
      </c>
      <c r="GT101" s="61">
        <v>1</v>
      </c>
      <c r="GU101" s="111">
        <v>0.5714285714285714</v>
      </c>
      <c r="GV101" s="62">
        <v>1</v>
      </c>
      <c r="GW101" s="106">
        <v>6.7</v>
      </c>
      <c r="GX101" s="61">
        <v>1</v>
      </c>
      <c r="GY101" s="106">
        <v>12.333333333333334</v>
      </c>
      <c r="GZ101" s="61">
        <v>1</v>
      </c>
      <c r="HA101" s="745">
        <v>56</v>
      </c>
      <c r="HB101" s="221">
        <v>24</v>
      </c>
      <c r="HC101" s="221">
        <v>0.56999999999999995</v>
      </c>
      <c r="HD101" s="221">
        <v>1</v>
      </c>
      <c r="HE101" s="236">
        <v>167.87694099999999</v>
      </c>
      <c r="HF101" s="236">
        <v>176.27078800000001</v>
      </c>
      <c r="HG101" s="144">
        <v>94.628084999999999</v>
      </c>
      <c r="HH101" s="236">
        <v>137.024192</v>
      </c>
      <c r="HI101" s="125">
        <v>73.559192999999993</v>
      </c>
      <c r="HJ101" s="236">
        <v>68.803693999999993</v>
      </c>
      <c r="HK101" s="144">
        <v>36.936135999999998</v>
      </c>
      <c r="HL101" s="236">
        <v>68.220498000000006</v>
      </c>
      <c r="HM101" s="144">
        <v>36.623057000000003</v>
      </c>
      <c r="HN101" s="236">
        <v>49.787193000000002</v>
      </c>
      <c r="HO101" s="144">
        <v>6.4127270000000003</v>
      </c>
      <c r="HP101" s="144">
        <v>3.4425669999999999</v>
      </c>
      <c r="HQ101" s="236">
        <v>127.54182400000001</v>
      </c>
      <c r="HR101" s="144">
        <v>68.468738999999999</v>
      </c>
      <c r="HS101" s="236">
        <v>75.615455999999995</v>
      </c>
      <c r="HT101" s="144">
        <v>40.592919000000002</v>
      </c>
      <c r="HU101" s="236">
        <v>51.926367999999997</v>
      </c>
      <c r="HV101" s="144">
        <v>27.875820000000001</v>
      </c>
      <c r="HW101" s="236">
        <v>40.713208000000002</v>
      </c>
      <c r="HX101" s="144">
        <v>1</v>
      </c>
      <c r="HY101" s="237">
        <v>1.2864209263135082</v>
      </c>
      <c r="HZ101" s="238">
        <v>29.8</v>
      </c>
      <c r="IA101" s="237">
        <v>6.7</v>
      </c>
      <c r="IB101" s="237">
        <v>31.4</v>
      </c>
      <c r="IC101" s="237">
        <v>6.2</v>
      </c>
      <c r="ID101" s="237" t="s">
        <v>381</v>
      </c>
      <c r="IE101" s="237" t="s">
        <v>381</v>
      </c>
      <c r="IF101" s="237">
        <v>116.94172338308456</v>
      </c>
      <c r="IG101" s="237">
        <v>61.623420629904011</v>
      </c>
      <c r="IH101" s="208"/>
      <c r="II101" s="61">
        <v>0.38</v>
      </c>
      <c r="IJ101" s="61">
        <v>1146</v>
      </c>
      <c r="IK101" s="61">
        <v>1170</v>
      </c>
      <c r="IL101" s="61">
        <v>1261</v>
      </c>
      <c r="IM101" s="61">
        <v>1226</v>
      </c>
      <c r="IN101" s="61">
        <v>1084</v>
      </c>
      <c r="IO101" s="61">
        <v>1040</v>
      </c>
      <c r="IP101" s="61"/>
      <c r="IQ101" s="106">
        <v>1154.5</v>
      </c>
      <c r="IR101" s="61">
        <v>1749</v>
      </c>
      <c r="IS101" s="61">
        <v>257</v>
      </c>
      <c r="IT101" s="61">
        <v>257</v>
      </c>
      <c r="IU101" s="61">
        <v>257</v>
      </c>
      <c r="IV101" s="61">
        <v>257</v>
      </c>
      <c r="IW101" s="61">
        <v>257</v>
      </c>
      <c r="IX101" s="61">
        <v>257</v>
      </c>
      <c r="IY101" s="61"/>
      <c r="IZ101" s="106">
        <v>257</v>
      </c>
      <c r="JA101" s="61">
        <v>186</v>
      </c>
      <c r="JB101" s="240">
        <v>39.033982388607633</v>
      </c>
      <c r="JC101" s="241">
        <v>1</v>
      </c>
      <c r="JD101" s="90">
        <v>1</v>
      </c>
      <c r="JE101" s="70">
        <v>4</v>
      </c>
      <c r="JF101" s="70">
        <v>0</v>
      </c>
      <c r="JG101" s="70"/>
      <c r="JH101" s="90">
        <v>1</v>
      </c>
      <c r="JI101" s="90"/>
      <c r="JJ101" s="90"/>
      <c r="JK101" s="90"/>
      <c r="JL101" s="61" t="s">
        <v>950</v>
      </c>
      <c r="JM101" s="283"/>
      <c r="JN101" s="299"/>
      <c r="JO101" s="353">
        <v>42390</v>
      </c>
      <c r="JP101" s="354">
        <v>43486</v>
      </c>
      <c r="JQ101" s="243">
        <v>1</v>
      </c>
      <c r="JR101" s="354">
        <v>43486</v>
      </c>
      <c r="JS101" s="245">
        <v>36</v>
      </c>
      <c r="JT101" s="243">
        <v>0</v>
      </c>
      <c r="JU101" s="246">
        <v>43486</v>
      </c>
      <c r="JV101" s="245">
        <v>36</v>
      </c>
      <c r="JW101" s="243">
        <v>1</v>
      </c>
      <c r="JX101" s="246">
        <v>43486</v>
      </c>
      <c r="JY101" s="245">
        <v>36</v>
      </c>
      <c r="JZ101" s="245">
        <v>36</v>
      </c>
      <c r="KA101" s="245">
        <v>1096</v>
      </c>
      <c r="KB101" s="247"/>
      <c r="KC101" s="245"/>
      <c r="KD101" s="248"/>
      <c r="KE101" s="212">
        <v>1</v>
      </c>
      <c r="KF101" s="355"/>
      <c r="KG101" s="355"/>
      <c r="KH101" s="95"/>
      <c r="KI101" s="95"/>
      <c r="KJ101" s="95"/>
      <c r="KK101" s="110"/>
      <c r="KL101" s="95"/>
      <c r="KM101" s="95"/>
      <c r="KN101" s="95"/>
      <c r="KO101" s="95"/>
      <c r="KP101" s="250"/>
      <c r="KQ101" s="250"/>
      <c r="KR101" s="343"/>
      <c r="KS101" s="344">
        <v>0.19999999999999996</v>
      </c>
      <c r="KT101" s="264"/>
      <c r="KU101" s="265"/>
      <c r="KV101" s="264"/>
      <c r="KW101" s="265"/>
      <c r="KX101" s="265"/>
      <c r="KY101" s="265"/>
      <c r="KZ101" s="265"/>
      <c r="LA101" s="265"/>
      <c r="LB101" s="265"/>
      <c r="LC101" s="265"/>
      <c r="LD101" s="265"/>
      <c r="LE101" s="265"/>
      <c r="LF101" s="118">
        <v>42445</v>
      </c>
      <c r="LG101" s="695">
        <v>1</v>
      </c>
      <c r="LH101" s="695"/>
      <c r="LI101" s="455"/>
      <c r="LJ101" s="455"/>
      <c r="LK101" s="455"/>
      <c r="LL101" s="455"/>
      <c r="LM101" s="455"/>
      <c r="LN101" s="455"/>
      <c r="LO101" s="455"/>
      <c r="LP101" s="455"/>
      <c r="LQ101" s="455"/>
      <c r="LR101" s="455"/>
      <c r="LS101" s="455"/>
      <c r="LT101" s="455"/>
      <c r="LU101" s="500"/>
      <c r="LV101" s="500"/>
      <c r="LW101" s="500">
        <v>-7.4</v>
      </c>
      <c r="LX101" s="500">
        <v>1</v>
      </c>
      <c r="LY101" s="500">
        <v>0</v>
      </c>
      <c r="LZ101" s="500">
        <v>3</v>
      </c>
      <c r="MA101" s="690">
        <v>40.713208000000002</v>
      </c>
      <c r="MB101" s="454"/>
      <c r="MD101" s="253">
        <v>59</v>
      </c>
      <c r="ME101" s="274"/>
      <c r="MF101" s="581">
        <v>101</v>
      </c>
      <c r="MG101" s="135">
        <v>42387</v>
      </c>
      <c r="MJ101" s="584">
        <v>66.106700000000004</v>
      </c>
      <c r="MR101" s="135"/>
      <c r="MS101" s="585"/>
      <c r="MT101" s="585"/>
      <c r="MU101" s="133">
        <v>0</v>
      </c>
      <c r="MV101" s="585"/>
      <c r="MW101" s="585"/>
      <c r="MX101" s="585"/>
      <c r="MY101" s="585"/>
      <c r="MZ101" s="585"/>
      <c r="NA101" s="238">
        <v>889</v>
      </c>
      <c r="NB101" s="133">
        <v>59</v>
      </c>
      <c r="NC101" s="238">
        <v>7</v>
      </c>
      <c r="NE101" s="876">
        <v>101</v>
      </c>
      <c r="NF101" s="877">
        <v>8.7971751421752007</v>
      </c>
      <c r="NG101" s="877">
        <v>8.2116449865024403</v>
      </c>
      <c r="NH101" s="877">
        <v>5.7742599514327599</v>
      </c>
      <c r="NI101" s="877">
        <v>2.67807190511264</v>
      </c>
      <c r="NJ101" s="877">
        <v>7.2061352534045904</v>
      </c>
      <c r="NK101" s="877">
        <v>6.1811025507538</v>
      </c>
      <c r="NL101" s="877">
        <v>9.2474528646349299</v>
      </c>
      <c r="NM101" s="877">
        <v>8.1092038270669793</v>
      </c>
      <c r="NN101" s="877">
        <v>6.5145957147636597</v>
      </c>
      <c r="NO101" s="877">
        <v>2.3362833878644298</v>
      </c>
      <c r="NP101" s="877">
        <v>6.8582297142111797</v>
      </c>
      <c r="NQ101" s="877">
        <v>7.2061352534045904</v>
      </c>
      <c r="NR101" s="877">
        <v>7.95506864440976</v>
      </c>
      <c r="NS101" s="877">
        <v>5.2467880938443603</v>
      </c>
      <c r="NT101" s="877">
        <v>6.5957423394744001</v>
      </c>
      <c r="NU101" s="877">
        <v>7.9821379682399201</v>
      </c>
      <c r="NV101" s="877">
        <v>6.6872006946518896</v>
      </c>
      <c r="NW101" s="877">
        <v>7.7992816215219198</v>
      </c>
      <c r="NX101" s="877">
        <v>6.9932214673689401</v>
      </c>
      <c r="NY101" s="877">
        <v>7.2014378295040302</v>
      </c>
      <c r="NZ101" s="877">
        <v>8.2829957211551495</v>
      </c>
      <c r="OA101" s="877">
        <v>3.08236196955747</v>
      </c>
      <c r="OB101" s="877">
        <v>9.6466127089583509</v>
      </c>
      <c r="OC101" s="877">
        <v>1.7484612330040401</v>
      </c>
      <c r="OD101" s="877">
        <v>4.5975311742242102</v>
      </c>
      <c r="OE101" s="877">
        <v>6.6049608695037803</v>
      </c>
      <c r="OF101" s="877">
        <v>4.2555007331483896</v>
      </c>
      <c r="OG101" s="877">
        <v>10.2913549103913</v>
      </c>
      <c r="OH101" s="877">
        <v>3.0071955014042002</v>
      </c>
      <c r="OI101" s="877">
        <v>8.1024481779265791</v>
      </c>
      <c r="OJ101" s="877">
        <v>4.10517519226548</v>
      </c>
      <c r="OK101" s="877">
        <v>2.18890673246469</v>
      </c>
      <c r="OL101" s="877">
        <v>1.51516920466674</v>
      </c>
      <c r="OM101" s="877">
        <v>7.8981514759543199</v>
      </c>
    </row>
    <row r="102" spans="1:403" s="221" customFormat="1" ht="16.5" customHeight="1" x14ac:dyDescent="0.25">
      <c r="A102" s="455">
        <v>101</v>
      </c>
      <c r="B102" s="274">
        <v>0</v>
      </c>
      <c r="C102" s="221">
        <v>0</v>
      </c>
      <c r="D102" s="206">
        <v>2</v>
      </c>
      <c r="E102" s="274">
        <v>102</v>
      </c>
      <c r="F102" s="895">
        <v>102</v>
      </c>
      <c r="G102" s="61">
        <v>102</v>
      </c>
      <c r="H102" s="898"/>
      <c r="I102" s="167" t="s">
        <v>956</v>
      </c>
      <c r="J102" s="167" t="s">
        <v>957</v>
      </c>
      <c r="K102" s="266">
        <v>17002</v>
      </c>
      <c r="L102" s="256">
        <v>69</v>
      </c>
      <c r="M102" s="342">
        <v>135</v>
      </c>
      <c r="N102" s="342">
        <v>183</v>
      </c>
      <c r="O102" s="342">
        <v>40.31174415479709</v>
      </c>
      <c r="P102" s="210">
        <v>2.5236854004465226</v>
      </c>
      <c r="Q102" s="208">
        <v>0</v>
      </c>
      <c r="R102" s="61">
        <v>140</v>
      </c>
      <c r="S102" s="61">
        <v>90</v>
      </c>
      <c r="T102" s="61">
        <v>1</v>
      </c>
      <c r="U102" s="62">
        <v>3</v>
      </c>
      <c r="V102" s="325">
        <v>0</v>
      </c>
      <c r="W102" s="325"/>
      <c r="X102" s="325">
        <v>1</v>
      </c>
      <c r="Y102" s="326">
        <v>1</v>
      </c>
      <c r="Z102" s="325">
        <v>1</v>
      </c>
      <c r="AA102" s="325">
        <v>0</v>
      </c>
      <c r="AB102" s="329">
        <v>0</v>
      </c>
      <c r="AC102" s="328" t="s">
        <v>958</v>
      </c>
      <c r="AD102" s="61"/>
      <c r="AE102" s="208"/>
      <c r="AF102" s="61"/>
      <c r="AG102" s="592">
        <v>127</v>
      </c>
      <c r="AH102" s="602">
        <v>1.1599999999999999</v>
      </c>
      <c r="AI102" s="603">
        <v>62</v>
      </c>
      <c r="AJ102" s="603">
        <v>1</v>
      </c>
      <c r="AK102" s="602">
        <v>14.4</v>
      </c>
      <c r="AL102" s="603">
        <v>43</v>
      </c>
      <c r="AM102" s="603"/>
      <c r="AN102" s="605">
        <v>1441</v>
      </c>
      <c r="AO102" s="214">
        <v>7.2730925959995218</v>
      </c>
      <c r="AP102" s="212">
        <v>96</v>
      </c>
      <c r="AQ102" s="212">
        <v>34</v>
      </c>
      <c r="AR102" s="212">
        <v>49</v>
      </c>
      <c r="AS102" s="212">
        <v>65</v>
      </c>
      <c r="AT102" s="215">
        <v>3.2</v>
      </c>
      <c r="AU102" s="212"/>
      <c r="AV102" s="556">
        <v>42395</v>
      </c>
      <c r="AW102" s="557">
        <v>42391</v>
      </c>
      <c r="AX102" s="211">
        <v>1.1599999999999999</v>
      </c>
      <c r="AY102" s="211">
        <v>52</v>
      </c>
      <c r="AZ102" s="211"/>
      <c r="BA102" s="602">
        <v>138</v>
      </c>
      <c r="BB102" s="558">
        <v>42396</v>
      </c>
      <c r="BC102" s="65">
        <v>41.3</v>
      </c>
      <c r="BD102" s="217"/>
      <c r="BE102" s="66" t="s">
        <v>452</v>
      </c>
      <c r="BF102" s="218">
        <v>281.17689481032403</v>
      </c>
      <c r="BG102" s="66">
        <v>128.69999999999999</v>
      </c>
      <c r="BH102" s="68"/>
      <c r="BI102" s="219"/>
      <c r="BJ102" s="219">
        <v>2.4489796304706535</v>
      </c>
      <c r="BK102" s="219">
        <v>2.1095785469043866</v>
      </c>
      <c r="BL102" s="66">
        <v>2.3199999999999998</v>
      </c>
      <c r="BM102" s="66">
        <v>1.22</v>
      </c>
      <c r="BN102" s="66">
        <v>63</v>
      </c>
      <c r="BO102" s="66">
        <v>1.1499999999999999</v>
      </c>
      <c r="BP102" s="571">
        <v>473</v>
      </c>
      <c r="BQ102" s="66">
        <v>77</v>
      </c>
      <c r="BR102" s="66">
        <v>305</v>
      </c>
      <c r="BS102" s="66">
        <v>21</v>
      </c>
      <c r="BT102" s="66">
        <v>11</v>
      </c>
      <c r="BU102" s="69">
        <v>42394</v>
      </c>
      <c r="BV102" s="61" t="s">
        <v>959</v>
      </c>
      <c r="BW102" s="61">
        <v>0</v>
      </c>
      <c r="BX102" s="61">
        <v>1</v>
      </c>
      <c r="BY102" s="61" t="s">
        <v>925</v>
      </c>
      <c r="BZ102" s="61">
        <v>1</v>
      </c>
      <c r="CA102" s="61"/>
      <c r="CB102" s="61">
        <v>1</v>
      </c>
      <c r="CC102" s="61" t="s">
        <v>960</v>
      </c>
      <c r="CD102" s="208">
        <v>1</v>
      </c>
      <c r="CE102" s="220">
        <v>0</v>
      </c>
      <c r="CF102" s="220">
        <v>1</v>
      </c>
      <c r="CG102" s="220">
        <v>1</v>
      </c>
      <c r="CH102" s="220">
        <v>0</v>
      </c>
      <c r="CI102" s="220">
        <v>0</v>
      </c>
      <c r="CJ102" s="220">
        <v>1</v>
      </c>
      <c r="CK102" s="114">
        <v>0</v>
      </c>
      <c r="CL102" s="114">
        <v>1</v>
      </c>
      <c r="CM102" s="114">
        <v>1</v>
      </c>
      <c r="CN102" s="114">
        <v>1</v>
      </c>
      <c r="CO102" s="114">
        <v>1</v>
      </c>
      <c r="CP102" s="114">
        <v>1</v>
      </c>
      <c r="CQ102" s="326">
        <v>0</v>
      </c>
      <c r="CR102" s="326">
        <v>1</v>
      </c>
      <c r="CS102" s="326">
        <v>0</v>
      </c>
      <c r="CT102" s="326">
        <v>0</v>
      </c>
      <c r="CU102" s="326">
        <v>1</v>
      </c>
      <c r="CV102" s="326">
        <v>0</v>
      </c>
      <c r="CW102" s="299"/>
      <c r="CX102" s="299"/>
      <c r="CY102" s="299"/>
      <c r="CZ102" s="299"/>
      <c r="DF102" s="117">
        <v>1</v>
      </c>
      <c r="DG102" s="90">
        <v>1</v>
      </c>
      <c r="DH102" s="69">
        <v>42395</v>
      </c>
      <c r="DI102" s="61">
        <v>1</v>
      </c>
      <c r="DJ102" s="61" t="s">
        <v>961</v>
      </c>
      <c r="DK102" s="90">
        <v>1</v>
      </c>
      <c r="DL102" s="90">
        <v>1</v>
      </c>
      <c r="DM102" s="90"/>
      <c r="DN102" s="61" t="s">
        <v>962</v>
      </c>
      <c r="DO102" s="221">
        <v>1</v>
      </c>
      <c r="DP102" s="208">
        <v>0</v>
      </c>
      <c r="DQ102" s="208">
        <v>1</v>
      </c>
      <c r="DR102" s="208">
        <v>0</v>
      </c>
      <c r="DS102" s="208">
        <v>0</v>
      </c>
      <c r="DT102" s="212">
        <v>0</v>
      </c>
      <c r="DU102" s="208">
        <v>0</v>
      </c>
      <c r="DV102" s="208">
        <v>0</v>
      </c>
      <c r="DW102" s="208">
        <v>0</v>
      </c>
      <c r="DX102" s="208">
        <v>0</v>
      </c>
      <c r="DY102" s="208">
        <v>0</v>
      </c>
      <c r="DZ102" s="206">
        <v>0</v>
      </c>
      <c r="EC102" s="223">
        <v>1</v>
      </c>
      <c r="ED102" s="223">
        <v>1</v>
      </c>
      <c r="EE102" s="223">
        <v>66</v>
      </c>
      <c r="EF102" s="223"/>
      <c r="EH102" s="69">
        <v>42394</v>
      </c>
      <c r="EI102" s="221">
        <v>2.42</v>
      </c>
      <c r="EJ102" s="245">
        <v>72</v>
      </c>
      <c r="EK102" s="31">
        <v>69</v>
      </c>
      <c r="EL102" s="31">
        <v>77</v>
      </c>
      <c r="EM102" s="31">
        <v>79</v>
      </c>
      <c r="EN102" s="206">
        <v>62</v>
      </c>
      <c r="EO102" s="208" t="s">
        <v>963</v>
      </c>
      <c r="EP102" s="222">
        <v>102</v>
      </c>
      <c r="EQ102" s="69">
        <v>42395</v>
      </c>
      <c r="ER102" s="208" t="s">
        <v>383</v>
      </c>
      <c r="ES102" s="208"/>
      <c r="ET102" s="208"/>
      <c r="EU102" s="208">
        <v>63</v>
      </c>
      <c r="EV102" s="208">
        <v>1</v>
      </c>
      <c r="EW102" s="208"/>
      <c r="EX102" s="208">
        <v>17</v>
      </c>
      <c r="EY102" s="208">
        <v>9</v>
      </c>
      <c r="EZ102" s="208">
        <v>53</v>
      </c>
      <c r="FA102" s="208">
        <v>34</v>
      </c>
      <c r="FB102" s="208">
        <v>25</v>
      </c>
      <c r="FC102" s="208">
        <v>27</v>
      </c>
      <c r="FD102" s="208">
        <v>60</v>
      </c>
      <c r="FE102" s="206">
        <v>24</v>
      </c>
      <c r="FF102" s="206">
        <v>36</v>
      </c>
      <c r="FG102" s="224">
        <v>110</v>
      </c>
      <c r="FH102" s="223">
        <v>280</v>
      </c>
      <c r="FI102" s="91">
        <v>110</v>
      </c>
      <c r="FJ102" s="91">
        <v>263.33333333333331</v>
      </c>
      <c r="FK102" s="227">
        <v>128.35</v>
      </c>
      <c r="FL102" s="227">
        <v>50.858161630324716</v>
      </c>
      <c r="FM102" s="228">
        <v>174.95</v>
      </c>
      <c r="FN102" s="228">
        <v>61.55</v>
      </c>
      <c r="FO102" s="228">
        <v>69.323220702963056</v>
      </c>
      <c r="FP102" s="228">
        <v>24.388935320190775</v>
      </c>
      <c r="FQ102" s="228">
        <v>64.818519577022002</v>
      </c>
      <c r="FR102" s="228"/>
      <c r="FS102" s="193">
        <v>0</v>
      </c>
      <c r="FT102" s="230">
        <v>73.166666666666671</v>
      </c>
      <c r="FU102" s="341"/>
      <c r="FV102" s="230">
        <v>110</v>
      </c>
      <c r="FW102" s="229">
        <v>6.6999999999999993</v>
      </c>
      <c r="FX102" s="229">
        <v>12.9</v>
      </c>
      <c r="FY102" s="229">
        <v>10.920398009950251</v>
      </c>
      <c r="FZ102" s="229"/>
      <c r="GA102" s="342">
        <v>97.6</v>
      </c>
      <c r="GB102" s="129">
        <v>11.633333333333333</v>
      </c>
      <c r="GC102" s="210" t="s">
        <v>964</v>
      </c>
      <c r="GD102" s="210" t="s">
        <v>965</v>
      </c>
      <c r="GE102" s="210" t="s">
        <v>966</v>
      </c>
      <c r="GF102" s="210" t="s">
        <v>967</v>
      </c>
      <c r="GG102" s="210" t="s">
        <v>968</v>
      </c>
      <c r="GH102" s="221">
        <v>0</v>
      </c>
      <c r="GI102" s="221">
        <v>1</v>
      </c>
      <c r="GJ102" s="221">
        <v>1</v>
      </c>
      <c r="GK102" s="221">
        <v>0</v>
      </c>
      <c r="GL102" s="231">
        <v>26.333333333333332</v>
      </c>
      <c r="GM102" s="133">
        <v>0</v>
      </c>
      <c r="GN102" s="221">
        <v>0</v>
      </c>
      <c r="GO102" s="221">
        <v>0</v>
      </c>
      <c r="GP102" s="221">
        <v>1</v>
      </c>
      <c r="GQ102" s="61">
        <v>86.85</v>
      </c>
      <c r="GR102" s="106">
        <v>34.41395666220258</v>
      </c>
      <c r="GS102" s="111">
        <v>0.34146341463414642</v>
      </c>
      <c r="GT102" s="61">
        <v>1</v>
      </c>
      <c r="GU102" s="111">
        <v>0.76190476190476186</v>
      </c>
      <c r="GV102" s="62">
        <v>1</v>
      </c>
      <c r="GW102" s="106">
        <v>9.3000000000000007</v>
      </c>
      <c r="GX102" s="61">
        <v>1</v>
      </c>
      <c r="GY102" s="106">
        <v>15.333333333333334</v>
      </c>
      <c r="GZ102" s="61">
        <v>1</v>
      </c>
      <c r="HA102" s="745">
        <v>31.333333333333332</v>
      </c>
      <c r="HB102" s="221">
        <v>14</v>
      </c>
      <c r="HC102" s="221">
        <v>1.1000000000000001</v>
      </c>
      <c r="HD102" s="221">
        <v>1</v>
      </c>
      <c r="HE102" s="236">
        <v>191.243393</v>
      </c>
      <c r="HF102" s="236">
        <v>200.80556200000001</v>
      </c>
      <c r="HG102" s="144">
        <v>75.810305</v>
      </c>
      <c r="HH102" s="236">
        <v>143.44461999999999</v>
      </c>
      <c r="HI102" s="125">
        <v>54.154777000000003</v>
      </c>
      <c r="HJ102" s="236">
        <v>61.767023999999999</v>
      </c>
      <c r="HK102" s="144">
        <v>23.318960000000001</v>
      </c>
      <c r="HL102" s="236">
        <v>81.677595999999994</v>
      </c>
      <c r="HM102" s="144">
        <v>30.835816000000001</v>
      </c>
      <c r="HN102" s="236">
        <v>56.940159999999999</v>
      </c>
      <c r="HO102" s="144">
        <v>6.6975629999999997</v>
      </c>
      <c r="HP102" s="144">
        <v>2.528537</v>
      </c>
      <c r="HQ102" s="236">
        <v>134.75051500000001</v>
      </c>
      <c r="HR102" s="144">
        <v>50.872484</v>
      </c>
      <c r="HS102" s="236">
        <v>65.809456999999995</v>
      </c>
      <c r="HT102" s="144">
        <v>24.845103999999999</v>
      </c>
      <c r="HU102" s="236">
        <v>68.941057999999998</v>
      </c>
      <c r="HV102" s="144">
        <v>26.027380000000001</v>
      </c>
      <c r="HW102" s="236">
        <v>51.161999999999999</v>
      </c>
      <c r="HX102" s="144">
        <v>0</v>
      </c>
      <c r="HY102" s="237">
        <v>1.399882142669415</v>
      </c>
      <c r="HZ102" s="238">
        <v>45.9</v>
      </c>
      <c r="IA102" s="237">
        <v>8.1999999999999993</v>
      </c>
      <c r="IB102" s="237">
        <v>40.1</v>
      </c>
      <c r="IC102" s="237">
        <v>7.3</v>
      </c>
      <c r="ID102" s="237" t="s">
        <v>381</v>
      </c>
      <c r="IE102" s="237" t="s">
        <v>381</v>
      </c>
      <c r="IF102" s="237">
        <v>187.94967804878047</v>
      </c>
      <c r="IG102" s="237">
        <v>74.474289868113516</v>
      </c>
      <c r="IH102" s="208"/>
      <c r="II102" s="61">
        <v>0.43</v>
      </c>
      <c r="IJ102" s="61">
        <v>1160</v>
      </c>
      <c r="IK102" s="61">
        <v>1065</v>
      </c>
      <c r="IL102" s="61">
        <v>1112</v>
      </c>
      <c r="IM102" s="61">
        <v>1202</v>
      </c>
      <c r="IN102" s="61">
        <v>1249</v>
      </c>
      <c r="IO102" s="61">
        <v>1352</v>
      </c>
      <c r="IP102" s="61"/>
      <c r="IQ102" s="106">
        <v>1190</v>
      </c>
      <c r="IR102" s="61">
        <v>1747</v>
      </c>
      <c r="IS102" s="61">
        <v>351</v>
      </c>
      <c r="IT102" s="61">
        <v>316</v>
      </c>
      <c r="IU102" s="61">
        <v>383</v>
      </c>
      <c r="IV102" s="61">
        <v>323</v>
      </c>
      <c r="IW102" s="61">
        <v>363</v>
      </c>
      <c r="IX102" s="61">
        <v>357</v>
      </c>
      <c r="IY102" s="61"/>
      <c r="IZ102" s="61">
        <v>348.83333333333331</v>
      </c>
      <c r="JA102" s="61">
        <v>233</v>
      </c>
      <c r="JB102" s="240">
        <v>31.053812147674893</v>
      </c>
      <c r="JC102" s="241">
        <v>0</v>
      </c>
      <c r="JD102" s="90">
        <v>1</v>
      </c>
      <c r="JE102" s="280">
        <v>5</v>
      </c>
      <c r="JF102" s="70">
        <v>1</v>
      </c>
      <c r="JG102" s="70" t="s">
        <v>969</v>
      </c>
      <c r="JH102" s="90">
        <v>1</v>
      </c>
      <c r="JI102" s="90"/>
      <c r="JJ102" s="90"/>
      <c r="JK102" s="90"/>
      <c r="JL102" s="61" t="s">
        <v>962</v>
      </c>
      <c r="JM102" s="283"/>
      <c r="JN102" s="243">
        <v>102</v>
      </c>
      <c r="JO102" s="244">
        <v>42395</v>
      </c>
      <c r="JP102" s="69">
        <v>43382</v>
      </c>
      <c r="JQ102" s="201">
        <v>0</v>
      </c>
      <c r="JR102" s="69">
        <v>43382</v>
      </c>
      <c r="JS102" s="245">
        <v>32</v>
      </c>
      <c r="JT102" s="243">
        <v>0</v>
      </c>
      <c r="JU102" s="69">
        <v>43382</v>
      </c>
      <c r="JV102" s="245">
        <v>32</v>
      </c>
      <c r="JW102" s="243">
        <v>0</v>
      </c>
      <c r="JX102" s="246">
        <v>43382</v>
      </c>
      <c r="JY102" s="245">
        <v>32</v>
      </c>
      <c r="JZ102" s="245">
        <v>32</v>
      </c>
      <c r="KA102" s="245">
        <v>987</v>
      </c>
      <c r="KB102" s="247"/>
      <c r="KC102" s="245"/>
      <c r="KD102" s="248"/>
      <c r="KE102" s="212">
        <v>0</v>
      </c>
      <c r="KF102" s="249">
        <v>1</v>
      </c>
      <c r="KG102" s="249" t="s">
        <v>421</v>
      </c>
      <c r="KH102" s="272">
        <v>169.71666666666667</v>
      </c>
      <c r="KI102" s="272">
        <v>73.533333333333317</v>
      </c>
      <c r="KJ102" s="272">
        <v>56.253333333333337</v>
      </c>
      <c r="KK102" s="272">
        <v>-17.299999999999997</v>
      </c>
      <c r="KL102" s="272">
        <v>-14.74</v>
      </c>
      <c r="KM102" s="272">
        <v>62.196666666666658</v>
      </c>
      <c r="KN102" s="272">
        <v>28.733333333333334</v>
      </c>
      <c r="KO102" s="272">
        <v>5.2666666666666666</v>
      </c>
      <c r="KP102" s="250"/>
      <c r="KQ102" s="250">
        <v>0</v>
      </c>
      <c r="KR102" s="343"/>
      <c r="KS102" s="344">
        <v>0.34146341463414642</v>
      </c>
      <c r="KT102" s="264"/>
      <c r="KU102" s="265"/>
      <c r="KV102" s="264"/>
      <c r="KW102" s="265"/>
      <c r="KX102" s="265"/>
      <c r="KY102" s="265"/>
      <c r="KZ102" s="265"/>
      <c r="LA102" s="265"/>
      <c r="LB102" s="265"/>
      <c r="LC102" s="265"/>
      <c r="LD102" s="265"/>
      <c r="LE102" s="265"/>
      <c r="LF102" s="118">
        <v>42395</v>
      </c>
      <c r="LG102" s="695">
        <v>1</v>
      </c>
      <c r="LH102" s="695"/>
      <c r="LI102" s="455"/>
      <c r="LJ102" s="455"/>
      <c r="LK102" s="455"/>
      <c r="LL102" s="455"/>
      <c r="LM102" s="455"/>
      <c r="LN102" s="455"/>
      <c r="LO102" s="455"/>
      <c r="LP102" s="455"/>
      <c r="LQ102" s="455"/>
      <c r="LR102" s="455"/>
      <c r="LS102" s="455"/>
      <c r="LT102" s="455"/>
      <c r="LU102" s="500"/>
      <c r="LV102" s="500"/>
      <c r="LW102" s="500"/>
      <c r="LX102" s="500">
        <v>1</v>
      </c>
      <c r="LY102" s="500">
        <v>0</v>
      </c>
      <c r="LZ102" s="500">
        <v>0</v>
      </c>
      <c r="MA102" s="690">
        <v>51.161999999999999</v>
      </c>
      <c r="MB102" s="454"/>
      <c r="MD102" s="253"/>
      <c r="ME102" s="274"/>
      <c r="MF102" s="581">
        <v>102</v>
      </c>
      <c r="MG102" s="135">
        <v>42391</v>
      </c>
      <c r="MJ102" s="586"/>
      <c r="MR102" s="135"/>
      <c r="MS102" s="585"/>
      <c r="MT102" s="585"/>
      <c r="MU102" s="133">
        <v>0</v>
      </c>
      <c r="MV102" s="585"/>
      <c r="MW102" s="585"/>
      <c r="MX102" s="585"/>
      <c r="MY102" s="585"/>
      <c r="MZ102" s="585"/>
      <c r="NA102" s="238">
        <v>1441</v>
      </c>
      <c r="NB102" s="585"/>
      <c r="NC102" s="238">
        <v>8</v>
      </c>
      <c r="NE102" s="876" t="s">
        <v>64</v>
      </c>
      <c r="NF102" s="877" t="s">
        <v>64</v>
      </c>
      <c r="NG102" s="877" t="s">
        <v>64</v>
      </c>
      <c r="NH102" s="877" t="s">
        <v>64</v>
      </c>
      <c r="NI102" s="877" t="s">
        <v>64</v>
      </c>
      <c r="NJ102" s="877" t="s">
        <v>64</v>
      </c>
      <c r="NK102" s="877" t="s">
        <v>64</v>
      </c>
      <c r="NL102" s="877" t="s">
        <v>64</v>
      </c>
      <c r="NM102" s="877" t="s">
        <v>64</v>
      </c>
      <c r="NN102" s="877" t="s">
        <v>64</v>
      </c>
      <c r="NO102" s="877" t="s">
        <v>64</v>
      </c>
      <c r="NP102" s="877" t="s">
        <v>64</v>
      </c>
      <c r="NQ102" s="877" t="s">
        <v>64</v>
      </c>
      <c r="NR102" s="877" t="s">
        <v>64</v>
      </c>
      <c r="NS102" s="877" t="s">
        <v>64</v>
      </c>
      <c r="NT102" s="877" t="s">
        <v>64</v>
      </c>
      <c r="NU102" s="877" t="s">
        <v>64</v>
      </c>
      <c r="NV102" s="877" t="s">
        <v>64</v>
      </c>
      <c r="NW102" s="877" t="s">
        <v>64</v>
      </c>
      <c r="NX102" s="877" t="s">
        <v>64</v>
      </c>
      <c r="NY102" s="877" t="s">
        <v>64</v>
      </c>
      <c r="NZ102" s="877" t="s">
        <v>64</v>
      </c>
      <c r="OA102" s="877" t="s">
        <v>64</v>
      </c>
      <c r="OB102" s="877" t="s">
        <v>64</v>
      </c>
      <c r="OC102" s="877" t="s">
        <v>64</v>
      </c>
      <c r="OD102" s="877" t="s">
        <v>64</v>
      </c>
      <c r="OE102" s="877" t="s">
        <v>64</v>
      </c>
      <c r="OF102" s="877" t="s">
        <v>64</v>
      </c>
      <c r="OG102" s="877" t="s">
        <v>64</v>
      </c>
      <c r="OH102" s="877" t="s">
        <v>64</v>
      </c>
      <c r="OI102" s="877" t="s">
        <v>64</v>
      </c>
      <c r="OJ102" s="877" t="s">
        <v>64</v>
      </c>
      <c r="OK102" s="877" t="s">
        <v>64</v>
      </c>
      <c r="OL102" s="877" t="s">
        <v>64</v>
      </c>
      <c r="OM102" s="877" t="s">
        <v>64</v>
      </c>
    </row>
    <row r="103" spans="1:403" s="221" customFormat="1" x14ac:dyDescent="0.25">
      <c r="A103" s="455">
        <v>102</v>
      </c>
      <c r="B103" s="221">
        <v>0</v>
      </c>
      <c r="C103" s="221">
        <v>1</v>
      </c>
      <c r="D103" s="206">
        <v>2</v>
      </c>
      <c r="E103" s="267">
        <v>103</v>
      </c>
      <c r="F103" s="896">
        <v>103</v>
      </c>
      <c r="G103" s="61">
        <v>103</v>
      </c>
      <c r="H103" s="898"/>
      <c r="I103" s="232" t="s">
        <v>466</v>
      </c>
      <c r="J103" s="232" t="s">
        <v>970</v>
      </c>
      <c r="K103" s="69">
        <v>12004</v>
      </c>
      <c r="L103" s="256">
        <v>83</v>
      </c>
      <c r="M103" s="342">
        <v>96</v>
      </c>
      <c r="N103" s="342">
        <v>155</v>
      </c>
      <c r="O103" s="342">
        <v>39.958376690946928</v>
      </c>
      <c r="P103" s="210">
        <v>1.9356288159194983</v>
      </c>
      <c r="Q103" s="208">
        <v>1</v>
      </c>
      <c r="R103" s="61">
        <v>140</v>
      </c>
      <c r="S103" s="61">
        <v>80</v>
      </c>
      <c r="T103" s="61">
        <v>0</v>
      </c>
      <c r="U103" s="62">
        <v>3</v>
      </c>
      <c r="V103" s="325">
        <v>0</v>
      </c>
      <c r="W103" s="325"/>
      <c r="X103" s="325">
        <v>1</v>
      </c>
      <c r="Y103" s="326">
        <v>1</v>
      </c>
      <c r="Z103" s="325">
        <v>0</v>
      </c>
      <c r="AA103" s="325">
        <v>1</v>
      </c>
      <c r="AB103" s="329">
        <v>0</v>
      </c>
      <c r="AC103" s="328">
        <v>0</v>
      </c>
      <c r="AD103" s="61"/>
      <c r="AE103" s="208"/>
      <c r="AF103" s="61"/>
      <c r="AG103" s="592">
        <v>92</v>
      </c>
      <c r="AH103" s="602">
        <v>0.81</v>
      </c>
      <c r="AI103" s="603">
        <v>67</v>
      </c>
      <c r="AJ103" s="603">
        <v>1</v>
      </c>
      <c r="AK103" s="602">
        <v>13.1</v>
      </c>
      <c r="AL103" s="603">
        <v>40</v>
      </c>
      <c r="AM103" s="603"/>
      <c r="AN103" s="605">
        <v>1948</v>
      </c>
      <c r="AO103" s="214">
        <v>7.5745584842024805</v>
      </c>
      <c r="AP103" s="212">
        <v>174</v>
      </c>
      <c r="AQ103" s="212">
        <v>101</v>
      </c>
      <c r="AR103" s="212">
        <v>54</v>
      </c>
      <c r="AS103" s="212">
        <v>93</v>
      </c>
      <c r="AT103" s="215">
        <v>2.39</v>
      </c>
      <c r="AU103" s="212">
        <v>114</v>
      </c>
      <c r="AV103" s="556">
        <v>42389</v>
      </c>
      <c r="AW103" s="557">
        <v>42389</v>
      </c>
      <c r="AX103" s="559">
        <v>0.81</v>
      </c>
      <c r="AY103" s="211">
        <v>29</v>
      </c>
      <c r="AZ103" s="211"/>
      <c r="BA103" s="602">
        <v>141</v>
      </c>
      <c r="BB103" s="558">
        <v>42389</v>
      </c>
      <c r="BC103" s="65">
        <v>44</v>
      </c>
      <c r="BD103" s="217">
        <v>415</v>
      </c>
      <c r="BE103" s="66" t="s">
        <v>452</v>
      </c>
      <c r="BF103" s="218">
        <v>284.6634658079019</v>
      </c>
      <c r="BG103" s="66">
        <v>83.21</v>
      </c>
      <c r="BH103" s="68"/>
      <c r="BI103" s="219"/>
      <c r="BJ103" s="219">
        <v>2.4543317326328755</v>
      </c>
      <c r="BK103" s="219">
        <v>1.9201755220100227</v>
      </c>
      <c r="BL103" s="66">
        <v>2.87</v>
      </c>
      <c r="BM103" s="66">
        <v>0.96</v>
      </c>
      <c r="BN103" s="66">
        <v>114</v>
      </c>
      <c r="BO103" s="66">
        <v>1.17</v>
      </c>
      <c r="BP103" s="571">
        <v>2219</v>
      </c>
      <c r="BQ103" s="66">
        <v>55</v>
      </c>
      <c r="BR103" s="66">
        <v>128</v>
      </c>
      <c r="BS103" s="66">
        <v>38</v>
      </c>
      <c r="BT103" s="66">
        <v>21</v>
      </c>
      <c r="BU103" s="61" t="s">
        <v>971</v>
      </c>
      <c r="BV103" s="61" t="s">
        <v>381</v>
      </c>
      <c r="BW103" s="61"/>
      <c r="BX103" s="61"/>
      <c r="BY103" s="61"/>
      <c r="BZ103" s="61"/>
      <c r="CA103" s="61"/>
      <c r="CB103" s="61"/>
      <c r="CC103" s="61"/>
      <c r="CD103" s="208" t="s">
        <v>381</v>
      </c>
      <c r="CE103" s="220">
        <v>1</v>
      </c>
      <c r="CF103" s="220">
        <v>0</v>
      </c>
      <c r="CG103" s="220">
        <v>0</v>
      </c>
      <c r="CH103" s="220">
        <v>0</v>
      </c>
      <c r="CI103" s="220">
        <v>0</v>
      </c>
      <c r="CJ103" s="220">
        <v>0</v>
      </c>
      <c r="CK103" s="114">
        <v>1</v>
      </c>
      <c r="CL103" s="114">
        <v>0</v>
      </c>
      <c r="CM103" s="114">
        <v>0</v>
      </c>
      <c r="CN103" s="114">
        <v>1</v>
      </c>
      <c r="CO103" s="114">
        <v>0</v>
      </c>
      <c r="CP103" s="114">
        <v>1</v>
      </c>
      <c r="CQ103" s="326">
        <v>0</v>
      </c>
      <c r="CR103" s="326">
        <v>1</v>
      </c>
      <c r="CS103" s="326">
        <v>0</v>
      </c>
      <c r="CT103" s="326">
        <v>0</v>
      </c>
      <c r="CU103" s="326">
        <v>0</v>
      </c>
      <c r="CV103" s="326">
        <v>0</v>
      </c>
      <c r="CW103" s="299"/>
      <c r="CX103" s="299"/>
      <c r="CY103" s="299"/>
      <c r="CZ103" s="299"/>
      <c r="DF103" s="61">
        <v>0</v>
      </c>
      <c r="DG103" s="90">
        <v>0</v>
      </c>
      <c r="DH103" s="61"/>
      <c r="DI103" s="61"/>
      <c r="DJ103" s="61"/>
      <c r="DK103" s="90">
        <v>0</v>
      </c>
      <c r="DL103" s="90"/>
      <c r="DM103" s="90"/>
      <c r="DN103" s="61"/>
      <c r="DO103" s="221">
        <v>1</v>
      </c>
      <c r="DP103" s="208">
        <v>0</v>
      </c>
      <c r="DQ103" s="208">
        <v>0</v>
      </c>
      <c r="DR103" s="208">
        <v>0</v>
      </c>
      <c r="DS103" s="208">
        <v>0</v>
      </c>
      <c r="DT103" s="212">
        <v>0</v>
      </c>
      <c r="DU103" s="208">
        <v>0</v>
      </c>
      <c r="DV103" s="208">
        <v>0</v>
      </c>
      <c r="DW103" s="208">
        <v>0</v>
      </c>
      <c r="DX103" s="208">
        <v>0</v>
      </c>
      <c r="DY103" s="208">
        <v>1</v>
      </c>
      <c r="DZ103" s="206">
        <v>0</v>
      </c>
      <c r="EC103" s="223">
        <v>1</v>
      </c>
      <c r="ED103" s="223">
        <v>1</v>
      </c>
      <c r="EE103" s="223">
        <v>67</v>
      </c>
      <c r="EF103" s="223"/>
      <c r="EH103" s="61" t="s">
        <v>381</v>
      </c>
      <c r="EI103" s="221" t="s">
        <v>381</v>
      </c>
      <c r="EJ103" s="245" t="s">
        <v>381</v>
      </c>
      <c r="EK103" s="31" t="s">
        <v>381</v>
      </c>
      <c r="EL103" s="31" t="s">
        <v>381</v>
      </c>
      <c r="EM103" s="31" t="s">
        <v>381</v>
      </c>
      <c r="EN103" s="206"/>
      <c r="EO103" s="208" t="s">
        <v>381</v>
      </c>
      <c r="EP103" s="259">
        <v>103</v>
      </c>
      <c r="EQ103" s="69">
        <v>42389</v>
      </c>
      <c r="ER103" s="208" t="s">
        <v>383</v>
      </c>
      <c r="ES103" s="208"/>
      <c r="ET103" s="208"/>
      <c r="EU103" s="208">
        <v>81</v>
      </c>
      <c r="EV103" s="208">
        <v>0</v>
      </c>
      <c r="EW103" s="208"/>
      <c r="EX103" s="208">
        <v>14</v>
      </c>
      <c r="EY103" s="208">
        <v>12</v>
      </c>
      <c r="EZ103" s="208">
        <v>51</v>
      </c>
      <c r="FA103" s="208">
        <v>41</v>
      </c>
      <c r="FB103" s="208">
        <v>17</v>
      </c>
      <c r="FC103" s="208">
        <v>19</v>
      </c>
      <c r="FD103" s="208">
        <v>47</v>
      </c>
      <c r="FE103" s="206">
        <v>20</v>
      </c>
      <c r="FF103" s="206">
        <v>30</v>
      </c>
      <c r="FG103" s="224">
        <v>100</v>
      </c>
      <c r="FH103" s="223">
        <v>320</v>
      </c>
      <c r="FI103" s="339">
        <v>100</v>
      </c>
      <c r="FJ103" s="91">
        <v>320</v>
      </c>
      <c r="FK103" s="227">
        <v>71.150000000000006</v>
      </c>
      <c r="FL103" s="227">
        <v>36.758080585921128</v>
      </c>
      <c r="FM103" s="228">
        <v>137.75</v>
      </c>
      <c r="FN103" s="228">
        <v>63.25</v>
      </c>
      <c r="FO103" s="228">
        <v>71.165503875061617</v>
      </c>
      <c r="FP103" s="228">
        <v>32.676719565137191</v>
      </c>
      <c r="FQ103" s="228">
        <v>54.08348457350273</v>
      </c>
      <c r="FR103" s="228"/>
      <c r="FS103" s="193">
        <v>0</v>
      </c>
      <c r="FT103" s="230">
        <v>87.5</v>
      </c>
      <c r="FU103" s="341">
        <v>48.6</v>
      </c>
      <c r="FV103" s="230">
        <v>100</v>
      </c>
      <c r="FW103" s="229">
        <v>4.3</v>
      </c>
      <c r="FX103" s="229">
        <v>5.7</v>
      </c>
      <c r="FY103" s="229">
        <v>20.348837209302328</v>
      </c>
      <c r="FZ103" s="229">
        <v>1.8004115226337447</v>
      </c>
      <c r="GA103" s="342">
        <v>22.7</v>
      </c>
      <c r="GB103" s="129">
        <v>18.399999999999999</v>
      </c>
      <c r="GC103" s="210">
        <v>10.6</v>
      </c>
      <c r="GD103" s="210">
        <v>5</v>
      </c>
      <c r="GE103" s="210">
        <v>163</v>
      </c>
      <c r="GF103" s="210">
        <v>105</v>
      </c>
      <c r="GG103" s="210">
        <v>35.5</v>
      </c>
      <c r="GH103" s="221">
        <v>1</v>
      </c>
      <c r="GI103" s="221">
        <v>1</v>
      </c>
      <c r="GJ103" s="221">
        <v>1</v>
      </c>
      <c r="GK103" s="221">
        <v>1</v>
      </c>
      <c r="GL103" s="231">
        <v>38</v>
      </c>
      <c r="GM103" s="133">
        <v>1</v>
      </c>
      <c r="GN103" s="221">
        <v>1</v>
      </c>
      <c r="GO103" s="221" t="s">
        <v>464</v>
      </c>
      <c r="GP103" s="221">
        <v>0</v>
      </c>
      <c r="GQ103" s="61"/>
      <c r="GR103" s="106"/>
      <c r="GS103" s="111">
        <v>0.30745341614906835</v>
      </c>
      <c r="GT103" s="61">
        <v>1</v>
      </c>
      <c r="GU103" s="111">
        <v>0.41176470588235292</v>
      </c>
      <c r="GV103" s="62">
        <v>0</v>
      </c>
      <c r="GW103" s="106">
        <v>8.8000000000000007</v>
      </c>
      <c r="GX103" s="61">
        <v>1</v>
      </c>
      <c r="GY103" s="106">
        <v>16.5</v>
      </c>
      <c r="GZ103" s="61">
        <v>1</v>
      </c>
      <c r="HA103" s="745">
        <v>58</v>
      </c>
      <c r="HB103" s="221">
        <v>25</v>
      </c>
      <c r="HC103" s="221">
        <v>0.72</v>
      </c>
      <c r="HD103" s="291">
        <v>0</v>
      </c>
      <c r="HE103" s="271"/>
      <c r="HF103" s="271"/>
      <c r="HG103" s="270"/>
      <c r="HH103" s="271"/>
      <c r="HI103" s="270"/>
      <c r="HJ103" s="271"/>
      <c r="HK103" s="270"/>
      <c r="HL103" s="271"/>
      <c r="HM103" s="270"/>
      <c r="HN103" s="269"/>
      <c r="HO103" s="271"/>
      <c r="HP103" s="271"/>
      <c r="HQ103" s="271"/>
      <c r="HR103" s="270"/>
      <c r="HS103" s="271"/>
      <c r="HT103" s="270"/>
      <c r="HU103" s="271"/>
      <c r="HV103" s="270"/>
      <c r="HW103" s="271"/>
      <c r="HX103" s="144"/>
      <c r="HY103" s="91"/>
      <c r="HZ103" s="104"/>
      <c r="IA103" s="91"/>
      <c r="IB103" s="91"/>
      <c r="IC103" s="91"/>
      <c r="ID103" s="91"/>
      <c r="IE103" s="91"/>
      <c r="IF103" s="237"/>
      <c r="IG103" s="237"/>
      <c r="IH103" s="291"/>
      <c r="II103" s="161"/>
      <c r="IJ103" s="161"/>
      <c r="IK103" s="161"/>
      <c r="IL103" s="161"/>
      <c r="IM103" s="161"/>
      <c r="IN103" s="161"/>
      <c r="IO103" s="161"/>
      <c r="IP103" s="61"/>
      <c r="IQ103" s="106"/>
      <c r="IR103" s="161"/>
      <c r="IS103" s="161"/>
      <c r="IT103" s="161"/>
      <c r="IU103" s="161"/>
      <c r="IV103" s="161"/>
      <c r="IW103" s="161"/>
      <c r="IX103" s="161"/>
      <c r="IY103" s="61"/>
      <c r="IZ103" s="106"/>
      <c r="JA103" s="161"/>
      <c r="JB103" s="240"/>
      <c r="JC103" s="241"/>
      <c r="JD103" s="90">
        <v>0</v>
      </c>
      <c r="JE103" s="70"/>
      <c r="JF103" s="70"/>
      <c r="JG103" s="70"/>
      <c r="JH103" s="90"/>
      <c r="JI103" s="90"/>
      <c r="JJ103" s="90"/>
      <c r="JK103" s="90"/>
      <c r="JL103" s="61"/>
      <c r="JM103" s="283"/>
      <c r="JN103" s="198">
        <v>103</v>
      </c>
      <c r="JO103" s="244">
        <v>42389</v>
      </c>
      <c r="JP103" s="69">
        <v>42858</v>
      </c>
      <c r="JQ103" s="201">
        <v>0</v>
      </c>
      <c r="JR103" s="69">
        <v>42858</v>
      </c>
      <c r="JS103" s="245">
        <v>15</v>
      </c>
      <c r="JT103" s="243">
        <v>0</v>
      </c>
      <c r="JU103" s="69">
        <v>42858</v>
      </c>
      <c r="JV103" s="245">
        <v>15</v>
      </c>
      <c r="JW103" s="243">
        <v>0</v>
      </c>
      <c r="JX103" s="246">
        <v>42858</v>
      </c>
      <c r="JY103" s="245">
        <v>15</v>
      </c>
      <c r="JZ103" s="245">
        <v>15.42</v>
      </c>
      <c r="KA103" s="245">
        <v>469</v>
      </c>
      <c r="KB103" s="247"/>
      <c r="KC103" s="245"/>
      <c r="KD103" s="248"/>
      <c r="KE103" s="212">
        <v>0</v>
      </c>
      <c r="KF103" s="263">
        <v>1</v>
      </c>
      <c r="KG103" s="263" t="s">
        <v>390</v>
      </c>
      <c r="KH103" s="250">
        <v>139.72999999999999</v>
      </c>
      <c r="KI103" s="250">
        <v>72.349999999999994</v>
      </c>
      <c r="KJ103" s="250">
        <v>48.32</v>
      </c>
      <c r="KK103" s="251">
        <v>-16.850000000000001</v>
      </c>
      <c r="KL103" s="250">
        <v>-13.94</v>
      </c>
      <c r="KM103" s="250">
        <v>67.28</v>
      </c>
      <c r="KN103" s="250">
        <v>14.1</v>
      </c>
      <c r="KO103" s="250">
        <v>4.0999999999999996</v>
      </c>
      <c r="KP103" s="250"/>
      <c r="KQ103" s="250">
        <v>0</v>
      </c>
      <c r="KR103" s="343"/>
      <c r="KS103" s="344">
        <v>0.30745341614906835</v>
      </c>
      <c r="KT103" s="264">
        <v>46</v>
      </c>
      <c r="KU103" s="265">
        <v>28.2</v>
      </c>
      <c r="KV103" s="264">
        <v>-12.34</v>
      </c>
      <c r="KW103" s="265">
        <v>-14.1</v>
      </c>
      <c r="KX103" s="265">
        <v>-11.1</v>
      </c>
      <c r="KY103" s="265">
        <v>321</v>
      </c>
      <c r="KZ103" s="265">
        <v>-12</v>
      </c>
      <c r="LA103" s="265">
        <v>-10</v>
      </c>
      <c r="LB103" s="265">
        <v>301</v>
      </c>
      <c r="LC103" s="265">
        <v>-13</v>
      </c>
      <c r="LD103" s="265">
        <v>-10.5</v>
      </c>
      <c r="LE103" s="265">
        <v>301</v>
      </c>
      <c r="LF103" s="118">
        <v>42389</v>
      </c>
      <c r="LG103" s="695">
        <v>0</v>
      </c>
      <c r="LH103" s="695"/>
      <c r="LI103" s="455">
        <v>46</v>
      </c>
      <c r="LJ103" s="455">
        <v>32.01</v>
      </c>
      <c r="LK103" s="455">
        <v>-17.46</v>
      </c>
      <c r="LL103" s="455">
        <v>-20.100000000000001</v>
      </c>
      <c r="LM103" s="455">
        <v>-16.600000000000001</v>
      </c>
      <c r="LN103" s="455">
        <v>341</v>
      </c>
      <c r="LO103" s="455">
        <v>-17.100000000000001</v>
      </c>
      <c r="LP103" s="455">
        <v>-15.8</v>
      </c>
      <c r="LQ103" s="455">
        <v>361</v>
      </c>
      <c r="LR103" s="455">
        <v>-18.5</v>
      </c>
      <c r="LS103" s="455">
        <v>-16.2</v>
      </c>
      <c r="LT103" s="455">
        <v>341</v>
      </c>
      <c r="LU103" s="500">
        <v>29.5</v>
      </c>
      <c r="LV103" s="693">
        <v>-12.42</v>
      </c>
      <c r="LW103" s="500"/>
      <c r="LX103" s="500">
        <v>0</v>
      </c>
      <c r="LY103" s="500">
        <v>0</v>
      </c>
      <c r="LZ103" s="500">
        <v>0</v>
      </c>
      <c r="MA103" s="690"/>
      <c r="MB103" s="455"/>
      <c r="MD103" s="253"/>
      <c r="ME103" s="274"/>
      <c r="MF103" s="581">
        <v>103</v>
      </c>
      <c r="MG103" s="135">
        <v>42389</v>
      </c>
      <c r="MJ103" s="584">
        <v>37.652000000000001</v>
      </c>
      <c r="MR103" s="135"/>
      <c r="MS103" s="585"/>
      <c r="MT103" s="585"/>
      <c r="MU103" s="133">
        <v>0</v>
      </c>
      <c r="MV103" s="585"/>
      <c r="MW103" s="585"/>
      <c r="MX103" s="585"/>
      <c r="MY103" s="585"/>
      <c r="MZ103" s="585"/>
      <c r="NA103" s="238">
        <v>1948</v>
      </c>
      <c r="NB103" s="585"/>
      <c r="NC103" s="238">
        <v>9</v>
      </c>
      <c r="NE103" s="876">
        <v>103</v>
      </c>
      <c r="NF103" s="877" t="s">
        <v>64</v>
      </c>
      <c r="NG103" s="877" t="s">
        <v>64</v>
      </c>
      <c r="NH103" s="877" t="s">
        <v>64</v>
      </c>
      <c r="NI103" s="877" t="s">
        <v>64</v>
      </c>
      <c r="NJ103" s="877" t="s">
        <v>64</v>
      </c>
      <c r="NK103" s="877" t="s">
        <v>64</v>
      </c>
      <c r="NL103" s="877" t="s">
        <v>64</v>
      </c>
      <c r="NM103" s="877" t="s">
        <v>64</v>
      </c>
      <c r="NN103" s="877" t="s">
        <v>64</v>
      </c>
      <c r="NO103" s="877" t="s">
        <v>64</v>
      </c>
      <c r="NP103" s="877" t="s">
        <v>64</v>
      </c>
      <c r="NQ103" s="877" t="s">
        <v>64</v>
      </c>
      <c r="NR103" s="877" t="s">
        <v>64</v>
      </c>
      <c r="NS103" s="877" t="s">
        <v>64</v>
      </c>
      <c r="NT103" s="877" t="s">
        <v>64</v>
      </c>
      <c r="NU103" s="877" t="s">
        <v>64</v>
      </c>
      <c r="NV103" s="877" t="s">
        <v>64</v>
      </c>
      <c r="NW103" s="877" t="s">
        <v>64</v>
      </c>
      <c r="NX103" s="877" t="s">
        <v>64</v>
      </c>
      <c r="NY103" s="877" t="s">
        <v>64</v>
      </c>
      <c r="NZ103" s="877" t="s">
        <v>64</v>
      </c>
      <c r="OA103" s="877" t="s">
        <v>64</v>
      </c>
      <c r="OB103" s="877" t="s">
        <v>64</v>
      </c>
      <c r="OC103" s="877" t="s">
        <v>64</v>
      </c>
      <c r="OD103" s="877" t="s">
        <v>64</v>
      </c>
      <c r="OE103" s="877" t="s">
        <v>64</v>
      </c>
      <c r="OF103" s="877" t="s">
        <v>64</v>
      </c>
      <c r="OG103" s="877" t="s">
        <v>64</v>
      </c>
      <c r="OH103" s="877" t="s">
        <v>64</v>
      </c>
      <c r="OI103" s="877" t="s">
        <v>64</v>
      </c>
      <c r="OJ103" s="877" t="s">
        <v>64</v>
      </c>
      <c r="OK103" s="877" t="s">
        <v>64</v>
      </c>
      <c r="OL103" s="877" t="s">
        <v>64</v>
      </c>
      <c r="OM103" s="877" t="s">
        <v>64</v>
      </c>
    </row>
    <row r="104" spans="1:403" s="221" customFormat="1" x14ac:dyDescent="0.25">
      <c r="A104" s="902">
        <v>103</v>
      </c>
      <c r="B104" s="221">
        <v>0</v>
      </c>
      <c r="C104" s="221">
        <v>0</v>
      </c>
      <c r="D104" s="206">
        <v>2</v>
      </c>
      <c r="E104" s="267">
        <v>104</v>
      </c>
      <c r="F104" s="896">
        <v>104</v>
      </c>
      <c r="G104" s="61">
        <v>104</v>
      </c>
      <c r="H104" s="898"/>
      <c r="I104" s="232" t="s">
        <v>972</v>
      </c>
      <c r="J104" s="167" t="s">
        <v>973</v>
      </c>
      <c r="K104" s="266">
        <v>11988</v>
      </c>
      <c r="L104" s="256">
        <v>83</v>
      </c>
      <c r="M104" s="342">
        <v>62</v>
      </c>
      <c r="N104" s="342">
        <v>150</v>
      </c>
      <c r="O104" s="342">
        <v>27.555555555555557</v>
      </c>
      <c r="P104" s="210">
        <v>1.5696360133983398</v>
      </c>
      <c r="Q104" s="208">
        <v>1</v>
      </c>
      <c r="R104" s="95">
        <v>190</v>
      </c>
      <c r="S104" s="95">
        <v>80</v>
      </c>
      <c r="T104" s="61">
        <v>0</v>
      </c>
      <c r="U104" s="62">
        <v>4</v>
      </c>
      <c r="V104" s="325">
        <v>1</v>
      </c>
      <c r="W104" s="325">
        <v>2</v>
      </c>
      <c r="X104" s="325">
        <v>1</v>
      </c>
      <c r="Y104" s="326">
        <v>0</v>
      </c>
      <c r="Z104" s="325">
        <v>0</v>
      </c>
      <c r="AA104" s="325">
        <v>0</v>
      </c>
      <c r="AB104" s="329">
        <v>0</v>
      </c>
      <c r="AC104" s="328">
        <v>0</v>
      </c>
      <c r="AD104" s="61"/>
      <c r="AE104" s="208"/>
      <c r="AF104" s="61"/>
      <c r="AG104" s="592">
        <v>143</v>
      </c>
      <c r="AH104" s="612" t="s">
        <v>974</v>
      </c>
      <c r="AI104" s="603">
        <v>17</v>
      </c>
      <c r="AJ104" s="603">
        <v>0</v>
      </c>
      <c r="AK104" s="602">
        <v>8.3000000000000007</v>
      </c>
      <c r="AL104" s="603">
        <v>26</v>
      </c>
      <c r="AM104" s="603"/>
      <c r="AN104" s="605">
        <v>8050</v>
      </c>
      <c r="AO104" s="214">
        <v>8.9934273704126095</v>
      </c>
      <c r="AP104" s="212">
        <v>175</v>
      </c>
      <c r="AQ104" s="212">
        <v>103</v>
      </c>
      <c r="AR104" s="212">
        <v>42</v>
      </c>
      <c r="AS104" s="212">
        <v>152</v>
      </c>
      <c r="AT104" s="215">
        <v>2.0099999999999998</v>
      </c>
      <c r="AU104" s="212"/>
      <c r="AV104" s="556">
        <v>42370</v>
      </c>
      <c r="AW104" s="557">
        <v>42376</v>
      </c>
      <c r="AX104" s="561" t="s">
        <v>974</v>
      </c>
      <c r="AY104" s="349" t="s">
        <v>975</v>
      </c>
      <c r="AZ104" s="349"/>
      <c r="BA104" s="612" t="s">
        <v>976</v>
      </c>
      <c r="BB104" s="558"/>
      <c r="BC104" s="287"/>
      <c r="BD104" s="217"/>
      <c r="BE104" s="287"/>
      <c r="BF104" s="218"/>
      <c r="BG104" s="66"/>
      <c r="BH104" s="68"/>
      <c r="BI104" s="219"/>
      <c r="BJ104" s="219"/>
      <c r="BK104" s="219"/>
      <c r="BP104" s="400"/>
      <c r="BU104" s="69">
        <v>42376</v>
      </c>
      <c r="BV104" s="61" t="s">
        <v>977</v>
      </c>
      <c r="BW104" s="61">
        <v>0</v>
      </c>
      <c r="BX104" s="61">
        <v>1</v>
      </c>
      <c r="BY104" s="61">
        <v>42</v>
      </c>
      <c r="BZ104" s="61">
        <v>0</v>
      </c>
      <c r="CA104" s="61"/>
      <c r="CB104" s="61"/>
      <c r="CC104" s="61"/>
      <c r="CD104" s="208">
        <v>0</v>
      </c>
      <c r="CE104" s="220">
        <v>0</v>
      </c>
      <c r="CF104" s="220">
        <v>0</v>
      </c>
      <c r="CG104" s="220">
        <v>0</v>
      </c>
      <c r="CH104" s="220"/>
      <c r="CI104" s="220"/>
      <c r="CJ104" s="220"/>
      <c r="CK104" s="114">
        <v>1</v>
      </c>
      <c r="CL104" s="114">
        <v>0</v>
      </c>
      <c r="CM104" s="114">
        <v>0</v>
      </c>
      <c r="CN104" s="114">
        <v>1</v>
      </c>
      <c r="CO104" s="114">
        <v>0</v>
      </c>
      <c r="CP104" s="114">
        <v>1</v>
      </c>
      <c r="CQ104" s="326">
        <v>1</v>
      </c>
      <c r="CR104" s="326">
        <v>0</v>
      </c>
      <c r="CS104" s="326">
        <v>0</v>
      </c>
      <c r="CT104" s="326">
        <v>1</v>
      </c>
      <c r="CU104" s="326">
        <v>0</v>
      </c>
      <c r="CV104" s="326">
        <v>0</v>
      </c>
      <c r="CW104" s="299"/>
      <c r="CX104" s="299"/>
      <c r="CY104" s="299"/>
      <c r="CZ104" s="299"/>
      <c r="DF104" s="61">
        <v>1</v>
      </c>
      <c r="DG104" s="90">
        <v>1</v>
      </c>
      <c r="DH104" s="69">
        <v>42250</v>
      </c>
      <c r="DI104" s="61" t="s">
        <v>978</v>
      </c>
      <c r="DJ104" s="61" t="s">
        <v>979</v>
      </c>
      <c r="DK104" s="90">
        <v>1</v>
      </c>
      <c r="DL104" s="90"/>
      <c r="DM104" s="90"/>
      <c r="DN104" s="61"/>
      <c r="DO104" s="221">
        <v>1</v>
      </c>
      <c r="DP104" s="208">
        <v>0</v>
      </c>
      <c r="DQ104" s="208">
        <v>0</v>
      </c>
      <c r="DR104" s="208">
        <v>0</v>
      </c>
      <c r="DS104" s="208"/>
      <c r="DT104" s="212">
        <v>1</v>
      </c>
      <c r="DU104" s="208">
        <v>2</v>
      </c>
      <c r="DV104" s="208">
        <v>0</v>
      </c>
      <c r="DW104" s="208">
        <v>0</v>
      </c>
      <c r="DX104" s="208">
        <v>1</v>
      </c>
      <c r="DY104" s="208">
        <v>0</v>
      </c>
      <c r="DZ104" s="206">
        <v>0</v>
      </c>
      <c r="EC104" s="223">
        <v>1</v>
      </c>
      <c r="ED104" s="223">
        <v>3</v>
      </c>
      <c r="EE104" s="223"/>
      <c r="EF104" s="223"/>
      <c r="EH104" s="61" t="s">
        <v>381</v>
      </c>
      <c r="EI104" s="221" t="s">
        <v>381</v>
      </c>
      <c r="EJ104" s="245" t="s">
        <v>381</v>
      </c>
      <c r="EK104" s="31" t="s">
        <v>381</v>
      </c>
      <c r="EL104" s="31" t="s">
        <v>381</v>
      </c>
      <c r="EM104" s="31" t="s">
        <v>381</v>
      </c>
      <c r="EN104" s="206"/>
      <c r="EO104" s="208" t="s">
        <v>381</v>
      </c>
      <c r="EP104" s="267">
        <v>104</v>
      </c>
      <c r="EQ104" s="69">
        <v>42376</v>
      </c>
      <c r="ER104" s="208" t="s">
        <v>383</v>
      </c>
      <c r="ES104" s="208"/>
      <c r="ET104" s="208"/>
      <c r="EU104" s="208">
        <v>79</v>
      </c>
      <c r="EV104" s="208">
        <v>0</v>
      </c>
      <c r="EW104" s="208"/>
      <c r="EX104" s="208">
        <v>10</v>
      </c>
      <c r="EY104" s="208">
        <v>8</v>
      </c>
      <c r="EZ104" s="208">
        <v>50</v>
      </c>
      <c r="FA104" s="208">
        <v>35</v>
      </c>
      <c r="FB104" s="208">
        <v>19</v>
      </c>
      <c r="FC104" s="208">
        <v>23</v>
      </c>
      <c r="FD104" s="208">
        <v>41</v>
      </c>
      <c r="FE104" s="206">
        <v>20</v>
      </c>
      <c r="FF104" s="206">
        <v>29</v>
      </c>
      <c r="FG104" s="224">
        <v>90</v>
      </c>
      <c r="FH104" s="223">
        <v>220</v>
      </c>
      <c r="FI104" s="339">
        <v>90</v>
      </c>
      <c r="FJ104" s="91">
        <v>220</v>
      </c>
      <c r="FK104" s="227">
        <v>91.15</v>
      </c>
      <c r="FL104" s="227">
        <v>58.070787890917295</v>
      </c>
      <c r="FM104" s="228">
        <v>127.75</v>
      </c>
      <c r="FN104" s="228">
        <v>57.8</v>
      </c>
      <c r="FO104" s="228">
        <v>81.388295700106241</v>
      </c>
      <c r="FP104" s="228">
        <v>36.823823807954135</v>
      </c>
      <c r="FQ104" s="228">
        <v>54.755381604696673</v>
      </c>
      <c r="FR104" s="228"/>
      <c r="FS104" s="193">
        <v>0</v>
      </c>
      <c r="FT104" s="230">
        <v>144</v>
      </c>
      <c r="FU104" s="341">
        <v>111</v>
      </c>
      <c r="FV104" s="230">
        <v>180</v>
      </c>
      <c r="FW104" s="229">
        <v>3.9</v>
      </c>
      <c r="FX104" s="229">
        <v>4.9000000000000004</v>
      </c>
      <c r="FY104" s="229">
        <v>36.923076923076927</v>
      </c>
      <c r="FZ104" s="229">
        <v>1.2972972972972974</v>
      </c>
      <c r="GA104" s="342">
        <v>43.3</v>
      </c>
      <c r="GB104" s="129">
        <v>24.6</v>
      </c>
      <c r="GC104" s="210">
        <v>10</v>
      </c>
      <c r="GD104" s="210">
        <v>4.9000000000000004</v>
      </c>
      <c r="GE104" s="210">
        <v>158.1</v>
      </c>
      <c r="GF104" s="210">
        <v>102.4</v>
      </c>
      <c r="GG104" s="210">
        <v>37.9</v>
      </c>
      <c r="GH104" s="221">
        <v>0</v>
      </c>
      <c r="GI104" s="221">
        <v>1</v>
      </c>
      <c r="GJ104" s="221">
        <v>1</v>
      </c>
      <c r="GK104" s="221">
        <v>0</v>
      </c>
      <c r="GL104" s="231">
        <v>33</v>
      </c>
      <c r="GM104" s="133">
        <v>0</v>
      </c>
      <c r="GN104" s="221">
        <v>0</v>
      </c>
      <c r="GO104" s="221">
        <v>0</v>
      </c>
      <c r="GP104" s="221">
        <v>0</v>
      </c>
      <c r="GQ104" s="61"/>
      <c r="GR104" s="106"/>
      <c r="GS104" s="111">
        <v>0.57232704402515733</v>
      </c>
      <c r="GT104" s="61">
        <v>0</v>
      </c>
      <c r="GU104" s="111"/>
      <c r="GV104" s="62"/>
      <c r="GW104" s="106"/>
      <c r="GX104" s="61"/>
      <c r="GY104" s="106">
        <v>21</v>
      </c>
      <c r="GZ104" s="61">
        <v>0</v>
      </c>
      <c r="HA104" s="745">
        <v>48</v>
      </c>
      <c r="HB104" s="221">
        <v>20</v>
      </c>
      <c r="HD104" s="144">
        <v>1</v>
      </c>
      <c r="HE104" s="236">
        <v>132.460465</v>
      </c>
      <c r="HF104" s="236">
        <v>139.08348899999999</v>
      </c>
      <c r="HG104" s="144">
        <v>80.842399</v>
      </c>
      <c r="HH104" s="236">
        <v>144.645858</v>
      </c>
      <c r="HI104" s="125">
        <v>84.075530999999998</v>
      </c>
      <c r="HJ104" s="236">
        <v>61.023597000000002</v>
      </c>
      <c r="HK104" s="144">
        <v>35.470019000000001</v>
      </c>
      <c r="HL104" s="236">
        <v>83.622260999999995</v>
      </c>
      <c r="HM104" s="144">
        <v>48.605511999999997</v>
      </c>
      <c r="HN104" s="236">
        <v>57.811722000000003</v>
      </c>
      <c r="HO104" s="144">
        <v>4.7664689999999998</v>
      </c>
      <c r="HP104" s="144">
        <v>2.7705139999999999</v>
      </c>
      <c r="HQ104" s="236">
        <v>133.64277000000001</v>
      </c>
      <c r="HR104" s="144">
        <v>77.679976999999994</v>
      </c>
      <c r="HS104" s="236">
        <v>47.929957999999999</v>
      </c>
      <c r="HT104" s="144">
        <v>27.85933</v>
      </c>
      <c r="HU104" s="236">
        <v>85.712812</v>
      </c>
      <c r="HV104" s="144">
        <v>49.820647000000001</v>
      </c>
      <c r="HW104" s="236">
        <v>64.135763999999995</v>
      </c>
      <c r="HX104" s="144">
        <v>0</v>
      </c>
      <c r="HY104" s="237">
        <v>0.96154491337041936</v>
      </c>
      <c r="HZ104" s="238">
        <v>24.5</v>
      </c>
      <c r="IA104" s="237">
        <v>5.4</v>
      </c>
      <c r="IB104" s="237">
        <v>17.399999999999999</v>
      </c>
      <c r="IC104" s="237">
        <v>3.9</v>
      </c>
      <c r="ID104" s="237">
        <v>23.8</v>
      </c>
      <c r="IE104" s="237">
        <v>6</v>
      </c>
      <c r="IF104" s="237">
        <v>66.102814814814806</v>
      </c>
      <c r="IG104" s="237">
        <v>42.113467230978557</v>
      </c>
      <c r="IH104" s="208"/>
      <c r="II104" s="161"/>
      <c r="IJ104" s="161">
        <v>1153</v>
      </c>
      <c r="IK104" s="161">
        <v>942</v>
      </c>
      <c r="IL104" s="161">
        <v>1062</v>
      </c>
      <c r="IM104" s="61">
        <v>1096</v>
      </c>
      <c r="IN104" s="161">
        <v>1146</v>
      </c>
      <c r="IO104" s="161">
        <v>1164</v>
      </c>
      <c r="IP104" s="61"/>
      <c r="IQ104" s="106">
        <v>1093.8333333333333</v>
      </c>
      <c r="IR104" s="161">
        <v>1873</v>
      </c>
      <c r="IS104" s="146"/>
      <c r="IT104" s="146"/>
      <c r="IU104" s="146"/>
      <c r="IV104" s="146"/>
      <c r="IW104" s="146"/>
      <c r="IX104" s="146"/>
      <c r="IY104" s="133"/>
      <c r="IZ104" s="106"/>
      <c r="JA104" s="146"/>
      <c r="JB104" s="240"/>
      <c r="JC104" s="241"/>
      <c r="JD104" s="90">
        <v>1</v>
      </c>
      <c r="JE104" s="356"/>
      <c r="JF104" s="280"/>
      <c r="JG104" s="280"/>
      <c r="JH104" s="90" t="s">
        <v>381</v>
      </c>
      <c r="JI104" s="90"/>
      <c r="JJ104" s="90"/>
      <c r="JK104" s="90"/>
      <c r="JL104" s="61"/>
      <c r="JM104" s="283"/>
      <c r="JN104" s="198">
        <v>104</v>
      </c>
      <c r="JO104" s="244">
        <v>42370</v>
      </c>
      <c r="JP104" s="69">
        <v>42886</v>
      </c>
      <c r="JQ104" s="201">
        <v>1</v>
      </c>
      <c r="JR104" s="69">
        <v>42886</v>
      </c>
      <c r="JS104" s="31">
        <v>17</v>
      </c>
      <c r="JT104" s="243">
        <v>0</v>
      </c>
      <c r="JU104" s="69">
        <v>42886</v>
      </c>
      <c r="JV104" s="245">
        <v>16</v>
      </c>
      <c r="JW104" s="243">
        <v>1</v>
      </c>
      <c r="JX104" s="246">
        <v>42886</v>
      </c>
      <c r="JY104" s="245">
        <v>16</v>
      </c>
      <c r="JZ104" s="245">
        <v>17</v>
      </c>
      <c r="KA104" s="245">
        <v>516</v>
      </c>
      <c r="KB104" s="247"/>
      <c r="KC104" s="245"/>
      <c r="KD104" s="248"/>
      <c r="KE104" s="212">
        <v>1</v>
      </c>
      <c r="KF104" s="263">
        <v>1</v>
      </c>
      <c r="KG104" s="263" t="s">
        <v>390</v>
      </c>
      <c r="KH104" s="250">
        <v>133.13999999999999</v>
      </c>
      <c r="KI104" s="250">
        <v>64.11</v>
      </c>
      <c r="KJ104" s="250">
        <v>51.68</v>
      </c>
      <c r="KK104" s="251">
        <v>-15.01</v>
      </c>
      <c r="KL104" s="250">
        <v>-13.12</v>
      </c>
      <c r="KM104" s="250">
        <v>48.72</v>
      </c>
      <c r="KN104" s="250">
        <v>21.9</v>
      </c>
      <c r="KO104" s="250">
        <v>5.0999999999999996</v>
      </c>
      <c r="KP104" s="250"/>
      <c r="KQ104" s="250">
        <v>1</v>
      </c>
      <c r="KR104" s="343"/>
      <c r="KS104" s="344">
        <v>0.57232704402515733</v>
      </c>
      <c r="KT104" s="264">
        <v>23</v>
      </c>
      <c r="KU104" s="265">
        <v>49.88</v>
      </c>
      <c r="KV104" s="264">
        <v>-25.92</v>
      </c>
      <c r="KW104" s="265">
        <v>-28.8</v>
      </c>
      <c r="KX104" s="265">
        <v>-28</v>
      </c>
      <c r="KY104" s="265">
        <v>341</v>
      </c>
      <c r="KZ104" s="265">
        <v>-23.4</v>
      </c>
      <c r="LA104" s="265">
        <v>-22.8</v>
      </c>
      <c r="LB104" s="265">
        <v>341</v>
      </c>
      <c r="LC104" s="265">
        <v>-26.1</v>
      </c>
      <c r="LD104" s="265">
        <v>-25.4</v>
      </c>
      <c r="LE104" s="265">
        <v>341</v>
      </c>
      <c r="LF104" s="118">
        <v>42376</v>
      </c>
      <c r="LG104" s="695">
        <v>0</v>
      </c>
      <c r="LH104" s="695">
        <v>1</v>
      </c>
      <c r="LI104" s="455">
        <v>23</v>
      </c>
      <c r="LJ104" s="455">
        <v>34.19</v>
      </c>
      <c r="LK104" s="455">
        <v>-14.02</v>
      </c>
      <c r="LL104" s="455">
        <v>-12.1</v>
      </c>
      <c r="LM104" s="455">
        <v>-12.1</v>
      </c>
      <c r="LN104" s="455">
        <v>381</v>
      </c>
      <c r="LO104" s="455">
        <v>-11.3</v>
      </c>
      <c r="LP104" s="455">
        <v>-11.3</v>
      </c>
      <c r="LQ104" s="455">
        <v>381</v>
      </c>
      <c r="LR104" s="455">
        <v>-11.7</v>
      </c>
      <c r="LS104" s="455">
        <v>-11.7</v>
      </c>
      <c r="LT104" s="455">
        <v>381</v>
      </c>
      <c r="LU104" s="500"/>
      <c r="LV104" s="500"/>
      <c r="LW104" s="500"/>
      <c r="LX104" s="500"/>
      <c r="LY104" s="500">
        <v>-19.7</v>
      </c>
      <c r="LZ104" s="500">
        <v>1</v>
      </c>
      <c r="MA104" s="690">
        <v>64.135763999999995</v>
      </c>
      <c r="MB104" s="454"/>
      <c r="MD104" s="253"/>
      <c r="ME104" s="274"/>
      <c r="MF104" s="581">
        <v>104</v>
      </c>
      <c r="MG104" s="135">
        <v>42376</v>
      </c>
      <c r="MJ104" s="586"/>
      <c r="MR104" s="135">
        <v>42380</v>
      </c>
      <c r="MS104" s="238">
        <v>6</v>
      </c>
      <c r="MT104" s="585"/>
      <c r="MU104" s="133">
        <v>1</v>
      </c>
      <c r="MV104" s="133">
        <v>1</v>
      </c>
      <c r="MW104" s="133">
        <v>0</v>
      </c>
      <c r="MX104" s="133">
        <v>0</v>
      </c>
      <c r="MY104" s="133">
        <v>0</v>
      </c>
      <c r="MZ104" s="238">
        <v>1</v>
      </c>
      <c r="NA104" s="238">
        <v>8050</v>
      </c>
      <c r="NB104" s="585"/>
      <c r="NC104" s="238">
        <v>7</v>
      </c>
      <c r="NE104" s="876" t="s">
        <v>64</v>
      </c>
      <c r="NF104" s="877" t="s">
        <v>64</v>
      </c>
      <c r="NG104" s="877" t="s">
        <v>64</v>
      </c>
      <c r="NH104" s="877" t="s">
        <v>64</v>
      </c>
      <c r="NI104" s="877" t="s">
        <v>64</v>
      </c>
      <c r="NJ104" s="877" t="s">
        <v>64</v>
      </c>
      <c r="NK104" s="877" t="s">
        <v>64</v>
      </c>
      <c r="NL104" s="877" t="s">
        <v>64</v>
      </c>
      <c r="NM104" s="877" t="s">
        <v>64</v>
      </c>
      <c r="NN104" s="877" t="s">
        <v>64</v>
      </c>
      <c r="NO104" s="877" t="s">
        <v>64</v>
      </c>
      <c r="NP104" s="877" t="s">
        <v>64</v>
      </c>
      <c r="NQ104" s="877" t="s">
        <v>64</v>
      </c>
      <c r="NR104" s="877" t="s">
        <v>64</v>
      </c>
      <c r="NS104" s="877" t="s">
        <v>64</v>
      </c>
      <c r="NT104" s="877" t="s">
        <v>64</v>
      </c>
      <c r="NU104" s="877" t="s">
        <v>64</v>
      </c>
      <c r="NV104" s="877" t="s">
        <v>64</v>
      </c>
      <c r="NW104" s="877" t="s">
        <v>64</v>
      </c>
      <c r="NX104" s="877" t="s">
        <v>64</v>
      </c>
      <c r="NY104" s="877" t="s">
        <v>64</v>
      </c>
      <c r="NZ104" s="877" t="s">
        <v>64</v>
      </c>
      <c r="OA104" s="877" t="s">
        <v>64</v>
      </c>
      <c r="OB104" s="877" t="s">
        <v>64</v>
      </c>
      <c r="OC104" s="877" t="s">
        <v>64</v>
      </c>
      <c r="OD104" s="877" t="s">
        <v>64</v>
      </c>
      <c r="OE104" s="877" t="s">
        <v>64</v>
      </c>
      <c r="OF104" s="877" t="s">
        <v>64</v>
      </c>
      <c r="OG104" s="877" t="s">
        <v>64</v>
      </c>
      <c r="OH104" s="877" t="s">
        <v>64</v>
      </c>
      <c r="OI104" s="877" t="s">
        <v>64</v>
      </c>
      <c r="OJ104" s="877" t="s">
        <v>64</v>
      </c>
      <c r="OK104" s="877" t="s">
        <v>64</v>
      </c>
      <c r="OL104" s="877" t="s">
        <v>64</v>
      </c>
      <c r="OM104" s="877" t="s">
        <v>64</v>
      </c>
    </row>
    <row r="105" spans="1:403" s="221" customFormat="1" x14ac:dyDescent="0.25">
      <c r="A105" s="455">
        <v>104</v>
      </c>
      <c r="B105" s="221">
        <v>0</v>
      </c>
      <c r="C105" s="221">
        <v>0</v>
      </c>
      <c r="D105" s="206">
        <v>1</v>
      </c>
      <c r="E105" s="274">
        <v>105</v>
      </c>
      <c r="F105" s="895">
        <v>105</v>
      </c>
      <c r="G105" s="61">
        <v>105</v>
      </c>
      <c r="H105" s="898"/>
      <c r="I105" s="232" t="s">
        <v>478</v>
      </c>
      <c r="J105" s="232" t="s">
        <v>980</v>
      </c>
      <c r="K105" s="69">
        <v>16313</v>
      </c>
      <c r="L105" s="256">
        <v>71</v>
      </c>
      <c r="M105" s="342">
        <v>109</v>
      </c>
      <c r="N105" s="342">
        <v>183</v>
      </c>
      <c r="O105" s="342">
        <v>32.548000836095433</v>
      </c>
      <c r="P105" s="210">
        <v>2.3043562718879516</v>
      </c>
      <c r="Q105" s="208">
        <v>0</v>
      </c>
      <c r="R105" s="61">
        <v>130</v>
      </c>
      <c r="S105" s="61">
        <v>60</v>
      </c>
      <c r="T105" s="61">
        <v>0</v>
      </c>
      <c r="U105" s="62">
        <v>3</v>
      </c>
      <c r="V105" s="325">
        <v>1</v>
      </c>
      <c r="W105" s="325">
        <v>2</v>
      </c>
      <c r="X105" s="325">
        <v>1</v>
      </c>
      <c r="Y105" s="326">
        <v>1</v>
      </c>
      <c r="Z105" s="325">
        <v>0</v>
      </c>
      <c r="AA105" s="325">
        <v>1</v>
      </c>
      <c r="AB105" s="329">
        <v>0</v>
      </c>
      <c r="AC105" s="328">
        <v>0</v>
      </c>
      <c r="AD105" s="61"/>
      <c r="AE105" s="208"/>
      <c r="AF105" s="61"/>
      <c r="AG105" s="592">
        <v>278</v>
      </c>
      <c r="AH105" s="602">
        <v>1.62</v>
      </c>
      <c r="AI105" s="603">
        <v>42</v>
      </c>
      <c r="AJ105" s="603">
        <v>0</v>
      </c>
      <c r="AK105" s="602">
        <v>11.1</v>
      </c>
      <c r="AL105" s="603">
        <v>36</v>
      </c>
      <c r="AM105" s="603"/>
      <c r="AN105" s="605">
        <v>355</v>
      </c>
      <c r="AO105" s="214">
        <v>5.872117789475416</v>
      </c>
      <c r="AP105" s="212">
        <v>171</v>
      </c>
      <c r="AQ105" s="212">
        <v>104</v>
      </c>
      <c r="AR105" s="212">
        <v>45</v>
      </c>
      <c r="AS105" s="212">
        <v>108</v>
      </c>
      <c r="AT105" s="215">
        <v>3.58</v>
      </c>
      <c r="AU105" s="212">
        <v>62</v>
      </c>
      <c r="AV105" s="556">
        <v>42402</v>
      </c>
      <c r="AW105" s="557">
        <v>42396</v>
      </c>
      <c r="AX105" s="211">
        <v>1.62</v>
      </c>
      <c r="AY105" s="211">
        <v>58</v>
      </c>
      <c r="AZ105" s="211">
        <v>8.6999999999999993</v>
      </c>
      <c r="BA105" s="602">
        <v>142</v>
      </c>
      <c r="BB105" s="558"/>
      <c r="BC105" s="287"/>
      <c r="BD105" s="217"/>
      <c r="BE105" s="287"/>
      <c r="BF105" s="218"/>
      <c r="BG105" s="66"/>
      <c r="BH105" s="68"/>
      <c r="BI105" s="219"/>
      <c r="BJ105" s="219"/>
      <c r="BK105" s="219"/>
      <c r="BP105" s="400"/>
      <c r="BU105" s="69">
        <v>42396</v>
      </c>
      <c r="BV105" s="61" t="s">
        <v>981</v>
      </c>
      <c r="BW105" s="61">
        <v>0</v>
      </c>
      <c r="BX105" s="61">
        <v>0</v>
      </c>
      <c r="BY105" s="61"/>
      <c r="BZ105" s="61">
        <v>1</v>
      </c>
      <c r="CA105" s="61"/>
      <c r="CB105" s="61">
        <v>1</v>
      </c>
      <c r="CC105" s="61" t="s">
        <v>982</v>
      </c>
      <c r="CD105" s="208">
        <v>0</v>
      </c>
      <c r="CE105" s="220">
        <v>0</v>
      </c>
      <c r="CF105" s="220">
        <v>0</v>
      </c>
      <c r="CG105" s="220">
        <v>1</v>
      </c>
      <c r="CH105" s="220">
        <v>0</v>
      </c>
      <c r="CI105" s="220">
        <v>0</v>
      </c>
      <c r="CJ105" s="220">
        <v>1</v>
      </c>
      <c r="CK105" s="114">
        <v>1</v>
      </c>
      <c r="CL105" s="114">
        <v>0</v>
      </c>
      <c r="CM105" s="114">
        <v>0</v>
      </c>
      <c r="CN105" s="114">
        <v>0</v>
      </c>
      <c r="CO105" s="114">
        <v>1</v>
      </c>
      <c r="CP105" s="114">
        <v>0</v>
      </c>
      <c r="CQ105" s="326">
        <v>1</v>
      </c>
      <c r="CR105" s="326">
        <v>0</v>
      </c>
      <c r="CS105" s="326">
        <v>0</v>
      </c>
      <c r="CT105" s="326">
        <v>0</v>
      </c>
      <c r="CU105" s="326">
        <v>1</v>
      </c>
      <c r="CV105" s="326">
        <v>0</v>
      </c>
      <c r="CW105" s="299"/>
      <c r="CX105" s="299"/>
      <c r="CY105" s="299"/>
      <c r="CZ105" s="299"/>
      <c r="DA105" s="221">
        <v>66</v>
      </c>
      <c r="DB105" s="221">
        <v>105</v>
      </c>
      <c r="DF105" s="61">
        <v>1</v>
      </c>
      <c r="DG105" s="90">
        <v>1</v>
      </c>
      <c r="DH105" s="69">
        <v>42405</v>
      </c>
      <c r="DI105" s="61">
        <v>1</v>
      </c>
      <c r="DJ105" s="61" t="s">
        <v>983</v>
      </c>
      <c r="DK105" s="90">
        <v>1</v>
      </c>
      <c r="DL105" s="90">
        <v>1</v>
      </c>
      <c r="DM105" s="90"/>
      <c r="DN105" s="61" t="s">
        <v>984</v>
      </c>
      <c r="DO105" s="221">
        <v>0</v>
      </c>
      <c r="DP105" s="208">
        <v>1</v>
      </c>
      <c r="DQ105" s="208">
        <v>1</v>
      </c>
      <c r="DR105" s="208">
        <v>0</v>
      </c>
      <c r="DS105" s="208">
        <v>0</v>
      </c>
      <c r="DT105" s="212">
        <v>0</v>
      </c>
      <c r="DU105" s="208">
        <v>0</v>
      </c>
      <c r="DV105" s="208">
        <v>0</v>
      </c>
      <c r="DW105" s="208">
        <v>1</v>
      </c>
      <c r="DX105" s="208">
        <v>1</v>
      </c>
      <c r="DY105" s="208">
        <v>0</v>
      </c>
      <c r="DZ105" s="206">
        <v>0</v>
      </c>
      <c r="EC105" s="223">
        <v>1</v>
      </c>
      <c r="ED105" s="223">
        <v>2</v>
      </c>
      <c r="EE105" s="223">
        <v>42</v>
      </c>
      <c r="EF105" s="223"/>
      <c r="EH105" s="61">
        <v>2006</v>
      </c>
      <c r="EI105" s="221">
        <v>3.14</v>
      </c>
      <c r="EJ105" s="245">
        <v>81</v>
      </c>
      <c r="EK105" s="31">
        <v>74</v>
      </c>
      <c r="EL105" s="31">
        <v>77</v>
      </c>
      <c r="EM105" s="31">
        <v>89</v>
      </c>
      <c r="EN105" s="206"/>
      <c r="EO105" s="208" t="s">
        <v>985</v>
      </c>
      <c r="EP105" s="222">
        <v>105</v>
      </c>
      <c r="EQ105" s="69">
        <v>42396</v>
      </c>
      <c r="ER105" s="208" t="s">
        <v>415</v>
      </c>
      <c r="ES105" s="208"/>
      <c r="ET105" s="208"/>
      <c r="EU105" s="208">
        <v>70</v>
      </c>
      <c r="EV105" s="208">
        <v>1</v>
      </c>
      <c r="EW105" s="208"/>
      <c r="EX105" s="208">
        <v>11</v>
      </c>
      <c r="EY105" s="208">
        <v>8</v>
      </c>
      <c r="EZ105" s="208">
        <v>56</v>
      </c>
      <c r="FA105" s="208">
        <v>35</v>
      </c>
      <c r="FB105" s="208">
        <v>17</v>
      </c>
      <c r="FC105" s="208">
        <v>17</v>
      </c>
      <c r="FD105" s="208">
        <v>46</v>
      </c>
      <c r="FE105" s="206">
        <v>22</v>
      </c>
      <c r="FF105" s="206">
        <v>32</v>
      </c>
      <c r="FG105" s="224">
        <v>120</v>
      </c>
      <c r="FH105" s="223">
        <v>320</v>
      </c>
      <c r="FI105" s="339">
        <v>90</v>
      </c>
      <c r="FJ105" s="91">
        <v>320</v>
      </c>
      <c r="FK105" s="227">
        <v>47.5</v>
      </c>
      <c r="FL105" s="227">
        <v>20.613131996765155</v>
      </c>
      <c r="FM105" s="228">
        <v>137.30000000000001</v>
      </c>
      <c r="FN105" s="228">
        <v>57.65</v>
      </c>
      <c r="FO105" s="228">
        <v>59.58280048749171</v>
      </c>
      <c r="FP105" s="228">
        <v>25.017832833968658</v>
      </c>
      <c r="FQ105" s="228">
        <v>58.01165331391114</v>
      </c>
      <c r="FR105" s="228"/>
      <c r="FS105" s="193">
        <v>0</v>
      </c>
      <c r="FT105" s="230">
        <v>67.3</v>
      </c>
      <c r="FU105" s="341">
        <v>86.4</v>
      </c>
      <c r="FV105" s="230">
        <v>185</v>
      </c>
      <c r="FW105" s="229">
        <v>4.8</v>
      </c>
      <c r="FX105" s="229">
        <v>7.8</v>
      </c>
      <c r="FY105" s="229">
        <v>14.020833333333334</v>
      </c>
      <c r="FZ105" s="229">
        <v>0.77893518518518512</v>
      </c>
      <c r="GA105" s="342">
        <v>58.1</v>
      </c>
      <c r="GB105" s="129">
        <v>17.100000000000001</v>
      </c>
      <c r="GC105" s="210">
        <v>11.6</v>
      </c>
      <c r="GD105" s="210">
        <v>5.7</v>
      </c>
      <c r="GE105" s="210">
        <v>170.1</v>
      </c>
      <c r="GF105" s="210">
        <v>110.8</v>
      </c>
      <c r="GG105" s="210">
        <v>35.9</v>
      </c>
      <c r="GH105" s="221">
        <v>0</v>
      </c>
      <c r="GI105" s="221">
        <v>1</v>
      </c>
      <c r="GJ105" s="221">
        <v>1</v>
      </c>
      <c r="GK105" s="221">
        <v>0</v>
      </c>
      <c r="GL105" s="231"/>
      <c r="GM105" s="133"/>
      <c r="GN105" s="221">
        <v>0</v>
      </c>
      <c r="GO105" s="221">
        <v>0</v>
      </c>
      <c r="GP105" s="221">
        <v>0</v>
      </c>
      <c r="GQ105" s="61">
        <v>31.599999999999998</v>
      </c>
      <c r="GR105" s="106">
        <v>13.713157286269029</v>
      </c>
      <c r="GS105" s="111">
        <v>0.38812785388127846</v>
      </c>
      <c r="GT105" s="61">
        <v>0</v>
      </c>
      <c r="GU105" s="111">
        <v>0.3235294117647059</v>
      </c>
      <c r="GV105" s="62">
        <v>0</v>
      </c>
      <c r="GW105" s="106">
        <v>11.8</v>
      </c>
      <c r="GX105" s="61">
        <v>0</v>
      </c>
      <c r="GY105" s="106">
        <v>22</v>
      </c>
      <c r="GZ105" s="61">
        <v>0</v>
      </c>
      <c r="HA105" s="745"/>
      <c r="HB105" s="221" t="s">
        <v>576</v>
      </c>
      <c r="HD105" s="144">
        <v>1</v>
      </c>
      <c r="HE105" s="273">
        <v>148.52097599999999</v>
      </c>
      <c r="HF105" s="236">
        <v>156</v>
      </c>
      <c r="HG105" s="270">
        <v>67.697865084112934</v>
      </c>
      <c r="HH105" s="273">
        <v>116.52975000000001</v>
      </c>
      <c r="HI105" s="270">
        <v>50.569328806316726</v>
      </c>
      <c r="HJ105" s="273">
        <v>44.534636999999996</v>
      </c>
      <c r="HK105" s="270">
        <v>19.326281071768868</v>
      </c>
      <c r="HL105" s="273">
        <v>71.995113000000003</v>
      </c>
      <c r="HM105" s="270">
        <v>31.243047734547854</v>
      </c>
      <c r="HN105" s="236">
        <v>61.782603000000002</v>
      </c>
      <c r="HO105" s="302">
        <v>4.8956679999999997</v>
      </c>
      <c r="HP105" s="302">
        <v>2.0633400000000002</v>
      </c>
      <c r="HQ105" s="273">
        <v>112.57155400000001</v>
      </c>
      <c r="HR105" s="270">
        <v>48.851627403852142</v>
      </c>
      <c r="HS105" s="273">
        <v>41.617004000000001</v>
      </c>
      <c r="HT105" s="270">
        <v>18.060143089724285</v>
      </c>
      <c r="HU105" s="273">
        <v>70.954549999999998</v>
      </c>
      <c r="HV105" s="270">
        <v>30.791484314127853</v>
      </c>
      <c r="HW105" s="273">
        <v>63.030620999999996</v>
      </c>
      <c r="HX105" s="144">
        <v>0</v>
      </c>
      <c r="HY105" s="237">
        <v>1.338713933566321</v>
      </c>
      <c r="HZ105" s="238">
        <v>24.1</v>
      </c>
      <c r="IA105" s="237">
        <v>5.7</v>
      </c>
      <c r="IB105" s="237">
        <v>22.7</v>
      </c>
      <c r="IC105" s="237">
        <v>5.4</v>
      </c>
      <c r="ID105" s="237" t="s">
        <v>381</v>
      </c>
      <c r="IE105" s="237" t="s">
        <v>381</v>
      </c>
      <c r="IF105" s="237">
        <v>80.364902923976615</v>
      </c>
      <c r="IG105" s="237">
        <v>34.87520740798206</v>
      </c>
      <c r="IH105" s="208"/>
      <c r="II105" s="161">
        <v>0.36</v>
      </c>
      <c r="IJ105" s="61">
        <v>1003</v>
      </c>
      <c r="IK105" s="61">
        <v>944</v>
      </c>
      <c r="IL105" s="61"/>
      <c r="IM105" s="61">
        <v>915</v>
      </c>
      <c r="IN105" s="61">
        <v>1046</v>
      </c>
      <c r="IO105" s="61">
        <v>1001</v>
      </c>
      <c r="IP105" s="61"/>
      <c r="IQ105" s="106">
        <v>981.8</v>
      </c>
      <c r="IR105" s="61">
        <v>1505</v>
      </c>
      <c r="IS105" s="61">
        <v>394</v>
      </c>
      <c r="IT105" s="61">
        <v>275</v>
      </c>
      <c r="IU105" s="61">
        <v>319</v>
      </c>
      <c r="IV105" s="61">
        <v>385</v>
      </c>
      <c r="IW105" s="61">
        <v>395</v>
      </c>
      <c r="IX105" s="61">
        <v>405</v>
      </c>
      <c r="IY105" s="61"/>
      <c r="IZ105" s="106">
        <v>362.16666666666669</v>
      </c>
      <c r="JA105" s="61">
        <v>201</v>
      </c>
      <c r="JB105" s="240">
        <v>25.872488878646077</v>
      </c>
      <c r="JC105" s="241">
        <v>0</v>
      </c>
      <c r="JD105" s="90">
        <v>1</v>
      </c>
      <c r="JE105" s="70">
        <v>2</v>
      </c>
      <c r="JF105" s="70">
        <v>0</v>
      </c>
      <c r="JG105" s="70"/>
      <c r="JH105" s="90">
        <v>1</v>
      </c>
      <c r="JI105" s="90">
        <v>2</v>
      </c>
      <c r="JJ105" s="90">
        <v>1</v>
      </c>
      <c r="JK105" s="90"/>
      <c r="JL105" s="61" t="s">
        <v>984</v>
      </c>
      <c r="JM105" s="283"/>
      <c r="JN105" s="243">
        <v>105</v>
      </c>
      <c r="JO105" s="244">
        <v>42402</v>
      </c>
      <c r="JP105" s="69">
        <v>43353</v>
      </c>
      <c r="JQ105" s="201">
        <v>0</v>
      </c>
      <c r="JR105" s="69">
        <v>43353</v>
      </c>
      <c r="JS105" s="245">
        <v>31</v>
      </c>
      <c r="JT105" s="243">
        <v>0</v>
      </c>
      <c r="JU105" s="69">
        <v>43353</v>
      </c>
      <c r="JV105" s="245">
        <v>31</v>
      </c>
      <c r="JW105" s="243">
        <v>0</v>
      </c>
      <c r="JX105" s="246">
        <v>43353</v>
      </c>
      <c r="JY105" s="245">
        <v>31</v>
      </c>
      <c r="JZ105" s="245">
        <v>31</v>
      </c>
      <c r="KA105" s="245">
        <v>951</v>
      </c>
      <c r="KB105" s="247"/>
      <c r="KC105" s="245"/>
      <c r="KD105" s="248"/>
      <c r="KE105" s="212">
        <v>0</v>
      </c>
      <c r="KF105" s="263">
        <v>1</v>
      </c>
      <c r="KG105" s="263" t="s">
        <v>390</v>
      </c>
      <c r="KH105" s="250">
        <v>156.53</v>
      </c>
      <c r="KI105" s="250">
        <v>73.760000000000005</v>
      </c>
      <c r="KJ105" s="250">
        <v>52.3</v>
      </c>
      <c r="KK105" s="251">
        <v>-18.649999999999999</v>
      </c>
      <c r="KL105" s="250">
        <v>-16.78</v>
      </c>
      <c r="KM105" s="250">
        <v>37.11</v>
      </c>
      <c r="KN105" s="250">
        <v>20.100000000000001</v>
      </c>
      <c r="KO105" s="250">
        <v>6.1</v>
      </c>
      <c r="KP105" s="250"/>
      <c r="KQ105" s="250">
        <v>0</v>
      </c>
      <c r="KR105" s="343"/>
      <c r="KS105" s="344">
        <v>0.38812785388127846</v>
      </c>
      <c r="KT105" s="264"/>
      <c r="KU105" s="265"/>
      <c r="KV105" s="264"/>
      <c r="KW105" s="265"/>
      <c r="KX105" s="265"/>
      <c r="KY105" s="265"/>
      <c r="KZ105" s="265"/>
      <c r="LA105" s="265"/>
      <c r="LB105" s="265"/>
      <c r="LC105" s="265"/>
      <c r="LD105" s="265"/>
      <c r="LE105" s="265"/>
      <c r="LF105" s="118">
        <v>42396</v>
      </c>
      <c r="LG105" s="695">
        <v>1</v>
      </c>
      <c r="LH105" s="695"/>
      <c r="LI105" s="455"/>
      <c r="LJ105" s="455"/>
      <c r="LK105" s="455"/>
      <c r="LL105" s="455"/>
      <c r="LM105" s="455"/>
      <c r="LN105" s="455"/>
      <c r="LO105" s="455"/>
      <c r="LP105" s="455"/>
      <c r="LQ105" s="455"/>
      <c r="LR105" s="455"/>
      <c r="LS105" s="455"/>
      <c r="LT105" s="455"/>
      <c r="LU105" s="500">
        <v>39.090000000000003</v>
      </c>
      <c r="LV105" s="693">
        <v>-21.9</v>
      </c>
      <c r="LW105" s="500"/>
      <c r="LX105" s="500"/>
      <c r="LY105" s="500">
        <v>-20.8</v>
      </c>
      <c r="LZ105" s="500">
        <v>1</v>
      </c>
      <c r="MA105" s="690">
        <v>63.030620999999996</v>
      </c>
      <c r="MB105" s="455"/>
      <c r="MD105" s="253"/>
      <c r="ME105" s="274"/>
      <c r="MF105" s="581">
        <v>105</v>
      </c>
      <c r="MG105" s="135">
        <v>42396</v>
      </c>
      <c r="MJ105" s="586"/>
      <c r="MR105" s="135">
        <v>42396</v>
      </c>
      <c r="MS105" s="238">
        <v>8.5</v>
      </c>
      <c r="MT105" s="238">
        <v>32</v>
      </c>
      <c r="MU105" s="133">
        <v>1</v>
      </c>
      <c r="MV105" s="133">
        <v>1</v>
      </c>
      <c r="MW105" s="133">
        <v>0</v>
      </c>
      <c r="MX105" s="133">
        <v>0</v>
      </c>
      <c r="MY105" s="133">
        <v>0</v>
      </c>
      <c r="MZ105" s="238">
        <v>1</v>
      </c>
      <c r="NA105" s="238">
        <v>355</v>
      </c>
      <c r="NB105" s="585"/>
      <c r="NC105" s="238">
        <v>5</v>
      </c>
      <c r="NE105" s="876" t="s">
        <v>64</v>
      </c>
      <c r="NF105" s="877" t="s">
        <v>64</v>
      </c>
      <c r="NG105" s="877" t="s">
        <v>64</v>
      </c>
      <c r="NH105" s="877" t="s">
        <v>64</v>
      </c>
      <c r="NI105" s="877" t="s">
        <v>64</v>
      </c>
      <c r="NJ105" s="877" t="s">
        <v>64</v>
      </c>
      <c r="NK105" s="877" t="s">
        <v>64</v>
      </c>
      <c r="NL105" s="877" t="s">
        <v>64</v>
      </c>
      <c r="NM105" s="877" t="s">
        <v>64</v>
      </c>
      <c r="NN105" s="877" t="s">
        <v>64</v>
      </c>
      <c r="NO105" s="877" t="s">
        <v>64</v>
      </c>
      <c r="NP105" s="877" t="s">
        <v>64</v>
      </c>
      <c r="NQ105" s="877" t="s">
        <v>64</v>
      </c>
      <c r="NR105" s="877" t="s">
        <v>64</v>
      </c>
      <c r="NS105" s="877" t="s">
        <v>64</v>
      </c>
      <c r="NT105" s="877" t="s">
        <v>64</v>
      </c>
      <c r="NU105" s="877" t="s">
        <v>64</v>
      </c>
      <c r="NV105" s="877" t="s">
        <v>64</v>
      </c>
      <c r="NW105" s="877" t="s">
        <v>64</v>
      </c>
      <c r="NX105" s="877" t="s">
        <v>64</v>
      </c>
      <c r="NY105" s="877" t="s">
        <v>64</v>
      </c>
      <c r="NZ105" s="877" t="s">
        <v>64</v>
      </c>
      <c r="OA105" s="877" t="s">
        <v>64</v>
      </c>
      <c r="OB105" s="877" t="s">
        <v>64</v>
      </c>
      <c r="OC105" s="877" t="s">
        <v>64</v>
      </c>
      <c r="OD105" s="877" t="s">
        <v>64</v>
      </c>
      <c r="OE105" s="877" t="s">
        <v>64</v>
      </c>
      <c r="OF105" s="877" t="s">
        <v>64</v>
      </c>
      <c r="OG105" s="877" t="s">
        <v>64</v>
      </c>
      <c r="OH105" s="877" t="s">
        <v>64</v>
      </c>
      <c r="OI105" s="877" t="s">
        <v>64</v>
      </c>
      <c r="OJ105" s="877" t="s">
        <v>64</v>
      </c>
      <c r="OK105" s="877" t="s">
        <v>64</v>
      </c>
      <c r="OL105" s="877" t="s">
        <v>64</v>
      </c>
      <c r="OM105" s="877" t="s">
        <v>64</v>
      </c>
    </row>
    <row r="106" spans="1:403" s="221" customFormat="1" x14ac:dyDescent="0.25">
      <c r="A106" s="455">
        <v>105</v>
      </c>
      <c r="B106" s="274">
        <v>0</v>
      </c>
      <c r="C106" s="221">
        <v>0</v>
      </c>
      <c r="D106" s="206">
        <v>2</v>
      </c>
      <c r="E106" s="267">
        <v>106</v>
      </c>
      <c r="F106" s="896">
        <v>106</v>
      </c>
      <c r="G106" s="61">
        <v>106</v>
      </c>
      <c r="H106" s="898"/>
      <c r="I106" s="167" t="s">
        <v>986</v>
      </c>
      <c r="J106" s="167" t="s">
        <v>987</v>
      </c>
      <c r="K106" s="69">
        <v>10046</v>
      </c>
      <c r="L106" s="256">
        <v>88</v>
      </c>
      <c r="M106" s="342">
        <v>58</v>
      </c>
      <c r="N106" s="342">
        <v>158</v>
      </c>
      <c r="O106" s="342">
        <v>23.233456176894723</v>
      </c>
      <c r="P106" s="210">
        <v>1.5843444577384338</v>
      </c>
      <c r="Q106" s="208">
        <v>1</v>
      </c>
      <c r="R106" s="61">
        <v>140</v>
      </c>
      <c r="S106" s="61">
        <v>50</v>
      </c>
      <c r="T106" s="61">
        <v>0</v>
      </c>
      <c r="U106" s="62">
        <v>1</v>
      </c>
      <c r="V106" s="325">
        <v>1</v>
      </c>
      <c r="W106" s="325">
        <v>2</v>
      </c>
      <c r="X106" s="325">
        <v>1</v>
      </c>
      <c r="Y106" s="326">
        <v>0</v>
      </c>
      <c r="Z106" s="325">
        <v>1</v>
      </c>
      <c r="AA106" s="325">
        <v>0</v>
      </c>
      <c r="AB106" s="329">
        <v>0</v>
      </c>
      <c r="AC106" s="328">
        <v>1</v>
      </c>
      <c r="AD106" s="61"/>
      <c r="AE106" s="208"/>
      <c r="AF106" s="61"/>
      <c r="AG106" s="592">
        <v>149</v>
      </c>
      <c r="AH106" s="602">
        <v>2.3199999999999998</v>
      </c>
      <c r="AI106" s="603">
        <v>20</v>
      </c>
      <c r="AJ106" s="603">
        <v>0</v>
      </c>
      <c r="AK106" s="602">
        <v>9.6</v>
      </c>
      <c r="AL106" s="603">
        <v>28</v>
      </c>
      <c r="AM106" s="603"/>
      <c r="AN106" s="605"/>
      <c r="AO106" s="214"/>
      <c r="AP106" s="212">
        <v>282</v>
      </c>
      <c r="AQ106" s="212">
        <v>188</v>
      </c>
      <c r="AR106" s="212">
        <v>49</v>
      </c>
      <c r="AS106" s="212">
        <v>225</v>
      </c>
      <c r="AT106" s="215">
        <v>4.0199999999999996</v>
      </c>
      <c r="AU106" s="212">
        <v>164</v>
      </c>
      <c r="AV106" s="556">
        <v>42397</v>
      </c>
      <c r="AW106" s="557">
        <v>42394</v>
      </c>
      <c r="AX106" s="211">
        <v>2.3199999999999998</v>
      </c>
      <c r="AY106" s="211">
        <v>166</v>
      </c>
      <c r="AZ106" s="211"/>
      <c r="BA106" s="602">
        <v>126</v>
      </c>
      <c r="BB106" s="558">
        <v>42501</v>
      </c>
      <c r="BC106" s="65">
        <v>44.08</v>
      </c>
      <c r="BD106" s="217">
        <v>781</v>
      </c>
      <c r="BE106" s="66">
        <v>44.08</v>
      </c>
      <c r="BF106" s="218">
        <v>1007.6236139179313</v>
      </c>
      <c r="BG106" s="66">
        <v>1046</v>
      </c>
      <c r="BH106" s="68">
        <v>1.6442415858437287</v>
      </c>
      <c r="BI106" s="219">
        <v>1.6442415858437287</v>
      </c>
      <c r="BJ106" s="219">
        <v>3.0032983367479531</v>
      </c>
      <c r="BK106" s="219">
        <v>3.0195316845312554</v>
      </c>
      <c r="BL106" s="66">
        <v>2.17</v>
      </c>
      <c r="BM106" s="66">
        <v>3.84</v>
      </c>
      <c r="BN106" s="66">
        <v>40</v>
      </c>
      <c r="BO106" s="66">
        <v>1.77</v>
      </c>
      <c r="BP106" s="571">
        <v>13863</v>
      </c>
      <c r="BQ106" s="66">
        <v>212</v>
      </c>
      <c r="BR106" s="66">
        <v>188</v>
      </c>
      <c r="BS106" s="66">
        <v>62</v>
      </c>
      <c r="BT106" s="66">
        <v>3</v>
      </c>
      <c r="BU106" s="69">
        <v>42395</v>
      </c>
      <c r="BV106" s="61" t="s">
        <v>988</v>
      </c>
      <c r="BW106" s="61">
        <v>1</v>
      </c>
      <c r="BX106" s="61">
        <v>1</v>
      </c>
      <c r="BY106" s="61" t="s">
        <v>989</v>
      </c>
      <c r="BZ106" s="61">
        <v>0</v>
      </c>
      <c r="CA106" s="61"/>
      <c r="CB106" s="61" t="s">
        <v>381</v>
      </c>
      <c r="CC106" s="61"/>
      <c r="CD106" s="208">
        <v>0</v>
      </c>
      <c r="CE106" s="220">
        <v>0</v>
      </c>
      <c r="CF106" s="220">
        <v>0</v>
      </c>
      <c r="CG106" s="220">
        <v>0</v>
      </c>
      <c r="CH106" s="220">
        <v>0</v>
      </c>
      <c r="CI106" s="220">
        <v>0</v>
      </c>
      <c r="CJ106" s="220">
        <v>0</v>
      </c>
      <c r="CK106" s="114">
        <v>1</v>
      </c>
      <c r="CL106" s="114">
        <v>1</v>
      </c>
      <c r="CM106" s="114">
        <v>0</v>
      </c>
      <c r="CN106" s="114">
        <v>1</v>
      </c>
      <c r="CO106" s="114">
        <v>1</v>
      </c>
      <c r="CP106" s="114">
        <v>1</v>
      </c>
      <c r="CQ106" s="326">
        <v>0</v>
      </c>
      <c r="CR106" s="326">
        <v>1</v>
      </c>
      <c r="CS106" s="326">
        <v>0</v>
      </c>
      <c r="CT106" s="326">
        <v>0</v>
      </c>
      <c r="CU106" s="326">
        <v>0</v>
      </c>
      <c r="CV106" s="326">
        <v>0</v>
      </c>
      <c r="CW106" s="299"/>
      <c r="CX106" s="299"/>
      <c r="CY106" s="299"/>
      <c r="CZ106" s="299"/>
      <c r="DF106" s="117">
        <v>1</v>
      </c>
      <c r="DG106" s="90">
        <v>1</v>
      </c>
      <c r="DH106" s="69">
        <v>42564</v>
      </c>
      <c r="DI106" s="61">
        <v>1</v>
      </c>
      <c r="DJ106" s="61" t="s">
        <v>990</v>
      </c>
      <c r="DK106" s="90">
        <v>1</v>
      </c>
      <c r="DL106" s="90"/>
      <c r="DM106" s="90"/>
      <c r="DN106" s="61"/>
      <c r="DO106" s="221">
        <v>1</v>
      </c>
      <c r="DP106" s="208">
        <v>0</v>
      </c>
      <c r="DQ106" s="208">
        <v>0</v>
      </c>
      <c r="DR106" s="208">
        <v>0</v>
      </c>
      <c r="DS106" s="208">
        <v>1</v>
      </c>
      <c r="DT106" s="212">
        <v>1</v>
      </c>
      <c r="DU106" s="208">
        <v>1</v>
      </c>
      <c r="DV106" s="208">
        <v>0</v>
      </c>
      <c r="DW106" s="208">
        <v>1</v>
      </c>
      <c r="DX106" s="208">
        <v>1</v>
      </c>
      <c r="DY106" s="208">
        <v>0</v>
      </c>
      <c r="DZ106" s="206">
        <v>0</v>
      </c>
      <c r="EC106" s="223">
        <v>1</v>
      </c>
      <c r="ED106" s="223">
        <v>3</v>
      </c>
      <c r="EE106" s="223">
        <v>20</v>
      </c>
      <c r="EF106" s="223"/>
      <c r="EH106" s="69">
        <v>41033</v>
      </c>
      <c r="EI106" s="221">
        <v>1.88</v>
      </c>
      <c r="EJ106" s="245">
        <v>120</v>
      </c>
      <c r="EK106" s="31">
        <v>75</v>
      </c>
      <c r="EL106" s="31">
        <v>131</v>
      </c>
      <c r="EM106" s="31">
        <v>132</v>
      </c>
      <c r="EN106" s="206">
        <v>66</v>
      </c>
      <c r="EO106" s="208" t="s">
        <v>482</v>
      </c>
      <c r="EP106" s="259">
        <v>106</v>
      </c>
      <c r="EQ106" s="69">
        <v>42474</v>
      </c>
      <c r="ER106" s="208" t="s">
        <v>383</v>
      </c>
      <c r="ES106" s="208">
        <v>240</v>
      </c>
      <c r="ET106" s="208">
        <v>70</v>
      </c>
      <c r="EU106" s="208">
        <v>62</v>
      </c>
      <c r="EV106" s="208">
        <v>0</v>
      </c>
      <c r="EW106" s="208"/>
      <c r="EX106" s="208">
        <v>10</v>
      </c>
      <c r="EY106" s="208">
        <v>8.8000000000000007</v>
      </c>
      <c r="EZ106" s="208">
        <v>47</v>
      </c>
      <c r="FA106" s="208">
        <v>31</v>
      </c>
      <c r="FB106" s="208">
        <v>14</v>
      </c>
      <c r="FC106" s="208">
        <v>17</v>
      </c>
      <c r="FD106" s="208">
        <v>38</v>
      </c>
      <c r="FE106" s="206">
        <v>19</v>
      </c>
      <c r="FF106" s="206">
        <v>29</v>
      </c>
      <c r="FG106" s="224">
        <v>90</v>
      </c>
      <c r="FH106" s="223">
        <v>370</v>
      </c>
      <c r="FI106" s="339">
        <v>90</v>
      </c>
      <c r="FJ106" s="91">
        <v>370</v>
      </c>
      <c r="FK106" s="227">
        <v>61.300000000000004</v>
      </c>
      <c r="FL106" s="227">
        <v>38.691081160155314</v>
      </c>
      <c r="FM106" s="228">
        <v>113.85</v>
      </c>
      <c r="FN106" s="228">
        <v>44.2</v>
      </c>
      <c r="FO106" s="228">
        <v>71.859373410826791</v>
      </c>
      <c r="FP106" s="228">
        <v>27.89797369133548</v>
      </c>
      <c r="FQ106" s="228">
        <v>61.176987263943786</v>
      </c>
      <c r="FR106" s="228"/>
      <c r="FS106" s="193">
        <v>0</v>
      </c>
      <c r="FT106" s="230">
        <v>141.19999999999999</v>
      </c>
      <c r="FU106" s="341">
        <v>68.099999999999994</v>
      </c>
      <c r="FV106" s="230">
        <v>110</v>
      </c>
      <c r="FW106" s="229">
        <v>5</v>
      </c>
      <c r="FX106" s="229">
        <v>4.7</v>
      </c>
      <c r="FY106" s="229">
        <v>28.24</v>
      </c>
      <c r="FZ106" s="229">
        <v>2.0734214390602057</v>
      </c>
      <c r="GA106" s="342">
        <v>58.1</v>
      </c>
      <c r="GB106" s="129">
        <v>18.2</v>
      </c>
      <c r="GC106" s="210">
        <v>3.5</v>
      </c>
      <c r="GD106" s="210">
        <v>2.1</v>
      </c>
      <c r="GE106" s="210">
        <v>94.1</v>
      </c>
      <c r="GF106" s="210">
        <v>68.900000000000006</v>
      </c>
      <c r="GG106" s="210">
        <v>26.9</v>
      </c>
      <c r="GH106" s="221">
        <v>1</v>
      </c>
      <c r="GI106" s="221">
        <v>1</v>
      </c>
      <c r="GJ106" s="221">
        <v>1</v>
      </c>
      <c r="GK106" s="221">
        <v>1</v>
      </c>
      <c r="GL106" s="231">
        <v>72</v>
      </c>
      <c r="GM106" s="133">
        <v>1</v>
      </c>
      <c r="GN106" s="221">
        <v>0</v>
      </c>
      <c r="GO106" s="221">
        <v>0</v>
      </c>
      <c r="GP106" s="221">
        <v>0</v>
      </c>
      <c r="GQ106" s="61">
        <v>43</v>
      </c>
      <c r="GR106" s="106">
        <v>27.140562640891982</v>
      </c>
      <c r="GS106" s="111">
        <v>0.39181286549707606</v>
      </c>
      <c r="GT106" s="61">
        <v>0</v>
      </c>
      <c r="GU106" s="111">
        <v>0.47222222222222221</v>
      </c>
      <c r="GV106" s="62">
        <v>0</v>
      </c>
      <c r="GW106" s="106">
        <v>10.6</v>
      </c>
      <c r="GX106" s="61">
        <v>0</v>
      </c>
      <c r="GY106" s="106">
        <v>22</v>
      </c>
      <c r="GZ106" s="61">
        <v>0</v>
      </c>
      <c r="HA106" s="745">
        <v>87</v>
      </c>
      <c r="HB106" s="221">
        <v>17</v>
      </c>
      <c r="HC106" s="221">
        <v>0.6</v>
      </c>
      <c r="HD106" s="144">
        <v>1</v>
      </c>
      <c r="HE106" s="273">
        <v>113.774123</v>
      </c>
      <c r="HF106" s="236">
        <v>119</v>
      </c>
      <c r="HG106" s="270">
        <v>75.10992916898013</v>
      </c>
      <c r="HH106" s="273">
        <v>117.115492</v>
      </c>
      <c r="HI106" s="270">
        <v>73.920473182439153</v>
      </c>
      <c r="HJ106" s="273">
        <v>35.390878999999998</v>
      </c>
      <c r="HK106" s="270">
        <v>22.337869032923919</v>
      </c>
      <c r="HL106" s="273">
        <v>81.724613000000005</v>
      </c>
      <c r="HM106" s="270">
        <v>51.582604149515241</v>
      </c>
      <c r="HN106" s="236">
        <v>69.781215000000003</v>
      </c>
      <c r="HO106" s="302">
        <v>4.3314050000000002</v>
      </c>
      <c r="HP106" s="302">
        <v>2.6873649999999998</v>
      </c>
      <c r="HQ106" s="273">
        <v>92.652169000000001</v>
      </c>
      <c r="HR106" s="270">
        <v>58.479813873465353</v>
      </c>
      <c r="HS106" s="273">
        <v>25.589737</v>
      </c>
      <c r="HT106" s="270">
        <v>16.151624651452355</v>
      </c>
      <c r="HU106" s="273">
        <v>67.062432000000001</v>
      </c>
      <c r="HV106" s="270">
        <v>42.328189222012995</v>
      </c>
      <c r="HW106" s="273">
        <v>72.380854999999997</v>
      </c>
      <c r="HX106" s="144">
        <v>0</v>
      </c>
      <c r="HY106" s="237">
        <v>1.0160910223559492</v>
      </c>
      <c r="HZ106" s="238">
        <v>19</v>
      </c>
      <c r="IA106" s="237">
        <v>4.9000000000000004</v>
      </c>
      <c r="IB106" s="237">
        <v>19.5</v>
      </c>
      <c r="IC106" s="237">
        <v>5.9</v>
      </c>
      <c r="ID106" s="237">
        <v>18</v>
      </c>
      <c r="IE106" s="237">
        <v>4.5</v>
      </c>
      <c r="IF106" s="237">
        <v>63.312653061224488</v>
      </c>
      <c r="IG106" s="237">
        <v>39.961419217888945</v>
      </c>
      <c r="IH106" s="208"/>
      <c r="II106" s="61"/>
      <c r="IJ106" s="61">
        <v>1171</v>
      </c>
      <c r="IK106" s="61">
        <v>933</v>
      </c>
      <c r="IL106" s="61">
        <v>972</v>
      </c>
      <c r="IM106" s="61">
        <v>1121</v>
      </c>
      <c r="IN106" s="61">
        <v>1172</v>
      </c>
      <c r="IO106" s="61">
        <v>1190</v>
      </c>
      <c r="IP106" s="61"/>
      <c r="IQ106" s="106">
        <v>1093.1666666666667</v>
      </c>
      <c r="IR106" s="61">
        <v>1856</v>
      </c>
      <c r="IS106" s="133"/>
      <c r="IT106" s="133"/>
      <c r="IU106" s="133"/>
      <c r="IV106" s="133"/>
      <c r="IW106" s="133"/>
      <c r="IX106" s="133"/>
      <c r="IY106" s="133"/>
      <c r="IZ106" s="106"/>
      <c r="JA106" s="133"/>
      <c r="JB106" s="240"/>
      <c r="JC106" s="241"/>
      <c r="JD106" s="90">
        <v>1</v>
      </c>
      <c r="JE106" s="357"/>
      <c r="JF106" s="70"/>
      <c r="JG106" s="70"/>
      <c r="JH106" s="90" t="s">
        <v>381</v>
      </c>
      <c r="JI106" s="90"/>
      <c r="JJ106" s="90"/>
      <c r="JK106" s="90"/>
      <c r="JL106" s="61"/>
      <c r="JM106" s="283"/>
      <c r="JN106" s="198">
        <v>106</v>
      </c>
      <c r="JO106" s="244">
        <v>42397</v>
      </c>
      <c r="JP106" s="69">
        <v>42810</v>
      </c>
      <c r="JQ106" s="201">
        <v>1</v>
      </c>
      <c r="JR106" s="69">
        <v>42810</v>
      </c>
      <c r="JS106" s="31">
        <v>13</v>
      </c>
      <c r="JT106" s="243">
        <v>0</v>
      </c>
      <c r="JU106" s="69">
        <v>42810</v>
      </c>
      <c r="JV106" s="245">
        <v>13</v>
      </c>
      <c r="JW106" s="243">
        <v>1</v>
      </c>
      <c r="JX106" s="246">
        <v>42810</v>
      </c>
      <c r="JY106" s="245">
        <v>13</v>
      </c>
      <c r="JZ106" s="245">
        <v>13</v>
      </c>
      <c r="KA106" s="245">
        <v>413</v>
      </c>
      <c r="KB106" s="247"/>
      <c r="KC106" s="245"/>
      <c r="KD106" s="248"/>
      <c r="KE106" s="63">
        <v>0</v>
      </c>
      <c r="KF106" s="263">
        <v>1</v>
      </c>
      <c r="KG106" s="263" t="s">
        <v>390</v>
      </c>
      <c r="KH106" s="250">
        <v>127.44</v>
      </c>
      <c r="KI106" s="250">
        <v>61.28</v>
      </c>
      <c r="KJ106" s="250">
        <v>51.9</v>
      </c>
      <c r="KK106" s="251">
        <v>-17.600000000000001</v>
      </c>
      <c r="KL106" s="250">
        <v>-12.6</v>
      </c>
      <c r="KM106" s="250">
        <v>46.9</v>
      </c>
      <c r="KN106" s="250">
        <v>21.1</v>
      </c>
      <c r="KO106" s="250">
        <v>5.2</v>
      </c>
      <c r="KP106" s="250"/>
      <c r="KQ106" s="250">
        <v>0</v>
      </c>
      <c r="KR106" s="343"/>
      <c r="KS106" s="344">
        <v>0.39181286549707606</v>
      </c>
      <c r="KT106" s="264">
        <v>72</v>
      </c>
      <c r="KU106" s="265">
        <v>53.05</v>
      </c>
      <c r="KV106" s="264">
        <v>-24.78</v>
      </c>
      <c r="KW106" s="265">
        <v>-29.6</v>
      </c>
      <c r="KX106" s="265">
        <v>-27.6</v>
      </c>
      <c r="KY106" s="265">
        <v>554</v>
      </c>
      <c r="KZ106" s="265">
        <v>-18.8</v>
      </c>
      <c r="LA106" s="265">
        <v>-17.5</v>
      </c>
      <c r="LB106" s="265">
        <v>415</v>
      </c>
      <c r="LC106" s="265">
        <v>-23.9</v>
      </c>
      <c r="LD106" s="265">
        <v>-22.6</v>
      </c>
      <c r="LE106" s="265">
        <v>400</v>
      </c>
      <c r="LF106" s="118">
        <v>42474</v>
      </c>
      <c r="LG106" s="695">
        <v>0</v>
      </c>
      <c r="LH106" s="695"/>
      <c r="LI106" s="455">
        <v>72</v>
      </c>
      <c r="LJ106" s="455">
        <v>45.37</v>
      </c>
      <c r="LK106" s="455">
        <v>-18.7</v>
      </c>
      <c r="LL106" s="455">
        <v>-26.2</v>
      </c>
      <c r="LM106" s="455">
        <v>-23.3</v>
      </c>
      <c r="LN106" s="455">
        <v>384</v>
      </c>
      <c r="LO106" s="455">
        <v>-15.8</v>
      </c>
      <c r="LP106" s="455">
        <v>-13.7</v>
      </c>
      <c r="LQ106" s="455">
        <v>384</v>
      </c>
      <c r="LR106" s="455">
        <v>-21</v>
      </c>
      <c r="LS106" s="455">
        <v>-18.5</v>
      </c>
      <c r="LT106" s="455">
        <v>384</v>
      </c>
      <c r="LU106" s="500">
        <v>51.28</v>
      </c>
      <c r="LV106" s="693">
        <v>-24.78</v>
      </c>
      <c r="LW106" s="500">
        <v>-23.4</v>
      </c>
      <c r="LX106" s="500">
        <v>3</v>
      </c>
      <c r="LY106" s="500">
        <v>-22.6</v>
      </c>
      <c r="LZ106" s="500">
        <v>1</v>
      </c>
      <c r="MA106" s="690">
        <v>64</v>
      </c>
      <c r="MB106" s="455">
        <v>64</v>
      </c>
      <c r="MD106" s="253">
        <v>45</v>
      </c>
      <c r="ME106" s="274"/>
      <c r="MF106" s="581">
        <v>106</v>
      </c>
      <c r="MG106" s="135">
        <v>42394</v>
      </c>
      <c r="MJ106" s="584">
        <v>172.4871</v>
      </c>
      <c r="MR106" s="135">
        <v>42474</v>
      </c>
      <c r="MS106" s="238">
        <v>5.7</v>
      </c>
      <c r="MT106" s="238">
        <v>6</v>
      </c>
      <c r="MU106" s="133">
        <v>1</v>
      </c>
      <c r="MV106" s="133">
        <v>0</v>
      </c>
      <c r="MW106" s="133">
        <v>0</v>
      </c>
      <c r="MX106" s="133">
        <v>1</v>
      </c>
      <c r="MY106" s="133">
        <v>1</v>
      </c>
      <c r="MZ106" s="238">
        <v>2</v>
      </c>
      <c r="NA106" s="585"/>
      <c r="NB106" s="133">
        <v>45</v>
      </c>
      <c r="NC106" s="238">
        <v>7</v>
      </c>
      <c r="NE106" s="876" t="s">
        <v>64</v>
      </c>
      <c r="NF106" s="877" t="s">
        <v>64</v>
      </c>
      <c r="NG106" s="877" t="s">
        <v>64</v>
      </c>
      <c r="NH106" s="877" t="s">
        <v>64</v>
      </c>
      <c r="NI106" s="877" t="s">
        <v>64</v>
      </c>
      <c r="NJ106" s="877" t="s">
        <v>64</v>
      </c>
      <c r="NK106" s="877" t="s">
        <v>64</v>
      </c>
      <c r="NL106" s="877" t="s">
        <v>64</v>
      </c>
      <c r="NM106" s="877" t="s">
        <v>64</v>
      </c>
      <c r="NN106" s="877" t="s">
        <v>64</v>
      </c>
      <c r="NO106" s="877" t="s">
        <v>64</v>
      </c>
      <c r="NP106" s="877" t="s">
        <v>64</v>
      </c>
      <c r="NQ106" s="877" t="s">
        <v>64</v>
      </c>
      <c r="NR106" s="877" t="s">
        <v>64</v>
      </c>
      <c r="NS106" s="877" t="s">
        <v>64</v>
      </c>
      <c r="NT106" s="877" t="s">
        <v>64</v>
      </c>
      <c r="NU106" s="877" t="s">
        <v>64</v>
      </c>
      <c r="NV106" s="877" t="s">
        <v>64</v>
      </c>
      <c r="NW106" s="877" t="s">
        <v>64</v>
      </c>
      <c r="NX106" s="877" t="s">
        <v>64</v>
      </c>
      <c r="NY106" s="877" t="s">
        <v>64</v>
      </c>
      <c r="NZ106" s="877" t="s">
        <v>64</v>
      </c>
      <c r="OA106" s="877" t="s">
        <v>64</v>
      </c>
      <c r="OB106" s="877" t="s">
        <v>64</v>
      </c>
      <c r="OC106" s="877" t="s">
        <v>64</v>
      </c>
      <c r="OD106" s="877" t="s">
        <v>64</v>
      </c>
      <c r="OE106" s="877" t="s">
        <v>64</v>
      </c>
      <c r="OF106" s="877" t="s">
        <v>64</v>
      </c>
      <c r="OG106" s="877" t="s">
        <v>64</v>
      </c>
      <c r="OH106" s="877" t="s">
        <v>64</v>
      </c>
      <c r="OI106" s="877" t="s">
        <v>64</v>
      </c>
      <c r="OJ106" s="877" t="s">
        <v>64</v>
      </c>
      <c r="OK106" s="877" t="s">
        <v>64</v>
      </c>
      <c r="OL106" s="877" t="s">
        <v>64</v>
      </c>
      <c r="OM106" s="877" t="s">
        <v>64</v>
      </c>
    </row>
    <row r="107" spans="1:403" s="221" customFormat="1" x14ac:dyDescent="0.25">
      <c r="A107" s="902">
        <v>106</v>
      </c>
      <c r="B107" s="221">
        <v>0</v>
      </c>
      <c r="C107" s="221">
        <v>1</v>
      </c>
      <c r="D107" s="206">
        <v>2</v>
      </c>
      <c r="E107" s="267">
        <v>107</v>
      </c>
      <c r="F107" s="896">
        <v>107</v>
      </c>
      <c r="G107" s="61">
        <v>107</v>
      </c>
      <c r="H107" s="898"/>
      <c r="I107" s="232" t="s">
        <v>991</v>
      </c>
      <c r="J107" s="167" t="s">
        <v>992</v>
      </c>
      <c r="K107" s="266">
        <v>12060</v>
      </c>
      <c r="L107" s="256">
        <v>83</v>
      </c>
      <c r="M107" s="342">
        <v>86</v>
      </c>
      <c r="N107" s="342">
        <v>180</v>
      </c>
      <c r="O107" s="342">
        <v>26.543209876543209</v>
      </c>
      <c r="P107" s="210">
        <v>2.0587363449971998</v>
      </c>
      <c r="Q107" s="208">
        <v>0</v>
      </c>
      <c r="R107" s="61">
        <v>180</v>
      </c>
      <c r="S107" s="61">
        <v>80</v>
      </c>
      <c r="T107" s="61">
        <v>0</v>
      </c>
      <c r="U107" s="62">
        <v>2</v>
      </c>
      <c r="V107" s="325">
        <v>0</v>
      </c>
      <c r="W107" s="325"/>
      <c r="X107" s="325">
        <v>1</v>
      </c>
      <c r="Y107" s="326">
        <v>1</v>
      </c>
      <c r="Z107" s="325">
        <v>1</v>
      </c>
      <c r="AA107" s="325">
        <v>0</v>
      </c>
      <c r="AB107" s="329">
        <v>0</v>
      </c>
      <c r="AC107" s="328">
        <v>0</v>
      </c>
      <c r="AD107" s="61"/>
      <c r="AE107" s="133"/>
      <c r="AF107" s="61"/>
      <c r="AG107" s="592">
        <v>170</v>
      </c>
      <c r="AH107" s="602">
        <v>1.1000000000000001</v>
      </c>
      <c r="AI107" s="603">
        <v>64</v>
      </c>
      <c r="AJ107" s="603">
        <v>1</v>
      </c>
      <c r="AK107" s="602">
        <v>12.1</v>
      </c>
      <c r="AL107" s="603">
        <v>40</v>
      </c>
      <c r="AM107" s="603"/>
      <c r="AN107" s="605">
        <v>541</v>
      </c>
      <c r="AO107" s="214">
        <v>6.2934192788464811</v>
      </c>
      <c r="AP107" s="212">
        <v>102</v>
      </c>
      <c r="AQ107" s="212">
        <v>57</v>
      </c>
      <c r="AR107" s="212">
        <v>21</v>
      </c>
      <c r="AS107" s="212">
        <v>122</v>
      </c>
      <c r="AT107" s="215"/>
      <c r="AU107" s="212">
        <v>112</v>
      </c>
      <c r="AV107" s="556">
        <v>42465</v>
      </c>
      <c r="AW107" s="557">
        <v>42396</v>
      </c>
      <c r="AX107" s="211">
        <v>1.1000000000000001</v>
      </c>
      <c r="AY107" s="211">
        <v>55</v>
      </c>
      <c r="AZ107" s="211"/>
      <c r="BA107" s="602">
        <v>142</v>
      </c>
      <c r="BB107" s="558">
        <v>42465</v>
      </c>
      <c r="BC107" s="65">
        <v>32.200000000000003</v>
      </c>
      <c r="BD107" s="217">
        <v>951</v>
      </c>
      <c r="BE107" s="66">
        <v>32.200000000000003</v>
      </c>
      <c r="BF107" s="218">
        <v>45.793893010761124</v>
      </c>
      <c r="BG107" s="66">
        <v>62.26</v>
      </c>
      <c r="BH107" s="68">
        <v>1.507855871695831</v>
      </c>
      <c r="BI107" s="219">
        <v>1.507855871695831</v>
      </c>
      <c r="BJ107" s="219">
        <v>1.6608075651530396</v>
      </c>
      <c r="BK107" s="219">
        <v>1.7942091163464964</v>
      </c>
      <c r="BL107" s="66">
        <v>2.23</v>
      </c>
      <c r="BM107" s="66">
        <v>1.25</v>
      </c>
      <c r="BN107" s="66">
        <v>61</v>
      </c>
      <c r="BO107" s="66">
        <v>0.95</v>
      </c>
      <c r="BP107" s="571">
        <v>749.7</v>
      </c>
      <c r="BQ107" s="66">
        <v>34</v>
      </c>
      <c r="BR107" s="66">
        <v>66</v>
      </c>
      <c r="BS107" s="66">
        <v>30</v>
      </c>
      <c r="BT107" s="66">
        <v>15</v>
      </c>
      <c r="BU107" s="61" t="s">
        <v>947</v>
      </c>
      <c r="BV107" s="61" t="s">
        <v>993</v>
      </c>
      <c r="BW107" s="61">
        <v>0</v>
      </c>
      <c r="BX107" s="61">
        <v>0</v>
      </c>
      <c r="BY107" s="61"/>
      <c r="BZ107" s="61">
        <v>0</v>
      </c>
      <c r="CA107" s="61"/>
      <c r="CB107" s="61" t="s">
        <v>381</v>
      </c>
      <c r="CC107" s="61"/>
      <c r="CD107" s="208">
        <v>0</v>
      </c>
      <c r="CE107" s="220">
        <v>0</v>
      </c>
      <c r="CF107" s="220">
        <v>0</v>
      </c>
      <c r="CG107" s="220">
        <v>0</v>
      </c>
      <c r="CH107" s="220">
        <v>0</v>
      </c>
      <c r="CI107" s="220">
        <v>0</v>
      </c>
      <c r="CJ107" s="220">
        <v>0</v>
      </c>
      <c r="CK107" s="114"/>
      <c r="CL107" s="114">
        <v>1</v>
      </c>
      <c r="CM107" s="114">
        <v>0</v>
      </c>
      <c r="CN107" s="114">
        <v>1</v>
      </c>
      <c r="CO107" s="114">
        <v>0</v>
      </c>
      <c r="CP107" s="114">
        <v>1</v>
      </c>
      <c r="CQ107" s="326">
        <v>0</v>
      </c>
      <c r="CR107" s="326">
        <v>1</v>
      </c>
      <c r="CS107" s="326">
        <v>0</v>
      </c>
      <c r="CT107" s="326">
        <v>0</v>
      </c>
      <c r="CU107" s="326">
        <v>1</v>
      </c>
      <c r="CV107" s="326">
        <v>0</v>
      </c>
      <c r="CW107" s="299"/>
      <c r="CX107" s="299"/>
      <c r="CY107" s="299"/>
      <c r="CZ107" s="299"/>
      <c r="DF107" s="61">
        <v>0</v>
      </c>
      <c r="DG107" s="90">
        <v>1</v>
      </c>
      <c r="DH107" s="69">
        <v>42290</v>
      </c>
      <c r="DI107" s="61">
        <v>0</v>
      </c>
      <c r="DJ107" s="61"/>
      <c r="DK107" s="90">
        <v>1</v>
      </c>
      <c r="DL107" s="90">
        <v>0</v>
      </c>
      <c r="DM107" s="90"/>
      <c r="DN107" s="61" t="s">
        <v>253</v>
      </c>
      <c r="DO107" s="221">
        <v>1</v>
      </c>
      <c r="DP107" s="208">
        <v>0</v>
      </c>
      <c r="DQ107" s="208">
        <v>0</v>
      </c>
      <c r="DR107" s="208">
        <v>0</v>
      </c>
      <c r="DS107" s="208">
        <v>0</v>
      </c>
      <c r="DT107" s="212">
        <v>0</v>
      </c>
      <c r="DU107" s="208">
        <v>0</v>
      </c>
      <c r="DV107" s="208">
        <v>1</v>
      </c>
      <c r="DW107" s="208">
        <v>0</v>
      </c>
      <c r="DX107" s="208">
        <v>0</v>
      </c>
      <c r="DY107" s="208">
        <v>0</v>
      </c>
      <c r="DZ107" s="206">
        <v>0</v>
      </c>
      <c r="EC107" s="223">
        <v>1</v>
      </c>
      <c r="ED107" s="223">
        <v>1</v>
      </c>
      <c r="EE107" s="223">
        <v>64</v>
      </c>
      <c r="EF107" s="223"/>
      <c r="EH107" s="61">
        <v>2011</v>
      </c>
      <c r="EI107" s="221">
        <v>2.48</v>
      </c>
      <c r="EJ107" s="245">
        <v>84</v>
      </c>
      <c r="EK107" s="31">
        <v>64</v>
      </c>
      <c r="EL107" s="31">
        <v>95</v>
      </c>
      <c r="EM107" s="31">
        <v>104</v>
      </c>
      <c r="EN107" s="206"/>
      <c r="EO107" s="208" t="s">
        <v>425</v>
      </c>
      <c r="EP107" s="267">
        <v>107</v>
      </c>
      <c r="EQ107" s="135">
        <v>42465</v>
      </c>
      <c r="ER107" s="133" t="s">
        <v>383</v>
      </c>
      <c r="ES107" s="133">
        <v>180</v>
      </c>
      <c r="ET107" s="133">
        <v>80</v>
      </c>
      <c r="EU107" s="133">
        <v>47</v>
      </c>
      <c r="EV107" s="133">
        <v>0</v>
      </c>
      <c r="EW107" s="133"/>
      <c r="EX107" s="133">
        <v>14</v>
      </c>
      <c r="EY107" s="133">
        <v>10</v>
      </c>
      <c r="EZ107" s="133">
        <v>54</v>
      </c>
      <c r="FA107" s="133">
        <v>32</v>
      </c>
      <c r="FB107" s="133">
        <v>17</v>
      </c>
      <c r="FC107" s="133">
        <v>21</v>
      </c>
      <c r="FD107" s="133">
        <v>51</v>
      </c>
      <c r="FE107" s="133">
        <v>20</v>
      </c>
      <c r="FF107" s="133">
        <v>33</v>
      </c>
      <c r="FG107" s="133">
        <v>100</v>
      </c>
      <c r="FH107" s="133">
        <v>380</v>
      </c>
      <c r="FI107" s="91">
        <v>100</v>
      </c>
      <c r="FJ107" s="91">
        <v>380</v>
      </c>
      <c r="FK107" s="227">
        <v>101.5</v>
      </c>
      <c r="FL107" s="227">
        <v>49.302087781492027</v>
      </c>
      <c r="FM107" s="228">
        <v>174.65</v>
      </c>
      <c r="FN107" s="228">
        <v>62.45</v>
      </c>
      <c r="FO107" s="228">
        <v>84.833592424015592</v>
      </c>
      <c r="FP107" s="228">
        <v>30.334141694129826</v>
      </c>
      <c r="FQ107" s="228">
        <v>64.242771256799315</v>
      </c>
      <c r="FR107" s="228"/>
      <c r="FS107" s="193">
        <v>0</v>
      </c>
      <c r="FT107" s="230">
        <v>97.2</v>
      </c>
      <c r="FU107" s="230">
        <v>63.2</v>
      </c>
      <c r="FV107" s="230">
        <v>180</v>
      </c>
      <c r="FW107" s="229">
        <v>3.8</v>
      </c>
      <c r="FX107" s="229">
        <v>7.2</v>
      </c>
      <c r="FY107" s="229">
        <v>25.578947368421055</v>
      </c>
      <c r="FZ107" s="229">
        <v>1.5379746835443038</v>
      </c>
      <c r="GA107" s="133">
        <v>68.2</v>
      </c>
      <c r="GB107" s="129">
        <v>32.4</v>
      </c>
      <c r="GC107" s="238">
        <v>9.9</v>
      </c>
      <c r="GD107" s="238">
        <v>5.3</v>
      </c>
      <c r="GE107" s="238">
        <v>157.19999999999999</v>
      </c>
      <c r="GF107" s="238">
        <v>106.3</v>
      </c>
      <c r="GG107" s="238">
        <v>41.5</v>
      </c>
      <c r="GH107" s="133">
        <v>0</v>
      </c>
      <c r="GI107" s="133">
        <v>1</v>
      </c>
      <c r="GJ107" s="133">
        <v>1</v>
      </c>
      <c r="GK107" s="133">
        <v>1</v>
      </c>
      <c r="GL107" s="231">
        <v>25</v>
      </c>
      <c r="GM107" s="133">
        <v>0</v>
      </c>
      <c r="GN107" s="133">
        <v>0</v>
      </c>
      <c r="GO107" s="133">
        <v>0</v>
      </c>
      <c r="GP107" s="133">
        <v>0</v>
      </c>
      <c r="GQ107" s="61">
        <v>102.85</v>
      </c>
      <c r="GR107" s="106">
        <v>49.957829835728617</v>
      </c>
      <c r="GS107" s="111">
        <v>0.39473684210526316</v>
      </c>
      <c r="GT107" s="61">
        <v>0</v>
      </c>
      <c r="GU107" s="111">
        <v>0.72727272727272729</v>
      </c>
      <c r="GV107" s="62">
        <v>1</v>
      </c>
      <c r="GW107" s="106">
        <v>8.35</v>
      </c>
      <c r="GX107" s="61">
        <v>1</v>
      </c>
      <c r="GY107" s="106">
        <v>20</v>
      </c>
      <c r="GZ107" s="61">
        <v>0</v>
      </c>
      <c r="HA107" s="745">
        <v>45</v>
      </c>
      <c r="HB107" s="133">
        <v>26</v>
      </c>
      <c r="HC107" s="133">
        <v>0.86</v>
      </c>
      <c r="HD107" s="221">
        <v>1</v>
      </c>
      <c r="HE107" s="236">
        <v>188.178057</v>
      </c>
      <c r="HF107" s="236">
        <v>197.58695900000001</v>
      </c>
      <c r="HG107" s="144">
        <v>94.735439</v>
      </c>
      <c r="HH107" s="236">
        <v>209.086151</v>
      </c>
      <c r="HI107" s="125">
        <v>100.248864</v>
      </c>
      <c r="HJ107" s="236">
        <v>72.367410000000007</v>
      </c>
      <c r="HK107" s="144">
        <v>34.697423000000001</v>
      </c>
      <c r="HL107" s="236">
        <v>136.71874</v>
      </c>
      <c r="HM107" s="144">
        <v>65.551440999999997</v>
      </c>
      <c r="HN107" s="236">
        <v>65.388711999999998</v>
      </c>
      <c r="HO107" s="144">
        <v>6.015625</v>
      </c>
      <c r="HP107" s="144">
        <v>2.8842629999999998</v>
      </c>
      <c r="HQ107" s="236">
        <v>193.233744</v>
      </c>
      <c r="HR107" s="144">
        <v>92.648236999999995</v>
      </c>
      <c r="HS107" s="236">
        <v>74.597719999999995</v>
      </c>
      <c r="HT107" s="144">
        <v>35.766772000000003</v>
      </c>
      <c r="HU107" s="236">
        <v>118.63602400000001</v>
      </c>
      <c r="HV107" s="144">
        <v>56.881464999999999</v>
      </c>
      <c r="HW107" s="236">
        <v>61.395085999999999</v>
      </c>
      <c r="HX107" s="144">
        <v>0</v>
      </c>
      <c r="HY107" s="237">
        <v>0.94500261282250109</v>
      </c>
      <c r="HZ107" s="238">
        <v>27.7</v>
      </c>
      <c r="IA107" s="237">
        <v>7</v>
      </c>
      <c r="IB107" s="237">
        <v>30.2</v>
      </c>
      <c r="IC107" s="237">
        <v>7</v>
      </c>
      <c r="ID107" s="237">
        <v>32.5</v>
      </c>
      <c r="IE107" s="237">
        <v>7.4</v>
      </c>
      <c r="IF107" s="237">
        <v>100.06611809523808</v>
      </c>
      <c r="IG107" s="237">
        <v>48.605601362409615</v>
      </c>
      <c r="IH107" s="208"/>
      <c r="II107" s="209">
        <v>0.39</v>
      </c>
      <c r="IJ107" s="208">
        <v>1022</v>
      </c>
      <c r="IK107" s="208">
        <v>818</v>
      </c>
      <c r="IL107" s="208">
        <v>1037</v>
      </c>
      <c r="IM107" s="208">
        <v>1082</v>
      </c>
      <c r="IN107" s="208">
        <v>1115</v>
      </c>
      <c r="IO107" s="342">
        <v>1212</v>
      </c>
      <c r="IP107" s="342"/>
      <c r="IQ107" s="345">
        <v>1047.6666666666667</v>
      </c>
      <c r="IR107" s="208">
        <v>1826</v>
      </c>
      <c r="IS107" s="208">
        <v>404</v>
      </c>
      <c r="IT107" s="208">
        <v>371</v>
      </c>
      <c r="IU107" s="208">
        <v>459</v>
      </c>
      <c r="IV107" s="208">
        <v>436</v>
      </c>
      <c r="IW107" s="208">
        <v>460</v>
      </c>
      <c r="IX107" s="208">
        <v>440</v>
      </c>
      <c r="IY107" s="208"/>
      <c r="IZ107" s="106">
        <v>428.33333333333331</v>
      </c>
      <c r="JA107" s="208">
        <v>292</v>
      </c>
      <c r="JB107" s="240">
        <v>29.262239177689974</v>
      </c>
      <c r="JC107" s="241">
        <v>0</v>
      </c>
      <c r="JD107" s="90">
        <v>1</v>
      </c>
      <c r="JE107" s="280">
        <v>0</v>
      </c>
      <c r="JF107" s="70">
        <v>0</v>
      </c>
      <c r="JG107" s="70"/>
      <c r="JH107" s="90">
        <v>0</v>
      </c>
      <c r="JI107" s="90">
        <v>0</v>
      </c>
      <c r="JJ107" s="90">
        <v>0</v>
      </c>
      <c r="JK107" s="90"/>
      <c r="JL107" s="61" t="s">
        <v>253</v>
      </c>
      <c r="JM107" s="283"/>
      <c r="JN107" s="198">
        <v>107</v>
      </c>
      <c r="JO107" s="244">
        <v>42465</v>
      </c>
      <c r="JP107" s="69">
        <v>43290</v>
      </c>
      <c r="JQ107" s="201">
        <v>0</v>
      </c>
      <c r="JR107" s="69">
        <v>43290</v>
      </c>
      <c r="JS107" s="245">
        <v>27</v>
      </c>
      <c r="JT107" s="243">
        <v>0</v>
      </c>
      <c r="JU107" s="69">
        <v>43290</v>
      </c>
      <c r="JV107" s="245">
        <v>27</v>
      </c>
      <c r="JW107" s="243">
        <v>0</v>
      </c>
      <c r="JX107" s="246">
        <v>43290</v>
      </c>
      <c r="JY107" s="245">
        <v>27</v>
      </c>
      <c r="JZ107" s="245">
        <v>27</v>
      </c>
      <c r="KA107" s="245">
        <v>825</v>
      </c>
      <c r="KB107" s="247"/>
      <c r="KC107" s="245"/>
      <c r="KD107" s="248"/>
      <c r="KE107" s="212">
        <v>1</v>
      </c>
      <c r="KF107" s="263">
        <v>1</v>
      </c>
      <c r="KG107" s="263" t="s">
        <v>390</v>
      </c>
      <c r="KH107" s="250">
        <v>148.9</v>
      </c>
      <c r="KI107" s="250">
        <v>65.2</v>
      </c>
      <c r="KJ107" s="250">
        <v>55.12</v>
      </c>
      <c r="KK107" s="251">
        <v>-19.170000000000002</v>
      </c>
      <c r="KL107" s="250">
        <v>-15.61</v>
      </c>
      <c r="KM107" s="250">
        <v>63.35</v>
      </c>
      <c r="KN107" s="250">
        <v>38.6</v>
      </c>
      <c r="KO107" s="250">
        <v>5.4</v>
      </c>
      <c r="KP107" s="250"/>
      <c r="KQ107" s="250">
        <v>0</v>
      </c>
      <c r="KR107" s="92"/>
      <c r="KS107" s="93">
        <v>0.39473684210526316</v>
      </c>
      <c r="KT107" s="264">
        <v>68</v>
      </c>
      <c r="KU107" s="265">
        <v>57.7</v>
      </c>
      <c r="KV107" s="264">
        <v>-31.96</v>
      </c>
      <c r="KW107" s="265">
        <v>-34.9</v>
      </c>
      <c r="KX107" s="265">
        <v>-33.1</v>
      </c>
      <c r="KY107" s="265">
        <v>349</v>
      </c>
      <c r="KZ107" s="265">
        <v>-28.3</v>
      </c>
      <c r="LA107" s="265">
        <v>-26.2</v>
      </c>
      <c r="LB107" s="265">
        <v>349</v>
      </c>
      <c r="LC107" s="265">
        <v>-31.6</v>
      </c>
      <c r="LD107" s="265">
        <v>-29.7</v>
      </c>
      <c r="LE107" s="265">
        <v>349</v>
      </c>
      <c r="LF107" s="118">
        <v>42465</v>
      </c>
      <c r="LG107" s="454">
        <v>0</v>
      </c>
      <c r="LH107" s="454"/>
      <c r="LI107" s="455">
        <v>68</v>
      </c>
      <c r="LJ107" s="455">
        <v>49.43</v>
      </c>
      <c r="LK107" s="455">
        <v>-28.12</v>
      </c>
      <c r="LL107" s="455">
        <v>-29.5</v>
      </c>
      <c r="LM107" s="455">
        <v>-29.3</v>
      </c>
      <c r="LN107" s="455">
        <v>349</v>
      </c>
      <c r="LO107" s="455">
        <v>-23.3</v>
      </c>
      <c r="LP107" s="455">
        <v>-23.2</v>
      </c>
      <c r="LQ107" s="455">
        <v>349</v>
      </c>
      <c r="LR107" s="455">
        <v>-26.4</v>
      </c>
      <c r="LS107" s="455">
        <v>-26.2</v>
      </c>
      <c r="LT107" s="455">
        <v>349</v>
      </c>
      <c r="LU107" s="500">
        <v>51.04</v>
      </c>
      <c r="LV107" s="693">
        <v>-29.28</v>
      </c>
      <c r="LW107" s="500">
        <v>-4.8</v>
      </c>
      <c r="LX107" s="500">
        <v>3</v>
      </c>
      <c r="LY107" s="500">
        <v>-9.6999999999999993</v>
      </c>
      <c r="LZ107" s="500">
        <v>3</v>
      </c>
      <c r="MA107" s="690">
        <v>61.395085999999999</v>
      </c>
      <c r="MB107" s="455"/>
      <c r="MD107" s="253">
        <v>33</v>
      </c>
      <c r="ME107" s="274"/>
      <c r="MF107" s="581">
        <v>107</v>
      </c>
      <c r="MG107" s="135">
        <v>42396</v>
      </c>
      <c r="MJ107" s="584">
        <v>90.055899999999994</v>
      </c>
      <c r="MR107" s="135"/>
      <c r="MS107" s="585"/>
      <c r="MT107" s="585"/>
      <c r="MU107" s="133">
        <v>0</v>
      </c>
      <c r="MV107" s="585"/>
      <c r="MW107" s="585"/>
      <c r="MX107" s="585"/>
      <c r="MY107" s="585"/>
      <c r="MZ107" s="585"/>
      <c r="NA107" s="238">
        <v>541</v>
      </c>
      <c r="NB107" s="133">
        <v>33</v>
      </c>
      <c r="NC107" s="238">
        <v>7</v>
      </c>
      <c r="NE107" s="876">
        <v>107</v>
      </c>
      <c r="NF107" s="877" t="s">
        <v>64</v>
      </c>
      <c r="NG107" s="877" t="s">
        <v>64</v>
      </c>
      <c r="NH107" s="877" t="s">
        <v>64</v>
      </c>
      <c r="NI107" s="877" t="s">
        <v>64</v>
      </c>
      <c r="NJ107" s="877" t="s">
        <v>64</v>
      </c>
      <c r="NK107" s="877" t="s">
        <v>64</v>
      </c>
      <c r="NL107" s="877" t="s">
        <v>64</v>
      </c>
      <c r="NM107" s="877" t="s">
        <v>64</v>
      </c>
      <c r="NN107" s="877" t="s">
        <v>64</v>
      </c>
      <c r="NO107" s="877" t="s">
        <v>64</v>
      </c>
      <c r="NP107" s="877" t="s">
        <v>64</v>
      </c>
      <c r="NQ107" s="877" t="s">
        <v>64</v>
      </c>
      <c r="NR107" s="877" t="s">
        <v>64</v>
      </c>
      <c r="NS107" s="877" t="s">
        <v>64</v>
      </c>
      <c r="NT107" s="877" t="s">
        <v>64</v>
      </c>
      <c r="NU107" s="877" t="s">
        <v>64</v>
      </c>
      <c r="NV107" s="877" t="s">
        <v>64</v>
      </c>
      <c r="NW107" s="877" t="s">
        <v>64</v>
      </c>
      <c r="NX107" s="877" t="s">
        <v>64</v>
      </c>
      <c r="NY107" s="877" t="s">
        <v>64</v>
      </c>
      <c r="NZ107" s="877" t="s">
        <v>64</v>
      </c>
      <c r="OA107" s="877" t="s">
        <v>64</v>
      </c>
      <c r="OB107" s="877" t="s">
        <v>64</v>
      </c>
      <c r="OC107" s="877" t="s">
        <v>64</v>
      </c>
      <c r="OD107" s="877" t="s">
        <v>64</v>
      </c>
      <c r="OE107" s="877" t="s">
        <v>64</v>
      </c>
      <c r="OF107" s="877" t="s">
        <v>64</v>
      </c>
      <c r="OG107" s="877" t="s">
        <v>64</v>
      </c>
      <c r="OH107" s="877" t="s">
        <v>64</v>
      </c>
      <c r="OI107" s="877" t="s">
        <v>64</v>
      </c>
      <c r="OJ107" s="877" t="s">
        <v>64</v>
      </c>
      <c r="OK107" s="877" t="s">
        <v>64</v>
      </c>
      <c r="OL107" s="877" t="s">
        <v>64</v>
      </c>
      <c r="OM107" s="877" t="s">
        <v>64</v>
      </c>
    </row>
    <row r="108" spans="1:403" s="221" customFormat="1" x14ac:dyDescent="0.25">
      <c r="A108" s="455">
        <v>107</v>
      </c>
      <c r="B108" s="221">
        <v>0</v>
      </c>
      <c r="C108" s="221">
        <v>0</v>
      </c>
      <c r="D108" s="206">
        <v>2</v>
      </c>
      <c r="E108" s="267">
        <v>108</v>
      </c>
      <c r="F108" s="896">
        <v>108</v>
      </c>
      <c r="G108" s="61">
        <v>108</v>
      </c>
      <c r="H108" s="898"/>
      <c r="I108" s="232" t="s">
        <v>994</v>
      </c>
      <c r="J108" s="167" t="s">
        <v>995</v>
      </c>
      <c r="K108" s="266">
        <v>10664</v>
      </c>
      <c r="L108" s="256">
        <v>86</v>
      </c>
      <c r="M108" s="342">
        <v>53</v>
      </c>
      <c r="N108" s="342">
        <v>160</v>
      </c>
      <c r="O108" s="342">
        <v>20.703124999999996</v>
      </c>
      <c r="P108" s="210">
        <v>1.538758821379612</v>
      </c>
      <c r="Q108" s="208">
        <v>1</v>
      </c>
      <c r="R108" s="61">
        <v>110</v>
      </c>
      <c r="S108" s="61">
        <v>70</v>
      </c>
      <c r="T108" s="61">
        <v>0</v>
      </c>
      <c r="U108" s="62">
        <v>4</v>
      </c>
      <c r="V108" s="325">
        <v>0</v>
      </c>
      <c r="W108" s="325" t="s">
        <v>996</v>
      </c>
      <c r="X108" s="325">
        <v>1</v>
      </c>
      <c r="Y108" s="326">
        <v>1</v>
      </c>
      <c r="Z108" s="325">
        <v>1</v>
      </c>
      <c r="AA108" s="325">
        <v>0</v>
      </c>
      <c r="AB108" s="329">
        <v>0</v>
      </c>
      <c r="AC108" s="328">
        <v>0</v>
      </c>
      <c r="AD108" s="61"/>
      <c r="AE108" s="208"/>
      <c r="AF108" s="61"/>
      <c r="AG108" s="592">
        <v>121</v>
      </c>
      <c r="AH108" s="602">
        <v>0.83</v>
      </c>
      <c r="AI108" s="603">
        <v>65</v>
      </c>
      <c r="AJ108" s="603">
        <v>1</v>
      </c>
      <c r="AK108" s="602">
        <v>10.3</v>
      </c>
      <c r="AL108" s="603">
        <v>31</v>
      </c>
      <c r="AM108" s="603"/>
      <c r="AN108" s="605">
        <v>2973</v>
      </c>
      <c r="AO108" s="214">
        <v>7.9973268229980974</v>
      </c>
      <c r="AP108" s="212">
        <v>156</v>
      </c>
      <c r="AQ108" s="212">
        <v>93</v>
      </c>
      <c r="AR108" s="212">
        <v>40</v>
      </c>
      <c r="AS108" s="212">
        <v>115</v>
      </c>
      <c r="AT108" s="215">
        <v>1.22</v>
      </c>
      <c r="AU108" s="212">
        <v>265</v>
      </c>
      <c r="AV108" s="556">
        <v>42410</v>
      </c>
      <c r="AW108" s="557">
        <v>42402</v>
      </c>
      <c r="AX108" s="211">
        <v>0.83</v>
      </c>
      <c r="AY108" s="211">
        <v>25</v>
      </c>
      <c r="AZ108" s="211"/>
      <c r="BA108" s="602">
        <v>137</v>
      </c>
      <c r="BB108" s="558">
        <v>42409</v>
      </c>
      <c r="BC108" s="65">
        <v>31.56</v>
      </c>
      <c r="BD108" s="217">
        <v>2414</v>
      </c>
      <c r="BE108" s="66">
        <v>31.56</v>
      </c>
      <c r="BF108" s="218">
        <v>1372.5699243867211</v>
      </c>
      <c r="BG108" s="66">
        <v>92.96</v>
      </c>
      <c r="BH108" s="68">
        <v>1.4991369945373827</v>
      </c>
      <c r="BI108" s="219">
        <v>1.4991369945373827</v>
      </c>
      <c r="BJ108" s="219">
        <v>3.1375344784421735</v>
      </c>
      <c r="BK108" s="219">
        <v>1.9682961150462555</v>
      </c>
      <c r="BL108" s="66">
        <v>1.42</v>
      </c>
      <c r="BM108" s="66">
        <v>1.3</v>
      </c>
      <c r="BN108" s="66">
        <v>51</v>
      </c>
      <c r="BO108" s="66">
        <v>1.03</v>
      </c>
      <c r="BP108" s="571">
        <v>2647</v>
      </c>
      <c r="BQ108" s="66">
        <v>38</v>
      </c>
      <c r="BR108" s="66">
        <v>280</v>
      </c>
      <c r="BS108" s="66">
        <v>42</v>
      </c>
      <c r="BT108" s="66">
        <v>9</v>
      </c>
      <c r="BU108" s="69">
        <v>42403</v>
      </c>
      <c r="BV108" s="61" t="s">
        <v>997</v>
      </c>
      <c r="BW108" s="61">
        <v>0</v>
      </c>
      <c r="BX108" s="61">
        <v>1</v>
      </c>
      <c r="BY108" s="61" t="s">
        <v>998</v>
      </c>
      <c r="BZ108" s="61">
        <v>0</v>
      </c>
      <c r="CA108" s="61"/>
      <c r="CB108" s="61" t="s">
        <v>381</v>
      </c>
      <c r="CC108" s="61"/>
      <c r="CD108" s="208">
        <v>0</v>
      </c>
      <c r="CE108" s="220">
        <v>0</v>
      </c>
      <c r="CF108" s="220">
        <v>0</v>
      </c>
      <c r="CG108" s="220">
        <v>0</v>
      </c>
      <c r="CH108" s="220">
        <v>0</v>
      </c>
      <c r="CI108" s="220">
        <v>0</v>
      </c>
      <c r="CJ108" s="220">
        <v>1</v>
      </c>
      <c r="CK108" s="114">
        <v>1</v>
      </c>
      <c r="CL108" s="114">
        <v>0</v>
      </c>
      <c r="CM108" s="114">
        <v>0</v>
      </c>
      <c r="CN108" s="114">
        <v>1</v>
      </c>
      <c r="CO108" s="114">
        <v>1</v>
      </c>
      <c r="CP108" s="114">
        <v>1</v>
      </c>
      <c r="CQ108" s="326">
        <v>0</v>
      </c>
      <c r="CR108" s="326">
        <v>1</v>
      </c>
      <c r="CS108" s="326">
        <v>0</v>
      </c>
      <c r="CT108" s="326">
        <v>0</v>
      </c>
      <c r="CU108" s="326">
        <v>1</v>
      </c>
      <c r="CV108" s="326">
        <v>0</v>
      </c>
      <c r="CW108" s="299"/>
      <c r="CX108" s="299"/>
      <c r="CY108" s="299"/>
      <c r="CZ108" s="299"/>
      <c r="DF108" s="61">
        <v>1</v>
      </c>
      <c r="DG108" s="90">
        <v>1</v>
      </c>
      <c r="DH108" s="69">
        <v>40847</v>
      </c>
      <c r="DI108" s="61">
        <v>1</v>
      </c>
      <c r="DJ108" s="61" t="s">
        <v>999</v>
      </c>
      <c r="DK108" s="90">
        <v>1</v>
      </c>
      <c r="DL108" s="90">
        <v>1</v>
      </c>
      <c r="DM108" s="90"/>
      <c r="DN108" s="61" t="s">
        <v>1000</v>
      </c>
      <c r="DO108" s="221">
        <v>1</v>
      </c>
      <c r="DP108" s="208">
        <v>0</v>
      </c>
      <c r="DQ108" s="208">
        <v>1</v>
      </c>
      <c r="DR108" s="208">
        <v>0</v>
      </c>
      <c r="DS108" s="208">
        <v>1</v>
      </c>
      <c r="DT108" s="212">
        <v>1</v>
      </c>
      <c r="DU108" s="208">
        <v>1</v>
      </c>
      <c r="DV108" s="208">
        <v>0</v>
      </c>
      <c r="DW108" s="208">
        <v>0</v>
      </c>
      <c r="DX108" s="208">
        <v>1</v>
      </c>
      <c r="DY108" s="208">
        <v>0</v>
      </c>
      <c r="DZ108" s="206">
        <v>0</v>
      </c>
      <c r="EC108" s="223">
        <v>1</v>
      </c>
      <c r="ED108" s="223">
        <v>1</v>
      </c>
      <c r="EE108" s="223">
        <v>65</v>
      </c>
      <c r="EF108" s="223"/>
      <c r="EH108" s="61" t="s">
        <v>381</v>
      </c>
      <c r="EJ108" s="245"/>
      <c r="EK108" s="31"/>
      <c r="EL108" s="31"/>
      <c r="EM108" s="31"/>
      <c r="EN108" s="206"/>
      <c r="EO108" s="208"/>
      <c r="EP108" s="267">
        <v>108</v>
      </c>
      <c r="EQ108" s="69">
        <v>42410</v>
      </c>
      <c r="ER108" s="208" t="s">
        <v>383</v>
      </c>
      <c r="ES108" s="208"/>
      <c r="ET108" s="208"/>
      <c r="EU108" s="208">
        <v>93</v>
      </c>
      <c r="EV108" s="208">
        <v>1</v>
      </c>
      <c r="EW108" s="208"/>
      <c r="EX108" s="208">
        <v>11</v>
      </c>
      <c r="EY108" s="208">
        <v>7</v>
      </c>
      <c r="EZ108" s="208">
        <v>36</v>
      </c>
      <c r="FA108" s="208">
        <v>19</v>
      </c>
      <c r="FB108" s="208">
        <v>14</v>
      </c>
      <c r="FC108" s="208">
        <v>18</v>
      </c>
      <c r="FD108" s="208">
        <v>38</v>
      </c>
      <c r="FE108" s="206">
        <v>20</v>
      </c>
      <c r="FF108" s="206">
        <v>35</v>
      </c>
      <c r="FG108" s="224">
        <v>100</v>
      </c>
      <c r="FH108" s="223">
        <v>230</v>
      </c>
      <c r="FI108" s="91">
        <v>110</v>
      </c>
      <c r="FJ108" s="91">
        <v>246.66666666666666</v>
      </c>
      <c r="FK108" s="227">
        <v>94.95</v>
      </c>
      <c r="FL108" s="227">
        <v>61.705576391022895</v>
      </c>
      <c r="FM108" s="228">
        <v>88.7</v>
      </c>
      <c r="FN108" s="228">
        <v>28.700000000000003</v>
      </c>
      <c r="FO108" s="228">
        <v>57.643861252066678</v>
      </c>
      <c r="FP108" s="228">
        <v>18.651395918086966</v>
      </c>
      <c r="FQ108" s="228">
        <v>67.64374295377678</v>
      </c>
      <c r="FR108" s="228"/>
      <c r="FS108" s="193">
        <v>0</v>
      </c>
      <c r="FT108" s="230">
        <v>129.66666666666666</v>
      </c>
      <c r="FU108" s="341"/>
      <c r="FV108" s="230">
        <v>173.33333333333334</v>
      </c>
      <c r="FW108" s="229">
        <v>5.7333333333333334</v>
      </c>
      <c r="FX108" s="229">
        <v>7.1000000000000005</v>
      </c>
      <c r="FY108" s="229">
        <v>22.61627906976744</v>
      </c>
      <c r="FZ108" s="229"/>
      <c r="GA108" s="342">
        <v>119.5</v>
      </c>
      <c r="GB108" s="129">
        <v>12.7</v>
      </c>
      <c r="GC108" s="210">
        <v>3.5</v>
      </c>
      <c r="GD108" s="210">
        <v>1.8</v>
      </c>
      <c r="GE108" s="210">
        <v>93.9</v>
      </c>
      <c r="GF108" s="210">
        <v>63.1</v>
      </c>
      <c r="GG108" s="210">
        <v>16.5</v>
      </c>
      <c r="GH108" s="221">
        <v>0</v>
      </c>
      <c r="GI108" s="221">
        <v>2</v>
      </c>
      <c r="GJ108" s="221">
        <v>1</v>
      </c>
      <c r="GK108" s="221">
        <v>0</v>
      </c>
      <c r="GL108" s="231">
        <v>31</v>
      </c>
      <c r="GM108" s="133">
        <v>0</v>
      </c>
      <c r="GN108" s="358">
        <v>1</v>
      </c>
      <c r="GP108" s="221">
        <v>0</v>
      </c>
      <c r="GQ108" s="61">
        <v>58</v>
      </c>
      <c r="GR108" s="106">
        <v>37.692716489513721</v>
      </c>
      <c r="GS108" s="111">
        <v>0.51955307262569828</v>
      </c>
      <c r="GT108" s="61">
        <v>0</v>
      </c>
      <c r="GU108" s="111">
        <v>0.39285714285714285</v>
      </c>
      <c r="GV108" s="62">
        <v>0</v>
      </c>
      <c r="GW108" s="106">
        <v>9.4499999999999993</v>
      </c>
      <c r="GX108" s="61">
        <v>1</v>
      </c>
      <c r="GY108" s="106">
        <v>15.333333333333334</v>
      </c>
      <c r="GZ108" s="61">
        <v>1</v>
      </c>
      <c r="HA108" s="745">
        <v>41</v>
      </c>
      <c r="HB108" s="221">
        <v>16</v>
      </c>
      <c r="HD108" s="144">
        <v>1</v>
      </c>
      <c r="HE108" s="236">
        <v>118.95734899999999</v>
      </c>
      <c r="HF108" s="236">
        <v>124.90521699999999</v>
      </c>
      <c r="HG108" s="144">
        <v>80.745215000000002</v>
      </c>
      <c r="HH108" s="236">
        <v>94.524478000000002</v>
      </c>
      <c r="HI108" s="125">
        <v>61.105528999999997</v>
      </c>
      <c r="HJ108" s="236">
        <v>38.719237</v>
      </c>
      <c r="HK108" s="144">
        <v>25.030124000000001</v>
      </c>
      <c r="HL108" s="236">
        <v>55.805241000000002</v>
      </c>
      <c r="HM108" s="144">
        <v>36.075403999999999</v>
      </c>
      <c r="HN108" s="236">
        <v>59.037872999999998</v>
      </c>
      <c r="HO108" s="144">
        <v>5.8037450000000002</v>
      </c>
      <c r="HP108" s="144">
        <v>3.7518419999999999</v>
      </c>
      <c r="HQ108" s="236">
        <v>92.484148000000005</v>
      </c>
      <c r="HR108" s="144">
        <v>59.786552999999998</v>
      </c>
      <c r="HS108" s="236">
        <v>47.043716000000003</v>
      </c>
      <c r="HT108" s="144">
        <v>30.411498999999999</v>
      </c>
      <c r="HU108" s="236">
        <v>45.440432000000001</v>
      </c>
      <c r="HV108" s="144">
        <v>29.375053999999999</v>
      </c>
      <c r="HW108" s="236">
        <v>49.133212</v>
      </c>
      <c r="HX108" s="144">
        <v>0</v>
      </c>
      <c r="HY108" s="237">
        <v>1.3214060489178263</v>
      </c>
      <c r="HZ108" s="238">
        <v>27.6</v>
      </c>
      <c r="IA108" s="237">
        <v>5.9</v>
      </c>
      <c r="IB108" s="237">
        <v>29.3</v>
      </c>
      <c r="IC108" s="237">
        <v>6.7</v>
      </c>
      <c r="ID108" s="237">
        <v>13.5</v>
      </c>
      <c r="IE108" s="237">
        <v>3.9</v>
      </c>
      <c r="IF108" s="237">
        <v>114.7685966101695</v>
      </c>
      <c r="IG108" s="237">
        <v>74.585175412525601</v>
      </c>
      <c r="IH108" s="208"/>
      <c r="II108" s="61">
        <v>0.31</v>
      </c>
      <c r="IJ108" s="61">
        <v>1176</v>
      </c>
      <c r="IK108" s="61">
        <v>1133</v>
      </c>
      <c r="IL108" s="61">
        <v>1108</v>
      </c>
      <c r="IM108" s="61">
        <v>1116</v>
      </c>
      <c r="IN108" s="61">
        <v>1175</v>
      </c>
      <c r="IO108" s="61">
        <v>1156</v>
      </c>
      <c r="IP108" s="61"/>
      <c r="IQ108" s="106">
        <v>1144</v>
      </c>
      <c r="IR108" s="61">
        <v>1769</v>
      </c>
      <c r="IS108" s="61">
        <v>326</v>
      </c>
      <c r="IT108" s="61">
        <v>339</v>
      </c>
      <c r="IU108" s="61">
        <v>334</v>
      </c>
      <c r="IV108" s="61">
        <v>306</v>
      </c>
      <c r="IW108" s="61">
        <v>328</v>
      </c>
      <c r="IX108" s="61">
        <v>350</v>
      </c>
      <c r="IY108" s="61"/>
      <c r="IZ108" s="106">
        <v>330.5</v>
      </c>
      <c r="JA108" s="133">
        <v>198</v>
      </c>
      <c r="JB108" s="240">
        <v>33.099847880711749</v>
      </c>
      <c r="JC108" s="241">
        <v>1</v>
      </c>
      <c r="JD108" s="90">
        <v>1</v>
      </c>
      <c r="JE108" s="280">
        <v>5</v>
      </c>
      <c r="JF108" s="70">
        <v>1</v>
      </c>
      <c r="JG108" s="70" t="s">
        <v>1001</v>
      </c>
      <c r="JH108" s="90">
        <v>1</v>
      </c>
      <c r="JI108" s="90"/>
      <c r="JJ108" s="90"/>
      <c r="JK108" s="90"/>
      <c r="JL108" s="61" t="s">
        <v>1000</v>
      </c>
      <c r="JM108" s="283"/>
      <c r="JN108" s="198">
        <v>108</v>
      </c>
      <c r="JO108" s="244">
        <v>42410</v>
      </c>
      <c r="JP108" s="69">
        <v>42416</v>
      </c>
      <c r="JQ108" s="201">
        <v>1</v>
      </c>
      <c r="JR108" s="69">
        <v>42416</v>
      </c>
      <c r="JS108" s="31">
        <v>0</v>
      </c>
      <c r="JT108" s="243">
        <v>0</v>
      </c>
      <c r="JU108" s="69">
        <v>42416</v>
      </c>
      <c r="JV108" s="245">
        <v>0</v>
      </c>
      <c r="JW108" s="243">
        <v>1</v>
      </c>
      <c r="JX108" s="246">
        <v>42416</v>
      </c>
      <c r="JY108" s="245">
        <v>0</v>
      </c>
      <c r="JZ108" s="245">
        <v>0.2</v>
      </c>
      <c r="KA108" s="245">
        <v>6</v>
      </c>
      <c r="KB108" s="247"/>
      <c r="KC108" s="245"/>
      <c r="KD108" s="248"/>
      <c r="KE108" s="212">
        <v>1</v>
      </c>
      <c r="KF108" s="249">
        <v>1</v>
      </c>
      <c r="KG108" s="249" t="s">
        <v>421</v>
      </c>
      <c r="KH108" s="272">
        <v>86</v>
      </c>
      <c r="KI108" s="272">
        <v>43.305</v>
      </c>
      <c r="KJ108" s="272">
        <v>49.234999999999999</v>
      </c>
      <c r="KK108" s="272">
        <v>-10.505000000000001</v>
      </c>
      <c r="KL108" s="272">
        <v>-8.57</v>
      </c>
      <c r="KM108" s="272">
        <v>59.42</v>
      </c>
      <c r="KN108" s="272">
        <v>26.7</v>
      </c>
      <c r="KO108" s="272">
        <v>4.25</v>
      </c>
      <c r="KP108" s="250"/>
      <c r="KQ108" s="250">
        <v>1</v>
      </c>
      <c r="KR108" s="343"/>
      <c r="KS108" s="344">
        <v>0.51955307262569828</v>
      </c>
      <c r="KT108" s="264"/>
      <c r="KU108" s="265"/>
      <c r="KV108" s="264"/>
      <c r="KW108" s="265"/>
      <c r="KX108" s="265"/>
      <c r="KY108" s="265"/>
      <c r="KZ108" s="265"/>
      <c r="LA108" s="265"/>
      <c r="LB108" s="265"/>
      <c r="LC108" s="265"/>
      <c r="LD108" s="265"/>
      <c r="LE108" s="265"/>
      <c r="LF108" s="118">
        <v>42410</v>
      </c>
      <c r="LG108" s="695">
        <v>1</v>
      </c>
      <c r="LH108" s="695"/>
      <c r="LI108" s="455"/>
      <c r="LJ108" s="455"/>
      <c r="LK108" s="455"/>
      <c r="LL108" s="455"/>
      <c r="LM108" s="455"/>
      <c r="LN108" s="455"/>
      <c r="LO108" s="455"/>
      <c r="LP108" s="455"/>
      <c r="LQ108" s="455"/>
      <c r="LR108" s="455"/>
      <c r="LS108" s="455"/>
      <c r="LT108" s="455"/>
      <c r="LU108" s="500">
        <v>47.413333333333334</v>
      </c>
      <c r="LV108" s="693">
        <v>-24.156666666666666</v>
      </c>
      <c r="LW108" s="500">
        <v>-8</v>
      </c>
      <c r="LX108" s="500">
        <v>1</v>
      </c>
      <c r="LY108" s="500">
        <v>-6</v>
      </c>
      <c r="LZ108" s="500">
        <v>3</v>
      </c>
      <c r="MA108" s="690">
        <v>49.133212</v>
      </c>
      <c r="MB108" s="455"/>
      <c r="MD108" s="253"/>
      <c r="ME108" s="274"/>
      <c r="MF108" s="581">
        <v>108</v>
      </c>
      <c r="MG108" s="135">
        <v>42402</v>
      </c>
      <c r="MJ108" s="584">
        <v>54.318800000000003</v>
      </c>
      <c r="MR108" s="135"/>
      <c r="MS108" s="585"/>
      <c r="MT108" s="585"/>
      <c r="MU108" s="133">
        <v>0</v>
      </c>
      <c r="MV108" s="585"/>
      <c r="MW108" s="585"/>
      <c r="MX108" s="585"/>
      <c r="MY108" s="585"/>
      <c r="MZ108" s="585"/>
      <c r="NA108" s="238">
        <v>2973</v>
      </c>
      <c r="NB108" s="585"/>
      <c r="NC108" s="238">
        <v>7</v>
      </c>
      <c r="NE108" s="876" t="s">
        <v>64</v>
      </c>
      <c r="NF108" s="877" t="s">
        <v>64</v>
      </c>
      <c r="NG108" s="877" t="s">
        <v>64</v>
      </c>
      <c r="NH108" s="877" t="s">
        <v>64</v>
      </c>
      <c r="NI108" s="877" t="s">
        <v>64</v>
      </c>
      <c r="NJ108" s="877" t="s">
        <v>64</v>
      </c>
      <c r="NK108" s="877" t="s">
        <v>64</v>
      </c>
      <c r="NL108" s="877" t="s">
        <v>64</v>
      </c>
      <c r="NM108" s="877" t="s">
        <v>64</v>
      </c>
      <c r="NN108" s="877" t="s">
        <v>64</v>
      </c>
      <c r="NO108" s="877" t="s">
        <v>64</v>
      </c>
      <c r="NP108" s="877" t="s">
        <v>64</v>
      </c>
      <c r="NQ108" s="877" t="s">
        <v>64</v>
      </c>
      <c r="NR108" s="877" t="s">
        <v>64</v>
      </c>
      <c r="NS108" s="877" t="s">
        <v>64</v>
      </c>
      <c r="NT108" s="877" t="s">
        <v>64</v>
      </c>
      <c r="NU108" s="877" t="s">
        <v>64</v>
      </c>
      <c r="NV108" s="877" t="s">
        <v>64</v>
      </c>
      <c r="NW108" s="877" t="s">
        <v>64</v>
      </c>
      <c r="NX108" s="877" t="s">
        <v>64</v>
      </c>
      <c r="NY108" s="877" t="s">
        <v>64</v>
      </c>
      <c r="NZ108" s="877" t="s">
        <v>64</v>
      </c>
      <c r="OA108" s="877" t="s">
        <v>64</v>
      </c>
      <c r="OB108" s="877" t="s">
        <v>64</v>
      </c>
      <c r="OC108" s="877" t="s">
        <v>64</v>
      </c>
      <c r="OD108" s="877" t="s">
        <v>64</v>
      </c>
      <c r="OE108" s="877" t="s">
        <v>64</v>
      </c>
      <c r="OF108" s="877" t="s">
        <v>64</v>
      </c>
      <c r="OG108" s="877" t="s">
        <v>64</v>
      </c>
      <c r="OH108" s="877" t="s">
        <v>64</v>
      </c>
      <c r="OI108" s="877" t="s">
        <v>64</v>
      </c>
      <c r="OJ108" s="877" t="s">
        <v>64</v>
      </c>
      <c r="OK108" s="877" t="s">
        <v>64</v>
      </c>
      <c r="OL108" s="877" t="s">
        <v>64</v>
      </c>
      <c r="OM108" s="877" t="s">
        <v>64</v>
      </c>
    </row>
    <row r="109" spans="1:403" s="221" customFormat="1" x14ac:dyDescent="0.25">
      <c r="A109" s="455">
        <v>108</v>
      </c>
      <c r="B109" s="221">
        <v>0</v>
      </c>
      <c r="C109" s="221">
        <v>1</v>
      </c>
      <c r="D109" s="206">
        <v>2</v>
      </c>
      <c r="E109" s="267">
        <v>109</v>
      </c>
      <c r="F109" s="896">
        <v>109</v>
      </c>
      <c r="G109" s="61">
        <v>109</v>
      </c>
      <c r="H109" s="898"/>
      <c r="I109" s="232" t="s">
        <v>1002</v>
      </c>
      <c r="J109" s="232" t="s">
        <v>1003</v>
      </c>
      <c r="K109" s="69">
        <v>14933</v>
      </c>
      <c r="L109" s="256">
        <v>75</v>
      </c>
      <c r="M109" s="342">
        <v>70</v>
      </c>
      <c r="N109" s="342">
        <v>165</v>
      </c>
      <c r="O109" s="342">
        <v>25.711662075298442</v>
      </c>
      <c r="P109" s="210">
        <v>1.7709604002911536</v>
      </c>
      <c r="Q109" s="208">
        <v>0</v>
      </c>
      <c r="R109" s="61">
        <v>110</v>
      </c>
      <c r="S109" s="61">
        <v>70</v>
      </c>
      <c r="T109" s="61">
        <v>1</v>
      </c>
      <c r="U109" s="62">
        <v>3</v>
      </c>
      <c r="V109" s="325">
        <v>0</v>
      </c>
      <c r="W109" s="325"/>
      <c r="X109" s="325">
        <v>1</v>
      </c>
      <c r="Y109" s="326">
        <v>1</v>
      </c>
      <c r="Z109" s="325">
        <v>1</v>
      </c>
      <c r="AA109" s="325">
        <v>0</v>
      </c>
      <c r="AB109" s="329">
        <v>0</v>
      </c>
      <c r="AC109" s="328">
        <v>0</v>
      </c>
      <c r="AD109" s="61"/>
      <c r="AE109" s="208"/>
      <c r="AF109" s="61"/>
      <c r="AG109" s="592">
        <v>91</v>
      </c>
      <c r="AH109" s="602">
        <v>1.08</v>
      </c>
      <c r="AI109" s="603">
        <v>67</v>
      </c>
      <c r="AJ109" s="603">
        <v>1</v>
      </c>
      <c r="AK109" s="602">
        <v>12</v>
      </c>
      <c r="AL109" s="603">
        <v>38</v>
      </c>
      <c r="AM109" s="603"/>
      <c r="AN109" s="605">
        <v>1046</v>
      </c>
      <c r="AO109" s="214">
        <v>6.9527286446248686</v>
      </c>
      <c r="AP109" s="212">
        <v>187</v>
      </c>
      <c r="AQ109" s="212">
        <v>136</v>
      </c>
      <c r="AR109" s="212">
        <v>35</v>
      </c>
      <c r="AS109" s="212">
        <v>80</v>
      </c>
      <c r="AT109" s="215">
        <v>1.55</v>
      </c>
      <c r="AU109" s="212"/>
      <c r="AV109" s="556">
        <v>42411</v>
      </c>
      <c r="AW109" s="557">
        <v>42409</v>
      </c>
      <c r="AX109" s="211">
        <v>1.08</v>
      </c>
      <c r="AY109" s="211">
        <v>37</v>
      </c>
      <c r="AZ109" s="211"/>
      <c r="BA109" s="602">
        <v>143</v>
      </c>
      <c r="BB109" s="558">
        <v>42734</v>
      </c>
      <c r="BC109" s="65">
        <v>26.13</v>
      </c>
      <c r="BD109" s="217"/>
      <c r="BE109" s="66">
        <v>26.13</v>
      </c>
      <c r="BF109" s="218">
        <v>98.988131579027012</v>
      </c>
      <c r="BG109" s="66">
        <v>95.23</v>
      </c>
      <c r="BH109" s="68">
        <v>1.4171394097273255</v>
      </c>
      <c r="BI109" s="219">
        <v>1.4171394097273255</v>
      </c>
      <c r="BJ109" s="219">
        <v>1.9955831269336699</v>
      </c>
      <c r="BK109" s="219">
        <v>1.9787737843301225</v>
      </c>
      <c r="BL109" s="66">
        <v>2.56</v>
      </c>
      <c r="BM109" s="66">
        <v>1.34</v>
      </c>
      <c r="BN109" s="66">
        <v>204</v>
      </c>
      <c r="BO109" s="66">
        <v>1.33</v>
      </c>
      <c r="BP109" s="571">
        <v>887.1</v>
      </c>
      <c r="BQ109" s="66">
        <v>96</v>
      </c>
      <c r="BR109" s="66">
        <v>279</v>
      </c>
      <c r="BS109" s="66">
        <v>31</v>
      </c>
      <c r="BT109" s="66">
        <v>27</v>
      </c>
      <c r="BU109" s="69">
        <v>42409</v>
      </c>
      <c r="BV109" s="61" t="s">
        <v>1004</v>
      </c>
      <c r="BW109" s="61">
        <v>0</v>
      </c>
      <c r="BX109" s="61">
        <v>1</v>
      </c>
      <c r="BY109" s="61" t="s">
        <v>841</v>
      </c>
      <c r="BZ109" s="61">
        <v>1</v>
      </c>
      <c r="CA109" s="61"/>
      <c r="CB109" s="61">
        <v>1</v>
      </c>
      <c r="CC109" s="61" t="s">
        <v>1005</v>
      </c>
      <c r="CD109" s="208">
        <v>1</v>
      </c>
      <c r="CE109" s="220">
        <v>0</v>
      </c>
      <c r="CF109" s="220">
        <v>0</v>
      </c>
      <c r="CG109" s="220">
        <v>1</v>
      </c>
      <c r="CH109" s="220">
        <v>0</v>
      </c>
      <c r="CI109" s="220">
        <v>1</v>
      </c>
      <c r="CJ109" s="220">
        <v>0</v>
      </c>
      <c r="CK109" s="114">
        <v>1</v>
      </c>
      <c r="CL109" s="114">
        <v>0</v>
      </c>
      <c r="CM109" s="114">
        <v>0</v>
      </c>
      <c r="CN109" s="114">
        <v>1</v>
      </c>
      <c r="CO109" s="114">
        <v>0</v>
      </c>
      <c r="CP109" s="114">
        <v>1</v>
      </c>
      <c r="CQ109" s="326">
        <v>0</v>
      </c>
      <c r="CR109" s="326">
        <v>1</v>
      </c>
      <c r="CS109" s="326">
        <v>1</v>
      </c>
      <c r="CT109" s="326">
        <v>0</v>
      </c>
      <c r="CU109" s="326">
        <v>0</v>
      </c>
      <c r="CV109" s="326">
        <v>0</v>
      </c>
      <c r="CW109" s="299"/>
      <c r="CX109" s="299"/>
      <c r="CY109" s="299"/>
      <c r="CZ109" s="299"/>
      <c r="DF109" s="117">
        <v>1</v>
      </c>
      <c r="DG109" s="90">
        <v>1</v>
      </c>
      <c r="DH109" s="69">
        <v>42412</v>
      </c>
      <c r="DI109" s="61">
        <v>1</v>
      </c>
      <c r="DJ109" s="61" t="s">
        <v>1006</v>
      </c>
      <c r="DK109" s="90">
        <v>1</v>
      </c>
      <c r="DL109" s="90">
        <v>0</v>
      </c>
      <c r="DM109" s="90"/>
      <c r="DN109" s="61"/>
      <c r="DO109" s="221">
        <v>1</v>
      </c>
      <c r="DP109" s="208">
        <v>0</v>
      </c>
      <c r="DQ109" s="208">
        <v>0</v>
      </c>
      <c r="DR109" s="208">
        <v>0</v>
      </c>
      <c r="DS109" s="208">
        <v>0</v>
      </c>
      <c r="DT109" s="212">
        <v>0</v>
      </c>
      <c r="DU109" s="208">
        <v>0</v>
      </c>
      <c r="DV109" s="208">
        <v>1</v>
      </c>
      <c r="DW109" s="208">
        <v>0</v>
      </c>
      <c r="DX109" s="208">
        <v>0</v>
      </c>
      <c r="DY109" s="208">
        <v>0</v>
      </c>
      <c r="DZ109" s="206">
        <v>0</v>
      </c>
      <c r="EC109" s="223">
        <v>1</v>
      </c>
      <c r="ED109" s="223">
        <v>1</v>
      </c>
      <c r="EE109" s="223">
        <v>67</v>
      </c>
      <c r="EF109" s="223"/>
      <c r="EH109" s="69">
        <v>42412</v>
      </c>
      <c r="EI109" s="221">
        <v>1.68</v>
      </c>
      <c r="EJ109" s="245">
        <v>73</v>
      </c>
      <c r="EK109" s="31">
        <v>66</v>
      </c>
      <c r="EL109" s="31">
        <v>81</v>
      </c>
      <c r="EM109" s="31">
        <v>84</v>
      </c>
      <c r="EN109" s="206"/>
      <c r="EO109" s="208" t="s">
        <v>1007</v>
      </c>
      <c r="EP109" s="267">
        <v>109</v>
      </c>
      <c r="EQ109" s="69">
        <v>42412</v>
      </c>
      <c r="ER109" s="208" t="s">
        <v>383</v>
      </c>
      <c r="ES109" s="208"/>
      <c r="ET109" s="208"/>
      <c r="EU109" s="208">
        <v>75</v>
      </c>
      <c r="EV109" s="208">
        <v>1</v>
      </c>
      <c r="EW109" s="208"/>
      <c r="EX109" s="208">
        <v>12</v>
      </c>
      <c r="EY109" s="208">
        <v>11</v>
      </c>
      <c r="EZ109" s="208">
        <v>53</v>
      </c>
      <c r="FA109" s="208">
        <v>25</v>
      </c>
      <c r="FB109" s="208">
        <v>19</v>
      </c>
      <c r="FC109" s="208">
        <v>22</v>
      </c>
      <c r="FD109" s="208">
        <v>57</v>
      </c>
      <c r="FE109" s="206">
        <v>19</v>
      </c>
      <c r="FF109" s="206">
        <v>33</v>
      </c>
      <c r="FG109" s="224">
        <v>100</v>
      </c>
      <c r="FH109" s="223">
        <v>350</v>
      </c>
      <c r="FI109" s="91">
        <v>90</v>
      </c>
      <c r="FJ109" s="91">
        <v>346.66666666666669</v>
      </c>
      <c r="FK109" s="227">
        <v>224.95</v>
      </c>
      <c r="FL109" s="227">
        <v>127.02147375120146</v>
      </c>
      <c r="FM109" s="228">
        <v>148.39999999999998</v>
      </c>
      <c r="FN109" s="228">
        <v>42.35</v>
      </c>
      <c r="FO109" s="228">
        <v>83.796340096369391</v>
      </c>
      <c r="FP109" s="228">
        <v>23.913578187879004</v>
      </c>
      <c r="FQ109" s="228">
        <v>71.462264150943398</v>
      </c>
      <c r="FR109" s="228"/>
      <c r="FS109" s="193">
        <v>0</v>
      </c>
      <c r="FT109" s="230">
        <v>195.5</v>
      </c>
      <c r="FU109" s="341"/>
      <c r="FV109" s="230"/>
      <c r="FW109" s="229"/>
      <c r="FX109" s="229"/>
      <c r="FY109" s="229"/>
      <c r="FZ109" s="229"/>
      <c r="GA109" s="342">
        <v>33.799999999999997</v>
      </c>
      <c r="GB109" s="129">
        <v>19.599999999999998</v>
      </c>
      <c r="GC109" s="210" t="s">
        <v>1008</v>
      </c>
      <c r="GD109" s="210" t="s">
        <v>1009</v>
      </c>
      <c r="GE109" s="210" t="s">
        <v>1010</v>
      </c>
      <c r="GF109" s="210" t="s">
        <v>1011</v>
      </c>
      <c r="GG109" s="210" t="s">
        <v>1012</v>
      </c>
      <c r="GH109" s="221" t="s">
        <v>629</v>
      </c>
      <c r="GI109" s="221">
        <v>1</v>
      </c>
      <c r="GJ109" s="221">
        <v>1</v>
      </c>
      <c r="GK109" s="221">
        <v>1</v>
      </c>
      <c r="GL109" s="231">
        <v>41</v>
      </c>
      <c r="GM109" s="133">
        <v>1</v>
      </c>
      <c r="GN109" s="221">
        <v>0</v>
      </c>
      <c r="GP109" s="221">
        <v>0</v>
      </c>
      <c r="GQ109" s="61">
        <v>73.900000000000006</v>
      </c>
      <c r="GR109" s="106">
        <v>41.728770438825464</v>
      </c>
      <c r="GS109" s="111">
        <v>0.59322033898305082</v>
      </c>
      <c r="GT109" s="61">
        <v>0</v>
      </c>
      <c r="GU109" s="111">
        <v>0.46666666666666667</v>
      </c>
      <c r="GV109" s="62">
        <v>0</v>
      </c>
      <c r="GW109" s="106"/>
      <c r="GX109" s="61"/>
      <c r="GY109" s="106">
        <v>16.5</v>
      </c>
      <c r="GZ109" s="61">
        <v>1</v>
      </c>
      <c r="HA109" s="745">
        <v>56</v>
      </c>
      <c r="HB109" s="221">
        <v>17</v>
      </c>
      <c r="HC109" s="221">
        <v>0.45</v>
      </c>
      <c r="HD109" s="144">
        <v>1</v>
      </c>
      <c r="HE109" s="273">
        <v>182.807525</v>
      </c>
      <c r="HF109" s="236">
        <v>192</v>
      </c>
      <c r="HG109" s="270">
        <v>108.41574998991189</v>
      </c>
      <c r="HH109" s="273">
        <v>150.98321200000001</v>
      </c>
      <c r="HI109" s="270">
        <v>85.254990442009714</v>
      </c>
      <c r="HJ109" s="273">
        <v>52.854165000000002</v>
      </c>
      <c r="HK109" s="270">
        <v>29.84491634669558</v>
      </c>
      <c r="HL109" s="273">
        <v>98.129047</v>
      </c>
      <c r="HM109" s="270">
        <v>55.41007409531413</v>
      </c>
      <c r="HN109" s="236">
        <v>64.993350000000007</v>
      </c>
      <c r="HO109" s="302">
        <v>6.0840009999999998</v>
      </c>
      <c r="HP109" s="302">
        <v>3.364414</v>
      </c>
      <c r="HQ109" s="273">
        <v>124.793627</v>
      </c>
      <c r="HR109" s="270">
        <v>70.466638881074573</v>
      </c>
      <c r="HS109" s="273">
        <v>51.352061999999997</v>
      </c>
      <c r="HT109" s="270">
        <v>28.996730808637782</v>
      </c>
      <c r="HU109" s="273">
        <v>73.441564999999997</v>
      </c>
      <c r="HV109" s="270">
        <v>41.469908072436787</v>
      </c>
      <c r="HW109" s="273">
        <v>58.850413000000003</v>
      </c>
      <c r="HX109" s="144">
        <v>0</v>
      </c>
      <c r="HY109" s="237">
        <v>1.2716645609579427</v>
      </c>
      <c r="HZ109" s="238">
        <v>61.1</v>
      </c>
      <c r="IA109" s="237">
        <v>7.8</v>
      </c>
      <c r="IB109" s="237">
        <v>58.9</v>
      </c>
      <c r="IC109" s="237">
        <v>7.9</v>
      </c>
      <c r="ID109" s="237">
        <v>31.7</v>
      </c>
      <c r="IE109" s="237">
        <v>6.5</v>
      </c>
      <c r="IF109" s="237">
        <v>386.33164444444441</v>
      </c>
      <c r="IG109" s="237">
        <v>218.14809884000218</v>
      </c>
      <c r="IH109" s="208"/>
      <c r="II109" s="61">
        <v>0.38</v>
      </c>
      <c r="IJ109" s="61">
        <v>1184</v>
      </c>
      <c r="IK109" s="61">
        <v>944</v>
      </c>
      <c r="IL109" s="61">
        <v>1106</v>
      </c>
      <c r="IM109" s="61">
        <v>1188</v>
      </c>
      <c r="IN109" s="61">
        <v>1081</v>
      </c>
      <c r="IO109" s="61">
        <v>1000</v>
      </c>
      <c r="IP109" s="61"/>
      <c r="IQ109" s="106">
        <v>1083.8333333333333</v>
      </c>
      <c r="IR109" s="61">
        <v>1681</v>
      </c>
      <c r="IS109" s="61">
        <v>383</v>
      </c>
      <c r="IT109" s="61">
        <v>268</v>
      </c>
      <c r="IU109" s="61">
        <v>405</v>
      </c>
      <c r="IV109" s="61">
        <v>413</v>
      </c>
      <c r="IW109" s="133"/>
      <c r="IX109" s="61">
        <v>419</v>
      </c>
      <c r="IY109" s="61"/>
      <c r="IZ109" s="106">
        <v>377.6</v>
      </c>
      <c r="JA109" s="133">
        <v>216</v>
      </c>
      <c r="JB109" s="240">
        <v>26.517296949356421</v>
      </c>
      <c r="JC109" s="241">
        <v>0</v>
      </c>
      <c r="JD109" s="90">
        <v>1</v>
      </c>
      <c r="JE109" s="70">
        <v>0</v>
      </c>
      <c r="JF109" s="70">
        <v>1</v>
      </c>
      <c r="JG109" s="70"/>
      <c r="JH109" s="90">
        <v>0</v>
      </c>
      <c r="JI109" s="90">
        <v>0</v>
      </c>
      <c r="JJ109" s="90">
        <v>0</v>
      </c>
      <c r="JK109" s="90"/>
      <c r="JL109" s="61"/>
      <c r="JM109" s="283"/>
      <c r="JN109" s="198">
        <v>109</v>
      </c>
      <c r="JO109" s="244">
        <v>42411</v>
      </c>
      <c r="JP109" s="69">
        <v>43060</v>
      </c>
      <c r="JQ109" s="201">
        <v>0</v>
      </c>
      <c r="JR109" s="69">
        <v>43060</v>
      </c>
      <c r="JS109" s="245">
        <v>21</v>
      </c>
      <c r="JT109" s="243">
        <v>0</v>
      </c>
      <c r="JU109" s="69">
        <v>43060</v>
      </c>
      <c r="JV109" s="245">
        <v>21</v>
      </c>
      <c r="JW109" s="243">
        <v>0</v>
      </c>
      <c r="JX109" s="246">
        <v>43060</v>
      </c>
      <c r="JY109" s="245">
        <v>21</v>
      </c>
      <c r="JZ109" s="245">
        <v>21.3</v>
      </c>
      <c r="KA109" s="245">
        <v>649</v>
      </c>
      <c r="KB109" s="247"/>
      <c r="KC109" s="245"/>
      <c r="KD109" s="248"/>
      <c r="KE109" s="212">
        <v>1</v>
      </c>
      <c r="KF109" s="249">
        <v>1</v>
      </c>
      <c r="KG109" s="249" t="s">
        <v>421</v>
      </c>
      <c r="KH109" s="272">
        <v>153.60333333333335</v>
      </c>
      <c r="KI109" s="272">
        <v>70.933333333333323</v>
      </c>
      <c r="KJ109" s="272">
        <v>54.386666666666663</v>
      </c>
      <c r="KK109" s="272">
        <v>-15.69</v>
      </c>
      <c r="KL109" s="272">
        <v>-13.376666666666665</v>
      </c>
      <c r="KM109" s="272">
        <v>64.463333333333338</v>
      </c>
      <c r="KN109" s="272">
        <v>27.733333333333334</v>
      </c>
      <c r="KO109" s="272">
        <v>4.8666666666666671</v>
      </c>
      <c r="KP109" s="250"/>
      <c r="KQ109" s="250">
        <v>1</v>
      </c>
      <c r="KR109" s="343"/>
      <c r="KS109" s="344">
        <v>0.59322033898305082</v>
      </c>
      <c r="KT109" s="264"/>
      <c r="KU109" s="265"/>
      <c r="KV109" s="264"/>
      <c r="KW109" s="265"/>
      <c r="KX109" s="265"/>
      <c r="KY109" s="265"/>
      <c r="KZ109" s="265"/>
      <c r="LA109" s="265"/>
      <c r="LB109" s="265"/>
      <c r="LC109" s="265"/>
      <c r="LD109" s="265"/>
      <c r="LE109" s="265"/>
      <c r="LF109" s="118">
        <v>42412</v>
      </c>
      <c r="LG109" s="695">
        <v>1</v>
      </c>
      <c r="LH109" s="695"/>
      <c r="LI109" s="455"/>
      <c r="LJ109" s="455"/>
      <c r="LK109" s="455"/>
      <c r="LL109" s="455"/>
      <c r="LM109" s="455"/>
      <c r="LN109" s="455"/>
      <c r="LO109" s="455"/>
      <c r="LP109" s="455"/>
      <c r="LQ109" s="455"/>
      <c r="LR109" s="455"/>
      <c r="LS109" s="455"/>
      <c r="LT109" s="455"/>
      <c r="LU109" s="500">
        <v>44.666666666666664</v>
      </c>
      <c r="LV109" s="693">
        <v>-24.623333333333335</v>
      </c>
      <c r="LW109" s="500"/>
      <c r="LX109" s="500">
        <v>0</v>
      </c>
      <c r="LY109" s="500">
        <v>-9.9</v>
      </c>
      <c r="LZ109" s="500">
        <v>1</v>
      </c>
      <c r="MA109" s="690">
        <v>58.850413000000003</v>
      </c>
      <c r="MB109" s="455"/>
      <c r="MD109" s="253"/>
      <c r="ME109" s="274"/>
      <c r="MF109" s="581">
        <v>109</v>
      </c>
      <c r="MG109" s="135">
        <v>42409</v>
      </c>
      <c r="MJ109" s="584">
        <v>48.842199999999998</v>
      </c>
      <c r="MR109" s="135"/>
      <c r="MS109" s="585"/>
      <c r="MT109" s="585"/>
      <c r="MU109" s="133">
        <v>0</v>
      </c>
      <c r="MV109" s="585"/>
      <c r="MW109" s="585"/>
      <c r="MX109" s="585"/>
      <c r="MY109" s="585"/>
      <c r="MZ109" s="585"/>
      <c r="NA109" s="238">
        <v>1046</v>
      </c>
      <c r="NB109" s="585"/>
      <c r="NC109" s="238">
        <v>6</v>
      </c>
      <c r="NE109" s="876">
        <v>109</v>
      </c>
      <c r="NF109" s="877">
        <v>8.8367447019660794</v>
      </c>
      <c r="NG109" s="877">
        <v>7.3900829509516601</v>
      </c>
      <c r="NH109" s="877">
        <v>5.45746296464855</v>
      </c>
      <c r="NI109" s="877">
        <v>1.3504972470841301</v>
      </c>
      <c r="NJ109" s="877">
        <v>6.9734964798129502</v>
      </c>
      <c r="NK109" s="877">
        <v>5.4005379295837299</v>
      </c>
      <c r="NL109" s="877">
        <v>9.3665626433840892</v>
      </c>
      <c r="NM109" s="877">
        <v>8.1678697014308295</v>
      </c>
      <c r="NN109" s="877">
        <v>6.3988291824446302</v>
      </c>
      <c r="NO109" s="877">
        <v>0.66902676550963103</v>
      </c>
      <c r="NP109" s="877">
        <v>5.4336271670847802</v>
      </c>
      <c r="NQ109" s="877">
        <v>6.6315408673414904</v>
      </c>
      <c r="NR109" s="877">
        <v>7.8644957026515803</v>
      </c>
      <c r="NS109" s="877">
        <v>4.3694664836507204</v>
      </c>
      <c r="NT109" s="877">
        <v>5.8442349877587496</v>
      </c>
      <c r="NU109" s="877">
        <v>8.6817654878504804</v>
      </c>
      <c r="NV109" s="877">
        <v>5.9406366072011503</v>
      </c>
      <c r="NW109" s="877">
        <v>6.7165794207963403</v>
      </c>
      <c r="NX109" s="877">
        <v>5.5366746175697603</v>
      </c>
      <c r="NY109" s="877">
        <v>5.7395781120480498</v>
      </c>
      <c r="NZ109" s="877">
        <v>7.94906796585291</v>
      </c>
      <c r="OA109" s="877">
        <v>2.4462562298895598</v>
      </c>
      <c r="OB109" s="877">
        <v>10.6428188798862</v>
      </c>
      <c r="OC109" s="877">
        <v>3.9560566524123999</v>
      </c>
      <c r="OD109" s="877">
        <v>4.6604951318885099</v>
      </c>
      <c r="OE109" s="877">
        <v>6.1303131455434601</v>
      </c>
      <c r="OF109" s="877">
        <v>4.6299394094395403</v>
      </c>
      <c r="OG109" s="877">
        <v>10.7146233168958</v>
      </c>
      <c r="OH109" s="877">
        <v>2.85598969730848</v>
      </c>
      <c r="OI109" s="877">
        <v>9.1021856931559402</v>
      </c>
      <c r="OJ109" s="877">
        <v>3.8688842730287698</v>
      </c>
      <c r="OK109" s="877">
        <v>1.6124376237398199</v>
      </c>
      <c r="OL109" s="877">
        <v>2.2142389019989501</v>
      </c>
      <c r="OM109" s="877">
        <v>6.6867622274737704</v>
      </c>
    </row>
    <row r="110" spans="1:403" s="221" customFormat="1" x14ac:dyDescent="0.25">
      <c r="A110" s="902">
        <v>109</v>
      </c>
      <c r="B110" s="274">
        <v>0</v>
      </c>
      <c r="C110" s="221">
        <v>1</v>
      </c>
      <c r="D110" s="206">
        <v>2</v>
      </c>
      <c r="E110" s="274">
        <v>110</v>
      </c>
      <c r="F110" s="895">
        <v>110</v>
      </c>
      <c r="G110" s="61">
        <v>110</v>
      </c>
      <c r="H110" s="898"/>
      <c r="I110" s="232" t="s">
        <v>1013</v>
      </c>
      <c r="J110" s="167" t="s">
        <v>1014</v>
      </c>
      <c r="K110" s="266">
        <v>15101</v>
      </c>
      <c r="L110" s="256">
        <v>74</v>
      </c>
      <c r="M110" s="342">
        <v>63</v>
      </c>
      <c r="N110" s="342">
        <v>165</v>
      </c>
      <c r="O110" s="342">
        <v>23.140495867768596</v>
      </c>
      <c r="P110" s="210">
        <v>1.6934092071865363</v>
      </c>
      <c r="Q110" s="208">
        <v>1</v>
      </c>
      <c r="R110" s="61">
        <v>100</v>
      </c>
      <c r="S110" s="61">
        <v>70</v>
      </c>
      <c r="T110" s="61">
        <v>1</v>
      </c>
      <c r="U110" s="62">
        <v>2</v>
      </c>
      <c r="V110" s="325">
        <v>0</v>
      </c>
      <c r="W110" s="325"/>
      <c r="X110" s="325">
        <v>1</v>
      </c>
      <c r="Y110" s="326">
        <v>1</v>
      </c>
      <c r="Z110" s="325">
        <v>0</v>
      </c>
      <c r="AA110" s="325">
        <v>0</v>
      </c>
      <c r="AB110" s="329">
        <v>0</v>
      </c>
      <c r="AC110" s="328">
        <v>0</v>
      </c>
      <c r="AD110" s="61"/>
      <c r="AE110" s="208"/>
      <c r="AF110" s="61"/>
      <c r="AG110" s="592">
        <v>107</v>
      </c>
      <c r="AH110" s="602">
        <v>1.01</v>
      </c>
      <c r="AI110" s="603">
        <v>53</v>
      </c>
      <c r="AJ110" s="603">
        <v>0</v>
      </c>
      <c r="AK110" s="602">
        <v>11.2</v>
      </c>
      <c r="AL110" s="603">
        <v>33</v>
      </c>
      <c r="AM110" s="603"/>
      <c r="AN110" s="605">
        <v>1665</v>
      </c>
      <c r="AO110" s="214">
        <v>7.4175804024145444</v>
      </c>
      <c r="AP110" s="212">
        <v>127</v>
      </c>
      <c r="AQ110" s="212">
        <v>55</v>
      </c>
      <c r="AR110" s="212">
        <v>59</v>
      </c>
      <c r="AS110" s="212">
        <v>66</v>
      </c>
      <c r="AT110" s="215">
        <v>4.17</v>
      </c>
      <c r="AU110" s="212">
        <v>454</v>
      </c>
      <c r="AV110" s="556">
        <v>42423</v>
      </c>
      <c r="AW110" s="557">
        <v>42418</v>
      </c>
      <c r="AX110" s="211">
        <v>1.01</v>
      </c>
      <c r="AY110" s="211">
        <v>35</v>
      </c>
      <c r="AZ110" s="211">
        <v>3.3</v>
      </c>
      <c r="BA110" s="602">
        <v>142</v>
      </c>
      <c r="BB110" s="558">
        <v>42710</v>
      </c>
      <c r="BC110" s="65">
        <v>12.15</v>
      </c>
      <c r="BD110" s="217"/>
      <c r="BE110" s="66">
        <v>12.15</v>
      </c>
      <c r="BF110" s="218">
        <v>306.41537496456203</v>
      </c>
      <c r="BG110" s="66">
        <v>47.56</v>
      </c>
      <c r="BH110" s="68">
        <v>1.0845762779343311</v>
      </c>
      <c r="BI110" s="219">
        <v>1.0845762779343311</v>
      </c>
      <c r="BJ110" s="219">
        <v>2.4863105530452394</v>
      </c>
      <c r="BK110" s="219">
        <v>1.677241845946654</v>
      </c>
      <c r="BL110" s="66">
        <v>2.35</v>
      </c>
      <c r="BM110" s="66">
        <v>0.9</v>
      </c>
      <c r="BN110" s="66">
        <v>297</v>
      </c>
      <c r="BO110" s="66">
        <v>1.1399999999999999</v>
      </c>
      <c r="BP110" s="571">
        <v>1201</v>
      </c>
      <c r="BQ110" s="66">
        <v>62</v>
      </c>
      <c r="BR110" s="66">
        <v>371</v>
      </c>
      <c r="BS110" s="66">
        <v>20</v>
      </c>
      <c r="BT110" s="66">
        <v>13</v>
      </c>
      <c r="BU110" s="69">
        <v>42422</v>
      </c>
      <c r="BV110" s="61" t="s">
        <v>1015</v>
      </c>
      <c r="BW110" s="61">
        <v>0</v>
      </c>
      <c r="BX110" s="61">
        <v>1</v>
      </c>
      <c r="BY110" s="61" t="s">
        <v>1016</v>
      </c>
      <c r="BZ110" s="61">
        <v>1</v>
      </c>
      <c r="CA110" s="61"/>
      <c r="CB110" s="61">
        <v>0</v>
      </c>
      <c r="CC110" s="61"/>
      <c r="CD110" s="208">
        <v>1</v>
      </c>
      <c r="CE110" s="220">
        <v>0</v>
      </c>
      <c r="CF110" s="220">
        <v>0</v>
      </c>
      <c r="CG110" s="220">
        <v>1</v>
      </c>
      <c r="CH110" s="220">
        <v>1</v>
      </c>
      <c r="CI110" s="220">
        <v>0</v>
      </c>
      <c r="CJ110" s="220">
        <v>1</v>
      </c>
      <c r="CK110" s="114">
        <v>1</v>
      </c>
      <c r="CL110" s="114">
        <v>0</v>
      </c>
      <c r="CM110" s="114">
        <v>1</v>
      </c>
      <c r="CN110" s="114">
        <v>1</v>
      </c>
      <c r="CO110" s="114">
        <v>0</v>
      </c>
      <c r="CP110" s="114">
        <v>0</v>
      </c>
      <c r="CQ110" s="326">
        <v>0</v>
      </c>
      <c r="CR110" s="326">
        <v>1</v>
      </c>
      <c r="CS110" s="326">
        <v>0</v>
      </c>
      <c r="CT110" s="326">
        <v>0</v>
      </c>
      <c r="CU110" s="326">
        <v>0</v>
      </c>
      <c r="CV110" s="326">
        <v>0</v>
      </c>
      <c r="CW110" s="299"/>
      <c r="CX110" s="299"/>
      <c r="CY110" s="299"/>
      <c r="CZ110" s="299"/>
      <c r="DF110" s="61">
        <v>0</v>
      </c>
      <c r="DG110" s="90">
        <v>1</v>
      </c>
      <c r="DH110" s="69">
        <v>42423</v>
      </c>
      <c r="DI110" s="61">
        <v>0</v>
      </c>
      <c r="DJ110" s="61"/>
      <c r="DK110" s="90">
        <v>1</v>
      </c>
      <c r="DL110" s="90">
        <v>0</v>
      </c>
      <c r="DM110" s="90"/>
      <c r="DN110" s="61"/>
      <c r="DO110" s="221">
        <v>1</v>
      </c>
      <c r="DP110" s="208">
        <v>0</v>
      </c>
      <c r="DQ110" s="208">
        <v>0</v>
      </c>
      <c r="DR110" s="208">
        <v>0</v>
      </c>
      <c r="DS110" s="208">
        <v>0</v>
      </c>
      <c r="DT110" s="212">
        <v>0</v>
      </c>
      <c r="DU110" s="208">
        <v>0</v>
      </c>
      <c r="DV110" s="208">
        <v>0</v>
      </c>
      <c r="DW110" s="208">
        <v>0</v>
      </c>
      <c r="DX110" s="208">
        <v>0</v>
      </c>
      <c r="DY110" s="208">
        <v>0</v>
      </c>
      <c r="DZ110" s="206">
        <v>0</v>
      </c>
      <c r="EC110" s="223">
        <v>1</v>
      </c>
      <c r="ED110" s="223">
        <v>2</v>
      </c>
      <c r="EE110" s="223">
        <v>53</v>
      </c>
      <c r="EF110" s="223"/>
      <c r="EH110" s="69">
        <v>42422</v>
      </c>
      <c r="EI110" s="221">
        <v>2.04</v>
      </c>
      <c r="EJ110" s="245">
        <v>109</v>
      </c>
      <c r="EK110" s="31">
        <v>77</v>
      </c>
      <c r="EL110" s="31">
        <v>110</v>
      </c>
      <c r="EM110" s="31">
        <v>110</v>
      </c>
      <c r="EN110" s="206">
        <v>71</v>
      </c>
      <c r="EO110" s="208" t="s">
        <v>1017</v>
      </c>
      <c r="EP110" s="222">
        <v>110</v>
      </c>
      <c r="EQ110" s="69">
        <v>42422</v>
      </c>
      <c r="ER110" s="208" t="s">
        <v>383</v>
      </c>
      <c r="ES110" s="208"/>
      <c r="ET110" s="208"/>
      <c r="EU110" s="208">
        <v>61</v>
      </c>
      <c r="EV110" s="208">
        <v>1</v>
      </c>
      <c r="EW110" s="208"/>
      <c r="EX110" s="208">
        <v>10</v>
      </c>
      <c r="EY110" s="208">
        <v>8</v>
      </c>
      <c r="EZ110" s="208">
        <v>45</v>
      </c>
      <c r="FA110" s="208">
        <v>25</v>
      </c>
      <c r="FB110" s="208">
        <v>14</v>
      </c>
      <c r="FC110" s="208">
        <v>23</v>
      </c>
      <c r="FD110" s="208">
        <v>41</v>
      </c>
      <c r="FE110" s="206">
        <v>18</v>
      </c>
      <c r="FF110" s="206">
        <v>29</v>
      </c>
      <c r="FG110" s="224">
        <v>110</v>
      </c>
      <c r="FH110" s="223">
        <v>300</v>
      </c>
      <c r="FI110" s="91">
        <v>100</v>
      </c>
      <c r="FJ110" s="91">
        <v>283.33333333333331</v>
      </c>
      <c r="FK110" s="227">
        <v>72</v>
      </c>
      <c r="FL110" s="227">
        <v>42.517779928468812</v>
      </c>
      <c r="FM110" s="228">
        <v>90.65</v>
      </c>
      <c r="FN110" s="228">
        <v>30.2</v>
      </c>
      <c r="FO110" s="228">
        <v>53.531065979384699</v>
      </c>
      <c r="FP110" s="228">
        <v>17.833846581107753</v>
      </c>
      <c r="FQ110" s="228">
        <v>66.685052399338105</v>
      </c>
      <c r="FR110" s="228"/>
      <c r="FS110" s="193">
        <v>0</v>
      </c>
      <c r="FT110" s="230">
        <v>97</v>
      </c>
      <c r="FU110" s="341"/>
      <c r="FV110" s="230">
        <v>280</v>
      </c>
      <c r="FW110" s="229">
        <v>8.6499999999999986</v>
      </c>
      <c r="FX110" s="229">
        <v>10.3</v>
      </c>
      <c r="FY110" s="229">
        <v>11.213872832369944</v>
      </c>
      <c r="FZ110" s="229"/>
      <c r="GA110" s="342">
        <v>87.5</v>
      </c>
      <c r="GB110" s="129">
        <v>18.900000000000002</v>
      </c>
      <c r="GC110" s="210" t="s">
        <v>1018</v>
      </c>
      <c r="GD110" s="348" t="s">
        <v>1019</v>
      </c>
      <c r="GE110" s="210" t="s">
        <v>1020</v>
      </c>
      <c r="GF110" s="210" t="s">
        <v>1021</v>
      </c>
      <c r="GG110" s="210" t="s">
        <v>1022</v>
      </c>
      <c r="GH110" s="221">
        <v>0</v>
      </c>
      <c r="GI110" s="221">
        <v>1</v>
      </c>
      <c r="GJ110" s="221">
        <v>1</v>
      </c>
      <c r="GK110" s="221">
        <v>0</v>
      </c>
      <c r="GL110" s="231">
        <v>24</v>
      </c>
      <c r="GM110" s="133">
        <v>0</v>
      </c>
      <c r="GN110" s="221">
        <v>0</v>
      </c>
      <c r="GP110" s="221">
        <v>0</v>
      </c>
      <c r="GQ110" s="61">
        <v>72.650000000000006</v>
      </c>
      <c r="GR110" s="106">
        <v>42.901620997267493</v>
      </c>
      <c r="GS110" s="111">
        <v>0.49704142011834318</v>
      </c>
      <c r="GT110" s="61">
        <v>0</v>
      </c>
      <c r="GU110" s="111">
        <v>0.43333333333333335</v>
      </c>
      <c r="GV110" s="62">
        <v>0</v>
      </c>
      <c r="GW110" s="106">
        <v>9.9</v>
      </c>
      <c r="GX110" s="61">
        <v>0</v>
      </c>
      <c r="GY110" s="106">
        <v>19</v>
      </c>
      <c r="GZ110" s="61">
        <v>0</v>
      </c>
      <c r="HA110" s="745">
        <v>29</v>
      </c>
      <c r="HB110" s="221">
        <v>8</v>
      </c>
      <c r="HC110" s="221">
        <v>0.49</v>
      </c>
      <c r="HD110" s="144">
        <v>1</v>
      </c>
      <c r="HE110" s="236">
        <v>84.350344000000007</v>
      </c>
      <c r="HF110" s="236">
        <v>88.567860999999994</v>
      </c>
      <c r="HG110" s="144">
        <v>52.382604999999998</v>
      </c>
      <c r="HH110" s="236">
        <v>100.29380999999999</v>
      </c>
      <c r="HI110" s="125">
        <v>59.317804000000002</v>
      </c>
      <c r="HJ110" s="236">
        <v>36.783287999999999</v>
      </c>
      <c r="HK110" s="144">
        <v>21.755120000000002</v>
      </c>
      <c r="HL110" s="236">
        <v>63.510522000000002</v>
      </c>
      <c r="HM110" s="144">
        <v>37.562683999999997</v>
      </c>
      <c r="HN110" s="236">
        <v>63.324468000000003</v>
      </c>
      <c r="HO110" s="144">
        <v>4.5092470000000002</v>
      </c>
      <c r="HP110" s="144">
        <v>2.6669510000000001</v>
      </c>
      <c r="HQ110" s="236">
        <v>111.00227099999999</v>
      </c>
      <c r="HR110" s="144">
        <v>65.651219999999995</v>
      </c>
      <c r="HS110" s="236">
        <v>51.422097000000001</v>
      </c>
      <c r="HT110" s="144">
        <v>30.413101999999999</v>
      </c>
      <c r="HU110" s="236">
        <v>59.580174</v>
      </c>
      <c r="HV110" s="144">
        <v>35.238118</v>
      </c>
      <c r="HW110" s="236">
        <v>53.674734000000001</v>
      </c>
      <c r="HX110" s="144">
        <v>0</v>
      </c>
      <c r="HY110" s="237">
        <v>0.88308402083837478</v>
      </c>
      <c r="HZ110" s="238">
        <v>21.5</v>
      </c>
      <c r="IA110" s="237">
        <v>5</v>
      </c>
      <c r="IB110" s="237">
        <v>24.3</v>
      </c>
      <c r="IC110" s="237">
        <v>6.4</v>
      </c>
      <c r="ID110" s="237">
        <v>31.6</v>
      </c>
      <c r="IE110" s="237">
        <v>6</v>
      </c>
      <c r="IF110" s="237">
        <v>87.492960000000011</v>
      </c>
      <c r="IG110" s="237">
        <v>51.66675581347674</v>
      </c>
      <c r="IH110" s="208"/>
      <c r="II110" s="61">
        <v>0.33</v>
      </c>
      <c r="IJ110" s="61">
        <v>1039</v>
      </c>
      <c r="IK110" s="61">
        <v>853</v>
      </c>
      <c r="IL110" s="61">
        <v>989</v>
      </c>
      <c r="IM110" s="61">
        <v>923</v>
      </c>
      <c r="IN110" s="61">
        <v>1047</v>
      </c>
      <c r="IO110" s="61">
        <v>1036</v>
      </c>
      <c r="IP110" s="61"/>
      <c r="IQ110" s="106">
        <v>981.16666666666663</v>
      </c>
      <c r="IR110" s="61">
        <v>1558</v>
      </c>
      <c r="IS110" s="61">
        <v>401</v>
      </c>
      <c r="IT110" s="61">
        <v>386</v>
      </c>
      <c r="IU110" s="61">
        <v>396</v>
      </c>
      <c r="IV110" s="61">
        <v>372</v>
      </c>
      <c r="IW110" s="133"/>
      <c r="IX110" s="61">
        <v>367</v>
      </c>
      <c r="IY110" s="61"/>
      <c r="IZ110" s="106">
        <v>384.4</v>
      </c>
      <c r="JA110" s="133">
        <v>236</v>
      </c>
      <c r="JB110" s="240">
        <v>29.485004363071042</v>
      </c>
      <c r="JC110" s="241">
        <v>0</v>
      </c>
      <c r="JD110" s="90">
        <v>1</v>
      </c>
      <c r="JE110" s="280">
        <v>0</v>
      </c>
      <c r="JF110" s="70">
        <v>0</v>
      </c>
      <c r="JG110" s="70"/>
      <c r="JH110" s="90">
        <v>0</v>
      </c>
      <c r="JI110" s="90">
        <v>2</v>
      </c>
      <c r="JJ110" s="90">
        <v>0</v>
      </c>
      <c r="JK110" s="90"/>
      <c r="JL110" s="61"/>
      <c r="JM110" s="283"/>
      <c r="JN110" s="243">
        <v>110</v>
      </c>
      <c r="JO110" s="244">
        <v>42423</v>
      </c>
      <c r="JP110" s="69">
        <v>43517</v>
      </c>
      <c r="JQ110" s="201">
        <v>0</v>
      </c>
      <c r="JR110" s="69">
        <v>43517</v>
      </c>
      <c r="JS110" s="245">
        <v>35</v>
      </c>
      <c r="JT110" s="243">
        <v>1</v>
      </c>
      <c r="JU110" s="69">
        <v>42798</v>
      </c>
      <c r="JV110" s="245">
        <v>12</v>
      </c>
      <c r="JW110" s="243">
        <v>1</v>
      </c>
      <c r="JX110" s="246">
        <v>42798</v>
      </c>
      <c r="JY110" s="245">
        <v>12</v>
      </c>
      <c r="JZ110" s="245">
        <v>35</v>
      </c>
      <c r="KA110" s="245">
        <v>1094</v>
      </c>
      <c r="KB110" s="247"/>
      <c r="KC110" s="245"/>
      <c r="KD110" s="248"/>
      <c r="KE110" s="212">
        <v>1</v>
      </c>
      <c r="KF110" s="249">
        <v>1</v>
      </c>
      <c r="KG110" s="249" t="s">
        <v>421</v>
      </c>
      <c r="KH110" s="272">
        <v>90.973333333333343</v>
      </c>
      <c r="KI110" s="272">
        <v>43.023333333333333</v>
      </c>
      <c r="KJ110" s="272">
        <v>53.06</v>
      </c>
      <c r="KK110" s="272">
        <v>-17.046666666666667</v>
      </c>
      <c r="KL110" s="272">
        <v>-14.660000000000002</v>
      </c>
      <c r="KM110" s="272">
        <v>62.756666666666668</v>
      </c>
      <c r="KN110" s="272">
        <v>21.533333333333331</v>
      </c>
      <c r="KO110" s="272">
        <v>3.9666666666666663</v>
      </c>
      <c r="KP110" s="250"/>
      <c r="KQ110" s="250">
        <v>0</v>
      </c>
      <c r="KR110" s="343"/>
      <c r="KS110" s="344">
        <v>0.49704142011834318</v>
      </c>
      <c r="KT110" s="264"/>
      <c r="KU110" s="265"/>
      <c r="KV110" s="264"/>
      <c r="KW110" s="265"/>
      <c r="KX110" s="265"/>
      <c r="KY110" s="265"/>
      <c r="KZ110" s="265"/>
      <c r="LA110" s="265"/>
      <c r="LB110" s="265"/>
      <c r="LC110" s="265"/>
      <c r="LD110" s="265"/>
      <c r="LE110" s="265"/>
      <c r="LF110" s="118">
        <v>42422</v>
      </c>
      <c r="LG110" s="695">
        <v>1</v>
      </c>
      <c r="LH110" s="695"/>
      <c r="LI110" s="455"/>
      <c r="LJ110" s="455"/>
      <c r="LK110" s="455"/>
      <c r="LL110" s="455"/>
      <c r="LM110" s="455"/>
      <c r="LN110" s="455"/>
      <c r="LO110" s="455"/>
      <c r="LP110" s="455"/>
      <c r="LQ110" s="455"/>
      <c r="LR110" s="455"/>
      <c r="LS110" s="455"/>
      <c r="LT110" s="455"/>
      <c r="LU110" s="500">
        <v>46.403333333333336</v>
      </c>
      <c r="LV110" s="693">
        <v>-27.223333333333333</v>
      </c>
      <c r="LW110" s="500">
        <v>-15.2</v>
      </c>
      <c r="LX110" s="500">
        <v>1</v>
      </c>
      <c r="LY110" s="500">
        <v>-16.5</v>
      </c>
      <c r="LZ110" s="500">
        <v>1</v>
      </c>
      <c r="MA110" s="690">
        <v>53.674734000000001</v>
      </c>
      <c r="MB110" s="455"/>
      <c r="MD110" s="253">
        <v>54</v>
      </c>
      <c r="ME110" s="274"/>
      <c r="MF110" s="581">
        <v>110</v>
      </c>
      <c r="MG110" s="135">
        <v>42418</v>
      </c>
      <c r="MJ110" s="584">
        <v>54.325499999999998</v>
      </c>
      <c r="MR110" s="135"/>
      <c r="MS110" s="585"/>
      <c r="MT110" s="585"/>
      <c r="MU110" s="133">
        <v>0</v>
      </c>
      <c r="MV110" s="585"/>
      <c r="MW110" s="585"/>
      <c r="MX110" s="585"/>
      <c r="MY110" s="585"/>
      <c r="MZ110" s="585"/>
      <c r="NA110" s="238">
        <v>1665</v>
      </c>
      <c r="NB110" s="133">
        <v>54</v>
      </c>
      <c r="NC110" s="238">
        <v>6</v>
      </c>
      <c r="NE110" s="876">
        <v>110</v>
      </c>
      <c r="NF110" s="877">
        <v>8.0645811091905699</v>
      </c>
      <c r="NG110" s="877">
        <v>7.8171115727957003</v>
      </c>
      <c r="NH110" s="877">
        <v>5.3230097106128103</v>
      </c>
      <c r="NI110" s="877">
        <v>2.2448870591235299</v>
      </c>
      <c r="NJ110" s="877">
        <v>6.8330165608111004</v>
      </c>
      <c r="NK110" s="877">
        <v>6.4784865120841904</v>
      </c>
      <c r="NL110" s="877">
        <v>8.9853296466360408</v>
      </c>
      <c r="NM110" s="877">
        <v>7.8171755433107704</v>
      </c>
      <c r="NN110" s="877">
        <v>6.2313171971526602</v>
      </c>
      <c r="NO110" s="877">
        <v>0.90303827011291204</v>
      </c>
      <c r="NP110" s="877">
        <v>5.7546203116745298</v>
      </c>
      <c r="NQ110" s="877">
        <v>6.7608862427849097</v>
      </c>
      <c r="NR110" s="877">
        <v>7.3029587257201198</v>
      </c>
      <c r="NS110" s="877">
        <v>4.04614178164472</v>
      </c>
      <c r="NT110" s="877">
        <v>6.0318803655871802</v>
      </c>
      <c r="NU110" s="877">
        <v>8.0045013922349408</v>
      </c>
      <c r="NV110" s="877">
        <v>6.3596617223338798</v>
      </c>
      <c r="NW110" s="877">
        <v>6.6751102152452297</v>
      </c>
      <c r="NX110" s="877">
        <v>5.4518704788643202</v>
      </c>
      <c r="NY110" s="877">
        <v>5.5564294154495704</v>
      </c>
      <c r="NZ110" s="877">
        <v>7.8544944181548804</v>
      </c>
      <c r="OA110" s="877">
        <v>-0.13606154957602801</v>
      </c>
      <c r="OB110" s="877">
        <v>10.4663416195731</v>
      </c>
      <c r="OC110" s="877">
        <v>2.0143552929770698</v>
      </c>
      <c r="OD110" s="877">
        <v>7.4418652173881199</v>
      </c>
      <c r="OE110" s="877">
        <v>6.8858183719899202</v>
      </c>
      <c r="OF110" s="877">
        <v>4.9791107550157898</v>
      </c>
      <c r="OG110" s="877">
        <v>10.218744848137799</v>
      </c>
      <c r="OH110" s="877">
        <v>3.32048467801769</v>
      </c>
      <c r="OI110" s="877">
        <v>7.5134907455881201</v>
      </c>
      <c r="OJ110" s="877">
        <v>4.0780974230266596</v>
      </c>
      <c r="OK110" s="877">
        <v>2.7052541025497199</v>
      </c>
      <c r="OL110" s="877">
        <v>7.5779267669641497</v>
      </c>
      <c r="OM110" s="877">
        <v>8.4519863265960105</v>
      </c>
    </row>
    <row r="111" spans="1:403" s="221" customFormat="1" x14ac:dyDescent="0.25">
      <c r="A111" s="455">
        <v>110</v>
      </c>
      <c r="B111" s="221">
        <v>0</v>
      </c>
      <c r="C111" s="221">
        <v>1</v>
      </c>
      <c r="D111" s="206">
        <v>2</v>
      </c>
      <c r="E111" s="267">
        <v>111</v>
      </c>
      <c r="F111" s="896">
        <v>111</v>
      </c>
      <c r="G111" s="61">
        <v>111</v>
      </c>
      <c r="H111" s="898"/>
      <c r="I111" s="232" t="s">
        <v>1023</v>
      </c>
      <c r="J111" s="232" t="s">
        <v>1024</v>
      </c>
      <c r="K111" s="69">
        <v>11216</v>
      </c>
      <c r="L111" s="256">
        <v>85</v>
      </c>
      <c r="M111" s="342">
        <v>74</v>
      </c>
      <c r="N111" s="342">
        <v>170</v>
      </c>
      <c r="O111" s="342">
        <v>25.605536332179934</v>
      </c>
      <c r="P111" s="210">
        <v>1.8529567073616453</v>
      </c>
      <c r="Q111" s="208">
        <v>1</v>
      </c>
      <c r="R111" s="61">
        <v>170</v>
      </c>
      <c r="S111" s="61">
        <v>90</v>
      </c>
      <c r="T111" s="61">
        <v>1</v>
      </c>
      <c r="U111" s="62">
        <v>2</v>
      </c>
      <c r="V111" s="325">
        <v>1</v>
      </c>
      <c r="W111" s="325">
        <v>2</v>
      </c>
      <c r="X111" s="325">
        <v>1</v>
      </c>
      <c r="Y111" s="326">
        <v>0</v>
      </c>
      <c r="Z111" s="325">
        <v>0</v>
      </c>
      <c r="AA111" s="325">
        <v>1</v>
      </c>
      <c r="AB111" s="329">
        <v>0</v>
      </c>
      <c r="AC111" s="328">
        <v>0</v>
      </c>
      <c r="AD111" s="61"/>
      <c r="AE111" s="208"/>
      <c r="AF111" s="61"/>
      <c r="AG111" s="592">
        <v>175</v>
      </c>
      <c r="AH111" s="602">
        <v>1.52</v>
      </c>
      <c r="AI111" s="603">
        <v>32</v>
      </c>
      <c r="AJ111" s="603">
        <v>0</v>
      </c>
      <c r="AK111" s="602">
        <v>13.3</v>
      </c>
      <c r="AL111" s="603">
        <v>41</v>
      </c>
      <c r="AM111" s="603"/>
      <c r="AN111" s="605">
        <v>1334</v>
      </c>
      <c r="AO111" s="214">
        <v>7.1959372264755688</v>
      </c>
      <c r="AP111" s="212">
        <v>123</v>
      </c>
      <c r="AQ111" s="212">
        <v>38</v>
      </c>
      <c r="AR111" s="212">
        <v>72</v>
      </c>
      <c r="AS111" s="212">
        <v>63</v>
      </c>
      <c r="AT111" s="215">
        <v>2.33</v>
      </c>
      <c r="AU111" s="212">
        <v>114</v>
      </c>
      <c r="AV111" s="556">
        <v>42430</v>
      </c>
      <c r="AW111" s="557">
        <v>42429</v>
      </c>
      <c r="AX111" s="211">
        <v>1.52</v>
      </c>
      <c r="AY111" s="211">
        <v>98</v>
      </c>
      <c r="AZ111" s="211"/>
      <c r="BA111" s="602">
        <v>142</v>
      </c>
      <c r="BB111" s="558">
        <v>42432</v>
      </c>
      <c r="BC111" s="65" t="s">
        <v>722</v>
      </c>
      <c r="BD111" s="217"/>
      <c r="BE111" s="112">
        <v>250</v>
      </c>
      <c r="BF111" s="218">
        <v>330.49723743852263</v>
      </c>
      <c r="BG111" s="66">
        <v>185.1</v>
      </c>
      <c r="BH111" s="68">
        <v>2.3979400086720375</v>
      </c>
      <c r="BI111" s="219"/>
      <c r="BJ111" s="219">
        <v>2.5191678336545795</v>
      </c>
      <c r="BK111" s="219">
        <v>2.2674064187529042</v>
      </c>
      <c r="BL111" s="66">
        <v>2.38</v>
      </c>
      <c r="BM111" s="66">
        <v>1.44</v>
      </c>
      <c r="BN111" s="66">
        <v>87</v>
      </c>
      <c r="BO111" s="66">
        <v>1.1499999999999999</v>
      </c>
      <c r="BP111" s="571">
        <v>2701</v>
      </c>
      <c r="BQ111" s="66">
        <v>51</v>
      </c>
      <c r="BR111" s="66">
        <v>133</v>
      </c>
      <c r="BS111" s="66">
        <v>18</v>
      </c>
      <c r="BT111" s="66">
        <v>54</v>
      </c>
      <c r="BU111" s="69">
        <v>42428</v>
      </c>
      <c r="BV111" s="61" t="s">
        <v>1025</v>
      </c>
      <c r="BW111" s="61">
        <v>0</v>
      </c>
      <c r="BX111" s="61">
        <v>0</v>
      </c>
      <c r="BY111" s="61">
        <v>25</v>
      </c>
      <c r="BZ111" s="61">
        <v>1</v>
      </c>
      <c r="CA111" s="61"/>
      <c r="CB111" s="61">
        <v>0</v>
      </c>
      <c r="CC111" s="61"/>
      <c r="CD111" s="208">
        <v>1</v>
      </c>
      <c r="CE111" s="220">
        <v>0</v>
      </c>
      <c r="CF111" s="220">
        <v>0</v>
      </c>
      <c r="CG111" s="220">
        <v>0</v>
      </c>
      <c r="CH111" s="220">
        <v>1</v>
      </c>
      <c r="CI111" s="220">
        <v>0</v>
      </c>
      <c r="CJ111" s="220">
        <v>1</v>
      </c>
      <c r="CK111" s="114">
        <v>1</v>
      </c>
      <c r="CL111" s="114">
        <v>0</v>
      </c>
      <c r="CM111" s="114">
        <v>0</v>
      </c>
      <c r="CN111" s="114">
        <v>0</v>
      </c>
      <c r="CO111" s="114">
        <v>1</v>
      </c>
      <c r="CP111" s="114">
        <v>1</v>
      </c>
      <c r="CQ111" s="326">
        <v>0</v>
      </c>
      <c r="CR111" s="326">
        <v>1</v>
      </c>
      <c r="CS111" s="326">
        <v>0</v>
      </c>
      <c r="CT111" s="326">
        <v>0</v>
      </c>
      <c r="CU111" s="326">
        <v>0</v>
      </c>
      <c r="CV111" s="326">
        <v>0</v>
      </c>
      <c r="CW111" s="299"/>
      <c r="CX111" s="299"/>
      <c r="CY111" s="299"/>
      <c r="CZ111" s="299"/>
      <c r="DF111" s="61">
        <v>0</v>
      </c>
      <c r="DG111" s="90">
        <v>1</v>
      </c>
      <c r="DH111" s="69">
        <v>42431</v>
      </c>
      <c r="DI111" s="61">
        <v>0</v>
      </c>
      <c r="DJ111" s="61"/>
      <c r="DK111" s="90">
        <v>1</v>
      </c>
      <c r="DL111" s="90">
        <v>0</v>
      </c>
      <c r="DM111" s="90"/>
      <c r="DN111" s="61" t="s">
        <v>253</v>
      </c>
      <c r="DO111" s="221">
        <v>1</v>
      </c>
      <c r="DP111" s="208">
        <v>0</v>
      </c>
      <c r="DQ111" s="208">
        <v>0</v>
      </c>
      <c r="DR111" s="208">
        <v>0</v>
      </c>
      <c r="DS111" s="208">
        <v>1</v>
      </c>
      <c r="DT111" s="212">
        <v>1</v>
      </c>
      <c r="DU111" s="208">
        <v>1</v>
      </c>
      <c r="DV111" s="208">
        <v>0</v>
      </c>
      <c r="DW111" s="208">
        <v>0</v>
      </c>
      <c r="DX111" s="208">
        <v>0</v>
      </c>
      <c r="DY111" s="208">
        <v>0</v>
      </c>
      <c r="DZ111" s="206">
        <v>0</v>
      </c>
      <c r="EC111" s="223">
        <v>1</v>
      </c>
      <c r="ED111" s="223">
        <v>2</v>
      </c>
      <c r="EE111" s="223">
        <v>32</v>
      </c>
      <c r="EF111" s="223"/>
      <c r="EH111" s="31" t="s">
        <v>381</v>
      </c>
      <c r="EI111" s="245" t="s">
        <v>381</v>
      </c>
      <c r="EJ111" s="245" t="s">
        <v>381</v>
      </c>
      <c r="EK111" s="31" t="s">
        <v>381</v>
      </c>
      <c r="EL111" s="31" t="s">
        <v>381</v>
      </c>
      <c r="EM111" s="31" t="s">
        <v>381</v>
      </c>
      <c r="EN111" s="206"/>
      <c r="EO111" s="206" t="s">
        <v>381</v>
      </c>
      <c r="EP111" s="259">
        <v>111</v>
      </c>
      <c r="EQ111" s="69">
        <v>42430</v>
      </c>
      <c r="ER111" s="208" t="s">
        <v>383</v>
      </c>
      <c r="ES111" s="208"/>
      <c r="ET111" s="208"/>
      <c r="EU111" s="208">
        <v>68</v>
      </c>
      <c r="EV111" s="208">
        <v>1</v>
      </c>
      <c r="EW111" s="208"/>
      <c r="EX111" s="208">
        <v>15</v>
      </c>
      <c r="EY111" s="208">
        <v>8</v>
      </c>
      <c r="EZ111" s="208">
        <v>45</v>
      </c>
      <c r="FA111" s="208">
        <v>25</v>
      </c>
      <c r="FB111" s="208">
        <v>25</v>
      </c>
      <c r="FC111" s="208">
        <v>18</v>
      </c>
      <c r="FD111" s="208">
        <v>47</v>
      </c>
      <c r="FE111" s="206">
        <v>20</v>
      </c>
      <c r="FF111" s="206">
        <v>27</v>
      </c>
      <c r="FG111" s="224">
        <v>70</v>
      </c>
      <c r="FH111" s="223">
        <v>230</v>
      </c>
      <c r="FI111" s="339">
        <v>70</v>
      </c>
      <c r="FJ111" s="340">
        <v>230</v>
      </c>
      <c r="FK111" s="227"/>
      <c r="FL111" s="227"/>
      <c r="FM111" s="228">
        <v>83.65</v>
      </c>
      <c r="FN111" s="228">
        <v>18.649999999999999</v>
      </c>
      <c r="FO111" s="228">
        <v>45.144066058135849</v>
      </c>
      <c r="FP111" s="228">
        <v>10.06499500280016</v>
      </c>
      <c r="FQ111" s="228">
        <v>77.704722056186483</v>
      </c>
      <c r="FR111" s="228"/>
      <c r="FS111" s="193">
        <v>0</v>
      </c>
      <c r="FT111" s="230">
        <v>106.5</v>
      </c>
      <c r="FU111" s="341"/>
      <c r="FV111" s="230">
        <v>380</v>
      </c>
      <c r="FW111" s="229">
        <v>6.25</v>
      </c>
      <c r="FX111" s="229">
        <v>6.25</v>
      </c>
      <c r="FY111" s="229">
        <v>17.04</v>
      </c>
      <c r="FZ111" s="229"/>
      <c r="GA111" s="342">
        <v>140</v>
      </c>
      <c r="GB111" s="129">
        <v>19.266666666666666</v>
      </c>
      <c r="GC111" s="210" t="s">
        <v>1026</v>
      </c>
      <c r="GD111" s="210" t="s">
        <v>1027</v>
      </c>
      <c r="GE111" s="210" t="s">
        <v>1028</v>
      </c>
      <c r="GF111" s="210" t="s">
        <v>1029</v>
      </c>
      <c r="GG111" s="210" t="s">
        <v>1030</v>
      </c>
      <c r="GH111" s="133">
        <v>0</v>
      </c>
      <c r="GI111" s="133">
        <v>1</v>
      </c>
      <c r="GJ111" s="221">
        <v>1</v>
      </c>
      <c r="GK111" s="221">
        <v>0</v>
      </c>
      <c r="GL111" s="231">
        <v>24</v>
      </c>
      <c r="GM111" s="133">
        <v>0</v>
      </c>
      <c r="GN111" s="221">
        <v>1</v>
      </c>
      <c r="GO111" s="221" t="s">
        <v>464</v>
      </c>
      <c r="GQ111" s="61">
        <v>50</v>
      </c>
      <c r="GR111" s="106">
        <v>26.983900811796676</v>
      </c>
      <c r="GS111" s="111">
        <v>0.68837209302325586</v>
      </c>
      <c r="GT111" s="61">
        <v>0</v>
      </c>
      <c r="GU111" s="111">
        <v>0.95</v>
      </c>
      <c r="GV111" s="62">
        <v>1</v>
      </c>
      <c r="GW111" s="106">
        <v>13.5</v>
      </c>
      <c r="GX111" s="61">
        <v>0</v>
      </c>
      <c r="GY111" s="106">
        <v>26</v>
      </c>
      <c r="GZ111" s="61">
        <v>0</v>
      </c>
      <c r="HA111" s="745">
        <v>29</v>
      </c>
      <c r="HB111" s="221">
        <v>11</v>
      </c>
      <c r="HC111" s="221">
        <v>0.41</v>
      </c>
      <c r="HD111" s="208">
        <v>1</v>
      </c>
      <c r="HE111" s="236">
        <v>113.217082</v>
      </c>
      <c r="HF111" s="236">
        <v>118.87793600000001</v>
      </c>
      <c r="HG111" s="144">
        <v>63.084994000000002</v>
      </c>
      <c r="HH111" s="236">
        <v>100.311227</v>
      </c>
      <c r="HI111" s="125">
        <v>53.232193000000002</v>
      </c>
      <c r="HJ111" s="236">
        <v>20.551371</v>
      </c>
      <c r="HK111" s="144">
        <v>10.906003</v>
      </c>
      <c r="HL111" s="236">
        <v>79.759855999999999</v>
      </c>
      <c r="HM111" s="144">
        <v>42.326189999999997</v>
      </c>
      <c r="HN111" s="236">
        <v>79.512392000000006</v>
      </c>
      <c r="HO111" s="144">
        <v>6.0617489999999998</v>
      </c>
      <c r="HP111" s="144">
        <v>3.21679</v>
      </c>
      <c r="HQ111" s="236">
        <v>96.245320000000007</v>
      </c>
      <c r="HR111" s="144">
        <v>51.074536000000002</v>
      </c>
      <c r="HS111" s="236">
        <v>26.019693</v>
      </c>
      <c r="HT111" s="144">
        <v>13.807879</v>
      </c>
      <c r="HU111" s="236">
        <v>70.225627000000003</v>
      </c>
      <c r="HV111" s="144">
        <v>37.266657000000002</v>
      </c>
      <c r="HW111" s="236">
        <v>72.965238999999997</v>
      </c>
      <c r="HX111" s="144">
        <v>0</v>
      </c>
      <c r="HY111" s="237">
        <v>1.1850910367191501</v>
      </c>
      <c r="HZ111" s="238">
        <v>27.3</v>
      </c>
      <c r="IA111" s="237">
        <v>6.1</v>
      </c>
      <c r="IB111" s="237">
        <v>29.7</v>
      </c>
      <c r="IC111" s="237">
        <v>6.7</v>
      </c>
      <c r="ID111" s="237">
        <v>25.7</v>
      </c>
      <c r="IE111" s="237">
        <v>6.6</v>
      </c>
      <c r="IF111" s="237">
        <v>111.29807213114755</v>
      </c>
      <c r="IG111" s="237">
        <v>60.06512277862155</v>
      </c>
      <c r="IH111" s="208"/>
      <c r="II111" s="346">
        <v>0.41</v>
      </c>
      <c r="IJ111" s="208">
        <v>1138</v>
      </c>
      <c r="IK111" s="208">
        <v>1030</v>
      </c>
      <c r="IL111" s="208">
        <v>1100</v>
      </c>
      <c r="IM111" s="208">
        <v>1088</v>
      </c>
      <c r="IN111" s="208">
        <v>1130</v>
      </c>
      <c r="IO111" s="342">
        <v>1139</v>
      </c>
      <c r="IP111" s="342"/>
      <c r="IQ111" s="345">
        <v>1104.1666666666667</v>
      </c>
      <c r="IR111" s="208">
        <v>1655</v>
      </c>
      <c r="IS111" s="208">
        <v>327</v>
      </c>
      <c r="IT111" s="208">
        <v>300</v>
      </c>
      <c r="IU111" s="208">
        <v>297</v>
      </c>
      <c r="IV111" s="208">
        <v>304</v>
      </c>
      <c r="IW111" s="208">
        <v>323</v>
      </c>
      <c r="IX111" s="208">
        <v>332</v>
      </c>
      <c r="IY111" s="208"/>
      <c r="IZ111" s="106">
        <v>313.83333333333331</v>
      </c>
      <c r="JA111" s="208">
        <v>215</v>
      </c>
      <c r="JB111" s="240">
        <v>33.250836464627248</v>
      </c>
      <c r="JC111" s="241">
        <v>1</v>
      </c>
      <c r="JD111" s="90">
        <v>1</v>
      </c>
      <c r="JE111" s="70">
        <v>0</v>
      </c>
      <c r="JF111" s="70">
        <v>0</v>
      </c>
      <c r="JG111" s="70"/>
      <c r="JH111" s="90">
        <v>0</v>
      </c>
      <c r="JI111" s="90">
        <v>2</v>
      </c>
      <c r="JJ111" s="90">
        <v>2</v>
      </c>
      <c r="JK111" s="90"/>
      <c r="JL111" s="61" t="s">
        <v>253</v>
      </c>
      <c r="JM111" s="283"/>
      <c r="JN111" s="198">
        <v>111</v>
      </c>
      <c r="JO111" s="244">
        <v>42430</v>
      </c>
      <c r="JP111" s="69">
        <v>42511</v>
      </c>
      <c r="JQ111" s="201">
        <v>1</v>
      </c>
      <c r="JR111" s="69">
        <v>42511</v>
      </c>
      <c r="JS111" s="31">
        <v>3</v>
      </c>
      <c r="JT111" s="243">
        <v>0</v>
      </c>
      <c r="JU111" s="69">
        <v>42511</v>
      </c>
      <c r="JV111" s="245">
        <v>2</v>
      </c>
      <c r="JW111" s="243">
        <v>1</v>
      </c>
      <c r="JX111" s="246">
        <v>42511</v>
      </c>
      <c r="JY111" s="245">
        <v>2</v>
      </c>
      <c r="JZ111" s="245">
        <v>2.5</v>
      </c>
      <c r="KA111" s="245">
        <v>81</v>
      </c>
      <c r="KB111" s="247"/>
      <c r="KC111" s="245"/>
      <c r="KD111" s="248"/>
      <c r="KE111" s="212">
        <v>0</v>
      </c>
      <c r="KF111" s="249">
        <v>1</v>
      </c>
      <c r="KG111" s="249" t="s">
        <v>421</v>
      </c>
      <c r="KH111" s="272">
        <v>78.86999999999999</v>
      </c>
      <c r="KI111" s="272">
        <v>28.353333333333335</v>
      </c>
      <c r="KJ111" s="272">
        <v>64.153333333333322</v>
      </c>
      <c r="KK111" s="272">
        <v>-19.136666666666667</v>
      </c>
      <c r="KL111" s="272">
        <v>-15.719999999999999</v>
      </c>
      <c r="KM111" s="272">
        <v>74.366666666666674</v>
      </c>
      <c r="KN111" s="272">
        <v>27.3</v>
      </c>
      <c r="KO111" s="272">
        <v>4.7</v>
      </c>
      <c r="KP111" s="250"/>
      <c r="KQ111" s="250">
        <v>0</v>
      </c>
      <c r="KR111" s="343"/>
      <c r="KS111" s="344">
        <v>0.68837209302325586</v>
      </c>
      <c r="KT111" s="264"/>
      <c r="KU111" s="265"/>
      <c r="KV111" s="264"/>
      <c r="KW111" s="265"/>
      <c r="KX111" s="265"/>
      <c r="KY111" s="265"/>
      <c r="KZ111" s="265"/>
      <c r="LA111" s="265"/>
      <c r="LB111" s="265"/>
      <c r="LC111" s="265"/>
      <c r="LD111" s="265"/>
      <c r="LE111" s="265"/>
      <c r="LF111" s="118">
        <v>42430</v>
      </c>
      <c r="LG111" s="695">
        <v>1</v>
      </c>
      <c r="LH111" s="695"/>
      <c r="LI111" s="455"/>
      <c r="LJ111" s="455"/>
      <c r="LK111" s="455"/>
      <c r="LL111" s="455"/>
      <c r="LM111" s="455"/>
      <c r="LN111" s="455"/>
      <c r="LO111" s="455"/>
      <c r="LP111" s="455"/>
      <c r="LQ111" s="455"/>
      <c r="LR111" s="455"/>
      <c r="LS111" s="455"/>
      <c r="LT111" s="455"/>
      <c r="LU111" s="500"/>
      <c r="LV111" s="500"/>
      <c r="LW111" s="500">
        <v>-14.4</v>
      </c>
      <c r="LX111" s="500">
        <v>1</v>
      </c>
      <c r="LY111" s="500">
        <v>-13.1</v>
      </c>
      <c r="LZ111" s="500">
        <v>1</v>
      </c>
      <c r="MA111" s="690">
        <v>72.965238999999997</v>
      </c>
      <c r="MB111" s="454"/>
      <c r="MD111" s="253"/>
      <c r="ME111" s="274"/>
      <c r="MF111" s="581">
        <v>111</v>
      </c>
      <c r="MG111" s="135">
        <v>42429</v>
      </c>
      <c r="MJ111" s="584">
        <v>204.49369999999999</v>
      </c>
      <c r="MR111" s="135">
        <v>42431</v>
      </c>
      <c r="MS111" s="238">
        <v>5.9</v>
      </c>
      <c r="MT111" s="238">
        <v>37</v>
      </c>
      <c r="MU111" s="133">
        <v>1</v>
      </c>
      <c r="MV111" s="133">
        <v>1</v>
      </c>
      <c r="MW111" s="133">
        <v>0</v>
      </c>
      <c r="MX111" s="133">
        <v>0</v>
      </c>
      <c r="MY111" s="133">
        <v>0</v>
      </c>
      <c r="MZ111" s="238">
        <v>1</v>
      </c>
      <c r="NA111" s="238">
        <v>1334</v>
      </c>
      <c r="NB111" s="585"/>
      <c r="NC111" s="238">
        <v>6</v>
      </c>
      <c r="NE111" s="876">
        <v>111</v>
      </c>
      <c r="NF111" s="877" t="s">
        <v>64</v>
      </c>
      <c r="NG111" s="877" t="s">
        <v>64</v>
      </c>
      <c r="NH111" s="877" t="s">
        <v>64</v>
      </c>
      <c r="NI111" s="877" t="s">
        <v>64</v>
      </c>
      <c r="NJ111" s="877" t="s">
        <v>64</v>
      </c>
      <c r="NK111" s="877" t="s">
        <v>64</v>
      </c>
      <c r="NL111" s="877" t="s">
        <v>64</v>
      </c>
      <c r="NM111" s="877" t="s">
        <v>64</v>
      </c>
      <c r="NN111" s="877" t="s">
        <v>64</v>
      </c>
      <c r="NO111" s="877" t="s">
        <v>64</v>
      </c>
      <c r="NP111" s="877" t="s">
        <v>64</v>
      </c>
      <c r="NQ111" s="877" t="s">
        <v>64</v>
      </c>
      <c r="NR111" s="877" t="s">
        <v>64</v>
      </c>
      <c r="NS111" s="877" t="s">
        <v>64</v>
      </c>
      <c r="NT111" s="877" t="s">
        <v>64</v>
      </c>
      <c r="NU111" s="877" t="s">
        <v>64</v>
      </c>
      <c r="NV111" s="877" t="s">
        <v>64</v>
      </c>
      <c r="NW111" s="877" t="s">
        <v>64</v>
      </c>
      <c r="NX111" s="877" t="s">
        <v>64</v>
      </c>
      <c r="NY111" s="877" t="s">
        <v>64</v>
      </c>
      <c r="NZ111" s="877" t="s">
        <v>64</v>
      </c>
      <c r="OA111" s="877" t="s">
        <v>64</v>
      </c>
      <c r="OB111" s="877" t="s">
        <v>64</v>
      </c>
      <c r="OC111" s="877" t="s">
        <v>64</v>
      </c>
      <c r="OD111" s="877" t="s">
        <v>64</v>
      </c>
      <c r="OE111" s="877" t="s">
        <v>64</v>
      </c>
      <c r="OF111" s="877" t="s">
        <v>64</v>
      </c>
      <c r="OG111" s="877" t="s">
        <v>64</v>
      </c>
      <c r="OH111" s="877" t="s">
        <v>64</v>
      </c>
      <c r="OI111" s="877" t="s">
        <v>64</v>
      </c>
      <c r="OJ111" s="877" t="s">
        <v>64</v>
      </c>
      <c r="OK111" s="877" t="s">
        <v>64</v>
      </c>
      <c r="OL111" s="877" t="s">
        <v>64</v>
      </c>
      <c r="OM111" s="877" t="s">
        <v>64</v>
      </c>
    </row>
    <row r="112" spans="1:403" s="61" customFormat="1" x14ac:dyDescent="0.25">
      <c r="A112" s="455">
        <v>111</v>
      </c>
      <c r="B112" s="221">
        <v>0</v>
      </c>
      <c r="C112" s="61">
        <v>0</v>
      </c>
      <c r="D112" s="206">
        <v>2</v>
      </c>
      <c r="E112" s="267">
        <v>112</v>
      </c>
      <c r="F112" s="896">
        <v>112</v>
      </c>
      <c r="G112" s="61">
        <v>112</v>
      </c>
      <c r="H112" s="898"/>
      <c r="I112" s="167" t="s">
        <v>1031</v>
      </c>
      <c r="J112" s="167" t="s">
        <v>1032</v>
      </c>
      <c r="K112" s="266">
        <v>14706</v>
      </c>
      <c r="L112" s="359">
        <v>73</v>
      </c>
      <c r="M112" s="62">
        <v>80</v>
      </c>
      <c r="N112" s="342">
        <v>157</v>
      </c>
      <c r="O112" s="342">
        <v>32.455677715120288</v>
      </c>
      <c r="P112" s="210">
        <v>1.8080349284777366</v>
      </c>
      <c r="Q112" s="208">
        <v>1</v>
      </c>
      <c r="R112" s="61">
        <v>125</v>
      </c>
      <c r="S112" s="61">
        <v>85</v>
      </c>
      <c r="T112" s="61">
        <v>0</v>
      </c>
      <c r="U112" s="62">
        <v>2</v>
      </c>
      <c r="V112" s="325">
        <v>0</v>
      </c>
      <c r="W112" s="114"/>
      <c r="X112" s="325">
        <v>1</v>
      </c>
      <c r="Y112" s="326">
        <v>1</v>
      </c>
      <c r="Z112" s="325">
        <v>1</v>
      </c>
      <c r="AA112" s="325">
        <v>1</v>
      </c>
      <c r="AB112" s="329">
        <v>0</v>
      </c>
      <c r="AC112" s="328">
        <v>0</v>
      </c>
      <c r="AE112" s="208"/>
      <c r="AG112" s="592">
        <v>99</v>
      </c>
      <c r="AH112" s="592">
        <v>0.76</v>
      </c>
      <c r="AI112" s="603">
        <v>74</v>
      </c>
      <c r="AJ112" s="603">
        <v>1</v>
      </c>
      <c r="AK112" s="602">
        <v>15</v>
      </c>
      <c r="AL112" s="603">
        <v>45</v>
      </c>
      <c r="AM112" s="603"/>
      <c r="AN112" s="605">
        <v>2856</v>
      </c>
      <c r="AO112" s="214">
        <v>7.9571773234594749</v>
      </c>
      <c r="AP112" s="212">
        <v>134</v>
      </c>
      <c r="AQ112" s="212">
        <v>56</v>
      </c>
      <c r="AR112" s="212">
        <v>62</v>
      </c>
      <c r="AS112" s="212">
        <v>79</v>
      </c>
      <c r="AT112" s="215">
        <v>0.8</v>
      </c>
      <c r="AU112" s="63"/>
      <c r="AV112" s="556">
        <v>42436</v>
      </c>
      <c r="AW112" s="557">
        <v>42433</v>
      </c>
      <c r="AX112" s="63">
        <v>0.76</v>
      </c>
      <c r="AY112" s="63">
        <v>17</v>
      </c>
      <c r="AZ112" s="63"/>
      <c r="BA112" s="592">
        <v>140</v>
      </c>
      <c r="BB112" s="558">
        <v>42436</v>
      </c>
      <c r="BC112" s="65">
        <v>99.11</v>
      </c>
      <c r="BD112" s="68">
        <v>506</v>
      </c>
      <c r="BE112" s="66">
        <v>132.86000000000001</v>
      </c>
      <c r="BF112" s="218">
        <v>21.110959021743728</v>
      </c>
      <c r="BG112" s="66">
        <v>18.190000000000001</v>
      </c>
      <c r="BH112" s="68">
        <v>2.1233942481055306</v>
      </c>
      <c r="BI112" s="219">
        <v>1.996117476137288</v>
      </c>
      <c r="BJ112" s="219">
        <v>1.3245079627435123</v>
      </c>
      <c r="BK112" s="219">
        <v>1.2598326990634836</v>
      </c>
      <c r="BL112" s="66">
        <v>2.2799999999999998</v>
      </c>
      <c r="BM112" s="66">
        <v>0.73</v>
      </c>
      <c r="BN112" s="66">
        <v>32</v>
      </c>
      <c r="BO112" s="66">
        <v>1.3</v>
      </c>
      <c r="BP112" s="571">
        <v>4359</v>
      </c>
      <c r="BQ112" s="66">
        <v>35</v>
      </c>
      <c r="BR112" s="66">
        <v>95</v>
      </c>
      <c r="BS112" s="66">
        <v>41</v>
      </c>
      <c r="BT112" s="66">
        <v>31</v>
      </c>
      <c r="BU112" s="69">
        <v>42433</v>
      </c>
      <c r="BV112" s="61" t="s">
        <v>1033</v>
      </c>
      <c r="BW112" s="61">
        <v>0</v>
      </c>
      <c r="BX112" s="61">
        <v>0</v>
      </c>
      <c r="BZ112" s="61">
        <v>1</v>
      </c>
      <c r="CA112" s="61" t="s">
        <v>1034</v>
      </c>
      <c r="CB112" s="61">
        <v>0</v>
      </c>
      <c r="CD112" s="208">
        <v>0</v>
      </c>
      <c r="CE112" s="220">
        <v>0</v>
      </c>
      <c r="CF112" s="220">
        <v>0</v>
      </c>
      <c r="CG112" s="220">
        <v>1</v>
      </c>
      <c r="CH112" s="220">
        <v>0</v>
      </c>
      <c r="CI112" s="220">
        <v>0</v>
      </c>
      <c r="CJ112" s="220">
        <v>0</v>
      </c>
      <c r="CK112" s="114">
        <v>0</v>
      </c>
      <c r="CL112" s="114">
        <v>0</v>
      </c>
      <c r="CM112" s="114">
        <v>0</v>
      </c>
      <c r="CN112" s="114">
        <v>0</v>
      </c>
      <c r="CO112" s="114">
        <v>1</v>
      </c>
      <c r="CP112" s="114">
        <v>0</v>
      </c>
      <c r="CQ112" s="326">
        <v>1</v>
      </c>
      <c r="CR112" s="326">
        <v>0</v>
      </c>
      <c r="CS112" s="326">
        <v>0</v>
      </c>
      <c r="CT112" s="326">
        <v>0</v>
      </c>
      <c r="CU112" s="326">
        <v>1</v>
      </c>
      <c r="CV112" s="326">
        <v>0</v>
      </c>
      <c r="CW112" s="362"/>
      <c r="CX112" s="362"/>
      <c r="CY112" s="362"/>
      <c r="CZ112" s="362"/>
      <c r="DA112" s="61">
        <v>94</v>
      </c>
      <c r="DB112" s="61">
        <v>142</v>
      </c>
      <c r="DF112" s="61">
        <v>0</v>
      </c>
      <c r="DG112" s="90">
        <v>1</v>
      </c>
      <c r="DH112" s="69">
        <v>42447</v>
      </c>
      <c r="DI112" s="61">
        <v>0</v>
      </c>
      <c r="DK112" s="90">
        <v>1</v>
      </c>
      <c r="DL112" s="90">
        <v>0</v>
      </c>
      <c r="DM112" s="90"/>
      <c r="DO112" s="31">
        <v>0</v>
      </c>
      <c r="DP112" s="208">
        <v>0</v>
      </c>
      <c r="DQ112" s="208">
        <v>0</v>
      </c>
      <c r="DR112" s="208">
        <v>0</v>
      </c>
      <c r="DS112" s="208">
        <v>0</v>
      </c>
      <c r="DT112" s="212">
        <v>0</v>
      </c>
      <c r="DU112" s="208">
        <v>0</v>
      </c>
      <c r="DV112" s="208">
        <v>0</v>
      </c>
      <c r="DW112" s="208">
        <v>0</v>
      </c>
      <c r="DX112" s="208">
        <v>1</v>
      </c>
      <c r="DY112" s="208">
        <v>0</v>
      </c>
      <c r="DZ112" s="206">
        <v>0</v>
      </c>
      <c r="EC112" s="223">
        <v>0</v>
      </c>
      <c r="ED112" s="223">
        <v>0</v>
      </c>
      <c r="EE112" s="223">
        <v>74</v>
      </c>
      <c r="EF112" s="223"/>
      <c r="EH112" s="31">
        <v>2006</v>
      </c>
      <c r="EI112" s="245">
        <v>1.81</v>
      </c>
      <c r="EJ112" s="245">
        <v>77</v>
      </c>
      <c r="EK112" s="31">
        <v>73</v>
      </c>
      <c r="EL112" s="31">
        <v>74</v>
      </c>
      <c r="EM112" s="31">
        <v>103</v>
      </c>
      <c r="EN112" s="31">
        <v>89</v>
      </c>
      <c r="EO112" s="208" t="s">
        <v>1035</v>
      </c>
      <c r="EP112" s="267">
        <v>112</v>
      </c>
      <c r="EQ112" s="69">
        <v>42437</v>
      </c>
      <c r="ER112" s="208" t="s">
        <v>383</v>
      </c>
      <c r="EU112" s="208">
        <v>77</v>
      </c>
      <c r="EV112" s="208">
        <v>0</v>
      </c>
      <c r="EW112" s="208"/>
      <c r="EX112" s="208">
        <v>10</v>
      </c>
      <c r="EY112" s="208">
        <v>7</v>
      </c>
      <c r="EZ112" s="208">
        <v>46</v>
      </c>
      <c r="FA112" s="208">
        <v>30</v>
      </c>
      <c r="FB112" s="208">
        <v>14</v>
      </c>
      <c r="FC112" s="208">
        <v>12</v>
      </c>
      <c r="FD112" s="208">
        <v>30</v>
      </c>
      <c r="FE112" s="206">
        <v>18</v>
      </c>
      <c r="FF112" s="206">
        <v>32</v>
      </c>
      <c r="FG112" s="103" t="s">
        <v>858</v>
      </c>
      <c r="FH112" s="103" t="s">
        <v>858</v>
      </c>
      <c r="FI112" s="91"/>
      <c r="FJ112" s="91"/>
      <c r="FK112" s="227">
        <v>46.15</v>
      </c>
      <c r="FL112" s="227">
        <v>25.52494936525131</v>
      </c>
      <c r="FM112" s="228">
        <v>104.65</v>
      </c>
      <c r="FN112" s="228">
        <v>43.25</v>
      </c>
      <c r="FO112" s="228">
        <v>57.880518983175506</v>
      </c>
      <c r="FP112" s="228">
        <v>23.920998050858486</v>
      </c>
      <c r="FQ112" s="228">
        <v>58.671763019589108</v>
      </c>
      <c r="FR112" s="228"/>
      <c r="FS112" s="193">
        <v>0</v>
      </c>
      <c r="FT112" s="230">
        <v>75.3</v>
      </c>
      <c r="FU112" s="230">
        <v>102.4</v>
      </c>
      <c r="FV112" s="230">
        <v>130</v>
      </c>
      <c r="FW112" s="229">
        <v>5.5</v>
      </c>
      <c r="FX112" s="229">
        <v>8.6</v>
      </c>
      <c r="FY112" s="229">
        <v>13.69090909090909</v>
      </c>
      <c r="FZ112" s="229">
        <v>0.73535156249999989</v>
      </c>
      <c r="GA112" s="342">
        <v>53.6</v>
      </c>
      <c r="GB112" s="129">
        <v>22.2</v>
      </c>
      <c r="GC112" s="111">
        <v>5</v>
      </c>
      <c r="GD112" s="111">
        <v>2.9</v>
      </c>
      <c r="GE112" s="111">
        <v>112.2</v>
      </c>
      <c r="GF112" s="111">
        <v>81.400000000000006</v>
      </c>
      <c r="GG112" s="111">
        <v>24.9</v>
      </c>
      <c r="GH112" s="221">
        <v>1</v>
      </c>
      <c r="GI112" s="221">
        <v>1</v>
      </c>
      <c r="GJ112" s="221">
        <v>1</v>
      </c>
      <c r="GK112" s="221">
        <v>0</v>
      </c>
      <c r="GL112" s="231">
        <v>30</v>
      </c>
      <c r="GM112" s="133">
        <v>0</v>
      </c>
      <c r="GN112" s="221">
        <v>0</v>
      </c>
      <c r="GO112" s="221">
        <v>0</v>
      </c>
      <c r="GP112" s="221">
        <v>1</v>
      </c>
      <c r="GQ112" s="61">
        <v>28.35</v>
      </c>
      <c r="GR112" s="106">
        <v>15.680006814840187</v>
      </c>
      <c r="GS112" s="111">
        <v>0.53061224489795911</v>
      </c>
      <c r="GT112" s="61">
        <v>0</v>
      </c>
      <c r="GU112" s="111">
        <v>0.44444444444444442</v>
      </c>
      <c r="GV112" s="62">
        <v>0</v>
      </c>
      <c r="GW112" s="106">
        <v>13.3</v>
      </c>
      <c r="GX112" s="61">
        <v>0</v>
      </c>
      <c r="GY112" s="106">
        <v>21</v>
      </c>
      <c r="GZ112" s="61">
        <v>0</v>
      </c>
      <c r="HA112" s="745">
        <v>35</v>
      </c>
      <c r="HB112" s="221">
        <v>14</v>
      </c>
      <c r="HC112" s="221">
        <v>0.54</v>
      </c>
      <c r="HD112" s="125">
        <v>1</v>
      </c>
      <c r="HE112" s="236">
        <v>114.810982</v>
      </c>
      <c r="HF112" s="236">
        <v>120.551531</v>
      </c>
      <c r="HG112" s="144">
        <v>63.558131000000003</v>
      </c>
      <c r="HH112" s="236">
        <v>131.691384</v>
      </c>
      <c r="HI112" s="125">
        <v>69.431371999999996</v>
      </c>
      <c r="HJ112" s="236">
        <v>59.526808000000003</v>
      </c>
      <c r="HK112" s="144">
        <v>31.384194000000001</v>
      </c>
      <c r="HL112" s="236">
        <v>72.164575999999997</v>
      </c>
      <c r="HM112" s="144">
        <v>38.047178000000002</v>
      </c>
      <c r="HN112" s="236">
        <v>54.798251999999998</v>
      </c>
      <c r="HO112" s="144">
        <v>5.9174949999999997</v>
      </c>
      <c r="HP112" s="144">
        <v>3.119869</v>
      </c>
      <c r="HQ112" s="236">
        <v>102.301732</v>
      </c>
      <c r="HR112" s="144">
        <v>53.936326999999999</v>
      </c>
      <c r="HS112" s="236">
        <v>51.504154</v>
      </c>
      <c r="HT112" s="144">
        <v>27.154426999999998</v>
      </c>
      <c r="HU112" s="236">
        <v>50.797578000000001</v>
      </c>
      <c r="HV112" s="144">
        <v>26.7819</v>
      </c>
      <c r="HW112" s="236">
        <v>49.654660999999997</v>
      </c>
      <c r="HX112" s="144">
        <v>0</v>
      </c>
      <c r="HY112" s="237">
        <v>0.91540940142295113</v>
      </c>
      <c r="HZ112" s="238">
        <v>15.9</v>
      </c>
      <c r="IA112" s="237">
        <v>4</v>
      </c>
      <c r="IB112" s="237">
        <v>22.3</v>
      </c>
      <c r="IC112" s="237">
        <v>5.4</v>
      </c>
      <c r="ID112" s="237">
        <v>17.100000000000001</v>
      </c>
      <c r="IE112" s="237">
        <v>3.6</v>
      </c>
      <c r="IF112" s="237">
        <v>74.223320000000001</v>
      </c>
      <c r="IG112" s="237">
        <v>41.051928162965218</v>
      </c>
      <c r="II112" s="61">
        <v>0.39</v>
      </c>
      <c r="IJ112" s="31">
        <v>1325</v>
      </c>
      <c r="IK112" s="61">
        <v>1272</v>
      </c>
      <c r="IL112" s="61">
        <v>1152</v>
      </c>
      <c r="IM112" s="61">
        <v>1197</v>
      </c>
      <c r="IN112" s="61">
        <v>1263</v>
      </c>
      <c r="IO112" s="61">
        <v>1215</v>
      </c>
      <c r="IQ112" s="106">
        <v>1237.3333333333333</v>
      </c>
      <c r="IR112" s="61">
        <v>1704</v>
      </c>
      <c r="IS112" s="61">
        <v>362</v>
      </c>
      <c r="IT112" s="61">
        <v>383</v>
      </c>
      <c r="IU112" s="61">
        <v>385</v>
      </c>
      <c r="IV112" s="61">
        <v>402</v>
      </c>
      <c r="IW112" s="61">
        <v>377</v>
      </c>
      <c r="IX112" s="61">
        <v>359</v>
      </c>
      <c r="IZ112" s="106">
        <v>378</v>
      </c>
      <c r="JA112" s="61">
        <v>233</v>
      </c>
      <c r="JB112" s="240">
        <v>30.250030674224565</v>
      </c>
      <c r="JC112" s="241">
        <v>0</v>
      </c>
      <c r="JD112" s="90">
        <v>1</v>
      </c>
      <c r="JE112" s="280">
        <v>1</v>
      </c>
      <c r="JF112" s="70">
        <v>0</v>
      </c>
      <c r="JG112" s="70"/>
      <c r="JH112" s="90">
        <v>0</v>
      </c>
      <c r="JI112" s="90">
        <v>0</v>
      </c>
      <c r="JJ112" s="90">
        <v>0</v>
      </c>
      <c r="JK112" s="90"/>
      <c r="JM112" s="360"/>
      <c r="JN112" s="198">
        <v>112</v>
      </c>
      <c r="JO112" s="244">
        <v>42436</v>
      </c>
      <c r="JP112" s="69">
        <v>43544</v>
      </c>
      <c r="JQ112" s="201">
        <v>0</v>
      </c>
      <c r="JR112" s="69">
        <v>43544</v>
      </c>
      <c r="JS112" s="31">
        <v>36</v>
      </c>
      <c r="JT112" s="243">
        <v>0</v>
      </c>
      <c r="JU112" s="69">
        <v>43544</v>
      </c>
      <c r="JV112" s="245">
        <v>36</v>
      </c>
      <c r="JW112" s="243">
        <v>0</v>
      </c>
      <c r="JX112" s="246">
        <v>43544</v>
      </c>
      <c r="JY112" s="245">
        <v>36</v>
      </c>
      <c r="JZ112" s="245">
        <v>36</v>
      </c>
      <c r="KA112" s="245">
        <v>1108</v>
      </c>
      <c r="KB112" s="247"/>
      <c r="KC112" s="245"/>
      <c r="KD112" s="248"/>
      <c r="KE112" s="63">
        <v>1</v>
      </c>
      <c r="KF112" s="263">
        <v>1</v>
      </c>
      <c r="KG112" s="263" t="s">
        <v>390</v>
      </c>
      <c r="KH112" s="250">
        <v>122.2</v>
      </c>
      <c r="KI112" s="250">
        <v>75.95</v>
      </c>
      <c r="KJ112" s="321">
        <v>37.799999999999997</v>
      </c>
      <c r="KK112" s="251">
        <v>-15.63</v>
      </c>
      <c r="KL112" s="250">
        <v>-11.49</v>
      </c>
      <c r="KM112" s="250">
        <v>32.78</v>
      </c>
      <c r="KN112" s="250">
        <v>49.4</v>
      </c>
      <c r="KO112" s="250">
        <v>3.8</v>
      </c>
      <c r="KP112" s="250"/>
      <c r="KQ112" s="250">
        <v>1</v>
      </c>
      <c r="KR112" s="343"/>
      <c r="KS112" s="344">
        <v>0.53061224489795911</v>
      </c>
      <c r="KT112" s="92">
        <v>57</v>
      </c>
      <c r="KU112" s="361">
        <v>51.7</v>
      </c>
      <c r="KV112" s="92">
        <v>-23.06</v>
      </c>
      <c r="KW112" s="361">
        <v>-27.6</v>
      </c>
      <c r="KX112" s="361">
        <v>-25.3</v>
      </c>
      <c r="KY112" s="361">
        <v>309</v>
      </c>
      <c r="KZ112" s="361">
        <v>-19.899999999999999</v>
      </c>
      <c r="LA112" s="361">
        <v>-19.3</v>
      </c>
      <c r="LB112" s="361">
        <v>419</v>
      </c>
      <c r="LC112" s="361">
        <v>-22.9</v>
      </c>
      <c r="LD112" s="361">
        <v>-22.3</v>
      </c>
      <c r="LE112" s="361">
        <v>419</v>
      </c>
      <c r="LF112" s="118">
        <v>42437</v>
      </c>
      <c r="LG112" s="695">
        <v>0</v>
      </c>
      <c r="LH112" s="695"/>
      <c r="LI112" s="454">
        <v>57</v>
      </c>
      <c r="LJ112" s="454">
        <v>51.08</v>
      </c>
      <c r="LK112" s="454">
        <v>-25.51</v>
      </c>
      <c r="LL112" s="454">
        <v>-31.9</v>
      </c>
      <c r="LM112" s="454">
        <v>-26.3</v>
      </c>
      <c r="LN112" s="454">
        <v>509</v>
      </c>
      <c r="LO112" s="454">
        <v>-16</v>
      </c>
      <c r="LP112" s="454">
        <v>-13.4</v>
      </c>
      <c r="LQ112" s="454">
        <v>473</v>
      </c>
      <c r="LR112" s="454">
        <v>-23.6</v>
      </c>
      <c r="LS112" s="454">
        <v>-19.8</v>
      </c>
      <c r="LT112" s="454">
        <v>491</v>
      </c>
      <c r="LU112" s="500">
        <v>48.49</v>
      </c>
      <c r="LV112" s="693">
        <v>-22.57</v>
      </c>
      <c r="LW112" s="500">
        <v>-14.9</v>
      </c>
      <c r="LX112" s="500">
        <v>2</v>
      </c>
      <c r="LY112" s="500">
        <v>-13.9</v>
      </c>
      <c r="LZ112" s="500">
        <v>2</v>
      </c>
      <c r="MA112" s="690">
        <v>49.654660999999997</v>
      </c>
      <c r="MB112" s="455"/>
      <c r="MD112" s="253"/>
      <c r="ME112" s="274"/>
      <c r="MF112" s="581">
        <v>112</v>
      </c>
      <c r="MG112" s="135">
        <v>42433</v>
      </c>
      <c r="MJ112" s="586"/>
      <c r="MR112" s="135"/>
      <c r="MS112" s="585"/>
      <c r="MT112" s="585"/>
      <c r="MU112" s="133">
        <v>0</v>
      </c>
      <c r="MV112" s="585"/>
      <c r="MW112" s="585"/>
      <c r="MX112" s="585"/>
      <c r="MY112" s="585"/>
      <c r="MZ112" s="585"/>
      <c r="NA112" s="238">
        <v>2856</v>
      </c>
      <c r="NB112" s="585"/>
      <c r="NC112" s="238">
        <v>5</v>
      </c>
      <c r="NE112" s="876" t="s">
        <v>64</v>
      </c>
      <c r="NF112" s="877" t="s">
        <v>64</v>
      </c>
      <c r="NG112" s="877" t="s">
        <v>64</v>
      </c>
      <c r="NH112" s="877" t="s">
        <v>64</v>
      </c>
      <c r="NI112" s="877" t="s">
        <v>64</v>
      </c>
      <c r="NJ112" s="877" t="s">
        <v>64</v>
      </c>
      <c r="NK112" s="877" t="s">
        <v>64</v>
      </c>
      <c r="NL112" s="877" t="s">
        <v>64</v>
      </c>
      <c r="NM112" s="877" t="s">
        <v>64</v>
      </c>
      <c r="NN112" s="877" t="s">
        <v>64</v>
      </c>
      <c r="NO112" s="877" t="s">
        <v>64</v>
      </c>
      <c r="NP112" s="877" t="s">
        <v>64</v>
      </c>
      <c r="NQ112" s="877" t="s">
        <v>64</v>
      </c>
      <c r="NR112" s="877" t="s">
        <v>64</v>
      </c>
      <c r="NS112" s="877" t="s">
        <v>64</v>
      </c>
      <c r="NT112" s="877" t="s">
        <v>64</v>
      </c>
      <c r="NU112" s="877" t="s">
        <v>64</v>
      </c>
      <c r="NV112" s="877" t="s">
        <v>64</v>
      </c>
      <c r="NW112" s="877" t="s">
        <v>64</v>
      </c>
      <c r="NX112" s="877" t="s">
        <v>64</v>
      </c>
      <c r="NY112" s="877" t="s">
        <v>64</v>
      </c>
      <c r="NZ112" s="877" t="s">
        <v>64</v>
      </c>
      <c r="OA112" s="877" t="s">
        <v>64</v>
      </c>
      <c r="OB112" s="877" t="s">
        <v>64</v>
      </c>
      <c r="OC112" s="877" t="s">
        <v>64</v>
      </c>
      <c r="OD112" s="877" t="s">
        <v>64</v>
      </c>
      <c r="OE112" s="877" t="s">
        <v>64</v>
      </c>
      <c r="OF112" s="877" t="s">
        <v>64</v>
      </c>
      <c r="OG112" s="877" t="s">
        <v>64</v>
      </c>
      <c r="OH112" s="877" t="s">
        <v>64</v>
      </c>
      <c r="OI112" s="877" t="s">
        <v>64</v>
      </c>
      <c r="OJ112" s="877" t="s">
        <v>64</v>
      </c>
      <c r="OK112" s="877" t="s">
        <v>64</v>
      </c>
      <c r="OL112" s="877" t="s">
        <v>64</v>
      </c>
      <c r="OM112" s="877" t="s">
        <v>64</v>
      </c>
    </row>
    <row r="113" spans="1:403" s="61" customFormat="1" x14ac:dyDescent="0.25">
      <c r="A113" s="902">
        <v>112</v>
      </c>
      <c r="B113" s="221">
        <v>0</v>
      </c>
      <c r="C113" s="61">
        <v>0</v>
      </c>
      <c r="D113" s="206">
        <v>2</v>
      </c>
      <c r="E113" s="267">
        <v>113</v>
      </c>
      <c r="F113" s="896">
        <v>113</v>
      </c>
      <c r="G113" s="61">
        <v>113</v>
      </c>
      <c r="H113" s="898"/>
      <c r="I113" s="167" t="s">
        <v>1036</v>
      </c>
      <c r="J113" s="167" t="s">
        <v>1037</v>
      </c>
      <c r="K113" s="266">
        <v>18846</v>
      </c>
      <c r="L113" s="359">
        <v>64</v>
      </c>
      <c r="M113" s="342">
        <v>54</v>
      </c>
      <c r="N113" s="342">
        <v>163</v>
      </c>
      <c r="O113" s="342">
        <v>20.324438255109339</v>
      </c>
      <c r="P113" s="210">
        <v>1.5720620533866732</v>
      </c>
      <c r="Q113" s="208">
        <v>1</v>
      </c>
      <c r="R113" s="61">
        <v>130</v>
      </c>
      <c r="S113" s="61">
        <v>60</v>
      </c>
      <c r="T113" s="61">
        <v>0</v>
      </c>
      <c r="U113" s="62">
        <v>2</v>
      </c>
      <c r="V113" s="325">
        <v>1</v>
      </c>
      <c r="W113" s="114">
        <v>1</v>
      </c>
      <c r="X113" s="325">
        <v>1</v>
      </c>
      <c r="Y113" s="326">
        <v>0</v>
      </c>
      <c r="Z113" s="325">
        <v>0</v>
      </c>
      <c r="AA113" s="325">
        <v>0</v>
      </c>
      <c r="AB113" s="329">
        <v>0</v>
      </c>
      <c r="AC113" s="328">
        <v>0</v>
      </c>
      <c r="AE113" s="133"/>
      <c r="AG113" s="592"/>
      <c r="AH113" s="592">
        <v>1.26</v>
      </c>
      <c r="AI113" s="603">
        <v>43</v>
      </c>
      <c r="AJ113" s="603">
        <v>0</v>
      </c>
      <c r="AK113" s="602">
        <v>9.9</v>
      </c>
      <c r="AL113" s="603">
        <v>31</v>
      </c>
      <c r="AM113" s="603"/>
      <c r="AN113" s="605">
        <v>1460</v>
      </c>
      <c r="AO113" s="214">
        <v>7.2861917147023822</v>
      </c>
      <c r="AP113" s="212">
        <v>143</v>
      </c>
      <c r="AQ113" s="212">
        <v>47</v>
      </c>
      <c r="AR113" s="212">
        <v>71</v>
      </c>
      <c r="AS113" s="212">
        <v>125</v>
      </c>
      <c r="AT113" s="215">
        <v>4.07</v>
      </c>
      <c r="AU113" s="212">
        <v>86</v>
      </c>
      <c r="AV113" s="556">
        <v>42443</v>
      </c>
      <c r="AW113" s="557">
        <v>42448</v>
      </c>
      <c r="AX113" s="63">
        <v>1.26</v>
      </c>
      <c r="AY113" s="63">
        <v>48</v>
      </c>
      <c r="AZ113" s="63">
        <v>9.3000000000000007</v>
      </c>
      <c r="BA113" s="592">
        <v>144</v>
      </c>
      <c r="BB113" s="558"/>
      <c r="BC113" s="66"/>
      <c r="BD113" s="68">
        <v>2090</v>
      </c>
      <c r="BE113" s="66"/>
      <c r="BF113" s="218"/>
      <c r="BG113" s="66"/>
      <c r="BH113" s="68"/>
      <c r="BI113" s="219"/>
      <c r="BJ113" s="219"/>
      <c r="BK113" s="219"/>
      <c r="BP113" s="62"/>
      <c r="BU113" s="69">
        <v>42429</v>
      </c>
      <c r="BV113" s="61" t="s">
        <v>1038</v>
      </c>
      <c r="BW113" s="61">
        <v>0</v>
      </c>
      <c r="BX113" s="61">
        <v>1</v>
      </c>
      <c r="BY113" s="61">
        <v>49</v>
      </c>
      <c r="BZ113" s="61">
        <v>1</v>
      </c>
      <c r="CA113" s="61" t="s">
        <v>1039</v>
      </c>
      <c r="CB113" s="61">
        <v>1</v>
      </c>
      <c r="CD113" s="208">
        <v>0</v>
      </c>
      <c r="CE113" s="220">
        <v>0</v>
      </c>
      <c r="CF113" s="220">
        <v>0</v>
      </c>
      <c r="CG113" s="220">
        <v>1</v>
      </c>
      <c r="CH113" s="220">
        <v>1</v>
      </c>
      <c r="CI113" s="220">
        <v>1</v>
      </c>
      <c r="CJ113" s="220">
        <v>1</v>
      </c>
      <c r="CK113" s="114">
        <v>1</v>
      </c>
      <c r="CL113" s="114">
        <v>0</v>
      </c>
      <c r="CM113" s="114">
        <v>0</v>
      </c>
      <c r="CN113" s="114">
        <v>1</v>
      </c>
      <c r="CO113" s="114">
        <v>1</v>
      </c>
      <c r="CP113" s="114">
        <v>1</v>
      </c>
      <c r="CQ113" s="326">
        <v>1</v>
      </c>
      <c r="CR113" s="326">
        <v>0</v>
      </c>
      <c r="CS113" s="326">
        <v>0</v>
      </c>
      <c r="CT113" s="326">
        <v>0</v>
      </c>
      <c r="CU113" s="326">
        <v>1</v>
      </c>
      <c r="CV113" s="326">
        <v>0</v>
      </c>
      <c r="CW113" s="362"/>
      <c r="CX113" s="362"/>
      <c r="CY113" s="362"/>
      <c r="CZ113" s="362"/>
      <c r="DA113" s="61">
        <v>73</v>
      </c>
      <c r="DB113" s="61">
        <v>97</v>
      </c>
      <c r="DF113" s="61">
        <v>1</v>
      </c>
      <c r="DG113" s="90">
        <v>1</v>
      </c>
      <c r="DH113" s="69">
        <v>42458</v>
      </c>
      <c r="DI113" s="61">
        <v>0</v>
      </c>
      <c r="DJ113" s="61" t="s">
        <v>676</v>
      </c>
      <c r="DK113" s="90">
        <v>1</v>
      </c>
      <c r="DL113" s="90">
        <v>0</v>
      </c>
      <c r="DM113" s="90"/>
      <c r="DO113" s="245">
        <v>0</v>
      </c>
      <c r="DP113" s="208">
        <v>0</v>
      </c>
      <c r="DQ113" s="208">
        <v>0</v>
      </c>
      <c r="DR113" s="208">
        <v>1</v>
      </c>
      <c r="DS113" s="208">
        <v>2</v>
      </c>
      <c r="DT113" s="212">
        <v>1</v>
      </c>
      <c r="DU113" s="208">
        <v>2</v>
      </c>
      <c r="DV113" s="208">
        <v>0</v>
      </c>
      <c r="DW113" s="208">
        <v>0</v>
      </c>
      <c r="DX113" s="208">
        <v>1</v>
      </c>
      <c r="DY113" s="208">
        <v>0</v>
      </c>
      <c r="DZ113" s="206">
        <v>0</v>
      </c>
      <c r="EC113" s="223">
        <v>1</v>
      </c>
      <c r="ED113" s="223">
        <v>2</v>
      </c>
      <c r="EE113" s="223">
        <v>40</v>
      </c>
      <c r="EF113" s="223"/>
      <c r="EH113" s="31">
        <v>2011</v>
      </c>
      <c r="EI113" s="31">
        <v>0.93</v>
      </c>
      <c r="EJ113" s="245">
        <v>40</v>
      </c>
      <c r="EK113" s="31">
        <v>75</v>
      </c>
      <c r="EL113" s="31">
        <v>43</v>
      </c>
      <c r="EM113" s="31">
        <v>53</v>
      </c>
      <c r="EN113" s="31"/>
      <c r="EO113" s="31" t="s">
        <v>1040</v>
      </c>
      <c r="EP113" s="267">
        <v>113</v>
      </c>
      <c r="EQ113" s="135">
        <v>42459</v>
      </c>
      <c r="ER113" s="133" t="s">
        <v>1041</v>
      </c>
      <c r="ES113" s="133"/>
      <c r="ET113" s="133"/>
      <c r="EU113" s="133">
        <v>55</v>
      </c>
      <c r="EV113" s="133">
        <v>1</v>
      </c>
      <c r="EW113" s="133"/>
      <c r="EX113" s="133">
        <v>11</v>
      </c>
      <c r="EY113" s="133">
        <v>8</v>
      </c>
      <c r="EZ113" s="133">
        <v>42</v>
      </c>
      <c r="FA113" s="133">
        <v>23</v>
      </c>
      <c r="FB113" s="133">
        <v>16</v>
      </c>
      <c r="FC113" s="133">
        <v>17</v>
      </c>
      <c r="FD113" s="133">
        <v>42</v>
      </c>
      <c r="FE113" s="133">
        <v>15</v>
      </c>
      <c r="FF113" s="133">
        <v>23</v>
      </c>
      <c r="FG113" s="133">
        <v>80</v>
      </c>
      <c r="FH113" s="133">
        <v>410</v>
      </c>
      <c r="FI113" s="91">
        <v>86.666666666666671</v>
      </c>
      <c r="FJ113" s="91">
        <v>410</v>
      </c>
      <c r="FK113" s="227">
        <v>70.25</v>
      </c>
      <c r="FL113" s="227">
        <v>44.686531201908551</v>
      </c>
      <c r="FM113" s="228">
        <v>86.199999999999989</v>
      </c>
      <c r="FN113" s="228">
        <v>27.85</v>
      </c>
      <c r="FO113" s="228">
        <v>54.83244113316038</v>
      </c>
      <c r="FP113" s="228">
        <v>17.715585679333142</v>
      </c>
      <c r="FQ113" s="228">
        <v>67.69141531322505</v>
      </c>
      <c r="FR113" s="228"/>
      <c r="FS113" s="193">
        <v>0</v>
      </c>
      <c r="FT113" s="230">
        <v>91</v>
      </c>
      <c r="FU113" s="230"/>
      <c r="FV113" s="230">
        <v>116.66666666666667</v>
      </c>
      <c r="FW113" s="229">
        <v>5.666666666666667</v>
      </c>
      <c r="FX113" s="229">
        <v>5.4333333333333327</v>
      </c>
      <c r="FY113" s="229">
        <v>16.058823529411764</v>
      </c>
      <c r="FZ113" s="229"/>
      <c r="GA113" s="133">
        <v>129.69999999999999</v>
      </c>
      <c r="GB113" s="129">
        <v>18.933333333333334</v>
      </c>
      <c r="GC113" s="238" t="s">
        <v>1042</v>
      </c>
      <c r="GD113" s="238" t="s">
        <v>1043</v>
      </c>
      <c r="GE113" s="238" t="s">
        <v>1044</v>
      </c>
      <c r="GF113" s="338" t="s">
        <v>1045</v>
      </c>
      <c r="GG113" s="338" t="s">
        <v>1046</v>
      </c>
      <c r="GH113" s="133">
        <v>0</v>
      </c>
      <c r="GI113" s="133">
        <v>1</v>
      </c>
      <c r="GJ113" s="133">
        <v>1</v>
      </c>
      <c r="GK113" s="133">
        <v>1</v>
      </c>
      <c r="GL113" s="231">
        <v>60.666666666666664</v>
      </c>
      <c r="GM113" s="133">
        <v>1</v>
      </c>
      <c r="GN113" s="133">
        <v>1</v>
      </c>
      <c r="GO113" s="133" t="s">
        <v>464</v>
      </c>
      <c r="GP113" s="133">
        <v>0</v>
      </c>
      <c r="GQ113" s="61">
        <v>56.150000000000006</v>
      </c>
      <c r="GR113" s="106">
        <v>35.717419601240792</v>
      </c>
      <c r="GS113" s="111">
        <v>0.21888412017167388</v>
      </c>
      <c r="GT113" s="61">
        <v>1</v>
      </c>
      <c r="GU113" s="111">
        <v>0.32500000000000001</v>
      </c>
      <c r="GV113" s="62">
        <v>0</v>
      </c>
      <c r="GW113" s="106">
        <v>6.5</v>
      </c>
      <c r="GX113" s="61">
        <v>1</v>
      </c>
      <c r="GY113" s="106">
        <v>11.666666666666666</v>
      </c>
      <c r="GZ113" s="61">
        <v>1</v>
      </c>
      <c r="HA113" s="745">
        <v>75.666666666666657</v>
      </c>
      <c r="HB113" s="133">
        <v>15</v>
      </c>
      <c r="HC113" s="133">
        <v>0.55000000000000004</v>
      </c>
      <c r="HD113" s="125">
        <v>1</v>
      </c>
      <c r="HE113" s="236">
        <v>109.517518</v>
      </c>
      <c r="HF113" s="236">
        <v>114.993394</v>
      </c>
      <c r="HG113" s="144">
        <v>73.050589000000002</v>
      </c>
      <c r="HH113" s="236">
        <v>125.516993</v>
      </c>
      <c r="HI113" s="125">
        <v>79.735799999999998</v>
      </c>
      <c r="HJ113" s="236">
        <v>31.787116000000001</v>
      </c>
      <c r="HK113" s="144">
        <v>20.193052000000002</v>
      </c>
      <c r="HL113" s="236">
        <v>93.729877000000002</v>
      </c>
      <c r="HM113" s="144">
        <v>59.542748000000003</v>
      </c>
      <c r="HN113" s="236">
        <v>74.675049999999999</v>
      </c>
      <c r="HO113" s="144">
        <v>4.7802239999999996</v>
      </c>
      <c r="HP113" s="144">
        <v>3.03668</v>
      </c>
      <c r="HQ113" s="236">
        <v>157.83493799999999</v>
      </c>
      <c r="HR113" s="144">
        <v>100.266065</v>
      </c>
      <c r="HS113" s="236">
        <v>70.163293999999993</v>
      </c>
      <c r="HT113" s="144">
        <v>44.571863999999998</v>
      </c>
      <c r="HU113" s="236">
        <v>87.671644000000001</v>
      </c>
      <c r="HV113" s="144">
        <v>55.694201</v>
      </c>
      <c r="HW113" s="236">
        <v>55.546410999999999</v>
      </c>
      <c r="HX113" s="144">
        <v>0</v>
      </c>
      <c r="HY113" s="237">
        <v>0.916157973924694</v>
      </c>
      <c r="HZ113" s="238">
        <v>14.9</v>
      </c>
      <c r="IA113" s="237">
        <v>4.5</v>
      </c>
      <c r="IB113" s="237">
        <v>22</v>
      </c>
      <c r="IC113" s="237">
        <v>5.5</v>
      </c>
      <c r="ID113" s="237">
        <v>17.3</v>
      </c>
      <c r="IE113" s="237">
        <v>4</v>
      </c>
      <c r="IF113" s="237">
        <v>60.995081481481485</v>
      </c>
      <c r="IG113" s="237">
        <v>38.799410843917109</v>
      </c>
      <c r="II113" s="61">
        <v>0.31</v>
      </c>
      <c r="IJ113" s="31">
        <v>1213</v>
      </c>
      <c r="IK113" s="61">
        <v>977</v>
      </c>
      <c r="IL113" s="61">
        <v>1102</v>
      </c>
      <c r="IM113" s="61">
        <v>1112</v>
      </c>
      <c r="IN113" s="61">
        <v>1113</v>
      </c>
      <c r="IO113" s="61">
        <v>1199</v>
      </c>
      <c r="IQ113" s="106">
        <v>1119.3333333333333</v>
      </c>
      <c r="IR113" s="61">
        <v>1830</v>
      </c>
      <c r="IS113" s="61">
        <v>449</v>
      </c>
      <c r="IT113" s="61">
        <v>407</v>
      </c>
      <c r="IU113" s="61">
        <v>451</v>
      </c>
      <c r="IV113" s="61">
        <v>461</v>
      </c>
      <c r="IW113" s="61">
        <v>418</v>
      </c>
      <c r="IX113" s="61">
        <v>463</v>
      </c>
      <c r="IZ113" s="106">
        <v>441.5</v>
      </c>
      <c r="JA113" s="61">
        <v>313</v>
      </c>
      <c r="JB113" s="240">
        <v>35.734829495077555</v>
      </c>
      <c r="JC113" s="241">
        <v>1</v>
      </c>
      <c r="JD113" s="90">
        <v>1</v>
      </c>
      <c r="JE113" s="280">
        <v>0</v>
      </c>
      <c r="JF113" s="70">
        <v>0</v>
      </c>
      <c r="JG113" s="70"/>
      <c r="JH113" s="90">
        <v>0</v>
      </c>
      <c r="JI113" s="90">
        <v>2</v>
      </c>
      <c r="JJ113" s="90">
        <v>0</v>
      </c>
      <c r="JK113" s="90"/>
      <c r="JM113" s="360"/>
      <c r="JN113" s="198">
        <v>113</v>
      </c>
      <c r="JO113" s="244">
        <v>42443</v>
      </c>
      <c r="JP113" s="69">
        <v>42670</v>
      </c>
      <c r="JQ113" s="201">
        <v>1</v>
      </c>
      <c r="JR113" s="69">
        <v>42670</v>
      </c>
      <c r="JS113" s="31">
        <v>7</v>
      </c>
      <c r="JT113" s="243">
        <v>1</v>
      </c>
      <c r="JU113" s="69">
        <v>42552</v>
      </c>
      <c r="JV113" s="245">
        <v>3</v>
      </c>
      <c r="JW113" s="243">
        <v>1</v>
      </c>
      <c r="JX113" s="246">
        <v>42552</v>
      </c>
      <c r="JY113" s="245">
        <v>3</v>
      </c>
      <c r="JZ113" s="245">
        <v>7</v>
      </c>
      <c r="KA113" s="245">
        <v>227</v>
      </c>
      <c r="KB113" s="247"/>
      <c r="KC113" s="245"/>
      <c r="KD113" s="248"/>
      <c r="KE113" s="63"/>
      <c r="KF113" s="249">
        <v>1</v>
      </c>
      <c r="KG113" s="249" t="s">
        <v>421</v>
      </c>
      <c r="KH113" s="272">
        <v>86.913333333333341</v>
      </c>
      <c r="KI113" s="272">
        <v>34.423333333333339</v>
      </c>
      <c r="KJ113" s="272">
        <v>60.403333333333329</v>
      </c>
      <c r="KK113" s="272">
        <v>-15.160000000000002</v>
      </c>
      <c r="KL113" s="272">
        <v>-13.040000000000001</v>
      </c>
      <c r="KM113" s="272">
        <v>73.513333333333335</v>
      </c>
      <c r="KN113" s="272">
        <v>27.7</v>
      </c>
      <c r="KO113" s="272">
        <v>2.3666666666666667</v>
      </c>
      <c r="KP113" s="250"/>
      <c r="KQ113" s="250">
        <v>1</v>
      </c>
      <c r="KR113" s="92"/>
      <c r="KS113" s="93">
        <v>0.21888412017167388</v>
      </c>
      <c r="KT113" s="92"/>
      <c r="KU113" s="361"/>
      <c r="KV113" s="92"/>
      <c r="KW113" s="361"/>
      <c r="KX113" s="361"/>
      <c r="KY113" s="361"/>
      <c r="KZ113" s="361"/>
      <c r="LA113" s="361"/>
      <c r="LB113" s="361"/>
      <c r="LC113" s="361"/>
      <c r="LD113" s="361"/>
      <c r="LE113" s="361"/>
      <c r="LF113" s="118">
        <v>42459</v>
      </c>
      <c r="LG113" s="454">
        <v>1</v>
      </c>
      <c r="LH113" s="454"/>
      <c r="LI113" s="454"/>
      <c r="LJ113" s="454"/>
      <c r="LK113" s="454"/>
      <c r="LL113" s="454"/>
      <c r="LM113" s="454"/>
      <c r="LN113" s="454"/>
      <c r="LO113" s="454"/>
      <c r="LP113" s="454"/>
      <c r="LQ113" s="454"/>
      <c r="LR113" s="454"/>
      <c r="LS113" s="454"/>
      <c r="LT113" s="454"/>
      <c r="LU113" s="500">
        <v>23.213333333333335</v>
      </c>
      <c r="LV113" s="693">
        <v>-12.496666666666668</v>
      </c>
      <c r="LW113" s="500"/>
      <c r="LX113" s="500"/>
      <c r="LY113" s="500">
        <v>-14.4</v>
      </c>
      <c r="LZ113" s="500">
        <v>1</v>
      </c>
      <c r="MA113" s="690">
        <v>50</v>
      </c>
      <c r="MB113" s="455">
        <v>50</v>
      </c>
      <c r="MD113" s="253"/>
      <c r="ME113" s="274"/>
      <c r="MF113" s="581">
        <v>113</v>
      </c>
      <c r="MG113" s="135">
        <v>42448</v>
      </c>
      <c r="MJ113" s="586"/>
      <c r="MR113" s="135">
        <v>42429</v>
      </c>
      <c r="MS113" s="238">
        <v>10.5</v>
      </c>
      <c r="MT113" s="238">
        <v>58</v>
      </c>
      <c r="MU113" s="133">
        <v>1</v>
      </c>
      <c r="MV113" s="133">
        <v>1</v>
      </c>
      <c r="MW113" s="133">
        <v>0</v>
      </c>
      <c r="MX113" s="133">
        <v>0</v>
      </c>
      <c r="MY113" s="133">
        <v>0</v>
      </c>
      <c r="MZ113" s="238">
        <v>1</v>
      </c>
      <c r="NA113" s="238">
        <v>1460</v>
      </c>
      <c r="NB113" s="585"/>
      <c r="NC113" s="238">
        <v>4</v>
      </c>
      <c r="NE113" s="876" t="s">
        <v>64</v>
      </c>
      <c r="NF113" s="877" t="s">
        <v>64</v>
      </c>
      <c r="NG113" s="877" t="s">
        <v>64</v>
      </c>
      <c r="NH113" s="877" t="s">
        <v>64</v>
      </c>
      <c r="NI113" s="877" t="s">
        <v>64</v>
      </c>
      <c r="NJ113" s="877" t="s">
        <v>64</v>
      </c>
      <c r="NK113" s="877" t="s">
        <v>64</v>
      </c>
      <c r="NL113" s="877" t="s">
        <v>64</v>
      </c>
      <c r="NM113" s="877" t="s">
        <v>64</v>
      </c>
      <c r="NN113" s="877" t="s">
        <v>64</v>
      </c>
      <c r="NO113" s="877" t="s">
        <v>64</v>
      </c>
      <c r="NP113" s="877" t="s">
        <v>64</v>
      </c>
      <c r="NQ113" s="877" t="s">
        <v>64</v>
      </c>
      <c r="NR113" s="877" t="s">
        <v>64</v>
      </c>
      <c r="NS113" s="877" t="s">
        <v>64</v>
      </c>
      <c r="NT113" s="877" t="s">
        <v>64</v>
      </c>
      <c r="NU113" s="877" t="s">
        <v>64</v>
      </c>
      <c r="NV113" s="877" t="s">
        <v>64</v>
      </c>
      <c r="NW113" s="877" t="s">
        <v>64</v>
      </c>
      <c r="NX113" s="877" t="s">
        <v>64</v>
      </c>
      <c r="NY113" s="877" t="s">
        <v>64</v>
      </c>
      <c r="NZ113" s="877" t="s">
        <v>64</v>
      </c>
      <c r="OA113" s="877" t="s">
        <v>64</v>
      </c>
      <c r="OB113" s="877" t="s">
        <v>64</v>
      </c>
      <c r="OC113" s="877" t="s">
        <v>64</v>
      </c>
      <c r="OD113" s="877" t="s">
        <v>64</v>
      </c>
      <c r="OE113" s="877" t="s">
        <v>64</v>
      </c>
      <c r="OF113" s="877" t="s">
        <v>64</v>
      </c>
      <c r="OG113" s="877" t="s">
        <v>64</v>
      </c>
      <c r="OH113" s="877" t="s">
        <v>64</v>
      </c>
      <c r="OI113" s="877" t="s">
        <v>64</v>
      </c>
      <c r="OJ113" s="877" t="s">
        <v>64</v>
      </c>
      <c r="OK113" s="877" t="s">
        <v>64</v>
      </c>
      <c r="OL113" s="877" t="s">
        <v>64</v>
      </c>
      <c r="OM113" s="877" t="s">
        <v>64</v>
      </c>
    </row>
    <row r="114" spans="1:403" s="95" customFormat="1" x14ac:dyDescent="0.25">
      <c r="A114" s="455">
        <v>113</v>
      </c>
      <c r="B114" s="453">
        <v>0</v>
      </c>
      <c r="C114" s="95">
        <v>0</v>
      </c>
      <c r="D114" s="652">
        <v>4</v>
      </c>
      <c r="E114" s="267">
        <v>114</v>
      </c>
      <c r="F114" s="896">
        <v>114</v>
      </c>
      <c r="G114" s="61">
        <v>114</v>
      </c>
      <c r="H114" s="898"/>
      <c r="I114" s="95" t="s">
        <v>745</v>
      </c>
      <c r="J114" s="95" t="s">
        <v>1047</v>
      </c>
      <c r="K114" s="504">
        <v>15800</v>
      </c>
      <c r="L114" s="635">
        <v>72</v>
      </c>
      <c r="M114" s="375"/>
      <c r="N114" s="375" t="s">
        <v>64</v>
      </c>
      <c r="O114" s="671"/>
      <c r="P114" s="669"/>
      <c r="U114" s="375"/>
      <c r="AJ114" s="670"/>
      <c r="AN114" s="375"/>
      <c r="AO114" s="674"/>
      <c r="AV114" s="504"/>
      <c r="AW114" s="504"/>
      <c r="AX114" s="635"/>
      <c r="BB114" s="676"/>
      <c r="BD114" s="678"/>
      <c r="BF114" s="677"/>
      <c r="BH114" s="678"/>
      <c r="BI114" s="679"/>
      <c r="BJ114" s="679"/>
      <c r="BK114" s="679"/>
      <c r="BP114" s="375"/>
      <c r="DG114" s="110"/>
      <c r="DK114" s="110"/>
      <c r="DL114" s="110"/>
      <c r="DM114" s="110"/>
      <c r="DO114" s="99"/>
      <c r="DT114" s="670"/>
      <c r="EH114" s="504"/>
      <c r="EI114" s="99"/>
      <c r="EJ114" s="99"/>
      <c r="EK114" s="99"/>
      <c r="EL114" s="99"/>
      <c r="EM114" s="99"/>
      <c r="EN114" s="99"/>
      <c r="EO114" s="99"/>
      <c r="EP114" s="408">
        <v>114</v>
      </c>
      <c r="FI114" s="677"/>
      <c r="FJ114" s="677"/>
      <c r="FK114" s="677"/>
      <c r="FL114" s="677"/>
      <c r="FM114" s="375"/>
      <c r="FN114" s="375"/>
      <c r="FO114" s="375"/>
      <c r="FP114" s="375"/>
      <c r="FQ114" s="375"/>
      <c r="FR114" s="375"/>
      <c r="FS114" s="375"/>
      <c r="FT114" s="375"/>
      <c r="FU114" s="375"/>
      <c r="FV114" s="375"/>
      <c r="FW114" s="677"/>
      <c r="FX114" s="677"/>
      <c r="FY114" s="677"/>
      <c r="FZ114" s="677"/>
      <c r="GB114" s="678"/>
      <c r="GC114" s="678"/>
      <c r="GD114" s="678"/>
      <c r="GE114" s="678"/>
      <c r="GF114" s="678"/>
      <c r="GG114" s="678"/>
      <c r="GL114" s="355"/>
      <c r="GM114" s="95">
        <v>0</v>
      </c>
      <c r="GR114" s="677"/>
      <c r="GS114" s="678"/>
      <c r="GU114" s="678"/>
      <c r="GV114" s="375"/>
      <c r="GW114" s="677"/>
      <c r="GY114" s="677"/>
      <c r="HA114" s="811"/>
      <c r="HD114" s="95">
        <v>0</v>
      </c>
      <c r="HE114" s="682"/>
      <c r="HG114" s="682"/>
      <c r="HH114" s="682"/>
      <c r="HI114" s="682"/>
      <c r="HJ114" s="682"/>
      <c r="HK114" s="682"/>
      <c r="HL114" s="682"/>
      <c r="HM114" s="682"/>
      <c r="HN114" s="681"/>
      <c r="HO114" s="682"/>
      <c r="HP114" s="682"/>
      <c r="HQ114" s="682"/>
      <c r="HR114" s="682"/>
      <c r="HS114" s="682"/>
      <c r="HT114" s="682"/>
      <c r="HU114" s="682"/>
      <c r="HV114" s="682"/>
      <c r="HW114" s="682"/>
      <c r="HX114" s="681"/>
      <c r="HY114" s="677"/>
      <c r="HZ114" s="678"/>
      <c r="IA114" s="677"/>
      <c r="IB114" s="677"/>
      <c r="IC114" s="677"/>
      <c r="ID114" s="677"/>
      <c r="IE114" s="677"/>
      <c r="IF114" s="677"/>
      <c r="IG114" s="677"/>
      <c r="II114" s="635"/>
      <c r="IJ114" s="668"/>
      <c r="IK114" s="635"/>
      <c r="IL114" s="635"/>
      <c r="IM114" s="635"/>
      <c r="IN114" s="635"/>
      <c r="IO114" s="635"/>
      <c r="IQ114" s="677"/>
      <c r="IR114" s="635"/>
      <c r="IS114" s="635"/>
      <c r="IT114" s="635"/>
      <c r="IU114" s="635"/>
      <c r="IV114" s="635"/>
      <c r="IW114" s="635"/>
      <c r="IX114" s="635"/>
      <c r="IZ114" s="677"/>
      <c r="JA114" s="635"/>
      <c r="JB114" s="406"/>
      <c r="JC114" s="683"/>
      <c r="JD114" s="110"/>
      <c r="JE114" s="407"/>
      <c r="JF114" s="407"/>
      <c r="JG114" s="407"/>
      <c r="JH114" s="110"/>
      <c r="JI114" s="110"/>
      <c r="JJ114" s="110"/>
      <c r="JK114" s="110"/>
      <c r="JM114" s="110"/>
      <c r="JO114" s="504"/>
      <c r="JP114" s="504"/>
      <c r="JQ114" s="407"/>
      <c r="JR114" s="99"/>
      <c r="JS114" s="99"/>
      <c r="JT114" s="453"/>
      <c r="JV114" s="654"/>
      <c r="JW114" s="453"/>
      <c r="JX114" s="654"/>
      <c r="JY114" s="654"/>
      <c r="JZ114" s="654"/>
      <c r="KA114" s="654"/>
      <c r="KB114" s="654"/>
      <c r="KC114" s="654"/>
      <c r="KD114" s="654"/>
      <c r="KE114" s="670">
        <v>0</v>
      </c>
      <c r="KF114" s="355"/>
      <c r="KG114" s="355"/>
      <c r="KK114" s="110"/>
      <c r="KR114" s="110"/>
      <c r="KS114" s="684"/>
      <c r="KT114" s="110"/>
      <c r="KV114" s="110"/>
      <c r="LF114" s="110"/>
      <c r="LU114" s="654"/>
      <c r="LV114" s="654"/>
      <c r="LW114" s="654"/>
      <c r="LX114" s="654"/>
      <c r="LY114" s="654">
        <v>0</v>
      </c>
      <c r="LZ114" s="654">
        <v>0</v>
      </c>
      <c r="MA114" s="686"/>
      <c r="MD114" s="453"/>
      <c r="ME114" s="453"/>
      <c r="MF114" s="95">
        <v>114</v>
      </c>
      <c r="MG114" s="504"/>
      <c r="MJ114" s="687"/>
      <c r="MR114" s="504"/>
      <c r="MS114" s="687"/>
      <c r="MT114" s="687"/>
      <c r="MU114" s="687"/>
      <c r="MV114" s="687"/>
      <c r="MW114" s="687"/>
      <c r="MX114" s="687"/>
      <c r="MY114" s="687"/>
      <c r="MZ114" s="687"/>
      <c r="NA114" s="687"/>
      <c r="NB114" s="687"/>
      <c r="NC114" s="678">
        <v>1</v>
      </c>
      <c r="NE114" s="876" t="s">
        <v>64</v>
      </c>
      <c r="NF114" s="877" t="s">
        <v>64</v>
      </c>
      <c r="NG114" s="877" t="s">
        <v>64</v>
      </c>
      <c r="NH114" s="877" t="s">
        <v>64</v>
      </c>
      <c r="NI114" s="877" t="s">
        <v>64</v>
      </c>
      <c r="NJ114" s="877" t="s">
        <v>64</v>
      </c>
      <c r="NK114" s="877" t="s">
        <v>64</v>
      </c>
      <c r="NL114" s="877" t="s">
        <v>64</v>
      </c>
      <c r="NM114" s="877" t="s">
        <v>64</v>
      </c>
      <c r="NN114" s="877" t="s">
        <v>64</v>
      </c>
      <c r="NO114" s="877" t="s">
        <v>64</v>
      </c>
      <c r="NP114" s="877" t="s">
        <v>64</v>
      </c>
      <c r="NQ114" s="877" t="s">
        <v>64</v>
      </c>
      <c r="NR114" s="877" t="s">
        <v>64</v>
      </c>
      <c r="NS114" s="877" t="s">
        <v>64</v>
      </c>
      <c r="NT114" s="877" t="s">
        <v>64</v>
      </c>
      <c r="NU114" s="877" t="s">
        <v>64</v>
      </c>
      <c r="NV114" s="877" t="s">
        <v>64</v>
      </c>
      <c r="NW114" s="877" t="s">
        <v>64</v>
      </c>
      <c r="NX114" s="877" t="s">
        <v>64</v>
      </c>
      <c r="NY114" s="877" t="s">
        <v>64</v>
      </c>
      <c r="NZ114" s="877" t="s">
        <v>64</v>
      </c>
      <c r="OA114" s="877" t="s">
        <v>64</v>
      </c>
      <c r="OB114" s="877" t="s">
        <v>64</v>
      </c>
      <c r="OC114" s="877" t="s">
        <v>64</v>
      </c>
      <c r="OD114" s="877" t="s">
        <v>64</v>
      </c>
      <c r="OE114" s="877" t="s">
        <v>64</v>
      </c>
      <c r="OF114" s="877" t="s">
        <v>64</v>
      </c>
      <c r="OG114" s="877" t="s">
        <v>64</v>
      </c>
      <c r="OH114" s="877" t="s">
        <v>64</v>
      </c>
      <c r="OI114" s="877" t="s">
        <v>64</v>
      </c>
      <c r="OJ114" s="877" t="s">
        <v>64</v>
      </c>
      <c r="OK114" s="877" t="s">
        <v>64</v>
      </c>
      <c r="OL114" s="877" t="s">
        <v>64</v>
      </c>
      <c r="OM114" s="877" t="s">
        <v>64</v>
      </c>
    </row>
    <row r="115" spans="1:403" s="61" customFormat="1" x14ac:dyDescent="0.25">
      <c r="A115" s="455">
        <v>114</v>
      </c>
      <c r="B115" s="221">
        <v>0</v>
      </c>
      <c r="C115" s="61">
        <v>1</v>
      </c>
      <c r="D115" s="206">
        <v>2</v>
      </c>
      <c r="E115" s="274">
        <v>115</v>
      </c>
      <c r="F115" s="895">
        <v>115</v>
      </c>
      <c r="G115" s="61">
        <v>115</v>
      </c>
      <c r="H115" s="898"/>
      <c r="I115" s="167" t="s">
        <v>1048</v>
      </c>
      <c r="J115" s="167" t="s">
        <v>1049</v>
      </c>
      <c r="K115" s="266">
        <v>11511</v>
      </c>
      <c r="L115" s="207">
        <v>84</v>
      </c>
      <c r="M115" s="62">
        <v>100</v>
      </c>
      <c r="N115" s="62">
        <v>154</v>
      </c>
      <c r="O115" s="342">
        <v>42.165626581211001</v>
      </c>
      <c r="P115" s="210">
        <v>1.9602833278337619</v>
      </c>
      <c r="Q115" s="208">
        <v>1</v>
      </c>
      <c r="R115" s="61">
        <v>130</v>
      </c>
      <c r="S115" s="61">
        <v>70</v>
      </c>
      <c r="T115" s="61">
        <v>0</v>
      </c>
      <c r="U115" s="62">
        <v>3</v>
      </c>
      <c r="V115" s="325">
        <v>0</v>
      </c>
      <c r="W115" s="114"/>
      <c r="X115" s="325">
        <v>1</v>
      </c>
      <c r="Y115" s="326">
        <v>0</v>
      </c>
      <c r="Z115" s="325">
        <v>1</v>
      </c>
      <c r="AA115" s="325">
        <v>1</v>
      </c>
      <c r="AB115" s="329">
        <v>0</v>
      </c>
      <c r="AC115" s="328">
        <v>1</v>
      </c>
      <c r="AE115" s="208"/>
      <c r="AG115" s="592"/>
      <c r="AH115" s="592">
        <v>1.36</v>
      </c>
      <c r="AI115" s="603">
        <v>37</v>
      </c>
      <c r="AJ115" s="603">
        <v>0</v>
      </c>
      <c r="AK115" s="602">
        <v>11.9</v>
      </c>
      <c r="AL115" s="603">
        <v>37</v>
      </c>
      <c r="AM115" s="603"/>
      <c r="AN115" s="605">
        <v>484.2</v>
      </c>
      <c r="AO115" s="214">
        <v>6.1824980445039577</v>
      </c>
      <c r="AP115" s="63"/>
      <c r="AQ115" s="63"/>
      <c r="AR115" s="63"/>
      <c r="AS115" s="63"/>
      <c r="AT115" s="215">
        <v>4.13</v>
      </c>
      <c r="AU115" s="63"/>
      <c r="AV115" s="556">
        <v>42443</v>
      </c>
      <c r="AW115" s="557">
        <v>42443</v>
      </c>
      <c r="AX115" s="63">
        <v>1.36</v>
      </c>
      <c r="AY115" s="63">
        <v>78</v>
      </c>
      <c r="AZ115" s="63">
        <v>9.1</v>
      </c>
      <c r="BA115" s="592">
        <v>143</v>
      </c>
      <c r="BB115" s="558">
        <v>42458</v>
      </c>
      <c r="BC115" s="65">
        <v>35.81</v>
      </c>
      <c r="BD115" s="68"/>
      <c r="BE115" s="66">
        <v>47.36</v>
      </c>
      <c r="BF115" s="218">
        <v>207.2174734427324</v>
      </c>
      <c r="BG115" s="66">
        <v>104.2</v>
      </c>
      <c r="BH115" s="68">
        <v>1.6754116937148633</v>
      </c>
      <c r="BI115" s="219">
        <v>1.554004321011903</v>
      </c>
      <c r="BJ115" s="219">
        <v>2.3164263741417161</v>
      </c>
      <c r="BK115" s="219">
        <v>2.0178677189635055</v>
      </c>
      <c r="BL115" s="66">
        <v>2.5</v>
      </c>
      <c r="BM115" s="66">
        <v>1.39</v>
      </c>
      <c r="BN115" s="66">
        <v>61</v>
      </c>
      <c r="BO115" s="66">
        <v>1.32</v>
      </c>
      <c r="BP115" s="571">
        <v>203.3</v>
      </c>
      <c r="BQ115" s="66">
        <v>75</v>
      </c>
      <c r="BR115" s="66">
        <v>114</v>
      </c>
      <c r="BS115" s="66">
        <v>11</v>
      </c>
      <c r="BT115" s="66">
        <v>44</v>
      </c>
      <c r="BU115" s="69">
        <v>42443</v>
      </c>
      <c r="BV115" s="61" t="s">
        <v>1050</v>
      </c>
      <c r="BW115" s="61">
        <v>0</v>
      </c>
      <c r="BX115" s="61">
        <v>1</v>
      </c>
      <c r="BY115" s="61">
        <v>62</v>
      </c>
      <c r="BZ115" s="61">
        <v>0</v>
      </c>
      <c r="CB115" s="61">
        <v>0</v>
      </c>
      <c r="CD115" s="208">
        <v>0</v>
      </c>
      <c r="CE115" s="220">
        <v>0</v>
      </c>
      <c r="CF115" s="220">
        <v>0</v>
      </c>
      <c r="CG115" s="220">
        <v>1</v>
      </c>
      <c r="CH115" s="220">
        <v>1</v>
      </c>
      <c r="CI115" s="220">
        <v>1</v>
      </c>
      <c r="CJ115" s="220">
        <v>0</v>
      </c>
      <c r="CK115" s="114">
        <v>1</v>
      </c>
      <c r="CL115" s="114">
        <v>0</v>
      </c>
      <c r="CM115" s="114">
        <v>1</v>
      </c>
      <c r="CN115" s="114">
        <v>1</v>
      </c>
      <c r="CO115" s="114">
        <v>0</v>
      </c>
      <c r="CP115" s="114">
        <v>1</v>
      </c>
      <c r="CQ115" s="326">
        <v>1</v>
      </c>
      <c r="CR115" s="326">
        <v>0</v>
      </c>
      <c r="CS115" s="326">
        <v>0</v>
      </c>
      <c r="CT115" s="326">
        <v>0</v>
      </c>
      <c r="CU115" s="326">
        <v>1</v>
      </c>
      <c r="CV115" s="326">
        <v>0</v>
      </c>
      <c r="CW115" s="362"/>
      <c r="CX115" s="362"/>
      <c r="CY115" s="362"/>
      <c r="CZ115" s="362"/>
      <c r="DF115" s="61">
        <v>0</v>
      </c>
      <c r="DG115" s="90">
        <v>0</v>
      </c>
      <c r="DH115" s="69"/>
      <c r="DK115" s="90">
        <v>1</v>
      </c>
      <c r="DL115" s="90">
        <v>0</v>
      </c>
      <c r="DM115" s="90"/>
      <c r="DN115" s="61" t="s">
        <v>253</v>
      </c>
      <c r="DO115" s="245">
        <v>0</v>
      </c>
      <c r="DP115" s="208">
        <v>0</v>
      </c>
      <c r="DQ115" s="208">
        <v>0</v>
      </c>
      <c r="DR115" s="208">
        <v>0</v>
      </c>
      <c r="DS115" s="208">
        <v>1</v>
      </c>
      <c r="DT115" s="212">
        <v>1</v>
      </c>
      <c r="DU115" s="208">
        <v>1</v>
      </c>
      <c r="DV115" s="208">
        <v>0</v>
      </c>
      <c r="DW115" s="208">
        <v>0</v>
      </c>
      <c r="DX115" s="208">
        <v>0</v>
      </c>
      <c r="DY115" s="208">
        <v>0</v>
      </c>
      <c r="DZ115" s="206">
        <v>0</v>
      </c>
      <c r="EC115" s="223">
        <v>1</v>
      </c>
      <c r="ED115" s="223">
        <v>2</v>
      </c>
      <c r="EE115" s="223">
        <v>37</v>
      </c>
      <c r="EF115" s="223"/>
      <c r="EH115" s="69">
        <v>42444</v>
      </c>
      <c r="EI115" s="31">
        <v>0.81</v>
      </c>
      <c r="EJ115" s="245">
        <v>70</v>
      </c>
      <c r="EK115" s="31">
        <v>77</v>
      </c>
      <c r="EL115" s="31">
        <v>65</v>
      </c>
      <c r="EM115" s="31">
        <v>72</v>
      </c>
      <c r="EN115" s="31"/>
      <c r="EO115" s="31" t="s">
        <v>1051</v>
      </c>
      <c r="EP115" s="222">
        <v>115</v>
      </c>
      <c r="EQ115" s="69">
        <v>42458</v>
      </c>
      <c r="ER115" s="208" t="s">
        <v>415</v>
      </c>
      <c r="EU115" s="208">
        <v>65</v>
      </c>
      <c r="EV115" s="208">
        <v>0</v>
      </c>
      <c r="EW115" s="208"/>
      <c r="EX115" s="208">
        <v>9</v>
      </c>
      <c r="EY115" s="208">
        <v>7</v>
      </c>
      <c r="EZ115" s="208">
        <v>48</v>
      </c>
      <c r="FA115" s="208">
        <v>28</v>
      </c>
      <c r="FB115" s="208">
        <v>14</v>
      </c>
      <c r="FC115" s="208">
        <v>15</v>
      </c>
      <c r="FD115" s="208">
        <v>46</v>
      </c>
      <c r="FE115" s="206">
        <v>18</v>
      </c>
      <c r="FF115" s="206">
        <v>26</v>
      </c>
      <c r="FG115" s="61">
        <v>60</v>
      </c>
      <c r="FH115" s="61">
        <v>330</v>
      </c>
      <c r="FI115" s="91">
        <v>60</v>
      </c>
      <c r="FJ115" s="91">
        <v>330</v>
      </c>
      <c r="FK115" s="227">
        <v>47.150000000000006</v>
      </c>
      <c r="FL115" s="227">
        <v>24.052645518392364</v>
      </c>
      <c r="FM115" s="228">
        <v>116.65</v>
      </c>
      <c r="FN115" s="228">
        <v>38.450000000000003</v>
      </c>
      <c r="FO115" s="228">
        <v>59.506704129808469</v>
      </c>
      <c r="FP115" s="228">
        <v>19.614511562718693</v>
      </c>
      <c r="FQ115" s="228">
        <v>67.038148306900979</v>
      </c>
      <c r="FR115" s="228"/>
      <c r="FS115" s="193">
        <v>0</v>
      </c>
      <c r="FT115" s="230">
        <v>70.2</v>
      </c>
      <c r="FU115" s="230">
        <v>81</v>
      </c>
      <c r="FV115" s="230">
        <v>150</v>
      </c>
      <c r="FW115" s="229">
        <v>4.8</v>
      </c>
      <c r="FX115" s="229">
        <v>5.7</v>
      </c>
      <c r="FY115" s="229">
        <v>14.625000000000002</v>
      </c>
      <c r="FZ115" s="229">
        <v>0.8666666666666667</v>
      </c>
      <c r="GA115" s="342">
        <v>49.3</v>
      </c>
      <c r="GB115" s="129">
        <v>26.5</v>
      </c>
      <c r="GC115" s="111">
        <v>14.7</v>
      </c>
      <c r="GD115" s="111">
        <v>8.1999999999999993</v>
      </c>
      <c r="GE115" s="111">
        <v>191.8</v>
      </c>
      <c r="GF115" s="111">
        <v>134</v>
      </c>
      <c r="GG115" s="111">
        <v>50</v>
      </c>
      <c r="GH115" s="61">
        <v>1</v>
      </c>
      <c r="GI115" s="61">
        <v>1</v>
      </c>
      <c r="GJ115" s="221">
        <v>1</v>
      </c>
      <c r="GK115" s="221">
        <v>1</v>
      </c>
      <c r="GL115" s="231">
        <v>47</v>
      </c>
      <c r="GM115" s="133">
        <v>1</v>
      </c>
      <c r="GN115" s="221">
        <v>0</v>
      </c>
      <c r="GO115" s="221">
        <v>0</v>
      </c>
      <c r="GP115" s="221">
        <v>0</v>
      </c>
      <c r="GQ115" s="61">
        <v>42.25</v>
      </c>
      <c r="GR115" s="106">
        <v>21.553006853702595</v>
      </c>
      <c r="GS115" s="111">
        <v>0.44755244755244755</v>
      </c>
      <c r="GT115" s="61">
        <v>0</v>
      </c>
      <c r="GU115" s="111">
        <v>0.4642857142857143</v>
      </c>
      <c r="GV115" s="62">
        <v>0</v>
      </c>
      <c r="GW115" s="106">
        <v>11.8</v>
      </c>
      <c r="GX115" s="61">
        <v>0</v>
      </c>
      <c r="GY115" s="106">
        <v>22</v>
      </c>
      <c r="GZ115" s="61">
        <v>0</v>
      </c>
      <c r="HA115" s="745">
        <v>52</v>
      </c>
      <c r="HB115" s="221">
        <v>8</v>
      </c>
      <c r="HC115" s="221">
        <v>0.46</v>
      </c>
      <c r="HD115" s="125">
        <v>1</v>
      </c>
      <c r="HE115" s="273">
        <v>111.494005</v>
      </c>
      <c r="HF115" s="236">
        <v>117</v>
      </c>
      <c r="HG115" s="270">
        <v>59.685249748714874</v>
      </c>
      <c r="HH115" s="273">
        <v>117.603962</v>
      </c>
      <c r="HI115" s="270">
        <v>59.993349088960457</v>
      </c>
      <c r="HJ115" s="273">
        <v>37.911231999999998</v>
      </c>
      <c r="HK115" s="270">
        <v>19.339669659841636</v>
      </c>
      <c r="HL115" s="273">
        <v>79.692729999999997</v>
      </c>
      <c r="HM115" s="270">
        <v>40.653679429118824</v>
      </c>
      <c r="HN115" s="236">
        <v>67.763643999999999</v>
      </c>
      <c r="HO115" s="302">
        <v>4.8612570000000002</v>
      </c>
      <c r="HP115" s="302">
        <v>2.3036720000000002</v>
      </c>
      <c r="HQ115" s="273">
        <v>146.72985199999999</v>
      </c>
      <c r="HR115" s="270">
        <v>74.851349249674968</v>
      </c>
      <c r="HS115" s="273">
        <v>54.239567999999998</v>
      </c>
      <c r="HT115" s="270">
        <v>27.669249250789772</v>
      </c>
      <c r="HU115" s="273">
        <v>92.490284000000003</v>
      </c>
      <c r="HV115" s="270">
        <v>47.182099998885192</v>
      </c>
      <c r="HW115" s="273">
        <v>63.034402</v>
      </c>
      <c r="HX115" s="144">
        <v>0</v>
      </c>
      <c r="HY115" s="237">
        <v>0.99486444172688671</v>
      </c>
      <c r="HZ115" s="238">
        <v>26.8</v>
      </c>
      <c r="IA115" s="237">
        <v>6.1</v>
      </c>
      <c r="IB115" s="237">
        <v>24.8</v>
      </c>
      <c r="IC115" s="237">
        <v>6.3</v>
      </c>
      <c r="ID115" s="237">
        <v>21.6</v>
      </c>
      <c r="IE115" s="237">
        <v>4.8</v>
      </c>
      <c r="IF115" s="237">
        <v>91.233643715847009</v>
      </c>
      <c r="IG115" s="237">
        <v>46.54104966380855</v>
      </c>
      <c r="II115" s="61">
        <v>0.37</v>
      </c>
      <c r="IJ115" s="31">
        <v>1085</v>
      </c>
      <c r="IK115" s="61">
        <v>928</v>
      </c>
      <c r="IL115" s="61">
        <v>1012</v>
      </c>
      <c r="IM115" s="61">
        <v>1090</v>
      </c>
      <c r="IN115" s="61">
        <v>1215</v>
      </c>
      <c r="IO115" s="61">
        <v>1080</v>
      </c>
      <c r="IQ115" s="106">
        <v>1068.3333333333333</v>
      </c>
      <c r="IR115" s="61">
        <v>1739</v>
      </c>
      <c r="IS115" s="61">
        <v>284</v>
      </c>
      <c r="IT115" s="61">
        <v>311</v>
      </c>
      <c r="IU115" s="61">
        <v>301</v>
      </c>
      <c r="IV115" s="61">
        <v>297</v>
      </c>
      <c r="IW115" s="61">
        <v>337</v>
      </c>
      <c r="IX115" s="61">
        <v>321</v>
      </c>
      <c r="IZ115" s="106">
        <v>308.5</v>
      </c>
      <c r="JA115" s="61">
        <v>153</v>
      </c>
      <c r="JB115" s="240">
        <v>24.366029944968023</v>
      </c>
      <c r="JC115" s="241">
        <v>0</v>
      </c>
      <c r="JD115" s="90">
        <v>1</v>
      </c>
      <c r="JE115" s="280">
        <v>1</v>
      </c>
      <c r="JF115" s="280">
        <v>0</v>
      </c>
      <c r="JG115" s="280"/>
      <c r="JH115" s="90">
        <v>0</v>
      </c>
      <c r="JI115" s="90">
        <v>0</v>
      </c>
      <c r="JJ115" s="90">
        <v>0</v>
      </c>
      <c r="JK115" s="90"/>
      <c r="JL115" s="61" t="s">
        <v>253</v>
      </c>
      <c r="JM115" s="360"/>
      <c r="JN115" s="243">
        <v>115</v>
      </c>
      <c r="JO115" s="244">
        <v>42443</v>
      </c>
      <c r="JP115" s="69">
        <v>43478</v>
      </c>
      <c r="JQ115" s="201">
        <v>0</v>
      </c>
      <c r="JR115" s="69">
        <v>43478</v>
      </c>
      <c r="JS115" s="31">
        <v>33</v>
      </c>
      <c r="JT115" s="243">
        <v>0</v>
      </c>
      <c r="JU115" s="69">
        <v>43478</v>
      </c>
      <c r="JV115" s="245">
        <v>33</v>
      </c>
      <c r="JW115" s="243">
        <v>0</v>
      </c>
      <c r="JX115" s="246">
        <v>43478</v>
      </c>
      <c r="JY115" s="245">
        <v>33</v>
      </c>
      <c r="JZ115" s="245">
        <v>33</v>
      </c>
      <c r="KA115" s="245">
        <v>1035</v>
      </c>
      <c r="KB115" s="247"/>
      <c r="KC115" s="245"/>
      <c r="KD115" s="248"/>
      <c r="KE115" s="63">
        <v>1</v>
      </c>
      <c r="KF115" s="263">
        <v>1</v>
      </c>
      <c r="KG115" s="263" t="s">
        <v>390</v>
      </c>
      <c r="KH115" s="250">
        <v>99.42</v>
      </c>
      <c r="KI115" s="250">
        <v>45.81</v>
      </c>
      <c r="KJ115" s="250">
        <v>54.23</v>
      </c>
      <c r="KK115" s="251">
        <v>-18.73</v>
      </c>
      <c r="KL115" s="250">
        <v>-15.8</v>
      </c>
      <c r="KM115" s="250">
        <v>41.59</v>
      </c>
      <c r="KN115" s="250">
        <v>24.6</v>
      </c>
      <c r="KO115" s="250">
        <v>6.3</v>
      </c>
      <c r="KP115" s="250"/>
      <c r="KQ115" s="250">
        <v>0</v>
      </c>
      <c r="KR115" s="343"/>
      <c r="KS115" s="344">
        <v>0.44755244755244755</v>
      </c>
      <c r="KT115" s="92">
        <v>27</v>
      </c>
      <c r="KU115" s="361">
        <v>46.8</v>
      </c>
      <c r="KV115" s="92">
        <v>-24.22</v>
      </c>
      <c r="KW115" s="361">
        <v>-25.1</v>
      </c>
      <c r="KX115" s="361">
        <v>-24.7</v>
      </c>
      <c r="KY115" s="361">
        <v>361</v>
      </c>
      <c r="KZ115" s="361">
        <v>-21.1</v>
      </c>
      <c r="LA115" s="361">
        <v>-19.600000000000001</v>
      </c>
      <c r="LB115" s="361">
        <v>462</v>
      </c>
      <c r="LC115" s="361">
        <v>-22.6</v>
      </c>
      <c r="LD115" s="361">
        <v>-22.2</v>
      </c>
      <c r="LE115" s="361">
        <v>361</v>
      </c>
      <c r="LF115" s="118">
        <v>42458</v>
      </c>
      <c r="LG115" s="695">
        <v>0</v>
      </c>
      <c r="LH115" s="695"/>
      <c r="LI115" s="454">
        <v>27</v>
      </c>
      <c r="LJ115" s="454">
        <v>43.57</v>
      </c>
      <c r="LK115" s="454">
        <v>-24.3</v>
      </c>
      <c r="LL115" s="454">
        <v>-24.6</v>
      </c>
      <c r="LM115" s="454">
        <v>-24.2</v>
      </c>
      <c r="LN115" s="454">
        <v>381</v>
      </c>
      <c r="LO115" s="454">
        <v>-20.100000000000001</v>
      </c>
      <c r="LP115" s="454">
        <v>-19.2</v>
      </c>
      <c r="LQ115" s="454">
        <v>361</v>
      </c>
      <c r="LR115" s="454">
        <v>-22.3</v>
      </c>
      <c r="LS115" s="454">
        <v>-21.7</v>
      </c>
      <c r="LT115" s="454">
        <v>381</v>
      </c>
      <c r="LU115" s="500">
        <v>41.23</v>
      </c>
      <c r="LV115" s="693">
        <v>-22.12</v>
      </c>
      <c r="LW115" s="500">
        <v>-19.5</v>
      </c>
      <c r="LX115" s="500">
        <v>2</v>
      </c>
      <c r="LY115" s="500">
        <v>-21.4</v>
      </c>
      <c r="LZ115" s="500">
        <v>1</v>
      </c>
      <c r="MA115" s="690">
        <v>63.034402</v>
      </c>
      <c r="MB115" s="455"/>
      <c r="MD115" s="253">
        <v>64</v>
      </c>
      <c r="ME115" s="274"/>
      <c r="MF115" s="581">
        <v>115</v>
      </c>
      <c r="MG115" s="135">
        <v>42443</v>
      </c>
      <c r="MJ115" s="584">
        <v>89.819599999999994</v>
      </c>
      <c r="MR115" s="135"/>
      <c r="MS115" s="585"/>
      <c r="MT115" s="585"/>
      <c r="MU115" s="133">
        <v>0</v>
      </c>
      <c r="MV115" s="585"/>
      <c r="MW115" s="585"/>
      <c r="MX115" s="585"/>
      <c r="MY115" s="585"/>
      <c r="MZ115" s="585"/>
      <c r="NA115" s="238">
        <v>484.2</v>
      </c>
      <c r="NB115" s="133">
        <v>64</v>
      </c>
      <c r="NC115" s="238">
        <v>6</v>
      </c>
      <c r="NE115" s="876">
        <v>115</v>
      </c>
      <c r="NF115" s="877">
        <v>9.1041007347228007</v>
      </c>
      <c r="NG115" s="877">
        <v>7.7338966052474998</v>
      </c>
      <c r="NH115" s="877">
        <v>5.6345932684457596</v>
      </c>
      <c r="NI115" s="877">
        <v>2.9297909977185999</v>
      </c>
      <c r="NJ115" s="877">
        <v>7.3779045926021398</v>
      </c>
      <c r="NK115" s="877">
        <v>6.6293566200796104</v>
      </c>
      <c r="NL115" s="877">
        <v>9.0747837071795896</v>
      </c>
      <c r="NM115" s="877">
        <v>7.9968971255123398</v>
      </c>
      <c r="NN115" s="877">
        <v>6.3895668117627302</v>
      </c>
      <c r="NO115" s="877">
        <v>1.37851162325373</v>
      </c>
      <c r="NP115" s="877">
        <v>7.1344263202209302</v>
      </c>
      <c r="NQ115" s="877">
        <v>7.4510462229766796</v>
      </c>
      <c r="NR115" s="877">
        <v>8.2167943513312505</v>
      </c>
      <c r="NS115" s="877">
        <v>5.4121040446775703</v>
      </c>
      <c r="NT115" s="877">
        <v>6.3504972470841299</v>
      </c>
      <c r="NU115" s="877">
        <v>8.4211391255303791</v>
      </c>
      <c r="NV115" s="877">
        <v>6.3517343225915797</v>
      </c>
      <c r="NW115" s="877">
        <v>7.2667865406949002</v>
      </c>
      <c r="NX115" s="877">
        <v>6.1775192025978098</v>
      </c>
      <c r="NY115" s="877">
        <v>6.6380738371807197</v>
      </c>
      <c r="NZ115" s="877">
        <v>8.5014789540754396</v>
      </c>
      <c r="OA115" s="877">
        <v>1.9781956296816501</v>
      </c>
      <c r="OB115" s="877">
        <v>11.1311367191585</v>
      </c>
      <c r="OC115" s="877">
        <v>2.3645724322958599</v>
      </c>
      <c r="OD115" s="877">
        <v>4.6088092426755196</v>
      </c>
      <c r="OE115" s="877">
        <v>6.3971184090425801</v>
      </c>
      <c r="OF115" s="877">
        <v>5.1679198655519398</v>
      </c>
      <c r="OG115" s="877">
        <v>10.833277528218099</v>
      </c>
      <c r="OH115" s="877">
        <v>3.5570424152637199</v>
      </c>
      <c r="OI115" s="877">
        <v>8.4231999685891701</v>
      </c>
      <c r="OJ115" s="877">
        <v>4.2913088598289697</v>
      </c>
      <c r="OK115" s="877">
        <v>2.4100775596289399</v>
      </c>
      <c r="OL115" s="877">
        <v>2.6306136129938702</v>
      </c>
      <c r="OM115" s="877">
        <v>8.7665642868625895</v>
      </c>
    </row>
    <row r="116" spans="1:403" s="61" customFormat="1" x14ac:dyDescent="0.25">
      <c r="A116" s="902">
        <v>115</v>
      </c>
      <c r="B116" s="221">
        <v>0</v>
      </c>
      <c r="C116" s="61">
        <v>0</v>
      </c>
      <c r="D116" s="206">
        <v>2</v>
      </c>
      <c r="E116" s="267">
        <v>116</v>
      </c>
      <c r="F116" s="896">
        <v>116</v>
      </c>
      <c r="G116" s="61">
        <v>116</v>
      </c>
      <c r="H116" s="898"/>
      <c r="I116" s="167" t="s">
        <v>1052</v>
      </c>
      <c r="J116" s="167" t="s">
        <v>1053</v>
      </c>
      <c r="K116" s="69">
        <v>8936</v>
      </c>
      <c r="L116" s="207">
        <v>91</v>
      </c>
      <c r="M116" s="62">
        <v>83</v>
      </c>
      <c r="N116" s="62">
        <v>170</v>
      </c>
      <c r="O116" s="342">
        <v>28.719723183391007</v>
      </c>
      <c r="P116" s="210">
        <v>1.9455839768885448</v>
      </c>
      <c r="Q116" s="208">
        <v>0</v>
      </c>
      <c r="R116" s="61">
        <v>120</v>
      </c>
      <c r="S116" s="61">
        <v>70</v>
      </c>
      <c r="T116" s="61">
        <v>1</v>
      </c>
      <c r="U116" s="62">
        <v>4</v>
      </c>
      <c r="V116" s="325">
        <v>1</v>
      </c>
      <c r="W116" s="114">
        <v>2</v>
      </c>
      <c r="X116" s="325">
        <v>1</v>
      </c>
      <c r="Y116" s="326">
        <v>0</v>
      </c>
      <c r="Z116" s="325">
        <v>0</v>
      </c>
      <c r="AA116" s="325">
        <v>0</v>
      </c>
      <c r="AB116" s="329">
        <v>0</v>
      </c>
      <c r="AC116" s="328">
        <v>0</v>
      </c>
      <c r="AE116" s="133"/>
      <c r="AG116" s="592">
        <v>176</v>
      </c>
      <c r="AH116" s="592">
        <v>1.07</v>
      </c>
      <c r="AI116" s="603">
        <v>65</v>
      </c>
      <c r="AJ116" s="603">
        <v>1</v>
      </c>
      <c r="AK116" s="602">
        <v>14.3</v>
      </c>
      <c r="AL116" s="603">
        <v>43</v>
      </c>
      <c r="AM116" s="603"/>
      <c r="AN116" s="605">
        <v>1633</v>
      </c>
      <c r="AO116" s="214">
        <v>7.3981740929704651</v>
      </c>
      <c r="AP116" s="63"/>
      <c r="AQ116" s="63"/>
      <c r="AR116" s="63"/>
      <c r="AS116" s="63"/>
      <c r="AT116" s="215">
        <v>1.26</v>
      </c>
      <c r="AU116" s="63">
        <v>534</v>
      </c>
      <c r="AV116" s="556">
        <v>42447</v>
      </c>
      <c r="AW116" s="557">
        <v>42443</v>
      </c>
      <c r="AX116" s="63">
        <v>1.07</v>
      </c>
      <c r="AY116" s="63">
        <v>40</v>
      </c>
      <c r="AZ116" s="63"/>
      <c r="BA116" s="592">
        <v>136</v>
      </c>
      <c r="BB116" s="558">
        <v>42453</v>
      </c>
      <c r="BC116" s="65">
        <v>41.36</v>
      </c>
      <c r="BD116" s="68"/>
      <c r="BE116" s="66">
        <v>54.33</v>
      </c>
      <c r="BF116" s="218">
        <v>97.141141414935873</v>
      </c>
      <c r="BG116" s="66">
        <v>60.85</v>
      </c>
      <c r="BH116" s="68">
        <v>1.7350397050337207</v>
      </c>
      <c r="BI116" s="219">
        <v>1.616580530085886</v>
      </c>
      <c r="BJ116" s="219">
        <v>1.9874032021563286</v>
      </c>
      <c r="BK116" s="219">
        <v>1.7842605825660838</v>
      </c>
      <c r="BL116" s="66">
        <v>2.36</v>
      </c>
      <c r="BM116" s="66">
        <v>1.22</v>
      </c>
      <c r="BN116" s="66">
        <v>92</v>
      </c>
      <c r="BO116" s="66">
        <v>1.05</v>
      </c>
      <c r="BP116" s="571">
        <v>784.2</v>
      </c>
      <c r="BQ116" s="66">
        <v>34</v>
      </c>
      <c r="BR116" s="66">
        <v>629</v>
      </c>
      <c r="BS116" s="66">
        <v>16</v>
      </c>
      <c r="BT116" s="66">
        <v>9</v>
      </c>
      <c r="BU116" s="69">
        <v>42443</v>
      </c>
      <c r="BV116" s="61" t="s">
        <v>1054</v>
      </c>
      <c r="BW116" s="61">
        <v>0</v>
      </c>
      <c r="BX116" s="61">
        <v>1</v>
      </c>
      <c r="BY116" s="61">
        <v>32</v>
      </c>
      <c r="BZ116" s="61">
        <v>0</v>
      </c>
      <c r="CB116" s="61" t="s">
        <v>381</v>
      </c>
      <c r="CD116" s="208">
        <v>1</v>
      </c>
      <c r="CE116" s="220">
        <v>1</v>
      </c>
      <c r="CF116" s="220">
        <v>0</v>
      </c>
      <c r="CG116" s="220">
        <v>0</v>
      </c>
      <c r="CH116" s="220">
        <v>0</v>
      </c>
      <c r="CI116" s="220">
        <v>0</v>
      </c>
      <c r="CJ116" s="220">
        <v>0</v>
      </c>
      <c r="CK116" s="114">
        <v>1</v>
      </c>
      <c r="CL116" s="114">
        <v>0</v>
      </c>
      <c r="CM116" s="114">
        <v>1</v>
      </c>
      <c r="CN116" s="114">
        <v>0</v>
      </c>
      <c r="CO116" s="114">
        <v>0</v>
      </c>
      <c r="CP116" s="114">
        <v>0</v>
      </c>
      <c r="CQ116" s="326">
        <v>0</v>
      </c>
      <c r="CR116" s="326">
        <v>0</v>
      </c>
      <c r="CS116" s="326">
        <v>0</v>
      </c>
      <c r="CT116" s="326">
        <v>0</v>
      </c>
      <c r="CU116" s="326">
        <v>0</v>
      </c>
      <c r="CV116" s="326">
        <v>0</v>
      </c>
      <c r="CW116" s="362"/>
      <c r="CX116" s="362"/>
      <c r="CY116" s="362"/>
      <c r="CZ116" s="362"/>
      <c r="DF116" s="61">
        <v>0</v>
      </c>
      <c r="DG116" s="90">
        <v>0</v>
      </c>
      <c r="DK116" s="90">
        <v>1</v>
      </c>
      <c r="DL116" s="90">
        <v>1</v>
      </c>
      <c r="DM116" s="90"/>
      <c r="DN116" s="61" t="s">
        <v>1055</v>
      </c>
      <c r="DO116" s="31">
        <v>0</v>
      </c>
      <c r="DP116" s="208">
        <v>0</v>
      </c>
      <c r="DQ116" s="208">
        <v>0</v>
      </c>
      <c r="DR116" s="208">
        <v>0</v>
      </c>
      <c r="DS116" s="208">
        <v>0</v>
      </c>
      <c r="DT116" s="212">
        <v>0</v>
      </c>
      <c r="DU116" s="208">
        <v>0</v>
      </c>
      <c r="DV116" s="208">
        <v>0</v>
      </c>
      <c r="DW116" s="208">
        <v>0</v>
      </c>
      <c r="DX116" s="208">
        <v>0</v>
      </c>
      <c r="DY116" s="208">
        <v>0</v>
      </c>
      <c r="DZ116" s="206">
        <v>0</v>
      </c>
      <c r="EC116" s="223">
        <v>1</v>
      </c>
      <c r="ED116" s="223">
        <v>1</v>
      </c>
      <c r="EE116" s="223">
        <v>65</v>
      </c>
      <c r="EF116" s="223"/>
      <c r="EH116" s="69">
        <v>42453</v>
      </c>
      <c r="EI116" s="31">
        <v>2.54</v>
      </c>
      <c r="EJ116" s="245">
        <v>117</v>
      </c>
      <c r="EK116" s="31">
        <v>74</v>
      </c>
      <c r="EL116" s="31">
        <v>108</v>
      </c>
      <c r="EM116" s="31">
        <v>98</v>
      </c>
      <c r="EN116" s="31">
        <v>83</v>
      </c>
      <c r="EO116" s="31" t="s">
        <v>544</v>
      </c>
      <c r="EP116" s="259">
        <v>116</v>
      </c>
      <c r="EQ116" s="135">
        <v>42447</v>
      </c>
      <c r="ER116" s="133" t="s">
        <v>383</v>
      </c>
      <c r="ES116" s="133">
        <v>120</v>
      </c>
      <c r="ET116" s="133">
        <v>70</v>
      </c>
      <c r="EU116" s="133">
        <v>85</v>
      </c>
      <c r="EV116" s="133">
        <v>1</v>
      </c>
      <c r="EW116" s="133"/>
      <c r="EX116" s="133">
        <v>15</v>
      </c>
      <c r="EY116" s="133">
        <v>9</v>
      </c>
      <c r="EZ116" s="133">
        <v>50</v>
      </c>
      <c r="FA116" s="133">
        <v>33</v>
      </c>
      <c r="FB116" s="133">
        <v>23</v>
      </c>
      <c r="FC116" s="133">
        <v>19</v>
      </c>
      <c r="FD116" s="133">
        <v>47</v>
      </c>
      <c r="FE116" s="133">
        <v>22</v>
      </c>
      <c r="FF116" s="133">
        <v>37</v>
      </c>
      <c r="FG116" s="133">
        <v>80</v>
      </c>
      <c r="FH116" s="133">
        <v>250</v>
      </c>
      <c r="FI116" s="91">
        <v>80</v>
      </c>
      <c r="FJ116" s="91">
        <v>246.66666666666666</v>
      </c>
      <c r="FK116" s="227">
        <v>60</v>
      </c>
      <c r="FL116" s="227">
        <v>30.839069766576916</v>
      </c>
      <c r="FM116" s="228">
        <v>117.8</v>
      </c>
      <c r="FN116" s="228">
        <v>57.8</v>
      </c>
      <c r="FO116" s="228">
        <v>60.547373641712674</v>
      </c>
      <c r="FP116" s="228">
        <v>29.708303875135758</v>
      </c>
      <c r="FQ116" s="228">
        <v>50.933786078098478</v>
      </c>
      <c r="FR116" s="228"/>
      <c r="FS116" s="193">
        <v>0</v>
      </c>
      <c r="FT116" s="230">
        <v>74.86666666666666</v>
      </c>
      <c r="FU116" s="230"/>
      <c r="FV116" s="230">
        <v>113.33333333333333</v>
      </c>
      <c r="FW116" s="229">
        <v>7.4666666666666659</v>
      </c>
      <c r="FX116" s="229">
        <v>9.6333333333333329</v>
      </c>
      <c r="FY116" s="229">
        <v>10.026785714285715</v>
      </c>
      <c r="FZ116" s="229"/>
      <c r="GA116" s="133">
        <v>36.1</v>
      </c>
      <c r="GB116" s="129">
        <v>14</v>
      </c>
      <c r="GC116" s="238" t="s">
        <v>1056</v>
      </c>
      <c r="GD116" s="238" t="s">
        <v>1057</v>
      </c>
      <c r="GE116" s="238" t="s">
        <v>1058</v>
      </c>
      <c r="GF116" s="338" t="s">
        <v>1059</v>
      </c>
      <c r="GG116" s="338" t="s">
        <v>1060</v>
      </c>
      <c r="GH116" s="133">
        <v>1</v>
      </c>
      <c r="GI116" s="133">
        <v>1</v>
      </c>
      <c r="GJ116" s="133">
        <v>1</v>
      </c>
      <c r="GK116" s="133">
        <v>0</v>
      </c>
      <c r="GL116" s="231">
        <v>27</v>
      </c>
      <c r="GM116" s="133">
        <v>0</v>
      </c>
      <c r="GN116" s="133">
        <v>0</v>
      </c>
      <c r="GO116" s="133">
        <v>0</v>
      </c>
      <c r="GP116" s="133">
        <v>0</v>
      </c>
      <c r="GQ116" s="61">
        <v>63.8</v>
      </c>
      <c r="GR116" s="106">
        <v>32.792210851793449</v>
      </c>
      <c r="GS116" s="111">
        <v>0.48920863309352519</v>
      </c>
      <c r="GT116" s="61">
        <v>0</v>
      </c>
      <c r="GU116" s="111">
        <v>0.48</v>
      </c>
      <c r="GV116" s="62">
        <v>0</v>
      </c>
      <c r="GW116" s="106">
        <v>11.2</v>
      </c>
      <c r="GX116" s="61">
        <v>0</v>
      </c>
      <c r="GY116" s="106">
        <v>19</v>
      </c>
      <c r="GZ116" s="61">
        <v>0</v>
      </c>
      <c r="HA116" s="745">
        <v>37</v>
      </c>
      <c r="HB116" s="133">
        <v>17</v>
      </c>
      <c r="HC116" s="133">
        <v>0.63</v>
      </c>
      <c r="HD116" s="125">
        <v>1</v>
      </c>
      <c r="HE116" s="236">
        <v>124.85547800000001</v>
      </c>
      <c r="HF116" s="236">
        <v>131.098252</v>
      </c>
      <c r="HG116" s="144">
        <v>65.580203999999995</v>
      </c>
      <c r="HH116" s="236">
        <v>155.681713</v>
      </c>
      <c r="HI116" s="125">
        <v>77.877763000000002</v>
      </c>
      <c r="HJ116" s="236">
        <v>78.412094999999994</v>
      </c>
      <c r="HK116" s="144">
        <v>39.224635999999997</v>
      </c>
      <c r="HL116" s="236">
        <v>77.269617999999994</v>
      </c>
      <c r="HM116" s="144">
        <v>38.653126999999998</v>
      </c>
      <c r="HN116" s="236">
        <v>49.633073000000003</v>
      </c>
      <c r="HO116" s="144">
        <v>5.2543340000000001</v>
      </c>
      <c r="HP116" s="144">
        <v>2.6284130000000001</v>
      </c>
      <c r="HQ116" s="236">
        <v>109.13983399999999</v>
      </c>
      <c r="HR116" s="144">
        <v>54.595790000000001</v>
      </c>
      <c r="HS116" s="236">
        <v>47.146590000000003</v>
      </c>
      <c r="HT116" s="144">
        <v>23.584471000000001</v>
      </c>
      <c r="HU116" s="236">
        <v>61.993245000000002</v>
      </c>
      <c r="HV116" s="144">
        <v>31.011317999999999</v>
      </c>
      <c r="HW116" s="236">
        <v>56.801665999999997</v>
      </c>
      <c r="HX116" s="144">
        <v>0</v>
      </c>
      <c r="HY116" s="237">
        <v>0.84209153068607356</v>
      </c>
      <c r="HZ116" s="238">
        <v>30.5</v>
      </c>
      <c r="IA116" s="237">
        <v>5.7</v>
      </c>
      <c r="IB116" s="237">
        <v>24.3</v>
      </c>
      <c r="IC116" s="237">
        <v>5.7</v>
      </c>
      <c r="ID116" s="237">
        <v>21.2</v>
      </c>
      <c r="IE116" s="237">
        <v>5.5</v>
      </c>
      <c r="IF116" s="237">
        <v>108.87536842105264</v>
      </c>
      <c r="IG116" s="237">
        <v>55.960251376643456</v>
      </c>
      <c r="II116" s="61">
        <v>0.38</v>
      </c>
      <c r="IJ116" s="31">
        <v>1078</v>
      </c>
      <c r="IK116" s="61">
        <v>825</v>
      </c>
      <c r="IL116" s="61">
        <v>935</v>
      </c>
      <c r="IM116" s="61">
        <v>959</v>
      </c>
      <c r="IN116" s="61">
        <v>1064</v>
      </c>
      <c r="IO116" s="61">
        <v>1082</v>
      </c>
      <c r="IQ116" s="106">
        <v>990.5</v>
      </c>
      <c r="IR116" s="61">
        <v>1709</v>
      </c>
      <c r="IS116" s="61">
        <v>344</v>
      </c>
      <c r="IT116" s="61">
        <v>259</v>
      </c>
      <c r="IU116" s="61">
        <v>285</v>
      </c>
      <c r="IV116" s="61">
        <v>370</v>
      </c>
      <c r="IW116" s="61">
        <v>354</v>
      </c>
      <c r="IX116" s="61">
        <v>367</v>
      </c>
      <c r="IZ116" s="106">
        <v>329.83333333333331</v>
      </c>
      <c r="JA116" s="61">
        <v>233</v>
      </c>
      <c r="JB116" s="240">
        <v>33.824912941929824</v>
      </c>
      <c r="JC116" s="241">
        <v>1</v>
      </c>
      <c r="JD116" s="90">
        <v>1</v>
      </c>
      <c r="JE116" s="70">
        <v>5</v>
      </c>
      <c r="JF116" s="70">
        <v>0</v>
      </c>
      <c r="JG116" s="70"/>
      <c r="JH116" s="90">
        <v>1</v>
      </c>
      <c r="JI116" s="90"/>
      <c r="JJ116" s="90"/>
      <c r="JK116" s="90"/>
      <c r="JL116" s="61" t="s">
        <v>1055</v>
      </c>
      <c r="JM116" s="360"/>
      <c r="JN116" s="198">
        <v>116</v>
      </c>
      <c r="JO116" s="244">
        <v>42447</v>
      </c>
      <c r="JP116" s="69">
        <v>43374</v>
      </c>
      <c r="JQ116" s="201">
        <v>1</v>
      </c>
      <c r="JR116" s="69">
        <v>43374</v>
      </c>
      <c r="JS116" s="31">
        <v>30</v>
      </c>
      <c r="JT116" s="243">
        <v>0</v>
      </c>
      <c r="JU116" s="69">
        <v>43374</v>
      </c>
      <c r="JV116" s="245">
        <v>30</v>
      </c>
      <c r="JW116" s="243">
        <v>1</v>
      </c>
      <c r="JX116" s="246">
        <v>43374</v>
      </c>
      <c r="JY116" s="245">
        <v>30</v>
      </c>
      <c r="JZ116" s="245">
        <v>30</v>
      </c>
      <c r="KA116" s="245">
        <v>927</v>
      </c>
      <c r="KB116" s="247"/>
      <c r="KC116" s="245"/>
      <c r="KD116" s="248"/>
      <c r="KE116" s="63">
        <v>1</v>
      </c>
      <c r="KF116" s="249">
        <v>1</v>
      </c>
      <c r="KG116" s="249" t="s">
        <v>421</v>
      </c>
      <c r="KH116" s="272">
        <v>124.21999999999998</v>
      </c>
      <c r="KI116" s="272">
        <v>68.236666666666665</v>
      </c>
      <c r="KJ116" s="272">
        <v>44.566666666666663</v>
      </c>
      <c r="KK116" s="272">
        <v>-12.700000000000001</v>
      </c>
      <c r="KL116" s="272">
        <v>-10.56</v>
      </c>
      <c r="KM116" s="272">
        <v>50.773333333333333</v>
      </c>
      <c r="KN116" s="272">
        <v>18.266666666666666</v>
      </c>
      <c r="KO116" s="272">
        <v>4.0666666666666664</v>
      </c>
      <c r="KP116" s="250"/>
      <c r="KQ116" s="250">
        <v>1</v>
      </c>
      <c r="KR116" s="92"/>
      <c r="KS116" s="93">
        <v>0.48920863309352519</v>
      </c>
      <c r="KT116" s="92"/>
      <c r="KU116" s="361"/>
      <c r="KV116" s="92"/>
      <c r="KW116" s="361"/>
      <c r="KX116" s="361"/>
      <c r="KY116" s="361"/>
      <c r="KZ116" s="361"/>
      <c r="LA116" s="361"/>
      <c r="LB116" s="361"/>
      <c r="LC116" s="361"/>
      <c r="LD116" s="361"/>
      <c r="LE116" s="361"/>
      <c r="LF116" s="118">
        <v>42447</v>
      </c>
      <c r="LG116" s="454">
        <v>1</v>
      </c>
      <c r="LH116" s="454"/>
      <c r="LI116" s="454"/>
      <c r="LJ116" s="454"/>
      <c r="LK116" s="454"/>
      <c r="LL116" s="454"/>
      <c r="LM116" s="454"/>
      <c r="LN116" s="454"/>
      <c r="LO116" s="454"/>
      <c r="LP116" s="454"/>
      <c r="LQ116" s="454"/>
      <c r="LR116" s="454"/>
      <c r="LS116" s="454"/>
      <c r="LT116" s="454"/>
      <c r="LU116" s="500">
        <v>43.896666666666668</v>
      </c>
      <c r="LV116" s="693">
        <v>-23.666666666666668</v>
      </c>
      <c r="LW116" s="500">
        <v>-14.4</v>
      </c>
      <c r="LX116" s="500">
        <v>1</v>
      </c>
      <c r="LY116" s="500">
        <v>-16.399999999999999</v>
      </c>
      <c r="LZ116" s="500">
        <v>1</v>
      </c>
      <c r="MA116" s="690">
        <v>56.801665999999997</v>
      </c>
      <c r="MB116" s="455"/>
      <c r="MD116" s="253">
        <v>51</v>
      </c>
      <c r="ME116" s="274"/>
      <c r="MF116" s="581">
        <v>116</v>
      </c>
      <c r="MG116" s="135">
        <v>42443</v>
      </c>
      <c r="MJ116" s="584">
        <v>46.3048</v>
      </c>
      <c r="MR116" s="135">
        <v>42445</v>
      </c>
      <c r="MS116" s="238">
        <v>9.3000000000000007</v>
      </c>
      <c r="MT116" s="238">
        <v>23</v>
      </c>
      <c r="MU116" s="133">
        <v>1</v>
      </c>
      <c r="MV116" s="133">
        <v>0</v>
      </c>
      <c r="MW116" s="133">
        <v>0</v>
      </c>
      <c r="MX116" s="133">
        <v>1</v>
      </c>
      <c r="MY116" s="133">
        <v>0</v>
      </c>
      <c r="MZ116" s="238">
        <v>1</v>
      </c>
      <c r="NA116" s="238">
        <v>1633</v>
      </c>
      <c r="NB116" s="133">
        <v>51</v>
      </c>
      <c r="NC116" s="238">
        <v>4</v>
      </c>
      <c r="NE116" s="876" t="s">
        <v>64</v>
      </c>
      <c r="NF116" s="877" t="s">
        <v>64</v>
      </c>
      <c r="NG116" s="877" t="s">
        <v>64</v>
      </c>
      <c r="NH116" s="877" t="s">
        <v>64</v>
      </c>
      <c r="NI116" s="877" t="s">
        <v>64</v>
      </c>
      <c r="NJ116" s="877" t="s">
        <v>64</v>
      </c>
      <c r="NK116" s="877" t="s">
        <v>64</v>
      </c>
      <c r="NL116" s="877" t="s">
        <v>64</v>
      </c>
      <c r="NM116" s="877" t="s">
        <v>64</v>
      </c>
      <c r="NN116" s="877" t="s">
        <v>64</v>
      </c>
      <c r="NO116" s="877" t="s">
        <v>64</v>
      </c>
      <c r="NP116" s="877" t="s">
        <v>64</v>
      </c>
      <c r="NQ116" s="877" t="s">
        <v>64</v>
      </c>
      <c r="NR116" s="877" t="s">
        <v>64</v>
      </c>
      <c r="NS116" s="877" t="s">
        <v>64</v>
      </c>
      <c r="NT116" s="877" t="s">
        <v>64</v>
      </c>
      <c r="NU116" s="877" t="s">
        <v>64</v>
      </c>
      <c r="NV116" s="877" t="s">
        <v>64</v>
      </c>
      <c r="NW116" s="877" t="s">
        <v>64</v>
      </c>
      <c r="NX116" s="877" t="s">
        <v>64</v>
      </c>
      <c r="NY116" s="877" t="s">
        <v>64</v>
      </c>
      <c r="NZ116" s="877" t="s">
        <v>64</v>
      </c>
      <c r="OA116" s="877" t="s">
        <v>64</v>
      </c>
      <c r="OB116" s="877" t="s">
        <v>64</v>
      </c>
      <c r="OC116" s="877" t="s">
        <v>64</v>
      </c>
      <c r="OD116" s="877" t="s">
        <v>64</v>
      </c>
      <c r="OE116" s="877" t="s">
        <v>64</v>
      </c>
      <c r="OF116" s="877" t="s">
        <v>64</v>
      </c>
      <c r="OG116" s="877" t="s">
        <v>64</v>
      </c>
      <c r="OH116" s="877" t="s">
        <v>64</v>
      </c>
      <c r="OI116" s="877" t="s">
        <v>64</v>
      </c>
      <c r="OJ116" s="877" t="s">
        <v>64</v>
      </c>
      <c r="OK116" s="877" t="s">
        <v>64</v>
      </c>
      <c r="OL116" s="877" t="s">
        <v>64</v>
      </c>
      <c r="OM116" s="877" t="s">
        <v>64</v>
      </c>
    </row>
    <row r="117" spans="1:403" s="61" customFormat="1" ht="15" customHeight="1" x14ac:dyDescent="0.25">
      <c r="A117" s="455">
        <v>116</v>
      </c>
      <c r="B117" s="221">
        <v>0</v>
      </c>
      <c r="C117" s="61">
        <v>0</v>
      </c>
      <c r="D117" s="206">
        <v>2</v>
      </c>
      <c r="E117" s="267">
        <v>117</v>
      </c>
      <c r="F117" s="896">
        <v>117</v>
      </c>
      <c r="G117" s="61">
        <v>117</v>
      </c>
      <c r="H117" s="898"/>
      <c r="I117" s="232" t="s">
        <v>1061</v>
      </c>
      <c r="J117" s="167" t="s">
        <v>1062</v>
      </c>
      <c r="K117" s="266">
        <v>11051</v>
      </c>
      <c r="L117" s="207">
        <v>86</v>
      </c>
      <c r="M117" s="62">
        <v>97.1</v>
      </c>
      <c r="N117" s="62">
        <v>185</v>
      </c>
      <c r="O117" s="342">
        <v>28.371073776479179</v>
      </c>
      <c r="P117" s="210">
        <v>2.2112304155077003</v>
      </c>
      <c r="Q117" s="208">
        <v>0</v>
      </c>
      <c r="R117" s="61">
        <v>130</v>
      </c>
      <c r="S117" s="61">
        <v>70</v>
      </c>
      <c r="T117" s="61">
        <v>1</v>
      </c>
      <c r="U117" s="62">
        <v>4</v>
      </c>
      <c r="V117" s="325">
        <v>0</v>
      </c>
      <c r="W117" s="114"/>
      <c r="X117" s="325">
        <v>1</v>
      </c>
      <c r="Y117" s="326">
        <v>0</v>
      </c>
      <c r="Z117" s="325">
        <v>1</v>
      </c>
      <c r="AA117" s="325">
        <v>0</v>
      </c>
      <c r="AB117" s="329">
        <v>0</v>
      </c>
      <c r="AC117" s="328">
        <v>0</v>
      </c>
      <c r="AE117" s="133"/>
      <c r="AG117" s="592">
        <v>116</v>
      </c>
      <c r="AH117" s="592">
        <v>1.53</v>
      </c>
      <c r="AI117" s="603">
        <v>43</v>
      </c>
      <c r="AJ117" s="603">
        <v>0</v>
      </c>
      <c r="AK117" s="602">
        <v>9.3000000000000007</v>
      </c>
      <c r="AL117" s="603">
        <v>30</v>
      </c>
      <c r="AM117" s="603"/>
      <c r="AN117" s="605">
        <v>16064</v>
      </c>
      <c r="AO117" s="214">
        <v>9.6843360224914559</v>
      </c>
      <c r="AP117" s="63"/>
      <c r="AQ117" s="63"/>
      <c r="AR117" s="63"/>
      <c r="AS117" s="63"/>
      <c r="AT117" s="215">
        <v>1.84</v>
      </c>
      <c r="AU117" s="63">
        <v>476</v>
      </c>
      <c r="AV117" s="556">
        <v>42450</v>
      </c>
      <c r="AW117" s="557">
        <v>42447</v>
      </c>
      <c r="AX117" s="147">
        <v>1.53</v>
      </c>
      <c r="AY117" s="63">
        <v>67</v>
      </c>
      <c r="AZ117" s="63"/>
      <c r="BA117" s="592">
        <v>139</v>
      </c>
      <c r="BB117" s="558">
        <v>42450</v>
      </c>
      <c r="BC117" s="65" t="s">
        <v>722</v>
      </c>
      <c r="BD117" s="68">
        <v>1492</v>
      </c>
      <c r="BE117" s="112">
        <v>250</v>
      </c>
      <c r="BF117" s="218">
        <v>506.27510466631588</v>
      </c>
      <c r="BG117" s="112"/>
      <c r="BH117" s="68">
        <v>2.3979400086720375</v>
      </c>
      <c r="BI117" s="219"/>
      <c r="BJ117" s="219">
        <v>2.7043865721194704</v>
      </c>
      <c r="BK117" s="219"/>
      <c r="BP117" s="62"/>
      <c r="BU117" s="69">
        <v>42447</v>
      </c>
      <c r="BV117" s="61" t="s">
        <v>1063</v>
      </c>
      <c r="BW117" s="61">
        <v>0</v>
      </c>
      <c r="BX117" s="61">
        <v>1</v>
      </c>
      <c r="BY117" s="61">
        <v>30</v>
      </c>
      <c r="BZ117" s="61">
        <v>0</v>
      </c>
      <c r="CB117" s="61" t="s">
        <v>381</v>
      </c>
      <c r="CD117" s="208">
        <v>1</v>
      </c>
      <c r="CE117" s="220">
        <v>0</v>
      </c>
      <c r="CF117" s="220">
        <v>1</v>
      </c>
      <c r="CG117" s="220">
        <v>0</v>
      </c>
      <c r="CH117" s="220">
        <v>0</v>
      </c>
      <c r="CI117" s="220">
        <v>0</v>
      </c>
      <c r="CJ117" s="220">
        <v>1</v>
      </c>
      <c r="CK117" s="114">
        <v>1</v>
      </c>
      <c r="CL117" s="114">
        <v>0</v>
      </c>
      <c r="CM117" s="114">
        <v>0</v>
      </c>
      <c r="CN117" s="114">
        <v>0</v>
      </c>
      <c r="CO117" s="114">
        <v>0</v>
      </c>
      <c r="CP117" s="114">
        <v>0</v>
      </c>
      <c r="CQ117" s="326">
        <v>0</v>
      </c>
      <c r="CR117" s="326">
        <v>1</v>
      </c>
      <c r="CS117" s="326">
        <v>0</v>
      </c>
      <c r="CT117" s="326">
        <v>0</v>
      </c>
      <c r="CU117" s="326">
        <v>0</v>
      </c>
      <c r="CV117" s="326">
        <v>0</v>
      </c>
      <c r="CW117" s="362"/>
      <c r="CX117" s="362"/>
      <c r="CY117" s="362"/>
      <c r="CZ117" s="362"/>
      <c r="DF117" s="61">
        <v>0</v>
      </c>
      <c r="DG117" s="90">
        <v>0</v>
      </c>
      <c r="DK117" s="90">
        <v>1</v>
      </c>
      <c r="DL117" s="90">
        <v>0</v>
      </c>
      <c r="DM117" s="90"/>
      <c r="DO117" s="245">
        <v>1</v>
      </c>
      <c r="DP117" s="208">
        <v>0</v>
      </c>
      <c r="DQ117" s="208">
        <v>0</v>
      </c>
      <c r="DR117" s="208">
        <v>0</v>
      </c>
      <c r="DS117" s="208">
        <v>1</v>
      </c>
      <c r="DT117" s="212">
        <v>1</v>
      </c>
      <c r="DU117" s="208">
        <v>1</v>
      </c>
      <c r="DV117" s="208">
        <v>0</v>
      </c>
      <c r="DW117" s="208">
        <v>0</v>
      </c>
      <c r="DX117" s="208">
        <v>1</v>
      </c>
      <c r="DY117" s="208">
        <v>0</v>
      </c>
      <c r="DZ117" s="206">
        <v>0</v>
      </c>
      <c r="EC117" s="223">
        <v>1</v>
      </c>
      <c r="ED117" s="223">
        <v>2</v>
      </c>
      <c r="EE117" s="223">
        <v>43</v>
      </c>
      <c r="EF117" s="223"/>
      <c r="EH117" s="69">
        <v>42458</v>
      </c>
      <c r="EI117" s="31">
        <v>0.72</v>
      </c>
      <c r="EJ117" s="245">
        <v>34</v>
      </c>
      <c r="EK117" s="31">
        <v>81</v>
      </c>
      <c r="EL117" s="31">
        <v>29</v>
      </c>
      <c r="EM117" s="31" t="s">
        <v>381</v>
      </c>
      <c r="EN117" s="31"/>
      <c r="EO117" s="31" t="s">
        <v>1064</v>
      </c>
      <c r="EP117" s="267">
        <v>117</v>
      </c>
      <c r="EQ117" s="135">
        <v>42452</v>
      </c>
      <c r="ER117" s="133" t="s">
        <v>415</v>
      </c>
      <c r="ES117" s="133"/>
      <c r="ET117" s="133"/>
      <c r="EU117" s="133">
        <v>81</v>
      </c>
      <c r="EV117" s="133">
        <v>1</v>
      </c>
      <c r="EW117" s="133"/>
      <c r="EX117" s="133">
        <v>11</v>
      </c>
      <c r="EY117" s="133">
        <v>7</v>
      </c>
      <c r="EZ117" s="133">
        <v>50</v>
      </c>
      <c r="FA117" s="133">
        <v>26</v>
      </c>
      <c r="FB117" s="133">
        <v>17</v>
      </c>
      <c r="FC117" s="133">
        <v>22</v>
      </c>
      <c r="FD117" s="133">
        <v>56</v>
      </c>
      <c r="FE117" s="133">
        <v>22</v>
      </c>
      <c r="FF117" s="133">
        <v>38</v>
      </c>
      <c r="FG117" s="133">
        <v>100</v>
      </c>
      <c r="FH117" s="133">
        <v>220</v>
      </c>
      <c r="FI117" s="91">
        <v>96.666666666666671</v>
      </c>
      <c r="FJ117" s="91">
        <v>273.33333333333331</v>
      </c>
      <c r="FK117" s="227">
        <v>132.5</v>
      </c>
      <c r="FL117" s="227">
        <v>59.921389951385002</v>
      </c>
      <c r="FM117" s="228">
        <v>148.9</v>
      </c>
      <c r="FN117" s="228">
        <v>47</v>
      </c>
      <c r="FO117" s="228">
        <v>67.338075198197942</v>
      </c>
      <c r="FP117" s="228">
        <v>21.255134548793173</v>
      </c>
      <c r="FQ117" s="228">
        <v>68.43519140362659</v>
      </c>
      <c r="FR117" s="228"/>
      <c r="FS117" s="193">
        <v>0</v>
      </c>
      <c r="FT117" s="230">
        <v>131</v>
      </c>
      <c r="FU117" s="230"/>
      <c r="FV117" s="230">
        <v>196.66666666666666</v>
      </c>
      <c r="FW117" s="229">
        <v>5.6333333333333337</v>
      </c>
      <c r="FX117" s="229">
        <v>6.9666666666666659</v>
      </c>
      <c r="FY117" s="229">
        <v>23.254437869822482</v>
      </c>
      <c r="FZ117" s="229"/>
      <c r="GA117" s="133">
        <v>46.9</v>
      </c>
      <c r="GB117" s="129">
        <v>16.266666666666669</v>
      </c>
      <c r="GC117" s="238" t="s">
        <v>1065</v>
      </c>
      <c r="GD117" s="238" t="s">
        <v>1066</v>
      </c>
      <c r="GE117" s="238" t="s">
        <v>1067</v>
      </c>
      <c r="GF117" s="338" t="s">
        <v>1068</v>
      </c>
      <c r="GG117" s="338" t="s">
        <v>1069</v>
      </c>
      <c r="GH117" s="133">
        <v>0</v>
      </c>
      <c r="GI117" s="133">
        <v>1</v>
      </c>
      <c r="GJ117" s="133">
        <v>1</v>
      </c>
      <c r="GK117" s="133">
        <v>0</v>
      </c>
      <c r="GL117" s="231">
        <v>36.333333333333336</v>
      </c>
      <c r="GM117" s="133">
        <v>0</v>
      </c>
      <c r="GN117" s="133">
        <v>0</v>
      </c>
      <c r="GO117" s="133">
        <v>0</v>
      </c>
      <c r="GP117" s="133">
        <v>0</v>
      </c>
      <c r="GQ117" s="61">
        <v>70.5</v>
      </c>
      <c r="GR117" s="106">
        <v>31.882701823189759</v>
      </c>
      <c r="GS117" s="111">
        <v>0.29432624113475181</v>
      </c>
      <c r="GT117" s="61">
        <v>1</v>
      </c>
      <c r="GU117" s="111">
        <v>0.66666666666666663</v>
      </c>
      <c r="GV117" s="62">
        <v>1</v>
      </c>
      <c r="GW117" s="106">
        <v>7.166666666666667</v>
      </c>
      <c r="GX117" s="61">
        <v>1</v>
      </c>
      <c r="GY117" s="106">
        <v>12.333333333333334</v>
      </c>
      <c r="GZ117" s="61">
        <v>1</v>
      </c>
      <c r="HA117" s="745">
        <v>56.333333333333336</v>
      </c>
      <c r="HB117" s="133">
        <v>25</v>
      </c>
      <c r="HC117" s="133">
        <v>0.57999999999999996</v>
      </c>
      <c r="HD117" s="103">
        <v>1</v>
      </c>
      <c r="HE117" s="271"/>
      <c r="HF117" s="103"/>
      <c r="HG117" s="270"/>
      <c r="HH117" s="271"/>
      <c r="HI117" s="270"/>
      <c r="HJ117" s="103"/>
      <c r="HK117" s="270"/>
      <c r="HL117" s="103"/>
      <c r="HM117" s="270"/>
      <c r="HN117" s="269"/>
      <c r="HO117" s="103"/>
      <c r="HP117" s="103"/>
      <c r="HQ117" s="103"/>
      <c r="HR117" s="270"/>
      <c r="HS117" s="103"/>
      <c r="HT117" s="270"/>
      <c r="HU117" s="103"/>
      <c r="HV117" s="270"/>
      <c r="HW117" s="103"/>
      <c r="HX117" s="269"/>
      <c r="HY117" s="91"/>
      <c r="HZ117" s="104">
        <v>41</v>
      </c>
      <c r="IA117" s="91">
        <v>7.2</v>
      </c>
      <c r="IB117" s="91">
        <v>30.1</v>
      </c>
      <c r="IC117" s="91">
        <v>6.3</v>
      </c>
      <c r="ID117" s="91">
        <v>27.3</v>
      </c>
      <c r="IE117" s="91">
        <v>5.7</v>
      </c>
      <c r="IF117" s="237">
        <v>143.52125925925924</v>
      </c>
      <c r="IG117" s="237">
        <v>64.905610131229423</v>
      </c>
      <c r="IH117" s="103"/>
      <c r="II117" s="161"/>
      <c r="IJ117" s="122"/>
      <c r="IK117" s="161"/>
      <c r="IL117" s="161"/>
      <c r="IM117" s="161"/>
      <c r="IN117" s="161"/>
      <c r="IO117" s="161"/>
      <c r="IQ117" s="106"/>
      <c r="IR117" s="161"/>
      <c r="IS117" s="161"/>
      <c r="IT117" s="161"/>
      <c r="IU117" s="161"/>
      <c r="IV117" s="161"/>
      <c r="IW117" s="161"/>
      <c r="IX117" s="161"/>
      <c r="IZ117" s="106"/>
      <c r="JA117" s="161"/>
      <c r="JB117" s="240"/>
      <c r="JC117" s="241"/>
      <c r="JD117" s="90">
        <v>1</v>
      </c>
      <c r="JE117" s="363"/>
      <c r="JF117" s="280"/>
      <c r="JG117" s="280"/>
      <c r="JH117" s="90">
        <v>0</v>
      </c>
      <c r="JI117" s="90"/>
      <c r="JJ117" s="90"/>
      <c r="JK117" s="90"/>
      <c r="JM117" s="360"/>
      <c r="JN117" s="198">
        <v>117</v>
      </c>
      <c r="JO117" s="244">
        <v>42450</v>
      </c>
      <c r="JP117" s="69">
        <v>42476</v>
      </c>
      <c r="JQ117" s="201">
        <v>1</v>
      </c>
      <c r="JR117" s="69">
        <v>42476</v>
      </c>
      <c r="JS117" s="31">
        <v>1</v>
      </c>
      <c r="JT117" s="243">
        <v>0</v>
      </c>
      <c r="JU117" s="69">
        <v>42476</v>
      </c>
      <c r="JV117" s="245">
        <v>1</v>
      </c>
      <c r="JW117" s="243">
        <v>1</v>
      </c>
      <c r="JX117" s="246">
        <v>42476</v>
      </c>
      <c r="JY117" s="245">
        <v>1</v>
      </c>
      <c r="JZ117" s="245">
        <v>0.8</v>
      </c>
      <c r="KA117" s="245">
        <v>26</v>
      </c>
      <c r="KB117" s="247"/>
      <c r="KC117" s="245"/>
      <c r="KD117" s="248"/>
      <c r="KE117" s="63">
        <v>0</v>
      </c>
      <c r="KF117" s="263">
        <v>1</v>
      </c>
      <c r="KG117" s="312" t="s">
        <v>421</v>
      </c>
      <c r="KH117" s="311">
        <v>125.11333333333334</v>
      </c>
      <c r="KI117" s="311">
        <v>67.006666666666661</v>
      </c>
      <c r="KJ117" s="311">
        <v>46.120000000000005</v>
      </c>
      <c r="KK117" s="312">
        <v>-14.37</v>
      </c>
      <c r="KL117" s="311">
        <v>-3.3799999999999994</v>
      </c>
      <c r="KM117" s="311">
        <v>46.656666666666666</v>
      </c>
      <c r="KN117" s="311">
        <v>21.233333333333334</v>
      </c>
      <c r="KO117" s="311">
        <v>5.0666666666666664</v>
      </c>
      <c r="KP117" s="250"/>
      <c r="KQ117" s="250">
        <v>1</v>
      </c>
      <c r="KR117" s="92"/>
      <c r="KS117" s="93">
        <v>0.29432624113475181</v>
      </c>
      <c r="KT117" s="92"/>
      <c r="KU117" s="361"/>
      <c r="KV117" s="92"/>
      <c r="KW117" s="361"/>
      <c r="KX117" s="361"/>
      <c r="KY117" s="361"/>
      <c r="KZ117" s="361"/>
      <c r="LA117" s="361"/>
      <c r="LB117" s="361"/>
      <c r="LC117" s="361"/>
      <c r="LD117" s="361"/>
      <c r="LE117" s="361"/>
      <c r="LF117" s="118">
        <v>42452</v>
      </c>
      <c r="LG117" s="454">
        <v>1</v>
      </c>
      <c r="LH117" s="454"/>
      <c r="LI117" s="454"/>
      <c r="LJ117" s="454"/>
      <c r="LK117" s="454"/>
      <c r="LL117" s="454"/>
      <c r="LM117" s="454"/>
      <c r="LN117" s="454"/>
      <c r="LO117" s="454"/>
      <c r="LP117" s="454"/>
      <c r="LQ117" s="454"/>
      <c r="LR117" s="454"/>
      <c r="LS117" s="454"/>
      <c r="LT117" s="454"/>
      <c r="LU117" s="500">
        <v>27.98</v>
      </c>
      <c r="LV117" s="693">
        <v>-17.093333333333334</v>
      </c>
      <c r="LW117" s="500">
        <v>0</v>
      </c>
      <c r="LX117" s="500">
        <v>1</v>
      </c>
      <c r="LY117" s="500">
        <v>6.5</v>
      </c>
      <c r="LZ117" s="500">
        <v>3</v>
      </c>
      <c r="MA117" s="690"/>
      <c r="MB117" s="455"/>
      <c r="MD117" s="253">
        <v>33</v>
      </c>
      <c r="ME117" s="274"/>
      <c r="MF117" s="581">
        <v>117</v>
      </c>
      <c r="MG117" s="135">
        <v>42447</v>
      </c>
      <c r="MJ117" s="584">
        <v>56.509099999999997</v>
      </c>
      <c r="MR117" s="135"/>
      <c r="MS117" s="585"/>
      <c r="MT117" s="585"/>
      <c r="MU117" s="133">
        <v>0</v>
      </c>
      <c r="MV117" s="585"/>
      <c r="MW117" s="585"/>
      <c r="MX117" s="585"/>
      <c r="MY117" s="585"/>
      <c r="MZ117" s="585"/>
      <c r="NA117" s="238">
        <v>16064</v>
      </c>
      <c r="NB117" s="133">
        <v>33</v>
      </c>
      <c r="NC117" s="238">
        <v>6</v>
      </c>
      <c r="NE117" s="876" t="s">
        <v>64</v>
      </c>
      <c r="NF117" s="877" t="s">
        <v>64</v>
      </c>
      <c r="NG117" s="877" t="s">
        <v>64</v>
      </c>
      <c r="NH117" s="877" t="s">
        <v>64</v>
      </c>
      <c r="NI117" s="877" t="s">
        <v>64</v>
      </c>
      <c r="NJ117" s="877" t="s">
        <v>64</v>
      </c>
      <c r="NK117" s="877" t="s">
        <v>64</v>
      </c>
      <c r="NL117" s="877" t="s">
        <v>64</v>
      </c>
      <c r="NM117" s="877" t="s">
        <v>64</v>
      </c>
      <c r="NN117" s="877" t="s">
        <v>64</v>
      </c>
      <c r="NO117" s="877" t="s">
        <v>64</v>
      </c>
      <c r="NP117" s="877" t="s">
        <v>64</v>
      </c>
      <c r="NQ117" s="877" t="s">
        <v>64</v>
      </c>
      <c r="NR117" s="877" t="s">
        <v>64</v>
      </c>
      <c r="NS117" s="877" t="s">
        <v>64</v>
      </c>
      <c r="NT117" s="877" t="s">
        <v>64</v>
      </c>
      <c r="NU117" s="877" t="s">
        <v>64</v>
      </c>
      <c r="NV117" s="877" t="s">
        <v>64</v>
      </c>
      <c r="NW117" s="877" t="s">
        <v>64</v>
      </c>
      <c r="NX117" s="877" t="s">
        <v>64</v>
      </c>
      <c r="NY117" s="877" t="s">
        <v>64</v>
      </c>
      <c r="NZ117" s="877" t="s">
        <v>64</v>
      </c>
      <c r="OA117" s="877" t="s">
        <v>64</v>
      </c>
      <c r="OB117" s="877" t="s">
        <v>64</v>
      </c>
      <c r="OC117" s="877" t="s">
        <v>64</v>
      </c>
      <c r="OD117" s="877" t="s">
        <v>64</v>
      </c>
      <c r="OE117" s="877" t="s">
        <v>64</v>
      </c>
      <c r="OF117" s="877" t="s">
        <v>64</v>
      </c>
      <c r="OG117" s="877" t="s">
        <v>64</v>
      </c>
      <c r="OH117" s="877" t="s">
        <v>64</v>
      </c>
      <c r="OI117" s="877" t="s">
        <v>64</v>
      </c>
      <c r="OJ117" s="877" t="s">
        <v>64</v>
      </c>
      <c r="OK117" s="877" t="s">
        <v>64</v>
      </c>
      <c r="OL117" s="877" t="s">
        <v>64</v>
      </c>
      <c r="OM117" s="877" t="s">
        <v>64</v>
      </c>
    </row>
    <row r="118" spans="1:403" s="61" customFormat="1" x14ac:dyDescent="0.25">
      <c r="A118" s="455">
        <v>117</v>
      </c>
      <c r="B118" s="274">
        <v>0</v>
      </c>
      <c r="C118" s="61">
        <v>1</v>
      </c>
      <c r="D118" s="206">
        <v>2</v>
      </c>
      <c r="E118" s="274">
        <v>118</v>
      </c>
      <c r="F118" s="895">
        <v>118</v>
      </c>
      <c r="G118" s="61">
        <v>118</v>
      </c>
      <c r="H118" s="898"/>
      <c r="I118" s="232" t="s">
        <v>1070</v>
      </c>
      <c r="J118" s="167" t="s">
        <v>1071</v>
      </c>
      <c r="K118" s="69">
        <v>15969</v>
      </c>
      <c r="L118" s="207">
        <v>72</v>
      </c>
      <c r="M118" s="62">
        <v>120</v>
      </c>
      <c r="N118" s="62">
        <v>155</v>
      </c>
      <c r="O118" s="342">
        <v>49.947970863683658</v>
      </c>
      <c r="P118" s="210">
        <v>2.1281823369520265</v>
      </c>
      <c r="Q118" s="208">
        <v>1</v>
      </c>
      <c r="R118" s="61">
        <v>170</v>
      </c>
      <c r="S118" s="61">
        <v>70</v>
      </c>
      <c r="T118" s="61">
        <v>0</v>
      </c>
      <c r="U118" s="62">
        <v>3</v>
      </c>
      <c r="V118" s="325">
        <v>1</v>
      </c>
      <c r="W118" s="114">
        <v>2</v>
      </c>
      <c r="X118" s="325">
        <v>1</v>
      </c>
      <c r="Y118" s="326">
        <v>0</v>
      </c>
      <c r="Z118" s="325">
        <v>1</v>
      </c>
      <c r="AA118" s="325">
        <v>0</v>
      </c>
      <c r="AB118" s="329">
        <v>0</v>
      </c>
      <c r="AC118" s="328">
        <v>0</v>
      </c>
      <c r="AG118" s="592">
        <v>161</v>
      </c>
      <c r="AH118" s="592">
        <v>1.4</v>
      </c>
      <c r="AI118" s="603">
        <v>37</v>
      </c>
      <c r="AJ118" s="603">
        <v>0</v>
      </c>
      <c r="AK118" s="602">
        <v>11.4</v>
      </c>
      <c r="AL118" s="603">
        <v>35</v>
      </c>
      <c r="AM118" s="603"/>
      <c r="AN118" s="605">
        <v>331.7</v>
      </c>
      <c r="AO118" s="214">
        <v>5.804230945953007</v>
      </c>
      <c r="AP118" s="63">
        <v>162</v>
      </c>
      <c r="AQ118" s="63">
        <v>38</v>
      </c>
      <c r="AR118" s="63">
        <v>90</v>
      </c>
      <c r="AS118" s="63">
        <v>171</v>
      </c>
      <c r="AT118" s="63"/>
      <c r="AU118" s="63"/>
      <c r="AV118" s="556">
        <v>42458</v>
      </c>
      <c r="AW118" s="557">
        <v>42457</v>
      </c>
      <c r="AX118" s="63">
        <v>1.4</v>
      </c>
      <c r="AY118" s="63">
        <v>80</v>
      </c>
      <c r="AZ118" s="63"/>
      <c r="BA118" s="592">
        <v>142</v>
      </c>
      <c r="BB118" s="558">
        <v>42709</v>
      </c>
      <c r="BC118" s="65">
        <v>94.49</v>
      </c>
      <c r="BD118" s="68">
        <v>3939</v>
      </c>
      <c r="BE118" s="66">
        <v>112.1</v>
      </c>
      <c r="BF118" s="218">
        <v>154.62812682665665</v>
      </c>
      <c r="BG118" s="66">
        <v>204.5</v>
      </c>
      <c r="BH118" s="68">
        <v>2.0496056125949731</v>
      </c>
      <c r="BI118" s="219">
        <v>1.9753858489894673</v>
      </c>
      <c r="BJ118" s="219">
        <v>2.1892884948511311</v>
      </c>
      <c r="BK118" s="219">
        <v>2.3106933123433606</v>
      </c>
      <c r="BL118" s="66">
        <v>2.44</v>
      </c>
      <c r="BM118" s="66">
        <v>1.33</v>
      </c>
      <c r="BN118" s="66">
        <v>41</v>
      </c>
      <c r="BO118" s="66">
        <v>1.41</v>
      </c>
      <c r="BP118" s="571">
        <v>1046</v>
      </c>
      <c r="BQ118" s="66">
        <v>130</v>
      </c>
      <c r="BR118" s="66">
        <v>118</v>
      </c>
      <c r="BS118" s="66">
        <v>34</v>
      </c>
      <c r="BT118" s="66">
        <v>9</v>
      </c>
      <c r="BU118" s="69">
        <v>42457</v>
      </c>
      <c r="BV118" s="61" t="s">
        <v>1072</v>
      </c>
      <c r="BW118" s="61">
        <v>0</v>
      </c>
      <c r="BX118" s="61">
        <v>1</v>
      </c>
      <c r="BY118" s="61">
        <v>41</v>
      </c>
      <c r="BZ118" s="61">
        <v>0</v>
      </c>
      <c r="CB118" s="61" t="s">
        <v>381</v>
      </c>
      <c r="CD118" s="342">
        <v>0</v>
      </c>
      <c r="CE118" s="220">
        <v>0</v>
      </c>
      <c r="CF118" s="220">
        <v>0</v>
      </c>
      <c r="CG118" s="220">
        <v>1</v>
      </c>
      <c r="CH118" s="220">
        <v>0</v>
      </c>
      <c r="CI118" s="220">
        <v>1</v>
      </c>
      <c r="CJ118" s="220">
        <v>0</v>
      </c>
      <c r="CK118" s="114">
        <v>1</v>
      </c>
      <c r="CL118" s="114">
        <v>0</v>
      </c>
      <c r="CM118" s="114">
        <v>0</v>
      </c>
      <c r="CN118" s="114">
        <v>0</v>
      </c>
      <c r="CO118" s="114">
        <v>1</v>
      </c>
      <c r="CP118" s="114">
        <v>1</v>
      </c>
      <c r="CQ118" s="326">
        <v>1</v>
      </c>
      <c r="CR118" s="326">
        <v>0</v>
      </c>
      <c r="CS118" s="326">
        <v>0</v>
      </c>
      <c r="CT118" s="326">
        <v>0</v>
      </c>
      <c r="CU118" s="326">
        <v>1</v>
      </c>
      <c r="CV118" s="326">
        <v>0</v>
      </c>
      <c r="CW118" s="362"/>
      <c r="CX118" s="362"/>
      <c r="CY118" s="362"/>
      <c r="CZ118" s="362"/>
      <c r="DF118" s="61">
        <v>0</v>
      </c>
      <c r="DG118" s="90">
        <v>0</v>
      </c>
      <c r="DK118" s="90">
        <v>1</v>
      </c>
      <c r="DL118" s="90">
        <v>0</v>
      </c>
      <c r="DM118" s="90">
        <v>1</v>
      </c>
      <c r="DN118" s="61" t="s">
        <v>1073</v>
      </c>
      <c r="DO118" s="31">
        <v>1</v>
      </c>
      <c r="DP118" s="208">
        <v>0</v>
      </c>
      <c r="DQ118" s="208">
        <v>0</v>
      </c>
      <c r="DR118" s="208">
        <v>0</v>
      </c>
      <c r="DS118" s="208">
        <v>0</v>
      </c>
      <c r="DT118" s="212">
        <v>0</v>
      </c>
      <c r="DU118" s="208">
        <v>0</v>
      </c>
      <c r="DV118" s="208">
        <v>0</v>
      </c>
      <c r="DW118" s="208">
        <v>0</v>
      </c>
      <c r="DX118" s="208">
        <v>1</v>
      </c>
      <c r="DY118" s="208">
        <v>0</v>
      </c>
      <c r="DZ118" s="206">
        <v>1</v>
      </c>
      <c r="EC118" s="223">
        <v>1</v>
      </c>
      <c r="ED118" s="223">
        <v>2</v>
      </c>
      <c r="EE118" s="223">
        <v>37</v>
      </c>
      <c r="EF118" s="223"/>
      <c r="EH118" s="69">
        <v>42493</v>
      </c>
      <c r="EI118" s="31">
        <v>1.05</v>
      </c>
      <c r="EJ118" s="245">
        <v>64</v>
      </c>
      <c r="EK118" s="31">
        <v>73</v>
      </c>
      <c r="EL118" s="31">
        <v>68</v>
      </c>
      <c r="EM118" s="31">
        <v>75</v>
      </c>
      <c r="EN118" s="31">
        <v>48</v>
      </c>
      <c r="EO118" s="31" t="s">
        <v>1074</v>
      </c>
      <c r="EP118" s="222">
        <v>118</v>
      </c>
      <c r="EQ118" s="69">
        <v>42493</v>
      </c>
      <c r="ER118" s="61" t="s">
        <v>415</v>
      </c>
      <c r="EU118" s="61">
        <v>57</v>
      </c>
      <c r="EV118" s="61">
        <v>0</v>
      </c>
      <c r="EX118" s="61">
        <v>11</v>
      </c>
      <c r="EY118" s="61">
        <v>9</v>
      </c>
      <c r="EZ118" s="61">
        <v>50</v>
      </c>
      <c r="FA118" s="61">
        <v>31</v>
      </c>
      <c r="FB118" s="61">
        <v>13</v>
      </c>
      <c r="FC118" s="61">
        <v>17</v>
      </c>
      <c r="FD118" s="61">
        <v>47</v>
      </c>
      <c r="FE118" s="61">
        <v>19</v>
      </c>
      <c r="FF118" s="61">
        <v>28</v>
      </c>
      <c r="FG118" s="61">
        <v>140</v>
      </c>
      <c r="FH118" s="61">
        <v>360</v>
      </c>
      <c r="FI118" s="91">
        <v>140</v>
      </c>
      <c r="FJ118" s="91">
        <v>360</v>
      </c>
      <c r="FK118" s="227">
        <v>70.400000000000006</v>
      </c>
      <c r="FL118" s="227">
        <v>33.079872329373138</v>
      </c>
      <c r="FM118" s="228">
        <v>128.5</v>
      </c>
      <c r="FN118" s="228">
        <v>56.4</v>
      </c>
      <c r="FO118" s="228">
        <v>60.380164692108636</v>
      </c>
      <c r="FP118" s="228">
        <v>26.501488627509161</v>
      </c>
      <c r="FQ118" s="228">
        <v>56.108949416342412</v>
      </c>
      <c r="FR118" s="228"/>
      <c r="FS118" s="193">
        <v>0</v>
      </c>
      <c r="FT118" s="230">
        <v>100.7</v>
      </c>
      <c r="FU118" s="230">
        <v>116.5</v>
      </c>
      <c r="FV118" s="230">
        <v>170</v>
      </c>
      <c r="FW118" s="229">
        <v>5</v>
      </c>
      <c r="FX118" s="229">
        <v>5.2</v>
      </c>
      <c r="FY118" s="229">
        <v>20.14</v>
      </c>
      <c r="FZ118" s="229">
        <v>0.86437768240343349</v>
      </c>
      <c r="GA118" s="61">
        <v>38.799999999999997</v>
      </c>
      <c r="GB118" s="129">
        <v>24</v>
      </c>
      <c r="GC118" s="111">
        <v>9.8000000000000007</v>
      </c>
      <c r="GD118" s="111">
        <v>4.7</v>
      </c>
      <c r="GE118" s="111">
        <v>156.4</v>
      </c>
      <c r="GF118" s="111">
        <v>100.9</v>
      </c>
      <c r="GG118" s="111">
        <v>40</v>
      </c>
      <c r="GH118" s="61">
        <v>0</v>
      </c>
      <c r="GI118" s="61">
        <v>1</v>
      </c>
      <c r="GJ118" s="61">
        <v>1</v>
      </c>
      <c r="GK118" s="61">
        <v>1</v>
      </c>
      <c r="GL118" s="231">
        <v>22</v>
      </c>
      <c r="GM118" s="133">
        <v>0</v>
      </c>
      <c r="GN118" s="61">
        <v>0</v>
      </c>
      <c r="GO118" s="61">
        <v>0</v>
      </c>
      <c r="GP118" s="61">
        <v>0</v>
      </c>
      <c r="GQ118" s="61">
        <v>30.5</v>
      </c>
      <c r="GR118" s="106">
        <v>14.331478779060806</v>
      </c>
      <c r="GS118" s="111">
        <v>0.34873949579831937</v>
      </c>
      <c r="GT118" s="61">
        <v>1</v>
      </c>
      <c r="GU118" s="111">
        <v>0.532258064516129</v>
      </c>
      <c r="GV118" s="62">
        <v>0</v>
      </c>
      <c r="GW118" s="106">
        <v>11.7</v>
      </c>
      <c r="GX118" s="61">
        <v>0</v>
      </c>
      <c r="GY118" s="106">
        <v>20</v>
      </c>
      <c r="GZ118" s="61">
        <v>0</v>
      </c>
      <c r="HA118" s="745">
        <v>27</v>
      </c>
      <c r="HB118" s="61">
        <v>9</v>
      </c>
      <c r="HC118" s="61">
        <v>0.54</v>
      </c>
      <c r="HD118" s="125">
        <v>1</v>
      </c>
      <c r="HE118" s="273">
        <v>164.935013</v>
      </c>
      <c r="HF118" s="236">
        <v>165</v>
      </c>
      <c r="HG118" s="270">
        <v>77.530950771968293</v>
      </c>
      <c r="HH118" s="273">
        <v>164.935013</v>
      </c>
      <c r="HI118" s="270">
        <v>77.50041438470879</v>
      </c>
      <c r="HJ118" s="273">
        <v>68.854050999999998</v>
      </c>
      <c r="HK118" s="270">
        <v>32.353454778979355</v>
      </c>
      <c r="HL118" s="273">
        <v>96.080962</v>
      </c>
      <c r="HM118" s="270">
        <v>45.146959605729428</v>
      </c>
      <c r="HN118" s="236">
        <v>58.253830000000001</v>
      </c>
      <c r="HO118" s="302">
        <v>8.2629629999999992</v>
      </c>
      <c r="HP118" s="302">
        <v>3.5553050000000002</v>
      </c>
      <c r="HQ118" s="273">
        <v>168.56788599999999</v>
      </c>
      <c r="HR118" s="270">
        <v>79.20744528000462</v>
      </c>
      <c r="HS118" s="273">
        <v>71.942864</v>
      </c>
      <c r="HT118" s="270">
        <v>33.804840285929757</v>
      </c>
      <c r="HU118" s="273">
        <v>96.625022000000001</v>
      </c>
      <c r="HV118" s="270">
        <v>45.402604994074871</v>
      </c>
      <c r="HW118" s="273">
        <v>57.321133000000003</v>
      </c>
      <c r="HX118" s="144">
        <v>0</v>
      </c>
      <c r="HY118" s="237">
        <v>1.0003940157933597</v>
      </c>
      <c r="HZ118" s="238">
        <v>30.1</v>
      </c>
      <c r="IA118" s="237">
        <v>6.8</v>
      </c>
      <c r="IB118" s="237">
        <v>26.7</v>
      </c>
      <c r="IC118" s="237">
        <v>5.9</v>
      </c>
      <c r="ID118" s="237">
        <v>18.7</v>
      </c>
      <c r="IE118" s="237">
        <v>5.0999999999999996</v>
      </c>
      <c r="IF118" s="237">
        <v>98.961717647058819</v>
      </c>
      <c r="IG118" s="237">
        <v>46.500582176991166</v>
      </c>
      <c r="II118" s="61">
        <v>0.35</v>
      </c>
      <c r="IJ118" s="31">
        <v>1120</v>
      </c>
      <c r="IK118" s="61">
        <v>1014</v>
      </c>
      <c r="IL118" s="61">
        <v>966</v>
      </c>
      <c r="IM118" s="61">
        <v>987</v>
      </c>
      <c r="IN118" s="61">
        <v>1199</v>
      </c>
      <c r="IO118" s="61">
        <v>1236</v>
      </c>
      <c r="IQ118" s="106">
        <v>1087</v>
      </c>
      <c r="IR118" s="61">
        <v>1836</v>
      </c>
      <c r="IS118" s="61">
        <v>369</v>
      </c>
      <c r="IT118" s="61">
        <v>440</v>
      </c>
      <c r="IW118" s="61">
        <v>288</v>
      </c>
      <c r="IX118" s="61">
        <v>344</v>
      </c>
      <c r="IZ118" s="106">
        <v>360.25</v>
      </c>
      <c r="JA118" s="61">
        <v>237</v>
      </c>
      <c r="JB118" s="240">
        <v>32.827470719996207</v>
      </c>
      <c r="JC118" s="241">
        <v>0</v>
      </c>
      <c r="JD118" s="90">
        <v>1</v>
      </c>
      <c r="JE118" s="70">
        <v>2</v>
      </c>
      <c r="JF118" s="70">
        <v>0</v>
      </c>
      <c r="JG118" s="70"/>
      <c r="JH118" s="90">
        <v>0</v>
      </c>
      <c r="JI118" s="90"/>
      <c r="JJ118" s="90"/>
      <c r="JK118" s="90">
        <v>1</v>
      </c>
      <c r="JL118" s="61" t="s">
        <v>1073</v>
      </c>
      <c r="JM118" s="360"/>
      <c r="JN118" s="243">
        <v>118</v>
      </c>
      <c r="JO118" s="244">
        <v>42458</v>
      </c>
      <c r="JP118" s="69">
        <v>43318</v>
      </c>
      <c r="JQ118" s="201">
        <v>0</v>
      </c>
      <c r="JR118" s="69">
        <v>43318</v>
      </c>
      <c r="JS118" s="31">
        <v>28</v>
      </c>
      <c r="JT118" s="243">
        <v>1</v>
      </c>
      <c r="JU118" s="69">
        <v>42714</v>
      </c>
      <c r="JV118" s="245">
        <v>8</v>
      </c>
      <c r="JW118" s="243">
        <v>1</v>
      </c>
      <c r="JX118" s="246">
        <v>42714</v>
      </c>
      <c r="JY118" s="245">
        <v>8</v>
      </c>
      <c r="JZ118" s="245">
        <v>28</v>
      </c>
      <c r="KA118" s="245">
        <v>860</v>
      </c>
      <c r="KB118" s="247"/>
      <c r="KC118" s="245"/>
      <c r="KD118" s="248"/>
      <c r="KE118" s="63">
        <v>0</v>
      </c>
      <c r="KF118" s="263">
        <v>1</v>
      </c>
      <c r="KG118" s="263" t="s">
        <v>390</v>
      </c>
      <c r="KH118" s="250">
        <v>129.16999999999999</v>
      </c>
      <c r="KI118" s="250">
        <v>73.010000000000005</v>
      </c>
      <c r="KJ118" s="250">
        <v>41.93</v>
      </c>
      <c r="KK118" s="251">
        <v>-14.45</v>
      </c>
      <c r="KL118" s="250">
        <v>-11.3</v>
      </c>
      <c r="KM118" s="250">
        <v>44.23</v>
      </c>
      <c r="KN118" s="250">
        <v>38.299999999999997</v>
      </c>
      <c r="KO118" s="250">
        <v>7.7</v>
      </c>
      <c r="KP118" s="250"/>
      <c r="KQ118" s="250">
        <v>1</v>
      </c>
      <c r="KR118" s="92"/>
      <c r="KS118" s="93">
        <v>0.34873949579831937</v>
      </c>
      <c r="KT118" s="92">
        <v>63</v>
      </c>
      <c r="KU118" s="361">
        <v>36.840000000000003</v>
      </c>
      <c r="KV118" s="92">
        <v>-23.2</v>
      </c>
      <c r="KW118" s="361">
        <v>-27.2</v>
      </c>
      <c r="KX118" s="361">
        <v>-24.9</v>
      </c>
      <c r="KY118" s="361">
        <v>384</v>
      </c>
      <c r="KZ118" s="361">
        <v>-18.2</v>
      </c>
      <c r="LA118" s="361">
        <v>-16.2</v>
      </c>
      <c r="LB118" s="361">
        <v>369</v>
      </c>
      <c r="LC118" s="361">
        <v>-22.7</v>
      </c>
      <c r="LD118" s="361">
        <v>-20.6</v>
      </c>
      <c r="LE118" s="361">
        <v>384</v>
      </c>
      <c r="LF118" s="118">
        <v>42493</v>
      </c>
      <c r="LG118" s="454">
        <v>0</v>
      </c>
      <c r="LH118" s="454">
        <v>1</v>
      </c>
      <c r="LI118" s="454">
        <v>63</v>
      </c>
      <c r="LJ118" s="454">
        <v>32.46</v>
      </c>
      <c r="LK118" s="454">
        <v>-18.46</v>
      </c>
      <c r="LL118" s="454">
        <v>-17.5</v>
      </c>
      <c r="LM118" s="454">
        <v>-15.4</v>
      </c>
      <c r="LN118" s="454">
        <v>492</v>
      </c>
      <c r="LO118" s="454">
        <v>-17.2</v>
      </c>
      <c r="LP118" s="454">
        <v>-14.4</v>
      </c>
      <c r="LQ118" s="454">
        <v>507</v>
      </c>
      <c r="LR118" s="454">
        <v>-17.399999999999999</v>
      </c>
      <c r="LS118" s="454">
        <v>-14.9</v>
      </c>
      <c r="LT118" s="454">
        <v>492</v>
      </c>
      <c r="LU118" s="500">
        <v>24.27</v>
      </c>
      <c r="LV118" s="693">
        <v>-17.96</v>
      </c>
      <c r="LW118" s="500">
        <v>0</v>
      </c>
      <c r="LX118" s="500">
        <v>0</v>
      </c>
      <c r="LY118" s="500">
        <v>-18.5</v>
      </c>
      <c r="LZ118" s="500">
        <v>2</v>
      </c>
      <c r="MA118" s="690">
        <v>57.321133000000003</v>
      </c>
      <c r="MB118" s="454"/>
      <c r="MD118" s="253">
        <v>46</v>
      </c>
      <c r="ME118" s="274"/>
      <c r="MF118" s="581">
        <v>118</v>
      </c>
      <c r="MG118" s="135">
        <v>42457</v>
      </c>
      <c r="MJ118" s="584">
        <v>107.07170000000001</v>
      </c>
      <c r="MR118" s="135">
        <v>42422</v>
      </c>
      <c r="MS118" s="238">
        <v>7.6</v>
      </c>
      <c r="MT118" s="238">
        <v>28</v>
      </c>
      <c r="MU118" s="133">
        <v>1</v>
      </c>
      <c r="MV118" s="133">
        <v>1</v>
      </c>
      <c r="MW118" s="133">
        <v>1</v>
      </c>
      <c r="MX118" s="133">
        <v>0</v>
      </c>
      <c r="MY118" s="133">
        <v>0</v>
      </c>
      <c r="MZ118" s="238">
        <v>2</v>
      </c>
      <c r="NA118" s="238">
        <v>331.7</v>
      </c>
      <c r="NB118" s="133">
        <v>46</v>
      </c>
      <c r="NC118" s="238">
        <v>8</v>
      </c>
      <c r="NE118" s="876">
        <v>118</v>
      </c>
      <c r="NF118" s="877">
        <v>8.4540113428530503</v>
      </c>
      <c r="NG118" s="877">
        <v>6.2366839445590099</v>
      </c>
      <c r="NH118" s="877">
        <v>4.9020735793107404</v>
      </c>
      <c r="NI118" s="877">
        <v>1.7092906357233599</v>
      </c>
      <c r="NJ118" s="877">
        <v>7.5662062934655099</v>
      </c>
      <c r="NK118" s="877">
        <v>5.8150630171928697</v>
      </c>
      <c r="NL118" s="877">
        <v>8.7181218420796291</v>
      </c>
      <c r="NM118" s="877">
        <v>7.2973748605283202</v>
      </c>
      <c r="NN118" s="877">
        <v>5.6965503010785703</v>
      </c>
      <c r="NO118" s="877">
        <v>2.2839217723076199</v>
      </c>
      <c r="NP118" s="877">
        <v>6.2671612180222596</v>
      </c>
      <c r="NQ118" s="877">
        <v>6.5686401954192197</v>
      </c>
      <c r="NR118" s="877">
        <v>7.4407030924361903</v>
      </c>
      <c r="NS118" s="877">
        <v>4.0452682151385302</v>
      </c>
      <c r="NT118" s="877">
        <v>5.3981451165044101</v>
      </c>
      <c r="NU118" s="877">
        <v>7.57175264350355</v>
      </c>
      <c r="NV118" s="877">
        <v>5.5825560030140604</v>
      </c>
      <c r="NW118" s="877">
        <v>6.3296618149289898</v>
      </c>
      <c r="NX118" s="877">
        <v>5.3359262409283597</v>
      </c>
      <c r="NY118" s="877">
        <v>5.3561438102252801</v>
      </c>
      <c r="NZ118" s="877">
        <v>8.0148573813163893</v>
      </c>
      <c r="OA118" s="877">
        <v>2.5459683691052901</v>
      </c>
      <c r="OB118" s="877">
        <v>11.4817943872687</v>
      </c>
      <c r="OC118" s="877">
        <v>2.82171021503467</v>
      </c>
      <c r="OD118" s="877">
        <v>6.01234519041983</v>
      </c>
      <c r="OE118" s="877">
        <v>6.5122268865139601</v>
      </c>
      <c r="OF118" s="877">
        <v>4.5631581304028099</v>
      </c>
      <c r="OG118" s="877">
        <v>10.4131095656982</v>
      </c>
      <c r="OH118" s="877">
        <v>3.24336442569366</v>
      </c>
      <c r="OI118" s="877">
        <v>7.8745510868966404</v>
      </c>
      <c r="OJ118" s="877">
        <v>4.01524777369894</v>
      </c>
      <c r="OK118" s="877">
        <v>2.5385584788015398</v>
      </c>
      <c r="OL118" s="877">
        <v>3.4663768213145398</v>
      </c>
      <c r="OM118" s="877">
        <v>8.6600841722340007</v>
      </c>
    </row>
    <row r="119" spans="1:403" s="61" customFormat="1" x14ac:dyDescent="0.25">
      <c r="A119" s="902">
        <v>118</v>
      </c>
      <c r="B119" s="221">
        <v>0</v>
      </c>
      <c r="C119" s="61">
        <v>0</v>
      </c>
      <c r="D119" s="206">
        <v>2</v>
      </c>
      <c r="E119" s="267">
        <v>119</v>
      </c>
      <c r="F119" s="896">
        <v>119</v>
      </c>
      <c r="G119" s="61">
        <v>119</v>
      </c>
      <c r="H119" s="898"/>
      <c r="I119" s="167" t="s">
        <v>663</v>
      </c>
      <c r="J119" s="167" t="s">
        <v>1075</v>
      </c>
      <c r="K119" s="69">
        <v>13231</v>
      </c>
      <c r="L119" s="161">
        <v>80</v>
      </c>
      <c r="M119" s="62">
        <v>84</v>
      </c>
      <c r="N119" s="62">
        <v>150</v>
      </c>
      <c r="O119" s="342">
        <v>37.333333333333336</v>
      </c>
      <c r="P119" s="210">
        <v>1.7858755153013932</v>
      </c>
      <c r="Q119" s="61">
        <v>1</v>
      </c>
      <c r="R119" s="61">
        <v>130</v>
      </c>
      <c r="S119" s="61">
        <v>90</v>
      </c>
      <c r="T119" s="61">
        <v>0</v>
      </c>
      <c r="U119" s="62">
        <v>2</v>
      </c>
      <c r="V119" s="325">
        <v>0</v>
      </c>
      <c r="W119" s="114"/>
      <c r="X119" s="325">
        <v>1</v>
      </c>
      <c r="Y119" s="326">
        <v>0</v>
      </c>
      <c r="Z119" s="325">
        <v>1</v>
      </c>
      <c r="AA119" s="325">
        <v>1</v>
      </c>
      <c r="AB119" s="114">
        <v>0</v>
      </c>
      <c r="AC119" s="114">
        <v>0</v>
      </c>
      <c r="AG119" s="592">
        <v>101</v>
      </c>
      <c r="AH119" s="592">
        <v>0.82</v>
      </c>
      <c r="AI119" s="592">
        <v>67</v>
      </c>
      <c r="AJ119" s="603">
        <v>1</v>
      </c>
      <c r="AK119" s="592">
        <v>12.3</v>
      </c>
      <c r="AL119" s="592">
        <v>36</v>
      </c>
      <c r="AM119" s="592"/>
      <c r="AN119" s="607">
        <v>1271</v>
      </c>
      <c r="AO119" s="214">
        <v>7.1475592711894542</v>
      </c>
      <c r="AP119" s="63">
        <v>193</v>
      </c>
      <c r="AQ119" s="63">
        <v>92</v>
      </c>
      <c r="AR119" s="63">
        <v>66</v>
      </c>
      <c r="AS119" s="63">
        <v>174</v>
      </c>
      <c r="AT119" s="63">
        <v>0.62</v>
      </c>
      <c r="AU119" s="63"/>
      <c r="AV119" s="557">
        <v>42472</v>
      </c>
      <c r="AW119" s="557">
        <v>42479</v>
      </c>
      <c r="AX119" s="63">
        <v>0.82</v>
      </c>
      <c r="AY119" s="63">
        <v>34</v>
      </c>
      <c r="AZ119" s="63"/>
      <c r="BA119" s="592">
        <v>130</v>
      </c>
      <c r="BB119" s="558">
        <v>42472</v>
      </c>
      <c r="BC119" s="65">
        <v>26.73</v>
      </c>
      <c r="BD119" s="68">
        <v>431</v>
      </c>
      <c r="BE119" s="66">
        <v>26.73</v>
      </c>
      <c r="BF119" s="218">
        <v>106.60129705957847</v>
      </c>
      <c r="BG119" s="112"/>
      <c r="BH119" s="68">
        <v>1.4269989587565373</v>
      </c>
      <c r="BI119" s="219">
        <v>1.4269989587565373</v>
      </c>
      <c r="BJ119" s="219">
        <v>2.0277624889531296</v>
      </c>
      <c r="BK119" s="219"/>
      <c r="BL119" s="66">
        <v>2.57</v>
      </c>
      <c r="BM119" s="66">
        <v>0.71</v>
      </c>
      <c r="BN119" s="66">
        <v>104</v>
      </c>
      <c r="BO119" s="66">
        <v>1.24</v>
      </c>
      <c r="BP119" s="571">
        <v>1289</v>
      </c>
      <c r="BQ119" s="66">
        <v>48</v>
      </c>
      <c r="BR119" s="66">
        <v>137</v>
      </c>
      <c r="BS119" s="66">
        <v>10</v>
      </c>
      <c r="BT119" s="66">
        <v>17</v>
      </c>
      <c r="BU119" s="61" t="s">
        <v>1076</v>
      </c>
      <c r="BV119" s="61" t="s">
        <v>1077</v>
      </c>
      <c r="BW119" s="62">
        <v>0</v>
      </c>
      <c r="BX119" s="62">
        <v>0</v>
      </c>
      <c r="BY119" s="62">
        <v>29</v>
      </c>
      <c r="BZ119" s="62">
        <v>0</v>
      </c>
      <c r="CA119" s="62"/>
      <c r="CB119" s="61" t="s">
        <v>381</v>
      </c>
      <c r="CD119" s="62">
        <v>0</v>
      </c>
      <c r="CE119" s="61">
        <v>0</v>
      </c>
      <c r="CF119" s="61">
        <v>0</v>
      </c>
      <c r="CG119" s="61">
        <v>0</v>
      </c>
      <c r="CH119" s="61">
        <v>0</v>
      </c>
      <c r="CI119" s="61">
        <v>0</v>
      </c>
      <c r="CJ119" s="61">
        <v>1</v>
      </c>
      <c r="CK119" s="114">
        <v>1</v>
      </c>
      <c r="CL119" s="114">
        <v>1</v>
      </c>
      <c r="CM119" s="114">
        <v>0</v>
      </c>
      <c r="CN119" s="114">
        <v>1</v>
      </c>
      <c r="CO119" s="114">
        <v>1</v>
      </c>
      <c r="CP119" s="114">
        <v>1</v>
      </c>
      <c r="CQ119" s="114">
        <v>0</v>
      </c>
      <c r="CR119" s="114">
        <v>0</v>
      </c>
      <c r="CS119" s="114">
        <v>0</v>
      </c>
      <c r="CT119" s="114">
        <v>0</v>
      </c>
      <c r="CU119" s="114">
        <v>1</v>
      </c>
      <c r="CV119" s="114">
        <v>0</v>
      </c>
      <c r="CW119" s="362"/>
      <c r="CX119" s="362"/>
      <c r="CY119" s="362"/>
      <c r="CZ119" s="362"/>
      <c r="DA119" s="61">
        <v>69</v>
      </c>
      <c r="DB119" s="61">
        <v>105</v>
      </c>
      <c r="DF119" s="61">
        <v>0</v>
      </c>
      <c r="DG119" s="70">
        <v>1</v>
      </c>
      <c r="DH119" s="69">
        <v>41535</v>
      </c>
      <c r="DI119" s="61">
        <v>0</v>
      </c>
      <c r="DK119" s="90">
        <v>1</v>
      </c>
      <c r="DL119" s="90">
        <v>0</v>
      </c>
      <c r="DM119" s="90"/>
      <c r="DO119" s="31">
        <v>1</v>
      </c>
      <c r="DP119" s="61">
        <v>0</v>
      </c>
      <c r="DQ119" s="61">
        <v>0</v>
      </c>
      <c r="DR119" s="61">
        <v>1</v>
      </c>
      <c r="DS119" s="61">
        <v>0</v>
      </c>
      <c r="DT119" s="212">
        <v>0</v>
      </c>
      <c r="DU119" s="61">
        <v>0</v>
      </c>
      <c r="DV119" s="61">
        <v>1</v>
      </c>
      <c r="DW119" s="61">
        <v>0</v>
      </c>
      <c r="DX119" s="61">
        <v>0</v>
      </c>
      <c r="DY119" s="61">
        <v>0</v>
      </c>
      <c r="DZ119" s="61">
        <v>0</v>
      </c>
      <c r="EC119" s="61">
        <v>0</v>
      </c>
      <c r="EH119" s="69">
        <v>42472</v>
      </c>
      <c r="EI119" s="31">
        <v>1.27</v>
      </c>
      <c r="EJ119" s="31">
        <v>93</v>
      </c>
      <c r="EK119" s="31">
        <v>55</v>
      </c>
      <c r="EL119" s="31">
        <v>137</v>
      </c>
      <c r="EM119" s="31">
        <v>133</v>
      </c>
      <c r="EN119" s="31">
        <v>64</v>
      </c>
      <c r="EO119" s="31" t="s">
        <v>482</v>
      </c>
      <c r="EP119" s="259">
        <v>119</v>
      </c>
      <c r="EQ119" s="69">
        <v>42472</v>
      </c>
      <c r="ER119" s="61" t="s">
        <v>415</v>
      </c>
      <c r="EU119" s="61">
        <v>66</v>
      </c>
      <c r="EV119" s="61">
        <v>0</v>
      </c>
      <c r="EX119" s="61">
        <v>12</v>
      </c>
      <c r="EY119" s="61">
        <v>8</v>
      </c>
      <c r="EZ119" s="61">
        <v>45</v>
      </c>
      <c r="FA119" s="61">
        <v>26</v>
      </c>
      <c r="FB119" s="61">
        <v>17</v>
      </c>
      <c r="FC119" s="61">
        <v>14</v>
      </c>
      <c r="FD119" s="61">
        <v>45</v>
      </c>
      <c r="FE119" s="61">
        <v>17</v>
      </c>
      <c r="FF119" s="61">
        <v>26</v>
      </c>
      <c r="FG119" s="61">
        <v>90</v>
      </c>
      <c r="FH119" s="61">
        <v>290</v>
      </c>
      <c r="FI119" s="91">
        <v>90</v>
      </c>
      <c r="FJ119" s="91">
        <v>290</v>
      </c>
      <c r="FK119" s="227">
        <v>84</v>
      </c>
      <c r="FL119" s="227">
        <v>47.035753209161243</v>
      </c>
      <c r="FM119" s="228">
        <v>81.300000000000011</v>
      </c>
      <c r="FN119" s="228">
        <v>25.1</v>
      </c>
      <c r="FO119" s="228">
        <v>45.523889713152499</v>
      </c>
      <c r="FP119" s="228">
        <v>14.054731018451754</v>
      </c>
      <c r="FQ119" s="228">
        <v>69.126691266912673</v>
      </c>
      <c r="FR119" s="228"/>
      <c r="FS119" s="193">
        <v>0</v>
      </c>
      <c r="FT119" s="230">
        <v>108.1</v>
      </c>
      <c r="FU119" s="230">
        <v>51.8</v>
      </c>
      <c r="FV119" s="230">
        <v>130</v>
      </c>
      <c r="FW119" s="229">
        <v>3.4</v>
      </c>
      <c r="FX119" s="229">
        <v>5.0999999999999996</v>
      </c>
      <c r="FY119" s="229">
        <v>31.794117647058822</v>
      </c>
      <c r="FZ119" s="229">
        <v>2.086872586872587</v>
      </c>
      <c r="GA119" s="61">
        <v>72.400000000000006</v>
      </c>
      <c r="GB119" s="129">
        <v>18.8</v>
      </c>
      <c r="GC119" s="111">
        <v>11.1</v>
      </c>
      <c r="GD119" s="111">
        <v>6</v>
      </c>
      <c r="GE119" s="111">
        <v>166.8</v>
      </c>
      <c r="GF119" s="111">
        <v>115.8</v>
      </c>
      <c r="GG119" s="111">
        <v>39.5</v>
      </c>
      <c r="GH119" s="61">
        <v>0</v>
      </c>
      <c r="GI119" s="61">
        <v>1</v>
      </c>
      <c r="GJ119" s="61">
        <v>1</v>
      </c>
      <c r="GK119" s="61">
        <v>1</v>
      </c>
      <c r="GL119" s="231">
        <v>29</v>
      </c>
      <c r="GM119" s="133">
        <v>0</v>
      </c>
      <c r="GN119" s="61">
        <v>0</v>
      </c>
      <c r="GO119" s="61">
        <v>0</v>
      </c>
      <c r="GP119" s="61">
        <v>0</v>
      </c>
      <c r="GQ119" s="61">
        <v>59.800000000000004</v>
      </c>
      <c r="GR119" s="106">
        <v>33.484976689379081</v>
      </c>
      <c r="GS119" s="111">
        <v>0.46153846153846156</v>
      </c>
      <c r="GT119" s="61">
        <v>0</v>
      </c>
      <c r="GU119" s="111">
        <v>0.6428571428571429</v>
      </c>
      <c r="GV119" s="62">
        <v>1</v>
      </c>
      <c r="GW119" s="106">
        <v>8.6</v>
      </c>
      <c r="GX119" s="61">
        <v>1</v>
      </c>
      <c r="GY119" s="106">
        <v>16</v>
      </c>
      <c r="GZ119" s="61">
        <v>1</v>
      </c>
      <c r="HA119" s="745">
        <v>39</v>
      </c>
      <c r="HB119" s="61">
        <v>19</v>
      </c>
      <c r="HC119" s="61">
        <v>0.54</v>
      </c>
      <c r="HD119" s="125">
        <v>1</v>
      </c>
      <c r="HE119" s="273">
        <v>91.642246999999998</v>
      </c>
      <c r="HF119" s="236">
        <v>96</v>
      </c>
      <c r="HG119" s="270">
        <v>53.755146524755709</v>
      </c>
      <c r="HH119" s="273">
        <v>112.346244</v>
      </c>
      <c r="HI119" s="270">
        <v>62.908216747145381</v>
      </c>
      <c r="HJ119" s="273">
        <v>30.396463000000001</v>
      </c>
      <c r="HK119" s="270">
        <v>17.020482524992872</v>
      </c>
      <c r="HL119" s="273">
        <v>81.949780000000004</v>
      </c>
      <c r="HM119" s="270">
        <v>45.887733662203075</v>
      </c>
      <c r="HN119" s="236">
        <v>72.943943000000004</v>
      </c>
      <c r="HO119" s="302">
        <v>5.4906350000000002</v>
      </c>
      <c r="HP119" s="302">
        <v>2.8779690000000002</v>
      </c>
      <c r="HQ119" s="273">
        <v>113.212996</v>
      </c>
      <c r="HR119" s="270">
        <v>63.393554046735233</v>
      </c>
      <c r="HS119" s="273">
        <v>43.963458000000003</v>
      </c>
      <c r="HT119" s="270">
        <v>24.617313817968164</v>
      </c>
      <c r="HU119" s="273">
        <v>69.249538000000001</v>
      </c>
      <c r="HV119" s="270">
        <v>38.776240228767065</v>
      </c>
      <c r="HW119" s="273">
        <v>61.167481000000002</v>
      </c>
      <c r="HX119" s="144">
        <v>0</v>
      </c>
      <c r="HY119" s="237">
        <v>0.85450119720958362</v>
      </c>
      <c r="HZ119" s="238">
        <v>35</v>
      </c>
      <c r="IA119" s="237">
        <v>7</v>
      </c>
      <c r="IB119" s="237">
        <v>27.4</v>
      </c>
      <c r="IC119" s="237">
        <v>6.6</v>
      </c>
      <c r="ID119" s="237">
        <v>17.899999999999999</v>
      </c>
      <c r="IE119" s="237">
        <v>4.7</v>
      </c>
      <c r="IF119" s="237">
        <v>114.71466666666666</v>
      </c>
      <c r="IG119" s="237">
        <v>64.234413700053921</v>
      </c>
      <c r="II119" s="161">
        <v>0.36</v>
      </c>
      <c r="IJ119" s="122">
        <v>1045</v>
      </c>
      <c r="IK119" s="161">
        <v>893</v>
      </c>
      <c r="IL119" s="161">
        <v>1002</v>
      </c>
      <c r="IM119" s="161">
        <v>1040</v>
      </c>
      <c r="IN119" s="161">
        <v>1093</v>
      </c>
      <c r="IO119" s="161">
        <v>1071</v>
      </c>
      <c r="IQ119" s="106">
        <v>1024</v>
      </c>
      <c r="IR119" s="161">
        <v>1661</v>
      </c>
      <c r="IS119" s="161">
        <v>327</v>
      </c>
      <c r="IT119" s="161">
        <v>299</v>
      </c>
      <c r="IU119" s="161">
        <v>316</v>
      </c>
      <c r="IV119" s="161">
        <v>349</v>
      </c>
      <c r="IW119" s="161">
        <v>309</v>
      </c>
      <c r="IX119" s="161">
        <v>334</v>
      </c>
      <c r="IZ119" s="106">
        <v>322.33333333333331</v>
      </c>
      <c r="JA119" s="161">
        <v>204</v>
      </c>
      <c r="JB119" s="240">
        <v>31.640686050794976</v>
      </c>
      <c r="JC119" s="241">
        <v>0</v>
      </c>
      <c r="JD119" s="90">
        <v>1</v>
      </c>
      <c r="JE119" s="70">
        <v>0</v>
      </c>
      <c r="JF119" s="70">
        <v>0</v>
      </c>
      <c r="JG119" s="70"/>
      <c r="JH119" s="90">
        <v>0</v>
      </c>
      <c r="JI119" s="90">
        <v>0</v>
      </c>
      <c r="JJ119" s="90">
        <v>0</v>
      </c>
      <c r="JK119" s="90"/>
      <c r="JM119" s="360"/>
      <c r="JN119" s="198">
        <v>119</v>
      </c>
      <c r="JO119" s="244">
        <v>42472</v>
      </c>
      <c r="JP119" s="69">
        <v>43509</v>
      </c>
      <c r="JQ119" s="201">
        <v>0</v>
      </c>
      <c r="JR119" s="69">
        <v>43509</v>
      </c>
      <c r="JS119" s="31">
        <v>34</v>
      </c>
      <c r="JT119" s="243">
        <v>0</v>
      </c>
      <c r="JU119" s="69">
        <v>43509</v>
      </c>
      <c r="JV119" s="245">
        <v>34</v>
      </c>
      <c r="JW119" s="243">
        <v>0</v>
      </c>
      <c r="JX119" s="246">
        <v>43509</v>
      </c>
      <c r="JY119" s="245">
        <v>34</v>
      </c>
      <c r="JZ119" s="245">
        <v>34</v>
      </c>
      <c r="KA119" s="245">
        <v>1037</v>
      </c>
      <c r="KB119" s="247"/>
      <c r="KC119" s="245"/>
      <c r="KD119" s="248"/>
      <c r="KE119" s="212">
        <v>0</v>
      </c>
      <c r="KF119" s="263">
        <v>1</v>
      </c>
      <c r="KG119" s="263" t="s">
        <v>390</v>
      </c>
      <c r="KH119" s="250">
        <v>81.62</v>
      </c>
      <c r="KI119" s="250">
        <v>37.99</v>
      </c>
      <c r="KJ119" s="250">
        <v>53.24</v>
      </c>
      <c r="KK119" s="251">
        <v>-16.670000000000002</v>
      </c>
      <c r="KL119" s="250">
        <v>-13.45</v>
      </c>
      <c r="KM119" s="250">
        <v>40.67</v>
      </c>
      <c r="KN119" s="250">
        <v>27.2</v>
      </c>
      <c r="KO119" s="250">
        <v>6.2</v>
      </c>
      <c r="KP119" s="250"/>
      <c r="KQ119" s="250">
        <v>0</v>
      </c>
      <c r="KR119" s="92">
        <v>1</v>
      </c>
      <c r="KS119" s="93">
        <v>0.46153846153846156</v>
      </c>
      <c r="KT119" s="92">
        <v>72</v>
      </c>
      <c r="KU119" s="361">
        <v>51.94</v>
      </c>
      <c r="KV119" s="92">
        <v>-28.7</v>
      </c>
      <c r="KW119" s="361">
        <v>-31</v>
      </c>
      <c r="KX119" s="361">
        <v>-28.8</v>
      </c>
      <c r="KY119" s="361">
        <v>322</v>
      </c>
      <c r="KZ119" s="361">
        <v>-24.8</v>
      </c>
      <c r="LA119" s="361">
        <v>-22.1</v>
      </c>
      <c r="LB119" s="361">
        <v>322</v>
      </c>
      <c r="LC119" s="361">
        <v>-27.9</v>
      </c>
      <c r="LD119" s="361">
        <v>-25.5</v>
      </c>
      <c r="LE119" s="361">
        <v>322</v>
      </c>
      <c r="LF119" s="118">
        <v>42472</v>
      </c>
      <c r="LG119" s="454">
        <v>0</v>
      </c>
      <c r="LH119" s="454">
        <v>1</v>
      </c>
      <c r="LI119" s="454">
        <v>72</v>
      </c>
      <c r="LJ119" s="454">
        <v>50.88</v>
      </c>
      <c r="LK119" s="454">
        <v>-27.5</v>
      </c>
      <c r="LL119" s="454">
        <v>-32</v>
      </c>
      <c r="LM119" s="454">
        <v>-31.7</v>
      </c>
      <c r="LN119" s="454">
        <v>338</v>
      </c>
      <c r="LO119" s="454">
        <v>-22.9</v>
      </c>
      <c r="LP119" s="454">
        <v>-21.5</v>
      </c>
      <c r="LQ119" s="454">
        <v>338</v>
      </c>
      <c r="LR119" s="454">
        <v>-27.4</v>
      </c>
      <c r="LS119" s="454">
        <v>-26.6</v>
      </c>
      <c r="LT119" s="454">
        <v>338</v>
      </c>
      <c r="LU119" s="500"/>
      <c r="LV119" s="500"/>
      <c r="LW119" s="500">
        <v>-16.3</v>
      </c>
      <c r="LX119" s="500">
        <v>1</v>
      </c>
      <c r="LY119" s="500">
        <v>-17.2</v>
      </c>
      <c r="LZ119" s="500">
        <v>2</v>
      </c>
      <c r="MA119" s="690">
        <v>61.167481000000002</v>
      </c>
      <c r="MB119" s="454"/>
      <c r="MD119" s="253">
        <v>67</v>
      </c>
      <c r="ME119" s="274"/>
      <c r="MF119" s="581">
        <v>119</v>
      </c>
      <c r="MG119" s="135">
        <v>42479</v>
      </c>
      <c r="MJ119" s="584">
        <v>43.914200000000001</v>
      </c>
      <c r="MR119" s="135"/>
      <c r="MS119" s="585"/>
      <c r="MT119" s="585"/>
      <c r="MU119" s="133">
        <v>0</v>
      </c>
      <c r="MV119" s="585"/>
      <c r="MW119" s="585"/>
      <c r="MX119" s="585"/>
      <c r="MY119" s="585"/>
      <c r="MZ119" s="585"/>
      <c r="NA119" s="238">
        <v>1271</v>
      </c>
      <c r="NB119" s="133">
        <v>67</v>
      </c>
      <c r="NC119" s="238">
        <v>9</v>
      </c>
      <c r="NE119" s="876" t="s">
        <v>64</v>
      </c>
      <c r="NF119" s="877" t="s">
        <v>64</v>
      </c>
      <c r="NG119" s="877" t="s">
        <v>64</v>
      </c>
      <c r="NH119" s="877" t="s">
        <v>64</v>
      </c>
      <c r="NI119" s="877" t="s">
        <v>64</v>
      </c>
      <c r="NJ119" s="877" t="s">
        <v>64</v>
      </c>
      <c r="NK119" s="877" t="s">
        <v>64</v>
      </c>
      <c r="NL119" s="877" t="s">
        <v>64</v>
      </c>
      <c r="NM119" s="877" t="s">
        <v>64</v>
      </c>
      <c r="NN119" s="877" t="s">
        <v>64</v>
      </c>
      <c r="NO119" s="877" t="s">
        <v>64</v>
      </c>
      <c r="NP119" s="877" t="s">
        <v>64</v>
      </c>
      <c r="NQ119" s="877" t="s">
        <v>64</v>
      </c>
      <c r="NR119" s="877" t="s">
        <v>64</v>
      </c>
      <c r="NS119" s="877" t="s">
        <v>64</v>
      </c>
      <c r="NT119" s="877" t="s">
        <v>64</v>
      </c>
      <c r="NU119" s="877" t="s">
        <v>64</v>
      </c>
      <c r="NV119" s="877" t="s">
        <v>64</v>
      </c>
      <c r="NW119" s="877" t="s">
        <v>64</v>
      </c>
      <c r="NX119" s="877" t="s">
        <v>64</v>
      </c>
      <c r="NY119" s="877" t="s">
        <v>64</v>
      </c>
      <c r="NZ119" s="877" t="s">
        <v>64</v>
      </c>
      <c r="OA119" s="877" t="s">
        <v>64</v>
      </c>
      <c r="OB119" s="877" t="s">
        <v>64</v>
      </c>
      <c r="OC119" s="877" t="s">
        <v>64</v>
      </c>
      <c r="OD119" s="877" t="s">
        <v>64</v>
      </c>
      <c r="OE119" s="877" t="s">
        <v>64</v>
      </c>
      <c r="OF119" s="877" t="s">
        <v>64</v>
      </c>
      <c r="OG119" s="877" t="s">
        <v>64</v>
      </c>
      <c r="OH119" s="877" t="s">
        <v>64</v>
      </c>
      <c r="OI119" s="877" t="s">
        <v>64</v>
      </c>
      <c r="OJ119" s="877" t="s">
        <v>64</v>
      </c>
      <c r="OK119" s="877" t="s">
        <v>64</v>
      </c>
      <c r="OL119" s="877" t="s">
        <v>64</v>
      </c>
      <c r="OM119" s="877" t="s">
        <v>64</v>
      </c>
    </row>
    <row r="120" spans="1:403" s="221" customFormat="1" x14ac:dyDescent="0.25">
      <c r="A120" s="455">
        <v>119</v>
      </c>
      <c r="B120" s="221">
        <v>0</v>
      </c>
      <c r="C120" s="221">
        <v>1</v>
      </c>
      <c r="D120" s="206">
        <v>2</v>
      </c>
      <c r="E120" s="267">
        <v>120</v>
      </c>
      <c r="F120" s="896">
        <v>120</v>
      </c>
      <c r="G120" s="61">
        <v>120</v>
      </c>
      <c r="H120" s="898"/>
      <c r="I120" s="232" t="s">
        <v>1078</v>
      </c>
      <c r="J120" s="232" t="s">
        <v>1079</v>
      </c>
      <c r="K120" s="246">
        <v>17264</v>
      </c>
      <c r="L120" s="122">
        <v>69</v>
      </c>
      <c r="M120" s="342">
        <v>60</v>
      </c>
      <c r="N120" s="342">
        <v>153</v>
      </c>
      <c r="O120" s="342">
        <v>25.631167499679609</v>
      </c>
      <c r="P120" s="210">
        <v>1.5702973305910384</v>
      </c>
      <c r="Q120" s="208">
        <v>1</v>
      </c>
      <c r="R120" s="342">
        <v>110</v>
      </c>
      <c r="S120" s="208">
        <v>70</v>
      </c>
      <c r="T120" s="208">
        <v>0</v>
      </c>
      <c r="U120" s="342">
        <v>2</v>
      </c>
      <c r="V120" s="325">
        <v>0</v>
      </c>
      <c r="W120" s="325"/>
      <c r="X120" s="325">
        <v>1</v>
      </c>
      <c r="Y120" s="116">
        <v>0</v>
      </c>
      <c r="Z120" s="325">
        <v>1</v>
      </c>
      <c r="AA120" s="325">
        <v>0</v>
      </c>
      <c r="AB120" s="327">
        <v>0</v>
      </c>
      <c r="AC120" s="328">
        <v>0</v>
      </c>
      <c r="AD120" s="223"/>
      <c r="AE120" s="208"/>
      <c r="AF120" s="223"/>
      <c r="AG120" s="613">
        <v>79</v>
      </c>
      <c r="AH120" s="613">
        <v>0.64</v>
      </c>
      <c r="AI120" s="613">
        <v>92</v>
      </c>
      <c r="AJ120" s="603">
        <v>1</v>
      </c>
      <c r="AK120" s="613">
        <v>11.6</v>
      </c>
      <c r="AL120" s="613">
        <v>34</v>
      </c>
      <c r="AM120" s="613"/>
      <c r="AN120" s="609">
        <v>90</v>
      </c>
      <c r="AO120" s="214">
        <v>4.499809670330265</v>
      </c>
      <c r="AP120" s="63">
        <v>218</v>
      </c>
      <c r="AQ120" s="63">
        <v>67</v>
      </c>
      <c r="AR120" s="310">
        <v>129</v>
      </c>
      <c r="AS120" s="212">
        <v>111</v>
      </c>
      <c r="AT120" s="215">
        <v>1.22</v>
      </c>
      <c r="AU120" s="212">
        <v>17</v>
      </c>
      <c r="AV120" s="562">
        <v>42472</v>
      </c>
      <c r="AW120" s="563">
        <v>42450</v>
      </c>
      <c r="AX120" s="364">
        <v>0.64</v>
      </c>
      <c r="AY120" s="364">
        <v>21</v>
      </c>
      <c r="AZ120" s="364"/>
      <c r="BA120" s="613">
        <v>134</v>
      </c>
      <c r="BB120" s="558">
        <v>42473</v>
      </c>
      <c r="BC120" s="65">
        <v>17.98</v>
      </c>
      <c r="BD120" s="217">
        <v>263</v>
      </c>
      <c r="BE120" s="66">
        <v>17.98</v>
      </c>
      <c r="BF120" s="218">
        <v>116.5816231863413</v>
      </c>
      <c r="BG120" s="66">
        <v>40.57</v>
      </c>
      <c r="BH120" s="68">
        <v>1.25478968739721</v>
      </c>
      <c r="BI120" s="219">
        <v>1.25478968739721</v>
      </c>
      <c r="BJ120" s="219">
        <v>2.0666300977835941</v>
      </c>
      <c r="BK120" s="219">
        <v>1.6082050077043262</v>
      </c>
      <c r="BL120" s="66">
        <v>1.71</v>
      </c>
      <c r="BM120" s="66">
        <v>0.45</v>
      </c>
      <c r="BN120" s="66">
        <v>63</v>
      </c>
      <c r="BO120" s="66">
        <v>0.84</v>
      </c>
      <c r="BP120" s="571">
        <v>56.6</v>
      </c>
      <c r="BQ120" s="66">
        <v>34</v>
      </c>
      <c r="BR120" s="66">
        <v>16</v>
      </c>
      <c r="BS120" s="66">
        <v>5</v>
      </c>
      <c r="BT120" s="66">
        <v>10</v>
      </c>
      <c r="BU120" s="345" t="s">
        <v>1080</v>
      </c>
      <c r="BV120" s="345" t="s">
        <v>458</v>
      </c>
      <c r="BW120" s="342">
        <v>0</v>
      </c>
      <c r="BX120" s="342">
        <v>0</v>
      </c>
      <c r="BY120" s="342">
        <v>28</v>
      </c>
      <c r="BZ120" s="342">
        <v>0</v>
      </c>
      <c r="CA120" s="342"/>
      <c r="CB120" s="345" t="s">
        <v>381</v>
      </c>
      <c r="CC120" s="345"/>
      <c r="CD120" s="342">
        <v>0</v>
      </c>
      <c r="CE120" s="342">
        <v>0</v>
      </c>
      <c r="CF120" s="342">
        <v>0</v>
      </c>
      <c r="CG120" s="206">
        <v>0</v>
      </c>
      <c r="CH120" s="206">
        <v>1</v>
      </c>
      <c r="CI120" s="342">
        <v>0</v>
      </c>
      <c r="CJ120" s="342">
        <v>0</v>
      </c>
      <c r="CK120" s="327">
        <v>0</v>
      </c>
      <c r="CL120" s="659">
        <v>1</v>
      </c>
      <c r="CM120" s="659">
        <v>0</v>
      </c>
      <c r="CN120" s="660">
        <v>1</v>
      </c>
      <c r="CO120" s="660">
        <v>0</v>
      </c>
      <c r="CP120" s="660">
        <v>0</v>
      </c>
      <c r="CQ120" s="325">
        <v>1</v>
      </c>
      <c r="CR120" s="325">
        <v>0</v>
      </c>
      <c r="CS120" s="325">
        <v>0</v>
      </c>
      <c r="CT120" s="327">
        <v>0</v>
      </c>
      <c r="CU120" s="327">
        <v>1</v>
      </c>
      <c r="CV120" s="114">
        <v>0</v>
      </c>
      <c r="CW120" s="665"/>
      <c r="CX120" s="665"/>
      <c r="CY120" s="665"/>
      <c r="CZ120" s="665"/>
      <c r="DA120" s="254"/>
      <c r="DB120" s="254"/>
      <c r="DC120" s="254"/>
      <c r="DD120" s="254"/>
      <c r="DE120" s="254"/>
      <c r="DF120" s="31">
        <v>1</v>
      </c>
      <c r="DG120" s="70">
        <v>1</v>
      </c>
      <c r="DH120" s="69">
        <v>41828</v>
      </c>
      <c r="DI120" s="31">
        <v>1</v>
      </c>
      <c r="DJ120" s="31" t="s">
        <v>1081</v>
      </c>
      <c r="DK120" s="70">
        <v>1</v>
      </c>
      <c r="DL120" s="70">
        <v>0</v>
      </c>
      <c r="DM120" s="70"/>
      <c r="DN120" s="31"/>
      <c r="DO120" s="245">
        <v>1</v>
      </c>
      <c r="DP120" s="208">
        <v>0</v>
      </c>
      <c r="DQ120" s="208">
        <v>0</v>
      </c>
      <c r="DR120" s="208">
        <v>0</v>
      </c>
      <c r="DS120" s="208">
        <v>1</v>
      </c>
      <c r="DT120" s="212">
        <v>1</v>
      </c>
      <c r="DU120" s="208">
        <v>1</v>
      </c>
      <c r="DV120" s="208">
        <v>0</v>
      </c>
      <c r="DW120" s="208">
        <v>0</v>
      </c>
      <c r="DX120" s="208">
        <v>0</v>
      </c>
      <c r="DY120" s="208">
        <v>0</v>
      </c>
      <c r="DZ120" s="208">
        <v>0</v>
      </c>
      <c r="EC120" s="223">
        <v>0</v>
      </c>
      <c r="ED120" s="223"/>
      <c r="EE120" s="223"/>
      <c r="EF120" s="223"/>
      <c r="EH120" s="245">
        <v>2013</v>
      </c>
      <c r="EI120" s="31">
        <v>1.99</v>
      </c>
      <c r="EJ120" s="31">
        <v>110</v>
      </c>
      <c r="EK120" s="31">
        <v>80</v>
      </c>
      <c r="EL120" s="31">
        <v>109</v>
      </c>
      <c r="EM120" s="206">
        <v>118</v>
      </c>
      <c r="EN120" s="206">
        <v>84</v>
      </c>
      <c r="EO120" s="206" t="s">
        <v>544</v>
      </c>
      <c r="EP120" s="267">
        <v>120</v>
      </c>
      <c r="EQ120" s="69">
        <v>42472</v>
      </c>
      <c r="ER120" s="208" t="s">
        <v>383</v>
      </c>
      <c r="ES120" s="208"/>
      <c r="ET120" s="208"/>
      <c r="EU120" s="208">
        <v>65</v>
      </c>
      <c r="EV120" s="208">
        <v>0</v>
      </c>
      <c r="EW120" s="208"/>
      <c r="EX120" s="208">
        <v>7</v>
      </c>
      <c r="EY120" s="208">
        <v>7</v>
      </c>
      <c r="EZ120" s="208">
        <v>50</v>
      </c>
      <c r="FA120" s="208">
        <v>24</v>
      </c>
      <c r="FB120" s="208">
        <v>13</v>
      </c>
      <c r="FC120" s="208">
        <v>15</v>
      </c>
      <c r="FD120" s="208">
        <v>39</v>
      </c>
      <c r="FE120" s="206">
        <v>20</v>
      </c>
      <c r="FF120" s="206">
        <v>25</v>
      </c>
      <c r="FG120" s="224">
        <v>160</v>
      </c>
      <c r="FH120" s="223">
        <v>360</v>
      </c>
      <c r="FI120" s="91">
        <v>160</v>
      </c>
      <c r="FJ120" s="91">
        <v>360</v>
      </c>
      <c r="FK120" s="227">
        <v>55.3</v>
      </c>
      <c r="FL120" s="227">
        <v>35.216260591352999</v>
      </c>
      <c r="FM120" s="228">
        <v>92.5</v>
      </c>
      <c r="FN120" s="228">
        <v>29.200000000000003</v>
      </c>
      <c r="FO120" s="228">
        <v>58.906041676313791</v>
      </c>
      <c r="FP120" s="228">
        <v>18.59520450754987</v>
      </c>
      <c r="FQ120" s="228">
        <v>68.432432432432435</v>
      </c>
      <c r="FR120" s="228"/>
      <c r="FS120" s="193">
        <v>0</v>
      </c>
      <c r="FT120" s="230">
        <v>96.3</v>
      </c>
      <c r="FU120" s="341">
        <v>77.8</v>
      </c>
      <c r="FV120" s="230">
        <v>160</v>
      </c>
      <c r="FW120" s="229">
        <v>7.1</v>
      </c>
      <c r="FX120" s="229">
        <v>7.9</v>
      </c>
      <c r="FY120" s="229">
        <v>13.563380281690142</v>
      </c>
      <c r="FZ120" s="229">
        <v>1.237789203084833</v>
      </c>
      <c r="GA120" s="342">
        <v>90.3</v>
      </c>
      <c r="GB120" s="129">
        <v>21.8</v>
      </c>
      <c r="GC120" s="210">
        <v>5</v>
      </c>
      <c r="GD120" s="210">
        <v>2.6</v>
      </c>
      <c r="GE120" s="210">
        <v>111.3</v>
      </c>
      <c r="GF120" s="210">
        <v>75.599999999999994</v>
      </c>
      <c r="GG120" s="210">
        <v>28.8</v>
      </c>
      <c r="GH120" s="133">
        <v>0</v>
      </c>
      <c r="GI120" s="133">
        <v>1</v>
      </c>
      <c r="GJ120" s="221">
        <v>1</v>
      </c>
      <c r="GK120" s="221">
        <v>1</v>
      </c>
      <c r="GL120" s="231">
        <v>28</v>
      </c>
      <c r="GM120" s="133">
        <v>0</v>
      </c>
      <c r="GN120" s="221">
        <v>0</v>
      </c>
      <c r="GO120" s="221">
        <v>0</v>
      </c>
      <c r="GP120" s="221">
        <v>0</v>
      </c>
      <c r="GQ120" s="61">
        <v>45.6</v>
      </c>
      <c r="GR120" s="106">
        <v>29.039086491242259</v>
      </c>
      <c r="GS120" s="111">
        <v>0.43537414965986387</v>
      </c>
      <c r="GT120" s="61">
        <v>0</v>
      </c>
      <c r="GU120" s="111">
        <v>0.36666666666666664</v>
      </c>
      <c r="GV120" s="62">
        <v>0</v>
      </c>
      <c r="GW120" s="106">
        <v>17.100000000000001</v>
      </c>
      <c r="GX120" s="61">
        <v>0</v>
      </c>
      <c r="GY120" s="106">
        <v>27</v>
      </c>
      <c r="GZ120" s="61">
        <v>0</v>
      </c>
      <c r="HA120" s="745">
        <v>33</v>
      </c>
      <c r="HB120" s="221">
        <v>10</v>
      </c>
      <c r="HC120" s="221">
        <v>0.36</v>
      </c>
      <c r="HD120" s="208">
        <v>1</v>
      </c>
      <c r="HE120" s="236">
        <v>69.563608000000002</v>
      </c>
      <c r="HF120" s="236">
        <v>73.041788999999994</v>
      </c>
      <c r="HG120" s="144">
        <v>45.143298000000001</v>
      </c>
      <c r="HH120" s="236">
        <v>122.070712</v>
      </c>
      <c r="HI120" s="125">
        <v>75.445504999999997</v>
      </c>
      <c r="HJ120" s="236">
        <v>37.092483999999999</v>
      </c>
      <c r="HK120" s="144">
        <v>22.924918999999999</v>
      </c>
      <c r="HL120" s="236">
        <v>84.978228999999999</v>
      </c>
      <c r="HM120" s="144">
        <v>52.520586000000002</v>
      </c>
      <c r="HN120" s="236">
        <v>69.613937000000007</v>
      </c>
      <c r="HO120" s="144">
        <v>5.2686500000000001</v>
      </c>
      <c r="HP120" s="144">
        <v>3.2562760000000002</v>
      </c>
      <c r="HQ120" s="236">
        <v>126.66186999999999</v>
      </c>
      <c r="HR120" s="144">
        <v>78.283057999999997</v>
      </c>
      <c r="HS120" s="236">
        <v>44.693137</v>
      </c>
      <c r="HT120" s="144">
        <v>27.622484</v>
      </c>
      <c r="HU120" s="236">
        <v>81.968733</v>
      </c>
      <c r="HV120" s="144">
        <v>50.660575000000001</v>
      </c>
      <c r="HW120" s="236">
        <v>64.714608999999996</v>
      </c>
      <c r="HX120" s="144">
        <v>0</v>
      </c>
      <c r="HY120" s="237">
        <v>0.59835637724469071</v>
      </c>
      <c r="HZ120" s="238">
        <v>23</v>
      </c>
      <c r="IA120" s="237">
        <v>5.6</v>
      </c>
      <c r="IB120" s="237">
        <v>23.7</v>
      </c>
      <c r="IC120" s="237">
        <v>5.8</v>
      </c>
      <c r="ID120" s="237">
        <v>17.600000000000001</v>
      </c>
      <c r="IE120" s="237">
        <v>4.3</v>
      </c>
      <c r="IF120" s="237">
        <v>81.505428571428581</v>
      </c>
      <c r="IG120" s="237">
        <v>51.904455916479876</v>
      </c>
      <c r="IH120" s="342"/>
      <c r="II120" s="209">
        <v>0.34</v>
      </c>
      <c r="IJ120" s="206">
        <v>1098</v>
      </c>
      <c r="IK120" s="208">
        <v>1015</v>
      </c>
      <c r="IL120" s="208">
        <v>996</v>
      </c>
      <c r="IM120" s="208">
        <v>903</v>
      </c>
      <c r="IN120" s="208">
        <v>1082</v>
      </c>
      <c r="IO120" s="208">
        <v>1140</v>
      </c>
      <c r="IP120" s="208"/>
      <c r="IQ120" s="106">
        <v>1039</v>
      </c>
      <c r="IR120" s="208">
        <v>1763</v>
      </c>
      <c r="IS120" s="208">
        <v>361</v>
      </c>
      <c r="IT120" s="208">
        <v>351</v>
      </c>
      <c r="IU120" s="208">
        <v>318</v>
      </c>
      <c r="IV120" s="208">
        <v>345</v>
      </c>
      <c r="IW120" s="208">
        <v>364</v>
      </c>
      <c r="IX120" s="208">
        <v>381</v>
      </c>
      <c r="IY120" s="208"/>
      <c r="IZ120" s="106">
        <v>353.33333333333331</v>
      </c>
      <c r="JA120" s="208">
        <v>225</v>
      </c>
      <c r="JB120" s="240">
        <v>31.79327813407491</v>
      </c>
      <c r="JC120" s="241">
        <v>0</v>
      </c>
      <c r="JD120" s="70">
        <v>1</v>
      </c>
      <c r="JE120" s="274">
        <v>0</v>
      </c>
      <c r="JF120" s="274">
        <v>0</v>
      </c>
      <c r="JG120" s="274"/>
      <c r="JH120" s="70">
        <v>0</v>
      </c>
      <c r="JI120" s="70">
        <v>0</v>
      </c>
      <c r="JJ120" s="70">
        <v>0</v>
      </c>
      <c r="JK120" s="70"/>
      <c r="JL120" s="31"/>
      <c r="JM120" s="283"/>
      <c r="JN120" s="198">
        <v>120</v>
      </c>
      <c r="JO120" s="244">
        <v>42472</v>
      </c>
      <c r="JP120" s="69">
        <v>43493</v>
      </c>
      <c r="JQ120" s="201">
        <v>0</v>
      </c>
      <c r="JR120" s="69">
        <v>43493</v>
      </c>
      <c r="JS120" s="245">
        <v>33</v>
      </c>
      <c r="JT120" s="243">
        <v>0</v>
      </c>
      <c r="JU120" s="69">
        <v>43493</v>
      </c>
      <c r="JV120" s="245">
        <v>33</v>
      </c>
      <c r="JW120" s="243">
        <v>0</v>
      </c>
      <c r="JX120" s="246">
        <v>43493</v>
      </c>
      <c r="JY120" s="245">
        <v>33</v>
      </c>
      <c r="JZ120" s="245">
        <v>33</v>
      </c>
      <c r="KA120" s="245">
        <v>1021</v>
      </c>
      <c r="KB120" s="247"/>
      <c r="KC120" s="245"/>
      <c r="KD120" s="248"/>
      <c r="KE120" s="212">
        <v>1</v>
      </c>
      <c r="KF120" s="263">
        <v>1</v>
      </c>
      <c r="KG120" s="263" t="s">
        <v>390</v>
      </c>
      <c r="KH120" s="250">
        <v>92.5</v>
      </c>
      <c r="KI120" s="250">
        <v>40.5</v>
      </c>
      <c r="KJ120" s="250">
        <v>65</v>
      </c>
      <c r="KK120" s="251">
        <v>-20.65</v>
      </c>
      <c r="KL120" s="250">
        <v>-16.63</v>
      </c>
      <c r="KM120" s="250">
        <v>62.17</v>
      </c>
      <c r="KN120" s="250">
        <v>44.6</v>
      </c>
      <c r="KO120" s="250">
        <v>5.6</v>
      </c>
      <c r="KP120" s="250"/>
      <c r="KQ120" s="250">
        <v>0</v>
      </c>
      <c r="KR120" s="343"/>
      <c r="KS120" s="344">
        <v>0.43537414965986387</v>
      </c>
      <c r="KT120" s="264">
        <v>73</v>
      </c>
      <c r="KU120" s="265">
        <v>50.76</v>
      </c>
      <c r="KV120" s="264">
        <v>-31.42</v>
      </c>
      <c r="KW120" s="265">
        <v>-35.6</v>
      </c>
      <c r="KX120" s="265">
        <v>-34.9</v>
      </c>
      <c r="KY120" s="265">
        <v>389</v>
      </c>
      <c r="KZ120" s="265">
        <v>-28.9</v>
      </c>
      <c r="LA120" s="265">
        <v>-27.8</v>
      </c>
      <c r="LB120" s="265">
        <v>372</v>
      </c>
      <c r="LC120" s="265">
        <v>-32.200000000000003</v>
      </c>
      <c r="LD120" s="265">
        <v>-31.3</v>
      </c>
      <c r="LE120" s="265">
        <v>372</v>
      </c>
      <c r="LF120" s="118">
        <v>42472</v>
      </c>
      <c r="LG120" s="695">
        <v>0</v>
      </c>
      <c r="LH120" s="695"/>
      <c r="LI120" s="455">
        <v>73</v>
      </c>
      <c r="LJ120" s="455">
        <v>45.46</v>
      </c>
      <c r="LK120" s="455">
        <v>-29.65</v>
      </c>
      <c r="LL120" s="455">
        <v>-35.299999999999997</v>
      </c>
      <c r="LM120" s="455">
        <v>-34.799999999999997</v>
      </c>
      <c r="LN120" s="455">
        <v>339</v>
      </c>
      <c r="LO120" s="455">
        <v>-26.7</v>
      </c>
      <c r="LP120" s="455">
        <v>-25.5</v>
      </c>
      <c r="LQ120" s="455">
        <v>339</v>
      </c>
      <c r="LR120" s="455">
        <v>-31</v>
      </c>
      <c r="LS120" s="455">
        <v>-30.2</v>
      </c>
      <c r="LT120" s="455">
        <v>339</v>
      </c>
      <c r="LU120" s="500">
        <v>47.63</v>
      </c>
      <c r="LV120" s="693">
        <v>-27.88</v>
      </c>
      <c r="LW120" s="500">
        <v>-18.100000000000001</v>
      </c>
      <c r="LX120" s="500">
        <v>2</v>
      </c>
      <c r="LY120" s="500">
        <v>-19.100000000000001</v>
      </c>
      <c r="LZ120" s="500">
        <v>2</v>
      </c>
      <c r="MA120" s="690">
        <v>64.714608999999996</v>
      </c>
      <c r="MB120" s="455"/>
      <c r="MD120" s="253">
        <v>34</v>
      </c>
      <c r="ME120" s="274"/>
      <c r="MF120" s="581">
        <v>120</v>
      </c>
      <c r="MG120" s="135">
        <v>42450</v>
      </c>
      <c r="MJ120" s="584">
        <v>9.2448999999999995</v>
      </c>
      <c r="MR120" s="135"/>
      <c r="MS120" s="585"/>
      <c r="MT120" s="585"/>
      <c r="MU120" s="133">
        <v>0</v>
      </c>
      <c r="MV120" s="585"/>
      <c r="MW120" s="585"/>
      <c r="MX120" s="585"/>
      <c r="MY120" s="585"/>
      <c r="MZ120" s="585"/>
      <c r="NA120" s="238">
        <v>90</v>
      </c>
      <c r="NB120" s="133">
        <v>34</v>
      </c>
      <c r="NC120" s="238">
        <v>6</v>
      </c>
      <c r="NE120" s="876">
        <v>120</v>
      </c>
      <c r="NF120" s="877">
        <v>7.8489984304000204</v>
      </c>
      <c r="NG120" s="877">
        <v>7.7354544816842497</v>
      </c>
      <c r="NH120" s="877">
        <v>4.9823091301297699</v>
      </c>
      <c r="NI120" s="877">
        <v>1.08406426478847</v>
      </c>
      <c r="NJ120" s="877">
        <v>7.66348694611023</v>
      </c>
      <c r="NK120" s="877">
        <v>5.5188498287076904</v>
      </c>
      <c r="NL120" s="877">
        <v>9.05020237465361</v>
      </c>
      <c r="NM120" s="877">
        <v>7.2697812382743798</v>
      </c>
      <c r="NN120" s="877">
        <v>6.3275077345872104</v>
      </c>
      <c r="NO120" s="877">
        <v>0.613531652917927</v>
      </c>
      <c r="NP120" s="877">
        <v>5.4931349223055097</v>
      </c>
      <c r="NQ120" s="877">
        <v>5.9852727142534503</v>
      </c>
      <c r="NR120" s="877">
        <v>7.3420746679991398</v>
      </c>
      <c r="NS120" s="877">
        <v>4.1301071786588297</v>
      </c>
      <c r="NT120" s="877">
        <v>5.6008049549894698</v>
      </c>
      <c r="NU120" s="877">
        <v>6.7121830512092302</v>
      </c>
      <c r="NV120" s="877">
        <v>5.9245750033927296</v>
      </c>
      <c r="NW120" s="877">
        <v>7.1628947993747802</v>
      </c>
      <c r="NX120" s="877">
        <v>5.6892991605358896</v>
      </c>
      <c r="NY120" s="877">
        <v>5.4737869116143703</v>
      </c>
      <c r="NZ120" s="877">
        <v>7.2762174793712902</v>
      </c>
      <c r="OA120" s="877">
        <v>3.3146965256562901</v>
      </c>
      <c r="OB120" s="877">
        <v>9.2103791227919398</v>
      </c>
      <c r="OC120" s="877">
        <v>1.75702324650746</v>
      </c>
      <c r="OD120" s="877">
        <v>6.8618313306976102</v>
      </c>
      <c r="OE120" s="877">
        <v>6.6435676219088</v>
      </c>
      <c r="OF120" s="877">
        <v>5.4087118610294302</v>
      </c>
      <c r="OG120" s="877">
        <v>10.1039696485546</v>
      </c>
      <c r="OH120" s="877">
        <v>2.84799690655495</v>
      </c>
      <c r="OI120" s="877">
        <v>8.2994369994275008</v>
      </c>
      <c r="OJ120" s="877">
        <v>4.5801454844233804</v>
      </c>
      <c r="OK120" s="877">
        <v>1.8045326491270599</v>
      </c>
      <c r="OL120" s="877">
        <v>3.5471348050413298</v>
      </c>
      <c r="OM120" s="877">
        <v>7.4533558762844798</v>
      </c>
    </row>
    <row r="121" spans="1:403" s="221" customFormat="1" ht="16.5" thickBot="1" x14ac:dyDescent="0.3">
      <c r="A121" s="455">
        <v>120</v>
      </c>
      <c r="B121" s="221">
        <v>0</v>
      </c>
      <c r="C121" s="221">
        <v>0</v>
      </c>
      <c r="D121" s="206">
        <v>1</v>
      </c>
      <c r="E121" s="267">
        <v>121</v>
      </c>
      <c r="F121" s="896">
        <v>121</v>
      </c>
      <c r="G121" s="61">
        <v>121</v>
      </c>
      <c r="H121" s="898"/>
      <c r="I121" s="232" t="s">
        <v>1082</v>
      </c>
      <c r="J121" s="167" t="s">
        <v>1083</v>
      </c>
      <c r="K121" s="246">
        <v>13476</v>
      </c>
      <c r="L121" s="122">
        <v>79</v>
      </c>
      <c r="M121" s="342">
        <v>82</v>
      </c>
      <c r="N121" s="342">
        <v>168</v>
      </c>
      <c r="O121" s="342">
        <v>29.053287981859416</v>
      </c>
      <c r="P121" s="210">
        <v>1.919050662550587</v>
      </c>
      <c r="Q121" s="208">
        <v>0</v>
      </c>
      <c r="R121" s="342">
        <v>140</v>
      </c>
      <c r="S121" s="208">
        <v>90</v>
      </c>
      <c r="T121" s="208">
        <v>1</v>
      </c>
      <c r="U121" s="342">
        <v>2</v>
      </c>
      <c r="V121" s="325">
        <v>1</v>
      </c>
      <c r="W121" s="325">
        <v>2</v>
      </c>
      <c r="X121" s="325">
        <v>1</v>
      </c>
      <c r="Y121" s="116">
        <v>1</v>
      </c>
      <c r="Z121" s="325">
        <v>1</v>
      </c>
      <c r="AA121" s="325">
        <v>0</v>
      </c>
      <c r="AB121" s="327">
        <v>0</v>
      </c>
      <c r="AC121" s="328">
        <v>0</v>
      </c>
      <c r="AD121" s="223"/>
      <c r="AE121" s="208"/>
      <c r="AF121" s="223"/>
      <c r="AG121" s="613">
        <v>99</v>
      </c>
      <c r="AH121" s="613">
        <v>1.21</v>
      </c>
      <c r="AI121" s="613">
        <v>58</v>
      </c>
      <c r="AJ121" s="603">
        <v>0</v>
      </c>
      <c r="AK121" s="613">
        <v>18</v>
      </c>
      <c r="AL121" s="613">
        <v>53</v>
      </c>
      <c r="AM121" s="613"/>
      <c r="AN121" s="609">
        <v>1099</v>
      </c>
      <c r="AO121" s="214">
        <v>7.0021559544036212</v>
      </c>
      <c r="AP121" s="63">
        <v>289</v>
      </c>
      <c r="AQ121" s="63">
        <v>192</v>
      </c>
      <c r="AR121" s="310">
        <v>46</v>
      </c>
      <c r="AS121" s="212">
        <v>257</v>
      </c>
      <c r="AT121" s="215">
        <v>0.02</v>
      </c>
      <c r="AU121" s="212">
        <v>653</v>
      </c>
      <c r="AV121" s="562">
        <v>42475</v>
      </c>
      <c r="AW121" s="563">
        <v>42458</v>
      </c>
      <c r="AX121" s="364">
        <v>1.21</v>
      </c>
      <c r="AY121" s="364">
        <v>46</v>
      </c>
      <c r="AZ121" s="364"/>
      <c r="BA121" s="613">
        <v>145</v>
      </c>
      <c r="BB121" s="558">
        <v>42475</v>
      </c>
      <c r="BC121" s="123">
        <v>37.31</v>
      </c>
      <c r="BD121" s="217">
        <v>250</v>
      </c>
      <c r="BE121" s="66">
        <v>26.04</v>
      </c>
      <c r="BF121" s="218">
        <v>50.391770724692911</v>
      </c>
      <c r="BG121" s="112"/>
      <c r="BH121" s="68">
        <v>1.4156409798961542</v>
      </c>
      <c r="BI121" s="219">
        <v>1.5718252490408291</v>
      </c>
      <c r="BJ121" s="219">
        <v>1.7023596193688995</v>
      </c>
      <c r="BK121" s="219"/>
      <c r="BP121" s="400"/>
      <c r="BU121" s="345" t="s">
        <v>1080</v>
      </c>
      <c r="BV121" s="345"/>
      <c r="BW121" s="342">
        <v>0</v>
      </c>
      <c r="BX121" s="342">
        <v>1</v>
      </c>
      <c r="BY121" s="342">
        <v>35</v>
      </c>
      <c r="BZ121" s="342">
        <v>0</v>
      </c>
      <c r="CA121" s="342"/>
      <c r="CB121" s="345" t="s">
        <v>381</v>
      </c>
      <c r="CC121" s="345"/>
      <c r="CD121" s="342">
        <v>1</v>
      </c>
      <c r="CE121" s="342">
        <v>0</v>
      </c>
      <c r="CF121" s="342">
        <v>0</v>
      </c>
      <c r="CG121" s="206">
        <v>0</v>
      </c>
      <c r="CH121" s="206">
        <v>0</v>
      </c>
      <c r="CI121" s="342">
        <v>0</v>
      </c>
      <c r="CJ121" s="342">
        <v>0</v>
      </c>
      <c r="CK121" s="327">
        <v>0</v>
      </c>
      <c r="CL121" s="659">
        <v>1</v>
      </c>
      <c r="CM121" s="659">
        <v>0</v>
      </c>
      <c r="CN121" s="660">
        <v>1</v>
      </c>
      <c r="CO121" s="660">
        <v>1</v>
      </c>
      <c r="CP121" s="660">
        <v>0</v>
      </c>
      <c r="CQ121" s="325">
        <v>0</v>
      </c>
      <c r="CR121" s="325">
        <v>1</v>
      </c>
      <c r="CS121" s="325">
        <v>0</v>
      </c>
      <c r="CT121" s="327">
        <v>0</v>
      </c>
      <c r="CU121" s="327">
        <v>1</v>
      </c>
      <c r="CV121" s="114">
        <v>0</v>
      </c>
      <c r="CW121" s="665"/>
      <c r="CX121" s="665"/>
      <c r="CY121" s="665"/>
      <c r="CZ121" s="665"/>
      <c r="DA121" s="254">
        <v>68</v>
      </c>
      <c r="DB121" s="254">
        <v>108</v>
      </c>
      <c r="DC121" s="254"/>
      <c r="DD121" s="254"/>
      <c r="DE121" s="254"/>
      <c r="DF121" s="31">
        <v>0</v>
      </c>
      <c r="DG121" s="70">
        <v>0</v>
      </c>
      <c r="DH121" s="31"/>
      <c r="DI121" s="31"/>
      <c r="DJ121" s="31"/>
      <c r="DK121" s="70">
        <v>1</v>
      </c>
      <c r="DL121" s="70">
        <v>0</v>
      </c>
      <c r="DM121" s="70"/>
      <c r="DN121" s="31" t="s">
        <v>1084</v>
      </c>
      <c r="DO121" s="245">
        <v>1</v>
      </c>
      <c r="DP121" s="208">
        <v>0</v>
      </c>
      <c r="DQ121" s="208">
        <v>0</v>
      </c>
      <c r="DR121" s="208">
        <v>0</v>
      </c>
      <c r="DS121" s="208">
        <v>0</v>
      </c>
      <c r="DT121" s="212">
        <v>0</v>
      </c>
      <c r="DU121" s="208">
        <v>0</v>
      </c>
      <c r="DV121" s="208">
        <v>0</v>
      </c>
      <c r="DW121" s="208">
        <v>0</v>
      </c>
      <c r="DX121" s="208">
        <v>0</v>
      </c>
      <c r="DY121" s="208">
        <v>0</v>
      </c>
      <c r="DZ121" s="208">
        <v>1</v>
      </c>
      <c r="EC121" s="223">
        <v>1</v>
      </c>
      <c r="ED121" s="223">
        <v>2</v>
      </c>
      <c r="EE121" s="223">
        <v>58</v>
      </c>
      <c r="EF121" s="223"/>
      <c r="EH121" s="245" t="s">
        <v>381</v>
      </c>
      <c r="EI121" s="31" t="s">
        <v>381</v>
      </c>
      <c r="EJ121" s="31" t="s">
        <v>381</v>
      </c>
      <c r="EK121" s="31" t="s">
        <v>381</v>
      </c>
      <c r="EL121" s="31" t="s">
        <v>381</v>
      </c>
      <c r="EM121" s="206" t="s">
        <v>381</v>
      </c>
      <c r="EN121" s="206"/>
      <c r="EO121" s="206" t="s">
        <v>381</v>
      </c>
      <c r="EP121" s="267">
        <v>121</v>
      </c>
      <c r="EQ121" s="135">
        <v>42475</v>
      </c>
      <c r="ER121" s="133" t="s">
        <v>383</v>
      </c>
      <c r="ES121" s="133"/>
      <c r="ET121" s="133"/>
      <c r="EU121" s="208">
        <v>70</v>
      </c>
      <c r="EV121" s="208">
        <v>1</v>
      </c>
      <c r="EW121" s="208"/>
      <c r="EX121" s="208">
        <v>10</v>
      </c>
      <c r="EY121" s="208">
        <v>10</v>
      </c>
      <c r="EZ121" s="208">
        <v>50</v>
      </c>
      <c r="FA121" s="208">
        <v>28</v>
      </c>
      <c r="FB121" s="208">
        <v>18</v>
      </c>
      <c r="FC121" s="208">
        <v>17</v>
      </c>
      <c r="FD121" s="208">
        <v>47</v>
      </c>
      <c r="FE121" s="206">
        <v>23</v>
      </c>
      <c r="FF121" s="206">
        <v>28</v>
      </c>
      <c r="FG121" s="224">
        <v>90</v>
      </c>
      <c r="FH121" s="223">
        <v>330</v>
      </c>
      <c r="FI121" s="91">
        <v>90</v>
      </c>
      <c r="FJ121" s="91">
        <v>340</v>
      </c>
      <c r="FK121" s="227">
        <v>86.15</v>
      </c>
      <c r="FL121" s="227">
        <v>44.891988357148989</v>
      </c>
      <c r="FM121" s="228">
        <v>100.1</v>
      </c>
      <c r="FN121" s="228">
        <v>36.15</v>
      </c>
      <c r="FO121" s="228">
        <v>52.161207597801663</v>
      </c>
      <c r="FP121" s="228">
        <v>18.837439107497804</v>
      </c>
      <c r="FQ121" s="228">
        <v>63.886113886113883</v>
      </c>
      <c r="FR121" s="228"/>
      <c r="FS121" s="193">
        <v>0</v>
      </c>
      <c r="FT121" s="230">
        <v>79.566666666666663</v>
      </c>
      <c r="FU121" s="230"/>
      <c r="FV121" s="230">
        <v>126.66666666666667</v>
      </c>
      <c r="FW121" s="229">
        <v>6.3</v>
      </c>
      <c r="FX121" s="229">
        <v>6.1000000000000005</v>
      </c>
      <c r="FY121" s="229">
        <v>12.62962962962963</v>
      </c>
      <c r="FZ121" s="229"/>
      <c r="GA121" s="133">
        <v>48.4</v>
      </c>
      <c r="GB121" s="129">
        <v>13.866666666666667</v>
      </c>
      <c r="GC121" s="238" t="s">
        <v>1085</v>
      </c>
      <c r="GD121" s="238" t="s">
        <v>1086</v>
      </c>
      <c r="GE121" s="238" t="s">
        <v>1087</v>
      </c>
      <c r="GF121" s="238" t="s">
        <v>1088</v>
      </c>
      <c r="GG121" s="238" t="s">
        <v>1089</v>
      </c>
      <c r="GH121" s="133">
        <v>1</v>
      </c>
      <c r="GI121" s="133">
        <v>1</v>
      </c>
      <c r="GJ121" s="221">
        <v>1</v>
      </c>
      <c r="GK121" s="221">
        <v>1</v>
      </c>
      <c r="GL121" s="231">
        <v>27.666666666666668</v>
      </c>
      <c r="GM121" s="133">
        <v>0</v>
      </c>
      <c r="GN121" s="221">
        <v>0</v>
      </c>
      <c r="GO121" s="221">
        <v>0</v>
      </c>
      <c r="GP121" s="221">
        <v>0</v>
      </c>
      <c r="GQ121" s="61">
        <v>100.6</v>
      </c>
      <c r="GR121" s="106">
        <v>52.421753090298175</v>
      </c>
      <c r="GS121" s="111">
        <v>0.38222222222222219</v>
      </c>
      <c r="GT121" s="61">
        <v>0</v>
      </c>
      <c r="GU121" s="111">
        <v>0.42857142857142855</v>
      </c>
      <c r="GV121" s="62">
        <v>0</v>
      </c>
      <c r="GW121" s="106">
        <v>11.7</v>
      </c>
      <c r="GX121" s="61">
        <v>0</v>
      </c>
      <c r="GY121" s="106">
        <v>17.666666666666668</v>
      </c>
      <c r="GZ121" s="61">
        <v>0</v>
      </c>
      <c r="HA121" s="745">
        <v>32.666666666666671</v>
      </c>
      <c r="HB121" s="221">
        <v>14</v>
      </c>
      <c r="HC121" s="221">
        <v>0.41</v>
      </c>
      <c r="HD121" s="208">
        <v>1</v>
      </c>
      <c r="HE121" s="236">
        <v>96.066558000000001</v>
      </c>
      <c r="HF121" s="236">
        <v>100.86988599999999</v>
      </c>
      <c r="HG121" s="144">
        <v>51.029046000000001</v>
      </c>
      <c r="HH121" s="236">
        <v>97.709941000000001</v>
      </c>
      <c r="HI121" s="125">
        <v>49.430461999999999</v>
      </c>
      <c r="HJ121" s="236">
        <v>37.509618000000003</v>
      </c>
      <c r="HK121" s="144">
        <v>18.975733000000002</v>
      </c>
      <c r="HL121" s="236">
        <v>60.200322999999997</v>
      </c>
      <c r="HM121" s="144">
        <v>30.454729</v>
      </c>
      <c r="HN121" s="236">
        <v>61.611257000000002</v>
      </c>
      <c r="HO121" s="144">
        <v>3.9732210000000001</v>
      </c>
      <c r="HP121" s="144">
        <v>2.0100120000000001</v>
      </c>
      <c r="HQ121" s="236">
        <v>122.03424699999999</v>
      </c>
      <c r="HR121" s="144">
        <v>61.735880999999999</v>
      </c>
      <c r="HS121" s="236">
        <v>77.849939000000006</v>
      </c>
      <c r="HT121" s="144">
        <v>39.383490000000002</v>
      </c>
      <c r="HU121" s="236">
        <v>44.184308000000001</v>
      </c>
      <c r="HV121" s="144">
        <v>22.352391000000001</v>
      </c>
      <c r="HW121" s="236">
        <v>36.206482000000001</v>
      </c>
      <c r="HX121" s="144">
        <v>1</v>
      </c>
      <c r="HY121" s="237">
        <v>1.0323400563715415</v>
      </c>
      <c r="HZ121" s="238">
        <v>39</v>
      </c>
      <c r="IA121" s="237">
        <v>7.2</v>
      </c>
      <c r="IB121" s="237">
        <v>36.9</v>
      </c>
      <c r="IC121" s="237">
        <v>6.8</v>
      </c>
      <c r="ID121" s="237">
        <v>23.9</v>
      </c>
      <c r="IE121" s="237">
        <v>5</v>
      </c>
      <c r="IF121" s="237">
        <v>167.36200000000002</v>
      </c>
      <c r="IG121" s="237">
        <v>87.210829430402441</v>
      </c>
      <c r="IH121" s="342"/>
      <c r="II121" s="346">
        <v>0.53</v>
      </c>
      <c r="IJ121" s="206">
        <v>982</v>
      </c>
      <c r="IK121" s="208">
        <v>866</v>
      </c>
      <c r="IL121" s="208">
        <v>1012</v>
      </c>
      <c r="IM121" s="208">
        <v>1029</v>
      </c>
      <c r="IN121" s="208">
        <v>994</v>
      </c>
      <c r="IO121" s="208">
        <v>1039</v>
      </c>
      <c r="IP121" s="208"/>
      <c r="IQ121" s="106">
        <v>987</v>
      </c>
      <c r="IR121" s="208">
        <v>1583</v>
      </c>
      <c r="IS121" s="208">
        <v>407</v>
      </c>
      <c r="IT121" s="208">
        <v>415</v>
      </c>
      <c r="IU121" s="208">
        <v>414</v>
      </c>
      <c r="IV121" s="208">
        <v>419</v>
      </c>
      <c r="IW121" s="208">
        <v>450</v>
      </c>
      <c r="IX121" s="208">
        <v>423</v>
      </c>
      <c r="IY121" s="208"/>
      <c r="IZ121" s="106">
        <v>421.33333333333331</v>
      </c>
      <c r="JA121" s="208">
        <v>294</v>
      </c>
      <c r="JB121" s="240">
        <v>23.082922931130987</v>
      </c>
      <c r="JC121" s="241">
        <v>0</v>
      </c>
      <c r="JD121" s="70">
        <v>1</v>
      </c>
      <c r="JE121" s="365">
        <v>2</v>
      </c>
      <c r="JF121" s="274">
        <v>0</v>
      </c>
      <c r="JG121" s="274"/>
      <c r="JH121" s="70">
        <v>0</v>
      </c>
      <c r="JI121" s="70">
        <v>2</v>
      </c>
      <c r="JJ121" s="70">
        <v>0</v>
      </c>
      <c r="JK121" s="70"/>
      <c r="JL121" s="31" t="s">
        <v>1084</v>
      </c>
      <c r="JM121" s="283"/>
      <c r="JN121" s="198">
        <v>121</v>
      </c>
      <c r="JO121" s="244">
        <v>42475</v>
      </c>
      <c r="JP121" s="69">
        <v>43285</v>
      </c>
      <c r="JQ121" s="201">
        <v>0</v>
      </c>
      <c r="JR121" s="69">
        <v>43285</v>
      </c>
      <c r="JS121" s="245">
        <v>26</v>
      </c>
      <c r="JT121" s="243">
        <v>0</v>
      </c>
      <c r="JU121" s="69">
        <v>43285</v>
      </c>
      <c r="JV121" s="245">
        <v>26</v>
      </c>
      <c r="JW121" s="243">
        <v>0</v>
      </c>
      <c r="JX121" s="246">
        <v>43285</v>
      </c>
      <c r="JY121" s="245">
        <v>26</v>
      </c>
      <c r="JZ121" s="245">
        <v>26</v>
      </c>
      <c r="KA121" s="245">
        <v>810</v>
      </c>
      <c r="KB121" s="247"/>
      <c r="KC121" s="245"/>
      <c r="KD121" s="248"/>
      <c r="KE121" s="212">
        <v>1</v>
      </c>
      <c r="KF121" s="249">
        <v>1</v>
      </c>
      <c r="KG121" s="249" t="s">
        <v>421</v>
      </c>
      <c r="KH121" s="272">
        <v>97.360000000000014</v>
      </c>
      <c r="KI121" s="272">
        <v>42.523333333333333</v>
      </c>
      <c r="KJ121" s="272">
        <v>56.303333333333335</v>
      </c>
      <c r="KK121" s="272">
        <v>-19.319999999999997</v>
      </c>
      <c r="KL121" s="272">
        <v>-15.763333333333335</v>
      </c>
      <c r="KM121" s="272">
        <v>85.61666666666666</v>
      </c>
      <c r="KN121" s="272">
        <v>25.5</v>
      </c>
      <c r="KO121" s="272">
        <v>5.166666666666667</v>
      </c>
      <c r="KP121" s="250"/>
      <c r="KQ121" s="250">
        <v>0</v>
      </c>
      <c r="KR121" s="343"/>
      <c r="KS121" s="344">
        <v>0.38222222222222219</v>
      </c>
      <c r="KT121" s="264"/>
      <c r="KU121" s="265"/>
      <c r="KV121" s="264"/>
      <c r="KW121" s="265"/>
      <c r="KX121" s="265"/>
      <c r="KY121" s="265"/>
      <c r="KZ121" s="265"/>
      <c r="LA121" s="265"/>
      <c r="LB121" s="265"/>
      <c r="LC121" s="265"/>
      <c r="LD121" s="265"/>
      <c r="LE121" s="265"/>
      <c r="LF121" s="118">
        <v>42475</v>
      </c>
      <c r="LG121" s="695">
        <v>1</v>
      </c>
      <c r="LH121" s="695"/>
      <c r="LI121" s="455"/>
      <c r="LJ121" s="455"/>
      <c r="LK121" s="455"/>
      <c r="LL121" s="455"/>
      <c r="LM121" s="455"/>
      <c r="LN121" s="455"/>
      <c r="LO121" s="455"/>
      <c r="LP121" s="455"/>
      <c r="LQ121" s="455"/>
      <c r="LR121" s="455"/>
      <c r="LS121" s="455"/>
      <c r="LT121" s="455"/>
      <c r="LU121" s="500">
        <v>39.58</v>
      </c>
      <c r="LV121" s="693">
        <v>-22.7</v>
      </c>
      <c r="LW121" s="500"/>
      <c r="LX121" s="500"/>
      <c r="LY121" s="500">
        <v>-14.5</v>
      </c>
      <c r="LZ121" s="500">
        <v>1</v>
      </c>
      <c r="MA121" s="690">
        <v>45</v>
      </c>
      <c r="MB121" s="455">
        <v>45</v>
      </c>
      <c r="MD121" s="253">
        <v>21</v>
      </c>
      <c r="ME121" s="274"/>
      <c r="MF121" s="581">
        <v>121</v>
      </c>
      <c r="MG121" s="135">
        <v>42458</v>
      </c>
      <c r="MJ121" s="584">
        <v>51.635899999999999</v>
      </c>
      <c r="MR121" s="135"/>
      <c r="MS121" s="585"/>
      <c r="MT121" s="585"/>
      <c r="MU121" s="133">
        <v>1</v>
      </c>
      <c r="MV121" s="133">
        <v>0</v>
      </c>
      <c r="MW121" s="133">
        <v>0</v>
      </c>
      <c r="MX121" s="133">
        <v>1</v>
      </c>
      <c r="MY121" s="133">
        <v>0</v>
      </c>
      <c r="MZ121" s="238">
        <v>1</v>
      </c>
      <c r="NA121" s="238">
        <v>1099</v>
      </c>
      <c r="NB121" s="133">
        <v>21</v>
      </c>
      <c r="NC121" s="238">
        <v>6</v>
      </c>
      <c r="NE121" s="876" t="s">
        <v>64</v>
      </c>
      <c r="NF121" s="877" t="s">
        <v>64</v>
      </c>
      <c r="NG121" s="877" t="s">
        <v>64</v>
      </c>
      <c r="NH121" s="877" t="s">
        <v>64</v>
      </c>
      <c r="NI121" s="877" t="s">
        <v>64</v>
      </c>
      <c r="NJ121" s="877" t="s">
        <v>64</v>
      </c>
      <c r="NK121" s="877" t="s">
        <v>64</v>
      </c>
      <c r="NL121" s="877" t="s">
        <v>64</v>
      </c>
      <c r="NM121" s="877" t="s">
        <v>64</v>
      </c>
      <c r="NN121" s="877" t="s">
        <v>64</v>
      </c>
      <c r="NO121" s="877" t="s">
        <v>64</v>
      </c>
      <c r="NP121" s="877" t="s">
        <v>64</v>
      </c>
      <c r="NQ121" s="877" t="s">
        <v>64</v>
      </c>
      <c r="NR121" s="877" t="s">
        <v>64</v>
      </c>
      <c r="NS121" s="877" t="s">
        <v>64</v>
      </c>
      <c r="NT121" s="877" t="s">
        <v>64</v>
      </c>
      <c r="NU121" s="877" t="s">
        <v>64</v>
      </c>
      <c r="NV121" s="877" t="s">
        <v>64</v>
      </c>
      <c r="NW121" s="877" t="s">
        <v>64</v>
      </c>
      <c r="NX121" s="877" t="s">
        <v>64</v>
      </c>
      <c r="NY121" s="877" t="s">
        <v>64</v>
      </c>
      <c r="NZ121" s="877" t="s">
        <v>64</v>
      </c>
      <c r="OA121" s="877" t="s">
        <v>64</v>
      </c>
      <c r="OB121" s="877" t="s">
        <v>64</v>
      </c>
      <c r="OC121" s="877" t="s">
        <v>64</v>
      </c>
      <c r="OD121" s="877" t="s">
        <v>64</v>
      </c>
      <c r="OE121" s="877" t="s">
        <v>64</v>
      </c>
      <c r="OF121" s="877" t="s">
        <v>64</v>
      </c>
      <c r="OG121" s="877" t="s">
        <v>64</v>
      </c>
      <c r="OH121" s="877" t="s">
        <v>64</v>
      </c>
      <c r="OI121" s="877" t="s">
        <v>64</v>
      </c>
      <c r="OJ121" s="877" t="s">
        <v>64</v>
      </c>
      <c r="OK121" s="877" t="s">
        <v>64</v>
      </c>
      <c r="OL121" s="877" t="s">
        <v>64</v>
      </c>
      <c r="OM121" s="877" t="s">
        <v>64</v>
      </c>
    </row>
    <row r="122" spans="1:403" s="221" customFormat="1" x14ac:dyDescent="0.25">
      <c r="A122" s="902">
        <v>121</v>
      </c>
      <c r="B122" s="274">
        <v>0</v>
      </c>
      <c r="C122" s="221">
        <v>1</v>
      </c>
      <c r="D122" s="206">
        <v>2</v>
      </c>
      <c r="E122" s="267">
        <v>122</v>
      </c>
      <c r="F122" s="896">
        <v>122</v>
      </c>
      <c r="G122" s="61">
        <v>122</v>
      </c>
      <c r="H122" s="898"/>
      <c r="I122" s="232" t="s">
        <v>1090</v>
      </c>
      <c r="J122" s="167" t="s">
        <v>1091</v>
      </c>
      <c r="K122" s="246">
        <v>15637</v>
      </c>
      <c r="L122" s="122">
        <v>73</v>
      </c>
      <c r="M122" s="342">
        <v>74</v>
      </c>
      <c r="N122" s="342">
        <v>159</v>
      </c>
      <c r="O122" s="342">
        <v>29.270994027135</v>
      </c>
      <c r="P122" s="210">
        <v>1.7652357718332146</v>
      </c>
      <c r="Q122" s="208">
        <v>1</v>
      </c>
      <c r="R122" s="342">
        <v>150</v>
      </c>
      <c r="S122" s="208">
        <v>90</v>
      </c>
      <c r="T122" s="208">
        <v>1</v>
      </c>
      <c r="U122" s="342">
        <v>2</v>
      </c>
      <c r="V122" s="325">
        <v>0</v>
      </c>
      <c r="W122" s="325"/>
      <c r="X122" s="325">
        <v>1</v>
      </c>
      <c r="Y122" s="116">
        <v>1</v>
      </c>
      <c r="Z122" s="325">
        <v>1</v>
      </c>
      <c r="AA122" s="325">
        <v>1</v>
      </c>
      <c r="AB122" s="327">
        <v>0</v>
      </c>
      <c r="AC122" s="328">
        <v>0</v>
      </c>
      <c r="AD122" s="223"/>
      <c r="AE122" s="208"/>
      <c r="AF122" s="223"/>
      <c r="AG122" s="613">
        <v>107</v>
      </c>
      <c r="AH122" s="613">
        <v>0.84</v>
      </c>
      <c r="AI122" s="613">
        <v>66</v>
      </c>
      <c r="AJ122" s="603">
        <v>1</v>
      </c>
      <c r="AK122" s="613">
        <v>11.2</v>
      </c>
      <c r="AL122" s="613">
        <v>34</v>
      </c>
      <c r="AM122" s="613"/>
      <c r="AN122" s="609">
        <v>713</v>
      </c>
      <c r="AO122" s="214">
        <v>6.5694814204142959</v>
      </c>
      <c r="AP122" s="63">
        <v>283</v>
      </c>
      <c r="AQ122" s="63">
        <v>212</v>
      </c>
      <c r="AR122" s="310">
        <v>42</v>
      </c>
      <c r="AS122" s="212">
        <v>145</v>
      </c>
      <c r="AT122" s="215">
        <v>0.23</v>
      </c>
      <c r="AU122" s="212"/>
      <c r="AV122" s="564">
        <v>42471</v>
      </c>
      <c r="AW122" s="563">
        <v>42466</v>
      </c>
      <c r="AX122" s="364">
        <v>0.84</v>
      </c>
      <c r="AY122" s="364">
        <v>44</v>
      </c>
      <c r="AZ122" s="364"/>
      <c r="BA122" s="613">
        <v>143</v>
      </c>
      <c r="BB122" s="558">
        <v>42471</v>
      </c>
      <c r="BC122" s="124">
        <v>19.28</v>
      </c>
      <c r="BD122" s="217">
        <v>814</v>
      </c>
      <c r="BE122" s="66">
        <v>24.59</v>
      </c>
      <c r="BF122" s="218">
        <v>797.5803803593584</v>
      </c>
      <c r="BG122" s="66">
        <v>115.6</v>
      </c>
      <c r="BH122" s="68">
        <v>1.3907585287387172</v>
      </c>
      <c r="BI122" s="219">
        <v>1.2851070295668119</v>
      </c>
      <c r="BJ122" s="219">
        <v>2.9017744622463439</v>
      </c>
      <c r="BK122" s="219">
        <v>2.0629578340845103</v>
      </c>
      <c r="BL122" s="66">
        <v>2.4</v>
      </c>
      <c r="BM122" s="66">
        <v>0.93</v>
      </c>
      <c r="BN122" s="66">
        <v>97</v>
      </c>
      <c r="BO122" s="66">
        <v>1.21</v>
      </c>
      <c r="BP122" s="571">
        <v>718.9</v>
      </c>
      <c r="BQ122" s="66">
        <v>46</v>
      </c>
      <c r="BR122" s="66">
        <v>40</v>
      </c>
      <c r="BS122" s="66">
        <v>10</v>
      </c>
      <c r="BT122" s="66">
        <v>46</v>
      </c>
      <c r="BU122" s="366">
        <v>42466</v>
      </c>
      <c r="BV122" s="345" t="s">
        <v>1092</v>
      </c>
      <c r="BW122" s="342">
        <v>0</v>
      </c>
      <c r="BX122" s="342">
        <v>1</v>
      </c>
      <c r="BY122" s="342">
        <v>36</v>
      </c>
      <c r="BZ122" s="342">
        <v>1</v>
      </c>
      <c r="CA122" s="342"/>
      <c r="CB122" s="345">
        <v>1</v>
      </c>
      <c r="CC122" s="345" t="s">
        <v>1093</v>
      </c>
      <c r="CD122" s="342">
        <v>1</v>
      </c>
      <c r="CE122" s="342">
        <v>0</v>
      </c>
      <c r="CF122" s="342">
        <v>0</v>
      </c>
      <c r="CG122" s="206">
        <v>0</v>
      </c>
      <c r="CH122" s="206">
        <v>0</v>
      </c>
      <c r="CI122" s="342">
        <v>0</v>
      </c>
      <c r="CJ122" s="342">
        <v>1</v>
      </c>
      <c r="CK122" s="327">
        <v>1</v>
      </c>
      <c r="CL122" s="659">
        <v>0</v>
      </c>
      <c r="CM122" s="659">
        <v>0</v>
      </c>
      <c r="CN122" s="660">
        <v>1</v>
      </c>
      <c r="CO122" s="660">
        <v>1</v>
      </c>
      <c r="CP122" s="660">
        <v>0</v>
      </c>
      <c r="CQ122" s="325">
        <v>1</v>
      </c>
      <c r="CR122" s="325">
        <v>1</v>
      </c>
      <c r="CS122" s="325">
        <v>0</v>
      </c>
      <c r="CT122" s="327">
        <v>0</v>
      </c>
      <c r="CU122" s="327">
        <v>0</v>
      </c>
      <c r="CV122" s="116">
        <v>0</v>
      </c>
      <c r="CW122" s="665"/>
      <c r="CX122" s="665"/>
      <c r="CY122" s="665"/>
      <c r="CZ122" s="665"/>
      <c r="DA122" s="254">
        <v>82</v>
      </c>
      <c r="DB122" s="254">
        <v>96</v>
      </c>
      <c r="DC122" s="254"/>
      <c r="DD122" s="254"/>
      <c r="DE122" s="254"/>
      <c r="DF122" s="31">
        <v>1</v>
      </c>
      <c r="DG122" s="70">
        <v>1</v>
      </c>
      <c r="DH122" s="69">
        <v>42467</v>
      </c>
      <c r="DI122" s="31">
        <v>1</v>
      </c>
      <c r="DJ122" s="31" t="s">
        <v>1094</v>
      </c>
      <c r="DK122" s="70">
        <v>1</v>
      </c>
      <c r="DL122" s="70">
        <v>0</v>
      </c>
      <c r="DM122" s="70"/>
      <c r="DN122" s="31"/>
      <c r="DO122" s="245">
        <v>1</v>
      </c>
      <c r="DP122" s="208">
        <v>1</v>
      </c>
      <c r="DQ122" s="208">
        <v>1</v>
      </c>
      <c r="DR122" s="208">
        <v>1</v>
      </c>
      <c r="DS122" s="208">
        <v>0</v>
      </c>
      <c r="DT122" s="212">
        <v>0</v>
      </c>
      <c r="DU122" s="208">
        <v>0</v>
      </c>
      <c r="DV122" s="208">
        <v>1</v>
      </c>
      <c r="DW122" s="208">
        <v>0</v>
      </c>
      <c r="DX122" s="208">
        <v>1</v>
      </c>
      <c r="DY122" s="208">
        <v>0</v>
      </c>
      <c r="DZ122" s="208">
        <v>0</v>
      </c>
      <c r="EC122" s="223">
        <v>1</v>
      </c>
      <c r="ED122" s="223">
        <v>1</v>
      </c>
      <c r="EE122" s="223">
        <v>66</v>
      </c>
      <c r="EF122" s="223"/>
      <c r="EH122" s="246">
        <v>42471</v>
      </c>
      <c r="EI122" s="31">
        <v>1.54</v>
      </c>
      <c r="EJ122" s="31">
        <v>95</v>
      </c>
      <c r="EK122" s="31">
        <v>69</v>
      </c>
      <c r="EL122" s="31">
        <v>107</v>
      </c>
      <c r="EM122" s="206" t="s">
        <v>381</v>
      </c>
      <c r="EN122" s="206">
        <v>55</v>
      </c>
      <c r="EO122" s="206" t="s">
        <v>666</v>
      </c>
      <c r="EP122" s="267">
        <v>122</v>
      </c>
      <c r="EQ122" s="69">
        <v>42471</v>
      </c>
      <c r="ER122" s="208" t="s">
        <v>383</v>
      </c>
      <c r="ES122" s="208"/>
      <c r="ET122" s="208"/>
      <c r="EU122" s="208">
        <v>72</v>
      </c>
      <c r="EV122" s="208">
        <v>1</v>
      </c>
      <c r="EW122" s="208"/>
      <c r="EX122" s="208">
        <v>14</v>
      </c>
      <c r="EY122" s="208">
        <v>10</v>
      </c>
      <c r="EZ122" s="208">
        <v>48</v>
      </c>
      <c r="FA122" s="208">
        <v>30</v>
      </c>
      <c r="FB122" s="208">
        <v>20</v>
      </c>
      <c r="FC122" s="208">
        <v>14</v>
      </c>
      <c r="FD122" s="208">
        <v>54</v>
      </c>
      <c r="FE122" s="206">
        <v>14</v>
      </c>
      <c r="FF122" s="206">
        <v>22</v>
      </c>
      <c r="FG122" s="224">
        <v>120</v>
      </c>
      <c r="FH122" s="223">
        <v>360</v>
      </c>
      <c r="FI122" s="91">
        <v>106.66666666666667</v>
      </c>
      <c r="FJ122" s="91">
        <v>340</v>
      </c>
      <c r="FK122" s="227">
        <v>90.199999999999989</v>
      </c>
      <c r="FL122" s="227">
        <v>51.09799010379583</v>
      </c>
      <c r="FM122" s="228">
        <v>86.4</v>
      </c>
      <c r="FN122" s="228">
        <v>25.049999999999997</v>
      </c>
      <c r="FO122" s="228">
        <v>48.945303159290027</v>
      </c>
      <c r="FP122" s="228">
        <v>14.190738936808044</v>
      </c>
      <c r="FQ122" s="228">
        <v>71.006944444444457</v>
      </c>
      <c r="FR122" s="228"/>
      <c r="FS122" s="193">
        <v>0</v>
      </c>
      <c r="FT122" s="230">
        <v>148.33333333333334</v>
      </c>
      <c r="FU122" s="341"/>
      <c r="FV122" s="230">
        <v>143.33333333333334</v>
      </c>
      <c r="FW122" s="229">
        <v>5.0333333333333323</v>
      </c>
      <c r="FX122" s="229">
        <v>6.3666666666666671</v>
      </c>
      <c r="FY122" s="229">
        <v>29.470198675496697</v>
      </c>
      <c r="FZ122" s="229"/>
      <c r="GA122" s="342">
        <v>44.1</v>
      </c>
      <c r="GB122" s="129">
        <v>18</v>
      </c>
      <c r="GC122" s="210" t="s">
        <v>1095</v>
      </c>
      <c r="GD122" s="210" t="s">
        <v>1096</v>
      </c>
      <c r="GE122" s="210" t="s">
        <v>1097</v>
      </c>
      <c r="GF122" s="210" t="s">
        <v>1098</v>
      </c>
      <c r="GG122" s="210" t="s">
        <v>1099</v>
      </c>
      <c r="GH122" s="133">
        <v>1</v>
      </c>
      <c r="GI122" s="133">
        <v>1</v>
      </c>
      <c r="GJ122" s="221">
        <v>1</v>
      </c>
      <c r="GK122" s="221">
        <v>1</v>
      </c>
      <c r="GL122" s="231">
        <v>25</v>
      </c>
      <c r="GM122" s="133">
        <v>0</v>
      </c>
      <c r="GN122" s="221">
        <v>0</v>
      </c>
      <c r="GO122" s="221">
        <v>0</v>
      </c>
      <c r="GP122" s="221">
        <v>0</v>
      </c>
      <c r="GQ122" s="61">
        <v>53.650000000000006</v>
      </c>
      <c r="GR122" s="106">
        <v>30.392540677035996</v>
      </c>
      <c r="GS122" s="111">
        <v>0.3645320197044335</v>
      </c>
      <c r="GT122" s="61">
        <v>0</v>
      </c>
      <c r="GU122" s="111">
        <v>0.66666666666666663</v>
      </c>
      <c r="GV122" s="62">
        <v>1</v>
      </c>
      <c r="GW122" s="106">
        <v>6.65</v>
      </c>
      <c r="GX122" s="61">
        <v>1</v>
      </c>
      <c r="GY122" s="106">
        <v>11.333333333333334</v>
      </c>
      <c r="GZ122" s="61">
        <v>1</v>
      </c>
      <c r="HA122" s="745">
        <v>35</v>
      </c>
      <c r="HB122" s="221">
        <v>20</v>
      </c>
      <c r="HC122" s="221">
        <v>0.48</v>
      </c>
      <c r="HD122" s="125">
        <v>1</v>
      </c>
      <c r="HE122" s="273">
        <v>91.402317999999994</v>
      </c>
      <c r="HF122" s="367">
        <v>96</v>
      </c>
      <c r="HG122" s="270">
        <v>54.383670176988915</v>
      </c>
      <c r="HH122" s="273">
        <v>96.956256999999994</v>
      </c>
      <c r="HI122" s="270">
        <v>54.925386482118462</v>
      </c>
      <c r="HJ122" s="273">
        <v>28.842509</v>
      </c>
      <c r="HK122" s="270">
        <v>16.339182255550359</v>
      </c>
      <c r="HL122" s="273">
        <v>68.113748999999999</v>
      </c>
      <c r="HM122" s="270">
        <v>38.586204793064674</v>
      </c>
      <c r="HN122" s="236">
        <v>70.252039999999994</v>
      </c>
      <c r="HO122" s="302">
        <v>4.4955069999999999</v>
      </c>
      <c r="HP122" s="302">
        <v>2.4540120000000001</v>
      </c>
      <c r="HQ122" s="273">
        <v>135.26940500000001</v>
      </c>
      <c r="HR122" s="270">
        <v>76.629653193307661</v>
      </c>
      <c r="HS122" s="273">
        <v>74.985045999999997</v>
      </c>
      <c r="HT122" s="270">
        <v>42.478770936149395</v>
      </c>
      <c r="HU122" s="273">
        <v>60.284359000000002</v>
      </c>
      <c r="HV122" s="270">
        <v>34.150882257158266</v>
      </c>
      <c r="HW122" s="273">
        <v>44.566144999999999</v>
      </c>
      <c r="HX122" s="144">
        <v>1</v>
      </c>
      <c r="HY122" s="237">
        <v>0.99013723271103593</v>
      </c>
      <c r="HZ122" s="238">
        <v>33.299999999999997</v>
      </c>
      <c r="IA122" s="237">
        <v>7</v>
      </c>
      <c r="IB122" s="237">
        <v>38.200000000000003</v>
      </c>
      <c r="IC122" s="237">
        <v>7.2</v>
      </c>
      <c r="ID122" s="237">
        <v>17.600000000000001</v>
      </c>
      <c r="IE122" s="237">
        <v>5.7</v>
      </c>
      <c r="IF122" s="237">
        <v>152.16260571428572</v>
      </c>
      <c r="IG122" s="237">
        <v>86.199593358717948</v>
      </c>
      <c r="IH122" s="342"/>
      <c r="II122" s="346">
        <v>0.38</v>
      </c>
      <c r="IJ122" s="206">
        <v>974</v>
      </c>
      <c r="IK122" s="208">
        <v>749</v>
      </c>
      <c r="IL122" s="208">
        <v>937</v>
      </c>
      <c r="IM122" s="208">
        <v>971</v>
      </c>
      <c r="IN122" s="208">
        <v>1041</v>
      </c>
      <c r="IO122" s="208">
        <v>1055</v>
      </c>
      <c r="IP122" s="208"/>
      <c r="IQ122" s="106">
        <v>954.5</v>
      </c>
      <c r="IR122" s="208">
        <v>1743</v>
      </c>
      <c r="IS122" s="208">
        <v>263</v>
      </c>
      <c r="IT122" s="208">
        <v>335</v>
      </c>
      <c r="IU122" s="208">
        <v>306</v>
      </c>
      <c r="IV122" s="208">
        <v>328</v>
      </c>
      <c r="IW122" s="208">
        <v>296</v>
      </c>
      <c r="IX122" s="208">
        <v>287</v>
      </c>
      <c r="IY122" s="208"/>
      <c r="IZ122" s="106">
        <v>302.5</v>
      </c>
      <c r="JA122" s="208">
        <v>219</v>
      </c>
      <c r="JB122" s="240">
        <v>35.066668552884359</v>
      </c>
      <c r="JC122" s="241">
        <v>1</v>
      </c>
      <c r="JD122" s="70">
        <v>1</v>
      </c>
      <c r="JE122" s="274">
        <v>0</v>
      </c>
      <c r="JF122" s="274">
        <v>0</v>
      </c>
      <c r="JG122" s="274"/>
      <c r="JH122" s="70">
        <v>0</v>
      </c>
      <c r="JI122" s="70">
        <v>0</v>
      </c>
      <c r="JJ122" s="70">
        <v>0</v>
      </c>
      <c r="JK122" s="70"/>
      <c r="JL122" s="31"/>
      <c r="JM122" s="283"/>
      <c r="JN122" s="198">
        <v>122</v>
      </c>
      <c r="JO122" s="244">
        <v>42471</v>
      </c>
      <c r="JP122" s="69">
        <v>43493</v>
      </c>
      <c r="JQ122" s="201">
        <v>0</v>
      </c>
      <c r="JR122" s="69">
        <v>43493</v>
      </c>
      <c r="JS122" s="245">
        <v>33</v>
      </c>
      <c r="JT122" s="243">
        <v>1</v>
      </c>
      <c r="JU122" s="69">
        <v>42494</v>
      </c>
      <c r="JV122" s="245">
        <v>1</v>
      </c>
      <c r="JW122" s="243">
        <v>1</v>
      </c>
      <c r="JX122" s="246">
        <v>42494</v>
      </c>
      <c r="JY122" s="245">
        <v>1</v>
      </c>
      <c r="JZ122" s="245">
        <v>33</v>
      </c>
      <c r="KA122" s="245">
        <v>1022</v>
      </c>
      <c r="KB122" s="247"/>
      <c r="KC122" s="245"/>
      <c r="KD122" s="248"/>
      <c r="KE122" s="212">
        <v>1</v>
      </c>
      <c r="KF122" s="249">
        <v>1</v>
      </c>
      <c r="KG122" s="249" t="s">
        <v>421</v>
      </c>
      <c r="KH122" s="272">
        <v>80.916666666666671</v>
      </c>
      <c r="KI122" s="272">
        <v>31.353333333333335</v>
      </c>
      <c r="KJ122" s="272">
        <v>61.04</v>
      </c>
      <c r="KK122" s="272">
        <v>-19.533333333333335</v>
      </c>
      <c r="KL122" s="272">
        <v>-16.09</v>
      </c>
      <c r="KM122" s="272">
        <v>82.466666666666683</v>
      </c>
      <c r="KN122" s="272">
        <v>38.56666666666667</v>
      </c>
      <c r="KO122" s="272">
        <v>5.6333333333333329</v>
      </c>
      <c r="KP122" s="250"/>
      <c r="KQ122" s="250">
        <v>0</v>
      </c>
      <c r="KR122" s="343"/>
      <c r="KS122" s="344">
        <v>0.3645320197044335</v>
      </c>
      <c r="KT122" s="264"/>
      <c r="KU122" s="265"/>
      <c r="KV122" s="264"/>
      <c r="KW122" s="265"/>
      <c r="KX122" s="265"/>
      <c r="KY122" s="265"/>
      <c r="KZ122" s="265"/>
      <c r="LA122" s="265"/>
      <c r="LB122" s="265"/>
      <c r="LC122" s="265"/>
      <c r="LD122" s="265"/>
      <c r="LE122" s="265"/>
      <c r="LF122" s="118">
        <v>42471</v>
      </c>
      <c r="LG122" s="695">
        <v>1</v>
      </c>
      <c r="LH122" s="695"/>
      <c r="LI122" s="455"/>
      <c r="LJ122" s="455"/>
      <c r="LK122" s="455"/>
      <c r="LL122" s="455"/>
      <c r="LM122" s="455"/>
      <c r="LN122" s="455"/>
      <c r="LO122" s="455"/>
      <c r="LP122" s="455"/>
      <c r="LQ122" s="455"/>
      <c r="LR122" s="455"/>
      <c r="LS122" s="455"/>
      <c r="LT122" s="455"/>
      <c r="LU122" s="500">
        <v>56.150000000000006</v>
      </c>
      <c r="LV122" s="693">
        <v>-21.733333333333331</v>
      </c>
      <c r="LW122" s="500">
        <v>-17.5</v>
      </c>
      <c r="LX122" s="500">
        <v>1</v>
      </c>
      <c r="LY122" s="500">
        <v>-18.100000000000001</v>
      </c>
      <c r="LZ122" s="500">
        <v>1</v>
      </c>
      <c r="MA122" s="690">
        <v>44.566144999999999</v>
      </c>
      <c r="MB122" s="455"/>
      <c r="MD122" s="253">
        <v>48</v>
      </c>
      <c r="ME122" s="274"/>
      <c r="MF122" s="581">
        <v>122</v>
      </c>
      <c r="MG122" s="135">
        <v>42466</v>
      </c>
      <c r="MJ122" s="584">
        <v>56.519500000000001</v>
      </c>
      <c r="MR122" s="135"/>
      <c r="MS122" s="585"/>
      <c r="MT122" s="585"/>
      <c r="MU122" s="133">
        <v>0</v>
      </c>
      <c r="MV122" s="585"/>
      <c r="MW122" s="585"/>
      <c r="MX122" s="585"/>
      <c r="MY122" s="585"/>
      <c r="MZ122" s="585"/>
      <c r="NA122" s="238">
        <v>713</v>
      </c>
      <c r="NB122" s="133">
        <v>48</v>
      </c>
      <c r="NC122" s="238">
        <v>7</v>
      </c>
      <c r="NE122" s="876">
        <v>122</v>
      </c>
      <c r="NF122" s="877">
        <v>8.6455863859136102</v>
      </c>
      <c r="NG122" s="877">
        <v>7.3977174105213503</v>
      </c>
      <c r="NH122" s="877">
        <v>5.7479244162384404</v>
      </c>
      <c r="NI122" s="877">
        <v>2.3305584000307999</v>
      </c>
      <c r="NJ122" s="877">
        <v>7.9708536543404804</v>
      </c>
      <c r="NK122" s="877">
        <v>6.7044570193288404</v>
      </c>
      <c r="NL122" s="877">
        <v>9.3608031992524108</v>
      </c>
      <c r="NM122" s="877">
        <v>8.0032649088174903</v>
      </c>
      <c r="NN122" s="877">
        <v>6.2609665645194896</v>
      </c>
      <c r="NO122" s="877">
        <v>0.92599941855622303</v>
      </c>
      <c r="NP122" s="877">
        <v>6.19258872156664</v>
      </c>
      <c r="NQ122" s="877">
        <v>6.8139094250770302</v>
      </c>
      <c r="NR122" s="877">
        <v>7.84479990131066</v>
      </c>
      <c r="NS122" s="877">
        <v>4.6898582363192496</v>
      </c>
      <c r="NT122" s="877">
        <v>6.1039172107520701</v>
      </c>
      <c r="NU122" s="877">
        <v>8.0901124196642904</v>
      </c>
      <c r="NV122" s="877">
        <v>6.7536847550818102</v>
      </c>
      <c r="NW122" s="877">
        <v>7.9459704848807098</v>
      </c>
      <c r="NX122" s="877">
        <v>5.9784244654408596</v>
      </c>
      <c r="NY122" s="877">
        <v>6.1965283609369397</v>
      </c>
      <c r="NZ122" s="877">
        <v>8.1938702847744604</v>
      </c>
      <c r="OA122" s="877">
        <v>3.4918530963296699</v>
      </c>
      <c r="OB122" s="877">
        <v>11.121391053883899</v>
      </c>
      <c r="OC122" s="877">
        <v>1.86393845042397</v>
      </c>
      <c r="OD122" s="877">
        <v>6.5318492857511998</v>
      </c>
      <c r="OE122" s="877">
        <v>6.6834157470304296</v>
      </c>
      <c r="OF122" s="877">
        <v>6.0332027259372198</v>
      </c>
      <c r="OG122" s="877">
        <v>11.011318119982</v>
      </c>
      <c r="OH122" s="877">
        <v>3.1521834190550502</v>
      </c>
      <c r="OI122" s="877">
        <v>7.9362256815227301</v>
      </c>
      <c r="OJ122" s="877">
        <v>4.0959244199985401</v>
      </c>
      <c r="OK122" s="877">
        <v>3.0750924384592402</v>
      </c>
      <c r="OL122" s="877">
        <v>3.0399961894215299</v>
      </c>
      <c r="OM122" s="877">
        <v>9.2574526034599405</v>
      </c>
    </row>
    <row r="123" spans="1:403" s="221" customFormat="1" x14ac:dyDescent="0.25">
      <c r="A123" s="455">
        <v>122</v>
      </c>
      <c r="B123" s="221">
        <v>0</v>
      </c>
      <c r="C123" s="221">
        <v>1</v>
      </c>
      <c r="D123" s="206">
        <v>2</v>
      </c>
      <c r="E123" s="274">
        <v>123</v>
      </c>
      <c r="F123" s="895">
        <v>123</v>
      </c>
      <c r="G123" s="61">
        <v>123</v>
      </c>
      <c r="H123" s="898"/>
      <c r="I123" s="232" t="s">
        <v>1100</v>
      </c>
      <c r="J123" s="167" t="s">
        <v>1101</v>
      </c>
      <c r="K123" s="246">
        <v>12670</v>
      </c>
      <c r="L123" s="122">
        <v>81</v>
      </c>
      <c r="M123" s="342">
        <v>85</v>
      </c>
      <c r="N123" s="342">
        <v>160</v>
      </c>
      <c r="O123" s="342">
        <v>33.203124999999993</v>
      </c>
      <c r="P123" s="210">
        <v>1.8808594978427899</v>
      </c>
      <c r="Q123" s="208">
        <v>1</v>
      </c>
      <c r="R123" s="342">
        <v>130</v>
      </c>
      <c r="S123" s="208">
        <v>70</v>
      </c>
      <c r="T123" s="208">
        <v>1</v>
      </c>
      <c r="U123" s="342">
        <v>4</v>
      </c>
      <c r="V123" s="325">
        <v>0</v>
      </c>
      <c r="W123" s="325"/>
      <c r="X123" s="325">
        <v>1</v>
      </c>
      <c r="Y123" s="116">
        <v>0</v>
      </c>
      <c r="Z123" s="325">
        <v>1</v>
      </c>
      <c r="AA123" s="325">
        <v>0</v>
      </c>
      <c r="AB123" s="327">
        <v>0</v>
      </c>
      <c r="AC123" s="328">
        <v>1</v>
      </c>
      <c r="AD123" s="223"/>
      <c r="AE123" s="208"/>
      <c r="AF123" s="223"/>
      <c r="AG123" s="613">
        <v>143</v>
      </c>
      <c r="AH123" s="613">
        <v>1.08</v>
      </c>
      <c r="AI123" s="613">
        <v>49</v>
      </c>
      <c r="AJ123" s="603">
        <v>0</v>
      </c>
      <c r="AK123" s="613">
        <v>13.2</v>
      </c>
      <c r="AL123" s="613">
        <v>38</v>
      </c>
      <c r="AM123" s="613"/>
      <c r="AN123" s="609">
        <v>1107</v>
      </c>
      <c r="AO123" s="214">
        <v>7.0094089327086371</v>
      </c>
      <c r="AP123" s="63">
        <v>236</v>
      </c>
      <c r="AQ123" s="63">
        <v>149</v>
      </c>
      <c r="AR123" s="310">
        <v>64</v>
      </c>
      <c r="AS123" s="212">
        <v>114</v>
      </c>
      <c r="AT123" s="215">
        <v>1.63</v>
      </c>
      <c r="AU123" s="212"/>
      <c r="AV123" s="562">
        <v>42471</v>
      </c>
      <c r="AW123" s="563">
        <v>42469</v>
      </c>
      <c r="AX123" s="364">
        <v>1.08</v>
      </c>
      <c r="AY123" s="364">
        <v>44</v>
      </c>
      <c r="AZ123" s="364"/>
      <c r="BA123" s="613">
        <v>138</v>
      </c>
      <c r="BB123" s="558">
        <v>42471</v>
      </c>
      <c r="BC123" s="65">
        <v>29.97</v>
      </c>
      <c r="BD123" s="217">
        <v>800</v>
      </c>
      <c r="BE123" s="66">
        <v>38.53</v>
      </c>
      <c r="BF123" s="218">
        <v>140.82468215076881</v>
      </c>
      <c r="BG123" s="66">
        <v>123.3</v>
      </c>
      <c r="BH123" s="68">
        <v>1.585799009013001</v>
      </c>
      <c r="BI123" s="219">
        <v>1.4766867429456447</v>
      </c>
      <c r="BJ123" s="219">
        <v>2.1486787796814131</v>
      </c>
      <c r="BK123" s="219">
        <v>2.0909630765957314</v>
      </c>
      <c r="BL123" s="66">
        <v>2.46</v>
      </c>
      <c r="BM123" s="66">
        <v>1.07</v>
      </c>
      <c r="BN123" s="66">
        <v>61</v>
      </c>
      <c r="BO123" s="66">
        <v>1.26</v>
      </c>
      <c r="BP123" s="571">
        <v>581.4</v>
      </c>
      <c r="BQ123" s="66">
        <v>98</v>
      </c>
      <c r="BR123" s="66">
        <v>482</v>
      </c>
      <c r="BS123" s="66">
        <v>24</v>
      </c>
      <c r="BT123" s="66">
        <v>12</v>
      </c>
      <c r="BU123" s="366">
        <v>42467</v>
      </c>
      <c r="BV123" s="345" t="s">
        <v>1102</v>
      </c>
      <c r="BW123" s="342">
        <v>0</v>
      </c>
      <c r="BX123" s="342">
        <v>0</v>
      </c>
      <c r="BY123" s="342">
        <v>22</v>
      </c>
      <c r="BZ123" s="342">
        <v>0</v>
      </c>
      <c r="CA123" s="342"/>
      <c r="CB123" s="345" t="s">
        <v>381</v>
      </c>
      <c r="CC123" s="345"/>
      <c r="CD123" s="342">
        <v>1</v>
      </c>
      <c r="CE123" s="342">
        <v>0</v>
      </c>
      <c r="CF123" s="342">
        <v>0</v>
      </c>
      <c r="CG123" s="206">
        <v>0</v>
      </c>
      <c r="CH123" s="206">
        <v>0</v>
      </c>
      <c r="CI123" s="342">
        <v>0</v>
      </c>
      <c r="CJ123" s="342">
        <v>0</v>
      </c>
      <c r="CK123" s="327">
        <v>0</v>
      </c>
      <c r="CL123" s="659">
        <v>0</v>
      </c>
      <c r="CM123" s="659">
        <v>0</v>
      </c>
      <c r="CN123" s="660">
        <v>1</v>
      </c>
      <c r="CO123" s="660">
        <v>1</v>
      </c>
      <c r="CP123" s="660">
        <v>0</v>
      </c>
      <c r="CQ123" s="325">
        <v>0</v>
      </c>
      <c r="CR123" s="325">
        <v>1</v>
      </c>
      <c r="CS123" s="325">
        <v>1</v>
      </c>
      <c r="CT123" s="327">
        <v>0</v>
      </c>
      <c r="CU123" s="327">
        <v>0</v>
      </c>
      <c r="CV123" s="116">
        <v>0</v>
      </c>
      <c r="CW123" s="665"/>
      <c r="CX123" s="665"/>
      <c r="CY123" s="665"/>
      <c r="CZ123" s="665"/>
      <c r="DA123" s="254"/>
      <c r="DB123" s="254"/>
      <c r="DC123" s="254"/>
      <c r="DD123" s="254"/>
      <c r="DE123" s="254"/>
      <c r="DF123" s="31">
        <v>0</v>
      </c>
      <c r="DG123" s="70">
        <v>1</v>
      </c>
      <c r="DH123" s="69">
        <v>41626</v>
      </c>
      <c r="DI123" s="31">
        <v>0</v>
      </c>
      <c r="DJ123" s="31"/>
      <c r="DK123" s="70">
        <v>1</v>
      </c>
      <c r="DL123" s="70">
        <v>0</v>
      </c>
      <c r="DM123" s="70"/>
      <c r="DN123" s="31"/>
      <c r="DO123" s="245">
        <v>1</v>
      </c>
      <c r="DP123" s="208">
        <v>0</v>
      </c>
      <c r="DQ123" s="208">
        <v>0</v>
      </c>
      <c r="DR123" s="208">
        <v>0</v>
      </c>
      <c r="DS123" s="208">
        <v>2</v>
      </c>
      <c r="DT123" s="212">
        <v>1</v>
      </c>
      <c r="DU123" s="208">
        <v>2</v>
      </c>
      <c r="DV123" s="208">
        <v>0</v>
      </c>
      <c r="DW123" s="208">
        <v>0</v>
      </c>
      <c r="DX123" s="208">
        <v>0</v>
      </c>
      <c r="DY123" s="208">
        <v>0</v>
      </c>
      <c r="DZ123" s="208">
        <v>0</v>
      </c>
      <c r="EC123" s="223">
        <v>1</v>
      </c>
      <c r="ED123" s="223">
        <v>2</v>
      </c>
      <c r="EE123" s="223">
        <v>49</v>
      </c>
      <c r="EF123" s="223"/>
      <c r="EH123" s="246">
        <v>42472</v>
      </c>
      <c r="EI123" s="31">
        <v>0.79</v>
      </c>
      <c r="EJ123" s="31">
        <v>46</v>
      </c>
      <c r="EK123" s="31">
        <v>50</v>
      </c>
      <c r="EL123" s="31">
        <v>71</v>
      </c>
      <c r="EM123" s="206">
        <v>87</v>
      </c>
      <c r="EN123" s="206"/>
      <c r="EO123" s="206" t="s">
        <v>1103</v>
      </c>
      <c r="EP123" s="222">
        <v>123</v>
      </c>
      <c r="EQ123" s="69">
        <v>42471</v>
      </c>
      <c r="ER123" s="308" t="s">
        <v>383</v>
      </c>
      <c r="ES123" s="208"/>
      <c r="ET123" s="208"/>
      <c r="EU123" s="208">
        <v>79</v>
      </c>
      <c r="EV123" s="208">
        <v>1</v>
      </c>
      <c r="EW123" s="208"/>
      <c r="EX123" s="208">
        <v>11</v>
      </c>
      <c r="EY123" s="208">
        <v>8</v>
      </c>
      <c r="EZ123" s="208">
        <v>44</v>
      </c>
      <c r="FA123" s="208">
        <v>26</v>
      </c>
      <c r="FB123" s="208">
        <v>18</v>
      </c>
      <c r="FC123" s="208">
        <v>14</v>
      </c>
      <c r="FD123" s="208">
        <v>42</v>
      </c>
      <c r="FE123" s="206">
        <v>20</v>
      </c>
      <c r="FF123" s="206">
        <v>33</v>
      </c>
      <c r="FG123" s="224">
        <v>120</v>
      </c>
      <c r="FH123" s="223">
        <v>310</v>
      </c>
      <c r="FI123" s="91">
        <v>106.66666666666667</v>
      </c>
      <c r="FJ123" s="91">
        <v>296.66666666666669</v>
      </c>
      <c r="FK123" s="227">
        <v>59.099999999999994</v>
      </c>
      <c r="FL123" s="227">
        <v>31.421804801359926</v>
      </c>
      <c r="FM123" s="228">
        <v>92.1</v>
      </c>
      <c r="FN123" s="228">
        <v>39.799999999999997</v>
      </c>
      <c r="FO123" s="228">
        <v>48.966974995012677</v>
      </c>
      <c r="FP123" s="228">
        <v>21.160538597193316</v>
      </c>
      <c r="FQ123" s="228">
        <v>56.786102062975033</v>
      </c>
      <c r="FR123" s="228"/>
      <c r="FS123" s="193">
        <v>0</v>
      </c>
      <c r="FT123" s="230">
        <v>82.966666666666654</v>
      </c>
      <c r="FU123" s="341"/>
      <c r="FV123" s="230">
        <v>173.33333333333334</v>
      </c>
      <c r="FW123" s="229">
        <v>7.3666666666666671</v>
      </c>
      <c r="FX123" s="229">
        <v>7.3666666666666671</v>
      </c>
      <c r="FY123" s="229">
        <v>11.262443438914024</v>
      </c>
      <c r="FZ123" s="229"/>
      <c r="GA123" s="342">
        <v>75.400000000000006</v>
      </c>
      <c r="GB123" s="129">
        <v>14.4</v>
      </c>
      <c r="GC123" s="210" t="s">
        <v>1104</v>
      </c>
      <c r="GD123" s="210" t="s">
        <v>1105</v>
      </c>
      <c r="GE123" s="210" t="s">
        <v>1106</v>
      </c>
      <c r="GF123" s="210" t="s">
        <v>1107</v>
      </c>
      <c r="GG123" s="210" t="s">
        <v>1108</v>
      </c>
      <c r="GH123" s="133">
        <v>1</v>
      </c>
      <c r="GI123" s="133">
        <v>1</v>
      </c>
      <c r="GJ123" s="221">
        <v>1</v>
      </c>
      <c r="GK123" s="221">
        <v>1</v>
      </c>
      <c r="GL123" s="231">
        <v>28</v>
      </c>
      <c r="GM123" s="133">
        <v>0</v>
      </c>
      <c r="GN123" s="221">
        <v>0</v>
      </c>
      <c r="GO123" s="221">
        <v>0</v>
      </c>
      <c r="GP123" s="221">
        <v>0</v>
      </c>
      <c r="GQ123" s="61">
        <v>55.75</v>
      </c>
      <c r="GR123" s="106">
        <v>29.64070419079215</v>
      </c>
      <c r="GS123" s="111">
        <v>0.2834224598930481</v>
      </c>
      <c r="GT123" s="61">
        <v>1</v>
      </c>
      <c r="GU123" s="111">
        <v>0.48</v>
      </c>
      <c r="GV123" s="62">
        <v>0</v>
      </c>
      <c r="GW123" s="106">
        <v>8.9333333333333336</v>
      </c>
      <c r="GX123" s="61">
        <v>1</v>
      </c>
      <c r="GY123" s="106">
        <v>16.666666666666668</v>
      </c>
      <c r="GZ123" s="61">
        <v>1</v>
      </c>
      <c r="HA123" s="745">
        <v>38</v>
      </c>
      <c r="HB123" s="221">
        <v>22</v>
      </c>
      <c r="HC123" s="221">
        <v>0.47</v>
      </c>
      <c r="HD123" s="208">
        <v>1</v>
      </c>
      <c r="HE123" s="236">
        <v>98.510955999999993</v>
      </c>
      <c r="HF123" s="236">
        <v>103.436504</v>
      </c>
      <c r="HG123" s="144">
        <v>52.438667000000002</v>
      </c>
      <c r="HH123" s="236">
        <v>112.819665</v>
      </c>
      <c r="HI123" s="125">
        <v>57.195599000000001</v>
      </c>
      <c r="HJ123" s="236">
        <v>40.675277999999999</v>
      </c>
      <c r="HK123" s="144">
        <v>20.620933999999998</v>
      </c>
      <c r="HL123" s="236">
        <v>72.144386999999995</v>
      </c>
      <c r="HM123" s="144">
        <v>36.574665000000003</v>
      </c>
      <c r="HN123" s="236">
        <v>63.946641999999997</v>
      </c>
      <c r="HO123" s="144">
        <v>5.3386849999999999</v>
      </c>
      <c r="HP123" s="144">
        <v>2.7065250000000001</v>
      </c>
      <c r="HQ123" s="236">
        <v>123.007689</v>
      </c>
      <c r="HR123" s="144">
        <v>62.360568999999998</v>
      </c>
      <c r="HS123" s="236">
        <v>51.470592000000003</v>
      </c>
      <c r="HT123" s="144">
        <v>26.093779000000001</v>
      </c>
      <c r="HU123" s="236">
        <v>71.537097000000003</v>
      </c>
      <c r="HV123" s="144">
        <v>36.26679</v>
      </c>
      <c r="HW123" s="236">
        <v>58.156605999999996</v>
      </c>
      <c r="HX123" s="144">
        <v>0</v>
      </c>
      <c r="HY123" s="237">
        <v>0.91683044795426394</v>
      </c>
      <c r="HZ123" s="238">
        <v>29.8</v>
      </c>
      <c r="IA123" s="237">
        <v>6.2</v>
      </c>
      <c r="IB123" s="237">
        <v>25.6</v>
      </c>
      <c r="IC123" s="237">
        <v>5.9</v>
      </c>
      <c r="ID123" s="237">
        <v>30.2</v>
      </c>
      <c r="IE123" s="237">
        <v>5.9</v>
      </c>
      <c r="IF123" s="237">
        <v>103.02981505376343</v>
      </c>
      <c r="IG123" s="237">
        <v>54.778049701177139</v>
      </c>
      <c r="IH123" s="342"/>
      <c r="II123" s="209">
        <v>0.39</v>
      </c>
      <c r="IJ123" s="206">
        <v>970</v>
      </c>
      <c r="IK123" s="208">
        <v>758</v>
      </c>
      <c r="IL123" s="208">
        <v>1068</v>
      </c>
      <c r="IM123" s="208">
        <v>976</v>
      </c>
      <c r="IN123" s="208">
        <v>1089</v>
      </c>
      <c r="IO123" s="208">
        <v>1108</v>
      </c>
      <c r="IP123" s="208"/>
      <c r="IQ123" s="106">
        <v>994.83333333333337</v>
      </c>
      <c r="IR123" s="208">
        <v>1626</v>
      </c>
      <c r="IS123" s="208">
        <v>349</v>
      </c>
      <c r="IT123" s="208">
        <v>367</v>
      </c>
      <c r="IU123" s="208">
        <v>364</v>
      </c>
      <c r="IV123" s="208">
        <v>352</v>
      </c>
      <c r="IW123" s="208">
        <v>368</v>
      </c>
      <c r="IX123" s="208">
        <v>372</v>
      </c>
      <c r="IY123" s="208"/>
      <c r="IZ123" s="106">
        <v>362</v>
      </c>
      <c r="JA123" s="208">
        <v>212</v>
      </c>
      <c r="JB123" s="240">
        <v>26.131676638241817</v>
      </c>
      <c r="JC123" s="241">
        <v>0</v>
      </c>
      <c r="JD123" s="70">
        <v>1</v>
      </c>
      <c r="JE123" s="274">
        <v>0</v>
      </c>
      <c r="JF123" s="274">
        <v>0</v>
      </c>
      <c r="JG123" s="274"/>
      <c r="JH123" s="70">
        <v>0</v>
      </c>
      <c r="JI123" s="70">
        <v>0</v>
      </c>
      <c r="JJ123" s="70">
        <v>0</v>
      </c>
      <c r="JK123" s="70"/>
      <c r="JL123" s="31"/>
      <c r="JM123" s="283"/>
      <c r="JN123" s="243">
        <v>123</v>
      </c>
      <c r="JO123" s="244">
        <v>42471</v>
      </c>
      <c r="JP123" s="69">
        <v>43409</v>
      </c>
      <c r="JQ123" s="201">
        <v>0</v>
      </c>
      <c r="JR123" s="69">
        <v>43409</v>
      </c>
      <c r="JS123" s="245">
        <v>30</v>
      </c>
      <c r="JT123" s="243">
        <v>1</v>
      </c>
      <c r="JU123" s="69">
        <v>43348</v>
      </c>
      <c r="JV123" s="245">
        <v>28</v>
      </c>
      <c r="JW123" s="243">
        <v>1</v>
      </c>
      <c r="JX123" s="246">
        <v>43348</v>
      </c>
      <c r="JY123" s="245">
        <v>28</v>
      </c>
      <c r="JZ123" s="245">
        <v>30</v>
      </c>
      <c r="KA123" s="245">
        <v>938</v>
      </c>
      <c r="KB123" s="247"/>
      <c r="KC123" s="245"/>
      <c r="KD123" s="248"/>
      <c r="KE123" s="212">
        <v>1</v>
      </c>
      <c r="KF123" s="249">
        <v>1</v>
      </c>
      <c r="KG123" s="249" t="s">
        <v>421</v>
      </c>
      <c r="KH123" s="272">
        <v>99.23</v>
      </c>
      <c r="KI123" s="272">
        <v>44.599999999999994</v>
      </c>
      <c r="KJ123" s="272">
        <v>54.94</v>
      </c>
      <c r="KK123" s="272">
        <v>-17.623333333333331</v>
      </c>
      <c r="KL123" s="272">
        <v>-14.253333333333332</v>
      </c>
      <c r="KM123" s="272">
        <v>64.156666666666666</v>
      </c>
      <c r="KN123" s="272">
        <v>22.366666666666664</v>
      </c>
      <c r="KO123" s="272">
        <v>4.1333333333333337</v>
      </c>
      <c r="KP123" s="250"/>
      <c r="KQ123" s="250">
        <v>0</v>
      </c>
      <c r="KR123" s="343"/>
      <c r="KS123" s="344">
        <v>0.2834224598930481</v>
      </c>
      <c r="KT123" s="264"/>
      <c r="KU123" s="265"/>
      <c r="KV123" s="264"/>
      <c r="KW123" s="265"/>
      <c r="KX123" s="265"/>
      <c r="KY123" s="265"/>
      <c r="KZ123" s="265"/>
      <c r="LA123" s="265"/>
      <c r="LB123" s="265"/>
      <c r="LC123" s="265"/>
      <c r="LD123" s="265"/>
      <c r="LE123" s="265"/>
      <c r="LF123" s="118">
        <v>42471</v>
      </c>
      <c r="LG123" s="695">
        <v>1</v>
      </c>
      <c r="LH123" s="695"/>
      <c r="LI123" s="455"/>
      <c r="LJ123" s="455"/>
      <c r="LK123" s="455"/>
      <c r="LL123" s="455"/>
      <c r="LM123" s="455"/>
      <c r="LN123" s="455"/>
      <c r="LO123" s="455"/>
      <c r="LP123" s="455"/>
      <c r="LQ123" s="455"/>
      <c r="LR123" s="455"/>
      <c r="LS123" s="455"/>
      <c r="LT123" s="455"/>
      <c r="LU123" s="500">
        <v>38.546666666666674</v>
      </c>
      <c r="LV123" s="693">
        <v>-20.246666666666666</v>
      </c>
      <c r="LW123" s="500">
        <v>-15.5</v>
      </c>
      <c r="LX123" s="500">
        <v>1</v>
      </c>
      <c r="LY123" s="500">
        <v>-17.899999999999999</v>
      </c>
      <c r="LZ123" s="500">
        <v>2</v>
      </c>
      <c r="MA123" s="690">
        <v>58.156605999999996</v>
      </c>
      <c r="MB123" s="454"/>
      <c r="MD123" s="253">
        <v>16</v>
      </c>
      <c r="ME123" s="274"/>
      <c r="MF123" s="581">
        <v>123</v>
      </c>
      <c r="MG123" s="135">
        <v>42469</v>
      </c>
      <c r="MJ123" s="584">
        <v>48.281399999999998</v>
      </c>
      <c r="MR123" s="135"/>
      <c r="MS123" s="585"/>
      <c r="MT123" s="585"/>
      <c r="MU123" s="133">
        <v>0</v>
      </c>
      <c r="MV123" s="585"/>
      <c r="MW123" s="585"/>
      <c r="MX123" s="585"/>
      <c r="MY123" s="585"/>
      <c r="MZ123" s="585"/>
      <c r="NA123" s="238">
        <v>1107</v>
      </c>
      <c r="NB123" s="133">
        <v>16</v>
      </c>
      <c r="NC123" s="238">
        <v>9</v>
      </c>
      <c r="NE123" s="876">
        <v>123</v>
      </c>
      <c r="NF123" s="877">
        <v>8.5208150858442995</v>
      </c>
      <c r="NG123" s="877">
        <v>7.1649069266756902</v>
      </c>
      <c r="NH123" s="877">
        <v>5.5659017668066699</v>
      </c>
      <c r="NI123" s="877">
        <v>2.0806576633452298</v>
      </c>
      <c r="NJ123" s="877">
        <v>8.1113443632830808</v>
      </c>
      <c r="NK123" s="877">
        <v>6.0127921219726304</v>
      </c>
      <c r="NL123" s="877">
        <v>9.3269237839127292</v>
      </c>
      <c r="NM123" s="877">
        <v>7.4771106282349802</v>
      </c>
      <c r="NN123" s="877">
        <v>6.2935176304174201</v>
      </c>
      <c r="NO123" s="877">
        <v>1</v>
      </c>
      <c r="NP123" s="877">
        <v>6.5191644498060697</v>
      </c>
      <c r="NQ123" s="877">
        <v>7.3660598822074697</v>
      </c>
      <c r="NR123" s="877">
        <v>8.0259700497086506</v>
      </c>
      <c r="NS123" s="877">
        <v>4.8923910259134002</v>
      </c>
      <c r="NT123" s="877">
        <v>6.4538467737499303</v>
      </c>
      <c r="NU123" s="877">
        <v>8.3526172989584992</v>
      </c>
      <c r="NV123" s="877">
        <v>6.4492312006694901</v>
      </c>
      <c r="NW123" s="877">
        <v>7.2368752453669396</v>
      </c>
      <c r="NX123" s="877">
        <v>5.8833764366728403</v>
      </c>
      <c r="NY123" s="877">
        <v>6.3489051611684104</v>
      </c>
      <c r="NZ123" s="877">
        <v>8.4122310965372407</v>
      </c>
      <c r="OA123" s="877">
        <v>4.4679315460262901</v>
      </c>
      <c r="OB123" s="877">
        <v>11.0369222457081</v>
      </c>
      <c r="OC123" s="877">
        <v>2.2448870591235299</v>
      </c>
      <c r="OD123" s="877">
        <v>6.9328643353055197</v>
      </c>
      <c r="OE123" s="877">
        <v>6.4075227099127998</v>
      </c>
      <c r="OF123" s="877">
        <v>5.4495613746132401</v>
      </c>
      <c r="OG123" s="877">
        <v>10.910852561760899</v>
      </c>
      <c r="OH123" s="877">
        <v>3.0053999877425901</v>
      </c>
      <c r="OI123" s="877">
        <v>8.1272721481004595</v>
      </c>
      <c r="OJ123" s="877">
        <v>4.2024177215751797</v>
      </c>
      <c r="OK123" s="877">
        <v>2.7835804136604798</v>
      </c>
      <c r="OL123" s="877">
        <v>2.4649327892792301</v>
      </c>
      <c r="OM123" s="877">
        <v>8.7920351865846094</v>
      </c>
    </row>
    <row r="124" spans="1:403" s="61" customFormat="1" x14ac:dyDescent="0.25">
      <c r="A124" s="455">
        <v>123</v>
      </c>
      <c r="B124" s="221">
        <v>0</v>
      </c>
      <c r="C124" s="61">
        <v>1</v>
      </c>
      <c r="D124" s="206">
        <v>2</v>
      </c>
      <c r="E124" s="267">
        <v>124</v>
      </c>
      <c r="F124" s="896">
        <v>124</v>
      </c>
      <c r="G124" s="61">
        <v>124</v>
      </c>
      <c r="H124" s="898"/>
      <c r="I124" s="232" t="s">
        <v>509</v>
      </c>
      <c r="J124" s="232" t="s">
        <v>1109</v>
      </c>
      <c r="K124" s="246">
        <v>11278</v>
      </c>
      <c r="L124" s="122">
        <v>85</v>
      </c>
      <c r="M124" s="62">
        <v>85</v>
      </c>
      <c r="N124" s="62">
        <v>177</v>
      </c>
      <c r="O124" s="342">
        <v>27.13141179099237</v>
      </c>
      <c r="P124" s="210">
        <v>2.0237179564642616</v>
      </c>
      <c r="Q124" s="61">
        <v>0</v>
      </c>
      <c r="R124" s="61">
        <v>120</v>
      </c>
      <c r="S124" s="61">
        <v>70</v>
      </c>
      <c r="T124" s="61">
        <v>1</v>
      </c>
      <c r="U124" s="62">
        <v>3</v>
      </c>
      <c r="V124" s="331">
        <v>0</v>
      </c>
      <c r="W124" s="114"/>
      <c r="X124" s="192">
        <v>1</v>
      </c>
      <c r="Y124" s="116">
        <v>0</v>
      </c>
      <c r="Z124" s="114">
        <v>1</v>
      </c>
      <c r="AA124" s="114">
        <v>0</v>
      </c>
      <c r="AB124" s="114">
        <v>0</v>
      </c>
      <c r="AC124" s="114">
        <v>1</v>
      </c>
      <c r="AE124" s="208"/>
      <c r="AG124" s="592">
        <v>122</v>
      </c>
      <c r="AH124" s="592">
        <v>1.07</v>
      </c>
      <c r="AI124" s="592">
        <v>66</v>
      </c>
      <c r="AJ124" s="603">
        <v>1</v>
      </c>
      <c r="AK124" s="606">
        <v>10.7</v>
      </c>
      <c r="AL124" s="592">
        <v>32</v>
      </c>
      <c r="AM124" s="592"/>
      <c r="AN124" s="607">
        <v>1066</v>
      </c>
      <c r="AO124" s="214">
        <v>6.9716686047257896</v>
      </c>
      <c r="AP124" s="63">
        <v>109</v>
      </c>
      <c r="AQ124" s="63">
        <v>59</v>
      </c>
      <c r="AR124" s="63">
        <v>34</v>
      </c>
      <c r="AS124" s="63">
        <v>82</v>
      </c>
      <c r="AT124" s="63">
        <v>2.38</v>
      </c>
      <c r="AU124" s="63"/>
      <c r="AV124" s="557">
        <v>42467</v>
      </c>
      <c r="AW124" s="557">
        <v>42466</v>
      </c>
      <c r="AX124" s="63">
        <v>1.07</v>
      </c>
      <c r="AY124" s="63">
        <v>38</v>
      </c>
      <c r="AZ124" s="63"/>
      <c r="BA124" s="592">
        <v>141</v>
      </c>
      <c r="BB124" s="558">
        <v>42474</v>
      </c>
      <c r="BC124" s="65">
        <v>10.4</v>
      </c>
      <c r="BD124" s="68">
        <v>1033</v>
      </c>
      <c r="BE124" s="66">
        <v>15.02</v>
      </c>
      <c r="BF124" s="218">
        <v>330.51023989751201</v>
      </c>
      <c r="BG124" s="66">
        <v>172.8</v>
      </c>
      <c r="BH124" s="68">
        <v>1.1766699326681496</v>
      </c>
      <c r="BI124" s="219">
        <v>1.0170333392987803</v>
      </c>
      <c r="BJ124" s="219">
        <v>2.5191849193801863</v>
      </c>
      <c r="BK124" s="219">
        <v>2.2375437381428744</v>
      </c>
      <c r="BL124" s="66">
        <v>2.2999999999999998</v>
      </c>
      <c r="BM124" s="66">
        <v>1.68</v>
      </c>
      <c r="BN124" s="66">
        <v>96</v>
      </c>
      <c r="BO124" s="66">
        <v>0.88</v>
      </c>
      <c r="BP124" s="571">
        <v>915.7</v>
      </c>
      <c r="BQ124" s="66">
        <v>70</v>
      </c>
      <c r="BR124" s="66">
        <v>262</v>
      </c>
      <c r="BS124" s="66">
        <v>28</v>
      </c>
      <c r="BT124" s="66">
        <v>15</v>
      </c>
      <c r="BU124" s="69">
        <v>42466</v>
      </c>
      <c r="BV124" s="61" t="s">
        <v>1110</v>
      </c>
      <c r="BW124" s="62">
        <v>0</v>
      </c>
      <c r="BX124" s="62">
        <v>1</v>
      </c>
      <c r="BY124" s="62">
        <v>38</v>
      </c>
      <c r="BZ124" s="62">
        <v>0</v>
      </c>
      <c r="CA124" s="62"/>
      <c r="CB124" s="61" t="s">
        <v>381</v>
      </c>
      <c r="CD124" s="62">
        <v>1</v>
      </c>
      <c r="CE124" s="62">
        <v>0</v>
      </c>
      <c r="CF124" s="62">
        <v>0</v>
      </c>
      <c r="CG124" s="61">
        <v>0</v>
      </c>
      <c r="CH124" s="61">
        <v>0</v>
      </c>
      <c r="CI124" s="61">
        <v>0</v>
      </c>
      <c r="CJ124" s="61">
        <v>0</v>
      </c>
      <c r="CK124" s="114">
        <v>1</v>
      </c>
      <c r="CL124" s="114">
        <v>0</v>
      </c>
      <c r="CM124" s="114">
        <v>0</v>
      </c>
      <c r="CN124" s="114">
        <v>0</v>
      </c>
      <c r="CO124" s="114">
        <v>1</v>
      </c>
      <c r="CP124" s="114">
        <v>1</v>
      </c>
      <c r="CQ124" s="114">
        <v>0</v>
      </c>
      <c r="CR124" s="114">
        <v>1</v>
      </c>
      <c r="CS124" s="114">
        <v>0</v>
      </c>
      <c r="CT124" s="116">
        <v>0</v>
      </c>
      <c r="CU124" s="116">
        <v>1</v>
      </c>
      <c r="CV124" s="116">
        <v>0</v>
      </c>
      <c r="CW124" s="362"/>
      <c r="CX124" s="362"/>
      <c r="CY124" s="362"/>
      <c r="CZ124" s="362"/>
      <c r="DA124" s="61">
        <v>57</v>
      </c>
      <c r="DB124" s="61">
        <v>75</v>
      </c>
      <c r="DF124" s="62">
        <v>1</v>
      </c>
      <c r="DG124" s="301">
        <v>1</v>
      </c>
      <c r="DH124" s="62">
        <v>42170</v>
      </c>
      <c r="DI124" s="62">
        <v>1</v>
      </c>
      <c r="DJ124" s="62" t="s">
        <v>1111</v>
      </c>
      <c r="DK124" s="301">
        <v>1</v>
      </c>
      <c r="DL124" s="295">
        <v>0</v>
      </c>
      <c r="DM124" s="295"/>
      <c r="DN124" s="62"/>
      <c r="DO124" s="245">
        <v>1</v>
      </c>
      <c r="DP124" s="62">
        <v>0</v>
      </c>
      <c r="DQ124" s="125">
        <v>1</v>
      </c>
      <c r="DR124" s="61">
        <v>0</v>
      </c>
      <c r="DS124" s="61">
        <v>2</v>
      </c>
      <c r="DT124" s="212">
        <v>1</v>
      </c>
      <c r="DU124" s="61">
        <v>2</v>
      </c>
      <c r="DV124" s="61">
        <v>0</v>
      </c>
      <c r="DW124" s="61">
        <v>0</v>
      </c>
      <c r="DX124" s="61">
        <v>0</v>
      </c>
      <c r="DY124" s="61">
        <v>0</v>
      </c>
      <c r="DZ124" s="61">
        <v>0</v>
      </c>
      <c r="EC124" s="61">
        <v>1</v>
      </c>
      <c r="ED124" s="61">
        <v>1</v>
      </c>
      <c r="EE124" s="61">
        <v>66</v>
      </c>
      <c r="EH124" s="246">
        <v>42174</v>
      </c>
      <c r="EI124" s="31">
        <v>1.98</v>
      </c>
      <c r="EJ124" s="31">
        <v>74</v>
      </c>
      <c r="EK124" s="31">
        <v>72</v>
      </c>
      <c r="EL124" s="31">
        <v>73</v>
      </c>
      <c r="EM124" s="31">
        <v>90</v>
      </c>
      <c r="EN124" s="31"/>
      <c r="EO124" s="31" t="s">
        <v>1112</v>
      </c>
      <c r="EP124" s="259">
        <v>124</v>
      </c>
      <c r="EQ124" s="135">
        <v>42474</v>
      </c>
      <c r="ER124" s="133" t="s">
        <v>383</v>
      </c>
      <c r="ES124" s="133">
        <v>120</v>
      </c>
      <c r="ET124" s="133">
        <v>70</v>
      </c>
      <c r="EU124" s="208">
        <v>45</v>
      </c>
      <c r="EV124" s="208">
        <v>1</v>
      </c>
      <c r="EW124" s="208"/>
      <c r="EX124" s="208">
        <v>11</v>
      </c>
      <c r="EY124" s="208">
        <v>8</v>
      </c>
      <c r="EZ124" s="208">
        <v>52</v>
      </c>
      <c r="FA124" s="208">
        <v>30</v>
      </c>
      <c r="FB124" s="208">
        <v>20</v>
      </c>
      <c r="FC124" s="208">
        <v>16</v>
      </c>
      <c r="FD124" s="208">
        <v>51</v>
      </c>
      <c r="FE124" s="206">
        <v>23</v>
      </c>
      <c r="FF124" s="206">
        <v>36</v>
      </c>
      <c r="FG124" s="224">
        <v>90</v>
      </c>
      <c r="FH124" s="223">
        <v>400</v>
      </c>
      <c r="FI124" s="91">
        <v>90</v>
      </c>
      <c r="FJ124" s="91">
        <v>390</v>
      </c>
      <c r="FK124" s="227">
        <v>116.5</v>
      </c>
      <c r="FL124" s="227">
        <v>57.567310517688419</v>
      </c>
      <c r="FM124" s="228">
        <v>167</v>
      </c>
      <c r="FN124" s="228">
        <v>47.45</v>
      </c>
      <c r="FO124" s="228">
        <v>82.521380742094124</v>
      </c>
      <c r="FP124" s="228">
        <v>23.446943210852496</v>
      </c>
      <c r="FQ124" s="228">
        <v>71.58682634730539</v>
      </c>
      <c r="FR124" s="228"/>
      <c r="FS124" s="193">
        <v>0</v>
      </c>
      <c r="FT124" s="230">
        <v>96.899999999999991</v>
      </c>
      <c r="FU124" s="230"/>
      <c r="FV124" s="230">
        <v>186.66666666666666</v>
      </c>
      <c r="FW124" s="229">
        <v>5.8666666666666671</v>
      </c>
      <c r="FX124" s="229">
        <v>3.8333333333333335</v>
      </c>
      <c r="FY124" s="229">
        <v>16.517045454545453</v>
      </c>
      <c r="FZ124" s="229"/>
      <c r="GA124" s="133">
        <v>56.4</v>
      </c>
      <c r="GB124" s="129">
        <v>22.1</v>
      </c>
      <c r="GC124" s="238">
        <v>33</v>
      </c>
      <c r="GD124" s="238">
        <v>16.600000000000001</v>
      </c>
      <c r="GE124" s="238">
        <v>286.8</v>
      </c>
      <c r="GF124" s="238">
        <v>186.1</v>
      </c>
      <c r="GG124" s="238">
        <v>79.3</v>
      </c>
      <c r="GH124" s="133">
        <v>1</v>
      </c>
      <c r="GI124" s="133">
        <v>1</v>
      </c>
      <c r="GJ124" s="221">
        <v>1</v>
      </c>
      <c r="GK124" s="221">
        <v>1</v>
      </c>
      <c r="GL124" s="231">
        <v>26</v>
      </c>
      <c r="GM124" s="133">
        <v>0</v>
      </c>
      <c r="GN124" s="221">
        <v>0</v>
      </c>
      <c r="GO124" s="221">
        <v>0</v>
      </c>
      <c r="GP124" s="221">
        <v>0</v>
      </c>
      <c r="GQ124" s="61">
        <v>124.39999999999999</v>
      </c>
      <c r="GR124" s="106">
        <v>61.471016552793465</v>
      </c>
      <c r="GS124" s="111">
        <v>0.24324324324324315</v>
      </c>
      <c r="GT124" s="61">
        <v>1</v>
      </c>
      <c r="GU124" s="111">
        <v>0.40625</v>
      </c>
      <c r="GV124" s="62">
        <v>0</v>
      </c>
      <c r="GW124" s="106">
        <v>9.4</v>
      </c>
      <c r="GX124" s="61">
        <v>1</v>
      </c>
      <c r="GY124" s="106">
        <v>14.333333333333334</v>
      </c>
      <c r="GZ124" s="61">
        <v>1</v>
      </c>
      <c r="HA124" s="745">
        <v>46</v>
      </c>
      <c r="HB124" s="221">
        <v>28</v>
      </c>
      <c r="HC124" s="221">
        <v>0.46</v>
      </c>
      <c r="HD124" s="62">
        <v>1</v>
      </c>
      <c r="HE124" s="236">
        <v>155.44467399999999</v>
      </c>
      <c r="HF124" s="236">
        <v>163.21690799999999</v>
      </c>
      <c r="HG124" s="144">
        <v>79.289685000000006</v>
      </c>
      <c r="HH124" s="236">
        <v>157.56403599999999</v>
      </c>
      <c r="HI124" s="125">
        <v>76.543558000000004</v>
      </c>
      <c r="HJ124" s="236">
        <v>54.527337000000003</v>
      </c>
      <c r="HK124" s="144">
        <v>26.489017</v>
      </c>
      <c r="HL124" s="236">
        <v>103.036699</v>
      </c>
      <c r="HM124" s="144">
        <v>50.054541</v>
      </c>
      <c r="HN124" s="236">
        <v>65.393539000000004</v>
      </c>
      <c r="HO124" s="144">
        <v>5.8730919999999998</v>
      </c>
      <c r="HP124" s="144">
        <v>2.8531089999999999</v>
      </c>
      <c r="HQ124" s="236">
        <v>203.59573900000001</v>
      </c>
      <c r="HR124" s="144">
        <v>98.905451999999997</v>
      </c>
      <c r="HS124" s="236">
        <v>119.516801</v>
      </c>
      <c r="HT124" s="144">
        <v>58.060465000000001</v>
      </c>
      <c r="HU124" s="236">
        <v>84.078937999999994</v>
      </c>
      <c r="HV124" s="144">
        <v>40.844987000000003</v>
      </c>
      <c r="HW124" s="236">
        <v>41.297002999999997</v>
      </c>
      <c r="HX124" s="144">
        <v>1</v>
      </c>
      <c r="HY124" s="237">
        <v>1.0358766641392709</v>
      </c>
      <c r="HZ124" s="238">
        <v>44.6</v>
      </c>
      <c r="IA124" s="237">
        <v>7</v>
      </c>
      <c r="IB124" s="237">
        <v>41.1</v>
      </c>
      <c r="IC124" s="237">
        <v>7.8</v>
      </c>
      <c r="ID124" s="237">
        <v>33.700000000000003</v>
      </c>
      <c r="IE124" s="237">
        <v>5.8</v>
      </c>
      <c r="IF124" s="237">
        <v>219.26889142857144</v>
      </c>
      <c r="IG124" s="237">
        <v>108.34953098487451</v>
      </c>
      <c r="II124" s="141">
        <v>0.31</v>
      </c>
      <c r="IJ124" s="31">
        <v>924</v>
      </c>
      <c r="IK124" s="322">
        <v>1056</v>
      </c>
      <c r="IL124" s="61">
        <v>1018</v>
      </c>
      <c r="IM124" s="111">
        <v>887</v>
      </c>
      <c r="IN124" s="111">
        <v>699</v>
      </c>
      <c r="IO124" s="61">
        <v>848</v>
      </c>
      <c r="IQ124" s="106">
        <v>905.33333333333337</v>
      </c>
      <c r="IR124" s="61">
        <v>1763</v>
      </c>
      <c r="IS124" s="61">
        <v>286</v>
      </c>
      <c r="IT124" s="61">
        <v>400</v>
      </c>
      <c r="IU124" s="61">
        <v>433</v>
      </c>
      <c r="IV124" s="61">
        <v>401</v>
      </c>
      <c r="IW124" s="61">
        <v>247</v>
      </c>
      <c r="IX124" s="61">
        <v>231</v>
      </c>
      <c r="IZ124" s="106">
        <v>333</v>
      </c>
      <c r="JA124" s="61">
        <v>205</v>
      </c>
      <c r="JB124" s="240">
        <v>30.386739784121765</v>
      </c>
      <c r="JC124" s="241">
        <v>0</v>
      </c>
      <c r="JD124" s="301">
        <v>1</v>
      </c>
      <c r="JE124" s="274">
        <v>0</v>
      </c>
      <c r="JF124" s="274">
        <v>0</v>
      </c>
      <c r="JG124" s="274"/>
      <c r="JH124" s="295">
        <v>0</v>
      </c>
      <c r="JI124" s="295">
        <v>0</v>
      </c>
      <c r="JJ124" s="295">
        <v>0</v>
      </c>
      <c r="JK124" s="295"/>
      <c r="JL124" s="62"/>
      <c r="JM124" s="360"/>
      <c r="JN124" s="198">
        <v>124</v>
      </c>
      <c r="JO124" s="244">
        <v>42467</v>
      </c>
      <c r="JP124" s="69">
        <v>43507</v>
      </c>
      <c r="JQ124" s="201">
        <v>0</v>
      </c>
      <c r="JR124" s="69">
        <v>43507</v>
      </c>
      <c r="JS124" s="31">
        <v>34</v>
      </c>
      <c r="JT124" s="243">
        <v>1</v>
      </c>
      <c r="JU124" s="69">
        <v>42583</v>
      </c>
      <c r="JV124" s="245">
        <v>3</v>
      </c>
      <c r="JW124" s="243">
        <v>1</v>
      </c>
      <c r="JX124" s="246">
        <v>42583</v>
      </c>
      <c r="JY124" s="245">
        <v>3</v>
      </c>
      <c r="JZ124" s="245">
        <v>34</v>
      </c>
      <c r="KA124" s="245">
        <v>1040</v>
      </c>
      <c r="KB124" s="247"/>
      <c r="KC124" s="245"/>
      <c r="KD124" s="248"/>
      <c r="KE124" s="212">
        <v>1</v>
      </c>
      <c r="KF124" s="249">
        <v>1</v>
      </c>
      <c r="KG124" s="249" t="s">
        <v>421</v>
      </c>
      <c r="KH124" s="272">
        <v>153.63666666666668</v>
      </c>
      <c r="KI124" s="272">
        <v>59.233333333333327</v>
      </c>
      <c r="KJ124" s="272">
        <v>61.443333333333335</v>
      </c>
      <c r="KK124" s="272">
        <v>-21.543333333333333</v>
      </c>
      <c r="KL124" s="272">
        <v>-18.829999999999998</v>
      </c>
      <c r="KM124" s="272">
        <v>64.11</v>
      </c>
      <c r="KN124" s="272">
        <v>19.833333333333332</v>
      </c>
      <c r="KO124" s="272">
        <v>4.4333333333333336</v>
      </c>
      <c r="KP124" s="250"/>
      <c r="KQ124" s="250">
        <v>0</v>
      </c>
      <c r="KR124" s="343"/>
      <c r="KS124" s="344">
        <v>0.24324324324324315</v>
      </c>
      <c r="KT124" s="92"/>
      <c r="KU124" s="361"/>
      <c r="KV124" s="92"/>
      <c r="KW124" s="361"/>
      <c r="KX124" s="361"/>
      <c r="KY124" s="361"/>
      <c r="KZ124" s="361"/>
      <c r="LA124" s="361"/>
      <c r="LB124" s="361"/>
      <c r="LC124" s="361"/>
      <c r="LD124" s="361"/>
      <c r="LE124" s="361"/>
      <c r="LF124" s="118">
        <v>42474</v>
      </c>
      <c r="LG124" s="695">
        <v>1</v>
      </c>
      <c r="LH124" s="695"/>
      <c r="LI124" s="454"/>
      <c r="LJ124" s="454"/>
      <c r="LK124" s="454"/>
      <c r="LL124" s="454"/>
      <c r="LM124" s="454"/>
      <c r="LN124" s="454"/>
      <c r="LO124" s="454"/>
      <c r="LP124" s="454"/>
      <c r="LQ124" s="454"/>
      <c r="LR124" s="454"/>
      <c r="LS124" s="454"/>
      <c r="LT124" s="454"/>
      <c r="LU124" s="500">
        <v>29.63</v>
      </c>
      <c r="LV124" s="693">
        <v>-19.853333333333332</v>
      </c>
      <c r="LW124" s="500">
        <v>-17.3</v>
      </c>
      <c r="LX124" s="500">
        <v>1</v>
      </c>
      <c r="LY124" s="500">
        <v>-15</v>
      </c>
      <c r="LZ124" s="500">
        <v>1</v>
      </c>
      <c r="MA124" s="690">
        <v>58</v>
      </c>
      <c r="MB124" s="454">
        <v>58</v>
      </c>
      <c r="MD124" s="253"/>
      <c r="ME124" s="274"/>
      <c r="MF124" s="581">
        <v>124</v>
      </c>
      <c r="MG124" s="135">
        <v>42466</v>
      </c>
      <c r="MJ124" s="584">
        <v>40.458500000000001</v>
      </c>
      <c r="MR124" s="135"/>
      <c r="MS124" s="585"/>
      <c r="MT124" s="585"/>
      <c r="MU124" s="133">
        <v>0</v>
      </c>
      <c r="MV124" s="585"/>
      <c r="MW124" s="585"/>
      <c r="MX124" s="585"/>
      <c r="MY124" s="585"/>
      <c r="MZ124" s="585"/>
      <c r="NA124" s="238">
        <v>1066</v>
      </c>
      <c r="NB124" s="585"/>
      <c r="NC124" s="238">
        <v>7</v>
      </c>
      <c r="NE124" s="876">
        <v>124</v>
      </c>
      <c r="NF124" s="877">
        <v>8.1821460196332101</v>
      </c>
      <c r="NG124" s="877">
        <v>7.86746408476795</v>
      </c>
      <c r="NH124" s="877">
        <v>5.2384047393250803</v>
      </c>
      <c r="NI124" s="877">
        <v>3.1538053360790399</v>
      </c>
      <c r="NJ124" s="877">
        <v>7.3889644159004604</v>
      </c>
      <c r="NK124" s="877">
        <v>8.8701489157240303</v>
      </c>
      <c r="NL124" s="877">
        <v>7.2500141150103703</v>
      </c>
      <c r="NM124" s="877">
        <v>7.6590682748432304</v>
      </c>
      <c r="NN124" s="877">
        <v>6.3136086570304899</v>
      </c>
      <c r="NO124" s="877">
        <v>2.4515408330178299</v>
      </c>
      <c r="NP124" s="877">
        <v>7.7094974292506802</v>
      </c>
      <c r="NQ124" s="877">
        <v>8.0554451362935193</v>
      </c>
      <c r="NR124" s="877">
        <v>8.5319272418769607</v>
      </c>
      <c r="NS124" s="877">
        <v>5.6322682154995096</v>
      </c>
      <c r="NT124" s="877">
        <v>6.6843979836375702</v>
      </c>
      <c r="NU124" s="877">
        <v>7.7270355117213096</v>
      </c>
      <c r="NV124" s="877">
        <v>6.7835876120184704</v>
      </c>
      <c r="NW124" s="877">
        <v>7.22660486039603</v>
      </c>
      <c r="NX124" s="877">
        <v>6.8213275542196801</v>
      </c>
      <c r="NY124" s="877">
        <v>7.0989795276564003</v>
      </c>
      <c r="NZ124" s="877">
        <v>8.9001120629774597</v>
      </c>
      <c r="OA124" s="877">
        <v>-1.9378782880922001</v>
      </c>
      <c r="OB124" s="877">
        <v>9.9481481823081097</v>
      </c>
      <c r="OC124" s="877">
        <v>2.5680321047712802</v>
      </c>
      <c r="OD124" s="877">
        <v>5.5993177936982299</v>
      </c>
      <c r="OE124" s="877">
        <v>6.2412681773293697</v>
      </c>
      <c r="OF124" s="877">
        <v>4.3132458517875598</v>
      </c>
      <c r="OG124" s="877">
        <v>9.5911483006674505</v>
      </c>
      <c r="OH124" s="877">
        <v>2.5704629310260398</v>
      </c>
      <c r="OI124" s="877">
        <v>6.57076649652761</v>
      </c>
      <c r="OJ124" s="877">
        <v>4.1921941652833397</v>
      </c>
      <c r="OK124" s="877">
        <v>3.02038180413984</v>
      </c>
      <c r="OL124" s="877">
        <v>7.5371960817904302</v>
      </c>
      <c r="OM124" s="877">
        <v>7.3801160775368304</v>
      </c>
    </row>
    <row r="125" spans="1:403" s="221" customFormat="1" x14ac:dyDescent="0.25">
      <c r="A125" s="902">
        <v>124</v>
      </c>
      <c r="B125" s="221">
        <v>0</v>
      </c>
      <c r="C125" s="221">
        <v>1</v>
      </c>
      <c r="D125" s="206">
        <v>2</v>
      </c>
      <c r="E125" s="267">
        <v>125</v>
      </c>
      <c r="F125" s="896">
        <v>125</v>
      </c>
      <c r="G125" s="61">
        <v>125</v>
      </c>
      <c r="H125" s="898"/>
      <c r="I125" s="643" t="s">
        <v>509</v>
      </c>
      <c r="J125" s="167" t="s">
        <v>1113</v>
      </c>
      <c r="K125" s="368">
        <v>13279</v>
      </c>
      <c r="L125" s="122">
        <v>79</v>
      </c>
      <c r="M125" s="342">
        <v>88</v>
      </c>
      <c r="N125" s="342">
        <v>174</v>
      </c>
      <c r="O125" s="342">
        <v>29.065926806711587</v>
      </c>
      <c r="P125" s="210">
        <v>2.0284750220915795</v>
      </c>
      <c r="Q125" s="208">
        <v>0</v>
      </c>
      <c r="R125" s="342">
        <v>145</v>
      </c>
      <c r="S125" s="208">
        <v>70</v>
      </c>
      <c r="T125" s="208">
        <v>1</v>
      </c>
      <c r="U125" s="342">
        <v>2</v>
      </c>
      <c r="V125" s="325">
        <v>1</v>
      </c>
      <c r="W125" s="325">
        <v>2</v>
      </c>
      <c r="X125" s="325">
        <v>1</v>
      </c>
      <c r="Y125" s="116">
        <v>1</v>
      </c>
      <c r="Z125" s="325">
        <v>1</v>
      </c>
      <c r="AA125" s="325">
        <v>0</v>
      </c>
      <c r="AB125" s="327">
        <v>0</v>
      </c>
      <c r="AC125" s="328">
        <v>0</v>
      </c>
      <c r="AD125" s="223"/>
      <c r="AE125" s="208"/>
      <c r="AF125" s="223"/>
      <c r="AG125" s="613">
        <v>335</v>
      </c>
      <c r="AH125" s="613">
        <v>2.02</v>
      </c>
      <c r="AI125" s="613">
        <v>32</v>
      </c>
      <c r="AJ125" s="603">
        <v>0</v>
      </c>
      <c r="AK125" s="613">
        <v>13.2</v>
      </c>
      <c r="AL125" s="613">
        <v>40</v>
      </c>
      <c r="AM125" s="613"/>
      <c r="AN125" s="609">
        <v>3667</v>
      </c>
      <c r="AO125" s="214">
        <v>8.2071291680713259</v>
      </c>
      <c r="AP125" s="63">
        <v>210</v>
      </c>
      <c r="AQ125" s="63">
        <v>111</v>
      </c>
      <c r="AR125" s="310">
        <v>28</v>
      </c>
      <c r="AS125" s="212">
        <v>354</v>
      </c>
      <c r="AT125" s="215">
        <v>3.18</v>
      </c>
      <c r="AU125" s="212">
        <v>298</v>
      </c>
      <c r="AV125" s="562">
        <v>42476</v>
      </c>
      <c r="AW125" s="563" t="s">
        <v>1114</v>
      </c>
      <c r="AX125" s="364">
        <v>2.02</v>
      </c>
      <c r="AY125" s="364">
        <v>57</v>
      </c>
      <c r="AZ125" s="364"/>
      <c r="BA125" s="613">
        <v>139</v>
      </c>
      <c r="BB125" s="558">
        <v>42479</v>
      </c>
      <c r="BC125" s="65">
        <v>34.07</v>
      </c>
      <c r="BD125" s="217"/>
      <c r="BE125" s="66">
        <v>47.9</v>
      </c>
      <c r="BF125" s="218">
        <v>296.62473015261145</v>
      </c>
      <c r="BG125" s="66">
        <v>193.4</v>
      </c>
      <c r="BH125" s="68">
        <v>1.6803355134145632</v>
      </c>
      <c r="BI125" s="219">
        <v>1.5323721335678775</v>
      </c>
      <c r="BJ125" s="219">
        <v>2.47220735613636</v>
      </c>
      <c r="BK125" s="219">
        <v>2.2864564697469829</v>
      </c>
      <c r="BL125" s="66">
        <v>2.56</v>
      </c>
      <c r="BM125" s="66">
        <v>2.38</v>
      </c>
      <c r="BN125" s="66">
        <v>74</v>
      </c>
      <c r="BO125" s="66">
        <v>1.41</v>
      </c>
      <c r="BP125" s="571">
        <v>721.5</v>
      </c>
      <c r="BQ125" s="66">
        <v>61</v>
      </c>
      <c r="BR125" s="66">
        <v>303</v>
      </c>
      <c r="BS125" s="66">
        <v>66</v>
      </c>
      <c r="BT125" s="66">
        <v>15</v>
      </c>
      <c r="BU125" s="366">
        <v>42476</v>
      </c>
      <c r="BV125" s="345" t="s">
        <v>1115</v>
      </c>
      <c r="BW125" s="342">
        <v>0</v>
      </c>
      <c r="BX125" s="342">
        <v>1</v>
      </c>
      <c r="BY125" s="342">
        <v>41</v>
      </c>
      <c r="BZ125" s="342">
        <v>0</v>
      </c>
      <c r="CA125" s="342"/>
      <c r="CB125" s="345" t="s">
        <v>381</v>
      </c>
      <c r="CC125" s="345"/>
      <c r="CD125" s="342">
        <v>1</v>
      </c>
      <c r="CE125" s="342">
        <v>0</v>
      </c>
      <c r="CF125" s="342">
        <v>1</v>
      </c>
      <c r="CG125" s="206">
        <v>0</v>
      </c>
      <c r="CH125" s="206">
        <v>0</v>
      </c>
      <c r="CI125" s="342">
        <v>0</v>
      </c>
      <c r="CJ125" s="342">
        <v>0</v>
      </c>
      <c r="CK125" s="327">
        <v>0</v>
      </c>
      <c r="CL125" s="659">
        <v>1</v>
      </c>
      <c r="CM125" s="659">
        <v>0</v>
      </c>
      <c r="CN125" s="660">
        <v>0</v>
      </c>
      <c r="CO125" s="660">
        <v>1</v>
      </c>
      <c r="CP125" s="660">
        <v>1</v>
      </c>
      <c r="CQ125" s="325">
        <v>1</v>
      </c>
      <c r="CR125" s="325">
        <v>0</v>
      </c>
      <c r="CS125" s="325">
        <v>0</v>
      </c>
      <c r="CT125" s="327">
        <v>0</v>
      </c>
      <c r="CU125" s="327">
        <v>1</v>
      </c>
      <c r="CV125" s="116">
        <v>0</v>
      </c>
      <c r="CW125" s="665"/>
      <c r="CX125" s="665"/>
      <c r="CY125" s="665"/>
      <c r="CZ125" s="665"/>
      <c r="DA125" s="254">
        <v>77</v>
      </c>
      <c r="DB125" s="254">
        <v>122</v>
      </c>
      <c r="DC125" s="254"/>
      <c r="DD125" s="254"/>
      <c r="DE125" s="254"/>
      <c r="DF125" s="31">
        <v>1</v>
      </c>
      <c r="DG125" s="70">
        <v>1</v>
      </c>
      <c r="DH125" s="69">
        <v>41124</v>
      </c>
      <c r="DI125" s="31">
        <v>1</v>
      </c>
      <c r="DJ125" s="31" t="s">
        <v>1116</v>
      </c>
      <c r="DK125" s="70">
        <v>1</v>
      </c>
      <c r="DL125" s="70">
        <v>0</v>
      </c>
      <c r="DM125" s="70"/>
      <c r="DN125" s="31"/>
      <c r="DO125" s="245">
        <v>0</v>
      </c>
      <c r="DP125" s="208">
        <v>0</v>
      </c>
      <c r="DQ125" s="208">
        <v>1</v>
      </c>
      <c r="DR125" s="208">
        <v>1</v>
      </c>
      <c r="DS125" s="208">
        <v>0</v>
      </c>
      <c r="DT125" s="212">
        <v>0</v>
      </c>
      <c r="DU125" s="208">
        <v>0</v>
      </c>
      <c r="DV125" s="208">
        <v>1</v>
      </c>
      <c r="DW125" s="208">
        <v>0</v>
      </c>
      <c r="DX125" s="208">
        <v>0</v>
      </c>
      <c r="DY125" s="208">
        <v>0</v>
      </c>
      <c r="DZ125" s="208">
        <v>0</v>
      </c>
      <c r="EC125" s="223">
        <v>1</v>
      </c>
      <c r="ED125" s="223">
        <v>2</v>
      </c>
      <c r="EE125" s="223">
        <v>32</v>
      </c>
      <c r="EF125" s="223"/>
      <c r="EH125" s="246">
        <v>42480</v>
      </c>
      <c r="EI125" s="31">
        <v>2.85</v>
      </c>
      <c r="EJ125" s="31">
        <v>107</v>
      </c>
      <c r="EK125" s="31">
        <v>78</v>
      </c>
      <c r="EL125" s="31">
        <v>99.5</v>
      </c>
      <c r="EM125" s="206">
        <v>83</v>
      </c>
      <c r="EN125" s="206">
        <v>64</v>
      </c>
      <c r="EO125" s="206" t="s">
        <v>1074</v>
      </c>
      <c r="EP125" s="267">
        <v>125</v>
      </c>
      <c r="EQ125" s="135">
        <v>42478</v>
      </c>
      <c r="ER125" s="133" t="s">
        <v>383</v>
      </c>
      <c r="ES125" s="133"/>
      <c r="ET125" s="133"/>
      <c r="EU125" s="208">
        <v>65</v>
      </c>
      <c r="EV125" s="208">
        <v>1</v>
      </c>
      <c r="EW125" s="208"/>
      <c r="EX125" s="208">
        <v>15</v>
      </c>
      <c r="EY125" s="208">
        <v>13</v>
      </c>
      <c r="EZ125" s="208">
        <v>46</v>
      </c>
      <c r="FA125" s="208">
        <v>32</v>
      </c>
      <c r="FB125" s="208">
        <v>20</v>
      </c>
      <c r="FC125" s="208">
        <v>19</v>
      </c>
      <c r="FD125" s="208">
        <v>49</v>
      </c>
      <c r="FE125" s="206">
        <v>19</v>
      </c>
      <c r="FF125" s="206">
        <v>30</v>
      </c>
      <c r="FG125" s="224">
        <v>80</v>
      </c>
      <c r="FH125" s="223">
        <v>260</v>
      </c>
      <c r="FI125" s="91">
        <v>76.666666666666671</v>
      </c>
      <c r="FJ125" s="91">
        <v>263.33333333333331</v>
      </c>
      <c r="FK125" s="227">
        <v>49.35</v>
      </c>
      <c r="FL125" s="227">
        <v>24.328620989927082</v>
      </c>
      <c r="FM125" s="228">
        <v>133.10000000000002</v>
      </c>
      <c r="FN125" s="228">
        <v>49.85</v>
      </c>
      <c r="FO125" s="228">
        <v>65.615794402417322</v>
      </c>
      <c r="FP125" s="228">
        <v>24.575111577464337</v>
      </c>
      <c r="FQ125" s="228">
        <v>62.546957175056363</v>
      </c>
      <c r="FR125" s="228"/>
      <c r="FS125" s="193">
        <v>0</v>
      </c>
      <c r="FT125" s="230">
        <v>140.93333333333331</v>
      </c>
      <c r="FU125" s="230">
        <v>84</v>
      </c>
      <c r="FV125" s="230">
        <v>146.66666666666666</v>
      </c>
      <c r="FW125" s="229">
        <v>4.166666666666667</v>
      </c>
      <c r="FX125" s="229">
        <v>6.2666666666666666</v>
      </c>
      <c r="FY125" s="229">
        <v>33.823999999999991</v>
      </c>
      <c r="FZ125" s="229">
        <v>1.6777777777777776</v>
      </c>
      <c r="GA125" s="133">
        <v>49.5</v>
      </c>
      <c r="GB125" s="129">
        <v>16.099999999999998</v>
      </c>
      <c r="GC125" s="238" t="s">
        <v>1117</v>
      </c>
      <c r="GD125" s="238" t="s">
        <v>1118</v>
      </c>
      <c r="GE125" s="238" t="s">
        <v>1119</v>
      </c>
      <c r="GF125" s="238" t="s">
        <v>1120</v>
      </c>
      <c r="GG125" s="238" t="s">
        <v>1121</v>
      </c>
      <c r="GH125" s="133">
        <v>0</v>
      </c>
      <c r="GI125" s="133">
        <v>1</v>
      </c>
      <c r="GJ125" s="221">
        <v>1</v>
      </c>
      <c r="GK125" s="221">
        <v>1</v>
      </c>
      <c r="GL125" s="231">
        <v>25.666666666666668</v>
      </c>
      <c r="GM125" s="133">
        <v>0</v>
      </c>
      <c r="GN125" s="221">
        <v>1</v>
      </c>
      <c r="GO125" s="221" t="s">
        <v>1122</v>
      </c>
      <c r="GP125" s="221">
        <v>1</v>
      </c>
      <c r="GQ125" s="61">
        <v>72.25</v>
      </c>
      <c r="GR125" s="106">
        <v>35.617889899133367</v>
      </c>
      <c r="GS125" s="111">
        <v>0.35690235690235683</v>
      </c>
      <c r="GT125" s="61">
        <v>1</v>
      </c>
      <c r="GU125" s="111">
        <v>0.8571428571428571</v>
      </c>
      <c r="GV125" s="62">
        <v>1</v>
      </c>
      <c r="GW125" s="106">
        <v>8.2999999999999989</v>
      </c>
      <c r="GX125" s="61">
        <v>1</v>
      </c>
      <c r="GY125" s="106">
        <v>13.333333333333334</v>
      </c>
      <c r="GZ125" s="61">
        <v>1</v>
      </c>
      <c r="HA125" s="745">
        <v>30.666666666666668</v>
      </c>
      <c r="HB125" s="221">
        <v>14</v>
      </c>
      <c r="HC125" s="221">
        <v>0.55000000000000004</v>
      </c>
      <c r="HD125" s="208">
        <v>1</v>
      </c>
      <c r="HE125" s="236">
        <v>163.82369399999999</v>
      </c>
      <c r="HF125" s="236">
        <v>172.01487900000001</v>
      </c>
      <c r="HG125" s="144">
        <v>82.680426999999995</v>
      </c>
      <c r="HH125" s="236">
        <v>123.572192</v>
      </c>
      <c r="HI125" s="125">
        <v>59.396034</v>
      </c>
      <c r="HJ125" s="236">
        <v>58.285158000000003</v>
      </c>
      <c r="HK125" s="144">
        <v>28.015260999999999</v>
      </c>
      <c r="HL125" s="236">
        <v>65.287035000000003</v>
      </c>
      <c r="HM125" s="144">
        <v>31.380773000000001</v>
      </c>
      <c r="HN125" s="236">
        <v>52.833112</v>
      </c>
      <c r="HO125" s="144">
        <v>3.786648</v>
      </c>
      <c r="HP125" s="144">
        <v>1.820085</v>
      </c>
      <c r="HQ125" s="236">
        <v>123.615049</v>
      </c>
      <c r="HR125" s="144">
        <v>59.416634000000002</v>
      </c>
      <c r="HS125" s="236">
        <v>67.652923999999999</v>
      </c>
      <c r="HT125" s="144">
        <v>32.517958</v>
      </c>
      <c r="HU125" s="236">
        <v>55.962125</v>
      </c>
      <c r="HV125" s="144">
        <v>26.898675999999998</v>
      </c>
      <c r="HW125" s="236">
        <v>45.271287999999998</v>
      </c>
      <c r="HX125" s="144">
        <v>1</v>
      </c>
      <c r="HY125" s="237">
        <v>1.3920193225996995</v>
      </c>
      <c r="HZ125" s="238">
        <v>27.4</v>
      </c>
      <c r="IA125" s="237">
        <v>6</v>
      </c>
      <c r="IB125" s="237">
        <v>28.7</v>
      </c>
      <c r="IC125" s="237">
        <v>6.5</v>
      </c>
      <c r="ID125" s="237">
        <v>17.5</v>
      </c>
      <c r="IE125" s="237">
        <v>4.7</v>
      </c>
      <c r="IF125" s="237">
        <v>109.74369777777777</v>
      </c>
      <c r="IG125" s="237">
        <v>54.101577087510805</v>
      </c>
      <c r="IH125" s="342"/>
      <c r="II125" s="209">
        <v>0.47</v>
      </c>
      <c r="IJ125" s="206">
        <v>1187</v>
      </c>
      <c r="IK125" s="208">
        <v>1035</v>
      </c>
      <c r="IL125" s="208">
        <v>1003</v>
      </c>
      <c r="IM125" s="208">
        <v>1038</v>
      </c>
      <c r="IN125" s="208">
        <v>1098</v>
      </c>
      <c r="IO125" s="208">
        <v>1174</v>
      </c>
      <c r="IP125" s="208"/>
      <c r="IQ125" s="106">
        <v>1089.1666666666667</v>
      </c>
      <c r="IR125" s="208">
        <v>1646</v>
      </c>
      <c r="IS125" s="208">
        <v>312</v>
      </c>
      <c r="IT125" s="208">
        <v>310</v>
      </c>
      <c r="IU125" s="208">
        <v>326</v>
      </c>
      <c r="IV125" s="208">
        <v>348</v>
      </c>
      <c r="IW125" s="208">
        <v>274</v>
      </c>
      <c r="IX125" s="208">
        <v>327</v>
      </c>
      <c r="IY125" s="208"/>
      <c r="IZ125" s="106">
        <v>316.16666666666669</v>
      </c>
      <c r="JA125" s="208">
        <v>237</v>
      </c>
      <c r="JB125" s="240">
        <v>32.939130076835212</v>
      </c>
      <c r="JC125" s="241">
        <v>0</v>
      </c>
      <c r="JD125" s="70">
        <v>1</v>
      </c>
      <c r="JE125" s="369">
        <v>0</v>
      </c>
      <c r="JF125" s="274">
        <v>0</v>
      </c>
      <c r="JG125" s="274"/>
      <c r="JH125" s="70">
        <v>0</v>
      </c>
      <c r="JI125" s="70">
        <v>2</v>
      </c>
      <c r="JJ125" s="70">
        <v>1</v>
      </c>
      <c r="JK125" s="70"/>
      <c r="JL125" s="31"/>
      <c r="JM125" s="283"/>
      <c r="JN125" s="198">
        <v>125</v>
      </c>
      <c r="JO125" s="244">
        <v>42476</v>
      </c>
      <c r="JP125" s="69">
        <v>43059</v>
      </c>
      <c r="JQ125" s="201">
        <v>1</v>
      </c>
      <c r="JR125" s="69">
        <v>43059</v>
      </c>
      <c r="JS125" s="31">
        <v>19</v>
      </c>
      <c r="JT125" s="243">
        <v>1</v>
      </c>
      <c r="JU125" s="69">
        <v>42884</v>
      </c>
      <c r="JV125" s="245">
        <v>13</v>
      </c>
      <c r="JW125" s="243">
        <v>1</v>
      </c>
      <c r="JX125" s="246">
        <v>42884</v>
      </c>
      <c r="JY125" s="245">
        <v>13</v>
      </c>
      <c r="JZ125" s="245">
        <v>19</v>
      </c>
      <c r="KA125" s="245">
        <v>583</v>
      </c>
      <c r="KB125" s="247"/>
      <c r="KC125" s="245"/>
      <c r="KD125" s="248"/>
      <c r="KE125" s="212">
        <v>1</v>
      </c>
      <c r="KF125" s="249">
        <v>1</v>
      </c>
      <c r="KG125" s="249" t="s">
        <v>421</v>
      </c>
      <c r="KH125" s="272">
        <v>123.31666666666666</v>
      </c>
      <c r="KI125" s="272">
        <v>61.983333333333327</v>
      </c>
      <c r="KJ125" s="272">
        <v>49.166666666666664</v>
      </c>
      <c r="KK125" s="272">
        <v>-10.266666666666666</v>
      </c>
      <c r="KL125" s="272">
        <v>-8.3333333333333339</v>
      </c>
      <c r="KM125" s="272">
        <v>64.133333333333326</v>
      </c>
      <c r="KN125" s="272">
        <v>45.366666666666667</v>
      </c>
      <c r="KO125" s="272">
        <v>3.2666666666666671</v>
      </c>
      <c r="KP125" s="250"/>
      <c r="KQ125" s="250">
        <v>1</v>
      </c>
      <c r="KR125" s="343"/>
      <c r="KS125" s="344">
        <v>0.35690235690235683</v>
      </c>
      <c r="KT125" s="264"/>
      <c r="KU125" s="265"/>
      <c r="KV125" s="264"/>
      <c r="KW125" s="265"/>
      <c r="KX125" s="265"/>
      <c r="KY125" s="265"/>
      <c r="KZ125" s="265"/>
      <c r="LA125" s="265"/>
      <c r="LB125" s="265"/>
      <c r="LC125" s="265"/>
      <c r="LD125" s="265"/>
      <c r="LE125" s="265"/>
      <c r="LF125" s="118">
        <v>42478</v>
      </c>
      <c r="LG125" s="695">
        <v>1</v>
      </c>
      <c r="LH125" s="695"/>
      <c r="LI125" s="455"/>
      <c r="LJ125" s="455"/>
      <c r="LK125" s="455"/>
      <c r="LL125" s="455"/>
      <c r="LM125" s="455"/>
      <c r="LN125" s="455"/>
      <c r="LO125" s="455"/>
      <c r="LP125" s="455"/>
      <c r="LQ125" s="455"/>
      <c r="LR125" s="455"/>
      <c r="LS125" s="455"/>
      <c r="LT125" s="455"/>
      <c r="LU125" s="500">
        <v>28.95</v>
      </c>
      <c r="LV125" s="693">
        <v>-12.97</v>
      </c>
      <c r="LW125" s="500">
        <v>-8.1</v>
      </c>
      <c r="LX125" s="500">
        <v>2</v>
      </c>
      <c r="LY125" s="500">
        <v>-7.8</v>
      </c>
      <c r="LZ125" s="500">
        <v>3</v>
      </c>
      <c r="MA125" s="690">
        <v>45.271287999999998</v>
      </c>
      <c r="MB125" s="455"/>
      <c r="MD125" s="253">
        <v>24</v>
      </c>
      <c r="ME125" s="274"/>
      <c r="MF125" s="581">
        <v>125</v>
      </c>
      <c r="MG125" s="135">
        <v>42481</v>
      </c>
      <c r="MJ125" s="584">
        <v>131.6439</v>
      </c>
      <c r="MR125" s="135">
        <v>42481</v>
      </c>
      <c r="MS125" s="238">
        <v>7.5</v>
      </c>
      <c r="MT125" s="238">
        <v>30</v>
      </c>
      <c r="MU125" s="133">
        <v>1</v>
      </c>
      <c r="MV125" s="133">
        <v>1</v>
      </c>
      <c r="MW125" s="133">
        <v>1</v>
      </c>
      <c r="MX125" s="133">
        <v>0</v>
      </c>
      <c r="MY125" s="133">
        <v>0</v>
      </c>
      <c r="MZ125" s="238">
        <v>2</v>
      </c>
      <c r="NA125" s="238">
        <v>3667</v>
      </c>
      <c r="NB125" s="133">
        <v>24</v>
      </c>
      <c r="NC125" s="238">
        <v>3</v>
      </c>
      <c r="NE125" s="876">
        <v>125</v>
      </c>
      <c r="NF125" s="877">
        <v>8.5252075712843904</v>
      </c>
      <c r="NG125" s="877">
        <v>7.4500564938908402</v>
      </c>
      <c r="NH125" s="877">
        <v>5.4950555283680202</v>
      </c>
      <c r="NI125" s="877">
        <v>0.81885056089543395</v>
      </c>
      <c r="NJ125" s="877">
        <v>6.7284647650925304</v>
      </c>
      <c r="NK125" s="877">
        <v>5.3081569751147599</v>
      </c>
      <c r="NL125" s="877">
        <v>9.1654597700556693</v>
      </c>
      <c r="NM125" s="877">
        <v>7.2945288545611504</v>
      </c>
      <c r="NN125" s="877">
        <v>6.0931798467654996</v>
      </c>
      <c r="NO125" s="877">
        <v>0.59454854955035397</v>
      </c>
      <c r="NP125" s="877">
        <v>7.0901124196642904</v>
      </c>
      <c r="NQ125" s="877">
        <v>7.4887238658492299</v>
      </c>
      <c r="NR125" s="877">
        <v>8.0842237520340596</v>
      </c>
      <c r="NS125" s="877">
        <v>4.8782348791123402</v>
      </c>
      <c r="NT125" s="877">
        <v>6.3030500846816704</v>
      </c>
      <c r="NU125" s="877">
        <v>8.2484494468313905</v>
      </c>
      <c r="NV125" s="877">
        <v>5.7852889807040198</v>
      </c>
      <c r="NW125" s="877">
        <v>7.0823619695574704</v>
      </c>
      <c r="NX125" s="877">
        <v>6.0763880685128404</v>
      </c>
      <c r="NY125" s="877">
        <v>6.5637682784520299</v>
      </c>
      <c r="NZ125" s="877">
        <v>8.5930549216698804</v>
      </c>
      <c r="OA125" s="877">
        <v>1.7355221772965399</v>
      </c>
      <c r="OB125" s="877">
        <v>10.66572674221</v>
      </c>
      <c r="OC125" s="877">
        <v>3.1407786557828001</v>
      </c>
      <c r="OD125" s="877">
        <v>5.4741115139424101</v>
      </c>
      <c r="OE125" s="877">
        <v>6.2033969485461196</v>
      </c>
      <c r="OF125" s="877">
        <v>4.7009944941682704</v>
      </c>
      <c r="OG125" s="877">
        <v>10.5836939494824</v>
      </c>
      <c r="OH125" s="877">
        <v>2.9781956296816499</v>
      </c>
      <c r="OI125" s="877">
        <v>8.7105653905260603</v>
      </c>
      <c r="OJ125" s="877">
        <v>3.7516779456875802</v>
      </c>
      <c r="OK125" s="877">
        <v>1.87312855895631</v>
      </c>
      <c r="OL125" s="877">
        <v>3.73858933664587</v>
      </c>
      <c r="OM125" s="877">
        <v>7.5249480864272398</v>
      </c>
    </row>
    <row r="126" spans="1:403" s="221" customFormat="1" x14ac:dyDescent="0.25">
      <c r="A126" s="455">
        <v>125</v>
      </c>
      <c r="B126" s="274">
        <v>0</v>
      </c>
      <c r="C126" s="221">
        <v>1</v>
      </c>
      <c r="D126" s="206">
        <v>2</v>
      </c>
      <c r="E126" s="267">
        <v>126</v>
      </c>
      <c r="F126" s="896">
        <v>126</v>
      </c>
      <c r="G126" s="61">
        <v>126</v>
      </c>
      <c r="H126" s="898"/>
      <c r="I126" s="643" t="s">
        <v>1123</v>
      </c>
      <c r="J126" s="167" t="s">
        <v>1124</v>
      </c>
      <c r="K126" s="246">
        <v>17834</v>
      </c>
      <c r="L126" s="122">
        <v>67</v>
      </c>
      <c r="M126" s="342">
        <v>100</v>
      </c>
      <c r="N126" s="342">
        <v>165</v>
      </c>
      <c r="O126" s="342">
        <v>36.730945821854917</v>
      </c>
      <c r="P126" s="210">
        <v>2.0608300728818021</v>
      </c>
      <c r="Q126" s="208">
        <v>1</v>
      </c>
      <c r="R126" s="342">
        <v>120</v>
      </c>
      <c r="S126" s="208">
        <v>70</v>
      </c>
      <c r="T126" s="208">
        <v>1</v>
      </c>
      <c r="U126" s="342">
        <v>2</v>
      </c>
      <c r="V126" s="325">
        <v>1</v>
      </c>
      <c r="W126" s="325">
        <v>2</v>
      </c>
      <c r="X126" s="325">
        <v>1</v>
      </c>
      <c r="Y126" s="116">
        <v>0</v>
      </c>
      <c r="Z126" s="325">
        <v>0</v>
      </c>
      <c r="AA126" s="325">
        <v>0</v>
      </c>
      <c r="AB126" s="327">
        <v>0</v>
      </c>
      <c r="AC126" s="328" t="s">
        <v>1125</v>
      </c>
      <c r="AD126" s="223"/>
      <c r="AE126" s="208"/>
      <c r="AF126" s="223"/>
      <c r="AG126" s="613">
        <v>97</v>
      </c>
      <c r="AH126" s="613">
        <v>0.88</v>
      </c>
      <c r="AI126" s="613">
        <v>64</v>
      </c>
      <c r="AJ126" s="603">
        <v>1</v>
      </c>
      <c r="AK126" s="613">
        <v>13.8</v>
      </c>
      <c r="AL126" s="613">
        <v>44</v>
      </c>
      <c r="AM126" s="613"/>
      <c r="AN126" s="609">
        <v>336</v>
      </c>
      <c r="AO126" s="214">
        <v>5.8171111599632042</v>
      </c>
      <c r="AP126" s="63">
        <v>201</v>
      </c>
      <c r="AQ126" s="63">
        <v>123</v>
      </c>
      <c r="AR126" s="310">
        <v>59</v>
      </c>
      <c r="AS126" s="212">
        <v>94</v>
      </c>
      <c r="AT126" s="215">
        <v>1.83</v>
      </c>
      <c r="AU126" s="212">
        <v>271</v>
      </c>
      <c r="AV126" s="562">
        <v>42474</v>
      </c>
      <c r="AW126" s="563">
        <v>42471</v>
      </c>
      <c r="AX126" s="565">
        <v>0.88</v>
      </c>
      <c r="AY126" s="364">
        <v>40</v>
      </c>
      <c r="AZ126" s="364"/>
      <c r="BA126" s="613">
        <v>139</v>
      </c>
      <c r="BB126" s="558">
        <v>42480</v>
      </c>
      <c r="BC126" s="65">
        <v>83.18</v>
      </c>
      <c r="BD126" s="217"/>
      <c r="BE126" s="66">
        <v>113.4</v>
      </c>
      <c r="BF126" s="218">
        <v>842.48885012761502</v>
      </c>
      <c r="BG126" s="66">
        <v>381.2</v>
      </c>
      <c r="BH126" s="68">
        <v>2.0546130545568877</v>
      </c>
      <c r="BI126" s="219">
        <v>1.9200189160289149</v>
      </c>
      <c r="BJ126" s="219">
        <v>2.9255641619349571</v>
      </c>
      <c r="BK126" s="219">
        <v>2.5811528919662887</v>
      </c>
      <c r="BL126" s="66">
        <v>2.4900000000000002</v>
      </c>
      <c r="BM126" s="66">
        <v>1.44</v>
      </c>
      <c r="BN126" s="66">
        <v>73</v>
      </c>
      <c r="BO126" s="66">
        <v>1.38</v>
      </c>
      <c r="BP126" s="571">
        <v>189.8</v>
      </c>
      <c r="BQ126" s="66">
        <v>31</v>
      </c>
      <c r="BR126" s="66">
        <v>270</v>
      </c>
      <c r="BS126" s="66">
        <v>23</v>
      </c>
      <c r="BT126" s="66">
        <v>8</v>
      </c>
      <c r="BU126" s="366">
        <v>42474</v>
      </c>
      <c r="BV126" s="345" t="s">
        <v>1126</v>
      </c>
      <c r="BW126" s="342">
        <v>0</v>
      </c>
      <c r="BX126" s="342">
        <v>1</v>
      </c>
      <c r="BY126" s="342">
        <v>33</v>
      </c>
      <c r="BZ126" s="342">
        <v>0</v>
      </c>
      <c r="CA126" s="342"/>
      <c r="CB126" s="345" t="s">
        <v>381</v>
      </c>
      <c r="CC126" s="345"/>
      <c r="CD126" s="342">
        <v>1</v>
      </c>
      <c r="CE126" s="342">
        <v>0</v>
      </c>
      <c r="CF126" s="342">
        <v>0</v>
      </c>
      <c r="CG126" s="206">
        <v>0</v>
      </c>
      <c r="CH126" s="206">
        <v>1</v>
      </c>
      <c r="CI126" s="342">
        <v>0</v>
      </c>
      <c r="CJ126" s="342">
        <v>0</v>
      </c>
      <c r="CK126" s="327">
        <v>1</v>
      </c>
      <c r="CL126" s="659">
        <v>0</v>
      </c>
      <c r="CM126" s="659">
        <v>1</v>
      </c>
      <c r="CN126" s="660">
        <v>1</v>
      </c>
      <c r="CO126" s="660">
        <v>0</v>
      </c>
      <c r="CP126" s="660">
        <v>0</v>
      </c>
      <c r="CQ126" s="325">
        <v>0</v>
      </c>
      <c r="CR126" s="325">
        <v>1</v>
      </c>
      <c r="CS126" s="325">
        <v>0</v>
      </c>
      <c r="CT126" s="327">
        <v>0</v>
      </c>
      <c r="CU126" s="327">
        <v>0</v>
      </c>
      <c r="CV126" s="116">
        <v>0</v>
      </c>
      <c r="CW126" s="665"/>
      <c r="CX126" s="665"/>
      <c r="CY126" s="665"/>
      <c r="CZ126" s="665"/>
      <c r="DA126" s="254"/>
      <c r="DB126" s="254"/>
      <c r="DC126" s="254"/>
      <c r="DD126" s="254"/>
      <c r="DE126" s="254"/>
      <c r="DF126" s="31">
        <v>0</v>
      </c>
      <c r="DG126" s="70">
        <v>0</v>
      </c>
      <c r="DH126" s="31"/>
      <c r="DI126" s="31"/>
      <c r="DJ126" s="31"/>
      <c r="DK126" s="70">
        <v>0</v>
      </c>
      <c r="DL126" s="70"/>
      <c r="DM126" s="70"/>
      <c r="DN126" s="31"/>
      <c r="DO126" s="245">
        <v>1</v>
      </c>
      <c r="DP126" s="208">
        <v>0</v>
      </c>
      <c r="DQ126" s="208">
        <v>0</v>
      </c>
      <c r="DR126" s="208">
        <v>0</v>
      </c>
      <c r="DS126" s="208">
        <v>1</v>
      </c>
      <c r="DT126" s="212">
        <v>1</v>
      </c>
      <c r="DU126" s="208">
        <v>1</v>
      </c>
      <c r="DV126" s="208">
        <v>0</v>
      </c>
      <c r="DW126" s="208">
        <v>0</v>
      </c>
      <c r="DX126" s="208">
        <v>0</v>
      </c>
      <c r="DY126" s="208">
        <v>0</v>
      </c>
      <c r="DZ126" s="208">
        <v>0</v>
      </c>
      <c r="EC126" s="223">
        <v>1</v>
      </c>
      <c r="ED126" s="223">
        <v>1</v>
      </c>
      <c r="EE126" s="223">
        <v>64</v>
      </c>
      <c r="EF126" s="223"/>
      <c r="EH126" s="246">
        <v>42474</v>
      </c>
      <c r="EI126" s="31">
        <v>1.1299999999999999</v>
      </c>
      <c r="EJ126" s="31">
        <v>44</v>
      </c>
      <c r="EK126" s="31">
        <v>73</v>
      </c>
      <c r="EL126" s="31">
        <v>49</v>
      </c>
      <c r="EM126" s="206">
        <v>53</v>
      </c>
      <c r="EN126" s="206">
        <v>43</v>
      </c>
      <c r="EO126" s="206" t="s">
        <v>1127</v>
      </c>
      <c r="EP126" s="267">
        <v>126</v>
      </c>
      <c r="EQ126" s="69">
        <v>42481</v>
      </c>
      <c r="ER126" s="208" t="s">
        <v>415</v>
      </c>
      <c r="ES126" s="208"/>
      <c r="ET126" s="342"/>
      <c r="EU126" s="208">
        <v>90</v>
      </c>
      <c r="EV126" s="208">
        <v>1</v>
      </c>
      <c r="EW126" s="208"/>
      <c r="EX126" s="208">
        <v>9.5</v>
      </c>
      <c r="EY126" s="208">
        <v>8</v>
      </c>
      <c r="EZ126" s="208">
        <v>58</v>
      </c>
      <c r="FA126" s="208">
        <v>32</v>
      </c>
      <c r="FB126" s="208">
        <v>17</v>
      </c>
      <c r="FC126" s="208">
        <v>18</v>
      </c>
      <c r="FD126" s="206">
        <v>58</v>
      </c>
      <c r="FE126" s="206">
        <v>20</v>
      </c>
      <c r="FF126" s="224">
        <v>33</v>
      </c>
      <c r="FG126" s="223">
        <v>110</v>
      </c>
      <c r="FH126" s="223">
        <v>280</v>
      </c>
      <c r="FI126" s="91">
        <v>110</v>
      </c>
      <c r="FJ126" s="91">
        <v>286.66666666666669</v>
      </c>
      <c r="FK126" s="227">
        <v>85.05</v>
      </c>
      <c r="FL126" s="227">
        <v>41.269778192371128</v>
      </c>
      <c r="FM126" s="228">
        <v>151.75</v>
      </c>
      <c r="FN126" s="228">
        <v>50.55</v>
      </c>
      <c r="FO126" s="228">
        <v>73.635377315606334</v>
      </c>
      <c r="FP126" s="228">
        <v>24.528951059663264</v>
      </c>
      <c r="FQ126" s="228">
        <v>66.688632619439872</v>
      </c>
      <c r="FR126" s="228"/>
      <c r="FS126" s="193">
        <v>0</v>
      </c>
      <c r="FT126" s="230">
        <v>85.1</v>
      </c>
      <c r="FU126" s="341"/>
      <c r="FV126" s="230">
        <v>146.66666666666666</v>
      </c>
      <c r="FW126" s="229">
        <v>7.5666666666666673</v>
      </c>
      <c r="FX126" s="229">
        <v>10.466666666666667</v>
      </c>
      <c r="FY126" s="229">
        <v>11.246696035242289</v>
      </c>
      <c r="FZ126" s="229"/>
      <c r="GA126" s="210">
        <v>54.2</v>
      </c>
      <c r="GB126" s="129">
        <v>14.833333333333334</v>
      </c>
      <c r="GC126" s="210" t="s">
        <v>1128</v>
      </c>
      <c r="GD126" s="210" t="s">
        <v>1129</v>
      </c>
      <c r="GE126" s="210" t="s">
        <v>1130</v>
      </c>
      <c r="GF126" s="111" t="s">
        <v>1131</v>
      </c>
      <c r="GG126" s="111" t="s">
        <v>1132</v>
      </c>
      <c r="GH126" s="61">
        <v>0</v>
      </c>
      <c r="GI126" s="61">
        <v>1</v>
      </c>
      <c r="GJ126" s="221">
        <v>1</v>
      </c>
      <c r="GK126" s="221">
        <v>1</v>
      </c>
      <c r="GL126" s="231">
        <v>20.666666666666668</v>
      </c>
      <c r="GM126" s="133">
        <v>0</v>
      </c>
      <c r="GN126" s="221">
        <v>0</v>
      </c>
      <c r="GO126" s="221">
        <v>0</v>
      </c>
      <c r="GP126" s="221">
        <v>0</v>
      </c>
      <c r="GQ126" s="61">
        <v>124.69999999999999</v>
      </c>
      <c r="GR126" s="106">
        <v>60.509598360831035</v>
      </c>
      <c r="GS126" s="111">
        <v>0.28783382789317513</v>
      </c>
      <c r="GT126" s="61">
        <v>1</v>
      </c>
      <c r="GU126" s="111">
        <v>0.9</v>
      </c>
      <c r="GV126" s="62">
        <v>1</v>
      </c>
      <c r="GW126" s="106">
        <v>9.5500000000000007</v>
      </c>
      <c r="GX126" s="61">
        <v>0</v>
      </c>
      <c r="GY126" s="106">
        <v>15.333333333333334</v>
      </c>
      <c r="GZ126" s="61">
        <v>1</v>
      </c>
      <c r="HA126" s="745">
        <v>35.666666666666671</v>
      </c>
      <c r="HB126" s="221">
        <v>27</v>
      </c>
      <c r="HC126" s="221">
        <v>0.63</v>
      </c>
      <c r="HD126" s="291">
        <v>0</v>
      </c>
      <c r="HE126" s="271"/>
      <c r="HF126" s="291"/>
      <c r="HG126" s="270"/>
      <c r="HH126" s="271"/>
      <c r="HI126" s="270"/>
      <c r="HJ126" s="370"/>
      <c r="HK126" s="270"/>
      <c r="HL126" s="370"/>
      <c r="HM126" s="270"/>
      <c r="HN126" s="291"/>
      <c r="HO126" s="370"/>
      <c r="HP126" s="370"/>
      <c r="HQ126" s="370"/>
      <c r="HR126" s="270"/>
      <c r="HS126" s="370"/>
      <c r="HT126" s="270"/>
      <c r="HU126" s="293"/>
      <c r="HV126" s="270"/>
      <c r="HW126" s="293"/>
      <c r="HX126" s="269"/>
      <c r="HY126" s="91"/>
      <c r="HZ126" s="104"/>
      <c r="IA126" s="91"/>
      <c r="IB126" s="91"/>
      <c r="IC126" s="91"/>
      <c r="ID126" s="91"/>
      <c r="IE126" s="91"/>
      <c r="IF126" s="237"/>
      <c r="IG126" s="237"/>
      <c r="IH126" s="371"/>
      <c r="II126" s="350"/>
      <c r="IJ126" s="372"/>
      <c r="IK126" s="350"/>
      <c r="IL126" s="350"/>
      <c r="IM126" s="350"/>
      <c r="IN126" s="350"/>
      <c r="IO126" s="350"/>
      <c r="IP126" s="208"/>
      <c r="IQ126" s="106"/>
      <c r="IR126" s="350"/>
      <c r="IS126" s="350"/>
      <c r="IT126" s="350"/>
      <c r="IU126" s="350"/>
      <c r="IV126" s="350"/>
      <c r="IW126" s="350"/>
      <c r="IX126" s="350"/>
      <c r="IY126" s="208"/>
      <c r="IZ126" s="106"/>
      <c r="JA126" s="350"/>
      <c r="JB126" s="240"/>
      <c r="JC126" s="241"/>
      <c r="JD126" s="70">
        <v>0</v>
      </c>
      <c r="JE126" s="274"/>
      <c r="JF126" s="274"/>
      <c r="JG126" s="274"/>
      <c r="JH126" s="70"/>
      <c r="JI126" s="70"/>
      <c r="JJ126" s="70"/>
      <c r="JK126" s="70"/>
      <c r="JL126" s="31"/>
      <c r="JM126" s="283"/>
      <c r="JN126" s="198">
        <v>126</v>
      </c>
      <c r="JO126" s="244">
        <v>42474</v>
      </c>
      <c r="JP126" s="69">
        <v>42490</v>
      </c>
      <c r="JQ126" s="201">
        <v>1</v>
      </c>
      <c r="JR126" s="69">
        <v>42490</v>
      </c>
      <c r="JS126" s="31">
        <v>1</v>
      </c>
      <c r="JT126" s="243">
        <v>0</v>
      </c>
      <c r="JU126" s="69">
        <v>42490</v>
      </c>
      <c r="JV126" s="245">
        <v>1</v>
      </c>
      <c r="JW126" s="243">
        <v>1</v>
      </c>
      <c r="JX126" s="246">
        <v>42490</v>
      </c>
      <c r="JY126" s="245">
        <v>1</v>
      </c>
      <c r="JZ126" s="245">
        <v>0.5</v>
      </c>
      <c r="KA126" s="245">
        <v>16</v>
      </c>
      <c r="KB126" s="247"/>
      <c r="KC126" s="245"/>
      <c r="KD126" s="248"/>
      <c r="KE126" s="63">
        <v>0</v>
      </c>
      <c r="KF126" s="249">
        <v>1</v>
      </c>
      <c r="KG126" s="373" t="s">
        <v>421</v>
      </c>
      <c r="KH126" s="272">
        <v>137.19333333333336</v>
      </c>
      <c r="KI126" s="272">
        <v>75.209999999999994</v>
      </c>
      <c r="KJ126" s="272">
        <v>45.053333333333335</v>
      </c>
      <c r="KK126" s="373">
        <v>-16.25</v>
      </c>
      <c r="KL126" s="272">
        <v>-13.87</v>
      </c>
      <c r="KM126" s="272">
        <v>49.900000000000006</v>
      </c>
      <c r="KN126" s="272">
        <v>20.8</v>
      </c>
      <c r="KO126" s="272">
        <v>6.3</v>
      </c>
      <c r="KP126" s="250"/>
      <c r="KQ126" s="250">
        <v>0</v>
      </c>
      <c r="KR126" s="343"/>
      <c r="KS126" s="344">
        <v>0.28783382789317513</v>
      </c>
      <c r="KT126" s="264"/>
      <c r="KU126" s="265"/>
      <c r="KV126" s="264"/>
      <c r="KW126" s="265"/>
      <c r="KX126" s="265"/>
      <c r="KY126" s="265"/>
      <c r="KZ126" s="265"/>
      <c r="LA126" s="265"/>
      <c r="LB126" s="265"/>
      <c r="LC126" s="265"/>
      <c r="LD126" s="265"/>
      <c r="LE126" s="265"/>
      <c r="LF126" s="118">
        <v>42481</v>
      </c>
      <c r="LG126" s="695">
        <v>1</v>
      </c>
      <c r="LH126" s="695"/>
      <c r="LI126" s="455"/>
      <c r="LJ126" s="455"/>
      <c r="LK126" s="455"/>
      <c r="LL126" s="455"/>
      <c r="LM126" s="455"/>
      <c r="LN126" s="455"/>
      <c r="LO126" s="455"/>
      <c r="LP126" s="455"/>
      <c r="LQ126" s="455"/>
      <c r="LR126" s="455"/>
      <c r="LS126" s="455"/>
      <c r="LT126" s="455"/>
      <c r="LU126" s="500">
        <v>31.813333333333333</v>
      </c>
      <c r="LV126" s="693">
        <v>-16.826666666666668</v>
      </c>
      <c r="LW126" s="500"/>
      <c r="LX126" s="500">
        <v>0</v>
      </c>
      <c r="LY126" s="500">
        <v>0</v>
      </c>
      <c r="LZ126" s="500">
        <v>0</v>
      </c>
      <c r="MA126" s="691"/>
      <c r="MB126" s="455"/>
      <c r="MD126" s="253">
        <v>69</v>
      </c>
      <c r="ME126" s="274"/>
      <c r="MF126" s="581">
        <v>126</v>
      </c>
      <c r="MG126" s="135">
        <v>42471</v>
      </c>
      <c r="MJ126" s="584">
        <v>90.094800000000006</v>
      </c>
      <c r="MR126" s="135">
        <v>42474</v>
      </c>
      <c r="MS126" s="238">
        <v>7.5</v>
      </c>
      <c r="MT126" s="585"/>
      <c r="MU126" s="133">
        <v>1</v>
      </c>
      <c r="MV126" s="133">
        <v>0</v>
      </c>
      <c r="MW126" s="133">
        <v>1</v>
      </c>
      <c r="MX126" s="133">
        <v>0</v>
      </c>
      <c r="MY126" s="133">
        <v>0</v>
      </c>
      <c r="MZ126" s="238">
        <v>1</v>
      </c>
      <c r="NA126" s="238">
        <v>336</v>
      </c>
      <c r="NB126" s="133">
        <v>69</v>
      </c>
      <c r="NC126" s="238">
        <v>9</v>
      </c>
      <c r="NE126" s="876">
        <v>126</v>
      </c>
      <c r="NF126" s="877" t="s">
        <v>64</v>
      </c>
      <c r="NG126" s="877" t="s">
        <v>64</v>
      </c>
      <c r="NH126" s="877" t="s">
        <v>64</v>
      </c>
      <c r="NI126" s="877" t="s">
        <v>64</v>
      </c>
      <c r="NJ126" s="877" t="s">
        <v>64</v>
      </c>
      <c r="NK126" s="877" t="s">
        <v>64</v>
      </c>
      <c r="NL126" s="877" t="s">
        <v>64</v>
      </c>
      <c r="NM126" s="877" t="s">
        <v>64</v>
      </c>
      <c r="NN126" s="877" t="s">
        <v>64</v>
      </c>
      <c r="NO126" s="877" t="s">
        <v>64</v>
      </c>
      <c r="NP126" s="877" t="s">
        <v>64</v>
      </c>
      <c r="NQ126" s="877" t="s">
        <v>64</v>
      </c>
      <c r="NR126" s="877" t="s">
        <v>64</v>
      </c>
      <c r="NS126" s="877" t="s">
        <v>64</v>
      </c>
      <c r="NT126" s="877" t="s">
        <v>64</v>
      </c>
      <c r="NU126" s="877" t="s">
        <v>64</v>
      </c>
      <c r="NV126" s="877" t="s">
        <v>64</v>
      </c>
      <c r="NW126" s="877" t="s">
        <v>64</v>
      </c>
      <c r="NX126" s="877" t="s">
        <v>64</v>
      </c>
      <c r="NY126" s="877" t="s">
        <v>64</v>
      </c>
      <c r="NZ126" s="877" t="s">
        <v>64</v>
      </c>
      <c r="OA126" s="877" t="s">
        <v>64</v>
      </c>
      <c r="OB126" s="877" t="s">
        <v>64</v>
      </c>
      <c r="OC126" s="877" t="s">
        <v>64</v>
      </c>
      <c r="OD126" s="877" t="s">
        <v>64</v>
      </c>
      <c r="OE126" s="877" t="s">
        <v>64</v>
      </c>
      <c r="OF126" s="877" t="s">
        <v>64</v>
      </c>
      <c r="OG126" s="877" t="s">
        <v>64</v>
      </c>
      <c r="OH126" s="877" t="s">
        <v>64</v>
      </c>
      <c r="OI126" s="877" t="s">
        <v>64</v>
      </c>
      <c r="OJ126" s="877" t="s">
        <v>64</v>
      </c>
      <c r="OK126" s="877" t="s">
        <v>64</v>
      </c>
      <c r="OL126" s="877" t="s">
        <v>64</v>
      </c>
      <c r="OM126" s="877" t="s">
        <v>64</v>
      </c>
    </row>
    <row r="127" spans="1:403" s="221" customFormat="1" x14ac:dyDescent="0.25">
      <c r="A127" s="455">
        <v>126</v>
      </c>
      <c r="B127" s="221">
        <v>0</v>
      </c>
      <c r="C127" s="221">
        <v>0</v>
      </c>
      <c r="D127" s="206">
        <v>2</v>
      </c>
      <c r="E127" s="267">
        <v>127</v>
      </c>
      <c r="F127" s="896">
        <v>127</v>
      </c>
      <c r="G127" s="61">
        <v>127</v>
      </c>
      <c r="H127" s="898"/>
      <c r="I127" s="643" t="s">
        <v>1133</v>
      </c>
      <c r="J127" s="167" t="s">
        <v>1134</v>
      </c>
      <c r="K127" s="246">
        <v>12568</v>
      </c>
      <c r="L127" s="122">
        <v>81</v>
      </c>
      <c r="M127" s="342">
        <v>90</v>
      </c>
      <c r="N127" s="342">
        <v>158</v>
      </c>
      <c r="O127" s="342">
        <v>36.051914757250437</v>
      </c>
      <c r="P127" s="210">
        <v>1.9096148277391094</v>
      </c>
      <c r="Q127" s="208">
        <v>1</v>
      </c>
      <c r="R127" s="342">
        <v>155</v>
      </c>
      <c r="S127" s="208">
        <v>70</v>
      </c>
      <c r="T127" s="208">
        <v>0</v>
      </c>
      <c r="U127" s="342">
        <v>2</v>
      </c>
      <c r="V127" s="325">
        <v>1</v>
      </c>
      <c r="W127" s="325">
        <v>2</v>
      </c>
      <c r="X127" s="325">
        <v>1</v>
      </c>
      <c r="Y127" s="116">
        <v>1</v>
      </c>
      <c r="Z127" s="325">
        <v>1</v>
      </c>
      <c r="AA127" s="325">
        <v>0</v>
      </c>
      <c r="AB127" s="327">
        <v>1</v>
      </c>
      <c r="AC127" s="328">
        <v>0</v>
      </c>
      <c r="AD127" s="223"/>
      <c r="AE127" s="133"/>
      <c r="AF127" s="223"/>
      <c r="AG127" s="613">
        <v>69</v>
      </c>
      <c r="AH127" s="613">
        <v>1.73</v>
      </c>
      <c r="AI127" s="613">
        <v>28</v>
      </c>
      <c r="AJ127" s="603">
        <v>0</v>
      </c>
      <c r="AK127" s="613">
        <v>11.3</v>
      </c>
      <c r="AL127" s="613">
        <v>37</v>
      </c>
      <c r="AM127" s="613"/>
      <c r="AN127" s="609">
        <v>1148</v>
      </c>
      <c r="AO127" s="214">
        <v>7.0457765768795113</v>
      </c>
      <c r="AP127" s="63">
        <v>100</v>
      </c>
      <c r="AQ127" s="63">
        <v>29</v>
      </c>
      <c r="AR127" s="310">
        <v>53</v>
      </c>
      <c r="AS127" s="212">
        <v>92</v>
      </c>
      <c r="AT127" s="215">
        <v>1.65</v>
      </c>
      <c r="AU127" s="212">
        <v>25</v>
      </c>
      <c r="AV127" s="562">
        <v>42474</v>
      </c>
      <c r="AW127" s="563">
        <v>42474</v>
      </c>
      <c r="AX127" s="364">
        <v>1.73</v>
      </c>
      <c r="AY127" s="364">
        <v>71</v>
      </c>
      <c r="AZ127" s="364"/>
      <c r="BA127" s="613">
        <v>141</v>
      </c>
      <c r="BB127" s="558"/>
      <c r="BC127" s="287"/>
      <c r="BD127" s="217">
        <v>401</v>
      </c>
      <c r="BE127" s="287"/>
      <c r="BF127" s="218"/>
      <c r="BG127" s="66"/>
      <c r="BH127" s="68"/>
      <c r="BI127" s="219"/>
      <c r="BJ127" s="219"/>
      <c r="BK127" s="219"/>
      <c r="BP127" s="400"/>
      <c r="BU127" s="366">
        <v>42474</v>
      </c>
      <c r="BV127" s="345" t="s">
        <v>1135</v>
      </c>
      <c r="BW127" s="342">
        <v>0</v>
      </c>
      <c r="BX127" s="342">
        <v>1</v>
      </c>
      <c r="BY127" s="342">
        <v>48</v>
      </c>
      <c r="BZ127" s="342">
        <v>1</v>
      </c>
      <c r="CA127" s="342"/>
      <c r="CB127" s="345">
        <v>1</v>
      </c>
      <c r="CC127" s="345" t="s">
        <v>1136</v>
      </c>
      <c r="CD127" s="342">
        <v>0</v>
      </c>
      <c r="CE127" s="342">
        <v>0</v>
      </c>
      <c r="CF127" s="342">
        <v>0</v>
      </c>
      <c r="CG127" s="206">
        <v>1</v>
      </c>
      <c r="CH127" s="206">
        <v>0</v>
      </c>
      <c r="CI127" s="342">
        <v>1</v>
      </c>
      <c r="CJ127" s="342">
        <v>0</v>
      </c>
      <c r="CK127" s="327">
        <v>1</v>
      </c>
      <c r="CL127" s="659">
        <v>0</v>
      </c>
      <c r="CM127" s="659">
        <v>0</v>
      </c>
      <c r="CN127" s="660">
        <v>0</v>
      </c>
      <c r="CO127" s="660">
        <v>1</v>
      </c>
      <c r="CP127" s="660">
        <v>0</v>
      </c>
      <c r="CQ127" s="325">
        <v>1</v>
      </c>
      <c r="CR127" s="325">
        <v>1</v>
      </c>
      <c r="CS127" s="325">
        <v>0</v>
      </c>
      <c r="CT127" s="327">
        <v>1</v>
      </c>
      <c r="CU127" s="327">
        <v>1</v>
      </c>
      <c r="CV127" s="116">
        <v>1</v>
      </c>
      <c r="CW127" s="665"/>
      <c r="CX127" s="665"/>
      <c r="CY127" s="665"/>
      <c r="CZ127" s="665"/>
      <c r="DA127" s="254"/>
      <c r="DB127" s="254"/>
      <c r="DC127" s="254"/>
      <c r="DD127" s="254"/>
      <c r="DE127" s="254"/>
      <c r="DF127" s="31">
        <v>1</v>
      </c>
      <c r="DG127" s="70">
        <v>1</v>
      </c>
      <c r="DH127" s="69">
        <v>42475</v>
      </c>
      <c r="DI127" s="31">
        <v>1</v>
      </c>
      <c r="DJ127" s="31" t="s">
        <v>1137</v>
      </c>
      <c r="DK127" s="70">
        <v>0</v>
      </c>
      <c r="DL127" s="70"/>
      <c r="DM127" s="70"/>
      <c r="DN127" s="31"/>
      <c r="DO127" s="245">
        <v>1</v>
      </c>
      <c r="DP127" s="208">
        <v>1</v>
      </c>
      <c r="DQ127" s="208">
        <v>1</v>
      </c>
      <c r="DR127" s="208">
        <v>0</v>
      </c>
      <c r="DS127" s="208">
        <v>2</v>
      </c>
      <c r="DT127" s="212">
        <v>1</v>
      </c>
      <c r="DU127" s="208">
        <v>2</v>
      </c>
      <c r="DV127" s="208">
        <v>0</v>
      </c>
      <c r="DW127" s="208">
        <v>0</v>
      </c>
      <c r="DX127" s="208">
        <v>0</v>
      </c>
      <c r="DY127" s="208">
        <v>1</v>
      </c>
      <c r="DZ127" s="208">
        <v>0</v>
      </c>
      <c r="EC127" s="223">
        <v>1</v>
      </c>
      <c r="ED127" s="223">
        <v>3</v>
      </c>
      <c r="EE127" s="223">
        <v>28</v>
      </c>
      <c r="EF127" s="223"/>
      <c r="EH127" s="246">
        <v>42475</v>
      </c>
      <c r="EI127" s="31">
        <v>1.1499999999999999</v>
      </c>
      <c r="EJ127" s="31">
        <v>70</v>
      </c>
      <c r="EK127" s="31">
        <v>67</v>
      </c>
      <c r="EL127" s="31">
        <v>79</v>
      </c>
      <c r="EM127" s="206">
        <v>90</v>
      </c>
      <c r="EN127" s="206">
        <v>40</v>
      </c>
      <c r="EO127" s="206" t="s">
        <v>482</v>
      </c>
      <c r="EP127" s="267">
        <v>127</v>
      </c>
      <c r="EQ127" s="133"/>
      <c r="ER127" s="133" t="s">
        <v>415</v>
      </c>
      <c r="ES127" s="133"/>
      <c r="ET127" s="133"/>
      <c r="EU127" s="133">
        <v>65</v>
      </c>
      <c r="EV127" s="133">
        <v>0</v>
      </c>
      <c r="EW127" s="133"/>
      <c r="EX127" s="133">
        <v>12</v>
      </c>
      <c r="EY127" s="133">
        <v>8</v>
      </c>
      <c r="EZ127" s="133">
        <v>53</v>
      </c>
      <c r="FA127" s="133">
        <v>30</v>
      </c>
      <c r="FB127" s="133">
        <v>22</v>
      </c>
      <c r="FC127" s="133">
        <v>17</v>
      </c>
      <c r="FD127" s="133">
        <v>43</v>
      </c>
      <c r="FE127" s="133">
        <v>18</v>
      </c>
      <c r="FF127" s="133">
        <v>27</v>
      </c>
      <c r="FG127" s="133">
        <v>80</v>
      </c>
      <c r="FH127" s="133">
        <v>380</v>
      </c>
      <c r="FI127" s="91">
        <v>80</v>
      </c>
      <c r="FJ127" s="91">
        <v>380</v>
      </c>
      <c r="FK127" s="227">
        <v>53.4</v>
      </c>
      <c r="FL127" s="227">
        <v>27.963754378270611</v>
      </c>
      <c r="FM127" s="228">
        <v>120</v>
      </c>
      <c r="FN127" s="228">
        <v>40.950000000000003</v>
      </c>
      <c r="FO127" s="228">
        <v>62.839897479259804</v>
      </c>
      <c r="FP127" s="228">
        <v>21.444115014797408</v>
      </c>
      <c r="FQ127" s="228">
        <v>65.875</v>
      </c>
      <c r="FR127" s="228"/>
      <c r="FS127" s="193">
        <v>0</v>
      </c>
      <c r="FT127" s="230">
        <v>123</v>
      </c>
      <c r="FU127" s="230">
        <v>66.2</v>
      </c>
      <c r="FV127" s="230">
        <v>190</v>
      </c>
      <c r="FW127" s="229">
        <v>5</v>
      </c>
      <c r="FX127" s="229">
        <v>6.6</v>
      </c>
      <c r="FY127" s="229">
        <v>24.6</v>
      </c>
      <c r="FZ127" s="229">
        <v>1.8580060422960725</v>
      </c>
      <c r="GA127" s="133">
        <v>33.4</v>
      </c>
      <c r="GB127" s="129">
        <v>17.5</v>
      </c>
      <c r="GC127" s="238">
        <v>9.6999999999999993</v>
      </c>
      <c r="GD127" s="238">
        <v>5.2</v>
      </c>
      <c r="GE127" s="238">
        <v>155.5</v>
      </c>
      <c r="GF127" s="238">
        <v>106.8</v>
      </c>
      <c r="GG127" s="238">
        <v>36.9</v>
      </c>
      <c r="GH127" s="133">
        <v>1</v>
      </c>
      <c r="GI127" s="133">
        <v>1</v>
      </c>
      <c r="GJ127" s="133">
        <v>1</v>
      </c>
      <c r="GK127" s="133">
        <v>0</v>
      </c>
      <c r="GL127" s="231">
        <v>52</v>
      </c>
      <c r="GM127" s="133">
        <v>1</v>
      </c>
      <c r="GN127" s="133">
        <v>0</v>
      </c>
      <c r="GO127" s="133">
        <v>0</v>
      </c>
      <c r="GP127" s="133">
        <v>0</v>
      </c>
      <c r="GQ127" s="61">
        <v>48.95</v>
      </c>
      <c r="GR127" s="106">
        <v>25.633441513414727</v>
      </c>
      <c r="GS127" s="111">
        <v>0.31868131868131866</v>
      </c>
      <c r="GT127" s="61">
        <v>1</v>
      </c>
      <c r="GU127" s="111">
        <v>0.60526315789473684</v>
      </c>
      <c r="GV127" s="62">
        <v>1</v>
      </c>
      <c r="GW127" s="106">
        <v>8.2666666666666657</v>
      </c>
      <c r="GX127" s="61">
        <v>1</v>
      </c>
      <c r="GY127" s="106">
        <v>20</v>
      </c>
      <c r="GZ127" s="61">
        <v>0</v>
      </c>
      <c r="HA127" s="745">
        <v>67</v>
      </c>
      <c r="HB127" s="133">
        <v>17</v>
      </c>
      <c r="HC127" s="133">
        <v>0.55000000000000004</v>
      </c>
      <c r="HD127" s="291">
        <v>0</v>
      </c>
      <c r="HE127" s="271"/>
      <c r="HF127" s="291"/>
      <c r="HG127" s="270"/>
      <c r="HH127" s="271"/>
      <c r="HI127" s="270"/>
      <c r="HJ127" s="370"/>
      <c r="HK127" s="270"/>
      <c r="HL127" s="370"/>
      <c r="HM127" s="270"/>
      <c r="HN127" s="291"/>
      <c r="HO127" s="370"/>
      <c r="HP127" s="370"/>
      <c r="HQ127" s="370"/>
      <c r="HR127" s="270"/>
      <c r="HS127" s="370"/>
      <c r="HT127" s="270"/>
      <c r="HU127" s="293"/>
      <c r="HV127" s="270"/>
      <c r="HW127" s="293"/>
      <c r="HX127" s="269"/>
      <c r="HY127" s="91"/>
      <c r="HZ127" s="104"/>
      <c r="IA127" s="91"/>
      <c r="IB127" s="91"/>
      <c r="IC127" s="91"/>
      <c r="ID127" s="91"/>
      <c r="IE127" s="91"/>
      <c r="IF127" s="237"/>
      <c r="IG127" s="237"/>
      <c r="IH127" s="371"/>
      <c r="II127" s="208"/>
      <c r="IJ127" s="206"/>
      <c r="IK127" s="208"/>
      <c r="IL127" s="208"/>
      <c r="IM127" s="208"/>
      <c r="IN127" s="208"/>
      <c r="IO127" s="208"/>
      <c r="IP127" s="208"/>
      <c r="IQ127" s="106"/>
      <c r="IR127" s="208"/>
      <c r="IS127" s="208"/>
      <c r="IT127" s="208"/>
      <c r="IU127" s="208"/>
      <c r="IV127" s="208"/>
      <c r="IW127" s="208"/>
      <c r="IX127" s="208"/>
      <c r="IY127" s="208"/>
      <c r="IZ127" s="106"/>
      <c r="JA127" s="208"/>
      <c r="JB127" s="240"/>
      <c r="JC127" s="241"/>
      <c r="JD127" s="70">
        <v>0</v>
      </c>
      <c r="JE127" s="274"/>
      <c r="JF127" s="274"/>
      <c r="JG127" s="274"/>
      <c r="JH127" s="70"/>
      <c r="JI127" s="70"/>
      <c r="JJ127" s="70"/>
      <c r="JK127" s="70"/>
      <c r="JL127" s="31"/>
      <c r="JM127" s="283"/>
      <c r="JN127" s="198">
        <v>127</v>
      </c>
      <c r="JO127" s="244">
        <v>42474</v>
      </c>
      <c r="JP127" s="69">
        <v>43292</v>
      </c>
      <c r="JQ127" s="201">
        <v>1</v>
      </c>
      <c r="JR127" s="69">
        <v>43292</v>
      </c>
      <c r="JS127" s="245">
        <v>26</v>
      </c>
      <c r="JT127" s="243">
        <v>1</v>
      </c>
      <c r="JU127" s="69">
        <v>43024</v>
      </c>
      <c r="JV127" s="245">
        <v>18</v>
      </c>
      <c r="JW127" s="243">
        <v>1</v>
      </c>
      <c r="JX127" s="246">
        <v>43024</v>
      </c>
      <c r="JY127" s="245">
        <v>18</v>
      </c>
      <c r="JZ127" s="245">
        <v>26</v>
      </c>
      <c r="KA127" s="245">
        <v>818</v>
      </c>
      <c r="KB127" s="247"/>
      <c r="KC127" s="245"/>
      <c r="KD127" s="248"/>
      <c r="KE127" s="212">
        <v>0</v>
      </c>
      <c r="KF127" s="263">
        <v>1</v>
      </c>
      <c r="KG127" s="263" t="s">
        <v>390</v>
      </c>
      <c r="KH127" s="250">
        <v>113.73</v>
      </c>
      <c r="KI127" s="250">
        <v>63.22</v>
      </c>
      <c r="KJ127" s="250">
        <v>43.97</v>
      </c>
      <c r="KK127" s="251">
        <v>-14.56</v>
      </c>
      <c r="KL127" s="250">
        <v>-11.55</v>
      </c>
      <c r="KM127" s="250">
        <v>43.14</v>
      </c>
      <c r="KN127" s="250">
        <v>20.399999999999999</v>
      </c>
      <c r="KO127" s="250">
        <v>4.8</v>
      </c>
      <c r="KP127" s="250"/>
      <c r="KQ127" s="250">
        <v>1</v>
      </c>
      <c r="KR127" s="92"/>
      <c r="KS127" s="93">
        <v>0.31868131868131866</v>
      </c>
      <c r="KT127" s="264">
        <v>64</v>
      </c>
      <c r="KU127" s="265">
        <v>41.7</v>
      </c>
      <c r="KV127" s="264">
        <v>-21.94</v>
      </c>
      <c r="KW127" s="265">
        <v>-25.8</v>
      </c>
      <c r="KX127" s="265">
        <v>-21</v>
      </c>
      <c r="KY127" s="265">
        <v>349</v>
      </c>
      <c r="KZ127" s="265">
        <v>-20.5</v>
      </c>
      <c r="LA127" s="265">
        <v>-17.100000000000001</v>
      </c>
      <c r="LB127" s="265">
        <v>399</v>
      </c>
      <c r="LC127" s="265">
        <v>-22.9</v>
      </c>
      <c r="LD127" s="265">
        <v>-19</v>
      </c>
      <c r="LE127" s="265">
        <v>366</v>
      </c>
      <c r="LF127" s="118">
        <v>42474</v>
      </c>
      <c r="LG127" s="454">
        <v>0</v>
      </c>
      <c r="LH127" s="454"/>
      <c r="LI127" s="455">
        <v>64</v>
      </c>
      <c r="LJ127" s="455">
        <v>43.42</v>
      </c>
      <c r="LK127" s="455">
        <v>-24.07</v>
      </c>
      <c r="LL127" s="455">
        <v>-28</v>
      </c>
      <c r="LM127" s="455">
        <v>-27.8</v>
      </c>
      <c r="LN127" s="455">
        <v>382</v>
      </c>
      <c r="LO127" s="455">
        <v>-22.1</v>
      </c>
      <c r="LP127" s="455">
        <v>-21.4</v>
      </c>
      <c r="LQ127" s="455">
        <v>415</v>
      </c>
      <c r="LR127" s="455">
        <v>-24.8</v>
      </c>
      <c r="LS127" s="455">
        <v>-24.6</v>
      </c>
      <c r="LT127" s="455">
        <v>415</v>
      </c>
      <c r="LU127" s="500">
        <v>40.42</v>
      </c>
      <c r="LV127" s="693">
        <v>-23.66</v>
      </c>
      <c r="LW127" s="500"/>
      <c r="LX127" s="500"/>
      <c r="LY127" s="500">
        <v>0</v>
      </c>
      <c r="LZ127" s="500">
        <v>0</v>
      </c>
      <c r="MA127" s="691"/>
      <c r="MB127" s="455"/>
      <c r="MD127" s="253">
        <v>59</v>
      </c>
      <c r="ME127" s="274"/>
      <c r="MF127" s="581">
        <v>127</v>
      </c>
      <c r="MG127" s="135">
        <v>42474</v>
      </c>
      <c r="MJ127" s="586"/>
      <c r="MR127" s="135">
        <v>42268</v>
      </c>
      <c r="MS127" s="238">
        <v>6.8</v>
      </c>
      <c r="MT127" s="238">
        <v>13</v>
      </c>
      <c r="MU127" s="133">
        <v>1</v>
      </c>
      <c r="MV127" s="133">
        <v>0</v>
      </c>
      <c r="MW127" s="133">
        <v>0</v>
      </c>
      <c r="MX127" s="133">
        <v>1</v>
      </c>
      <c r="MY127" s="133">
        <v>0</v>
      </c>
      <c r="MZ127" s="238">
        <v>1</v>
      </c>
      <c r="NA127" s="238">
        <v>1148</v>
      </c>
      <c r="NB127" s="133">
        <v>59</v>
      </c>
      <c r="NC127" s="238">
        <v>9</v>
      </c>
      <c r="NE127" s="876" t="s">
        <v>64</v>
      </c>
      <c r="NF127" s="877" t="s">
        <v>64</v>
      </c>
      <c r="NG127" s="877" t="s">
        <v>64</v>
      </c>
      <c r="NH127" s="877" t="s">
        <v>64</v>
      </c>
      <c r="NI127" s="877" t="s">
        <v>64</v>
      </c>
      <c r="NJ127" s="877" t="s">
        <v>64</v>
      </c>
      <c r="NK127" s="877" t="s">
        <v>64</v>
      </c>
      <c r="NL127" s="877" t="s">
        <v>64</v>
      </c>
      <c r="NM127" s="877" t="s">
        <v>64</v>
      </c>
      <c r="NN127" s="877" t="s">
        <v>64</v>
      </c>
      <c r="NO127" s="877" t="s">
        <v>64</v>
      </c>
      <c r="NP127" s="877" t="s">
        <v>64</v>
      </c>
      <c r="NQ127" s="877" t="s">
        <v>64</v>
      </c>
      <c r="NR127" s="877" t="s">
        <v>64</v>
      </c>
      <c r="NS127" s="877" t="s">
        <v>64</v>
      </c>
      <c r="NT127" s="877" t="s">
        <v>64</v>
      </c>
      <c r="NU127" s="877" t="s">
        <v>64</v>
      </c>
      <c r="NV127" s="877" t="s">
        <v>64</v>
      </c>
      <c r="NW127" s="877" t="s">
        <v>64</v>
      </c>
      <c r="NX127" s="877" t="s">
        <v>64</v>
      </c>
      <c r="NY127" s="877" t="s">
        <v>64</v>
      </c>
      <c r="NZ127" s="877" t="s">
        <v>64</v>
      </c>
      <c r="OA127" s="877" t="s">
        <v>64</v>
      </c>
      <c r="OB127" s="877" t="s">
        <v>64</v>
      </c>
      <c r="OC127" s="877" t="s">
        <v>64</v>
      </c>
      <c r="OD127" s="877" t="s">
        <v>64</v>
      </c>
      <c r="OE127" s="877" t="s">
        <v>64</v>
      </c>
      <c r="OF127" s="877" t="s">
        <v>64</v>
      </c>
      <c r="OG127" s="877" t="s">
        <v>64</v>
      </c>
      <c r="OH127" s="877" t="s">
        <v>64</v>
      </c>
      <c r="OI127" s="877" t="s">
        <v>64</v>
      </c>
      <c r="OJ127" s="877" t="s">
        <v>64</v>
      </c>
      <c r="OK127" s="877" t="s">
        <v>64</v>
      </c>
      <c r="OL127" s="877" t="s">
        <v>64</v>
      </c>
      <c r="OM127" s="877" t="s">
        <v>64</v>
      </c>
    </row>
    <row r="128" spans="1:403" s="221" customFormat="1" x14ac:dyDescent="0.25">
      <c r="A128" s="902">
        <v>127</v>
      </c>
      <c r="B128" s="221">
        <v>0</v>
      </c>
      <c r="C128" s="221">
        <v>1</v>
      </c>
      <c r="D128" s="206">
        <v>2</v>
      </c>
      <c r="E128" s="274">
        <v>128</v>
      </c>
      <c r="F128" s="895">
        <v>128</v>
      </c>
      <c r="G128" s="61">
        <v>128</v>
      </c>
      <c r="H128" s="898"/>
      <c r="I128" s="358" t="s">
        <v>1138</v>
      </c>
      <c r="J128" s="232" t="s">
        <v>1139</v>
      </c>
      <c r="K128" s="246">
        <v>12425</v>
      </c>
      <c r="L128" s="122">
        <v>82</v>
      </c>
      <c r="M128" s="342">
        <v>117</v>
      </c>
      <c r="N128" s="342">
        <v>160</v>
      </c>
      <c r="O128" s="342">
        <v>45.703124999999993</v>
      </c>
      <c r="P128" s="210">
        <v>2.1544295754530531</v>
      </c>
      <c r="Q128" s="208">
        <v>0</v>
      </c>
      <c r="R128" s="342">
        <v>120</v>
      </c>
      <c r="S128" s="208">
        <v>75</v>
      </c>
      <c r="T128" s="208">
        <v>0</v>
      </c>
      <c r="U128" s="342">
        <v>2</v>
      </c>
      <c r="V128" s="325">
        <v>1</v>
      </c>
      <c r="W128" s="325">
        <v>2</v>
      </c>
      <c r="X128" s="325">
        <v>1</v>
      </c>
      <c r="Y128" s="116">
        <v>0</v>
      </c>
      <c r="Z128" s="325">
        <v>1</v>
      </c>
      <c r="AA128" s="325">
        <v>0</v>
      </c>
      <c r="AB128" s="327">
        <v>0</v>
      </c>
      <c r="AC128" s="328">
        <v>1</v>
      </c>
      <c r="AD128" s="223"/>
      <c r="AE128" s="208"/>
      <c r="AF128" s="223"/>
      <c r="AG128" s="613">
        <v>98</v>
      </c>
      <c r="AH128" s="613">
        <v>1.44</v>
      </c>
      <c r="AI128" s="613">
        <v>47</v>
      </c>
      <c r="AJ128" s="603">
        <v>0</v>
      </c>
      <c r="AK128" s="613">
        <v>15.6</v>
      </c>
      <c r="AL128" s="613">
        <v>46</v>
      </c>
      <c r="AM128" s="613"/>
      <c r="AN128" s="609">
        <v>1850</v>
      </c>
      <c r="AO128" s="214">
        <v>7.5229409180723703</v>
      </c>
      <c r="AP128" s="63">
        <v>104</v>
      </c>
      <c r="AQ128" s="63">
        <v>50</v>
      </c>
      <c r="AR128" s="310">
        <v>36</v>
      </c>
      <c r="AS128" s="212">
        <v>90</v>
      </c>
      <c r="AT128" s="215">
        <v>2.79</v>
      </c>
      <c r="AU128" s="212">
        <v>238</v>
      </c>
      <c r="AV128" s="562">
        <v>42400</v>
      </c>
      <c r="AW128" s="563">
        <v>42400</v>
      </c>
      <c r="AX128" s="364">
        <v>1.44</v>
      </c>
      <c r="AY128" s="364">
        <v>66</v>
      </c>
      <c r="AZ128" s="364"/>
      <c r="BA128" s="613">
        <v>142</v>
      </c>
      <c r="BB128" s="558">
        <v>42430</v>
      </c>
      <c r="BC128" s="65">
        <v>32.409999999999997</v>
      </c>
      <c r="BD128" s="217">
        <v>954</v>
      </c>
      <c r="BE128" s="66">
        <v>41.9</v>
      </c>
      <c r="BF128" s="218">
        <v>134.59751227988707</v>
      </c>
      <c r="BG128" s="66">
        <v>128.6</v>
      </c>
      <c r="BH128" s="68">
        <v>1.6222140229662954</v>
      </c>
      <c r="BI128" s="219">
        <v>1.51067903103221</v>
      </c>
      <c r="BJ128" s="219">
        <v>2.129037033044705</v>
      </c>
      <c r="BK128" s="219">
        <v>2.1092409685882032</v>
      </c>
      <c r="BL128" s="66">
        <v>2.57</v>
      </c>
      <c r="BM128" s="66">
        <v>1.88</v>
      </c>
      <c r="BN128" s="66">
        <v>54</v>
      </c>
      <c r="BO128" s="66">
        <v>0.91</v>
      </c>
      <c r="BP128" s="571">
        <v>1066</v>
      </c>
      <c r="BQ128" s="66">
        <v>158</v>
      </c>
      <c r="BR128" s="66">
        <v>170</v>
      </c>
      <c r="BS128" s="66">
        <v>90</v>
      </c>
      <c r="BT128" s="66">
        <v>14</v>
      </c>
      <c r="BU128" s="366">
        <v>42400</v>
      </c>
      <c r="BV128" s="345" t="s">
        <v>1140</v>
      </c>
      <c r="BW128" s="342">
        <v>0</v>
      </c>
      <c r="BX128" s="342">
        <v>1</v>
      </c>
      <c r="BY128" s="342">
        <v>40</v>
      </c>
      <c r="BZ128" s="342">
        <v>1</v>
      </c>
      <c r="CA128" s="342"/>
      <c r="CB128" s="345">
        <v>1</v>
      </c>
      <c r="CC128" s="345" t="s">
        <v>1141</v>
      </c>
      <c r="CD128" s="342">
        <v>0</v>
      </c>
      <c r="CE128" s="342">
        <v>0</v>
      </c>
      <c r="CF128" s="342">
        <v>0</v>
      </c>
      <c r="CG128" s="206">
        <v>1</v>
      </c>
      <c r="CH128" s="206">
        <v>0</v>
      </c>
      <c r="CI128" s="342">
        <v>0</v>
      </c>
      <c r="CJ128" s="342">
        <v>0</v>
      </c>
      <c r="CK128" s="327">
        <v>1</v>
      </c>
      <c r="CL128" s="659">
        <v>0</v>
      </c>
      <c r="CM128" s="659">
        <v>0</v>
      </c>
      <c r="CN128" s="660">
        <v>1</v>
      </c>
      <c r="CO128" s="660">
        <v>0</v>
      </c>
      <c r="CP128" s="660">
        <v>1</v>
      </c>
      <c r="CQ128" s="325">
        <v>1</v>
      </c>
      <c r="CR128" s="325">
        <v>0</v>
      </c>
      <c r="CS128" s="325">
        <v>0</v>
      </c>
      <c r="CT128" s="327">
        <v>0</v>
      </c>
      <c r="CU128" s="327">
        <v>1</v>
      </c>
      <c r="CV128" s="114">
        <v>0</v>
      </c>
      <c r="CW128" s="665"/>
      <c r="CX128" s="665"/>
      <c r="CY128" s="665"/>
      <c r="CZ128" s="665"/>
      <c r="DA128" s="254"/>
      <c r="DB128" s="254"/>
      <c r="DC128" s="254"/>
      <c r="DD128" s="254"/>
      <c r="DE128" s="254"/>
      <c r="DF128" s="31">
        <v>1</v>
      </c>
      <c r="DG128" s="70">
        <v>1</v>
      </c>
      <c r="DH128" s="69">
        <v>42402</v>
      </c>
      <c r="DI128" s="31">
        <v>1</v>
      </c>
      <c r="DJ128" s="31" t="s">
        <v>1142</v>
      </c>
      <c r="DK128" s="70">
        <v>1</v>
      </c>
      <c r="DL128" s="70">
        <v>1</v>
      </c>
      <c r="DM128" s="70"/>
      <c r="DN128" s="31" t="s">
        <v>1055</v>
      </c>
      <c r="DO128" s="245">
        <v>0</v>
      </c>
      <c r="DP128" s="208">
        <v>1</v>
      </c>
      <c r="DQ128" s="208">
        <v>1</v>
      </c>
      <c r="DR128" s="208">
        <v>0</v>
      </c>
      <c r="DS128" s="208">
        <v>0</v>
      </c>
      <c r="DT128" s="212">
        <v>0</v>
      </c>
      <c r="DU128" s="208">
        <v>0</v>
      </c>
      <c r="DV128" s="208">
        <v>0</v>
      </c>
      <c r="DW128" s="208">
        <v>0</v>
      </c>
      <c r="DX128" s="208">
        <v>0</v>
      </c>
      <c r="DY128" s="208">
        <v>0</v>
      </c>
      <c r="DZ128" s="208">
        <v>0</v>
      </c>
      <c r="EC128" s="223">
        <v>1</v>
      </c>
      <c r="ED128" s="223">
        <v>2</v>
      </c>
      <c r="EE128" s="223">
        <v>47</v>
      </c>
      <c r="EF128" s="223"/>
      <c r="EH128" s="246">
        <v>42409</v>
      </c>
      <c r="EI128" s="31">
        <v>1.81</v>
      </c>
      <c r="EJ128" s="31">
        <v>90</v>
      </c>
      <c r="EK128" s="31">
        <v>83</v>
      </c>
      <c r="EL128" s="31">
        <v>78</v>
      </c>
      <c r="EM128" s="206">
        <v>69</v>
      </c>
      <c r="EN128" s="206">
        <v>58</v>
      </c>
      <c r="EO128" s="206" t="s">
        <v>1143</v>
      </c>
      <c r="EP128" s="222">
        <v>128</v>
      </c>
      <c r="EQ128" s="69">
        <v>42445</v>
      </c>
      <c r="ER128" s="208" t="s">
        <v>415</v>
      </c>
      <c r="ES128" s="208"/>
      <c r="ET128" s="342"/>
      <c r="EU128" s="208">
        <v>72</v>
      </c>
      <c r="EV128" s="208">
        <v>0</v>
      </c>
      <c r="EW128" s="208"/>
      <c r="EX128" s="208">
        <v>16</v>
      </c>
      <c r="EY128" s="208">
        <v>9</v>
      </c>
      <c r="EZ128" s="208">
        <v>40</v>
      </c>
      <c r="FA128" s="208">
        <v>22</v>
      </c>
      <c r="FB128" s="208">
        <v>20</v>
      </c>
      <c r="FC128" s="208">
        <v>20</v>
      </c>
      <c r="FD128" s="206">
        <v>48</v>
      </c>
      <c r="FE128" s="206">
        <v>20</v>
      </c>
      <c r="FF128" s="224">
        <v>34</v>
      </c>
      <c r="FG128" s="223">
        <v>80</v>
      </c>
      <c r="FH128" s="223">
        <v>290</v>
      </c>
      <c r="FI128" s="91">
        <v>80</v>
      </c>
      <c r="FJ128" s="91">
        <v>290</v>
      </c>
      <c r="FK128" s="227">
        <v>78.349999999999994</v>
      </c>
      <c r="FL128" s="227">
        <v>36.366934845630233</v>
      </c>
      <c r="FM128" s="228">
        <v>122.85</v>
      </c>
      <c r="FN128" s="228">
        <v>47.55</v>
      </c>
      <c r="FO128" s="228">
        <v>57.022054189989468</v>
      </c>
      <c r="FP128" s="228">
        <v>22.07080729942205</v>
      </c>
      <c r="FQ128" s="228">
        <v>61.294261294261297</v>
      </c>
      <c r="FR128" s="228"/>
      <c r="FS128" s="193">
        <v>0</v>
      </c>
      <c r="FT128" s="230">
        <v>113</v>
      </c>
      <c r="FU128" s="341">
        <v>29.9</v>
      </c>
      <c r="FV128" s="230">
        <v>130</v>
      </c>
      <c r="FW128" s="229">
        <v>5.3</v>
      </c>
      <c r="FX128" s="229">
        <v>5.9</v>
      </c>
      <c r="FY128" s="229">
        <v>21.320754716981131</v>
      </c>
      <c r="FZ128" s="229">
        <v>3.7792642140468229</v>
      </c>
      <c r="GA128" s="210" t="s">
        <v>381</v>
      </c>
      <c r="GB128" s="129">
        <v>25</v>
      </c>
      <c r="GC128" s="210">
        <v>9.9</v>
      </c>
      <c r="GD128" s="210">
        <v>5.6</v>
      </c>
      <c r="GE128" s="210">
        <v>157.5</v>
      </c>
      <c r="GF128" s="111">
        <v>111.6</v>
      </c>
      <c r="GG128" s="111">
        <v>35.4</v>
      </c>
      <c r="GH128" s="61">
        <v>0</v>
      </c>
      <c r="GI128" s="61">
        <v>1</v>
      </c>
      <c r="GJ128" s="221">
        <v>1</v>
      </c>
      <c r="GK128" s="221">
        <v>0</v>
      </c>
      <c r="GL128" s="231">
        <v>42</v>
      </c>
      <c r="GM128" s="133">
        <v>1</v>
      </c>
      <c r="GN128" s="221">
        <v>0</v>
      </c>
      <c r="GO128" s="221">
        <v>0</v>
      </c>
      <c r="GP128" s="221">
        <v>0</v>
      </c>
      <c r="GQ128" s="61">
        <v>60.9</v>
      </c>
      <c r="GR128" s="106">
        <v>28.267343102729821</v>
      </c>
      <c r="GS128" s="111">
        <v>0.47727272727272724</v>
      </c>
      <c r="GT128" s="61">
        <v>0</v>
      </c>
      <c r="GU128" s="111">
        <v>0.5</v>
      </c>
      <c r="GV128" s="62">
        <v>0</v>
      </c>
      <c r="GW128" s="106">
        <v>10.1</v>
      </c>
      <c r="GX128" s="61">
        <v>0</v>
      </c>
      <c r="GY128" s="106">
        <v>19</v>
      </c>
      <c r="GZ128" s="61">
        <v>0</v>
      </c>
      <c r="HA128" s="745">
        <v>57</v>
      </c>
      <c r="HB128" s="221">
        <v>24</v>
      </c>
      <c r="HC128" s="221">
        <v>0.55000000000000004</v>
      </c>
      <c r="HD128" s="208">
        <v>1</v>
      </c>
      <c r="HE128" s="236">
        <v>149.23727299999999</v>
      </c>
      <c r="HF128" s="236">
        <v>156.69913700000001</v>
      </c>
      <c r="HG128" s="144">
        <v>67.396990000000002</v>
      </c>
      <c r="HH128" s="236">
        <v>130.54685799999999</v>
      </c>
      <c r="HI128" s="125">
        <v>56.148778999999998</v>
      </c>
      <c r="HJ128" s="236">
        <v>43.667400000000001</v>
      </c>
      <c r="HK128" s="144">
        <v>18.781541000000001</v>
      </c>
      <c r="HL128" s="236">
        <v>86.879458</v>
      </c>
      <c r="HM128" s="144">
        <v>37.367238</v>
      </c>
      <c r="HN128" s="236">
        <v>66.550400999999994</v>
      </c>
      <c r="HO128" s="144">
        <v>6.1684419999999998</v>
      </c>
      <c r="HP128" s="144">
        <v>2.6530740000000002</v>
      </c>
      <c r="HQ128" s="236">
        <v>161.116704</v>
      </c>
      <c r="HR128" s="144">
        <v>69.297004999999999</v>
      </c>
      <c r="HS128" s="236">
        <v>59.127420000000001</v>
      </c>
      <c r="HT128" s="144">
        <v>25.430963999999999</v>
      </c>
      <c r="HU128" s="236">
        <v>101.989285</v>
      </c>
      <c r="HV128" s="144">
        <v>43.866041000000003</v>
      </c>
      <c r="HW128" s="236">
        <v>63.301496</v>
      </c>
      <c r="HX128" s="144">
        <v>0</v>
      </c>
      <c r="HY128" s="237">
        <v>1.2003286743216754</v>
      </c>
      <c r="HZ128" s="238">
        <v>32.1</v>
      </c>
      <c r="IA128" s="237">
        <v>7</v>
      </c>
      <c r="IB128" s="237">
        <v>30.7</v>
      </c>
      <c r="IC128" s="237">
        <v>6.9</v>
      </c>
      <c r="ID128" s="237">
        <v>26.5</v>
      </c>
      <c r="IE128" s="237">
        <v>5.5</v>
      </c>
      <c r="IF128" s="237">
        <v>117.88098285714284</v>
      </c>
      <c r="IG128" s="237">
        <v>54.715635266171908</v>
      </c>
      <c r="IH128" s="342"/>
      <c r="II128" s="209">
        <v>0.41</v>
      </c>
      <c r="IJ128" s="206">
        <v>1215</v>
      </c>
      <c r="IK128" s="208">
        <v>1046</v>
      </c>
      <c r="IL128" s="208">
        <v>1117</v>
      </c>
      <c r="IM128" s="208">
        <v>1124</v>
      </c>
      <c r="IN128" s="208">
        <v>1237</v>
      </c>
      <c r="IO128" s="208">
        <v>1220</v>
      </c>
      <c r="IP128" s="208"/>
      <c r="IQ128" s="106">
        <v>1159.8333333333333</v>
      </c>
      <c r="IR128" s="208">
        <v>1705</v>
      </c>
      <c r="IS128" s="208">
        <v>231</v>
      </c>
      <c r="IT128" s="208">
        <v>201</v>
      </c>
      <c r="IU128" s="208">
        <v>298</v>
      </c>
      <c r="IV128" s="208">
        <v>290</v>
      </c>
      <c r="IW128" s="208">
        <v>286</v>
      </c>
      <c r="IX128" s="208">
        <v>275</v>
      </c>
      <c r="IY128" s="208"/>
      <c r="IZ128" s="106">
        <v>263.5</v>
      </c>
      <c r="JA128" s="208">
        <v>189</v>
      </c>
      <c r="JB128" s="240">
        <v>36.78174588898856</v>
      </c>
      <c r="JC128" s="241">
        <v>1</v>
      </c>
      <c r="JD128" s="70">
        <v>1</v>
      </c>
      <c r="JE128" s="274">
        <v>8</v>
      </c>
      <c r="JF128" s="274">
        <v>0</v>
      </c>
      <c r="JG128" s="274" t="s">
        <v>654</v>
      </c>
      <c r="JH128" s="70">
        <v>1</v>
      </c>
      <c r="JI128" s="70"/>
      <c r="JJ128" s="70"/>
      <c r="JK128" s="70"/>
      <c r="JL128" s="31" t="s">
        <v>1055</v>
      </c>
      <c r="JM128" s="285">
        <v>57.666666666666664</v>
      </c>
      <c r="JN128" s="243">
        <v>128</v>
      </c>
      <c r="JO128" s="244">
        <v>42400</v>
      </c>
      <c r="JP128" s="69">
        <v>43517</v>
      </c>
      <c r="JQ128" s="201">
        <v>0</v>
      </c>
      <c r="JR128" s="69">
        <v>43517</v>
      </c>
      <c r="JS128" s="245">
        <v>36</v>
      </c>
      <c r="JT128" s="243">
        <v>1</v>
      </c>
      <c r="JU128" s="69">
        <v>42458</v>
      </c>
      <c r="JV128" s="245">
        <v>2</v>
      </c>
      <c r="JW128" s="243">
        <v>1</v>
      </c>
      <c r="JX128" s="246">
        <v>42458</v>
      </c>
      <c r="JY128" s="245">
        <v>2</v>
      </c>
      <c r="JZ128" s="245">
        <v>36</v>
      </c>
      <c r="KA128" s="245">
        <v>1117</v>
      </c>
      <c r="KB128" s="247"/>
      <c r="KC128" s="245"/>
      <c r="KD128" s="248"/>
      <c r="KE128" s="230">
        <v>0</v>
      </c>
      <c r="KF128" s="263">
        <v>1</v>
      </c>
      <c r="KG128" s="263" t="s">
        <v>390</v>
      </c>
      <c r="KH128" s="250">
        <v>113.03</v>
      </c>
      <c r="KI128" s="250">
        <v>65.12</v>
      </c>
      <c r="KJ128" s="250">
        <v>41.96</v>
      </c>
      <c r="KK128" s="251">
        <v>-13.28</v>
      </c>
      <c r="KL128" s="250">
        <v>-9.16</v>
      </c>
      <c r="KM128" s="250">
        <v>35.65</v>
      </c>
      <c r="KN128" s="250">
        <v>31</v>
      </c>
      <c r="KO128" s="250">
        <v>3.9</v>
      </c>
      <c r="KP128" s="250"/>
      <c r="KQ128" s="250">
        <v>1</v>
      </c>
      <c r="KR128" s="343"/>
      <c r="KS128" s="344">
        <v>0.47727272727272724</v>
      </c>
      <c r="KT128" s="264">
        <v>30</v>
      </c>
      <c r="KU128" s="265">
        <v>39</v>
      </c>
      <c r="KV128" s="264">
        <v>-20.63</v>
      </c>
      <c r="KW128" s="265">
        <v>-27.8</v>
      </c>
      <c r="KX128" s="265">
        <v>-26.7</v>
      </c>
      <c r="KY128" s="265">
        <v>240</v>
      </c>
      <c r="KZ128" s="265">
        <v>-18</v>
      </c>
      <c r="LA128" s="265">
        <v>-17.8</v>
      </c>
      <c r="LB128" s="265">
        <v>269</v>
      </c>
      <c r="LC128" s="265">
        <v>-22.9</v>
      </c>
      <c r="LD128" s="265">
        <v>-22.3</v>
      </c>
      <c r="LE128" s="265">
        <v>240</v>
      </c>
      <c r="LF128" s="118">
        <v>42445</v>
      </c>
      <c r="LG128" s="695">
        <v>0</v>
      </c>
      <c r="LH128" s="695"/>
      <c r="LI128" s="455">
        <v>30</v>
      </c>
      <c r="LJ128" s="455">
        <v>39.99</v>
      </c>
      <c r="LK128" s="455">
        <v>-22.84</v>
      </c>
      <c r="LL128" s="455">
        <v>-31.5</v>
      </c>
      <c r="LM128" s="455">
        <v>-29.7</v>
      </c>
      <c r="LN128" s="455">
        <v>254</v>
      </c>
      <c r="LO128" s="455">
        <v>-23.5</v>
      </c>
      <c r="LP128" s="455">
        <v>-23.1</v>
      </c>
      <c r="LQ128" s="455">
        <v>282</v>
      </c>
      <c r="LR128" s="455">
        <v>-27.5</v>
      </c>
      <c r="LS128" s="455">
        <v>-26.4</v>
      </c>
      <c r="LT128" s="455">
        <v>254</v>
      </c>
      <c r="LU128" s="500">
        <v>40.24</v>
      </c>
      <c r="LV128" s="693">
        <v>-22.46</v>
      </c>
      <c r="LW128" s="500"/>
      <c r="LX128" s="500">
        <v>0</v>
      </c>
      <c r="LY128" s="500">
        <v>-20.8</v>
      </c>
      <c r="LZ128" s="500">
        <v>2</v>
      </c>
      <c r="MA128" s="690">
        <v>63.301496</v>
      </c>
      <c r="MB128" s="455"/>
      <c r="MD128" s="253"/>
      <c r="ME128" s="274"/>
      <c r="MF128" s="581">
        <v>128</v>
      </c>
      <c r="MG128" s="135">
        <v>42400</v>
      </c>
      <c r="MJ128" s="584">
        <v>83.223600000000005</v>
      </c>
      <c r="MR128" s="135">
        <v>42402</v>
      </c>
      <c r="MS128" s="238">
        <v>7</v>
      </c>
      <c r="MT128" s="238">
        <v>31</v>
      </c>
      <c r="MU128" s="133">
        <v>1</v>
      </c>
      <c r="MV128" s="133">
        <v>1</v>
      </c>
      <c r="MW128" s="133">
        <v>0</v>
      </c>
      <c r="MX128" s="133">
        <v>0</v>
      </c>
      <c r="MY128" s="133">
        <v>0</v>
      </c>
      <c r="MZ128" s="238">
        <v>1</v>
      </c>
      <c r="NA128" s="238">
        <v>1850</v>
      </c>
      <c r="NB128" s="585"/>
      <c r="NC128" s="238">
        <v>6</v>
      </c>
      <c r="NE128" s="876">
        <v>128</v>
      </c>
      <c r="NF128" s="877">
        <v>8.0123451904198308</v>
      </c>
      <c r="NG128" s="877">
        <v>7.5647592189993604</v>
      </c>
      <c r="NH128" s="877">
        <v>5.0245856382782703</v>
      </c>
      <c r="NI128" s="877">
        <v>1.9107326619029099</v>
      </c>
      <c r="NJ128" s="877">
        <v>7.4522824302793804</v>
      </c>
      <c r="NK128" s="877">
        <v>5.5719801201877299</v>
      </c>
      <c r="NL128" s="877">
        <v>9.1600730981997192</v>
      </c>
      <c r="NM128" s="877">
        <v>7.8489984304000204</v>
      </c>
      <c r="NN128" s="877">
        <v>6.0071955014042002</v>
      </c>
      <c r="NO128" s="877">
        <v>1.4489009511451301</v>
      </c>
      <c r="NP128" s="877">
        <v>6.5226207610420799</v>
      </c>
      <c r="NQ128" s="877">
        <v>6.9487176412631699</v>
      </c>
      <c r="NR128" s="877">
        <v>7.5197934862410998</v>
      </c>
      <c r="NS128" s="877">
        <v>4.3950627995175804</v>
      </c>
      <c r="NT128" s="877">
        <v>5.8422246128772404</v>
      </c>
      <c r="NU128" s="877">
        <v>7.6197798005831103</v>
      </c>
      <c r="NV128" s="877">
        <v>6.6058498671949799</v>
      </c>
      <c r="NW128" s="877">
        <v>6.5390036742681703</v>
      </c>
      <c r="NX128" s="877">
        <v>5.4076926486656802</v>
      </c>
      <c r="NY128" s="877">
        <v>5.5125429550968601</v>
      </c>
      <c r="NZ128" s="877">
        <v>8.0482143846080394</v>
      </c>
      <c r="OA128" s="877">
        <v>5.0793781111186496</v>
      </c>
      <c r="OB128" s="877">
        <v>10.564663965825799</v>
      </c>
      <c r="OC128" s="877">
        <v>2.7070829917717099</v>
      </c>
      <c r="OD128" s="877">
        <v>8.7267631123736198</v>
      </c>
      <c r="OE128" s="877">
        <v>6.9691274605706797</v>
      </c>
      <c r="OF128" s="877">
        <v>4.6707270544994701</v>
      </c>
      <c r="OG128" s="877">
        <v>10.3868971469945</v>
      </c>
      <c r="OH128" s="877">
        <v>2.9183862344463498</v>
      </c>
      <c r="OI128" s="877">
        <v>7.6727789003707398</v>
      </c>
      <c r="OJ128" s="877">
        <v>3.5147534984397502</v>
      </c>
      <c r="OK128" s="877">
        <v>2.7141182466237699</v>
      </c>
      <c r="OL128" s="877">
        <v>3.6473850012549698</v>
      </c>
      <c r="OM128" s="877">
        <v>7.8575809740540903</v>
      </c>
    </row>
    <row r="129" spans="1:403" s="221" customFormat="1" x14ac:dyDescent="0.25">
      <c r="A129" s="455">
        <v>128</v>
      </c>
      <c r="B129" s="221">
        <v>0</v>
      </c>
      <c r="C129" s="221">
        <v>0</v>
      </c>
      <c r="D129" s="206">
        <v>1</v>
      </c>
      <c r="E129" s="267">
        <v>129</v>
      </c>
      <c r="F129" s="896">
        <v>129</v>
      </c>
      <c r="G129" s="61">
        <v>129</v>
      </c>
      <c r="H129" s="898"/>
      <c r="I129" s="358" t="s">
        <v>1144</v>
      </c>
      <c r="J129" s="232" t="s">
        <v>1145</v>
      </c>
      <c r="K129" s="246">
        <v>23603</v>
      </c>
      <c r="L129" s="122">
        <v>51</v>
      </c>
      <c r="M129" s="342">
        <v>72</v>
      </c>
      <c r="N129" s="342">
        <v>153</v>
      </c>
      <c r="O129" s="342">
        <v>30.757400999615534</v>
      </c>
      <c r="P129" s="210">
        <v>1.6968127622590041</v>
      </c>
      <c r="Q129" s="208">
        <v>1</v>
      </c>
      <c r="R129" s="342">
        <v>125</v>
      </c>
      <c r="S129" s="208">
        <v>70</v>
      </c>
      <c r="T129" s="208">
        <v>0</v>
      </c>
      <c r="U129" s="342">
        <v>2</v>
      </c>
      <c r="V129" s="327">
        <v>0</v>
      </c>
      <c r="W129" s="327"/>
      <c r="X129" s="327">
        <v>1</v>
      </c>
      <c r="Y129" s="116">
        <v>0</v>
      </c>
      <c r="Z129" s="327">
        <v>1</v>
      </c>
      <c r="AA129" s="327">
        <v>0</v>
      </c>
      <c r="AB129" s="327">
        <v>0</v>
      </c>
      <c r="AC129" s="328">
        <v>0</v>
      </c>
      <c r="AD129" s="223"/>
      <c r="AE129" s="62"/>
      <c r="AF129" s="223"/>
      <c r="AG129" s="613">
        <v>100</v>
      </c>
      <c r="AH129" s="613">
        <v>0.85</v>
      </c>
      <c r="AI129" s="613">
        <v>70</v>
      </c>
      <c r="AJ129" s="603">
        <v>1</v>
      </c>
      <c r="AK129" s="613">
        <v>11.8</v>
      </c>
      <c r="AL129" s="613">
        <v>35</v>
      </c>
      <c r="AM129" s="613"/>
      <c r="AN129" s="609">
        <v>158.9</v>
      </c>
      <c r="AO129" s="214">
        <v>5.0682750735426705</v>
      </c>
      <c r="AP129" s="63">
        <v>264</v>
      </c>
      <c r="AQ129" s="63">
        <v>166</v>
      </c>
      <c r="AR129" s="310">
        <v>84</v>
      </c>
      <c r="AS129" s="212">
        <v>72</v>
      </c>
      <c r="AT129" s="215">
        <v>2.3199999999999998</v>
      </c>
      <c r="AU129" s="212">
        <v>156</v>
      </c>
      <c r="AV129" s="562">
        <v>42314</v>
      </c>
      <c r="AW129" s="563">
        <v>42314</v>
      </c>
      <c r="AX129" s="364">
        <v>0.85</v>
      </c>
      <c r="AY129" s="364">
        <v>62</v>
      </c>
      <c r="AZ129" s="364">
        <v>10.5</v>
      </c>
      <c r="BA129" s="613">
        <v>133</v>
      </c>
      <c r="BB129" s="558">
        <v>42486</v>
      </c>
      <c r="BC129" s="65">
        <v>9.5500000000000007</v>
      </c>
      <c r="BD129" s="217">
        <v>455</v>
      </c>
      <c r="BE129" s="66">
        <v>14.6</v>
      </c>
      <c r="BF129" s="218">
        <v>76.458496025252103</v>
      </c>
      <c r="BG129" s="66">
        <v>133</v>
      </c>
      <c r="BH129" s="68">
        <v>1.1643528557844371</v>
      </c>
      <c r="BI129" s="219">
        <v>0.9800033715837464</v>
      </c>
      <c r="BJ129" s="219">
        <v>1.88342575098934</v>
      </c>
      <c r="BK129" s="219">
        <v>2.1238516409670858</v>
      </c>
      <c r="BL129" s="66">
        <v>2.5499999999999998</v>
      </c>
      <c r="BM129" s="66">
        <v>1.1000000000000001</v>
      </c>
      <c r="BN129" s="66">
        <v>122</v>
      </c>
      <c r="BO129" s="66">
        <v>1.1299999999999999</v>
      </c>
      <c r="BP129" s="571">
        <v>33.9</v>
      </c>
      <c r="BQ129" s="66">
        <v>29</v>
      </c>
      <c r="BR129" s="66">
        <v>108</v>
      </c>
      <c r="BS129" s="66">
        <v>6</v>
      </c>
      <c r="BT129" s="66">
        <v>29</v>
      </c>
      <c r="BU129" s="366" t="s">
        <v>1146</v>
      </c>
      <c r="BV129" s="345" t="s">
        <v>1147</v>
      </c>
      <c r="BW129" s="342">
        <v>0</v>
      </c>
      <c r="BX129" s="342">
        <v>1</v>
      </c>
      <c r="BY129" s="342">
        <v>43</v>
      </c>
      <c r="BZ129" s="342">
        <v>0</v>
      </c>
      <c r="CA129" s="342"/>
      <c r="CB129" s="345" t="s">
        <v>381</v>
      </c>
      <c r="CC129" s="345"/>
      <c r="CD129" s="342">
        <v>0</v>
      </c>
      <c r="CE129" s="342">
        <v>0</v>
      </c>
      <c r="CF129" s="342">
        <v>1</v>
      </c>
      <c r="CG129" s="206">
        <v>1</v>
      </c>
      <c r="CH129" s="206">
        <v>0</v>
      </c>
      <c r="CI129" s="342">
        <v>1</v>
      </c>
      <c r="CJ129" s="342">
        <v>1</v>
      </c>
      <c r="CK129" s="327">
        <v>0</v>
      </c>
      <c r="CL129" s="659">
        <v>1</v>
      </c>
      <c r="CM129" s="659">
        <v>1</v>
      </c>
      <c r="CN129" s="660">
        <v>1</v>
      </c>
      <c r="CO129" s="660">
        <v>1</v>
      </c>
      <c r="CP129" s="660">
        <v>0</v>
      </c>
      <c r="CQ129" s="325">
        <v>0</v>
      </c>
      <c r="CR129" s="325">
        <v>0</v>
      </c>
      <c r="CS129" s="325">
        <v>0</v>
      </c>
      <c r="CT129" s="327">
        <v>0</v>
      </c>
      <c r="CU129" s="327">
        <v>0</v>
      </c>
      <c r="CV129" s="114">
        <v>0</v>
      </c>
      <c r="CW129" s="665">
        <v>17.399999999999999</v>
      </c>
      <c r="CX129" s="665">
        <v>1.1000000000000001</v>
      </c>
      <c r="CY129" s="665">
        <v>5</v>
      </c>
      <c r="CZ129" s="665">
        <v>27.4</v>
      </c>
      <c r="DA129" s="254">
        <v>67</v>
      </c>
      <c r="DB129" s="254">
        <v>137</v>
      </c>
      <c r="DC129" s="254"/>
      <c r="DD129" s="254"/>
      <c r="DE129" s="254"/>
      <c r="DF129" s="31">
        <v>0</v>
      </c>
      <c r="DG129" s="70">
        <v>0</v>
      </c>
      <c r="DH129" s="31"/>
      <c r="DI129" s="31"/>
      <c r="DJ129" s="31"/>
      <c r="DK129" s="70">
        <v>1</v>
      </c>
      <c r="DL129" s="70">
        <v>0</v>
      </c>
      <c r="DM129" s="70"/>
      <c r="DN129" s="31"/>
      <c r="DO129" s="245">
        <v>0</v>
      </c>
      <c r="DP129" s="206">
        <v>0</v>
      </c>
      <c r="DQ129" s="206">
        <v>0</v>
      </c>
      <c r="DR129" s="208">
        <v>0</v>
      </c>
      <c r="DS129" s="208">
        <v>0</v>
      </c>
      <c r="DT129" s="212">
        <v>0</v>
      </c>
      <c r="DU129" s="208">
        <v>0</v>
      </c>
      <c r="DV129" s="208">
        <v>0</v>
      </c>
      <c r="DW129" s="208">
        <v>0</v>
      </c>
      <c r="DX129" s="208">
        <v>0</v>
      </c>
      <c r="DY129" s="208">
        <v>0</v>
      </c>
      <c r="DZ129" s="208">
        <v>0</v>
      </c>
      <c r="EC129" s="223">
        <v>1</v>
      </c>
      <c r="ED129" s="223">
        <v>1</v>
      </c>
      <c r="EE129" s="223">
        <v>70</v>
      </c>
      <c r="EF129" s="223"/>
      <c r="EH129" s="245">
        <v>2010</v>
      </c>
      <c r="EI129" s="31">
        <v>2.04</v>
      </c>
      <c r="EJ129" s="31">
        <v>91</v>
      </c>
      <c r="EK129" s="206">
        <v>75</v>
      </c>
      <c r="EL129" s="206">
        <v>100</v>
      </c>
      <c r="EM129" s="206">
        <v>109</v>
      </c>
      <c r="EN129" s="206"/>
      <c r="EO129" s="206" t="s">
        <v>1148</v>
      </c>
      <c r="EP129" s="259">
        <v>129</v>
      </c>
      <c r="EQ129" s="69">
        <v>42314</v>
      </c>
      <c r="ER129" s="366" t="s">
        <v>383</v>
      </c>
      <c r="ES129" s="208"/>
      <c r="ET129" s="342"/>
      <c r="EU129" s="208">
        <v>62</v>
      </c>
      <c r="EV129" s="62">
        <v>0</v>
      </c>
      <c r="EW129" s="62"/>
      <c r="EX129" s="208">
        <v>7.5</v>
      </c>
      <c r="EY129" s="208">
        <v>6.5</v>
      </c>
      <c r="EZ129" s="208">
        <v>50</v>
      </c>
      <c r="FA129" s="208">
        <v>23</v>
      </c>
      <c r="FB129" s="208">
        <v>14</v>
      </c>
      <c r="FC129" s="208">
        <v>14</v>
      </c>
      <c r="FD129" s="224">
        <v>39</v>
      </c>
      <c r="FE129" s="223">
        <v>18</v>
      </c>
      <c r="FF129" s="223">
        <v>25</v>
      </c>
      <c r="FG129" s="223">
        <v>160</v>
      </c>
      <c r="FH129" s="223">
        <v>350</v>
      </c>
      <c r="FI129" s="91">
        <v>160</v>
      </c>
      <c r="FJ129" s="91">
        <v>350</v>
      </c>
      <c r="FK129" s="227">
        <v>54.6</v>
      </c>
      <c r="FL129" s="227">
        <v>32.177975799350911</v>
      </c>
      <c r="FM129" s="228">
        <v>117.35</v>
      </c>
      <c r="FN129" s="228">
        <v>27.75</v>
      </c>
      <c r="FO129" s="228">
        <v>69.159074359960229</v>
      </c>
      <c r="FP129" s="228">
        <v>16.354190996922853</v>
      </c>
      <c r="FQ129" s="228">
        <v>76.352790796761823</v>
      </c>
      <c r="FR129" s="228"/>
      <c r="FS129" s="193">
        <v>0</v>
      </c>
      <c r="FT129" s="230">
        <v>87.9</v>
      </c>
      <c r="FU129" s="341">
        <v>55.8</v>
      </c>
      <c r="FV129" s="230">
        <v>165</v>
      </c>
      <c r="FW129" s="229">
        <v>6.25</v>
      </c>
      <c r="FX129" s="229">
        <v>12</v>
      </c>
      <c r="FY129" s="229">
        <v>14.064</v>
      </c>
      <c r="FZ129" s="229">
        <v>1.5752688172043012</v>
      </c>
      <c r="GA129" s="254"/>
      <c r="GB129" s="129">
        <v>24.3</v>
      </c>
      <c r="GC129" s="348">
        <v>9.4</v>
      </c>
      <c r="GD129" s="348">
        <v>4.4000000000000004</v>
      </c>
      <c r="GE129" s="348">
        <v>153.19999999999999</v>
      </c>
      <c r="GF129" s="348">
        <v>97.4</v>
      </c>
      <c r="GG129" s="348">
        <v>33.5</v>
      </c>
      <c r="GH129" s="221">
        <v>0</v>
      </c>
      <c r="GI129" s="221">
        <v>1</v>
      </c>
      <c r="GJ129" s="221">
        <v>1</v>
      </c>
      <c r="GK129" s="221">
        <v>0</v>
      </c>
      <c r="GL129" s="231">
        <v>33</v>
      </c>
      <c r="GM129" s="133">
        <v>0</v>
      </c>
      <c r="GN129" s="221">
        <v>0</v>
      </c>
      <c r="GO129" s="221">
        <v>0</v>
      </c>
      <c r="GP129" s="221">
        <v>0</v>
      </c>
      <c r="GQ129" s="61">
        <v>50.400000000000006</v>
      </c>
      <c r="GR129" s="106">
        <v>29.702746891708532</v>
      </c>
      <c r="GS129" s="111">
        <v>0.46245059288537554</v>
      </c>
      <c r="GT129" s="61">
        <v>0</v>
      </c>
      <c r="GU129" s="111">
        <v>0.46875</v>
      </c>
      <c r="GV129" s="62">
        <v>0</v>
      </c>
      <c r="GW129" s="106">
        <v>13.7</v>
      </c>
      <c r="GX129" s="61">
        <v>0</v>
      </c>
      <c r="GY129" s="106">
        <v>31</v>
      </c>
      <c r="GZ129" s="61">
        <v>0</v>
      </c>
      <c r="HA129" s="745">
        <v>38</v>
      </c>
      <c r="HB129" s="221">
        <v>11</v>
      </c>
      <c r="HC129" s="221">
        <v>0.37</v>
      </c>
      <c r="HD129" s="133">
        <v>1</v>
      </c>
      <c r="HE129" s="236">
        <v>87.866652999999999</v>
      </c>
      <c r="HF129" s="236">
        <v>92.259985999999998</v>
      </c>
      <c r="HG129" s="144">
        <v>51.473422999999997</v>
      </c>
      <c r="HH129" s="236">
        <v>119.175838</v>
      </c>
      <c r="HI129" s="125">
        <v>66.490235999999996</v>
      </c>
      <c r="HJ129" s="236">
        <v>36.590381000000001</v>
      </c>
      <c r="HK129" s="144">
        <v>20.414399</v>
      </c>
      <c r="HL129" s="236">
        <v>82.585457000000005</v>
      </c>
      <c r="HM129" s="144">
        <v>46.075837999999997</v>
      </c>
      <c r="HN129" s="236">
        <v>69.297148000000007</v>
      </c>
      <c r="HO129" s="144">
        <v>5.6158109999999999</v>
      </c>
      <c r="HP129" s="144">
        <v>3.1331570000000002</v>
      </c>
      <c r="HQ129" s="236">
        <v>165.10773</v>
      </c>
      <c r="HR129" s="144">
        <v>92.116423999999995</v>
      </c>
      <c r="HS129" s="236">
        <v>68.933672999999999</v>
      </c>
      <c r="HT129" s="144">
        <v>38.459274000000001</v>
      </c>
      <c r="HU129" s="236">
        <v>96.174057000000005</v>
      </c>
      <c r="HV129" s="144">
        <v>53.657150000000001</v>
      </c>
      <c r="HW129" s="236">
        <v>58.249276000000002</v>
      </c>
      <c r="HX129" s="144">
        <v>0</v>
      </c>
      <c r="HY129" s="237">
        <v>0.77415009240379751</v>
      </c>
      <c r="HZ129" s="238">
        <v>20.7</v>
      </c>
      <c r="IA129" s="237">
        <v>5.0999999999999996</v>
      </c>
      <c r="IB129" s="237">
        <v>22.9</v>
      </c>
      <c r="IC129" s="237">
        <v>5.6</v>
      </c>
      <c r="ID129" s="237">
        <v>21.1</v>
      </c>
      <c r="IE129" s="237">
        <v>5.0999999999999996</v>
      </c>
      <c r="IF129" s="237">
        <v>77.827670588235293</v>
      </c>
      <c r="IG129" s="237">
        <v>45.866976203444864</v>
      </c>
      <c r="IH129" s="133"/>
      <c r="II129" s="209">
        <v>0.35</v>
      </c>
      <c r="IJ129" s="206">
        <v>1095</v>
      </c>
      <c r="IK129" s="208">
        <v>1026</v>
      </c>
      <c r="IL129" s="208">
        <v>1006</v>
      </c>
      <c r="IM129" s="208">
        <v>1084</v>
      </c>
      <c r="IN129" s="208">
        <v>1054</v>
      </c>
      <c r="IO129" s="208">
        <v>1096</v>
      </c>
      <c r="IP129" s="208"/>
      <c r="IQ129" s="106">
        <v>1060.1666666666667</v>
      </c>
      <c r="IR129" s="208">
        <v>1683</v>
      </c>
      <c r="IS129" s="208">
        <v>323</v>
      </c>
      <c r="IT129" s="208">
        <v>337</v>
      </c>
      <c r="IU129" s="208">
        <v>324</v>
      </c>
      <c r="IV129" s="208">
        <v>241</v>
      </c>
      <c r="IW129" s="208">
        <v>341</v>
      </c>
      <c r="IX129" s="208">
        <v>365</v>
      </c>
      <c r="IY129" s="208"/>
      <c r="IZ129" s="106">
        <v>321.83333333333331</v>
      </c>
      <c r="JA129" s="208">
        <v>199</v>
      </c>
      <c r="JB129" s="240">
        <v>31.74416847033303</v>
      </c>
      <c r="JC129" s="241">
        <v>0</v>
      </c>
      <c r="JD129" s="70">
        <v>1</v>
      </c>
      <c r="JE129" s="274">
        <v>0</v>
      </c>
      <c r="JF129" s="274">
        <v>0</v>
      </c>
      <c r="JG129" s="274"/>
      <c r="JH129" s="70">
        <v>0</v>
      </c>
      <c r="JI129" s="70">
        <v>0</v>
      </c>
      <c r="JJ129" s="70">
        <v>0</v>
      </c>
      <c r="JK129" s="70"/>
      <c r="JL129" s="31"/>
      <c r="JM129" s="285"/>
      <c r="JN129" s="198">
        <v>129</v>
      </c>
      <c r="JO129" s="244">
        <v>42314</v>
      </c>
      <c r="JP129" s="69">
        <v>43178</v>
      </c>
      <c r="JQ129" s="201">
        <v>0</v>
      </c>
      <c r="JR129" s="69">
        <v>43178</v>
      </c>
      <c r="JS129" s="245">
        <v>28</v>
      </c>
      <c r="JT129" s="243">
        <v>0</v>
      </c>
      <c r="JU129" s="69">
        <v>43178</v>
      </c>
      <c r="JV129" s="245">
        <v>28</v>
      </c>
      <c r="JW129" s="243">
        <v>0</v>
      </c>
      <c r="JX129" s="246">
        <v>43178</v>
      </c>
      <c r="JY129" s="245">
        <v>28</v>
      </c>
      <c r="JZ129" s="245">
        <v>28</v>
      </c>
      <c r="KA129" s="245">
        <v>864</v>
      </c>
      <c r="KB129" s="247"/>
      <c r="KC129" s="245"/>
      <c r="KD129" s="248"/>
      <c r="KE129" s="212">
        <v>1</v>
      </c>
      <c r="KF129" s="263">
        <v>1</v>
      </c>
      <c r="KG129" s="263" t="s">
        <v>390</v>
      </c>
      <c r="KH129" s="250">
        <v>118.95</v>
      </c>
      <c r="KI129" s="250">
        <v>45.17</v>
      </c>
      <c r="KJ129" s="250">
        <v>62.07</v>
      </c>
      <c r="KK129" s="251">
        <v>-21.75</v>
      </c>
      <c r="KL129" s="250">
        <v>-18.100000000000001</v>
      </c>
      <c r="KM129" s="250">
        <v>58.47</v>
      </c>
      <c r="KN129" s="250">
        <v>43.6</v>
      </c>
      <c r="KO129" s="250">
        <v>7.9</v>
      </c>
      <c r="KP129" s="250"/>
      <c r="KQ129" s="250">
        <v>0</v>
      </c>
      <c r="KR129" s="126"/>
      <c r="KS129" s="93">
        <v>0.46245059288537554</v>
      </c>
      <c r="KT129" s="264">
        <v>64</v>
      </c>
      <c r="KU129" s="265">
        <v>42.17</v>
      </c>
      <c r="KV129" s="264">
        <v>-22.28</v>
      </c>
      <c r="KW129" s="265">
        <v>-27.4</v>
      </c>
      <c r="KX129" s="265">
        <v>-26.9</v>
      </c>
      <c r="KY129" s="265">
        <v>338</v>
      </c>
      <c r="KZ129" s="265">
        <v>-20.6</v>
      </c>
      <c r="LA129" s="265">
        <v>-19.7</v>
      </c>
      <c r="LB129" s="265">
        <v>338</v>
      </c>
      <c r="LC129" s="265">
        <v>-24</v>
      </c>
      <c r="LD129" s="265">
        <v>-23.3</v>
      </c>
      <c r="LE129" s="265">
        <v>338</v>
      </c>
      <c r="LF129" s="118">
        <v>42314</v>
      </c>
      <c r="LG129" s="696">
        <v>0</v>
      </c>
      <c r="LH129" s="696"/>
      <c r="LI129" s="455">
        <v>64</v>
      </c>
      <c r="LJ129" s="455">
        <v>39.6</v>
      </c>
      <c r="LK129" s="455">
        <v>-21.17</v>
      </c>
      <c r="LL129" s="455">
        <v>-26.8</v>
      </c>
      <c r="LM129" s="455">
        <v>-25.4</v>
      </c>
      <c r="LN129" s="455">
        <v>367</v>
      </c>
      <c r="LO129" s="455">
        <v>-13.4</v>
      </c>
      <c r="LP129" s="455">
        <v>-11.5</v>
      </c>
      <c r="LQ129" s="455">
        <v>367</v>
      </c>
      <c r="LR129" s="455">
        <v>-20.100000000000001</v>
      </c>
      <c r="LS129" s="455">
        <v>-18.399999999999999</v>
      </c>
      <c r="LT129" s="455">
        <v>367</v>
      </c>
      <c r="LU129" s="500">
        <v>43.17</v>
      </c>
      <c r="LV129" s="693">
        <v>-21.41</v>
      </c>
      <c r="LW129" s="500"/>
      <c r="LX129" s="500"/>
      <c r="LY129" s="500">
        <v>-11.1</v>
      </c>
      <c r="LZ129" s="500">
        <v>3</v>
      </c>
      <c r="MA129" s="690">
        <v>58.249276000000002</v>
      </c>
      <c r="MB129" s="454"/>
      <c r="MD129" s="253">
        <v>4</v>
      </c>
      <c r="ME129" s="274"/>
      <c r="MF129" s="581">
        <v>129</v>
      </c>
      <c r="MG129" s="135">
        <v>42314</v>
      </c>
      <c r="MJ129" s="584">
        <v>46.639099999999999</v>
      </c>
      <c r="MR129" s="135"/>
      <c r="MS129" s="585"/>
      <c r="MT129" s="585"/>
      <c r="MU129" s="133">
        <v>0</v>
      </c>
      <c r="MV129" s="585"/>
      <c r="MW129" s="585"/>
      <c r="MX129" s="585"/>
      <c r="MY129" s="585"/>
      <c r="MZ129" s="585"/>
      <c r="NA129" s="238">
        <v>158.9</v>
      </c>
      <c r="NB129" s="133">
        <v>4</v>
      </c>
      <c r="NC129" s="238">
        <v>5</v>
      </c>
      <c r="NE129" s="876" t="s">
        <v>64</v>
      </c>
      <c r="NF129" s="877" t="s">
        <v>64</v>
      </c>
      <c r="NG129" s="877" t="s">
        <v>64</v>
      </c>
      <c r="NH129" s="877" t="s">
        <v>64</v>
      </c>
      <c r="NI129" s="877" t="s">
        <v>64</v>
      </c>
      <c r="NJ129" s="877" t="s">
        <v>64</v>
      </c>
      <c r="NK129" s="877" t="s">
        <v>64</v>
      </c>
      <c r="NL129" s="877" t="s">
        <v>64</v>
      </c>
      <c r="NM129" s="877" t="s">
        <v>64</v>
      </c>
      <c r="NN129" s="877" t="s">
        <v>64</v>
      </c>
      <c r="NO129" s="877" t="s">
        <v>64</v>
      </c>
      <c r="NP129" s="877" t="s">
        <v>64</v>
      </c>
      <c r="NQ129" s="877" t="s">
        <v>64</v>
      </c>
      <c r="NR129" s="877" t="s">
        <v>64</v>
      </c>
      <c r="NS129" s="877" t="s">
        <v>64</v>
      </c>
      <c r="NT129" s="877" t="s">
        <v>64</v>
      </c>
      <c r="NU129" s="877" t="s">
        <v>64</v>
      </c>
      <c r="NV129" s="877" t="s">
        <v>64</v>
      </c>
      <c r="NW129" s="877" t="s">
        <v>64</v>
      </c>
      <c r="NX129" s="877" t="s">
        <v>64</v>
      </c>
      <c r="NY129" s="877" t="s">
        <v>64</v>
      </c>
      <c r="NZ129" s="877" t="s">
        <v>64</v>
      </c>
      <c r="OA129" s="877" t="s">
        <v>64</v>
      </c>
      <c r="OB129" s="877" t="s">
        <v>64</v>
      </c>
      <c r="OC129" s="877" t="s">
        <v>64</v>
      </c>
      <c r="OD129" s="877" t="s">
        <v>64</v>
      </c>
      <c r="OE129" s="877" t="s">
        <v>64</v>
      </c>
      <c r="OF129" s="877" t="s">
        <v>64</v>
      </c>
      <c r="OG129" s="877" t="s">
        <v>64</v>
      </c>
      <c r="OH129" s="877" t="s">
        <v>64</v>
      </c>
      <c r="OI129" s="877" t="s">
        <v>64</v>
      </c>
      <c r="OJ129" s="877" t="s">
        <v>64</v>
      </c>
      <c r="OK129" s="877" t="s">
        <v>64</v>
      </c>
      <c r="OL129" s="877" t="s">
        <v>64</v>
      </c>
      <c r="OM129" s="877" t="s">
        <v>64</v>
      </c>
    </row>
    <row r="130" spans="1:403" s="221" customFormat="1" x14ac:dyDescent="0.25">
      <c r="A130" s="455">
        <v>129</v>
      </c>
      <c r="B130" s="274">
        <v>0</v>
      </c>
      <c r="C130" s="221">
        <v>1</v>
      </c>
      <c r="D130" s="206">
        <v>2</v>
      </c>
      <c r="E130" s="267">
        <v>130</v>
      </c>
      <c r="F130" s="896">
        <v>130</v>
      </c>
      <c r="G130" s="61">
        <v>130</v>
      </c>
      <c r="H130" s="898"/>
      <c r="I130" s="643" t="s">
        <v>1149</v>
      </c>
      <c r="J130" s="167" t="s">
        <v>1150</v>
      </c>
      <c r="K130" s="368">
        <v>11791</v>
      </c>
      <c r="L130" s="122">
        <v>84</v>
      </c>
      <c r="M130" s="342">
        <v>85</v>
      </c>
      <c r="N130" s="342">
        <v>173</v>
      </c>
      <c r="O130" s="342">
        <v>28.400547963513649</v>
      </c>
      <c r="P130" s="210">
        <v>1.9904569630263655</v>
      </c>
      <c r="Q130" s="208">
        <v>1</v>
      </c>
      <c r="R130" s="342">
        <v>135</v>
      </c>
      <c r="S130" s="208">
        <v>80</v>
      </c>
      <c r="T130" s="208">
        <v>1</v>
      </c>
      <c r="U130" s="342">
        <v>2</v>
      </c>
      <c r="V130" s="327">
        <v>0</v>
      </c>
      <c r="W130" s="327"/>
      <c r="X130" s="327">
        <v>1</v>
      </c>
      <c r="Y130" s="116">
        <v>1</v>
      </c>
      <c r="Z130" s="327">
        <v>0</v>
      </c>
      <c r="AA130" s="327">
        <v>0</v>
      </c>
      <c r="AB130" s="327">
        <v>1</v>
      </c>
      <c r="AC130" s="328">
        <v>0</v>
      </c>
      <c r="AD130" s="223"/>
      <c r="AE130" s="208"/>
      <c r="AF130" s="223"/>
      <c r="AG130" s="613">
        <v>100</v>
      </c>
      <c r="AH130" s="613">
        <v>0.89</v>
      </c>
      <c r="AI130" s="613">
        <v>60</v>
      </c>
      <c r="AJ130" s="603">
        <v>0</v>
      </c>
      <c r="AK130" s="613">
        <v>13.2</v>
      </c>
      <c r="AL130" s="613">
        <v>40</v>
      </c>
      <c r="AM130" s="613"/>
      <c r="AN130" s="609">
        <v>1923</v>
      </c>
      <c r="AO130" s="214">
        <v>7.5616417455887799</v>
      </c>
      <c r="AP130" s="63"/>
      <c r="AQ130" s="63"/>
      <c r="AR130" s="310"/>
      <c r="AS130" s="212"/>
      <c r="AT130" s="215">
        <v>0.81</v>
      </c>
      <c r="AU130" s="212">
        <v>939</v>
      </c>
      <c r="AV130" s="562">
        <v>42492</v>
      </c>
      <c r="AW130" s="563">
        <v>42363</v>
      </c>
      <c r="AX130" s="364">
        <v>0.89</v>
      </c>
      <c r="AY130" s="364">
        <v>40</v>
      </c>
      <c r="AZ130" s="364"/>
      <c r="BA130" s="613">
        <v>142</v>
      </c>
      <c r="BB130" s="558">
        <v>42492</v>
      </c>
      <c r="BC130" s="65">
        <v>38.53</v>
      </c>
      <c r="BD130" s="217">
        <v>409</v>
      </c>
      <c r="BE130" s="66">
        <v>49.5</v>
      </c>
      <c r="BF130" s="218">
        <v>273.93778322268474</v>
      </c>
      <c r="BG130" s="66">
        <v>178.9</v>
      </c>
      <c r="BH130" s="68">
        <v>1.6946051989335686</v>
      </c>
      <c r="BI130" s="219">
        <v>1.585799009013001</v>
      </c>
      <c r="BJ130" s="219">
        <v>2.4376519370128116</v>
      </c>
      <c r="BK130" s="219">
        <v>2.2526103405673732</v>
      </c>
      <c r="BL130" s="66">
        <v>2.38</v>
      </c>
      <c r="BM130" s="66">
        <v>1.29</v>
      </c>
      <c r="BN130" s="66">
        <v>99</v>
      </c>
      <c r="BO130" s="66">
        <v>1.1499999999999999</v>
      </c>
      <c r="BP130" s="571">
        <v>1714</v>
      </c>
      <c r="BQ130" s="66">
        <v>62</v>
      </c>
      <c r="BR130" s="66">
        <v>272</v>
      </c>
      <c r="BS130" s="66">
        <v>10</v>
      </c>
      <c r="BT130" s="66">
        <v>51</v>
      </c>
      <c r="BU130" s="366" t="s">
        <v>1151</v>
      </c>
      <c r="BV130" s="345" t="s">
        <v>1152</v>
      </c>
      <c r="BW130" s="342">
        <v>0</v>
      </c>
      <c r="BX130" s="342">
        <v>1</v>
      </c>
      <c r="BY130" s="342">
        <v>45</v>
      </c>
      <c r="BZ130" s="342">
        <v>0</v>
      </c>
      <c r="CA130" s="342"/>
      <c r="CB130" s="345" t="s">
        <v>381</v>
      </c>
      <c r="CC130" s="345"/>
      <c r="CD130" s="342">
        <v>1</v>
      </c>
      <c r="CE130" s="342">
        <v>0</v>
      </c>
      <c r="CF130" s="342">
        <v>0</v>
      </c>
      <c r="CG130" s="206">
        <v>0</v>
      </c>
      <c r="CH130" s="206">
        <v>0</v>
      </c>
      <c r="CI130" s="342">
        <v>1</v>
      </c>
      <c r="CJ130" s="342">
        <v>0</v>
      </c>
      <c r="CK130" s="327">
        <v>1</v>
      </c>
      <c r="CL130" s="659">
        <v>0</v>
      </c>
      <c r="CM130" s="659">
        <v>0</v>
      </c>
      <c r="CN130" s="660">
        <v>1</v>
      </c>
      <c r="CO130" s="660">
        <v>1</v>
      </c>
      <c r="CP130" s="660">
        <v>0</v>
      </c>
      <c r="CQ130" s="325">
        <v>0</v>
      </c>
      <c r="CR130" s="325">
        <v>1</v>
      </c>
      <c r="CS130" s="325">
        <v>0</v>
      </c>
      <c r="CT130" s="327">
        <v>0</v>
      </c>
      <c r="CU130" s="327">
        <v>0</v>
      </c>
      <c r="CV130" s="114">
        <v>0</v>
      </c>
      <c r="CW130" s="665"/>
      <c r="CX130" s="665"/>
      <c r="CY130" s="665"/>
      <c r="CZ130" s="665"/>
      <c r="DA130" s="254">
        <v>147</v>
      </c>
      <c r="DB130" s="254">
        <v>147</v>
      </c>
      <c r="DC130" s="254"/>
      <c r="DD130" s="254"/>
      <c r="DE130" s="254"/>
      <c r="DF130" s="31">
        <v>0</v>
      </c>
      <c r="DG130" s="70">
        <v>1</v>
      </c>
      <c r="DH130" s="69">
        <v>39548</v>
      </c>
      <c r="DI130" s="31">
        <v>0</v>
      </c>
      <c r="DJ130" s="31"/>
      <c r="DK130" s="70">
        <v>1</v>
      </c>
      <c r="DL130" s="70">
        <v>0</v>
      </c>
      <c r="DM130" s="70"/>
      <c r="DN130" s="31"/>
      <c r="DO130" s="245">
        <v>1</v>
      </c>
      <c r="DP130" s="206">
        <v>0</v>
      </c>
      <c r="DQ130" s="206">
        <v>0</v>
      </c>
      <c r="DR130" s="208">
        <v>0</v>
      </c>
      <c r="DS130" s="208">
        <v>2</v>
      </c>
      <c r="DT130" s="212">
        <v>1</v>
      </c>
      <c r="DU130" s="208">
        <v>2</v>
      </c>
      <c r="DV130" s="208">
        <v>0</v>
      </c>
      <c r="DW130" s="208">
        <v>0</v>
      </c>
      <c r="DX130" s="208">
        <v>1</v>
      </c>
      <c r="DY130" s="208">
        <v>0</v>
      </c>
      <c r="DZ130" s="208">
        <v>0</v>
      </c>
      <c r="EC130" s="223">
        <v>1</v>
      </c>
      <c r="ED130" s="223">
        <v>1</v>
      </c>
      <c r="EE130" s="223">
        <v>60</v>
      </c>
      <c r="EF130" s="223"/>
      <c r="EH130" s="246">
        <v>39581</v>
      </c>
      <c r="EI130" s="31">
        <v>1.48</v>
      </c>
      <c r="EJ130" s="31">
        <v>69</v>
      </c>
      <c r="EK130" s="206">
        <v>60</v>
      </c>
      <c r="EL130" s="206">
        <v>84</v>
      </c>
      <c r="EM130" s="206">
        <v>85</v>
      </c>
      <c r="EN130" s="206">
        <v>54</v>
      </c>
      <c r="EO130" s="206" t="s">
        <v>1153</v>
      </c>
      <c r="EP130" s="267">
        <v>130</v>
      </c>
      <c r="EQ130" s="135">
        <v>42478</v>
      </c>
      <c r="ER130" s="133" t="s">
        <v>383</v>
      </c>
      <c r="ES130" s="133"/>
      <c r="ET130" s="133"/>
      <c r="EU130" s="208">
        <v>83</v>
      </c>
      <c r="EV130" s="208">
        <v>1</v>
      </c>
      <c r="EW130" s="208"/>
      <c r="EX130" s="208">
        <v>11</v>
      </c>
      <c r="EY130" s="208">
        <v>8</v>
      </c>
      <c r="EZ130" s="208">
        <v>45</v>
      </c>
      <c r="FA130" s="208">
        <v>28</v>
      </c>
      <c r="FB130" s="208">
        <v>17</v>
      </c>
      <c r="FC130" s="208">
        <v>16</v>
      </c>
      <c r="FD130" s="208">
        <v>43</v>
      </c>
      <c r="FE130" s="206">
        <v>21</v>
      </c>
      <c r="FF130" s="206">
        <v>34</v>
      </c>
      <c r="FG130" s="224">
        <v>110</v>
      </c>
      <c r="FH130" s="223">
        <v>320</v>
      </c>
      <c r="FI130" s="91">
        <v>96.666666666666671</v>
      </c>
      <c r="FJ130" s="91">
        <v>340</v>
      </c>
      <c r="FK130" s="227">
        <v>76.05</v>
      </c>
      <c r="FL130" s="227">
        <v>38.207306871066791</v>
      </c>
      <c r="FM130" s="228">
        <v>103.75</v>
      </c>
      <c r="FN130" s="228">
        <v>35.15</v>
      </c>
      <c r="FO130" s="228">
        <v>52.123709242250889</v>
      </c>
      <c r="FP130" s="228">
        <v>17.659261492675842</v>
      </c>
      <c r="FQ130" s="228">
        <v>66.120481927710841</v>
      </c>
      <c r="FR130" s="228"/>
      <c r="FS130" s="193">
        <v>0</v>
      </c>
      <c r="FT130" s="230">
        <v>78.266666666666666</v>
      </c>
      <c r="FU130" s="230"/>
      <c r="FV130" s="230">
        <v>106.66666666666667</v>
      </c>
      <c r="FW130" s="229">
        <v>6.0333333333333341</v>
      </c>
      <c r="FX130" s="229">
        <v>7.9333333333333336</v>
      </c>
      <c r="FY130" s="229">
        <v>12.972375690607732</v>
      </c>
      <c r="FZ130" s="229"/>
      <c r="GA130" s="133">
        <v>50.6</v>
      </c>
      <c r="GB130" s="129">
        <v>13.366666666666665</v>
      </c>
      <c r="GC130" s="238" t="s">
        <v>1154</v>
      </c>
      <c r="GD130" s="238" t="s">
        <v>1155</v>
      </c>
      <c r="GE130" s="238" t="s">
        <v>1156</v>
      </c>
      <c r="GF130" s="238" t="s">
        <v>1157</v>
      </c>
      <c r="GG130" s="238" t="s">
        <v>1158</v>
      </c>
      <c r="GH130" s="133">
        <v>0</v>
      </c>
      <c r="GI130" s="133">
        <v>1</v>
      </c>
      <c r="GJ130" s="221">
        <v>1</v>
      </c>
      <c r="GK130" s="221">
        <v>1</v>
      </c>
      <c r="GL130" s="231">
        <v>35.666666666666664</v>
      </c>
      <c r="GM130" s="133">
        <v>0</v>
      </c>
      <c r="GN130" s="221">
        <v>0</v>
      </c>
      <c r="GO130" s="221">
        <v>0</v>
      </c>
      <c r="GP130" s="221">
        <v>0</v>
      </c>
      <c r="GQ130" s="61">
        <v>79.949999999999989</v>
      </c>
      <c r="GR130" s="106">
        <v>40.166655941377904</v>
      </c>
      <c r="GS130" s="111">
        <v>0.41106719367588934</v>
      </c>
      <c r="GT130" s="61">
        <v>0</v>
      </c>
      <c r="GU130" s="111">
        <v>0.56666666666666665</v>
      </c>
      <c r="GV130" s="62">
        <v>1</v>
      </c>
      <c r="GW130" s="106">
        <v>8.5</v>
      </c>
      <c r="GX130" s="61">
        <v>1</v>
      </c>
      <c r="GY130" s="106">
        <v>16</v>
      </c>
      <c r="GZ130" s="61">
        <v>1</v>
      </c>
      <c r="HA130" s="745">
        <v>45.666666666666664</v>
      </c>
      <c r="HB130" s="221">
        <v>21</v>
      </c>
      <c r="HC130" s="221">
        <v>0.57999999999999996</v>
      </c>
      <c r="HD130" s="133">
        <v>1</v>
      </c>
      <c r="HE130" s="236">
        <v>96.004845000000003</v>
      </c>
      <c r="HF130" s="236">
        <v>100.805087</v>
      </c>
      <c r="HG130" s="144">
        <v>49.445619999999998</v>
      </c>
      <c r="HH130" s="236">
        <v>106.25614299999999</v>
      </c>
      <c r="HI130" s="125">
        <v>52.119402000000001</v>
      </c>
      <c r="HJ130" s="236">
        <v>42.754100999999999</v>
      </c>
      <c r="HK130" s="144">
        <v>20.971194000000001</v>
      </c>
      <c r="HL130" s="236">
        <v>63.502042000000003</v>
      </c>
      <c r="HM130" s="144">
        <v>31.148208</v>
      </c>
      <c r="HN130" s="236">
        <v>59.763173000000002</v>
      </c>
      <c r="HO130" s="144">
        <v>4.9531590000000003</v>
      </c>
      <c r="HP130" s="144">
        <v>2.4295599999999999</v>
      </c>
      <c r="HQ130" s="236">
        <v>138.400058</v>
      </c>
      <c r="HR130" s="144">
        <v>67.886223999999999</v>
      </c>
      <c r="HS130" s="236">
        <v>68.333974999999995</v>
      </c>
      <c r="HT130" s="144">
        <v>33.518306000000003</v>
      </c>
      <c r="HU130" s="236">
        <v>70.066084000000004</v>
      </c>
      <c r="HV130" s="144">
        <v>34.367918000000003</v>
      </c>
      <c r="HW130" s="236">
        <v>50.625762000000002</v>
      </c>
      <c r="HX130" s="144">
        <v>0</v>
      </c>
      <c r="HY130" s="237">
        <v>0.94869890957739733</v>
      </c>
      <c r="HZ130" s="238">
        <v>34.200000000000003</v>
      </c>
      <c r="IA130" s="237">
        <v>6.3</v>
      </c>
      <c r="IB130" s="237">
        <v>28.6</v>
      </c>
      <c r="IC130" s="237">
        <v>6.3</v>
      </c>
      <c r="ID130" s="237">
        <v>25.3</v>
      </c>
      <c r="IE130" s="237">
        <v>5</v>
      </c>
      <c r="IF130" s="237">
        <v>130.00198095238096</v>
      </c>
      <c r="IG130" s="237">
        <v>65.312630901961867</v>
      </c>
      <c r="IH130" s="133"/>
      <c r="II130" s="206">
        <v>0.4</v>
      </c>
      <c r="IJ130" s="206">
        <v>1368</v>
      </c>
      <c r="IK130" s="206">
        <v>1231</v>
      </c>
      <c r="IL130" s="208">
        <v>1219</v>
      </c>
      <c r="IM130" s="210">
        <v>1254</v>
      </c>
      <c r="IN130" s="210">
        <v>1284</v>
      </c>
      <c r="IO130" s="208">
        <v>1286</v>
      </c>
      <c r="IP130" s="208"/>
      <c r="IQ130" s="106">
        <v>1273.6666666666667</v>
      </c>
      <c r="IR130" s="208">
        <v>1905</v>
      </c>
      <c r="IS130" s="208">
        <v>382</v>
      </c>
      <c r="IT130" s="62">
        <v>380</v>
      </c>
      <c r="IU130" s="208">
        <v>381</v>
      </c>
      <c r="IV130" s="208">
        <v>404</v>
      </c>
      <c r="IW130" s="208">
        <v>393</v>
      </c>
      <c r="IX130" s="208">
        <v>445</v>
      </c>
      <c r="IY130" s="208"/>
      <c r="IZ130" s="106">
        <v>397.5</v>
      </c>
      <c r="JA130" s="208">
        <v>236</v>
      </c>
      <c r="JB130" s="240">
        <v>27.970208731128004</v>
      </c>
      <c r="JC130" s="241">
        <v>0</v>
      </c>
      <c r="JD130" s="70">
        <v>1</v>
      </c>
      <c r="JE130" s="374">
        <v>0</v>
      </c>
      <c r="JF130" s="274">
        <v>0</v>
      </c>
      <c r="JG130" s="274"/>
      <c r="JH130" s="70">
        <v>0</v>
      </c>
      <c r="JI130" s="70">
        <v>0</v>
      </c>
      <c r="JJ130" s="70">
        <v>0</v>
      </c>
      <c r="JK130" s="70"/>
      <c r="JL130" s="31"/>
      <c r="JM130" s="285">
        <v>62.333333333333336</v>
      </c>
      <c r="JN130" s="198">
        <v>130</v>
      </c>
      <c r="JO130" s="244">
        <v>42492</v>
      </c>
      <c r="JP130" s="69">
        <v>43054</v>
      </c>
      <c r="JQ130" s="201">
        <v>0</v>
      </c>
      <c r="JR130" s="69">
        <v>43054</v>
      </c>
      <c r="JS130" s="245">
        <v>18</v>
      </c>
      <c r="JT130" s="243">
        <v>0</v>
      </c>
      <c r="JU130" s="69">
        <v>43054</v>
      </c>
      <c r="JV130" s="245">
        <v>18</v>
      </c>
      <c r="JW130" s="243">
        <v>0</v>
      </c>
      <c r="JX130" s="246">
        <v>43054</v>
      </c>
      <c r="JY130" s="245">
        <v>18</v>
      </c>
      <c r="JZ130" s="245">
        <v>18.5</v>
      </c>
      <c r="KA130" s="245">
        <v>562</v>
      </c>
      <c r="KB130" s="247"/>
      <c r="KC130" s="245"/>
      <c r="KD130" s="248"/>
      <c r="KE130" s="212">
        <v>1</v>
      </c>
      <c r="KF130" s="249">
        <v>1</v>
      </c>
      <c r="KG130" s="249" t="s">
        <v>421</v>
      </c>
      <c r="KH130" s="272">
        <v>93.220000000000013</v>
      </c>
      <c r="KI130" s="272">
        <v>38.203333333333333</v>
      </c>
      <c r="KJ130" s="272">
        <v>58.96</v>
      </c>
      <c r="KK130" s="272">
        <v>-16.099999999999998</v>
      </c>
      <c r="KL130" s="272">
        <v>-13.463333333333333</v>
      </c>
      <c r="KM130" s="272">
        <v>81.643333333333331</v>
      </c>
      <c r="KN130" s="272">
        <v>31.600000000000005</v>
      </c>
      <c r="KO130" s="272">
        <v>4.5</v>
      </c>
      <c r="KP130" s="250"/>
      <c r="KQ130" s="250">
        <v>0</v>
      </c>
      <c r="KR130" s="343"/>
      <c r="KS130" s="344">
        <v>0.41106719367588934</v>
      </c>
      <c r="KT130" s="264"/>
      <c r="KU130" s="265"/>
      <c r="KV130" s="264"/>
      <c r="KW130" s="265"/>
      <c r="KX130" s="265"/>
      <c r="KY130" s="265"/>
      <c r="KZ130" s="265"/>
      <c r="LA130" s="265"/>
      <c r="LB130" s="265"/>
      <c r="LC130" s="265"/>
      <c r="LD130" s="265"/>
      <c r="LE130" s="265"/>
      <c r="LF130" s="118">
        <v>42478</v>
      </c>
      <c r="LG130" s="695">
        <v>1</v>
      </c>
      <c r="LH130" s="695"/>
      <c r="LI130" s="455"/>
      <c r="LJ130" s="455"/>
      <c r="LK130" s="455"/>
      <c r="LL130" s="455"/>
      <c r="LM130" s="455"/>
      <c r="LN130" s="455"/>
      <c r="LO130" s="455"/>
      <c r="LP130" s="455"/>
      <c r="LQ130" s="455"/>
      <c r="LR130" s="455"/>
      <c r="LS130" s="455"/>
      <c r="LT130" s="455"/>
      <c r="LU130" s="500">
        <v>39.736666666666672</v>
      </c>
      <c r="LV130" s="693">
        <v>-19.776666666666667</v>
      </c>
      <c r="LW130" s="500">
        <v>-12.3</v>
      </c>
      <c r="LX130" s="500">
        <v>2</v>
      </c>
      <c r="LY130" s="500">
        <v>-10.4</v>
      </c>
      <c r="LZ130" s="500">
        <v>2</v>
      </c>
      <c r="MA130" s="690">
        <v>50.625762000000002</v>
      </c>
      <c r="MB130" s="454"/>
      <c r="MD130" s="253"/>
      <c r="ME130" s="274"/>
      <c r="MF130" s="581">
        <v>130</v>
      </c>
      <c r="MG130" s="135">
        <v>42363</v>
      </c>
      <c r="MJ130" s="584">
        <v>114.2347</v>
      </c>
      <c r="MR130" s="135"/>
      <c r="MS130" s="585"/>
      <c r="MT130" s="585"/>
      <c r="MU130" s="133">
        <v>0</v>
      </c>
      <c r="MV130" s="585"/>
      <c r="MW130" s="585"/>
      <c r="MX130" s="585"/>
      <c r="MY130" s="585"/>
      <c r="MZ130" s="585"/>
      <c r="NA130" s="238">
        <v>1923</v>
      </c>
      <c r="NB130" s="585"/>
      <c r="NC130" s="238">
        <v>7</v>
      </c>
      <c r="NE130" s="876">
        <v>130</v>
      </c>
      <c r="NF130" s="877">
        <v>8.6014365346221702</v>
      </c>
      <c r="NG130" s="877">
        <v>7.9803681052874902</v>
      </c>
      <c r="NH130" s="877">
        <v>5.4455942913411803</v>
      </c>
      <c r="NI130" s="877">
        <v>1.6915341649191999</v>
      </c>
      <c r="NJ130" s="877">
        <v>7.5551259253821499</v>
      </c>
      <c r="NK130" s="877">
        <v>5.8262942454996303</v>
      </c>
      <c r="NL130" s="877">
        <v>9.22144211950169</v>
      </c>
      <c r="NM130" s="877">
        <v>7.6932778561088702</v>
      </c>
      <c r="NN130" s="877">
        <v>6.0891591319112397</v>
      </c>
      <c r="NO130" s="877">
        <v>1.2570106182060199</v>
      </c>
      <c r="NP130" s="877">
        <v>6.2768688299764603</v>
      </c>
      <c r="NQ130" s="877">
        <v>6.5690960952621396</v>
      </c>
      <c r="NR130" s="877">
        <v>7.9639942327496902</v>
      </c>
      <c r="NS130" s="877">
        <v>4.8323837165491303</v>
      </c>
      <c r="NT130" s="877">
        <v>6.1544130851749701</v>
      </c>
      <c r="NU130" s="877">
        <v>7.4748416022577997</v>
      </c>
      <c r="NV130" s="877">
        <v>6.3110671022556</v>
      </c>
      <c r="NW130" s="877">
        <v>6.9137271730051797</v>
      </c>
      <c r="NX130" s="877">
        <v>6.1253618063517798</v>
      </c>
      <c r="NY130" s="877">
        <v>6.5816525304612803</v>
      </c>
      <c r="NZ130" s="877">
        <v>7.9752174570430201</v>
      </c>
      <c r="OA130" s="877">
        <v>3.51096191927738</v>
      </c>
      <c r="OB130" s="877">
        <v>10.9032341441351</v>
      </c>
      <c r="OC130" s="877">
        <v>2.9164766444377199</v>
      </c>
      <c r="OD130" s="877">
        <v>6.5576551547254196</v>
      </c>
      <c r="OE130" s="877">
        <v>6.8133964212345202</v>
      </c>
      <c r="OF130" s="877">
        <v>5.8686373841703103</v>
      </c>
      <c r="OG130" s="877">
        <v>10.494305595905599</v>
      </c>
      <c r="OH130" s="877">
        <v>3.1407786557828001</v>
      </c>
      <c r="OI130" s="877">
        <v>8.1560324988888695</v>
      </c>
      <c r="OJ130" s="877">
        <v>4.3074285251922504</v>
      </c>
      <c r="OK130" s="877">
        <v>2.3382730970167702</v>
      </c>
      <c r="OL130" s="877">
        <v>3.04669323544804</v>
      </c>
      <c r="OM130" s="877">
        <v>7.9867574996973696</v>
      </c>
    </row>
    <row r="131" spans="1:403" s="221" customFormat="1" x14ac:dyDescent="0.25">
      <c r="A131" s="902">
        <v>130</v>
      </c>
      <c r="B131" s="221">
        <v>0</v>
      </c>
      <c r="C131" s="221">
        <v>1</v>
      </c>
      <c r="D131" s="206">
        <v>2</v>
      </c>
      <c r="E131" s="274">
        <v>131</v>
      </c>
      <c r="F131" s="895">
        <v>131</v>
      </c>
      <c r="G131" s="61">
        <v>131</v>
      </c>
      <c r="H131" s="898"/>
      <c r="I131" s="358" t="s">
        <v>879</v>
      </c>
      <c r="J131" s="167" t="s">
        <v>1159</v>
      </c>
      <c r="K131" s="368">
        <v>17934</v>
      </c>
      <c r="L131" s="122">
        <v>67</v>
      </c>
      <c r="M131" s="342">
        <v>87</v>
      </c>
      <c r="N131" s="342">
        <v>174</v>
      </c>
      <c r="O131" s="342">
        <v>28.735632183908045</v>
      </c>
      <c r="P131" s="210">
        <v>2.0186462114381913</v>
      </c>
      <c r="Q131" s="208">
        <v>0</v>
      </c>
      <c r="R131" s="342">
        <v>160</v>
      </c>
      <c r="S131" s="208">
        <v>90</v>
      </c>
      <c r="T131" s="208">
        <v>1</v>
      </c>
      <c r="U131" s="342">
        <v>4</v>
      </c>
      <c r="V131" s="327">
        <v>1</v>
      </c>
      <c r="W131" s="327">
        <v>2</v>
      </c>
      <c r="X131" s="327">
        <v>1</v>
      </c>
      <c r="Y131" s="116">
        <v>1</v>
      </c>
      <c r="Z131" s="327">
        <v>1</v>
      </c>
      <c r="AA131" s="327">
        <v>0</v>
      </c>
      <c r="AB131" s="327">
        <v>0</v>
      </c>
      <c r="AC131" s="328">
        <v>0</v>
      </c>
      <c r="AD131" s="223"/>
      <c r="AE131" s="208"/>
      <c r="AF131" s="223"/>
      <c r="AG131" s="613">
        <v>371</v>
      </c>
      <c r="AH131" s="613">
        <v>1.25</v>
      </c>
      <c r="AI131" s="613">
        <v>58</v>
      </c>
      <c r="AJ131" s="603">
        <v>0</v>
      </c>
      <c r="AK131" s="613">
        <v>15.2</v>
      </c>
      <c r="AL131" s="613">
        <v>48</v>
      </c>
      <c r="AM131" s="613"/>
      <c r="AN131" s="609">
        <v>1640</v>
      </c>
      <c r="AO131" s="214">
        <v>7.4024515208182438</v>
      </c>
      <c r="AP131" s="63">
        <v>94</v>
      </c>
      <c r="AQ131" s="63">
        <v>20</v>
      </c>
      <c r="AR131" s="310">
        <v>34</v>
      </c>
      <c r="AS131" s="212">
        <v>201</v>
      </c>
      <c r="AT131" s="215">
        <v>1.39</v>
      </c>
      <c r="AU131" s="212"/>
      <c r="AV131" s="562">
        <v>42492</v>
      </c>
      <c r="AW131" s="563">
        <v>42486</v>
      </c>
      <c r="AX131" s="364">
        <v>1.25</v>
      </c>
      <c r="AY131" s="364">
        <v>40</v>
      </c>
      <c r="AZ131" s="364"/>
      <c r="BA131" s="613">
        <v>139</v>
      </c>
      <c r="BB131" s="558">
        <v>42492</v>
      </c>
      <c r="BC131" s="65">
        <v>73.98</v>
      </c>
      <c r="BD131" s="217">
        <v>1035</v>
      </c>
      <c r="BE131" s="66">
        <v>98.3</v>
      </c>
      <c r="BF131" s="218">
        <v>124.09538640071908</v>
      </c>
      <c r="BG131" s="66">
        <v>106.5</v>
      </c>
      <c r="BH131" s="68">
        <v>1.9925535178321356</v>
      </c>
      <c r="BI131" s="219">
        <v>1.8691143269793753</v>
      </c>
      <c r="BJ131" s="219">
        <v>2.0937556356650888</v>
      </c>
      <c r="BK131" s="219">
        <v>2.0273496077747564</v>
      </c>
      <c r="BL131" s="66">
        <v>2.37</v>
      </c>
      <c r="BM131" s="66">
        <v>1.42</v>
      </c>
      <c r="BN131" s="66">
        <v>36</v>
      </c>
      <c r="BO131" s="66">
        <v>1.21</v>
      </c>
      <c r="BP131" s="571">
        <v>7884</v>
      </c>
      <c r="BQ131" s="66">
        <v>55</v>
      </c>
      <c r="BR131" s="66">
        <v>162</v>
      </c>
      <c r="BS131" s="66">
        <v>26</v>
      </c>
      <c r="BT131" s="66">
        <v>5</v>
      </c>
      <c r="BU131" s="366">
        <v>42486</v>
      </c>
      <c r="BV131" s="345" t="s">
        <v>1160</v>
      </c>
      <c r="BW131" s="342">
        <v>0</v>
      </c>
      <c r="BX131" s="342">
        <v>1</v>
      </c>
      <c r="BY131" s="342">
        <v>43</v>
      </c>
      <c r="BZ131" s="342">
        <v>0</v>
      </c>
      <c r="CA131" s="342"/>
      <c r="CB131" s="345" t="s">
        <v>381</v>
      </c>
      <c r="CC131" s="345"/>
      <c r="CD131" s="342">
        <v>1</v>
      </c>
      <c r="CE131" s="342">
        <v>1</v>
      </c>
      <c r="CF131" s="342">
        <v>0</v>
      </c>
      <c r="CG131" s="206">
        <v>0</v>
      </c>
      <c r="CH131" s="206">
        <v>0</v>
      </c>
      <c r="CI131" s="342">
        <v>0</v>
      </c>
      <c r="CJ131" s="342">
        <v>0</v>
      </c>
      <c r="CK131" s="327">
        <v>1</v>
      </c>
      <c r="CL131" s="659">
        <v>0</v>
      </c>
      <c r="CM131" s="659">
        <v>0</v>
      </c>
      <c r="CN131" s="660">
        <v>1</v>
      </c>
      <c r="CO131" s="660">
        <v>1</v>
      </c>
      <c r="CP131" s="660">
        <v>1</v>
      </c>
      <c r="CQ131" s="325">
        <v>1</v>
      </c>
      <c r="CR131" s="325">
        <v>0</v>
      </c>
      <c r="CS131" s="325">
        <v>0</v>
      </c>
      <c r="CT131" s="327">
        <v>0</v>
      </c>
      <c r="CU131" s="327">
        <v>1</v>
      </c>
      <c r="CV131" s="114">
        <v>0</v>
      </c>
      <c r="CW131" s="665"/>
      <c r="CX131" s="665"/>
      <c r="CY131" s="665"/>
      <c r="CZ131" s="665"/>
      <c r="DA131" s="254"/>
      <c r="DB131" s="254"/>
      <c r="DC131" s="254"/>
      <c r="DD131" s="254"/>
      <c r="DE131" s="254"/>
      <c r="DF131" s="31">
        <v>1</v>
      </c>
      <c r="DG131" s="70">
        <v>1</v>
      </c>
      <c r="DH131" s="31">
        <v>2015</v>
      </c>
      <c r="DI131" s="221">
        <v>1</v>
      </c>
      <c r="DJ131" s="31" t="s">
        <v>1161</v>
      </c>
      <c r="DK131" s="70">
        <v>1</v>
      </c>
      <c r="DL131" s="70">
        <v>1</v>
      </c>
      <c r="DM131" s="70"/>
      <c r="DN131" s="31" t="s">
        <v>1162</v>
      </c>
      <c r="DO131" s="245">
        <v>0</v>
      </c>
      <c r="DP131" s="206">
        <v>0</v>
      </c>
      <c r="DQ131" s="206">
        <v>0</v>
      </c>
      <c r="DR131" s="208">
        <v>0</v>
      </c>
      <c r="DS131" s="208">
        <v>2</v>
      </c>
      <c r="DT131" s="212">
        <v>1</v>
      </c>
      <c r="DU131" s="208">
        <v>2</v>
      </c>
      <c r="DV131" s="208">
        <v>0</v>
      </c>
      <c r="DW131" s="208">
        <v>0</v>
      </c>
      <c r="DX131" s="208">
        <v>1</v>
      </c>
      <c r="DY131" s="208">
        <v>0</v>
      </c>
      <c r="DZ131" s="208">
        <v>0</v>
      </c>
      <c r="EC131" s="223">
        <v>1</v>
      </c>
      <c r="ED131" s="223">
        <v>2</v>
      </c>
      <c r="EE131" s="223">
        <v>58</v>
      </c>
      <c r="EF131" s="223"/>
      <c r="EH131" s="246" t="s">
        <v>381</v>
      </c>
      <c r="EI131" s="31" t="s">
        <v>381</v>
      </c>
      <c r="EJ131" s="31" t="s">
        <v>381</v>
      </c>
      <c r="EK131" s="206" t="s">
        <v>381</v>
      </c>
      <c r="EL131" s="206" t="s">
        <v>381</v>
      </c>
      <c r="EM131" s="206" t="s">
        <v>381</v>
      </c>
      <c r="EN131" s="206"/>
      <c r="EO131" s="206" t="s">
        <v>381</v>
      </c>
      <c r="EP131" s="222">
        <v>131</v>
      </c>
      <c r="EQ131" s="69">
        <v>42493</v>
      </c>
      <c r="ER131" s="366" t="s">
        <v>383</v>
      </c>
      <c r="ES131" s="208"/>
      <c r="ET131" s="342"/>
      <c r="EU131" s="208">
        <v>90</v>
      </c>
      <c r="EV131" s="208">
        <v>1</v>
      </c>
      <c r="EW131" s="208"/>
      <c r="EX131" s="208">
        <v>13</v>
      </c>
      <c r="EY131" s="208">
        <v>8</v>
      </c>
      <c r="EZ131" s="208">
        <v>53</v>
      </c>
      <c r="FA131" s="208">
        <v>48</v>
      </c>
      <c r="FB131" s="208">
        <v>14</v>
      </c>
      <c r="FC131" s="208">
        <v>11</v>
      </c>
      <c r="FD131" s="224">
        <v>51</v>
      </c>
      <c r="FE131" s="223">
        <v>23</v>
      </c>
      <c r="FF131" s="223">
        <v>31</v>
      </c>
      <c r="FG131" s="223">
        <v>130</v>
      </c>
      <c r="FH131" s="223">
        <v>280</v>
      </c>
      <c r="FI131" s="91">
        <v>116.66666666666667</v>
      </c>
      <c r="FJ131" s="91">
        <v>246.66666666666666</v>
      </c>
      <c r="FK131" s="227">
        <v>95.75</v>
      </c>
      <c r="FL131" s="227">
        <v>47.432779185106732</v>
      </c>
      <c r="FM131" s="228">
        <v>164.55</v>
      </c>
      <c r="FN131" s="228">
        <v>85.45</v>
      </c>
      <c r="FO131" s="228">
        <v>81.515026787564622</v>
      </c>
      <c r="FP131" s="228">
        <v>42.330349674855043</v>
      </c>
      <c r="FQ131" s="375">
        <v>48.070495290185356</v>
      </c>
      <c r="FR131" s="375"/>
      <c r="FS131" s="193">
        <v>1</v>
      </c>
      <c r="FT131" s="230">
        <v>78.533333333333317</v>
      </c>
      <c r="FU131" s="341"/>
      <c r="FV131" s="230">
        <v>83.333333333333329</v>
      </c>
      <c r="FW131" s="229">
        <v>4.0666666666666664</v>
      </c>
      <c r="FX131" s="229">
        <v>4.833333333333333</v>
      </c>
      <c r="FY131" s="229">
        <v>19.311475409836063</v>
      </c>
      <c r="FZ131" s="229"/>
      <c r="GA131" s="254">
        <v>52.3</v>
      </c>
      <c r="GB131" s="129">
        <v>11.1</v>
      </c>
      <c r="GC131" s="348" t="s">
        <v>1163</v>
      </c>
      <c r="GD131" s="348" t="s">
        <v>1164</v>
      </c>
      <c r="GE131" s="348" t="s">
        <v>1165</v>
      </c>
      <c r="GF131" s="348" t="s">
        <v>1166</v>
      </c>
      <c r="GG131" s="348" t="s">
        <v>1167</v>
      </c>
      <c r="GH131" s="221">
        <v>0</v>
      </c>
      <c r="GI131" s="221">
        <v>1</v>
      </c>
      <c r="GJ131" s="221">
        <v>1</v>
      </c>
      <c r="GK131" s="221">
        <v>0</v>
      </c>
      <c r="GL131" s="231">
        <v>23.333333333333332</v>
      </c>
      <c r="GM131" s="133">
        <v>0</v>
      </c>
      <c r="GN131" s="221">
        <v>0</v>
      </c>
      <c r="GO131" s="221">
        <v>0</v>
      </c>
      <c r="GP131" s="221">
        <v>1</v>
      </c>
      <c r="GQ131" s="61">
        <v>65.2</v>
      </c>
      <c r="GR131" s="106">
        <v>32.29887418139905</v>
      </c>
      <c r="GS131" s="221">
        <v>0.39500000000000002</v>
      </c>
      <c r="GT131" s="61">
        <v>0</v>
      </c>
      <c r="GU131" s="221">
        <v>0.70833333333333337</v>
      </c>
      <c r="GV131" s="221">
        <v>1</v>
      </c>
      <c r="GW131" s="221">
        <v>10.500000000000002</v>
      </c>
      <c r="GX131" s="61">
        <v>0</v>
      </c>
      <c r="GY131" s="106">
        <v>15.666666666666666</v>
      </c>
      <c r="GZ131" s="61">
        <v>1</v>
      </c>
      <c r="HA131" s="745">
        <v>38.333333333333329</v>
      </c>
      <c r="HB131" s="221">
        <v>19</v>
      </c>
      <c r="HC131" s="221">
        <v>0.5</v>
      </c>
      <c r="HD131" s="133">
        <v>1</v>
      </c>
      <c r="HE131" s="236">
        <v>183.737009</v>
      </c>
      <c r="HF131" s="236">
        <v>192.92385999999999</v>
      </c>
      <c r="HG131" s="144">
        <v>93.277439999999999</v>
      </c>
      <c r="HH131" s="236">
        <v>202.29854700000001</v>
      </c>
      <c r="HI131" s="125">
        <v>97.810040999999998</v>
      </c>
      <c r="HJ131" s="236">
        <v>114.282723</v>
      </c>
      <c r="HK131" s="144">
        <v>55.254958999999999</v>
      </c>
      <c r="HL131" s="236">
        <v>88.015823999999995</v>
      </c>
      <c r="HM131" s="144">
        <v>42.555081999999999</v>
      </c>
      <c r="HN131" s="236">
        <v>43.507886999999997</v>
      </c>
      <c r="HO131" s="144">
        <v>8.3615030000000008</v>
      </c>
      <c r="HP131" s="144">
        <v>4.0427330000000001</v>
      </c>
      <c r="HQ131" s="236">
        <v>137.91010199999999</v>
      </c>
      <c r="HR131" s="144">
        <v>66.678642999999994</v>
      </c>
      <c r="HS131" s="236">
        <v>66.094515000000001</v>
      </c>
      <c r="HT131" s="144">
        <v>31.956271000000001</v>
      </c>
      <c r="HU131" s="236">
        <v>71.815586999999994</v>
      </c>
      <c r="HV131" s="144">
        <v>34.722372</v>
      </c>
      <c r="HW131" s="236">
        <v>52.074202999999997</v>
      </c>
      <c r="HX131" s="144">
        <v>0</v>
      </c>
      <c r="HY131" s="237">
        <v>0.95365914813021357</v>
      </c>
      <c r="HZ131" s="238">
        <v>35.200000000000003</v>
      </c>
      <c r="IA131" s="237">
        <v>7.5</v>
      </c>
      <c r="IB131" s="237">
        <v>37.700000000000003</v>
      </c>
      <c r="IC131" s="237">
        <v>7.2</v>
      </c>
      <c r="ID131" s="237">
        <v>32.4</v>
      </c>
      <c r="IE131" s="237">
        <v>6.9</v>
      </c>
      <c r="IF131" s="237">
        <v>148.15664355555558</v>
      </c>
      <c r="IG131" s="237">
        <v>73.394061186185212</v>
      </c>
      <c r="IH131" s="133"/>
      <c r="II131" s="206">
        <v>0.36</v>
      </c>
      <c r="IJ131" s="206">
        <v>1303</v>
      </c>
      <c r="IK131" s="206">
        <v>1021</v>
      </c>
      <c r="IL131" s="208">
        <v>1024</v>
      </c>
      <c r="IM131" s="210">
        <v>1191</v>
      </c>
      <c r="IN131" s="210">
        <v>1241</v>
      </c>
      <c r="IO131" s="208">
        <v>1279</v>
      </c>
      <c r="IP131" s="208"/>
      <c r="IQ131" s="106">
        <v>1176.5</v>
      </c>
      <c r="IR131" s="208">
        <v>1906</v>
      </c>
      <c r="IS131" s="208">
        <v>297</v>
      </c>
      <c r="IT131" s="208">
        <v>364</v>
      </c>
      <c r="IU131" s="208"/>
      <c r="IV131" s="208"/>
      <c r="IW131" s="208">
        <v>333</v>
      </c>
      <c r="IX131" s="208">
        <v>295</v>
      </c>
      <c r="IY131" s="208"/>
      <c r="IZ131" s="106">
        <v>322.25</v>
      </c>
      <c r="JA131" s="208">
        <v>186</v>
      </c>
      <c r="JB131" s="240">
        <v>29.722647951175425</v>
      </c>
      <c r="JC131" s="241">
        <v>0</v>
      </c>
      <c r="JD131" s="70">
        <v>1</v>
      </c>
      <c r="JE131" s="374">
        <v>3</v>
      </c>
      <c r="JF131" s="274">
        <v>0</v>
      </c>
      <c r="JG131" s="274"/>
      <c r="JH131" s="70">
        <v>1</v>
      </c>
      <c r="JI131" s="70"/>
      <c r="JJ131" s="70"/>
      <c r="JK131" s="70"/>
      <c r="JL131" s="31" t="s">
        <v>1162</v>
      </c>
      <c r="JM131" s="285"/>
      <c r="JN131" s="243">
        <v>131</v>
      </c>
      <c r="JO131" s="244">
        <v>42492</v>
      </c>
      <c r="JP131" s="69"/>
      <c r="JQ131" s="201"/>
      <c r="JR131" s="31"/>
      <c r="JS131" s="245"/>
      <c r="JT131" s="243"/>
      <c r="JU131" s="61"/>
      <c r="JV131" s="245"/>
      <c r="JW131" s="243"/>
      <c r="JX131" s="245"/>
      <c r="JY131" s="245"/>
      <c r="JZ131" s="245"/>
      <c r="KA131" s="245"/>
      <c r="KB131" s="247"/>
      <c r="KC131" s="245"/>
      <c r="KD131" s="248"/>
      <c r="KE131" s="212">
        <v>1</v>
      </c>
      <c r="KF131" s="249">
        <v>1</v>
      </c>
      <c r="KG131" s="249" t="s">
        <v>421</v>
      </c>
      <c r="KH131" s="272">
        <v>167.16666666666666</v>
      </c>
      <c r="KI131" s="272">
        <v>112.73</v>
      </c>
      <c r="KJ131" s="272">
        <v>32.99666666666667</v>
      </c>
      <c r="KK131" s="272">
        <v>-7.1166666666666671</v>
      </c>
      <c r="KL131" s="272">
        <v>-4.7899999999999991</v>
      </c>
      <c r="KM131" s="272">
        <v>58.97</v>
      </c>
      <c r="KN131" s="272">
        <v>27.166666666666668</v>
      </c>
      <c r="KO131" s="272">
        <v>2.8000000000000003</v>
      </c>
      <c r="KP131" s="250"/>
      <c r="KQ131" s="250">
        <v>1</v>
      </c>
      <c r="KR131" s="343"/>
      <c r="KS131" s="344">
        <v>0.39500000000000002</v>
      </c>
      <c r="KT131" s="264"/>
      <c r="KU131" s="265"/>
      <c r="KV131" s="264"/>
      <c r="KW131" s="265"/>
      <c r="KX131" s="265"/>
      <c r="KY131" s="265"/>
      <c r="KZ131" s="265"/>
      <c r="LA131" s="265"/>
      <c r="LB131" s="265"/>
      <c r="LC131" s="265"/>
      <c r="LD131" s="265"/>
      <c r="LE131" s="265"/>
      <c r="LF131" s="118">
        <v>42493</v>
      </c>
      <c r="LG131" s="695">
        <v>1</v>
      </c>
      <c r="LH131" s="695"/>
      <c r="LI131" s="455"/>
      <c r="LJ131" s="455"/>
      <c r="LK131" s="455"/>
      <c r="LL131" s="455"/>
      <c r="LM131" s="455"/>
      <c r="LN131" s="455"/>
      <c r="LO131" s="455"/>
      <c r="LP131" s="455"/>
      <c r="LQ131" s="455"/>
      <c r="LR131" s="455"/>
      <c r="LS131" s="455"/>
      <c r="LT131" s="455"/>
      <c r="LU131" s="500">
        <v>35.04</v>
      </c>
      <c r="LV131" s="693">
        <v>-17.830000000000002</v>
      </c>
      <c r="LW131" s="500"/>
      <c r="LX131" s="500">
        <v>0</v>
      </c>
      <c r="LY131" s="500">
        <v>-8.5</v>
      </c>
      <c r="LZ131" s="500">
        <v>3</v>
      </c>
      <c r="MA131" s="690">
        <v>44</v>
      </c>
      <c r="MB131" s="455">
        <v>44</v>
      </c>
      <c r="MD131" s="253">
        <v>20</v>
      </c>
      <c r="ME131" s="274"/>
      <c r="MF131" s="581">
        <v>131</v>
      </c>
      <c r="MG131" s="135">
        <v>42486</v>
      </c>
      <c r="MJ131" s="584">
        <v>57.073399999999999</v>
      </c>
      <c r="MR131" s="135">
        <v>42493</v>
      </c>
      <c r="MS131" s="238">
        <v>7.9</v>
      </c>
      <c r="MT131" s="585"/>
      <c r="MU131" s="133">
        <v>1</v>
      </c>
      <c r="MV131" s="133">
        <v>0</v>
      </c>
      <c r="MW131" s="133">
        <v>1</v>
      </c>
      <c r="MX131" s="133">
        <v>0</v>
      </c>
      <c r="MY131" s="133">
        <v>1</v>
      </c>
      <c r="MZ131" s="238">
        <v>2</v>
      </c>
      <c r="NA131" s="238">
        <v>1640</v>
      </c>
      <c r="NB131" s="133">
        <v>20</v>
      </c>
      <c r="NC131" s="238">
        <v>4</v>
      </c>
      <c r="NE131" s="876">
        <v>131</v>
      </c>
      <c r="NF131" s="877">
        <v>7.8782348791123402</v>
      </c>
      <c r="NG131" s="877">
        <v>7.2225534274234304</v>
      </c>
      <c r="NH131" s="877">
        <v>4.2979250525038104</v>
      </c>
      <c r="NI131" s="877">
        <v>3.08746284125034</v>
      </c>
      <c r="NJ131" s="877">
        <v>7.4116804576517499</v>
      </c>
      <c r="NK131" s="877">
        <v>7.3912865581111804</v>
      </c>
      <c r="NL131" s="877">
        <v>8.0161954299102494</v>
      </c>
      <c r="NM131" s="877">
        <v>7.3772973064278498</v>
      </c>
      <c r="NN131" s="877">
        <v>5.0878871009331199</v>
      </c>
      <c r="NO131" s="877">
        <v>0.43295940727610599</v>
      </c>
      <c r="NP131" s="877">
        <v>6.6447215472179799</v>
      </c>
      <c r="NQ131" s="877">
        <v>7.1984941536390803</v>
      </c>
      <c r="NR131" s="877">
        <v>6.9559404512894796</v>
      </c>
      <c r="NS131" s="877">
        <v>4.09254574154357</v>
      </c>
      <c r="NT131" s="877">
        <v>5.7703004894994203</v>
      </c>
      <c r="NU131" s="877">
        <v>7.0197019144425497</v>
      </c>
      <c r="NV131" s="877">
        <v>6.0181445289437603</v>
      </c>
      <c r="NW131" s="877">
        <v>6.1548181090521004</v>
      </c>
      <c r="NX131" s="877">
        <v>5.3805909342659204</v>
      </c>
      <c r="NY131" s="877">
        <v>5.52324829260521</v>
      </c>
      <c r="NZ131" s="877">
        <v>8.0970313269730099</v>
      </c>
      <c r="OA131" s="877">
        <v>-1.9378782880922001</v>
      </c>
      <c r="OB131" s="877">
        <v>10.7717205463093</v>
      </c>
      <c r="OC131" s="877">
        <v>1.6959938131098999</v>
      </c>
      <c r="OD131" s="877">
        <v>5.7889466665771403</v>
      </c>
      <c r="OE131" s="877">
        <v>5.1424134378737403</v>
      </c>
      <c r="OF131" s="877">
        <v>3.33913738491959</v>
      </c>
      <c r="OG131" s="877">
        <v>10.1777060551836</v>
      </c>
      <c r="OH131" s="877">
        <v>2.5993177936982299</v>
      </c>
      <c r="OI131" s="877">
        <v>6.29682445864937</v>
      </c>
      <c r="OJ131" s="877">
        <v>3.7634115744700098</v>
      </c>
      <c r="OK131" s="877">
        <v>3.8808815965341799</v>
      </c>
      <c r="OL131" s="877">
        <v>7.7268249546693504</v>
      </c>
      <c r="OM131" s="877">
        <v>9.0757267331993692</v>
      </c>
    </row>
    <row r="132" spans="1:403" s="221" customFormat="1" x14ac:dyDescent="0.25">
      <c r="A132" s="455">
        <v>131</v>
      </c>
      <c r="B132" s="221">
        <v>0</v>
      </c>
      <c r="C132" s="221">
        <v>1</v>
      </c>
      <c r="D132" s="206">
        <v>2</v>
      </c>
      <c r="E132" s="267">
        <v>132</v>
      </c>
      <c r="F132" s="896">
        <v>132</v>
      </c>
      <c r="G132" s="61">
        <v>132</v>
      </c>
      <c r="H132" s="898"/>
      <c r="I132" s="358" t="s">
        <v>509</v>
      </c>
      <c r="J132" s="167" t="s">
        <v>1168</v>
      </c>
      <c r="K132" s="246">
        <v>13902</v>
      </c>
      <c r="L132" s="122">
        <v>78</v>
      </c>
      <c r="M132" s="342">
        <v>81</v>
      </c>
      <c r="N132" s="342">
        <v>176</v>
      </c>
      <c r="O132" s="342">
        <v>26.149276859504134</v>
      </c>
      <c r="P132" s="210">
        <v>1.9745545708233794</v>
      </c>
      <c r="Q132" s="208">
        <v>0</v>
      </c>
      <c r="R132" s="342">
        <v>150</v>
      </c>
      <c r="S132" s="208">
        <v>80</v>
      </c>
      <c r="T132" s="208">
        <v>1</v>
      </c>
      <c r="U132" s="342">
        <v>3</v>
      </c>
      <c r="V132" s="327">
        <v>0</v>
      </c>
      <c r="W132" s="327"/>
      <c r="X132" s="327">
        <v>1</v>
      </c>
      <c r="Y132" s="326">
        <v>1</v>
      </c>
      <c r="Z132" s="327">
        <v>1</v>
      </c>
      <c r="AA132" s="327">
        <v>1</v>
      </c>
      <c r="AB132" s="326">
        <v>1</v>
      </c>
      <c r="AC132" s="326">
        <v>0</v>
      </c>
      <c r="AD132" s="223"/>
      <c r="AE132" s="208"/>
      <c r="AF132" s="223"/>
      <c r="AG132" s="613"/>
      <c r="AH132" s="613">
        <v>1.01</v>
      </c>
      <c r="AI132" s="613">
        <v>71</v>
      </c>
      <c r="AJ132" s="603">
        <v>1</v>
      </c>
      <c r="AK132" s="613">
        <v>8.6999999999999993</v>
      </c>
      <c r="AL132" s="613">
        <v>30</v>
      </c>
      <c r="AM132" s="613"/>
      <c r="AN132" s="609">
        <v>3155</v>
      </c>
      <c r="AO132" s="214">
        <v>8.0567437749753132</v>
      </c>
      <c r="AP132" s="63">
        <v>110</v>
      </c>
      <c r="AQ132" s="63">
        <v>48</v>
      </c>
      <c r="AR132" s="310">
        <v>44</v>
      </c>
      <c r="AS132" s="212">
        <v>89</v>
      </c>
      <c r="AT132" s="215">
        <v>0.56999999999999995</v>
      </c>
      <c r="AU132" s="212">
        <v>11</v>
      </c>
      <c r="AV132" s="562">
        <v>42493</v>
      </c>
      <c r="AW132" s="563">
        <v>42487</v>
      </c>
      <c r="AX132" s="364">
        <v>1.01</v>
      </c>
      <c r="AY132" s="364">
        <v>35</v>
      </c>
      <c r="AZ132" s="364"/>
      <c r="BA132" s="613">
        <v>133</v>
      </c>
      <c r="BB132" s="558">
        <v>42493</v>
      </c>
      <c r="BC132" s="65">
        <v>20.9</v>
      </c>
      <c r="BD132" s="217"/>
      <c r="BE132" s="66">
        <v>26.9</v>
      </c>
      <c r="BF132" s="218">
        <v>1109.2870921292731</v>
      </c>
      <c r="BG132" s="66">
        <v>132</v>
      </c>
      <c r="BH132" s="68">
        <v>1.4297522800024081</v>
      </c>
      <c r="BI132" s="219">
        <v>1.320146286111054</v>
      </c>
      <c r="BJ132" s="219">
        <v>3.0450439594870726</v>
      </c>
      <c r="BK132" s="219">
        <v>2.12057393120585</v>
      </c>
      <c r="BL132" s="66">
        <v>2.52</v>
      </c>
      <c r="BM132" s="66">
        <v>1.17</v>
      </c>
      <c r="BN132" s="66">
        <v>37</v>
      </c>
      <c r="BO132" s="66">
        <v>1.55</v>
      </c>
      <c r="BP132" s="571">
        <v>2643</v>
      </c>
      <c r="BQ132" s="66">
        <v>63</v>
      </c>
      <c r="BR132" s="66">
        <v>24</v>
      </c>
      <c r="BS132" s="66">
        <v>34</v>
      </c>
      <c r="BT132" s="66">
        <v>9</v>
      </c>
      <c r="BU132" s="366">
        <v>42486</v>
      </c>
      <c r="BV132" s="345" t="s">
        <v>1169</v>
      </c>
      <c r="BW132" s="342">
        <v>0</v>
      </c>
      <c r="BX132" s="342">
        <v>1</v>
      </c>
      <c r="BY132" s="342">
        <v>37</v>
      </c>
      <c r="BZ132" s="342">
        <v>0</v>
      </c>
      <c r="CA132" s="342"/>
      <c r="CB132" s="345" t="s">
        <v>381</v>
      </c>
      <c r="CC132" s="345"/>
      <c r="CD132" s="342">
        <v>1</v>
      </c>
      <c r="CE132" s="342">
        <v>0</v>
      </c>
      <c r="CF132" s="342">
        <v>0</v>
      </c>
      <c r="CG132" s="206">
        <v>0</v>
      </c>
      <c r="CH132" s="206">
        <v>0</v>
      </c>
      <c r="CI132" s="342">
        <v>0</v>
      </c>
      <c r="CJ132" s="342">
        <v>1</v>
      </c>
      <c r="CK132" s="327">
        <v>1</v>
      </c>
      <c r="CL132" s="659">
        <v>0</v>
      </c>
      <c r="CM132" s="659">
        <v>0</v>
      </c>
      <c r="CN132" s="660">
        <v>1</v>
      </c>
      <c r="CO132" s="660">
        <v>1</v>
      </c>
      <c r="CP132" s="660">
        <v>0</v>
      </c>
      <c r="CQ132" s="325">
        <v>1</v>
      </c>
      <c r="CR132" s="325">
        <v>1</v>
      </c>
      <c r="CS132" s="325">
        <v>0</v>
      </c>
      <c r="CT132" s="327">
        <v>0</v>
      </c>
      <c r="CU132" s="327">
        <v>1</v>
      </c>
      <c r="CV132" s="114">
        <v>0</v>
      </c>
      <c r="CW132" s="665">
        <v>14.34</v>
      </c>
      <c r="CX132" s="665"/>
      <c r="CY132" s="665"/>
      <c r="CZ132" s="665"/>
      <c r="DA132" s="254"/>
      <c r="DB132" s="254">
        <v>162</v>
      </c>
      <c r="DC132" s="254"/>
      <c r="DD132" s="254"/>
      <c r="DE132" s="254"/>
      <c r="DF132" s="221">
        <v>1</v>
      </c>
      <c r="DG132" s="267">
        <v>1</v>
      </c>
      <c r="DH132" s="246">
        <v>42228</v>
      </c>
      <c r="DI132" s="221">
        <v>1</v>
      </c>
      <c r="DJ132" s="221" t="s">
        <v>1170</v>
      </c>
      <c r="DK132" s="267">
        <v>1</v>
      </c>
      <c r="DL132" s="267">
        <v>1</v>
      </c>
      <c r="DM132" s="267"/>
      <c r="DN132" s="221" t="s">
        <v>1171</v>
      </c>
      <c r="DO132" s="221">
        <v>1</v>
      </c>
      <c r="DP132" s="221">
        <v>1</v>
      </c>
      <c r="DQ132" s="221">
        <v>0</v>
      </c>
      <c r="DR132" s="221">
        <v>1</v>
      </c>
      <c r="DS132" s="221">
        <v>0</v>
      </c>
      <c r="DT132" s="212">
        <v>0</v>
      </c>
      <c r="DU132" s="221">
        <v>0</v>
      </c>
      <c r="DV132" s="221">
        <v>1</v>
      </c>
      <c r="DW132" s="221">
        <v>0</v>
      </c>
      <c r="DX132" s="221">
        <v>0</v>
      </c>
      <c r="DY132" s="221">
        <v>0</v>
      </c>
      <c r="DZ132" s="221">
        <v>0</v>
      </c>
      <c r="EC132" s="221">
        <v>1</v>
      </c>
      <c r="ED132" s="221">
        <v>1</v>
      </c>
      <c r="EE132" s="221">
        <v>84</v>
      </c>
      <c r="EH132" s="246">
        <v>42228</v>
      </c>
      <c r="EI132" s="31">
        <v>1.78</v>
      </c>
      <c r="EJ132" s="31">
        <v>66</v>
      </c>
      <c r="EK132" s="206">
        <v>61</v>
      </c>
      <c r="EL132" s="206">
        <v>78</v>
      </c>
      <c r="EM132" s="206">
        <v>80</v>
      </c>
      <c r="EN132" s="206">
        <v>62</v>
      </c>
      <c r="EO132" s="206" t="s">
        <v>1172</v>
      </c>
      <c r="EP132" s="259">
        <v>132</v>
      </c>
      <c r="EQ132" s="69">
        <v>42493</v>
      </c>
      <c r="ER132" s="366" t="s">
        <v>383</v>
      </c>
      <c r="ES132" s="208"/>
      <c r="ET132" s="342"/>
      <c r="EU132" s="208">
        <v>87</v>
      </c>
      <c r="EV132" s="208">
        <v>1</v>
      </c>
      <c r="EW132" s="208"/>
      <c r="EX132" s="208">
        <v>10</v>
      </c>
      <c r="EY132" s="208">
        <v>9</v>
      </c>
      <c r="EZ132" s="208">
        <v>45</v>
      </c>
      <c r="FA132" s="208">
        <v>28</v>
      </c>
      <c r="FB132" s="208">
        <v>17</v>
      </c>
      <c r="FC132" s="208">
        <v>16</v>
      </c>
      <c r="FD132" s="224">
        <v>48</v>
      </c>
      <c r="FE132" s="223">
        <v>20.5</v>
      </c>
      <c r="FF132" s="223">
        <v>31</v>
      </c>
      <c r="FG132" s="223">
        <v>90</v>
      </c>
      <c r="FH132" s="223">
        <v>280</v>
      </c>
      <c r="FI132" s="91">
        <v>86.666666666666671</v>
      </c>
      <c r="FJ132" s="91">
        <v>260</v>
      </c>
      <c r="FK132" s="227">
        <v>115.95</v>
      </c>
      <c r="FL132" s="227">
        <v>58.72210457655239</v>
      </c>
      <c r="FM132" s="228">
        <v>132.69999999999999</v>
      </c>
      <c r="FN132" s="228">
        <v>35.15</v>
      </c>
      <c r="FO132" s="228">
        <v>67.205030420944382</v>
      </c>
      <c r="FP132" s="228">
        <v>17.801483189873363</v>
      </c>
      <c r="FQ132" s="228">
        <v>73.51168048229087</v>
      </c>
      <c r="FR132" s="228"/>
      <c r="FS132" s="193">
        <v>0</v>
      </c>
      <c r="FT132" s="230">
        <v>120.96666666666665</v>
      </c>
      <c r="FU132" s="341"/>
      <c r="FV132" s="230">
        <v>153.33333333333334</v>
      </c>
      <c r="FW132" s="229">
        <v>5.0666666666666673</v>
      </c>
      <c r="FX132" s="229">
        <v>8.4</v>
      </c>
      <c r="FY132" s="229">
        <v>23.874999999999993</v>
      </c>
      <c r="FZ132" s="229"/>
      <c r="GA132" s="254">
        <v>53.8</v>
      </c>
      <c r="GB132" s="129">
        <v>15.266666666666666</v>
      </c>
      <c r="GC132" s="348" t="s">
        <v>1173</v>
      </c>
      <c r="GD132" s="348" t="s">
        <v>1174</v>
      </c>
      <c r="GE132" s="348" t="s">
        <v>1175</v>
      </c>
      <c r="GF132" s="348" t="s">
        <v>1176</v>
      </c>
      <c r="GG132" s="348" t="s">
        <v>1177</v>
      </c>
      <c r="GH132" s="221">
        <v>0</v>
      </c>
      <c r="GI132" s="221">
        <v>1</v>
      </c>
      <c r="GJ132" s="221">
        <v>1</v>
      </c>
      <c r="GK132" s="221">
        <v>1</v>
      </c>
      <c r="GL132" s="231">
        <v>24</v>
      </c>
      <c r="GM132" s="133">
        <v>0</v>
      </c>
      <c r="GN132" s="221">
        <v>0</v>
      </c>
      <c r="GO132" s="221">
        <v>0</v>
      </c>
      <c r="GP132" s="221">
        <v>0</v>
      </c>
      <c r="GQ132" s="61">
        <v>92.300000000000011</v>
      </c>
      <c r="GR132" s="106">
        <v>46.744719727604881</v>
      </c>
      <c r="GS132" s="111">
        <v>0.44032921810699593</v>
      </c>
      <c r="GT132" s="61">
        <v>0</v>
      </c>
      <c r="GU132" s="111">
        <v>0.68421052631578949</v>
      </c>
      <c r="GV132" s="62">
        <v>1</v>
      </c>
      <c r="GW132" s="106">
        <v>8.7333333333333343</v>
      </c>
      <c r="GX132" s="61">
        <v>1</v>
      </c>
      <c r="GY132" s="106">
        <v>10.666666666666666</v>
      </c>
      <c r="GZ132" s="61">
        <v>1</v>
      </c>
      <c r="HA132" s="745">
        <v>34</v>
      </c>
      <c r="HB132" s="221">
        <v>16</v>
      </c>
      <c r="HC132" s="221">
        <v>0.55000000000000004</v>
      </c>
      <c r="HD132" s="221">
        <v>1</v>
      </c>
      <c r="HE132" s="236">
        <v>124.25570500000001</v>
      </c>
      <c r="HF132" s="236">
        <v>130.468491</v>
      </c>
      <c r="HG132" s="144">
        <v>65.128105000000005</v>
      </c>
      <c r="HH132" s="236">
        <v>107.189358</v>
      </c>
      <c r="HI132" s="125">
        <v>53.507477000000002</v>
      </c>
      <c r="HJ132" s="236">
        <v>38.960299999999997</v>
      </c>
      <c r="HK132" s="144">
        <v>19.448454000000002</v>
      </c>
      <c r="HL132" s="236">
        <v>68.229057999999995</v>
      </c>
      <c r="HM132" s="144">
        <v>34.059023000000003</v>
      </c>
      <c r="HN132" s="236">
        <v>63.652828999999997</v>
      </c>
      <c r="HO132" s="144">
        <v>5.2536370000000003</v>
      </c>
      <c r="HP132" s="144">
        <v>2.6225450000000001</v>
      </c>
      <c r="HQ132" s="236">
        <v>132.63282100000001</v>
      </c>
      <c r="HR132" s="144">
        <v>66.208509000000006</v>
      </c>
      <c r="HS132" s="236">
        <v>57.48198</v>
      </c>
      <c r="HT132" s="144">
        <v>28.694227000000001</v>
      </c>
      <c r="HU132" s="236">
        <v>75.150841</v>
      </c>
      <c r="HV132" s="144">
        <v>37.514282999999999</v>
      </c>
      <c r="HW132" s="236">
        <v>56.660817999999999</v>
      </c>
      <c r="HX132" s="144">
        <v>0</v>
      </c>
      <c r="HY132" s="237">
        <v>1.2171776511619745</v>
      </c>
      <c r="HZ132" s="238">
        <v>33.4</v>
      </c>
      <c r="IA132" s="237">
        <v>7.5</v>
      </c>
      <c r="IB132" s="237">
        <v>37.799999999999997</v>
      </c>
      <c r="IC132" s="237">
        <v>8.3000000000000007</v>
      </c>
      <c r="ID132" s="237">
        <v>41.2</v>
      </c>
      <c r="IE132" s="237">
        <v>7.6</v>
      </c>
      <c r="IF132" s="237">
        <v>140.95334399999999</v>
      </c>
      <c r="IG132" s="237">
        <v>71.384881472900062</v>
      </c>
      <c r="IH132" s="206"/>
      <c r="II132" s="206">
        <v>0.33</v>
      </c>
      <c r="IJ132" s="206">
        <v>998</v>
      </c>
      <c r="IK132" s="206">
        <v>804</v>
      </c>
      <c r="IL132" s="208">
        <v>1121</v>
      </c>
      <c r="IM132" s="210">
        <v>1061</v>
      </c>
      <c r="IN132" s="210">
        <v>1214</v>
      </c>
      <c r="IO132" s="208">
        <v>1159</v>
      </c>
      <c r="IP132" s="208"/>
      <c r="IQ132" s="106">
        <v>1059.5</v>
      </c>
      <c r="IR132" s="208">
        <v>1862</v>
      </c>
      <c r="IS132" s="208">
        <v>274</v>
      </c>
      <c r="IT132" s="208">
        <v>214</v>
      </c>
      <c r="IU132" s="208">
        <v>370</v>
      </c>
      <c r="IV132" s="208">
        <v>385</v>
      </c>
      <c r="IW132" s="208">
        <v>332</v>
      </c>
      <c r="IX132" s="208">
        <v>337</v>
      </c>
      <c r="IY132" s="208"/>
      <c r="IZ132" s="106">
        <v>318.66666666666669</v>
      </c>
      <c r="JA132" s="208">
        <v>200</v>
      </c>
      <c r="JB132" s="240">
        <v>32.94096911694264</v>
      </c>
      <c r="JC132" s="241">
        <v>0</v>
      </c>
      <c r="JD132" s="267">
        <v>1</v>
      </c>
      <c r="JE132" s="274">
        <v>8</v>
      </c>
      <c r="JF132" s="274">
        <v>0</v>
      </c>
      <c r="JG132" s="274"/>
      <c r="JH132" s="267">
        <v>1</v>
      </c>
      <c r="JI132" s="267"/>
      <c r="JJ132" s="267"/>
      <c r="JK132" s="267"/>
      <c r="JL132" s="221" t="s">
        <v>1171</v>
      </c>
      <c r="JM132" s="285">
        <v>52.166666666666664</v>
      </c>
      <c r="JN132" s="198">
        <v>132</v>
      </c>
      <c r="JO132" s="244">
        <v>42493</v>
      </c>
      <c r="JP132" s="69">
        <v>43455</v>
      </c>
      <c r="JQ132" s="201">
        <v>0</v>
      </c>
      <c r="JR132" s="69">
        <v>43455</v>
      </c>
      <c r="JS132" s="245">
        <v>31</v>
      </c>
      <c r="JT132" s="243">
        <v>1</v>
      </c>
      <c r="JU132" s="69">
        <v>42821</v>
      </c>
      <c r="JV132" s="245">
        <v>10</v>
      </c>
      <c r="JW132" s="243">
        <v>1</v>
      </c>
      <c r="JX132" s="246">
        <v>42821</v>
      </c>
      <c r="JY132" s="245">
        <v>10</v>
      </c>
      <c r="JZ132" s="245">
        <v>31</v>
      </c>
      <c r="KA132" s="245">
        <v>962</v>
      </c>
      <c r="KB132" s="247"/>
      <c r="KC132" s="245"/>
      <c r="KD132" s="248"/>
      <c r="KE132" s="310">
        <v>0</v>
      </c>
      <c r="KF132" s="249">
        <v>1</v>
      </c>
      <c r="KG132" s="249" t="s">
        <v>421</v>
      </c>
      <c r="KH132" s="272">
        <v>98.443333333333342</v>
      </c>
      <c r="KI132" s="272">
        <v>35.613333333333337</v>
      </c>
      <c r="KJ132" s="272">
        <v>63.73</v>
      </c>
      <c r="KK132" s="272">
        <v>-18.2</v>
      </c>
      <c r="KL132" s="272">
        <v>-14.9</v>
      </c>
      <c r="KM132" s="272">
        <v>82.11999999999999</v>
      </c>
      <c r="KN132" s="272">
        <v>39.533333333333339</v>
      </c>
      <c r="KO132" s="272">
        <v>4.8999999999999995</v>
      </c>
      <c r="KP132" s="250"/>
      <c r="KQ132" s="250">
        <v>0</v>
      </c>
      <c r="KR132" s="343"/>
      <c r="KS132" s="344">
        <v>0.44032921810699593</v>
      </c>
      <c r="KT132" s="264"/>
      <c r="KU132" s="265"/>
      <c r="KV132" s="264"/>
      <c r="KW132" s="265"/>
      <c r="KX132" s="265"/>
      <c r="KY132" s="265"/>
      <c r="KZ132" s="265"/>
      <c r="LA132" s="265"/>
      <c r="LB132" s="265"/>
      <c r="LC132" s="265"/>
      <c r="LD132" s="265"/>
      <c r="LE132" s="265"/>
      <c r="LF132" s="118">
        <v>42493</v>
      </c>
      <c r="LG132" s="695">
        <v>1</v>
      </c>
      <c r="LH132" s="695"/>
      <c r="LI132" s="455"/>
      <c r="LJ132" s="455"/>
      <c r="LK132" s="455"/>
      <c r="LL132" s="455"/>
      <c r="LM132" s="455"/>
      <c r="LN132" s="455"/>
      <c r="LO132" s="455"/>
      <c r="LP132" s="455"/>
      <c r="LQ132" s="455"/>
      <c r="LR132" s="455"/>
      <c r="LS132" s="455"/>
      <c r="LT132" s="455"/>
      <c r="LU132" s="500">
        <v>40.163333333333334</v>
      </c>
      <c r="LV132" s="693">
        <v>-18.393333333333334</v>
      </c>
      <c r="LW132" s="500">
        <v>-11.5</v>
      </c>
      <c r="LX132" s="500">
        <v>1</v>
      </c>
      <c r="LY132" s="500">
        <v>-9.3000000000000007</v>
      </c>
      <c r="LZ132" s="500">
        <v>1</v>
      </c>
      <c r="MA132" s="690">
        <v>56.660817999999999</v>
      </c>
      <c r="MB132" s="500"/>
      <c r="MD132" s="253">
        <v>48</v>
      </c>
      <c r="ME132" s="274"/>
      <c r="MF132" s="581">
        <v>132</v>
      </c>
      <c r="MG132" s="135">
        <v>42487</v>
      </c>
      <c r="MJ132" s="584">
        <v>30.310500000000001</v>
      </c>
      <c r="MR132" s="135"/>
      <c r="MS132" s="585"/>
      <c r="MT132" s="585"/>
      <c r="MU132" s="133">
        <v>0</v>
      </c>
      <c r="MV132" s="585"/>
      <c r="MW132" s="585"/>
      <c r="MX132" s="585"/>
      <c r="MY132" s="585"/>
      <c r="MZ132" s="585"/>
      <c r="NA132" s="238">
        <v>3155</v>
      </c>
      <c r="NB132" s="133">
        <v>48</v>
      </c>
      <c r="NC132" s="238">
        <v>6</v>
      </c>
      <c r="NE132" s="876">
        <v>132</v>
      </c>
      <c r="NF132" s="877">
        <v>8.5348086612317502</v>
      </c>
      <c r="NG132" s="877">
        <v>7.76434084667018</v>
      </c>
      <c r="NH132" s="877">
        <v>5.2517190926059598</v>
      </c>
      <c r="NI132" s="877">
        <v>2.26002565596146</v>
      </c>
      <c r="NJ132" s="877">
        <v>7.5796176461691598</v>
      </c>
      <c r="NK132" s="877">
        <v>6.1179027890940301</v>
      </c>
      <c r="NL132" s="877">
        <v>9.2747508644145995</v>
      </c>
      <c r="NM132" s="877">
        <v>7.3844815833646598</v>
      </c>
      <c r="NN132" s="877">
        <v>6.2437452347339804</v>
      </c>
      <c r="NO132" s="877">
        <v>0.91838623444634804</v>
      </c>
      <c r="NP132" s="877">
        <v>6.3403842354554003</v>
      </c>
      <c r="NQ132" s="877">
        <v>6.96809075204526</v>
      </c>
      <c r="NR132" s="877">
        <v>7.3047848066434797</v>
      </c>
      <c r="NS132" s="877">
        <v>4.4053116825974499</v>
      </c>
      <c r="NT132" s="877">
        <v>5.8419731189271804</v>
      </c>
      <c r="NU132" s="877">
        <v>7.44724856860178</v>
      </c>
      <c r="NV132" s="877">
        <v>6.1781170457063999</v>
      </c>
      <c r="NW132" s="877">
        <v>6.6646250548693002</v>
      </c>
      <c r="NX132" s="877">
        <v>5.5223068928713896</v>
      </c>
      <c r="NY132" s="877">
        <v>6.3524407469126496</v>
      </c>
      <c r="NZ132" s="877">
        <v>8.1755246010898706</v>
      </c>
      <c r="OA132" s="877">
        <v>3.5008020530571602</v>
      </c>
      <c r="OB132" s="877">
        <v>11.137926126410999</v>
      </c>
      <c r="OC132" s="877">
        <v>2.7697717392494501</v>
      </c>
      <c r="OD132" s="877">
        <v>9.1760235100552805</v>
      </c>
      <c r="OE132" s="877">
        <v>7.0082044966948196</v>
      </c>
      <c r="OF132" s="877">
        <v>5</v>
      </c>
      <c r="OG132" s="877">
        <v>10.589201697135801</v>
      </c>
      <c r="OH132" s="877">
        <v>3.4815572807085902</v>
      </c>
      <c r="OI132" s="877">
        <v>8.6266946521580596</v>
      </c>
      <c r="OJ132" s="877">
        <v>3.96716860753263</v>
      </c>
      <c r="OK132" s="877">
        <v>1.9625070449777</v>
      </c>
      <c r="OL132" s="877">
        <v>5.6752214569981296</v>
      </c>
      <c r="OM132" s="877">
        <v>8.3681543871615798</v>
      </c>
    </row>
    <row r="133" spans="1:403" s="636" customFormat="1" x14ac:dyDescent="0.25">
      <c r="A133" s="455">
        <v>132</v>
      </c>
      <c r="B133" s="636">
        <v>0</v>
      </c>
      <c r="C133" s="636">
        <v>0</v>
      </c>
      <c r="D133" s="652">
        <v>2</v>
      </c>
      <c r="E133" s="267">
        <v>133</v>
      </c>
      <c r="F133" s="896">
        <v>133</v>
      </c>
      <c r="G133" s="61">
        <v>133</v>
      </c>
      <c r="H133" s="898"/>
      <c r="I133" s="95" t="s">
        <v>1178</v>
      </c>
      <c r="J133" s="635" t="s">
        <v>1179</v>
      </c>
      <c r="K133" s="813">
        <v>9493</v>
      </c>
      <c r="L133" s="668">
        <v>90</v>
      </c>
      <c r="M133" s="671">
        <v>53</v>
      </c>
      <c r="N133" s="671">
        <v>165</v>
      </c>
      <c r="O133" s="671">
        <v>19.467401285583104</v>
      </c>
      <c r="P133" s="669">
        <v>1.5734734809784621</v>
      </c>
      <c r="Q133" s="670">
        <v>1</v>
      </c>
      <c r="R133" s="671">
        <v>130</v>
      </c>
      <c r="S133" s="670">
        <v>60</v>
      </c>
      <c r="T133" s="670">
        <v>0</v>
      </c>
      <c r="U133" s="671">
        <v>4</v>
      </c>
      <c r="V133" s="652">
        <v>0</v>
      </c>
      <c r="W133" s="652"/>
      <c r="X133" s="652">
        <v>1</v>
      </c>
      <c r="Y133" s="636">
        <v>1</v>
      </c>
      <c r="Z133" s="652">
        <v>1</v>
      </c>
      <c r="AA133" s="652">
        <v>0</v>
      </c>
      <c r="AB133" s="636">
        <v>0</v>
      </c>
      <c r="AC133" s="636">
        <v>0</v>
      </c>
      <c r="AD133" s="653"/>
      <c r="AF133" s="653"/>
      <c r="AG133" s="653">
        <v>224</v>
      </c>
      <c r="AH133" s="653">
        <v>1.32</v>
      </c>
      <c r="AI133" s="653">
        <v>38</v>
      </c>
      <c r="AJ133" s="670">
        <v>0</v>
      </c>
      <c r="AK133" s="653">
        <v>12.4</v>
      </c>
      <c r="AL133" s="653">
        <v>39</v>
      </c>
      <c r="AM133" s="653"/>
      <c r="AN133" s="673">
        <v>8005</v>
      </c>
      <c r="AO133" s="674">
        <v>8.987821625430815</v>
      </c>
      <c r="AP133" s="95"/>
      <c r="AQ133" s="95"/>
      <c r="AS133" s="670"/>
      <c r="AT133" s="675">
        <v>0.78</v>
      </c>
      <c r="AU133" s="670">
        <v>347</v>
      </c>
      <c r="AV133" s="831">
        <v>42485</v>
      </c>
      <c r="AW133" s="832">
        <v>42476</v>
      </c>
      <c r="AX133" s="653">
        <v>1.32</v>
      </c>
      <c r="AY133" s="653">
        <v>45</v>
      </c>
      <c r="AZ133" s="653"/>
      <c r="BA133" s="653">
        <v>144</v>
      </c>
      <c r="BB133" s="676"/>
      <c r="BD133" s="669"/>
      <c r="BF133" s="677"/>
      <c r="BG133" s="95"/>
      <c r="BH133" s="678"/>
      <c r="BI133" s="679"/>
      <c r="BJ133" s="679"/>
      <c r="BK133" s="679"/>
      <c r="BP133" s="673"/>
      <c r="BU133" s="831">
        <v>42476</v>
      </c>
      <c r="BV133" s="833" t="s">
        <v>1180</v>
      </c>
      <c r="BW133" s="671">
        <v>1</v>
      </c>
      <c r="BX133" s="671">
        <v>0</v>
      </c>
      <c r="BY133" s="671">
        <v>20</v>
      </c>
      <c r="BZ133" s="671">
        <v>0</v>
      </c>
      <c r="CA133" s="671"/>
      <c r="CB133" s="833" t="s">
        <v>381</v>
      </c>
      <c r="CC133" s="833"/>
      <c r="CD133" s="671">
        <v>0</v>
      </c>
      <c r="CE133" s="671">
        <v>0</v>
      </c>
      <c r="CF133" s="671">
        <v>0</v>
      </c>
      <c r="CG133" s="652">
        <v>0</v>
      </c>
      <c r="CH133" s="652">
        <v>0</v>
      </c>
      <c r="CI133" s="671">
        <v>0</v>
      </c>
      <c r="CJ133" s="671">
        <v>0</v>
      </c>
      <c r="CK133" s="652">
        <v>0</v>
      </c>
      <c r="CL133" s="834">
        <v>0</v>
      </c>
      <c r="CM133" s="834">
        <v>0</v>
      </c>
      <c r="CN133" s="671">
        <v>0</v>
      </c>
      <c r="CO133" s="671">
        <v>1</v>
      </c>
      <c r="CP133" s="671">
        <v>1</v>
      </c>
      <c r="CQ133" s="670">
        <v>1</v>
      </c>
      <c r="CR133" s="670">
        <v>0</v>
      </c>
      <c r="CS133" s="670">
        <v>0</v>
      </c>
      <c r="CT133" s="652">
        <v>0</v>
      </c>
      <c r="CU133" s="652">
        <v>0</v>
      </c>
      <c r="CV133" s="95">
        <v>0</v>
      </c>
      <c r="CW133" s="634"/>
      <c r="CX133" s="634"/>
      <c r="CY133" s="634"/>
      <c r="CZ133" s="634"/>
      <c r="DA133" s="634"/>
      <c r="DB133" s="634"/>
      <c r="DC133" s="634"/>
      <c r="DD133" s="634"/>
      <c r="DE133" s="634"/>
      <c r="DF133" s="636">
        <v>0</v>
      </c>
      <c r="DG133" s="408">
        <v>0</v>
      </c>
      <c r="DK133" s="408">
        <v>0</v>
      </c>
      <c r="DL133" s="408"/>
      <c r="DM133" s="408"/>
      <c r="DO133" s="636">
        <v>0</v>
      </c>
      <c r="DP133" s="636">
        <v>0</v>
      </c>
      <c r="DQ133" s="636">
        <v>0</v>
      </c>
      <c r="DR133" s="636">
        <v>0</v>
      </c>
      <c r="DS133" s="636">
        <v>0</v>
      </c>
      <c r="DT133" s="670">
        <v>0</v>
      </c>
      <c r="DU133" s="636">
        <v>0</v>
      </c>
      <c r="DV133" s="636">
        <v>0</v>
      </c>
      <c r="DW133" s="636">
        <v>0</v>
      </c>
      <c r="DX133" s="636">
        <v>1</v>
      </c>
      <c r="DY133" s="636">
        <v>0</v>
      </c>
      <c r="DZ133" s="636">
        <v>0</v>
      </c>
      <c r="EC133" s="636">
        <v>0</v>
      </c>
      <c r="ED133" s="636">
        <v>0</v>
      </c>
      <c r="EE133" s="636">
        <v>95</v>
      </c>
      <c r="EH133" s="99" t="s">
        <v>381</v>
      </c>
      <c r="EI133" s="99" t="s">
        <v>381</v>
      </c>
      <c r="EJ133" s="99" t="s">
        <v>381</v>
      </c>
      <c r="EK133" s="99" t="s">
        <v>381</v>
      </c>
      <c r="EL133" s="99" t="s">
        <v>381</v>
      </c>
      <c r="EM133" s="99" t="s">
        <v>381</v>
      </c>
      <c r="EN133" s="99"/>
      <c r="EO133" s="652" t="s">
        <v>381</v>
      </c>
      <c r="EP133" s="408">
        <v>133</v>
      </c>
      <c r="ER133" s="636" t="s">
        <v>383</v>
      </c>
      <c r="EU133" s="636">
        <v>80</v>
      </c>
      <c r="EV133" s="636">
        <v>0</v>
      </c>
      <c r="EX133" s="636">
        <v>14</v>
      </c>
      <c r="EY133" s="636">
        <v>9</v>
      </c>
      <c r="EZ133" s="636">
        <v>45</v>
      </c>
      <c r="FA133" s="636">
        <v>22</v>
      </c>
      <c r="FB133" s="636">
        <v>18</v>
      </c>
      <c r="FC133" s="636">
        <v>17</v>
      </c>
      <c r="FD133" s="636">
        <v>43</v>
      </c>
      <c r="FE133" s="636">
        <v>17</v>
      </c>
      <c r="FF133" s="636">
        <v>27</v>
      </c>
      <c r="FG133" s="636">
        <v>110</v>
      </c>
      <c r="FH133" s="636">
        <v>300</v>
      </c>
      <c r="FI133" s="677">
        <v>110</v>
      </c>
      <c r="FJ133" s="677">
        <v>300</v>
      </c>
      <c r="FK133" s="677">
        <v>75.5</v>
      </c>
      <c r="FL133" s="677">
        <v>47.983013957788749</v>
      </c>
      <c r="FM133" s="673">
        <v>96.8</v>
      </c>
      <c r="FN133" s="673">
        <v>40.049999999999997</v>
      </c>
      <c r="FO133" s="375">
        <v>61.519943723363589</v>
      </c>
      <c r="FP133" s="375">
        <v>25.453241178932974</v>
      </c>
      <c r="FQ133" s="673">
        <v>58.626033057851245</v>
      </c>
      <c r="FR133" s="673"/>
      <c r="FS133" s="375">
        <v>0</v>
      </c>
      <c r="FT133" s="375">
        <v>75</v>
      </c>
      <c r="FU133" s="673">
        <v>104.6</v>
      </c>
      <c r="FV133" s="375">
        <v>150</v>
      </c>
      <c r="FW133" s="677">
        <v>5.2</v>
      </c>
      <c r="FX133" s="677">
        <v>6.9</v>
      </c>
      <c r="FY133" s="677">
        <v>14.423076923076923</v>
      </c>
      <c r="FZ133" s="677">
        <v>0.71701720841300198</v>
      </c>
      <c r="GA133" s="636">
        <v>44</v>
      </c>
      <c r="GB133" s="678">
        <v>28.7</v>
      </c>
      <c r="GC133" s="725">
        <v>8.3000000000000007</v>
      </c>
      <c r="GD133" s="725">
        <v>4</v>
      </c>
      <c r="GE133" s="725">
        <v>144.5</v>
      </c>
      <c r="GF133" s="725">
        <v>93.4</v>
      </c>
      <c r="GG133" s="725">
        <v>30.6</v>
      </c>
      <c r="GH133" s="636">
        <v>1</v>
      </c>
      <c r="GI133" s="636">
        <v>1</v>
      </c>
      <c r="GJ133" s="636">
        <v>1</v>
      </c>
      <c r="GK133" s="636">
        <v>1</v>
      </c>
      <c r="GL133" s="355">
        <v>22</v>
      </c>
      <c r="GM133" s="95">
        <v>0</v>
      </c>
      <c r="GN133" s="636">
        <v>1</v>
      </c>
      <c r="GO133" s="95" t="s">
        <v>464</v>
      </c>
      <c r="GP133" s="636">
        <v>0</v>
      </c>
      <c r="GQ133" s="95">
        <v>39.799999999999997</v>
      </c>
      <c r="GR133" s="677">
        <v>25.294357026754863</v>
      </c>
      <c r="GS133" s="636">
        <v>0.51497005988023947</v>
      </c>
      <c r="GT133" s="95">
        <v>0</v>
      </c>
      <c r="GU133" s="636">
        <v>0.37931034482758619</v>
      </c>
      <c r="GV133" s="636">
        <v>0</v>
      </c>
      <c r="GW133" s="677">
        <v>11.5</v>
      </c>
      <c r="GX133" s="95">
        <v>0</v>
      </c>
      <c r="GY133" s="677">
        <v>20</v>
      </c>
      <c r="GZ133" s="95">
        <v>0</v>
      </c>
      <c r="HA133" s="811">
        <v>37</v>
      </c>
      <c r="HB133" s="636">
        <v>18</v>
      </c>
      <c r="HC133" s="636">
        <v>0.53</v>
      </c>
      <c r="HD133" s="636">
        <v>0</v>
      </c>
      <c r="HE133" s="681"/>
      <c r="HF133" s="681"/>
      <c r="HG133" s="682"/>
      <c r="HH133" s="681"/>
      <c r="HI133" s="682"/>
      <c r="HJ133" s="681"/>
      <c r="HK133" s="682"/>
      <c r="HL133" s="681"/>
      <c r="HM133" s="682"/>
      <c r="HN133" s="681"/>
      <c r="HO133" s="681"/>
      <c r="HP133" s="681"/>
      <c r="HQ133" s="681"/>
      <c r="HR133" s="682"/>
      <c r="HS133" s="681"/>
      <c r="HT133" s="682"/>
      <c r="HU133" s="681"/>
      <c r="HV133" s="682"/>
      <c r="HW133" s="681"/>
      <c r="HX133" s="681"/>
      <c r="HY133" s="677"/>
      <c r="HZ133" s="678"/>
      <c r="IA133" s="677"/>
      <c r="IB133" s="677"/>
      <c r="IC133" s="677"/>
      <c r="ID133" s="677"/>
      <c r="IE133" s="677"/>
      <c r="IF133" s="677"/>
      <c r="IG133" s="677"/>
      <c r="IH133" s="652"/>
      <c r="II133" s="675"/>
      <c r="IJ133" s="652"/>
      <c r="IK133" s="670"/>
      <c r="IL133" s="670"/>
      <c r="IM133" s="670"/>
      <c r="IN133" s="670"/>
      <c r="IO133" s="670"/>
      <c r="IP133" s="670"/>
      <c r="IQ133" s="677"/>
      <c r="IR133" s="670"/>
      <c r="IS133" s="670"/>
      <c r="IT133" s="670"/>
      <c r="IU133" s="670"/>
      <c r="IV133" s="670"/>
      <c r="IW133" s="670"/>
      <c r="IX133" s="670"/>
      <c r="IY133" s="670"/>
      <c r="IZ133" s="677"/>
      <c r="JA133" s="670"/>
      <c r="JB133" s="406"/>
      <c r="JC133" s="683"/>
      <c r="JD133" s="408">
        <v>0</v>
      </c>
      <c r="JE133" s="819"/>
      <c r="JF133" s="407"/>
      <c r="JG133" s="407"/>
      <c r="JH133" s="408"/>
      <c r="JI133" s="408"/>
      <c r="JJ133" s="408"/>
      <c r="JK133" s="408"/>
      <c r="JM133" s="820"/>
      <c r="JN133" s="408">
        <v>133</v>
      </c>
      <c r="JO133" s="504">
        <v>42485</v>
      </c>
      <c r="JP133" s="504">
        <v>43468</v>
      </c>
      <c r="JQ133" s="407">
        <v>0</v>
      </c>
      <c r="JR133" s="504">
        <v>43468</v>
      </c>
      <c r="JS133" s="654">
        <v>32</v>
      </c>
      <c r="JT133" s="453">
        <v>1</v>
      </c>
      <c r="JU133" s="504">
        <v>43164</v>
      </c>
      <c r="JV133" s="654">
        <v>22</v>
      </c>
      <c r="JW133" s="453">
        <v>1</v>
      </c>
      <c r="JX133" s="680">
        <v>43164</v>
      </c>
      <c r="JY133" s="654">
        <v>22</v>
      </c>
      <c r="JZ133" s="654">
        <v>32</v>
      </c>
      <c r="KA133" s="654">
        <v>983</v>
      </c>
      <c r="KB133" s="654"/>
      <c r="KC133" s="654"/>
      <c r="KD133" s="654"/>
      <c r="KE133" s="95">
        <v>0</v>
      </c>
      <c r="KF133" s="835">
        <v>1</v>
      </c>
      <c r="KG133" s="408" t="s">
        <v>390</v>
      </c>
      <c r="KH133" s="95">
        <v>110.04</v>
      </c>
      <c r="KI133" s="95">
        <v>56.85</v>
      </c>
      <c r="KJ133" s="95">
        <v>48.3</v>
      </c>
      <c r="KK133" s="110">
        <v>-16.25</v>
      </c>
      <c r="KL133" s="95">
        <v>-12.4</v>
      </c>
      <c r="KM133" s="95">
        <v>40.700000000000003</v>
      </c>
      <c r="KN133" s="95">
        <v>28.7</v>
      </c>
      <c r="KO133" s="95">
        <v>4.7</v>
      </c>
      <c r="KP133" s="95"/>
      <c r="KQ133" s="95">
        <v>0</v>
      </c>
      <c r="KR133" s="408"/>
      <c r="KS133" s="836">
        <v>0.51497005988023947</v>
      </c>
      <c r="KT133" s="408">
        <v>68</v>
      </c>
      <c r="KU133" s="636">
        <v>50.29</v>
      </c>
      <c r="KV133" s="408">
        <v>-29.48</v>
      </c>
      <c r="KW133" s="636">
        <v>-33.200000000000003</v>
      </c>
      <c r="KX133" s="636">
        <v>-30.8</v>
      </c>
      <c r="KY133" s="636">
        <v>262</v>
      </c>
      <c r="KZ133" s="636">
        <v>-29.8</v>
      </c>
      <c r="LA133" s="636">
        <v>-29.1</v>
      </c>
      <c r="LB133" s="636">
        <v>292</v>
      </c>
      <c r="LC133" s="636">
        <v>-31.2</v>
      </c>
      <c r="LD133" s="636">
        <v>-30</v>
      </c>
      <c r="LE133" s="636">
        <v>277</v>
      </c>
      <c r="LF133" s="837">
        <v>42485</v>
      </c>
      <c r="LG133" s="636">
        <v>0</v>
      </c>
      <c r="LI133" s="636">
        <v>68</v>
      </c>
      <c r="LJ133" s="636">
        <v>54.83</v>
      </c>
      <c r="LK133" s="636">
        <v>-27.25</v>
      </c>
      <c r="LL133" s="636">
        <v>-30.8</v>
      </c>
      <c r="LM133" s="636">
        <v>-30.6</v>
      </c>
      <c r="LN133" s="636">
        <v>277</v>
      </c>
      <c r="LO133" s="636">
        <v>-25.3</v>
      </c>
      <c r="LP133" s="636">
        <v>-25.1</v>
      </c>
      <c r="LQ133" s="636">
        <v>323</v>
      </c>
      <c r="LR133" s="636">
        <v>-27.9</v>
      </c>
      <c r="LS133" s="636">
        <v>-27.9</v>
      </c>
      <c r="LT133" s="636">
        <v>292</v>
      </c>
      <c r="LU133" s="654">
        <v>54.55</v>
      </c>
      <c r="LV133" s="725">
        <v>-26.65</v>
      </c>
      <c r="LW133" s="654"/>
      <c r="LX133" s="654"/>
      <c r="LY133" s="654">
        <v>0</v>
      </c>
      <c r="LZ133" s="654">
        <v>0</v>
      </c>
      <c r="MA133" s="686"/>
      <c r="MD133" s="453"/>
      <c r="ME133" s="453"/>
      <c r="MF133" s="95">
        <v>133</v>
      </c>
      <c r="MG133" s="504">
        <v>42476</v>
      </c>
      <c r="MJ133" s="687"/>
      <c r="MR133" s="504"/>
      <c r="MS133" s="687"/>
      <c r="MT133" s="687"/>
      <c r="MU133" s="95">
        <v>0</v>
      </c>
      <c r="MV133" s="687"/>
      <c r="MW133" s="687"/>
      <c r="MX133" s="687"/>
      <c r="MY133" s="687"/>
      <c r="MZ133" s="687"/>
      <c r="NA133" s="678">
        <v>8005</v>
      </c>
      <c r="NB133" s="687"/>
      <c r="NC133" s="678">
        <v>4</v>
      </c>
      <c r="NE133" s="876" t="s">
        <v>64</v>
      </c>
      <c r="NF133" s="877" t="s">
        <v>64</v>
      </c>
      <c r="NG133" s="877" t="s">
        <v>64</v>
      </c>
      <c r="NH133" s="877" t="s">
        <v>64</v>
      </c>
      <c r="NI133" s="877" t="s">
        <v>64</v>
      </c>
      <c r="NJ133" s="877" t="s">
        <v>64</v>
      </c>
      <c r="NK133" s="877" t="s">
        <v>64</v>
      </c>
      <c r="NL133" s="877" t="s">
        <v>64</v>
      </c>
      <c r="NM133" s="877" t="s">
        <v>64</v>
      </c>
      <c r="NN133" s="877" t="s">
        <v>64</v>
      </c>
      <c r="NO133" s="877" t="s">
        <v>64</v>
      </c>
      <c r="NP133" s="877" t="s">
        <v>64</v>
      </c>
      <c r="NQ133" s="877" t="s">
        <v>64</v>
      </c>
      <c r="NR133" s="877" t="s">
        <v>64</v>
      </c>
      <c r="NS133" s="877" t="s">
        <v>64</v>
      </c>
      <c r="NT133" s="877" t="s">
        <v>64</v>
      </c>
      <c r="NU133" s="877" t="s">
        <v>64</v>
      </c>
      <c r="NV133" s="877" t="s">
        <v>64</v>
      </c>
      <c r="NW133" s="877" t="s">
        <v>64</v>
      </c>
      <c r="NX133" s="877" t="s">
        <v>64</v>
      </c>
      <c r="NY133" s="877" t="s">
        <v>64</v>
      </c>
      <c r="NZ133" s="877" t="s">
        <v>64</v>
      </c>
      <c r="OA133" s="877" t="s">
        <v>64</v>
      </c>
      <c r="OB133" s="877" t="s">
        <v>64</v>
      </c>
      <c r="OC133" s="877" t="s">
        <v>64</v>
      </c>
      <c r="OD133" s="877" t="s">
        <v>64</v>
      </c>
      <c r="OE133" s="877" t="s">
        <v>64</v>
      </c>
      <c r="OF133" s="877" t="s">
        <v>64</v>
      </c>
      <c r="OG133" s="877" t="s">
        <v>64</v>
      </c>
      <c r="OH133" s="877" t="s">
        <v>64</v>
      </c>
      <c r="OI133" s="877" t="s">
        <v>64</v>
      </c>
      <c r="OJ133" s="877" t="s">
        <v>64</v>
      </c>
      <c r="OK133" s="877" t="s">
        <v>64</v>
      </c>
      <c r="OL133" s="877" t="s">
        <v>64</v>
      </c>
      <c r="OM133" s="877" t="s">
        <v>64</v>
      </c>
    </row>
    <row r="134" spans="1:403" s="221" customFormat="1" x14ac:dyDescent="0.25">
      <c r="A134" s="902">
        <v>133</v>
      </c>
      <c r="B134" s="274">
        <v>0</v>
      </c>
      <c r="C134" s="221">
        <v>1</v>
      </c>
      <c r="D134" s="206">
        <v>2</v>
      </c>
      <c r="E134" s="267">
        <v>134</v>
      </c>
      <c r="F134" s="896">
        <v>134</v>
      </c>
      <c r="G134" s="61">
        <v>134</v>
      </c>
      <c r="H134" s="898"/>
      <c r="I134" s="232" t="s">
        <v>1181</v>
      </c>
      <c r="J134" s="167" t="s">
        <v>1182</v>
      </c>
      <c r="K134" s="69">
        <v>16803</v>
      </c>
      <c r="L134" s="122">
        <v>70</v>
      </c>
      <c r="M134" s="342">
        <v>86</v>
      </c>
      <c r="N134" s="342">
        <v>145</v>
      </c>
      <c r="O134" s="342">
        <v>40.903686087990486</v>
      </c>
      <c r="P134" s="210">
        <v>1.7600295807980129</v>
      </c>
      <c r="Q134" s="208">
        <v>1</v>
      </c>
      <c r="R134" s="342">
        <v>120</v>
      </c>
      <c r="S134" s="208">
        <v>60</v>
      </c>
      <c r="T134" s="208">
        <v>0</v>
      </c>
      <c r="U134" s="342">
        <v>3</v>
      </c>
      <c r="V134" s="327">
        <v>1</v>
      </c>
      <c r="W134" s="327"/>
      <c r="X134" s="327">
        <v>0</v>
      </c>
      <c r="Y134" s="326">
        <v>0</v>
      </c>
      <c r="Z134" s="327">
        <v>0</v>
      </c>
      <c r="AA134" s="327">
        <v>0</v>
      </c>
      <c r="AB134" s="326">
        <v>0</v>
      </c>
      <c r="AC134" s="326">
        <v>0</v>
      </c>
      <c r="AD134" s="223"/>
      <c r="AE134" s="133"/>
      <c r="AF134" s="223"/>
      <c r="AG134" s="613">
        <v>160</v>
      </c>
      <c r="AH134" s="613">
        <v>1.93</v>
      </c>
      <c r="AI134" s="613">
        <v>26</v>
      </c>
      <c r="AJ134" s="603">
        <v>0</v>
      </c>
      <c r="AK134" s="613">
        <v>9.5</v>
      </c>
      <c r="AL134" s="613">
        <v>30</v>
      </c>
      <c r="AM134" s="613"/>
      <c r="AN134" s="609">
        <v>5245</v>
      </c>
      <c r="AO134" s="214">
        <v>8.5650305208303976</v>
      </c>
      <c r="AP134" s="63">
        <v>140</v>
      </c>
      <c r="AQ134" s="63">
        <v>83</v>
      </c>
      <c r="AR134" s="310">
        <v>31</v>
      </c>
      <c r="AS134" s="212">
        <v>128</v>
      </c>
      <c r="AT134" s="215">
        <v>16.11</v>
      </c>
      <c r="AU134" s="212"/>
      <c r="AV134" s="562">
        <v>42500</v>
      </c>
      <c r="AW134" s="563">
        <v>42494</v>
      </c>
      <c r="AX134" s="364">
        <v>1.93</v>
      </c>
      <c r="AY134" s="364">
        <v>105</v>
      </c>
      <c r="AZ134" s="364"/>
      <c r="BA134" s="613">
        <v>140</v>
      </c>
      <c r="BB134" s="558">
        <v>42500</v>
      </c>
      <c r="BC134" s="65" t="s">
        <v>1183</v>
      </c>
      <c r="BD134" s="217"/>
      <c r="BE134" s="112">
        <v>12.5</v>
      </c>
      <c r="BF134" s="218">
        <v>1812.6840704277631</v>
      </c>
      <c r="BG134" s="66">
        <v>52.88</v>
      </c>
      <c r="BH134" s="68">
        <v>1.0969100130080565</v>
      </c>
      <c r="BI134" s="219"/>
      <c r="BJ134" s="219">
        <v>3.2583221182566025</v>
      </c>
      <c r="BK134" s="219">
        <v>1.7232914464775839</v>
      </c>
      <c r="BP134" s="400"/>
      <c r="BU134" s="366">
        <v>42496</v>
      </c>
      <c r="BV134" s="345" t="s">
        <v>458</v>
      </c>
      <c r="BW134" s="342">
        <v>0</v>
      </c>
      <c r="BX134" s="342">
        <v>1</v>
      </c>
      <c r="BY134" s="342" t="s">
        <v>841</v>
      </c>
      <c r="BZ134" s="342">
        <v>1</v>
      </c>
      <c r="CA134" s="342"/>
      <c r="CB134" s="345">
        <v>1</v>
      </c>
      <c r="CC134" s="345"/>
      <c r="CD134" s="342">
        <v>0</v>
      </c>
      <c r="CE134" s="342">
        <v>0</v>
      </c>
      <c r="CF134" s="342">
        <v>0</v>
      </c>
      <c r="CG134" s="206">
        <v>1</v>
      </c>
      <c r="CH134" s="206">
        <v>1</v>
      </c>
      <c r="CI134" s="342">
        <v>1</v>
      </c>
      <c r="CJ134" s="342">
        <v>0</v>
      </c>
      <c r="CK134" s="327">
        <v>1</v>
      </c>
      <c r="CL134" s="659">
        <v>0</v>
      </c>
      <c r="CM134" s="659">
        <v>0</v>
      </c>
      <c r="CN134" s="660">
        <v>1</v>
      </c>
      <c r="CO134" s="660">
        <v>0</v>
      </c>
      <c r="CP134" s="660">
        <v>0</v>
      </c>
      <c r="CQ134" s="325">
        <v>1</v>
      </c>
      <c r="CR134" s="325">
        <v>0</v>
      </c>
      <c r="CS134" s="325">
        <v>0</v>
      </c>
      <c r="CT134" s="327">
        <v>0</v>
      </c>
      <c r="CU134" s="327">
        <v>0</v>
      </c>
      <c r="CV134" s="114">
        <v>0</v>
      </c>
      <c r="CW134" s="665"/>
      <c r="CX134" s="665"/>
      <c r="CY134" s="665"/>
      <c r="CZ134" s="665"/>
      <c r="DA134" s="254"/>
      <c r="DB134" s="254"/>
      <c r="DC134" s="254"/>
      <c r="DD134" s="254"/>
      <c r="DE134" s="254"/>
      <c r="DF134" s="376">
        <v>1</v>
      </c>
      <c r="DG134" s="267">
        <v>1</v>
      </c>
      <c r="DH134" s="246">
        <v>42502</v>
      </c>
      <c r="DI134" s="221" t="s">
        <v>1184</v>
      </c>
      <c r="DK134" s="267">
        <v>1</v>
      </c>
      <c r="DL134" s="267">
        <v>0</v>
      </c>
      <c r="DM134" s="267"/>
      <c r="DO134" s="221">
        <v>1</v>
      </c>
      <c r="DP134" s="221">
        <v>0</v>
      </c>
      <c r="DQ134" s="221">
        <v>0</v>
      </c>
      <c r="DR134" s="221">
        <v>0</v>
      </c>
      <c r="DS134" s="221">
        <v>1</v>
      </c>
      <c r="DT134" s="212">
        <v>1</v>
      </c>
      <c r="DU134" s="221">
        <v>1</v>
      </c>
      <c r="DV134" s="221">
        <v>0</v>
      </c>
      <c r="DW134" s="221">
        <v>0</v>
      </c>
      <c r="DX134" s="221">
        <v>0</v>
      </c>
      <c r="DY134" s="221">
        <v>0</v>
      </c>
      <c r="DZ134" s="221">
        <v>0</v>
      </c>
      <c r="EC134" s="221">
        <v>1</v>
      </c>
      <c r="ED134" s="221">
        <v>2</v>
      </c>
      <c r="EE134" s="221">
        <v>35</v>
      </c>
      <c r="EH134" s="135">
        <v>42499</v>
      </c>
      <c r="EI134" s="31">
        <v>1.31</v>
      </c>
      <c r="EJ134" s="31">
        <v>95</v>
      </c>
      <c r="EK134" s="206">
        <v>63</v>
      </c>
      <c r="EL134" s="206">
        <v>116</v>
      </c>
      <c r="EM134" s="206">
        <v>121</v>
      </c>
      <c r="EN134" s="225">
        <v>105</v>
      </c>
      <c r="EO134" s="225" t="s">
        <v>1185</v>
      </c>
      <c r="EP134" s="267">
        <v>134</v>
      </c>
      <c r="EQ134" s="135">
        <v>42501</v>
      </c>
      <c r="ER134" s="133" t="s">
        <v>383</v>
      </c>
      <c r="ES134" s="133">
        <v>130</v>
      </c>
      <c r="ET134" s="133">
        <v>60</v>
      </c>
      <c r="EU134" s="208">
        <v>80</v>
      </c>
      <c r="EV134" s="133">
        <v>0</v>
      </c>
      <c r="EW134" s="133"/>
      <c r="EX134" s="133">
        <v>13</v>
      </c>
      <c r="EY134" s="208">
        <v>11</v>
      </c>
      <c r="EZ134" s="208">
        <v>44</v>
      </c>
      <c r="FA134" s="208">
        <v>22</v>
      </c>
      <c r="FB134" s="208">
        <v>20</v>
      </c>
      <c r="FC134" s="208">
        <v>19</v>
      </c>
      <c r="FD134" s="208">
        <v>38</v>
      </c>
      <c r="FE134" s="206">
        <v>17</v>
      </c>
      <c r="FF134" s="133">
        <v>28</v>
      </c>
      <c r="FG134" s="133">
        <v>110</v>
      </c>
      <c r="FH134" s="223">
        <v>300</v>
      </c>
      <c r="FI134" s="91">
        <v>110</v>
      </c>
      <c r="FJ134" s="91">
        <v>300</v>
      </c>
      <c r="FK134" s="227">
        <v>70.849999999999994</v>
      </c>
      <c r="FL134" s="227">
        <v>40.255005241375535</v>
      </c>
      <c r="FM134" s="228">
        <v>104.75</v>
      </c>
      <c r="FN134" s="228">
        <v>34.299999999999997</v>
      </c>
      <c r="FO134" s="228"/>
      <c r="FP134" s="228"/>
      <c r="FQ134" s="228">
        <v>67.255369928400953</v>
      </c>
      <c r="FR134" s="228"/>
      <c r="FS134" s="193">
        <v>0</v>
      </c>
      <c r="FT134" s="230">
        <v>73.5</v>
      </c>
      <c r="FU134" s="230">
        <v>97.7</v>
      </c>
      <c r="FV134" s="230">
        <v>180</v>
      </c>
      <c r="FW134" s="229">
        <v>5.4</v>
      </c>
      <c r="FX134" s="229">
        <v>7.2</v>
      </c>
      <c r="FY134" s="229">
        <v>13.611111111111111</v>
      </c>
      <c r="FZ134" s="229">
        <v>0.75230296827021492</v>
      </c>
      <c r="GB134" s="129">
        <v>26.1</v>
      </c>
      <c r="GC134" s="238">
        <v>8.8000000000000007</v>
      </c>
      <c r="GD134" s="238">
        <v>4.9000000000000004</v>
      </c>
      <c r="GE134" s="238">
        <v>148.30000000000001</v>
      </c>
      <c r="GF134" s="238">
        <v>103.7</v>
      </c>
      <c r="GG134" s="238">
        <v>35.1</v>
      </c>
      <c r="GH134" s="133">
        <v>1</v>
      </c>
      <c r="GI134" s="133">
        <v>1</v>
      </c>
      <c r="GJ134" s="221">
        <v>1</v>
      </c>
      <c r="GK134" s="221">
        <v>1</v>
      </c>
      <c r="GL134" s="231">
        <v>20</v>
      </c>
      <c r="GM134" s="133">
        <v>0</v>
      </c>
      <c r="GN134" s="221">
        <v>1</v>
      </c>
      <c r="GO134" s="133" t="s">
        <v>464</v>
      </c>
      <c r="GP134" s="221">
        <v>0</v>
      </c>
      <c r="GQ134" s="61">
        <v>39.5</v>
      </c>
      <c r="GR134" s="106">
        <v>22.442804615869214</v>
      </c>
      <c r="GS134" s="111">
        <v>0.53459119496855345</v>
      </c>
      <c r="GT134" s="61">
        <v>0</v>
      </c>
      <c r="GU134" s="111">
        <v>0.37931034482758619</v>
      </c>
      <c r="GV134" s="62">
        <v>0</v>
      </c>
      <c r="GW134" s="106">
        <v>12.5</v>
      </c>
      <c r="GX134" s="61">
        <v>0</v>
      </c>
      <c r="GY134" s="106">
        <v>20</v>
      </c>
      <c r="GZ134" s="61">
        <v>0</v>
      </c>
      <c r="HA134" s="745">
        <v>30</v>
      </c>
      <c r="HB134" s="221">
        <v>16</v>
      </c>
      <c r="HC134" s="221">
        <v>0.4</v>
      </c>
      <c r="HD134" s="221">
        <v>1</v>
      </c>
      <c r="HE134" s="236">
        <v>92.496892000000003</v>
      </c>
      <c r="HF134" s="236">
        <v>97.121736999999996</v>
      </c>
      <c r="HG134" s="144">
        <v>51.020125999999998</v>
      </c>
      <c r="HH134" s="236">
        <v>123.491923</v>
      </c>
      <c r="HI134" s="125">
        <v>64.872949000000006</v>
      </c>
      <c r="HJ134" s="236">
        <v>34.108409999999999</v>
      </c>
      <c r="HK134" s="144">
        <v>17.917877000000001</v>
      </c>
      <c r="HL134" s="236">
        <v>89.383514000000005</v>
      </c>
      <c r="HM134" s="144">
        <v>46.955072000000001</v>
      </c>
      <c r="HN134" s="236">
        <v>72.380048000000002</v>
      </c>
      <c r="HO134" s="144">
        <v>5.8993120000000001</v>
      </c>
      <c r="HP134" s="144">
        <v>3.0990350000000002</v>
      </c>
      <c r="HQ134" s="236">
        <v>208.301151</v>
      </c>
      <c r="HR134" s="144">
        <v>109.425051</v>
      </c>
      <c r="HS134" s="236">
        <v>98.401021</v>
      </c>
      <c r="HT134" s="144">
        <v>51.692160999999999</v>
      </c>
      <c r="HU134" s="236">
        <v>109.900131</v>
      </c>
      <c r="HV134" s="144">
        <v>57.732889999999998</v>
      </c>
      <c r="HW134" s="236">
        <v>52.760213</v>
      </c>
      <c r="HX134" s="144">
        <v>0</v>
      </c>
      <c r="HY134" s="237">
        <v>0.78646226117962381</v>
      </c>
      <c r="HZ134" s="238">
        <v>31.1</v>
      </c>
      <c r="IA134" s="237">
        <v>6.6</v>
      </c>
      <c r="IB134" s="237">
        <v>29.3</v>
      </c>
      <c r="IC134" s="237">
        <v>6.7</v>
      </c>
      <c r="ID134" s="237">
        <v>37.200000000000003</v>
      </c>
      <c r="IE134" s="237">
        <v>7</v>
      </c>
      <c r="IF134" s="237">
        <v>115.60655353535353</v>
      </c>
      <c r="IG134" s="237">
        <v>65.684437805264892</v>
      </c>
      <c r="IH134" s="206"/>
      <c r="II134" s="209">
        <v>0.28999999999999998</v>
      </c>
      <c r="IJ134" s="206">
        <v>1172</v>
      </c>
      <c r="IK134" s="208">
        <v>1114</v>
      </c>
      <c r="IL134" s="208">
        <v>1056</v>
      </c>
      <c r="IM134" s="208">
        <v>1119</v>
      </c>
      <c r="IN134" s="208">
        <v>1121</v>
      </c>
      <c r="IO134" s="208">
        <v>1189</v>
      </c>
      <c r="IP134" s="208"/>
      <c r="IQ134" s="106">
        <v>1128.5</v>
      </c>
      <c r="IR134" s="208">
        <v>1833</v>
      </c>
      <c r="IS134" s="208">
        <v>303</v>
      </c>
      <c r="IT134" s="208">
        <v>339</v>
      </c>
      <c r="IU134" s="208">
        <v>309</v>
      </c>
      <c r="IV134" s="208"/>
      <c r="IW134" s="208">
        <v>275</v>
      </c>
      <c r="IX134" s="208">
        <v>304</v>
      </c>
      <c r="IY134" s="208"/>
      <c r="IZ134" s="106">
        <v>306</v>
      </c>
      <c r="JA134" s="208">
        <v>208</v>
      </c>
      <c r="JB134" s="240">
        <v>39.677445159720953</v>
      </c>
      <c r="JC134" s="241">
        <v>1</v>
      </c>
      <c r="JD134" s="267">
        <v>1</v>
      </c>
      <c r="JE134" s="70">
        <v>1</v>
      </c>
      <c r="JF134" s="70">
        <v>1</v>
      </c>
      <c r="JG134" s="70" t="s">
        <v>1186</v>
      </c>
      <c r="JH134" s="267">
        <v>0</v>
      </c>
      <c r="JI134" s="267">
        <v>0</v>
      </c>
      <c r="JJ134" s="267">
        <v>0</v>
      </c>
      <c r="JK134" s="267"/>
      <c r="JM134" s="285">
        <v>54.333333333333336</v>
      </c>
      <c r="JN134" s="198">
        <v>134</v>
      </c>
      <c r="JO134" s="244">
        <v>42500</v>
      </c>
      <c r="JP134" s="69">
        <v>43262</v>
      </c>
      <c r="JQ134" s="201">
        <v>0</v>
      </c>
      <c r="JR134" s="69">
        <v>43262</v>
      </c>
      <c r="JS134" s="245">
        <v>25</v>
      </c>
      <c r="JT134" s="243">
        <v>1</v>
      </c>
      <c r="JU134" s="69">
        <v>42541</v>
      </c>
      <c r="JV134" s="245">
        <v>1</v>
      </c>
      <c r="JW134" s="243">
        <v>1</v>
      </c>
      <c r="JX134" s="246">
        <v>42541</v>
      </c>
      <c r="JY134" s="245">
        <v>1</v>
      </c>
      <c r="JZ134" s="245">
        <v>25</v>
      </c>
      <c r="KA134" s="245">
        <v>762</v>
      </c>
      <c r="KB134" s="247"/>
      <c r="KC134" s="245"/>
      <c r="KD134" s="248"/>
      <c r="KE134" s="63">
        <v>1</v>
      </c>
      <c r="KF134" s="263">
        <v>1</v>
      </c>
      <c r="KG134" s="263" t="s">
        <v>390</v>
      </c>
      <c r="KH134" s="250">
        <v>109.65</v>
      </c>
      <c r="KI134" s="250">
        <v>40.090000000000003</v>
      </c>
      <c r="KJ134" s="250">
        <v>63.33</v>
      </c>
      <c r="KK134" s="251">
        <v>-21.76</v>
      </c>
      <c r="KL134" s="250">
        <v>-17.899999999999999</v>
      </c>
      <c r="KM134" s="250">
        <v>71.900000000000006</v>
      </c>
      <c r="KN134" s="250">
        <v>22.6</v>
      </c>
      <c r="KO134" s="250">
        <v>4.9000000000000004</v>
      </c>
      <c r="KP134" s="250"/>
      <c r="KQ134" s="250">
        <v>0</v>
      </c>
      <c r="KR134" s="92"/>
      <c r="KS134" s="93">
        <v>0.53459119496855345</v>
      </c>
      <c r="KT134" s="264">
        <v>75</v>
      </c>
      <c r="KU134" s="265">
        <v>40.26</v>
      </c>
      <c r="KV134" s="264">
        <v>-22.61</v>
      </c>
      <c r="KW134" s="265">
        <v>-23</v>
      </c>
      <c r="KX134" s="265">
        <v>-22.1</v>
      </c>
      <c r="KY134" s="265">
        <v>326</v>
      </c>
      <c r="KZ134" s="265">
        <v>-19.600000000000001</v>
      </c>
      <c r="LA134" s="265">
        <v>-17.2</v>
      </c>
      <c r="LB134" s="265">
        <v>326</v>
      </c>
      <c r="LC134" s="265">
        <v>-21.3</v>
      </c>
      <c r="LD134" s="265">
        <v>-19.7</v>
      </c>
      <c r="LE134" s="265">
        <v>326</v>
      </c>
      <c r="LF134" s="118">
        <v>42501</v>
      </c>
      <c r="LG134" s="454">
        <v>0</v>
      </c>
      <c r="LH134" s="454"/>
      <c r="LI134" s="455">
        <v>75</v>
      </c>
      <c r="LJ134" s="455">
        <v>36.130000000000003</v>
      </c>
      <c r="LK134" s="455">
        <v>-20.100000000000001</v>
      </c>
      <c r="LL134" s="455">
        <v>-20.8</v>
      </c>
      <c r="LM134" s="455">
        <v>-19.399999999999999</v>
      </c>
      <c r="LN134" s="455">
        <v>359</v>
      </c>
      <c r="LO134" s="455">
        <v>-17.600000000000001</v>
      </c>
      <c r="LP134" s="455">
        <v>-15.1</v>
      </c>
      <c r="LQ134" s="455">
        <v>310</v>
      </c>
      <c r="LR134" s="455">
        <v>-19.100000000000001</v>
      </c>
      <c r="LS134" s="455">
        <v>-17.2</v>
      </c>
      <c r="LT134" s="455">
        <v>359</v>
      </c>
      <c r="LU134" s="500">
        <v>37.770000000000003</v>
      </c>
      <c r="LV134" s="693">
        <v>-21.96</v>
      </c>
      <c r="LW134" s="500"/>
      <c r="LX134" s="500">
        <v>0</v>
      </c>
      <c r="LY134" s="500">
        <v>-10.8</v>
      </c>
      <c r="LZ134" s="500">
        <v>3</v>
      </c>
      <c r="MA134" s="690">
        <v>52.760213</v>
      </c>
      <c r="MB134" s="455"/>
      <c r="MD134" s="253"/>
      <c r="ME134" s="274"/>
      <c r="MF134" s="581">
        <v>134</v>
      </c>
      <c r="MG134" s="135">
        <v>42494</v>
      </c>
      <c r="MJ134" s="584">
        <v>107.60129999999999</v>
      </c>
      <c r="MR134" s="135">
        <v>42496</v>
      </c>
      <c r="MS134" s="238">
        <v>13.4</v>
      </c>
      <c r="MT134" s="238">
        <v>1</v>
      </c>
      <c r="MU134" s="133">
        <v>1</v>
      </c>
      <c r="MV134" s="133">
        <v>0</v>
      </c>
      <c r="MW134" s="133">
        <v>0</v>
      </c>
      <c r="MX134" s="133">
        <v>1</v>
      </c>
      <c r="MY134" s="133">
        <v>0</v>
      </c>
      <c r="MZ134" s="238">
        <v>1</v>
      </c>
      <c r="NA134" s="238">
        <v>5245</v>
      </c>
      <c r="NB134" s="585"/>
      <c r="NC134" s="238">
        <v>8</v>
      </c>
      <c r="NE134" s="876">
        <v>134</v>
      </c>
      <c r="NF134" s="877" t="s">
        <v>64</v>
      </c>
      <c r="NG134" s="877" t="s">
        <v>64</v>
      </c>
      <c r="NH134" s="877" t="s">
        <v>64</v>
      </c>
      <c r="NI134" s="877" t="s">
        <v>64</v>
      </c>
      <c r="NJ134" s="877" t="s">
        <v>64</v>
      </c>
      <c r="NK134" s="877" t="s">
        <v>64</v>
      </c>
      <c r="NL134" s="877" t="s">
        <v>64</v>
      </c>
      <c r="NM134" s="877" t="s">
        <v>64</v>
      </c>
      <c r="NN134" s="877" t="s">
        <v>64</v>
      </c>
      <c r="NO134" s="877" t="s">
        <v>64</v>
      </c>
      <c r="NP134" s="877" t="s">
        <v>64</v>
      </c>
      <c r="NQ134" s="877" t="s">
        <v>64</v>
      </c>
      <c r="NR134" s="877" t="s">
        <v>64</v>
      </c>
      <c r="NS134" s="877" t="s">
        <v>64</v>
      </c>
      <c r="NT134" s="877" t="s">
        <v>64</v>
      </c>
      <c r="NU134" s="877" t="s">
        <v>64</v>
      </c>
      <c r="NV134" s="877" t="s">
        <v>64</v>
      </c>
      <c r="NW134" s="877" t="s">
        <v>64</v>
      </c>
      <c r="NX134" s="877" t="s">
        <v>64</v>
      </c>
      <c r="NY134" s="877" t="s">
        <v>64</v>
      </c>
      <c r="NZ134" s="877" t="s">
        <v>64</v>
      </c>
      <c r="OA134" s="877" t="s">
        <v>64</v>
      </c>
      <c r="OB134" s="877" t="s">
        <v>64</v>
      </c>
      <c r="OC134" s="877" t="s">
        <v>64</v>
      </c>
      <c r="OD134" s="877" t="s">
        <v>64</v>
      </c>
      <c r="OE134" s="877" t="s">
        <v>64</v>
      </c>
      <c r="OF134" s="877" t="s">
        <v>64</v>
      </c>
      <c r="OG134" s="877" t="s">
        <v>64</v>
      </c>
      <c r="OH134" s="877" t="s">
        <v>64</v>
      </c>
      <c r="OI134" s="877" t="s">
        <v>64</v>
      </c>
      <c r="OJ134" s="877" t="s">
        <v>64</v>
      </c>
      <c r="OK134" s="877" t="s">
        <v>64</v>
      </c>
      <c r="OL134" s="877" t="s">
        <v>64</v>
      </c>
      <c r="OM134" s="877" t="s">
        <v>64</v>
      </c>
    </row>
    <row r="135" spans="1:403" s="221" customFormat="1" x14ac:dyDescent="0.25">
      <c r="A135" s="455">
        <v>134</v>
      </c>
      <c r="B135" s="221">
        <v>0</v>
      </c>
      <c r="C135" s="221">
        <v>1</v>
      </c>
      <c r="D135" s="206">
        <v>2</v>
      </c>
      <c r="E135" s="267">
        <v>135</v>
      </c>
      <c r="F135" s="896">
        <v>135</v>
      </c>
      <c r="G135" s="61">
        <v>135</v>
      </c>
      <c r="H135" s="898"/>
      <c r="I135" s="232" t="s">
        <v>1187</v>
      </c>
      <c r="J135" s="232" t="s">
        <v>1188</v>
      </c>
      <c r="K135" s="69">
        <v>12537</v>
      </c>
      <c r="L135" s="122">
        <v>70</v>
      </c>
      <c r="M135" s="342">
        <v>63</v>
      </c>
      <c r="N135" s="342">
        <v>157</v>
      </c>
      <c r="O135" s="342">
        <v>25.558846200657225</v>
      </c>
      <c r="P135" s="210">
        <v>1.6334780582446982</v>
      </c>
      <c r="Q135" s="208">
        <v>1</v>
      </c>
      <c r="R135" s="342">
        <v>140</v>
      </c>
      <c r="S135" s="208">
        <v>60</v>
      </c>
      <c r="T135" s="208">
        <v>1</v>
      </c>
      <c r="U135" s="342">
        <v>3</v>
      </c>
      <c r="V135" s="327">
        <v>0</v>
      </c>
      <c r="W135" s="327"/>
      <c r="X135" s="327">
        <v>1</v>
      </c>
      <c r="Y135" s="326">
        <v>1</v>
      </c>
      <c r="Z135" s="327">
        <v>0</v>
      </c>
      <c r="AA135" s="327">
        <v>0</v>
      </c>
      <c r="AB135" s="326">
        <v>0</v>
      </c>
      <c r="AC135" s="326">
        <v>0</v>
      </c>
      <c r="AD135" s="223"/>
      <c r="AE135" s="133"/>
      <c r="AF135" s="223"/>
      <c r="AG135" s="613">
        <v>91</v>
      </c>
      <c r="AH135" s="613">
        <v>1.98</v>
      </c>
      <c r="AI135" s="613">
        <v>24</v>
      </c>
      <c r="AJ135" s="603">
        <v>0</v>
      </c>
      <c r="AK135" s="613">
        <v>10.5</v>
      </c>
      <c r="AL135" s="613">
        <v>34</v>
      </c>
      <c r="AM135" s="613"/>
      <c r="AN135" s="609">
        <v>9097</v>
      </c>
      <c r="AO135" s="214">
        <v>9.1156999678220618</v>
      </c>
      <c r="AP135" s="63">
        <v>144</v>
      </c>
      <c r="AQ135" s="63">
        <v>77</v>
      </c>
      <c r="AR135" s="310">
        <v>50</v>
      </c>
      <c r="AS135" s="212">
        <v>85</v>
      </c>
      <c r="AT135" s="215">
        <v>3.04</v>
      </c>
      <c r="AU135" s="212">
        <v>48</v>
      </c>
      <c r="AV135" s="562">
        <v>42501</v>
      </c>
      <c r="AW135" s="563">
        <v>42501</v>
      </c>
      <c r="AX135" s="364">
        <v>1.98</v>
      </c>
      <c r="AY135" s="364">
        <v>91</v>
      </c>
      <c r="AZ135" s="364"/>
      <c r="BA135" s="613">
        <v>139</v>
      </c>
      <c r="BB135" s="558">
        <v>42508</v>
      </c>
      <c r="BC135" s="65">
        <v>57.98</v>
      </c>
      <c r="BD135" s="217"/>
      <c r="BE135" s="66">
        <v>74.349999999999994</v>
      </c>
      <c r="BF135" s="218">
        <v>2277.3306911346749</v>
      </c>
      <c r="BG135" s="66">
        <v>441.8</v>
      </c>
      <c r="BH135" s="68">
        <v>1.8712809728579729</v>
      </c>
      <c r="BI135" s="219">
        <v>1.7632782110189786</v>
      </c>
      <c r="BJ135" s="219">
        <v>3.3574260990855707</v>
      </c>
      <c r="BK135" s="219">
        <v>2.6452257115354163</v>
      </c>
      <c r="BL135" s="66">
        <v>2.63</v>
      </c>
      <c r="BM135" s="66">
        <v>1.7</v>
      </c>
      <c r="BN135" s="66">
        <v>533</v>
      </c>
      <c r="BO135" s="66">
        <v>1.33</v>
      </c>
      <c r="BP135" s="571">
        <v>8610</v>
      </c>
      <c r="BQ135" s="66">
        <v>122</v>
      </c>
      <c r="BR135" s="66">
        <v>81</v>
      </c>
      <c r="BS135" s="66">
        <v>47</v>
      </c>
      <c r="BT135" s="66">
        <v>12</v>
      </c>
      <c r="BU135" s="366">
        <v>42502</v>
      </c>
      <c r="BV135" s="345" t="s">
        <v>458</v>
      </c>
      <c r="BW135" s="342">
        <v>0</v>
      </c>
      <c r="BX135" s="342">
        <v>1</v>
      </c>
      <c r="BY135" s="342" t="s">
        <v>841</v>
      </c>
      <c r="BZ135" s="342">
        <v>0</v>
      </c>
      <c r="CA135" s="342"/>
      <c r="CB135" s="345" t="s">
        <v>381</v>
      </c>
      <c r="CC135" s="345"/>
      <c r="CD135" s="342">
        <v>1</v>
      </c>
      <c r="CE135" s="342">
        <v>0</v>
      </c>
      <c r="CF135" s="342">
        <v>0</v>
      </c>
      <c r="CG135" s="206">
        <v>0</v>
      </c>
      <c r="CH135" s="206">
        <v>1</v>
      </c>
      <c r="CI135" s="342">
        <v>0</v>
      </c>
      <c r="CJ135" s="342">
        <v>1</v>
      </c>
      <c r="CK135" s="327">
        <v>1</v>
      </c>
      <c r="CL135" s="659">
        <v>0</v>
      </c>
      <c r="CM135" s="659">
        <v>0</v>
      </c>
      <c r="CN135" s="660">
        <v>1</v>
      </c>
      <c r="CO135" s="660">
        <v>1</v>
      </c>
      <c r="CP135" s="660">
        <v>0</v>
      </c>
      <c r="CQ135" s="325">
        <v>0</v>
      </c>
      <c r="CR135" s="325">
        <v>1</v>
      </c>
      <c r="CS135" s="325">
        <v>0</v>
      </c>
      <c r="CT135" s="327">
        <v>0</v>
      </c>
      <c r="CU135" s="327">
        <v>0</v>
      </c>
      <c r="CV135" s="114">
        <v>0</v>
      </c>
      <c r="CW135" s="665"/>
      <c r="CX135" s="665"/>
      <c r="CY135" s="665"/>
      <c r="CZ135" s="665"/>
      <c r="DA135" s="254"/>
      <c r="DB135" s="254"/>
      <c r="DC135" s="254"/>
      <c r="DD135" s="254"/>
      <c r="DE135" s="254"/>
      <c r="DF135" s="221">
        <v>0</v>
      </c>
      <c r="DG135" s="267">
        <v>1</v>
      </c>
      <c r="DH135" s="246">
        <v>37904</v>
      </c>
      <c r="DI135" s="221">
        <v>0</v>
      </c>
      <c r="DK135" s="267">
        <v>0</v>
      </c>
      <c r="DL135" s="267"/>
      <c r="DM135" s="267"/>
      <c r="DO135" s="221">
        <v>1</v>
      </c>
      <c r="DP135" s="221">
        <v>0</v>
      </c>
      <c r="DQ135" s="221">
        <v>0</v>
      </c>
      <c r="DR135" s="221">
        <v>0</v>
      </c>
      <c r="DS135" s="221">
        <v>1</v>
      </c>
      <c r="DT135" s="212">
        <v>1</v>
      </c>
      <c r="DU135" s="221">
        <v>1</v>
      </c>
      <c r="DV135" s="221">
        <v>0</v>
      </c>
      <c r="DW135" s="221">
        <v>0</v>
      </c>
      <c r="DX135" s="221">
        <v>1</v>
      </c>
      <c r="DY135" s="221">
        <v>0</v>
      </c>
      <c r="DZ135" s="221">
        <v>0</v>
      </c>
      <c r="EC135" s="221">
        <v>1</v>
      </c>
      <c r="ED135" s="221">
        <v>3</v>
      </c>
      <c r="EE135" s="221">
        <v>30</v>
      </c>
      <c r="EH135" s="135">
        <v>42508</v>
      </c>
      <c r="EI135" s="31">
        <v>1.18</v>
      </c>
      <c r="EJ135" s="31">
        <v>68</v>
      </c>
      <c r="EK135" s="206">
        <v>70</v>
      </c>
      <c r="EL135" s="206">
        <v>74</v>
      </c>
      <c r="EM135" s="225" t="s">
        <v>381</v>
      </c>
      <c r="EN135" s="225"/>
      <c r="EO135" s="225" t="s">
        <v>1189</v>
      </c>
      <c r="EP135" s="267">
        <v>135</v>
      </c>
      <c r="EQ135" s="135">
        <v>42501</v>
      </c>
      <c r="ER135" s="133" t="s">
        <v>383</v>
      </c>
      <c r="ES135" s="133">
        <v>120</v>
      </c>
      <c r="ET135" s="133">
        <v>60</v>
      </c>
      <c r="EU135" s="208">
        <v>63</v>
      </c>
      <c r="EV135" s="133">
        <v>1</v>
      </c>
      <c r="EW135" s="133"/>
      <c r="EX135" s="133">
        <v>8</v>
      </c>
      <c r="EY135" s="208">
        <v>7</v>
      </c>
      <c r="EZ135" s="208">
        <v>47</v>
      </c>
      <c r="FA135" s="208">
        <v>25</v>
      </c>
      <c r="FB135" s="208">
        <v>14</v>
      </c>
      <c r="FC135" s="208">
        <v>15</v>
      </c>
      <c r="FD135" s="208">
        <v>47</v>
      </c>
      <c r="FE135" s="206">
        <v>18</v>
      </c>
      <c r="FF135" s="133">
        <v>29</v>
      </c>
      <c r="FG135" s="133">
        <v>70</v>
      </c>
      <c r="FH135" s="223">
        <v>340</v>
      </c>
      <c r="FI135" s="91">
        <v>70</v>
      </c>
      <c r="FJ135" s="91">
        <v>340</v>
      </c>
      <c r="FK135" s="227">
        <v>64</v>
      </c>
      <c r="FL135" s="227">
        <v>39.18020182577358</v>
      </c>
      <c r="FM135" s="228">
        <v>98.050000000000011</v>
      </c>
      <c r="FN135" s="228">
        <v>26.200000000000003</v>
      </c>
      <c r="FO135" s="228">
        <v>60.02529357839218</v>
      </c>
      <c r="FP135" s="228">
        <v>16.039395122426061</v>
      </c>
      <c r="FQ135" s="228">
        <v>73.278939316675164</v>
      </c>
      <c r="FR135" s="228"/>
      <c r="FS135" s="193">
        <v>0</v>
      </c>
      <c r="FT135" s="230">
        <v>145.30000000000001</v>
      </c>
      <c r="FU135" s="230">
        <v>48.8</v>
      </c>
      <c r="FV135" s="230">
        <v>220</v>
      </c>
      <c r="FW135" s="229">
        <v>5.3</v>
      </c>
      <c r="FX135" s="229">
        <v>4.5999999999999996</v>
      </c>
      <c r="FY135" s="229">
        <v>27.415094339622645</v>
      </c>
      <c r="FZ135" s="229">
        <v>2.9774590163934431</v>
      </c>
      <c r="GA135" s="221">
        <v>41</v>
      </c>
      <c r="GB135" s="129">
        <v>21.3</v>
      </c>
      <c r="GC135" s="238">
        <v>6.4</v>
      </c>
      <c r="GD135" s="238">
        <v>3.6</v>
      </c>
      <c r="GE135" s="238">
        <v>126.8</v>
      </c>
      <c r="GF135" s="238">
        <v>89.6</v>
      </c>
      <c r="GG135" s="238">
        <v>29.3</v>
      </c>
      <c r="GH135" s="133">
        <v>0</v>
      </c>
      <c r="GI135" s="133">
        <v>1</v>
      </c>
      <c r="GJ135" s="221">
        <v>3</v>
      </c>
      <c r="GK135" s="221">
        <v>1</v>
      </c>
      <c r="GL135" s="231">
        <v>52</v>
      </c>
      <c r="GM135" s="133">
        <v>1</v>
      </c>
      <c r="GN135" s="221">
        <v>0</v>
      </c>
      <c r="GO135" s="133">
        <v>0</v>
      </c>
      <c r="GP135" s="221">
        <v>0</v>
      </c>
      <c r="GQ135" s="61">
        <v>95.1</v>
      </c>
      <c r="GR135" s="106">
        <v>58.219331150485424</v>
      </c>
      <c r="GS135" s="111">
        <v>0.37412587412587422</v>
      </c>
      <c r="GT135" s="61">
        <v>0</v>
      </c>
      <c r="GU135" s="111">
        <v>0.31034482758620691</v>
      </c>
      <c r="GV135" s="62">
        <v>0</v>
      </c>
      <c r="GW135" s="106">
        <v>16</v>
      </c>
      <c r="GX135" s="61">
        <v>0</v>
      </c>
      <c r="GY135" s="106">
        <v>22</v>
      </c>
      <c r="GZ135" s="61">
        <v>0</v>
      </c>
      <c r="HA135" s="745">
        <v>67</v>
      </c>
      <c r="HB135" s="221">
        <v>23</v>
      </c>
      <c r="HC135" s="221">
        <v>0.53</v>
      </c>
      <c r="HD135" s="292">
        <v>0</v>
      </c>
      <c r="HE135" s="269"/>
      <c r="HF135" s="269"/>
      <c r="HG135" s="270"/>
      <c r="HH135" s="269"/>
      <c r="HI135" s="270"/>
      <c r="HJ135" s="269"/>
      <c r="HK135" s="270"/>
      <c r="HL135" s="269"/>
      <c r="HM135" s="270"/>
      <c r="HN135" s="269"/>
      <c r="HO135" s="269"/>
      <c r="HP135" s="269"/>
      <c r="HQ135" s="269"/>
      <c r="HR135" s="270"/>
      <c r="HS135" s="269"/>
      <c r="HT135" s="270"/>
      <c r="HU135" s="269"/>
      <c r="HV135" s="270"/>
      <c r="HW135" s="269"/>
      <c r="HX135" s="144"/>
      <c r="HY135" s="237"/>
      <c r="HZ135" s="238"/>
      <c r="IA135" s="237"/>
      <c r="IB135" s="237"/>
      <c r="IC135" s="237"/>
      <c r="ID135" s="237"/>
      <c r="IE135" s="237"/>
      <c r="IF135" s="237"/>
      <c r="IG135" s="237"/>
      <c r="IH135" s="293"/>
      <c r="II135" s="346"/>
      <c r="IJ135" s="206"/>
      <c r="IK135" s="208"/>
      <c r="IL135" s="208"/>
      <c r="IM135" s="208"/>
      <c r="IN135" s="208"/>
      <c r="IO135" s="208"/>
      <c r="IP135" s="208"/>
      <c r="IQ135" s="106"/>
      <c r="IR135" s="208"/>
      <c r="IS135" s="208"/>
      <c r="IT135" s="208"/>
      <c r="IU135" s="208"/>
      <c r="IV135" s="208"/>
      <c r="IW135" s="208"/>
      <c r="IX135" s="208"/>
      <c r="IY135" s="208"/>
      <c r="IZ135" s="106"/>
      <c r="JA135" s="208"/>
      <c r="JB135" s="240"/>
      <c r="JC135" s="241"/>
      <c r="JD135" s="267">
        <v>0</v>
      </c>
      <c r="JE135" s="70"/>
      <c r="JF135" s="70"/>
      <c r="JG135" s="70"/>
      <c r="JH135" s="267"/>
      <c r="JI135" s="267"/>
      <c r="JJ135" s="267"/>
      <c r="JK135" s="267"/>
      <c r="JM135" s="285"/>
      <c r="JN135" s="198">
        <v>135</v>
      </c>
      <c r="JO135" s="244">
        <v>42501</v>
      </c>
      <c r="JP135" s="69">
        <v>42625</v>
      </c>
      <c r="JQ135" s="201">
        <v>1</v>
      </c>
      <c r="JR135" s="69">
        <v>42625</v>
      </c>
      <c r="JS135" s="31">
        <v>4</v>
      </c>
      <c r="JT135" s="243">
        <v>1</v>
      </c>
      <c r="JU135" s="69">
        <v>42594</v>
      </c>
      <c r="JV135" s="245">
        <v>3</v>
      </c>
      <c r="JW135" s="243">
        <v>1</v>
      </c>
      <c r="JX135" s="246">
        <v>42594</v>
      </c>
      <c r="JY135" s="245">
        <v>3</v>
      </c>
      <c r="JZ135" s="245">
        <v>4</v>
      </c>
      <c r="KA135" s="245">
        <v>124</v>
      </c>
      <c r="KB135" s="247"/>
      <c r="KC135" s="245"/>
      <c r="KD135" s="248"/>
      <c r="KE135" s="63">
        <v>1</v>
      </c>
      <c r="KF135" s="249">
        <v>1</v>
      </c>
      <c r="KG135" s="249" t="s">
        <v>421</v>
      </c>
      <c r="KH135" s="272">
        <v>85.253333333333345</v>
      </c>
      <c r="KI135" s="272">
        <v>42.616666666666667</v>
      </c>
      <c r="KJ135" s="272">
        <v>50.050000000000004</v>
      </c>
      <c r="KK135" s="272">
        <v>-13.233333333333334</v>
      </c>
      <c r="KL135" s="272">
        <v>-10.576666666666666</v>
      </c>
      <c r="KM135" s="272">
        <v>74.289999999999992</v>
      </c>
      <c r="KN135" s="272">
        <v>26.400000000000002</v>
      </c>
      <c r="KO135" s="272">
        <v>3.8333333333333335</v>
      </c>
      <c r="KP135" s="250"/>
      <c r="KQ135" s="250">
        <v>1</v>
      </c>
      <c r="KR135" s="92"/>
      <c r="KS135" s="93">
        <v>0.37412587412587422</v>
      </c>
      <c r="KT135" s="264"/>
      <c r="KU135" s="265"/>
      <c r="KV135" s="264"/>
      <c r="KW135" s="265"/>
      <c r="KX135" s="265"/>
      <c r="KY135" s="265"/>
      <c r="KZ135" s="265"/>
      <c r="LA135" s="265"/>
      <c r="LB135" s="265"/>
      <c r="LC135" s="265"/>
      <c r="LD135" s="265"/>
      <c r="LE135" s="265"/>
      <c r="LF135" s="118">
        <v>42501</v>
      </c>
      <c r="LG135" s="454">
        <v>1</v>
      </c>
      <c r="LH135" s="454"/>
      <c r="LI135" s="455"/>
      <c r="LJ135" s="455"/>
      <c r="LK135" s="455"/>
      <c r="LL135" s="455"/>
      <c r="LM135" s="455"/>
      <c r="LN135" s="455"/>
      <c r="LO135" s="455"/>
      <c r="LP135" s="455"/>
      <c r="LQ135" s="455"/>
      <c r="LR135" s="455"/>
      <c r="LS135" s="455"/>
      <c r="LT135" s="455"/>
      <c r="LU135" s="500">
        <v>23.22</v>
      </c>
      <c r="LV135" s="693">
        <v>-12.68</v>
      </c>
      <c r="LW135" s="500"/>
      <c r="LX135" s="500">
        <v>0</v>
      </c>
      <c r="LY135" s="500">
        <v>0</v>
      </c>
      <c r="LZ135" s="500">
        <v>0</v>
      </c>
      <c r="MA135" s="690"/>
      <c r="MB135" s="455"/>
      <c r="MD135" s="253">
        <v>79</v>
      </c>
      <c r="ME135" s="274"/>
      <c r="MF135" s="581">
        <v>135</v>
      </c>
      <c r="MG135" s="135">
        <v>42501</v>
      </c>
      <c r="MJ135" s="584">
        <v>87.4148</v>
      </c>
      <c r="MR135" s="135"/>
      <c r="MS135" s="585"/>
      <c r="MT135" s="585"/>
      <c r="MU135" s="133">
        <v>0</v>
      </c>
      <c r="MV135" s="585"/>
      <c r="MW135" s="585"/>
      <c r="MX135" s="585"/>
      <c r="MY135" s="585"/>
      <c r="MZ135" s="585"/>
      <c r="NA135" s="238">
        <v>9097</v>
      </c>
      <c r="NB135" s="133">
        <v>79</v>
      </c>
      <c r="NC135" s="238">
        <v>7</v>
      </c>
      <c r="NE135" s="876">
        <v>135</v>
      </c>
      <c r="NF135" s="877" t="s">
        <v>64</v>
      </c>
      <c r="NG135" s="877" t="s">
        <v>64</v>
      </c>
      <c r="NH135" s="877" t="s">
        <v>64</v>
      </c>
      <c r="NI135" s="877" t="s">
        <v>64</v>
      </c>
      <c r="NJ135" s="877" t="s">
        <v>64</v>
      </c>
      <c r="NK135" s="877" t="s">
        <v>64</v>
      </c>
      <c r="NL135" s="877" t="s">
        <v>64</v>
      </c>
      <c r="NM135" s="877" t="s">
        <v>64</v>
      </c>
      <c r="NN135" s="877" t="s">
        <v>64</v>
      </c>
      <c r="NO135" s="877" t="s">
        <v>64</v>
      </c>
      <c r="NP135" s="877" t="s">
        <v>64</v>
      </c>
      <c r="NQ135" s="877" t="s">
        <v>64</v>
      </c>
      <c r="NR135" s="877" t="s">
        <v>64</v>
      </c>
      <c r="NS135" s="877" t="s">
        <v>64</v>
      </c>
      <c r="NT135" s="877" t="s">
        <v>64</v>
      </c>
      <c r="NU135" s="877" t="s">
        <v>64</v>
      </c>
      <c r="NV135" s="877" t="s">
        <v>64</v>
      </c>
      <c r="NW135" s="877" t="s">
        <v>64</v>
      </c>
      <c r="NX135" s="877" t="s">
        <v>64</v>
      </c>
      <c r="NY135" s="877" t="s">
        <v>64</v>
      </c>
      <c r="NZ135" s="877" t="s">
        <v>64</v>
      </c>
      <c r="OA135" s="877" t="s">
        <v>64</v>
      </c>
      <c r="OB135" s="877" t="s">
        <v>64</v>
      </c>
      <c r="OC135" s="877" t="s">
        <v>64</v>
      </c>
      <c r="OD135" s="877" t="s">
        <v>64</v>
      </c>
      <c r="OE135" s="877" t="s">
        <v>64</v>
      </c>
      <c r="OF135" s="877" t="s">
        <v>64</v>
      </c>
      <c r="OG135" s="877" t="s">
        <v>64</v>
      </c>
      <c r="OH135" s="877" t="s">
        <v>64</v>
      </c>
      <c r="OI135" s="877" t="s">
        <v>64</v>
      </c>
      <c r="OJ135" s="877" t="s">
        <v>64</v>
      </c>
      <c r="OK135" s="877" t="s">
        <v>64</v>
      </c>
      <c r="OL135" s="877" t="s">
        <v>64</v>
      </c>
      <c r="OM135" s="877" t="s">
        <v>64</v>
      </c>
    </row>
    <row r="136" spans="1:403" s="221" customFormat="1" x14ac:dyDescent="0.25">
      <c r="A136" s="455">
        <v>135</v>
      </c>
      <c r="B136" s="221">
        <v>0</v>
      </c>
      <c r="C136" s="221">
        <v>1</v>
      </c>
      <c r="D136" s="206">
        <v>2</v>
      </c>
      <c r="E136" s="267">
        <v>136</v>
      </c>
      <c r="F136" s="896">
        <v>136</v>
      </c>
      <c r="G136" s="61">
        <v>136</v>
      </c>
      <c r="H136" s="898"/>
      <c r="I136" s="232" t="s">
        <v>527</v>
      </c>
      <c r="J136" s="167" t="s">
        <v>1190</v>
      </c>
      <c r="K136" s="69">
        <v>13354</v>
      </c>
      <c r="L136" s="122">
        <v>79</v>
      </c>
      <c r="M136" s="342">
        <v>58</v>
      </c>
      <c r="N136" s="342">
        <v>163</v>
      </c>
      <c r="O136" s="342">
        <v>21.829952199932254</v>
      </c>
      <c r="P136" s="210">
        <v>1.6205380554349702</v>
      </c>
      <c r="Q136" s="208">
        <v>1</v>
      </c>
      <c r="R136" s="342">
        <v>120</v>
      </c>
      <c r="S136" s="208">
        <v>50</v>
      </c>
      <c r="T136" s="208">
        <v>1</v>
      </c>
      <c r="U136" s="342">
        <v>3</v>
      </c>
      <c r="V136" s="327">
        <v>0</v>
      </c>
      <c r="W136" s="327"/>
      <c r="X136" s="327">
        <v>1</v>
      </c>
      <c r="Y136" s="326">
        <v>1</v>
      </c>
      <c r="Z136" s="327">
        <v>1</v>
      </c>
      <c r="AA136" s="327">
        <v>0</v>
      </c>
      <c r="AB136" s="326">
        <v>0</v>
      </c>
      <c r="AC136" s="326">
        <v>0</v>
      </c>
      <c r="AD136" s="223"/>
      <c r="AE136" s="133"/>
      <c r="AF136" s="223"/>
      <c r="AG136" s="613">
        <v>84</v>
      </c>
      <c r="AH136" s="613">
        <v>1.51</v>
      </c>
      <c r="AI136" s="613">
        <v>33</v>
      </c>
      <c r="AJ136" s="603">
        <v>0</v>
      </c>
      <c r="AK136" s="613">
        <v>13.5</v>
      </c>
      <c r="AL136" s="613">
        <v>42</v>
      </c>
      <c r="AM136" s="613"/>
      <c r="AN136" s="609">
        <v>2789</v>
      </c>
      <c r="AO136" s="214">
        <v>7.933438387627489</v>
      </c>
      <c r="AP136" s="63">
        <v>152</v>
      </c>
      <c r="AQ136" s="63">
        <v>72</v>
      </c>
      <c r="AR136" s="310">
        <v>65</v>
      </c>
      <c r="AS136" s="212">
        <v>73</v>
      </c>
      <c r="AT136" s="215">
        <v>4.37</v>
      </c>
      <c r="AU136" s="212"/>
      <c r="AV136" s="562">
        <v>42508</v>
      </c>
      <c r="AW136" s="563">
        <v>42499</v>
      </c>
      <c r="AX136" s="364">
        <v>1.51</v>
      </c>
      <c r="AY136" s="364">
        <v>35</v>
      </c>
      <c r="AZ136" s="364"/>
      <c r="BA136" s="613">
        <v>139</v>
      </c>
      <c r="BB136" s="558">
        <v>42509</v>
      </c>
      <c r="BC136" s="65">
        <v>40.549999999999997</v>
      </c>
      <c r="BD136" s="217"/>
      <c r="BE136" s="66">
        <v>52.2</v>
      </c>
      <c r="BF136" s="218">
        <v>647.41920356360708</v>
      </c>
      <c r="BG136" s="66">
        <v>140.9</v>
      </c>
      <c r="BH136" s="68">
        <v>1.7176705030022621</v>
      </c>
      <c r="BI136" s="219">
        <v>1.6079908585471747</v>
      </c>
      <c r="BJ136" s="219">
        <v>2.8111855771765586</v>
      </c>
      <c r="BK136" s="219">
        <v>2.1489109931093564</v>
      </c>
      <c r="BL136" s="66">
        <v>2.08</v>
      </c>
      <c r="BM136" s="66">
        <v>1.42</v>
      </c>
      <c r="BN136" s="66">
        <v>60</v>
      </c>
      <c r="BO136" s="66">
        <v>0.87</v>
      </c>
      <c r="BP136" s="571">
        <v>3178</v>
      </c>
      <c r="BQ136" s="66">
        <v>31</v>
      </c>
      <c r="BR136" s="66">
        <v>44</v>
      </c>
      <c r="BS136" s="66">
        <v>19</v>
      </c>
      <c r="BT136" s="66">
        <v>22</v>
      </c>
      <c r="BU136" s="366">
        <v>42499</v>
      </c>
      <c r="BV136" s="345" t="s">
        <v>1191</v>
      </c>
      <c r="BW136" s="342">
        <v>0</v>
      </c>
      <c r="BX136" s="342">
        <v>1</v>
      </c>
      <c r="BY136" s="342" t="s">
        <v>1192</v>
      </c>
      <c r="BZ136" s="342">
        <v>0</v>
      </c>
      <c r="CA136" s="342"/>
      <c r="CB136" s="345" t="s">
        <v>381</v>
      </c>
      <c r="CC136" s="345"/>
      <c r="CD136" s="342">
        <v>1</v>
      </c>
      <c r="CE136" s="342">
        <v>0</v>
      </c>
      <c r="CF136" s="342">
        <v>0</v>
      </c>
      <c r="CG136" s="206">
        <v>0</v>
      </c>
      <c r="CH136" s="206">
        <v>0</v>
      </c>
      <c r="CI136" s="342">
        <v>1</v>
      </c>
      <c r="CJ136" s="342">
        <v>0</v>
      </c>
      <c r="CK136" s="327">
        <v>1</v>
      </c>
      <c r="CL136" s="659">
        <v>0</v>
      </c>
      <c r="CM136" s="659">
        <v>0</v>
      </c>
      <c r="CN136" s="660">
        <v>1</v>
      </c>
      <c r="CO136" s="660">
        <v>0</v>
      </c>
      <c r="CP136" s="660">
        <v>0</v>
      </c>
      <c r="CQ136" s="325">
        <v>0</v>
      </c>
      <c r="CR136" s="325">
        <v>1</v>
      </c>
      <c r="CS136" s="325">
        <v>0</v>
      </c>
      <c r="CT136" s="327">
        <v>0</v>
      </c>
      <c r="CU136" s="327">
        <v>0</v>
      </c>
      <c r="CV136" s="114">
        <v>0</v>
      </c>
      <c r="CW136" s="665"/>
      <c r="CX136" s="665"/>
      <c r="CY136" s="665"/>
      <c r="CZ136" s="665"/>
      <c r="DA136" s="254"/>
      <c r="DB136" s="254"/>
      <c r="DC136" s="254"/>
      <c r="DD136" s="254"/>
      <c r="DE136" s="254"/>
      <c r="DF136" s="221">
        <v>0</v>
      </c>
      <c r="DG136" s="267">
        <v>1</v>
      </c>
      <c r="DH136" s="246">
        <v>38434</v>
      </c>
      <c r="DI136" s="221">
        <v>0</v>
      </c>
      <c r="DK136" s="267">
        <v>1</v>
      </c>
      <c r="DL136" s="267">
        <v>0</v>
      </c>
      <c r="DM136" s="267"/>
      <c r="DO136" s="221">
        <v>1</v>
      </c>
      <c r="DP136" s="221">
        <v>0</v>
      </c>
      <c r="DQ136" s="221">
        <v>0</v>
      </c>
      <c r="DR136" s="221">
        <v>0</v>
      </c>
      <c r="DS136" s="221">
        <v>1</v>
      </c>
      <c r="DT136" s="212">
        <v>1</v>
      </c>
      <c r="DU136" s="221">
        <v>1</v>
      </c>
      <c r="DV136" s="221">
        <v>0</v>
      </c>
      <c r="DW136" s="221">
        <v>0</v>
      </c>
      <c r="DX136" s="221">
        <v>0</v>
      </c>
      <c r="DY136" s="221">
        <v>0</v>
      </c>
      <c r="DZ136" s="221">
        <v>0</v>
      </c>
      <c r="EC136" s="221">
        <v>1</v>
      </c>
      <c r="ED136" s="221">
        <v>2</v>
      </c>
      <c r="EE136" s="221">
        <v>59</v>
      </c>
      <c r="EH136" s="135">
        <v>42500</v>
      </c>
      <c r="EI136" s="31">
        <v>1.33</v>
      </c>
      <c r="EJ136" s="31">
        <v>74</v>
      </c>
      <c r="EK136" s="206">
        <v>66</v>
      </c>
      <c r="EL136" s="206">
        <v>86</v>
      </c>
      <c r="EM136" s="225">
        <v>86</v>
      </c>
      <c r="EN136" s="225"/>
      <c r="EO136" s="225" t="s">
        <v>1193</v>
      </c>
      <c r="EP136" s="267">
        <v>136</v>
      </c>
      <c r="EQ136" s="135"/>
      <c r="ER136" s="133" t="s">
        <v>383</v>
      </c>
      <c r="ES136" s="133"/>
      <c r="ET136" s="133"/>
      <c r="EU136" s="208">
        <v>95</v>
      </c>
      <c r="EV136" s="133">
        <v>1</v>
      </c>
      <c r="EW136" s="133"/>
      <c r="EX136" s="133">
        <v>11</v>
      </c>
      <c r="EY136" s="208">
        <v>7</v>
      </c>
      <c r="EZ136" s="208">
        <v>48</v>
      </c>
      <c r="FA136" s="208">
        <v>36</v>
      </c>
      <c r="FB136" s="208">
        <v>15</v>
      </c>
      <c r="FC136" s="208">
        <v>14</v>
      </c>
      <c r="FD136" s="208">
        <v>43</v>
      </c>
      <c r="FE136" s="206">
        <v>20</v>
      </c>
      <c r="FF136" s="133">
        <v>30</v>
      </c>
      <c r="FG136" s="133">
        <v>80</v>
      </c>
      <c r="FH136" s="223">
        <v>250</v>
      </c>
      <c r="FI136" s="91">
        <v>100</v>
      </c>
      <c r="FJ136" s="91">
        <v>270</v>
      </c>
      <c r="FK136" s="227">
        <v>70.2</v>
      </c>
      <c r="FL136" s="227">
        <v>43.318945682616231</v>
      </c>
      <c r="FM136" s="228">
        <v>96.45</v>
      </c>
      <c r="FN136" s="228">
        <v>37.799999999999997</v>
      </c>
      <c r="FO136" s="228">
        <v>59.517269388722724</v>
      </c>
      <c r="FP136" s="228">
        <v>23.325586136793351</v>
      </c>
      <c r="FQ136" s="228">
        <v>60.808709175738727</v>
      </c>
      <c r="FR136" s="228"/>
      <c r="FS136" s="193">
        <v>0</v>
      </c>
      <c r="FT136" s="230">
        <v>94.7</v>
      </c>
      <c r="FU136" s="230"/>
      <c r="FV136" s="230">
        <v>133.33333333333334</v>
      </c>
      <c r="FW136" s="229">
        <v>5.7666666666666666</v>
      </c>
      <c r="FX136" s="229">
        <v>7.5500000000000007</v>
      </c>
      <c r="FY136" s="229">
        <v>16.421965317919074</v>
      </c>
      <c r="FZ136" s="229"/>
      <c r="GA136" s="210">
        <v>49.7</v>
      </c>
      <c r="GB136" s="129">
        <v>12.5</v>
      </c>
      <c r="GC136" s="238">
        <v>8.5</v>
      </c>
      <c r="GD136" s="238">
        <v>4.9000000000000004</v>
      </c>
      <c r="GE136" s="238">
        <v>102</v>
      </c>
      <c r="GF136" s="238">
        <v>145</v>
      </c>
      <c r="GG136" s="238">
        <v>27.3</v>
      </c>
      <c r="GH136" s="133">
        <v>0</v>
      </c>
      <c r="GI136" s="133">
        <v>1</v>
      </c>
      <c r="GJ136" s="221">
        <v>1</v>
      </c>
      <c r="GK136" s="221">
        <v>1</v>
      </c>
      <c r="GL136" s="231">
        <v>37.666666666666664</v>
      </c>
      <c r="GM136" s="133">
        <v>1</v>
      </c>
      <c r="GN136" s="221">
        <v>0</v>
      </c>
      <c r="GO136" s="133">
        <v>0</v>
      </c>
      <c r="GP136" s="221">
        <v>0</v>
      </c>
      <c r="GQ136" s="61">
        <v>71.650000000000006</v>
      </c>
      <c r="GR136" s="106">
        <v>44.213710230191637</v>
      </c>
      <c r="GS136" s="111">
        <v>0.30180180180180177</v>
      </c>
      <c r="GT136" s="61">
        <v>1</v>
      </c>
      <c r="GU136" s="111">
        <v>0.5</v>
      </c>
      <c r="GV136" s="62">
        <v>0</v>
      </c>
      <c r="GW136" s="106">
        <v>11.533333333333333</v>
      </c>
      <c r="GX136" s="61">
        <v>0</v>
      </c>
      <c r="GY136" s="106">
        <v>13.333333333333334</v>
      </c>
      <c r="GZ136" s="61">
        <v>1</v>
      </c>
      <c r="HA136" s="745">
        <v>47.666666666666664</v>
      </c>
      <c r="HB136" s="221">
        <v>16</v>
      </c>
      <c r="HC136" s="221">
        <v>0.4</v>
      </c>
      <c r="HD136" s="221">
        <v>1</v>
      </c>
      <c r="HE136" s="236">
        <v>100.40795799999999</v>
      </c>
      <c r="HF136" s="236">
        <v>105.42835599999999</v>
      </c>
      <c r="HG136" s="270">
        <v>65.057624315833706</v>
      </c>
      <c r="HH136" s="236">
        <v>153.85515100000001</v>
      </c>
      <c r="HI136" s="270">
        <v>94.940782466662654</v>
      </c>
      <c r="HJ136" s="236">
        <v>65.893542999999994</v>
      </c>
      <c r="HK136" s="270">
        <v>40.661521510714195</v>
      </c>
      <c r="HL136" s="236">
        <v>87.961608999999996</v>
      </c>
      <c r="HM136" s="270">
        <v>54.279261573027441</v>
      </c>
      <c r="HN136" s="236">
        <v>57.171702000000003</v>
      </c>
      <c r="HO136" s="144">
        <v>5.8934280000000001</v>
      </c>
      <c r="HP136" s="144">
        <v>3.6411319999999998</v>
      </c>
      <c r="HQ136" s="236">
        <v>194.03480500000001</v>
      </c>
      <c r="HR136" s="270">
        <v>119.73480311014291</v>
      </c>
      <c r="HS136" s="236">
        <v>111.164973</v>
      </c>
      <c r="HT136" s="270">
        <v>68.597570187984331</v>
      </c>
      <c r="HU136" s="236">
        <v>82.869832000000002</v>
      </c>
      <c r="HV136" s="270">
        <v>51.137232922158582</v>
      </c>
      <c r="HW136" s="236">
        <v>42.708745999999998</v>
      </c>
      <c r="HX136" s="144">
        <v>1</v>
      </c>
      <c r="HY136" s="237">
        <v>0.68524423988898486</v>
      </c>
      <c r="HZ136" s="238">
        <v>34</v>
      </c>
      <c r="IA136" s="237">
        <v>7.5</v>
      </c>
      <c r="IB136" s="237">
        <v>33.4</v>
      </c>
      <c r="IC136" s="237">
        <v>6.7</v>
      </c>
      <c r="ID136" s="237">
        <v>30.8</v>
      </c>
      <c r="IE136" s="237">
        <v>6.2</v>
      </c>
      <c r="IF136" s="237">
        <v>126.7834311111111</v>
      </c>
      <c r="IG136" s="237">
        <v>78.235392674614502</v>
      </c>
      <c r="IH136" s="206"/>
      <c r="II136" s="346">
        <v>0.39</v>
      </c>
      <c r="IJ136" s="206">
        <v>1232</v>
      </c>
      <c r="IK136" s="208">
        <v>860</v>
      </c>
      <c r="IL136" s="208">
        <v>997</v>
      </c>
      <c r="IM136" s="208">
        <v>849</v>
      </c>
      <c r="IN136" s="208">
        <v>1260</v>
      </c>
      <c r="IO136" s="208">
        <v>1251</v>
      </c>
      <c r="IP136" s="208"/>
      <c r="IQ136" s="106">
        <v>1074.8333333333333</v>
      </c>
      <c r="IR136" s="208">
        <v>1659</v>
      </c>
      <c r="IS136" s="208">
        <v>338</v>
      </c>
      <c r="IT136" s="208">
        <v>342</v>
      </c>
      <c r="IU136" s="208">
        <v>359</v>
      </c>
      <c r="IV136" s="208">
        <v>328</v>
      </c>
      <c r="IW136" s="208">
        <v>314</v>
      </c>
      <c r="IX136" s="208">
        <v>368</v>
      </c>
      <c r="IY136" s="208"/>
      <c r="IZ136" s="106">
        <v>341.5</v>
      </c>
      <c r="JA136" s="208">
        <v>234</v>
      </c>
      <c r="JB136" s="240">
        <v>33.200666761677532</v>
      </c>
      <c r="JC136" s="241">
        <v>1</v>
      </c>
      <c r="JD136" s="267">
        <v>1</v>
      </c>
      <c r="JE136" s="70">
        <v>0</v>
      </c>
      <c r="JF136" s="70">
        <v>0</v>
      </c>
      <c r="JG136" s="70"/>
      <c r="JH136" s="267">
        <v>0</v>
      </c>
      <c r="JI136" s="267">
        <v>0</v>
      </c>
      <c r="JJ136" s="267">
        <v>0</v>
      </c>
      <c r="JK136" s="267"/>
      <c r="JM136" s="285">
        <v>56.6</v>
      </c>
      <c r="JN136" s="198">
        <v>136</v>
      </c>
      <c r="JO136" s="244">
        <v>42508</v>
      </c>
      <c r="JP136" s="69">
        <v>43235</v>
      </c>
      <c r="JQ136" s="201">
        <v>0</v>
      </c>
      <c r="JR136" s="69">
        <v>43235</v>
      </c>
      <c r="JS136" s="245">
        <v>23</v>
      </c>
      <c r="JT136" s="243">
        <v>1</v>
      </c>
      <c r="JU136" s="69">
        <v>43216</v>
      </c>
      <c r="JV136" s="245">
        <v>23</v>
      </c>
      <c r="JW136" s="243">
        <v>1</v>
      </c>
      <c r="JX136" s="246">
        <v>43216</v>
      </c>
      <c r="JY136" s="245">
        <v>23</v>
      </c>
      <c r="JZ136" s="245">
        <v>23</v>
      </c>
      <c r="KA136" s="245">
        <v>727</v>
      </c>
      <c r="KB136" s="247"/>
      <c r="KC136" s="245"/>
      <c r="KD136" s="248"/>
      <c r="KE136" s="63">
        <v>0</v>
      </c>
      <c r="KF136" s="249">
        <v>1</v>
      </c>
      <c r="KG136" s="249" t="s">
        <v>421</v>
      </c>
      <c r="KH136" s="272">
        <v>101.17999999999999</v>
      </c>
      <c r="KI136" s="272">
        <v>43.31</v>
      </c>
      <c r="KJ136" s="272">
        <v>57.116666666666667</v>
      </c>
      <c r="KK136" s="272">
        <v>-15.819999999999999</v>
      </c>
      <c r="KL136" s="272">
        <v>-12.520000000000001</v>
      </c>
      <c r="KM136" s="272">
        <v>77.313333333333333</v>
      </c>
      <c r="KN136" s="272">
        <v>26.633333333333336</v>
      </c>
      <c r="KO136" s="272">
        <v>3.5666666666666664</v>
      </c>
      <c r="KP136" s="250"/>
      <c r="KQ136" s="250">
        <v>0</v>
      </c>
      <c r="KR136" s="92"/>
      <c r="KS136" s="93">
        <v>0.30180180180180177</v>
      </c>
      <c r="KT136" s="264"/>
      <c r="KU136" s="265"/>
      <c r="KV136" s="264"/>
      <c r="KW136" s="265"/>
      <c r="KX136" s="265"/>
      <c r="KY136" s="265"/>
      <c r="KZ136" s="265"/>
      <c r="LA136" s="265"/>
      <c r="LB136" s="265"/>
      <c r="LC136" s="265"/>
      <c r="LD136" s="265"/>
      <c r="LE136" s="265"/>
      <c r="LF136" s="118">
        <v>42508</v>
      </c>
      <c r="LG136" s="454">
        <v>1</v>
      </c>
      <c r="LH136" s="454"/>
      <c r="LI136" s="455"/>
      <c r="LJ136" s="455"/>
      <c r="LK136" s="455"/>
      <c r="LL136" s="455"/>
      <c r="LM136" s="455"/>
      <c r="LN136" s="455"/>
      <c r="LO136" s="455"/>
      <c r="LP136" s="455"/>
      <c r="LQ136" s="455"/>
      <c r="LR136" s="455"/>
      <c r="LS136" s="455"/>
      <c r="LT136" s="455"/>
      <c r="LU136" s="500">
        <v>36.799999999999997</v>
      </c>
      <c r="LV136" s="693">
        <v>-19.873333333333335</v>
      </c>
      <c r="LW136" s="500">
        <v>-16.899999999999999</v>
      </c>
      <c r="LX136" s="500">
        <v>2</v>
      </c>
      <c r="LY136" s="500">
        <v>-17.600000000000001</v>
      </c>
      <c r="LZ136" s="500">
        <v>1</v>
      </c>
      <c r="MA136" s="690">
        <v>42.708745999999998</v>
      </c>
      <c r="MB136" s="454"/>
      <c r="MD136" s="253">
        <v>47</v>
      </c>
      <c r="ME136" s="274"/>
      <c r="MF136" s="581">
        <v>136</v>
      </c>
      <c r="MG136" s="135">
        <v>42499</v>
      </c>
      <c r="MJ136" s="584">
        <v>79.386200000000002</v>
      </c>
      <c r="MR136" s="135"/>
      <c r="MS136" s="585"/>
      <c r="MT136" s="585"/>
      <c r="MU136" s="133">
        <v>0</v>
      </c>
      <c r="MV136" s="585"/>
      <c r="MW136" s="585"/>
      <c r="MX136" s="585"/>
      <c r="MY136" s="585"/>
      <c r="MZ136" s="585"/>
      <c r="NA136" s="238">
        <v>2789</v>
      </c>
      <c r="NB136" s="133">
        <v>47</v>
      </c>
      <c r="NC136" s="238">
        <v>7</v>
      </c>
      <c r="NE136" s="876">
        <v>136</v>
      </c>
      <c r="NF136" s="877" t="s">
        <v>64</v>
      </c>
      <c r="NG136" s="877" t="s">
        <v>64</v>
      </c>
      <c r="NH136" s="877" t="s">
        <v>64</v>
      </c>
      <c r="NI136" s="877" t="s">
        <v>64</v>
      </c>
      <c r="NJ136" s="877" t="s">
        <v>64</v>
      </c>
      <c r="NK136" s="877" t="s">
        <v>64</v>
      </c>
      <c r="NL136" s="877" t="s">
        <v>64</v>
      </c>
      <c r="NM136" s="877" t="s">
        <v>64</v>
      </c>
      <c r="NN136" s="877" t="s">
        <v>64</v>
      </c>
      <c r="NO136" s="877" t="s">
        <v>64</v>
      </c>
      <c r="NP136" s="877" t="s">
        <v>64</v>
      </c>
      <c r="NQ136" s="877" t="s">
        <v>64</v>
      </c>
      <c r="NR136" s="877" t="s">
        <v>64</v>
      </c>
      <c r="NS136" s="877" t="s">
        <v>64</v>
      </c>
      <c r="NT136" s="877" t="s">
        <v>64</v>
      </c>
      <c r="NU136" s="877" t="s">
        <v>64</v>
      </c>
      <c r="NV136" s="877" t="s">
        <v>64</v>
      </c>
      <c r="NW136" s="877" t="s">
        <v>64</v>
      </c>
      <c r="NX136" s="877" t="s">
        <v>64</v>
      </c>
      <c r="NY136" s="877" t="s">
        <v>64</v>
      </c>
      <c r="NZ136" s="877" t="s">
        <v>64</v>
      </c>
      <c r="OA136" s="877" t="s">
        <v>64</v>
      </c>
      <c r="OB136" s="877" t="s">
        <v>64</v>
      </c>
      <c r="OC136" s="877" t="s">
        <v>64</v>
      </c>
      <c r="OD136" s="877" t="s">
        <v>64</v>
      </c>
      <c r="OE136" s="877" t="s">
        <v>64</v>
      </c>
      <c r="OF136" s="877" t="s">
        <v>64</v>
      </c>
      <c r="OG136" s="877" t="s">
        <v>64</v>
      </c>
      <c r="OH136" s="877" t="s">
        <v>64</v>
      </c>
      <c r="OI136" s="877" t="s">
        <v>64</v>
      </c>
      <c r="OJ136" s="877" t="s">
        <v>64</v>
      </c>
      <c r="OK136" s="877" t="s">
        <v>64</v>
      </c>
      <c r="OL136" s="877" t="s">
        <v>64</v>
      </c>
      <c r="OM136" s="877" t="s">
        <v>64</v>
      </c>
    </row>
    <row r="137" spans="1:403" s="221" customFormat="1" x14ac:dyDescent="0.25">
      <c r="A137" s="902">
        <v>136</v>
      </c>
      <c r="B137" s="221">
        <v>0</v>
      </c>
      <c r="C137" s="221">
        <v>1</v>
      </c>
      <c r="D137" s="206">
        <v>2</v>
      </c>
      <c r="E137" s="274">
        <v>137</v>
      </c>
      <c r="F137" s="895">
        <v>137</v>
      </c>
      <c r="G137" s="61">
        <v>137</v>
      </c>
      <c r="H137" s="898"/>
      <c r="I137" s="232" t="s">
        <v>377</v>
      </c>
      <c r="J137" s="167" t="s">
        <v>1194</v>
      </c>
      <c r="K137" s="69">
        <v>15203</v>
      </c>
      <c r="L137" s="122">
        <v>74</v>
      </c>
      <c r="M137" s="342">
        <v>81</v>
      </c>
      <c r="N137" s="342">
        <v>165</v>
      </c>
      <c r="O137" s="342">
        <v>29.752066115702483</v>
      </c>
      <c r="P137" s="210">
        <v>1.884292485775481</v>
      </c>
      <c r="Q137" s="208">
        <v>1</v>
      </c>
      <c r="R137" s="342">
        <v>120</v>
      </c>
      <c r="S137" s="208">
        <v>70</v>
      </c>
      <c r="T137" s="208">
        <v>0</v>
      </c>
      <c r="U137" s="342">
        <v>2</v>
      </c>
      <c r="V137" s="327">
        <v>0</v>
      </c>
      <c r="W137" s="327"/>
      <c r="X137" s="327">
        <v>1</v>
      </c>
      <c r="Y137" s="326">
        <v>0</v>
      </c>
      <c r="Z137" s="327">
        <v>1</v>
      </c>
      <c r="AA137" s="327">
        <v>0</v>
      </c>
      <c r="AB137" s="326">
        <v>0</v>
      </c>
      <c r="AC137" s="326">
        <v>0</v>
      </c>
      <c r="AD137" s="223"/>
      <c r="AE137" s="133"/>
      <c r="AF137" s="223"/>
      <c r="AG137" s="613">
        <v>82</v>
      </c>
      <c r="AH137" s="613">
        <v>0.87</v>
      </c>
      <c r="AI137" s="613">
        <v>64</v>
      </c>
      <c r="AJ137" s="603">
        <v>1</v>
      </c>
      <c r="AK137" s="613">
        <v>11.2</v>
      </c>
      <c r="AL137" s="613">
        <v>33</v>
      </c>
      <c r="AM137" s="613"/>
      <c r="AN137" s="609">
        <v>1298</v>
      </c>
      <c r="AO137" s="214">
        <v>7.1685798972640349</v>
      </c>
      <c r="AP137" s="63">
        <v>158</v>
      </c>
      <c r="AQ137" s="63">
        <v>67</v>
      </c>
      <c r="AR137" s="310">
        <v>73</v>
      </c>
      <c r="AS137" s="212">
        <v>89</v>
      </c>
      <c r="AT137" s="215">
        <v>0.96</v>
      </c>
      <c r="AU137" s="212"/>
      <c r="AV137" s="562">
        <v>42513</v>
      </c>
      <c r="AW137" s="563">
        <v>42511</v>
      </c>
      <c r="AX137" s="364">
        <v>0.87</v>
      </c>
      <c r="AY137" s="364">
        <v>21</v>
      </c>
      <c r="AZ137" s="364"/>
      <c r="BA137" s="613">
        <v>135</v>
      </c>
      <c r="BB137" s="558">
        <v>42513</v>
      </c>
      <c r="BC137" s="65">
        <v>20.21</v>
      </c>
      <c r="BD137" s="217"/>
      <c r="BE137" s="66">
        <v>25.6</v>
      </c>
      <c r="BF137" s="218">
        <v>570.52775170483199</v>
      </c>
      <c r="BG137" s="66">
        <v>176</v>
      </c>
      <c r="BH137" s="68">
        <v>1.4082399653118496</v>
      </c>
      <c r="BI137" s="219">
        <v>1.3055663135153039</v>
      </c>
      <c r="BJ137" s="219">
        <v>2.756276774291726</v>
      </c>
      <c r="BK137" s="219">
        <v>2.2455126678141499</v>
      </c>
      <c r="BL137" s="66">
        <v>2.4300000000000002</v>
      </c>
      <c r="BM137" s="66">
        <v>1.39</v>
      </c>
      <c r="BN137" s="66">
        <v>44</v>
      </c>
      <c r="BO137" s="66">
        <v>1.33</v>
      </c>
      <c r="BP137" s="571">
        <v>183.9</v>
      </c>
      <c r="BQ137" s="66">
        <v>68</v>
      </c>
      <c r="BR137" s="66">
        <v>29</v>
      </c>
      <c r="BS137" s="66">
        <v>5</v>
      </c>
      <c r="BT137" s="66">
        <v>16</v>
      </c>
      <c r="BU137" s="366">
        <v>42510</v>
      </c>
      <c r="BV137" s="345" t="s">
        <v>458</v>
      </c>
      <c r="BW137" s="342">
        <v>0</v>
      </c>
      <c r="BX137" s="342">
        <v>1</v>
      </c>
      <c r="BY137" s="342">
        <v>64</v>
      </c>
      <c r="BZ137" s="342">
        <v>1</v>
      </c>
      <c r="CA137" s="342"/>
      <c r="CB137" s="345">
        <v>1</v>
      </c>
      <c r="CC137" s="345" t="s">
        <v>1195</v>
      </c>
      <c r="CD137" s="342">
        <v>0</v>
      </c>
      <c r="CE137" s="342">
        <v>0</v>
      </c>
      <c r="CF137" s="342">
        <v>1</v>
      </c>
      <c r="CG137" s="206">
        <v>1</v>
      </c>
      <c r="CH137" s="206">
        <v>1</v>
      </c>
      <c r="CI137" s="342">
        <v>1</v>
      </c>
      <c r="CJ137" s="342">
        <v>0</v>
      </c>
      <c r="CK137" s="327">
        <v>1</v>
      </c>
      <c r="CL137" s="659">
        <v>1</v>
      </c>
      <c r="CM137" s="659">
        <v>0</v>
      </c>
      <c r="CN137" s="660">
        <v>1</v>
      </c>
      <c r="CO137" s="660">
        <v>1</v>
      </c>
      <c r="CP137" s="660">
        <v>0</v>
      </c>
      <c r="CQ137" s="325">
        <v>0</v>
      </c>
      <c r="CR137" s="325">
        <v>1</v>
      </c>
      <c r="CS137" s="325">
        <v>0</v>
      </c>
      <c r="CT137" s="327">
        <v>0</v>
      </c>
      <c r="CU137" s="327">
        <v>0</v>
      </c>
      <c r="CV137" s="114">
        <v>1</v>
      </c>
      <c r="CW137" s="665"/>
      <c r="CX137" s="665"/>
      <c r="CY137" s="665"/>
      <c r="CZ137" s="665"/>
      <c r="DA137" s="254"/>
      <c r="DB137" s="254"/>
      <c r="DC137" s="254"/>
      <c r="DD137" s="254"/>
      <c r="DE137" s="254"/>
      <c r="DF137" s="292">
        <v>0</v>
      </c>
      <c r="DG137" s="267">
        <v>1</v>
      </c>
      <c r="DH137" s="246">
        <v>42516</v>
      </c>
      <c r="DI137" s="221">
        <v>1</v>
      </c>
      <c r="DJ137" s="221" t="s">
        <v>1196</v>
      </c>
      <c r="DK137" s="267">
        <v>1</v>
      </c>
      <c r="DL137" s="267">
        <v>0</v>
      </c>
      <c r="DM137" s="267"/>
      <c r="DO137" s="221">
        <v>1</v>
      </c>
      <c r="DP137" s="221">
        <v>0</v>
      </c>
      <c r="DQ137" s="221">
        <v>0</v>
      </c>
      <c r="DR137" s="221">
        <v>0</v>
      </c>
      <c r="DS137" s="221">
        <v>0</v>
      </c>
      <c r="DT137" s="212">
        <v>0</v>
      </c>
      <c r="DU137" s="221">
        <v>0</v>
      </c>
      <c r="DV137" s="221">
        <v>0</v>
      </c>
      <c r="DW137" s="221">
        <v>0</v>
      </c>
      <c r="DX137" s="221">
        <v>0</v>
      </c>
      <c r="DY137" s="221">
        <v>0</v>
      </c>
      <c r="DZ137" s="221">
        <v>0</v>
      </c>
      <c r="EC137" s="221">
        <v>1</v>
      </c>
      <c r="ED137" s="221">
        <v>2</v>
      </c>
      <c r="EE137" s="221">
        <v>50</v>
      </c>
      <c r="EH137" s="135">
        <v>42514</v>
      </c>
      <c r="EI137" s="31">
        <v>1.67</v>
      </c>
      <c r="EJ137" s="31">
        <v>96</v>
      </c>
      <c r="EK137" s="206">
        <v>77</v>
      </c>
      <c r="EL137" s="206">
        <v>97</v>
      </c>
      <c r="EM137" s="225">
        <v>102</v>
      </c>
      <c r="EN137" s="225">
        <v>58</v>
      </c>
      <c r="EO137" s="225" t="s">
        <v>1197</v>
      </c>
      <c r="EP137" s="222">
        <v>137</v>
      </c>
      <c r="EQ137" s="135">
        <v>42514</v>
      </c>
      <c r="ER137" s="133" t="s">
        <v>383</v>
      </c>
      <c r="ES137" s="133"/>
      <c r="ET137" s="133"/>
      <c r="EU137" s="208">
        <v>55</v>
      </c>
      <c r="EV137" s="133">
        <v>0</v>
      </c>
      <c r="EW137" s="133"/>
      <c r="EX137" s="133">
        <v>10</v>
      </c>
      <c r="EY137" s="208">
        <v>6</v>
      </c>
      <c r="EZ137" s="208">
        <v>49</v>
      </c>
      <c r="FA137" s="208">
        <v>26</v>
      </c>
      <c r="FB137" s="208">
        <v>15</v>
      </c>
      <c r="FC137" s="208">
        <v>14</v>
      </c>
      <c r="FD137" s="208">
        <v>45</v>
      </c>
      <c r="FE137" s="206">
        <v>19</v>
      </c>
      <c r="FF137" s="133">
        <v>28</v>
      </c>
      <c r="FG137" s="133">
        <v>110</v>
      </c>
      <c r="FH137" s="223">
        <v>340</v>
      </c>
      <c r="FI137" s="91">
        <v>110</v>
      </c>
      <c r="FJ137" s="91">
        <v>340</v>
      </c>
      <c r="FK137" s="227">
        <v>75.5</v>
      </c>
      <c r="FL137" s="227">
        <v>40.068089518983541</v>
      </c>
      <c r="FM137" s="228">
        <v>105.1</v>
      </c>
      <c r="FN137" s="228">
        <v>40.6</v>
      </c>
      <c r="FO137" s="228">
        <v>55.776903423114838</v>
      </c>
      <c r="FP137" s="228">
        <v>21.546548800936847</v>
      </c>
      <c r="FQ137" s="228">
        <v>61.370123691722178</v>
      </c>
      <c r="FR137" s="228"/>
      <c r="FS137" s="193">
        <v>0</v>
      </c>
      <c r="FT137" s="230">
        <v>52.8</v>
      </c>
      <c r="FU137" s="230">
        <v>66.5</v>
      </c>
      <c r="FV137" s="230">
        <v>230</v>
      </c>
      <c r="FW137" s="229">
        <v>3.9</v>
      </c>
      <c r="FX137" s="229">
        <v>4.0999999999999996</v>
      </c>
      <c r="FY137" s="229">
        <v>13.538461538461538</v>
      </c>
      <c r="FZ137" s="229">
        <v>0.79398496240601502</v>
      </c>
      <c r="GA137" s="210">
        <v>34.5</v>
      </c>
      <c r="GB137" s="129">
        <v>18.100000000000001</v>
      </c>
      <c r="GC137" s="238">
        <v>4.0999999999999996</v>
      </c>
      <c r="GD137" s="238">
        <v>2.2000000000000002</v>
      </c>
      <c r="GE137" s="238">
        <v>100.8</v>
      </c>
      <c r="GF137" s="238">
        <v>68.5</v>
      </c>
      <c r="GG137" s="238">
        <v>22.4</v>
      </c>
      <c r="GH137" s="133">
        <v>0</v>
      </c>
      <c r="GI137" s="133">
        <v>2</v>
      </c>
      <c r="GK137" s="221">
        <v>1</v>
      </c>
      <c r="GL137" s="231">
        <v>27</v>
      </c>
      <c r="GM137" s="133">
        <v>0</v>
      </c>
      <c r="GN137" s="221">
        <v>0</v>
      </c>
      <c r="GO137" s="133">
        <v>0</v>
      </c>
      <c r="GP137" s="221">
        <v>0</v>
      </c>
      <c r="GQ137" s="61">
        <v>49.25</v>
      </c>
      <c r="GR137" s="106">
        <v>26.137131242515757</v>
      </c>
      <c r="GS137" s="111">
        <v>0.45575221238938052</v>
      </c>
      <c r="GT137" s="61">
        <v>0</v>
      </c>
      <c r="GU137" s="111">
        <v>0.58620689655172409</v>
      </c>
      <c r="GV137" s="62">
        <v>1</v>
      </c>
      <c r="GW137" s="106">
        <v>14</v>
      </c>
      <c r="GX137" s="61">
        <v>0</v>
      </c>
      <c r="GY137" s="106">
        <v>27</v>
      </c>
      <c r="GZ137" s="61">
        <v>0</v>
      </c>
      <c r="HA137" s="745">
        <v>32</v>
      </c>
      <c r="HB137" s="221">
        <v>10</v>
      </c>
      <c r="HC137" s="221">
        <v>0.57999999999999996</v>
      </c>
      <c r="HD137" s="221">
        <v>1</v>
      </c>
      <c r="HE137" s="236">
        <v>86.907702</v>
      </c>
      <c r="HF137" s="236">
        <v>91.253086999999994</v>
      </c>
      <c r="HG137" s="144">
        <v>46.811374000000001</v>
      </c>
      <c r="HH137" s="236">
        <v>112.721925</v>
      </c>
      <c r="HI137" s="125">
        <v>57.824544000000003</v>
      </c>
      <c r="HJ137" s="236">
        <v>37.423774999999999</v>
      </c>
      <c r="HK137" s="144">
        <v>19.197797999999999</v>
      </c>
      <c r="HL137" s="236">
        <v>75.298151000000004</v>
      </c>
      <c r="HM137" s="144">
        <v>38.626747000000002</v>
      </c>
      <c r="HN137" s="236">
        <v>66.799914999999999</v>
      </c>
      <c r="HO137" s="144">
        <v>4.3672930000000001</v>
      </c>
      <c r="HP137" s="144">
        <v>2.240351</v>
      </c>
      <c r="HQ137" s="236">
        <v>123.261133</v>
      </c>
      <c r="HR137" s="144">
        <v>63.230989000000001</v>
      </c>
      <c r="HS137" s="236">
        <v>49.266492</v>
      </c>
      <c r="HT137" s="144">
        <v>25.272922000000001</v>
      </c>
      <c r="HU137" s="236">
        <v>73.994640000000004</v>
      </c>
      <c r="HV137" s="144">
        <v>37.958067</v>
      </c>
      <c r="HW137" s="236">
        <v>60.030797</v>
      </c>
      <c r="HX137" s="144">
        <v>0</v>
      </c>
      <c r="HY137" s="237">
        <v>0.80954159539060389</v>
      </c>
      <c r="HZ137" s="348">
        <v>32.9</v>
      </c>
      <c r="IA137" s="221">
        <v>6.2</v>
      </c>
      <c r="IB137" s="221">
        <v>30.2</v>
      </c>
      <c r="IC137" s="221">
        <v>6.2</v>
      </c>
      <c r="ID137" s="221">
        <v>19.899999999999999</v>
      </c>
      <c r="IE137" s="221">
        <v>4.9000000000000004</v>
      </c>
      <c r="IF137" s="237">
        <v>134.1867182795699</v>
      </c>
      <c r="IG137" s="237">
        <v>71.213317089860027</v>
      </c>
      <c r="IH137" s="206"/>
      <c r="II137" s="209">
        <v>0.36</v>
      </c>
      <c r="IJ137" s="206">
        <v>1116</v>
      </c>
      <c r="IK137" s="208">
        <v>962</v>
      </c>
      <c r="IL137" s="208">
        <v>1060</v>
      </c>
      <c r="IM137" s="208">
        <v>1134</v>
      </c>
      <c r="IN137" s="208">
        <v>1106</v>
      </c>
      <c r="IO137" s="208">
        <v>1153</v>
      </c>
      <c r="IP137" s="208"/>
      <c r="IQ137" s="106">
        <v>1088.5</v>
      </c>
      <c r="IR137" s="208">
        <v>1860</v>
      </c>
      <c r="IS137" s="208">
        <v>320</v>
      </c>
      <c r="IT137" s="208">
        <v>281</v>
      </c>
      <c r="IU137" s="208">
        <v>309</v>
      </c>
      <c r="IV137" s="208">
        <v>246</v>
      </c>
      <c r="IW137" s="208">
        <v>274</v>
      </c>
      <c r="IX137" s="208">
        <v>348</v>
      </c>
      <c r="IY137" s="208"/>
      <c r="IZ137" s="106">
        <v>296.33333333333331</v>
      </c>
      <c r="JA137" s="208">
        <v>186</v>
      </c>
      <c r="JB137" s="240">
        <v>32.48314217957482</v>
      </c>
      <c r="JC137" s="241">
        <v>0</v>
      </c>
      <c r="JD137" s="267">
        <v>1</v>
      </c>
      <c r="JE137" s="70">
        <v>0</v>
      </c>
      <c r="JF137" s="70">
        <v>0</v>
      </c>
      <c r="JG137" s="70"/>
      <c r="JH137" s="267">
        <v>0</v>
      </c>
      <c r="JI137" s="267">
        <v>0</v>
      </c>
      <c r="JJ137" s="267">
        <v>0</v>
      </c>
      <c r="JK137" s="267"/>
      <c r="JM137" s="285">
        <v>49</v>
      </c>
      <c r="JN137" s="243">
        <v>137</v>
      </c>
      <c r="JO137" s="244">
        <v>42513</v>
      </c>
      <c r="JP137" s="69">
        <v>43228</v>
      </c>
      <c r="JQ137" s="201">
        <v>0</v>
      </c>
      <c r="JR137" s="69">
        <v>43228</v>
      </c>
      <c r="JS137" s="245">
        <v>23</v>
      </c>
      <c r="JT137" s="243">
        <v>0</v>
      </c>
      <c r="JU137" s="69">
        <v>43228</v>
      </c>
      <c r="JV137" s="245">
        <v>23</v>
      </c>
      <c r="JW137" s="243">
        <v>0</v>
      </c>
      <c r="JX137" s="246">
        <v>43228</v>
      </c>
      <c r="JY137" s="245">
        <v>23</v>
      </c>
      <c r="JZ137" s="245">
        <v>23</v>
      </c>
      <c r="KA137" s="245">
        <v>715</v>
      </c>
      <c r="KB137" s="247"/>
      <c r="KC137" s="245"/>
      <c r="KD137" s="248"/>
      <c r="KE137" s="63">
        <v>0</v>
      </c>
      <c r="KF137" s="263">
        <v>1</v>
      </c>
      <c r="KG137" s="263" t="s">
        <v>390</v>
      </c>
      <c r="KH137" s="250">
        <v>94.85</v>
      </c>
      <c r="KI137" s="250">
        <v>47.15</v>
      </c>
      <c r="KJ137" s="250">
        <v>50.45</v>
      </c>
      <c r="KK137" s="251">
        <v>-16.45</v>
      </c>
      <c r="KL137" s="250">
        <v>-13</v>
      </c>
      <c r="KM137" s="250">
        <v>50.28</v>
      </c>
      <c r="KN137" s="250">
        <v>50.3</v>
      </c>
      <c r="KO137" s="250">
        <v>4.8</v>
      </c>
      <c r="KP137" s="250"/>
      <c r="KQ137" s="250">
        <v>0</v>
      </c>
      <c r="KR137" s="92"/>
      <c r="KS137" s="93">
        <v>0.45575221238938052</v>
      </c>
      <c r="KT137" s="264">
        <v>66</v>
      </c>
      <c r="KU137" s="265">
        <v>50.26</v>
      </c>
      <c r="KV137" s="264">
        <v>-28.59</v>
      </c>
      <c r="KW137" s="265">
        <v>-30.3</v>
      </c>
      <c r="KX137" s="265">
        <v>-28.7</v>
      </c>
      <c r="KY137" s="265">
        <v>592</v>
      </c>
      <c r="KZ137" s="265">
        <v>-26.2</v>
      </c>
      <c r="LA137" s="265">
        <v>-26</v>
      </c>
      <c r="LB137" s="265">
        <v>525</v>
      </c>
      <c r="LC137" s="265">
        <v>-28</v>
      </c>
      <c r="LD137" s="265">
        <v>-27.4</v>
      </c>
      <c r="LE137" s="265">
        <v>525</v>
      </c>
      <c r="LF137" s="118">
        <v>42514</v>
      </c>
      <c r="LG137" s="454">
        <v>0</v>
      </c>
      <c r="LH137" s="454"/>
      <c r="LI137" s="455">
        <v>66</v>
      </c>
      <c r="LJ137" s="455">
        <v>47</v>
      </c>
      <c r="LK137" s="455">
        <v>-26.59</v>
      </c>
      <c r="LL137" s="455">
        <v>-29.7</v>
      </c>
      <c r="LM137" s="455">
        <v>-28.6</v>
      </c>
      <c r="LN137" s="455">
        <v>576</v>
      </c>
      <c r="LO137" s="455">
        <v>-30.1</v>
      </c>
      <c r="LP137" s="455">
        <v>-28.7</v>
      </c>
      <c r="LQ137" s="455">
        <v>474</v>
      </c>
      <c r="LR137" s="455">
        <v>-29.7</v>
      </c>
      <c r="LS137" s="455">
        <v>-28.7</v>
      </c>
      <c r="LT137" s="455">
        <v>474</v>
      </c>
      <c r="LU137" s="500">
        <v>50.97</v>
      </c>
      <c r="LV137" s="693">
        <v>-29.12</v>
      </c>
      <c r="LW137" s="500">
        <v>-15</v>
      </c>
      <c r="LX137" s="500">
        <v>3</v>
      </c>
      <c r="LY137" s="500">
        <v>-12.7</v>
      </c>
      <c r="LZ137" s="500">
        <v>3</v>
      </c>
      <c r="MA137" s="690">
        <v>60.030797</v>
      </c>
      <c r="MB137" s="455"/>
      <c r="MD137" s="253">
        <v>43</v>
      </c>
      <c r="ME137" s="274"/>
      <c r="MF137" s="581">
        <v>137</v>
      </c>
      <c r="MG137" s="135">
        <v>42511</v>
      </c>
      <c r="MJ137" s="584">
        <v>72.967200000000005</v>
      </c>
      <c r="MR137" s="135"/>
      <c r="MS137" s="585"/>
      <c r="MT137" s="585"/>
      <c r="MU137" s="133">
        <v>0</v>
      </c>
      <c r="MV137" s="585"/>
      <c r="MW137" s="585"/>
      <c r="MX137" s="585"/>
      <c r="MY137" s="585"/>
      <c r="MZ137" s="585"/>
      <c r="NA137" s="238">
        <v>1298</v>
      </c>
      <c r="NB137" s="133">
        <v>43</v>
      </c>
      <c r="NC137" s="238">
        <v>6</v>
      </c>
      <c r="NE137" s="876">
        <v>137</v>
      </c>
      <c r="NF137" s="877">
        <v>8.4908508767402999</v>
      </c>
      <c r="NG137" s="877">
        <v>7.6712225948898398</v>
      </c>
      <c r="NH137" s="877">
        <v>5.2573878426926504</v>
      </c>
      <c r="NI137" s="877">
        <v>2.04614178164472</v>
      </c>
      <c r="NJ137" s="877">
        <v>7.8189655670767602</v>
      </c>
      <c r="NK137" s="877">
        <v>6.3936907641874496</v>
      </c>
      <c r="NL137" s="877">
        <v>9.3597715189838393</v>
      </c>
      <c r="NM137" s="877">
        <v>7.8911761247545398</v>
      </c>
      <c r="NN137" s="877">
        <v>6.19120730223037</v>
      </c>
      <c r="NO137" s="877">
        <v>1.0976107966264199</v>
      </c>
      <c r="NP137" s="877">
        <v>6.3184976188605502</v>
      </c>
      <c r="NQ137" s="877">
        <v>6.8373125555243099</v>
      </c>
      <c r="NR137" s="877">
        <v>7.3655350749841899</v>
      </c>
      <c r="NS137" s="877">
        <v>4.6141208687892501</v>
      </c>
      <c r="NT137" s="877">
        <v>6.0172538389689398</v>
      </c>
      <c r="NU137" s="877">
        <v>8.2411728209037491</v>
      </c>
      <c r="NV137" s="877">
        <v>6.2152903056512301</v>
      </c>
      <c r="NW137" s="877">
        <v>7.1089425686607903</v>
      </c>
      <c r="NX137" s="877">
        <v>6.0069711843640397</v>
      </c>
      <c r="NY137" s="877">
        <v>6.4528589647138102</v>
      </c>
      <c r="NZ137" s="877">
        <v>7.7625481425665299</v>
      </c>
      <c r="OA137" s="877">
        <v>3.6667565918848002</v>
      </c>
      <c r="OB137" s="877">
        <v>9.3087940672164802</v>
      </c>
      <c r="OC137" s="877">
        <v>1.7697717392494501</v>
      </c>
      <c r="OD137" s="877">
        <v>4.7902507388352298</v>
      </c>
      <c r="OE137" s="877">
        <v>6.4402878208404202</v>
      </c>
      <c r="OF137" s="877">
        <v>5.3128829552843602</v>
      </c>
      <c r="OG137" s="877">
        <v>10.066492873258801</v>
      </c>
      <c r="OH137" s="877">
        <v>3.3950627995175799</v>
      </c>
      <c r="OI137" s="877">
        <v>8.1352988611406705</v>
      </c>
      <c r="OJ137" s="877">
        <v>4.3645724322958603</v>
      </c>
      <c r="OK137" s="877">
        <v>1.9311940121180999</v>
      </c>
      <c r="OL137" s="877">
        <v>1.12349414695043</v>
      </c>
      <c r="OM137" s="877">
        <v>7.5390223279670296</v>
      </c>
    </row>
    <row r="138" spans="1:403" s="376" customFormat="1" x14ac:dyDescent="0.25">
      <c r="A138" s="455">
        <v>137</v>
      </c>
      <c r="B138" s="274">
        <v>0</v>
      </c>
      <c r="C138" s="221">
        <v>1</v>
      </c>
      <c r="D138" s="206">
        <v>2</v>
      </c>
      <c r="E138" s="267">
        <v>138</v>
      </c>
      <c r="F138" s="896">
        <v>138</v>
      </c>
      <c r="G138" s="61">
        <v>138</v>
      </c>
      <c r="H138" s="898"/>
      <c r="I138" s="232" t="s">
        <v>1198</v>
      </c>
      <c r="J138" s="232" t="s">
        <v>1199</v>
      </c>
      <c r="K138" s="378">
        <v>15896</v>
      </c>
      <c r="L138" s="127">
        <v>72</v>
      </c>
      <c r="M138" s="382">
        <v>86</v>
      </c>
      <c r="N138" s="382">
        <v>176</v>
      </c>
      <c r="O138" s="382">
        <v>27.763429752066116</v>
      </c>
      <c r="P138" s="380">
        <v>2.0254654972534958</v>
      </c>
      <c r="Q138" s="381">
        <v>0</v>
      </c>
      <c r="R138" s="382">
        <v>135</v>
      </c>
      <c r="S138" s="381">
        <v>85</v>
      </c>
      <c r="T138" s="381">
        <v>0</v>
      </c>
      <c r="U138" s="382">
        <v>2</v>
      </c>
      <c r="V138" s="327">
        <v>1</v>
      </c>
      <c r="W138" s="327">
        <v>2</v>
      </c>
      <c r="X138" s="327">
        <v>1</v>
      </c>
      <c r="Y138" s="326">
        <v>0</v>
      </c>
      <c r="Z138" s="327">
        <v>0</v>
      </c>
      <c r="AA138" s="327">
        <v>0</v>
      </c>
      <c r="AB138" s="326">
        <v>0</v>
      </c>
      <c r="AC138" s="326">
        <v>0</v>
      </c>
      <c r="AD138" s="383"/>
      <c r="AE138" s="117"/>
      <c r="AF138" s="383"/>
      <c r="AG138" s="613">
        <v>130</v>
      </c>
      <c r="AH138" s="613">
        <v>1.25</v>
      </c>
      <c r="AI138" s="613">
        <v>57</v>
      </c>
      <c r="AJ138" s="603">
        <v>0</v>
      </c>
      <c r="AK138" s="613">
        <v>12.2</v>
      </c>
      <c r="AL138" s="613">
        <v>36</v>
      </c>
      <c r="AM138" s="613"/>
      <c r="AN138" s="609">
        <v>1063</v>
      </c>
      <c r="AO138" s="214">
        <v>6.9688503783419478</v>
      </c>
      <c r="AP138" s="63">
        <v>151</v>
      </c>
      <c r="AQ138" s="63">
        <v>100</v>
      </c>
      <c r="AR138" s="310">
        <v>30</v>
      </c>
      <c r="AS138" s="212">
        <v>107</v>
      </c>
      <c r="AT138" s="215">
        <v>5.36</v>
      </c>
      <c r="AU138" s="212">
        <v>79</v>
      </c>
      <c r="AV138" s="562">
        <v>42527</v>
      </c>
      <c r="AW138" s="563">
        <v>42466</v>
      </c>
      <c r="AX138" s="364">
        <v>1.25</v>
      </c>
      <c r="AY138" s="364">
        <v>49</v>
      </c>
      <c r="AZ138" s="364"/>
      <c r="BA138" s="613">
        <v>141</v>
      </c>
      <c r="BB138" s="566">
        <v>42527</v>
      </c>
      <c r="BC138" s="128">
        <v>32.57</v>
      </c>
      <c r="BD138" s="380"/>
      <c r="BE138" s="117">
        <v>25.6</v>
      </c>
      <c r="BF138" s="384">
        <v>152.58367113903344</v>
      </c>
      <c r="BG138" s="117">
        <v>142.6</v>
      </c>
      <c r="BH138" s="129">
        <v>1.4082399653118496</v>
      </c>
      <c r="BI138" s="385">
        <v>1.5128177585648732</v>
      </c>
      <c r="BJ138" s="385">
        <v>2.1835080597417118</v>
      </c>
      <c r="BK138" s="385">
        <v>2.154119525515847</v>
      </c>
      <c r="BL138" s="66">
        <v>2.44</v>
      </c>
      <c r="BM138" s="66">
        <v>1.1599999999999999</v>
      </c>
      <c r="BN138" s="66">
        <v>57</v>
      </c>
      <c r="BO138" s="66">
        <v>0.98</v>
      </c>
      <c r="BP138" s="571">
        <v>1187</v>
      </c>
      <c r="BQ138" s="66">
        <v>48</v>
      </c>
      <c r="BR138" s="66">
        <v>80</v>
      </c>
      <c r="BS138" s="66">
        <v>29</v>
      </c>
      <c r="BT138" s="66">
        <v>21</v>
      </c>
      <c r="BU138" s="366" t="s">
        <v>1200</v>
      </c>
      <c r="BV138" s="345" t="s">
        <v>381</v>
      </c>
      <c r="BW138" s="342">
        <v>0</v>
      </c>
      <c r="BX138" s="342">
        <v>1</v>
      </c>
      <c r="BY138" s="342">
        <v>40</v>
      </c>
      <c r="BZ138" s="342">
        <v>0</v>
      </c>
      <c r="CA138" s="342"/>
      <c r="CB138" s="345" t="s">
        <v>381</v>
      </c>
      <c r="CC138" s="345"/>
      <c r="CD138" s="342">
        <v>0</v>
      </c>
      <c r="CE138" s="342">
        <v>0</v>
      </c>
      <c r="CF138" s="342">
        <v>0</v>
      </c>
      <c r="CG138" s="206">
        <v>0</v>
      </c>
      <c r="CH138" s="206">
        <v>0</v>
      </c>
      <c r="CI138" s="342">
        <v>0</v>
      </c>
      <c r="CJ138" s="342">
        <v>1</v>
      </c>
      <c r="CK138" s="327">
        <v>1</v>
      </c>
      <c r="CL138" s="659">
        <v>0</v>
      </c>
      <c r="CM138" s="659">
        <v>0</v>
      </c>
      <c r="CN138" s="660">
        <v>1</v>
      </c>
      <c r="CO138" s="660">
        <v>0</v>
      </c>
      <c r="CP138" s="660">
        <v>0</v>
      </c>
      <c r="CQ138" s="325">
        <v>0</v>
      </c>
      <c r="CR138" s="325">
        <v>1</v>
      </c>
      <c r="CS138" s="325">
        <v>0</v>
      </c>
      <c r="CT138" s="327">
        <v>0</v>
      </c>
      <c r="CU138" s="327">
        <v>0</v>
      </c>
      <c r="CV138" s="114">
        <v>0</v>
      </c>
      <c r="CW138" s="665"/>
      <c r="CX138" s="665"/>
      <c r="CY138" s="665"/>
      <c r="CZ138" s="665"/>
      <c r="DA138" s="386"/>
      <c r="DB138" s="386"/>
      <c r="DC138" s="386"/>
      <c r="DD138" s="386"/>
      <c r="DE138" s="386"/>
      <c r="DF138" s="376">
        <v>0</v>
      </c>
      <c r="DG138" s="387">
        <v>0</v>
      </c>
      <c r="DK138" s="387">
        <v>1</v>
      </c>
      <c r="DL138" s="387">
        <v>1</v>
      </c>
      <c r="DM138" s="387"/>
      <c r="DN138" s="376" t="s">
        <v>1201</v>
      </c>
      <c r="DO138" s="376">
        <v>1</v>
      </c>
      <c r="DP138" s="376">
        <v>0</v>
      </c>
      <c r="DQ138" s="376">
        <v>0</v>
      </c>
      <c r="DR138" s="376">
        <v>0</v>
      </c>
      <c r="DS138" s="376">
        <v>1</v>
      </c>
      <c r="DT138" s="381">
        <v>1</v>
      </c>
      <c r="DU138" s="376">
        <v>1</v>
      </c>
      <c r="DV138" s="376">
        <v>0</v>
      </c>
      <c r="DW138" s="376">
        <v>0</v>
      </c>
      <c r="DX138" s="376">
        <v>0</v>
      </c>
      <c r="DY138" s="376">
        <v>0</v>
      </c>
      <c r="DZ138" s="376">
        <v>0</v>
      </c>
      <c r="EC138" s="376">
        <v>1</v>
      </c>
      <c r="ED138" s="376">
        <v>1</v>
      </c>
      <c r="EE138" s="376">
        <v>57</v>
      </c>
      <c r="EH138" s="378">
        <v>42471</v>
      </c>
      <c r="EI138" s="130">
        <v>2.39</v>
      </c>
      <c r="EJ138" s="130">
        <v>95</v>
      </c>
      <c r="EK138" s="379">
        <v>61</v>
      </c>
      <c r="EL138" s="379">
        <v>116</v>
      </c>
      <c r="EM138" s="130">
        <v>115</v>
      </c>
      <c r="EN138" s="130"/>
      <c r="EO138" s="130" t="s">
        <v>1185</v>
      </c>
      <c r="EP138" s="387">
        <v>138</v>
      </c>
      <c r="EQ138" s="378"/>
      <c r="ER138" s="117" t="s">
        <v>383</v>
      </c>
      <c r="ES138" s="117"/>
      <c r="ET138" s="117"/>
      <c r="EU138" s="381">
        <v>55</v>
      </c>
      <c r="EV138" s="117">
        <v>0</v>
      </c>
      <c r="EW138" s="117"/>
      <c r="EX138" s="117">
        <v>19</v>
      </c>
      <c r="EY138" s="381">
        <v>11</v>
      </c>
      <c r="EZ138" s="381">
        <v>46</v>
      </c>
      <c r="FA138" s="381">
        <v>35</v>
      </c>
      <c r="FB138" s="381">
        <v>23</v>
      </c>
      <c r="FC138" s="381">
        <v>17</v>
      </c>
      <c r="FD138" s="381">
        <v>58</v>
      </c>
      <c r="FE138" s="379">
        <v>23</v>
      </c>
      <c r="FF138" s="117">
        <v>39</v>
      </c>
      <c r="FG138" s="117">
        <v>90</v>
      </c>
      <c r="FH138" s="383">
        <v>260</v>
      </c>
      <c r="FI138" s="384">
        <v>90</v>
      </c>
      <c r="FJ138" s="384">
        <v>260</v>
      </c>
      <c r="FK138" s="384">
        <v>182.39999999999998</v>
      </c>
      <c r="FL138" s="384">
        <v>90.053373038114913</v>
      </c>
      <c r="FM138" s="228">
        <v>115.55</v>
      </c>
      <c r="FN138" s="228">
        <v>56.7</v>
      </c>
      <c r="FO138" s="228">
        <v>57.048614334178616</v>
      </c>
      <c r="FP138" s="228">
        <v>27.993564974019279</v>
      </c>
      <c r="FQ138" s="228">
        <v>50.93033318909562</v>
      </c>
      <c r="FR138" s="228"/>
      <c r="FS138" s="228">
        <v>0</v>
      </c>
      <c r="FT138" s="228">
        <v>61.7</v>
      </c>
      <c r="FU138" s="228">
        <v>18.5</v>
      </c>
      <c r="FV138" s="228">
        <v>133.33333333333334</v>
      </c>
      <c r="FW138" s="384">
        <v>4.5999999999999996</v>
      </c>
      <c r="FX138" s="384">
        <v>6.14</v>
      </c>
      <c r="FY138" s="384">
        <v>13.413043478260871</v>
      </c>
      <c r="FZ138" s="384">
        <v>3.3351351351351353</v>
      </c>
      <c r="GA138" s="380">
        <v>67.5</v>
      </c>
      <c r="GB138" s="129">
        <v>15.2</v>
      </c>
      <c r="GC138" s="129">
        <v>5.4</v>
      </c>
      <c r="GD138" s="129">
        <v>2.8</v>
      </c>
      <c r="GE138" s="129">
        <v>116.4</v>
      </c>
      <c r="GF138" s="129">
        <v>77.8</v>
      </c>
      <c r="GG138" s="129">
        <v>19.7</v>
      </c>
      <c r="GH138" s="117">
        <v>1</v>
      </c>
      <c r="GI138" s="117">
        <v>1</v>
      </c>
      <c r="GJ138" s="376">
        <v>1</v>
      </c>
      <c r="GK138" s="376">
        <v>0</v>
      </c>
      <c r="GL138" s="388">
        <v>34</v>
      </c>
      <c r="GM138" s="117">
        <v>0</v>
      </c>
      <c r="GN138" s="376">
        <v>1</v>
      </c>
      <c r="GO138" s="117" t="s">
        <v>464</v>
      </c>
      <c r="GP138" s="376">
        <v>0</v>
      </c>
      <c r="GQ138" s="61">
        <v>71.599999999999994</v>
      </c>
      <c r="GR138" s="106">
        <v>35.349898626803885</v>
      </c>
      <c r="GS138" s="111">
        <v>0.41</v>
      </c>
      <c r="GT138" s="61">
        <v>0</v>
      </c>
      <c r="GU138" s="111">
        <v>0.6</v>
      </c>
      <c r="GV138" s="62">
        <v>1</v>
      </c>
      <c r="GW138" s="106">
        <v>13.4</v>
      </c>
      <c r="GX138" s="61">
        <v>0</v>
      </c>
      <c r="GY138" s="106">
        <v>13</v>
      </c>
      <c r="GZ138" s="61">
        <v>1</v>
      </c>
      <c r="HA138" s="745">
        <v>39</v>
      </c>
      <c r="HB138" s="376">
        <v>14</v>
      </c>
      <c r="HC138" s="376">
        <v>1</v>
      </c>
      <c r="HD138" s="376">
        <v>1</v>
      </c>
      <c r="HE138" s="389">
        <v>149.18626900000001</v>
      </c>
      <c r="HF138" s="389">
        <v>156.64558199999999</v>
      </c>
      <c r="HG138" s="390">
        <v>77.338064860847695</v>
      </c>
      <c r="HH138" s="389">
        <v>153.788297</v>
      </c>
      <c r="HI138" s="390">
        <v>75.927384203055979</v>
      </c>
      <c r="HJ138" s="389">
        <v>76.203333999999998</v>
      </c>
      <c r="HK138" s="390">
        <v>37.622627540844661</v>
      </c>
      <c r="HL138" s="389">
        <v>77.584963999999999</v>
      </c>
      <c r="HM138" s="390">
        <v>38.304757155924982</v>
      </c>
      <c r="HN138" s="389">
        <v>50.449199</v>
      </c>
      <c r="HO138" s="389">
        <v>6.982647</v>
      </c>
      <c r="HP138" s="389">
        <v>3.3760650000000001</v>
      </c>
      <c r="HQ138" s="389">
        <v>120.480586</v>
      </c>
      <c r="HR138" s="390">
        <v>59.482912033490607</v>
      </c>
      <c r="HS138" s="389">
        <v>51.996369000000001</v>
      </c>
      <c r="HT138" s="390">
        <v>25.671318060221903</v>
      </c>
      <c r="HU138" s="389">
        <v>68.484217000000001</v>
      </c>
      <c r="HV138" s="390">
        <v>33.811593973268707</v>
      </c>
      <c r="HW138" s="389">
        <v>56.842533000000003</v>
      </c>
      <c r="HX138" s="389">
        <v>0</v>
      </c>
      <c r="HY138" s="384">
        <v>1.0185793396229623</v>
      </c>
      <c r="HZ138" s="129">
        <v>59.9</v>
      </c>
      <c r="IA138" s="384">
        <v>9</v>
      </c>
      <c r="IB138" s="384">
        <v>48</v>
      </c>
      <c r="IC138" s="384">
        <v>8.6999999999999993</v>
      </c>
      <c r="ID138" s="384">
        <v>28.6</v>
      </c>
      <c r="IE138" s="384">
        <v>6</v>
      </c>
      <c r="IF138" s="384">
        <v>267.50008888888885</v>
      </c>
      <c r="IG138" s="384">
        <v>132.0684500682018</v>
      </c>
      <c r="IH138" s="379"/>
      <c r="II138" s="391">
        <v>0.36</v>
      </c>
      <c r="IJ138" s="379">
        <v>1226</v>
      </c>
      <c r="IK138" s="381">
        <v>1040</v>
      </c>
      <c r="IL138" s="381">
        <v>1138</v>
      </c>
      <c r="IM138" s="381">
        <v>1182</v>
      </c>
      <c r="IN138" s="381">
        <v>1079</v>
      </c>
      <c r="IO138" s="381">
        <v>1190</v>
      </c>
      <c r="IP138" s="381"/>
      <c r="IQ138" s="384">
        <v>1142.5</v>
      </c>
      <c r="IR138" s="381">
        <v>1818</v>
      </c>
      <c r="IS138" s="381"/>
      <c r="IT138" s="381"/>
      <c r="IU138" s="381">
        <v>464</v>
      </c>
      <c r="IV138" s="381"/>
      <c r="IW138" s="381"/>
      <c r="IX138" s="381">
        <v>414</v>
      </c>
      <c r="IY138" s="381"/>
      <c r="IZ138" s="384">
        <v>439</v>
      </c>
      <c r="JA138" s="381">
        <v>297</v>
      </c>
      <c r="JB138" s="392">
        <v>31.867240716764904</v>
      </c>
      <c r="JC138" s="393">
        <v>0</v>
      </c>
      <c r="JD138" s="387">
        <v>1</v>
      </c>
      <c r="JE138" s="394">
        <v>10</v>
      </c>
      <c r="JF138" s="394">
        <v>1</v>
      </c>
      <c r="JG138" s="394"/>
      <c r="JH138" s="387">
        <v>1</v>
      </c>
      <c r="JI138" s="387"/>
      <c r="JJ138" s="387"/>
      <c r="JK138" s="387"/>
      <c r="JL138" s="376" t="s">
        <v>1201</v>
      </c>
      <c r="JM138" s="395">
        <v>60.5</v>
      </c>
      <c r="JN138" s="198">
        <v>138</v>
      </c>
      <c r="JO138" s="244">
        <v>42527</v>
      </c>
      <c r="JP138" s="69">
        <v>43480</v>
      </c>
      <c r="JQ138" s="201">
        <v>1</v>
      </c>
      <c r="JR138" s="69">
        <v>43480</v>
      </c>
      <c r="JS138" s="245">
        <v>31</v>
      </c>
      <c r="JT138" s="243">
        <v>0</v>
      </c>
      <c r="JU138" s="69">
        <v>43480</v>
      </c>
      <c r="JV138" s="245">
        <v>31</v>
      </c>
      <c r="JW138" s="243">
        <v>1</v>
      </c>
      <c r="JX138" s="246">
        <v>43480</v>
      </c>
      <c r="JY138" s="245">
        <v>31</v>
      </c>
      <c r="JZ138" s="245">
        <v>31</v>
      </c>
      <c r="KA138" s="245">
        <v>953</v>
      </c>
      <c r="KB138" s="247"/>
      <c r="KC138" s="245"/>
      <c r="KD138" s="248"/>
      <c r="KE138" s="63">
        <v>0</v>
      </c>
      <c r="KF138" s="388">
        <v>1</v>
      </c>
      <c r="KG138" s="388" t="s">
        <v>390</v>
      </c>
      <c r="KH138" s="117">
        <v>111.15</v>
      </c>
      <c r="KI138" s="117">
        <v>57.08</v>
      </c>
      <c r="KJ138" s="117">
        <v>49.33</v>
      </c>
      <c r="KK138" s="337">
        <v>-14.41</v>
      </c>
      <c r="KL138" s="117">
        <v>-11.99</v>
      </c>
      <c r="KM138" s="117">
        <v>52.32</v>
      </c>
      <c r="KN138" s="117">
        <v>17.600000000000001</v>
      </c>
      <c r="KO138" s="117">
        <v>6.3</v>
      </c>
      <c r="KP138" s="117"/>
      <c r="KQ138" s="117">
        <v>1</v>
      </c>
      <c r="KR138" s="92"/>
      <c r="KS138" s="93">
        <v>0.41</v>
      </c>
      <c r="KT138" s="264">
        <v>58</v>
      </c>
      <c r="KU138" s="265">
        <v>40.28</v>
      </c>
      <c r="KV138" s="264">
        <v>-18.28</v>
      </c>
      <c r="KW138" s="265">
        <v>-19.3</v>
      </c>
      <c r="KX138" s="265">
        <v>-18.899999999999999</v>
      </c>
      <c r="KY138" s="265">
        <v>283</v>
      </c>
      <c r="KZ138" s="265">
        <v>-12.8</v>
      </c>
      <c r="LA138" s="265">
        <v>-11.6</v>
      </c>
      <c r="LB138" s="265">
        <v>366</v>
      </c>
      <c r="LC138" s="265">
        <v>-15.4</v>
      </c>
      <c r="LD138" s="265">
        <v>-15.3</v>
      </c>
      <c r="LE138" s="265">
        <v>349</v>
      </c>
      <c r="LF138" s="396">
        <v>42527</v>
      </c>
      <c r="LG138" s="454">
        <v>0</v>
      </c>
      <c r="LH138" s="454"/>
      <c r="LI138" s="455">
        <v>58</v>
      </c>
      <c r="LJ138" s="455">
        <v>31.85</v>
      </c>
      <c r="LK138" s="455">
        <v>-15.26</v>
      </c>
      <c r="LL138" s="455">
        <v>-16.7</v>
      </c>
      <c r="LM138" s="455">
        <v>-16.2</v>
      </c>
      <c r="LN138" s="455">
        <v>164</v>
      </c>
      <c r="LO138" s="455">
        <v>-16.2</v>
      </c>
      <c r="LP138" s="455">
        <v>-13.9</v>
      </c>
      <c r="LQ138" s="455">
        <v>437</v>
      </c>
      <c r="LR138" s="455">
        <v>-15.9</v>
      </c>
      <c r="LS138" s="455">
        <v>-15.1</v>
      </c>
      <c r="LT138" s="455">
        <v>437</v>
      </c>
      <c r="LU138" s="500">
        <v>30.93</v>
      </c>
      <c r="LV138" s="693">
        <v>-13.06</v>
      </c>
      <c r="LW138" s="500"/>
      <c r="LX138" s="500"/>
      <c r="LY138" s="500">
        <v>0</v>
      </c>
      <c r="LZ138" s="500">
        <v>0</v>
      </c>
      <c r="MA138" s="690">
        <v>48</v>
      </c>
      <c r="MB138" s="455">
        <v>48</v>
      </c>
      <c r="MD138" s="253"/>
      <c r="ME138" s="274"/>
      <c r="MF138" s="581">
        <v>138</v>
      </c>
      <c r="MG138" s="135">
        <v>42466</v>
      </c>
      <c r="MJ138" s="584">
        <v>53.5991</v>
      </c>
      <c r="MR138" s="135">
        <v>42433</v>
      </c>
      <c r="MS138" s="238">
        <v>6.6</v>
      </c>
      <c r="MT138" s="585"/>
      <c r="MU138" s="133">
        <v>1</v>
      </c>
      <c r="MV138" s="133">
        <v>0</v>
      </c>
      <c r="MW138" s="133">
        <v>1</v>
      </c>
      <c r="MX138" s="133">
        <v>0</v>
      </c>
      <c r="MY138" s="133">
        <v>0</v>
      </c>
      <c r="MZ138" s="238">
        <v>1</v>
      </c>
      <c r="NA138" s="238">
        <v>1063</v>
      </c>
      <c r="NB138" s="585"/>
      <c r="NC138" s="238">
        <v>7</v>
      </c>
      <c r="NE138" s="876">
        <v>138</v>
      </c>
      <c r="NF138" s="877" t="s">
        <v>64</v>
      </c>
      <c r="NG138" s="877" t="s">
        <v>64</v>
      </c>
      <c r="NH138" s="877" t="s">
        <v>64</v>
      </c>
      <c r="NI138" s="877" t="s">
        <v>64</v>
      </c>
      <c r="NJ138" s="877" t="s">
        <v>64</v>
      </c>
      <c r="NK138" s="877" t="s">
        <v>64</v>
      </c>
      <c r="NL138" s="877" t="s">
        <v>64</v>
      </c>
      <c r="NM138" s="877" t="s">
        <v>64</v>
      </c>
      <c r="NN138" s="877" t="s">
        <v>64</v>
      </c>
      <c r="NO138" s="877" t="s">
        <v>64</v>
      </c>
      <c r="NP138" s="877" t="s">
        <v>64</v>
      </c>
      <c r="NQ138" s="877" t="s">
        <v>64</v>
      </c>
      <c r="NR138" s="877" t="s">
        <v>64</v>
      </c>
      <c r="NS138" s="877" t="s">
        <v>64</v>
      </c>
      <c r="NT138" s="877" t="s">
        <v>64</v>
      </c>
      <c r="NU138" s="877" t="s">
        <v>64</v>
      </c>
      <c r="NV138" s="877" t="s">
        <v>64</v>
      </c>
      <c r="NW138" s="877" t="s">
        <v>64</v>
      </c>
      <c r="NX138" s="877" t="s">
        <v>64</v>
      </c>
      <c r="NY138" s="877" t="s">
        <v>64</v>
      </c>
      <c r="NZ138" s="877" t="s">
        <v>64</v>
      </c>
      <c r="OA138" s="877" t="s">
        <v>64</v>
      </c>
      <c r="OB138" s="877" t="s">
        <v>64</v>
      </c>
      <c r="OC138" s="877" t="s">
        <v>64</v>
      </c>
      <c r="OD138" s="877" t="s">
        <v>64</v>
      </c>
      <c r="OE138" s="877" t="s">
        <v>64</v>
      </c>
      <c r="OF138" s="877" t="s">
        <v>64</v>
      </c>
      <c r="OG138" s="877" t="s">
        <v>64</v>
      </c>
      <c r="OH138" s="877" t="s">
        <v>64</v>
      </c>
      <c r="OI138" s="877" t="s">
        <v>64</v>
      </c>
      <c r="OJ138" s="877" t="s">
        <v>64</v>
      </c>
      <c r="OK138" s="877" t="s">
        <v>64</v>
      </c>
      <c r="OL138" s="877" t="s">
        <v>64</v>
      </c>
      <c r="OM138" s="877" t="s">
        <v>64</v>
      </c>
    </row>
    <row r="139" spans="1:403" s="221" customFormat="1" x14ac:dyDescent="0.25">
      <c r="A139" s="455">
        <v>138</v>
      </c>
      <c r="B139" s="221">
        <v>0</v>
      </c>
      <c r="C139" s="221">
        <v>1</v>
      </c>
      <c r="D139" s="206">
        <v>2</v>
      </c>
      <c r="E139" s="267">
        <v>139</v>
      </c>
      <c r="F139" s="896">
        <v>139</v>
      </c>
      <c r="G139" s="61">
        <v>139</v>
      </c>
      <c r="H139" s="898"/>
      <c r="I139" s="167" t="s">
        <v>1202</v>
      </c>
      <c r="J139" s="167" t="s">
        <v>1203</v>
      </c>
      <c r="K139" s="266">
        <v>15830</v>
      </c>
      <c r="L139" s="122">
        <v>73</v>
      </c>
      <c r="M139" s="342">
        <v>104</v>
      </c>
      <c r="N139" s="342">
        <v>168</v>
      </c>
      <c r="O139" s="342">
        <v>36.848072562358283</v>
      </c>
      <c r="P139" s="210">
        <v>2.1230231121633687</v>
      </c>
      <c r="Q139" s="208">
        <v>0</v>
      </c>
      <c r="R139" s="342">
        <v>170</v>
      </c>
      <c r="S139" s="208">
        <v>85</v>
      </c>
      <c r="T139" s="208">
        <v>0</v>
      </c>
      <c r="U139" s="342">
        <v>2</v>
      </c>
      <c r="V139" s="327">
        <v>1</v>
      </c>
      <c r="W139" s="327">
        <v>2</v>
      </c>
      <c r="X139" s="327">
        <v>1</v>
      </c>
      <c r="Y139" s="326">
        <v>1</v>
      </c>
      <c r="Z139" s="327">
        <v>1</v>
      </c>
      <c r="AA139" s="327">
        <v>0</v>
      </c>
      <c r="AB139" s="326">
        <v>0</v>
      </c>
      <c r="AC139" s="326">
        <v>0</v>
      </c>
      <c r="AD139" s="223"/>
      <c r="AE139" s="133"/>
      <c r="AF139" s="223"/>
      <c r="AG139" s="613">
        <v>143</v>
      </c>
      <c r="AH139" s="613">
        <v>1.1299999999999999</v>
      </c>
      <c r="AI139" s="613">
        <v>64</v>
      </c>
      <c r="AJ139" s="603">
        <v>1</v>
      </c>
      <c r="AK139" s="613">
        <v>13.9</v>
      </c>
      <c r="AL139" s="613">
        <v>42</v>
      </c>
      <c r="AM139" s="613"/>
      <c r="AN139" s="609">
        <v>570</v>
      </c>
      <c r="AO139" s="214">
        <v>6.3456363608285962</v>
      </c>
      <c r="AP139" s="63">
        <v>112</v>
      </c>
      <c r="AQ139" s="63">
        <v>51</v>
      </c>
      <c r="AR139" s="310">
        <v>41</v>
      </c>
      <c r="AS139" s="212">
        <v>99</v>
      </c>
      <c r="AT139" s="215">
        <v>0.45</v>
      </c>
      <c r="AU139" s="212"/>
      <c r="AV139" s="562">
        <v>42487</v>
      </c>
      <c r="AW139" s="563">
        <v>42465</v>
      </c>
      <c r="AX139" s="364">
        <v>1.1299999999999999</v>
      </c>
      <c r="AY139" s="364">
        <v>39</v>
      </c>
      <c r="AZ139" s="364"/>
      <c r="BA139" s="613">
        <v>141</v>
      </c>
      <c r="BB139" s="558">
        <v>42487</v>
      </c>
      <c r="BC139" s="65">
        <v>25.03</v>
      </c>
      <c r="BD139" s="217"/>
      <c r="BE139" s="66">
        <v>29.3</v>
      </c>
      <c r="BF139" s="218">
        <v>37.559964455448295</v>
      </c>
      <c r="BG139" s="66">
        <v>68.319999999999993</v>
      </c>
      <c r="BH139" s="68">
        <v>1.4668676203541096</v>
      </c>
      <c r="BI139" s="219">
        <v>1.3984608496082234</v>
      </c>
      <c r="BJ139" s="219">
        <v>1.5747251726033924</v>
      </c>
      <c r="BK139" s="219">
        <v>1.8345478576809486</v>
      </c>
      <c r="BL139" s="66">
        <v>2.4500000000000002</v>
      </c>
      <c r="BM139" s="66">
        <v>1.1599999999999999</v>
      </c>
      <c r="BN139" s="66">
        <v>62</v>
      </c>
      <c r="BO139" s="66">
        <v>0.81</v>
      </c>
      <c r="BP139" s="571">
        <v>563.1</v>
      </c>
      <c r="BQ139" s="66">
        <v>21</v>
      </c>
      <c r="BR139" s="66">
        <v>31</v>
      </c>
      <c r="BS139" s="66">
        <v>6</v>
      </c>
      <c r="BT139" s="66">
        <v>24</v>
      </c>
      <c r="BU139" s="366" t="s">
        <v>1204</v>
      </c>
      <c r="BV139" s="345" t="s">
        <v>947</v>
      </c>
      <c r="BW139" s="342">
        <v>0</v>
      </c>
      <c r="BX139" s="342">
        <v>1</v>
      </c>
      <c r="BY139" s="342" t="s">
        <v>1205</v>
      </c>
      <c r="BZ139" s="342">
        <v>0</v>
      </c>
      <c r="CA139" s="342"/>
      <c r="CB139" s="345" t="s">
        <v>381</v>
      </c>
      <c r="CC139" s="345"/>
      <c r="CD139" s="342">
        <v>0</v>
      </c>
      <c r="CE139" s="342">
        <v>1</v>
      </c>
      <c r="CF139" s="342">
        <v>0</v>
      </c>
      <c r="CG139" s="206">
        <v>0</v>
      </c>
      <c r="CH139" s="206">
        <v>0</v>
      </c>
      <c r="CI139" s="342">
        <v>0</v>
      </c>
      <c r="CJ139" s="342">
        <v>0</v>
      </c>
      <c r="CK139" s="327">
        <v>0</v>
      </c>
      <c r="CL139" s="659">
        <v>0</v>
      </c>
      <c r="CM139" s="659">
        <v>0</v>
      </c>
      <c r="CN139" s="660">
        <v>1</v>
      </c>
      <c r="CO139" s="660">
        <v>1</v>
      </c>
      <c r="CP139" s="660">
        <v>0</v>
      </c>
      <c r="CQ139" s="325">
        <v>1</v>
      </c>
      <c r="CR139" s="325">
        <v>0</v>
      </c>
      <c r="CS139" s="325">
        <v>0</v>
      </c>
      <c r="CT139" s="327">
        <v>0</v>
      </c>
      <c r="CU139" s="327">
        <v>1</v>
      </c>
      <c r="CV139" s="114">
        <v>0</v>
      </c>
      <c r="CW139" s="665"/>
      <c r="CX139" s="665"/>
      <c r="CY139" s="665"/>
      <c r="CZ139" s="665"/>
      <c r="DA139" s="254">
        <v>71</v>
      </c>
      <c r="DB139" s="254">
        <v>101</v>
      </c>
      <c r="DC139" s="254"/>
      <c r="DD139" s="254"/>
      <c r="DE139" s="254"/>
      <c r="DF139" s="221">
        <v>1</v>
      </c>
      <c r="DG139" s="267">
        <v>1</v>
      </c>
      <c r="DH139" s="246">
        <v>42296</v>
      </c>
      <c r="DI139" s="221">
        <v>0</v>
      </c>
      <c r="DJ139" s="221" t="s">
        <v>524</v>
      </c>
      <c r="DK139" s="267">
        <v>0</v>
      </c>
      <c r="DL139" s="267"/>
      <c r="DM139" s="267"/>
      <c r="DO139" s="221">
        <v>0</v>
      </c>
      <c r="DP139" s="221">
        <v>0</v>
      </c>
      <c r="DQ139" s="221">
        <v>0</v>
      </c>
      <c r="DR139" s="221">
        <v>1</v>
      </c>
      <c r="DS139" s="221">
        <v>0</v>
      </c>
      <c r="DT139" s="212">
        <v>0</v>
      </c>
      <c r="DU139" s="221">
        <v>0</v>
      </c>
      <c r="DV139" s="221">
        <v>1</v>
      </c>
      <c r="DW139" s="221">
        <v>0</v>
      </c>
      <c r="DX139" s="221">
        <v>0</v>
      </c>
      <c r="DY139" s="221">
        <v>1</v>
      </c>
      <c r="DZ139" s="221">
        <v>0</v>
      </c>
      <c r="EC139" s="221">
        <v>1</v>
      </c>
      <c r="ED139" s="221">
        <v>1</v>
      </c>
      <c r="EE139" s="221">
        <v>64</v>
      </c>
      <c r="EH139" s="135">
        <v>41758</v>
      </c>
      <c r="EI139" s="31">
        <v>2.81</v>
      </c>
      <c r="EJ139" s="31">
        <v>106</v>
      </c>
      <c r="EK139" s="206">
        <v>79</v>
      </c>
      <c r="EL139" s="206">
        <v>100</v>
      </c>
      <c r="EM139" s="225">
        <v>99</v>
      </c>
      <c r="EN139" s="225"/>
      <c r="EO139" s="225" t="s">
        <v>544</v>
      </c>
      <c r="EP139" s="267">
        <v>139</v>
      </c>
      <c r="EQ139" s="135"/>
      <c r="ER139" s="133" t="s">
        <v>415</v>
      </c>
      <c r="ES139" s="133"/>
      <c r="ET139" s="133"/>
      <c r="EU139" s="208">
        <v>76</v>
      </c>
      <c r="EV139" s="133">
        <v>0</v>
      </c>
      <c r="EW139" s="133"/>
      <c r="EX139" s="133">
        <v>11</v>
      </c>
      <c r="EY139" s="208">
        <v>10</v>
      </c>
      <c r="EZ139" s="208">
        <v>55</v>
      </c>
      <c r="FA139" s="208">
        <v>29</v>
      </c>
      <c r="FB139" s="208">
        <v>19</v>
      </c>
      <c r="FC139" s="208">
        <v>19</v>
      </c>
      <c r="FD139" s="208">
        <v>47</v>
      </c>
      <c r="FE139" s="206">
        <v>19</v>
      </c>
      <c r="FF139" s="133">
        <v>36</v>
      </c>
      <c r="FG139" s="133">
        <v>130</v>
      </c>
      <c r="FH139" s="223">
        <v>330</v>
      </c>
      <c r="FI139" s="91">
        <v>130</v>
      </c>
      <c r="FJ139" s="91">
        <v>330</v>
      </c>
      <c r="FK139" s="227">
        <v>76.95</v>
      </c>
      <c r="FL139" s="227">
        <v>36.245483885282653</v>
      </c>
      <c r="FM139" s="228">
        <v>139.94999999999999</v>
      </c>
      <c r="FN139" s="228">
        <v>55.75</v>
      </c>
      <c r="FO139" s="228">
        <v>65.920149054519896</v>
      </c>
      <c r="FP139" s="228">
        <v>26.259723542618683</v>
      </c>
      <c r="FQ139" s="228">
        <v>60.164344408717398</v>
      </c>
      <c r="FR139" s="228"/>
      <c r="FS139" s="193">
        <v>0</v>
      </c>
      <c r="FT139" s="230">
        <v>105</v>
      </c>
      <c r="FU139" s="230">
        <v>120</v>
      </c>
      <c r="FV139" s="230">
        <v>100</v>
      </c>
      <c r="FW139" s="229">
        <v>5.4</v>
      </c>
      <c r="FX139" s="229">
        <v>8.8000000000000007</v>
      </c>
      <c r="FY139" s="229">
        <v>19.444444444444443</v>
      </c>
      <c r="FZ139" s="229">
        <v>0.875</v>
      </c>
      <c r="GA139" s="210">
        <v>37.4</v>
      </c>
      <c r="GB139" s="129">
        <v>17.8</v>
      </c>
      <c r="GC139" s="238">
        <v>7</v>
      </c>
      <c r="GD139" s="238">
        <v>3.4</v>
      </c>
      <c r="GE139" s="238">
        <v>132.6</v>
      </c>
      <c r="GF139" s="238">
        <v>85.5</v>
      </c>
      <c r="GG139" s="238">
        <v>28.7</v>
      </c>
      <c r="GH139" s="133">
        <v>0</v>
      </c>
      <c r="GI139" s="133">
        <v>1</v>
      </c>
      <c r="GJ139" s="221">
        <v>1</v>
      </c>
      <c r="GK139" s="221">
        <v>0</v>
      </c>
      <c r="GL139" s="231">
        <v>37</v>
      </c>
      <c r="GM139" s="133">
        <v>0</v>
      </c>
      <c r="GN139" s="221">
        <v>0</v>
      </c>
      <c r="GO139" s="133">
        <v>0</v>
      </c>
      <c r="GP139" s="221">
        <v>0</v>
      </c>
      <c r="GQ139" s="61">
        <v>45.8</v>
      </c>
      <c r="GR139" s="106">
        <v>21.573010551604227</v>
      </c>
      <c r="GS139" s="111">
        <v>0.39442231075697215</v>
      </c>
      <c r="GT139" s="61">
        <v>0</v>
      </c>
      <c r="GU139" s="111"/>
      <c r="GV139" s="62"/>
      <c r="GW139" s="106">
        <v>9</v>
      </c>
      <c r="GX139" s="61">
        <v>1</v>
      </c>
      <c r="GY139" s="106">
        <v>15</v>
      </c>
      <c r="GZ139" s="61">
        <v>1</v>
      </c>
      <c r="HA139" s="745">
        <v>52</v>
      </c>
      <c r="HB139" s="221">
        <v>19</v>
      </c>
      <c r="HC139" s="221">
        <v>0.53</v>
      </c>
      <c r="HD139" s="221">
        <v>1</v>
      </c>
      <c r="HE139" s="236">
        <v>154.454353</v>
      </c>
      <c r="HF139" s="236">
        <v>162.17706999999999</v>
      </c>
      <c r="HG139" s="144">
        <v>76.389686513935743</v>
      </c>
      <c r="HH139" s="236">
        <v>113.42793</v>
      </c>
      <c r="HI139" s="125">
        <v>53.427553072852092</v>
      </c>
      <c r="HJ139" s="236">
        <v>25.375216999999999</v>
      </c>
      <c r="HK139" s="144">
        <v>11.95239790590059</v>
      </c>
      <c r="HL139" s="236">
        <v>88.052712999999997</v>
      </c>
      <c r="HM139" s="144">
        <v>41.475155166951502</v>
      </c>
      <c r="HN139" s="236">
        <v>77.628775000000005</v>
      </c>
      <c r="HO139" s="144">
        <v>5.9875850000000002</v>
      </c>
      <c r="HP139" s="144">
        <v>18.943242999999999</v>
      </c>
      <c r="HQ139" s="236">
        <v>119.14826499999999</v>
      </c>
      <c r="HR139" s="144">
        <v>56.121982053500801</v>
      </c>
      <c r="HS139" s="236">
        <v>38.737312000000003</v>
      </c>
      <c r="HT139" s="144">
        <v>18.246297827877406</v>
      </c>
      <c r="HU139" s="236">
        <v>80.410953000000006</v>
      </c>
      <c r="HV139" s="144">
        <v>37.875684225623402</v>
      </c>
      <c r="HW139" s="236">
        <v>67.488144000000005</v>
      </c>
      <c r="HX139" s="144">
        <v>0</v>
      </c>
      <c r="HY139" s="237">
        <v>1.4297807427147791</v>
      </c>
      <c r="HZ139" s="238">
        <v>20.2</v>
      </c>
      <c r="IA139" s="237">
        <v>4.9000000000000004</v>
      </c>
      <c r="IB139" s="237">
        <v>18</v>
      </c>
      <c r="IC139" s="237">
        <v>5.4</v>
      </c>
      <c r="ID139" s="237">
        <v>31.4</v>
      </c>
      <c r="IE139" s="237">
        <v>5.9</v>
      </c>
      <c r="IF139" s="237">
        <v>62.133551020408163</v>
      </c>
      <c r="IG139" s="237">
        <v>29.266544798513209</v>
      </c>
      <c r="IH139" s="206"/>
      <c r="II139" s="209">
        <v>0.42</v>
      </c>
      <c r="IJ139" s="206">
        <v>986</v>
      </c>
      <c r="IK139" s="208">
        <v>915</v>
      </c>
      <c r="IL139" s="208">
        <v>1032</v>
      </c>
      <c r="IM139" s="208">
        <v>1072</v>
      </c>
      <c r="IN139" s="208">
        <v>1157</v>
      </c>
      <c r="IO139" s="208">
        <v>1105</v>
      </c>
      <c r="IP139" s="208"/>
      <c r="IQ139" s="106">
        <v>1044.5</v>
      </c>
      <c r="IR139" s="208">
        <v>1745</v>
      </c>
      <c r="IS139" s="208">
        <v>332</v>
      </c>
      <c r="IT139" s="208">
        <v>207</v>
      </c>
      <c r="IU139" s="208"/>
      <c r="IV139" s="208">
        <v>332</v>
      </c>
      <c r="IW139" s="208">
        <v>371</v>
      </c>
      <c r="IX139" s="208">
        <v>375</v>
      </c>
      <c r="IY139" s="208"/>
      <c r="IZ139" s="106">
        <v>323.39999999999998</v>
      </c>
      <c r="JA139" s="208">
        <v>188</v>
      </c>
      <c r="JB139" s="240">
        <v>26.087934609856887</v>
      </c>
      <c r="JC139" s="241">
        <v>0</v>
      </c>
      <c r="JD139" s="267">
        <v>1</v>
      </c>
      <c r="JE139" s="280">
        <v>0</v>
      </c>
      <c r="JF139" s="70"/>
      <c r="JG139" s="70"/>
      <c r="JH139" s="267"/>
      <c r="JI139" s="267">
        <v>0</v>
      </c>
      <c r="JJ139" s="267">
        <v>0</v>
      </c>
      <c r="JK139" s="267"/>
      <c r="JM139" s="285"/>
      <c r="JN139" s="198">
        <v>139</v>
      </c>
      <c r="JO139" s="244">
        <v>42487</v>
      </c>
      <c r="JP139" s="69">
        <v>43544</v>
      </c>
      <c r="JQ139" s="201">
        <v>0</v>
      </c>
      <c r="JR139" s="69">
        <v>43544</v>
      </c>
      <c r="JS139" s="245">
        <v>34</v>
      </c>
      <c r="JT139" s="243">
        <v>0</v>
      </c>
      <c r="JU139" s="69">
        <v>43544</v>
      </c>
      <c r="JV139" s="245">
        <v>34</v>
      </c>
      <c r="JW139" s="243">
        <v>0</v>
      </c>
      <c r="JX139" s="246">
        <v>43544</v>
      </c>
      <c r="JY139" s="245">
        <v>34</v>
      </c>
      <c r="JZ139" s="245">
        <v>34</v>
      </c>
      <c r="KA139" s="245">
        <v>1057</v>
      </c>
      <c r="KB139" s="247"/>
      <c r="KC139" s="245"/>
      <c r="KD139" s="248"/>
      <c r="KE139" s="63">
        <v>0</v>
      </c>
      <c r="KF139" s="263">
        <v>1</v>
      </c>
      <c r="KG139" s="263" t="s">
        <v>390</v>
      </c>
      <c r="KH139" s="250">
        <v>153</v>
      </c>
      <c r="KI139" s="250">
        <v>74.260000000000005</v>
      </c>
      <c r="KJ139" s="250">
        <v>51.54</v>
      </c>
      <c r="KK139" s="251">
        <v>-17.12</v>
      </c>
      <c r="KL139" s="250">
        <v>-14.51</v>
      </c>
      <c r="KM139" s="250">
        <v>58.47</v>
      </c>
      <c r="KN139" s="250">
        <v>20.9</v>
      </c>
      <c r="KO139" s="250">
        <v>5.8</v>
      </c>
      <c r="KP139" s="250"/>
      <c r="KQ139" s="250">
        <v>0</v>
      </c>
      <c r="KR139" s="92">
        <v>1</v>
      </c>
      <c r="KS139" s="93">
        <v>0.39442231075697215</v>
      </c>
      <c r="KT139" s="264">
        <v>39</v>
      </c>
      <c r="KU139" s="265">
        <v>29.84</v>
      </c>
      <c r="KV139" s="264">
        <v>-14.85</v>
      </c>
      <c r="KW139" s="265">
        <v>-15.9</v>
      </c>
      <c r="KX139" s="265">
        <v>-15.6</v>
      </c>
      <c r="KY139" s="265">
        <v>321</v>
      </c>
      <c r="KZ139" s="265">
        <v>-10.8</v>
      </c>
      <c r="LA139" s="265">
        <v>-8.4</v>
      </c>
      <c r="LB139" s="265">
        <v>321</v>
      </c>
      <c r="LC139" s="265">
        <v>-13.4</v>
      </c>
      <c r="LD139" s="265">
        <v>-12</v>
      </c>
      <c r="LE139" s="265">
        <v>321</v>
      </c>
      <c r="LF139" s="118">
        <v>42487</v>
      </c>
      <c r="LG139" s="454">
        <v>0</v>
      </c>
      <c r="LH139" s="454">
        <v>1</v>
      </c>
      <c r="LI139" s="455">
        <v>39</v>
      </c>
      <c r="LJ139" s="455">
        <v>31.04</v>
      </c>
      <c r="LK139" s="455">
        <v>-14.45</v>
      </c>
      <c r="LL139" s="455">
        <v>-16.600000000000001</v>
      </c>
      <c r="LM139" s="455">
        <v>-15.9</v>
      </c>
      <c r="LN139" s="455">
        <v>341</v>
      </c>
      <c r="LO139" s="455">
        <v>-13.2</v>
      </c>
      <c r="LP139" s="455">
        <v>-12.1</v>
      </c>
      <c r="LQ139" s="455">
        <v>321</v>
      </c>
      <c r="LR139" s="455">
        <v>-14.8</v>
      </c>
      <c r="LS139" s="455">
        <v>-14</v>
      </c>
      <c r="LT139" s="455">
        <v>321</v>
      </c>
      <c r="LU139" s="500">
        <v>27.2</v>
      </c>
      <c r="LV139" s="693">
        <v>-14.78</v>
      </c>
      <c r="LW139" s="500"/>
      <c r="LX139" s="500">
        <v>0</v>
      </c>
      <c r="LY139" s="500">
        <v>-16.5</v>
      </c>
      <c r="LZ139" s="500">
        <v>2</v>
      </c>
      <c r="MA139" s="690">
        <v>48</v>
      </c>
      <c r="MB139" s="455">
        <v>48</v>
      </c>
      <c r="MD139" s="253">
        <v>27</v>
      </c>
      <c r="ME139" s="274"/>
      <c r="MF139" s="581">
        <v>139</v>
      </c>
      <c r="MG139" s="135">
        <v>42465</v>
      </c>
      <c r="MJ139" s="584">
        <v>30.9297</v>
      </c>
      <c r="MR139" s="135">
        <v>42465</v>
      </c>
      <c r="MS139" s="238">
        <v>7.3</v>
      </c>
      <c r="MT139" s="238">
        <v>25</v>
      </c>
      <c r="MU139" s="133">
        <v>1</v>
      </c>
      <c r="MV139" s="133">
        <v>1</v>
      </c>
      <c r="MW139" s="133">
        <v>0</v>
      </c>
      <c r="MX139" s="133">
        <v>0</v>
      </c>
      <c r="MY139" s="133">
        <v>0</v>
      </c>
      <c r="MZ139" s="238">
        <v>1</v>
      </c>
      <c r="NA139" s="238">
        <v>570</v>
      </c>
      <c r="NB139" s="133">
        <v>27</v>
      </c>
      <c r="NC139" s="238">
        <v>6</v>
      </c>
      <c r="NE139" s="876">
        <v>139</v>
      </c>
      <c r="NF139" s="877">
        <v>8.09132959362422</v>
      </c>
      <c r="NG139" s="877">
        <v>7.7786685461264797</v>
      </c>
      <c r="NH139" s="877">
        <v>5.2883585621936602</v>
      </c>
      <c r="NI139" s="877">
        <v>1.4646682670034401</v>
      </c>
      <c r="NJ139" s="877">
        <v>8.3037350925483402</v>
      </c>
      <c r="NK139" s="877">
        <v>4.8514992024612598</v>
      </c>
      <c r="NL139" s="877">
        <v>9.3020905269204004</v>
      </c>
      <c r="NM139" s="877">
        <v>7.4690719520803901</v>
      </c>
      <c r="NN139" s="877">
        <v>6.0946583426545402</v>
      </c>
      <c r="NO139" s="877">
        <v>1.3561438102252801</v>
      </c>
      <c r="NP139" s="877">
        <v>5.9212458885855899</v>
      </c>
      <c r="NQ139" s="877">
        <v>6.4899282194051802</v>
      </c>
      <c r="NR139" s="877">
        <v>7.3745178810462901</v>
      </c>
      <c r="NS139" s="877">
        <v>4.3561438102252801</v>
      </c>
      <c r="NT139" s="877">
        <v>6.0419876216513604</v>
      </c>
      <c r="NU139" s="877">
        <v>8.1272205504880706</v>
      </c>
      <c r="NV139" s="877">
        <v>6.1206007738451698</v>
      </c>
      <c r="NW139" s="877">
        <v>6.8284538739304903</v>
      </c>
      <c r="NX139" s="877">
        <v>5.7384976438897901</v>
      </c>
      <c r="NY139" s="877">
        <v>6.0234771518304298</v>
      </c>
      <c r="NZ139" s="877">
        <v>7.7921395522778996</v>
      </c>
      <c r="OA139" s="877">
        <v>5.3092489608166202</v>
      </c>
      <c r="OB139" s="877">
        <v>10.386131937315</v>
      </c>
      <c r="OC139" s="877">
        <v>2.2387868595871199</v>
      </c>
      <c r="OD139" s="877">
        <v>6.8375648631571497</v>
      </c>
      <c r="OE139" s="877">
        <v>6.9670532980140498</v>
      </c>
      <c r="OF139" s="877">
        <v>4.9703935379146804</v>
      </c>
      <c r="OG139" s="877">
        <v>9.7808350017382306</v>
      </c>
      <c r="OH139" s="877">
        <v>2.9240998856407399</v>
      </c>
      <c r="OI139" s="877">
        <v>7.6544212192304704</v>
      </c>
      <c r="OJ139" s="877">
        <v>3.8237493603082702</v>
      </c>
      <c r="OK139" s="877">
        <v>2.1264137825077598</v>
      </c>
      <c r="OL139" s="877">
        <v>1.5283159023405299</v>
      </c>
      <c r="OM139" s="877">
        <v>8.1473450777278806</v>
      </c>
    </row>
    <row r="140" spans="1:403" s="221" customFormat="1" x14ac:dyDescent="0.25">
      <c r="A140" s="902">
        <v>139</v>
      </c>
      <c r="B140" s="221">
        <v>0</v>
      </c>
      <c r="C140" s="221">
        <v>1</v>
      </c>
      <c r="D140" s="206">
        <v>2</v>
      </c>
      <c r="E140" s="274">
        <v>140</v>
      </c>
      <c r="F140" s="895">
        <v>140</v>
      </c>
      <c r="G140" s="61">
        <v>140</v>
      </c>
      <c r="H140" s="898"/>
      <c r="I140" s="232" t="s">
        <v>1206</v>
      </c>
      <c r="J140" s="167" t="s">
        <v>1207</v>
      </c>
      <c r="K140" s="69">
        <v>14889</v>
      </c>
      <c r="L140" s="122">
        <v>75</v>
      </c>
      <c r="M140" s="342">
        <v>55</v>
      </c>
      <c r="N140" s="342">
        <v>170</v>
      </c>
      <c r="O140" s="342">
        <v>19.031141868512112</v>
      </c>
      <c r="P140" s="210">
        <v>1.6334127253151871</v>
      </c>
      <c r="Q140" s="208">
        <v>1</v>
      </c>
      <c r="R140" s="342">
        <v>130</v>
      </c>
      <c r="S140" s="208">
        <v>75</v>
      </c>
      <c r="T140" s="208">
        <v>0</v>
      </c>
      <c r="U140" s="342">
        <v>2</v>
      </c>
      <c r="V140" s="327">
        <v>0</v>
      </c>
      <c r="W140" s="327"/>
      <c r="X140" s="327">
        <v>0</v>
      </c>
      <c r="Y140" s="326">
        <v>1</v>
      </c>
      <c r="Z140" s="327">
        <v>1</v>
      </c>
      <c r="AA140" s="327">
        <v>0</v>
      </c>
      <c r="AB140" s="326">
        <v>0</v>
      </c>
      <c r="AC140" s="326">
        <v>0</v>
      </c>
      <c r="AD140" s="223"/>
      <c r="AE140" s="133"/>
      <c r="AF140" s="223"/>
      <c r="AG140" s="613">
        <v>67</v>
      </c>
      <c r="AH140" s="613">
        <v>1.02</v>
      </c>
      <c r="AI140" s="613">
        <v>71</v>
      </c>
      <c r="AJ140" s="603">
        <v>1</v>
      </c>
      <c r="AK140" s="613">
        <v>9</v>
      </c>
      <c r="AL140" s="613">
        <v>28</v>
      </c>
      <c r="AM140" s="613"/>
      <c r="AN140" s="609">
        <v>2210</v>
      </c>
      <c r="AO140" s="214">
        <v>7.7007477945117984</v>
      </c>
      <c r="AP140" s="63"/>
      <c r="AQ140" s="63"/>
      <c r="AR140" s="310"/>
      <c r="AS140" s="212"/>
      <c r="AT140" s="215">
        <v>4.42</v>
      </c>
      <c r="AU140" s="212">
        <v>374</v>
      </c>
      <c r="AV140" s="562">
        <v>42514</v>
      </c>
      <c r="AW140" s="563">
        <v>42507</v>
      </c>
      <c r="AX140" s="364">
        <v>1.02</v>
      </c>
      <c r="AY140" s="364">
        <v>38</v>
      </c>
      <c r="AZ140" s="364">
        <v>6.9</v>
      </c>
      <c r="BA140" s="613">
        <v>139</v>
      </c>
      <c r="BB140" s="558">
        <v>42515</v>
      </c>
      <c r="BC140" s="65">
        <v>34.07</v>
      </c>
      <c r="BD140" s="217"/>
      <c r="BE140" s="66">
        <v>34.07</v>
      </c>
      <c r="BF140" s="218">
        <v>340.98004999930265</v>
      </c>
      <c r="BG140" s="112"/>
      <c r="BH140" s="68">
        <v>1.5323721335678775</v>
      </c>
      <c r="BI140" s="219">
        <v>1.5323721335678775</v>
      </c>
      <c r="BJ140" s="219">
        <v>2.5327289701107589</v>
      </c>
      <c r="BK140" s="219"/>
      <c r="BL140" s="66">
        <v>2.5099999999999998</v>
      </c>
      <c r="BM140" s="66">
        <v>1.8</v>
      </c>
      <c r="BN140" s="66">
        <v>219</v>
      </c>
      <c r="BO140" s="66">
        <v>1.67</v>
      </c>
      <c r="BP140" s="571">
        <v>2097</v>
      </c>
      <c r="BQ140" s="66">
        <v>5</v>
      </c>
      <c r="BR140" s="66">
        <v>719</v>
      </c>
      <c r="BS140" s="66">
        <v>29</v>
      </c>
      <c r="BT140" s="66">
        <v>3</v>
      </c>
      <c r="BU140" s="366">
        <v>42500</v>
      </c>
      <c r="BV140" s="345" t="s">
        <v>1208</v>
      </c>
      <c r="BW140" s="342">
        <v>0</v>
      </c>
      <c r="BX140" s="342">
        <v>1</v>
      </c>
      <c r="BY140" s="342" t="s">
        <v>1209</v>
      </c>
      <c r="BZ140" s="342">
        <v>0</v>
      </c>
      <c r="CA140" s="342"/>
      <c r="CB140" s="345" t="s">
        <v>381</v>
      </c>
      <c r="CC140" s="345"/>
      <c r="CD140" s="342">
        <v>0</v>
      </c>
      <c r="CE140" s="342">
        <v>0</v>
      </c>
      <c r="CF140" s="342">
        <v>0</v>
      </c>
      <c r="CG140" s="206">
        <v>0</v>
      </c>
      <c r="CH140" s="206">
        <v>0</v>
      </c>
      <c r="CI140" s="342">
        <v>0</v>
      </c>
      <c r="CJ140" s="342">
        <v>0</v>
      </c>
      <c r="CK140" s="327">
        <v>0</v>
      </c>
      <c r="CL140" s="659">
        <v>0</v>
      </c>
      <c r="CM140" s="659">
        <v>0</v>
      </c>
      <c r="CN140" s="660">
        <v>0</v>
      </c>
      <c r="CO140" s="660">
        <v>0</v>
      </c>
      <c r="CP140" s="660">
        <v>0</v>
      </c>
      <c r="CQ140" s="325">
        <v>1</v>
      </c>
      <c r="CR140" s="325">
        <v>0</v>
      </c>
      <c r="CS140" s="325">
        <v>0</v>
      </c>
      <c r="CT140" s="327">
        <v>0</v>
      </c>
      <c r="CU140" s="327">
        <v>1</v>
      </c>
      <c r="CV140" s="114">
        <v>0</v>
      </c>
      <c r="CW140" s="665"/>
      <c r="CX140" s="665"/>
      <c r="CY140" s="665"/>
      <c r="CZ140" s="665"/>
      <c r="DA140" s="254"/>
      <c r="DB140" s="254"/>
      <c r="DC140" s="254"/>
      <c r="DD140" s="254"/>
      <c r="DE140" s="254"/>
      <c r="DF140" s="221">
        <v>0</v>
      </c>
      <c r="DG140" s="267">
        <v>1</v>
      </c>
      <c r="DH140" s="246">
        <v>42564</v>
      </c>
      <c r="DI140" s="221">
        <v>0</v>
      </c>
      <c r="DK140" s="267">
        <v>1</v>
      </c>
      <c r="DL140" s="267">
        <v>0</v>
      </c>
      <c r="DM140" s="267"/>
      <c r="DO140" s="221">
        <v>0</v>
      </c>
      <c r="DP140" s="221">
        <v>0</v>
      </c>
      <c r="DQ140" s="221">
        <v>0</v>
      </c>
      <c r="DR140" s="221">
        <v>0</v>
      </c>
      <c r="DS140" s="221">
        <v>0</v>
      </c>
      <c r="DT140" s="212">
        <v>0</v>
      </c>
      <c r="DU140" s="221">
        <v>0</v>
      </c>
      <c r="DV140" s="221">
        <v>0</v>
      </c>
      <c r="DW140" s="221">
        <v>0</v>
      </c>
      <c r="DX140" s="221">
        <v>0</v>
      </c>
      <c r="DY140" s="221">
        <v>0</v>
      </c>
      <c r="DZ140" s="221">
        <v>0</v>
      </c>
      <c r="EC140" s="221">
        <v>1</v>
      </c>
      <c r="ED140" s="221">
        <v>2</v>
      </c>
      <c r="EE140" s="221">
        <v>55</v>
      </c>
      <c r="EH140" s="135">
        <v>42502</v>
      </c>
      <c r="EI140" s="31">
        <v>1.69</v>
      </c>
      <c r="EJ140" s="31">
        <v>64</v>
      </c>
      <c r="EK140" s="206">
        <v>52</v>
      </c>
      <c r="EL140" s="206">
        <v>89</v>
      </c>
      <c r="EM140" s="225">
        <v>89</v>
      </c>
      <c r="EN140" s="225">
        <v>69</v>
      </c>
      <c r="EO140" s="225" t="s">
        <v>1210</v>
      </c>
      <c r="EP140" s="222">
        <v>140</v>
      </c>
      <c r="EQ140" s="135">
        <v>42503</v>
      </c>
      <c r="ER140" s="133" t="s">
        <v>383</v>
      </c>
      <c r="ES140" s="133"/>
      <c r="ET140" s="133"/>
      <c r="EU140" s="208">
        <v>48</v>
      </c>
      <c r="EV140" s="133">
        <v>0</v>
      </c>
      <c r="EW140" s="133"/>
      <c r="EX140" s="133">
        <v>13</v>
      </c>
      <c r="EY140" s="208">
        <v>10</v>
      </c>
      <c r="EZ140" s="208">
        <v>47</v>
      </c>
      <c r="FA140" s="208">
        <v>31</v>
      </c>
      <c r="FB140" s="208">
        <v>17</v>
      </c>
      <c r="FC140" s="208">
        <v>18</v>
      </c>
      <c r="FD140" s="208">
        <v>39</v>
      </c>
      <c r="FE140" s="206">
        <v>21</v>
      </c>
      <c r="FF140" s="133">
        <v>38</v>
      </c>
      <c r="FG140" s="133">
        <v>120</v>
      </c>
      <c r="FH140" s="223">
        <v>300</v>
      </c>
      <c r="FI140" s="91">
        <v>120</v>
      </c>
      <c r="FJ140" s="91">
        <v>300</v>
      </c>
      <c r="FK140" s="227">
        <v>46.650000000000006</v>
      </c>
      <c r="FL140" s="227">
        <v>28.559836272243022</v>
      </c>
      <c r="FM140" s="228">
        <v>134.19999999999999</v>
      </c>
      <c r="FN140" s="228">
        <v>56.55</v>
      </c>
      <c r="FO140" s="228">
        <v>82.159271762808416</v>
      </c>
      <c r="FP140" s="228">
        <v>34.620766156384619</v>
      </c>
      <c r="FQ140" s="228">
        <v>57.861400894187774</v>
      </c>
      <c r="FR140" s="228"/>
      <c r="FS140" s="193">
        <v>0</v>
      </c>
      <c r="FT140" s="230">
        <v>57.1</v>
      </c>
      <c r="FU140" s="230">
        <v>91.8</v>
      </c>
      <c r="FV140" s="230">
        <v>145</v>
      </c>
      <c r="FW140" s="229">
        <v>4.4000000000000004</v>
      </c>
      <c r="FX140" s="229">
        <v>5.4</v>
      </c>
      <c r="FY140" s="229">
        <v>12.977272727272727</v>
      </c>
      <c r="FZ140" s="229">
        <v>0.62200435729847503</v>
      </c>
      <c r="GA140" s="210">
        <v>65.2</v>
      </c>
      <c r="GB140" s="129">
        <v>14.1</v>
      </c>
      <c r="GC140" s="238">
        <v>5.0999999999999996</v>
      </c>
      <c r="GD140" s="238">
        <v>2.8</v>
      </c>
      <c r="GE140" s="238">
        <v>112.5</v>
      </c>
      <c r="GF140" s="238">
        <v>78</v>
      </c>
      <c r="GG140" s="238">
        <v>21.4</v>
      </c>
      <c r="GH140" s="133">
        <v>0</v>
      </c>
      <c r="GI140" s="133">
        <v>1</v>
      </c>
      <c r="GJ140" s="221">
        <v>1</v>
      </c>
      <c r="GK140" s="221">
        <v>0</v>
      </c>
      <c r="GL140" s="231">
        <v>20.399999999999999</v>
      </c>
      <c r="GM140" s="133">
        <v>0</v>
      </c>
      <c r="GN140" s="221">
        <v>0</v>
      </c>
      <c r="GO140" s="133">
        <v>0</v>
      </c>
      <c r="GP140" s="221">
        <v>0</v>
      </c>
      <c r="GQ140" s="61">
        <v>48.3</v>
      </c>
      <c r="GR140" s="106">
        <v>29.569991252933281</v>
      </c>
      <c r="GS140" s="111">
        <v>0.40598290598290593</v>
      </c>
      <c r="GT140" s="61">
        <v>0</v>
      </c>
      <c r="GU140" s="111">
        <v>0.68</v>
      </c>
      <c r="GV140" s="62">
        <v>1</v>
      </c>
      <c r="GW140" s="106">
        <v>14.1</v>
      </c>
      <c r="GX140" s="61">
        <v>0</v>
      </c>
      <c r="GY140" s="106">
        <v>18</v>
      </c>
      <c r="GZ140" s="61">
        <v>0</v>
      </c>
      <c r="HA140" s="745">
        <v>30.4</v>
      </c>
      <c r="HB140" s="221">
        <v>17</v>
      </c>
      <c r="HC140" s="221">
        <v>0.36</v>
      </c>
      <c r="HD140" s="221">
        <v>1</v>
      </c>
      <c r="HE140" s="236">
        <v>153.203203</v>
      </c>
      <c r="HF140" s="236">
        <v>160.86336299999999</v>
      </c>
      <c r="HG140" s="144">
        <v>99.447255999999996</v>
      </c>
      <c r="HH140" s="236">
        <v>175.09861799999999</v>
      </c>
      <c r="HI140" s="125">
        <v>108.247625</v>
      </c>
      <c r="HJ140" s="236">
        <v>71.907128</v>
      </c>
      <c r="HK140" s="144">
        <v>44.453668999999998</v>
      </c>
      <c r="HL140" s="236">
        <v>103.191489</v>
      </c>
      <c r="HM140" s="144">
        <v>63.793956999999999</v>
      </c>
      <c r="HN140" s="236">
        <v>58.933354999999999</v>
      </c>
      <c r="HO140" s="144">
        <v>7.1202129999999997</v>
      </c>
      <c r="HP140" s="144">
        <v>4.401783</v>
      </c>
      <c r="HQ140" s="236">
        <v>218.094832</v>
      </c>
      <c r="HR140" s="144">
        <v>134.828293</v>
      </c>
      <c r="HS140" s="236">
        <v>93.637775000000005</v>
      </c>
      <c r="HT140" s="144">
        <v>44.105866989164689</v>
      </c>
      <c r="HU140" s="236">
        <v>124.45705700000001</v>
      </c>
      <c r="HV140" s="144">
        <v>58.622563403550416</v>
      </c>
      <c r="HW140" s="236">
        <v>57.065569000000004</v>
      </c>
      <c r="HX140" s="144">
        <v>0</v>
      </c>
      <c r="HY140" s="237">
        <v>0.91870149997414607</v>
      </c>
      <c r="HZ140" s="238">
        <v>30.7</v>
      </c>
      <c r="IA140" s="237">
        <v>6.3</v>
      </c>
      <c r="IB140" s="237">
        <v>14.3</v>
      </c>
      <c r="IC140" s="237">
        <v>3.9</v>
      </c>
      <c r="ID140" s="237">
        <v>17.5</v>
      </c>
      <c r="IE140" s="237">
        <v>5.3</v>
      </c>
      <c r="IF140" s="237">
        <v>58.348842328042338</v>
      </c>
      <c r="IG140" s="237">
        <v>35.722044663747312</v>
      </c>
      <c r="IH140" s="237" t="s">
        <v>1211</v>
      </c>
      <c r="II140" s="209">
        <v>0.28000000000000003</v>
      </c>
      <c r="IJ140" s="206">
        <v>1013</v>
      </c>
      <c r="IK140" s="208">
        <v>997</v>
      </c>
      <c r="IL140" s="208">
        <v>1022</v>
      </c>
      <c r="IM140" s="208">
        <v>944</v>
      </c>
      <c r="IN140" s="208">
        <v>961</v>
      </c>
      <c r="IO140" s="208">
        <v>961</v>
      </c>
      <c r="IP140" s="208"/>
      <c r="IQ140" s="106">
        <v>983</v>
      </c>
      <c r="IR140" s="208">
        <v>1580</v>
      </c>
      <c r="IS140" s="208">
        <v>348</v>
      </c>
      <c r="IT140" s="208">
        <v>434</v>
      </c>
      <c r="IU140" s="208">
        <v>506</v>
      </c>
      <c r="IV140" s="208">
        <v>421</v>
      </c>
      <c r="IW140" s="208">
        <v>377</v>
      </c>
      <c r="IX140" s="208">
        <v>333</v>
      </c>
      <c r="IY140" s="208"/>
      <c r="IZ140" s="106">
        <v>403.16666666666669</v>
      </c>
      <c r="JA140" s="208">
        <v>261</v>
      </c>
      <c r="JB140" s="240">
        <v>32.934444125934426</v>
      </c>
      <c r="JC140" s="241">
        <v>0</v>
      </c>
      <c r="JD140" s="267">
        <v>1</v>
      </c>
      <c r="JE140" s="70">
        <v>0</v>
      </c>
      <c r="JF140" s="70">
        <v>0</v>
      </c>
      <c r="JG140" s="70"/>
      <c r="JH140" s="267">
        <v>0</v>
      </c>
      <c r="JI140" s="267">
        <v>0</v>
      </c>
      <c r="JJ140" s="267">
        <v>0</v>
      </c>
      <c r="JK140" s="267"/>
      <c r="JM140" s="285">
        <v>57</v>
      </c>
      <c r="JN140" s="243">
        <v>140</v>
      </c>
      <c r="JO140" s="244">
        <v>42514</v>
      </c>
      <c r="JP140" s="69">
        <v>43070</v>
      </c>
      <c r="JQ140" s="201">
        <v>1</v>
      </c>
      <c r="JR140" s="69">
        <v>43070</v>
      </c>
      <c r="JS140" s="31">
        <v>18</v>
      </c>
      <c r="JT140" s="243">
        <v>1</v>
      </c>
      <c r="JU140" s="69">
        <v>42563</v>
      </c>
      <c r="JV140" s="245">
        <v>2</v>
      </c>
      <c r="JW140" s="243">
        <v>1</v>
      </c>
      <c r="JX140" s="246">
        <v>42563</v>
      </c>
      <c r="JY140" s="245">
        <v>2</v>
      </c>
      <c r="JZ140" s="245">
        <v>18</v>
      </c>
      <c r="KA140" s="245">
        <v>556</v>
      </c>
      <c r="KB140" s="247"/>
      <c r="KC140" s="245"/>
      <c r="KD140" s="248"/>
      <c r="KE140" s="63">
        <v>1</v>
      </c>
      <c r="KF140" s="249">
        <v>1</v>
      </c>
      <c r="KG140" s="249" t="s">
        <v>390</v>
      </c>
      <c r="KH140" s="250">
        <v>136.11000000000001</v>
      </c>
      <c r="KI140" s="250">
        <v>63.3</v>
      </c>
      <c r="KJ140" s="250">
        <v>53.57</v>
      </c>
      <c r="KK140" s="251">
        <v>-16.600000000000001</v>
      </c>
      <c r="KL140" s="250">
        <v>-13.95</v>
      </c>
      <c r="KM140" s="250">
        <v>66.849999999999994</v>
      </c>
      <c r="KN140" s="250">
        <v>19</v>
      </c>
      <c r="KO140" s="250">
        <v>3.1</v>
      </c>
      <c r="KP140" s="250"/>
      <c r="KQ140" s="250">
        <v>0</v>
      </c>
      <c r="KR140" s="92"/>
      <c r="KS140" s="93">
        <v>0.40598290598290593</v>
      </c>
      <c r="KT140" s="264">
        <v>47</v>
      </c>
      <c r="KU140" s="265">
        <v>25.09</v>
      </c>
      <c r="KV140" s="264">
        <v>-13.11</v>
      </c>
      <c r="KW140" s="265">
        <v>-25.6</v>
      </c>
      <c r="KX140" s="265">
        <v>-18.8</v>
      </c>
      <c r="KY140" s="265">
        <v>256</v>
      </c>
      <c r="KZ140" s="265">
        <v>-12.5</v>
      </c>
      <c r="LA140" s="265">
        <v>-9.1999999999999993</v>
      </c>
      <c r="LB140" s="265">
        <v>256</v>
      </c>
      <c r="LC140" s="265">
        <v>-19</v>
      </c>
      <c r="LD140" s="265">
        <v>-14</v>
      </c>
      <c r="LE140" s="265">
        <v>256</v>
      </c>
      <c r="LF140" s="118">
        <v>42514</v>
      </c>
      <c r="LG140" s="454">
        <v>0</v>
      </c>
      <c r="LH140" s="454"/>
      <c r="LI140" s="455">
        <v>47</v>
      </c>
      <c r="LJ140" s="455">
        <v>30.79</v>
      </c>
      <c r="LK140" s="455">
        <v>-15.93</v>
      </c>
      <c r="LL140" s="455">
        <v>-23.1</v>
      </c>
      <c r="LM140" s="455">
        <v>-23.1</v>
      </c>
      <c r="LN140" s="455">
        <v>256</v>
      </c>
      <c r="LO140" s="455">
        <v>-11.9</v>
      </c>
      <c r="LP140" s="455">
        <v>-11.9</v>
      </c>
      <c r="LQ140" s="455">
        <v>256</v>
      </c>
      <c r="LR140" s="455">
        <v>-17.5</v>
      </c>
      <c r="LS140" s="455">
        <v>-17.5</v>
      </c>
      <c r="LT140" s="455">
        <v>256</v>
      </c>
      <c r="LU140" s="500">
        <v>30.66</v>
      </c>
      <c r="LV140" s="693">
        <v>-16.690000000000001</v>
      </c>
      <c r="LW140" s="500">
        <v>-10.1</v>
      </c>
      <c r="LX140" s="500">
        <v>3</v>
      </c>
      <c r="LY140" s="500">
        <v>-10.199999999999999</v>
      </c>
      <c r="LZ140" s="500">
        <v>3</v>
      </c>
      <c r="MA140" s="690">
        <v>48</v>
      </c>
      <c r="MB140" s="455">
        <v>48</v>
      </c>
      <c r="MD140" s="253"/>
      <c r="ME140" s="274"/>
      <c r="MF140" s="581">
        <v>140</v>
      </c>
      <c r="MG140" s="135">
        <v>42507</v>
      </c>
      <c r="MJ140" s="584">
        <v>78.355099999999993</v>
      </c>
      <c r="MR140" s="135"/>
      <c r="MS140" s="585"/>
      <c r="MT140" s="585"/>
      <c r="MU140" s="133">
        <v>0</v>
      </c>
      <c r="MV140" s="585"/>
      <c r="MW140" s="585"/>
      <c r="MX140" s="585"/>
      <c r="MY140" s="585"/>
      <c r="MZ140" s="585"/>
      <c r="NA140" s="238">
        <v>2210</v>
      </c>
      <c r="NB140" s="585"/>
      <c r="NC140" s="238">
        <v>2</v>
      </c>
      <c r="NE140" s="876">
        <v>140</v>
      </c>
      <c r="NF140" s="877" t="s">
        <v>64</v>
      </c>
      <c r="NG140" s="877" t="s">
        <v>64</v>
      </c>
      <c r="NH140" s="877" t="s">
        <v>64</v>
      </c>
      <c r="NI140" s="877" t="s">
        <v>64</v>
      </c>
      <c r="NJ140" s="877" t="s">
        <v>64</v>
      </c>
      <c r="NK140" s="877" t="s">
        <v>64</v>
      </c>
      <c r="NL140" s="877" t="s">
        <v>64</v>
      </c>
      <c r="NM140" s="877" t="s">
        <v>64</v>
      </c>
      <c r="NN140" s="877" t="s">
        <v>64</v>
      </c>
      <c r="NO140" s="877" t="s">
        <v>64</v>
      </c>
      <c r="NP140" s="877" t="s">
        <v>64</v>
      </c>
      <c r="NQ140" s="877" t="s">
        <v>64</v>
      </c>
      <c r="NR140" s="877" t="s">
        <v>64</v>
      </c>
      <c r="NS140" s="877" t="s">
        <v>64</v>
      </c>
      <c r="NT140" s="877" t="s">
        <v>64</v>
      </c>
      <c r="NU140" s="877" t="s">
        <v>64</v>
      </c>
      <c r="NV140" s="877" t="s">
        <v>64</v>
      </c>
      <c r="NW140" s="877" t="s">
        <v>64</v>
      </c>
      <c r="NX140" s="877" t="s">
        <v>64</v>
      </c>
      <c r="NY140" s="877" t="s">
        <v>64</v>
      </c>
      <c r="NZ140" s="877" t="s">
        <v>64</v>
      </c>
      <c r="OA140" s="877" t="s">
        <v>64</v>
      </c>
      <c r="OB140" s="877" t="s">
        <v>64</v>
      </c>
      <c r="OC140" s="877" t="s">
        <v>64</v>
      </c>
      <c r="OD140" s="877" t="s">
        <v>64</v>
      </c>
      <c r="OE140" s="877" t="s">
        <v>64</v>
      </c>
      <c r="OF140" s="877" t="s">
        <v>64</v>
      </c>
      <c r="OG140" s="877" t="s">
        <v>64</v>
      </c>
      <c r="OH140" s="877" t="s">
        <v>64</v>
      </c>
      <c r="OI140" s="877" t="s">
        <v>64</v>
      </c>
      <c r="OJ140" s="877" t="s">
        <v>64</v>
      </c>
      <c r="OK140" s="877" t="s">
        <v>64</v>
      </c>
      <c r="OL140" s="877" t="s">
        <v>64</v>
      </c>
      <c r="OM140" s="877" t="s">
        <v>64</v>
      </c>
    </row>
    <row r="141" spans="1:403" s="636" customFormat="1" x14ac:dyDescent="0.25">
      <c r="A141" s="455">
        <v>140</v>
      </c>
      <c r="B141" s="636">
        <v>0</v>
      </c>
      <c r="C141" s="636">
        <v>1</v>
      </c>
      <c r="D141" s="652">
        <v>2</v>
      </c>
      <c r="E141" s="267">
        <v>141</v>
      </c>
      <c r="F141" s="896">
        <v>141</v>
      </c>
      <c r="G141" s="61">
        <v>141</v>
      </c>
      <c r="H141" s="898"/>
      <c r="I141" s="95" t="s">
        <v>1212</v>
      </c>
      <c r="J141" s="95" t="s">
        <v>1213</v>
      </c>
      <c r="K141" s="504">
        <v>12862</v>
      </c>
      <c r="L141" s="99">
        <v>81</v>
      </c>
      <c r="M141" s="671">
        <v>45</v>
      </c>
      <c r="N141" s="671">
        <v>160</v>
      </c>
      <c r="O141" s="671">
        <v>17.578124999999996</v>
      </c>
      <c r="P141" s="669">
        <v>1.435385746837047</v>
      </c>
      <c r="Q141" s="670">
        <v>1</v>
      </c>
      <c r="R141" s="671">
        <v>125</v>
      </c>
      <c r="S141" s="670">
        <v>42</v>
      </c>
      <c r="T141" s="670">
        <v>1</v>
      </c>
      <c r="U141" s="671">
        <v>3</v>
      </c>
      <c r="V141" s="652">
        <v>0</v>
      </c>
      <c r="W141" s="652"/>
      <c r="X141" s="652">
        <v>1</v>
      </c>
      <c r="Y141" s="636">
        <v>1</v>
      </c>
      <c r="Z141" s="652">
        <v>0</v>
      </c>
      <c r="AA141" s="652">
        <v>0</v>
      </c>
      <c r="AB141" s="636">
        <v>0</v>
      </c>
      <c r="AC141" s="636">
        <v>0</v>
      </c>
      <c r="AD141" s="653"/>
      <c r="AE141" s="95"/>
      <c r="AF141" s="653"/>
      <c r="AG141" s="653">
        <v>151</v>
      </c>
      <c r="AH141" s="653">
        <v>0.82</v>
      </c>
      <c r="AI141" s="653">
        <v>67</v>
      </c>
      <c r="AJ141" s="670">
        <v>1</v>
      </c>
      <c r="AK141" s="653">
        <v>12.7</v>
      </c>
      <c r="AL141" s="653">
        <v>40</v>
      </c>
      <c r="AM141" s="653"/>
      <c r="AN141" s="673">
        <v>9701</v>
      </c>
      <c r="AO141" s="674">
        <v>9.1799842519612831</v>
      </c>
      <c r="AP141" s="95">
        <v>86</v>
      </c>
      <c r="AQ141" s="95">
        <v>18</v>
      </c>
      <c r="AR141" s="636">
        <v>58</v>
      </c>
      <c r="AS141" s="670">
        <v>52</v>
      </c>
      <c r="AT141" s="675">
        <v>1.18</v>
      </c>
      <c r="AU141" s="670">
        <v>53</v>
      </c>
      <c r="AV141" s="831">
        <v>42509</v>
      </c>
      <c r="AW141" s="832">
        <v>42509</v>
      </c>
      <c r="AX141" s="838">
        <v>0.82</v>
      </c>
      <c r="AY141" s="653">
        <v>49</v>
      </c>
      <c r="AZ141" s="653"/>
      <c r="BA141" s="653">
        <v>140</v>
      </c>
      <c r="BB141" s="676">
        <v>42514</v>
      </c>
      <c r="BC141" s="722">
        <v>36.5</v>
      </c>
      <c r="BD141" s="669"/>
      <c r="BE141" s="95">
        <v>36.5</v>
      </c>
      <c r="BF141" s="677">
        <v>760.87754470600191</v>
      </c>
      <c r="BG141" s="95">
        <v>166</v>
      </c>
      <c r="BH141" s="678">
        <v>1.5622928644564746</v>
      </c>
      <c r="BI141" s="679">
        <v>1.5622928644564746</v>
      </c>
      <c r="BJ141" s="679">
        <v>2.8813147672334507</v>
      </c>
      <c r="BK141" s="679">
        <v>2.220108088040055</v>
      </c>
      <c r="BL141" s="95">
        <v>2.2400000000000002</v>
      </c>
      <c r="BM141" s="95">
        <v>0.98</v>
      </c>
      <c r="BN141" s="95">
        <v>32</v>
      </c>
      <c r="BO141" s="95">
        <v>1.1000000000000001</v>
      </c>
      <c r="BP141" s="375">
        <v>3310</v>
      </c>
      <c r="BQ141" s="95">
        <v>117</v>
      </c>
      <c r="BR141" s="95">
        <v>75</v>
      </c>
      <c r="BS141" s="95">
        <v>32</v>
      </c>
      <c r="BT141" s="95">
        <v>5</v>
      </c>
      <c r="BU141" s="831">
        <v>42509</v>
      </c>
      <c r="BV141" s="833" t="s">
        <v>1214</v>
      </c>
      <c r="BW141" s="671">
        <v>0</v>
      </c>
      <c r="BX141" s="671">
        <v>0</v>
      </c>
      <c r="BY141" s="671">
        <v>32</v>
      </c>
      <c r="BZ141" s="671">
        <v>0</v>
      </c>
      <c r="CA141" s="671"/>
      <c r="CB141" s="833" t="s">
        <v>381</v>
      </c>
      <c r="CC141" s="833"/>
      <c r="CD141" s="671">
        <v>1</v>
      </c>
      <c r="CE141" s="671">
        <v>0</v>
      </c>
      <c r="CF141" s="671">
        <v>0</v>
      </c>
      <c r="CG141" s="652">
        <v>0</v>
      </c>
      <c r="CH141" s="652">
        <v>0</v>
      </c>
      <c r="CI141" s="671">
        <v>0</v>
      </c>
      <c r="CJ141" s="671">
        <v>0</v>
      </c>
      <c r="CK141" s="652">
        <v>0</v>
      </c>
      <c r="CL141" s="834">
        <v>0</v>
      </c>
      <c r="CM141" s="834">
        <v>0</v>
      </c>
      <c r="CN141" s="671">
        <v>1</v>
      </c>
      <c r="CO141" s="671">
        <v>1</v>
      </c>
      <c r="CP141" s="671">
        <v>0</v>
      </c>
      <c r="CQ141" s="670">
        <v>0</v>
      </c>
      <c r="CR141" s="670">
        <v>1</v>
      </c>
      <c r="CS141" s="670">
        <v>1</v>
      </c>
      <c r="CT141" s="652">
        <v>0</v>
      </c>
      <c r="CU141" s="652">
        <v>0</v>
      </c>
      <c r="CV141" s="95">
        <v>0</v>
      </c>
      <c r="CW141" s="634"/>
      <c r="CX141" s="634"/>
      <c r="CY141" s="634"/>
      <c r="CZ141" s="634"/>
      <c r="DA141" s="634"/>
      <c r="DB141" s="634"/>
      <c r="DC141" s="634"/>
      <c r="DD141" s="634"/>
      <c r="DE141" s="634"/>
      <c r="DF141" s="636">
        <v>0</v>
      </c>
      <c r="DG141" s="408">
        <v>1</v>
      </c>
      <c r="DH141" s="680">
        <v>42273</v>
      </c>
      <c r="DI141" s="636">
        <v>0</v>
      </c>
      <c r="DK141" s="408">
        <v>0</v>
      </c>
      <c r="DL141" s="408"/>
      <c r="DM141" s="408"/>
      <c r="DO141" s="636">
        <v>1</v>
      </c>
      <c r="DP141" s="636">
        <v>0</v>
      </c>
      <c r="DQ141" s="636">
        <v>0</v>
      </c>
      <c r="DR141" s="636">
        <v>0</v>
      </c>
      <c r="DS141" s="636">
        <v>2</v>
      </c>
      <c r="DT141" s="670">
        <v>1</v>
      </c>
      <c r="DU141" s="636">
        <v>2</v>
      </c>
      <c r="DV141" s="636">
        <v>0</v>
      </c>
      <c r="DW141" s="636">
        <v>0</v>
      </c>
      <c r="DX141" s="636">
        <v>0</v>
      </c>
      <c r="DY141" s="636">
        <v>0</v>
      </c>
      <c r="DZ141" s="636">
        <v>0</v>
      </c>
      <c r="EC141" s="636">
        <v>1</v>
      </c>
      <c r="ED141" s="636">
        <v>1</v>
      </c>
      <c r="EE141" s="636">
        <v>64</v>
      </c>
      <c r="EH141" s="504">
        <v>42445</v>
      </c>
      <c r="EI141" s="99">
        <v>0.91</v>
      </c>
      <c r="EJ141" s="99">
        <v>60</v>
      </c>
      <c r="EK141" s="652">
        <v>50</v>
      </c>
      <c r="EL141" s="652">
        <v>91</v>
      </c>
      <c r="EM141" s="99">
        <v>100</v>
      </c>
      <c r="EN141" s="99"/>
      <c r="EO141" s="99" t="s">
        <v>1185</v>
      </c>
      <c r="EP141" s="408">
        <v>141</v>
      </c>
      <c r="EQ141" s="504"/>
      <c r="ER141" s="95" t="s">
        <v>383</v>
      </c>
      <c r="ES141" s="95"/>
      <c r="ET141" s="95"/>
      <c r="EU141" s="670">
        <v>62</v>
      </c>
      <c r="EV141" s="95">
        <v>1</v>
      </c>
      <c r="EW141" s="95"/>
      <c r="EX141" s="95">
        <v>10</v>
      </c>
      <c r="EY141" s="670">
        <v>10</v>
      </c>
      <c r="EZ141" s="670">
        <v>45</v>
      </c>
      <c r="FA141" s="670">
        <v>33</v>
      </c>
      <c r="FB141" s="670">
        <v>12</v>
      </c>
      <c r="FC141" s="670">
        <v>16</v>
      </c>
      <c r="FD141" s="670">
        <v>42</v>
      </c>
      <c r="FE141" s="652">
        <v>20</v>
      </c>
      <c r="FF141" s="95">
        <v>29</v>
      </c>
      <c r="FG141" s="95">
        <v>60</v>
      </c>
      <c r="FH141" s="653">
        <v>280</v>
      </c>
      <c r="FI141" s="677">
        <v>65</v>
      </c>
      <c r="FJ141" s="677">
        <v>285</v>
      </c>
      <c r="FK141" s="677">
        <v>87.4</v>
      </c>
      <c r="FL141" s="677">
        <v>60.889555433158513</v>
      </c>
      <c r="FM141" s="375">
        <v>103.4</v>
      </c>
      <c r="FN141" s="375">
        <v>50.65</v>
      </c>
      <c r="FO141" s="375">
        <v>72.036384803073119</v>
      </c>
      <c r="FP141" s="375">
        <v>35.28668172413591</v>
      </c>
      <c r="FQ141" s="375">
        <v>51.015473887814323</v>
      </c>
      <c r="FR141" s="375"/>
      <c r="FS141" s="375">
        <v>0</v>
      </c>
      <c r="FT141" s="375">
        <v>57.6</v>
      </c>
      <c r="FU141" s="375"/>
      <c r="FV141" s="375">
        <v>100</v>
      </c>
      <c r="FW141" s="677">
        <v>5.4</v>
      </c>
      <c r="FX141" s="677">
        <v>5.8</v>
      </c>
      <c r="FY141" s="677">
        <v>10.666666666666666</v>
      </c>
      <c r="FZ141" s="677"/>
      <c r="GA141" s="669">
        <v>25</v>
      </c>
      <c r="GB141" s="678">
        <v>10.8</v>
      </c>
      <c r="GC141" s="678">
        <v>6.8</v>
      </c>
      <c r="GD141" s="678">
        <v>2.8</v>
      </c>
      <c r="GE141" s="678">
        <v>129.9</v>
      </c>
      <c r="GF141" s="678">
        <v>77</v>
      </c>
      <c r="GG141" s="678">
        <v>23</v>
      </c>
      <c r="GH141" s="95">
        <v>1</v>
      </c>
      <c r="GI141" s="95">
        <v>1</v>
      </c>
      <c r="GJ141" s="636">
        <v>1</v>
      </c>
      <c r="GK141" s="636">
        <v>1</v>
      </c>
      <c r="GL141" s="355">
        <v>29</v>
      </c>
      <c r="GM141" s="95">
        <v>0</v>
      </c>
      <c r="GN141" s="636">
        <v>0</v>
      </c>
      <c r="GO141" s="95">
        <v>0</v>
      </c>
      <c r="GP141" s="636">
        <v>1</v>
      </c>
      <c r="GQ141" s="95">
        <v>72.05</v>
      </c>
      <c r="GR141" s="677">
        <v>50.195566006396689</v>
      </c>
      <c r="GS141" s="678">
        <v>0.45390070921985815</v>
      </c>
      <c r="GT141" s="95">
        <v>0</v>
      </c>
      <c r="GU141" s="678">
        <v>0.61538461538461542</v>
      </c>
      <c r="GV141" s="375">
        <v>1</v>
      </c>
      <c r="GW141" s="677">
        <v>9.85</v>
      </c>
      <c r="GX141" s="95">
        <v>0</v>
      </c>
      <c r="GY141" s="677">
        <v>16</v>
      </c>
      <c r="GZ141" s="95">
        <v>1</v>
      </c>
      <c r="HA141" s="811">
        <v>34</v>
      </c>
      <c r="HB141" s="636">
        <v>6</v>
      </c>
      <c r="HD141" s="636">
        <v>0</v>
      </c>
      <c r="HE141" s="681"/>
      <c r="HF141" s="681"/>
      <c r="HG141" s="682"/>
      <c r="HH141" s="681"/>
      <c r="HI141" s="682"/>
      <c r="HJ141" s="681"/>
      <c r="HK141" s="682"/>
      <c r="HL141" s="681"/>
      <c r="HM141" s="682"/>
      <c r="HN141" s="681"/>
      <c r="HO141" s="681"/>
      <c r="HP141" s="681"/>
      <c r="HQ141" s="681"/>
      <c r="HR141" s="682"/>
      <c r="HS141" s="681"/>
      <c r="HT141" s="682"/>
      <c r="HU141" s="681"/>
      <c r="HV141" s="682"/>
      <c r="HW141" s="681"/>
      <c r="HX141" s="681"/>
      <c r="HY141" s="677"/>
      <c r="HZ141" s="678"/>
      <c r="IA141" s="677"/>
      <c r="IB141" s="677"/>
      <c r="IC141" s="677"/>
      <c r="ID141" s="677"/>
      <c r="IE141" s="677"/>
      <c r="IF141" s="677"/>
      <c r="IG141" s="677"/>
      <c r="IH141" s="652"/>
      <c r="II141" s="839"/>
      <c r="IJ141" s="728"/>
      <c r="IK141" s="840"/>
      <c r="IL141" s="840"/>
      <c r="IM141" s="840"/>
      <c r="IN141" s="840"/>
      <c r="IO141" s="840"/>
      <c r="IP141" s="670"/>
      <c r="IQ141" s="677"/>
      <c r="IR141" s="840"/>
      <c r="IS141" s="840"/>
      <c r="IT141" s="840"/>
      <c r="IU141" s="840"/>
      <c r="IV141" s="840"/>
      <c r="IW141" s="840"/>
      <c r="IX141" s="840"/>
      <c r="IY141" s="670"/>
      <c r="IZ141" s="677"/>
      <c r="JA141" s="840"/>
      <c r="JB141" s="406"/>
      <c r="JC141" s="683"/>
      <c r="JD141" s="408">
        <v>0</v>
      </c>
      <c r="JE141" s="407"/>
      <c r="JF141" s="407"/>
      <c r="JG141" s="407"/>
      <c r="JH141" s="408"/>
      <c r="JI141" s="408"/>
      <c r="JJ141" s="408"/>
      <c r="JK141" s="408"/>
      <c r="JM141" s="408"/>
      <c r="JN141" s="408">
        <v>141</v>
      </c>
      <c r="JO141" s="504">
        <v>42509</v>
      </c>
      <c r="JP141" s="504">
        <v>43054</v>
      </c>
      <c r="JQ141" s="407">
        <v>0</v>
      </c>
      <c r="JR141" s="504">
        <v>43054</v>
      </c>
      <c r="JS141" s="654">
        <v>18</v>
      </c>
      <c r="JT141" s="453">
        <v>0</v>
      </c>
      <c r="JU141" s="504">
        <v>43054</v>
      </c>
      <c r="JV141" s="654">
        <v>18</v>
      </c>
      <c r="JW141" s="453">
        <v>0</v>
      </c>
      <c r="JX141" s="680">
        <v>43054</v>
      </c>
      <c r="JY141" s="654">
        <v>18</v>
      </c>
      <c r="JZ141" s="654">
        <v>17.899999999999999</v>
      </c>
      <c r="KA141" s="654">
        <v>545</v>
      </c>
      <c r="KB141" s="654"/>
      <c r="KC141" s="654"/>
      <c r="KD141" s="654"/>
      <c r="KE141" s="95">
        <v>1</v>
      </c>
      <c r="KF141" s="355">
        <v>1</v>
      </c>
      <c r="KG141" s="355" t="s">
        <v>421</v>
      </c>
      <c r="KH141" s="677">
        <v>101.72333333333331</v>
      </c>
      <c r="KI141" s="677">
        <v>53.696666666666658</v>
      </c>
      <c r="KJ141" s="677">
        <v>47.256666666666661</v>
      </c>
      <c r="KK141" s="677">
        <v>-16.286666666666665</v>
      </c>
      <c r="KL141" s="677">
        <v>-13.97</v>
      </c>
      <c r="KM141" s="677">
        <v>63.74666666666667</v>
      </c>
      <c r="KN141" s="677">
        <v>27.866666666666664</v>
      </c>
      <c r="KO141" s="677">
        <v>3.9</v>
      </c>
      <c r="KP141" s="95"/>
      <c r="KQ141" s="95">
        <v>0</v>
      </c>
      <c r="KR141" s="110"/>
      <c r="KS141" s="684">
        <v>0.45390070921985815</v>
      </c>
      <c r="KT141" s="408"/>
      <c r="KV141" s="408"/>
      <c r="LF141" s="685">
        <v>42510</v>
      </c>
      <c r="LG141" s="95">
        <v>1</v>
      </c>
      <c r="LH141" s="95"/>
      <c r="LU141" s="654">
        <v>31.803333333333331</v>
      </c>
      <c r="LV141" s="725">
        <v>-15.9</v>
      </c>
      <c r="LW141" s="654"/>
      <c r="LX141" s="654">
        <v>0</v>
      </c>
      <c r="LY141" s="654">
        <v>0</v>
      </c>
      <c r="LZ141" s="654">
        <v>0</v>
      </c>
      <c r="MA141" s="686"/>
      <c r="MB141" s="95"/>
      <c r="MD141" s="453"/>
      <c r="ME141" s="453"/>
      <c r="MF141" s="95">
        <v>141</v>
      </c>
      <c r="MG141" s="504">
        <v>42509</v>
      </c>
      <c r="MJ141" s="678">
        <v>60.6907</v>
      </c>
      <c r="MR141" s="504"/>
      <c r="MS141" s="687"/>
      <c r="MT141" s="687"/>
      <c r="MU141" s="95">
        <v>0</v>
      </c>
      <c r="MV141" s="687"/>
      <c r="MW141" s="687"/>
      <c r="MX141" s="687"/>
      <c r="MY141" s="687"/>
      <c r="MZ141" s="687"/>
      <c r="NA141" s="678">
        <v>9701</v>
      </c>
      <c r="NB141" s="687"/>
      <c r="NC141" s="678">
        <v>6</v>
      </c>
      <c r="NE141" s="876">
        <v>141</v>
      </c>
      <c r="NF141" s="877" t="s">
        <v>64</v>
      </c>
      <c r="NG141" s="877" t="s">
        <v>64</v>
      </c>
      <c r="NH141" s="877" t="s">
        <v>64</v>
      </c>
      <c r="NI141" s="877" t="s">
        <v>64</v>
      </c>
      <c r="NJ141" s="877" t="s">
        <v>64</v>
      </c>
      <c r="NK141" s="877" t="s">
        <v>64</v>
      </c>
      <c r="NL141" s="877" t="s">
        <v>64</v>
      </c>
      <c r="NM141" s="877" t="s">
        <v>64</v>
      </c>
      <c r="NN141" s="877" t="s">
        <v>64</v>
      </c>
      <c r="NO141" s="877" t="s">
        <v>64</v>
      </c>
      <c r="NP141" s="877" t="s">
        <v>64</v>
      </c>
      <c r="NQ141" s="877" t="s">
        <v>64</v>
      </c>
      <c r="NR141" s="877" t="s">
        <v>64</v>
      </c>
      <c r="NS141" s="877" t="s">
        <v>64</v>
      </c>
      <c r="NT141" s="877" t="s">
        <v>64</v>
      </c>
      <c r="NU141" s="877" t="s">
        <v>64</v>
      </c>
      <c r="NV141" s="877" t="s">
        <v>64</v>
      </c>
      <c r="NW141" s="877" t="s">
        <v>64</v>
      </c>
      <c r="NX141" s="877" t="s">
        <v>64</v>
      </c>
      <c r="NY141" s="877" t="s">
        <v>64</v>
      </c>
      <c r="NZ141" s="877" t="s">
        <v>64</v>
      </c>
      <c r="OA141" s="877" t="s">
        <v>64</v>
      </c>
      <c r="OB141" s="877" t="s">
        <v>64</v>
      </c>
      <c r="OC141" s="877" t="s">
        <v>64</v>
      </c>
      <c r="OD141" s="877" t="s">
        <v>64</v>
      </c>
      <c r="OE141" s="877" t="s">
        <v>64</v>
      </c>
      <c r="OF141" s="877" t="s">
        <v>64</v>
      </c>
      <c r="OG141" s="877" t="s">
        <v>64</v>
      </c>
      <c r="OH141" s="877" t="s">
        <v>64</v>
      </c>
      <c r="OI141" s="877" t="s">
        <v>64</v>
      </c>
      <c r="OJ141" s="877" t="s">
        <v>64</v>
      </c>
      <c r="OK141" s="877" t="s">
        <v>64</v>
      </c>
      <c r="OL141" s="877" t="s">
        <v>64</v>
      </c>
      <c r="OM141" s="877" t="s">
        <v>64</v>
      </c>
    </row>
    <row r="142" spans="1:403" s="221" customFormat="1" x14ac:dyDescent="0.25">
      <c r="A142" s="455">
        <v>141</v>
      </c>
      <c r="B142" s="274">
        <v>0</v>
      </c>
      <c r="C142" s="221">
        <v>0</v>
      </c>
      <c r="D142" s="206">
        <v>2</v>
      </c>
      <c r="E142" s="267">
        <v>142</v>
      </c>
      <c r="F142" s="896">
        <v>142</v>
      </c>
      <c r="G142" s="61">
        <v>142</v>
      </c>
      <c r="H142" s="898"/>
      <c r="I142" s="232" t="s">
        <v>1215</v>
      </c>
      <c r="J142" s="232" t="s">
        <v>1216</v>
      </c>
      <c r="K142" s="69">
        <v>8162</v>
      </c>
      <c r="L142" s="122">
        <v>94</v>
      </c>
      <c r="M142" s="342">
        <v>68</v>
      </c>
      <c r="N142" s="342">
        <v>160</v>
      </c>
      <c r="O142" s="342">
        <v>26.562499999999996</v>
      </c>
      <c r="P142" s="210">
        <v>1.7106832340007569</v>
      </c>
      <c r="Q142" s="208">
        <v>1</v>
      </c>
      <c r="R142" s="342">
        <v>140</v>
      </c>
      <c r="S142" s="208">
        <v>70</v>
      </c>
      <c r="T142" s="208">
        <v>1</v>
      </c>
      <c r="U142" s="342">
        <v>3</v>
      </c>
      <c r="V142" s="327">
        <v>0</v>
      </c>
      <c r="W142" s="327"/>
      <c r="X142" s="327">
        <v>1</v>
      </c>
      <c r="Y142" s="326">
        <v>0</v>
      </c>
      <c r="Z142" s="327">
        <v>1</v>
      </c>
      <c r="AA142" s="327">
        <v>0</v>
      </c>
      <c r="AB142" s="326">
        <v>0</v>
      </c>
      <c r="AC142" s="326">
        <v>0</v>
      </c>
      <c r="AD142" s="223"/>
      <c r="AE142" s="133"/>
      <c r="AF142" s="223"/>
      <c r="AG142" s="613">
        <v>110</v>
      </c>
      <c r="AH142" s="613">
        <v>1.07</v>
      </c>
      <c r="AI142" s="613">
        <v>55</v>
      </c>
      <c r="AJ142" s="603">
        <v>0</v>
      </c>
      <c r="AK142" s="613">
        <v>13.4</v>
      </c>
      <c r="AL142" s="613">
        <v>42</v>
      </c>
      <c r="AM142" s="613"/>
      <c r="AN142" s="609">
        <v>1348</v>
      </c>
      <c r="AO142" s="214">
        <v>7.2063772914722524</v>
      </c>
      <c r="AP142" s="63">
        <v>198</v>
      </c>
      <c r="AQ142" s="63">
        <v>108</v>
      </c>
      <c r="AR142" s="310">
        <v>75</v>
      </c>
      <c r="AS142" s="212">
        <v>74</v>
      </c>
      <c r="AT142" s="215">
        <v>1.17</v>
      </c>
      <c r="AU142" s="212"/>
      <c r="AV142" s="562">
        <v>42514</v>
      </c>
      <c r="AW142" s="563">
        <v>42507</v>
      </c>
      <c r="AX142" s="565">
        <v>1.07</v>
      </c>
      <c r="AY142" s="364">
        <v>55</v>
      </c>
      <c r="AZ142" s="364"/>
      <c r="BA142" s="613">
        <v>140</v>
      </c>
      <c r="BB142" s="558">
        <v>42515</v>
      </c>
      <c r="BC142" s="65">
        <v>77.260000000000005</v>
      </c>
      <c r="BD142" s="217"/>
      <c r="BE142" s="66">
        <v>77.260000000000005</v>
      </c>
      <c r="BF142" s="218">
        <v>408.54006559059832</v>
      </c>
      <c r="BG142" s="66">
        <v>72.03</v>
      </c>
      <c r="BH142" s="68">
        <v>1.8879547038088016</v>
      </c>
      <c r="BI142" s="219">
        <v>1.8879547038088016</v>
      </c>
      <c r="BJ142" s="219">
        <v>2.6112346542874301</v>
      </c>
      <c r="BK142" s="219">
        <v>1.8575134147766899</v>
      </c>
      <c r="BL142" s="66">
        <v>2.46</v>
      </c>
      <c r="BM142" s="66">
        <v>1.36</v>
      </c>
      <c r="BN142" s="66">
        <v>88</v>
      </c>
      <c r="BO142" s="66">
        <v>1.03</v>
      </c>
      <c r="BP142" s="571">
        <v>2678</v>
      </c>
      <c r="BQ142" s="66">
        <v>40</v>
      </c>
      <c r="BR142" s="66">
        <v>105</v>
      </c>
      <c r="BS142" s="66">
        <v>40</v>
      </c>
      <c r="BT142" s="66">
        <v>18</v>
      </c>
      <c r="BU142" s="366">
        <v>42508</v>
      </c>
      <c r="BV142" s="345" t="s">
        <v>1217</v>
      </c>
      <c r="BW142" s="342">
        <v>0</v>
      </c>
      <c r="BX142" s="342">
        <v>1</v>
      </c>
      <c r="BY142" s="342">
        <v>42</v>
      </c>
      <c r="BZ142" s="342">
        <v>0</v>
      </c>
      <c r="CA142" s="342"/>
      <c r="CB142" s="345" t="s">
        <v>381</v>
      </c>
      <c r="CC142" s="345"/>
      <c r="CD142" s="342">
        <v>1</v>
      </c>
      <c r="CE142" s="342">
        <v>0</v>
      </c>
      <c r="CF142" s="342">
        <v>0</v>
      </c>
      <c r="CG142" s="206">
        <v>0</v>
      </c>
      <c r="CH142" s="206">
        <v>1</v>
      </c>
      <c r="CI142" s="342">
        <v>0</v>
      </c>
      <c r="CJ142" s="342">
        <v>0</v>
      </c>
      <c r="CK142" s="327">
        <v>1</v>
      </c>
      <c r="CL142" s="659">
        <v>0</v>
      </c>
      <c r="CM142" s="659">
        <v>1</v>
      </c>
      <c r="CN142" s="660">
        <v>0</v>
      </c>
      <c r="CO142" s="660">
        <v>1</v>
      </c>
      <c r="CP142" s="660">
        <v>1</v>
      </c>
      <c r="CQ142" s="325">
        <v>0</v>
      </c>
      <c r="CR142" s="325">
        <v>1</v>
      </c>
      <c r="CS142" s="325">
        <v>0</v>
      </c>
      <c r="CT142" s="327">
        <v>0</v>
      </c>
      <c r="CU142" s="327">
        <v>1</v>
      </c>
      <c r="CV142" s="114">
        <v>1</v>
      </c>
      <c r="CW142" s="665"/>
      <c r="CX142" s="665"/>
      <c r="CY142" s="665"/>
      <c r="CZ142" s="665"/>
      <c r="DA142" s="254"/>
      <c r="DB142" s="254"/>
      <c r="DC142" s="254"/>
      <c r="DD142" s="254"/>
      <c r="DE142" s="254"/>
      <c r="DF142" s="221">
        <v>0</v>
      </c>
      <c r="DG142" s="267">
        <v>1</v>
      </c>
      <c r="DH142" s="246">
        <v>40450</v>
      </c>
      <c r="DI142" s="221">
        <v>0</v>
      </c>
      <c r="DK142" s="267">
        <v>1</v>
      </c>
      <c r="DL142" s="267">
        <v>0</v>
      </c>
      <c r="DM142" s="267">
        <v>1</v>
      </c>
      <c r="DO142" s="221">
        <v>1</v>
      </c>
      <c r="DP142" s="221">
        <v>0</v>
      </c>
      <c r="DQ142" s="221">
        <v>0</v>
      </c>
      <c r="DR142" s="221">
        <v>0</v>
      </c>
      <c r="DS142" s="221">
        <v>2</v>
      </c>
      <c r="DT142" s="212">
        <v>1</v>
      </c>
      <c r="DU142" s="221">
        <v>2</v>
      </c>
      <c r="DV142" s="221">
        <v>1</v>
      </c>
      <c r="DW142" s="221">
        <v>0</v>
      </c>
      <c r="DX142" s="221">
        <v>0</v>
      </c>
      <c r="DY142" s="221">
        <v>0</v>
      </c>
      <c r="DZ142" s="221">
        <v>0</v>
      </c>
      <c r="EC142" s="221">
        <v>1</v>
      </c>
      <c r="ED142" s="221">
        <v>2</v>
      </c>
      <c r="EE142" s="221">
        <v>40</v>
      </c>
      <c r="EH142" s="225">
        <v>2010</v>
      </c>
      <c r="EI142" s="31">
        <v>0.99</v>
      </c>
      <c r="EJ142" s="31">
        <v>99</v>
      </c>
      <c r="EK142" s="206">
        <v>59</v>
      </c>
      <c r="EL142" s="206">
        <v>115</v>
      </c>
      <c r="EM142" s="225">
        <v>112</v>
      </c>
      <c r="EN142" s="225"/>
      <c r="EO142" s="225" t="s">
        <v>1218</v>
      </c>
      <c r="EP142" s="259">
        <v>142</v>
      </c>
      <c r="EQ142" s="135"/>
      <c r="ER142" s="133" t="s">
        <v>415</v>
      </c>
      <c r="ES142" s="133"/>
      <c r="ET142" s="133"/>
      <c r="EU142" s="208">
        <v>54</v>
      </c>
      <c r="EV142" s="133">
        <v>1</v>
      </c>
      <c r="EW142" s="133"/>
      <c r="EX142" s="133">
        <v>10</v>
      </c>
      <c r="EY142" s="208">
        <v>7</v>
      </c>
      <c r="EZ142" s="208">
        <v>51</v>
      </c>
      <c r="FA142" s="208">
        <v>28</v>
      </c>
      <c r="FB142" s="208">
        <v>20</v>
      </c>
      <c r="FC142" s="208">
        <v>16</v>
      </c>
      <c r="FD142" s="208">
        <v>45</v>
      </c>
      <c r="FE142" s="206">
        <v>22</v>
      </c>
      <c r="FF142" s="133">
        <v>29</v>
      </c>
      <c r="FG142" s="133">
        <v>100</v>
      </c>
      <c r="FH142" s="223">
        <v>350</v>
      </c>
      <c r="FI142" s="91">
        <v>90</v>
      </c>
      <c r="FJ142" s="91">
        <v>350</v>
      </c>
      <c r="FK142" s="227">
        <v>78</v>
      </c>
      <c r="FL142" s="227">
        <v>45.595817185617832</v>
      </c>
      <c r="FM142" s="228">
        <v>83.55</v>
      </c>
      <c r="FN142" s="228">
        <v>26.549999999999997</v>
      </c>
      <c r="FO142" s="228">
        <v>48.840134946902175</v>
      </c>
      <c r="FP142" s="228">
        <v>15.52011469587376</v>
      </c>
      <c r="FQ142" s="228">
        <v>68.222621184919205</v>
      </c>
      <c r="FR142" s="228"/>
      <c r="FS142" s="193">
        <v>0</v>
      </c>
      <c r="FT142" s="230">
        <v>111.86666666666666</v>
      </c>
      <c r="FU142" s="230"/>
      <c r="FV142" s="230">
        <v>200</v>
      </c>
      <c r="FW142" s="229">
        <v>4.8666666666666671</v>
      </c>
      <c r="FX142" s="229">
        <v>3.1333333333333333</v>
      </c>
      <c r="FY142" s="229">
        <v>22.986301369863011</v>
      </c>
      <c r="FZ142" s="229"/>
      <c r="GA142" s="210">
        <v>43</v>
      </c>
      <c r="GB142" s="129">
        <v>21.2</v>
      </c>
      <c r="GC142" s="238">
        <v>15.4</v>
      </c>
      <c r="GD142" s="238">
        <v>6.8</v>
      </c>
      <c r="GE142" s="238">
        <v>196.3</v>
      </c>
      <c r="GF142" s="238">
        <v>119.2</v>
      </c>
      <c r="GG142" s="238">
        <v>39</v>
      </c>
      <c r="GH142" s="133">
        <v>0</v>
      </c>
      <c r="GI142" s="133">
        <v>1</v>
      </c>
      <c r="GJ142" s="221">
        <v>1</v>
      </c>
      <c r="GK142" s="221">
        <v>1</v>
      </c>
      <c r="GL142" s="231">
        <v>47.333333333333336</v>
      </c>
      <c r="GM142" s="133">
        <v>1</v>
      </c>
      <c r="GN142" s="221">
        <v>0</v>
      </c>
      <c r="GO142" s="133">
        <v>0</v>
      </c>
      <c r="GP142" s="221">
        <v>0</v>
      </c>
      <c r="GQ142" s="61">
        <v>65.05</v>
      </c>
      <c r="GR142" s="106">
        <v>38.025742409287687</v>
      </c>
      <c r="GS142" s="111">
        <v>0.48524590163934428</v>
      </c>
      <c r="GT142" s="61">
        <v>0</v>
      </c>
      <c r="GU142" s="111">
        <v>0.875</v>
      </c>
      <c r="GV142" s="62">
        <v>1</v>
      </c>
      <c r="GW142" s="106">
        <v>6.25</v>
      </c>
      <c r="GX142" s="61">
        <v>1</v>
      </c>
      <c r="GY142" s="106">
        <v>13.5</v>
      </c>
      <c r="GZ142" s="61">
        <v>1</v>
      </c>
      <c r="HA142" s="745">
        <v>57.333333333333336</v>
      </c>
      <c r="HB142" s="221">
        <v>17</v>
      </c>
      <c r="HC142" s="221">
        <v>0.5</v>
      </c>
      <c r="HD142" s="221">
        <v>1</v>
      </c>
      <c r="HE142" s="236">
        <v>110.20988800000001</v>
      </c>
      <c r="HF142" s="236">
        <v>115.720383</v>
      </c>
      <c r="HG142" s="270">
        <v>67.64571061432919</v>
      </c>
      <c r="HH142" s="236">
        <v>119.67534999999999</v>
      </c>
      <c r="HI142" s="270">
        <v>69.95763307980549</v>
      </c>
      <c r="HJ142" s="236">
        <v>33.005718999999999</v>
      </c>
      <c r="HK142" s="270">
        <v>19.2938811487676</v>
      </c>
      <c r="HL142" s="236">
        <v>86.669630999999995</v>
      </c>
      <c r="HM142" s="270">
        <v>50.663751931037893</v>
      </c>
      <c r="HN142" s="236">
        <v>72.420620999999997</v>
      </c>
      <c r="HO142" s="144">
        <v>4.6801599999999999</v>
      </c>
      <c r="HP142" s="144">
        <v>2.723878</v>
      </c>
      <c r="HQ142" s="236">
        <v>146.44944699999999</v>
      </c>
      <c r="HR142" s="270">
        <v>85.608746312138805</v>
      </c>
      <c r="HS142" s="236">
        <v>51.976739000000002</v>
      </c>
      <c r="HT142" s="270">
        <v>30.383613966007342</v>
      </c>
      <c r="HU142" s="236">
        <v>94.472708999999995</v>
      </c>
      <c r="HV142" s="270">
        <v>55.225132930693228</v>
      </c>
      <c r="HW142" s="236">
        <v>64.508751000000004</v>
      </c>
      <c r="HX142" s="144">
        <v>0</v>
      </c>
      <c r="HY142" s="237">
        <v>0.96695253450271923</v>
      </c>
      <c r="HZ142" s="238">
        <v>32.700000000000003</v>
      </c>
      <c r="IA142" s="237">
        <v>6.4</v>
      </c>
      <c r="IB142" s="237">
        <v>32.4</v>
      </c>
      <c r="IC142" s="237">
        <v>6.6</v>
      </c>
      <c r="ID142" s="237">
        <v>30.9</v>
      </c>
      <c r="IE142" s="237">
        <v>5.3</v>
      </c>
      <c r="IF142" s="237">
        <v>138.61529999999999</v>
      </c>
      <c r="IG142" s="237">
        <v>81.02920356319963</v>
      </c>
      <c r="IH142" s="206"/>
      <c r="II142" s="346">
        <v>0.41</v>
      </c>
      <c r="IJ142" s="372">
        <v>1156</v>
      </c>
      <c r="IK142" s="350">
        <v>852</v>
      </c>
      <c r="IL142" s="350">
        <v>892</v>
      </c>
      <c r="IM142" s="350">
        <v>1164</v>
      </c>
      <c r="IN142" s="350">
        <v>1177</v>
      </c>
      <c r="IO142" s="350">
        <v>1115</v>
      </c>
      <c r="IP142" s="208"/>
      <c r="IQ142" s="106">
        <v>1059.3333333333333</v>
      </c>
      <c r="IR142" s="350">
        <v>1743</v>
      </c>
      <c r="IS142" s="350">
        <v>316</v>
      </c>
      <c r="IT142" s="350">
        <v>275</v>
      </c>
      <c r="IU142" s="350">
        <v>289</v>
      </c>
      <c r="IV142" s="350">
        <v>343</v>
      </c>
      <c r="IW142" s="350">
        <v>359</v>
      </c>
      <c r="IX142" s="350">
        <v>342</v>
      </c>
      <c r="IY142" s="208"/>
      <c r="IZ142" s="106">
        <v>320.66666666666669</v>
      </c>
      <c r="JA142" s="350">
        <v>244</v>
      </c>
      <c r="JB142" s="240">
        <v>36.399853699469006</v>
      </c>
      <c r="JC142" s="241">
        <v>1</v>
      </c>
      <c r="JD142" s="267">
        <v>1</v>
      </c>
      <c r="JE142" s="70">
        <v>0</v>
      </c>
      <c r="JF142" s="70">
        <v>0</v>
      </c>
      <c r="JG142" s="70"/>
      <c r="JH142" s="267">
        <v>0</v>
      </c>
      <c r="JI142" s="267">
        <v>0</v>
      </c>
      <c r="JJ142" s="267">
        <v>0</v>
      </c>
      <c r="JK142" s="267">
        <v>1</v>
      </c>
      <c r="JM142" s="283"/>
      <c r="JN142" s="198">
        <v>142</v>
      </c>
      <c r="JO142" s="244">
        <v>42514</v>
      </c>
      <c r="JP142" s="69">
        <v>43006</v>
      </c>
      <c r="JQ142" s="201">
        <v>1</v>
      </c>
      <c r="JR142" s="69">
        <v>43006</v>
      </c>
      <c r="JS142" s="31">
        <v>16</v>
      </c>
      <c r="JT142" s="243">
        <v>1</v>
      </c>
      <c r="JU142" s="69">
        <v>42545</v>
      </c>
      <c r="JV142" s="245">
        <v>1</v>
      </c>
      <c r="JW142" s="243">
        <v>1</v>
      </c>
      <c r="JX142" s="246">
        <v>42545</v>
      </c>
      <c r="JY142" s="245">
        <v>1</v>
      </c>
      <c r="JZ142" s="245">
        <v>16</v>
      </c>
      <c r="KA142" s="245">
        <v>492</v>
      </c>
      <c r="KB142" s="247"/>
      <c r="KC142" s="245"/>
      <c r="KD142" s="248"/>
      <c r="KE142" s="63">
        <v>0</v>
      </c>
      <c r="KF142" s="249">
        <v>1</v>
      </c>
      <c r="KG142" s="249" t="s">
        <v>421</v>
      </c>
      <c r="KH142" s="272">
        <v>87.34333333333332</v>
      </c>
      <c r="KI142" s="272">
        <v>29.026666666666667</v>
      </c>
      <c r="KJ142" s="272">
        <v>67.043333333333337</v>
      </c>
      <c r="KK142" s="272">
        <v>-22.959999999999997</v>
      </c>
      <c r="KL142" s="272">
        <v>-19.3</v>
      </c>
      <c r="KM142" s="272">
        <v>90.759999999999991</v>
      </c>
      <c r="KN142" s="272">
        <v>33.4</v>
      </c>
      <c r="KO142" s="272">
        <v>5.3</v>
      </c>
      <c r="KP142" s="250"/>
      <c r="KQ142" s="250">
        <v>0</v>
      </c>
      <c r="KR142" s="92"/>
      <c r="KS142" s="93">
        <v>0.48524590163934428</v>
      </c>
      <c r="KT142" s="264"/>
      <c r="KU142" s="265"/>
      <c r="KV142" s="264"/>
      <c r="KW142" s="265"/>
      <c r="KX142" s="265"/>
      <c r="KY142" s="265"/>
      <c r="KZ142" s="265"/>
      <c r="LA142" s="265"/>
      <c r="LB142" s="265"/>
      <c r="LC142" s="265"/>
      <c r="LD142" s="265"/>
      <c r="LE142" s="265"/>
      <c r="LF142" s="118">
        <v>42515</v>
      </c>
      <c r="LG142" s="454">
        <v>1</v>
      </c>
      <c r="LH142" s="454"/>
      <c r="LI142" s="455"/>
      <c r="LJ142" s="455"/>
      <c r="LK142" s="455"/>
      <c r="LL142" s="455"/>
      <c r="LM142" s="455"/>
      <c r="LN142" s="455"/>
      <c r="LO142" s="455"/>
      <c r="LP142" s="455"/>
      <c r="LQ142" s="455"/>
      <c r="LR142" s="455"/>
      <c r="LS142" s="455"/>
      <c r="LT142" s="455"/>
      <c r="LU142" s="500"/>
      <c r="LV142" s="500"/>
      <c r="LW142" s="500">
        <v>-14.9</v>
      </c>
      <c r="LX142" s="500">
        <v>1</v>
      </c>
      <c r="LY142" s="500">
        <v>-13.6</v>
      </c>
      <c r="LZ142" s="500">
        <v>1</v>
      </c>
      <c r="MA142" s="690">
        <v>64.508751000000004</v>
      </c>
      <c r="MB142" s="454"/>
      <c r="MD142" s="253">
        <v>18</v>
      </c>
      <c r="ME142" s="274"/>
      <c r="MF142" s="581">
        <v>142</v>
      </c>
      <c r="MG142" s="135">
        <v>42507</v>
      </c>
      <c r="MJ142" s="584">
        <v>62.948099999999997</v>
      </c>
      <c r="MR142" s="135"/>
      <c r="MS142" s="585"/>
      <c r="MT142" s="585"/>
      <c r="MU142" s="133">
        <v>0</v>
      </c>
      <c r="MV142" s="585"/>
      <c r="MW142" s="585"/>
      <c r="MX142" s="585"/>
      <c r="MY142" s="585"/>
      <c r="MZ142" s="585"/>
      <c r="NA142" s="238">
        <v>1348</v>
      </c>
      <c r="NB142" s="133">
        <v>18</v>
      </c>
      <c r="NC142" s="238">
        <v>7</v>
      </c>
      <c r="NE142" s="876" t="s">
        <v>64</v>
      </c>
      <c r="NF142" s="877" t="s">
        <v>64</v>
      </c>
      <c r="NG142" s="877" t="s">
        <v>64</v>
      </c>
      <c r="NH142" s="877" t="s">
        <v>64</v>
      </c>
      <c r="NI142" s="877" t="s">
        <v>64</v>
      </c>
      <c r="NJ142" s="877" t="s">
        <v>64</v>
      </c>
      <c r="NK142" s="877" t="s">
        <v>64</v>
      </c>
      <c r="NL142" s="877" t="s">
        <v>64</v>
      </c>
      <c r="NM142" s="877" t="s">
        <v>64</v>
      </c>
      <c r="NN142" s="877" t="s">
        <v>64</v>
      </c>
      <c r="NO142" s="877" t="s">
        <v>64</v>
      </c>
      <c r="NP142" s="877" t="s">
        <v>64</v>
      </c>
      <c r="NQ142" s="877" t="s">
        <v>64</v>
      </c>
      <c r="NR142" s="877" t="s">
        <v>64</v>
      </c>
      <c r="NS142" s="877" t="s">
        <v>64</v>
      </c>
      <c r="NT142" s="877" t="s">
        <v>64</v>
      </c>
      <c r="NU142" s="877" t="s">
        <v>64</v>
      </c>
      <c r="NV142" s="877" t="s">
        <v>64</v>
      </c>
      <c r="NW142" s="877" t="s">
        <v>64</v>
      </c>
      <c r="NX142" s="877" t="s">
        <v>64</v>
      </c>
      <c r="NY142" s="877" t="s">
        <v>64</v>
      </c>
      <c r="NZ142" s="877" t="s">
        <v>64</v>
      </c>
      <c r="OA142" s="877" t="s">
        <v>64</v>
      </c>
      <c r="OB142" s="877" t="s">
        <v>64</v>
      </c>
      <c r="OC142" s="877" t="s">
        <v>64</v>
      </c>
      <c r="OD142" s="877" t="s">
        <v>64</v>
      </c>
      <c r="OE142" s="877" t="s">
        <v>64</v>
      </c>
      <c r="OF142" s="877" t="s">
        <v>64</v>
      </c>
      <c r="OG142" s="877" t="s">
        <v>64</v>
      </c>
      <c r="OH142" s="877" t="s">
        <v>64</v>
      </c>
      <c r="OI142" s="877" t="s">
        <v>64</v>
      </c>
      <c r="OJ142" s="877" t="s">
        <v>64</v>
      </c>
      <c r="OK142" s="877" t="s">
        <v>64</v>
      </c>
      <c r="OL142" s="877" t="s">
        <v>64</v>
      </c>
      <c r="OM142" s="877" t="s">
        <v>64</v>
      </c>
    </row>
    <row r="143" spans="1:403" s="221" customFormat="1" x14ac:dyDescent="0.25">
      <c r="A143" s="902">
        <v>142</v>
      </c>
      <c r="B143" s="221">
        <v>0</v>
      </c>
      <c r="C143" s="221">
        <v>1</v>
      </c>
      <c r="D143" s="206">
        <v>2</v>
      </c>
      <c r="E143" s="267">
        <v>143</v>
      </c>
      <c r="F143" s="896">
        <v>143</v>
      </c>
      <c r="G143" s="61">
        <v>143</v>
      </c>
      <c r="H143" s="898"/>
      <c r="I143" s="232" t="s">
        <v>1219</v>
      </c>
      <c r="J143" s="232" t="s">
        <v>1220</v>
      </c>
      <c r="K143" s="69">
        <v>12067</v>
      </c>
      <c r="L143" s="122">
        <v>83</v>
      </c>
      <c r="M143" s="342">
        <v>65</v>
      </c>
      <c r="N143" s="342">
        <v>170</v>
      </c>
      <c r="O143" s="342">
        <v>22.491349480968861</v>
      </c>
      <c r="P143" s="210">
        <v>1.7535977042116846</v>
      </c>
      <c r="Q143" s="208">
        <v>1</v>
      </c>
      <c r="R143" s="342">
        <v>155</v>
      </c>
      <c r="S143" s="208">
        <v>60</v>
      </c>
      <c r="T143" s="208">
        <v>0</v>
      </c>
      <c r="U143" s="342">
        <v>4</v>
      </c>
      <c r="V143" s="327">
        <v>1</v>
      </c>
      <c r="W143" s="327">
        <v>2</v>
      </c>
      <c r="X143" s="327">
        <v>1</v>
      </c>
      <c r="Y143" s="326">
        <v>0</v>
      </c>
      <c r="Z143" s="327">
        <v>0</v>
      </c>
      <c r="AA143" s="327">
        <v>0</v>
      </c>
      <c r="AB143" s="326">
        <v>0</v>
      </c>
      <c r="AC143" s="326">
        <v>0</v>
      </c>
      <c r="AD143" s="223"/>
      <c r="AE143" s="133"/>
      <c r="AF143" s="223"/>
      <c r="AG143" s="613">
        <v>257</v>
      </c>
      <c r="AH143" s="613">
        <v>1.77</v>
      </c>
      <c r="AI143" s="613">
        <v>27</v>
      </c>
      <c r="AJ143" s="603">
        <v>0</v>
      </c>
      <c r="AK143" s="613">
        <v>10.5</v>
      </c>
      <c r="AL143" s="613">
        <v>37</v>
      </c>
      <c r="AM143" s="613"/>
      <c r="AN143" s="609">
        <v>3304</v>
      </c>
      <c r="AO143" s="214">
        <v>8.1028891346408685</v>
      </c>
      <c r="AP143" s="63">
        <v>167</v>
      </c>
      <c r="AQ143" s="63">
        <v>97</v>
      </c>
      <c r="AR143" s="310">
        <v>53</v>
      </c>
      <c r="AS143" s="212">
        <v>87</v>
      </c>
      <c r="AT143" s="215">
        <v>2.2400000000000002</v>
      </c>
      <c r="AU143" s="212">
        <v>61</v>
      </c>
      <c r="AV143" s="562">
        <v>42517</v>
      </c>
      <c r="AW143" s="563">
        <v>42513</v>
      </c>
      <c r="AX143" s="364">
        <v>1.77</v>
      </c>
      <c r="AY143" s="364">
        <v>73</v>
      </c>
      <c r="AZ143" s="364"/>
      <c r="BA143" s="613">
        <v>144</v>
      </c>
      <c r="BB143" s="558">
        <v>42517</v>
      </c>
      <c r="BC143" s="65">
        <v>42.37</v>
      </c>
      <c r="BD143" s="217"/>
      <c r="BE143" s="66">
        <v>42.37</v>
      </c>
      <c r="BF143" s="218">
        <v>489.76581546845972</v>
      </c>
      <c r="BG143" s="66">
        <v>466</v>
      </c>
      <c r="BH143" s="68">
        <v>1.6270584640009895</v>
      </c>
      <c r="BI143" s="219">
        <v>1.6270584640009895</v>
      </c>
      <c r="BJ143" s="219">
        <v>2.6899884690869476</v>
      </c>
      <c r="BK143" s="219">
        <v>2.6683859166900001</v>
      </c>
      <c r="BL143" s="66">
        <v>2.15</v>
      </c>
      <c r="BM143" s="66">
        <v>2.3199999999999998</v>
      </c>
      <c r="BN143" s="66">
        <v>11</v>
      </c>
      <c r="BO143" s="66">
        <v>1.62</v>
      </c>
      <c r="BP143" s="571">
        <v>3728</v>
      </c>
      <c r="BQ143" s="66">
        <v>173</v>
      </c>
      <c r="BR143" s="66">
        <v>120</v>
      </c>
      <c r="BS143" s="66">
        <v>35</v>
      </c>
      <c r="BT143" s="66">
        <v>11</v>
      </c>
      <c r="BU143" s="366">
        <v>42513</v>
      </c>
      <c r="BV143" s="345" t="s">
        <v>1221</v>
      </c>
      <c r="BW143" s="342">
        <v>0</v>
      </c>
      <c r="BX143" s="342">
        <v>1</v>
      </c>
      <c r="BY143" s="342">
        <v>44</v>
      </c>
      <c r="BZ143" s="342">
        <v>0</v>
      </c>
      <c r="CA143" s="342"/>
      <c r="CB143" s="345" t="s">
        <v>381</v>
      </c>
      <c r="CC143" s="345"/>
      <c r="CD143" s="342">
        <v>1</v>
      </c>
      <c r="CE143" s="342">
        <v>0</v>
      </c>
      <c r="CF143" s="342">
        <v>0</v>
      </c>
      <c r="CG143" s="206">
        <v>0</v>
      </c>
      <c r="CH143" s="206">
        <v>0</v>
      </c>
      <c r="CI143" s="342">
        <v>0</v>
      </c>
      <c r="CJ143" s="342">
        <v>0</v>
      </c>
      <c r="CK143" s="327">
        <v>0</v>
      </c>
      <c r="CL143" s="659">
        <v>0</v>
      </c>
      <c r="CM143" s="659">
        <v>0</v>
      </c>
      <c r="CN143" s="660">
        <v>0</v>
      </c>
      <c r="CO143" s="660">
        <v>1</v>
      </c>
      <c r="CP143" s="660">
        <v>1</v>
      </c>
      <c r="CQ143" s="325">
        <v>0</v>
      </c>
      <c r="CR143" s="325">
        <v>0</v>
      </c>
      <c r="CS143" s="325">
        <v>0</v>
      </c>
      <c r="CT143" s="327">
        <v>1</v>
      </c>
      <c r="CU143" s="327">
        <v>0</v>
      </c>
      <c r="CV143" s="114">
        <v>0</v>
      </c>
      <c r="CW143" s="665"/>
      <c r="CX143" s="665"/>
      <c r="CY143" s="665"/>
      <c r="CZ143" s="665"/>
      <c r="DA143" s="254"/>
      <c r="DB143" s="254"/>
      <c r="DC143" s="254"/>
      <c r="DD143" s="254"/>
      <c r="DE143" s="254"/>
      <c r="DF143" s="221">
        <v>0</v>
      </c>
      <c r="DG143" s="267">
        <v>0</v>
      </c>
      <c r="DK143" s="267">
        <v>1</v>
      </c>
      <c r="DL143" s="267">
        <v>0</v>
      </c>
      <c r="DM143" s="267"/>
      <c r="DO143" s="221">
        <v>1</v>
      </c>
      <c r="DP143" s="221">
        <v>0</v>
      </c>
      <c r="DQ143" s="221">
        <v>0</v>
      </c>
      <c r="DR143" s="221">
        <v>0</v>
      </c>
      <c r="DS143" s="221">
        <v>0</v>
      </c>
      <c r="DT143" s="212">
        <v>0</v>
      </c>
      <c r="DU143" s="221">
        <v>0</v>
      </c>
      <c r="DV143" s="221">
        <v>0</v>
      </c>
      <c r="DW143" s="221">
        <v>0</v>
      </c>
      <c r="DX143" s="221">
        <v>0</v>
      </c>
      <c r="DY143" s="221">
        <v>0</v>
      </c>
      <c r="DZ143" s="221">
        <v>0</v>
      </c>
      <c r="EC143" s="221">
        <v>1</v>
      </c>
      <c r="ED143" s="221">
        <v>2</v>
      </c>
      <c r="EE143" s="221">
        <v>35</v>
      </c>
      <c r="EH143" s="131"/>
      <c r="EI143" s="131"/>
      <c r="EJ143" s="131"/>
      <c r="EK143" s="131"/>
      <c r="EL143" s="131"/>
      <c r="EM143" s="131"/>
      <c r="EN143" s="131"/>
      <c r="EO143" s="131"/>
      <c r="EP143" s="267">
        <v>143</v>
      </c>
      <c r="EQ143" s="135">
        <v>42559</v>
      </c>
      <c r="ER143" s="133" t="s">
        <v>383</v>
      </c>
      <c r="ES143" s="133"/>
      <c r="ET143" s="133"/>
      <c r="EU143" s="208">
        <v>73</v>
      </c>
      <c r="EV143" s="133">
        <v>0</v>
      </c>
      <c r="EW143" s="133"/>
      <c r="EX143" s="133">
        <v>10</v>
      </c>
      <c r="EY143" s="208">
        <v>7</v>
      </c>
      <c r="EZ143" s="208">
        <v>49</v>
      </c>
      <c r="FA143" s="208">
        <v>29</v>
      </c>
      <c r="FB143" s="208">
        <v>15</v>
      </c>
      <c r="FC143" s="208">
        <v>15</v>
      </c>
      <c r="FD143" s="208">
        <v>43</v>
      </c>
      <c r="FE143" s="206">
        <v>20</v>
      </c>
      <c r="FF143" s="133">
        <v>32</v>
      </c>
      <c r="FG143" s="133">
        <v>110</v>
      </c>
      <c r="FH143" s="223">
        <v>340</v>
      </c>
      <c r="FI143" s="91">
        <v>110</v>
      </c>
      <c r="FJ143" s="91">
        <v>340</v>
      </c>
      <c r="FK143" s="227">
        <v>71.95</v>
      </c>
      <c r="FL143" s="227">
        <v>41.029935102671985</v>
      </c>
      <c r="FM143" s="228">
        <v>109.15</v>
      </c>
      <c r="FN143" s="228">
        <v>38.700000000000003</v>
      </c>
      <c r="FO143" s="228">
        <v>62.243466524762297</v>
      </c>
      <c r="FP143" s="228">
        <v>22.068915753626211</v>
      </c>
      <c r="FQ143" s="228">
        <v>64.544205222171328</v>
      </c>
      <c r="FR143" s="228"/>
      <c r="FS143" s="193">
        <v>0</v>
      </c>
      <c r="FT143" s="230">
        <v>68</v>
      </c>
      <c r="FU143" s="230">
        <v>85</v>
      </c>
      <c r="FV143" s="230">
        <v>210</v>
      </c>
      <c r="FW143" s="229">
        <v>4.9000000000000004</v>
      </c>
      <c r="FX143" s="229">
        <v>7.2</v>
      </c>
      <c r="FY143" s="229">
        <v>13.877551020408163</v>
      </c>
      <c r="FZ143" s="229">
        <v>0.8</v>
      </c>
      <c r="GA143" s="210">
        <v>40.4</v>
      </c>
      <c r="GB143" s="129">
        <v>20.5</v>
      </c>
      <c r="GC143" s="238">
        <v>5.3</v>
      </c>
      <c r="GD143" s="238">
        <v>2.7</v>
      </c>
      <c r="GE143" s="238">
        <v>115.5</v>
      </c>
      <c r="GF143" s="238">
        <v>76.900000000000006</v>
      </c>
      <c r="GG143" s="238">
        <v>28.4</v>
      </c>
      <c r="GH143" s="133">
        <v>0</v>
      </c>
      <c r="GI143" s="133">
        <v>1</v>
      </c>
      <c r="GJ143" s="221">
        <v>1</v>
      </c>
      <c r="GK143" s="221">
        <v>0</v>
      </c>
      <c r="GL143" s="231">
        <v>35</v>
      </c>
      <c r="GM143" s="133">
        <v>0</v>
      </c>
      <c r="GN143" s="221">
        <v>0</v>
      </c>
      <c r="GO143" s="133">
        <v>0</v>
      </c>
      <c r="GP143" s="221">
        <v>0</v>
      </c>
      <c r="GQ143" s="61">
        <v>52.05</v>
      </c>
      <c r="GR143" s="106">
        <v>29.681836304295715</v>
      </c>
      <c r="GS143" s="111">
        <v>0.52340425531914891</v>
      </c>
      <c r="GT143" s="61">
        <v>0</v>
      </c>
      <c r="GU143" s="111">
        <v>0.46666666666666667</v>
      </c>
      <c r="GV143" s="62">
        <v>0</v>
      </c>
      <c r="GW143" s="106">
        <v>15.9</v>
      </c>
      <c r="GX143" s="61">
        <v>0</v>
      </c>
      <c r="GY143" s="106">
        <v>26</v>
      </c>
      <c r="GZ143" s="61">
        <v>0</v>
      </c>
      <c r="HA143" s="745">
        <v>45</v>
      </c>
      <c r="HB143" s="221">
        <v>15</v>
      </c>
      <c r="HC143" s="221">
        <v>0.47</v>
      </c>
      <c r="HD143" s="221">
        <v>1</v>
      </c>
      <c r="HE143" s="236">
        <v>158.91868600000001</v>
      </c>
      <c r="HF143" s="236">
        <v>166.86462</v>
      </c>
      <c r="HG143" s="144">
        <v>94.660381999999998</v>
      </c>
      <c r="HH143" s="236">
        <v>160.56390099999999</v>
      </c>
      <c r="HI143" s="125">
        <v>91.086056999999997</v>
      </c>
      <c r="HJ143" s="236">
        <v>53.018092000000003</v>
      </c>
      <c r="HK143" s="144">
        <v>30.076554999999999</v>
      </c>
      <c r="HL143" s="236">
        <v>107.54580900000001</v>
      </c>
      <c r="HM143" s="144">
        <v>61.009501999999998</v>
      </c>
      <c r="HN143" s="236">
        <v>66.980067000000005</v>
      </c>
      <c r="HO143" s="144">
        <v>7.0980230000000004</v>
      </c>
      <c r="HP143" s="144">
        <v>4.0266270000000004</v>
      </c>
      <c r="HQ143" s="236">
        <v>159.13333</v>
      </c>
      <c r="HR143" s="144">
        <v>90.274510000000006</v>
      </c>
      <c r="HS143" s="236">
        <v>56.476013999999999</v>
      </c>
      <c r="HT143" s="144">
        <v>32.038193999999997</v>
      </c>
      <c r="HU143" s="236">
        <v>102.65731599999999</v>
      </c>
      <c r="HV143" s="144">
        <v>58.236316000000002</v>
      </c>
      <c r="HW143" s="236">
        <v>64.510254000000003</v>
      </c>
      <c r="HX143" s="144">
        <v>0</v>
      </c>
      <c r="HY143" s="237">
        <v>1.0392411928257772</v>
      </c>
      <c r="HZ143" s="238">
        <v>24.3</v>
      </c>
      <c r="IA143" s="237">
        <v>5.7</v>
      </c>
      <c r="IB143" s="237">
        <v>16.600000000000001</v>
      </c>
      <c r="IC143" s="237">
        <v>4.2</v>
      </c>
      <c r="ID143" s="237">
        <v>27.6</v>
      </c>
      <c r="IE143" s="237">
        <v>5.5</v>
      </c>
      <c r="IF143" s="237">
        <v>59.25675789473685</v>
      </c>
      <c r="IG143" s="237">
        <v>33.791534827182751</v>
      </c>
      <c r="IH143" s="206"/>
      <c r="II143" s="209">
        <v>0.37</v>
      </c>
      <c r="IJ143" s="206">
        <v>1242</v>
      </c>
      <c r="IK143" s="208">
        <v>1136</v>
      </c>
      <c r="IL143" s="208">
        <v>1189</v>
      </c>
      <c r="IM143" s="208">
        <v>1161</v>
      </c>
      <c r="IN143" s="208">
        <v>1260</v>
      </c>
      <c r="IO143" s="208">
        <v>1213</v>
      </c>
      <c r="IP143" s="208"/>
      <c r="IQ143" s="106">
        <v>1200.1666666666667</v>
      </c>
      <c r="IR143" s="208">
        <v>1900</v>
      </c>
      <c r="IS143" s="208">
        <v>417</v>
      </c>
      <c r="IT143" s="208">
        <v>448</v>
      </c>
      <c r="IU143" s="208">
        <v>486</v>
      </c>
      <c r="IV143" s="208">
        <v>485</v>
      </c>
      <c r="IW143" s="208">
        <v>429</v>
      </c>
      <c r="IX143" s="208">
        <v>419</v>
      </c>
      <c r="IY143" s="208"/>
      <c r="IZ143" s="106">
        <v>447.33333333333331</v>
      </c>
      <c r="JA143" s="208">
        <v>291</v>
      </c>
      <c r="JB143" s="240">
        <v>30.356878598096632</v>
      </c>
      <c r="JC143" s="241">
        <v>0</v>
      </c>
      <c r="JD143" s="267">
        <v>1</v>
      </c>
      <c r="JE143" s="70">
        <v>0</v>
      </c>
      <c r="JF143" s="70">
        <v>0</v>
      </c>
      <c r="JG143" s="70"/>
      <c r="JH143" s="267">
        <v>0</v>
      </c>
      <c r="JI143" s="267">
        <v>0</v>
      </c>
      <c r="JJ143" s="267">
        <v>0</v>
      </c>
      <c r="JK143" s="267"/>
      <c r="JM143" s="285">
        <v>65.5</v>
      </c>
      <c r="JN143" s="198">
        <v>143</v>
      </c>
      <c r="JO143" s="244">
        <v>42517</v>
      </c>
      <c r="JP143" s="69">
        <v>43291</v>
      </c>
      <c r="JQ143" s="201">
        <v>0</v>
      </c>
      <c r="JR143" s="69">
        <v>43291</v>
      </c>
      <c r="JS143" s="245">
        <v>25</v>
      </c>
      <c r="JT143" s="243">
        <v>1</v>
      </c>
      <c r="JU143" s="69">
        <v>43037</v>
      </c>
      <c r="JV143" s="245">
        <v>17</v>
      </c>
      <c r="JW143" s="243">
        <v>1</v>
      </c>
      <c r="JX143" s="246">
        <v>43037</v>
      </c>
      <c r="JY143" s="245">
        <v>17</v>
      </c>
      <c r="JZ143" s="245">
        <v>25</v>
      </c>
      <c r="KA143" s="245">
        <v>774</v>
      </c>
      <c r="KB143" s="247"/>
      <c r="KC143" s="245"/>
      <c r="KD143" s="248"/>
      <c r="KE143" s="63">
        <v>0</v>
      </c>
      <c r="KF143" s="263">
        <v>1</v>
      </c>
      <c r="KG143" s="312" t="s">
        <v>390</v>
      </c>
      <c r="KH143" s="250">
        <v>142.09</v>
      </c>
      <c r="KI143" s="250">
        <v>60.03</v>
      </c>
      <c r="KJ143" s="250">
        <v>57.95</v>
      </c>
      <c r="KK143" s="251">
        <v>-20.49</v>
      </c>
      <c r="KL143" s="250">
        <v>-16.7</v>
      </c>
      <c r="KM143" s="250">
        <v>73.989999999999995</v>
      </c>
      <c r="KN143" s="250">
        <v>30.4</v>
      </c>
      <c r="KO143" s="250">
        <v>5</v>
      </c>
      <c r="KP143" s="250"/>
      <c r="KQ143" s="250">
        <v>0</v>
      </c>
      <c r="KR143" s="92"/>
      <c r="KS143" s="93">
        <v>0.52340425531914891</v>
      </c>
      <c r="KT143" s="264">
        <v>59</v>
      </c>
      <c r="KU143" s="265">
        <v>52.25</v>
      </c>
      <c r="KV143" s="264">
        <v>-22.48</v>
      </c>
      <c r="KW143" s="265">
        <v>-27.9</v>
      </c>
      <c r="KX143" s="265">
        <v>-27</v>
      </c>
      <c r="KY143" s="265">
        <v>323</v>
      </c>
      <c r="KZ143" s="265">
        <v>-16.100000000000001</v>
      </c>
      <c r="LA143" s="265">
        <v>-13.8</v>
      </c>
      <c r="LB143" s="265">
        <v>323</v>
      </c>
      <c r="LC143" s="265">
        <v>-22</v>
      </c>
      <c r="LD143" s="265">
        <v>-20.399999999999999</v>
      </c>
      <c r="LE143" s="265">
        <v>323</v>
      </c>
      <c r="LF143" s="118">
        <v>42559</v>
      </c>
      <c r="LG143" s="454">
        <v>0</v>
      </c>
      <c r="LH143" s="454"/>
      <c r="LI143" s="455">
        <v>59</v>
      </c>
      <c r="LJ143" s="455">
        <v>49.21</v>
      </c>
      <c r="LK143" s="455">
        <v>-24.15</v>
      </c>
      <c r="LL143" s="455">
        <v>-31.6</v>
      </c>
      <c r="LM143" s="455">
        <v>-30.4</v>
      </c>
      <c r="LN143" s="455">
        <v>430</v>
      </c>
      <c r="LO143" s="455">
        <v>-17.7</v>
      </c>
      <c r="LP143" s="455">
        <v>-16.5</v>
      </c>
      <c r="LQ143" s="455">
        <v>307</v>
      </c>
      <c r="LR143" s="455">
        <v>-23.8</v>
      </c>
      <c r="LS143" s="455">
        <v>-23.4</v>
      </c>
      <c r="LT143" s="455">
        <v>307</v>
      </c>
      <c r="LU143" s="500">
        <v>52.54</v>
      </c>
      <c r="LV143" s="693">
        <v>-28.18</v>
      </c>
      <c r="LW143" s="500">
        <v>-17.899999999999999</v>
      </c>
      <c r="LX143" s="500">
        <v>3</v>
      </c>
      <c r="LY143" s="500">
        <v>-20</v>
      </c>
      <c r="LZ143" s="500">
        <v>1</v>
      </c>
      <c r="MA143" s="690">
        <v>64.510254000000003</v>
      </c>
      <c r="MB143" s="455"/>
      <c r="MD143" s="253"/>
      <c r="ME143" s="274"/>
      <c r="MF143" s="581">
        <v>143</v>
      </c>
      <c r="MG143" s="135">
        <v>42513</v>
      </c>
      <c r="MJ143" s="584">
        <v>89.73</v>
      </c>
      <c r="MR143" s="135">
        <v>42520</v>
      </c>
      <c r="MS143" s="238">
        <v>6.8</v>
      </c>
      <c r="MT143" s="238">
        <v>26</v>
      </c>
      <c r="MU143" s="133">
        <v>1</v>
      </c>
      <c r="MV143" s="133">
        <v>0</v>
      </c>
      <c r="MW143" s="133">
        <v>0</v>
      </c>
      <c r="MX143" s="133">
        <v>1</v>
      </c>
      <c r="MY143" s="133">
        <v>0</v>
      </c>
      <c r="MZ143" s="238">
        <v>1</v>
      </c>
      <c r="NA143" s="238">
        <v>3304</v>
      </c>
      <c r="NB143" s="585"/>
      <c r="NC143" s="238">
        <v>7</v>
      </c>
      <c r="NE143" s="876">
        <v>143</v>
      </c>
      <c r="NF143" s="877">
        <v>7.3947199129940602</v>
      </c>
      <c r="NG143" s="877">
        <v>7.2851247508277597</v>
      </c>
      <c r="NH143" s="877">
        <v>4.5235619560570104</v>
      </c>
      <c r="NI143" s="877">
        <v>1.4222330006830499</v>
      </c>
      <c r="NJ143" s="877">
        <v>8.1508135068346501</v>
      </c>
      <c r="NK143" s="877">
        <v>5.4352952156471703</v>
      </c>
      <c r="NL143" s="877">
        <v>8.9478706721374603</v>
      </c>
      <c r="NM143" s="877">
        <v>6.8883779634067803</v>
      </c>
      <c r="NN143" s="877">
        <v>5.8792156371656699</v>
      </c>
      <c r="NO143" s="877">
        <v>0.86393845042397199</v>
      </c>
      <c r="NP143" s="877">
        <v>5.7161678297971497</v>
      </c>
      <c r="NQ143" s="877">
        <v>6.5698556083309496</v>
      </c>
      <c r="NR143" s="877">
        <v>7.0124569362888201</v>
      </c>
      <c r="NS143" s="877">
        <v>3.65306001710456</v>
      </c>
      <c r="NT143" s="877">
        <v>6.1878469094395703</v>
      </c>
      <c r="NU143" s="877">
        <v>6.9366379390025701</v>
      </c>
      <c r="NV143" s="877">
        <v>5.58766502110098</v>
      </c>
      <c r="NW143" s="877">
        <v>5.5043025831631702</v>
      </c>
      <c r="NX143" s="877">
        <v>4.9749881119919301</v>
      </c>
      <c r="NY143" s="877">
        <v>5.4591036961353998</v>
      </c>
      <c r="NZ143" s="877">
        <v>7.8342814171440001</v>
      </c>
      <c r="OA143" s="877">
        <v>3.4956951626240702</v>
      </c>
      <c r="OB143" s="877">
        <v>9.6304127525072403</v>
      </c>
      <c r="OC143" s="877">
        <v>1.9259994185562199</v>
      </c>
      <c r="OD143" s="877">
        <v>3.8639384504239702</v>
      </c>
      <c r="OE143" s="877">
        <v>5.3355690055567502</v>
      </c>
      <c r="OF143" s="877">
        <v>4.5229345609434599</v>
      </c>
      <c r="OG143" s="877">
        <v>9.90041400836175</v>
      </c>
      <c r="OH143" s="877">
        <v>2.8953026213333102</v>
      </c>
      <c r="OI143" s="877">
        <v>7.9409888993458901</v>
      </c>
      <c r="OJ143" s="877">
        <v>4.1489341045263401</v>
      </c>
      <c r="OK143" s="877">
        <v>1.9594251090158601</v>
      </c>
      <c r="OL143" s="877">
        <v>0.36824328779990301</v>
      </c>
      <c r="OM143" s="877">
        <v>7.7044133339510097</v>
      </c>
    </row>
    <row r="144" spans="1:403" s="221" customFormat="1" x14ac:dyDescent="0.25">
      <c r="A144" s="455">
        <v>143</v>
      </c>
      <c r="B144" s="221">
        <v>0</v>
      </c>
      <c r="C144" s="221">
        <v>1</v>
      </c>
      <c r="D144" s="206">
        <v>2</v>
      </c>
      <c r="E144" s="267">
        <v>144</v>
      </c>
      <c r="F144" s="896">
        <v>144</v>
      </c>
      <c r="G144" s="61">
        <v>144</v>
      </c>
      <c r="H144" s="898"/>
      <c r="I144" s="232" t="s">
        <v>1222</v>
      </c>
      <c r="J144" s="232" t="s">
        <v>1223</v>
      </c>
      <c r="K144" s="69">
        <v>15592</v>
      </c>
      <c r="L144" s="122">
        <v>73</v>
      </c>
      <c r="M144" s="342">
        <v>79</v>
      </c>
      <c r="N144" s="342">
        <v>147</v>
      </c>
      <c r="O144" s="342">
        <v>36.558841223564258</v>
      </c>
      <c r="P144" s="210">
        <v>1.714600338579199</v>
      </c>
      <c r="Q144" s="208">
        <v>1</v>
      </c>
      <c r="R144" s="342">
        <v>110</v>
      </c>
      <c r="S144" s="208">
        <v>50</v>
      </c>
      <c r="T144" s="208">
        <v>0</v>
      </c>
      <c r="U144" s="342">
        <v>4</v>
      </c>
      <c r="V144" s="327">
        <v>1</v>
      </c>
      <c r="W144" s="327">
        <v>2</v>
      </c>
      <c r="X144" s="327">
        <v>1</v>
      </c>
      <c r="Y144" s="326">
        <v>0</v>
      </c>
      <c r="Z144" s="327">
        <v>1</v>
      </c>
      <c r="AA144" s="327">
        <v>0</v>
      </c>
      <c r="AB144" s="326">
        <v>0</v>
      </c>
      <c r="AC144" s="326">
        <v>0</v>
      </c>
      <c r="AD144" s="223"/>
      <c r="AE144" s="133"/>
      <c r="AF144" s="223"/>
      <c r="AG144" s="613">
        <v>273</v>
      </c>
      <c r="AH144" s="613">
        <v>0.72</v>
      </c>
      <c r="AI144" s="613">
        <v>79</v>
      </c>
      <c r="AJ144" s="603">
        <v>1</v>
      </c>
      <c r="AK144" s="613">
        <v>12.5</v>
      </c>
      <c r="AL144" s="613">
        <v>42</v>
      </c>
      <c r="AM144" s="613"/>
      <c r="AN144" s="609">
        <v>200</v>
      </c>
      <c r="AO144" s="214">
        <v>5.2983173665480363</v>
      </c>
      <c r="AP144" s="63">
        <v>150</v>
      </c>
      <c r="AQ144" s="63">
        <v>83</v>
      </c>
      <c r="AR144" s="310">
        <v>52</v>
      </c>
      <c r="AS144" s="212">
        <v>76</v>
      </c>
      <c r="AT144" s="215">
        <v>2.33</v>
      </c>
      <c r="AU144" s="212">
        <v>13</v>
      </c>
      <c r="AV144" s="562">
        <v>42527</v>
      </c>
      <c r="AW144" s="563">
        <v>42518</v>
      </c>
      <c r="AX144" s="364">
        <v>0.72</v>
      </c>
      <c r="AY144" s="364">
        <v>24</v>
      </c>
      <c r="AZ144" s="364"/>
      <c r="BA144" s="613">
        <v>137</v>
      </c>
      <c r="BB144" s="558">
        <v>42725</v>
      </c>
      <c r="BC144" s="65">
        <v>37.590000000000003</v>
      </c>
      <c r="BD144" s="217"/>
      <c r="BE144" s="66">
        <v>37.590000000000003</v>
      </c>
      <c r="BF144" s="218">
        <v>1071.9607965701634</v>
      </c>
      <c r="BG144" s="66">
        <v>30.17</v>
      </c>
      <c r="BH144" s="68">
        <v>1.5750723257138124</v>
      </c>
      <c r="BI144" s="219">
        <v>1.5750723257138124</v>
      </c>
      <c r="BJ144" s="219">
        <v>3.0301789027591974</v>
      </c>
      <c r="BK144" s="219">
        <v>1.4795753101749884</v>
      </c>
      <c r="BL144" s="66">
        <v>2.31</v>
      </c>
      <c r="BM144" s="66">
        <v>0.85</v>
      </c>
      <c r="BN144" s="66">
        <v>35</v>
      </c>
      <c r="BO144" s="66">
        <v>0.97</v>
      </c>
      <c r="BP144" s="571">
        <v>192.8</v>
      </c>
      <c r="BQ144" s="66">
        <v>113</v>
      </c>
      <c r="BR144" s="66">
        <v>13</v>
      </c>
      <c r="BS144" s="66">
        <v>18</v>
      </c>
      <c r="BT144" s="66">
        <v>5</v>
      </c>
      <c r="BU144" s="366">
        <v>42518</v>
      </c>
      <c r="BV144" s="345" t="s">
        <v>1214</v>
      </c>
      <c r="BW144" s="342">
        <v>0</v>
      </c>
      <c r="BX144" s="342">
        <v>0</v>
      </c>
      <c r="BY144" s="342"/>
      <c r="BZ144" s="342">
        <v>1</v>
      </c>
      <c r="CA144" s="342"/>
      <c r="CB144" s="345">
        <v>1</v>
      </c>
      <c r="CC144" s="345"/>
      <c r="CD144" s="342">
        <v>0</v>
      </c>
      <c r="CE144" s="342">
        <v>0</v>
      </c>
      <c r="CF144" s="342">
        <v>0</v>
      </c>
      <c r="CG144" s="206">
        <v>0</v>
      </c>
      <c r="CH144" s="206">
        <v>0</v>
      </c>
      <c r="CI144" s="342">
        <v>0</v>
      </c>
      <c r="CJ144" s="342">
        <v>1</v>
      </c>
      <c r="CK144" s="327">
        <v>0</v>
      </c>
      <c r="CL144" s="659">
        <v>0</v>
      </c>
      <c r="CM144" s="659">
        <v>0</v>
      </c>
      <c r="CN144" s="660">
        <v>0</v>
      </c>
      <c r="CO144" s="660">
        <v>1</v>
      </c>
      <c r="CP144" s="660">
        <v>1</v>
      </c>
      <c r="CQ144" s="325">
        <v>0</v>
      </c>
      <c r="CR144" s="325">
        <v>0</v>
      </c>
      <c r="CS144" s="325">
        <v>0</v>
      </c>
      <c r="CT144" s="327">
        <v>0</v>
      </c>
      <c r="CU144" s="327">
        <v>1</v>
      </c>
      <c r="CV144" s="114">
        <v>0</v>
      </c>
      <c r="CW144" s="665"/>
      <c r="CX144" s="665"/>
      <c r="CY144" s="665"/>
      <c r="CZ144" s="665"/>
      <c r="DA144" s="254">
        <v>85</v>
      </c>
      <c r="DB144" s="254">
        <v>117</v>
      </c>
      <c r="DC144" s="254"/>
      <c r="DD144" s="254"/>
      <c r="DE144" s="254"/>
      <c r="DF144" s="376">
        <v>1</v>
      </c>
      <c r="DG144" s="267">
        <v>1</v>
      </c>
      <c r="DH144" s="246">
        <v>42523</v>
      </c>
      <c r="DI144" s="221">
        <v>1</v>
      </c>
      <c r="DJ144" s="221" t="s">
        <v>496</v>
      </c>
      <c r="DK144" s="267">
        <v>1</v>
      </c>
      <c r="DL144" s="267">
        <v>0</v>
      </c>
      <c r="DM144" s="267"/>
      <c r="DN144" s="221" t="s">
        <v>253</v>
      </c>
      <c r="DO144" s="221">
        <v>0</v>
      </c>
      <c r="DP144" s="221">
        <v>0</v>
      </c>
      <c r="DQ144" s="221">
        <v>0</v>
      </c>
      <c r="DR144" s="221">
        <v>0</v>
      </c>
      <c r="DS144" s="221">
        <v>0</v>
      </c>
      <c r="DT144" s="212">
        <v>0</v>
      </c>
      <c r="DU144" s="221">
        <v>0</v>
      </c>
      <c r="DV144" s="221">
        <v>0</v>
      </c>
      <c r="DW144" s="221">
        <v>0</v>
      </c>
      <c r="DX144" s="221">
        <v>0</v>
      </c>
      <c r="DY144" s="221">
        <v>0</v>
      </c>
      <c r="DZ144" s="221">
        <v>1</v>
      </c>
      <c r="EC144" s="221">
        <v>1</v>
      </c>
      <c r="ED144" s="221">
        <v>1</v>
      </c>
      <c r="EE144" s="221">
        <v>79</v>
      </c>
      <c r="EH144" s="135">
        <v>42524</v>
      </c>
      <c r="EI144" s="31">
        <v>1.25</v>
      </c>
      <c r="EJ144" s="31">
        <v>93</v>
      </c>
      <c r="EK144" s="206">
        <v>74</v>
      </c>
      <c r="EL144" s="206">
        <v>95</v>
      </c>
      <c r="EM144" s="225">
        <v>87</v>
      </c>
      <c r="EN144" s="225">
        <v>68</v>
      </c>
      <c r="EO144" s="225" t="s">
        <v>1224</v>
      </c>
      <c r="EP144" s="267">
        <v>144</v>
      </c>
      <c r="EQ144" s="135">
        <v>42528</v>
      </c>
      <c r="ER144" s="133" t="s">
        <v>383</v>
      </c>
      <c r="ES144" s="133"/>
      <c r="ET144" s="133"/>
      <c r="EU144" s="208">
        <v>55</v>
      </c>
      <c r="EV144" s="133">
        <v>0</v>
      </c>
      <c r="EW144" s="133"/>
      <c r="EX144" s="133">
        <v>10</v>
      </c>
      <c r="EY144" s="208">
        <v>9</v>
      </c>
      <c r="EZ144" s="208">
        <v>56</v>
      </c>
      <c r="FA144" s="208">
        <v>36</v>
      </c>
      <c r="FB144" s="208">
        <v>20</v>
      </c>
      <c r="FC144" s="208">
        <v>20</v>
      </c>
      <c r="FD144" s="208">
        <v>43</v>
      </c>
      <c r="FE144" s="206">
        <v>21</v>
      </c>
      <c r="FF144" s="133">
        <v>35</v>
      </c>
      <c r="FG144" s="133">
        <v>110</v>
      </c>
      <c r="FH144" s="223">
        <v>350</v>
      </c>
      <c r="FI144" s="91">
        <v>110</v>
      </c>
      <c r="FJ144" s="91">
        <v>350</v>
      </c>
      <c r="FK144" s="227">
        <v>73.95</v>
      </c>
      <c r="FL144" s="227">
        <v>43.12958439123986</v>
      </c>
      <c r="FM144" s="228">
        <v>143.69999999999999</v>
      </c>
      <c r="FN144" s="228">
        <v>65.349999999999994</v>
      </c>
      <c r="FO144" s="228">
        <v>83.809618350522882</v>
      </c>
      <c r="FP144" s="228">
        <v>38.113838268661588</v>
      </c>
      <c r="FQ144" s="228">
        <v>54.523312456506609</v>
      </c>
      <c r="FR144" s="228"/>
      <c r="FS144" s="193">
        <v>0</v>
      </c>
      <c r="FT144" s="230">
        <v>65</v>
      </c>
      <c r="FU144" s="230">
        <v>55.7</v>
      </c>
      <c r="FV144" s="230">
        <v>200</v>
      </c>
      <c r="FW144" s="229">
        <v>3.8</v>
      </c>
      <c r="FX144" s="229">
        <v>6.4</v>
      </c>
      <c r="FY144" s="229">
        <v>17.105263157894736</v>
      </c>
      <c r="FZ144" s="229">
        <v>1.1669658886894074</v>
      </c>
      <c r="GA144" s="210">
        <v>27.7</v>
      </c>
      <c r="GB144" s="129">
        <v>14.3</v>
      </c>
      <c r="GC144" s="238">
        <v>4.9000000000000004</v>
      </c>
      <c r="GD144" s="238">
        <v>2.6</v>
      </c>
      <c r="GE144" s="238">
        <v>110.5</v>
      </c>
      <c r="GF144" s="238">
        <v>75.3</v>
      </c>
      <c r="GG144" s="238">
        <v>25.7</v>
      </c>
      <c r="GH144" s="133">
        <v>1</v>
      </c>
      <c r="GI144" s="133">
        <v>1</v>
      </c>
      <c r="GJ144" s="221">
        <v>1</v>
      </c>
      <c r="GK144" s="221">
        <v>1</v>
      </c>
      <c r="GL144" s="231">
        <v>20</v>
      </c>
      <c r="GM144" s="133">
        <v>0</v>
      </c>
      <c r="GN144" s="221">
        <v>0</v>
      </c>
      <c r="GO144" s="133">
        <v>0</v>
      </c>
      <c r="GP144" s="221">
        <v>1</v>
      </c>
      <c r="GQ144" s="106">
        <v>23.15</v>
      </c>
      <c r="GR144" s="106">
        <v>13.501688690428704</v>
      </c>
      <c r="GS144" s="111">
        <v>0.42783505154639173</v>
      </c>
      <c r="GT144" s="61">
        <v>0</v>
      </c>
      <c r="GU144" s="111">
        <v>0.69696969696969702</v>
      </c>
      <c r="GV144" s="62">
        <v>1</v>
      </c>
      <c r="GW144" s="106">
        <v>7.9</v>
      </c>
      <c r="GX144" s="61">
        <v>1</v>
      </c>
      <c r="GY144" s="106">
        <v>17</v>
      </c>
      <c r="GZ144" s="61">
        <v>0</v>
      </c>
      <c r="HA144" s="745">
        <v>25</v>
      </c>
      <c r="HB144" s="221">
        <v>11</v>
      </c>
      <c r="HC144" s="221">
        <v>0.46</v>
      </c>
      <c r="HD144" s="221">
        <v>1</v>
      </c>
      <c r="HE144" s="236">
        <v>138.78099800000001</v>
      </c>
      <c r="HF144" s="236">
        <v>145.72004699999999</v>
      </c>
      <c r="HG144" s="144">
        <v>79.50667</v>
      </c>
      <c r="HH144" s="236">
        <v>189.94124099999999</v>
      </c>
      <c r="HI144" s="125">
        <v>103.634303</v>
      </c>
      <c r="HJ144" s="236">
        <v>90.102846</v>
      </c>
      <c r="HK144" s="144">
        <v>49.161233000000003</v>
      </c>
      <c r="HL144" s="236">
        <v>99.838395000000006</v>
      </c>
      <c r="HM144" s="144">
        <v>54.47307</v>
      </c>
      <c r="HN144" s="236">
        <v>52.562778999999999</v>
      </c>
      <c r="HO144" s="144">
        <v>6.4894959999999999</v>
      </c>
      <c r="HP144" s="144">
        <v>3.5407500000000001</v>
      </c>
      <c r="HQ144" s="236">
        <v>153.16241099999999</v>
      </c>
      <c r="HR144" s="144">
        <v>83.567316000000005</v>
      </c>
      <c r="HS144" s="236">
        <v>63.344723999999999</v>
      </c>
      <c r="HT144" s="144">
        <v>34.561669000000002</v>
      </c>
      <c r="HU144" s="236">
        <v>89.817687000000006</v>
      </c>
      <c r="HV144" s="144">
        <v>49.005647000000003</v>
      </c>
      <c r="HW144" s="236">
        <v>58.642121000000003</v>
      </c>
      <c r="HX144" s="144">
        <v>0</v>
      </c>
      <c r="HY144" s="237">
        <v>0.76718487376840927</v>
      </c>
      <c r="HZ144" s="238">
        <v>28</v>
      </c>
      <c r="IA144" s="237">
        <v>6.1</v>
      </c>
      <c r="IB144" s="237">
        <v>28</v>
      </c>
      <c r="IC144" s="237">
        <v>6.2</v>
      </c>
      <c r="ID144" s="237">
        <v>19.2</v>
      </c>
      <c r="IE144" s="237">
        <v>5.5</v>
      </c>
      <c r="IF144" s="237">
        <v>107.61792349726777</v>
      </c>
      <c r="IG144" s="237">
        <v>62.765602616435501</v>
      </c>
      <c r="IH144" s="206"/>
      <c r="II144" s="209">
        <v>0.42</v>
      </c>
      <c r="IJ144" s="206">
        <v>1028</v>
      </c>
      <c r="IK144" s="208">
        <v>900</v>
      </c>
      <c r="IL144" s="208">
        <v>991</v>
      </c>
      <c r="IM144" s="208">
        <v>960</v>
      </c>
      <c r="IN144" s="208">
        <v>1095</v>
      </c>
      <c r="IO144" s="208">
        <v>1056</v>
      </c>
      <c r="IP144" s="208"/>
      <c r="IQ144" s="106">
        <v>1005</v>
      </c>
      <c r="IR144" s="208">
        <v>1383</v>
      </c>
      <c r="IS144" s="208">
        <v>326</v>
      </c>
      <c r="IT144" s="208">
        <v>308</v>
      </c>
      <c r="IU144" s="208">
        <v>311</v>
      </c>
      <c r="IV144" s="208">
        <v>293</v>
      </c>
      <c r="IW144" s="208">
        <v>313</v>
      </c>
      <c r="IX144" s="208">
        <v>323</v>
      </c>
      <c r="IY144" s="208"/>
      <c r="IZ144" s="106">
        <v>312.33333333333331</v>
      </c>
      <c r="JA144" s="208">
        <v>206</v>
      </c>
      <c r="JB144" s="240">
        <v>30.979957795334517</v>
      </c>
      <c r="JC144" s="241">
        <v>0</v>
      </c>
      <c r="JD144" s="267">
        <v>1</v>
      </c>
      <c r="JE144" s="70">
        <v>0</v>
      </c>
      <c r="JF144" s="70">
        <v>0</v>
      </c>
      <c r="JG144" s="70"/>
      <c r="JH144" s="267">
        <v>0</v>
      </c>
      <c r="JI144" s="267">
        <v>0</v>
      </c>
      <c r="JJ144" s="267">
        <v>0</v>
      </c>
      <c r="JK144" s="267"/>
      <c r="JL144" s="221" t="s">
        <v>253</v>
      </c>
      <c r="JM144" s="285">
        <v>54</v>
      </c>
      <c r="JN144" s="198">
        <v>144</v>
      </c>
      <c r="JO144" s="244">
        <v>42527</v>
      </c>
      <c r="JP144" s="69">
        <v>43250</v>
      </c>
      <c r="JQ144" s="201">
        <v>0</v>
      </c>
      <c r="JR144" s="69">
        <v>43250</v>
      </c>
      <c r="JS144" s="245">
        <v>24</v>
      </c>
      <c r="JT144" s="243">
        <v>0</v>
      </c>
      <c r="JU144" s="69">
        <v>43250</v>
      </c>
      <c r="JV144" s="245">
        <v>24</v>
      </c>
      <c r="JW144" s="243">
        <v>0</v>
      </c>
      <c r="JX144" s="246">
        <v>43250</v>
      </c>
      <c r="JY144" s="245">
        <v>24</v>
      </c>
      <c r="JZ144" s="245">
        <v>24</v>
      </c>
      <c r="KA144" s="245">
        <v>723</v>
      </c>
      <c r="KB144" s="247"/>
      <c r="KC144" s="245"/>
      <c r="KD144" s="248"/>
      <c r="KE144" s="63">
        <v>0</v>
      </c>
      <c r="KF144" s="263">
        <v>1</v>
      </c>
      <c r="KG144" s="312" t="s">
        <v>390</v>
      </c>
      <c r="KH144" s="250">
        <v>168.9</v>
      </c>
      <c r="KI144" s="250">
        <v>99.48</v>
      </c>
      <c r="KJ144" s="250">
        <v>41.08</v>
      </c>
      <c r="KK144" s="251">
        <v>-13.1</v>
      </c>
      <c r="KL144" s="250">
        <v>-11.44</v>
      </c>
      <c r="KM144" s="250">
        <v>41.76</v>
      </c>
      <c r="KN144" s="250">
        <v>24</v>
      </c>
      <c r="KO144" s="250">
        <v>3.2</v>
      </c>
      <c r="KP144" s="250"/>
      <c r="KQ144" s="250">
        <v>1</v>
      </c>
      <c r="KR144" s="92"/>
      <c r="KS144" s="93">
        <v>0.42783505154639173</v>
      </c>
      <c r="KT144" s="264">
        <v>69</v>
      </c>
      <c r="KU144" s="265">
        <v>50.49</v>
      </c>
      <c r="KV144" s="264">
        <v>-26.84</v>
      </c>
      <c r="KW144" s="265">
        <v>-30.7</v>
      </c>
      <c r="KX144" s="265">
        <v>-30.1</v>
      </c>
      <c r="KY144" s="265">
        <v>462</v>
      </c>
      <c r="KZ144" s="265">
        <v>-21.6</v>
      </c>
      <c r="LA144" s="265">
        <v>-20.5</v>
      </c>
      <c r="LB144" s="265">
        <v>462</v>
      </c>
      <c r="LC144" s="265">
        <v>-26.2</v>
      </c>
      <c r="LD144" s="265">
        <v>-25.3</v>
      </c>
      <c r="LE144" s="265">
        <v>462</v>
      </c>
      <c r="LF144" s="118">
        <v>42528</v>
      </c>
      <c r="LG144" s="454">
        <v>0</v>
      </c>
      <c r="LH144" s="454"/>
      <c r="LI144" s="455">
        <v>69</v>
      </c>
      <c r="LJ144" s="455">
        <v>49.58</v>
      </c>
      <c r="LK144" s="455">
        <v>-27.63</v>
      </c>
      <c r="LL144" s="455">
        <v>-28.4</v>
      </c>
      <c r="LM144" s="455">
        <v>-28.4</v>
      </c>
      <c r="LN144" s="455">
        <v>381</v>
      </c>
      <c r="LO144" s="455">
        <v>-21.1</v>
      </c>
      <c r="LP144" s="455">
        <v>-19</v>
      </c>
      <c r="LQ144" s="455">
        <v>502</v>
      </c>
      <c r="LR144" s="455">
        <v>-24.6</v>
      </c>
      <c r="LS144" s="455">
        <v>-23.7</v>
      </c>
      <c r="LT144" s="455">
        <v>502</v>
      </c>
      <c r="LU144" s="500">
        <v>46.05</v>
      </c>
      <c r="LV144" s="693">
        <v>-20.260000000000002</v>
      </c>
      <c r="LW144" s="500">
        <v>-11.3</v>
      </c>
      <c r="LX144" s="500">
        <v>1</v>
      </c>
      <c r="LY144" s="500">
        <v>-12</v>
      </c>
      <c r="LZ144" s="500">
        <v>2</v>
      </c>
      <c r="MA144" s="690">
        <v>58.642121000000003</v>
      </c>
      <c r="MB144" s="454"/>
      <c r="MD144" s="253"/>
      <c r="ME144" s="274"/>
      <c r="MF144" s="581">
        <v>144</v>
      </c>
      <c r="MG144" s="135">
        <v>42518</v>
      </c>
      <c r="MJ144" s="584">
        <v>53.627200000000002</v>
      </c>
      <c r="MR144" s="135">
        <v>42524</v>
      </c>
      <c r="MS144" s="238">
        <v>8.1</v>
      </c>
      <c r="MT144" s="238">
        <v>15</v>
      </c>
      <c r="MU144" s="133">
        <v>1</v>
      </c>
      <c r="MV144" s="133">
        <v>0</v>
      </c>
      <c r="MW144" s="133">
        <v>1</v>
      </c>
      <c r="MX144" s="133">
        <v>0</v>
      </c>
      <c r="MY144" s="133">
        <v>0</v>
      </c>
      <c r="MZ144" s="238">
        <v>1</v>
      </c>
      <c r="NA144" s="238">
        <v>200</v>
      </c>
      <c r="NB144" s="585"/>
      <c r="NC144" s="238">
        <v>5</v>
      </c>
      <c r="NE144" s="876">
        <v>144</v>
      </c>
      <c r="NF144" s="877" t="s">
        <v>64</v>
      </c>
      <c r="NG144" s="877" t="s">
        <v>64</v>
      </c>
      <c r="NH144" s="877" t="s">
        <v>64</v>
      </c>
      <c r="NI144" s="877" t="s">
        <v>64</v>
      </c>
      <c r="NJ144" s="877" t="s">
        <v>64</v>
      </c>
      <c r="NK144" s="877" t="s">
        <v>64</v>
      </c>
      <c r="NL144" s="877" t="s">
        <v>64</v>
      </c>
      <c r="NM144" s="877" t="s">
        <v>64</v>
      </c>
      <c r="NN144" s="877" t="s">
        <v>64</v>
      </c>
      <c r="NO144" s="877" t="s">
        <v>64</v>
      </c>
      <c r="NP144" s="877" t="s">
        <v>64</v>
      </c>
      <c r="NQ144" s="877" t="s">
        <v>64</v>
      </c>
      <c r="NR144" s="877" t="s">
        <v>64</v>
      </c>
      <c r="NS144" s="877" t="s">
        <v>64</v>
      </c>
      <c r="NT144" s="877" t="s">
        <v>64</v>
      </c>
      <c r="NU144" s="877" t="s">
        <v>64</v>
      </c>
      <c r="NV144" s="877" t="s">
        <v>64</v>
      </c>
      <c r="NW144" s="877" t="s">
        <v>64</v>
      </c>
      <c r="NX144" s="877" t="s">
        <v>64</v>
      </c>
      <c r="NY144" s="877" t="s">
        <v>64</v>
      </c>
      <c r="NZ144" s="877" t="s">
        <v>64</v>
      </c>
      <c r="OA144" s="877" t="s">
        <v>64</v>
      </c>
      <c r="OB144" s="877" t="s">
        <v>64</v>
      </c>
      <c r="OC144" s="877" t="s">
        <v>64</v>
      </c>
      <c r="OD144" s="877" t="s">
        <v>64</v>
      </c>
      <c r="OE144" s="877" t="s">
        <v>64</v>
      </c>
      <c r="OF144" s="877" t="s">
        <v>64</v>
      </c>
      <c r="OG144" s="877" t="s">
        <v>64</v>
      </c>
      <c r="OH144" s="877" t="s">
        <v>64</v>
      </c>
      <c r="OI144" s="877" t="s">
        <v>64</v>
      </c>
      <c r="OJ144" s="877" t="s">
        <v>64</v>
      </c>
      <c r="OK144" s="877" t="s">
        <v>64</v>
      </c>
      <c r="OL144" s="877" t="s">
        <v>64</v>
      </c>
      <c r="OM144" s="877" t="s">
        <v>64</v>
      </c>
    </row>
    <row r="145" spans="1:403" s="221" customFormat="1" x14ac:dyDescent="0.25">
      <c r="A145" s="455">
        <v>144</v>
      </c>
      <c r="B145" s="221">
        <v>0</v>
      </c>
      <c r="C145" s="221">
        <v>1</v>
      </c>
      <c r="D145" s="206">
        <v>2</v>
      </c>
      <c r="E145" s="267">
        <v>145</v>
      </c>
      <c r="F145" s="896">
        <v>145</v>
      </c>
      <c r="G145" s="61">
        <v>145</v>
      </c>
      <c r="H145" s="898"/>
      <c r="I145" s="167" t="s">
        <v>745</v>
      </c>
      <c r="J145" s="167" t="s">
        <v>1225</v>
      </c>
      <c r="K145" s="368">
        <v>15814</v>
      </c>
      <c r="L145" s="122">
        <v>73</v>
      </c>
      <c r="M145" s="342">
        <v>89</v>
      </c>
      <c r="N145" s="342">
        <v>162</v>
      </c>
      <c r="O145" s="342">
        <v>33.912513336381643</v>
      </c>
      <c r="P145" s="210">
        <v>1.9353319307263037</v>
      </c>
      <c r="Q145" s="208">
        <v>1</v>
      </c>
      <c r="R145" s="342">
        <v>110</v>
      </c>
      <c r="S145" s="208">
        <v>50</v>
      </c>
      <c r="T145" s="208">
        <v>0</v>
      </c>
      <c r="U145" s="342">
        <v>3</v>
      </c>
      <c r="V145" s="327">
        <v>1</v>
      </c>
      <c r="W145" s="327">
        <v>2</v>
      </c>
      <c r="X145" s="327">
        <v>1</v>
      </c>
      <c r="Y145" s="326">
        <v>1</v>
      </c>
      <c r="Z145" s="327">
        <v>0</v>
      </c>
      <c r="AA145" s="327">
        <v>0</v>
      </c>
      <c r="AB145" s="326">
        <v>0</v>
      </c>
      <c r="AC145" s="326">
        <v>0</v>
      </c>
      <c r="AD145" s="223"/>
      <c r="AE145" s="133"/>
      <c r="AF145" s="223"/>
      <c r="AG145" s="613">
        <v>104</v>
      </c>
      <c r="AH145" s="613">
        <v>1.44</v>
      </c>
      <c r="AI145" s="613">
        <v>36</v>
      </c>
      <c r="AJ145" s="603">
        <v>0</v>
      </c>
      <c r="AK145" s="613">
        <v>10</v>
      </c>
      <c r="AL145" s="613">
        <v>33</v>
      </c>
      <c r="AM145" s="613"/>
      <c r="AN145" s="609">
        <v>1550</v>
      </c>
      <c r="AO145" s="214">
        <v>7.3460102099132927</v>
      </c>
      <c r="AP145" s="63">
        <v>136</v>
      </c>
      <c r="AQ145" s="63">
        <v>84</v>
      </c>
      <c r="AR145" s="310">
        <v>34</v>
      </c>
      <c r="AS145" s="212">
        <v>88</v>
      </c>
      <c r="AT145" s="215">
        <v>1.38</v>
      </c>
      <c r="AU145" s="212"/>
      <c r="AV145" s="562">
        <v>42528</v>
      </c>
      <c r="AW145" s="563">
        <v>42515</v>
      </c>
      <c r="AX145" s="364">
        <v>1.44</v>
      </c>
      <c r="AY145" s="364">
        <v>83</v>
      </c>
      <c r="AZ145" s="364"/>
      <c r="BA145" s="613">
        <v>144</v>
      </c>
      <c r="BB145" s="558">
        <v>42528</v>
      </c>
      <c r="BC145" s="65">
        <v>36.42</v>
      </c>
      <c r="BD145" s="217"/>
      <c r="BE145" s="66">
        <v>36.42</v>
      </c>
      <c r="BF145" s="218">
        <v>1196.9498171698233</v>
      </c>
      <c r="BG145" s="66">
        <v>246.2</v>
      </c>
      <c r="BH145" s="68">
        <v>1.5613399414589013</v>
      </c>
      <c r="BI145" s="219">
        <v>1.5613399414589013</v>
      </c>
      <c r="BJ145" s="219">
        <v>3.0780759427346549</v>
      </c>
      <c r="BK145" s="219">
        <v>2.3912880485952974</v>
      </c>
      <c r="BL145" s="66">
        <v>2.33</v>
      </c>
      <c r="BM145" s="66">
        <v>1.97</v>
      </c>
      <c r="BN145" s="66">
        <v>81</v>
      </c>
      <c r="BO145" s="66">
        <v>1.3</v>
      </c>
      <c r="BP145" s="571">
        <v>78</v>
      </c>
      <c r="BQ145" s="66">
        <v>27</v>
      </c>
      <c r="BR145" s="66">
        <v>88</v>
      </c>
      <c r="BS145" s="66">
        <v>28</v>
      </c>
      <c r="BT145" s="66">
        <v>9</v>
      </c>
      <c r="BU145" s="366">
        <v>42516</v>
      </c>
      <c r="BV145" s="345" t="s">
        <v>458</v>
      </c>
      <c r="BW145" s="342">
        <v>0</v>
      </c>
      <c r="BX145" s="342">
        <v>1</v>
      </c>
      <c r="BY145" s="342">
        <v>80</v>
      </c>
      <c r="BZ145" s="342">
        <v>0</v>
      </c>
      <c r="CA145" s="342"/>
      <c r="CB145" s="345" t="s">
        <v>381</v>
      </c>
      <c r="CC145" s="345"/>
      <c r="CD145" s="342">
        <v>0</v>
      </c>
      <c r="CE145" s="342">
        <v>0</v>
      </c>
      <c r="CF145" s="342">
        <v>0</v>
      </c>
      <c r="CG145" s="206">
        <v>0</v>
      </c>
      <c r="CH145" s="206">
        <v>1</v>
      </c>
      <c r="CI145" s="342">
        <v>1</v>
      </c>
      <c r="CJ145" s="342">
        <v>1</v>
      </c>
      <c r="CK145" s="327">
        <v>1</v>
      </c>
      <c r="CL145" s="659">
        <v>0</v>
      </c>
      <c r="CM145" s="659">
        <v>0</v>
      </c>
      <c r="CN145" s="660">
        <v>0</v>
      </c>
      <c r="CO145" s="660">
        <v>0</v>
      </c>
      <c r="CP145" s="660">
        <v>0</v>
      </c>
      <c r="CQ145" s="325">
        <v>0</v>
      </c>
      <c r="CR145" s="325">
        <v>0</v>
      </c>
      <c r="CS145" s="325">
        <v>0</v>
      </c>
      <c r="CT145" s="327">
        <v>0</v>
      </c>
      <c r="CU145" s="327">
        <v>0</v>
      </c>
      <c r="CV145" s="114">
        <v>0</v>
      </c>
      <c r="CW145" s="665"/>
      <c r="CX145" s="665"/>
      <c r="CY145" s="665"/>
      <c r="CZ145" s="665"/>
      <c r="DA145" s="254"/>
      <c r="DB145" s="254"/>
      <c r="DC145" s="254"/>
      <c r="DD145" s="254"/>
      <c r="DE145" s="254"/>
      <c r="DF145" s="221">
        <v>0</v>
      </c>
      <c r="DG145" s="267">
        <v>0</v>
      </c>
      <c r="DK145" s="267">
        <v>1</v>
      </c>
      <c r="DL145" s="267">
        <v>0</v>
      </c>
      <c r="DM145" s="267"/>
      <c r="DO145" s="221">
        <v>0</v>
      </c>
      <c r="DP145" s="221">
        <v>0</v>
      </c>
      <c r="DQ145" s="221">
        <v>0</v>
      </c>
      <c r="DR145" s="221">
        <v>0</v>
      </c>
      <c r="DS145" s="221">
        <v>0</v>
      </c>
      <c r="DT145" s="212">
        <v>0</v>
      </c>
      <c r="DU145" s="221">
        <v>0</v>
      </c>
      <c r="DV145" s="221">
        <v>0</v>
      </c>
      <c r="DW145" s="221">
        <v>0</v>
      </c>
      <c r="DX145" s="221">
        <v>0</v>
      </c>
      <c r="DY145" s="221">
        <v>0</v>
      </c>
      <c r="DZ145" s="221">
        <v>0</v>
      </c>
      <c r="EC145" s="221">
        <v>1</v>
      </c>
      <c r="ED145" s="221">
        <v>2</v>
      </c>
      <c r="EE145" s="221">
        <v>34</v>
      </c>
      <c r="EH145" s="135">
        <v>42523</v>
      </c>
      <c r="EI145" s="31">
        <v>1.36</v>
      </c>
      <c r="EJ145" s="31">
        <v>69</v>
      </c>
      <c r="EK145" s="206">
        <v>70</v>
      </c>
      <c r="EL145" s="206">
        <v>77</v>
      </c>
      <c r="EM145" s="225">
        <v>83</v>
      </c>
      <c r="EN145" s="225">
        <v>42</v>
      </c>
      <c r="EO145" s="225" t="s">
        <v>1226</v>
      </c>
      <c r="EP145" s="267">
        <v>145</v>
      </c>
      <c r="EQ145" s="135">
        <v>42529</v>
      </c>
      <c r="ER145" s="133" t="s">
        <v>383</v>
      </c>
      <c r="ES145" s="133"/>
      <c r="ET145" s="133"/>
      <c r="EU145" s="208">
        <v>85</v>
      </c>
      <c r="EV145" s="133">
        <v>0</v>
      </c>
      <c r="EW145" s="133"/>
      <c r="EX145" s="133">
        <v>11</v>
      </c>
      <c r="EY145" s="208">
        <v>8</v>
      </c>
      <c r="EZ145" s="208">
        <v>53</v>
      </c>
      <c r="FA145" s="208">
        <v>29</v>
      </c>
      <c r="FB145" s="208">
        <v>18</v>
      </c>
      <c r="FC145" s="208">
        <v>19</v>
      </c>
      <c r="FD145" s="208">
        <v>43</v>
      </c>
      <c r="FE145" s="206">
        <v>19</v>
      </c>
      <c r="FF145" s="133">
        <v>28</v>
      </c>
      <c r="FG145" s="133">
        <v>120</v>
      </c>
      <c r="FH145" s="223">
        <v>280</v>
      </c>
      <c r="FI145" s="91">
        <v>120</v>
      </c>
      <c r="FJ145" s="91">
        <v>280</v>
      </c>
      <c r="FK145" s="227">
        <v>59.8</v>
      </c>
      <c r="FL145" s="227">
        <v>30.899092321366222</v>
      </c>
      <c r="FM145" s="228">
        <v>116.8</v>
      </c>
      <c r="FN145" s="228">
        <v>35.9</v>
      </c>
      <c r="FO145" s="228">
        <v>60.351404400260449</v>
      </c>
      <c r="FP145" s="228">
        <v>18.54978953740882</v>
      </c>
      <c r="FQ145" s="228">
        <v>69.263698630137</v>
      </c>
      <c r="FR145" s="228"/>
      <c r="FS145" s="193">
        <v>0</v>
      </c>
      <c r="FT145" s="230">
        <v>82.7</v>
      </c>
      <c r="FU145" s="230">
        <v>115.4</v>
      </c>
      <c r="FV145" s="230">
        <v>340</v>
      </c>
      <c r="FW145" s="229">
        <v>4.5999999999999996</v>
      </c>
      <c r="FX145" s="229">
        <v>4.2</v>
      </c>
      <c r="FY145" s="229">
        <v>17.978260869565219</v>
      </c>
      <c r="FZ145" s="229">
        <v>0.71663778162911607</v>
      </c>
      <c r="GA145" s="210">
        <v>52</v>
      </c>
      <c r="GB145" s="129">
        <v>21.9</v>
      </c>
      <c r="GC145" s="238">
        <v>19.8</v>
      </c>
      <c r="GD145" s="238">
        <v>9.1</v>
      </c>
      <c r="GE145" s="238">
        <v>222.6</v>
      </c>
      <c r="GF145" s="238">
        <v>138.30000000000001</v>
      </c>
      <c r="GG145" s="238">
        <v>38.700000000000003</v>
      </c>
      <c r="GH145" s="133">
        <v>0</v>
      </c>
      <c r="GI145" s="133">
        <v>1</v>
      </c>
      <c r="GJ145" s="221">
        <v>1</v>
      </c>
      <c r="GK145" s="221">
        <v>0</v>
      </c>
      <c r="GL145" s="231">
        <v>26</v>
      </c>
      <c r="GM145" s="133">
        <v>0</v>
      </c>
      <c r="GN145" s="221">
        <v>0</v>
      </c>
      <c r="GO145" s="133">
        <v>0</v>
      </c>
      <c r="GP145" s="221">
        <v>0</v>
      </c>
      <c r="GQ145" s="106">
        <v>41.400000000000006</v>
      </c>
      <c r="GR145" s="106">
        <v>21.391679299407389</v>
      </c>
      <c r="GS145" s="111">
        <v>0.46887966804979253</v>
      </c>
      <c r="GT145" s="61">
        <v>0</v>
      </c>
      <c r="GU145" s="111">
        <v>0.625</v>
      </c>
      <c r="GV145" s="62">
        <v>1</v>
      </c>
      <c r="GW145" s="106">
        <v>14.8</v>
      </c>
      <c r="GX145" s="61">
        <v>0</v>
      </c>
      <c r="GY145" s="106">
        <v>28</v>
      </c>
      <c r="GZ145" s="61">
        <v>0</v>
      </c>
      <c r="HA145" s="745">
        <v>41</v>
      </c>
      <c r="HB145" s="221">
        <v>19.5</v>
      </c>
      <c r="HC145" s="221">
        <v>0.88</v>
      </c>
      <c r="HD145" s="221">
        <v>1</v>
      </c>
      <c r="HE145" s="236">
        <v>141.92131699999999</v>
      </c>
      <c r="HF145" s="236">
        <v>149.017383</v>
      </c>
      <c r="HG145" s="144">
        <v>73.393776000000003</v>
      </c>
      <c r="HH145" s="236">
        <v>128.37375</v>
      </c>
      <c r="HI145" s="125">
        <v>63.226410999999999</v>
      </c>
      <c r="HJ145" s="236">
        <v>43.285469999999997</v>
      </c>
      <c r="HK145" s="144">
        <v>21.318881999999999</v>
      </c>
      <c r="HL145" s="236">
        <v>85.088279999999997</v>
      </c>
      <c r="HM145" s="144">
        <v>41.907527999999999</v>
      </c>
      <c r="HN145" s="236">
        <v>66.281682000000004</v>
      </c>
      <c r="HO145" s="144">
        <v>6.4667089999999998</v>
      </c>
      <c r="HP145" s="144">
        <v>3.1849720000000001</v>
      </c>
      <c r="HQ145" s="236">
        <v>137.60847799999999</v>
      </c>
      <c r="HR145" s="144">
        <v>67.774682999999996</v>
      </c>
      <c r="HS145" s="236">
        <v>49.246434000000001</v>
      </c>
      <c r="HT145" s="144">
        <v>24.254766</v>
      </c>
      <c r="HU145" s="236">
        <v>88.362043999999997</v>
      </c>
      <c r="HV145" s="144">
        <v>43.519917</v>
      </c>
      <c r="HW145" s="236">
        <v>64.212644999999995</v>
      </c>
      <c r="HX145" s="144">
        <v>0</v>
      </c>
      <c r="HY145" s="237">
        <v>1.1608088335816318</v>
      </c>
      <c r="HZ145" s="238">
        <v>27.7</v>
      </c>
      <c r="IA145" s="237">
        <v>5.6</v>
      </c>
      <c r="IB145" s="237">
        <v>27.6</v>
      </c>
      <c r="IC145" s="237">
        <v>5.8</v>
      </c>
      <c r="ID145" s="237">
        <v>20.5</v>
      </c>
      <c r="IE145" s="237">
        <v>5</v>
      </c>
      <c r="IF145" s="237">
        <v>114.31394285714286</v>
      </c>
      <c r="IG145" s="237">
        <v>59.066840701709701</v>
      </c>
      <c r="IH145" s="206"/>
      <c r="II145" s="209">
        <v>0.33</v>
      </c>
      <c r="IJ145" s="206">
        <v>1017</v>
      </c>
      <c r="IK145" s="208">
        <v>842</v>
      </c>
      <c r="IL145" s="208">
        <v>965</v>
      </c>
      <c r="IM145" s="208">
        <v>932</v>
      </c>
      <c r="IN145" s="208">
        <v>1008</v>
      </c>
      <c r="IO145" s="208">
        <v>1019</v>
      </c>
      <c r="IP145" s="208"/>
      <c r="IQ145" s="106">
        <v>963.83333333333337</v>
      </c>
      <c r="IR145" s="208">
        <v>1616</v>
      </c>
      <c r="IS145" s="208">
        <v>370</v>
      </c>
      <c r="IT145" s="208">
        <v>367</v>
      </c>
      <c r="IU145" s="208">
        <v>397</v>
      </c>
      <c r="IV145" s="208">
        <v>387</v>
      </c>
      <c r="IW145" s="208">
        <v>323</v>
      </c>
      <c r="IX145" s="208">
        <v>392</v>
      </c>
      <c r="IY145" s="208"/>
      <c r="IZ145" s="106">
        <v>372.66666666666669</v>
      </c>
      <c r="JA145" s="208">
        <v>230</v>
      </c>
      <c r="JB145" s="240">
        <v>29.571149862139091</v>
      </c>
      <c r="JC145" s="241">
        <v>0</v>
      </c>
      <c r="JD145" s="267">
        <v>1</v>
      </c>
      <c r="JE145" s="374">
        <v>0</v>
      </c>
      <c r="JF145" s="274">
        <v>0</v>
      </c>
      <c r="JG145" s="274"/>
      <c r="JH145" s="267">
        <v>0</v>
      </c>
      <c r="JI145" s="267">
        <v>0</v>
      </c>
      <c r="JJ145" s="267">
        <v>0</v>
      </c>
      <c r="JK145" s="267"/>
      <c r="JM145" s="285"/>
      <c r="JN145" s="198">
        <v>145</v>
      </c>
      <c r="JO145" s="244">
        <v>42528</v>
      </c>
      <c r="JP145" s="69">
        <v>42765</v>
      </c>
      <c r="JQ145" s="201">
        <v>1</v>
      </c>
      <c r="JR145" s="69">
        <v>42765</v>
      </c>
      <c r="JS145" s="31">
        <v>7</v>
      </c>
      <c r="JT145" s="243">
        <v>1</v>
      </c>
      <c r="JU145" s="69">
        <v>42660</v>
      </c>
      <c r="JV145" s="245">
        <v>4</v>
      </c>
      <c r="JW145" s="243">
        <v>1</v>
      </c>
      <c r="JX145" s="246">
        <v>42660</v>
      </c>
      <c r="JY145" s="245">
        <v>4</v>
      </c>
      <c r="JZ145" s="245">
        <v>7</v>
      </c>
      <c r="KA145" s="245">
        <v>237</v>
      </c>
      <c r="KB145" s="247"/>
      <c r="KC145" s="245"/>
      <c r="KD145" s="248"/>
      <c r="KE145" s="63">
        <v>0</v>
      </c>
      <c r="KF145" s="263">
        <v>1</v>
      </c>
      <c r="KG145" s="312" t="s">
        <v>390</v>
      </c>
      <c r="KH145" s="250">
        <v>109.14</v>
      </c>
      <c r="KI145" s="250">
        <v>52.94</v>
      </c>
      <c r="KJ145" s="250">
        <v>51.4</v>
      </c>
      <c r="KK145" s="251">
        <v>-18.03</v>
      </c>
      <c r="KL145" s="250">
        <v>-13.81</v>
      </c>
      <c r="KM145" s="250">
        <v>43.87</v>
      </c>
      <c r="KN145" s="250">
        <v>27.1</v>
      </c>
      <c r="KO145" s="250">
        <v>6.4</v>
      </c>
      <c r="KP145" s="250"/>
      <c r="KQ145" s="250">
        <v>0</v>
      </c>
      <c r="KR145" s="92"/>
      <c r="KS145" s="93">
        <v>0.46887966804979253</v>
      </c>
      <c r="KT145" s="264">
        <v>70</v>
      </c>
      <c r="KU145" s="265">
        <v>50.01</v>
      </c>
      <c r="KV145" s="264">
        <v>-29.31</v>
      </c>
      <c r="KW145" s="265">
        <v>-30.3</v>
      </c>
      <c r="KX145" s="265">
        <v>-29.7</v>
      </c>
      <c r="KY145" s="265">
        <v>260</v>
      </c>
      <c r="KZ145" s="265">
        <v>-18.8</v>
      </c>
      <c r="LA145" s="265">
        <v>-17.399999999999999</v>
      </c>
      <c r="LB145" s="265">
        <v>260</v>
      </c>
      <c r="LC145" s="265">
        <v>-24.5</v>
      </c>
      <c r="LD145" s="265">
        <v>-23.6</v>
      </c>
      <c r="LE145" s="265">
        <v>260</v>
      </c>
      <c r="LF145" s="118">
        <v>42529</v>
      </c>
      <c r="LG145" s="454">
        <v>0</v>
      </c>
      <c r="LH145" s="454"/>
      <c r="LI145" s="455">
        <v>70</v>
      </c>
      <c r="LJ145" s="455">
        <v>47.84</v>
      </c>
      <c r="LK145" s="455">
        <v>-26.75</v>
      </c>
      <c r="LL145" s="455">
        <v>-26.6</v>
      </c>
      <c r="LM145" s="455">
        <v>-25.9</v>
      </c>
      <c r="LN145" s="455">
        <v>293</v>
      </c>
      <c r="LO145" s="455">
        <v>-16.5</v>
      </c>
      <c r="LP145" s="455">
        <v>-15.7</v>
      </c>
      <c r="LQ145" s="455">
        <v>293</v>
      </c>
      <c r="LR145" s="455">
        <v>-21.5</v>
      </c>
      <c r="LS145" s="455">
        <v>-20.8</v>
      </c>
      <c r="LT145" s="455">
        <v>293</v>
      </c>
      <c r="LU145" s="500">
        <v>48.34</v>
      </c>
      <c r="LV145" s="693">
        <v>-27.17</v>
      </c>
      <c r="LW145" s="500">
        <v>-22.9</v>
      </c>
      <c r="LX145" s="500">
        <v>1</v>
      </c>
      <c r="LY145" s="500">
        <v>-17.8</v>
      </c>
      <c r="LZ145" s="500">
        <v>2</v>
      </c>
      <c r="MA145" s="690">
        <v>64.212644999999995</v>
      </c>
      <c r="MB145" s="455"/>
      <c r="MD145" s="253">
        <v>63</v>
      </c>
      <c r="ME145" s="274"/>
      <c r="MF145" s="581">
        <v>145</v>
      </c>
      <c r="MG145" s="135">
        <v>42515</v>
      </c>
      <c r="MJ145" s="584">
        <v>122.3035</v>
      </c>
      <c r="MR145" s="135">
        <v>42517</v>
      </c>
      <c r="MS145" s="238">
        <v>5.2</v>
      </c>
      <c r="MT145" s="238">
        <v>11</v>
      </c>
      <c r="MU145" s="133">
        <v>1</v>
      </c>
      <c r="MV145" s="133">
        <v>1</v>
      </c>
      <c r="MW145" s="133">
        <v>0</v>
      </c>
      <c r="MX145" s="133">
        <v>0</v>
      </c>
      <c r="MY145" s="133">
        <v>0</v>
      </c>
      <c r="MZ145" s="238">
        <v>1</v>
      </c>
      <c r="NA145" s="238">
        <v>1550</v>
      </c>
      <c r="NB145" s="133">
        <v>63</v>
      </c>
      <c r="NC145" s="238">
        <v>5</v>
      </c>
      <c r="NE145" s="876">
        <v>145</v>
      </c>
      <c r="NF145" s="877" t="s">
        <v>64</v>
      </c>
      <c r="NG145" s="877" t="s">
        <v>64</v>
      </c>
      <c r="NH145" s="877" t="s">
        <v>64</v>
      </c>
      <c r="NI145" s="877" t="s">
        <v>64</v>
      </c>
      <c r="NJ145" s="877" t="s">
        <v>64</v>
      </c>
      <c r="NK145" s="877" t="s">
        <v>64</v>
      </c>
      <c r="NL145" s="877" t="s">
        <v>64</v>
      </c>
      <c r="NM145" s="877" t="s">
        <v>64</v>
      </c>
      <c r="NN145" s="877" t="s">
        <v>64</v>
      </c>
      <c r="NO145" s="877" t="s">
        <v>64</v>
      </c>
      <c r="NP145" s="877" t="s">
        <v>64</v>
      </c>
      <c r="NQ145" s="877" t="s">
        <v>64</v>
      </c>
      <c r="NR145" s="877" t="s">
        <v>64</v>
      </c>
      <c r="NS145" s="877" t="s">
        <v>64</v>
      </c>
      <c r="NT145" s="877" t="s">
        <v>64</v>
      </c>
      <c r="NU145" s="877" t="s">
        <v>64</v>
      </c>
      <c r="NV145" s="877" t="s">
        <v>64</v>
      </c>
      <c r="NW145" s="877" t="s">
        <v>64</v>
      </c>
      <c r="NX145" s="877" t="s">
        <v>64</v>
      </c>
      <c r="NY145" s="877" t="s">
        <v>64</v>
      </c>
      <c r="NZ145" s="877" t="s">
        <v>64</v>
      </c>
      <c r="OA145" s="877" t="s">
        <v>64</v>
      </c>
      <c r="OB145" s="877" t="s">
        <v>64</v>
      </c>
      <c r="OC145" s="877" t="s">
        <v>64</v>
      </c>
      <c r="OD145" s="877" t="s">
        <v>64</v>
      </c>
      <c r="OE145" s="877" t="s">
        <v>64</v>
      </c>
      <c r="OF145" s="877" t="s">
        <v>64</v>
      </c>
      <c r="OG145" s="877" t="s">
        <v>64</v>
      </c>
      <c r="OH145" s="877" t="s">
        <v>64</v>
      </c>
      <c r="OI145" s="877" t="s">
        <v>64</v>
      </c>
      <c r="OJ145" s="877" t="s">
        <v>64</v>
      </c>
      <c r="OK145" s="877" t="s">
        <v>64</v>
      </c>
      <c r="OL145" s="877" t="s">
        <v>64</v>
      </c>
      <c r="OM145" s="877" t="s">
        <v>64</v>
      </c>
    </row>
    <row r="146" spans="1:403" s="221" customFormat="1" x14ac:dyDescent="0.25">
      <c r="A146" s="902">
        <v>145</v>
      </c>
      <c r="B146" s="274">
        <v>0</v>
      </c>
      <c r="C146" s="221">
        <v>1</v>
      </c>
      <c r="D146" s="206">
        <v>2</v>
      </c>
      <c r="E146" s="267">
        <v>146</v>
      </c>
      <c r="F146" s="896">
        <v>146</v>
      </c>
      <c r="G146" s="61">
        <v>146</v>
      </c>
      <c r="H146" s="898"/>
      <c r="I146" s="232" t="s">
        <v>1227</v>
      </c>
      <c r="J146" s="232" t="s">
        <v>1228</v>
      </c>
      <c r="K146" s="246">
        <v>11373</v>
      </c>
      <c r="L146" s="122">
        <v>85</v>
      </c>
      <c r="M146" s="342">
        <v>72</v>
      </c>
      <c r="N146" s="342">
        <v>177</v>
      </c>
      <c r="O146" s="342">
        <v>22.981901752370007</v>
      </c>
      <c r="P146" s="210">
        <v>1.8858765172577858</v>
      </c>
      <c r="Q146" s="208">
        <v>0</v>
      </c>
      <c r="R146" s="342">
        <v>180</v>
      </c>
      <c r="S146" s="208">
        <v>80</v>
      </c>
      <c r="T146" s="208">
        <v>0</v>
      </c>
      <c r="U146" s="342">
        <v>4</v>
      </c>
      <c r="V146" s="327">
        <v>0</v>
      </c>
      <c r="W146" s="327"/>
      <c r="X146" s="327">
        <v>1</v>
      </c>
      <c r="Y146" s="326"/>
      <c r="Z146" s="327"/>
      <c r="AA146" s="327"/>
      <c r="AB146" s="326">
        <v>0</v>
      </c>
      <c r="AC146" s="326">
        <v>0</v>
      </c>
      <c r="AD146" s="223"/>
      <c r="AE146" s="133"/>
      <c r="AF146" s="223"/>
      <c r="AG146" s="613">
        <v>104</v>
      </c>
      <c r="AH146" s="613">
        <v>0.77</v>
      </c>
      <c r="AI146" s="613">
        <v>96</v>
      </c>
      <c r="AJ146" s="603">
        <v>1</v>
      </c>
      <c r="AK146" s="613">
        <v>10.7</v>
      </c>
      <c r="AL146" s="613">
        <v>31</v>
      </c>
      <c r="AM146" s="613"/>
      <c r="AN146" s="609">
        <v>34306</v>
      </c>
      <c r="AO146" s="214">
        <v>10.443075544969771</v>
      </c>
      <c r="AP146" s="63"/>
      <c r="AQ146" s="63"/>
      <c r="AR146" s="310"/>
      <c r="AS146" s="212"/>
      <c r="AT146" s="215">
        <v>3.5</v>
      </c>
      <c r="AU146" s="212"/>
      <c r="AV146" s="562">
        <v>42535</v>
      </c>
      <c r="AW146" s="563">
        <v>42528</v>
      </c>
      <c r="AX146" s="364">
        <v>0.77</v>
      </c>
      <c r="AY146" s="364">
        <v>35</v>
      </c>
      <c r="AZ146" s="364">
        <v>3.9</v>
      </c>
      <c r="BA146" s="613">
        <v>135</v>
      </c>
      <c r="BB146" s="558">
        <v>42535</v>
      </c>
      <c r="BC146" s="65">
        <v>32.93</v>
      </c>
      <c r="BD146" s="217"/>
      <c r="BE146" s="66">
        <v>32.93</v>
      </c>
      <c r="BF146" s="218">
        <v>132.29331776778537</v>
      </c>
      <c r="BG146" s="66">
        <v>96.94</v>
      </c>
      <c r="BH146" s="68">
        <v>1.5175917307119078</v>
      </c>
      <c r="BI146" s="219">
        <v>1.5175917307119078</v>
      </c>
      <c r="BJ146" s="219">
        <v>2.1215379082096559</v>
      </c>
      <c r="BK146" s="219">
        <v>1.9865030153867405</v>
      </c>
      <c r="BL146" s="66">
        <v>2.0299999999999998</v>
      </c>
      <c r="BM146" s="66">
        <v>1.5</v>
      </c>
      <c r="BN146" s="66">
        <v>20</v>
      </c>
      <c r="BO146" s="66">
        <v>1.04</v>
      </c>
      <c r="BP146" s="571">
        <v>10454</v>
      </c>
      <c r="BQ146" s="66">
        <v>44</v>
      </c>
      <c r="BR146" s="66">
        <v>426</v>
      </c>
      <c r="BS146" s="66">
        <v>42</v>
      </c>
      <c r="BT146" s="66">
        <v>7</v>
      </c>
      <c r="BU146" s="366">
        <v>42525</v>
      </c>
      <c r="BV146" s="345" t="s">
        <v>1229</v>
      </c>
      <c r="BW146" s="342">
        <v>0</v>
      </c>
      <c r="BX146" s="342">
        <v>1</v>
      </c>
      <c r="BY146" s="342">
        <v>45</v>
      </c>
      <c r="BZ146" s="342">
        <v>0</v>
      </c>
      <c r="CA146" s="342"/>
      <c r="CB146" s="345" t="s">
        <v>381</v>
      </c>
      <c r="CC146" s="345"/>
      <c r="CD146" s="342">
        <v>0</v>
      </c>
      <c r="CE146" s="342">
        <v>0</v>
      </c>
      <c r="CF146" s="342">
        <v>0</v>
      </c>
      <c r="CG146" s="206">
        <v>0</v>
      </c>
      <c r="CH146" s="206">
        <v>0</v>
      </c>
      <c r="CI146" s="342">
        <v>1</v>
      </c>
      <c r="CJ146" s="342">
        <v>0</v>
      </c>
      <c r="CK146" s="327">
        <v>0</v>
      </c>
      <c r="CL146" s="659">
        <v>0</v>
      </c>
      <c r="CM146" s="659">
        <v>0</v>
      </c>
      <c r="CN146" s="660">
        <v>0</v>
      </c>
      <c r="CO146" s="660">
        <v>1</v>
      </c>
      <c r="CP146" s="660">
        <v>1</v>
      </c>
      <c r="CQ146" s="325">
        <v>1</v>
      </c>
      <c r="CR146" s="325">
        <v>0</v>
      </c>
      <c r="CS146" s="325">
        <v>0</v>
      </c>
      <c r="CT146" s="327">
        <v>0</v>
      </c>
      <c r="CU146" s="327">
        <v>0</v>
      </c>
      <c r="CV146" s="114">
        <v>0</v>
      </c>
      <c r="CW146" s="665"/>
      <c r="CX146" s="665"/>
      <c r="CY146" s="665"/>
      <c r="CZ146" s="665"/>
      <c r="DA146" s="254"/>
      <c r="DB146" s="254"/>
      <c r="DC146" s="254"/>
      <c r="DD146" s="254"/>
      <c r="DE146" s="254"/>
      <c r="DF146" s="221">
        <v>0</v>
      </c>
      <c r="DG146" s="267">
        <v>0</v>
      </c>
      <c r="DK146" s="267">
        <v>1</v>
      </c>
      <c r="DL146" s="267">
        <v>0</v>
      </c>
      <c r="DM146" s="267"/>
      <c r="DO146" s="221">
        <v>0</v>
      </c>
      <c r="DP146" s="221">
        <v>0</v>
      </c>
      <c r="DQ146" s="221">
        <v>0</v>
      </c>
      <c r="DR146" s="221">
        <v>0</v>
      </c>
      <c r="DS146" s="221">
        <v>0</v>
      </c>
      <c r="DT146" s="212">
        <v>0</v>
      </c>
      <c r="DU146" s="221">
        <v>0</v>
      </c>
      <c r="DV146" s="221">
        <v>0</v>
      </c>
      <c r="DW146" s="221">
        <v>0</v>
      </c>
      <c r="DX146" s="221">
        <v>0</v>
      </c>
      <c r="DY146" s="221">
        <v>0</v>
      </c>
      <c r="DZ146" s="221">
        <v>0</v>
      </c>
      <c r="EC146" s="221">
        <v>1</v>
      </c>
      <c r="ED146" s="221">
        <v>2</v>
      </c>
      <c r="EE146" s="221">
        <v>59</v>
      </c>
      <c r="EH146" s="131"/>
      <c r="EI146" s="131"/>
      <c r="EJ146" s="131"/>
      <c r="EK146" s="131"/>
      <c r="EL146" s="131"/>
      <c r="EM146" s="131"/>
      <c r="EN146" s="131"/>
      <c r="EO146" s="131"/>
      <c r="EP146" s="267">
        <v>146</v>
      </c>
      <c r="EQ146" s="135">
        <v>42607</v>
      </c>
      <c r="ER146" s="133" t="s">
        <v>415</v>
      </c>
      <c r="ES146" s="133"/>
      <c r="ET146" s="133"/>
      <c r="EU146" s="208">
        <v>64</v>
      </c>
      <c r="EV146" s="133">
        <v>0</v>
      </c>
      <c r="EW146" s="133"/>
      <c r="EX146" s="133">
        <v>8</v>
      </c>
      <c r="EY146" s="208">
        <v>6</v>
      </c>
      <c r="EZ146" s="208">
        <v>53</v>
      </c>
      <c r="FA146" s="208">
        <v>32</v>
      </c>
      <c r="FB146" s="208">
        <v>14</v>
      </c>
      <c r="FC146" s="208">
        <v>13</v>
      </c>
      <c r="FD146" s="208">
        <v>45</v>
      </c>
      <c r="FE146" s="206">
        <v>21</v>
      </c>
      <c r="FF146" s="133">
        <v>34</v>
      </c>
      <c r="FG146" s="133">
        <v>120</v>
      </c>
      <c r="FH146" s="223">
        <v>350</v>
      </c>
      <c r="FI146" s="91">
        <v>120</v>
      </c>
      <c r="FJ146" s="91">
        <v>350</v>
      </c>
      <c r="FK146" s="227">
        <v>84.300000000000011</v>
      </c>
      <c r="FL146" s="227">
        <v>44.700699769345931</v>
      </c>
      <c r="FM146" s="228">
        <v>138.69999999999999</v>
      </c>
      <c r="FN146" s="228">
        <v>56.35</v>
      </c>
      <c r="FO146" s="228">
        <v>73.54670294197247</v>
      </c>
      <c r="FP146" s="228">
        <v>29.880005124586511</v>
      </c>
      <c r="FQ146" s="228">
        <v>59.37274693583273</v>
      </c>
      <c r="FR146" s="228"/>
      <c r="FS146" s="193">
        <v>0</v>
      </c>
      <c r="FT146" s="230">
        <v>116</v>
      </c>
      <c r="FU146" s="230">
        <v>82.7</v>
      </c>
      <c r="FV146" s="230">
        <v>150</v>
      </c>
      <c r="FW146" s="229">
        <v>5.3</v>
      </c>
      <c r="FX146" s="229">
        <v>4.9000000000000004</v>
      </c>
      <c r="FY146" s="229">
        <v>21.886792452830189</v>
      </c>
      <c r="FZ146" s="229">
        <v>1.4026602176541716</v>
      </c>
      <c r="GA146" s="210" t="s">
        <v>381</v>
      </c>
      <c r="GB146" s="129">
        <v>14.4</v>
      </c>
      <c r="GC146" s="238">
        <v>10.1</v>
      </c>
      <c r="GD146" s="238">
        <v>4.2</v>
      </c>
      <c r="GE146" s="238">
        <v>158.69999999999999</v>
      </c>
      <c r="GF146" s="238">
        <v>93.3</v>
      </c>
      <c r="GG146" s="238">
        <v>38.5</v>
      </c>
      <c r="GH146" s="133">
        <v>0</v>
      </c>
      <c r="GI146" s="133">
        <v>1</v>
      </c>
      <c r="GJ146" s="221">
        <v>1</v>
      </c>
      <c r="GK146" s="221">
        <v>1</v>
      </c>
      <c r="GL146" s="231">
        <v>58</v>
      </c>
      <c r="GM146" s="133">
        <v>1</v>
      </c>
      <c r="GN146" s="221">
        <v>0</v>
      </c>
      <c r="GO146" s="133">
        <v>0</v>
      </c>
      <c r="GP146" s="221">
        <v>1</v>
      </c>
      <c r="GQ146" s="106">
        <v>49.400000000000006</v>
      </c>
      <c r="GR146" s="106">
        <v>26.194716116318965</v>
      </c>
      <c r="GS146" s="111">
        <v>0.4681818181818182</v>
      </c>
      <c r="GT146" s="61">
        <v>0</v>
      </c>
      <c r="GU146" s="111">
        <v>0.6428571428571429</v>
      </c>
      <c r="GV146" s="62">
        <v>1</v>
      </c>
      <c r="GW146" s="106">
        <v>16.8</v>
      </c>
      <c r="GX146" s="61">
        <v>0</v>
      </c>
      <c r="GY146" s="106">
        <v>21</v>
      </c>
      <c r="GZ146" s="61">
        <v>0</v>
      </c>
      <c r="HA146" s="745">
        <v>73</v>
      </c>
      <c r="HB146" s="221">
        <v>16</v>
      </c>
      <c r="HC146" s="221">
        <v>0.39</v>
      </c>
      <c r="HD146" s="221">
        <v>1</v>
      </c>
      <c r="HE146" s="236">
        <v>139.34220999999999</v>
      </c>
      <c r="HF146" s="236">
        <v>146.30932000000001</v>
      </c>
      <c r="HG146" s="270">
        <v>77.581601266632973</v>
      </c>
      <c r="HH146" s="236">
        <v>132.24020899999999</v>
      </c>
      <c r="HI146" s="270">
        <v>70.121350889022025</v>
      </c>
      <c r="HJ146" s="236">
        <v>51.695853</v>
      </c>
      <c r="HK146" s="270">
        <v>27.41210918473595</v>
      </c>
      <c r="HL146" s="236">
        <v>80.544355999999993</v>
      </c>
      <c r="HM146" s="270">
        <v>42.709241704286072</v>
      </c>
      <c r="HN146" s="236">
        <v>60.907614000000002</v>
      </c>
      <c r="HO146" s="144">
        <v>6.2019149999999996</v>
      </c>
      <c r="HP146" s="144">
        <v>3.3454190000000001</v>
      </c>
      <c r="HQ146" s="236">
        <v>125.428304</v>
      </c>
      <c r="HR146" s="270">
        <v>66.509287777962641</v>
      </c>
      <c r="HS146" s="236">
        <v>40.028126999999998</v>
      </c>
      <c r="HT146" s="270">
        <v>21.225211000667251</v>
      </c>
      <c r="HU146" s="236">
        <v>85.400176000000002</v>
      </c>
      <c r="HV146" s="270">
        <v>45.284076247037973</v>
      </c>
      <c r="HW146" s="236">
        <v>68.086845999999994</v>
      </c>
      <c r="HX146" s="144">
        <v>0</v>
      </c>
      <c r="HY146" s="237">
        <v>1.1063905683936117</v>
      </c>
      <c r="HZ146" s="238">
        <v>26.3</v>
      </c>
      <c r="IA146" s="237">
        <v>6</v>
      </c>
      <c r="IB146" s="237">
        <v>22.1</v>
      </c>
      <c r="IC146" s="237">
        <v>6.3</v>
      </c>
      <c r="ID146" s="237">
        <v>26</v>
      </c>
      <c r="IE146" s="237">
        <v>5.4</v>
      </c>
      <c r="IF146" s="237">
        <v>81.113875555555566</v>
      </c>
      <c r="IG146" s="237">
        <v>43.011233669477775</v>
      </c>
      <c r="IH146" s="206"/>
      <c r="II146" s="209">
        <v>0.37</v>
      </c>
      <c r="IJ146" s="206">
        <v>1058</v>
      </c>
      <c r="IK146" s="208">
        <v>1117</v>
      </c>
      <c r="IL146" s="208">
        <v>1013</v>
      </c>
      <c r="IM146" s="208">
        <v>1075</v>
      </c>
      <c r="IN146" s="208">
        <v>1056</v>
      </c>
      <c r="IO146" s="208">
        <v>1031</v>
      </c>
      <c r="IP146" s="208"/>
      <c r="IQ146" s="106">
        <v>1058.3333333333333</v>
      </c>
      <c r="IR146" s="208">
        <v>1705</v>
      </c>
      <c r="IS146" s="208">
        <v>402</v>
      </c>
      <c r="IT146" s="208">
        <v>395</v>
      </c>
      <c r="IU146" s="208">
        <v>431</v>
      </c>
      <c r="IV146" s="208">
        <v>445</v>
      </c>
      <c r="IW146" s="208">
        <v>473</v>
      </c>
      <c r="IX146" s="208">
        <v>429</v>
      </c>
      <c r="IY146" s="208"/>
      <c r="IZ146" s="106">
        <v>429.16666666666669</v>
      </c>
      <c r="JA146" s="208">
        <v>281</v>
      </c>
      <c r="JB146" s="240">
        <v>29.361518410783621</v>
      </c>
      <c r="JC146" s="241">
        <v>0</v>
      </c>
      <c r="JD146" s="267">
        <v>1</v>
      </c>
      <c r="JE146" s="274">
        <v>0</v>
      </c>
      <c r="JF146" s="274">
        <v>0</v>
      </c>
      <c r="JG146" s="274"/>
      <c r="JH146" s="267">
        <v>0</v>
      </c>
      <c r="JI146" s="267">
        <v>0</v>
      </c>
      <c r="JJ146" s="267">
        <v>0</v>
      </c>
      <c r="JK146" s="267"/>
      <c r="JM146" s="285">
        <v>51</v>
      </c>
      <c r="JN146" s="198">
        <v>146</v>
      </c>
      <c r="JO146" s="244">
        <v>42535</v>
      </c>
      <c r="JP146" s="69">
        <v>43039</v>
      </c>
      <c r="JQ146" s="201">
        <v>0</v>
      </c>
      <c r="JR146" s="69">
        <v>43039</v>
      </c>
      <c r="JS146" s="245">
        <v>17</v>
      </c>
      <c r="JT146" s="243">
        <v>0</v>
      </c>
      <c r="JU146" s="69">
        <v>43039</v>
      </c>
      <c r="JV146" s="245">
        <v>17</v>
      </c>
      <c r="JW146" s="243">
        <v>0</v>
      </c>
      <c r="JX146" s="246">
        <v>43039</v>
      </c>
      <c r="JY146" s="245">
        <v>17</v>
      </c>
      <c r="JZ146" s="245">
        <v>16.5</v>
      </c>
      <c r="KA146" s="245">
        <v>504</v>
      </c>
      <c r="KB146" s="247"/>
      <c r="KC146" s="245"/>
      <c r="KD146" s="248"/>
      <c r="KE146" s="63"/>
      <c r="KF146" s="263">
        <v>1</v>
      </c>
      <c r="KG146" s="312" t="s">
        <v>390</v>
      </c>
      <c r="KH146" s="250">
        <v>133.43</v>
      </c>
      <c r="KI146" s="250">
        <v>81.8</v>
      </c>
      <c r="KJ146" s="250">
        <v>38.9</v>
      </c>
      <c r="KK146" s="251">
        <v>-11.53</v>
      </c>
      <c r="KL146" s="250">
        <v>-9.94</v>
      </c>
      <c r="KM146" s="250">
        <v>45.31</v>
      </c>
      <c r="KN146" s="250">
        <v>43.7</v>
      </c>
      <c r="KO146" s="250">
        <v>5.9</v>
      </c>
      <c r="KP146" s="250"/>
      <c r="KQ146" s="250">
        <v>1</v>
      </c>
      <c r="KR146" s="92"/>
      <c r="KS146" s="93">
        <v>0.4681818181818182</v>
      </c>
      <c r="KT146" s="264">
        <v>33</v>
      </c>
      <c r="KU146" s="265">
        <v>39.799999999999997</v>
      </c>
      <c r="KV146" s="264">
        <v>-23.6</v>
      </c>
      <c r="KW146" s="265">
        <v>-29.7</v>
      </c>
      <c r="KX146" s="265">
        <v>-26.2</v>
      </c>
      <c r="KY146" s="265">
        <v>321</v>
      </c>
      <c r="KZ146" s="265">
        <v>-23.4</v>
      </c>
      <c r="LA146" s="265">
        <v>-21.2</v>
      </c>
      <c r="LB146" s="265">
        <v>321</v>
      </c>
      <c r="LC146" s="265">
        <v>-26.6</v>
      </c>
      <c r="LD146" s="265">
        <v>-23.7</v>
      </c>
      <c r="LE146" s="265">
        <v>321</v>
      </c>
      <c r="LF146" s="118">
        <v>42607</v>
      </c>
      <c r="LG146" s="454">
        <v>0</v>
      </c>
      <c r="LH146" s="454"/>
      <c r="LI146" s="455">
        <v>33</v>
      </c>
      <c r="LJ146" s="455">
        <v>40.69</v>
      </c>
      <c r="LK146" s="455">
        <v>-24</v>
      </c>
      <c r="LL146" s="455">
        <v>-29.6</v>
      </c>
      <c r="LM146" s="455">
        <v>-29.6</v>
      </c>
      <c r="LN146" s="455">
        <v>321</v>
      </c>
      <c r="LO146" s="455">
        <v>-20.7</v>
      </c>
      <c r="LP146" s="455">
        <v>-20.6</v>
      </c>
      <c r="LQ146" s="455">
        <v>341</v>
      </c>
      <c r="LR146" s="455">
        <v>-25.1</v>
      </c>
      <c r="LS146" s="455">
        <v>-25.1</v>
      </c>
      <c r="LT146" s="455">
        <v>321</v>
      </c>
      <c r="LU146" s="500">
        <v>43.16</v>
      </c>
      <c r="LV146" s="693">
        <v>-23.87</v>
      </c>
      <c r="LW146" s="500">
        <v>-21</v>
      </c>
      <c r="LX146" s="500">
        <v>2</v>
      </c>
      <c r="LY146" s="500">
        <v>-22.1</v>
      </c>
      <c r="LZ146" s="500">
        <v>1</v>
      </c>
      <c r="MA146" s="690">
        <v>62</v>
      </c>
      <c r="MB146" s="455">
        <v>62</v>
      </c>
      <c r="MD146" s="253"/>
      <c r="ME146" s="274"/>
      <c r="MF146" s="581">
        <v>146</v>
      </c>
      <c r="MG146" s="135">
        <v>42528</v>
      </c>
      <c r="MJ146" s="584">
        <v>26.7743</v>
      </c>
      <c r="MR146" s="135"/>
      <c r="MS146" s="585"/>
      <c r="MT146" s="585"/>
      <c r="MU146" s="133">
        <v>0</v>
      </c>
      <c r="MV146" s="585"/>
      <c r="MW146" s="585"/>
      <c r="MX146" s="585"/>
      <c r="MY146" s="585"/>
      <c r="MZ146" s="585"/>
      <c r="NA146" s="238">
        <v>34306</v>
      </c>
      <c r="NB146" s="585"/>
      <c r="NC146" s="238">
        <v>4</v>
      </c>
      <c r="NE146" s="876">
        <v>146</v>
      </c>
      <c r="NF146" s="877" t="s">
        <v>64</v>
      </c>
      <c r="NG146" s="877" t="s">
        <v>64</v>
      </c>
      <c r="NH146" s="877" t="s">
        <v>64</v>
      </c>
      <c r="NI146" s="877" t="s">
        <v>64</v>
      </c>
      <c r="NJ146" s="877" t="s">
        <v>64</v>
      </c>
      <c r="NK146" s="877" t="s">
        <v>64</v>
      </c>
      <c r="NL146" s="877" t="s">
        <v>64</v>
      </c>
      <c r="NM146" s="877" t="s">
        <v>64</v>
      </c>
      <c r="NN146" s="877" t="s">
        <v>64</v>
      </c>
      <c r="NO146" s="877" t="s">
        <v>64</v>
      </c>
      <c r="NP146" s="877" t="s">
        <v>64</v>
      </c>
      <c r="NQ146" s="877" t="s">
        <v>64</v>
      </c>
      <c r="NR146" s="877" t="s">
        <v>64</v>
      </c>
      <c r="NS146" s="877" t="s">
        <v>64</v>
      </c>
      <c r="NT146" s="877" t="s">
        <v>64</v>
      </c>
      <c r="NU146" s="877" t="s">
        <v>64</v>
      </c>
      <c r="NV146" s="877" t="s">
        <v>64</v>
      </c>
      <c r="NW146" s="877" t="s">
        <v>64</v>
      </c>
      <c r="NX146" s="877" t="s">
        <v>64</v>
      </c>
      <c r="NY146" s="877" t="s">
        <v>64</v>
      </c>
      <c r="NZ146" s="877" t="s">
        <v>64</v>
      </c>
      <c r="OA146" s="877" t="s">
        <v>64</v>
      </c>
      <c r="OB146" s="877" t="s">
        <v>64</v>
      </c>
      <c r="OC146" s="877" t="s">
        <v>64</v>
      </c>
      <c r="OD146" s="877" t="s">
        <v>64</v>
      </c>
      <c r="OE146" s="877" t="s">
        <v>64</v>
      </c>
      <c r="OF146" s="877" t="s">
        <v>64</v>
      </c>
      <c r="OG146" s="877" t="s">
        <v>64</v>
      </c>
      <c r="OH146" s="877" t="s">
        <v>64</v>
      </c>
      <c r="OI146" s="877" t="s">
        <v>64</v>
      </c>
      <c r="OJ146" s="877" t="s">
        <v>64</v>
      </c>
      <c r="OK146" s="877" t="s">
        <v>64</v>
      </c>
      <c r="OL146" s="877" t="s">
        <v>64</v>
      </c>
      <c r="OM146" s="877" t="s">
        <v>64</v>
      </c>
    </row>
    <row r="147" spans="1:403" s="636" customFormat="1" x14ac:dyDescent="0.25">
      <c r="A147" s="455">
        <v>146</v>
      </c>
      <c r="B147" s="636">
        <v>0</v>
      </c>
      <c r="C147" s="636">
        <v>0</v>
      </c>
      <c r="D147" s="652">
        <v>2</v>
      </c>
      <c r="E147" s="267">
        <v>147</v>
      </c>
      <c r="F147" s="896">
        <v>147</v>
      </c>
      <c r="G147" s="61">
        <v>147</v>
      </c>
      <c r="H147" s="898"/>
      <c r="I147" s="95" t="s">
        <v>1230</v>
      </c>
      <c r="J147" s="95" t="s">
        <v>1231</v>
      </c>
      <c r="K147" s="504">
        <v>8946</v>
      </c>
      <c r="L147" s="668">
        <v>91</v>
      </c>
      <c r="M147" s="671">
        <v>62</v>
      </c>
      <c r="N147" s="671">
        <v>162</v>
      </c>
      <c r="O147" s="671">
        <v>23.624447492760247</v>
      </c>
      <c r="P147" s="669">
        <v>1.6597060505484003</v>
      </c>
      <c r="Q147" s="670">
        <v>0</v>
      </c>
      <c r="R147" s="671">
        <v>105</v>
      </c>
      <c r="S147" s="670">
        <v>60</v>
      </c>
      <c r="T147" s="670">
        <v>1</v>
      </c>
      <c r="U147" s="671">
        <v>3</v>
      </c>
      <c r="V147" s="652">
        <v>0</v>
      </c>
      <c r="W147" s="652"/>
      <c r="X147" s="652">
        <v>1</v>
      </c>
      <c r="Y147" s="636">
        <v>0</v>
      </c>
      <c r="Z147" s="652">
        <v>0</v>
      </c>
      <c r="AA147" s="652">
        <v>1</v>
      </c>
      <c r="AB147" s="636">
        <v>0</v>
      </c>
      <c r="AC147" s="636">
        <v>0</v>
      </c>
      <c r="AD147" s="653"/>
      <c r="AE147" s="95"/>
      <c r="AF147" s="653"/>
      <c r="AG147" s="653">
        <v>115</v>
      </c>
      <c r="AH147" s="653">
        <v>2.77</v>
      </c>
      <c r="AI147" s="653">
        <v>22</v>
      </c>
      <c r="AJ147" s="670">
        <v>0</v>
      </c>
      <c r="AK147" s="653">
        <v>9.8000000000000007</v>
      </c>
      <c r="AL147" s="653">
        <v>31</v>
      </c>
      <c r="AM147" s="653"/>
      <c r="AN147" s="673">
        <v>2617</v>
      </c>
      <c r="AO147" s="674">
        <v>7.8697839025301457</v>
      </c>
      <c r="AP147" s="95">
        <v>114</v>
      </c>
      <c r="AQ147" s="95">
        <v>50</v>
      </c>
      <c r="AR147" s="636">
        <v>54</v>
      </c>
      <c r="AS147" s="670">
        <v>52</v>
      </c>
      <c r="AT147" s="675">
        <v>1.86</v>
      </c>
      <c r="AU147" s="670">
        <v>45</v>
      </c>
      <c r="AV147" s="831">
        <v>42444</v>
      </c>
      <c r="AW147" s="832" t="s">
        <v>1232</v>
      </c>
      <c r="AX147" s="653">
        <v>2.77</v>
      </c>
      <c r="AY147" s="653"/>
      <c r="AZ147" s="653"/>
      <c r="BA147" s="653"/>
      <c r="BB147" s="676"/>
      <c r="BD147" s="669">
        <v>820</v>
      </c>
      <c r="BF147" s="677"/>
      <c r="BG147" s="95"/>
      <c r="BH147" s="678"/>
      <c r="BI147" s="679"/>
      <c r="BJ147" s="679"/>
      <c r="BK147" s="679"/>
      <c r="BP147" s="673"/>
      <c r="BU147" s="831">
        <v>42443</v>
      </c>
      <c r="BV147" s="833" t="s">
        <v>458</v>
      </c>
      <c r="BW147" s="671">
        <v>0</v>
      </c>
      <c r="BX147" s="671">
        <v>0</v>
      </c>
      <c r="BY147" s="671">
        <v>25</v>
      </c>
      <c r="BZ147" s="671">
        <v>0</v>
      </c>
      <c r="CA147" s="671"/>
      <c r="CB147" s="833" t="s">
        <v>381</v>
      </c>
      <c r="CC147" s="833"/>
      <c r="CD147" s="671">
        <v>1</v>
      </c>
      <c r="CE147" s="671">
        <v>0</v>
      </c>
      <c r="CF147" s="671">
        <v>0</v>
      </c>
      <c r="CG147" s="652">
        <v>0</v>
      </c>
      <c r="CH147" s="652">
        <v>0</v>
      </c>
      <c r="CI147" s="671">
        <v>0</v>
      </c>
      <c r="CJ147" s="671">
        <v>0</v>
      </c>
      <c r="CK147" s="652">
        <v>1</v>
      </c>
      <c r="CL147" s="834">
        <v>0</v>
      </c>
      <c r="CM147" s="834">
        <v>0</v>
      </c>
      <c r="CN147" s="671">
        <v>0</v>
      </c>
      <c r="CO147" s="671">
        <v>1</v>
      </c>
      <c r="CP147" s="671">
        <v>0</v>
      </c>
      <c r="CQ147" s="670">
        <v>0</v>
      </c>
      <c r="CR147" s="670">
        <v>1</v>
      </c>
      <c r="CS147" s="670">
        <v>0</v>
      </c>
      <c r="CT147" s="652">
        <v>0</v>
      </c>
      <c r="CU147" s="652">
        <v>0</v>
      </c>
      <c r="CV147" s="95">
        <v>0</v>
      </c>
      <c r="CW147" s="634"/>
      <c r="CX147" s="634"/>
      <c r="CY147" s="634"/>
      <c r="CZ147" s="634"/>
      <c r="DA147" s="634">
        <v>64</v>
      </c>
      <c r="DB147" s="634">
        <v>120</v>
      </c>
      <c r="DC147" s="634"/>
      <c r="DD147" s="634"/>
      <c r="DE147" s="634"/>
      <c r="DF147" s="636">
        <v>0</v>
      </c>
      <c r="DG147" s="408">
        <v>1</v>
      </c>
      <c r="DH147" s="680">
        <v>39006</v>
      </c>
      <c r="DI147" s="636">
        <v>0</v>
      </c>
      <c r="DK147" s="408">
        <v>1</v>
      </c>
      <c r="DL147" s="408">
        <v>1</v>
      </c>
      <c r="DM147" s="408"/>
      <c r="DN147" s="636" t="s">
        <v>1233</v>
      </c>
      <c r="DO147" s="636">
        <v>1</v>
      </c>
      <c r="DP147" s="636">
        <v>0</v>
      </c>
      <c r="DQ147" s="636">
        <v>0</v>
      </c>
      <c r="DR147" s="636">
        <v>0</v>
      </c>
      <c r="DS147" s="636">
        <v>2</v>
      </c>
      <c r="DT147" s="670">
        <v>1</v>
      </c>
      <c r="DU147" s="636">
        <v>2</v>
      </c>
      <c r="DV147" s="636">
        <v>1</v>
      </c>
      <c r="DW147" s="636">
        <v>0</v>
      </c>
      <c r="DX147" s="636">
        <v>0</v>
      </c>
      <c r="DY147" s="636">
        <v>0</v>
      </c>
      <c r="DZ147" s="636">
        <v>0</v>
      </c>
      <c r="EC147" s="636">
        <v>1</v>
      </c>
      <c r="ED147" s="636">
        <v>3</v>
      </c>
      <c r="EE147" s="636">
        <v>24</v>
      </c>
      <c r="EH147" s="504">
        <v>42447</v>
      </c>
      <c r="EI147" s="99">
        <v>1.52</v>
      </c>
      <c r="EJ147" s="99">
        <v>87</v>
      </c>
      <c r="EK147" s="652">
        <v>58</v>
      </c>
      <c r="EL147" s="652">
        <v>102</v>
      </c>
      <c r="EM147" s="99">
        <v>80</v>
      </c>
      <c r="EN147" s="99"/>
      <c r="EO147" s="99" t="s">
        <v>1234</v>
      </c>
      <c r="EP147" s="408">
        <v>147</v>
      </c>
      <c r="EQ147" s="504"/>
      <c r="ER147" s="95" t="s">
        <v>383</v>
      </c>
      <c r="ES147" s="95"/>
      <c r="ET147" s="95"/>
      <c r="EU147" s="670">
        <v>62</v>
      </c>
      <c r="EV147" s="95">
        <v>1</v>
      </c>
      <c r="EW147" s="95"/>
      <c r="EX147" s="95">
        <v>15</v>
      </c>
      <c r="EY147" s="670">
        <v>10</v>
      </c>
      <c r="EZ147" s="670">
        <v>37</v>
      </c>
      <c r="FA147" s="670">
        <v>22</v>
      </c>
      <c r="FB147" s="670">
        <v>19</v>
      </c>
      <c r="FC147" s="670">
        <v>21</v>
      </c>
      <c r="FD147" s="670">
        <v>56</v>
      </c>
      <c r="FE147" s="652">
        <v>20</v>
      </c>
      <c r="FF147" s="95">
        <v>33</v>
      </c>
      <c r="FG147" s="95">
        <v>80</v>
      </c>
      <c r="FH147" s="653">
        <v>320</v>
      </c>
      <c r="FI147" s="677">
        <v>80</v>
      </c>
      <c r="FJ147" s="677">
        <v>290</v>
      </c>
      <c r="FK147" s="677">
        <v>115.3</v>
      </c>
      <c r="FL147" s="677">
        <v>69.470132956316306</v>
      </c>
      <c r="FM147" s="375">
        <v>94.8</v>
      </c>
      <c r="FN147" s="375">
        <v>27.45</v>
      </c>
      <c r="FO147" s="375">
        <v>57.118548172235784</v>
      </c>
      <c r="FP147" s="375">
        <v>16.539073284049284</v>
      </c>
      <c r="FQ147" s="375">
        <v>71.044303797468359</v>
      </c>
      <c r="FR147" s="375"/>
      <c r="FS147" s="375">
        <v>0</v>
      </c>
      <c r="FT147" s="375">
        <v>124.3</v>
      </c>
      <c r="FU147" s="375"/>
      <c r="FV147" s="375">
        <v>180</v>
      </c>
      <c r="FW147" s="677">
        <v>3.75</v>
      </c>
      <c r="FX147" s="677">
        <v>5.0999999999999996</v>
      </c>
      <c r="FY147" s="677">
        <v>33.146666666666668</v>
      </c>
      <c r="FZ147" s="677"/>
      <c r="GA147" s="669">
        <v>45.5</v>
      </c>
      <c r="GB147" s="678">
        <v>12.1</v>
      </c>
      <c r="GC147" s="678" t="s">
        <v>1235</v>
      </c>
      <c r="GD147" s="678" t="s">
        <v>1236</v>
      </c>
      <c r="GE147" s="678" t="s">
        <v>1237</v>
      </c>
      <c r="GF147" s="678" t="s">
        <v>1238</v>
      </c>
      <c r="GG147" s="678" t="s">
        <v>1239</v>
      </c>
      <c r="GH147" s="95">
        <v>1</v>
      </c>
      <c r="GI147" s="95">
        <v>1</v>
      </c>
      <c r="GJ147" s="636">
        <v>3</v>
      </c>
      <c r="GK147" s="636">
        <v>1</v>
      </c>
      <c r="GL147" s="355">
        <v>18.666666666666668</v>
      </c>
      <c r="GM147" s="95">
        <v>0</v>
      </c>
      <c r="GN147" s="636">
        <v>1</v>
      </c>
      <c r="GO147" s="95" t="s">
        <v>464</v>
      </c>
      <c r="GP147" s="636">
        <v>0</v>
      </c>
      <c r="GQ147" s="677">
        <v>131.85</v>
      </c>
      <c r="GR147" s="677">
        <v>79.441778233220333</v>
      </c>
      <c r="GS147" s="678">
        <v>0.41262135922330101</v>
      </c>
      <c r="GT147" s="95">
        <v>0</v>
      </c>
      <c r="GU147" s="678">
        <v>1.4545454545454546</v>
      </c>
      <c r="GV147" s="375">
        <v>1</v>
      </c>
      <c r="GW147" s="677">
        <v>7.0666666666666664</v>
      </c>
      <c r="GX147" s="95">
        <v>1</v>
      </c>
      <c r="GY147" s="677">
        <v>12</v>
      </c>
      <c r="GZ147" s="95">
        <v>1</v>
      </c>
      <c r="HA147" s="811">
        <v>38.666666666666671</v>
      </c>
      <c r="HB147" s="636">
        <v>31</v>
      </c>
      <c r="HC147" s="636">
        <v>0.5</v>
      </c>
      <c r="HD147" s="636">
        <v>1</v>
      </c>
      <c r="HE147" s="681">
        <v>165.57546300000001</v>
      </c>
      <c r="HF147" s="681">
        <v>173.85423700000001</v>
      </c>
      <c r="HG147" s="682">
        <v>104.7500169940063</v>
      </c>
      <c r="HH147" s="681">
        <v>109.930228</v>
      </c>
      <c r="HI147" s="682">
        <v>66.234757632941594</v>
      </c>
      <c r="HJ147" s="681">
        <v>45.752029999999998</v>
      </c>
      <c r="HK147" s="682">
        <v>27.56634524823393</v>
      </c>
      <c r="HL147" s="681">
        <v>64.178197999999995</v>
      </c>
      <c r="HM147" s="682">
        <v>38.668412384707658</v>
      </c>
      <c r="HN147" s="681">
        <v>58.380847000000003</v>
      </c>
      <c r="HO147" s="681">
        <v>3.850692</v>
      </c>
      <c r="HP147" s="681">
        <v>2.3231310000000001</v>
      </c>
      <c r="HQ147" s="681">
        <v>263.59954699999997</v>
      </c>
      <c r="HR147" s="682">
        <v>158.82303189344967</v>
      </c>
      <c r="HS147" s="681">
        <v>116.216576</v>
      </c>
      <c r="HT147" s="682">
        <v>70.022384964855505</v>
      </c>
      <c r="HU147" s="681">
        <v>147.382971</v>
      </c>
      <c r="HV147" s="682">
        <v>88.80064692859419</v>
      </c>
      <c r="HW147" s="681">
        <v>55.911693999999997</v>
      </c>
      <c r="HX147" s="681">
        <v>0</v>
      </c>
      <c r="HY147" s="677">
        <v>1.5814961922938977</v>
      </c>
      <c r="HZ147" s="678">
        <v>44.4</v>
      </c>
      <c r="IA147" s="677">
        <v>7.7</v>
      </c>
      <c r="IB147" s="677">
        <v>38.9</v>
      </c>
      <c r="IC147" s="677">
        <v>6.8</v>
      </c>
      <c r="ID147" s="677">
        <v>50</v>
      </c>
      <c r="IE147" s="677">
        <v>7.8</v>
      </c>
      <c r="IF147" s="677">
        <v>187.81930389610386</v>
      </c>
      <c r="IG147" s="677">
        <v>113.16419786144937</v>
      </c>
      <c r="IH147" s="652"/>
      <c r="II147" s="675">
        <v>0.3</v>
      </c>
      <c r="IJ147" s="652">
        <v>1014</v>
      </c>
      <c r="IK147" s="670">
        <v>845</v>
      </c>
      <c r="IL147" s="670">
        <v>1046</v>
      </c>
      <c r="IM147" s="670">
        <v>1145</v>
      </c>
      <c r="IN147" s="670">
        <v>1131</v>
      </c>
      <c r="IO147" s="670">
        <v>1036</v>
      </c>
      <c r="IP147" s="670"/>
      <c r="IQ147" s="677">
        <v>1036.1666666666667</v>
      </c>
      <c r="IR147" s="670">
        <v>1775</v>
      </c>
      <c r="IS147" s="670">
        <v>404</v>
      </c>
      <c r="IT147" s="670">
        <v>382</v>
      </c>
      <c r="IU147" s="670">
        <v>410</v>
      </c>
      <c r="IV147" s="670">
        <v>449</v>
      </c>
      <c r="IW147" s="670">
        <v>432</v>
      </c>
      <c r="IX147" s="670">
        <v>392</v>
      </c>
      <c r="IY147" s="670"/>
      <c r="IZ147" s="677">
        <v>411.5</v>
      </c>
      <c r="JA147" s="670">
        <v>384</v>
      </c>
      <c r="JB147" s="406">
        <v>50.25153901302248</v>
      </c>
      <c r="JC147" s="683">
        <v>1</v>
      </c>
      <c r="JD147" s="408">
        <v>1</v>
      </c>
      <c r="JE147" s="407"/>
      <c r="JF147" s="407">
        <v>1</v>
      </c>
      <c r="JG147" s="407"/>
      <c r="JH147" s="408">
        <v>1</v>
      </c>
      <c r="JI147" s="408"/>
      <c r="JJ147" s="408"/>
      <c r="JK147" s="408"/>
      <c r="JL147" s="636" t="s">
        <v>1233</v>
      </c>
      <c r="JM147" s="820"/>
      <c r="JO147" s="680"/>
      <c r="JP147" s="680"/>
      <c r="JQ147" s="453"/>
      <c r="JR147" s="654"/>
      <c r="JS147" s="654"/>
      <c r="JT147" s="453"/>
      <c r="JV147" s="654"/>
      <c r="JW147" s="453"/>
      <c r="JX147" s="654"/>
      <c r="JY147" s="654"/>
      <c r="JZ147" s="654"/>
      <c r="KA147" s="654"/>
      <c r="KB147" s="654"/>
      <c r="KC147" s="654"/>
      <c r="KD147" s="654"/>
      <c r="KE147" s="95">
        <v>1</v>
      </c>
      <c r="KF147" s="355"/>
      <c r="KG147" s="811"/>
      <c r="KH147" s="95"/>
      <c r="KI147" s="95"/>
      <c r="KJ147" s="95"/>
      <c r="KK147" s="110"/>
      <c r="KL147" s="95"/>
      <c r="KM147" s="95"/>
      <c r="KN147" s="95"/>
      <c r="KO147" s="95"/>
      <c r="KP147" s="95"/>
      <c r="KQ147" s="95"/>
      <c r="KR147" s="110"/>
      <c r="KS147" s="684">
        <v>0.41262135922330101</v>
      </c>
      <c r="KT147" s="408"/>
      <c r="KV147" s="408"/>
      <c r="LF147" s="685"/>
      <c r="LG147" s="95"/>
      <c r="LH147" s="95"/>
      <c r="LU147" s="654"/>
      <c r="LV147" s="654"/>
      <c r="LW147" s="654"/>
      <c r="LX147" s="654"/>
      <c r="LY147" s="654">
        <v>0</v>
      </c>
      <c r="LZ147" s="654">
        <v>3</v>
      </c>
      <c r="MA147" s="686">
        <v>55.911693999999997</v>
      </c>
      <c r="MB147" s="95"/>
      <c r="MD147" s="453"/>
      <c r="ME147" s="453"/>
      <c r="MF147" s="95">
        <v>147</v>
      </c>
      <c r="MG147" s="504"/>
      <c r="MJ147" s="687"/>
      <c r="MR147" s="504"/>
      <c r="MS147" s="687"/>
      <c r="MT147" s="687"/>
      <c r="MU147" s="95">
        <v>0</v>
      </c>
      <c r="MV147" s="687"/>
      <c r="MW147" s="687"/>
      <c r="MX147" s="687"/>
      <c r="MY147" s="687"/>
      <c r="MZ147" s="687"/>
      <c r="NA147" s="678">
        <v>2617</v>
      </c>
      <c r="NB147" s="687"/>
      <c r="NC147" s="678">
        <v>7</v>
      </c>
      <c r="NE147" s="876" t="s">
        <v>64</v>
      </c>
      <c r="NF147" s="877" t="s">
        <v>64</v>
      </c>
      <c r="NG147" s="877" t="s">
        <v>64</v>
      </c>
      <c r="NH147" s="877" t="s">
        <v>64</v>
      </c>
      <c r="NI147" s="877" t="s">
        <v>64</v>
      </c>
      <c r="NJ147" s="877" t="s">
        <v>64</v>
      </c>
      <c r="NK147" s="877" t="s">
        <v>64</v>
      </c>
      <c r="NL147" s="877" t="s">
        <v>64</v>
      </c>
      <c r="NM147" s="877" t="s">
        <v>64</v>
      </c>
      <c r="NN147" s="877" t="s">
        <v>64</v>
      </c>
      <c r="NO147" s="877" t="s">
        <v>64</v>
      </c>
      <c r="NP147" s="877" t="s">
        <v>64</v>
      </c>
      <c r="NQ147" s="877" t="s">
        <v>64</v>
      </c>
      <c r="NR147" s="877" t="s">
        <v>64</v>
      </c>
      <c r="NS147" s="877" t="s">
        <v>64</v>
      </c>
      <c r="NT147" s="877" t="s">
        <v>64</v>
      </c>
      <c r="NU147" s="877" t="s">
        <v>64</v>
      </c>
      <c r="NV147" s="877" t="s">
        <v>64</v>
      </c>
      <c r="NW147" s="877" t="s">
        <v>64</v>
      </c>
      <c r="NX147" s="877" t="s">
        <v>64</v>
      </c>
      <c r="NY147" s="877" t="s">
        <v>64</v>
      </c>
      <c r="NZ147" s="877" t="s">
        <v>64</v>
      </c>
      <c r="OA147" s="877" t="s">
        <v>64</v>
      </c>
      <c r="OB147" s="877" t="s">
        <v>64</v>
      </c>
      <c r="OC147" s="877" t="s">
        <v>64</v>
      </c>
      <c r="OD147" s="877" t="s">
        <v>64</v>
      </c>
      <c r="OE147" s="877" t="s">
        <v>64</v>
      </c>
      <c r="OF147" s="877" t="s">
        <v>64</v>
      </c>
      <c r="OG147" s="877" t="s">
        <v>64</v>
      </c>
      <c r="OH147" s="877" t="s">
        <v>64</v>
      </c>
      <c r="OI147" s="877" t="s">
        <v>64</v>
      </c>
      <c r="OJ147" s="877" t="s">
        <v>64</v>
      </c>
      <c r="OK147" s="877" t="s">
        <v>64</v>
      </c>
      <c r="OL147" s="877" t="s">
        <v>64</v>
      </c>
      <c r="OM147" s="877" t="s">
        <v>64</v>
      </c>
    </row>
    <row r="148" spans="1:403" s="221" customFormat="1" x14ac:dyDescent="0.25">
      <c r="A148" s="455">
        <v>147</v>
      </c>
      <c r="B148" s="221">
        <v>0</v>
      </c>
      <c r="C148" s="221">
        <v>0</v>
      </c>
      <c r="D148" s="206">
        <v>2</v>
      </c>
      <c r="E148" s="267">
        <v>148</v>
      </c>
      <c r="F148" s="896">
        <v>148</v>
      </c>
      <c r="G148" s="61">
        <v>148</v>
      </c>
      <c r="H148" s="898"/>
      <c r="I148" s="232" t="s">
        <v>1240</v>
      </c>
      <c r="J148" s="649" t="s">
        <v>1241</v>
      </c>
      <c r="K148" s="69">
        <v>19304</v>
      </c>
      <c r="L148" s="31">
        <v>63</v>
      </c>
      <c r="M148" s="342">
        <v>97</v>
      </c>
      <c r="N148" s="342">
        <v>157</v>
      </c>
      <c r="O148" s="342">
        <v>39.352509229583347</v>
      </c>
      <c r="P148" s="210">
        <v>1.9623278101208286</v>
      </c>
      <c r="Q148" s="208">
        <v>1</v>
      </c>
      <c r="R148" s="342">
        <v>120</v>
      </c>
      <c r="S148" s="208">
        <v>50</v>
      </c>
      <c r="T148" s="208">
        <v>1</v>
      </c>
      <c r="U148" s="342">
        <v>2</v>
      </c>
      <c r="V148" s="327">
        <v>0</v>
      </c>
      <c r="W148" s="327"/>
      <c r="X148" s="327">
        <v>1</v>
      </c>
      <c r="Y148" s="326">
        <v>0</v>
      </c>
      <c r="Z148" s="327">
        <v>0</v>
      </c>
      <c r="AA148" s="327">
        <v>0</v>
      </c>
      <c r="AB148" s="326">
        <v>0</v>
      </c>
      <c r="AC148" s="326">
        <v>0</v>
      </c>
      <c r="AD148" s="223"/>
      <c r="AE148" s="133"/>
      <c r="AF148" s="223"/>
      <c r="AG148" s="613">
        <v>92</v>
      </c>
      <c r="AH148" s="613">
        <v>0.81</v>
      </c>
      <c r="AI148" s="613">
        <v>71</v>
      </c>
      <c r="AJ148" s="603">
        <v>1</v>
      </c>
      <c r="AK148" s="613">
        <v>12.5</v>
      </c>
      <c r="AL148" s="613">
        <v>38</v>
      </c>
      <c r="AM148" s="613"/>
      <c r="AN148" s="609">
        <v>1022</v>
      </c>
      <c r="AO148" s="214">
        <v>6.9295167707636498</v>
      </c>
      <c r="AP148" s="63">
        <v>172</v>
      </c>
      <c r="AQ148" s="63">
        <v>100</v>
      </c>
      <c r="AR148" s="310">
        <v>46</v>
      </c>
      <c r="AS148" s="212">
        <v>128</v>
      </c>
      <c r="AT148" s="215">
        <v>4.32</v>
      </c>
      <c r="AU148" s="212">
        <v>199</v>
      </c>
      <c r="AV148" s="562">
        <v>42542</v>
      </c>
      <c r="AW148" s="563">
        <v>42542</v>
      </c>
      <c r="AX148" s="364">
        <v>0.81</v>
      </c>
      <c r="AY148" s="364">
        <v>30</v>
      </c>
      <c r="AZ148" s="364"/>
      <c r="BA148" s="613">
        <v>141</v>
      </c>
      <c r="BB148" s="558">
        <v>42542</v>
      </c>
      <c r="BC148" s="65">
        <v>24.58</v>
      </c>
      <c r="BD148" s="217"/>
      <c r="BE148" s="66">
        <v>24.58</v>
      </c>
      <c r="BF148" s="218">
        <v>93.72089264401059</v>
      </c>
      <c r="BG148" s="112"/>
      <c r="BH148" s="68">
        <v>1.3905818785504354</v>
      </c>
      <c r="BI148" s="219">
        <v>1.3905818785504354</v>
      </c>
      <c r="BJ148" s="219">
        <v>1.971836416379491</v>
      </c>
      <c r="BK148" s="219"/>
      <c r="BL148" s="66">
        <v>2.29</v>
      </c>
      <c r="BM148" s="66">
        <v>0.68</v>
      </c>
      <c r="BN148" s="66">
        <v>81</v>
      </c>
      <c r="BO148" s="66">
        <v>1.19</v>
      </c>
      <c r="BP148" s="571">
        <v>1018</v>
      </c>
      <c r="BQ148" s="66">
        <v>51</v>
      </c>
      <c r="BR148" s="66">
        <v>183</v>
      </c>
      <c r="BS148" s="66">
        <v>3</v>
      </c>
      <c r="BT148" s="66">
        <v>7</v>
      </c>
      <c r="BU148" s="366">
        <v>42542</v>
      </c>
      <c r="BV148" s="345" t="s">
        <v>1242</v>
      </c>
      <c r="BW148" s="342">
        <v>0</v>
      </c>
      <c r="BX148" s="342">
        <v>1</v>
      </c>
      <c r="BY148" s="342">
        <v>30</v>
      </c>
      <c r="BZ148" s="342">
        <v>0</v>
      </c>
      <c r="CA148" s="342"/>
      <c r="CB148" s="345" t="s">
        <v>381</v>
      </c>
      <c r="CC148" s="345"/>
      <c r="CD148" s="342">
        <v>1</v>
      </c>
      <c r="CE148" s="342">
        <v>0</v>
      </c>
      <c r="CF148" s="342">
        <v>0</v>
      </c>
      <c r="CG148" s="206">
        <v>0</v>
      </c>
      <c r="CH148" s="206">
        <v>0</v>
      </c>
      <c r="CI148" s="342">
        <v>0</v>
      </c>
      <c r="CJ148" s="342">
        <v>0</v>
      </c>
      <c r="CK148" s="327">
        <v>1</v>
      </c>
      <c r="CL148" s="659">
        <v>1</v>
      </c>
      <c r="CM148" s="659">
        <v>0</v>
      </c>
      <c r="CN148" s="660">
        <v>1</v>
      </c>
      <c r="CO148" s="660">
        <v>1</v>
      </c>
      <c r="CP148" s="660">
        <v>1</v>
      </c>
      <c r="CQ148" s="325">
        <v>0</v>
      </c>
      <c r="CR148" s="325">
        <v>1</v>
      </c>
      <c r="CS148" s="325">
        <v>0</v>
      </c>
      <c r="CT148" s="327">
        <v>0</v>
      </c>
      <c r="CU148" s="327">
        <v>0</v>
      </c>
      <c r="CV148" s="114">
        <v>1</v>
      </c>
      <c r="CW148" s="665"/>
      <c r="CX148" s="665"/>
      <c r="CY148" s="665"/>
      <c r="CZ148" s="665"/>
      <c r="DA148" s="254"/>
      <c r="DB148" s="254"/>
      <c r="DC148" s="254"/>
      <c r="DD148" s="254"/>
      <c r="DE148" s="254"/>
      <c r="DF148" s="221">
        <v>0</v>
      </c>
      <c r="DG148" s="267">
        <v>0</v>
      </c>
      <c r="DK148" s="267">
        <v>1</v>
      </c>
      <c r="DL148" s="267">
        <v>0</v>
      </c>
      <c r="DM148" s="267"/>
      <c r="DO148" s="221">
        <v>1</v>
      </c>
      <c r="DP148" s="221">
        <v>0</v>
      </c>
      <c r="DQ148" s="221">
        <v>0</v>
      </c>
      <c r="DR148" s="221">
        <v>0</v>
      </c>
      <c r="DS148" s="221">
        <v>1</v>
      </c>
      <c r="DT148" s="212">
        <v>1</v>
      </c>
      <c r="DU148" s="221">
        <v>1</v>
      </c>
      <c r="DV148" s="221">
        <v>0</v>
      </c>
      <c r="DW148" s="221">
        <v>0</v>
      </c>
      <c r="DX148" s="221">
        <v>0</v>
      </c>
      <c r="DY148" s="221">
        <v>0</v>
      </c>
      <c r="DZ148" s="221">
        <v>0</v>
      </c>
      <c r="EC148" s="221">
        <v>1</v>
      </c>
      <c r="ED148" s="221">
        <v>1</v>
      </c>
      <c r="EE148" s="221">
        <v>71</v>
      </c>
      <c r="EH148" s="31" t="s">
        <v>381</v>
      </c>
      <c r="EI148" s="31" t="s">
        <v>381</v>
      </c>
      <c r="EJ148" s="31" t="s">
        <v>381</v>
      </c>
      <c r="EK148" s="31" t="s">
        <v>381</v>
      </c>
      <c r="EL148" s="31" t="s">
        <v>381</v>
      </c>
      <c r="EM148" s="31" t="s">
        <v>381</v>
      </c>
      <c r="EN148" s="31"/>
      <c r="EO148" s="31" t="s">
        <v>381</v>
      </c>
      <c r="EP148" s="267">
        <v>148</v>
      </c>
      <c r="EQ148" s="135" t="s">
        <v>1243</v>
      </c>
      <c r="ER148" s="133" t="s">
        <v>383</v>
      </c>
      <c r="ES148" s="133"/>
      <c r="ET148" s="133"/>
      <c r="EU148" s="208">
        <v>75</v>
      </c>
      <c r="EV148" s="133">
        <v>1</v>
      </c>
      <c r="EW148" s="133"/>
      <c r="EX148" s="133">
        <v>12</v>
      </c>
      <c r="EY148" s="208">
        <v>9</v>
      </c>
      <c r="EZ148" s="208">
        <v>51</v>
      </c>
      <c r="FA148" s="208">
        <v>31</v>
      </c>
      <c r="FB148" s="208">
        <v>17</v>
      </c>
      <c r="FC148" s="208">
        <v>18</v>
      </c>
      <c r="FD148" s="208">
        <v>45</v>
      </c>
      <c r="FE148" s="206">
        <v>23</v>
      </c>
      <c r="FF148" s="133">
        <v>35</v>
      </c>
      <c r="FG148" s="133">
        <v>80</v>
      </c>
      <c r="FH148" s="223">
        <v>290</v>
      </c>
      <c r="FI148" s="91">
        <v>90</v>
      </c>
      <c r="FJ148" s="91">
        <v>310</v>
      </c>
      <c r="FK148" s="227">
        <v>81.650000000000006</v>
      </c>
      <c r="FL148" s="227">
        <v>41.60874629553993</v>
      </c>
      <c r="FM148" s="228">
        <v>118.85</v>
      </c>
      <c r="FN148" s="228">
        <v>46.25</v>
      </c>
      <c r="FO148" s="228">
        <v>60.565823603489527</v>
      </c>
      <c r="FP148" s="228">
        <v>23.568946921845946</v>
      </c>
      <c r="FQ148" s="228">
        <v>61.08540176693311</v>
      </c>
      <c r="FR148" s="228"/>
      <c r="FS148" s="193">
        <v>0</v>
      </c>
      <c r="FT148" s="230">
        <v>117</v>
      </c>
      <c r="FU148" s="230"/>
      <c r="FV148" s="230">
        <v>126.66666666666667</v>
      </c>
      <c r="FW148" s="229">
        <v>7.1000000000000005</v>
      </c>
      <c r="FX148" s="229">
        <v>9.3999999999999986</v>
      </c>
      <c r="FY148" s="229">
        <v>16.47887323943662</v>
      </c>
      <c r="FZ148" s="229"/>
      <c r="GA148" s="210">
        <v>50.9</v>
      </c>
      <c r="GB148" s="129">
        <v>14.6</v>
      </c>
      <c r="GC148" s="238">
        <v>3.7</v>
      </c>
      <c r="GD148" s="238">
        <v>1.9</v>
      </c>
      <c r="GE148" s="238">
        <v>96.2</v>
      </c>
      <c r="GF148" s="238">
        <v>64.400000000000006</v>
      </c>
      <c r="GG148" s="238">
        <v>20.7</v>
      </c>
      <c r="GH148" s="133">
        <v>0</v>
      </c>
      <c r="GI148" s="133">
        <v>1</v>
      </c>
      <c r="GJ148" s="221">
        <v>1</v>
      </c>
      <c r="GK148" s="221">
        <v>1</v>
      </c>
      <c r="GL148" s="231">
        <v>30.666666666666668</v>
      </c>
      <c r="GM148" s="133">
        <v>0</v>
      </c>
      <c r="GN148" s="221">
        <v>0</v>
      </c>
      <c r="GO148" s="133">
        <v>0</v>
      </c>
      <c r="GP148" s="221">
        <v>0</v>
      </c>
      <c r="GQ148" s="106">
        <v>60.5</v>
      </c>
      <c r="GR148" s="106">
        <v>30.830730568036319</v>
      </c>
      <c r="GS148" s="111">
        <v>0.42358078602620086</v>
      </c>
      <c r="GT148" s="61">
        <v>0</v>
      </c>
      <c r="GU148" s="111">
        <v>0.41379310344827586</v>
      </c>
      <c r="GV148" s="62">
        <v>0</v>
      </c>
      <c r="GW148" s="106">
        <v>13.766666666666666</v>
      </c>
      <c r="GX148" s="61">
        <v>0</v>
      </c>
      <c r="GY148" s="106">
        <v>26.5</v>
      </c>
      <c r="GZ148" s="61">
        <v>0</v>
      </c>
      <c r="HA148" s="745">
        <v>45.666666666666671</v>
      </c>
      <c r="HB148" s="221">
        <v>21</v>
      </c>
      <c r="HC148" s="221">
        <v>0.49</v>
      </c>
      <c r="HD148" s="221">
        <v>1</v>
      </c>
      <c r="HE148" s="236">
        <v>115.783326</v>
      </c>
      <c r="HF148" s="236">
        <v>121.572492</v>
      </c>
      <c r="HG148" s="144">
        <v>58.046284</v>
      </c>
      <c r="HH148" s="236">
        <v>168.602665</v>
      </c>
      <c r="HI148" s="125">
        <v>80.501419999999996</v>
      </c>
      <c r="HJ148" s="236">
        <v>55.600904</v>
      </c>
      <c r="HK148" s="144">
        <v>26.547336999999999</v>
      </c>
      <c r="HL148" s="236">
        <v>113.001761</v>
      </c>
      <c r="HM148" s="144">
        <v>53.954084000000002</v>
      </c>
      <c r="HN148" s="236">
        <v>67.022524000000004</v>
      </c>
      <c r="HO148" s="144">
        <v>9.3791460000000004</v>
      </c>
      <c r="HP148" s="144">
        <v>4.4781890000000004</v>
      </c>
      <c r="HQ148" s="236">
        <v>205.663963</v>
      </c>
      <c r="HR148" s="144">
        <v>98.196793</v>
      </c>
      <c r="HS148" s="236">
        <v>88.317454999999995</v>
      </c>
      <c r="HT148" s="144">
        <v>42.168256999999997</v>
      </c>
      <c r="HU148" s="236">
        <v>117.346508</v>
      </c>
      <c r="HV148" s="144">
        <v>56.028536000000003</v>
      </c>
      <c r="HW148" s="236">
        <v>57.057398999999997</v>
      </c>
      <c r="HX148" s="144">
        <v>0</v>
      </c>
      <c r="HY148" s="237">
        <v>0.72105913628352192</v>
      </c>
      <c r="HZ148" s="238">
        <v>36.299999999999997</v>
      </c>
      <c r="IA148" s="237">
        <v>7.2</v>
      </c>
      <c r="IB148" s="237">
        <v>39.9</v>
      </c>
      <c r="IC148" s="237">
        <v>7.3</v>
      </c>
      <c r="ID148" s="237">
        <v>34.799999999999997</v>
      </c>
      <c r="IE148" s="237">
        <v>6.4</v>
      </c>
      <c r="IF148" s="237">
        <v>168.44006666666661</v>
      </c>
      <c r="IG148" s="237">
        <v>85.836864665488818</v>
      </c>
      <c r="IH148" s="206"/>
      <c r="II148" s="209">
        <v>0.38</v>
      </c>
      <c r="IJ148" s="206">
        <v>1256</v>
      </c>
      <c r="IK148" s="208">
        <v>1041</v>
      </c>
      <c r="IL148" s="208">
        <v>1132</v>
      </c>
      <c r="IM148" s="208">
        <v>1174</v>
      </c>
      <c r="IN148" s="208">
        <v>1297</v>
      </c>
      <c r="IO148" s="208">
        <v>1117</v>
      </c>
      <c r="IP148" s="208"/>
      <c r="IQ148" s="106">
        <v>1169.5</v>
      </c>
      <c r="IR148" s="208">
        <v>1823</v>
      </c>
      <c r="IS148" s="208">
        <v>400</v>
      </c>
      <c r="IT148" s="208">
        <v>406</v>
      </c>
      <c r="IU148" s="208">
        <v>402</v>
      </c>
      <c r="IV148" s="208">
        <v>401</v>
      </c>
      <c r="IW148" s="208">
        <v>376</v>
      </c>
      <c r="IX148" s="208">
        <v>379</v>
      </c>
      <c r="IY148" s="208"/>
      <c r="IZ148" s="106">
        <v>394</v>
      </c>
      <c r="JA148" s="208">
        <v>252</v>
      </c>
      <c r="JB148" s="240">
        <v>30.51322195122237</v>
      </c>
      <c r="JC148" s="241">
        <v>0</v>
      </c>
      <c r="JD148" s="267">
        <v>1</v>
      </c>
      <c r="JE148" s="70">
        <v>0</v>
      </c>
      <c r="JF148" s="70">
        <v>0</v>
      </c>
      <c r="JG148" s="70"/>
      <c r="JH148" s="267">
        <v>0</v>
      </c>
      <c r="JI148" s="267">
        <v>0</v>
      </c>
      <c r="JJ148" s="267">
        <v>0</v>
      </c>
      <c r="JK148" s="267"/>
      <c r="JM148" s="285"/>
      <c r="JN148" s="198">
        <v>148</v>
      </c>
      <c r="JO148" s="244">
        <v>42542</v>
      </c>
      <c r="JP148" s="69">
        <v>43371</v>
      </c>
      <c r="JQ148" s="201">
        <v>0</v>
      </c>
      <c r="JR148" s="69">
        <v>43371</v>
      </c>
      <c r="JS148" s="245">
        <v>27</v>
      </c>
      <c r="JT148" s="243">
        <v>0</v>
      </c>
      <c r="JU148" s="69">
        <v>43371</v>
      </c>
      <c r="JV148" s="245">
        <v>27</v>
      </c>
      <c r="JW148" s="243">
        <v>0</v>
      </c>
      <c r="JX148" s="246">
        <v>43371</v>
      </c>
      <c r="JY148" s="245">
        <v>27</v>
      </c>
      <c r="JZ148" s="245">
        <v>27</v>
      </c>
      <c r="KA148" s="245">
        <v>829</v>
      </c>
      <c r="KB148" s="247"/>
      <c r="KC148" s="245"/>
      <c r="KD148" s="248"/>
      <c r="KE148" s="63">
        <v>1</v>
      </c>
      <c r="KF148" s="249">
        <v>1</v>
      </c>
      <c r="KG148" s="249" t="s">
        <v>421</v>
      </c>
      <c r="KH148" s="272">
        <v>122.89999999999999</v>
      </c>
      <c r="KI148" s="272">
        <v>53.766666666666673</v>
      </c>
      <c r="KJ148" s="272">
        <v>56.15</v>
      </c>
      <c r="KK148" s="373">
        <v>-18.223333333333333</v>
      </c>
      <c r="KL148" s="272">
        <v>-14.803333333333333</v>
      </c>
      <c r="KM148" s="272">
        <v>71.719999999999985</v>
      </c>
      <c r="KN148" s="272">
        <v>20.5</v>
      </c>
      <c r="KO148" s="272">
        <v>3.5</v>
      </c>
      <c r="KP148" s="250"/>
      <c r="KQ148" s="250">
        <v>0</v>
      </c>
      <c r="KR148" s="92"/>
      <c r="KS148" s="93">
        <v>0.42358078602620086</v>
      </c>
      <c r="KT148" s="264"/>
      <c r="KU148" s="265"/>
      <c r="KV148" s="264"/>
      <c r="KW148" s="265"/>
      <c r="KX148" s="265"/>
      <c r="KY148" s="265"/>
      <c r="KZ148" s="265"/>
      <c r="LA148" s="265"/>
      <c r="LB148" s="265"/>
      <c r="LC148" s="265"/>
      <c r="LD148" s="265"/>
      <c r="LE148" s="265"/>
      <c r="LF148" s="118">
        <v>42542</v>
      </c>
      <c r="LG148" s="454">
        <v>1</v>
      </c>
      <c r="LH148" s="454"/>
      <c r="LI148" s="455"/>
      <c r="LJ148" s="455"/>
      <c r="LK148" s="455"/>
      <c r="LL148" s="455"/>
      <c r="LM148" s="455"/>
      <c r="LN148" s="455"/>
      <c r="LO148" s="455"/>
      <c r="LP148" s="455"/>
      <c r="LQ148" s="455"/>
      <c r="LR148" s="455"/>
      <c r="LS148" s="455"/>
      <c r="LT148" s="455"/>
      <c r="LU148" s="500">
        <v>38.386666666666663</v>
      </c>
      <c r="LV148" s="693">
        <v>-21.416666666666668</v>
      </c>
      <c r="LW148" s="500">
        <v>0</v>
      </c>
      <c r="LX148" s="500">
        <v>0</v>
      </c>
      <c r="LY148" s="500">
        <v>-18.5</v>
      </c>
      <c r="LZ148" s="500">
        <v>2</v>
      </c>
      <c r="MA148" s="690">
        <v>57.057398999999997</v>
      </c>
      <c r="MB148" s="454"/>
      <c r="MD148" s="253"/>
      <c r="ME148" s="274"/>
      <c r="MF148" s="581">
        <v>148</v>
      </c>
      <c r="MG148" s="135">
        <v>42542</v>
      </c>
      <c r="MJ148" s="586"/>
      <c r="MR148" s="135"/>
      <c r="MS148" s="585"/>
      <c r="MT148" s="585"/>
      <c r="MU148" s="133">
        <v>0</v>
      </c>
      <c r="MV148" s="585"/>
      <c r="MW148" s="585"/>
      <c r="MX148" s="585"/>
      <c r="MY148" s="585"/>
      <c r="MZ148" s="585"/>
      <c r="NA148" s="238">
        <v>1022</v>
      </c>
      <c r="NB148" s="585"/>
      <c r="NC148" s="238">
        <v>9</v>
      </c>
      <c r="NE148" s="876" t="s">
        <v>64</v>
      </c>
      <c r="NF148" s="877" t="s">
        <v>64</v>
      </c>
      <c r="NG148" s="877" t="s">
        <v>64</v>
      </c>
      <c r="NH148" s="877" t="s">
        <v>64</v>
      </c>
      <c r="NI148" s="877" t="s">
        <v>64</v>
      </c>
      <c r="NJ148" s="877" t="s">
        <v>64</v>
      </c>
      <c r="NK148" s="877" t="s">
        <v>64</v>
      </c>
      <c r="NL148" s="877" t="s">
        <v>64</v>
      </c>
      <c r="NM148" s="877" t="s">
        <v>64</v>
      </c>
      <c r="NN148" s="877" t="s">
        <v>64</v>
      </c>
      <c r="NO148" s="877" t="s">
        <v>64</v>
      </c>
      <c r="NP148" s="877" t="s">
        <v>64</v>
      </c>
      <c r="NQ148" s="877" t="s">
        <v>64</v>
      </c>
      <c r="NR148" s="877" t="s">
        <v>64</v>
      </c>
      <c r="NS148" s="877" t="s">
        <v>64</v>
      </c>
      <c r="NT148" s="877" t="s">
        <v>64</v>
      </c>
      <c r="NU148" s="877" t="s">
        <v>64</v>
      </c>
      <c r="NV148" s="877" t="s">
        <v>64</v>
      </c>
      <c r="NW148" s="877" t="s">
        <v>64</v>
      </c>
      <c r="NX148" s="877" t="s">
        <v>64</v>
      </c>
      <c r="NY148" s="877" t="s">
        <v>64</v>
      </c>
      <c r="NZ148" s="877" t="s">
        <v>64</v>
      </c>
      <c r="OA148" s="877" t="s">
        <v>64</v>
      </c>
      <c r="OB148" s="877" t="s">
        <v>64</v>
      </c>
      <c r="OC148" s="877" t="s">
        <v>64</v>
      </c>
      <c r="OD148" s="877" t="s">
        <v>64</v>
      </c>
      <c r="OE148" s="877" t="s">
        <v>64</v>
      </c>
      <c r="OF148" s="877" t="s">
        <v>64</v>
      </c>
      <c r="OG148" s="877" t="s">
        <v>64</v>
      </c>
      <c r="OH148" s="877" t="s">
        <v>64</v>
      </c>
      <c r="OI148" s="877" t="s">
        <v>64</v>
      </c>
      <c r="OJ148" s="877" t="s">
        <v>64</v>
      </c>
      <c r="OK148" s="877" t="s">
        <v>64</v>
      </c>
      <c r="OL148" s="877" t="s">
        <v>64</v>
      </c>
      <c r="OM148" s="877" t="s">
        <v>64</v>
      </c>
    </row>
    <row r="149" spans="1:403" s="221" customFormat="1" x14ac:dyDescent="0.25">
      <c r="A149" s="902">
        <v>148</v>
      </c>
      <c r="B149" s="221">
        <v>0</v>
      </c>
      <c r="C149" s="221">
        <v>0</v>
      </c>
      <c r="D149" s="206">
        <v>2</v>
      </c>
      <c r="E149" s="267">
        <v>149</v>
      </c>
      <c r="F149" s="896">
        <v>149</v>
      </c>
      <c r="G149" s="61">
        <v>149</v>
      </c>
      <c r="H149" s="898"/>
      <c r="I149" s="232" t="s">
        <v>1227</v>
      </c>
      <c r="J149" s="649" t="s">
        <v>1244</v>
      </c>
      <c r="K149" s="69">
        <v>10985</v>
      </c>
      <c r="L149" s="122">
        <v>86</v>
      </c>
      <c r="M149" s="342">
        <v>91</v>
      </c>
      <c r="N149" s="342">
        <v>183</v>
      </c>
      <c r="O149" s="342">
        <v>27.173101615455817</v>
      </c>
      <c r="P149" s="210">
        <v>2.1342041273272363</v>
      </c>
      <c r="Q149" s="208">
        <v>0</v>
      </c>
      <c r="R149" s="342">
        <v>160</v>
      </c>
      <c r="S149" s="208">
        <v>70</v>
      </c>
      <c r="T149" s="208">
        <v>1</v>
      </c>
      <c r="U149" s="342">
        <v>2</v>
      </c>
      <c r="V149" s="327">
        <v>0</v>
      </c>
      <c r="W149" s="327"/>
      <c r="X149" s="327">
        <v>1</v>
      </c>
      <c r="Y149" s="326">
        <v>1</v>
      </c>
      <c r="Z149" s="327">
        <v>1</v>
      </c>
      <c r="AA149" s="327">
        <v>0</v>
      </c>
      <c r="AB149" s="326">
        <v>0</v>
      </c>
      <c r="AC149" s="326">
        <v>0</v>
      </c>
      <c r="AD149" s="223"/>
      <c r="AE149" s="133"/>
      <c r="AF149" s="223"/>
      <c r="AG149" s="613"/>
      <c r="AH149" s="613">
        <v>0.62</v>
      </c>
      <c r="AI149" s="613">
        <v>123</v>
      </c>
      <c r="AJ149" s="603">
        <v>1</v>
      </c>
      <c r="AK149" s="613">
        <v>11</v>
      </c>
      <c r="AL149" s="613">
        <v>33</v>
      </c>
      <c r="AM149" s="613"/>
      <c r="AN149" s="609">
        <v>249</v>
      </c>
      <c r="AO149" s="214">
        <v>5.5174528964647074</v>
      </c>
      <c r="AP149" s="63"/>
      <c r="AQ149" s="63"/>
      <c r="AR149" s="310"/>
      <c r="AS149" s="212"/>
      <c r="AT149" s="215"/>
      <c r="AU149" s="212"/>
      <c r="AV149" s="562">
        <v>42545</v>
      </c>
      <c r="AW149" s="563">
        <v>42545</v>
      </c>
      <c r="AX149" s="364">
        <v>0.62</v>
      </c>
      <c r="AY149" s="364">
        <v>31</v>
      </c>
      <c r="AZ149" s="364"/>
      <c r="BA149" s="613">
        <v>140</v>
      </c>
      <c r="BB149" s="558">
        <v>42545</v>
      </c>
      <c r="BC149" s="65">
        <v>35.79</v>
      </c>
      <c r="BD149" s="217"/>
      <c r="BE149" s="66">
        <v>35.79</v>
      </c>
      <c r="BF149" s="218">
        <v>99.067394228196889</v>
      </c>
      <c r="BG149" s="66">
        <v>53.95</v>
      </c>
      <c r="BH149" s="68">
        <v>1.5537616983900042</v>
      </c>
      <c r="BI149" s="219">
        <v>1.5537616983900042</v>
      </c>
      <c r="BJ149" s="219">
        <v>1.995930739885674</v>
      </c>
      <c r="BK149" s="219">
        <v>1.7319914490189294</v>
      </c>
      <c r="BL149" s="66">
        <v>2.2999999999999998</v>
      </c>
      <c r="BM149" s="66">
        <v>0.6</v>
      </c>
      <c r="BN149" s="66">
        <v>85</v>
      </c>
      <c r="BO149" s="66">
        <v>0.95</v>
      </c>
      <c r="BP149" s="571">
        <v>258.39999999999998</v>
      </c>
      <c r="BQ149" s="66">
        <v>44</v>
      </c>
      <c r="BR149" s="66">
        <v>28</v>
      </c>
      <c r="BS149" s="66">
        <v>19</v>
      </c>
      <c r="BT149" s="66">
        <v>22</v>
      </c>
      <c r="BU149" s="366">
        <v>42424</v>
      </c>
      <c r="BV149" s="345" t="s">
        <v>1245</v>
      </c>
      <c r="BW149" s="342">
        <v>0</v>
      </c>
      <c r="BX149" s="342">
        <v>0</v>
      </c>
      <c r="BY149" s="342">
        <v>32</v>
      </c>
      <c r="BZ149" s="342">
        <v>0</v>
      </c>
      <c r="CA149" s="342"/>
      <c r="CB149" s="345" t="s">
        <v>381</v>
      </c>
      <c r="CC149" s="345"/>
      <c r="CD149" s="342">
        <v>1</v>
      </c>
      <c r="CE149" s="342">
        <v>0</v>
      </c>
      <c r="CF149" s="342">
        <v>0</v>
      </c>
      <c r="CG149" s="206">
        <v>0</v>
      </c>
      <c r="CH149" s="206">
        <v>0</v>
      </c>
      <c r="CI149" s="342">
        <v>0</v>
      </c>
      <c r="CJ149" s="342">
        <v>0</v>
      </c>
      <c r="CK149" s="327">
        <v>1</v>
      </c>
      <c r="CL149" s="659">
        <v>0</v>
      </c>
      <c r="CM149" s="659">
        <v>0</v>
      </c>
      <c r="CN149" s="660">
        <v>1</v>
      </c>
      <c r="CO149" s="660">
        <v>1</v>
      </c>
      <c r="CP149" s="660">
        <v>0</v>
      </c>
      <c r="CQ149" s="325">
        <v>0</v>
      </c>
      <c r="CR149" s="325">
        <v>1</v>
      </c>
      <c r="CS149" s="325">
        <v>0</v>
      </c>
      <c r="CT149" s="327">
        <v>0</v>
      </c>
      <c r="CU149" s="327">
        <v>1</v>
      </c>
      <c r="CV149" s="114">
        <v>0</v>
      </c>
      <c r="CW149" s="665"/>
      <c r="CX149" s="665"/>
      <c r="CY149" s="665"/>
      <c r="CZ149" s="665"/>
      <c r="DA149" s="254"/>
      <c r="DB149" s="254"/>
      <c r="DC149" s="254"/>
      <c r="DD149" s="254"/>
      <c r="DE149" s="254"/>
      <c r="DF149" s="221">
        <v>1</v>
      </c>
      <c r="DG149" s="267">
        <v>1</v>
      </c>
      <c r="DH149" s="221">
        <v>2001</v>
      </c>
      <c r="DI149" s="221" t="s">
        <v>1246</v>
      </c>
      <c r="DK149" s="267">
        <v>1</v>
      </c>
      <c r="DL149" s="267">
        <v>0</v>
      </c>
      <c r="DM149" s="267"/>
      <c r="DO149" s="221">
        <v>1</v>
      </c>
      <c r="DP149" s="221">
        <v>0</v>
      </c>
      <c r="DQ149" s="221">
        <v>1</v>
      </c>
      <c r="DR149" s="221">
        <v>0</v>
      </c>
      <c r="DS149" s="221">
        <v>0</v>
      </c>
      <c r="DT149" s="212">
        <v>0</v>
      </c>
      <c r="DU149" s="221">
        <v>0</v>
      </c>
      <c r="DV149" s="221">
        <v>0</v>
      </c>
      <c r="DW149" s="221">
        <v>0</v>
      </c>
      <c r="DX149" s="221">
        <v>0</v>
      </c>
      <c r="DY149" s="221">
        <v>0</v>
      </c>
      <c r="DZ149" s="221">
        <v>0</v>
      </c>
      <c r="EC149" s="221">
        <v>0</v>
      </c>
      <c r="ED149" s="221">
        <v>0</v>
      </c>
      <c r="EH149" s="131" t="s">
        <v>381</v>
      </c>
      <c r="EI149" s="31"/>
      <c r="EJ149" s="31"/>
      <c r="EK149" s="31"/>
      <c r="EL149" s="31"/>
      <c r="EM149" s="31"/>
      <c r="EN149" s="31"/>
      <c r="EO149" s="31"/>
      <c r="EP149" s="267">
        <v>149</v>
      </c>
      <c r="EQ149" s="135">
        <v>42545</v>
      </c>
      <c r="ER149" s="133" t="s">
        <v>383</v>
      </c>
      <c r="ES149" s="133"/>
      <c r="ET149" s="133"/>
      <c r="EU149" s="208">
        <v>78</v>
      </c>
      <c r="EV149" s="133">
        <v>1</v>
      </c>
      <c r="EW149" s="133"/>
      <c r="EX149" s="133">
        <v>13</v>
      </c>
      <c r="EY149" s="208">
        <v>9.5</v>
      </c>
      <c r="EZ149" s="208">
        <v>48</v>
      </c>
      <c r="FA149" s="208">
        <v>28</v>
      </c>
      <c r="FB149" s="208">
        <v>17</v>
      </c>
      <c r="FC149" s="208">
        <v>18</v>
      </c>
      <c r="FD149" s="208">
        <v>55</v>
      </c>
      <c r="FE149" s="206">
        <v>23</v>
      </c>
      <c r="FF149" s="133">
        <v>35</v>
      </c>
      <c r="FG149" s="133">
        <v>130</v>
      </c>
      <c r="FH149" s="223">
        <v>320</v>
      </c>
      <c r="FI149" s="91">
        <v>126.66666666666667</v>
      </c>
      <c r="FJ149" s="91">
        <v>313.33333333333331</v>
      </c>
      <c r="FK149" s="227">
        <v>164.45</v>
      </c>
      <c r="FL149" s="227">
        <v>77.054485039323964</v>
      </c>
      <c r="FM149" s="228">
        <v>169.35</v>
      </c>
      <c r="FN149" s="228">
        <v>66.7</v>
      </c>
      <c r="FO149" s="228">
        <v>79.350422872663515</v>
      </c>
      <c r="FP149" s="228">
        <v>31.252868057907627</v>
      </c>
      <c r="FQ149" s="228">
        <v>60.614112784174779</v>
      </c>
      <c r="FR149" s="228"/>
      <c r="FS149" s="193">
        <v>0</v>
      </c>
      <c r="FT149" s="230">
        <v>114.5</v>
      </c>
      <c r="FU149" s="230"/>
      <c r="FV149" s="230">
        <v>106.66666666666667</v>
      </c>
      <c r="FW149" s="229">
        <v>5.8999999999999995</v>
      </c>
      <c r="FX149" s="229">
        <v>9.3666666666666671</v>
      </c>
      <c r="FY149" s="229">
        <v>19.406779661016952</v>
      </c>
      <c r="FZ149" s="229"/>
      <c r="GA149" s="210">
        <v>44.7</v>
      </c>
      <c r="GB149" s="129">
        <v>24.333333333333332</v>
      </c>
      <c r="GC149" s="238">
        <v>8.8000000000000007</v>
      </c>
      <c r="GD149" s="238">
        <v>4.3</v>
      </c>
      <c r="GE149" s="238">
        <v>148.6</v>
      </c>
      <c r="GF149" s="238">
        <v>94.8</v>
      </c>
      <c r="GG149" s="238">
        <v>32.799999999999997</v>
      </c>
      <c r="GH149" s="133">
        <v>1</v>
      </c>
      <c r="GI149" s="133">
        <v>1</v>
      </c>
      <c r="GJ149" s="221">
        <v>1</v>
      </c>
      <c r="GK149" s="221">
        <v>1</v>
      </c>
      <c r="GL149" s="231">
        <v>27.233333333333334</v>
      </c>
      <c r="GM149" s="133">
        <v>0</v>
      </c>
      <c r="GN149" s="221">
        <v>0</v>
      </c>
      <c r="GO149" s="133">
        <v>0</v>
      </c>
      <c r="GP149" s="221">
        <v>0</v>
      </c>
      <c r="GQ149" s="106">
        <v>75.449999999999989</v>
      </c>
      <c r="GR149" s="106">
        <v>35.352757046013942</v>
      </c>
      <c r="GS149" s="111">
        <v>0.40613026819923376</v>
      </c>
      <c r="GT149" s="61">
        <v>0</v>
      </c>
      <c r="GU149" s="111">
        <v>0.58620689655172409</v>
      </c>
      <c r="GV149" s="62">
        <v>1</v>
      </c>
      <c r="GW149" s="106">
        <v>7.666666666666667</v>
      </c>
      <c r="GX149" s="61">
        <v>1</v>
      </c>
      <c r="GY149" s="106">
        <v>12.666666666666666</v>
      </c>
      <c r="GZ149" s="61">
        <v>1</v>
      </c>
      <c r="HA149" s="745">
        <v>42.233333333333334</v>
      </c>
      <c r="HB149" s="221">
        <v>24</v>
      </c>
      <c r="HC149" s="221">
        <v>0.71</v>
      </c>
      <c r="HD149" s="221">
        <v>1</v>
      </c>
      <c r="HE149" s="236">
        <v>153.04532</v>
      </c>
      <c r="HF149" s="236">
        <v>160.697586</v>
      </c>
      <c r="HG149" s="270">
        <v>75.296258657905</v>
      </c>
      <c r="HH149" s="236">
        <v>185.84062499999999</v>
      </c>
      <c r="HI149" s="270">
        <v>87.077249369176741</v>
      </c>
      <c r="HJ149" s="236">
        <v>83.977492999999996</v>
      </c>
      <c r="HK149" s="270">
        <v>39.348388434225804</v>
      </c>
      <c r="HL149" s="236">
        <v>101.86313199999999</v>
      </c>
      <c r="HM149" s="270">
        <v>47.728860934950944</v>
      </c>
      <c r="HN149" s="236">
        <v>54.812091000000002</v>
      </c>
      <c r="HO149" s="144">
        <v>7.028556</v>
      </c>
      <c r="HP149" s="144">
        <v>3.2505649999999999</v>
      </c>
      <c r="HQ149" s="236">
        <v>187.37449699999999</v>
      </c>
      <c r="HR149" s="270">
        <v>87.795958503115557</v>
      </c>
      <c r="HS149" s="236">
        <v>95.435614000000001</v>
      </c>
      <c r="HT149" s="270">
        <v>44.717191189916065</v>
      </c>
      <c r="HU149" s="236">
        <v>91.938883000000004</v>
      </c>
      <c r="HV149" s="270">
        <v>43.078767313199499</v>
      </c>
      <c r="HW149" s="236">
        <v>49.066913999999997</v>
      </c>
      <c r="HX149" s="144">
        <v>0</v>
      </c>
      <c r="HY149" s="237">
        <v>0.86470644402966257</v>
      </c>
      <c r="HZ149" s="238">
        <v>53.3</v>
      </c>
      <c r="IA149" s="237">
        <v>8.3000000000000007</v>
      </c>
      <c r="IB149" s="237">
        <v>46.9</v>
      </c>
      <c r="IC149" s="237">
        <v>8.1</v>
      </c>
      <c r="ID149" s="237">
        <v>35.1</v>
      </c>
      <c r="IE149" s="237">
        <v>7</v>
      </c>
      <c r="IF149" s="237">
        <v>252.18563212851399</v>
      </c>
      <c r="IG149" s="237">
        <v>118.16378241398017</v>
      </c>
      <c r="IH149" s="206"/>
      <c r="II149" s="209">
        <v>0.33</v>
      </c>
      <c r="IJ149" s="206">
        <v>1077</v>
      </c>
      <c r="IK149" s="208">
        <v>1032</v>
      </c>
      <c r="IL149" s="208">
        <v>1131</v>
      </c>
      <c r="IM149" s="208">
        <v>1088</v>
      </c>
      <c r="IN149" s="208">
        <v>1094</v>
      </c>
      <c r="IO149" s="208">
        <v>1058</v>
      </c>
      <c r="IP149" s="208"/>
      <c r="IQ149" s="106">
        <v>1080</v>
      </c>
      <c r="IR149" s="208">
        <v>1776</v>
      </c>
      <c r="IS149" s="208">
        <v>373</v>
      </c>
      <c r="IT149" s="208">
        <v>380</v>
      </c>
      <c r="IU149" s="208">
        <v>431</v>
      </c>
      <c r="IV149" s="208"/>
      <c r="IW149" s="208">
        <v>428</v>
      </c>
      <c r="IX149" s="208">
        <v>427</v>
      </c>
      <c r="IY149" s="208"/>
      <c r="IZ149" s="106">
        <v>407.8</v>
      </c>
      <c r="JA149" s="208">
        <v>260</v>
      </c>
      <c r="JB149" s="240">
        <v>31.147230874235028</v>
      </c>
      <c r="JC149" s="241">
        <v>0</v>
      </c>
      <c r="JD149" s="267">
        <v>1</v>
      </c>
      <c r="JE149" s="70">
        <v>0</v>
      </c>
      <c r="JF149" s="70">
        <v>0</v>
      </c>
      <c r="JG149" s="70"/>
      <c r="JH149" s="267">
        <v>0</v>
      </c>
      <c r="JI149" s="267">
        <v>0</v>
      </c>
      <c r="JJ149" s="267">
        <v>0</v>
      </c>
      <c r="JK149" s="267"/>
      <c r="JM149" s="285"/>
      <c r="JN149" s="198">
        <v>149</v>
      </c>
      <c r="JO149" s="244">
        <v>42545</v>
      </c>
      <c r="JP149" s="69">
        <v>43301</v>
      </c>
      <c r="JQ149" s="201">
        <v>0</v>
      </c>
      <c r="JR149" s="69">
        <v>43301</v>
      </c>
      <c r="JS149" s="245">
        <v>24</v>
      </c>
      <c r="JT149" s="243">
        <v>0</v>
      </c>
      <c r="JU149" s="69">
        <v>43301</v>
      </c>
      <c r="JV149" s="245">
        <v>24</v>
      </c>
      <c r="JW149" s="243">
        <v>0</v>
      </c>
      <c r="JX149" s="246">
        <v>43301</v>
      </c>
      <c r="JY149" s="245">
        <v>24</v>
      </c>
      <c r="JZ149" s="245">
        <v>24</v>
      </c>
      <c r="KA149" s="245">
        <v>756</v>
      </c>
      <c r="KB149" s="247"/>
      <c r="KC149" s="245"/>
      <c r="KD149" s="248"/>
      <c r="KE149" s="63">
        <v>0</v>
      </c>
      <c r="KF149" s="249">
        <v>1</v>
      </c>
      <c r="KG149" s="398" t="s">
        <v>421</v>
      </c>
      <c r="KH149" s="399">
        <v>176.55333333333331</v>
      </c>
      <c r="KI149" s="399">
        <v>78.989999999999995</v>
      </c>
      <c r="KJ149" s="399">
        <v>54.660000000000004</v>
      </c>
      <c r="KK149" s="398">
        <v>-19.043333333333333</v>
      </c>
      <c r="KL149" s="399">
        <v>-15.75</v>
      </c>
      <c r="KM149" s="399">
        <v>69.643333333333331</v>
      </c>
      <c r="KN149" s="399">
        <v>28.333333333333332</v>
      </c>
      <c r="KO149" s="399">
        <v>5.0333333333333341</v>
      </c>
      <c r="KP149" s="250"/>
      <c r="KQ149" s="250">
        <v>0</v>
      </c>
      <c r="KR149" s="92"/>
      <c r="KS149" s="93">
        <v>0.40613026819923376</v>
      </c>
      <c r="KT149" s="264"/>
      <c r="KU149" s="265"/>
      <c r="KV149" s="264"/>
      <c r="KW149" s="265"/>
      <c r="KX149" s="265"/>
      <c r="KY149" s="265"/>
      <c r="KZ149" s="265"/>
      <c r="LA149" s="265"/>
      <c r="LB149" s="265"/>
      <c r="LC149" s="265"/>
      <c r="LD149" s="265"/>
      <c r="LE149" s="265"/>
      <c r="LF149" s="118">
        <v>42545</v>
      </c>
      <c r="LG149" s="454">
        <v>1</v>
      </c>
      <c r="LH149" s="454"/>
      <c r="LI149" s="455"/>
      <c r="LJ149" s="455"/>
      <c r="LK149" s="455"/>
      <c r="LL149" s="455"/>
      <c r="LM149" s="455"/>
      <c r="LN149" s="455"/>
      <c r="LO149" s="455"/>
      <c r="LP149" s="455"/>
      <c r="LQ149" s="455"/>
      <c r="LR149" s="455"/>
      <c r="LS149" s="455"/>
      <c r="LT149" s="455"/>
      <c r="LU149" s="500">
        <v>32.976666666666667</v>
      </c>
      <c r="LV149" s="693">
        <v>-18.263333333333332</v>
      </c>
      <c r="LW149" s="500">
        <v>-9.1999999999999993</v>
      </c>
      <c r="LX149" s="500">
        <v>2</v>
      </c>
      <c r="LY149" s="500">
        <v>-9.3000000000000007</v>
      </c>
      <c r="LZ149" s="500">
        <v>2</v>
      </c>
      <c r="MA149" s="690">
        <v>49.066913999999997</v>
      </c>
      <c r="MB149" s="454"/>
      <c r="MD149" s="253">
        <v>15</v>
      </c>
      <c r="ME149" s="274"/>
      <c r="MF149" s="581">
        <v>149</v>
      </c>
      <c r="MG149" s="135">
        <v>42545</v>
      </c>
      <c r="MJ149" s="584">
        <v>24.777899999999999</v>
      </c>
      <c r="MR149" s="135"/>
      <c r="MS149" s="585"/>
      <c r="MT149" s="585"/>
      <c r="MU149" s="133">
        <v>0</v>
      </c>
      <c r="MV149" s="585"/>
      <c r="MW149" s="585"/>
      <c r="MX149" s="585"/>
      <c r="MY149" s="585"/>
      <c r="MZ149" s="585"/>
      <c r="NA149" s="238">
        <v>249</v>
      </c>
      <c r="NB149" s="133">
        <v>15</v>
      </c>
      <c r="NC149" s="238">
        <v>7</v>
      </c>
      <c r="NE149" s="876" t="s">
        <v>64</v>
      </c>
      <c r="NF149" s="877" t="s">
        <v>64</v>
      </c>
      <c r="NG149" s="877" t="s">
        <v>64</v>
      </c>
      <c r="NH149" s="877" t="s">
        <v>64</v>
      </c>
      <c r="NI149" s="877" t="s">
        <v>64</v>
      </c>
      <c r="NJ149" s="877" t="s">
        <v>64</v>
      </c>
      <c r="NK149" s="877" t="s">
        <v>64</v>
      </c>
      <c r="NL149" s="877" t="s">
        <v>64</v>
      </c>
      <c r="NM149" s="877" t="s">
        <v>64</v>
      </c>
      <c r="NN149" s="877" t="s">
        <v>64</v>
      </c>
      <c r="NO149" s="877" t="s">
        <v>64</v>
      </c>
      <c r="NP149" s="877" t="s">
        <v>64</v>
      </c>
      <c r="NQ149" s="877" t="s">
        <v>64</v>
      </c>
      <c r="NR149" s="877" t="s">
        <v>64</v>
      </c>
      <c r="NS149" s="877" t="s">
        <v>64</v>
      </c>
      <c r="NT149" s="877" t="s">
        <v>64</v>
      </c>
      <c r="NU149" s="877" t="s">
        <v>64</v>
      </c>
      <c r="NV149" s="877" t="s">
        <v>64</v>
      </c>
      <c r="NW149" s="877" t="s">
        <v>64</v>
      </c>
      <c r="NX149" s="877" t="s">
        <v>64</v>
      </c>
      <c r="NY149" s="877" t="s">
        <v>64</v>
      </c>
      <c r="NZ149" s="877" t="s">
        <v>64</v>
      </c>
      <c r="OA149" s="877" t="s">
        <v>64</v>
      </c>
      <c r="OB149" s="877" t="s">
        <v>64</v>
      </c>
      <c r="OC149" s="877" t="s">
        <v>64</v>
      </c>
      <c r="OD149" s="877" t="s">
        <v>64</v>
      </c>
      <c r="OE149" s="877" t="s">
        <v>64</v>
      </c>
      <c r="OF149" s="877" t="s">
        <v>64</v>
      </c>
      <c r="OG149" s="877" t="s">
        <v>64</v>
      </c>
      <c r="OH149" s="877" t="s">
        <v>64</v>
      </c>
      <c r="OI149" s="877" t="s">
        <v>64</v>
      </c>
      <c r="OJ149" s="877" t="s">
        <v>64</v>
      </c>
      <c r="OK149" s="877" t="s">
        <v>64</v>
      </c>
      <c r="OL149" s="877" t="s">
        <v>64</v>
      </c>
      <c r="OM149" s="877" t="s">
        <v>64</v>
      </c>
    </row>
    <row r="150" spans="1:403" s="221" customFormat="1" x14ac:dyDescent="0.25">
      <c r="A150" s="455">
        <v>149</v>
      </c>
      <c r="B150" s="274">
        <v>0</v>
      </c>
      <c r="C150" s="221">
        <v>0</v>
      </c>
      <c r="D150" s="206">
        <v>2</v>
      </c>
      <c r="E150" s="267">
        <v>150</v>
      </c>
      <c r="F150" s="896">
        <v>150</v>
      </c>
      <c r="G150" s="61">
        <v>150</v>
      </c>
      <c r="H150" s="898"/>
      <c r="I150" s="232" t="s">
        <v>1247</v>
      </c>
      <c r="J150" s="649" t="s">
        <v>1248</v>
      </c>
      <c r="K150" s="69">
        <v>16913</v>
      </c>
      <c r="L150" s="122">
        <v>69</v>
      </c>
      <c r="M150" s="342">
        <v>75</v>
      </c>
      <c r="N150" s="342">
        <v>156</v>
      </c>
      <c r="O150" s="342">
        <v>30.818540433925047</v>
      </c>
      <c r="P150" s="210">
        <v>1.7509860834975877</v>
      </c>
      <c r="Q150" s="208">
        <v>1</v>
      </c>
      <c r="R150" s="342">
        <v>125</v>
      </c>
      <c r="S150" s="208">
        <v>50</v>
      </c>
      <c r="T150" s="208">
        <v>0</v>
      </c>
      <c r="U150" s="342">
        <v>3</v>
      </c>
      <c r="V150" s="327">
        <v>0</v>
      </c>
      <c r="W150" s="327"/>
      <c r="X150" s="327">
        <v>0</v>
      </c>
      <c r="Y150" s="326">
        <v>0</v>
      </c>
      <c r="Z150" s="327">
        <v>0</v>
      </c>
      <c r="AA150" s="327">
        <v>0</v>
      </c>
      <c r="AB150" s="326">
        <v>0</v>
      </c>
      <c r="AC150" s="326">
        <v>0</v>
      </c>
      <c r="AD150" s="223"/>
      <c r="AE150" s="133"/>
      <c r="AF150" s="223"/>
      <c r="AG150" s="613">
        <v>88</v>
      </c>
      <c r="AH150" s="613">
        <v>1.07</v>
      </c>
      <c r="AI150" s="613">
        <v>51</v>
      </c>
      <c r="AJ150" s="603">
        <v>0</v>
      </c>
      <c r="AK150" s="613">
        <v>9.3000000000000007</v>
      </c>
      <c r="AL150" s="613">
        <v>28</v>
      </c>
      <c r="AM150" s="613"/>
      <c r="AN150" s="609">
        <v>3592</v>
      </c>
      <c r="AO150" s="214">
        <v>8.1864644294220899</v>
      </c>
      <c r="AP150" s="63">
        <v>139</v>
      </c>
      <c r="AQ150" s="63">
        <v>92</v>
      </c>
      <c r="AR150" s="310">
        <v>22</v>
      </c>
      <c r="AS150" s="212">
        <v>124</v>
      </c>
      <c r="AT150" s="215">
        <v>13.29</v>
      </c>
      <c r="AU150" s="212">
        <v>1933</v>
      </c>
      <c r="AV150" s="562">
        <v>42464</v>
      </c>
      <c r="AW150" s="563">
        <v>42464</v>
      </c>
      <c r="AX150" s="364">
        <v>1.07</v>
      </c>
      <c r="AY150" s="364">
        <v>88</v>
      </c>
      <c r="AZ150" s="364"/>
      <c r="BA150" s="613">
        <v>136</v>
      </c>
      <c r="BB150" s="558"/>
      <c r="BC150" s="287"/>
      <c r="BD150" s="217"/>
      <c r="BE150" s="287"/>
      <c r="BF150" s="218"/>
      <c r="BG150" s="66"/>
      <c r="BH150" s="68"/>
      <c r="BI150" s="219"/>
      <c r="BJ150" s="219"/>
      <c r="BK150" s="219"/>
      <c r="BP150" s="400"/>
      <c r="BU150" s="366">
        <v>42454</v>
      </c>
      <c r="BV150" s="345" t="s">
        <v>1249</v>
      </c>
      <c r="BW150" s="342">
        <v>1</v>
      </c>
      <c r="BX150" s="342">
        <v>0</v>
      </c>
      <c r="BY150" s="342"/>
      <c r="BZ150" s="342">
        <v>0</v>
      </c>
      <c r="CA150" s="342"/>
      <c r="CB150" s="345" t="s">
        <v>381</v>
      </c>
      <c r="CC150" s="345"/>
      <c r="CD150" s="342">
        <v>0</v>
      </c>
      <c r="CE150" s="342">
        <v>0</v>
      </c>
      <c r="CF150" s="342">
        <v>0</v>
      </c>
      <c r="CG150" s="206">
        <v>0</v>
      </c>
      <c r="CH150" s="206">
        <v>0</v>
      </c>
      <c r="CI150" s="342">
        <v>0</v>
      </c>
      <c r="CJ150" s="342">
        <v>0</v>
      </c>
      <c r="CK150" s="327">
        <v>1</v>
      </c>
      <c r="CL150" s="659">
        <v>0</v>
      </c>
      <c r="CM150" s="659">
        <v>0</v>
      </c>
      <c r="CN150" s="660">
        <v>1</v>
      </c>
      <c r="CO150" s="660">
        <v>0</v>
      </c>
      <c r="CP150" s="660">
        <v>0</v>
      </c>
      <c r="CQ150" s="325">
        <v>0</v>
      </c>
      <c r="CR150" s="325">
        <v>1</v>
      </c>
      <c r="CS150" s="325">
        <v>0</v>
      </c>
      <c r="CT150" s="327">
        <v>0</v>
      </c>
      <c r="CU150" s="327">
        <v>0</v>
      </c>
      <c r="CV150" s="114">
        <v>0</v>
      </c>
      <c r="CW150" s="665"/>
      <c r="CX150" s="665"/>
      <c r="CY150" s="665"/>
      <c r="CZ150" s="665"/>
      <c r="DA150" s="254"/>
      <c r="DB150" s="254"/>
      <c r="DC150" s="254"/>
      <c r="DD150" s="254"/>
      <c r="DE150" s="254"/>
      <c r="DF150" s="221">
        <v>0</v>
      </c>
      <c r="DG150" s="267">
        <v>0</v>
      </c>
      <c r="DK150" s="267">
        <v>1</v>
      </c>
      <c r="DL150" s="267">
        <v>0</v>
      </c>
      <c r="DM150" s="267"/>
      <c r="DO150" s="221">
        <v>0</v>
      </c>
      <c r="DP150" s="221">
        <v>0</v>
      </c>
      <c r="DQ150" s="221">
        <v>0</v>
      </c>
      <c r="DR150" s="221">
        <v>0</v>
      </c>
      <c r="DS150" s="221">
        <v>0</v>
      </c>
      <c r="DT150" s="212">
        <v>0</v>
      </c>
      <c r="DU150" s="221">
        <v>0</v>
      </c>
      <c r="DV150" s="221">
        <v>0</v>
      </c>
      <c r="DW150" s="221">
        <v>0</v>
      </c>
      <c r="DX150" s="221">
        <v>0</v>
      </c>
      <c r="DY150" s="221">
        <v>0</v>
      </c>
      <c r="DZ150" s="221">
        <v>0</v>
      </c>
      <c r="EC150" s="221">
        <v>0</v>
      </c>
      <c r="ED150" s="221">
        <v>0</v>
      </c>
      <c r="EH150" s="31" t="s">
        <v>381</v>
      </c>
      <c r="EI150" s="31"/>
      <c r="EJ150" s="31"/>
      <c r="EK150" s="31"/>
      <c r="EL150" s="31"/>
      <c r="EM150" s="31"/>
      <c r="EN150" s="31"/>
      <c r="EO150" s="31"/>
      <c r="EP150" s="267">
        <v>150</v>
      </c>
      <c r="EQ150" s="135">
        <v>42465</v>
      </c>
      <c r="ER150" s="133" t="s">
        <v>383</v>
      </c>
      <c r="ES150" s="133"/>
      <c r="ET150" s="133"/>
      <c r="EU150" s="208">
        <v>103</v>
      </c>
      <c r="EV150" s="133">
        <v>0</v>
      </c>
      <c r="EW150" s="133"/>
      <c r="EX150" s="133">
        <v>9</v>
      </c>
      <c r="EY150" s="208">
        <v>7</v>
      </c>
      <c r="EZ150" s="208">
        <v>40</v>
      </c>
      <c r="FA150" s="208">
        <v>20</v>
      </c>
      <c r="FB150" s="208">
        <v>15</v>
      </c>
      <c r="FC150" s="208">
        <v>16</v>
      </c>
      <c r="FD150" s="208">
        <v>33</v>
      </c>
      <c r="FE150" s="206">
        <v>21</v>
      </c>
      <c r="FF150" s="133">
        <v>29</v>
      </c>
      <c r="FG150" s="133">
        <v>80</v>
      </c>
      <c r="FH150" s="223">
        <v>270</v>
      </c>
      <c r="FI150" s="91">
        <v>80</v>
      </c>
      <c r="FJ150" s="91">
        <v>270</v>
      </c>
      <c r="FK150" s="227">
        <v>36.200000000000003</v>
      </c>
      <c r="FL150" s="227">
        <v>20.674064940419541</v>
      </c>
      <c r="FM150" s="228">
        <v>90.8</v>
      </c>
      <c r="FN150" s="228">
        <v>25.6</v>
      </c>
      <c r="FO150" s="228">
        <v>51.856494380941832</v>
      </c>
      <c r="FP150" s="228">
        <v>14.620333217534261</v>
      </c>
      <c r="FQ150" s="228">
        <v>71.806167400881051</v>
      </c>
      <c r="FR150" s="228"/>
      <c r="FS150" s="193">
        <v>0</v>
      </c>
      <c r="FT150" s="230">
        <v>79.5</v>
      </c>
      <c r="FU150" s="230">
        <v>79.5</v>
      </c>
      <c r="FV150" s="230">
        <v>80</v>
      </c>
      <c r="FW150" s="229">
        <v>5.5</v>
      </c>
      <c r="FX150" s="229">
        <v>11.3</v>
      </c>
      <c r="FY150" s="229">
        <v>14.454545454545455</v>
      </c>
      <c r="FZ150" s="229">
        <v>1</v>
      </c>
      <c r="GA150" s="210">
        <v>44.9</v>
      </c>
      <c r="GB150" s="129">
        <v>25.3</v>
      </c>
      <c r="GC150" s="238">
        <v>10.8</v>
      </c>
      <c r="GD150" s="238">
        <v>5.6</v>
      </c>
      <c r="GE150" s="238">
        <v>164.1</v>
      </c>
      <c r="GF150" s="238">
        <v>110.2</v>
      </c>
      <c r="GG150" s="238">
        <v>28.5</v>
      </c>
      <c r="GH150" s="133">
        <v>0</v>
      </c>
      <c r="GI150" s="133">
        <v>1</v>
      </c>
      <c r="GJ150" s="221">
        <v>1</v>
      </c>
      <c r="GK150" s="221">
        <v>0</v>
      </c>
      <c r="GL150" s="231"/>
      <c r="GM150" s="133"/>
      <c r="GN150" s="221">
        <v>0</v>
      </c>
      <c r="GO150" s="133">
        <v>0</v>
      </c>
      <c r="GP150" s="221">
        <v>0</v>
      </c>
      <c r="GQ150" s="106">
        <v>15.8</v>
      </c>
      <c r="GR150" s="106">
        <v>9.0234869076969275</v>
      </c>
      <c r="GS150" s="111">
        <v>0.60544217687074819</v>
      </c>
      <c r="GT150" s="61">
        <v>0</v>
      </c>
      <c r="GU150" s="111">
        <v>0.47826086956521741</v>
      </c>
      <c r="GV150" s="62">
        <v>0</v>
      </c>
      <c r="GW150" s="106">
        <v>15.9</v>
      </c>
      <c r="GX150" s="61">
        <v>0</v>
      </c>
      <c r="GY150" s="106">
        <v>25.333333333333332</v>
      </c>
      <c r="GZ150" s="61">
        <v>0</v>
      </c>
      <c r="HA150" s="745"/>
      <c r="HB150" s="221">
        <v>17</v>
      </c>
      <c r="HC150" s="221">
        <v>0.47</v>
      </c>
      <c r="HD150" s="61">
        <v>1</v>
      </c>
      <c r="HE150" s="236">
        <v>80.787938999999994</v>
      </c>
      <c r="HF150" s="236">
        <v>84.827336000000003</v>
      </c>
      <c r="HG150" s="144">
        <v>46.358462000000003</v>
      </c>
      <c r="HH150" s="236">
        <v>88.086151000000001</v>
      </c>
      <c r="HI150" s="125">
        <v>48.139417999999999</v>
      </c>
      <c r="HJ150" s="236">
        <v>25.087971</v>
      </c>
      <c r="HK150" s="144">
        <v>13.710672000000001</v>
      </c>
      <c r="HL150" s="236">
        <v>62.998179999999998</v>
      </c>
      <c r="HM150" s="144">
        <v>34.428745999999997</v>
      </c>
      <c r="HN150" s="236">
        <v>71.518823999999995</v>
      </c>
      <c r="HO150" s="144">
        <v>6.6148090000000002</v>
      </c>
      <c r="HP150" s="144">
        <v>3.6150180000000001</v>
      </c>
      <c r="HQ150" s="236">
        <v>82.238116000000005</v>
      </c>
      <c r="HR150" s="144">
        <v>44.943444</v>
      </c>
      <c r="HS150" s="236">
        <v>21.350273000000001</v>
      </c>
      <c r="HT150" s="144">
        <v>11.668006</v>
      </c>
      <c r="HU150" s="236">
        <v>60.887842999999997</v>
      </c>
      <c r="HV150" s="144">
        <v>33.275438000000001</v>
      </c>
      <c r="HW150" s="236">
        <v>74.038470000000004</v>
      </c>
      <c r="HX150" s="144">
        <v>0</v>
      </c>
      <c r="HY150" s="237">
        <v>0.96300422980225353</v>
      </c>
      <c r="HZ150" s="238">
        <v>19.8</v>
      </c>
      <c r="IA150" s="237">
        <v>4.3</v>
      </c>
      <c r="IB150" s="237">
        <v>14.7</v>
      </c>
      <c r="IC150" s="237">
        <v>4.3</v>
      </c>
      <c r="ID150" s="237">
        <v>17.8</v>
      </c>
      <c r="IE150" s="237">
        <v>4.2</v>
      </c>
      <c r="IF150" s="237">
        <v>56.677730232558133</v>
      </c>
      <c r="IG150" s="237">
        <v>32.369035234902952</v>
      </c>
      <c r="IH150" s="206"/>
      <c r="II150" s="209">
        <v>0.28999999999999998</v>
      </c>
      <c r="IJ150" s="206">
        <v>1255</v>
      </c>
      <c r="IK150" s="208">
        <v>1153</v>
      </c>
      <c r="IL150" s="208">
        <v>1151</v>
      </c>
      <c r="IM150" s="208">
        <v>1178</v>
      </c>
      <c r="IN150" s="208">
        <v>1130</v>
      </c>
      <c r="IO150" s="208">
        <v>1227</v>
      </c>
      <c r="IP150" s="208"/>
      <c r="IQ150" s="106">
        <v>1182.3333333333333</v>
      </c>
      <c r="IR150" s="208">
        <v>1642</v>
      </c>
      <c r="IS150" s="208">
        <v>370</v>
      </c>
      <c r="IT150" s="208">
        <v>395</v>
      </c>
      <c r="IU150" s="208">
        <v>418</v>
      </c>
      <c r="IV150" s="208">
        <v>414</v>
      </c>
      <c r="IW150" s="208">
        <v>390</v>
      </c>
      <c r="IX150" s="208">
        <v>373</v>
      </c>
      <c r="IY150" s="208"/>
      <c r="IZ150" s="106">
        <v>393.33333333333331</v>
      </c>
      <c r="JA150" s="208">
        <v>239</v>
      </c>
      <c r="JB150" s="240">
        <v>33.693649074352614</v>
      </c>
      <c r="JC150" s="241">
        <v>1</v>
      </c>
      <c r="JD150" s="267">
        <v>1</v>
      </c>
      <c r="JE150" s="70">
        <v>0</v>
      </c>
      <c r="JF150" s="70">
        <v>0</v>
      </c>
      <c r="JG150" s="70"/>
      <c r="JH150" s="267">
        <v>0</v>
      </c>
      <c r="JI150" s="267">
        <v>0</v>
      </c>
      <c r="JJ150" s="267">
        <v>0</v>
      </c>
      <c r="JK150" s="267"/>
      <c r="JM150" s="285"/>
      <c r="JN150" s="198">
        <v>150</v>
      </c>
      <c r="JO150" s="244">
        <v>42464</v>
      </c>
      <c r="JP150" s="69">
        <v>42471</v>
      </c>
      <c r="JQ150" s="201">
        <v>1</v>
      </c>
      <c r="JR150" s="69">
        <v>42471</v>
      </c>
      <c r="JS150" s="31">
        <v>0</v>
      </c>
      <c r="JT150" s="243">
        <v>0</v>
      </c>
      <c r="JU150" s="69">
        <v>42471</v>
      </c>
      <c r="JV150" s="245">
        <v>0</v>
      </c>
      <c r="JW150" s="243">
        <v>1</v>
      </c>
      <c r="JX150" s="246">
        <v>42471</v>
      </c>
      <c r="JY150" s="245">
        <v>0</v>
      </c>
      <c r="JZ150" s="245">
        <v>0.2</v>
      </c>
      <c r="KA150" s="245">
        <v>7</v>
      </c>
      <c r="KB150" s="247"/>
      <c r="KC150" s="245"/>
      <c r="KD150" s="248"/>
      <c r="KE150" s="63">
        <v>0</v>
      </c>
      <c r="KF150" s="263">
        <v>1</v>
      </c>
      <c r="KG150" s="312" t="s">
        <v>390</v>
      </c>
      <c r="KH150" s="250">
        <v>105.33</v>
      </c>
      <c r="KI150" s="250">
        <v>41.62</v>
      </c>
      <c r="KJ150" s="250">
        <v>60.39</v>
      </c>
      <c r="KK150" s="251">
        <v>-20.75</v>
      </c>
      <c r="KL150" s="250">
        <v>-17.72</v>
      </c>
      <c r="KM150" s="250">
        <v>68.03</v>
      </c>
      <c r="KN150" s="250">
        <v>22</v>
      </c>
      <c r="KO150" s="250">
        <v>4.2</v>
      </c>
      <c r="KP150" s="250"/>
      <c r="KQ150" s="250">
        <v>0</v>
      </c>
      <c r="KR150" s="92"/>
      <c r="KS150" s="93">
        <v>0.60544217687074819</v>
      </c>
      <c r="KT150" s="264">
        <v>60</v>
      </c>
      <c r="KU150" s="265">
        <v>53.3</v>
      </c>
      <c r="KV150" s="264">
        <v>-26.7</v>
      </c>
      <c r="KW150" s="265">
        <v>-26.9</v>
      </c>
      <c r="KX150" s="265">
        <v>-26.9</v>
      </c>
      <c r="KY150" s="265">
        <v>316</v>
      </c>
      <c r="KZ150" s="265">
        <v>-14.3</v>
      </c>
      <c r="LA150" s="265">
        <v>-14.2</v>
      </c>
      <c r="LB150" s="265">
        <v>329</v>
      </c>
      <c r="LC150" s="265">
        <v>-20.6</v>
      </c>
      <c r="LD150" s="265">
        <v>-20.6</v>
      </c>
      <c r="LE150" s="265">
        <v>316</v>
      </c>
      <c r="LF150" s="118">
        <v>42465</v>
      </c>
      <c r="LG150" s="454">
        <v>0</v>
      </c>
      <c r="LH150" s="454"/>
      <c r="LI150" s="455">
        <v>60</v>
      </c>
      <c r="LJ150" s="455">
        <v>53.48</v>
      </c>
      <c r="LK150" s="455">
        <v>-23.97</v>
      </c>
      <c r="LL150" s="455">
        <v>-24.8</v>
      </c>
      <c r="LM150" s="455">
        <v>-24.8</v>
      </c>
      <c r="LN150" s="455">
        <v>276</v>
      </c>
      <c r="LO150" s="455">
        <v>-19.8</v>
      </c>
      <c r="LP150" s="455">
        <v>-18.899999999999999</v>
      </c>
      <c r="LQ150" s="455">
        <v>250</v>
      </c>
      <c r="LR150" s="455">
        <v>-22.1</v>
      </c>
      <c r="LS150" s="455">
        <v>-21.9</v>
      </c>
      <c r="LT150" s="455">
        <v>250</v>
      </c>
      <c r="LU150" s="500">
        <v>46.12</v>
      </c>
      <c r="LV150" s="693">
        <v>-26.49</v>
      </c>
      <c r="LW150" s="500"/>
      <c r="LX150" s="500"/>
      <c r="LY150" s="500">
        <v>-13.5</v>
      </c>
      <c r="LZ150" s="500">
        <v>3</v>
      </c>
      <c r="MA150" s="690">
        <v>66</v>
      </c>
      <c r="MB150" s="455"/>
      <c r="MD150" s="253"/>
      <c r="ME150" s="274"/>
      <c r="MF150" s="581">
        <v>150</v>
      </c>
      <c r="MG150" s="135">
        <v>42464</v>
      </c>
      <c r="MJ150" s="586"/>
      <c r="MR150" s="135"/>
      <c r="MS150" s="585"/>
      <c r="MT150" s="585"/>
      <c r="MU150" s="133">
        <v>0</v>
      </c>
      <c r="MV150" s="585"/>
      <c r="MW150" s="585"/>
      <c r="MX150" s="585"/>
      <c r="MY150" s="585"/>
      <c r="MZ150" s="585"/>
      <c r="NA150" s="238">
        <v>3592</v>
      </c>
      <c r="NB150" s="585"/>
      <c r="NC150" s="238">
        <v>5</v>
      </c>
      <c r="NE150" s="876" t="s">
        <v>64</v>
      </c>
      <c r="NF150" s="877" t="s">
        <v>64</v>
      </c>
      <c r="NG150" s="877" t="s">
        <v>64</v>
      </c>
      <c r="NH150" s="877" t="s">
        <v>64</v>
      </c>
      <c r="NI150" s="877" t="s">
        <v>64</v>
      </c>
      <c r="NJ150" s="877" t="s">
        <v>64</v>
      </c>
      <c r="NK150" s="877" t="s">
        <v>64</v>
      </c>
      <c r="NL150" s="877" t="s">
        <v>64</v>
      </c>
      <c r="NM150" s="877" t="s">
        <v>64</v>
      </c>
      <c r="NN150" s="877" t="s">
        <v>64</v>
      </c>
      <c r="NO150" s="877" t="s">
        <v>64</v>
      </c>
      <c r="NP150" s="877" t="s">
        <v>64</v>
      </c>
      <c r="NQ150" s="877" t="s">
        <v>64</v>
      </c>
      <c r="NR150" s="877" t="s">
        <v>64</v>
      </c>
      <c r="NS150" s="877" t="s">
        <v>64</v>
      </c>
      <c r="NT150" s="877" t="s">
        <v>64</v>
      </c>
      <c r="NU150" s="877" t="s">
        <v>64</v>
      </c>
      <c r="NV150" s="877" t="s">
        <v>64</v>
      </c>
      <c r="NW150" s="877" t="s">
        <v>64</v>
      </c>
      <c r="NX150" s="877" t="s">
        <v>64</v>
      </c>
      <c r="NY150" s="877" t="s">
        <v>64</v>
      </c>
      <c r="NZ150" s="877" t="s">
        <v>64</v>
      </c>
      <c r="OA150" s="877" t="s">
        <v>64</v>
      </c>
      <c r="OB150" s="877" t="s">
        <v>64</v>
      </c>
      <c r="OC150" s="877" t="s">
        <v>64</v>
      </c>
      <c r="OD150" s="877" t="s">
        <v>64</v>
      </c>
      <c r="OE150" s="877" t="s">
        <v>64</v>
      </c>
      <c r="OF150" s="877" t="s">
        <v>64</v>
      </c>
      <c r="OG150" s="877" t="s">
        <v>64</v>
      </c>
      <c r="OH150" s="877" t="s">
        <v>64</v>
      </c>
      <c r="OI150" s="877" t="s">
        <v>64</v>
      </c>
      <c r="OJ150" s="877" t="s">
        <v>64</v>
      </c>
      <c r="OK150" s="877" t="s">
        <v>64</v>
      </c>
      <c r="OL150" s="877" t="s">
        <v>64</v>
      </c>
      <c r="OM150" s="877" t="s">
        <v>64</v>
      </c>
    </row>
    <row r="151" spans="1:403" s="221" customFormat="1" x14ac:dyDescent="0.25">
      <c r="A151" s="455">
        <v>150</v>
      </c>
      <c r="B151" s="221">
        <v>0</v>
      </c>
      <c r="C151" s="221">
        <v>0</v>
      </c>
      <c r="D151" s="206">
        <v>1</v>
      </c>
      <c r="E151" s="267">
        <v>151</v>
      </c>
      <c r="F151" s="896">
        <v>151</v>
      </c>
      <c r="G151" s="61">
        <v>151</v>
      </c>
      <c r="H151" s="898"/>
      <c r="I151" s="232" t="s">
        <v>478</v>
      </c>
      <c r="J151" s="650" t="s">
        <v>1250</v>
      </c>
      <c r="K151" s="266">
        <v>16391</v>
      </c>
      <c r="L151" s="122">
        <v>71</v>
      </c>
      <c r="M151" s="342">
        <v>95</v>
      </c>
      <c r="N151" s="342">
        <v>190</v>
      </c>
      <c r="O151" s="342">
        <v>26.315789473684212</v>
      </c>
      <c r="P151" s="210">
        <v>2.2335476219758781</v>
      </c>
      <c r="Q151" s="208">
        <v>0</v>
      </c>
      <c r="R151" s="342">
        <v>175</v>
      </c>
      <c r="S151" s="208">
        <v>80</v>
      </c>
      <c r="T151" s="208">
        <v>0</v>
      </c>
      <c r="U151" s="342">
        <v>2</v>
      </c>
      <c r="V151" s="327">
        <v>0</v>
      </c>
      <c r="W151" s="327"/>
      <c r="X151" s="327">
        <v>1</v>
      </c>
      <c r="Y151" s="326">
        <v>0</v>
      </c>
      <c r="Z151" s="327">
        <v>1</v>
      </c>
      <c r="AA151" s="327">
        <v>0</v>
      </c>
      <c r="AB151" s="326">
        <v>0</v>
      </c>
      <c r="AC151" s="326">
        <v>0</v>
      </c>
      <c r="AD151" s="223"/>
      <c r="AE151" s="133"/>
      <c r="AF151" s="223"/>
      <c r="AG151" s="613">
        <v>91</v>
      </c>
      <c r="AH151" s="613">
        <v>1.31</v>
      </c>
      <c r="AI151" s="613">
        <v>54</v>
      </c>
      <c r="AJ151" s="603">
        <v>0</v>
      </c>
      <c r="AK151" s="613">
        <v>13.4</v>
      </c>
      <c r="AL151" s="613">
        <v>39</v>
      </c>
      <c r="AM151" s="613"/>
      <c r="AN151" s="609">
        <v>424</v>
      </c>
      <c r="AO151" s="214">
        <v>6.0497334552319577</v>
      </c>
      <c r="AP151" s="63">
        <v>115</v>
      </c>
      <c r="AQ151" s="63">
        <v>57</v>
      </c>
      <c r="AR151" s="310">
        <v>46</v>
      </c>
      <c r="AS151" s="212">
        <v>58</v>
      </c>
      <c r="AT151" s="215">
        <v>2.19</v>
      </c>
      <c r="AU151" s="212"/>
      <c r="AV151" s="562">
        <v>42185</v>
      </c>
      <c r="AW151" s="563">
        <v>42548</v>
      </c>
      <c r="AX151" s="364">
        <v>1.31</v>
      </c>
      <c r="AY151" s="364">
        <v>35</v>
      </c>
      <c r="AZ151" s="364"/>
      <c r="BA151" s="613">
        <v>142</v>
      </c>
      <c r="BB151" s="558">
        <v>42551</v>
      </c>
      <c r="BC151" s="65">
        <v>22.82</v>
      </c>
      <c r="BD151" s="217"/>
      <c r="BE151" s="66">
        <v>22.82</v>
      </c>
      <c r="BF151" s="218">
        <v>87.817322225542341</v>
      </c>
      <c r="BG151" s="66">
        <v>126.6</v>
      </c>
      <c r="BH151" s="68">
        <v>1.3583156400821959</v>
      </c>
      <c r="BI151" s="219">
        <v>1.3583156400821959</v>
      </c>
      <c r="BJ151" s="219">
        <v>1.9435801902222394</v>
      </c>
      <c r="BK151" s="219">
        <v>2.1024337056813365</v>
      </c>
      <c r="BL151" s="66">
        <v>2.33</v>
      </c>
      <c r="BM151" s="66">
        <v>1.35</v>
      </c>
      <c r="BN151" s="66">
        <v>61</v>
      </c>
      <c r="BO151" s="66">
        <v>1.1299999999999999</v>
      </c>
      <c r="BP151" s="571">
        <v>466.5</v>
      </c>
      <c r="BQ151" s="66">
        <v>50</v>
      </c>
      <c r="BR151" s="66">
        <v>49</v>
      </c>
      <c r="BS151" s="66">
        <v>54</v>
      </c>
      <c r="BT151" s="66">
        <v>28</v>
      </c>
      <c r="BU151" s="366">
        <v>42547</v>
      </c>
      <c r="BV151" s="345" t="s">
        <v>1251</v>
      </c>
      <c r="BW151" s="342">
        <v>0</v>
      </c>
      <c r="BX151" s="342">
        <v>1</v>
      </c>
      <c r="BY151" s="342">
        <v>40</v>
      </c>
      <c r="BZ151" s="342">
        <v>0</v>
      </c>
      <c r="CA151" s="342"/>
      <c r="CB151" s="345" t="s">
        <v>381</v>
      </c>
      <c r="CC151" s="345"/>
      <c r="CD151" s="342">
        <v>0</v>
      </c>
      <c r="CE151" s="342">
        <v>0</v>
      </c>
      <c r="CF151" s="342">
        <v>0</v>
      </c>
      <c r="CG151" s="206">
        <v>0</v>
      </c>
      <c r="CH151" s="206">
        <v>0</v>
      </c>
      <c r="CI151" s="342">
        <v>0</v>
      </c>
      <c r="CJ151" s="342">
        <v>0</v>
      </c>
      <c r="CK151" s="327">
        <v>0</v>
      </c>
      <c r="CL151" s="659">
        <v>0</v>
      </c>
      <c r="CM151" s="659">
        <v>0</v>
      </c>
      <c r="CN151" s="660">
        <v>1</v>
      </c>
      <c r="CO151" s="660">
        <v>1</v>
      </c>
      <c r="CP151" s="660">
        <v>0</v>
      </c>
      <c r="CQ151" s="325">
        <v>0</v>
      </c>
      <c r="CR151" s="325">
        <v>1</v>
      </c>
      <c r="CS151" s="325">
        <v>0</v>
      </c>
      <c r="CT151" s="327">
        <v>0</v>
      </c>
      <c r="CU151" s="327">
        <v>1</v>
      </c>
      <c r="CV151" s="114">
        <v>0</v>
      </c>
      <c r="CW151" s="665"/>
      <c r="CX151" s="665"/>
      <c r="CY151" s="665"/>
      <c r="CZ151" s="665"/>
      <c r="DA151" s="254"/>
      <c r="DB151" s="254"/>
      <c r="DC151" s="254"/>
      <c r="DD151" s="254"/>
      <c r="DE151" s="254"/>
      <c r="DF151" s="221">
        <v>0</v>
      </c>
      <c r="DG151" s="267">
        <v>0</v>
      </c>
      <c r="DK151" s="267">
        <v>1</v>
      </c>
      <c r="DL151" s="267">
        <v>0</v>
      </c>
      <c r="DM151" s="267">
        <v>1</v>
      </c>
      <c r="DN151" s="292" t="s">
        <v>1252</v>
      </c>
      <c r="DO151" s="221">
        <v>1</v>
      </c>
      <c r="DP151" s="221">
        <v>0</v>
      </c>
      <c r="DQ151" s="221">
        <v>0</v>
      </c>
      <c r="DR151" s="221">
        <v>0</v>
      </c>
      <c r="DS151" s="221">
        <v>0</v>
      </c>
      <c r="DT151" s="212">
        <v>0</v>
      </c>
      <c r="DU151" s="221">
        <v>0</v>
      </c>
      <c r="DV151" s="221">
        <v>0</v>
      </c>
      <c r="DW151" s="221">
        <v>0</v>
      </c>
      <c r="DX151" s="221">
        <v>0</v>
      </c>
      <c r="DY151" s="221">
        <v>0</v>
      </c>
      <c r="DZ151" s="221">
        <v>0</v>
      </c>
      <c r="EC151" s="221">
        <v>1</v>
      </c>
      <c r="ED151" s="221">
        <v>2</v>
      </c>
      <c r="EE151" s="221">
        <v>54</v>
      </c>
      <c r="EH151" s="131" t="s">
        <v>381</v>
      </c>
      <c r="EI151" s="31"/>
      <c r="EJ151" s="31"/>
      <c r="EK151" s="31"/>
      <c r="EL151" s="31"/>
      <c r="EM151" s="31"/>
      <c r="EN151" s="31"/>
      <c r="EO151" s="31"/>
      <c r="EP151" s="267">
        <v>151</v>
      </c>
      <c r="EQ151" s="135">
        <v>42551</v>
      </c>
      <c r="ER151" s="133" t="s">
        <v>383</v>
      </c>
      <c r="ES151" s="133"/>
      <c r="ET151" s="133"/>
      <c r="EU151" s="208">
        <v>62</v>
      </c>
      <c r="EV151" s="133">
        <v>0</v>
      </c>
      <c r="EW151" s="133"/>
      <c r="EX151" s="133">
        <v>12</v>
      </c>
      <c r="EY151" s="208">
        <v>9</v>
      </c>
      <c r="EZ151" s="208">
        <v>53</v>
      </c>
      <c r="FA151" s="208">
        <v>31</v>
      </c>
      <c r="FB151" s="208">
        <v>20</v>
      </c>
      <c r="FC151" s="208">
        <v>17</v>
      </c>
      <c r="FD151" s="208">
        <v>46</v>
      </c>
      <c r="FE151" s="206">
        <v>23</v>
      </c>
      <c r="FF151" s="133">
        <v>34</v>
      </c>
      <c r="FG151" s="133">
        <v>100</v>
      </c>
      <c r="FH151" s="223">
        <v>320</v>
      </c>
      <c r="FI151" s="91">
        <v>100</v>
      </c>
      <c r="FJ151" s="91">
        <v>320</v>
      </c>
      <c r="FK151" s="227">
        <v>74.45</v>
      </c>
      <c r="FL151" s="227">
        <v>33.332622625766447</v>
      </c>
      <c r="FM151" s="228">
        <v>126.95</v>
      </c>
      <c r="FN151" s="228">
        <v>43.15</v>
      </c>
      <c r="FO151" s="228">
        <v>56.837829984433185</v>
      </c>
      <c r="FP151" s="228">
        <v>19.31904185764704</v>
      </c>
      <c r="FQ151" s="228">
        <v>66.01024025206776</v>
      </c>
      <c r="FR151" s="228"/>
      <c r="FS151" s="193">
        <v>0</v>
      </c>
      <c r="FT151" s="230">
        <v>112.6</v>
      </c>
      <c r="FU151" s="230">
        <v>33.299999999999997</v>
      </c>
      <c r="FV151" s="230">
        <v>130</v>
      </c>
      <c r="FW151" s="229">
        <v>7.8</v>
      </c>
      <c r="FX151" s="229">
        <v>8.1999999999999993</v>
      </c>
      <c r="FY151" s="229">
        <v>14.435897435897436</v>
      </c>
      <c r="FZ151" s="229">
        <v>3.3813813813813813</v>
      </c>
      <c r="GA151" s="210">
        <v>54.5</v>
      </c>
      <c r="GB151" s="129">
        <v>22.9</v>
      </c>
      <c r="GC151" s="238">
        <v>6.8</v>
      </c>
      <c r="GD151" s="238">
        <v>130.30000000000001</v>
      </c>
      <c r="GE151" s="238">
        <v>3.8</v>
      </c>
      <c r="GF151" s="238">
        <v>92.4</v>
      </c>
      <c r="GG151" s="238">
        <v>32.700000000000003</v>
      </c>
      <c r="GH151" s="133">
        <v>1</v>
      </c>
      <c r="GI151" s="133">
        <v>1</v>
      </c>
      <c r="GJ151" s="221">
        <v>1</v>
      </c>
      <c r="GK151" s="221">
        <v>1</v>
      </c>
      <c r="GL151" s="231">
        <v>54</v>
      </c>
      <c r="GM151" s="133">
        <v>1</v>
      </c>
      <c r="GN151" s="221">
        <v>0</v>
      </c>
      <c r="GO151" s="133">
        <v>0</v>
      </c>
      <c r="GP151" s="221">
        <v>0</v>
      </c>
      <c r="GQ151" s="106">
        <v>94.449999999999989</v>
      </c>
      <c r="GR151" s="106">
        <v>42.286987333829963</v>
      </c>
      <c r="GS151" s="111">
        <v>0.42460317460317459</v>
      </c>
      <c r="GT151" s="61">
        <v>0</v>
      </c>
      <c r="GU151" s="111">
        <v>0.56666666666666665</v>
      </c>
      <c r="GV151" s="62">
        <v>1</v>
      </c>
      <c r="GW151" s="106">
        <v>17.8</v>
      </c>
      <c r="GX151" s="61">
        <v>0</v>
      </c>
      <c r="GY151" s="106">
        <v>33</v>
      </c>
      <c r="GZ151" s="61">
        <v>0</v>
      </c>
      <c r="HA151" s="745">
        <v>59</v>
      </c>
      <c r="HB151" s="221">
        <v>12</v>
      </c>
      <c r="HC151" s="221">
        <v>0.5</v>
      </c>
      <c r="HD151" s="61">
        <v>1</v>
      </c>
      <c r="HE151" s="236">
        <v>143.415638</v>
      </c>
      <c r="HF151" s="236">
        <v>150.58641900000001</v>
      </c>
      <c r="HG151" s="144">
        <v>67.046829000000002</v>
      </c>
      <c r="HH151" s="236">
        <v>162.00695400000001</v>
      </c>
      <c r="HI151" s="125">
        <v>72.131686999999999</v>
      </c>
      <c r="HJ151" s="236">
        <v>39.238427000000001</v>
      </c>
      <c r="HK151" s="144">
        <v>17.470447</v>
      </c>
      <c r="HL151" s="236">
        <v>122.76852599999999</v>
      </c>
      <c r="HM151" s="144">
        <v>54.661239000000002</v>
      </c>
      <c r="HN151" s="236">
        <v>75.779787999999996</v>
      </c>
      <c r="HO151" s="144">
        <v>6.7522690000000001</v>
      </c>
      <c r="HP151" s="144">
        <v>3.0063680000000002</v>
      </c>
      <c r="HQ151" s="236">
        <v>189.10753700000001</v>
      </c>
      <c r="HR151" s="144">
        <v>84.197901999999999</v>
      </c>
      <c r="HS151" s="236">
        <v>60.075907000000001</v>
      </c>
      <c r="HT151" s="144">
        <v>26.748090000000001</v>
      </c>
      <c r="HU151" s="236">
        <v>129.03163000000001</v>
      </c>
      <c r="HV151" s="144">
        <v>57.449812999999999</v>
      </c>
      <c r="HW151" s="236">
        <v>68.231881000000001</v>
      </c>
      <c r="HX151" s="144">
        <v>0</v>
      </c>
      <c r="HY151" s="237">
        <v>0.92950589639503989</v>
      </c>
      <c r="HZ151" s="238">
        <v>31</v>
      </c>
      <c r="IA151" s="237">
        <v>6.6</v>
      </c>
      <c r="IB151" s="237">
        <v>32.200000000000003</v>
      </c>
      <c r="IC151" s="237">
        <v>6.6</v>
      </c>
      <c r="ID151" s="237">
        <v>33.700000000000003</v>
      </c>
      <c r="IE151" s="237">
        <v>6.6</v>
      </c>
      <c r="IF151" s="237">
        <v>126.64032323232325</v>
      </c>
      <c r="IG151" s="237">
        <v>56.699182048463591</v>
      </c>
      <c r="IH151" s="206"/>
      <c r="II151" s="209">
        <v>0.39</v>
      </c>
      <c r="IJ151" s="206">
        <v>1237</v>
      </c>
      <c r="IK151" s="208">
        <v>1004</v>
      </c>
      <c r="IL151" s="208">
        <v>1063</v>
      </c>
      <c r="IM151" s="208">
        <v>990</v>
      </c>
      <c r="IN151" s="208">
        <v>1003</v>
      </c>
      <c r="IO151" s="208">
        <v>1211</v>
      </c>
      <c r="IP151" s="208"/>
      <c r="IQ151" s="106">
        <v>1084.6666666666667</v>
      </c>
      <c r="IR151" s="208">
        <v>1775</v>
      </c>
      <c r="IS151" s="208">
        <v>376</v>
      </c>
      <c r="IT151" s="208">
        <v>408</v>
      </c>
      <c r="IU151" s="208">
        <v>394</v>
      </c>
      <c r="IV151" s="208">
        <v>347</v>
      </c>
      <c r="IW151" s="208">
        <v>349</v>
      </c>
      <c r="IX151" s="208">
        <v>378</v>
      </c>
      <c r="IY151" s="208"/>
      <c r="IZ151" s="106">
        <v>375.33333333333331</v>
      </c>
      <c r="JA151" s="208">
        <v>247</v>
      </c>
      <c r="JB151" s="240">
        <v>30.495708708587511</v>
      </c>
      <c r="JC151" s="241">
        <v>0</v>
      </c>
      <c r="JD151" s="267">
        <v>1</v>
      </c>
      <c r="JE151" s="280">
        <v>1</v>
      </c>
      <c r="JF151" s="70">
        <v>0</v>
      </c>
      <c r="JG151" s="70"/>
      <c r="JH151" s="267">
        <v>0</v>
      </c>
      <c r="JI151" s="267">
        <v>2</v>
      </c>
      <c r="JJ151" s="267">
        <v>0</v>
      </c>
      <c r="JK151" s="267">
        <v>1</v>
      </c>
      <c r="JL151" s="292" t="s">
        <v>1252</v>
      </c>
      <c r="JM151" s="285">
        <v>56.2</v>
      </c>
      <c r="JN151" s="198">
        <v>151</v>
      </c>
      <c r="JO151" s="244">
        <v>42185</v>
      </c>
      <c r="JP151" s="69">
        <v>43544</v>
      </c>
      <c r="JQ151" s="201">
        <v>0</v>
      </c>
      <c r="JR151" s="69">
        <v>43544</v>
      </c>
      <c r="JS151" s="245">
        <v>44</v>
      </c>
      <c r="JT151" s="243">
        <v>0</v>
      </c>
      <c r="JU151" s="69">
        <v>43544</v>
      </c>
      <c r="JV151" s="245">
        <v>44</v>
      </c>
      <c r="JW151" s="243">
        <v>0</v>
      </c>
      <c r="JX151" s="246">
        <v>43544</v>
      </c>
      <c r="JY151" s="245">
        <v>44</v>
      </c>
      <c r="JZ151" s="245">
        <v>44</v>
      </c>
      <c r="KA151" s="245">
        <v>1359</v>
      </c>
      <c r="KB151" s="247"/>
      <c r="KC151" s="245"/>
      <c r="KD151" s="248"/>
      <c r="KE151" s="63">
        <v>1</v>
      </c>
      <c r="KF151" s="263">
        <v>1</v>
      </c>
      <c r="KG151" s="312" t="s">
        <v>390</v>
      </c>
      <c r="KH151" s="250">
        <v>139.06</v>
      </c>
      <c r="KI151" s="250">
        <v>59.29</v>
      </c>
      <c r="KJ151" s="250">
        <v>57.24</v>
      </c>
      <c r="KK151" s="251">
        <v>-15.98</v>
      </c>
      <c r="KL151" s="250">
        <v>-14.48</v>
      </c>
      <c r="KM151" s="250">
        <v>51.89</v>
      </c>
      <c r="KN151" s="250">
        <v>22.6</v>
      </c>
      <c r="KO151" s="250">
        <v>4.3</v>
      </c>
      <c r="KP151" s="250"/>
      <c r="KQ151" s="250">
        <v>0</v>
      </c>
      <c r="KR151" s="92"/>
      <c r="KS151" s="93">
        <v>0.42460317460317459</v>
      </c>
      <c r="KT151" s="264">
        <v>60</v>
      </c>
      <c r="KU151" s="265">
        <v>41.18</v>
      </c>
      <c r="KV151" s="264">
        <v>-21.5</v>
      </c>
      <c r="KW151" s="265">
        <v>-27.8</v>
      </c>
      <c r="KX151" s="265">
        <v>-24.6</v>
      </c>
      <c r="KY151" s="265">
        <v>320</v>
      </c>
      <c r="KZ151" s="265">
        <v>-17.899999999999999</v>
      </c>
      <c r="LA151" s="265">
        <v>-14.8</v>
      </c>
      <c r="LB151" s="265">
        <v>304</v>
      </c>
      <c r="LC151" s="265">
        <v>-22.8</v>
      </c>
      <c r="LD151" s="265">
        <v>-19.7</v>
      </c>
      <c r="LE151" s="265">
        <v>304</v>
      </c>
      <c r="LF151" s="118">
        <v>42551</v>
      </c>
      <c r="LG151" s="454">
        <v>0</v>
      </c>
      <c r="LH151" s="454"/>
      <c r="LI151" s="455">
        <v>60</v>
      </c>
      <c r="LJ151" s="455">
        <v>40.39</v>
      </c>
      <c r="LK151" s="455">
        <v>-20.75</v>
      </c>
      <c r="LL151" s="455">
        <v>-23.9</v>
      </c>
      <c r="LM151" s="455">
        <v>-21</v>
      </c>
      <c r="LN151" s="455">
        <v>336</v>
      </c>
      <c r="LO151" s="455">
        <v>-18.8</v>
      </c>
      <c r="LP151" s="455">
        <v>-15.2</v>
      </c>
      <c r="LQ151" s="455">
        <v>336</v>
      </c>
      <c r="LR151" s="455">
        <v>-21.3</v>
      </c>
      <c r="LS151" s="455">
        <v>-18.100000000000001</v>
      </c>
      <c r="LT151" s="455">
        <v>336</v>
      </c>
      <c r="LU151" s="500">
        <v>39.4</v>
      </c>
      <c r="LV151" s="693">
        <v>-21.26</v>
      </c>
      <c r="LW151" s="500"/>
      <c r="LX151" s="500"/>
      <c r="LY151" s="500">
        <v>-24</v>
      </c>
      <c r="LZ151" s="500">
        <v>2</v>
      </c>
      <c r="MA151" s="690">
        <v>68.231881000000001</v>
      </c>
      <c r="MB151" s="454"/>
      <c r="MD151" s="253">
        <v>32</v>
      </c>
      <c r="ME151" s="274"/>
      <c r="MF151" s="581">
        <v>151</v>
      </c>
      <c r="MG151" s="135">
        <v>42548</v>
      </c>
      <c r="MJ151" s="584">
        <v>40.170299999999997</v>
      </c>
      <c r="MR151" s="135"/>
      <c r="MS151" s="585"/>
      <c r="MT151" s="585"/>
      <c r="MU151" s="133">
        <v>0</v>
      </c>
      <c r="MV151" s="585"/>
      <c r="MW151" s="585"/>
      <c r="MX151" s="585"/>
      <c r="MY151" s="585"/>
      <c r="MZ151" s="585"/>
      <c r="NA151" s="238">
        <v>424</v>
      </c>
      <c r="NB151" s="133">
        <v>32</v>
      </c>
      <c r="NC151" s="238">
        <v>7</v>
      </c>
      <c r="NE151" s="876" t="s">
        <v>64</v>
      </c>
      <c r="NF151" s="877" t="s">
        <v>64</v>
      </c>
      <c r="NG151" s="877" t="s">
        <v>64</v>
      </c>
      <c r="NH151" s="877" t="s">
        <v>64</v>
      </c>
      <c r="NI151" s="877" t="s">
        <v>64</v>
      </c>
      <c r="NJ151" s="877" t="s">
        <v>64</v>
      </c>
      <c r="NK151" s="877" t="s">
        <v>64</v>
      </c>
      <c r="NL151" s="877" t="s">
        <v>64</v>
      </c>
      <c r="NM151" s="877" t="s">
        <v>64</v>
      </c>
      <c r="NN151" s="877" t="s">
        <v>64</v>
      </c>
      <c r="NO151" s="877" t="s">
        <v>64</v>
      </c>
      <c r="NP151" s="877" t="s">
        <v>64</v>
      </c>
      <c r="NQ151" s="877" t="s">
        <v>64</v>
      </c>
      <c r="NR151" s="877" t="s">
        <v>64</v>
      </c>
      <c r="NS151" s="877" t="s">
        <v>64</v>
      </c>
      <c r="NT151" s="877" t="s">
        <v>64</v>
      </c>
      <c r="NU151" s="877" t="s">
        <v>64</v>
      </c>
      <c r="NV151" s="877" t="s">
        <v>64</v>
      </c>
      <c r="NW151" s="877" t="s">
        <v>64</v>
      </c>
      <c r="NX151" s="877" t="s">
        <v>64</v>
      </c>
      <c r="NY151" s="877" t="s">
        <v>64</v>
      </c>
      <c r="NZ151" s="877" t="s">
        <v>64</v>
      </c>
      <c r="OA151" s="877" t="s">
        <v>64</v>
      </c>
      <c r="OB151" s="877" t="s">
        <v>64</v>
      </c>
      <c r="OC151" s="877" t="s">
        <v>64</v>
      </c>
      <c r="OD151" s="877" t="s">
        <v>64</v>
      </c>
      <c r="OE151" s="877" t="s">
        <v>64</v>
      </c>
      <c r="OF151" s="877" t="s">
        <v>64</v>
      </c>
      <c r="OG151" s="877" t="s">
        <v>64</v>
      </c>
      <c r="OH151" s="877" t="s">
        <v>64</v>
      </c>
      <c r="OI151" s="877" t="s">
        <v>64</v>
      </c>
      <c r="OJ151" s="877" t="s">
        <v>64</v>
      </c>
      <c r="OK151" s="877" t="s">
        <v>64</v>
      </c>
      <c r="OL151" s="877" t="s">
        <v>64</v>
      </c>
      <c r="OM151" s="877" t="s">
        <v>64</v>
      </c>
    </row>
    <row r="152" spans="1:403" s="221" customFormat="1" x14ac:dyDescent="0.25">
      <c r="A152" s="902">
        <v>151</v>
      </c>
      <c r="B152" s="221">
        <v>0</v>
      </c>
      <c r="C152" s="221">
        <v>1</v>
      </c>
      <c r="D152" s="206">
        <v>2</v>
      </c>
      <c r="E152" s="267">
        <v>152</v>
      </c>
      <c r="F152" s="896">
        <v>152</v>
      </c>
      <c r="G152" s="61">
        <v>152</v>
      </c>
      <c r="H152" s="898"/>
      <c r="I152" s="232" t="s">
        <v>1253</v>
      </c>
      <c r="J152" s="649" t="s">
        <v>1254</v>
      </c>
      <c r="K152" s="69">
        <v>19763</v>
      </c>
      <c r="L152" s="122">
        <v>62</v>
      </c>
      <c r="M152" s="342">
        <v>93</v>
      </c>
      <c r="N152" s="342">
        <v>156</v>
      </c>
      <c r="O152" s="342">
        <v>38.214990138067058</v>
      </c>
      <c r="P152" s="210">
        <v>1.9186109139144254</v>
      </c>
      <c r="Q152" s="208">
        <v>1</v>
      </c>
      <c r="R152" s="342">
        <v>200</v>
      </c>
      <c r="S152" s="208">
        <v>70</v>
      </c>
      <c r="T152" s="208">
        <v>1</v>
      </c>
      <c r="U152" s="342">
        <v>3</v>
      </c>
      <c r="V152" s="327">
        <v>1</v>
      </c>
      <c r="W152" s="327">
        <v>2</v>
      </c>
      <c r="X152" s="327">
        <v>1</v>
      </c>
      <c r="Y152" s="326">
        <v>1</v>
      </c>
      <c r="Z152" s="327">
        <v>1</v>
      </c>
      <c r="AA152" s="327">
        <v>1</v>
      </c>
      <c r="AB152" s="326">
        <v>0</v>
      </c>
      <c r="AC152" s="326">
        <v>0</v>
      </c>
      <c r="AD152" s="223"/>
      <c r="AE152" s="133"/>
      <c r="AF152" s="223"/>
      <c r="AG152" s="613">
        <v>213</v>
      </c>
      <c r="AH152" s="613">
        <v>2.04</v>
      </c>
      <c r="AI152" s="613">
        <v>25</v>
      </c>
      <c r="AJ152" s="603">
        <v>0</v>
      </c>
      <c r="AK152" s="613">
        <v>10.5</v>
      </c>
      <c r="AL152" s="613">
        <v>32</v>
      </c>
      <c r="AM152" s="613"/>
      <c r="AN152" s="609">
        <v>3336</v>
      </c>
      <c r="AO152" s="214">
        <v>8.1125277634786368</v>
      </c>
      <c r="AP152" s="63">
        <v>126</v>
      </c>
      <c r="AQ152" s="63">
        <v>55</v>
      </c>
      <c r="AR152" s="310">
        <v>46</v>
      </c>
      <c r="AS152" s="212">
        <v>123</v>
      </c>
      <c r="AT152" s="215">
        <v>0.72</v>
      </c>
      <c r="AU152" s="212">
        <v>34</v>
      </c>
      <c r="AV152" s="562">
        <v>42555</v>
      </c>
      <c r="AW152" s="563">
        <v>42556</v>
      </c>
      <c r="AX152" s="364">
        <v>2.04</v>
      </c>
      <c r="AY152" s="364">
        <v>82</v>
      </c>
      <c r="AZ152" s="364"/>
      <c r="BA152" s="613">
        <v>136</v>
      </c>
      <c r="BB152" s="558">
        <v>42562</v>
      </c>
      <c r="BC152" s="65">
        <v>32.369999999999997</v>
      </c>
      <c r="BD152" s="217">
        <v>417</v>
      </c>
      <c r="BE152" s="66">
        <v>32.369999999999997</v>
      </c>
      <c r="BF152" s="218">
        <v>405.81174247934536</v>
      </c>
      <c r="BG152" s="66">
        <v>110</v>
      </c>
      <c r="BH152" s="68">
        <v>1.5101426994025731</v>
      </c>
      <c r="BI152" s="219">
        <v>1.5101426994025731</v>
      </c>
      <c r="BJ152" s="219">
        <v>2.6083246095287738</v>
      </c>
      <c r="BK152" s="219">
        <v>2.0413926851582249</v>
      </c>
      <c r="BL152" s="66">
        <v>2.4</v>
      </c>
      <c r="BM152" s="66">
        <v>1.72</v>
      </c>
      <c r="BN152" s="66">
        <v>77</v>
      </c>
      <c r="BO152" s="66">
        <v>1.02</v>
      </c>
      <c r="BP152" s="571">
        <v>1126</v>
      </c>
      <c r="BQ152" s="66">
        <v>182</v>
      </c>
      <c r="BR152" s="66">
        <v>192</v>
      </c>
      <c r="BS152" s="66">
        <v>15</v>
      </c>
      <c r="BT152" s="66">
        <v>14</v>
      </c>
      <c r="BU152" s="366">
        <v>42535</v>
      </c>
      <c r="BV152" s="345" t="s">
        <v>23</v>
      </c>
      <c r="BW152" s="342">
        <v>0</v>
      </c>
      <c r="BX152" s="342">
        <v>1</v>
      </c>
      <c r="BY152" s="342">
        <v>34</v>
      </c>
      <c r="BZ152" s="342">
        <v>0</v>
      </c>
      <c r="CA152" s="342"/>
      <c r="CB152" s="345" t="s">
        <v>381</v>
      </c>
      <c r="CC152" s="345"/>
      <c r="CD152" s="342">
        <v>1</v>
      </c>
      <c r="CE152" s="342">
        <v>0</v>
      </c>
      <c r="CF152" s="342">
        <v>0</v>
      </c>
      <c r="CG152" s="206">
        <v>1</v>
      </c>
      <c r="CH152" s="206">
        <v>0</v>
      </c>
      <c r="CI152" s="342">
        <v>0</v>
      </c>
      <c r="CJ152" s="342">
        <v>0</v>
      </c>
      <c r="CK152" s="327">
        <v>1</v>
      </c>
      <c r="CL152" s="659">
        <v>0</v>
      </c>
      <c r="CM152" s="659">
        <v>0</v>
      </c>
      <c r="CN152" s="660">
        <v>1</v>
      </c>
      <c r="CO152" s="660">
        <v>1</v>
      </c>
      <c r="CP152" s="660">
        <v>0</v>
      </c>
      <c r="CQ152" s="325">
        <v>0</v>
      </c>
      <c r="CR152" s="325">
        <v>1</v>
      </c>
      <c r="CS152" s="325">
        <v>1</v>
      </c>
      <c r="CT152" s="327">
        <v>0</v>
      </c>
      <c r="CU152" s="327">
        <v>1</v>
      </c>
      <c r="CV152" s="114">
        <v>0</v>
      </c>
      <c r="CW152" s="665"/>
      <c r="CX152" s="665"/>
      <c r="CY152" s="665"/>
      <c r="CZ152" s="665"/>
      <c r="DA152" s="254">
        <v>93</v>
      </c>
      <c r="DB152" s="254">
        <v>137</v>
      </c>
      <c r="DC152" s="254"/>
      <c r="DD152" s="254"/>
      <c r="DE152" s="254"/>
      <c r="DF152" s="221">
        <v>0</v>
      </c>
      <c r="DG152" s="267">
        <v>1</v>
      </c>
      <c r="DH152" s="246">
        <v>42619</v>
      </c>
      <c r="DI152" s="221">
        <v>0</v>
      </c>
      <c r="DK152" s="267">
        <v>1</v>
      </c>
      <c r="DL152" s="267">
        <v>0</v>
      </c>
      <c r="DM152" s="267"/>
      <c r="DO152" s="221">
        <v>1</v>
      </c>
      <c r="DP152" s="221">
        <v>0</v>
      </c>
      <c r="DQ152" s="221">
        <v>0</v>
      </c>
      <c r="DR152" s="221">
        <v>0</v>
      </c>
      <c r="DS152" s="221">
        <v>1</v>
      </c>
      <c r="DT152" s="212">
        <v>1</v>
      </c>
      <c r="DU152" s="221">
        <v>1</v>
      </c>
      <c r="DV152" s="221">
        <v>0</v>
      </c>
      <c r="DW152" s="221">
        <v>0</v>
      </c>
      <c r="DX152" s="221">
        <v>0</v>
      </c>
      <c r="DY152" s="221">
        <v>0</v>
      </c>
      <c r="DZ152" s="221">
        <v>0</v>
      </c>
      <c r="EC152" s="221">
        <v>1</v>
      </c>
      <c r="ED152" s="221">
        <v>2</v>
      </c>
      <c r="EE152" s="221">
        <v>43</v>
      </c>
      <c r="EH152" s="69">
        <v>42447</v>
      </c>
      <c r="EI152" s="31">
        <v>1.35</v>
      </c>
      <c r="EJ152" s="31">
        <v>68</v>
      </c>
      <c r="EK152" s="31">
        <v>106</v>
      </c>
      <c r="EL152" s="31">
        <v>68</v>
      </c>
      <c r="EM152" s="31">
        <v>79</v>
      </c>
      <c r="EN152" s="31">
        <v>55</v>
      </c>
      <c r="EO152" s="31" t="s">
        <v>1255</v>
      </c>
      <c r="EP152" s="267">
        <v>152</v>
      </c>
      <c r="EQ152" s="135">
        <v>42555</v>
      </c>
      <c r="ER152" s="133" t="s">
        <v>383</v>
      </c>
      <c r="ES152" s="133"/>
      <c r="ET152" s="133"/>
      <c r="EU152" s="208">
        <v>81</v>
      </c>
      <c r="EV152" s="133">
        <v>1</v>
      </c>
      <c r="EW152" s="133"/>
      <c r="EX152" s="133">
        <v>11</v>
      </c>
      <c r="EY152" s="208">
        <v>7</v>
      </c>
      <c r="EZ152" s="208">
        <v>51</v>
      </c>
      <c r="FA152" s="208">
        <v>28</v>
      </c>
      <c r="FB152" s="208">
        <v>16</v>
      </c>
      <c r="FC152" s="208">
        <v>18</v>
      </c>
      <c r="FD152" s="208">
        <v>49</v>
      </c>
      <c r="FE152" s="206">
        <v>19</v>
      </c>
      <c r="FF152" s="133">
        <v>25</v>
      </c>
      <c r="FG152" s="133">
        <v>110</v>
      </c>
      <c r="FH152" s="223">
        <v>290</v>
      </c>
      <c r="FI152" s="91">
        <v>106.66666666666667</v>
      </c>
      <c r="FJ152" s="91">
        <v>286.66666666666669</v>
      </c>
      <c r="FK152" s="227">
        <v>92.25</v>
      </c>
      <c r="FL152" s="227">
        <v>48.081661232598705</v>
      </c>
      <c r="FM152" s="228">
        <v>101.45</v>
      </c>
      <c r="FN152" s="228">
        <v>32.450000000000003</v>
      </c>
      <c r="FO152" s="228">
        <v>52.876797095361937</v>
      </c>
      <c r="FP152" s="228">
        <v>16.913278124637703</v>
      </c>
      <c r="FQ152" s="228">
        <v>68.013799901429266</v>
      </c>
      <c r="FR152" s="228"/>
      <c r="FS152" s="193">
        <v>0</v>
      </c>
      <c r="FT152" s="230">
        <v>151</v>
      </c>
      <c r="FU152" s="230"/>
      <c r="FV152" s="230">
        <v>173.33333333333334</v>
      </c>
      <c r="FW152" s="229">
        <v>6.4000000000000012</v>
      </c>
      <c r="FX152" s="229">
        <v>8.4</v>
      </c>
      <c r="FY152" s="229">
        <v>23.593749999999996</v>
      </c>
      <c r="FZ152" s="229"/>
      <c r="GA152" s="210">
        <v>37.799999999999997</v>
      </c>
      <c r="GB152" s="129">
        <v>20.5</v>
      </c>
      <c r="GC152" s="238">
        <v>11.2</v>
      </c>
      <c r="GD152" s="238" t="s">
        <v>1256</v>
      </c>
      <c r="GE152" s="238">
        <v>167.2</v>
      </c>
      <c r="GF152" s="238" t="s">
        <v>1257</v>
      </c>
      <c r="GG152" s="238" t="s">
        <v>1258</v>
      </c>
      <c r="GH152" s="133">
        <v>0</v>
      </c>
      <c r="GI152" s="133">
        <v>1</v>
      </c>
      <c r="GJ152" s="221">
        <v>2</v>
      </c>
      <c r="GK152" s="221">
        <v>1</v>
      </c>
      <c r="GL152" s="231">
        <v>49</v>
      </c>
      <c r="GM152" s="133">
        <v>1</v>
      </c>
      <c r="GN152" s="221">
        <v>0</v>
      </c>
      <c r="GO152" s="133">
        <v>0</v>
      </c>
      <c r="GP152" s="221">
        <v>0</v>
      </c>
      <c r="GQ152" s="61">
        <v>71.8</v>
      </c>
      <c r="GR152" s="106">
        <v>37.422908146347822</v>
      </c>
      <c r="GS152" s="111">
        <v>0.3532338308457712</v>
      </c>
      <c r="GT152" s="61">
        <v>1</v>
      </c>
      <c r="GU152" s="111">
        <v>0.6</v>
      </c>
      <c r="GV152" s="62">
        <v>1</v>
      </c>
      <c r="GW152" s="106">
        <v>14.1</v>
      </c>
      <c r="GX152" s="61">
        <v>0</v>
      </c>
      <c r="GY152" s="106">
        <v>21</v>
      </c>
      <c r="GZ152" s="61">
        <v>0</v>
      </c>
      <c r="HA152" s="745">
        <v>59</v>
      </c>
      <c r="HB152" s="221">
        <v>22</v>
      </c>
      <c r="HC152" s="221">
        <v>0.61</v>
      </c>
      <c r="HD152" s="61">
        <v>1</v>
      </c>
      <c r="HE152" s="236">
        <v>113.254471</v>
      </c>
      <c r="HF152" s="236">
        <v>118.91719500000001</v>
      </c>
      <c r="HG152" s="144">
        <v>58.179071999999998</v>
      </c>
      <c r="HH152" s="236">
        <v>144.035966</v>
      </c>
      <c r="HI152" s="125">
        <v>70.468183999999994</v>
      </c>
      <c r="HJ152" s="236">
        <v>45.190022999999997</v>
      </c>
      <c r="HK152" s="144">
        <v>22.108775999999999</v>
      </c>
      <c r="HL152" s="236">
        <v>98.845943000000005</v>
      </c>
      <c r="HM152" s="144">
        <v>48.359408999999999</v>
      </c>
      <c r="HN152" s="236">
        <v>68.625876000000005</v>
      </c>
      <c r="HO152" s="144">
        <v>7.7099840000000004</v>
      </c>
      <c r="HP152" s="144">
        <v>3.7720340000000001</v>
      </c>
      <c r="HQ152" s="236">
        <v>159.084992</v>
      </c>
      <c r="HR152" s="144">
        <v>77.830772999999994</v>
      </c>
      <c r="HS152" s="236">
        <v>55.854889999999997</v>
      </c>
      <c r="HT152" s="144">
        <v>27.326457999999999</v>
      </c>
      <c r="HU152" s="236">
        <v>103.230102</v>
      </c>
      <c r="HV152" s="144">
        <v>50.504314999999998</v>
      </c>
      <c r="HW152" s="236">
        <v>64.889905999999996</v>
      </c>
      <c r="HX152" s="144">
        <v>0</v>
      </c>
      <c r="HY152" s="237">
        <v>0.82560764719000812</v>
      </c>
      <c r="HZ152" s="348">
        <v>31.8</v>
      </c>
      <c r="IA152" s="221">
        <v>6.8</v>
      </c>
      <c r="IB152" s="221">
        <v>25.3</v>
      </c>
      <c r="IC152" s="221">
        <v>6.1</v>
      </c>
      <c r="ID152" s="221">
        <v>23.1</v>
      </c>
      <c r="IE152" s="221">
        <v>5.4</v>
      </c>
      <c r="IF152" s="237">
        <v>99.068847058823536</v>
      </c>
      <c r="IG152" s="237">
        <v>51.635715371127219</v>
      </c>
      <c r="IH152" s="206"/>
      <c r="II152" s="209">
        <v>0.35</v>
      </c>
      <c r="IJ152" s="206">
        <v>1217</v>
      </c>
      <c r="IK152" s="208">
        <v>1085</v>
      </c>
      <c r="IL152" s="208">
        <v>1108</v>
      </c>
      <c r="IM152" s="208">
        <v>1133</v>
      </c>
      <c r="IN152" s="208">
        <v>1206</v>
      </c>
      <c r="IO152" s="208">
        <v>1165</v>
      </c>
      <c r="IP152" s="208"/>
      <c r="IQ152" s="106">
        <v>1152.3333333333333</v>
      </c>
      <c r="IR152" s="208">
        <v>1811</v>
      </c>
      <c r="IS152" s="208">
        <v>389</v>
      </c>
      <c r="IT152" s="208">
        <v>388</v>
      </c>
      <c r="IU152" s="208">
        <v>385</v>
      </c>
      <c r="IV152" s="208">
        <v>328</v>
      </c>
      <c r="IW152" s="208">
        <v>348</v>
      </c>
      <c r="IX152" s="208">
        <v>355</v>
      </c>
      <c r="IY152" s="208"/>
      <c r="IZ152" s="106">
        <v>365.5</v>
      </c>
      <c r="JA152" s="208">
        <v>229</v>
      </c>
      <c r="JB152" s="240">
        <v>31.833035535866607</v>
      </c>
      <c r="JC152" s="241">
        <v>0</v>
      </c>
      <c r="JD152" s="267">
        <v>1</v>
      </c>
      <c r="JE152" s="70">
        <v>0</v>
      </c>
      <c r="JF152" s="70">
        <v>0</v>
      </c>
      <c r="JG152" s="70"/>
      <c r="JH152" s="267">
        <v>0</v>
      </c>
      <c r="JI152" s="267">
        <v>0</v>
      </c>
      <c r="JJ152" s="267">
        <v>0</v>
      </c>
      <c r="JK152" s="267"/>
      <c r="JM152" s="285"/>
      <c r="JN152" s="198">
        <v>152</v>
      </c>
      <c r="JO152" s="244">
        <v>42555</v>
      </c>
      <c r="JP152" s="69">
        <v>43444</v>
      </c>
      <c r="JQ152" s="201">
        <v>0</v>
      </c>
      <c r="JR152" s="69">
        <v>43444</v>
      </c>
      <c r="JS152" s="245">
        <v>29</v>
      </c>
      <c r="JT152" s="243">
        <v>1</v>
      </c>
      <c r="JU152" s="69">
        <v>42618</v>
      </c>
      <c r="JV152" s="245">
        <v>2</v>
      </c>
      <c r="JW152" s="243">
        <v>1</v>
      </c>
      <c r="JX152" s="246">
        <v>42618</v>
      </c>
      <c r="JY152" s="245">
        <v>2</v>
      </c>
      <c r="JZ152" s="245">
        <v>29</v>
      </c>
      <c r="KA152" s="245">
        <v>889</v>
      </c>
      <c r="KB152" s="247"/>
      <c r="KC152" s="245"/>
      <c r="KD152" s="248"/>
      <c r="KE152" s="63">
        <v>0</v>
      </c>
      <c r="KF152" s="249">
        <v>1</v>
      </c>
      <c r="KG152" s="373" t="s">
        <v>421</v>
      </c>
      <c r="KH152" s="272">
        <v>110.66666666666667</v>
      </c>
      <c r="KI152" s="272">
        <v>49.893333333333338</v>
      </c>
      <c r="KJ152" s="272">
        <v>55.233333333333327</v>
      </c>
      <c r="KK152" s="373">
        <v>-19.473333333333333</v>
      </c>
      <c r="KL152" s="272">
        <v>-16.48</v>
      </c>
      <c r="KM152" s="272">
        <v>56.22</v>
      </c>
      <c r="KN152" s="272">
        <v>21.566666666666666</v>
      </c>
      <c r="KO152" s="272">
        <v>5.5666666666666664</v>
      </c>
      <c r="KP152" s="250"/>
      <c r="KQ152" s="250">
        <v>0</v>
      </c>
      <c r="KR152" s="92"/>
      <c r="KS152" s="93">
        <v>0.3532338308457712</v>
      </c>
      <c r="KT152" s="264"/>
      <c r="KU152" s="265"/>
      <c r="KV152" s="264"/>
      <c r="KW152" s="265"/>
      <c r="KX152" s="265"/>
      <c r="KY152" s="265"/>
      <c r="KZ152" s="265"/>
      <c r="LA152" s="265"/>
      <c r="LB152" s="265"/>
      <c r="LC152" s="265"/>
      <c r="LD152" s="265"/>
      <c r="LE152" s="265"/>
      <c r="LF152" s="118">
        <v>42555</v>
      </c>
      <c r="LG152" s="454">
        <v>1</v>
      </c>
      <c r="LH152" s="454"/>
      <c r="LI152" s="455"/>
      <c r="LJ152" s="455"/>
      <c r="LK152" s="455"/>
      <c r="LL152" s="455"/>
      <c r="LM152" s="455"/>
      <c r="LN152" s="455"/>
      <c r="LO152" s="455"/>
      <c r="LP152" s="455"/>
      <c r="LQ152" s="455"/>
      <c r="LR152" s="455"/>
      <c r="LS152" s="455"/>
      <c r="LT152" s="455"/>
      <c r="LU152" s="500">
        <v>40.693333333333335</v>
      </c>
      <c r="LV152" s="693">
        <v>-24.62</v>
      </c>
      <c r="LW152" s="500">
        <v>-15.1</v>
      </c>
      <c r="LX152" s="500">
        <v>3</v>
      </c>
      <c r="LY152" s="500">
        <v>-15.2</v>
      </c>
      <c r="LZ152" s="500">
        <v>2</v>
      </c>
      <c r="MA152" s="690">
        <v>64.889905999999996</v>
      </c>
      <c r="MB152" s="455"/>
      <c r="MD152" s="253"/>
      <c r="ME152" s="274"/>
      <c r="MF152" s="581">
        <v>152</v>
      </c>
      <c r="MG152" s="135">
        <v>42556</v>
      </c>
      <c r="MJ152" s="584">
        <v>67.648399999999995</v>
      </c>
      <c r="MR152" s="135">
        <v>42560</v>
      </c>
      <c r="MS152" s="238">
        <v>8.3000000000000007</v>
      </c>
      <c r="MT152" s="238">
        <v>23</v>
      </c>
      <c r="MU152" s="133">
        <v>1</v>
      </c>
      <c r="MV152" s="133">
        <v>1</v>
      </c>
      <c r="MW152" s="133">
        <v>1</v>
      </c>
      <c r="MX152" s="133">
        <v>0</v>
      </c>
      <c r="MY152" s="133">
        <v>0</v>
      </c>
      <c r="MZ152" s="238">
        <v>2</v>
      </c>
      <c r="NA152" s="238">
        <v>3336</v>
      </c>
      <c r="NB152" s="585"/>
      <c r="NC152" s="238">
        <v>9</v>
      </c>
      <c r="NE152" s="876">
        <v>152</v>
      </c>
      <c r="NF152" s="877">
        <v>9.0219793428364206</v>
      </c>
      <c r="NG152" s="877">
        <v>7.8834986316537199</v>
      </c>
      <c r="NH152" s="877">
        <v>5.24184018356467</v>
      </c>
      <c r="NI152" s="877">
        <v>2.8196681834964599</v>
      </c>
      <c r="NJ152" s="877">
        <v>7.9505267366711401</v>
      </c>
      <c r="NK152" s="877">
        <v>7.3060616894283399</v>
      </c>
      <c r="NL152" s="877">
        <v>9.0788979863016799</v>
      </c>
      <c r="NM152" s="877">
        <v>8.12814902528633</v>
      </c>
      <c r="NN152" s="877">
        <v>5.8574834282866703</v>
      </c>
      <c r="NO152" s="877">
        <v>1.7136958148433601</v>
      </c>
      <c r="NP152" s="877">
        <v>6.9555917917539896</v>
      </c>
      <c r="NQ152" s="877">
        <v>7.2098432305255002</v>
      </c>
      <c r="NR152" s="877">
        <v>7.6043678998937496</v>
      </c>
      <c r="NS152" s="877">
        <v>4.7766304230510501</v>
      </c>
      <c r="NT152" s="877">
        <v>5.9907280037189699</v>
      </c>
      <c r="NU152" s="877">
        <v>8.1531466521849794</v>
      </c>
      <c r="NV152" s="877">
        <v>6.0701746251540598</v>
      </c>
      <c r="NW152" s="877">
        <v>7.4964943068537098</v>
      </c>
      <c r="NX152" s="877">
        <v>6.2224568259274697</v>
      </c>
      <c r="NY152" s="877">
        <v>6.4503864790342904</v>
      </c>
      <c r="NZ152" s="877">
        <v>8.3032327852506391</v>
      </c>
      <c r="OA152" s="877">
        <v>2.7070829917717099</v>
      </c>
      <c r="OB152" s="877">
        <v>11.886115700486901</v>
      </c>
      <c r="OC152" s="877">
        <v>3.5434958834257699</v>
      </c>
      <c r="OD152" s="877">
        <v>5.5376066914952897</v>
      </c>
      <c r="OE152" s="877">
        <v>6.9781956296816503</v>
      </c>
      <c r="OF152" s="877">
        <v>5.5918589049871699</v>
      </c>
      <c r="OG152" s="877">
        <v>10.9852228965756</v>
      </c>
      <c r="OH152" s="877">
        <v>2.8757800630684902</v>
      </c>
      <c r="OI152" s="877">
        <v>8.8709503102466893</v>
      </c>
      <c r="OJ152" s="877">
        <v>3.9316830570598098</v>
      </c>
      <c r="OK152" s="877">
        <v>2.11427258632893</v>
      </c>
      <c r="OL152" s="877">
        <v>2.8305236997235799</v>
      </c>
      <c r="OM152" s="877">
        <v>8.3426198170611396</v>
      </c>
    </row>
    <row r="153" spans="1:403" s="221" customFormat="1" x14ac:dyDescent="0.25">
      <c r="A153" s="455">
        <v>152</v>
      </c>
      <c r="B153" s="221">
        <v>0</v>
      </c>
      <c r="C153" s="221">
        <v>1</v>
      </c>
      <c r="D153" s="206">
        <v>2</v>
      </c>
      <c r="E153" s="267">
        <v>153</v>
      </c>
      <c r="F153" s="896">
        <v>153</v>
      </c>
      <c r="G153" s="61">
        <v>153</v>
      </c>
      <c r="H153" s="898"/>
      <c r="I153" s="167" t="s">
        <v>1259</v>
      </c>
      <c r="J153" s="650" t="s">
        <v>1260</v>
      </c>
      <c r="K153" s="266">
        <v>12137</v>
      </c>
      <c r="L153" s="122">
        <v>83</v>
      </c>
      <c r="M153" s="342">
        <v>75</v>
      </c>
      <c r="N153" s="342">
        <v>158</v>
      </c>
      <c r="O153" s="342">
        <v>30.043262297708697</v>
      </c>
      <c r="P153" s="210">
        <v>1.7672327396121201</v>
      </c>
      <c r="Q153" s="208">
        <v>1</v>
      </c>
      <c r="R153" s="221">
        <v>125</v>
      </c>
      <c r="S153" s="221">
        <v>60</v>
      </c>
      <c r="T153" s="221">
        <v>0</v>
      </c>
      <c r="U153" s="400">
        <v>1</v>
      </c>
      <c r="V153" s="327">
        <v>1</v>
      </c>
      <c r="W153" s="327">
        <v>2</v>
      </c>
      <c r="X153" s="327">
        <v>1</v>
      </c>
      <c r="Y153" s="326">
        <v>0</v>
      </c>
      <c r="Z153" s="327">
        <v>1</v>
      </c>
      <c r="AA153" s="327">
        <v>0</v>
      </c>
      <c r="AB153" s="326">
        <v>0</v>
      </c>
      <c r="AC153" s="326">
        <v>0</v>
      </c>
      <c r="AE153" s="133"/>
      <c r="AG153" s="613">
        <v>129</v>
      </c>
      <c r="AH153" s="613">
        <v>1.2</v>
      </c>
      <c r="AI153" s="613">
        <v>43</v>
      </c>
      <c r="AJ153" s="603">
        <v>0</v>
      </c>
      <c r="AK153" s="613">
        <v>9.6</v>
      </c>
      <c r="AL153" s="613">
        <v>30</v>
      </c>
      <c r="AM153" s="613"/>
      <c r="AN153" s="609">
        <v>2732</v>
      </c>
      <c r="AO153" s="214">
        <v>7.9127892206906809</v>
      </c>
      <c r="AP153" s="63">
        <v>103</v>
      </c>
      <c r="AQ153" s="63">
        <v>35</v>
      </c>
      <c r="AR153" s="310">
        <v>46</v>
      </c>
      <c r="AS153" s="212">
        <v>109</v>
      </c>
      <c r="AT153" s="215">
        <v>0.61</v>
      </c>
      <c r="AU153" s="212"/>
      <c r="AV153" s="562">
        <v>42555</v>
      </c>
      <c r="AW153" s="563">
        <v>42552</v>
      </c>
      <c r="AX153" s="364">
        <v>1.2</v>
      </c>
      <c r="AY153" s="364">
        <v>76</v>
      </c>
      <c r="AZ153" s="364"/>
      <c r="BA153" s="613">
        <v>137</v>
      </c>
      <c r="BB153" s="558">
        <v>42555</v>
      </c>
      <c r="BC153" s="65">
        <v>22.06</v>
      </c>
      <c r="BD153" s="217">
        <v>943</v>
      </c>
      <c r="BE153" s="66">
        <v>22.06</v>
      </c>
      <c r="BF153" s="218">
        <v>221.64996095298164</v>
      </c>
      <c r="BG153" s="66">
        <v>258.8</v>
      </c>
      <c r="BH153" s="68">
        <v>1.3436055081041718</v>
      </c>
      <c r="BI153" s="219">
        <v>1.3436055081041718</v>
      </c>
      <c r="BJ153" s="219">
        <v>2.345667659127769</v>
      </c>
      <c r="BK153" s="219">
        <v>2.4129642719966626</v>
      </c>
      <c r="BL153" s="66">
        <v>2.68</v>
      </c>
      <c r="BM153" s="66">
        <v>1.37</v>
      </c>
      <c r="BN153" s="66">
        <v>36</v>
      </c>
      <c r="BO153" s="66">
        <v>1.04</v>
      </c>
      <c r="BP153" s="571">
        <v>642.6</v>
      </c>
      <c r="BQ153" s="66">
        <v>86</v>
      </c>
      <c r="BR153" s="66">
        <v>225</v>
      </c>
      <c r="BS153" s="66">
        <v>29</v>
      </c>
      <c r="BT153" s="66">
        <v>25</v>
      </c>
      <c r="BU153" s="366">
        <v>42549</v>
      </c>
      <c r="BV153" s="345" t="s">
        <v>1261</v>
      </c>
      <c r="BW153" s="342">
        <v>0</v>
      </c>
      <c r="BX153" s="342">
        <v>1</v>
      </c>
      <c r="BY153" s="342">
        <v>53</v>
      </c>
      <c r="BZ153" s="342">
        <v>0</v>
      </c>
      <c r="CA153" s="342"/>
      <c r="CB153" s="345" t="s">
        <v>381</v>
      </c>
      <c r="CC153" s="345"/>
      <c r="CD153" s="342">
        <v>0</v>
      </c>
      <c r="CE153" s="342">
        <v>0</v>
      </c>
      <c r="CF153" s="342">
        <v>0</v>
      </c>
      <c r="CG153" s="206">
        <v>0</v>
      </c>
      <c r="CH153" s="206">
        <v>1</v>
      </c>
      <c r="CI153" s="342">
        <v>0</v>
      </c>
      <c r="CJ153" s="342">
        <v>1</v>
      </c>
      <c r="CK153" s="327">
        <v>0</v>
      </c>
      <c r="CL153" s="659">
        <v>1</v>
      </c>
      <c r="CM153" s="659">
        <v>1</v>
      </c>
      <c r="CN153" s="660">
        <v>1</v>
      </c>
      <c r="CO153" s="660">
        <v>1</v>
      </c>
      <c r="CP153" s="660">
        <v>0</v>
      </c>
      <c r="CQ153" s="325">
        <v>1</v>
      </c>
      <c r="CR153" s="325">
        <v>0</v>
      </c>
      <c r="CS153" s="325">
        <v>0</v>
      </c>
      <c r="CT153" s="327">
        <v>0</v>
      </c>
      <c r="CU153" s="327">
        <v>1</v>
      </c>
      <c r="CV153" s="114">
        <v>0</v>
      </c>
      <c r="CW153" s="665"/>
      <c r="CX153" s="665"/>
      <c r="CY153" s="665"/>
      <c r="CZ153" s="665"/>
      <c r="DA153" s="254"/>
      <c r="DB153" s="254"/>
      <c r="DC153" s="254"/>
      <c r="DD153" s="254"/>
      <c r="DE153" s="254"/>
      <c r="DF153" s="221">
        <v>0</v>
      </c>
      <c r="DG153" s="267">
        <v>0</v>
      </c>
      <c r="DK153" s="267">
        <v>1</v>
      </c>
      <c r="DL153" s="267">
        <v>0</v>
      </c>
      <c r="DM153" s="267"/>
      <c r="DO153" s="221">
        <v>0</v>
      </c>
      <c r="DP153" s="221">
        <v>0</v>
      </c>
      <c r="DQ153" s="221">
        <v>0</v>
      </c>
      <c r="DR153" s="221">
        <v>0</v>
      </c>
      <c r="DS153" s="221">
        <v>0</v>
      </c>
      <c r="DT153" s="212">
        <v>0</v>
      </c>
      <c r="DU153" s="221">
        <v>0</v>
      </c>
      <c r="DV153" s="221">
        <v>0</v>
      </c>
      <c r="DW153" s="221">
        <v>0</v>
      </c>
      <c r="DX153" s="221">
        <v>0</v>
      </c>
      <c r="DY153" s="221">
        <v>0</v>
      </c>
      <c r="DZ153" s="221">
        <v>0</v>
      </c>
      <c r="EC153" s="221">
        <v>1</v>
      </c>
      <c r="ED153" s="221">
        <v>2</v>
      </c>
      <c r="EE153" s="221">
        <v>39</v>
      </c>
      <c r="EH153" s="69">
        <v>42552</v>
      </c>
      <c r="EI153" s="31">
        <v>1.01</v>
      </c>
      <c r="EJ153" s="31">
        <v>66</v>
      </c>
      <c r="EK153" s="31">
        <v>71.8</v>
      </c>
      <c r="EL153" s="31">
        <v>69</v>
      </c>
      <c r="EM153" s="31">
        <v>83</v>
      </c>
      <c r="EN153" s="31"/>
      <c r="EO153" s="31" t="s">
        <v>1262</v>
      </c>
      <c r="EP153" s="267">
        <v>153</v>
      </c>
      <c r="EQ153" s="135"/>
      <c r="ER153" s="133" t="s">
        <v>383</v>
      </c>
      <c r="ES153" s="133"/>
      <c r="ET153" s="133"/>
      <c r="EU153" s="208">
        <v>79</v>
      </c>
      <c r="EV153" s="133">
        <v>0</v>
      </c>
      <c r="EW153" s="133"/>
      <c r="EX153" s="133">
        <v>11</v>
      </c>
      <c r="EY153" s="208">
        <v>8</v>
      </c>
      <c r="EZ153" s="208">
        <v>46</v>
      </c>
      <c r="FA153" s="208">
        <v>28</v>
      </c>
      <c r="FB153" s="208">
        <v>18</v>
      </c>
      <c r="FC153" s="208">
        <v>15</v>
      </c>
      <c r="FD153" s="208">
        <v>42</v>
      </c>
      <c r="FE153" s="206">
        <v>19</v>
      </c>
      <c r="FF153" s="133">
        <v>33</v>
      </c>
      <c r="FG153" s="133">
        <v>90</v>
      </c>
      <c r="FH153" s="223">
        <v>280</v>
      </c>
      <c r="FI153" s="91">
        <v>90</v>
      </c>
      <c r="FJ153" s="91">
        <v>280</v>
      </c>
      <c r="FK153" s="227">
        <v>59.8</v>
      </c>
      <c r="FL153" s="227">
        <v>33.838214208913513</v>
      </c>
      <c r="FM153" s="228">
        <v>77.449999999999989</v>
      </c>
      <c r="FN153" s="228">
        <v>23.8</v>
      </c>
      <c r="FO153" s="228">
        <v>43.825580108367078</v>
      </c>
      <c r="FP153" s="228">
        <v>13.467382912577619</v>
      </c>
      <c r="FQ153" s="228">
        <v>69.270497094899923</v>
      </c>
      <c r="FR153" s="228"/>
      <c r="FS153" s="193">
        <v>0</v>
      </c>
      <c r="FT153" s="230">
        <v>63.7</v>
      </c>
      <c r="FU153" s="230">
        <v>117.8</v>
      </c>
      <c r="FV153" s="230">
        <v>170</v>
      </c>
      <c r="FW153" s="229">
        <v>4.4000000000000004</v>
      </c>
      <c r="FX153" s="229">
        <v>4.5</v>
      </c>
      <c r="FY153" s="229">
        <v>14.477272727272727</v>
      </c>
      <c r="FZ153" s="229">
        <v>0.54074702886247883</v>
      </c>
      <c r="GA153" s="210">
        <v>56.5</v>
      </c>
      <c r="GB153" s="129">
        <v>19.5</v>
      </c>
      <c r="GC153" s="238">
        <v>8.1</v>
      </c>
      <c r="GD153" s="238">
        <v>3.6</v>
      </c>
      <c r="GE153" s="348">
        <v>142.4</v>
      </c>
      <c r="GF153" s="238">
        <v>87.6</v>
      </c>
      <c r="GG153" s="238">
        <v>24.8</v>
      </c>
      <c r="GH153" s="133">
        <v>0</v>
      </c>
      <c r="GI153" s="133">
        <v>1</v>
      </c>
      <c r="GJ153" s="221">
        <v>1</v>
      </c>
      <c r="GK153" s="221">
        <v>1</v>
      </c>
      <c r="GL153" s="231">
        <v>26</v>
      </c>
      <c r="GM153" s="133">
        <v>0</v>
      </c>
      <c r="GN153" s="221">
        <v>0</v>
      </c>
      <c r="GO153" s="133">
        <v>0</v>
      </c>
      <c r="GP153" s="221">
        <v>0</v>
      </c>
      <c r="GQ153" s="61">
        <v>24.85</v>
      </c>
      <c r="GR153" s="106">
        <v>14.06153215872075</v>
      </c>
      <c r="GS153" s="111">
        <v>0.35672514619883045</v>
      </c>
      <c r="GT153" s="61">
        <v>1</v>
      </c>
      <c r="GU153" s="111">
        <v>0.39285714285714285</v>
      </c>
      <c r="GV153" s="62">
        <v>0</v>
      </c>
      <c r="GW153" s="106">
        <v>12.4</v>
      </c>
      <c r="GX153" s="61">
        <v>0</v>
      </c>
      <c r="GY153" s="106">
        <v>22.5</v>
      </c>
      <c r="GZ153" s="61">
        <v>0</v>
      </c>
      <c r="HA153" s="745">
        <v>31</v>
      </c>
      <c r="HB153" s="221">
        <v>12</v>
      </c>
      <c r="HC153" s="221">
        <v>0.41</v>
      </c>
      <c r="HD153" s="61">
        <v>1</v>
      </c>
      <c r="HE153" s="236">
        <v>108.943319</v>
      </c>
      <c r="HF153" s="236">
        <v>114.390485</v>
      </c>
      <c r="HG153" s="144">
        <v>62.179302</v>
      </c>
      <c r="HH153" s="236">
        <v>99.877391000000003</v>
      </c>
      <c r="HI153" s="125">
        <v>54.290410999999999</v>
      </c>
      <c r="HJ153" s="236">
        <v>31.5974</v>
      </c>
      <c r="HK153" s="144">
        <v>17.175416999999999</v>
      </c>
      <c r="HL153" s="236">
        <v>68.279990999999995</v>
      </c>
      <c r="HM153" s="144">
        <v>37.114994000000003</v>
      </c>
      <c r="HN153" s="236">
        <v>68.363810999999998</v>
      </c>
      <c r="HO153" s="144">
        <v>4.9844390000000001</v>
      </c>
      <c r="HP153" s="144">
        <v>2.7093950000000002</v>
      </c>
      <c r="HQ153" s="236">
        <v>119.458342</v>
      </c>
      <c r="HR153" s="144">
        <v>64.934039999999996</v>
      </c>
      <c r="HS153" s="236">
        <v>43.458272999999998</v>
      </c>
      <c r="HT153" s="144">
        <v>23.622637999999998</v>
      </c>
      <c r="HU153" s="236">
        <v>76.000068999999996</v>
      </c>
      <c r="HV153" s="144">
        <v>41.311402000000001</v>
      </c>
      <c r="HW153" s="236">
        <v>63.620562999999997</v>
      </c>
      <c r="HX153" s="144">
        <v>0</v>
      </c>
      <c r="HY153" s="237">
        <v>1.1453091020369164</v>
      </c>
      <c r="HZ153" s="348">
        <v>28.2</v>
      </c>
      <c r="IA153" s="221">
        <v>6.1</v>
      </c>
      <c r="IB153" s="221">
        <v>25.5</v>
      </c>
      <c r="IC153" s="221">
        <v>5.6</v>
      </c>
      <c r="ID153" s="221">
        <v>15.7</v>
      </c>
      <c r="IE153" s="221">
        <v>4.3</v>
      </c>
      <c r="IF153" s="237">
        <v>98.709245901639349</v>
      </c>
      <c r="IG153" s="237">
        <v>55.855260990300849</v>
      </c>
      <c r="IH153" s="206"/>
      <c r="II153" s="209">
        <v>0.32</v>
      </c>
      <c r="IJ153" s="206">
        <v>1011</v>
      </c>
      <c r="IK153" s="208">
        <v>869</v>
      </c>
      <c r="IL153" s="208">
        <v>958</v>
      </c>
      <c r="IM153" s="208">
        <v>933</v>
      </c>
      <c r="IN153" s="208">
        <v>982</v>
      </c>
      <c r="IO153" s="208">
        <v>1004</v>
      </c>
      <c r="IP153" s="208"/>
      <c r="IQ153" s="106">
        <v>959.5</v>
      </c>
      <c r="IR153" s="208">
        <v>1346</v>
      </c>
      <c r="IS153" s="208">
        <v>303</v>
      </c>
      <c r="IT153" s="208">
        <v>282</v>
      </c>
      <c r="IU153" s="208">
        <v>285</v>
      </c>
      <c r="IV153" s="208">
        <v>321</v>
      </c>
      <c r="IW153" s="208">
        <v>317</v>
      </c>
      <c r="IX153" s="208">
        <v>339</v>
      </c>
      <c r="IY153" s="208"/>
      <c r="IZ153" s="106">
        <v>307.83333333333331</v>
      </c>
      <c r="JA153" s="208">
        <v>201</v>
      </c>
      <c r="JB153" s="240">
        <v>35.449443857877903</v>
      </c>
      <c r="JC153" s="241">
        <v>1</v>
      </c>
      <c r="JD153" s="267">
        <v>1</v>
      </c>
      <c r="JE153" s="280">
        <v>0</v>
      </c>
      <c r="JF153" s="70">
        <v>0</v>
      </c>
      <c r="JG153" s="70"/>
      <c r="JH153" s="267">
        <v>0</v>
      </c>
      <c r="JI153" s="267">
        <v>0</v>
      </c>
      <c r="JJ153" s="267">
        <v>0</v>
      </c>
      <c r="JK153" s="267"/>
      <c r="JM153" s="285"/>
      <c r="JN153" s="198">
        <v>153</v>
      </c>
      <c r="JO153" s="244">
        <v>42555</v>
      </c>
      <c r="JP153" s="69">
        <v>43054</v>
      </c>
      <c r="JQ153" s="201">
        <v>0</v>
      </c>
      <c r="JR153" s="69">
        <v>43054</v>
      </c>
      <c r="JS153" s="245">
        <v>16</v>
      </c>
      <c r="JT153" s="243">
        <v>0</v>
      </c>
      <c r="JU153" s="69">
        <v>43054</v>
      </c>
      <c r="JV153" s="245">
        <v>16</v>
      </c>
      <c r="JW153" s="243">
        <v>0</v>
      </c>
      <c r="JX153" s="246">
        <v>43054</v>
      </c>
      <c r="JY153" s="245">
        <v>16</v>
      </c>
      <c r="JZ153" s="245">
        <v>16.41</v>
      </c>
      <c r="KA153" s="245">
        <v>499</v>
      </c>
      <c r="KB153" s="247"/>
      <c r="KC153" s="245"/>
      <c r="KD153" s="248"/>
      <c r="KE153" s="63">
        <v>0</v>
      </c>
      <c r="KF153" s="263">
        <v>1</v>
      </c>
      <c r="KG153" s="312" t="s">
        <v>390</v>
      </c>
      <c r="KH153" s="250">
        <v>84.75</v>
      </c>
      <c r="KI153" s="250">
        <v>39.130000000000003</v>
      </c>
      <c r="KJ153" s="250">
        <v>53.54</v>
      </c>
      <c r="KK153" s="251">
        <v>-17.87</v>
      </c>
      <c r="KL153" s="250">
        <v>-15.01</v>
      </c>
      <c r="KM153" s="250">
        <v>51.22</v>
      </c>
      <c r="KN153" s="250">
        <v>56.4</v>
      </c>
      <c r="KO153" s="250">
        <v>6.1</v>
      </c>
      <c r="KP153" s="250"/>
      <c r="KQ153" s="250">
        <v>0</v>
      </c>
      <c r="KR153" s="92"/>
      <c r="KS153" s="93">
        <v>0.35672514619883045</v>
      </c>
      <c r="KT153" s="264">
        <v>57</v>
      </c>
      <c r="KU153" s="265">
        <v>46.73</v>
      </c>
      <c r="KV153" s="264">
        <v>-23.63</v>
      </c>
      <c r="KW153" s="265">
        <v>-25.2</v>
      </c>
      <c r="KX153" s="265">
        <v>-22.8</v>
      </c>
      <c r="KY153" s="265">
        <v>262</v>
      </c>
      <c r="KZ153" s="265">
        <v>-21.2</v>
      </c>
      <c r="LA153" s="265">
        <v>-19.5</v>
      </c>
      <c r="LB153" s="265">
        <v>292</v>
      </c>
      <c r="LC153" s="265">
        <v>-23.2</v>
      </c>
      <c r="LD153" s="265">
        <v>-21.2</v>
      </c>
      <c r="LE153" s="265">
        <v>277</v>
      </c>
      <c r="LF153" s="118">
        <v>42557</v>
      </c>
      <c r="LG153" s="454">
        <v>0</v>
      </c>
      <c r="LH153" s="454"/>
      <c r="LI153" s="455">
        <v>57</v>
      </c>
      <c r="LJ153" s="455">
        <v>48.74</v>
      </c>
      <c r="LK153" s="455">
        <v>-25.07</v>
      </c>
      <c r="LL153" s="455">
        <v>-28.1</v>
      </c>
      <c r="LM153" s="455">
        <v>-28.1</v>
      </c>
      <c r="LN153" s="455">
        <v>307</v>
      </c>
      <c r="LO153" s="455">
        <v>-21.3</v>
      </c>
      <c r="LP153" s="455">
        <v>-21.3</v>
      </c>
      <c r="LQ153" s="455">
        <v>323</v>
      </c>
      <c r="LR153" s="455">
        <v>-24.7</v>
      </c>
      <c r="LS153" s="455">
        <v>-24.7</v>
      </c>
      <c r="LT153" s="455">
        <v>323</v>
      </c>
      <c r="LU153" s="500">
        <v>42.18</v>
      </c>
      <c r="LV153" s="693">
        <v>-27.69</v>
      </c>
      <c r="LW153" s="500">
        <v>-7.8</v>
      </c>
      <c r="LX153" s="500">
        <v>3</v>
      </c>
      <c r="LY153" s="500">
        <v>-7.5</v>
      </c>
      <c r="LZ153" s="500">
        <v>3</v>
      </c>
      <c r="MA153" s="690">
        <v>63.620562999999997</v>
      </c>
      <c r="MB153" s="455"/>
      <c r="MD153" s="253"/>
      <c r="ME153" s="274"/>
      <c r="MF153" s="581">
        <v>153</v>
      </c>
      <c r="MG153" s="135">
        <v>42552</v>
      </c>
      <c r="MJ153" s="584">
        <v>65.063199999999995</v>
      </c>
      <c r="MR153" s="135">
        <v>42552</v>
      </c>
      <c r="MS153" s="238">
        <v>6.5</v>
      </c>
      <c r="MT153" s="585"/>
      <c r="MU153" s="133">
        <v>1</v>
      </c>
      <c r="MV153" s="133">
        <v>0</v>
      </c>
      <c r="MW153" s="133">
        <v>1</v>
      </c>
      <c r="MX153" s="133">
        <v>0</v>
      </c>
      <c r="MY153" s="133">
        <v>0</v>
      </c>
      <c r="MZ153" s="238">
        <v>1</v>
      </c>
      <c r="NA153" s="238">
        <v>2732</v>
      </c>
      <c r="NB153" s="585"/>
      <c r="NC153" s="238">
        <v>5</v>
      </c>
      <c r="NE153" s="876">
        <v>153</v>
      </c>
      <c r="NF153" s="877" t="s">
        <v>64</v>
      </c>
      <c r="NG153" s="877" t="s">
        <v>64</v>
      </c>
      <c r="NH153" s="877" t="s">
        <v>64</v>
      </c>
      <c r="NI153" s="877" t="s">
        <v>64</v>
      </c>
      <c r="NJ153" s="877" t="s">
        <v>64</v>
      </c>
      <c r="NK153" s="877" t="s">
        <v>64</v>
      </c>
      <c r="NL153" s="877" t="s">
        <v>64</v>
      </c>
      <c r="NM153" s="877" t="s">
        <v>64</v>
      </c>
      <c r="NN153" s="877" t="s">
        <v>64</v>
      </c>
      <c r="NO153" s="877" t="s">
        <v>64</v>
      </c>
      <c r="NP153" s="877" t="s">
        <v>64</v>
      </c>
      <c r="NQ153" s="877" t="s">
        <v>64</v>
      </c>
      <c r="NR153" s="877" t="s">
        <v>64</v>
      </c>
      <c r="NS153" s="877" t="s">
        <v>64</v>
      </c>
      <c r="NT153" s="877" t="s">
        <v>64</v>
      </c>
      <c r="NU153" s="877" t="s">
        <v>64</v>
      </c>
      <c r="NV153" s="877" t="s">
        <v>64</v>
      </c>
      <c r="NW153" s="877" t="s">
        <v>64</v>
      </c>
      <c r="NX153" s="877" t="s">
        <v>64</v>
      </c>
      <c r="NY153" s="877" t="s">
        <v>64</v>
      </c>
      <c r="NZ153" s="877" t="s">
        <v>64</v>
      </c>
      <c r="OA153" s="877" t="s">
        <v>64</v>
      </c>
      <c r="OB153" s="877" t="s">
        <v>64</v>
      </c>
      <c r="OC153" s="877" t="s">
        <v>64</v>
      </c>
      <c r="OD153" s="877" t="s">
        <v>64</v>
      </c>
      <c r="OE153" s="877" t="s">
        <v>64</v>
      </c>
      <c r="OF153" s="877" t="s">
        <v>64</v>
      </c>
      <c r="OG153" s="877" t="s">
        <v>64</v>
      </c>
      <c r="OH153" s="877" t="s">
        <v>64</v>
      </c>
      <c r="OI153" s="877" t="s">
        <v>64</v>
      </c>
      <c r="OJ153" s="877" t="s">
        <v>64</v>
      </c>
      <c r="OK153" s="877" t="s">
        <v>64</v>
      </c>
      <c r="OL153" s="877" t="s">
        <v>64</v>
      </c>
      <c r="OM153" s="877" t="s">
        <v>64</v>
      </c>
    </row>
    <row r="154" spans="1:403" s="221" customFormat="1" x14ac:dyDescent="0.25">
      <c r="A154" s="455">
        <v>153</v>
      </c>
      <c r="B154" s="274">
        <v>0</v>
      </c>
      <c r="C154" s="221">
        <v>0</v>
      </c>
      <c r="D154" s="206">
        <v>1</v>
      </c>
      <c r="E154" s="267">
        <v>154</v>
      </c>
      <c r="F154" s="896">
        <v>154</v>
      </c>
      <c r="G154" s="61">
        <v>154</v>
      </c>
      <c r="H154" s="898"/>
      <c r="I154" s="167" t="s">
        <v>1263</v>
      </c>
      <c r="J154" s="650" t="s">
        <v>1264</v>
      </c>
      <c r="K154" s="69">
        <v>13048</v>
      </c>
      <c r="L154" s="122">
        <v>80</v>
      </c>
      <c r="M154" s="342">
        <v>69</v>
      </c>
      <c r="N154" s="342">
        <v>151</v>
      </c>
      <c r="O154" s="342">
        <v>30.261830621463972</v>
      </c>
      <c r="P154" s="210">
        <v>1.6505758023582113</v>
      </c>
      <c r="Q154" s="208">
        <v>1</v>
      </c>
      <c r="R154" s="221">
        <v>145</v>
      </c>
      <c r="S154" s="221">
        <v>80</v>
      </c>
      <c r="T154" s="221">
        <v>0</v>
      </c>
      <c r="U154" s="400">
        <v>2</v>
      </c>
      <c r="V154" s="327"/>
      <c r="W154" s="327"/>
      <c r="X154" s="327"/>
      <c r="Y154" s="326"/>
      <c r="Z154" s="327"/>
      <c r="AA154" s="327"/>
      <c r="AB154" s="326">
        <v>0</v>
      </c>
      <c r="AC154" s="326">
        <v>0</v>
      </c>
      <c r="AE154" s="133"/>
      <c r="AG154" s="613"/>
      <c r="AH154" s="613">
        <v>0.94</v>
      </c>
      <c r="AI154" s="613">
        <v>57</v>
      </c>
      <c r="AJ154" s="603">
        <v>0</v>
      </c>
      <c r="AK154" s="613">
        <v>14.2</v>
      </c>
      <c r="AL154" s="613">
        <v>40</v>
      </c>
      <c r="AM154" s="613"/>
      <c r="AN154" s="609"/>
      <c r="AO154" s="214"/>
      <c r="AP154" s="63">
        <v>153</v>
      </c>
      <c r="AQ154" s="63">
        <v>70</v>
      </c>
      <c r="AR154" s="310">
        <v>50</v>
      </c>
      <c r="AS154" s="212">
        <v>164</v>
      </c>
      <c r="AT154" s="215"/>
      <c r="AU154" s="212"/>
      <c r="AV154" s="562">
        <v>42556</v>
      </c>
      <c r="AW154" s="563">
        <v>42491</v>
      </c>
      <c r="AX154" s="364">
        <v>0.94</v>
      </c>
      <c r="AY154" s="364"/>
      <c r="AZ154" s="364">
        <v>4.9000000000000004</v>
      </c>
      <c r="BA154" s="613">
        <v>140</v>
      </c>
      <c r="BB154" s="558">
        <v>42556</v>
      </c>
      <c r="BC154" s="65">
        <v>23.63</v>
      </c>
      <c r="BD154" s="217"/>
      <c r="BE154" s="66">
        <v>23.63</v>
      </c>
      <c r="BF154" s="218">
        <v>66.904320255946374</v>
      </c>
      <c r="BG154" s="66">
        <v>68.62</v>
      </c>
      <c r="BH154" s="68">
        <v>1.3734637216323691</v>
      </c>
      <c r="BI154" s="219">
        <v>1.3734637216323691</v>
      </c>
      <c r="BJ154" s="219">
        <v>1.8254541626517997</v>
      </c>
      <c r="BK154" s="219">
        <v>1.8364507137201547</v>
      </c>
      <c r="BL154" s="66">
        <v>2.27</v>
      </c>
      <c r="BM154" s="66">
        <v>0.82</v>
      </c>
      <c r="BN154" s="66">
        <v>71</v>
      </c>
      <c r="BO154" s="66">
        <v>1.17</v>
      </c>
      <c r="BP154" s="571">
        <v>71.900000000000006</v>
      </c>
      <c r="BQ154" s="66">
        <v>41</v>
      </c>
      <c r="BR154" s="66">
        <v>200</v>
      </c>
      <c r="BS154" s="66">
        <v>3</v>
      </c>
      <c r="BT154" s="66">
        <v>36</v>
      </c>
      <c r="BU154" s="366" t="s">
        <v>1265</v>
      </c>
      <c r="BV154" s="345" t="s">
        <v>1266</v>
      </c>
      <c r="BW154" s="342">
        <v>0</v>
      </c>
      <c r="BX154" s="342">
        <v>0</v>
      </c>
      <c r="BY154" s="342">
        <v>30</v>
      </c>
      <c r="BZ154" s="342">
        <v>0</v>
      </c>
      <c r="CA154" s="342"/>
      <c r="CB154" s="345" t="s">
        <v>381</v>
      </c>
      <c r="CC154" s="345"/>
      <c r="CD154" s="342" t="s">
        <v>381</v>
      </c>
      <c r="CE154" s="342">
        <v>0</v>
      </c>
      <c r="CF154" s="342">
        <v>0</v>
      </c>
      <c r="CG154" s="206">
        <v>0</v>
      </c>
      <c r="CH154" s="206">
        <v>0</v>
      </c>
      <c r="CI154" s="342">
        <v>0</v>
      </c>
      <c r="CJ154" s="342">
        <v>0</v>
      </c>
      <c r="CK154" s="327"/>
      <c r="CL154" s="659"/>
      <c r="CM154" s="659"/>
      <c r="CN154" s="660"/>
      <c r="CO154" s="660"/>
      <c r="CP154" s="660"/>
      <c r="CQ154" s="325"/>
      <c r="CR154" s="325"/>
      <c r="CS154" s="325"/>
      <c r="CT154" s="327"/>
      <c r="CU154" s="327"/>
      <c r="CV154" s="114"/>
      <c r="CW154" s="665"/>
      <c r="CX154" s="665"/>
      <c r="CY154" s="665"/>
      <c r="CZ154" s="665"/>
      <c r="DA154" s="254">
        <v>69</v>
      </c>
      <c r="DB154" s="254">
        <v>121</v>
      </c>
      <c r="DC154" s="254"/>
      <c r="DD154" s="254"/>
      <c r="DE154" s="254"/>
      <c r="DF154" s="221">
        <v>0</v>
      </c>
      <c r="DG154" s="267">
        <v>0</v>
      </c>
      <c r="DH154" s="221" t="s">
        <v>1267</v>
      </c>
      <c r="DK154" s="267">
        <v>1</v>
      </c>
      <c r="DL154" s="267">
        <v>0</v>
      </c>
      <c r="DM154" s="267"/>
      <c r="DO154" s="221">
        <v>0</v>
      </c>
      <c r="DP154" s="221">
        <v>0</v>
      </c>
      <c r="DQ154" s="221">
        <v>0</v>
      </c>
      <c r="DR154" s="221">
        <v>0</v>
      </c>
      <c r="DS154" s="221">
        <v>0</v>
      </c>
      <c r="DT154" s="212">
        <v>0</v>
      </c>
      <c r="DU154" s="292">
        <v>0</v>
      </c>
      <c r="DV154" s="221">
        <v>0</v>
      </c>
      <c r="DW154" s="221">
        <v>0</v>
      </c>
      <c r="DX154" s="221">
        <v>0</v>
      </c>
      <c r="DY154" s="221">
        <v>0</v>
      </c>
      <c r="DZ154" s="221">
        <v>0</v>
      </c>
      <c r="EC154" s="292"/>
      <c r="ED154" s="292"/>
      <c r="EE154" s="292"/>
      <c r="EF154" s="292"/>
      <c r="EH154" s="131"/>
      <c r="EI154" s="131"/>
      <c r="EJ154" s="131"/>
      <c r="EK154" s="131"/>
      <c r="EL154" s="131"/>
      <c r="EM154" s="131"/>
      <c r="EN154" s="131"/>
      <c r="EO154" s="131"/>
      <c r="EP154" s="267">
        <v>154</v>
      </c>
      <c r="EQ154" s="135"/>
      <c r="ER154" s="133" t="s">
        <v>383</v>
      </c>
      <c r="ES154" s="133"/>
      <c r="ET154" s="133"/>
      <c r="EU154" s="208">
        <v>70</v>
      </c>
      <c r="EV154" s="133">
        <v>0</v>
      </c>
      <c r="EW154" s="133"/>
      <c r="EX154" s="133">
        <v>9</v>
      </c>
      <c r="EY154" s="208">
        <v>6</v>
      </c>
      <c r="EZ154" s="208">
        <v>50</v>
      </c>
      <c r="FA154" s="208">
        <v>27</v>
      </c>
      <c r="FB154" s="208">
        <v>16</v>
      </c>
      <c r="FC154" s="208">
        <v>14</v>
      </c>
      <c r="FD154" s="208">
        <v>38</v>
      </c>
      <c r="FE154" s="206">
        <v>20</v>
      </c>
      <c r="FF154" s="133">
        <v>30</v>
      </c>
      <c r="FG154" s="133">
        <v>100</v>
      </c>
      <c r="FH154" s="223">
        <v>310</v>
      </c>
      <c r="FI154" s="91">
        <v>100</v>
      </c>
      <c r="FJ154" s="91">
        <v>310</v>
      </c>
      <c r="FK154" s="227">
        <v>45.25</v>
      </c>
      <c r="FL154" s="227">
        <v>27.414675494061164</v>
      </c>
      <c r="FM154" s="228">
        <v>82.5</v>
      </c>
      <c r="FN154" s="228">
        <v>30.15</v>
      </c>
      <c r="FO154" s="228">
        <v>49.982557530608752</v>
      </c>
      <c r="FP154" s="228">
        <v>18.266352843004288</v>
      </c>
      <c r="FQ154" s="228">
        <v>63.454545454545453</v>
      </c>
      <c r="FR154" s="228"/>
      <c r="FS154" s="193">
        <v>0</v>
      </c>
      <c r="FT154" s="230">
        <v>79</v>
      </c>
      <c r="FU154" s="230">
        <v>74</v>
      </c>
      <c r="FV154" s="230">
        <v>130</v>
      </c>
      <c r="FW154" s="229">
        <v>5.6</v>
      </c>
      <c r="FX154" s="229">
        <v>7.7</v>
      </c>
      <c r="FY154" s="229">
        <v>14.107142857142858</v>
      </c>
      <c r="FZ154" s="229">
        <v>1.0675675675675675</v>
      </c>
      <c r="GA154" s="210">
        <v>42.8</v>
      </c>
      <c r="GB154" s="129">
        <v>18.8</v>
      </c>
      <c r="GC154" s="238">
        <v>5.9</v>
      </c>
      <c r="GD154" s="238">
        <v>3.1</v>
      </c>
      <c r="GE154" s="348">
        <v>121.8</v>
      </c>
      <c r="GF154" s="238">
        <v>83.1</v>
      </c>
      <c r="GG154" s="238">
        <v>26.8</v>
      </c>
      <c r="GH154" s="133">
        <v>0</v>
      </c>
      <c r="GI154" s="133">
        <v>1</v>
      </c>
      <c r="GJ154" s="221">
        <v>1</v>
      </c>
      <c r="GK154" s="221">
        <v>0</v>
      </c>
      <c r="GL154" s="231">
        <v>29</v>
      </c>
      <c r="GM154" s="133">
        <v>0</v>
      </c>
      <c r="GN154" s="221">
        <v>0</v>
      </c>
      <c r="GO154" s="133">
        <v>0</v>
      </c>
      <c r="GP154" s="221">
        <v>0</v>
      </c>
      <c r="GQ154" s="61">
        <v>37.4</v>
      </c>
      <c r="GR154" s="106">
        <v>22.658759413875966</v>
      </c>
      <c r="GS154" s="111">
        <v>0.41860465116279066</v>
      </c>
      <c r="GT154" s="61">
        <v>0</v>
      </c>
      <c r="GU154" s="111">
        <v>0.55555555555555558</v>
      </c>
      <c r="GV154" s="62">
        <v>1</v>
      </c>
      <c r="GW154" s="106">
        <v>12.9</v>
      </c>
      <c r="GX154" s="61">
        <v>0</v>
      </c>
      <c r="GY154" s="106">
        <v>29</v>
      </c>
      <c r="GZ154" s="61">
        <v>0</v>
      </c>
      <c r="HA154" s="745">
        <v>44</v>
      </c>
      <c r="HB154" s="221">
        <v>23</v>
      </c>
      <c r="HC154" s="221">
        <v>0.65</v>
      </c>
      <c r="HD154" s="61">
        <v>1</v>
      </c>
      <c r="HE154" s="236">
        <v>75.198400000000007</v>
      </c>
      <c r="HF154" s="236">
        <v>78.958320000000001</v>
      </c>
      <c r="HG154" s="144">
        <v>45.666870000000003</v>
      </c>
      <c r="HH154" s="236">
        <v>111.242206</v>
      </c>
      <c r="HI154" s="125">
        <v>64.338797999999997</v>
      </c>
      <c r="HJ154" s="236">
        <v>37.054453000000002</v>
      </c>
      <c r="HK154" s="144">
        <v>21.431065</v>
      </c>
      <c r="HL154" s="236">
        <v>74.187753000000001</v>
      </c>
      <c r="HM154" s="144">
        <v>42.907733</v>
      </c>
      <c r="HN154" s="236">
        <v>66.690292999999997</v>
      </c>
      <c r="HO154" s="144">
        <v>5.2673300000000003</v>
      </c>
      <c r="HP154" s="144">
        <v>3.046449</v>
      </c>
      <c r="HQ154" s="236">
        <v>110.812617</v>
      </c>
      <c r="HR154" s="144">
        <v>64.090338000000003</v>
      </c>
      <c r="HS154" s="236">
        <v>45.701422000000001</v>
      </c>
      <c r="HT154" s="144">
        <v>26.432185</v>
      </c>
      <c r="HU154" s="236">
        <v>65.111194999999995</v>
      </c>
      <c r="HV154" s="144">
        <v>37.658152999999999</v>
      </c>
      <c r="HW154" s="236">
        <v>58.757925</v>
      </c>
      <c r="HX154" s="144">
        <v>0</v>
      </c>
      <c r="HY154" s="237">
        <v>0.70978743445630699</v>
      </c>
      <c r="HZ154" s="348">
        <v>24.2</v>
      </c>
      <c r="IA154" s="221">
        <v>6.1</v>
      </c>
      <c r="IB154" s="221">
        <v>20.5</v>
      </c>
      <c r="IC154" s="221">
        <v>5.9</v>
      </c>
      <c r="ID154" s="221">
        <v>22.4</v>
      </c>
      <c r="IE154" s="221">
        <v>4.5999999999999996</v>
      </c>
      <c r="IF154" s="237">
        <v>68.09853551912569</v>
      </c>
      <c r="IG154" s="237">
        <v>41.257442052544285</v>
      </c>
      <c r="IH154" s="206"/>
      <c r="II154" s="209">
        <v>0.4</v>
      </c>
      <c r="IJ154" s="206">
        <v>1208</v>
      </c>
      <c r="IK154" s="208">
        <v>980</v>
      </c>
      <c r="IL154" s="208">
        <v>850</v>
      </c>
      <c r="IM154" s="208">
        <v>1064</v>
      </c>
      <c r="IN154" s="208">
        <v>1171</v>
      </c>
      <c r="IO154" s="208">
        <v>1129</v>
      </c>
      <c r="IP154" s="208"/>
      <c r="IQ154" s="106">
        <v>1067</v>
      </c>
      <c r="IR154" s="208">
        <v>1726</v>
      </c>
      <c r="IS154" s="208">
        <v>310</v>
      </c>
      <c r="IT154" s="208">
        <v>313</v>
      </c>
      <c r="IU154" s="208">
        <v>333</v>
      </c>
      <c r="IV154" s="208"/>
      <c r="IW154" s="208">
        <v>337</v>
      </c>
      <c r="IX154" s="208">
        <v>398</v>
      </c>
      <c r="IY154" s="208"/>
      <c r="IZ154" s="106">
        <v>338.2</v>
      </c>
      <c r="JA154" s="208">
        <v>235</v>
      </c>
      <c r="JB154" s="240">
        <v>32.96496370091176</v>
      </c>
      <c r="JC154" s="241">
        <v>0</v>
      </c>
      <c r="JD154" s="267">
        <v>1</v>
      </c>
      <c r="JE154" s="70">
        <v>0</v>
      </c>
      <c r="JF154" s="70">
        <v>0</v>
      </c>
      <c r="JG154" s="70"/>
      <c r="JH154" s="267">
        <v>0</v>
      </c>
      <c r="JI154" s="267">
        <v>0</v>
      </c>
      <c r="JJ154" s="267">
        <v>0</v>
      </c>
      <c r="JK154" s="267"/>
      <c r="JM154" s="285">
        <v>52.5</v>
      </c>
      <c r="JN154" s="198">
        <v>154</v>
      </c>
      <c r="JO154" s="244">
        <v>42556</v>
      </c>
      <c r="JP154" s="69">
        <v>43544</v>
      </c>
      <c r="JQ154" s="201">
        <v>0</v>
      </c>
      <c r="JR154" s="69">
        <v>43544</v>
      </c>
      <c r="JS154" s="245">
        <v>32</v>
      </c>
      <c r="JT154" s="243">
        <v>0</v>
      </c>
      <c r="JU154" s="69">
        <v>43544</v>
      </c>
      <c r="JV154" s="245">
        <v>32</v>
      </c>
      <c r="JW154" s="243">
        <v>0</v>
      </c>
      <c r="JX154" s="246">
        <v>43544</v>
      </c>
      <c r="JY154" s="245">
        <v>32</v>
      </c>
      <c r="JZ154" s="245">
        <v>32</v>
      </c>
      <c r="KA154" s="245">
        <v>988</v>
      </c>
      <c r="KB154" s="247"/>
      <c r="KC154" s="245"/>
      <c r="KD154" s="248"/>
      <c r="KE154" s="63">
        <v>0</v>
      </c>
      <c r="KF154" s="263">
        <v>1</v>
      </c>
      <c r="KG154" s="312" t="s">
        <v>390</v>
      </c>
      <c r="KH154" s="250">
        <v>73.400000000000006</v>
      </c>
      <c r="KI154" s="250">
        <v>35.4</v>
      </c>
      <c r="KJ154" s="250">
        <v>51.8</v>
      </c>
      <c r="KK154" s="251">
        <v>-21.5</v>
      </c>
      <c r="KL154" s="250">
        <v>-16.899999999999999</v>
      </c>
      <c r="KM154" s="250">
        <v>54.7</v>
      </c>
      <c r="KN154" s="250">
        <v>36.299999999999997</v>
      </c>
      <c r="KO154" s="250">
        <v>7</v>
      </c>
      <c r="KP154" s="250"/>
      <c r="KQ154" s="250">
        <v>0</v>
      </c>
      <c r="KR154" s="92"/>
      <c r="KS154" s="93">
        <v>0.41860465116279066</v>
      </c>
      <c r="KT154" s="264">
        <v>52</v>
      </c>
      <c r="KU154" s="265">
        <v>47.37</v>
      </c>
      <c r="KV154" s="264">
        <v>-25.75</v>
      </c>
      <c r="KW154" s="265">
        <v>-32.9</v>
      </c>
      <c r="KX154" s="265">
        <v>-29.8</v>
      </c>
      <c r="KY154" s="265">
        <v>334</v>
      </c>
      <c r="KZ154" s="265">
        <v>-26.6</v>
      </c>
      <c r="LA154" s="265">
        <v>-22.9</v>
      </c>
      <c r="LB154" s="265">
        <v>299</v>
      </c>
      <c r="LC154" s="265">
        <v>-29.6</v>
      </c>
      <c r="LD154" s="265">
        <v>-26.3</v>
      </c>
      <c r="LE154" s="265">
        <v>316</v>
      </c>
      <c r="LF154" s="118">
        <v>42556</v>
      </c>
      <c r="LG154" s="454">
        <v>0</v>
      </c>
      <c r="LH154" s="454"/>
      <c r="LI154" s="455">
        <v>52</v>
      </c>
      <c r="LJ154" s="455">
        <v>44.99</v>
      </c>
      <c r="LK154" s="455">
        <v>-26.33</v>
      </c>
      <c r="LL154" s="455">
        <v>-33.5</v>
      </c>
      <c r="LM154" s="455">
        <v>-33.5</v>
      </c>
      <c r="LN154" s="455">
        <v>368</v>
      </c>
      <c r="LO154" s="455">
        <v>-27.7</v>
      </c>
      <c r="LP154" s="455">
        <v>-27.5</v>
      </c>
      <c r="LQ154" s="455">
        <v>351</v>
      </c>
      <c r="LR154" s="455">
        <v>-30.5</v>
      </c>
      <c r="LS154" s="455">
        <v>-30.5</v>
      </c>
      <c r="LT154" s="455">
        <v>368</v>
      </c>
      <c r="LU154" s="500">
        <v>46.75</v>
      </c>
      <c r="LV154" s="693">
        <v>-25.18</v>
      </c>
      <c r="LW154" s="500"/>
      <c r="LX154" s="500"/>
      <c r="LY154" s="500">
        <v>-23.8</v>
      </c>
      <c r="LZ154" s="500">
        <v>2</v>
      </c>
      <c r="MA154" s="690">
        <v>58.757925</v>
      </c>
      <c r="MB154" s="455"/>
      <c r="MD154" s="253"/>
      <c r="ME154" s="274"/>
      <c r="MF154" s="581">
        <v>154</v>
      </c>
      <c r="MG154" s="135">
        <v>42491</v>
      </c>
      <c r="MJ154" s="584">
        <v>47.175600000000003</v>
      </c>
      <c r="MR154" s="135"/>
      <c r="MS154" s="585"/>
      <c r="MT154" s="585"/>
      <c r="MU154" s="585"/>
      <c r="MV154" s="585"/>
      <c r="MW154" s="585"/>
      <c r="MX154" s="585"/>
      <c r="MY154" s="585"/>
      <c r="MZ154" s="585"/>
      <c r="NA154" s="585"/>
      <c r="NB154" s="585"/>
      <c r="NC154" s="238">
        <v>5</v>
      </c>
      <c r="NE154" s="876" t="s">
        <v>64</v>
      </c>
      <c r="NF154" s="877" t="s">
        <v>64</v>
      </c>
      <c r="NG154" s="877" t="s">
        <v>64</v>
      </c>
      <c r="NH154" s="877" t="s">
        <v>64</v>
      </c>
      <c r="NI154" s="877" t="s">
        <v>64</v>
      </c>
      <c r="NJ154" s="877" t="s">
        <v>64</v>
      </c>
      <c r="NK154" s="877" t="s">
        <v>64</v>
      </c>
      <c r="NL154" s="877" t="s">
        <v>64</v>
      </c>
      <c r="NM154" s="877" t="s">
        <v>64</v>
      </c>
      <c r="NN154" s="877" t="s">
        <v>64</v>
      </c>
      <c r="NO154" s="877" t="s">
        <v>64</v>
      </c>
      <c r="NP154" s="877" t="s">
        <v>64</v>
      </c>
      <c r="NQ154" s="877" t="s">
        <v>64</v>
      </c>
      <c r="NR154" s="877" t="s">
        <v>64</v>
      </c>
      <c r="NS154" s="877" t="s">
        <v>64</v>
      </c>
      <c r="NT154" s="877" t="s">
        <v>64</v>
      </c>
      <c r="NU154" s="877" t="s">
        <v>64</v>
      </c>
      <c r="NV154" s="877" t="s">
        <v>64</v>
      </c>
      <c r="NW154" s="877" t="s">
        <v>64</v>
      </c>
      <c r="NX154" s="877" t="s">
        <v>64</v>
      </c>
      <c r="NY154" s="877" t="s">
        <v>64</v>
      </c>
      <c r="NZ154" s="877" t="s">
        <v>64</v>
      </c>
      <c r="OA154" s="877" t="s">
        <v>64</v>
      </c>
      <c r="OB154" s="877" t="s">
        <v>64</v>
      </c>
      <c r="OC154" s="877" t="s">
        <v>64</v>
      </c>
      <c r="OD154" s="877" t="s">
        <v>64</v>
      </c>
      <c r="OE154" s="877" t="s">
        <v>64</v>
      </c>
      <c r="OF154" s="877" t="s">
        <v>64</v>
      </c>
      <c r="OG154" s="877" t="s">
        <v>64</v>
      </c>
      <c r="OH154" s="877" t="s">
        <v>64</v>
      </c>
      <c r="OI154" s="877" t="s">
        <v>64</v>
      </c>
      <c r="OJ154" s="877" t="s">
        <v>64</v>
      </c>
      <c r="OK154" s="877" t="s">
        <v>64</v>
      </c>
      <c r="OL154" s="877" t="s">
        <v>64</v>
      </c>
      <c r="OM154" s="877" t="s">
        <v>64</v>
      </c>
    </row>
    <row r="155" spans="1:403" s="221" customFormat="1" x14ac:dyDescent="0.25">
      <c r="A155" s="902">
        <v>154</v>
      </c>
      <c r="B155" s="221">
        <v>0</v>
      </c>
      <c r="C155" s="221">
        <v>1</v>
      </c>
      <c r="D155" s="206">
        <v>2</v>
      </c>
      <c r="E155" s="267">
        <v>155</v>
      </c>
      <c r="F155" s="896">
        <v>155</v>
      </c>
      <c r="G155" s="61">
        <v>155</v>
      </c>
      <c r="H155" s="898"/>
      <c r="I155" s="643" t="s">
        <v>956</v>
      </c>
      <c r="J155" s="167" t="s">
        <v>1268</v>
      </c>
      <c r="K155" s="69">
        <v>17327</v>
      </c>
      <c r="L155" s="122">
        <v>69</v>
      </c>
      <c r="M155" s="342">
        <v>66</v>
      </c>
      <c r="N155" s="342">
        <v>176</v>
      </c>
      <c r="O155" s="342">
        <v>21.306818181818183</v>
      </c>
      <c r="P155" s="210">
        <v>1.8099608474155566</v>
      </c>
      <c r="Q155" s="208">
        <v>0</v>
      </c>
      <c r="R155" s="221">
        <v>110</v>
      </c>
      <c r="S155" s="221">
        <v>60</v>
      </c>
      <c r="T155" s="221">
        <v>0</v>
      </c>
      <c r="U155" s="400">
        <v>4</v>
      </c>
      <c r="V155" s="327">
        <v>1</v>
      </c>
      <c r="W155" s="327">
        <v>2</v>
      </c>
      <c r="X155" s="327">
        <v>1</v>
      </c>
      <c r="Y155" s="326">
        <v>0</v>
      </c>
      <c r="Z155" s="327">
        <v>0</v>
      </c>
      <c r="AA155" s="327">
        <v>1</v>
      </c>
      <c r="AB155" s="326">
        <v>0</v>
      </c>
      <c r="AC155" s="326">
        <v>0</v>
      </c>
      <c r="AE155" s="133"/>
      <c r="AG155" s="613">
        <v>276</v>
      </c>
      <c r="AH155" s="613">
        <v>0.64</v>
      </c>
      <c r="AI155" s="613">
        <v>124</v>
      </c>
      <c r="AJ155" s="603">
        <v>1</v>
      </c>
      <c r="AK155" s="613">
        <v>7.2</v>
      </c>
      <c r="AL155" s="613">
        <v>22</v>
      </c>
      <c r="AM155" s="613"/>
      <c r="AN155" s="609">
        <v>520</v>
      </c>
      <c r="AO155" s="214">
        <v>6.253828811575473</v>
      </c>
      <c r="AP155" s="63">
        <v>83</v>
      </c>
      <c r="AQ155" s="63">
        <v>29</v>
      </c>
      <c r="AR155" s="310">
        <v>46</v>
      </c>
      <c r="AS155" s="212">
        <v>42</v>
      </c>
      <c r="AT155" s="215">
        <v>0.61</v>
      </c>
      <c r="AU155" s="212">
        <v>1120</v>
      </c>
      <c r="AV155" s="562">
        <v>42515</v>
      </c>
      <c r="AW155" s="563">
        <v>42515</v>
      </c>
      <c r="AX155" s="565">
        <v>0.64</v>
      </c>
      <c r="AY155" s="364">
        <v>30</v>
      </c>
      <c r="AZ155" s="364"/>
      <c r="BA155" s="613">
        <v>139</v>
      </c>
      <c r="BB155" s="558">
        <v>42556</v>
      </c>
      <c r="BC155" s="65" t="s">
        <v>722</v>
      </c>
      <c r="BD155" s="217">
        <v>690</v>
      </c>
      <c r="BE155" s="112">
        <v>250</v>
      </c>
      <c r="BF155" s="218">
        <v>80.620318372531614</v>
      </c>
      <c r="BG155" s="66"/>
      <c r="BH155" s="68">
        <v>2.3979400086720375</v>
      </c>
      <c r="BI155" s="219"/>
      <c r="BJ155" s="219">
        <v>1.9064445088649196</v>
      </c>
      <c r="BK155" s="219"/>
      <c r="BL155" s="66">
        <v>2.36</v>
      </c>
      <c r="BM155" s="66">
        <v>0.93</v>
      </c>
      <c r="BN155" s="66">
        <v>185</v>
      </c>
      <c r="BO155" s="66">
        <v>1.39</v>
      </c>
      <c r="BP155" s="571">
        <v>286.60000000000002</v>
      </c>
      <c r="BQ155" s="66">
        <v>19</v>
      </c>
      <c r="BR155" s="66">
        <v>1046</v>
      </c>
      <c r="BS155" s="66">
        <v>16</v>
      </c>
      <c r="BT155" s="66">
        <v>14</v>
      </c>
      <c r="BU155" s="366">
        <v>42515</v>
      </c>
      <c r="BV155" s="345" t="s">
        <v>1269</v>
      </c>
      <c r="BW155" s="342">
        <v>0</v>
      </c>
      <c r="BX155" s="342">
        <v>0</v>
      </c>
      <c r="BY155" s="342">
        <v>33</v>
      </c>
      <c r="BZ155" s="342">
        <v>0</v>
      </c>
      <c r="CA155" s="342"/>
      <c r="CB155" s="345" t="s">
        <v>381</v>
      </c>
      <c r="CC155" s="345"/>
      <c r="CD155" s="342">
        <v>0</v>
      </c>
      <c r="CE155" s="342">
        <v>0</v>
      </c>
      <c r="CF155" s="342">
        <v>0</v>
      </c>
      <c r="CG155" s="206">
        <v>0</v>
      </c>
      <c r="CH155" s="206">
        <v>0</v>
      </c>
      <c r="CI155" s="342">
        <v>0</v>
      </c>
      <c r="CJ155" s="342">
        <v>1</v>
      </c>
      <c r="CK155" s="327">
        <v>1</v>
      </c>
      <c r="CL155" s="659">
        <v>1</v>
      </c>
      <c r="CM155" s="659">
        <v>0</v>
      </c>
      <c r="CN155" s="660">
        <v>0</v>
      </c>
      <c r="CO155" s="660">
        <v>0</v>
      </c>
      <c r="CP155" s="660">
        <v>1</v>
      </c>
      <c r="CQ155" s="325">
        <v>1</v>
      </c>
      <c r="CR155" s="325">
        <v>0</v>
      </c>
      <c r="CS155" s="325">
        <v>0</v>
      </c>
      <c r="CT155" s="327">
        <v>0</v>
      </c>
      <c r="CU155" s="327">
        <v>0</v>
      </c>
      <c r="CV155" s="114">
        <v>0</v>
      </c>
      <c r="CW155" s="665"/>
      <c r="CX155" s="665"/>
      <c r="CY155" s="665"/>
      <c r="CZ155" s="665"/>
      <c r="DA155" s="254">
        <v>93</v>
      </c>
      <c r="DB155" s="254">
        <v>137</v>
      </c>
      <c r="DC155" s="254"/>
      <c r="DD155" s="254"/>
      <c r="DE155" s="254"/>
      <c r="DF155" s="221">
        <v>0</v>
      </c>
      <c r="DG155" s="267">
        <v>0</v>
      </c>
      <c r="DK155" s="267">
        <v>1</v>
      </c>
      <c r="DL155" s="267">
        <v>0</v>
      </c>
      <c r="DM155" s="267"/>
      <c r="DO155" s="221">
        <v>0</v>
      </c>
      <c r="DP155" s="221">
        <v>0</v>
      </c>
      <c r="DQ155" s="221">
        <v>0</v>
      </c>
      <c r="DR155" s="221">
        <v>0</v>
      </c>
      <c r="DS155" s="221">
        <v>1</v>
      </c>
      <c r="DT155" s="212">
        <v>1</v>
      </c>
      <c r="DU155" s="221">
        <v>1</v>
      </c>
      <c r="DV155" s="221">
        <v>0</v>
      </c>
      <c r="DW155" s="221">
        <v>0</v>
      </c>
      <c r="DX155" s="221">
        <v>1</v>
      </c>
      <c r="DY155" s="221">
        <v>0</v>
      </c>
      <c r="DZ155" s="221">
        <v>0</v>
      </c>
      <c r="EC155" s="221">
        <v>0</v>
      </c>
      <c r="ED155" s="221">
        <v>0</v>
      </c>
      <c r="EE155" s="221">
        <v>85</v>
      </c>
      <c r="EH155" s="69">
        <v>41695</v>
      </c>
      <c r="EI155" s="31">
        <v>2.97</v>
      </c>
      <c r="EJ155" s="31">
        <v>95</v>
      </c>
      <c r="EK155" s="31">
        <v>77.599999999999994</v>
      </c>
      <c r="EL155" s="31">
        <v>92</v>
      </c>
      <c r="EM155" s="31">
        <v>84</v>
      </c>
      <c r="EN155" s="31">
        <v>50</v>
      </c>
      <c r="EO155" s="31" t="s">
        <v>1197</v>
      </c>
      <c r="EP155" s="267">
        <v>155</v>
      </c>
      <c r="EQ155" s="135"/>
      <c r="ER155" s="133" t="s">
        <v>383</v>
      </c>
      <c r="ES155" s="133"/>
      <c r="ET155" s="133"/>
      <c r="EU155" s="208">
        <v>83</v>
      </c>
      <c r="EV155" s="133">
        <v>0</v>
      </c>
      <c r="EW155" s="133"/>
      <c r="EX155" s="133">
        <v>10</v>
      </c>
      <c r="EY155" s="208">
        <v>8</v>
      </c>
      <c r="EZ155" s="208">
        <v>49</v>
      </c>
      <c r="FA155" s="208">
        <v>24</v>
      </c>
      <c r="FB155" s="208">
        <v>16</v>
      </c>
      <c r="FC155" s="208">
        <v>18</v>
      </c>
      <c r="FD155" s="208">
        <v>37</v>
      </c>
      <c r="FE155" s="206">
        <v>24</v>
      </c>
      <c r="FF155" s="133">
        <v>34</v>
      </c>
      <c r="FG155" s="133">
        <v>100</v>
      </c>
      <c r="FH155" s="223">
        <v>290</v>
      </c>
      <c r="FI155" s="91">
        <v>100</v>
      </c>
      <c r="FJ155" s="91">
        <v>290</v>
      </c>
      <c r="FK155" s="227">
        <v>50.05</v>
      </c>
      <c r="FL155" s="227">
        <v>27.652531860822513</v>
      </c>
      <c r="FM155" s="228">
        <v>112.7</v>
      </c>
      <c r="FN155" s="228">
        <v>37.450000000000003</v>
      </c>
      <c r="FO155" s="228">
        <v>62.266540274019931</v>
      </c>
      <c r="FP155" s="228">
        <v>20.69105530844762</v>
      </c>
      <c r="FQ155" s="228">
        <v>66.770186335403722</v>
      </c>
      <c r="FR155" s="228"/>
      <c r="FS155" s="193">
        <v>0</v>
      </c>
      <c r="FT155" s="230">
        <v>63.7</v>
      </c>
      <c r="FU155" s="230">
        <v>81</v>
      </c>
      <c r="FV155" s="230">
        <v>150</v>
      </c>
      <c r="FW155" s="229">
        <v>6</v>
      </c>
      <c r="FX155" s="229">
        <v>7.2</v>
      </c>
      <c r="FY155" s="229">
        <v>10.616666666666667</v>
      </c>
      <c r="FZ155" s="229">
        <v>0.78641975308641976</v>
      </c>
      <c r="GA155" s="210">
        <v>30.1</v>
      </c>
      <c r="GB155" s="129">
        <v>22.9</v>
      </c>
      <c r="GC155" s="238">
        <v>14.7</v>
      </c>
      <c r="GD155" s="238">
        <v>8.1</v>
      </c>
      <c r="GE155" s="348">
        <v>191.6</v>
      </c>
      <c r="GF155" s="238">
        <v>131.1</v>
      </c>
      <c r="GG155" s="238">
        <v>38.1</v>
      </c>
      <c r="GH155" s="133">
        <v>0</v>
      </c>
      <c r="GI155" s="133">
        <v>1</v>
      </c>
      <c r="GJ155" s="221">
        <v>1</v>
      </c>
      <c r="GK155" s="221">
        <v>0</v>
      </c>
      <c r="GL155" s="231">
        <v>26</v>
      </c>
      <c r="GM155" s="133">
        <v>0</v>
      </c>
      <c r="GN155" s="221">
        <v>0</v>
      </c>
      <c r="GO155" s="133">
        <v>0</v>
      </c>
      <c r="GP155" s="221">
        <v>0</v>
      </c>
      <c r="GQ155" s="61">
        <v>34.75</v>
      </c>
      <c r="GR155" s="106">
        <v>19.199310332938708</v>
      </c>
      <c r="GS155" s="111">
        <v>0.46927374301675973</v>
      </c>
      <c r="GT155" s="61">
        <v>0</v>
      </c>
      <c r="GU155" s="111">
        <v>0.54166666666666663</v>
      </c>
      <c r="GV155" s="62">
        <v>0</v>
      </c>
      <c r="GW155" s="106">
        <v>14.1</v>
      </c>
      <c r="GX155" s="61">
        <v>0</v>
      </c>
      <c r="GY155" s="106">
        <v>24</v>
      </c>
      <c r="GZ155" s="61">
        <v>0</v>
      </c>
      <c r="HA155" s="745">
        <v>31</v>
      </c>
      <c r="HB155" s="221">
        <v>11</v>
      </c>
      <c r="HC155" s="221">
        <v>0.41</v>
      </c>
      <c r="HD155" s="61">
        <v>1</v>
      </c>
      <c r="HE155" s="236">
        <v>112.13298899999999</v>
      </c>
      <c r="HF155" s="236">
        <v>117.739639</v>
      </c>
      <c r="HG155" s="270">
        <v>65.050931443141678</v>
      </c>
      <c r="HH155" s="236">
        <v>125.858824</v>
      </c>
      <c r="HI155" s="270">
        <v>69.53676604646661</v>
      </c>
      <c r="HJ155" s="236">
        <v>49.620722000000001</v>
      </c>
      <c r="HK155" s="270">
        <v>27.415356564675658</v>
      </c>
      <c r="HL155" s="236">
        <v>76.238101999999998</v>
      </c>
      <c r="HM155" s="270">
        <v>42.121409481790941</v>
      </c>
      <c r="HN155" s="236">
        <v>60.574300999999998</v>
      </c>
      <c r="HO155" s="144">
        <v>6.4040010000000001</v>
      </c>
      <c r="HP155" s="144">
        <v>3.5520550000000002</v>
      </c>
      <c r="HQ155" s="236">
        <v>163.37907200000001</v>
      </c>
      <c r="HR155" s="270">
        <v>90.266633244188128</v>
      </c>
      <c r="HS155" s="236">
        <v>73.865722000000005</v>
      </c>
      <c r="HT155" s="270">
        <v>40.81067394660657</v>
      </c>
      <c r="HU155" s="236">
        <v>89.513350000000003</v>
      </c>
      <c r="HV155" s="270">
        <v>49.455959297581565</v>
      </c>
      <c r="HW155" s="236">
        <v>54.788749000000003</v>
      </c>
      <c r="HX155" s="144">
        <v>0</v>
      </c>
      <c r="HY155" s="237">
        <v>0.93548974365118809</v>
      </c>
      <c r="HZ155" s="348">
        <v>23.3</v>
      </c>
      <c r="IA155" s="221">
        <v>5.4</v>
      </c>
      <c r="IB155" s="221">
        <v>15.5</v>
      </c>
      <c r="IC155" s="221">
        <v>4.4000000000000004</v>
      </c>
      <c r="ID155" s="221">
        <v>16</v>
      </c>
      <c r="IE155" s="221">
        <v>4.3</v>
      </c>
      <c r="IF155" s="237">
        <v>56.000543209876547</v>
      </c>
      <c r="IG155" s="237">
        <v>30.940195910778804</v>
      </c>
      <c r="IH155" s="206"/>
      <c r="II155" s="346">
        <v>0.3</v>
      </c>
      <c r="IJ155" s="372">
        <v>1118</v>
      </c>
      <c r="IK155" s="350">
        <v>1070</v>
      </c>
      <c r="IL155" s="350">
        <v>990</v>
      </c>
      <c r="IM155" s="350">
        <v>1061</v>
      </c>
      <c r="IN155" s="350">
        <v>1100</v>
      </c>
      <c r="IO155" s="350">
        <v>1100</v>
      </c>
      <c r="IP155" s="208"/>
      <c r="IQ155" s="106">
        <v>1073.1666666666667</v>
      </c>
      <c r="IR155" s="350">
        <v>1682</v>
      </c>
      <c r="IS155" s="350"/>
      <c r="IT155" s="350">
        <v>241</v>
      </c>
      <c r="IU155" s="350">
        <v>302</v>
      </c>
      <c r="IV155" s="350">
        <v>263</v>
      </c>
      <c r="IW155" s="350"/>
      <c r="IX155" s="350">
        <v>268</v>
      </c>
      <c r="IY155" s="208"/>
      <c r="IZ155" s="106">
        <v>268.5</v>
      </c>
      <c r="JA155" s="350">
        <v>192</v>
      </c>
      <c r="JB155" s="240">
        <v>42.368543842794985</v>
      </c>
      <c r="JC155" s="241">
        <v>1</v>
      </c>
      <c r="JD155" s="267">
        <v>1</v>
      </c>
      <c r="JE155" s="70">
        <v>0</v>
      </c>
      <c r="JF155" s="70">
        <v>0</v>
      </c>
      <c r="JG155" s="70"/>
      <c r="JH155" s="267">
        <v>0</v>
      </c>
      <c r="JI155" s="267">
        <v>0</v>
      </c>
      <c r="JJ155" s="267">
        <v>0</v>
      </c>
      <c r="JK155" s="267"/>
      <c r="JM155" s="285">
        <v>48.666666666666664</v>
      </c>
      <c r="JN155" s="198">
        <v>155</v>
      </c>
      <c r="JO155" s="244">
        <v>42556</v>
      </c>
      <c r="JP155" s="69">
        <v>43218</v>
      </c>
      <c r="JQ155" s="201">
        <v>1</v>
      </c>
      <c r="JR155" s="69">
        <v>43218</v>
      </c>
      <c r="JS155" s="245">
        <v>21</v>
      </c>
      <c r="JT155" s="243">
        <v>1</v>
      </c>
      <c r="JU155" s="69">
        <v>43132</v>
      </c>
      <c r="JV155" s="245">
        <v>18</v>
      </c>
      <c r="JW155" s="243">
        <v>1</v>
      </c>
      <c r="JX155" s="246">
        <v>43132</v>
      </c>
      <c r="JY155" s="245">
        <v>18</v>
      </c>
      <c r="JZ155" s="245">
        <v>21</v>
      </c>
      <c r="KA155" s="245">
        <v>662</v>
      </c>
      <c r="KB155" s="247"/>
      <c r="KC155" s="245"/>
      <c r="KD155" s="248"/>
      <c r="KE155" s="63">
        <v>0</v>
      </c>
      <c r="KF155" s="263">
        <v>1</v>
      </c>
      <c r="KG155" s="312" t="s">
        <v>390</v>
      </c>
      <c r="KH155" s="250">
        <v>111.36</v>
      </c>
      <c r="KI155" s="250">
        <v>48.2</v>
      </c>
      <c r="KJ155" s="250">
        <v>59.8</v>
      </c>
      <c r="KK155" s="251">
        <v>-18.21</v>
      </c>
      <c r="KL155" s="250">
        <v>-16.29</v>
      </c>
      <c r="KM155" s="250">
        <v>53.67</v>
      </c>
      <c r="KN155" s="250">
        <v>43.7</v>
      </c>
      <c r="KO155" s="250">
        <v>3.2</v>
      </c>
      <c r="KP155" s="250"/>
      <c r="KQ155" s="250">
        <v>0</v>
      </c>
      <c r="KR155" s="92"/>
      <c r="KS155" s="93">
        <v>0.46927374301675973</v>
      </c>
      <c r="KT155" s="264">
        <v>44</v>
      </c>
      <c r="KU155" s="265">
        <v>53.5</v>
      </c>
      <c r="KV155" s="264">
        <v>-25.54</v>
      </c>
      <c r="KW155" s="265">
        <v>-31.3</v>
      </c>
      <c r="KX155" s="265">
        <v>-28.9</v>
      </c>
      <c r="KY155" s="265">
        <v>276</v>
      </c>
      <c r="KZ155" s="265">
        <v>-17.100000000000001</v>
      </c>
      <c r="LA155" s="265">
        <v>-15.6</v>
      </c>
      <c r="LB155" s="265">
        <v>276</v>
      </c>
      <c r="LC155" s="265">
        <v>-24.2</v>
      </c>
      <c r="LD155" s="265">
        <v>-22.2</v>
      </c>
      <c r="LE155" s="265">
        <v>276</v>
      </c>
      <c r="LF155" s="118">
        <v>42556</v>
      </c>
      <c r="LG155" s="454">
        <v>0</v>
      </c>
      <c r="LH155" s="454"/>
      <c r="LI155" s="455">
        <v>44</v>
      </c>
      <c r="LJ155" s="455">
        <v>48.58</v>
      </c>
      <c r="LK155" s="455">
        <v>-25.34</v>
      </c>
      <c r="LL155" s="455">
        <v>-29.3</v>
      </c>
      <c r="LM155" s="455">
        <v>-29.2</v>
      </c>
      <c r="LN155" s="455">
        <v>261</v>
      </c>
      <c r="LO155" s="455">
        <v>-16.100000000000001</v>
      </c>
      <c r="LP155" s="455">
        <v>-16.100000000000001</v>
      </c>
      <c r="LQ155" s="455">
        <v>292</v>
      </c>
      <c r="LR155" s="455">
        <v>-22.7</v>
      </c>
      <c r="LS155" s="455">
        <v>-22.6</v>
      </c>
      <c r="LT155" s="455">
        <v>261</v>
      </c>
      <c r="LU155" s="500">
        <v>50.74</v>
      </c>
      <c r="LV155" s="693">
        <v>-31.69</v>
      </c>
      <c r="LW155" s="500">
        <v>-21.5</v>
      </c>
      <c r="LX155" s="500">
        <v>2</v>
      </c>
      <c r="LY155" s="500">
        <v>-22</v>
      </c>
      <c r="LZ155" s="500">
        <v>1</v>
      </c>
      <c r="MA155" s="690"/>
      <c r="MB155" s="455" t="s">
        <v>1270</v>
      </c>
      <c r="MD155" s="253">
        <v>56</v>
      </c>
      <c r="ME155" s="274"/>
      <c r="MF155" s="581">
        <v>155</v>
      </c>
      <c r="MG155" s="135">
        <v>42515</v>
      </c>
      <c r="MJ155" s="584">
        <v>57.628100000000003</v>
      </c>
      <c r="MR155" s="135">
        <v>42516</v>
      </c>
      <c r="MS155" s="238">
        <v>6.7</v>
      </c>
      <c r="MT155" s="238">
        <v>5</v>
      </c>
      <c r="MU155" s="133">
        <v>1</v>
      </c>
      <c r="MV155" s="133">
        <v>0</v>
      </c>
      <c r="MW155" s="133">
        <v>0</v>
      </c>
      <c r="MX155" s="133">
        <v>1</v>
      </c>
      <c r="MY155" s="133">
        <v>1</v>
      </c>
      <c r="MZ155" s="238">
        <v>2</v>
      </c>
      <c r="NA155" s="238">
        <v>520</v>
      </c>
      <c r="NB155" s="133">
        <v>56</v>
      </c>
      <c r="NC155" s="238">
        <v>3</v>
      </c>
      <c r="NE155" s="876">
        <v>155</v>
      </c>
      <c r="NF155" s="877">
        <v>7.6297937341689703</v>
      </c>
      <c r="NG155" s="877">
        <v>7.7005090768123301</v>
      </c>
      <c r="NH155" s="877">
        <v>5.9683211961062703</v>
      </c>
      <c r="NI155" s="877">
        <v>2.8399595874895298</v>
      </c>
      <c r="NJ155" s="877">
        <v>7.5359751667322401</v>
      </c>
      <c r="NK155" s="877">
        <v>7.0064102391254801</v>
      </c>
      <c r="NL155" s="877">
        <v>8.9663612472936105</v>
      </c>
      <c r="NM155" s="877">
        <v>7.4621341390171203</v>
      </c>
      <c r="NN155" s="877">
        <v>5.9866384717308501</v>
      </c>
      <c r="NO155" s="877">
        <v>1.49569516262407</v>
      </c>
      <c r="NP155" s="877">
        <v>6.8992964946401703</v>
      </c>
      <c r="NQ155" s="877">
        <v>7.4121040446775703</v>
      </c>
      <c r="NR155" s="877">
        <v>7.8651764965317801</v>
      </c>
      <c r="NS155" s="877">
        <v>4.6380738371807197</v>
      </c>
      <c r="NT155" s="877">
        <v>6.0936024287957302</v>
      </c>
      <c r="NU155" s="877">
        <v>8.0192015095673899</v>
      </c>
      <c r="NV155" s="877">
        <v>6.8172395109894497</v>
      </c>
      <c r="NW155" s="877">
        <v>7.1601739683302199</v>
      </c>
      <c r="NX155" s="877">
        <v>5.32912359629157</v>
      </c>
      <c r="NY155" s="877">
        <v>6.2541782862167601</v>
      </c>
      <c r="NZ155" s="877">
        <v>8.2824861395347096</v>
      </c>
      <c r="OA155" s="877">
        <v>5.3081569751147599</v>
      </c>
      <c r="OB155" s="877">
        <v>10.601213655733901</v>
      </c>
      <c r="OC155" s="877">
        <v>2.5849625007211601</v>
      </c>
      <c r="OD155" s="877">
        <v>7.3924891619660196</v>
      </c>
      <c r="OE155" s="877">
        <v>5.8472453071418098</v>
      </c>
      <c r="OF155" s="877">
        <v>4.3212065669698996</v>
      </c>
      <c r="OG155" s="877">
        <v>10.5714398044866</v>
      </c>
      <c r="OH155" s="877">
        <v>2.7070829917717099</v>
      </c>
      <c r="OI155" s="877">
        <v>8.09587168895297</v>
      </c>
      <c r="OJ155" s="877">
        <v>3.8459917706645701</v>
      </c>
      <c r="OK155" s="877">
        <v>2.47556811553362</v>
      </c>
      <c r="OL155" s="877">
        <v>2.0843321868512601</v>
      </c>
      <c r="OM155" s="877">
        <v>8.0162511550127498</v>
      </c>
    </row>
    <row r="156" spans="1:403" s="221" customFormat="1" x14ac:dyDescent="0.25">
      <c r="A156" s="455">
        <v>155</v>
      </c>
      <c r="B156" s="221">
        <v>0</v>
      </c>
      <c r="C156" s="221">
        <v>1</v>
      </c>
      <c r="D156" s="206">
        <v>2</v>
      </c>
      <c r="E156" s="267">
        <v>156</v>
      </c>
      <c r="F156" s="896">
        <v>156</v>
      </c>
      <c r="G156" s="61">
        <v>156</v>
      </c>
      <c r="H156" s="898"/>
      <c r="I156" s="358" t="s">
        <v>1271</v>
      </c>
      <c r="J156" s="232" t="s">
        <v>1272</v>
      </c>
      <c r="K156" s="69">
        <v>23743</v>
      </c>
      <c r="L156" s="122">
        <v>51</v>
      </c>
      <c r="M156" s="342">
        <v>74</v>
      </c>
      <c r="N156" s="342">
        <v>152</v>
      </c>
      <c r="O156" s="342">
        <v>32.029085872576175</v>
      </c>
      <c r="P156" s="210">
        <v>1.7085449369939369</v>
      </c>
      <c r="Q156" s="208">
        <v>1</v>
      </c>
      <c r="R156" s="221">
        <v>120</v>
      </c>
      <c r="S156" s="221">
        <v>60</v>
      </c>
      <c r="T156" s="221">
        <v>0</v>
      </c>
      <c r="U156" s="400">
        <v>3</v>
      </c>
      <c r="V156" s="327">
        <v>1</v>
      </c>
      <c r="W156" s="327">
        <v>2</v>
      </c>
      <c r="X156" s="327">
        <v>0</v>
      </c>
      <c r="Y156" s="326">
        <v>1</v>
      </c>
      <c r="Z156" s="327">
        <v>1</v>
      </c>
      <c r="AA156" s="327">
        <v>0</v>
      </c>
      <c r="AB156" s="326">
        <v>0</v>
      </c>
      <c r="AC156" s="326">
        <v>0</v>
      </c>
      <c r="AE156" s="133"/>
      <c r="AG156" s="613">
        <v>212</v>
      </c>
      <c r="AH156" s="613">
        <v>0.72</v>
      </c>
      <c r="AI156" s="613">
        <v>85</v>
      </c>
      <c r="AJ156" s="603">
        <v>1</v>
      </c>
      <c r="AK156" s="613">
        <v>12.5</v>
      </c>
      <c r="AL156" s="613">
        <v>39</v>
      </c>
      <c r="AM156" s="613"/>
      <c r="AN156" s="609">
        <v>389.4</v>
      </c>
      <c r="AO156" s="214">
        <v>5.964607092938099</v>
      </c>
      <c r="AP156" s="63">
        <v>109</v>
      </c>
      <c r="AQ156" s="63">
        <v>42</v>
      </c>
      <c r="AR156" s="310">
        <v>45</v>
      </c>
      <c r="AS156" s="212">
        <v>108</v>
      </c>
      <c r="AT156" s="215">
        <v>1.76</v>
      </c>
      <c r="AU156" s="212"/>
      <c r="AV156" s="562">
        <v>42563</v>
      </c>
      <c r="AW156" s="563">
        <v>42542</v>
      </c>
      <c r="AX156" s="364">
        <v>0.72</v>
      </c>
      <c r="AY156" s="364">
        <v>19</v>
      </c>
      <c r="AZ156" s="364">
        <v>4.5</v>
      </c>
      <c r="BA156" s="613">
        <v>139</v>
      </c>
      <c r="BB156" s="558">
        <v>42562</v>
      </c>
      <c r="BC156" s="65">
        <v>25.57</v>
      </c>
      <c r="BD156" s="217"/>
      <c r="BE156" s="66">
        <v>25.57</v>
      </c>
      <c r="BF156" s="218">
        <v>112.49739887343486</v>
      </c>
      <c r="BG156" s="66"/>
      <c r="BH156" s="68">
        <v>1.4077307280263354</v>
      </c>
      <c r="BI156" s="219">
        <v>1.4077307280263354</v>
      </c>
      <c r="BJ156" s="219">
        <v>2.0511424809542826</v>
      </c>
      <c r="BK156" s="219"/>
      <c r="BL156" s="66">
        <v>2.4300000000000002</v>
      </c>
      <c r="BM156" s="66">
        <v>0.72</v>
      </c>
      <c r="BN156" s="66">
        <v>86</v>
      </c>
      <c r="BO156" s="66">
        <v>1.35</v>
      </c>
      <c r="BP156" s="571">
        <v>294</v>
      </c>
      <c r="BQ156" s="66">
        <v>20</v>
      </c>
      <c r="BR156" s="66">
        <v>211</v>
      </c>
      <c r="BS156" s="66">
        <v>17</v>
      </c>
      <c r="BT156" s="66">
        <v>21</v>
      </c>
      <c r="BU156" s="366" t="s">
        <v>947</v>
      </c>
      <c r="BV156" s="345" t="s">
        <v>1273</v>
      </c>
      <c r="BW156" s="342">
        <v>0</v>
      </c>
      <c r="BX156" s="342">
        <v>0</v>
      </c>
      <c r="BY156" s="342" t="s">
        <v>381</v>
      </c>
      <c r="BZ156" s="342">
        <v>0</v>
      </c>
      <c r="CA156" s="342"/>
      <c r="CB156" s="345" t="s">
        <v>381</v>
      </c>
      <c r="CC156" s="345"/>
      <c r="CD156" s="342">
        <v>0</v>
      </c>
      <c r="CE156" s="342">
        <v>0</v>
      </c>
      <c r="CF156" s="342">
        <v>0</v>
      </c>
      <c r="CG156" s="206">
        <v>0</v>
      </c>
      <c r="CH156" s="206">
        <v>0</v>
      </c>
      <c r="CI156" s="342">
        <v>0</v>
      </c>
      <c r="CJ156" s="342">
        <v>0</v>
      </c>
      <c r="CK156" s="327">
        <v>0</v>
      </c>
      <c r="CL156" s="659">
        <v>0</v>
      </c>
      <c r="CM156" s="659">
        <v>0</v>
      </c>
      <c r="CN156" s="660">
        <v>0</v>
      </c>
      <c r="CO156" s="660">
        <v>0</v>
      </c>
      <c r="CP156" s="660">
        <v>0</v>
      </c>
      <c r="CQ156" s="325">
        <v>0</v>
      </c>
      <c r="CR156" s="325">
        <v>0</v>
      </c>
      <c r="CS156" s="325">
        <v>0</v>
      </c>
      <c r="CT156" s="327">
        <v>0</v>
      </c>
      <c r="CU156" s="327">
        <v>1</v>
      </c>
      <c r="CV156" s="114">
        <v>0</v>
      </c>
      <c r="CW156" s="665"/>
      <c r="CX156" s="665"/>
      <c r="CY156" s="665"/>
      <c r="CZ156" s="665"/>
      <c r="DA156" s="254">
        <v>77</v>
      </c>
      <c r="DB156" s="254">
        <v>116</v>
      </c>
      <c r="DC156" s="254"/>
      <c r="DD156" s="254"/>
      <c r="DE156" s="254"/>
      <c r="DF156" s="221">
        <v>0</v>
      </c>
      <c r="DG156" s="267">
        <v>0</v>
      </c>
      <c r="DK156" s="267">
        <v>1</v>
      </c>
      <c r="DL156" s="267">
        <v>1</v>
      </c>
      <c r="DM156" s="267"/>
      <c r="DN156" s="221" t="s">
        <v>1274</v>
      </c>
      <c r="DO156" s="221">
        <v>0</v>
      </c>
      <c r="DP156" s="221">
        <v>0</v>
      </c>
      <c r="DQ156" s="221">
        <v>0</v>
      </c>
      <c r="DR156" s="221">
        <v>0</v>
      </c>
      <c r="DS156" s="221">
        <v>0</v>
      </c>
      <c r="DT156" s="212">
        <v>0</v>
      </c>
      <c r="DU156" s="221">
        <v>0</v>
      </c>
      <c r="DV156" s="221">
        <v>0</v>
      </c>
      <c r="DW156" s="221">
        <v>0</v>
      </c>
      <c r="DX156" s="221">
        <v>0</v>
      </c>
      <c r="DY156" s="221">
        <v>0</v>
      </c>
      <c r="DZ156" s="221">
        <v>0</v>
      </c>
      <c r="EC156" s="221">
        <v>0</v>
      </c>
      <c r="ED156" s="221">
        <v>0</v>
      </c>
      <c r="EH156" s="294"/>
      <c r="EI156" s="31"/>
      <c r="EJ156" s="31"/>
      <c r="EK156" s="31"/>
      <c r="EL156" s="31"/>
      <c r="EM156" s="31"/>
      <c r="EN156" s="31"/>
      <c r="EO156" s="31"/>
      <c r="EP156" s="267">
        <v>156</v>
      </c>
      <c r="EQ156" s="135">
        <v>42562</v>
      </c>
      <c r="ER156" s="133" t="s">
        <v>383</v>
      </c>
      <c r="ES156" s="133"/>
      <c r="ET156" s="133"/>
      <c r="EU156" s="208">
        <v>88</v>
      </c>
      <c r="EV156" s="133">
        <v>0</v>
      </c>
      <c r="EW156" s="133"/>
      <c r="EX156" s="133">
        <v>19</v>
      </c>
      <c r="EY156" s="208">
        <v>10</v>
      </c>
      <c r="EZ156" s="208">
        <v>38</v>
      </c>
      <c r="FA156" s="208">
        <v>20</v>
      </c>
      <c r="FB156" s="208">
        <v>21</v>
      </c>
      <c r="FC156" s="208">
        <v>18</v>
      </c>
      <c r="FD156" s="208">
        <v>40</v>
      </c>
      <c r="FE156" s="206">
        <v>18</v>
      </c>
      <c r="FF156" s="133">
        <v>26</v>
      </c>
      <c r="FG156" s="133">
        <v>100</v>
      </c>
      <c r="FH156" s="223">
        <v>290</v>
      </c>
      <c r="FI156" s="91">
        <v>100</v>
      </c>
      <c r="FJ156" s="91">
        <v>290</v>
      </c>
      <c r="FK156" s="227">
        <v>48.5</v>
      </c>
      <c r="FL156" s="227">
        <v>28.38672776458095</v>
      </c>
      <c r="FM156" s="228">
        <v>82.3</v>
      </c>
      <c r="FN156" s="228">
        <v>36.35</v>
      </c>
      <c r="FO156" s="228">
        <v>48.169643196392002</v>
      </c>
      <c r="FP156" s="228">
        <v>21.275413489536444</v>
      </c>
      <c r="FQ156" s="228">
        <v>55.832320777642764</v>
      </c>
      <c r="FR156" s="228"/>
      <c r="FS156" s="193">
        <v>0</v>
      </c>
      <c r="FT156" s="230">
        <v>101.2</v>
      </c>
      <c r="FU156" s="230">
        <v>67.900000000000006</v>
      </c>
      <c r="FV156" s="230">
        <v>90</v>
      </c>
      <c r="FW156" s="229">
        <v>4.8</v>
      </c>
      <c r="FX156" s="229">
        <v>5.5</v>
      </c>
      <c r="FY156" s="229">
        <v>21.083333333333336</v>
      </c>
      <c r="FZ156" s="229">
        <v>1.4904270986745212</v>
      </c>
      <c r="GA156" s="210">
        <v>56.7</v>
      </c>
      <c r="GB156" s="129">
        <v>20</v>
      </c>
      <c r="GC156" s="238">
        <v>6.4</v>
      </c>
      <c r="GD156" s="238">
        <v>3.7</v>
      </c>
      <c r="GE156" s="348">
        <v>126.7</v>
      </c>
      <c r="GF156" s="238">
        <v>90.9</v>
      </c>
      <c r="GG156" s="238">
        <v>25.2</v>
      </c>
      <c r="GH156" s="133">
        <v>0</v>
      </c>
      <c r="GI156" s="133">
        <v>1</v>
      </c>
      <c r="GJ156" s="221">
        <v>1</v>
      </c>
      <c r="GK156" s="221">
        <v>1</v>
      </c>
      <c r="GL156" s="231" t="s">
        <v>381</v>
      </c>
      <c r="GM156" s="133"/>
      <c r="GN156" s="221">
        <v>1</v>
      </c>
      <c r="GO156" s="133">
        <v>1</v>
      </c>
      <c r="GP156" s="221">
        <v>0</v>
      </c>
      <c r="GQ156" s="61">
        <v>40.950000000000003</v>
      </c>
      <c r="GR156" s="106">
        <v>23.967762927001857</v>
      </c>
      <c r="GS156" s="111">
        <v>0.40758293838862564</v>
      </c>
      <c r="GT156" s="61">
        <v>0</v>
      </c>
      <c r="GU156" s="111">
        <v>0.57692307692307687</v>
      </c>
      <c r="GV156" s="62">
        <v>1</v>
      </c>
      <c r="GW156" s="106">
        <v>13.8</v>
      </c>
      <c r="GX156" s="61">
        <v>0</v>
      </c>
      <c r="GY156" s="106">
        <v>20</v>
      </c>
      <c r="GZ156" s="61">
        <v>0</v>
      </c>
      <c r="HA156" s="745"/>
      <c r="HB156" s="221">
        <v>10</v>
      </c>
      <c r="HC156" s="221">
        <v>0.49</v>
      </c>
      <c r="HD156" s="61">
        <v>1</v>
      </c>
      <c r="HE156" s="236">
        <v>137.36971</v>
      </c>
      <c r="HF156" s="236">
        <v>144.23819599999999</v>
      </c>
      <c r="HG156" s="144">
        <v>80.248866000000007</v>
      </c>
      <c r="HH156" s="236">
        <v>114.59552600000001</v>
      </c>
      <c r="HI156" s="125">
        <v>63.756765999999999</v>
      </c>
      <c r="HJ156" s="236">
        <v>45.986474999999999</v>
      </c>
      <c r="HK156" s="144">
        <v>25.585196</v>
      </c>
      <c r="HL156" s="236">
        <v>68.609050999999994</v>
      </c>
      <c r="HM156" s="144">
        <v>38.171571</v>
      </c>
      <c r="HN156" s="236">
        <v>59.870618999999998</v>
      </c>
      <c r="HO156" s="144">
        <v>5.9689870000000003</v>
      </c>
      <c r="HP156" s="144">
        <v>3.3209270000000002</v>
      </c>
      <c r="HQ156" s="236">
        <v>120.29989999999999</v>
      </c>
      <c r="HR156" s="144">
        <v>66.930471999999995</v>
      </c>
      <c r="HS156" s="236">
        <v>53.808236999999998</v>
      </c>
      <c r="HT156" s="144">
        <v>29.936938999999999</v>
      </c>
      <c r="HU156" s="236">
        <v>66.491663000000003</v>
      </c>
      <c r="HV156" s="144">
        <v>36.993533999999997</v>
      </c>
      <c r="HW156" s="236">
        <v>55.271585999999999</v>
      </c>
      <c r="HX156" s="144">
        <v>0</v>
      </c>
      <c r="HY156" s="237">
        <v>1.2586721404812957</v>
      </c>
      <c r="HZ156" s="348">
        <v>20.100000000000001</v>
      </c>
      <c r="IA156" s="221">
        <v>5.5</v>
      </c>
      <c r="IB156" s="221">
        <v>22.8</v>
      </c>
      <c r="IC156" s="221">
        <v>5.9</v>
      </c>
      <c r="ID156" s="221">
        <v>17.100000000000001</v>
      </c>
      <c r="IE156" s="221">
        <v>5.3</v>
      </c>
      <c r="IF156" s="237">
        <v>69.769658181818187</v>
      </c>
      <c r="IG156" s="237">
        <v>40.83571738216785</v>
      </c>
      <c r="IH156" s="206"/>
      <c r="II156" s="209">
        <v>0.39</v>
      </c>
      <c r="IJ156" s="206">
        <v>1349</v>
      </c>
      <c r="IK156" s="208">
        <v>1254</v>
      </c>
      <c r="IL156" s="208">
        <v>1238</v>
      </c>
      <c r="IM156" s="208">
        <v>1162</v>
      </c>
      <c r="IN156" s="208">
        <v>1090</v>
      </c>
      <c r="IO156" s="208">
        <v>1307</v>
      </c>
      <c r="IP156" s="208"/>
      <c r="IQ156" s="106">
        <v>1233.3333333333333</v>
      </c>
      <c r="IR156" s="208">
        <v>1745</v>
      </c>
      <c r="IS156" s="208">
        <v>344</v>
      </c>
      <c r="IT156" s="208">
        <v>267</v>
      </c>
      <c r="IU156" s="208">
        <v>311</v>
      </c>
      <c r="IV156" s="208">
        <v>395</v>
      </c>
      <c r="IW156" s="208">
        <v>412</v>
      </c>
      <c r="IX156" s="208">
        <v>377</v>
      </c>
      <c r="IY156" s="208"/>
      <c r="IZ156" s="106">
        <v>351</v>
      </c>
      <c r="JA156" s="208">
        <v>287</v>
      </c>
      <c r="JB156" s="240">
        <v>42.706574679036962</v>
      </c>
      <c r="JC156" s="241">
        <v>1</v>
      </c>
      <c r="JD156" s="267">
        <v>1</v>
      </c>
      <c r="JE156" s="70">
        <v>15</v>
      </c>
      <c r="JF156" s="70">
        <v>1</v>
      </c>
      <c r="JG156" s="70" t="s">
        <v>1275</v>
      </c>
      <c r="JH156" s="267">
        <v>1</v>
      </c>
      <c r="JI156" s="267"/>
      <c r="JJ156" s="267"/>
      <c r="JK156" s="267"/>
      <c r="JL156" s="221" t="s">
        <v>1274</v>
      </c>
      <c r="JM156" s="285">
        <v>54.666666666666664</v>
      </c>
      <c r="JN156" s="401"/>
      <c r="JO156" s="402">
        <v>42562</v>
      </c>
      <c r="JP156" s="403"/>
      <c r="JQ156" s="404"/>
      <c r="JR156" s="405"/>
      <c r="JS156" s="405"/>
      <c r="JT156" s="243"/>
      <c r="JU156" s="317"/>
      <c r="JV156" s="245"/>
      <c r="JW156" s="243"/>
      <c r="JX156" s="245"/>
      <c r="JY156" s="245"/>
      <c r="JZ156" s="245"/>
      <c r="KA156" s="245"/>
      <c r="KB156" s="247"/>
      <c r="KC156" s="245"/>
      <c r="KD156" s="248"/>
      <c r="KE156" s="63">
        <v>0</v>
      </c>
      <c r="KF156" s="263">
        <v>1</v>
      </c>
      <c r="KG156" s="312" t="s">
        <v>390</v>
      </c>
      <c r="KH156" s="250">
        <v>91.6</v>
      </c>
      <c r="KI156" s="250">
        <v>48.6</v>
      </c>
      <c r="KJ156" s="250">
        <v>46.95</v>
      </c>
      <c r="KK156" s="251">
        <v>-12.42</v>
      </c>
      <c r="KL156" s="250">
        <v>-9.8800000000000008</v>
      </c>
      <c r="KM156" s="250">
        <v>42.04</v>
      </c>
      <c r="KN156" s="250">
        <v>19.3</v>
      </c>
      <c r="KO156" s="250">
        <v>4.0999999999999996</v>
      </c>
      <c r="KP156" s="250"/>
      <c r="KQ156" s="250">
        <v>1</v>
      </c>
      <c r="KR156" s="92"/>
      <c r="KS156" s="93">
        <v>0.40758293838862564</v>
      </c>
      <c r="KT156" s="264">
        <v>61</v>
      </c>
      <c r="KU156" s="265">
        <v>37.880000000000003</v>
      </c>
      <c r="KV156" s="264">
        <v>-20.72</v>
      </c>
      <c r="KW156" s="265">
        <v>-25</v>
      </c>
      <c r="KX156" s="265">
        <v>-24.9</v>
      </c>
      <c r="KY156" s="265">
        <v>280</v>
      </c>
      <c r="KZ156" s="265">
        <v>-10.7</v>
      </c>
      <c r="LA156" s="265">
        <v>-10.3</v>
      </c>
      <c r="LB156" s="265">
        <v>265</v>
      </c>
      <c r="LC156" s="265">
        <v>-17.8</v>
      </c>
      <c r="LD156" s="265">
        <v>-17.600000000000001</v>
      </c>
      <c r="LE156" s="265">
        <v>280</v>
      </c>
      <c r="LF156" s="118">
        <v>42562</v>
      </c>
      <c r="LG156" s="454">
        <v>0</v>
      </c>
      <c r="LH156" s="454"/>
      <c r="LI156" s="455">
        <v>61</v>
      </c>
      <c r="LJ156" s="455">
        <v>38.549999999999997</v>
      </c>
      <c r="LK156" s="455">
        <v>-18.059999999999999</v>
      </c>
      <c r="LL156" s="455">
        <v>-20.6</v>
      </c>
      <c r="LM156" s="455">
        <v>-20.6</v>
      </c>
      <c r="LN156" s="455">
        <v>236</v>
      </c>
      <c r="LO156" s="455">
        <v>-10.3</v>
      </c>
      <c r="LP156" s="455">
        <v>-10.3</v>
      </c>
      <c r="LQ156" s="455">
        <v>236</v>
      </c>
      <c r="LR156" s="455">
        <v>-15.4</v>
      </c>
      <c r="LS156" s="455">
        <v>-15.4</v>
      </c>
      <c r="LT156" s="455">
        <v>236</v>
      </c>
      <c r="LU156" s="500">
        <v>36.479999999999997</v>
      </c>
      <c r="LV156" s="693">
        <v>-19.87</v>
      </c>
      <c r="LW156" s="500">
        <v>-16.3</v>
      </c>
      <c r="LX156" s="500">
        <v>3</v>
      </c>
      <c r="LY156" s="500">
        <v>-15.6</v>
      </c>
      <c r="LZ156" s="500">
        <v>2</v>
      </c>
      <c r="MA156" s="690">
        <v>55.271585999999999</v>
      </c>
      <c r="MB156" s="454"/>
      <c r="MD156" s="253"/>
      <c r="ME156" s="274"/>
      <c r="MF156" s="581">
        <v>156</v>
      </c>
      <c r="MG156" s="135">
        <v>42542</v>
      </c>
      <c r="MJ156" s="584">
        <v>19.898099999999999</v>
      </c>
      <c r="MR156" s="135">
        <v>42528</v>
      </c>
      <c r="MS156" s="238">
        <v>11.6</v>
      </c>
      <c r="MT156" s="238">
        <v>22</v>
      </c>
      <c r="MU156" s="133">
        <v>1</v>
      </c>
      <c r="MV156" s="133">
        <v>1</v>
      </c>
      <c r="MW156" s="133">
        <v>0</v>
      </c>
      <c r="MX156" s="133">
        <v>0</v>
      </c>
      <c r="MY156" s="133">
        <v>0</v>
      </c>
      <c r="MZ156" s="238">
        <v>1</v>
      </c>
      <c r="NA156" s="238">
        <v>389.4</v>
      </c>
      <c r="NB156" s="585"/>
      <c r="NC156" s="238">
        <v>3</v>
      </c>
      <c r="NE156" s="876">
        <v>156</v>
      </c>
      <c r="NF156" s="877" t="s">
        <v>64</v>
      </c>
      <c r="NG156" s="877" t="s">
        <v>64</v>
      </c>
      <c r="NH156" s="877" t="s">
        <v>64</v>
      </c>
      <c r="NI156" s="877" t="s">
        <v>64</v>
      </c>
      <c r="NJ156" s="877" t="s">
        <v>64</v>
      </c>
      <c r="NK156" s="877" t="s">
        <v>64</v>
      </c>
      <c r="NL156" s="877" t="s">
        <v>64</v>
      </c>
      <c r="NM156" s="877" t="s">
        <v>64</v>
      </c>
      <c r="NN156" s="877" t="s">
        <v>64</v>
      </c>
      <c r="NO156" s="877" t="s">
        <v>64</v>
      </c>
      <c r="NP156" s="877" t="s">
        <v>64</v>
      </c>
      <c r="NQ156" s="877" t="s">
        <v>64</v>
      </c>
      <c r="NR156" s="877" t="s">
        <v>64</v>
      </c>
      <c r="NS156" s="877" t="s">
        <v>64</v>
      </c>
      <c r="NT156" s="877" t="s">
        <v>64</v>
      </c>
      <c r="NU156" s="877" t="s">
        <v>64</v>
      </c>
      <c r="NV156" s="877" t="s">
        <v>64</v>
      </c>
      <c r="NW156" s="877" t="s">
        <v>64</v>
      </c>
      <c r="NX156" s="877" t="s">
        <v>64</v>
      </c>
      <c r="NY156" s="877" t="s">
        <v>64</v>
      </c>
      <c r="NZ156" s="877" t="s">
        <v>64</v>
      </c>
      <c r="OA156" s="877" t="s">
        <v>64</v>
      </c>
      <c r="OB156" s="877" t="s">
        <v>64</v>
      </c>
      <c r="OC156" s="877" t="s">
        <v>64</v>
      </c>
      <c r="OD156" s="877" t="s">
        <v>64</v>
      </c>
      <c r="OE156" s="877" t="s">
        <v>64</v>
      </c>
      <c r="OF156" s="877" t="s">
        <v>64</v>
      </c>
      <c r="OG156" s="877" t="s">
        <v>64</v>
      </c>
      <c r="OH156" s="877" t="s">
        <v>64</v>
      </c>
      <c r="OI156" s="877" t="s">
        <v>64</v>
      </c>
      <c r="OJ156" s="877" t="s">
        <v>64</v>
      </c>
      <c r="OK156" s="877" t="s">
        <v>64</v>
      </c>
      <c r="OL156" s="877" t="s">
        <v>64</v>
      </c>
      <c r="OM156" s="877" t="s">
        <v>64</v>
      </c>
    </row>
    <row r="157" spans="1:403" s="636" customFormat="1" x14ac:dyDescent="0.25">
      <c r="A157" s="455">
        <v>156</v>
      </c>
      <c r="B157" s="636">
        <v>0</v>
      </c>
      <c r="C157" s="636">
        <v>0</v>
      </c>
      <c r="D157" s="652">
        <v>2</v>
      </c>
      <c r="E157" s="267">
        <v>157</v>
      </c>
      <c r="F157" s="896">
        <v>157</v>
      </c>
      <c r="G157" s="61">
        <v>157</v>
      </c>
      <c r="H157" s="898"/>
      <c r="I157" s="636" t="s">
        <v>1276</v>
      </c>
      <c r="J157" s="95" t="s">
        <v>1277</v>
      </c>
      <c r="K157" s="504">
        <v>10546</v>
      </c>
      <c r="L157" s="99">
        <v>87</v>
      </c>
      <c r="M157" s="671">
        <v>52</v>
      </c>
      <c r="N157" s="671">
        <v>150</v>
      </c>
      <c r="O157" s="671">
        <v>23.111111111111111</v>
      </c>
      <c r="P157" s="669">
        <v>1.4565785412835794</v>
      </c>
      <c r="Q157" s="670">
        <v>1</v>
      </c>
      <c r="R157" s="636">
        <v>110</v>
      </c>
      <c r="S157" s="636">
        <v>60</v>
      </c>
      <c r="T157" s="636">
        <v>0</v>
      </c>
      <c r="U157" s="673">
        <v>3</v>
      </c>
      <c r="V157" s="652">
        <v>0</v>
      </c>
      <c r="W157" s="652"/>
      <c r="X157" s="652">
        <v>1</v>
      </c>
      <c r="Y157" s="636">
        <v>0</v>
      </c>
      <c r="Z157" s="652">
        <v>1</v>
      </c>
      <c r="AA157" s="652">
        <v>0</v>
      </c>
      <c r="AB157" s="636">
        <v>0</v>
      </c>
      <c r="AC157" s="636">
        <v>0</v>
      </c>
      <c r="AE157" s="95"/>
      <c r="AG157" s="653">
        <v>107</v>
      </c>
      <c r="AH157" s="653">
        <v>0.76</v>
      </c>
      <c r="AI157" s="653">
        <v>72</v>
      </c>
      <c r="AJ157" s="670">
        <v>1</v>
      </c>
      <c r="AK157" s="653">
        <v>13.7</v>
      </c>
      <c r="AL157" s="653">
        <v>40</v>
      </c>
      <c r="AM157" s="653"/>
      <c r="AN157" s="673">
        <v>433</v>
      </c>
      <c r="AO157" s="674">
        <v>6.0707377280024897</v>
      </c>
      <c r="AP157" s="95">
        <v>105</v>
      </c>
      <c r="AQ157" s="95">
        <v>54</v>
      </c>
      <c r="AR157" s="636">
        <v>36</v>
      </c>
      <c r="AS157" s="670">
        <v>118</v>
      </c>
      <c r="AT157" s="675">
        <v>2.9</v>
      </c>
      <c r="AU157" s="670">
        <v>228</v>
      </c>
      <c r="AV157" s="831">
        <v>42503</v>
      </c>
      <c r="AW157" s="832">
        <v>42501</v>
      </c>
      <c r="AX157" s="838">
        <v>0.76</v>
      </c>
      <c r="AY157" s="653">
        <v>20</v>
      </c>
      <c r="AZ157" s="653"/>
      <c r="BA157" s="653">
        <v>139</v>
      </c>
      <c r="BB157" s="676">
        <v>42564</v>
      </c>
      <c r="BC157" s="722">
        <v>25.7</v>
      </c>
      <c r="BD157" s="669"/>
      <c r="BE157" s="95">
        <v>25.7</v>
      </c>
      <c r="BF157" s="677">
        <v>60.451298607990758</v>
      </c>
      <c r="BG157" s="95"/>
      <c r="BH157" s="678">
        <v>1.4099331233312946</v>
      </c>
      <c r="BI157" s="679">
        <v>1.4099331233312946</v>
      </c>
      <c r="BJ157" s="679">
        <v>1.7814056347621643</v>
      </c>
      <c r="BK157" s="679"/>
      <c r="BL157" s="95">
        <v>2.41</v>
      </c>
      <c r="BM157" s="95">
        <v>0.72</v>
      </c>
      <c r="BN157" s="95">
        <v>122</v>
      </c>
      <c r="BO157" s="95">
        <v>1.2</v>
      </c>
      <c r="BP157" s="375">
        <v>245.1</v>
      </c>
      <c r="BQ157" s="95">
        <v>60</v>
      </c>
      <c r="BR157" s="95">
        <v>197</v>
      </c>
      <c r="BS157" s="95">
        <v>13</v>
      </c>
      <c r="BT157" s="95">
        <v>7</v>
      </c>
      <c r="BU157" s="831">
        <v>42501</v>
      </c>
      <c r="BV157" s="833" t="s">
        <v>1278</v>
      </c>
      <c r="BW157" s="671">
        <v>0</v>
      </c>
      <c r="BX157" s="671">
        <v>1</v>
      </c>
      <c r="BY157" s="671">
        <v>36</v>
      </c>
      <c r="BZ157" s="671">
        <v>1</v>
      </c>
      <c r="CA157" s="671"/>
      <c r="CB157" s="833">
        <v>1</v>
      </c>
      <c r="CC157" s="833" t="s">
        <v>1279</v>
      </c>
      <c r="CD157" s="671">
        <v>0</v>
      </c>
      <c r="CE157" s="671">
        <v>1</v>
      </c>
      <c r="CF157" s="671">
        <v>1</v>
      </c>
      <c r="CG157" s="652">
        <v>0</v>
      </c>
      <c r="CH157" s="652">
        <v>0</v>
      </c>
      <c r="CI157" s="671">
        <v>0</v>
      </c>
      <c r="CJ157" s="671">
        <v>0</v>
      </c>
      <c r="CK157" s="652">
        <v>0</v>
      </c>
      <c r="CL157" s="834">
        <v>0</v>
      </c>
      <c r="CM157" s="834">
        <v>1</v>
      </c>
      <c r="CN157" s="671">
        <v>0</v>
      </c>
      <c r="CO157" s="671">
        <v>0</v>
      </c>
      <c r="CP157" s="671">
        <v>1</v>
      </c>
      <c r="CQ157" s="670">
        <v>0</v>
      </c>
      <c r="CR157" s="670">
        <v>0</v>
      </c>
      <c r="CS157" s="670">
        <v>0</v>
      </c>
      <c r="CT157" s="652">
        <v>0</v>
      </c>
      <c r="CU157" s="652">
        <v>0</v>
      </c>
      <c r="CV157" s="95">
        <v>0</v>
      </c>
      <c r="CW157" s="634"/>
      <c r="CX157" s="634"/>
      <c r="CY157" s="634"/>
      <c r="CZ157" s="634"/>
      <c r="DA157" s="634"/>
      <c r="DB157" s="634"/>
      <c r="DC157" s="634"/>
      <c r="DD157" s="634"/>
      <c r="DE157" s="634"/>
      <c r="DF157" s="636">
        <v>0</v>
      </c>
      <c r="DG157" s="408">
        <v>1</v>
      </c>
      <c r="DH157" s="680">
        <v>42508</v>
      </c>
      <c r="DI157" s="636">
        <v>1</v>
      </c>
      <c r="DJ157" s="636" t="s">
        <v>1280</v>
      </c>
      <c r="DK157" s="408">
        <v>0</v>
      </c>
      <c r="DL157" s="408"/>
      <c r="DM157" s="408"/>
      <c r="DO157" s="636">
        <v>0</v>
      </c>
      <c r="DP157" s="636">
        <v>0</v>
      </c>
      <c r="DQ157" s="636">
        <v>0</v>
      </c>
      <c r="DR157" s="636">
        <v>0</v>
      </c>
      <c r="DS157" s="636">
        <v>0</v>
      </c>
      <c r="DT157" s="670">
        <v>0</v>
      </c>
      <c r="DU157" s="636">
        <v>0</v>
      </c>
      <c r="DV157" s="636">
        <v>0</v>
      </c>
      <c r="DW157" s="636">
        <v>0</v>
      </c>
      <c r="DX157" s="636">
        <v>0</v>
      </c>
      <c r="DY157" s="636">
        <v>0</v>
      </c>
      <c r="DZ157" s="636">
        <v>0</v>
      </c>
      <c r="EC157" s="636">
        <v>1</v>
      </c>
      <c r="ED157" s="636">
        <v>1</v>
      </c>
      <c r="EE157" s="636">
        <v>82</v>
      </c>
      <c r="EH157" s="504"/>
      <c r="EI157" s="99"/>
      <c r="EJ157" s="99"/>
      <c r="EK157" s="99"/>
      <c r="EL157" s="99"/>
      <c r="EM157" s="99"/>
      <c r="EN157" s="99"/>
      <c r="EO157" s="99"/>
      <c r="EP157" s="408">
        <v>157</v>
      </c>
      <c r="EQ157" s="504">
        <v>42564</v>
      </c>
      <c r="ER157" s="95" t="s">
        <v>383</v>
      </c>
      <c r="ES157" s="95"/>
      <c r="ET157" s="95"/>
      <c r="EU157" s="670">
        <v>61</v>
      </c>
      <c r="EV157" s="95">
        <v>0</v>
      </c>
      <c r="EW157" s="95"/>
      <c r="EX157" s="95">
        <v>9</v>
      </c>
      <c r="EY157" s="670">
        <v>6</v>
      </c>
      <c r="EZ157" s="670">
        <v>43</v>
      </c>
      <c r="FA157" s="670">
        <v>24</v>
      </c>
      <c r="FB157" s="670">
        <v>13</v>
      </c>
      <c r="FC157" s="670">
        <v>15</v>
      </c>
      <c r="FD157" s="670">
        <v>42</v>
      </c>
      <c r="FE157" s="652">
        <v>18</v>
      </c>
      <c r="FF157" s="95">
        <v>27</v>
      </c>
      <c r="FG157" s="95">
        <v>120</v>
      </c>
      <c r="FH157" s="653">
        <v>300</v>
      </c>
      <c r="FI157" s="677">
        <v>120</v>
      </c>
      <c r="FJ157" s="677">
        <v>300</v>
      </c>
      <c r="FK157" s="677">
        <v>65.849999999999994</v>
      </c>
      <c r="FL157" s="677">
        <v>45.208684690611364</v>
      </c>
      <c r="FM157" s="375">
        <v>78.199999999999989</v>
      </c>
      <c r="FN157" s="375">
        <v>29.950000000000003</v>
      </c>
      <c r="FO157" s="375">
        <v>53.687458508820178</v>
      </c>
      <c r="FP157" s="375">
        <v>20.561884684644049</v>
      </c>
      <c r="FQ157" s="375">
        <v>61.700767263427103</v>
      </c>
      <c r="FR157" s="375"/>
      <c r="FS157" s="375">
        <v>0</v>
      </c>
      <c r="FT157" s="375">
        <v>73.099999999999994</v>
      </c>
      <c r="FU157" s="375">
        <v>62.3</v>
      </c>
      <c r="FV157" s="375">
        <v>150</v>
      </c>
      <c r="FW157" s="677">
        <v>4.8</v>
      </c>
      <c r="FX157" s="677">
        <v>6.7</v>
      </c>
      <c r="FY157" s="677">
        <v>15.229166666666666</v>
      </c>
      <c r="FZ157" s="677">
        <v>1.173354735152488</v>
      </c>
      <c r="GA157" s="669">
        <v>38.299999999999997</v>
      </c>
      <c r="GB157" s="678">
        <v>14.6</v>
      </c>
      <c r="GC157" s="678">
        <v>6.5</v>
      </c>
      <c r="GD157" s="678">
        <v>3.1</v>
      </c>
      <c r="GE157" s="725">
        <v>127.3</v>
      </c>
      <c r="GF157" s="678">
        <v>81.099999999999994</v>
      </c>
      <c r="GG157" s="678">
        <v>28</v>
      </c>
      <c r="GH157" s="95">
        <v>0</v>
      </c>
      <c r="GI157" s="95">
        <v>1</v>
      </c>
      <c r="GJ157" s="636">
        <v>1</v>
      </c>
      <c r="GK157" s="636">
        <v>0</v>
      </c>
      <c r="GL157" s="355">
        <v>25</v>
      </c>
      <c r="GM157" s="95">
        <v>0</v>
      </c>
      <c r="GN157" s="636">
        <v>0</v>
      </c>
      <c r="GO157" s="95">
        <v>0</v>
      </c>
      <c r="GP157" s="636">
        <v>0</v>
      </c>
      <c r="GQ157" s="95">
        <v>46.65</v>
      </c>
      <c r="GR157" s="677">
        <v>32.027109199954751</v>
      </c>
      <c r="GS157" s="678">
        <v>0.42056074766355134</v>
      </c>
      <c r="GT157" s="95">
        <v>0</v>
      </c>
      <c r="GU157" s="678">
        <v>0.45454545454545453</v>
      </c>
      <c r="GV157" s="375">
        <v>0</v>
      </c>
      <c r="GW157" s="677">
        <v>11.4</v>
      </c>
      <c r="GX157" s="95">
        <v>0</v>
      </c>
      <c r="GY157" s="677">
        <v>25</v>
      </c>
      <c r="GZ157" s="95">
        <v>0</v>
      </c>
      <c r="HA157" s="811">
        <v>30</v>
      </c>
      <c r="HB157" s="636">
        <v>9.8000000000000007</v>
      </c>
      <c r="HC157" s="636">
        <v>0.32</v>
      </c>
      <c r="HD157" s="636">
        <v>0</v>
      </c>
      <c r="HE157" s="681"/>
      <c r="HF157" s="681"/>
      <c r="HG157" s="682"/>
      <c r="HH157" s="681"/>
      <c r="HI157" s="682"/>
      <c r="HJ157" s="681"/>
      <c r="HK157" s="682"/>
      <c r="HL157" s="681"/>
      <c r="HM157" s="682"/>
      <c r="HN157" s="681"/>
      <c r="HO157" s="681"/>
      <c r="HP157" s="681"/>
      <c r="HQ157" s="681"/>
      <c r="HR157" s="682"/>
      <c r="HS157" s="681"/>
      <c r="HT157" s="682"/>
      <c r="HU157" s="681"/>
      <c r="HV157" s="682"/>
      <c r="HW157" s="681"/>
      <c r="HX157" s="681"/>
      <c r="HY157" s="677"/>
      <c r="HZ157" s="725"/>
      <c r="IF157" s="677"/>
      <c r="IG157" s="677"/>
      <c r="IH157" s="652"/>
      <c r="II157" s="840"/>
      <c r="IJ157" s="728"/>
      <c r="IK157" s="840"/>
      <c r="IL157" s="840"/>
      <c r="IM157" s="840"/>
      <c r="IN157" s="840"/>
      <c r="IO157" s="840"/>
      <c r="IP157" s="670"/>
      <c r="IQ157" s="677"/>
      <c r="IR157" s="840"/>
      <c r="IS157" s="840"/>
      <c r="IT157" s="840"/>
      <c r="IU157" s="840"/>
      <c r="IV157" s="840"/>
      <c r="IW157" s="840"/>
      <c r="IX157" s="840"/>
      <c r="IY157" s="670"/>
      <c r="IZ157" s="677"/>
      <c r="JA157" s="840"/>
      <c r="JB157" s="406"/>
      <c r="JC157" s="683"/>
      <c r="JD157" s="408">
        <v>0</v>
      </c>
      <c r="JE157" s="407"/>
      <c r="JF157" s="407"/>
      <c r="JG157" s="407"/>
      <c r="JH157" s="408"/>
      <c r="JI157" s="408"/>
      <c r="JJ157" s="408"/>
      <c r="JK157" s="408"/>
      <c r="JM157" s="820"/>
      <c r="JN157" s="408">
        <v>157</v>
      </c>
      <c r="JO157" s="504">
        <v>42503</v>
      </c>
      <c r="JP157" s="504">
        <v>43106</v>
      </c>
      <c r="JQ157" s="407">
        <v>1</v>
      </c>
      <c r="JR157" s="504">
        <v>43106</v>
      </c>
      <c r="JS157" s="654">
        <v>19</v>
      </c>
      <c r="JT157" s="453">
        <v>0</v>
      </c>
      <c r="JU157" s="504">
        <v>43106</v>
      </c>
      <c r="JV157" s="654">
        <v>19</v>
      </c>
      <c r="JW157" s="453">
        <v>1</v>
      </c>
      <c r="JX157" s="680">
        <v>43106</v>
      </c>
      <c r="JY157" s="654">
        <v>19</v>
      </c>
      <c r="JZ157" s="654">
        <v>19</v>
      </c>
      <c r="KA157" s="654">
        <v>603</v>
      </c>
      <c r="KB157" s="654"/>
      <c r="KC157" s="654"/>
      <c r="KD157" s="654"/>
      <c r="KE157" s="95">
        <v>0</v>
      </c>
      <c r="KF157" s="355">
        <v>1</v>
      </c>
      <c r="KG157" s="811" t="s">
        <v>390</v>
      </c>
      <c r="KH157" s="95">
        <v>97.25</v>
      </c>
      <c r="KI157" s="95">
        <v>45.34</v>
      </c>
      <c r="KJ157" s="95">
        <v>53.42</v>
      </c>
      <c r="KK157" s="110">
        <v>-17.55</v>
      </c>
      <c r="KL157" s="95">
        <v>-13.92</v>
      </c>
      <c r="KM157" s="95">
        <v>55.47</v>
      </c>
      <c r="KN157" s="95">
        <v>27.2</v>
      </c>
      <c r="KO157" s="95">
        <v>5.3</v>
      </c>
      <c r="KP157" s="95"/>
      <c r="KQ157" s="95">
        <v>0</v>
      </c>
      <c r="KR157" s="110"/>
      <c r="KS157" s="684">
        <v>0.42056074766355134</v>
      </c>
      <c r="KT157" s="408">
        <v>56</v>
      </c>
      <c r="KU157" s="636">
        <v>46.46</v>
      </c>
      <c r="KV157" s="408">
        <v>-25.7</v>
      </c>
      <c r="KW157" s="636">
        <v>-31.8</v>
      </c>
      <c r="KX157" s="636">
        <v>-31.8</v>
      </c>
      <c r="KY157" s="636">
        <v>332</v>
      </c>
      <c r="KZ157" s="636">
        <v>-19.3</v>
      </c>
      <c r="LA157" s="636">
        <v>-18</v>
      </c>
      <c r="LB157" s="636">
        <v>282</v>
      </c>
      <c r="LC157" s="636">
        <v>-25.5</v>
      </c>
      <c r="LD157" s="636">
        <v>-24.9</v>
      </c>
      <c r="LE157" s="636">
        <v>316</v>
      </c>
      <c r="LF157" s="685">
        <v>42564</v>
      </c>
      <c r="LG157" s="95">
        <v>0</v>
      </c>
      <c r="LH157" s="95"/>
      <c r="LI157" s="636">
        <v>56</v>
      </c>
      <c r="LJ157" s="636">
        <v>42.04</v>
      </c>
      <c r="LK157" s="636">
        <v>-25.1</v>
      </c>
      <c r="LL157" s="636">
        <v>-29.6</v>
      </c>
      <c r="LM157" s="636">
        <v>-29.4</v>
      </c>
      <c r="LN157" s="636">
        <v>366</v>
      </c>
      <c r="LO157" s="636">
        <v>-19.2</v>
      </c>
      <c r="LP157" s="636">
        <v>-19.2</v>
      </c>
      <c r="LQ157" s="636">
        <v>332</v>
      </c>
      <c r="LR157" s="636">
        <v>-24.3</v>
      </c>
      <c r="LS157" s="636">
        <v>-24.3</v>
      </c>
      <c r="LT157" s="636">
        <v>332</v>
      </c>
      <c r="LU157" s="654">
        <v>41.85</v>
      </c>
      <c r="LV157" s="725">
        <v>-22.94</v>
      </c>
      <c r="LW157" s="654">
        <v>0</v>
      </c>
      <c r="LX157" s="654">
        <v>0</v>
      </c>
      <c r="LY157" s="654">
        <v>0</v>
      </c>
      <c r="LZ157" s="654">
        <v>0</v>
      </c>
      <c r="MA157" s="686"/>
      <c r="MD157" s="453"/>
      <c r="ME157" s="453"/>
      <c r="MF157" s="95">
        <v>157</v>
      </c>
      <c r="MG157" s="504">
        <v>42501</v>
      </c>
      <c r="MJ157" s="678">
        <v>31.512</v>
      </c>
      <c r="MR157" s="504"/>
      <c r="MS157" s="687"/>
      <c r="MT157" s="687"/>
      <c r="MU157" s="95">
        <v>0</v>
      </c>
      <c r="MV157" s="687"/>
      <c r="MW157" s="687"/>
      <c r="MX157" s="687"/>
      <c r="MY157" s="687"/>
      <c r="MZ157" s="687"/>
      <c r="NA157" s="678">
        <v>433</v>
      </c>
      <c r="NB157" s="687"/>
      <c r="NC157" s="678">
        <v>3</v>
      </c>
      <c r="NE157" s="876" t="s">
        <v>64</v>
      </c>
      <c r="NF157" s="877" t="s">
        <v>64</v>
      </c>
      <c r="NG157" s="877" t="s">
        <v>64</v>
      </c>
      <c r="NH157" s="877" t="s">
        <v>64</v>
      </c>
      <c r="NI157" s="877" t="s">
        <v>64</v>
      </c>
      <c r="NJ157" s="877" t="s">
        <v>64</v>
      </c>
      <c r="NK157" s="877" t="s">
        <v>64</v>
      </c>
      <c r="NL157" s="877" t="s">
        <v>64</v>
      </c>
      <c r="NM157" s="877" t="s">
        <v>64</v>
      </c>
      <c r="NN157" s="877" t="s">
        <v>64</v>
      </c>
      <c r="NO157" s="877" t="s">
        <v>64</v>
      </c>
      <c r="NP157" s="877" t="s">
        <v>64</v>
      </c>
      <c r="NQ157" s="877" t="s">
        <v>64</v>
      </c>
      <c r="NR157" s="877" t="s">
        <v>64</v>
      </c>
      <c r="NS157" s="877" t="s">
        <v>64</v>
      </c>
      <c r="NT157" s="877" t="s">
        <v>64</v>
      </c>
      <c r="NU157" s="877" t="s">
        <v>64</v>
      </c>
      <c r="NV157" s="877" t="s">
        <v>64</v>
      </c>
      <c r="NW157" s="877" t="s">
        <v>64</v>
      </c>
      <c r="NX157" s="877" t="s">
        <v>64</v>
      </c>
      <c r="NY157" s="877" t="s">
        <v>64</v>
      </c>
      <c r="NZ157" s="877" t="s">
        <v>64</v>
      </c>
      <c r="OA157" s="877" t="s">
        <v>64</v>
      </c>
      <c r="OB157" s="877" t="s">
        <v>64</v>
      </c>
      <c r="OC157" s="877" t="s">
        <v>64</v>
      </c>
      <c r="OD157" s="877" t="s">
        <v>64</v>
      </c>
      <c r="OE157" s="877" t="s">
        <v>64</v>
      </c>
      <c r="OF157" s="877" t="s">
        <v>64</v>
      </c>
      <c r="OG157" s="877" t="s">
        <v>64</v>
      </c>
      <c r="OH157" s="877" t="s">
        <v>64</v>
      </c>
      <c r="OI157" s="877" t="s">
        <v>64</v>
      </c>
      <c r="OJ157" s="877" t="s">
        <v>64</v>
      </c>
      <c r="OK157" s="877" t="s">
        <v>64</v>
      </c>
      <c r="OL157" s="877" t="s">
        <v>64</v>
      </c>
      <c r="OM157" s="877" t="s">
        <v>64</v>
      </c>
    </row>
    <row r="158" spans="1:403" s="636" customFormat="1" x14ac:dyDescent="0.25">
      <c r="A158" s="902">
        <v>157</v>
      </c>
      <c r="B158" s="453">
        <v>0</v>
      </c>
      <c r="C158" s="636">
        <v>0</v>
      </c>
      <c r="D158" s="652">
        <v>2</v>
      </c>
      <c r="E158" s="267">
        <v>158</v>
      </c>
      <c r="F158" s="896">
        <v>158</v>
      </c>
      <c r="G158" s="61">
        <v>158</v>
      </c>
      <c r="H158" s="898"/>
      <c r="I158" s="636" t="s">
        <v>1281</v>
      </c>
      <c r="J158" s="95" t="s">
        <v>1282</v>
      </c>
      <c r="K158" s="504">
        <v>11550</v>
      </c>
      <c r="L158" s="668">
        <v>84</v>
      </c>
      <c r="M158" s="671">
        <v>67</v>
      </c>
      <c r="N158" s="671">
        <v>165</v>
      </c>
      <c r="O158" s="671">
        <v>24.609733700642796</v>
      </c>
      <c r="P158" s="669">
        <v>1.7382969748243402</v>
      </c>
      <c r="Q158" s="670">
        <v>0</v>
      </c>
      <c r="T158" s="636">
        <v>0</v>
      </c>
      <c r="U158" s="673">
        <v>4</v>
      </c>
      <c r="V158" s="652">
        <v>0</v>
      </c>
      <c r="W158" s="652"/>
      <c r="X158" s="652">
        <v>1</v>
      </c>
      <c r="Y158" s="636">
        <v>1</v>
      </c>
      <c r="Z158" s="652">
        <v>1</v>
      </c>
      <c r="AA158" s="652">
        <v>0</v>
      </c>
      <c r="AB158" s="636">
        <v>0</v>
      </c>
      <c r="AC158" s="636">
        <v>0</v>
      </c>
      <c r="AE158" s="95"/>
      <c r="AG158" s="653">
        <v>98</v>
      </c>
      <c r="AH158" s="653">
        <v>1.52</v>
      </c>
      <c r="AI158" s="653">
        <v>44</v>
      </c>
      <c r="AJ158" s="670">
        <v>0</v>
      </c>
      <c r="AK158" s="653">
        <v>12.6</v>
      </c>
      <c r="AL158" s="653">
        <v>40</v>
      </c>
      <c r="AM158" s="653"/>
      <c r="AN158" s="673">
        <v>27736</v>
      </c>
      <c r="AO158" s="674">
        <v>10.230486487364859</v>
      </c>
      <c r="AP158" s="95">
        <v>115</v>
      </c>
      <c r="AQ158" s="95">
        <v>45</v>
      </c>
      <c r="AR158" s="636">
        <v>61</v>
      </c>
      <c r="AS158" s="670">
        <v>47</v>
      </c>
      <c r="AT158" s="675">
        <v>1.58</v>
      </c>
      <c r="AU158" s="670">
        <v>249</v>
      </c>
      <c r="AV158" s="831">
        <v>42565</v>
      </c>
      <c r="AW158" s="832">
        <v>42563</v>
      </c>
      <c r="AX158" s="653">
        <v>1.52</v>
      </c>
      <c r="AY158" s="653">
        <v>49</v>
      </c>
      <c r="AZ158" s="653"/>
      <c r="BA158" s="653">
        <v>137</v>
      </c>
      <c r="BB158" s="676">
        <v>42576</v>
      </c>
      <c r="BC158" s="722">
        <v>124.97</v>
      </c>
      <c r="BD158" s="669"/>
      <c r="BE158" s="95">
        <v>124.97</v>
      </c>
      <c r="BF158" s="677">
        <v>132.85427061893338</v>
      </c>
      <c r="BG158" s="95"/>
      <c r="BH158" s="678">
        <v>2.0968057698227169</v>
      </c>
      <c r="BI158" s="679">
        <v>2.0968057698227169</v>
      </c>
      <c r="BJ158" s="679">
        <v>2.1233755194269652</v>
      </c>
      <c r="BK158" s="679"/>
      <c r="BL158" s="95">
        <v>2.36</v>
      </c>
      <c r="BM158" s="95">
        <v>2.04</v>
      </c>
      <c r="BN158" s="95">
        <v>69</v>
      </c>
      <c r="BO158" s="95">
        <v>1.08</v>
      </c>
      <c r="BP158" s="375">
        <v>2881</v>
      </c>
      <c r="BQ158" s="95">
        <v>52</v>
      </c>
      <c r="BR158" s="95">
        <v>319</v>
      </c>
      <c r="BS158" s="95">
        <v>63</v>
      </c>
      <c r="BT158" s="95">
        <v>34</v>
      </c>
      <c r="BU158" s="831">
        <v>42564</v>
      </c>
      <c r="BV158" s="833" t="s">
        <v>1283</v>
      </c>
      <c r="BW158" s="671">
        <v>0</v>
      </c>
      <c r="BX158" s="671">
        <v>1</v>
      </c>
      <c r="BY158" s="671">
        <v>40</v>
      </c>
      <c r="BZ158" s="671"/>
      <c r="CA158" s="671"/>
      <c r="CB158" s="833"/>
      <c r="CC158" s="833"/>
      <c r="CD158" s="671">
        <v>0</v>
      </c>
      <c r="CE158" s="671">
        <v>0</v>
      </c>
      <c r="CF158" s="671">
        <v>0</v>
      </c>
      <c r="CG158" s="652">
        <v>0</v>
      </c>
      <c r="CH158" s="652">
        <v>0</v>
      </c>
      <c r="CI158" s="671">
        <v>1</v>
      </c>
      <c r="CJ158" s="671">
        <v>0</v>
      </c>
      <c r="CK158" s="652">
        <v>0</v>
      </c>
      <c r="CL158" s="834">
        <v>0</v>
      </c>
      <c r="CM158" s="834">
        <v>0</v>
      </c>
      <c r="CN158" s="671">
        <v>1</v>
      </c>
      <c r="CO158" s="671">
        <v>0</v>
      </c>
      <c r="CP158" s="671">
        <v>0</v>
      </c>
      <c r="CQ158" s="670">
        <v>1</v>
      </c>
      <c r="CR158" s="670">
        <v>0</v>
      </c>
      <c r="CS158" s="670">
        <v>0</v>
      </c>
      <c r="CT158" s="652">
        <v>1</v>
      </c>
      <c r="CU158" s="652">
        <v>1</v>
      </c>
      <c r="CV158" s="95">
        <v>0</v>
      </c>
      <c r="CW158" s="634"/>
      <c r="CX158" s="634"/>
      <c r="CY158" s="634"/>
      <c r="CZ158" s="634"/>
      <c r="DA158" s="634"/>
      <c r="DB158" s="634"/>
      <c r="DC158" s="634"/>
      <c r="DD158" s="634"/>
      <c r="DE158" s="634"/>
      <c r="DF158" s="636">
        <v>1</v>
      </c>
      <c r="DG158" s="408">
        <v>1</v>
      </c>
      <c r="DH158" s="636">
        <v>1997</v>
      </c>
      <c r="DI158" s="636">
        <v>1</v>
      </c>
      <c r="DJ158" s="636" t="s">
        <v>1284</v>
      </c>
      <c r="DK158" s="408">
        <v>1</v>
      </c>
      <c r="DL158" s="408">
        <v>0</v>
      </c>
      <c r="DM158" s="408"/>
      <c r="DO158" s="636">
        <v>0</v>
      </c>
      <c r="DP158" s="636">
        <v>0</v>
      </c>
      <c r="DQ158" s="636">
        <v>0</v>
      </c>
      <c r="DR158" s="636">
        <v>1</v>
      </c>
      <c r="DS158" s="636">
        <v>1</v>
      </c>
      <c r="DT158" s="670">
        <v>1</v>
      </c>
      <c r="DU158" s="636">
        <v>1</v>
      </c>
      <c r="DV158" s="636">
        <v>0</v>
      </c>
      <c r="DW158" s="636">
        <v>0</v>
      </c>
      <c r="DX158" s="636">
        <v>0</v>
      </c>
      <c r="DY158" s="636">
        <v>0</v>
      </c>
      <c r="DZ158" s="636">
        <v>0</v>
      </c>
      <c r="EC158" s="636">
        <v>1</v>
      </c>
      <c r="ED158" s="636">
        <v>2</v>
      </c>
      <c r="EE158" s="636">
        <v>44</v>
      </c>
      <c r="EH158" s="504" t="s">
        <v>1285</v>
      </c>
      <c r="EI158" s="99"/>
      <c r="EJ158" s="99"/>
      <c r="EK158" s="99"/>
      <c r="EL158" s="99"/>
      <c r="EM158" s="99"/>
      <c r="EN158" s="99"/>
      <c r="EO158" s="99"/>
      <c r="EP158" s="408">
        <v>158</v>
      </c>
      <c r="EQ158" s="504">
        <v>42565</v>
      </c>
      <c r="ER158" s="95" t="s">
        <v>383</v>
      </c>
      <c r="ES158" s="95"/>
      <c r="ET158" s="95"/>
      <c r="EU158" s="670">
        <v>80</v>
      </c>
      <c r="EV158" s="95">
        <v>0</v>
      </c>
      <c r="EW158" s="95"/>
      <c r="EX158" s="95">
        <v>10</v>
      </c>
      <c r="EY158" s="670">
        <v>9</v>
      </c>
      <c r="EZ158" s="670">
        <v>47</v>
      </c>
      <c r="FA158" s="670">
        <v>23</v>
      </c>
      <c r="FB158" s="670">
        <v>18</v>
      </c>
      <c r="FC158" s="670">
        <v>18</v>
      </c>
      <c r="FD158" s="670">
        <v>40</v>
      </c>
      <c r="FE158" s="652">
        <v>20</v>
      </c>
      <c r="FF158" s="95">
        <v>29</v>
      </c>
      <c r="FG158" s="95">
        <v>120</v>
      </c>
      <c r="FH158" s="653">
        <v>350</v>
      </c>
      <c r="FI158" s="677">
        <v>120</v>
      </c>
      <c r="FJ158" s="677">
        <v>350</v>
      </c>
      <c r="FK158" s="677">
        <v>51.8</v>
      </c>
      <c r="FL158" s="677">
        <v>29.799280991807819</v>
      </c>
      <c r="FM158" s="375">
        <v>102.55</v>
      </c>
      <c r="FN158" s="375">
        <v>32.75</v>
      </c>
      <c r="FO158" s="375">
        <v>58.994522504051972</v>
      </c>
      <c r="FP158" s="375">
        <v>18.840279005438344</v>
      </c>
      <c r="FQ158" s="375">
        <v>68.064358849341787</v>
      </c>
      <c r="FR158" s="375"/>
      <c r="FS158" s="375">
        <v>0</v>
      </c>
      <c r="FT158" s="375">
        <v>82</v>
      </c>
      <c r="FU158" s="375">
        <v>128.80000000000001</v>
      </c>
      <c r="FV158" s="375">
        <v>250</v>
      </c>
      <c r="FW158" s="677">
        <v>4.3</v>
      </c>
      <c r="FX158" s="677">
        <v>5.9</v>
      </c>
      <c r="FY158" s="677">
        <v>19.069767441860467</v>
      </c>
      <c r="FZ158" s="677">
        <v>0.63664596273291918</v>
      </c>
      <c r="GA158" s="669">
        <v>68.3</v>
      </c>
      <c r="GB158" s="678">
        <v>22.2</v>
      </c>
      <c r="GC158" s="678">
        <v>8</v>
      </c>
      <c r="GD158" s="678">
        <v>4.0999999999999996</v>
      </c>
      <c r="GE158" s="725">
        <v>141.19999999999999</v>
      </c>
      <c r="GF158" s="678">
        <v>95.1</v>
      </c>
      <c r="GG158" s="678">
        <v>29.9</v>
      </c>
      <c r="GH158" s="95">
        <v>1</v>
      </c>
      <c r="GI158" s="95">
        <v>1</v>
      </c>
      <c r="GJ158" s="636">
        <v>1</v>
      </c>
      <c r="GK158" s="636">
        <v>0</v>
      </c>
      <c r="GL158" s="355">
        <v>40</v>
      </c>
      <c r="GM158" s="95">
        <v>1</v>
      </c>
      <c r="GN158" s="636">
        <v>0</v>
      </c>
      <c r="GO158" s="95">
        <v>0</v>
      </c>
      <c r="GP158" s="636">
        <v>0</v>
      </c>
      <c r="GQ158" s="95">
        <v>29.2</v>
      </c>
      <c r="GR158" s="677">
        <v>16.79805028881831</v>
      </c>
      <c r="GS158" s="678">
        <v>0.36477987421383651</v>
      </c>
      <c r="GT158" s="95">
        <v>0</v>
      </c>
      <c r="GU158" s="678">
        <v>0.31034482758620691</v>
      </c>
      <c r="GV158" s="375">
        <v>0</v>
      </c>
      <c r="GW158" s="677">
        <v>12.8</v>
      </c>
      <c r="GX158" s="95">
        <v>0</v>
      </c>
      <c r="GY158" s="677">
        <v>20</v>
      </c>
      <c r="GZ158" s="95">
        <v>0</v>
      </c>
      <c r="HA158" s="811">
        <v>45</v>
      </c>
      <c r="HB158" s="636">
        <v>13</v>
      </c>
      <c r="HC158" s="636">
        <v>0.67</v>
      </c>
      <c r="HD158" s="95">
        <v>1</v>
      </c>
      <c r="HE158" s="681">
        <v>102.49902899999999</v>
      </c>
      <c r="HF158" s="681">
        <v>107.623981</v>
      </c>
      <c r="HG158" s="682">
        <v>61.913460449343361</v>
      </c>
      <c r="HH158" s="681">
        <v>110.74539300000001</v>
      </c>
      <c r="HI158" s="682">
        <v>63.709132906470792</v>
      </c>
      <c r="HJ158" s="681">
        <v>39.372996000000001</v>
      </c>
      <c r="HK158" s="682">
        <v>22.650327631145277</v>
      </c>
      <c r="HL158" s="681">
        <v>71.372397000000007</v>
      </c>
      <c r="HM158" s="682">
        <v>41.058805275325518</v>
      </c>
      <c r="HN158" s="681">
        <v>64.447282999999999</v>
      </c>
      <c r="HO158" s="681">
        <v>4.8533229999999996</v>
      </c>
      <c r="HP158" s="681">
        <v>2.766359</v>
      </c>
      <c r="HQ158" s="681">
        <v>110.418246</v>
      </c>
      <c r="HR158" s="682">
        <v>63.520933188736677</v>
      </c>
      <c r="HS158" s="681">
        <v>36.60586</v>
      </c>
      <c r="HT158" s="682">
        <v>21.058461546076799</v>
      </c>
      <c r="HU158" s="681">
        <v>73.812386000000004</v>
      </c>
      <c r="HV158" s="682">
        <v>42.462471642659878</v>
      </c>
      <c r="HW158" s="681">
        <v>66.847998000000004</v>
      </c>
      <c r="HX158" s="681">
        <v>0</v>
      </c>
      <c r="HY158" s="677">
        <v>0.97181452053721096</v>
      </c>
      <c r="HZ158" s="725">
        <v>25</v>
      </c>
      <c r="IA158" s="636">
        <v>6.2</v>
      </c>
      <c r="IB158" s="636">
        <v>24.4</v>
      </c>
      <c r="IC158" s="636">
        <v>5.6</v>
      </c>
      <c r="ID158" s="636">
        <v>19.100000000000001</v>
      </c>
      <c r="IE158" s="636">
        <v>5.2</v>
      </c>
      <c r="IF158" s="677">
        <v>82.38279569892471</v>
      </c>
      <c r="IG158" s="677">
        <v>47.392820037122668</v>
      </c>
      <c r="IH158" s="652"/>
      <c r="II158" s="675">
        <v>0.33</v>
      </c>
      <c r="IJ158" s="652">
        <v>1066</v>
      </c>
      <c r="IK158" s="670">
        <v>791</v>
      </c>
      <c r="IL158" s="670">
        <v>932</v>
      </c>
      <c r="IM158" s="670">
        <v>1010</v>
      </c>
      <c r="IN158" s="670">
        <v>1123</v>
      </c>
      <c r="IO158" s="670">
        <v>1130</v>
      </c>
      <c r="IP158" s="670"/>
      <c r="IQ158" s="677">
        <v>1008.6666666666666</v>
      </c>
      <c r="IR158" s="670">
        <v>1803</v>
      </c>
      <c r="IS158" s="670">
        <v>329</v>
      </c>
      <c r="IT158" s="670">
        <v>261</v>
      </c>
      <c r="IU158" s="670">
        <v>345</v>
      </c>
      <c r="IV158" s="670">
        <v>413</v>
      </c>
      <c r="IW158" s="670">
        <v>389</v>
      </c>
      <c r="IX158" s="670">
        <v>399</v>
      </c>
      <c r="IY158" s="670"/>
      <c r="IZ158" s="677">
        <v>356</v>
      </c>
      <c r="JA158" s="670">
        <v>240</v>
      </c>
      <c r="JB158" s="406">
        <v>33.714487239826802</v>
      </c>
      <c r="JC158" s="683">
        <v>1</v>
      </c>
      <c r="JD158" s="408">
        <v>1</v>
      </c>
      <c r="JE158" s="407">
        <v>0</v>
      </c>
      <c r="JF158" s="407">
        <v>0</v>
      </c>
      <c r="JG158" s="407"/>
      <c r="JH158" s="408">
        <v>0</v>
      </c>
      <c r="JI158" s="408">
        <v>0</v>
      </c>
      <c r="JJ158" s="408">
        <v>0</v>
      </c>
      <c r="JK158" s="408"/>
      <c r="JM158" s="820"/>
      <c r="JN158" s="408">
        <v>158</v>
      </c>
      <c r="JO158" s="504">
        <v>42565</v>
      </c>
      <c r="JP158" s="504">
        <v>43311</v>
      </c>
      <c r="JQ158" s="407">
        <v>0</v>
      </c>
      <c r="JR158" s="504">
        <v>43311</v>
      </c>
      <c r="JS158" s="654">
        <v>24</v>
      </c>
      <c r="JT158" s="453">
        <v>0</v>
      </c>
      <c r="JU158" s="504">
        <v>43311</v>
      </c>
      <c r="JV158" s="654">
        <v>24</v>
      </c>
      <c r="JW158" s="453">
        <v>0</v>
      </c>
      <c r="JX158" s="680">
        <v>43311</v>
      </c>
      <c r="JY158" s="654">
        <v>24</v>
      </c>
      <c r="JZ158" s="654">
        <v>24</v>
      </c>
      <c r="KA158" s="654">
        <v>746</v>
      </c>
      <c r="KB158" s="654"/>
      <c r="KC158" s="654"/>
      <c r="KD158" s="654"/>
      <c r="KE158" s="95">
        <v>1</v>
      </c>
      <c r="KF158" s="355">
        <v>1</v>
      </c>
      <c r="KG158" s="811" t="s">
        <v>390</v>
      </c>
      <c r="KH158" s="95">
        <v>110.3</v>
      </c>
      <c r="KI158" s="95">
        <v>46.46</v>
      </c>
      <c r="KJ158" s="95">
        <v>58.83</v>
      </c>
      <c r="KK158" s="110">
        <v>-19.41</v>
      </c>
      <c r="KL158" s="95">
        <v>-17.25</v>
      </c>
      <c r="KM158" s="95">
        <v>57.43</v>
      </c>
      <c r="KN158" s="95">
        <v>24</v>
      </c>
      <c r="KO158" s="95">
        <v>4.9000000000000004</v>
      </c>
      <c r="KP158" s="95"/>
      <c r="KQ158" s="95">
        <v>0</v>
      </c>
      <c r="KR158" s="110"/>
      <c r="KS158" s="684">
        <v>0.36477987421383651</v>
      </c>
      <c r="KT158" s="408">
        <v>68</v>
      </c>
      <c r="KU158" s="636">
        <v>35.549999999999997</v>
      </c>
      <c r="KV158" s="408">
        <v>-19.57</v>
      </c>
      <c r="KW158" s="636">
        <v>-15.2</v>
      </c>
      <c r="KX158" s="636">
        <v>-13.4</v>
      </c>
      <c r="KY158" s="636">
        <v>301</v>
      </c>
      <c r="KZ158" s="636">
        <v>-22.1</v>
      </c>
      <c r="LA158" s="636">
        <v>-21.5</v>
      </c>
      <c r="LB158" s="636">
        <v>319</v>
      </c>
      <c r="LC158" s="636">
        <v>-18.600000000000001</v>
      </c>
      <c r="LD158" s="636">
        <v>-17.5</v>
      </c>
      <c r="LE158" s="636">
        <v>301</v>
      </c>
      <c r="LF158" s="685">
        <v>42565</v>
      </c>
      <c r="LG158" s="95">
        <v>0</v>
      </c>
      <c r="LH158" s="95">
        <v>1</v>
      </c>
      <c r="LI158" s="636">
        <v>68</v>
      </c>
      <c r="LJ158" s="636">
        <v>37.76</v>
      </c>
      <c r="LK158" s="636">
        <v>-21.23</v>
      </c>
      <c r="LL158" s="636">
        <v>-18.8</v>
      </c>
      <c r="LM158" s="636">
        <v>-18.100000000000001</v>
      </c>
      <c r="LN158" s="636">
        <v>282</v>
      </c>
      <c r="LO158" s="636">
        <v>-25.1</v>
      </c>
      <c r="LP158" s="636">
        <v>-23.9</v>
      </c>
      <c r="LQ158" s="636">
        <v>282</v>
      </c>
      <c r="LR158" s="636">
        <v>-22</v>
      </c>
      <c r="LS158" s="636">
        <v>-21</v>
      </c>
      <c r="LT158" s="636">
        <v>282</v>
      </c>
      <c r="LU158" s="654">
        <v>38.869999999999997</v>
      </c>
      <c r="LV158" s="725">
        <v>-18.48</v>
      </c>
      <c r="LW158" s="654">
        <v>-18.399999999999999</v>
      </c>
      <c r="LX158" s="654">
        <v>3</v>
      </c>
      <c r="LY158" s="654">
        <v>-19.600000000000001</v>
      </c>
      <c r="LZ158" s="654">
        <v>2</v>
      </c>
      <c r="MA158" s="686">
        <v>62</v>
      </c>
      <c r="MB158" s="654">
        <v>62</v>
      </c>
      <c r="MD158" s="453"/>
      <c r="ME158" s="453"/>
      <c r="MF158" s="95">
        <v>158</v>
      </c>
      <c r="MG158" s="504">
        <v>42563</v>
      </c>
      <c r="MJ158" s="687"/>
      <c r="MR158" s="504"/>
      <c r="MS158" s="687"/>
      <c r="MT158" s="687"/>
      <c r="MU158" s="95">
        <v>0</v>
      </c>
      <c r="MV158" s="687"/>
      <c r="MW158" s="687"/>
      <c r="MX158" s="687"/>
      <c r="MY158" s="687"/>
      <c r="MZ158" s="687"/>
      <c r="NA158" s="678">
        <v>27736</v>
      </c>
      <c r="NB158" s="687"/>
      <c r="NC158" s="678">
        <v>4</v>
      </c>
      <c r="NE158" s="876" t="s">
        <v>64</v>
      </c>
      <c r="NF158" s="877" t="s">
        <v>64</v>
      </c>
      <c r="NG158" s="877" t="s">
        <v>64</v>
      </c>
      <c r="NH158" s="877" t="s">
        <v>64</v>
      </c>
      <c r="NI158" s="877" t="s">
        <v>64</v>
      </c>
      <c r="NJ158" s="877" t="s">
        <v>64</v>
      </c>
      <c r="NK158" s="877" t="s">
        <v>64</v>
      </c>
      <c r="NL158" s="877" t="s">
        <v>64</v>
      </c>
      <c r="NM158" s="877" t="s">
        <v>64</v>
      </c>
      <c r="NN158" s="877" t="s">
        <v>64</v>
      </c>
      <c r="NO158" s="877" t="s">
        <v>64</v>
      </c>
      <c r="NP158" s="877" t="s">
        <v>64</v>
      </c>
      <c r="NQ158" s="877" t="s">
        <v>64</v>
      </c>
      <c r="NR158" s="877" t="s">
        <v>64</v>
      </c>
      <c r="NS158" s="877" t="s">
        <v>64</v>
      </c>
      <c r="NT158" s="877" t="s">
        <v>64</v>
      </c>
      <c r="NU158" s="877" t="s">
        <v>64</v>
      </c>
      <c r="NV158" s="877" t="s">
        <v>64</v>
      </c>
      <c r="NW158" s="877" t="s">
        <v>64</v>
      </c>
      <c r="NX158" s="877" t="s">
        <v>64</v>
      </c>
      <c r="NY158" s="877" t="s">
        <v>64</v>
      </c>
      <c r="NZ158" s="877" t="s">
        <v>64</v>
      </c>
      <c r="OA158" s="877" t="s">
        <v>64</v>
      </c>
      <c r="OB158" s="877" t="s">
        <v>64</v>
      </c>
      <c r="OC158" s="877" t="s">
        <v>64</v>
      </c>
      <c r="OD158" s="877" t="s">
        <v>64</v>
      </c>
      <c r="OE158" s="877" t="s">
        <v>64</v>
      </c>
      <c r="OF158" s="877" t="s">
        <v>64</v>
      </c>
      <c r="OG158" s="877" t="s">
        <v>64</v>
      </c>
      <c r="OH158" s="877" t="s">
        <v>64</v>
      </c>
      <c r="OI158" s="877" t="s">
        <v>64</v>
      </c>
      <c r="OJ158" s="877" t="s">
        <v>64</v>
      </c>
      <c r="OK158" s="877" t="s">
        <v>64</v>
      </c>
      <c r="OL158" s="877" t="s">
        <v>64</v>
      </c>
      <c r="OM158" s="877" t="s">
        <v>64</v>
      </c>
    </row>
    <row r="159" spans="1:403" s="221" customFormat="1" x14ac:dyDescent="0.25">
      <c r="A159" s="455">
        <v>158</v>
      </c>
      <c r="B159" s="221">
        <v>0</v>
      </c>
      <c r="C159" s="221">
        <v>1</v>
      </c>
      <c r="D159" s="206">
        <v>2</v>
      </c>
      <c r="E159" s="267">
        <v>159</v>
      </c>
      <c r="F159" s="896">
        <v>159</v>
      </c>
      <c r="G159" s="61">
        <v>159</v>
      </c>
      <c r="H159" s="898"/>
      <c r="I159" s="358" t="s">
        <v>1286</v>
      </c>
      <c r="J159" s="232" t="s">
        <v>1287</v>
      </c>
      <c r="K159" s="69">
        <v>11920</v>
      </c>
      <c r="L159" s="122">
        <v>83</v>
      </c>
      <c r="M159" s="342">
        <v>80</v>
      </c>
      <c r="N159" s="342">
        <v>178</v>
      </c>
      <c r="O159" s="342">
        <v>25.249337204898371</v>
      </c>
      <c r="P159" s="210">
        <v>1.980314054902822</v>
      </c>
      <c r="Q159" s="208">
        <v>0</v>
      </c>
      <c r="R159" s="221">
        <v>160</v>
      </c>
      <c r="S159" s="221">
        <v>80</v>
      </c>
      <c r="T159" s="221">
        <v>1</v>
      </c>
      <c r="U159" s="400">
        <v>2</v>
      </c>
      <c r="V159" s="327">
        <v>1</v>
      </c>
      <c r="W159" s="327">
        <v>2</v>
      </c>
      <c r="X159" s="327">
        <v>1</v>
      </c>
      <c r="Y159" s="326">
        <v>0</v>
      </c>
      <c r="Z159" s="327">
        <v>0</v>
      </c>
      <c r="AA159" s="327">
        <v>0</v>
      </c>
      <c r="AB159" s="326">
        <v>0</v>
      </c>
      <c r="AC159" s="326">
        <v>0</v>
      </c>
      <c r="AE159" s="133"/>
      <c r="AG159" s="613">
        <v>139</v>
      </c>
      <c r="AH159" s="613">
        <v>1.33</v>
      </c>
      <c r="AI159" s="613">
        <v>55</v>
      </c>
      <c r="AJ159" s="603">
        <v>0</v>
      </c>
      <c r="AK159" s="613">
        <v>14</v>
      </c>
      <c r="AL159" s="613">
        <v>43</v>
      </c>
      <c r="AM159" s="613"/>
      <c r="AN159" s="609">
        <v>1183</v>
      </c>
      <c r="AO159" s="214">
        <v>7.0758088639783869</v>
      </c>
      <c r="AP159" s="63">
        <v>175</v>
      </c>
      <c r="AQ159" s="63">
        <v>114</v>
      </c>
      <c r="AR159" s="310">
        <v>38</v>
      </c>
      <c r="AS159" s="212">
        <v>116</v>
      </c>
      <c r="AT159" s="215"/>
      <c r="AU159" s="212"/>
      <c r="AV159" s="562">
        <v>42566</v>
      </c>
      <c r="AW159" s="563">
        <v>42522</v>
      </c>
      <c r="AX159" s="364">
        <v>1.33</v>
      </c>
      <c r="AY159" s="364" t="s">
        <v>381</v>
      </c>
      <c r="AZ159" s="364"/>
      <c r="BA159" s="613" t="s">
        <v>381</v>
      </c>
      <c r="BB159" s="558">
        <v>42566</v>
      </c>
      <c r="BC159" s="65">
        <v>65.92</v>
      </c>
      <c r="BD159" s="217"/>
      <c r="BE159" s="66">
        <v>65.92</v>
      </c>
      <c r="BF159" s="218">
        <v>591.79743015189672</v>
      </c>
      <c r="BG159" s="66"/>
      <c r="BH159" s="68">
        <v>1.8190171986890593</v>
      </c>
      <c r="BI159" s="219">
        <v>1.8190171986890593</v>
      </c>
      <c r="BJ159" s="219">
        <v>2.7721730749285789</v>
      </c>
      <c r="BK159" s="219"/>
      <c r="BL159" s="66">
        <v>2.29</v>
      </c>
      <c r="BM159" s="66">
        <v>1.26</v>
      </c>
      <c r="BN159" s="66">
        <v>103</v>
      </c>
      <c r="BO159" s="66">
        <v>0.86</v>
      </c>
      <c r="BP159" s="571">
        <v>1474</v>
      </c>
      <c r="BQ159" s="66">
        <v>62</v>
      </c>
      <c r="BR159" s="66">
        <v>129</v>
      </c>
      <c r="BS159" s="66">
        <v>37</v>
      </c>
      <c r="BT159" s="66">
        <v>17</v>
      </c>
      <c r="BU159" s="366" t="s">
        <v>1080</v>
      </c>
      <c r="BV159" s="345" t="s">
        <v>947</v>
      </c>
      <c r="BW159" s="342">
        <v>0</v>
      </c>
      <c r="BX159" s="342">
        <v>0</v>
      </c>
      <c r="BY159" s="342">
        <v>30</v>
      </c>
      <c r="BZ159" s="342" t="s">
        <v>381</v>
      </c>
      <c r="CA159" s="342"/>
      <c r="CB159" s="345" t="s">
        <v>381</v>
      </c>
      <c r="CC159" s="345"/>
      <c r="CD159" s="342" t="s">
        <v>381</v>
      </c>
      <c r="CE159" s="342">
        <v>0</v>
      </c>
      <c r="CF159" s="342">
        <v>0</v>
      </c>
      <c r="CG159" s="206">
        <v>0</v>
      </c>
      <c r="CH159" s="206">
        <v>0</v>
      </c>
      <c r="CI159" s="342">
        <v>0</v>
      </c>
      <c r="CJ159" s="342">
        <v>0</v>
      </c>
      <c r="CK159" s="327">
        <v>1</v>
      </c>
      <c r="CL159" s="659">
        <v>0</v>
      </c>
      <c r="CM159" s="659">
        <v>1</v>
      </c>
      <c r="CN159" s="660">
        <v>1</v>
      </c>
      <c r="CO159" s="660">
        <v>1</v>
      </c>
      <c r="CP159" s="660">
        <v>1</v>
      </c>
      <c r="CQ159" s="325">
        <v>0</v>
      </c>
      <c r="CR159" s="325">
        <v>1</v>
      </c>
      <c r="CS159" s="325">
        <v>1</v>
      </c>
      <c r="CT159" s="327">
        <v>0</v>
      </c>
      <c r="CU159" s="327">
        <v>0</v>
      </c>
      <c r="CV159" s="114">
        <v>0</v>
      </c>
      <c r="CW159" s="665"/>
      <c r="CX159" s="665"/>
      <c r="CY159" s="665"/>
      <c r="CZ159" s="665"/>
      <c r="DA159" s="254"/>
      <c r="DB159" s="254"/>
      <c r="DC159" s="254"/>
      <c r="DD159" s="254"/>
      <c r="DE159" s="254"/>
      <c r="DF159" s="221">
        <v>0</v>
      </c>
      <c r="DG159" s="267">
        <v>1</v>
      </c>
      <c r="DH159" s="246">
        <v>40361</v>
      </c>
      <c r="DI159" s="221">
        <v>0</v>
      </c>
      <c r="DK159" s="267">
        <v>1</v>
      </c>
      <c r="DL159" s="267">
        <v>0</v>
      </c>
      <c r="DM159" s="267">
        <v>1</v>
      </c>
      <c r="DN159" s="221" t="s">
        <v>1288</v>
      </c>
      <c r="DO159" s="221">
        <v>1</v>
      </c>
      <c r="DP159" s="221">
        <v>0</v>
      </c>
      <c r="DQ159" s="221">
        <v>0</v>
      </c>
      <c r="DR159" s="221">
        <v>0</v>
      </c>
      <c r="DS159" s="221">
        <v>0</v>
      </c>
      <c r="DT159" s="212">
        <v>0</v>
      </c>
      <c r="DU159" s="221">
        <v>0</v>
      </c>
      <c r="DV159" s="221">
        <v>1</v>
      </c>
      <c r="DW159" s="221">
        <v>0</v>
      </c>
      <c r="DX159" s="221">
        <v>0</v>
      </c>
      <c r="DY159" s="221">
        <v>0</v>
      </c>
      <c r="DZ159" s="221">
        <v>0</v>
      </c>
      <c r="EC159" s="221">
        <v>1</v>
      </c>
      <c r="ED159" s="221">
        <v>2</v>
      </c>
      <c r="EE159" s="221">
        <v>55</v>
      </c>
      <c r="EH159" s="69">
        <v>42485</v>
      </c>
      <c r="EI159" s="31">
        <v>1.2</v>
      </c>
      <c r="EJ159" s="31">
        <v>51</v>
      </c>
      <c r="EK159" s="31">
        <v>89</v>
      </c>
      <c r="EL159" s="31">
        <v>56</v>
      </c>
      <c r="EM159" s="31">
        <v>63</v>
      </c>
      <c r="EN159" s="31">
        <v>42</v>
      </c>
      <c r="EO159" s="31" t="s">
        <v>1289</v>
      </c>
      <c r="EP159" s="267">
        <v>159</v>
      </c>
      <c r="EQ159" s="135"/>
      <c r="ER159" s="133" t="s">
        <v>383</v>
      </c>
      <c r="ES159" s="133"/>
      <c r="ET159" s="133"/>
      <c r="EU159" s="208">
        <v>56</v>
      </c>
      <c r="EV159" s="133">
        <v>1</v>
      </c>
      <c r="EW159" s="133"/>
      <c r="EX159" s="133">
        <v>14</v>
      </c>
      <c r="EY159" s="208">
        <v>10</v>
      </c>
      <c r="EZ159" s="208">
        <v>44</v>
      </c>
      <c r="FA159" s="208">
        <v>25</v>
      </c>
      <c r="FB159" s="208">
        <v>22</v>
      </c>
      <c r="FC159" s="208">
        <v>19</v>
      </c>
      <c r="FD159" s="208">
        <v>46</v>
      </c>
      <c r="FE159" s="206">
        <v>21</v>
      </c>
      <c r="FF159" s="133">
        <v>31</v>
      </c>
      <c r="FG159" s="133">
        <v>120</v>
      </c>
      <c r="FH159" s="223">
        <v>310</v>
      </c>
      <c r="FI159" s="91">
        <v>115</v>
      </c>
      <c r="FJ159" s="91">
        <v>310</v>
      </c>
      <c r="FK159" s="227">
        <v>83.65</v>
      </c>
      <c r="FL159" s="227">
        <v>42.240774786656189</v>
      </c>
      <c r="FM159" s="228">
        <v>116.5</v>
      </c>
      <c r="FN159" s="228">
        <v>44.85</v>
      </c>
      <c r="FO159" s="228">
        <v>58.829052751290448</v>
      </c>
      <c r="FP159" s="228">
        <v>22.647922883222115</v>
      </c>
      <c r="FQ159" s="228">
        <v>61.502145922746784</v>
      </c>
      <c r="FR159" s="228"/>
      <c r="FS159" s="193">
        <v>0</v>
      </c>
      <c r="FT159" s="230">
        <v>78.399999999999991</v>
      </c>
      <c r="FU159" s="230"/>
      <c r="FV159" s="230">
        <v>133.33333333333334</v>
      </c>
      <c r="FW159" s="229">
        <v>4.3</v>
      </c>
      <c r="FX159" s="229">
        <v>6.2333333333333334</v>
      </c>
      <c r="FY159" s="229">
        <v>18.232558139534884</v>
      </c>
      <c r="FZ159" s="229"/>
      <c r="GA159" s="210">
        <v>26.2</v>
      </c>
      <c r="GB159" s="129">
        <v>15.133333333333335</v>
      </c>
      <c r="GC159" s="238">
        <v>15.9</v>
      </c>
      <c r="GD159" s="238">
        <v>8.3000000000000007</v>
      </c>
      <c r="GE159" s="348">
        <v>199.1</v>
      </c>
      <c r="GF159" s="238">
        <v>131.69999999999999</v>
      </c>
      <c r="GG159" s="238">
        <v>36.6</v>
      </c>
      <c r="GH159" s="133">
        <v>1</v>
      </c>
      <c r="GI159" s="133">
        <v>1</v>
      </c>
      <c r="GJ159" s="221">
        <v>1</v>
      </c>
      <c r="GK159" s="221">
        <v>0</v>
      </c>
      <c r="GL159" s="231">
        <v>35.366666666666667</v>
      </c>
      <c r="GM159" s="133">
        <v>0</v>
      </c>
      <c r="GN159" s="221">
        <v>0</v>
      </c>
      <c r="GO159" s="133">
        <v>0</v>
      </c>
      <c r="GP159" s="221">
        <v>0</v>
      </c>
      <c r="GQ159" s="61">
        <v>106.45</v>
      </c>
      <c r="GR159" s="106">
        <v>53.754100131973118</v>
      </c>
      <c r="GS159" s="111">
        <v>0.42211055276381904</v>
      </c>
      <c r="GT159" s="61">
        <v>0</v>
      </c>
      <c r="GU159" s="111">
        <v>0.52</v>
      </c>
      <c r="GV159" s="62">
        <v>0</v>
      </c>
      <c r="GW159" s="106">
        <v>10.566666666666666</v>
      </c>
      <c r="GX159" s="61">
        <v>0</v>
      </c>
      <c r="GY159" s="106">
        <v>16.5</v>
      </c>
      <c r="GZ159" s="61">
        <v>1</v>
      </c>
      <c r="HA159" s="745">
        <v>40.366666666666667</v>
      </c>
      <c r="HB159" s="221">
        <v>9</v>
      </c>
      <c r="HD159" s="61">
        <v>1</v>
      </c>
      <c r="HE159" s="236">
        <v>152.13593299999999</v>
      </c>
      <c r="HF159" s="236">
        <v>159.74272999999999</v>
      </c>
      <c r="HG159" s="144">
        <v>79.870576999999997</v>
      </c>
      <c r="HH159" s="236">
        <v>145.58821599999999</v>
      </c>
      <c r="HI159" s="125">
        <v>72.793390000000002</v>
      </c>
      <c r="HJ159" s="236">
        <v>46.172342999999998</v>
      </c>
      <c r="HK159" s="144">
        <v>23.085944000000001</v>
      </c>
      <c r="HL159" s="236">
        <v>99.415873000000005</v>
      </c>
      <c r="HM159" s="144">
        <v>49.707445999999997</v>
      </c>
      <c r="HN159" s="236">
        <v>68.285658999999995</v>
      </c>
      <c r="HO159" s="144">
        <v>6.5614480000000004</v>
      </c>
      <c r="HP159" s="144">
        <v>3.280691</v>
      </c>
      <c r="HQ159" s="236">
        <v>165.95340200000001</v>
      </c>
      <c r="HR159" s="144">
        <v>82.975881999999999</v>
      </c>
      <c r="HS159" s="236">
        <v>68.200989000000007</v>
      </c>
      <c r="HT159" s="144">
        <v>34.100158</v>
      </c>
      <c r="HU159" s="236">
        <v>97.752413000000004</v>
      </c>
      <c r="HV159" s="144">
        <v>48.875723999999998</v>
      </c>
      <c r="HW159" s="236">
        <v>58.903531000000001</v>
      </c>
      <c r="HX159" s="144">
        <v>0</v>
      </c>
      <c r="HY159" s="237">
        <v>1.0972229373289388</v>
      </c>
      <c r="HZ159" s="348">
        <v>27.2</v>
      </c>
      <c r="IA159" s="221">
        <v>6.6</v>
      </c>
      <c r="IB159" s="221">
        <v>39.700000000000003</v>
      </c>
      <c r="IC159" s="221">
        <v>6.9</v>
      </c>
      <c r="ID159" s="221">
        <v>36.1</v>
      </c>
      <c r="IE159" s="221">
        <v>6.9</v>
      </c>
      <c r="IF159" s="237">
        <v>136.99788282828283</v>
      </c>
      <c r="IG159" s="237">
        <v>69.179877044808222</v>
      </c>
      <c r="IH159" s="206"/>
      <c r="II159" s="209">
        <v>0.43</v>
      </c>
      <c r="IJ159" s="206">
        <v>980</v>
      </c>
      <c r="IK159" s="208"/>
      <c r="IL159" s="208">
        <v>775</v>
      </c>
      <c r="IM159" s="208">
        <v>945</v>
      </c>
      <c r="IN159" s="208">
        <v>1074</v>
      </c>
      <c r="IO159" s="208">
        <v>1001</v>
      </c>
      <c r="IP159" s="208"/>
      <c r="IQ159" s="106">
        <v>955</v>
      </c>
      <c r="IR159" s="208">
        <v>1720</v>
      </c>
      <c r="IS159" s="208">
        <v>348</v>
      </c>
      <c r="IT159" s="208"/>
      <c r="IU159" s="208">
        <v>297</v>
      </c>
      <c r="IV159" s="208">
        <v>414</v>
      </c>
      <c r="IW159" s="208">
        <v>429</v>
      </c>
      <c r="IX159" s="208">
        <v>347</v>
      </c>
      <c r="IY159" s="208"/>
      <c r="IZ159" s="106">
        <v>367</v>
      </c>
      <c r="JA159" s="208">
        <v>273</v>
      </c>
      <c r="JB159" s="240">
        <v>31.031681471224999</v>
      </c>
      <c r="JC159" s="241">
        <v>0</v>
      </c>
      <c r="JD159" s="267">
        <v>1</v>
      </c>
      <c r="JE159" s="70">
        <v>7</v>
      </c>
      <c r="JF159" s="70">
        <v>0</v>
      </c>
      <c r="JG159" s="70"/>
      <c r="JH159" s="267">
        <v>1</v>
      </c>
      <c r="JI159" s="267"/>
      <c r="JJ159" s="267"/>
      <c r="JK159" s="267">
        <v>1</v>
      </c>
      <c r="JL159" s="221" t="s">
        <v>1288</v>
      </c>
      <c r="JM159" s="285"/>
      <c r="JN159" s="198">
        <v>159</v>
      </c>
      <c r="JO159" s="244">
        <v>42566</v>
      </c>
      <c r="JP159" s="69">
        <v>43046</v>
      </c>
      <c r="JQ159" s="201">
        <v>1</v>
      </c>
      <c r="JR159" s="69">
        <v>43046</v>
      </c>
      <c r="JS159" s="31">
        <v>15</v>
      </c>
      <c r="JT159" s="243">
        <v>0</v>
      </c>
      <c r="JU159" s="69">
        <v>43046</v>
      </c>
      <c r="JV159" s="245">
        <v>15</v>
      </c>
      <c r="JW159" s="243">
        <v>1</v>
      </c>
      <c r="JX159" s="246">
        <v>43046</v>
      </c>
      <c r="JY159" s="245">
        <v>15</v>
      </c>
      <c r="JZ159" s="245">
        <v>15</v>
      </c>
      <c r="KA159" s="245">
        <v>480</v>
      </c>
      <c r="KB159" s="247"/>
      <c r="KC159" s="245"/>
      <c r="KD159" s="248"/>
      <c r="KE159" s="63">
        <v>0</v>
      </c>
      <c r="KF159" s="249">
        <v>1</v>
      </c>
      <c r="KG159" s="373" t="s">
        <v>421</v>
      </c>
      <c r="KH159" s="272">
        <v>118.53333333333335</v>
      </c>
      <c r="KI159" s="272">
        <v>62.45000000000001</v>
      </c>
      <c r="KJ159" s="272">
        <v>47.823333333333331</v>
      </c>
      <c r="KK159" s="373">
        <v>-15.096666666666666</v>
      </c>
      <c r="KL159" s="272">
        <v>-12.876666666666665</v>
      </c>
      <c r="KM159" s="272">
        <v>52.506666666666661</v>
      </c>
      <c r="KN159" s="272">
        <v>17.966666666666669</v>
      </c>
      <c r="KO159" s="272">
        <v>4.5</v>
      </c>
      <c r="KP159" s="250"/>
      <c r="KQ159" s="250">
        <v>1</v>
      </c>
      <c r="KR159" s="92"/>
      <c r="KS159" s="93">
        <v>0.42211055276381904</v>
      </c>
      <c r="KT159" s="264"/>
      <c r="KU159" s="265"/>
      <c r="KV159" s="264"/>
      <c r="KW159" s="265"/>
      <c r="KX159" s="265"/>
      <c r="KY159" s="265"/>
      <c r="KZ159" s="265"/>
      <c r="LA159" s="265"/>
      <c r="LB159" s="265"/>
      <c r="LC159" s="265"/>
      <c r="LD159" s="265"/>
      <c r="LE159" s="265"/>
      <c r="LF159" s="118">
        <v>42566</v>
      </c>
      <c r="LG159" s="454">
        <v>1</v>
      </c>
      <c r="LH159" s="454"/>
      <c r="LI159" s="455"/>
      <c r="LJ159" s="455"/>
      <c r="LK159" s="455"/>
      <c r="LL159" s="455"/>
      <c r="LM159" s="455"/>
      <c r="LN159" s="455"/>
      <c r="LO159" s="455"/>
      <c r="LP159" s="455"/>
      <c r="LQ159" s="455"/>
      <c r="LR159" s="455"/>
      <c r="LS159" s="455"/>
      <c r="LT159" s="455"/>
      <c r="LU159" s="500">
        <v>44.836666666666666</v>
      </c>
      <c r="LV159" s="693">
        <v>-23.99666666666667</v>
      </c>
      <c r="LW159" s="500">
        <v>-11.7</v>
      </c>
      <c r="LX159" s="500">
        <v>1</v>
      </c>
      <c r="LY159" s="500">
        <v>-12.1</v>
      </c>
      <c r="LZ159" s="500">
        <v>1</v>
      </c>
      <c r="MA159" s="690">
        <v>58.903531000000001</v>
      </c>
      <c r="MB159" s="455"/>
      <c r="MD159" s="253"/>
      <c r="ME159" s="274"/>
      <c r="MF159" s="581">
        <v>159</v>
      </c>
      <c r="MG159" s="135">
        <v>42522</v>
      </c>
      <c r="MJ159" s="584">
        <v>43.973399999999998</v>
      </c>
      <c r="MR159" s="135"/>
      <c r="MS159" s="585"/>
      <c r="MT159" s="585"/>
      <c r="MU159" s="133">
        <v>1</v>
      </c>
      <c r="MV159" s="133">
        <v>0</v>
      </c>
      <c r="MW159" s="133">
        <v>1</v>
      </c>
      <c r="MX159" s="133">
        <v>0</v>
      </c>
      <c r="MY159" s="133">
        <v>0</v>
      </c>
      <c r="MZ159" s="238">
        <v>1</v>
      </c>
      <c r="NA159" s="238">
        <v>1183</v>
      </c>
      <c r="NB159" s="585"/>
      <c r="NC159" s="238">
        <v>7</v>
      </c>
      <c r="NE159" s="876">
        <v>159</v>
      </c>
      <c r="NF159" s="877">
        <v>8.38145643014699</v>
      </c>
      <c r="NG159" s="877">
        <v>6.6954371104053703</v>
      </c>
      <c r="NH159" s="877">
        <v>5.2102329900958502</v>
      </c>
      <c r="NI159" s="877">
        <v>2.51853513898218</v>
      </c>
      <c r="NJ159" s="877">
        <v>6.8498741937956202</v>
      </c>
      <c r="NK159" s="877">
        <v>6.1426176554465801</v>
      </c>
      <c r="NL159" s="877">
        <v>9.1219996630429208</v>
      </c>
      <c r="NM159" s="877">
        <v>7.6448657230079196</v>
      </c>
      <c r="NN159" s="877">
        <v>6.2982917306201198</v>
      </c>
      <c r="NO159" s="877">
        <v>1.27500704749987</v>
      </c>
      <c r="NP159" s="877">
        <v>6.6940444130861998</v>
      </c>
      <c r="NQ159" s="877">
        <v>7.15451435180477</v>
      </c>
      <c r="NR159" s="877">
        <v>7.3781647798716303</v>
      </c>
      <c r="NS159" s="877">
        <v>4.6507645591169</v>
      </c>
      <c r="NT159" s="877">
        <v>5.6398109777167802</v>
      </c>
      <c r="NU159" s="877">
        <v>7.7673899620657201</v>
      </c>
      <c r="NV159" s="877">
        <v>6.7452373321297499</v>
      </c>
      <c r="NW159" s="877">
        <v>7.0064102391254801</v>
      </c>
      <c r="NX159" s="877">
        <v>6.1193561770396796</v>
      </c>
      <c r="NY159" s="877">
        <v>5.9478998862482699</v>
      </c>
      <c r="NZ159" s="877">
        <v>8.2623767777635209</v>
      </c>
      <c r="OA159" s="877">
        <v>-1.9378782880922001</v>
      </c>
      <c r="OB159" s="877">
        <v>10.5276333872909</v>
      </c>
      <c r="OC159" s="877">
        <v>1.5459683691052899</v>
      </c>
      <c r="OD159" s="877">
        <v>6.5501311041444596</v>
      </c>
      <c r="OE159" s="877">
        <v>6.2883585621936602</v>
      </c>
      <c r="OF159" s="877">
        <v>4.6369145803558798</v>
      </c>
      <c r="OG159" s="877">
        <v>11.840211432657499</v>
      </c>
      <c r="OH159" s="877">
        <v>2.8237493603082702</v>
      </c>
      <c r="OI159" s="877">
        <v>8.8748584291020407</v>
      </c>
      <c r="OJ159" s="877">
        <v>4.3426969599819296</v>
      </c>
      <c r="OK159" s="877">
        <v>2.9653530035554398</v>
      </c>
      <c r="OL159" s="877">
        <v>8.4880093922366608</v>
      </c>
      <c r="OM159" s="877">
        <v>8.9816650181856392</v>
      </c>
    </row>
    <row r="160" spans="1:403" s="221" customFormat="1" x14ac:dyDescent="0.25">
      <c r="A160" s="455">
        <v>159</v>
      </c>
      <c r="B160" s="221">
        <v>0</v>
      </c>
      <c r="C160" s="221">
        <v>1</v>
      </c>
      <c r="D160" s="206">
        <v>2</v>
      </c>
      <c r="E160" s="267">
        <v>160</v>
      </c>
      <c r="F160" s="896">
        <v>160</v>
      </c>
      <c r="G160" s="61">
        <v>160</v>
      </c>
      <c r="H160" s="898"/>
      <c r="I160" s="358" t="s">
        <v>667</v>
      </c>
      <c r="J160" s="232" t="s">
        <v>1290</v>
      </c>
      <c r="K160" s="69">
        <v>16281</v>
      </c>
      <c r="L160" s="122">
        <v>71</v>
      </c>
      <c r="M160" s="342">
        <v>65</v>
      </c>
      <c r="N160" s="342">
        <v>175</v>
      </c>
      <c r="O160" s="342">
        <v>21.224489795918366</v>
      </c>
      <c r="P160" s="210">
        <v>1.790841234420639</v>
      </c>
      <c r="Q160" s="208">
        <v>0</v>
      </c>
      <c r="R160" s="292">
        <v>95</v>
      </c>
      <c r="S160" s="292">
        <v>50</v>
      </c>
      <c r="T160" s="221">
        <v>0</v>
      </c>
      <c r="U160" s="400">
        <v>2</v>
      </c>
      <c r="V160" s="327">
        <v>0</v>
      </c>
      <c r="W160" s="327"/>
      <c r="X160" s="327">
        <v>0</v>
      </c>
      <c r="Y160" s="326">
        <v>1</v>
      </c>
      <c r="Z160" s="327">
        <v>0</v>
      </c>
      <c r="AA160" s="327">
        <v>1</v>
      </c>
      <c r="AB160" s="326">
        <v>0</v>
      </c>
      <c r="AC160" s="326">
        <v>0</v>
      </c>
      <c r="AE160" s="133"/>
      <c r="AG160" s="613">
        <v>105</v>
      </c>
      <c r="AH160" s="613">
        <v>0.98</v>
      </c>
      <c r="AI160" s="613">
        <v>77</v>
      </c>
      <c r="AJ160" s="603">
        <v>1</v>
      </c>
      <c r="AK160" s="613">
        <v>8.9</v>
      </c>
      <c r="AL160" s="613">
        <v>27</v>
      </c>
      <c r="AM160" s="613"/>
      <c r="AN160" s="609">
        <v>238.5</v>
      </c>
      <c r="AO160" s="214">
        <v>5.4743693103283961</v>
      </c>
      <c r="AP160" s="63">
        <v>81</v>
      </c>
      <c r="AQ160" s="63">
        <v>18</v>
      </c>
      <c r="AR160" s="310">
        <v>55</v>
      </c>
      <c r="AS160" s="212">
        <v>40</v>
      </c>
      <c r="AT160" s="215">
        <v>2.09</v>
      </c>
      <c r="AU160" s="212">
        <v>2074</v>
      </c>
      <c r="AV160" s="562">
        <v>42570</v>
      </c>
      <c r="AW160" s="563">
        <v>42570</v>
      </c>
      <c r="AX160" s="364">
        <v>0.96</v>
      </c>
      <c r="AY160" s="364">
        <v>58</v>
      </c>
      <c r="AZ160" s="364"/>
      <c r="BA160" s="613">
        <v>138</v>
      </c>
      <c r="BB160" s="558">
        <v>42570</v>
      </c>
      <c r="BC160" s="65">
        <v>82.81</v>
      </c>
      <c r="BD160" s="217"/>
      <c r="BE160" s="66">
        <v>82.81</v>
      </c>
      <c r="BF160" s="218">
        <v>86.514122800951199</v>
      </c>
      <c r="BG160" s="66"/>
      <c r="BH160" s="68">
        <v>1.9180827846421873</v>
      </c>
      <c r="BI160" s="219">
        <v>1.9180827846421873</v>
      </c>
      <c r="BJ160" s="219">
        <v>1.9370870086656693</v>
      </c>
      <c r="BK160" s="219"/>
      <c r="BL160" s="66">
        <v>2.17</v>
      </c>
      <c r="BM160" s="66">
        <v>0.91</v>
      </c>
      <c r="BN160" s="66">
        <v>284</v>
      </c>
      <c r="BO160" s="66">
        <v>1.22</v>
      </c>
      <c r="BP160" s="571">
        <v>350</v>
      </c>
      <c r="BQ160" s="66">
        <v>23</v>
      </c>
      <c r="BR160" s="66">
        <v>2063</v>
      </c>
      <c r="BS160" s="66">
        <v>9</v>
      </c>
      <c r="BT160" s="66">
        <v>31</v>
      </c>
      <c r="BU160" s="366">
        <v>42570</v>
      </c>
      <c r="BV160" s="345" t="s">
        <v>1291</v>
      </c>
      <c r="BW160" s="342">
        <v>0</v>
      </c>
      <c r="BX160" s="342">
        <v>1</v>
      </c>
      <c r="BY160" s="342">
        <v>45</v>
      </c>
      <c r="BZ160" s="342">
        <v>1</v>
      </c>
      <c r="CA160" s="342"/>
      <c r="CB160" s="345">
        <v>0</v>
      </c>
      <c r="CC160" s="345"/>
      <c r="CD160" s="342">
        <v>0</v>
      </c>
      <c r="CE160" s="342">
        <v>0</v>
      </c>
      <c r="CF160" s="342">
        <v>1</v>
      </c>
      <c r="CG160" s="206">
        <v>1</v>
      </c>
      <c r="CH160" s="206">
        <v>0</v>
      </c>
      <c r="CI160" s="342">
        <v>0</v>
      </c>
      <c r="CJ160" s="342">
        <v>0</v>
      </c>
      <c r="CK160" s="327">
        <v>1</v>
      </c>
      <c r="CL160" s="659">
        <v>1</v>
      </c>
      <c r="CM160" s="659">
        <v>0</v>
      </c>
      <c r="CN160" s="660">
        <v>0</v>
      </c>
      <c r="CO160" s="660">
        <v>1</v>
      </c>
      <c r="CP160" s="660">
        <v>0</v>
      </c>
      <c r="CQ160" s="325">
        <v>0</v>
      </c>
      <c r="CR160" s="325">
        <v>0</v>
      </c>
      <c r="CS160" s="325">
        <v>0</v>
      </c>
      <c r="CT160" s="327">
        <v>0</v>
      </c>
      <c r="CU160" s="327">
        <v>0</v>
      </c>
      <c r="CV160" s="114">
        <v>0</v>
      </c>
      <c r="CW160" s="665"/>
      <c r="CX160" s="665"/>
      <c r="CY160" s="665"/>
      <c r="CZ160" s="665"/>
      <c r="DA160" s="254"/>
      <c r="DB160" s="254"/>
      <c r="DC160" s="254"/>
      <c r="DD160" s="254"/>
      <c r="DE160" s="254"/>
      <c r="DF160" s="221">
        <v>0</v>
      </c>
      <c r="DG160" s="267">
        <v>1</v>
      </c>
      <c r="DH160" s="246">
        <v>42570</v>
      </c>
      <c r="DI160" s="221">
        <v>0</v>
      </c>
      <c r="DK160" s="267">
        <v>1</v>
      </c>
      <c r="DL160" s="267">
        <v>0</v>
      </c>
      <c r="DM160" s="267"/>
      <c r="DO160" s="221">
        <v>0</v>
      </c>
      <c r="DP160" s="221">
        <v>0</v>
      </c>
      <c r="DQ160" s="221">
        <v>0</v>
      </c>
      <c r="DR160" s="221">
        <v>0</v>
      </c>
      <c r="DS160" s="221">
        <v>0</v>
      </c>
      <c r="DT160" s="212">
        <v>0</v>
      </c>
      <c r="DU160" s="221">
        <v>0</v>
      </c>
      <c r="DV160" s="221">
        <v>0</v>
      </c>
      <c r="DW160" s="221">
        <v>0</v>
      </c>
      <c r="DX160" s="221">
        <v>0</v>
      </c>
      <c r="DY160" s="221">
        <v>0</v>
      </c>
      <c r="DZ160" s="221">
        <v>0</v>
      </c>
      <c r="EC160" s="221">
        <v>1</v>
      </c>
      <c r="ED160" s="221">
        <v>1</v>
      </c>
      <c r="EE160" s="221">
        <v>77</v>
      </c>
      <c r="EH160" s="69">
        <v>42366</v>
      </c>
      <c r="EI160" s="31">
        <v>2.19</v>
      </c>
      <c r="EJ160" s="31">
        <v>81</v>
      </c>
      <c r="EK160" s="31">
        <v>61</v>
      </c>
      <c r="EL160" s="31">
        <v>98</v>
      </c>
      <c r="EM160" s="31">
        <v>96</v>
      </c>
      <c r="EN160" s="31">
        <v>34</v>
      </c>
      <c r="EO160" s="31" t="s">
        <v>1292</v>
      </c>
      <c r="EP160" s="267">
        <v>160</v>
      </c>
      <c r="EQ160" s="135"/>
      <c r="ER160" s="133" t="s">
        <v>383</v>
      </c>
      <c r="ES160" s="133"/>
      <c r="ET160" s="133"/>
      <c r="EU160" s="208">
        <v>54</v>
      </c>
      <c r="EV160" s="133">
        <v>0</v>
      </c>
      <c r="EW160" s="133"/>
      <c r="EX160" s="133">
        <v>10</v>
      </c>
      <c r="EY160" s="208">
        <v>10</v>
      </c>
      <c r="EZ160" s="208">
        <v>49</v>
      </c>
      <c r="FA160" s="208">
        <v>25</v>
      </c>
      <c r="FB160" s="208">
        <v>17</v>
      </c>
      <c r="FC160" s="208">
        <v>11</v>
      </c>
      <c r="FD160" s="208">
        <v>45</v>
      </c>
      <c r="FE160" s="206">
        <v>22</v>
      </c>
      <c r="FF160" s="133">
        <v>36</v>
      </c>
      <c r="FG160" s="133">
        <v>100</v>
      </c>
      <c r="FH160" s="223">
        <v>360</v>
      </c>
      <c r="FI160" s="91">
        <v>100</v>
      </c>
      <c r="FJ160" s="91">
        <v>360</v>
      </c>
      <c r="FK160" s="227">
        <v>64.550000000000011</v>
      </c>
      <c r="FL160" s="227">
        <v>36.044512913442489</v>
      </c>
      <c r="FM160" s="377">
        <v>143.19999999999999</v>
      </c>
      <c r="FN160" s="377">
        <v>50.95</v>
      </c>
      <c r="FO160" s="228">
        <v>79.962420591866206</v>
      </c>
      <c r="FP160" s="228">
        <v>28.450316544382567</v>
      </c>
      <c r="FQ160" s="228">
        <v>64.420391061452506</v>
      </c>
      <c r="FR160" s="228"/>
      <c r="FS160" s="193">
        <v>0</v>
      </c>
      <c r="FT160" s="230">
        <v>50.7</v>
      </c>
      <c r="FU160" s="230">
        <v>59</v>
      </c>
      <c r="FV160" s="230">
        <v>180</v>
      </c>
      <c r="FW160" s="229">
        <v>5.7</v>
      </c>
      <c r="FX160" s="229">
        <v>8.9</v>
      </c>
      <c r="FY160" s="229">
        <v>8.8947368421052637</v>
      </c>
      <c r="FZ160" s="229">
        <v>0.85932203389830508</v>
      </c>
      <c r="GA160" s="210">
        <v>27.3</v>
      </c>
      <c r="GB160" s="129">
        <v>24</v>
      </c>
      <c r="GC160" s="238">
        <v>12.8</v>
      </c>
      <c r="GD160" s="238">
        <v>5.4</v>
      </c>
      <c r="GE160" s="348">
        <v>178.6</v>
      </c>
      <c r="GF160" s="238">
        <v>106.9</v>
      </c>
      <c r="GG160" s="238">
        <v>36.200000000000003</v>
      </c>
      <c r="GH160" s="133">
        <v>1</v>
      </c>
      <c r="GI160" s="133">
        <v>1</v>
      </c>
      <c r="GJ160" s="221">
        <v>1</v>
      </c>
      <c r="GK160" s="221">
        <v>1</v>
      </c>
      <c r="GL160" s="231">
        <v>42</v>
      </c>
      <c r="GM160" s="133">
        <v>1</v>
      </c>
      <c r="GN160" s="221">
        <v>0</v>
      </c>
      <c r="GO160" s="133">
        <v>0</v>
      </c>
      <c r="GP160" s="221">
        <v>0</v>
      </c>
      <c r="GQ160" s="61">
        <v>61.75</v>
      </c>
      <c r="GR160" s="106">
        <v>34.48100189628309</v>
      </c>
      <c r="GS160" s="111">
        <v>0.47682119205298007</v>
      </c>
      <c r="GT160" s="61">
        <v>0</v>
      </c>
      <c r="GU160" s="111">
        <v>0.53333333333333333</v>
      </c>
      <c r="GV160" s="62">
        <v>0</v>
      </c>
      <c r="GW160" s="106">
        <v>14.3</v>
      </c>
      <c r="GX160" s="61">
        <v>0</v>
      </c>
      <c r="GY160" s="106">
        <v>24</v>
      </c>
      <c r="GZ160" s="61">
        <v>0</v>
      </c>
      <c r="HA160" s="745">
        <v>57</v>
      </c>
      <c r="HB160" s="221">
        <v>19</v>
      </c>
      <c r="HC160" s="221">
        <v>0.42</v>
      </c>
      <c r="HD160" s="61">
        <v>1</v>
      </c>
      <c r="HE160" s="236">
        <v>116.91025</v>
      </c>
      <c r="HF160" s="236">
        <v>122.755762</v>
      </c>
      <c r="HG160" s="144">
        <v>68.790342999999993</v>
      </c>
      <c r="HH160" s="236">
        <v>203.598725</v>
      </c>
      <c r="HI160" s="125">
        <v>114.093431</v>
      </c>
      <c r="HJ160" s="236">
        <v>65.498819999999995</v>
      </c>
      <c r="HK160" s="144">
        <v>36.704478999999999</v>
      </c>
      <c r="HL160" s="236">
        <v>138.09990500000001</v>
      </c>
      <c r="HM160" s="144">
        <v>77.388952000000003</v>
      </c>
      <c r="HN160" s="236">
        <v>67.829454999999996</v>
      </c>
      <c r="HO160" s="144">
        <v>7.457395</v>
      </c>
      <c r="HP160" s="144">
        <v>4.1790029999999998</v>
      </c>
      <c r="HQ160" s="236">
        <v>237.39183399999999</v>
      </c>
      <c r="HR160" s="144">
        <v>133.030542</v>
      </c>
      <c r="HS160" s="236">
        <v>101.08208</v>
      </c>
      <c r="HT160" s="144">
        <v>56.644762</v>
      </c>
      <c r="HU160" s="236">
        <v>136.309754</v>
      </c>
      <c r="HV160" s="144">
        <v>76.385780999999994</v>
      </c>
      <c r="HW160" s="236">
        <v>57.419732000000003</v>
      </c>
      <c r="HX160" s="144">
        <v>0</v>
      </c>
      <c r="HY160" s="237">
        <v>0.60292991520452799</v>
      </c>
      <c r="HZ160" s="348">
        <v>24.9</v>
      </c>
      <c r="IA160" s="221">
        <v>5.9</v>
      </c>
      <c r="IB160" s="221">
        <v>26.8</v>
      </c>
      <c r="IC160" s="221">
        <v>6.2</v>
      </c>
      <c r="ID160" s="221">
        <v>27.7</v>
      </c>
      <c r="IE160" s="221">
        <v>6.1</v>
      </c>
      <c r="IF160" s="237">
        <v>94.706657627118631</v>
      </c>
      <c r="IG160" s="237">
        <v>52.883893785122439</v>
      </c>
      <c r="IH160" s="206"/>
      <c r="II160" s="209">
        <v>0.27</v>
      </c>
      <c r="IJ160" s="206">
        <v>1087</v>
      </c>
      <c r="IK160" s="208">
        <v>916</v>
      </c>
      <c r="IL160" s="208">
        <v>983</v>
      </c>
      <c r="IM160" s="208">
        <v>989</v>
      </c>
      <c r="IN160" s="208">
        <v>1065</v>
      </c>
      <c r="IO160" s="208">
        <v>1039</v>
      </c>
      <c r="IP160" s="208"/>
      <c r="IQ160" s="106">
        <v>1013.1666666666666</v>
      </c>
      <c r="IR160" s="208">
        <v>1623</v>
      </c>
      <c r="IS160" s="208">
        <v>443</v>
      </c>
      <c r="IT160" s="208">
        <v>453</v>
      </c>
      <c r="IU160" s="208">
        <v>434</v>
      </c>
      <c r="IV160" s="208">
        <v>451</v>
      </c>
      <c r="IW160" s="208">
        <v>458</v>
      </c>
      <c r="IX160" s="208">
        <v>434</v>
      </c>
      <c r="IY160" s="208"/>
      <c r="IZ160" s="106">
        <v>445.5</v>
      </c>
      <c r="JA160" s="208">
        <v>298</v>
      </c>
      <c r="JB160" s="240">
        <v>33.512479213845943</v>
      </c>
      <c r="JC160" s="241">
        <v>1</v>
      </c>
      <c r="JD160" s="267">
        <v>1</v>
      </c>
      <c r="JE160" s="70">
        <v>0</v>
      </c>
      <c r="JF160" s="70">
        <v>0</v>
      </c>
      <c r="JG160" s="70"/>
      <c r="JH160" s="267">
        <v>0</v>
      </c>
      <c r="JI160" s="267">
        <v>0</v>
      </c>
      <c r="JJ160" s="267">
        <v>0</v>
      </c>
      <c r="JK160" s="267"/>
      <c r="JM160" s="285">
        <v>48.333333333333336</v>
      </c>
      <c r="JN160" s="198">
        <v>160</v>
      </c>
      <c r="JO160" s="244">
        <v>42570</v>
      </c>
      <c r="JP160" s="69">
        <v>43090</v>
      </c>
      <c r="JQ160" s="201">
        <v>1</v>
      </c>
      <c r="JR160" s="69">
        <v>43090</v>
      </c>
      <c r="JS160" s="245">
        <v>17</v>
      </c>
      <c r="JT160" s="243">
        <v>1</v>
      </c>
      <c r="JU160" s="69">
        <v>43048</v>
      </c>
      <c r="JV160" s="245">
        <v>15</v>
      </c>
      <c r="JW160" s="243">
        <v>1</v>
      </c>
      <c r="JX160" s="246">
        <v>43048</v>
      </c>
      <c r="JY160" s="245">
        <v>15</v>
      </c>
      <c r="JZ160" s="245">
        <v>17</v>
      </c>
      <c r="KA160" s="245">
        <v>520</v>
      </c>
      <c r="KB160" s="247"/>
      <c r="KC160" s="245"/>
      <c r="KD160" s="248"/>
      <c r="KE160" s="63">
        <v>0</v>
      </c>
      <c r="KF160" s="263">
        <v>1</v>
      </c>
      <c r="KG160" s="312" t="s">
        <v>390</v>
      </c>
      <c r="KH160" s="250">
        <v>171.95</v>
      </c>
      <c r="KI160" s="250">
        <v>65.680000000000007</v>
      </c>
      <c r="KJ160" s="250">
        <v>61.63</v>
      </c>
      <c r="KK160" s="251">
        <v>-20.6</v>
      </c>
      <c r="KL160" s="250">
        <v>-18.45</v>
      </c>
      <c r="KM160" s="250">
        <v>52.31</v>
      </c>
      <c r="KN160" s="250">
        <v>21.3</v>
      </c>
      <c r="KO160" s="250">
        <v>4.3</v>
      </c>
      <c r="KP160" s="250"/>
      <c r="KQ160" s="250">
        <v>0</v>
      </c>
      <c r="KR160" s="92"/>
      <c r="KS160" s="93">
        <v>0.47682119205298007</v>
      </c>
      <c r="KT160" s="264">
        <v>61</v>
      </c>
      <c r="KU160" s="265">
        <v>44.76</v>
      </c>
      <c r="KV160" s="264">
        <v>-23.48</v>
      </c>
      <c r="KW160" s="265">
        <v>-28.8</v>
      </c>
      <c r="KX160" s="265">
        <v>-28.8</v>
      </c>
      <c r="KY160" s="265">
        <v>316</v>
      </c>
      <c r="KZ160" s="265">
        <v>-20</v>
      </c>
      <c r="LA160" s="265">
        <v>-20</v>
      </c>
      <c r="LB160" s="265">
        <v>316</v>
      </c>
      <c r="LC160" s="265">
        <v>-24.4</v>
      </c>
      <c r="LD160" s="265">
        <v>-24.4</v>
      </c>
      <c r="LE160" s="265">
        <v>316</v>
      </c>
      <c r="LF160" s="118">
        <v>42639</v>
      </c>
      <c r="LG160" s="454">
        <v>0</v>
      </c>
      <c r="LH160" s="454"/>
      <c r="LI160" s="455">
        <v>61</v>
      </c>
      <c r="LJ160" s="455">
        <v>44.65</v>
      </c>
      <c r="LK160" s="455">
        <v>-24.96</v>
      </c>
      <c r="LL160" s="455">
        <v>-33.4</v>
      </c>
      <c r="LM160" s="455">
        <v>-32.5</v>
      </c>
      <c r="LN160" s="455">
        <v>404</v>
      </c>
      <c r="LO160" s="455">
        <v>-20.3</v>
      </c>
      <c r="LP160" s="455">
        <v>-19.7</v>
      </c>
      <c r="LQ160" s="455">
        <v>492</v>
      </c>
      <c r="LR160" s="455">
        <v>-26.7</v>
      </c>
      <c r="LS160" s="455">
        <v>-26.1</v>
      </c>
      <c r="LT160" s="455">
        <v>404</v>
      </c>
      <c r="LU160" s="500">
        <v>43.91</v>
      </c>
      <c r="LV160" s="693">
        <v>-25.82</v>
      </c>
      <c r="LW160" s="500">
        <v>-10.5</v>
      </c>
      <c r="LX160" s="500">
        <v>3</v>
      </c>
      <c r="LY160" s="500">
        <v>-12.4</v>
      </c>
      <c r="LZ160" s="500">
        <v>3</v>
      </c>
      <c r="MA160" s="690">
        <v>57.419732000000003</v>
      </c>
      <c r="MB160" s="455"/>
      <c r="MD160" s="253"/>
      <c r="ME160" s="274"/>
      <c r="MF160" s="581">
        <v>160</v>
      </c>
      <c r="MG160" s="135">
        <v>42570</v>
      </c>
      <c r="MJ160" s="584">
        <v>43.451099999999997</v>
      </c>
      <c r="MR160" s="135"/>
      <c r="MS160" s="585"/>
      <c r="MT160" s="585"/>
      <c r="MU160" s="133">
        <v>0</v>
      </c>
      <c r="MV160" s="585"/>
      <c r="MW160" s="585"/>
      <c r="MX160" s="585"/>
      <c r="MY160" s="585"/>
      <c r="MZ160" s="585"/>
      <c r="NA160" s="238">
        <v>238.5</v>
      </c>
      <c r="NB160" s="585"/>
      <c r="NC160" s="238">
        <v>3</v>
      </c>
      <c r="NE160" s="876">
        <v>160</v>
      </c>
      <c r="NF160" s="877">
        <v>8.2852634915155505</v>
      </c>
      <c r="NG160" s="877">
        <v>6.6043678998937496</v>
      </c>
      <c r="NH160" s="877">
        <v>5.7713574089905597</v>
      </c>
      <c r="NI160" s="877">
        <v>2.4905701304462</v>
      </c>
      <c r="NJ160" s="877">
        <v>7.9535562633720103</v>
      </c>
      <c r="NK160" s="877">
        <v>6.1064320778169296</v>
      </c>
      <c r="NL160" s="877">
        <v>9.5008817049572993</v>
      </c>
      <c r="NM160" s="877">
        <v>8.55750199425594</v>
      </c>
      <c r="NN160" s="877">
        <v>6.1503565802083404</v>
      </c>
      <c r="NO160" s="877">
        <v>1.6644828403646801</v>
      </c>
      <c r="NP160" s="877">
        <v>6.4888041873725602</v>
      </c>
      <c r="NQ160" s="877">
        <v>6.8991756304805101</v>
      </c>
      <c r="NR160" s="877">
        <v>7.8540580029796097</v>
      </c>
      <c r="NS160" s="877">
        <v>4.7933757112647504</v>
      </c>
      <c r="NT160" s="877">
        <v>6.1826922975161898</v>
      </c>
      <c r="NU160" s="877">
        <v>8.1951999350231794</v>
      </c>
      <c r="NV160" s="877">
        <v>6.4960148734377601</v>
      </c>
      <c r="NW160" s="877">
        <v>7.3625575559358998</v>
      </c>
      <c r="NX160" s="877">
        <v>5.3327079336405996</v>
      </c>
      <c r="NY160" s="877">
        <v>5.9502351004856902</v>
      </c>
      <c r="NZ160" s="877">
        <v>7.7944158663501097</v>
      </c>
      <c r="OA160" s="877">
        <v>6.2738888236684902</v>
      </c>
      <c r="OB160" s="877">
        <v>10.556486895248</v>
      </c>
      <c r="OC160" s="877">
        <v>2.5434958834257699</v>
      </c>
      <c r="OD160" s="877">
        <v>7.5894638929560996</v>
      </c>
      <c r="OE160" s="877">
        <v>6.2026136201484903</v>
      </c>
      <c r="OF160" s="877">
        <v>4.6374943252063101</v>
      </c>
      <c r="OG160" s="877">
        <v>10.0922682328445</v>
      </c>
      <c r="OH160" s="877">
        <v>2.9240998856407399</v>
      </c>
      <c r="OI160" s="877">
        <v>8.0340285860782092</v>
      </c>
      <c r="OJ160" s="877">
        <v>4.1858665453113302</v>
      </c>
      <c r="OK160" s="877">
        <v>2.05823964676634</v>
      </c>
      <c r="OL160" s="877">
        <v>1.3155750692876</v>
      </c>
      <c r="OM160" s="877">
        <v>8.0129910118222405</v>
      </c>
    </row>
    <row r="161" spans="1:403" s="221" customFormat="1" x14ac:dyDescent="0.25">
      <c r="A161" s="902">
        <v>160</v>
      </c>
      <c r="B161" s="221">
        <v>0</v>
      </c>
      <c r="C161" s="221">
        <v>1</v>
      </c>
      <c r="D161" s="206">
        <v>2</v>
      </c>
      <c r="E161" s="267">
        <v>161</v>
      </c>
      <c r="F161" s="896">
        <v>161</v>
      </c>
      <c r="G161" s="61">
        <v>161</v>
      </c>
      <c r="H161" s="898"/>
      <c r="I161" s="358" t="s">
        <v>1293</v>
      </c>
      <c r="J161" s="167" t="s">
        <v>1294</v>
      </c>
      <c r="K161" s="246">
        <v>14611</v>
      </c>
      <c r="L161" s="122">
        <v>76</v>
      </c>
      <c r="M161" s="342">
        <v>64</v>
      </c>
      <c r="N161" s="342">
        <v>148</v>
      </c>
      <c r="O161" s="342">
        <v>29.218407596785976</v>
      </c>
      <c r="P161" s="210">
        <v>1.5755513285927845</v>
      </c>
      <c r="Q161" s="208">
        <v>1</v>
      </c>
      <c r="R161" s="221">
        <v>150</v>
      </c>
      <c r="S161" s="221">
        <v>70</v>
      </c>
      <c r="T161" s="221">
        <v>0</v>
      </c>
      <c r="U161" s="400">
        <v>2</v>
      </c>
      <c r="V161" s="327">
        <v>0</v>
      </c>
      <c r="W161" s="327"/>
      <c r="X161" s="327">
        <v>1</v>
      </c>
      <c r="Y161" s="326">
        <v>0</v>
      </c>
      <c r="Z161" s="327">
        <v>0</v>
      </c>
      <c r="AA161" s="327">
        <v>0</v>
      </c>
      <c r="AB161" s="326">
        <v>0</v>
      </c>
      <c r="AC161" s="326">
        <v>0</v>
      </c>
      <c r="AE161" s="133"/>
      <c r="AG161" s="613">
        <v>102</v>
      </c>
      <c r="AH161" s="613">
        <v>0.84</v>
      </c>
      <c r="AI161" s="613">
        <v>66</v>
      </c>
      <c r="AJ161" s="603">
        <v>1</v>
      </c>
      <c r="AK161" s="613">
        <v>9</v>
      </c>
      <c r="AL161" s="613">
        <v>28</v>
      </c>
      <c r="AM161" s="613"/>
      <c r="AN161" s="609">
        <v>3728</v>
      </c>
      <c r="AO161" s="214">
        <v>8.2236271758054826</v>
      </c>
      <c r="AP161" s="63">
        <v>153</v>
      </c>
      <c r="AQ161" s="63">
        <v>95</v>
      </c>
      <c r="AR161" s="310">
        <v>38</v>
      </c>
      <c r="AS161" s="212">
        <v>102</v>
      </c>
      <c r="AT161" s="215">
        <v>7.48</v>
      </c>
      <c r="AU161" s="212">
        <v>179</v>
      </c>
      <c r="AV161" s="557">
        <v>42577</v>
      </c>
      <c r="AW161" s="563">
        <v>42574</v>
      </c>
      <c r="AX161" s="364">
        <v>0.84</v>
      </c>
      <c r="AY161" s="364">
        <v>33</v>
      </c>
      <c r="AZ161" s="364"/>
      <c r="BA161" s="613">
        <v>139</v>
      </c>
      <c r="BB161" s="558">
        <v>42577</v>
      </c>
      <c r="BC161" s="65">
        <v>20.71</v>
      </c>
      <c r="BD161" s="217"/>
      <c r="BE161" s="66">
        <v>20.71</v>
      </c>
      <c r="BF161" s="218">
        <v>346.2467910806908</v>
      </c>
      <c r="BG161" s="66"/>
      <c r="BH161" s="68">
        <v>1.3161800988934527</v>
      </c>
      <c r="BI161" s="219">
        <v>1.3161800988934527</v>
      </c>
      <c r="BJ161" s="219">
        <v>2.5393857571702476</v>
      </c>
      <c r="BK161" s="219"/>
      <c r="BL161" s="66">
        <v>2.0299999999999998</v>
      </c>
      <c r="BM161" s="66">
        <v>0.94</v>
      </c>
      <c r="BN161" s="66">
        <v>32</v>
      </c>
      <c r="BO161" s="66">
        <v>1.53</v>
      </c>
      <c r="BP161" s="571">
        <v>693.1</v>
      </c>
      <c r="BQ161" s="66">
        <v>42</v>
      </c>
      <c r="BR161" s="66">
        <v>154</v>
      </c>
      <c r="BS161" s="66">
        <v>20</v>
      </c>
      <c r="BT161" s="66">
        <v>45</v>
      </c>
      <c r="BU161" s="366">
        <v>42574</v>
      </c>
      <c r="BV161" s="345" t="s">
        <v>458</v>
      </c>
      <c r="BW161" s="342">
        <v>0</v>
      </c>
      <c r="BX161" s="342">
        <v>1</v>
      </c>
      <c r="BY161" s="342">
        <v>52</v>
      </c>
      <c r="BZ161" s="342">
        <v>0</v>
      </c>
      <c r="CA161" s="342"/>
      <c r="CB161" s="345" t="s">
        <v>381</v>
      </c>
      <c r="CC161" s="345"/>
      <c r="CD161" s="342">
        <v>0</v>
      </c>
      <c r="CE161" s="342">
        <v>0</v>
      </c>
      <c r="CF161" s="342">
        <v>0</v>
      </c>
      <c r="CG161" s="206">
        <v>0</v>
      </c>
      <c r="CH161" s="206">
        <v>0</v>
      </c>
      <c r="CI161" s="342">
        <v>0</v>
      </c>
      <c r="CJ161" s="342">
        <v>0</v>
      </c>
      <c r="CK161" s="327">
        <v>0</v>
      </c>
      <c r="CL161" s="659">
        <v>0</v>
      </c>
      <c r="CM161" s="659">
        <v>0</v>
      </c>
      <c r="CN161" s="660">
        <v>1</v>
      </c>
      <c r="CO161" s="660">
        <v>1</v>
      </c>
      <c r="CP161" s="660">
        <v>0</v>
      </c>
      <c r="CQ161" s="325">
        <v>0</v>
      </c>
      <c r="CR161" s="325">
        <v>1</v>
      </c>
      <c r="CS161" s="325">
        <v>0</v>
      </c>
      <c r="CT161" s="327">
        <v>0</v>
      </c>
      <c r="CU161" s="327">
        <v>0</v>
      </c>
      <c r="CV161" s="114">
        <v>0</v>
      </c>
      <c r="CW161" s="665"/>
      <c r="CX161" s="665"/>
      <c r="CY161" s="665"/>
      <c r="CZ161" s="665"/>
      <c r="DA161" s="254"/>
      <c r="DB161" s="254"/>
      <c r="DC161" s="254"/>
      <c r="DD161" s="254"/>
      <c r="DE161" s="254"/>
      <c r="DF161" s="221">
        <v>0</v>
      </c>
      <c r="DG161" s="267">
        <v>0</v>
      </c>
      <c r="DK161" s="267">
        <v>1</v>
      </c>
      <c r="DL161" s="267">
        <v>1</v>
      </c>
      <c r="DM161" s="267"/>
      <c r="DN161" s="221" t="s">
        <v>1295</v>
      </c>
      <c r="DO161" s="221">
        <v>1</v>
      </c>
      <c r="DP161" s="221">
        <v>0</v>
      </c>
      <c r="DQ161" s="221">
        <v>0</v>
      </c>
      <c r="DR161" s="221">
        <v>0</v>
      </c>
      <c r="DS161" s="221">
        <v>0</v>
      </c>
      <c r="DT161" s="212">
        <v>0</v>
      </c>
      <c r="DU161" s="221">
        <v>0</v>
      </c>
      <c r="DV161" s="221">
        <v>0</v>
      </c>
      <c r="DW161" s="221">
        <v>0</v>
      </c>
      <c r="DX161" s="221">
        <v>0</v>
      </c>
      <c r="DY161" s="221">
        <v>0</v>
      </c>
      <c r="DZ161" s="221">
        <v>0</v>
      </c>
      <c r="EC161" s="221">
        <v>1</v>
      </c>
      <c r="ED161" s="221">
        <v>1</v>
      </c>
      <c r="EE161" s="221">
        <v>66</v>
      </c>
      <c r="EH161" s="294"/>
      <c r="EI161" s="31"/>
      <c r="EJ161" s="31"/>
      <c r="EK161" s="31"/>
      <c r="EL161" s="31"/>
      <c r="EM161" s="31"/>
      <c r="EN161" s="31"/>
      <c r="EO161" s="31"/>
      <c r="EP161" s="267">
        <v>161</v>
      </c>
      <c r="EQ161" s="135">
        <v>42577</v>
      </c>
      <c r="ER161" s="133" t="s">
        <v>383</v>
      </c>
      <c r="ES161" s="133"/>
      <c r="ET161" s="133"/>
      <c r="EU161" s="208">
        <v>52</v>
      </c>
      <c r="EV161" s="133">
        <v>0</v>
      </c>
      <c r="EW161" s="133"/>
      <c r="EX161" s="133">
        <v>10</v>
      </c>
      <c r="EY161" s="208">
        <v>8</v>
      </c>
      <c r="EZ161" s="208">
        <v>48</v>
      </c>
      <c r="FA161" s="208">
        <v>27</v>
      </c>
      <c r="FB161" s="208">
        <v>16</v>
      </c>
      <c r="FC161" s="208">
        <v>18</v>
      </c>
      <c r="FD161" s="208">
        <v>46</v>
      </c>
      <c r="FE161" s="206">
        <v>20</v>
      </c>
      <c r="FF161" s="133">
        <v>29</v>
      </c>
      <c r="FG161" s="133">
        <v>120</v>
      </c>
      <c r="FH161" s="223">
        <v>330</v>
      </c>
      <c r="FI161" s="91">
        <v>120</v>
      </c>
      <c r="FJ161" s="91">
        <v>330</v>
      </c>
      <c r="FK161" s="227">
        <v>96.4</v>
      </c>
      <c r="FL161" s="227">
        <v>61.184931427210557</v>
      </c>
      <c r="FM161" s="228">
        <v>110.6</v>
      </c>
      <c r="FN161" s="228">
        <v>44.2</v>
      </c>
      <c r="FO161" s="228">
        <v>70.197649542007127</v>
      </c>
      <c r="FP161" s="228">
        <v>28.053671878451315</v>
      </c>
      <c r="FQ161" s="228">
        <v>60.036166365280287</v>
      </c>
      <c r="FR161" s="228"/>
      <c r="FS161" s="193">
        <v>0</v>
      </c>
      <c r="FT161" s="230">
        <v>75.599999999999994</v>
      </c>
      <c r="FU161" s="230">
        <v>34.299999999999997</v>
      </c>
      <c r="FV161" s="230">
        <v>140</v>
      </c>
      <c r="FW161" s="229">
        <v>4.5999999999999996</v>
      </c>
      <c r="FX161" s="229">
        <v>5.6</v>
      </c>
      <c r="FY161" s="229">
        <v>16.434782608695652</v>
      </c>
      <c r="FZ161" s="229">
        <v>2.2040816326530615</v>
      </c>
      <c r="GA161" s="210">
        <v>39.299999999999997</v>
      </c>
      <c r="GB161" s="129">
        <v>14.9</v>
      </c>
      <c r="GC161" s="238">
        <v>3.8</v>
      </c>
      <c r="GD161" s="238">
        <v>1.6</v>
      </c>
      <c r="GE161" s="348">
        <v>97.8</v>
      </c>
      <c r="GF161" s="238">
        <v>58.8</v>
      </c>
      <c r="GG161" s="238">
        <v>20.7</v>
      </c>
      <c r="GH161" s="133">
        <v>0</v>
      </c>
      <c r="GI161" s="133">
        <v>1</v>
      </c>
      <c r="GJ161" s="221">
        <v>1</v>
      </c>
      <c r="GK161" s="221">
        <v>1</v>
      </c>
      <c r="GL161" s="231">
        <v>32</v>
      </c>
      <c r="GM161" s="133">
        <v>0</v>
      </c>
      <c r="GN161" s="221">
        <v>0</v>
      </c>
      <c r="GO161" s="133">
        <v>0</v>
      </c>
      <c r="GP161" s="221">
        <v>0</v>
      </c>
      <c r="GQ161" s="61">
        <v>46.1</v>
      </c>
      <c r="GR161" s="106">
        <v>29.259598950149446</v>
      </c>
      <c r="GS161" s="111">
        <v>0.43283582089552242</v>
      </c>
      <c r="GT161" s="61">
        <v>0</v>
      </c>
      <c r="GU161" s="111">
        <v>0.43333333333333335</v>
      </c>
      <c r="GV161" s="62">
        <v>0</v>
      </c>
      <c r="GW161" s="106">
        <v>11.3</v>
      </c>
      <c r="GX161" s="61">
        <v>0</v>
      </c>
      <c r="GY161" s="106">
        <v>16.5</v>
      </c>
      <c r="GZ161" s="61">
        <v>1</v>
      </c>
      <c r="HA161" s="745">
        <v>37</v>
      </c>
      <c r="HB161" s="221">
        <v>11</v>
      </c>
      <c r="HC161" s="221">
        <v>0.49</v>
      </c>
      <c r="HD161" s="61">
        <v>1</v>
      </c>
      <c r="HE161" s="236">
        <v>102.211113</v>
      </c>
      <c r="HF161" s="236">
        <v>107.321668</v>
      </c>
      <c r="HG161" s="144">
        <v>64.885448999999994</v>
      </c>
      <c r="HH161" s="236">
        <v>144.89217500000001</v>
      </c>
      <c r="HI161" s="125">
        <v>87.600145999999995</v>
      </c>
      <c r="HJ161" s="236">
        <v>60.672590999999997</v>
      </c>
      <c r="HK161" s="144">
        <v>36.681952000000003</v>
      </c>
      <c r="HL161" s="236">
        <v>84.219584999999995</v>
      </c>
      <c r="HM161" s="144">
        <v>50.918194</v>
      </c>
      <c r="HN161" s="236">
        <v>58.125695999999998</v>
      </c>
      <c r="HO161" s="144">
        <v>4.4636380000000004</v>
      </c>
      <c r="HP161" s="144">
        <v>2.698664</v>
      </c>
      <c r="HQ161" s="236">
        <v>147.817699</v>
      </c>
      <c r="HR161" s="144">
        <v>89.368885000000006</v>
      </c>
      <c r="HS161" s="236">
        <v>69.445141000000007</v>
      </c>
      <c r="HT161" s="144">
        <v>41.985734999999998</v>
      </c>
      <c r="HU161" s="236">
        <v>78.372557999999998</v>
      </c>
      <c r="HV161" s="144">
        <v>47.383149000000003</v>
      </c>
      <c r="HW161" s="236">
        <v>53.019739000000001</v>
      </c>
      <c r="HX161" s="144">
        <v>0</v>
      </c>
      <c r="HY161" s="237">
        <v>0.74070023450196665</v>
      </c>
      <c r="HZ161" s="348">
        <v>32.5</v>
      </c>
      <c r="IA161" s="221">
        <v>6.8</v>
      </c>
      <c r="IB161" s="221">
        <v>33.799999999999997</v>
      </c>
      <c r="IC161" s="221">
        <v>6.7</v>
      </c>
      <c r="ID161" s="221">
        <v>25.6</v>
      </c>
      <c r="IE161" s="221">
        <v>5.4</v>
      </c>
      <c r="IF161" s="237">
        <v>135.26627450980394</v>
      </c>
      <c r="IG161" s="237">
        <v>85.853295957433531</v>
      </c>
      <c r="IH161" s="206"/>
      <c r="II161" s="209">
        <v>0.33500000000000002</v>
      </c>
      <c r="IJ161" s="206">
        <v>1023</v>
      </c>
      <c r="IK161" s="208">
        <v>1048</v>
      </c>
      <c r="IL161" s="208">
        <v>1098</v>
      </c>
      <c r="IM161" s="208">
        <v>1068</v>
      </c>
      <c r="IN161" s="208">
        <v>1097</v>
      </c>
      <c r="IO161" s="208">
        <v>1086</v>
      </c>
      <c r="IP161" s="208"/>
      <c r="IQ161" s="106">
        <v>1070</v>
      </c>
      <c r="IR161" s="208">
        <v>1774</v>
      </c>
      <c r="IS161" s="208">
        <v>318</v>
      </c>
      <c r="IT161" s="208">
        <v>250</v>
      </c>
      <c r="IU161" s="208">
        <v>359</v>
      </c>
      <c r="IV161" s="208">
        <v>378</v>
      </c>
      <c r="IW161" s="208">
        <v>351</v>
      </c>
      <c r="IX161" s="208">
        <v>372</v>
      </c>
      <c r="IY161" s="208"/>
      <c r="IZ161" s="106">
        <v>338</v>
      </c>
      <c r="JA161" s="208">
        <v>209</v>
      </c>
      <c r="JB161" s="240">
        <v>31.887304436995262</v>
      </c>
      <c r="JC161" s="241">
        <v>0</v>
      </c>
      <c r="JD161" s="267">
        <v>1</v>
      </c>
      <c r="JE161" s="274">
        <v>2</v>
      </c>
      <c r="JF161" s="274">
        <v>0</v>
      </c>
      <c r="JG161" s="274"/>
      <c r="JH161" s="267">
        <v>1</v>
      </c>
      <c r="JI161" s="267"/>
      <c r="JJ161" s="267"/>
      <c r="JK161" s="267"/>
      <c r="JL161" s="221" t="s">
        <v>1295</v>
      </c>
      <c r="JM161" s="285">
        <v>50.333333333333336</v>
      </c>
      <c r="JN161" s="198">
        <v>161</v>
      </c>
      <c r="JO161" s="244">
        <v>42577</v>
      </c>
      <c r="JP161" s="69">
        <v>43474</v>
      </c>
      <c r="JQ161" s="201">
        <v>0</v>
      </c>
      <c r="JR161" s="69">
        <v>43474</v>
      </c>
      <c r="JS161" s="245">
        <v>29</v>
      </c>
      <c r="JT161" s="243">
        <v>0</v>
      </c>
      <c r="JU161" s="69">
        <v>43474</v>
      </c>
      <c r="JV161" s="245">
        <v>29</v>
      </c>
      <c r="JW161" s="243">
        <v>0</v>
      </c>
      <c r="JX161" s="246">
        <v>43474</v>
      </c>
      <c r="JY161" s="245">
        <v>29</v>
      </c>
      <c r="JZ161" s="245">
        <v>29</v>
      </c>
      <c r="KA161" s="245">
        <v>897</v>
      </c>
      <c r="KB161" s="247"/>
      <c r="KC161" s="245"/>
      <c r="KD161" s="248"/>
      <c r="KE161" s="63">
        <v>0</v>
      </c>
      <c r="KF161" s="263">
        <v>1</v>
      </c>
      <c r="KG161" s="312" t="s">
        <v>390</v>
      </c>
      <c r="KH161" s="250">
        <v>114.26</v>
      </c>
      <c r="KI161" s="250">
        <v>50.12</v>
      </c>
      <c r="KJ161" s="250">
        <v>55.83</v>
      </c>
      <c r="KK161" s="251">
        <v>-19.7</v>
      </c>
      <c r="KL161" s="250">
        <v>-15.5</v>
      </c>
      <c r="KM161" s="250">
        <v>51.9</v>
      </c>
      <c r="KN161" s="250">
        <v>24.1</v>
      </c>
      <c r="KO161" s="250">
        <v>3</v>
      </c>
      <c r="KP161" s="250"/>
      <c r="KQ161" s="250">
        <v>0</v>
      </c>
      <c r="KR161" s="92"/>
      <c r="KS161" s="93">
        <v>0.43283582089552242</v>
      </c>
      <c r="KT161" s="264">
        <v>62</v>
      </c>
      <c r="KU161" s="265">
        <v>46.18</v>
      </c>
      <c r="KV161" s="264">
        <v>-21.55</v>
      </c>
      <c r="KW161" s="265">
        <v>-25</v>
      </c>
      <c r="KX161" s="265">
        <v>-25</v>
      </c>
      <c r="KY161" s="265">
        <v>375</v>
      </c>
      <c r="KZ161" s="265">
        <v>-13.4</v>
      </c>
      <c r="LA161" s="265">
        <v>-13.4</v>
      </c>
      <c r="LB161" s="265">
        <v>375</v>
      </c>
      <c r="LC161" s="265">
        <v>-19.2</v>
      </c>
      <c r="LD161" s="265">
        <v>-19.2</v>
      </c>
      <c r="LE161" s="265">
        <v>375</v>
      </c>
      <c r="LF161" s="118">
        <v>42577</v>
      </c>
      <c r="LG161" s="454">
        <v>0</v>
      </c>
      <c r="LH161" s="454"/>
      <c r="LI161" s="455">
        <v>62</v>
      </c>
      <c r="LJ161" s="455">
        <v>46.1</v>
      </c>
      <c r="LK161" s="455">
        <v>-22.48</v>
      </c>
      <c r="LL161" s="455">
        <v>-23.7</v>
      </c>
      <c r="LM161" s="455">
        <v>-23.2</v>
      </c>
      <c r="LN161" s="455">
        <v>359</v>
      </c>
      <c r="LO161" s="455">
        <v>-16.2</v>
      </c>
      <c r="LP161" s="455">
        <v>-15.1</v>
      </c>
      <c r="LQ161" s="455">
        <v>391</v>
      </c>
      <c r="LR161" s="455">
        <v>-19.899999999999999</v>
      </c>
      <c r="LS161" s="455">
        <v>-19.2</v>
      </c>
      <c r="LT161" s="455">
        <v>359</v>
      </c>
      <c r="LU161" s="500">
        <v>43.02</v>
      </c>
      <c r="LV161" s="693">
        <v>-18.36</v>
      </c>
      <c r="LW161" s="500">
        <v>-14.1</v>
      </c>
      <c r="LX161" s="500">
        <v>1</v>
      </c>
      <c r="LY161" s="500">
        <v>-13.6</v>
      </c>
      <c r="LZ161" s="500">
        <v>1</v>
      </c>
      <c r="MA161" s="690">
        <v>53.019739000000001</v>
      </c>
      <c r="MB161" s="454"/>
      <c r="MD161" s="253"/>
      <c r="ME161" s="274"/>
      <c r="MF161" s="581">
        <v>161</v>
      </c>
      <c r="MG161" s="135">
        <v>42574</v>
      </c>
      <c r="MJ161" s="584">
        <v>75.097300000000004</v>
      </c>
      <c r="MR161" s="135"/>
      <c r="MS161" s="585"/>
      <c r="MT161" s="585"/>
      <c r="MU161" s="133">
        <v>0</v>
      </c>
      <c r="MV161" s="585"/>
      <c r="MW161" s="585"/>
      <c r="MX161" s="585"/>
      <c r="MY161" s="585"/>
      <c r="MZ161" s="585"/>
      <c r="NA161" s="238">
        <v>3728</v>
      </c>
      <c r="NB161" s="585"/>
      <c r="NC161" s="238">
        <v>7</v>
      </c>
      <c r="NE161" s="876">
        <v>161</v>
      </c>
      <c r="NF161" s="877">
        <v>8.8832847836446405</v>
      </c>
      <c r="NG161" s="877">
        <v>8.1880447964216998</v>
      </c>
      <c r="NH161" s="877">
        <v>5.7970129778361397</v>
      </c>
      <c r="NI161" s="877">
        <v>1.78240856492737</v>
      </c>
      <c r="NJ161" s="877">
        <v>7.9422212448359701</v>
      </c>
      <c r="NK161" s="877">
        <v>5.6308131522991296</v>
      </c>
      <c r="NL161" s="877">
        <v>9.1945106397205905</v>
      </c>
      <c r="NM161" s="877">
        <v>8.0313841678038305</v>
      </c>
      <c r="NN161" s="877">
        <v>5.9818526532897396</v>
      </c>
      <c r="NO161" s="877">
        <v>1.13750352374994</v>
      </c>
      <c r="NP161" s="877">
        <v>7.4487357980294</v>
      </c>
      <c r="NQ161" s="877">
        <v>7.5888645181901504</v>
      </c>
      <c r="NR161" s="877">
        <v>8.1416473644141991</v>
      </c>
      <c r="NS161" s="877">
        <v>5.7363342769751098</v>
      </c>
      <c r="NT161" s="877">
        <v>6.5617843530818396</v>
      </c>
      <c r="NU161" s="877">
        <v>8.2175700199091697</v>
      </c>
      <c r="NV161" s="877">
        <v>7.05658352836637</v>
      </c>
      <c r="NW161" s="877">
        <v>7.5260688116675896</v>
      </c>
      <c r="NX161" s="877">
        <v>6.4638512926110998</v>
      </c>
      <c r="NY161" s="877">
        <v>6.9546616208379</v>
      </c>
      <c r="NZ161" s="877">
        <v>8.3743874640054603</v>
      </c>
      <c r="OA161" s="877">
        <v>0.81557542886257295</v>
      </c>
      <c r="OB161" s="877">
        <v>10.437793677925301</v>
      </c>
      <c r="OC161" s="877">
        <v>2.4489009511451298</v>
      </c>
      <c r="OD161" s="877">
        <v>4.5453506448222996</v>
      </c>
      <c r="OE161" s="877">
        <v>6.7319977866437402</v>
      </c>
      <c r="OF161" s="877">
        <v>4.9708536543404804</v>
      </c>
      <c r="OG161" s="877">
        <v>10.2535520626375</v>
      </c>
      <c r="OH161" s="877">
        <v>3.2585189247113</v>
      </c>
      <c r="OI161" s="877">
        <v>8.0107798387532405</v>
      </c>
      <c r="OJ161" s="877">
        <v>4.1060132376221201</v>
      </c>
      <c r="OK161" s="877">
        <v>2.24277222388422</v>
      </c>
      <c r="OL161" s="877">
        <v>3.7297752159597302</v>
      </c>
      <c r="OM161" s="877">
        <v>7.9888927267801497</v>
      </c>
    </row>
    <row r="162" spans="1:403" s="221" customFormat="1" x14ac:dyDescent="0.25">
      <c r="A162" s="455">
        <v>161</v>
      </c>
      <c r="B162" s="274">
        <v>0</v>
      </c>
      <c r="C162" s="221">
        <v>1</v>
      </c>
      <c r="D162" s="206">
        <v>2</v>
      </c>
      <c r="E162" s="267">
        <v>162</v>
      </c>
      <c r="F162" s="896">
        <v>162</v>
      </c>
      <c r="G162" s="61">
        <v>162</v>
      </c>
      <c r="H162" s="898"/>
      <c r="I162" s="358" t="s">
        <v>1296</v>
      </c>
      <c r="J162" s="232" t="s">
        <v>1297</v>
      </c>
      <c r="K162" s="69">
        <v>14317</v>
      </c>
      <c r="L162" s="122">
        <v>77</v>
      </c>
      <c r="M162" s="342">
        <v>95</v>
      </c>
      <c r="N162" s="342">
        <v>158</v>
      </c>
      <c r="O162" s="342">
        <v>38.054798910431018</v>
      </c>
      <c r="P162" s="210">
        <v>1.9540030800378203</v>
      </c>
      <c r="Q162" s="208">
        <v>1</v>
      </c>
      <c r="R162" s="221">
        <v>170</v>
      </c>
      <c r="S162" s="221">
        <v>90</v>
      </c>
      <c r="T162" s="221">
        <v>0</v>
      </c>
      <c r="U162" s="400">
        <v>3</v>
      </c>
      <c r="V162" s="327">
        <v>0</v>
      </c>
      <c r="W162" s="327"/>
      <c r="X162" s="327">
        <v>1</v>
      </c>
      <c r="Y162" s="326">
        <v>1</v>
      </c>
      <c r="Z162" s="327">
        <v>0</v>
      </c>
      <c r="AA162" s="327">
        <v>0</v>
      </c>
      <c r="AB162" s="326">
        <v>1</v>
      </c>
      <c r="AC162" s="326">
        <v>0</v>
      </c>
      <c r="AE162" s="133"/>
      <c r="AG162" s="613">
        <v>105</v>
      </c>
      <c r="AH162" s="613">
        <v>0.74</v>
      </c>
      <c r="AI162" s="613">
        <v>76</v>
      </c>
      <c r="AJ162" s="603">
        <v>1</v>
      </c>
      <c r="AK162" s="613">
        <v>13.5</v>
      </c>
      <c r="AL162" s="613">
        <v>42</v>
      </c>
      <c r="AM162" s="613"/>
      <c r="AN162" s="609">
        <v>5539</v>
      </c>
      <c r="AO162" s="214">
        <v>8.6195692580331045</v>
      </c>
      <c r="AP162" s="63">
        <v>207</v>
      </c>
      <c r="AQ162" s="63">
        <v>138</v>
      </c>
      <c r="AR162" s="310">
        <v>54</v>
      </c>
      <c r="AS162" s="212">
        <v>75</v>
      </c>
      <c r="AT162" s="215">
        <v>1.76</v>
      </c>
      <c r="AU162" s="212">
        <v>54</v>
      </c>
      <c r="AV162" s="562">
        <v>42576</v>
      </c>
      <c r="AW162" s="563">
        <v>42575</v>
      </c>
      <c r="AX162" s="364">
        <v>0.74</v>
      </c>
      <c r="AY162" s="364">
        <v>63</v>
      </c>
      <c r="AZ162" s="364"/>
      <c r="BA162" s="613">
        <v>142</v>
      </c>
      <c r="BB162" s="558">
        <v>42577</v>
      </c>
      <c r="BC162" s="65">
        <v>22.91</v>
      </c>
      <c r="BD162" s="217">
        <v>1111</v>
      </c>
      <c r="BE162" s="66">
        <v>22.91</v>
      </c>
      <c r="BF162" s="218">
        <v>131.48456308650785</v>
      </c>
      <c r="BG162" s="66"/>
      <c r="BH162" s="68">
        <v>1.3600250891893975</v>
      </c>
      <c r="BI162" s="219">
        <v>1.3600250891893975</v>
      </c>
      <c r="BJ162" s="219">
        <v>2.118874767579523</v>
      </c>
      <c r="BK162" s="219"/>
      <c r="BL162" s="66">
        <v>2.5499999999999998</v>
      </c>
      <c r="BM162" s="66">
        <v>0.76</v>
      </c>
      <c r="BN162" s="66">
        <v>59</v>
      </c>
      <c r="BO162" s="66">
        <v>1.32</v>
      </c>
      <c r="BP162" s="571">
        <v>875.4</v>
      </c>
      <c r="BQ162" s="66">
        <v>26</v>
      </c>
      <c r="BR162" s="66">
        <v>78</v>
      </c>
      <c r="BS162" s="66">
        <v>16</v>
      </c>
      <c r="BT162" s="66">
        <v>53</v>
      </c>
      <c r="BU162" s="366">
        <v>42575</v>
      </c>
      <c r="BV162" s="345" t="s">
        <v>1298</v>
      </c>
      <c r="BW162" s="342">
        <v>0</v>
      </c>
      <c r="BX162" s="342">
        <v>1</v>
      </c>
      <c r="BY162" s="342">
        <v>45</v>
      </c>
      <c r="BZ162" s="342">
        <v>1</v>
      </c>
      <c r="CA162" s="342"/>
      <c r="CB162" s="345" t="s">
        <v>381</v>
      </c>
      <c r="CC162" s="345"/>
      <c r="CD162" s="342">
        <v>0</v>
      </c>
      <c r="CE162" s="342">
        <v>0</v>
      </c>
      <c r="CF162" s="342">
        <v>0</v>
      </c>
      <c r="CG162" s="206">
        <v>1</v>
      </c>
      <c r="CH162" s="206">
        <v>0</v>
      </c>
      <c r="CI162" s="342">
        <v>1</v>
      </c>
      <c r="CJ162" s="342">
        <v>1</v>
      </c>
      <c r="CK162" s="327">
        <v>0</v>
      </c>
      <c r="CL162" s="659">
        <v>1</v>
      </c>
      <c r="CM162" s="659">
        <v>0</v>
      </c>
      <c r="CN162" s="660">
        <v>1</v>
      </c>
      <c r="CO162" s="660">
        <v>1</v>
      </c>
      <c r="CP162" s="660">
        <v>1</v>
      </c>
      <c r="CQ162" s="325">
        <v>0</v>
      </c>
      <c r="CR162" s="325">
        <v>1</v>
      </c>
      <c r="CS162" s="325">
        <v>0</v>
      </c>
      <c r="CT162" s="327">
        <v>0</v>
      </c>
      <c r="CU162" s="327">
        <v>0</v>
      </c>
      <c r="CV162" s="114">
        <v>0</v>
      </c>
      <c r="CW162" s="665"/>
      <c r="CX162" s="665"/>
      <c r="CY162" s="665"/>
      <c r="CZ162" s="665"/>
      <c r="DA162" s="254"/>
      <c r="DB162" s="254"/>
      <c r="DC162" s="254"/>
      <c r="DD162" s="254"/>
      <c r="DE162" s="254"/>
      <c r="DF162" s="221">
        <v>0</v>
      </c>
      <c r="DG162" s="267">
        <v>1</v>
      </c>
      <c r="DH162" s="246">
        <v>42576</v>
      </c>
      <c r="DI162" s="221">
        <v>0</v>
      </c>
      <c r="DK162" s="267">
        <v>1</v>
      </c>
      <c r="DL162" s="267">
        <v>0</v>
      </c>
      <c r="DM162" s="267"/>
      <c r="DO162" s="221">
        <v>1</v>
      </c>
      <c r="DP162" s="221">
        <v>0</v>
      </c>
      <c r="DQ162" s="221">
        <v>0</v>
      </c>
      <c r="DR162" s="221">
        <v>0</v>
      </c>
      <c r="DS162" s="221">
        <v>1</v>
      </c>
      <c r="DT162" s="212">
        <v>1</v>
      </c>
      <c r="DU162" s="221">
        <v>1</v>
      </c>
      <c r="DV162" s="221">
        <v>0</v>
      </c>
      <c r="DW162" s="221">
        <v>0</v>
      </c>
      <c r="DX162" s="221">
        <v>0</v>
      </c>
      <c r="DY162" s="221">
        <v>0</v>
      </c>
      <c r="DZ162" s="221">
        <v>0</v>
      </c>
      <c r="EC162" s="221">
        <v>1</v>
      </c>
      <c r="ED162" s="221">
        <v>1</v>
      </c>
      <c r="EE162" s="221">
        <v>76</v>
      </c>
      <c r="EH162" s="69">
        <v>42578</v>
      </c>
      <c r="EI162" s="31">
        <v>1.1499999999999999</v>
      </c>
      <c r="EJ162" s="31">
        <v>78</v>
      </c>
      <c r="EK162" s="31">
        <v>74</v>
      </c>
      <c r="EL162" s="31">
        <v>80</v>
      </c>
      <c r="EM162" s="31">
        <v>96</v>
      </c>
      <c r="EN162" s="31">
        <v>67</v>
      </c>
      <c r="EO162" s="31" t="s">
        <v>1299</v>
      </c>
      <c r="EP162" s="267">
        <v>162</v>
      </c>
      <c r="EQ162" s="135">
        <v>42577</v>
      </c>
      <c r="ER162" s="133" t="s">
        <v>383</v>
      </c>
      <c r="ES162" s="133"/>
      <c r="ET162" s="133"/>
      <c r="EU162" s="208">
        <v>60</v>
      </c>
      <c r="EV162" s="133">
        <v>0</v>
      </c>
      <c r="EW162" s="133"/>
      <c r="EX162" s="133">
        <v>15</v>
      </c>
      <c r="EY162" s="208">
        <v>8</v>
      </c>
      <c r="EZ162" s="208">
        <v>53</v>
      </c>
      <c r="FA162" s="208">
        <v>29</v>
      </c>
      <c r="FB162" s="208">
        <v>20</v>
      </c>
      <c r="FC162" s="208">
        <v>17</v>
      </c>
      <c r="FD162" s="208">
        <v>48</v>
      </c>
      <c r="FE162" s="206">
        <v>23</v>
      </c>
      <c r="FF162" s="133">
        <v>34</v>
      </c>
      <c r="FG162" s="133">
        <v>120</v>
      </c>
      <c r="FH162" s="223">
        <v>400</v>
      </c>
      <c r="FI162" s="91">
        <v>120</v>
      </c>
      <c r="FJ162" s="91">
        <v>400</v>
      </c>
      <c r="FK162" s="227">
        <v>104.4</v>
      </c>
      <c r="FL162" s="227">
        <v>53.428779650633565</v>
      </c>
      <c r="FM162" s="228">
        <v>143.05000000000001</v>
      </c>
      <c r="FN162" s="228">
        <v>57.25</v>
      </c>
      <c r="FO162" s="228">
        <v>73.208687059608536</v>
      </c>
      <c r="FP162" s="228">
        <v>29.298827921444172</v>
      </c>
      <c r="FQ162" s="228">
        <v>59.979028311779103</v>
      </c>
      <c r="FR162" s="228"/>
      <c r="FS162" s="193">
        <v>0</v>
      </c>
      <c r="FT162" s="230">
        <v>88</v>
      </c>
      <c r="FU162" s="230">
        <v>68.3</v>
      </c>
      <c r="FV162" s="230">
        <v>135</v>
      </c>
      <c r="FW162" s="229">
        <v>5.3</v>
      </c>
      <c r="FX162" s="229">
        <v>9</v>
      </c>
      <c r="FY162" s="229">
        <v>16.60377358490566</v>
      </c>
      <c r="FZ162" s="229">
        <v>1.2884333821376281</v>
      </c>
      <c r="GA162" s="210">
        <v>38.200000000000003</v>
      </c>
      <c r="GB162" s="129">
        <v>20.9</v>
      </c>
      <c r="GC162" s="238">
        <v>6.4</v>
      </c>
      <c r="GD162" s="238">
        <v>2.9</v>
      </c>
      <c r="GE162" s="348">
        <v>126</v>
      </c>
      <c r="GF162" s="238">
        <v>77.900000000000006</v>
      </c>
      <c r="GG162" s="238">
        <v>27.3</v>
      </c>
      <c r="GH162" s="133">
        <v>0</v>
      </c>
      <c r="GI162" s="133">
        <v>1</v>
      </c>
      <c r="GJ162" s="221">
        <v>1</v>
      </c>
      <c r="GK162" s="221">
        <v>1</v>
      </c>
      <c r="GL162" s="231">
        <v>45</v>
      </c>
      <c r="GM162" s="133">
        <v>1</v>
      </c>
      <c r="GN162" s="221">
        <v>0</v>
      </c>
      <c r="GO162" s="133">
        <v>0</v>
      </c>
      <c r="GP162" s="221">
        <v>0</v>
      </c>
      <c r="GQ162" s="61">
        <v>63.35</v>
      </c>
      <c r="GR162" s="106">
        <v>32.42062443359805</v>
      </c>
      <c r="GS162" s="111">
        <v>0.32857142857142857</v>
      </c>
      <c r="GT162" s="61">
        <v>1</v>
      </c>
      <c r="GU162" s="111">
        <v>0.5</v>
      </c>
      <c r="GV162" s="62">
        <v>0</v>
      </c>
      <c r="GW162" s="106">
        <v>12</v>
      </c>
      <c r="GX162" s="61">
        <v>0</v>
      </c>
      <c r="GY162" s="106">
        <v>22</v>
      </c>
      <c r="GZ162" s="61">
        <v>0</v>
      </c>
      <c r="HA162" s="745">
        <v>50</v>
      </c>
      <c r="HB162" s="221">
        <v>13</v>
      </c>
      <c r="HC162" s="221">
        <v>0.45</v>
      </c>
      <c r="HD162" s="61">
        <v>1</v>
      </c>
      <c r="HE162" s="236">
        <v>133.71793199999999</v>
      </c>
      <c r="HF162" s="236">
        <v>140.403829</v>
      </c>
      <c r="HG162" s="144">
        <v>67.578564</v>
      </c>
      <c r="HH162" s="236">
        <v>176.10551699999999</v>
      </c>
      <c r="HI162" s="125">
        <v>84.762345999999994</v>
      </c>
      <c r="HJ162" s="236">
        <v>61.264544999999998</v>
      </c>
      <c r="HK162" s="144">
        <v>29.487586</v>
      </c>
      <c r="HL162" s="236">
        <v>114.84097199999999</v>
      </c>
      <c r="HM162" s="144">
        <v>55.274760000000001</v>
      </c>
      <c r="HN162" s="236">
        <v>65.211455999999998</v>
      </c>
      <c r="HO162" s="144">
        <v>6.7756169999999996</v>
      </c>
      <c r="HP162" s="144">
        <v>3.2612109999999999</v>
      </c>
      <c r="HQ162" s="236">
        <v>197.187252</v>
      </c>
      <c r="HR162" s="144">
        <v>94.909316000000004</v>
      </c>
      <c r="HS162" s="236">
        <v>100.09810400000001</v>
      </c>
      <c r="HT162" s="144">
        <v>48.178787</v>
      </c>
      <c r="HU162" s="236">
        <v>97.089147999999994</v>
      </c>
      <c r="HV162" s="144">
        <v>46.730528999999997</v>
      </c>
      <c r="HW162" s="236">
        <v>49.237031000000002</v>
      </c>
      <c r="HX162" s="144">
        <v>0</v>
      </c>
      <c r="HY162" s="237">
        <v>0.79727104176980446</v>
      </c>
      <c r="HZ162" s="348">
        <v>39.700000000000003</v>
      </c>
      <c r="IA162" s="221">
        <v>7.3</v>
      </c>
      <c r="IB162" s="221">
        <v>34.5</v>
      </c>
      <c r="IC162" s="221">
        <v>7.5</v>
      </c>
      <c r="ID162" s="221">
        <v>23.1</v>
      </c>
      <c r="IE162" s="221">
        <v>5.5</v>
      </c>
      <c r="IF162" s="237">
        <v>157.10323287671233</v>
      </c>
      <c r="IG162" s="237">
        <v>80.400708925019472</v>
      </c>
      <c r="IH162" s="206"/>
      <c r="II162" s="209">
        <v>0.42</v>
      </c>
      <c r="IJ162" s="206">
        <v>1024</v>
      </c>
      <c r="IK162" s="208">
        <v>939</v>
      </c>
      <c r="IL162" s="208">
        <v>1076</v>
      </c>
      <c r="IM162" s="208">
        <v>1100</v>
      </c>
      <c r="IN162" s="208">
        <v>1097</v>
      </c>
      <c r="IO162" s="208">
        <v>1070</v>
      </c>
      <c r="IP162" s="208"/>
      <c r="IQ162" s="106">
        <v>1051</v>
      </c>
      <c r="IR162" s="208">
        <v>1757</v>
      </c>
      <c r="IS162" s="208">
        <v>309</v>
      </c>
      <c r="IT162" s="208">
        <v>268</v>
      </c>
      <c r="IU162" s="208">
        <v>350</v>
      </c>
      <c r="IV162" s="208">
        <v>423</v>
      </c>
      <c r="IW162" s="208">
        <v>413</v>
      </c>
      <c r="IX162" s="208">
        <v>381</v>
      </c>
      <c r="IY162" s="208"/>
      <c r="IZ162" s="106">
        <v>357.33333333333331</v>
      </c>
      <c r="JA162" s="208">
        <v>265</v>
      </c>
      <c r="JB162" s="240">
        <v>33.431155274176547</v>
      </c>
      <c r="JC162" s="241">
        <v>1</v>
      </c>
      <c r="JD162" s="267">
        <v>1</v>
      </c>
      <c r="JE162" s="70">
        <v>0</v>
      </c>
      <c r="JF162" s="70">
        <v>0</v>
      </c>
      <c r="JG162" s="70"/>
      <c r="JH162" s="267">
        <v>0</v>
      </c>
      <c r="JI162" s="267">
        <v>0</v>
      </c>
      <c r="JJ162" s="267">
        <v>0</v>
      </c>
      <c r="JK162" s="267"/>
      <c r="JM162" s="285"/>
      <c r="JN162" s="198">
        <v>162</v>
      </c>
      <c r="JO162" s="244">
        <v>42576</v>
      </c>
      <c r="JP162" s="69">
        <v>43493</v>
      </c>
      <c r="JQ162" s="201">
        <v>0</v>
      </c>
      <c r="JR162" s="69">
        <v>43493</v>
      </c>
      <c r="JS162" s="245">
        <v>30</v>
      </c>
      <c r="JT162" s="243">
        <v>1</v>
      </c>
      <c r="JU162" s="69">
        <v>42800</v>
      </c>
      <c r="JV162" s="245">
        <v>7</v>
      </c>
      <c r="JW162" s="243">
        <v>1</v>
      </c>
      <c r="JX162" s="246">
        <v>42800</v>
      </c>
      <c r="JY162" s="245">
        <v>7</v>
      </c>
      <c r="JZ162" s="245">
        <v>30</v>
      </c>
      <c r="KA162" s="245">
        <v>917</v>
      </c>
      <c r="KB162" s="247"/>
      <c r="KC162" s="245"/>
      <c r="KD162" s="248"/>
      <c r="KE162" s="63">
        <v>0</v>
      </c>
      <c r="KF162" s="263">
        <v>1</v>
      </c>
      <c r="KG162" s="312" t="s">
        <v>390</v>
      </c>
      <c r="KH162" s="250">
        <v>136.04</v>
      </c>
      <c r="KI162" s="250">
        <v>60.6</v>
      </c>
      <c r="KJ162" s="250">
        <v>55.8</v>
      </c>
      <c r="KK162" s="251">
        <v>-16.440000000000001</v>
      </c>
      <c r="KL162" s="250">
        <v>-15.72</v>
      </c>
      <c r="KM162" s="250">
        <v>51.85</v>
      </c>
      <c r="KN162" s="250">
        <v>29.7</v>
      </c>
      <c r="KO162" s="250">
        <v>4.2</v>
      </c>
      <c r="KP162" s="250"/>
      <c r="KQ162" s="250">
        <v>0</v>
      </c>
      <c r="KR162" s="92"/>
      <c r="KS162" s="93">
        <v>0.32857142857142857</v>
      </c>
      <c r="KT162" s="264">
        <v>69</v>
      </c>
      <c r="KU162" s="265">
        <v>33.200000000000003</v>
      </c>
      <c r="KV162" s="264">
        <v>-18.46</v>
      </c>
      <c r="KW162" s="265">
        <v>-20.6</v>
      </c>
      <c r="KX162" s="265">
        <v>-18.899999999999999</v>
      </c>
      <c r="KY162" s="265">
        <v>385</v>
      </c>
      <c r="KZ162" s="265">
        <v>-16.7</v>
      </c>
      <c r="LA162" s="265">
        <v>-15.7</v>
      </c>
      <c r="LB162" s="265">
        <v>385</v>
      </c>
      <c r="LC162" s="265">
        <v>-18.7</v>
      </c>
      <c r="LD162" s="265">
        <v>-17.3</v>
      </c>
      <c r="LE162" s="265">
        <v>385</v>
      </c>
      <c r="LF162" s="118">
        <v>42577</v>
      </c>
      <c r="LG162" s="454">
        <v>0</v>
      </c>
      <c r="LH162" s="454"/>
      <c r="LI162" s="455">
        <v>69</v>
      </c>
      <c r="LJ162" s="455">
        <v>38.049999999999997</v>
      </c>
      <c r="LK162" s="455">
        <v>-20.91</v>
      </c>
      <c r="LL162" s="455">
        <v>-26.7</v>
      </c>
      <c r="LM162" s="455">
        <v>-23.6</v>
      </c>
      <c r="LN162" s="455">
        <v>384</v>
      </c>
      <c r="LO162" s="455">
        <v>-18.600000000000001</v>
      </c>
      <c r="LP162" s="455">
        <v>-16.2</v>
      </c>
      <c r="LQ162" s="455">
        <v>399</v>
      </c>
      <c r="LR162" s="455">
        <v>-22.6</v>
      </c>
      <c r="LS162" s="455">
        <v>-19.899999999999999</v>
      </c>
      <c r="LT162" s="455">
        <v>399</v>
      </c>
      <c r="LU162" s="500">
        <v>38.54</v>
      </c>
      <c r="LV162" s="693">
        <v>-22.06</v>
      </c>
      <c r="LW162" s="500">
        <v>-13.4</v>
      </c>
      <c r="LX162" s="500">
        <v>3</v>
      </c>
      <c r="LY162" s="500">
        <v>-7.3</v>
      </c>
      <c r="LZ162" s="500">
        <v>3</v>
      </c>
      <c r="MA162" s="690">
        <v>49.237031000000002</v>
      </c>
      <c r="MB162" s="455"/>
      <c r="MD162" s="253"/>
      <c r="ME162" s="274"/>
      <c r="MF162" s="581">
        <v>162</v>
      </c>
      <c r="MG162" s="135">
        <v>42575</v>
      </c>
      <c r="MJ162" s="584">
        <v>38.471499999999999</v>
      </c>
      <c r="MR162" s="135"/>
      <c r="MS162" s="585"/>
      <c r="MT162" s="585"/>
      <c r="MU162" s="133">
        <v>0</v>
      </c>
      <c r="MV162" s="585"/>
      <c r="MW162" s="585"/>
      <c r="MX162" s="585"/>
      <c r="MY162" s="585"/>
      <c r="MZ162" s="585"/>
      <c r="NA162" s="238">
        <v>5539</v>
      </c>
      <c r="NB162" s="585"/>
      <c r="NC162" s="238">
        <v>9</v>
      </c>
      <c r="NE162" s="876">
        <v>162</v>
      </c>
      <c r="NF162" s="877" t="s">
        <v>64</v>
      </c>
      <c r="NG162" s="877" t="s">
        <v>64</v>
      </c>
      <c r="NH162" s="877" t="s">
        <v>64</v>
      </c>
      <c r="NI162" s="877" t="s">
        <v>64</v>
      </c>
      <c r="NJ162" s="877" t="s">
        <v>64</v>
      </c>
      <c r="NK162" s="877" t="s">
        <v>64</v>
      </c>
      <c r="NL162" s="877" t="s">
        <v>64</v>
      </c>
      <c r="NM162" s="877" t="s">
        <v>64</v>
      </c>
      <c r="NN162" s="877" t="s">
        <v>64</v>
      </c>
      <c r="NO162" s="877" t="s">
        <v>64</v>
      </c>
      <c r="NP162" s="877" t="s">
        <v>64</v>
      </c>
      <c r="NQ162" s="877" t="s">
        <v>64</v>
      </c>
      <c r="NR162" s="877" t="s">
        <v>64</v>
      </c>
      <c r="NS162" s="877" t="s">
        <v>64</v>
      </c>
      <c r="NT162" s="877" t="s">
        <v>64</v>
      </c>
      <c r="NU162" s="877" t="s">
        <v>64</v>
      </c>
      <c r="NV162" s="877" t="s">
        <v>64</v>
      </c>
      <c r="NW162" s="877" t="s">
        <v>64</v>
      </c>
      <c r="NX162" s="877" t="s">
        <v>64</v>
      </c>
      <c r="NY162" s="877" t="s">
        <v>64</v>
      </c>
      <c r="NZ162" s="877" t="s">
        <v>64</v>
      </c>
      <c r="OA162" s="877" t="s">
        <v>64</v>
      </c>
      <c r="OB162" s="877" t="s">
        <v>64</v>
      </c>
      <c r="OC162" s="877" t="s">
        <v>64</v>
      </c>
      <c r="OD162" s="877" t="s">
        <v>64</v>
      </c>
      <c r="OE162" s="877" t="s">
        <v>64</v>
      </c>
      <c r="OF162" s="877" t="s">
        <v>64</v>
      </c>
      <c r="OG162" s="877" t="s">
        <v>64</v>
      </c>
      <c r="OH162" s="877" t="s">
        <v>64</v>
      </c>
      <c r="OI162" s="877" t="s">
        <v>64</v>
      </c>
      <c r="OJ162" s="877" t="s">
        <v>64</v>
      </c>
      <c r="OK162" s="877" t="s">
        <v>64</v>
      </c>
      <c r="OL162" s="877" t="s">
        <v>64</v>
      </c>
      <c r="OM162" s="877" t="s">
        <v>64</v>
      </c>
    </row>
    <row r="163" spans="1:403" s="133" customFormat="1" x14ac:dyDescent="0.25">
      <c r="A163" s="455">
        <v>162</v>
      </c>
      <c r="B163" s="221">
        <v>0</v>
      </c>
      <c r="C163" s="61">
        <v>0</v>
      </c>
      <c r="D163" s="31">
        <v>1</v>
      </c>
      <c r="E163" s="267">
        <v>163</v>
      </c>
      <c r="F163" s="896">
        <v>163</v>
      </c>
      <c r="G163" s="61">
        <v>163</v>
      </c>
      <c r="H163" s="898"/>
      <c r="I163" s="358" t="s">
        <v>1300</v>
      </c>
      <c r="J163" s="232" t="s">
        <v>1301</v>
      </c>
      <c r="K163" s="135">
        <v>15207</v>
      </c>
      <c r="L163" s="122">
        <v>74</v>
      </c>
      <c r="M163" s="342">
        <v>60.5</v>
      </c>
      <c r="N163" s="342">
        <v>160</v>
      </c>
      <c r="O163" s="342">
        <v>23.632812499999996</v>
      </c>
      <c r="P163" s="210">
        <v>1.6277936325343663</v>
      </c>
      <c r="Q163" s="208">
        <v>1</v>
      </c>
      <c r="R163" s="221">
        <v>150</v>
      </c>
      <c r="S163" s="221">
        <v>85</v>
      </c>
      <c r="T163" s="221">
        <v>0</v>
      </c>
      <c r="U163" s="400">
        <v>2</v>
      </c>
      <c r="V163" s="327">
        <v>0</v>
      </c>
      <c r="W163" s="114"/>
      <c r="X163" s="327">
        <v>0</v>
      </c>
      <c r="Y163" s="326">
        <v>0</v>
      </c>
      <c r="Z163" s="327">
        <v>1</v>
      </c>
      <c r="AA163" s="327">
        <v>1</v>
      </c>
      <c r="AB163" s="326">
        <v>0</v>
      </c>
      <c r="AC163" s="326">
        <v>0</v>
      </c>
      <c r="AD163" s="221"/>
      <c r="AF163" s="221"/>
      <c r="AG163" s="613">
        <v>98</v>
      </c>
      <c r="AH163" s="613">
        <v>0.81</v>
      </c>
      <c r="AI163" s="613">
        <v>69</v>
      </c>
      <c r="AJ163" s="603">
        <v>1</v>
      </c>
      <c r="AK163" s="613">
        <v>14.3</v>
      </c>
      <c r="AL163" s="613">
        <v>42</v>
      </c>
      <c r="AM163" s="613"/>
      <c r="AN163" s="609">
        <v>2303</v>
      </c>
      <c r="AO163" s="214">
        <v>7.7419678998206853</v>
      </c>
      <c r="AP163" s="63">
        <v>221</v>
      </c>
      <c r="AQ163" s="63">
        <v>128</v>
      </c>
      <c r="AR163" s="310">
        <v>53</v>
      </c>
      <c r="AS163" s="212">
        <v>201</v>
      </c>
      <c r="AT163" s="215">
        <v>1.89</v>
      </c>
      <c r="AU163" s="212">
        <v>365</v>
      </c>
      <c r="AV163" s="557">
        <v>42591</v>
      </c>
      <c r="AW163" s="557">
        <v>42439</v>
      </c>
      <c r="AX163" s="364">
        <v>0.81</v>
      </c>
      <c r="AY163" s="364">
        <v>40</v>
      </c>
      <c r="AZ163" s="364"/>
      <c r="BA163" s="613">
        <v>141</v>
      </c>
      <c r="BB163" s="558">
        <v>42591</v>
      </c>
      <c r="BC163" s="65">
        <v>14.81</v>
      </c>
      <c r="BD163" s="217"/>
      <c r="BE163" s="66">
        <v>14.81</v>
      </c>
      <c r="BF163" s="218">
        <v>53.076981369979883</v>
      </c>
      <c r="BG163" s="66"/>
      <c r="BH163" s="68">
        <v>1.1705550585212086</v>
      </c>
      <c r="BI163" s="219">
        <v>1.1705550585212086</v>
      </c>
      <c r="BJ163" s="219">
        <v>1.7249062154049215</v>
      </c>
      <c r="BK163" s="219"/>
      <c r="BL163" s="66">
        <v>2.5</v>
      </c>
      <c r="BM163" s="66">
        <v>0.67</v>
      </c>
      <c r="BN163" s="66">
        <v>60</v>
      </c>
      <c r="BO163" s="66">
        <v>1.35</v>
      </c>
      <c r="BP163" s="571">
        <v>82.4</v>
      </c>
      <c r="BQ163" s="66">
        <v>33</v>
      </c>
      <c r="BR163" s="66">
        <v>539</v>
      </c>
      <c r="BS163" s="66">
        <v>5</v>
      </c>
      <c r="BT163" s="66">
        <v>20</v>
      </c>
      <c r="BU163" s="69">
        <v>42531</v>
      </c>
      <c r="BV163" s="345" t="s">
        <v>1302</v>
      </c>
      <c r="BW163" s="342">
        <v>0</v>
      </c>
      <c r="BX163" s="342">
        <v>1</v>
      </c>
      <c r="BY163" s="342">
        <v>40</v>
      </c>
      <c r="BZ163" s="342">
        <v>0</v>
      </c>
      <c r="CA163" s="61"/>
      <c r="CB163" s="345" t="s">
        <v>381</v>
      </c>
      <c r="CC163" s="61"/>
      <c r="CD163" s="342">
        <v>1</v>
      </c>
      <c r="CE163" s="342">
        <v>1</v>
      </c>
      <c r="CF163" s="342">
        <v>0</v>
      </c>
      <c r="CG163" s="206">
        <v>0</v>
      </c>
      <c r="CH163" s="206">
        <v>0</v>
      </c>
      <c r="CI163" s="342">
        <v>0</v>
      </c>
      <c r="CJ163" s="342">
        <v>0</v>
      </c>
      <c r="CK163" s="327">
        <v>0</v>
      </c>
      <c r="CL163" s="659">
        <v>0</v>
      </c>
      <c r="CM163" s="659">
        <v>0</v>
      </c>
      <c r="CN163" s="660">
        <v>1</v>
      </c>
      <c r="CO163" s="660">
        <v>0</v>
      </c>
      <c r="CP163" s="660">
        <v>0</v>
      </c>
      <c r="CQ163" s="325">
        <v>0</v>
      </c>
      <c r="CR163" s="325">
        <v>1</v>
      </c>
      <c r="CS163" s="325">
        <v>0</v>
      </c>
      <c r="CT163" s="327">
        <v>0</v>
      </c>
      <c r="CU163" s="327">
        <v>0</v>
      </c>
      <c r="CV163" s="114">
        <v>0</v>
      </c>
      <c r="CW163" s="362"/>
      <c r="CX163" s="362"/>
      <c r="CY163" s="362"/>
      <c r="CZ163" s="362"/>
      <c r="DF163" s="221">
        <v>0</v>
      </c>
      <c r="DG163" s="267">
        <v>0</v>
      </c>
      <c r="DH163" s="221"/>
      <c r="DI163" s="221"/>
      <c r="DJ163" s="221"/>
      <c r="DK163" s="267">
        <v>1</v>
      </c>
      <c r="DL163" s="267">
        <v>0</v>
      </c>
      <c r="DM163" s="267"/>
      <c r="DN163" s="221" t="s">
        <v>1303</v>
      </c>
      <c r="DO163" s="221">
        <v>1</v>
      </c>
      <c r="DP163" s="221">
        <v>0</v>
      </c>
      <c r="DQ163" s="221">
        <v>0</v>
      </c>
      <c r="DR163" s="221">
        <v>0</v>
      </c>
      <c r="DS163" s="221">
        <v>0</v>
      </c>
      <c r="DT163" s="212">
        <v>0</v>
      </c>
      <c r="DU163" s="221">
        <v>0</v>
      </c>
      <c r="DV163" s="221">
        <v>0</v>
      </c>
      <c r="DW163" s="221">
        <v>0</v>
      </c>
      <c r="DX163" s="221">
        <v>0</v>
      </c>
      <c r="DY163" s="221">
        <v>0</v>
      </c>
      <c r="DZ163" s="221">
        <v>0</v>
      </c>
      <c r="EC163" s="221">
        <v>1</v>
      </c>
      <c r="ED163" s="221">
        <v>1</v>
      </c>
      <c r="EE163" s="221">
        <v>69</v>
      </c>
      <c r="EF163" s="221"/>
      <c r="EH163" s="103"/>
      <c r="EJ163" s="225"/>
      <c r="EK163" s="225"/>
      <c r="EL163" s="225"/>
      <c r="EM163" s="225"/>
      <c r="EN163" s="225"/>
      <c r="EP163" s="267">
        <v>163</v>
      </c>
      <c r="EQ163" s="135">
        <v>42591</v>
      </c>
      <c r="ER163" s="133" t="s">
        <v>383</v>
      </c>
      <c r="EU163" s="208">
        <v>73</v>
      </c>
      <c r="EV163" s="133">
        <v>0</v>
      </c>
      <c r="EX163" s="133">
        <v>12</v>
      </c>
      <c r="EY163" s="208">
        <v>6</v>
      </c>
      <c r="EZ163" s="208">
        <v>46</v>
      </c>
      <c r="FA163" s="208">
        <v>24</v>
      </c>
      <c r="FB163" s="208">
        <v>15</v>
      </c>
      <c r="FC163" s="208">
        <v>12</v>
      </c>
      <c r="FD163" s="208">
        <v>44</v>
      </c>
      <c r="FE163" s="206">
        <v>20</v>
      </c>
      <c r="FF163" s="133">
        <v>30</v>
      </c>
      <c r="FG163" s="133">
        <v>90</v>
      </c>
      <c r="FH163" s="223">
        <v>340</v>
      </c>
      <c r="FI163" s="91">
        <v>90</v>
      </c>
      <c r="FJ163" s="91">
        <v>340</v>
      </c>
      <c r="FK163" s="227">
        <v>74.05</v>
      </c>
      <c r="FL163" s="227">
        <v>45.49102448859508</v>
      </c>
      <c r="FM163" s="228">
        <v>98.25</v>
      </c>
      <c r="FN163" s="228">
        <v>31.950000000000003</v>
      </c>
      <c r="FO163" s="228">
        <v>60.35777388257214</v>
      </c>
      <c r="FP163" s="228">
        <v>19.62779517097384</v>
      </c>
      <c r="FQ163" s="228">
        <v>67.480916030534345</v>
      </c>
      <c r="FR163" s="228"/>
      <c r="FS163" s="193">
        <v>0</v>
      </c>
      <c r="FT163" s="230">
        <v>70.599999999999994</v>
      </c>
      <c r="FU163" s="230">
        <v>94</v>
      </c>
      <c r="FV163" s="230">
        <v>130</v>
      </c>
      <c r="FW163" s="229">
        <v>5.3</v>
      </c>
      <c r="FX163" s="229">
        <v>5.4</v>
      </c>
      <c r="FY163" s="229">
        <v>13.320754716981131</v>
      </c>
      <c r="FZ163" s="229">
        <v>0.75106382978723396</v>
      </c>
      <c r="GA163" s="133">
        <v>34.4</v>
      </c>
      <c r="GB163" s="129">
        <v>19</v>
      </c>
      <c r="GC163" s="238">
        <v>8.9</v>
      </c>
      <c r="GD163" s="238">
        <v>4.4000000000000004</v>
      </c>
      <c r="GE163" s="348">
        <v>149.30000000000001</v>
      </c>
      <c r="GF163" s="238">
        <v>99.3</v>
      </c>
      <c r="GG163" s="238">
        <v>34.299999999999997</v>
      </c>
      <c r="GH163" s="133">
        <v>1</v>
      </c>
      <c r="GI163" s="133">
        <v>1</v>
      </c>
      <c r="GJ163" s="221">
        <v>1</v>
      </c>
      <c r="GK163" s="221">
        <v>1</v>
      </c>
      <c r="GL163" s="231">
        <v>22</v>
      </c>
      <c r="GM163" s="133">
        <v>0</v>
      </c>
      <c r="GN163" s="221">
        <v>0</v>
      </c>
      <c r="GO163" s="133">
        <v>0</v>
      </c>
      <c r="GP163" s="221">
        <v>0</v>
      </c>
      <c r="GQ163" s="61">
        <v>24.75</v>
      </c>
      <c r="GR163" s="106">
        <v>15.204630062021989</v>
      </c>
      <c r="GS163" s="111">
        <v>0.43292682926829257</v>
      </c>
      <c r="GT163" s="61">
        <v>0</v>
      </c>
      <c r="GU163" s="111">
        <v>0.40625</v>
      </c>
      <c r="GV163" s="62">
        <v>0</v>
      </c>
      <c r="GW163" s="61">
        <v>13.7</v>
      </c>
      <c r="GX163" s="61">
        <v>0</v>
      </c>
      <c r="GY163" s="106">
        <v>21</v>
      </c>
      <c r="GZ163" s="61">
        <v>0</v>
      </c>
      <c r="HA163" s="745">
        <v>32</v>
      </c>
      <c r="HB163" s="221">
        <v>15</v>
      </c>
      <c r="HC163" s="221">
        <v>0.56000000000000005</v>
      </c>
      <c r="HD163" s="61">
        <v>1</v>
      </c>
      <c r="HE163" s="236">
        <v>80.982685000000004</v>
      </c>
      <c r="HF163" s="236">
        <v>85.031818999999999</v>
      </c>
      <c r="HG163" s="270">
        <v>52.237468743265154</v>
      </c>
      <c r="HH163" s="236">
        <v>107.50051000000001</v>
      </c>
      <c r="HI163" s="270">
        <v>66.040625698129105</v>
      </c>
      <c r="HJ163" s="236">
        <v>39.805647</v>
      </c>
      <c r="HK163" s="270">
        <v>24.453742909674158</v>
      </c>
      <c r="HL163" s="236">
        <v>67.694862999999998</v>
      </c>
      <c r="HM163" s="270">
        <v>41.58688278845495</v>
      </c>
      <c r="HN163" s="236">
        <v>62.971666999999997</v>
      </c>
      <c r="HO163" s="144">
        <v>3.7909120000000001</v>
      </c>
      <c r="HP163" s="144">
        <v>2.2893029999999999</v>
      </c>
      <c r="HQ163" s="236">
        <v>101.718512</v>
      </c>
      <c r="HR163" s="270">
        <v>62.488579612902811</v>
      </c>
      <c r="HS163" s="236">
        <v>39.586945</v>
      </c>
      <c r="HT163" s="270">
        <v>24.31938804083277</v>
      </c>
      <c r="HU163" s="236">
        <v>62.131568000000001</v>
      </c>
      <c r="HV163" s="270">
        <v>38.169192186398526</v>
      </c>
      <c r="HW163" s="236">
        <v>61.081868</v>
      </c>
      <c r="HX163" s="144">
        <v>0</v>
      </c>
      <c r="HY163" s="237">
        <v>0.79098991251297313</v>
      </c>
      <c r="HZ163" s="348">
        <v>28.5</v>
      </c>
      <c r="IA163" s="221">
        <v>6.4</v>
      </c>
      <c r="IB163" s="221">
        <v>25.5</v>
      </c>
      <c r="IC163" s="221">
        <v>6.1</v>
      </c>
      <c r="ID163" s="221">
        <v>14.5</v>
      </c>
      <c r="IE163" s="221">
        <v>4</v>
      </c>
      <c r="IF163" s="237">
        <v>95.083124999999995</v>
      </c>
      <c r="IG163" s="237">
        <v>58.412272354181596</v>
      </c>
      <c r="II163" s="209">
        <v>0.39</v>
      </c>
      <c r="IJ163" s="206">
        <v>1106</v>
      </c>
      <c r="IK163" s="208">
        <v>958</v>
      </c>
      <c r="IL163" s="208">
        <v>867</v>
      </c>
      <c r="IM163" s="208">
        <v>1086</v>
      </c>
      <c r="IN163" s="208">
        <v>1113</v>
      </c>
      <c r="IO163" s="208">
        <v>1040</v>
      </c>
      <c r="IP163" s="208"/>
      <c r="IQ163" s="106">
        <v>1028.3333333333333</v>
      </c>
      <c r="IR163" s="208">
        <v>1674</v>
      </c>
      <c r="IS163" s="208">
        <v>304</v>
      </c>
      <c r="IT163" s="208">
        <v>356</v>
      </c>
      <c r="IU163" s="208">
        <v>333</v>
      </c>
      <c r="IV163" s="208">
        <v>365</v>
      </c>
      <c r="IW163" s="208">
        <v>333</v>
      </c>
      <c r="IX163" s="208">
        <v>322</v>
      </c>
      <c r="IY163" s="208"/>
      <c r="IZ163" s="106">
        <v>335.5</v>
      </c>
      <c r="JA163" s="208">
        <v>191</v>
      </c>
      <c r="JB163" s="406">
        <v>26.410695668735617</v>
      </c>
      <c r="JC163" s="241">
        <v>0</v>
      </c>
      <c r="JD163" s="267">
        <v>1</v>
      </c>
      <c r="JE163" s="70">
        <v>0</v>
      </c>
      <c r="JF163" s="70">
        <v>0</v>
      </c>
      <c r="JG163" s="70"/>
      <c r="JH163" s="267">
        <v>0</v>
      </c>
      <c r="JI163" s="267">
        <v>0</v>
      </c>
      <c r="JJ163" s="267">
        <v>0</v>
      </c>
      <c r="JK163" s="267"/>
      <c r="JL163" s="221" t="s">
        <v>1303</v>
      </c>
      <c r="JM163" s="285">
        <v>41.333333333333336</v>
      </c>
      <c r="JN163" s="198">
        <v>163</v>
      </c>
      <c r="JO163" s="244">
        <v>42591</v>
      </c>
      <c r="JP163" s="69">
        <v>43264</v>
      </c>
      <c r="JQ163" s="201">
        <v>0</v>
      </c>
      <c r="JR163" s="69">
        <v>43264</v>
      </c>
      <c r="JS163" s="31">
        <v>22</v>
      </c>
      <c r="JT163" s="243">
        <v>0</v>
      </c>
      <c r="JU163" s="69">
        <v>43264</v>
      </c>
      <c r="JV163" s="245">
        <v>22</v>
      </c>
      <c r="JW163" s="243">
        <v>0</v>
      </c>
      <c r="JX163" s="246">
        <v>43264</v>
      </c>
      <c r="JY163" s="245">
        <v>22</v>
      </c>
      <c r="JZ163" s="245">
        <v>22</v>
      </c>
      <c r="KA163" s="245">
        <v>673</v>
      </c>
      <c r="KB163" s="247"/>
      <c r="KC163" s="245"/>
      <c r="KD163" s="248"/>
      <c r="KE163" s="63">
        <v>0</v>
      </c>
      <c r="KF163" s="263">
        <v>1</v>
      </c>
      <c r="KG163" s="312" t="s">
        <v>390</v>
      </c>
      <c r="KH163" s="250">
        <v>100.3</v>
      </c>
      <c r="KI163" s="250">
        <v>43.98</v>
      </c>
      <c r="KJ163" s="250">
        <v>56.1</v>
      </c>
      <c r="KK163" s="251">
        <v>-18.7</v>
      </c>
      <c r="KL163" s="250">
        <v>-15.35</v>
      </c>
      <c r="KM163" s="250">
        <v>62.32</v>
      </c>
      <c r="KN163" s="250">
        <v>46.6</v>
      </c>
      <c r="KO163" s="250">
        <v>3.9</v>
      </c>
      <c r="KP163" s="250"/>
      <c r="KQ163" s="250">
        <v>0</v>
      </c>
      <c r="KR163" s="92"/>
      <c r="KS163" s="93">
        <v>0.43292682926829257</v>
      </c>
      <c r="KT163" s="92">
        <v>58</v>
      </c>
      <c r="KU163" s="361">
        <v>51.14</v>
      </c>
      <c r="KV163" s="92">
        <v>-26.97</v>
      </c>
      <c r="KW163" s="361">
        <v>-29.4</v>
      </c>
      <c r="KX163" s="361">
        <v>-29.4</v>
      </c>
      <c r="KY163" s="361">
        <v>359</v>
      </c>
      <c r="KZ163" s="361">
        <v>-22.7</v>
      </c>
      <c r="LA163" s="361">
        <v>-22.3</v>
      </c>
      <c r="LB163" s="361">
        <v>294</v>
      </c>
      <c r="LC163" s="361">
        <v>-25.9</v>
      </c>
      <c r="LD163" s="361">
        <v>-25.9</v>
      </c>
      <c r="LE163" s="361">
        <v>359</v>
      </c>
      <c r="LF163" s="118">
        <v>42591</v>
      </c>
      <c r="LG163" s="454">
        <v>0</v>
      </c>
      <c r="LH163" s="454"/>
      <c r="LI163" s="454">
        <v>58</v>
      </c>
      <c r="LJ163" s="454">
        <v>49.67</v>
      </c>
      <c r="LK163" s="454">
        <v>-24.98</v>
      </c>
      <c r="LL163" s="454">
        <v>-30.5</v>
      </c>
      <c r="LM163" s="454">
        <v>-30.5</v>
      </c>
      <c r="LN163" s="454">
        <v>375</v>
      </c>
      <c r="LO163" s="454">
        <v>-20.100000000000001</v>
      </c>
      <c r="LP163" s="454">
        <v>-19.8</v>
      </c>
      <c r="LQ163" s="454">
        <v>391</v>
      </c>
      <c r="LR163" s="454">
        <v>-25.2</v>
      </c>
      <c r="LS163" s="454">
        <v>-25.1</v>
      </c>
      <c r="LT163" s="454">
        <v>375</v>
      </c>
      <c r="LU163" s="500">
        <v>46.33</v>
      </c>
      <c r="LV163" s="693">
        <v>-23.18</v>
      </c>
      <c r="LW163" s="500"/>
      <c r="LX163" s="500"/>
      <c r="LY163" s="500">
        <v>-17.2</v>
      </c>
      <c r="LZ163" s="500">
        <v>2</v>
      </c>
      <c r="MA163" s="690">
        <v>61.081868</v>
      </c>
      <c r="MB163" s="455"/>
      <c r="MD163" s="253">
        <v>0</v>
      </c>
      <c r="ME163" s="274"/>
      <c r="MF163" s="581">
        <v>163</v>
      </c>
      <c r="MG163" s="135">
        <v>42439</v>
      </c>
      <c r="MJ163" s="584">
        <v>44.1404</v>
      </c>
      <c r="MR163" s="135"/>
      <c r="MS163" s="585"/>
      <c r="MT163" s="585"/>
      <c r="MU163" s="133">
        <v>0</v>
      </c>
      <c r="MV163" s="585"/>
      <c r="MW163" s="585"/>
      <c r="MX163" s="585"/>
      <c r="MY163" s="585"/>
      <c r="MZ163" s="585"/>
      <c r="NA163" s="238">
        <v>2303</v>
      </c>
      <c r="NB163" s="133">
        <v>0</v>
      </c>
      <c r="NC163" s="238">
        <v>5</v>
      </c>
      <c r="NE163" s="876" t="s">
        <v>64</v>
      </c>
      <c r="NF163" s="877" t="s">
        <v>64</v>
      </c>
      <c r="NG163" s="877" t="s">
        <v>64</v>
      </c>
      <c r="NH163" s="877" t="s">
        <v>64</v>
      </c>
      <c r="NI163" s="877" t="s">
        <v>64</v>
      </c>
      <c r="NJ163" s="877" t="s">
        <v>64</v>
      </c>
      <c r="NK163" s="877" t="s">
        <v>64</v>
      </c>
      <c r="NL163" s="877" t="s">
        <v>64</v>
      </c>
      <c r="NM163" s="877" t="s">
        <v>64</v>
      </c>
      <c r="NN163" s="877" t="s">
        <v>64</v>
      </c>
      <c r="NO163" s="877" t="s">
        <v>64</v>
      </c>
      <c r="NP163" s="877" t="s">
        <v>64</v>
      </c>
      <c r="NQ163" s="877" t="s">
        <v>64</v>
      </c>
      <c r="NR163" s="877" t="s">
        <v>64</v>
      </c>
      <c r="NS163" s="877" t="s">
        <v>64</v>
      </c>
      <c r="NT163" s="877" t="s">
        <v>64</v>
      </c>
      <c r="NU163" s="877" t="s">
        <v>64</v>
      </c>
      <c r="NV163" s="877" t="s">
        <v>64</v>
      </c>
      <c r="NW163" s="877" t="s">
        <v>64</v>
      </c>
      <c r="NX163" s="877" t="s">
        <v>64</v>
      </c>
      <c r="NY163" s="877" t="s">
        <v>64</v>
      </c>
      <c r="NZ163" s="877" t="s">
        <v>64</v>
      </c>
      <c r="OA163" s="877" t="s">
        <v>64</v>
      </c>
      <c r="OB163" s="877" t="s">
        <v>64</v>
      </c>
      <c r="OC163" s="877" t="s">
        <v>64</v>
      </c>
      <c r="OD163" s="877" t="s">
        <v>64</v>
      </c>
      <c r="OE163" s="877" t="s">
        <v>64</v>
      </c>
      <c r="OF163" s="877" t="s">
        <v>64</v>
      </c>
      <c r="OG163" s="877" t="s">
        <v>64</v>
      </c>
      <c r="OH163" s="877" t="s">
        <v>64</v>
      </c>
      <c r="OI163" s="877" t="s">
        <v>64</v>
      </c>
      <c r="OJ163" s="877" t="s">
        <v>64</v>
      </c>
      <c r="OK163" s="877" t="s">
        <v>64</v>
      </c>
      <c r="OL163" s="877" t="s">
        <v>64</v>
      </c>
      <c r="OM163" s="877" t="s">
        <v>64</v>
      </c>
    </row>
    <row r="164" spans="1:403" s="133" customFormat="1" x14ac:dyDescent="0.25">
      <c r="A164" s="902">
        <v>163</v>
      </c>
      <c r="B164" s="221">
        <v>0</v>
      </c>
      <c r="C164" s="61">
        <v>0</v>
      </c>
      <c r="D164" s="31">
        <v>1</v>
      </c>
      <c r="E164" s="267">
        <v>164</v>
      </c>
      <c r="F164" s="896">
        <v>164</v>
      </c>
      <c r="G164" s="61">
        <v>164</v>
      </c>
      <c r="H164" s="898"/>
      <c r="I164" s="358" t="s">
        <v>1304</v>
      </c>
      <c r="J164" s="232" t="s">
        <v>1305</v>
      </c>
      <c r="K164" s="135">
        <v>14318</v>
      </c>
      <c r="L164" s="31">
        <v>77</v>
      </c>
      <c r="M164" s="342">
        <v>75</v>
      </c>
      <c r="N164" s="342">
        <v>165</v>
      </c>
      <c r="O164" s="342">
        <v>27.548209366391188</v>
      </c>
      <c r="P164" s="210">
        <v>1.8236572610116129</v>
      </c>
      <c r="Q164" s="208">
        <v>1</v>
      </c>
      <c r="R164" s="221">
        <v>170</v>
      </c>
      <c r="S164" s="221">
        <v>90</v>
      </c>
      <c r="T164" s="221">
        <v>0</v>
      </c>
      <c r="U164" s="400">
        <v>2</v>
      </c>
      <c r="V164" s="327">
        <v>0</v>
      </c>
      <c r="W164" s="114"/>
      <c r="X164" s="327">
        <v>1</v>
      </c>
      <c r="Y164" s="326">
        <v>0</v>
      </c>
      <c r="Z164" s="327">
        <v>1</v>
      </c>
      <c r="AA164" s="327">
        <v>1</v>
      </c>
      <c r="AB164" s="326">
        <v>0</v>
      </c>
      <c r="AC164" s="326">
        <v>0</v>
      </c>
      <c r="AD164" s="221"/>
      <c r="AF164" s="221"/>
      <c r="AG164" s="613">
        <v>91</v>
      </c>
      <c r="AH164" s="613">
        <v>0.62</v>
      </c>
      <c r="AI164" s="613">
        <v>93</v>
      </c>
      <c r="AJ164" s="603">
        <v>1</v>
      </c>
      <c r="AK164" s="613">
        <v>12</v>
      </c>
      <c r="AL164" s="613">
        <v>38</v>
      </c>
      <c r="AM164" s="613"/>
      <c r="AN164" s="609"/>
      <c r="AO164" s="214"/>
      <c r="AP164" s="63">
        <v>232</v>
      </c>
      <c r="AQ164" s="63">
        <v>152</v>
      </c>
      <c r="AR164" s="310">
        <v>57</v>
      </c>
      <c r="AS164" s="212">
        <v>114</v>
      </c>
      <c r="AT164" s="215">
        <v>1.43</v>
      </c>
      <c r="AU164" s="212">
        <v>87</v>
      </c>
      <c r="AV164" s="557">
        <v>42598</v>
      </c>
      <c r="AW164" s="557">
        <v>42590</v>
      </c>
      <c r="AX164" s="364">
        <v>0.62</v>
      </c>
      <c r="AY164" s="364">
        <v>23</v>
      </c>
      <c r="AZ164" s="364"/>
      <c r="BA164" s="613">
        <v>144</v>
      </c>
      <c r="BB164" s="558">
        <v>42598</v>
      </c>
      <c r="BC164" s="65">
        <v>22.6</v>
      </c>
      <c r="BD164" s="217"/>
      <c r="BE164" s="66">
        <v>22.6</v>
      </c>
      <c r="BF164" s="218">
        <v>241.37287888002226</v>
      </c>
      <c r="BG164" s="66"/>
      <c r="BH164" s="68">
        <v>1.354108439147401</v>
      </c>
      <c r="BI164" s="219">
        <v>1.354108439147401</v>
      </c>
      <c r="BJ164" s="219">
        <v>2.3826884703410531</v>
      </c>
      <c r="BK164" s="219"/>
      <c r="BL164" s="66">
        <v>2.35</v>
      </c>
      <c r="BM164" s="66">
        <v>0.75</v>
      </c>
      <c r="BN164" s="66">
        <v>32</v>
      </c>
      <c r="BO164" s="66">
        <v>1.1399999999999999</v>
      </c>
      <c r="BP164" s="571">
        <v>1530</v>
      </c>
      <c r="BQ164" s="66">
        <v>33</v>
      </c>
      <c r="BR164" s="66">
        <v>75</v>
      </c>
      <c r="BS164" s="66">
        <v>14</v>
      </c>
      <c r="BT164" s="66">
        <v>30</v>
      </c>
      <c r="BU164" s="69">
        <v>42522</v>
      </c>
      <c r="BV164" s="345" t="s">
        <v>947</v>
      </c>
      <c r="BW164" s="342">
        <v>0</v>
      </c>
      <c r="BX164" s="342">
        <v>1</v>
      </c>
      <c r="BY164" s="342">
        <v>62</v>
      </c>
      <c r="BZ164" s="342">
        <v>0</v>
      </c>
      <c r="CA164" s="61"/>
      <c r="CB164" s="345" t="s">
        <v>381</v>
      </c>
      <c r="CC164" s="61"/>
      <c r="CD164" s="342">
        <v>0</v>
      </c>
      <c r="CE164" s="342">
        <v>0</v>
      </c>
      <c r="CF164" s="342">
        <v>0</v>
      </c>
      <c r="CG164" s="206">
        <v>0</v>
      </c>
      <c r="CH164" s="206">
        <v>0</v>
      </c>
      <c r="CI164" s="342">
        <v>1</v>
      </c>
      <c r="CJ164" s="342">
        <v>1</v>
      </c>
      <c r="CK164" s="327">
        <v>0</v>
      </c>
      <c r="CL164" s="659">
        <v>0</v>
      </c>
      <c r="CM164" s="659">
        <v>0</v>
      </c>
      <c r="CN164" s="660">
        <v>0</v>
      </c>
      <c r="CO164" s="660">
        <v>1</v>
      </c>
      <c r="CP164" s="660">
        <v>0</v>
      </c>
      <c r="CQ164" s="325">
        <v>1</v>
      </c>
      <c r="CR164" s="325">
        <v>0</v>
      </c>
      <c r="CS164" s="325">
        <v>0</v>
      </c>
      <c r="CT164" s="327">
        <v>0</v>
      </c>
      <c r="CU164" s="327">
        <v>0</v>
      </c>
      <c r="CV164" s="114">
        <v>0</v>
      </c>
      <c r="CW164" s="362">
        <v>10.5</v>
      </c>
      <c r="CX164" s="362">
        <v>0.95</v>
      </c>
      <c r="CY164" s="362">
        <v>3</v>
      </c>
      <c r="CZ164" s="362"/>
      <c r="DA164" s="133">
        <v>77</v>
      </c>
      <c r="DB164" s="133">
        <v>98</v>
      </c>
      <c r="DF164" s="221">
        <v>0</v>
      </c>
      <c r="DG164" s="267">
        <v>1</v>
      </c>
      <c r="DH164" s="246">
        <v>40353</v>
      </c>
      <c r="DI164" s="221">
        <v>0</v>
      </c>
      <c r="DJ164" s="221"/>
      <c r="DK164" s="267">
        <v>1</v>
      </c>
      <c r="DL164" s="267">
        <v>0</v>
      </c>
      <c r="DM164" s="267"/>
      <c r="DN164" s="221"/>
      <c r="DO164" s="221">
        <v>0</v>
      </c>
      <c r="DP164" s="221">
        <v>0</v>
      </c>
      <c r="DQ164" s="221">
        <v>0</v>
      </c>
      <c r="DR164" s="221">
        <v>0</v>
      </c>
      <c r="DS164" s="221">
        <v>0</v>
      </c>
      <c r="DT164" s="212">
        <v>0</v>
      </c>
      <c r="DU164" s="221">
        <v>0</v>
      </c>
      <c r="DV164" s="221">
        <v>0</v>
      </c>
      <c r="DW164" s="221">
        <v>0</v>
      </c>
      <c r="DX164" s="221">
        <v>1</v>
      </c>
      <c r="DY164" s="221">
        <v>0</v>
      </c>
      <c r="DZ164" s="221">
        <v>0</v>
      </c>
      <c r="EC164" s="221">
        <v>0</v>
      </c>
      <c r="ED164" s="221">
        <v>0</v>
      </c>
      <c r="EE164" s="221">
        <v>93</v>
      </c>
      <c r="EF164" s="221"/>
      <c r="EH164" s="117" t="s">
        <v>1306</v>
      </c>
      <c r="EJ164" s="225"/>
      <c r="EK164" s="225"/>
      <c r="EL164" s="225"/>
      <c r="EM164" s="225"/>
      <c r="EN164" s="225"/>
      <c r="EP164" s="267">
        <v>164</v>
      </c>
      <c r="EQ164" s="135">
        <v>42598</v>
      </c>
      <c r="ER164" s="133" t="s">
        <v>383</v>
      </c>
      <c r="EU164" s="208">
        <v>72</v>
      </c>
      <c r="EV164" s="133">
        <v>0</v>
      </c>
      <c r="EX164" s="133">
        <v>10</v>
      </c>
      <c r="EY164" s="208">
        <v>9</v>
      </c>
      <c r="EZ164" s="208">
        <v>47</v>
      </c>
      <c r="FA164" s="208">
        <v>31</v>
      </c>
      <c r="FB164" s="208">
        <v>15</v>
      </c>
      <c r="FC164" s="208">
        <v>14</v>
      </c>
      <c r="FD164" s="208">
        <v>26</v>
      </c>
      <c r="FE164" s="206">
        <v>20</v>
      </c>
      <c r="FF164" s="133">
        <v>29</v>
      </c>
      <c r="FG164" s="133">
        <v>90</v>
      </c>
      <c r="FH164" s="223">
        <v>350</v>
      </c>
      <c r="FI164" s="91">
        <v>90</v>
      </c>
      <c r="FJ164" s="91">
        <v>350</v>
      </c>
      <c r="FK164" s="227">
        <v>77.55</v>
      </c>
      <c r="FL164" s="227">
        <v>42.524437929187272</v>
      </c>
      <c r="FM164" s="228">
        <v>105.19999999999999</v>
      </c>
      <c r="FN164" s="228">
        <v>39.85</v>
      </c>
      <c r="FO164" s="228">
        <v>57.686278145074148</v>
      </c>
      <c r="FP164" s="228">
        <v>21.851693765030468</v>
      </c>
      <c r="FQ164" s="228">
        <v>62.119771863117869</v>
      </c>
      <c r="FR164" s="228"/>
      <c r="FS164" s="193">
        <v>0</v>
      </c>
      <c r="FT164" s="230">
        <v>79.7</v>
      </c>
      <c r="FU164" s="230">
        <v>72.7</v>
      </c>
      <c r="FV164" s="230">
        <v>185</v>
      </c>
      <c r="FW164" s="229">
        <v>3.9</v>
      </c>
      <c r="FX164" s="229">
        <v>4.7</v>
      </c>
      <c r="FY164" s="229">
        <v>20.435897435897438</v>
      </c>
      <c r="FZ164" s="229">
        <v>1.0962861072902339</v>
      </c>
      <c r="GA164" s="133">
        <v>28.1</v>
      </c>
      <c r="GB164" s="129">
        <v>20.7</v>
      </c>
      <c r="GC164" s="238">
        <v>9.9</v>
      </c>
      <c r="GD164" s="238">
        <v>4.8</v>
      </c>
      <c r="GE164" s="348">
        <v>157.19999999999999</v>
      </c>
      <c r="GF164" s="238">
        <v>100.7</v>
      </c>
      <c r="GG164" s="238">
        <v>31.9</v>
      </c>
      <c r="GH164" s="133">
        <v>0</v>
      </c>
      <c r="GI164" s="133">
        <v>1</v>
      </c>
      <c r="GJ164" s="221">
        <v>1</v>
      </c>
      <c r="GK164" s="221">
        <v>0</v>
      </c>
      <c r="GL164" s="231">
        <v>38</v>
      </c>
      <c r="GM164" s="133">
        <v>1</v>
      </c>
      <c r="GN164" s="221">
        <v>0</v>
      </c>
      <c r="GO164" s="133">
        <v>0</v>
      </c>
      <c r="GP164" s="221">
        <v>0</v>
      </c>
      <c r="GQ164" s="61">
        <v>46.7</v>
      </c>
      <c r="GR164" s="106">
        <v>25.607882028279118</v>
      </c>
      <c r="GS164" s="111">
        <v>0.44329896907216487</v>
      </c>
      <c r="GT164" s="61">
        <v>0</v>
      </c>
      <c r="GU164" s="111">
        <v>0.55172413793103448</v>
      </c>
      <c r="GV164" s="62">
        <v>1</v>
      </c>
      <c r="GW164" s="61">
        <v>13.8</v>
      </c>
      <c r="GX164" s="61">
        <v>0</v>
      </c>
      <c r="GY164" s="106">
        <v>23</v>
      </c>
      <c r="GZ164" s="61">
        <v>0</v>
      </c>
      <c r="HA164" s="745">
        <v>43</v>
      </c>
      <c r="HB164" s="221">
        <v>11</v>
      </c>
      <c r="HC164" s="221">
        <v>0.56999999999999995</v>
      </c>
      <c r="HD164" s="61">
        <v>1</v>
      </c>
      <c r="HE164" s="236">
        <v>129.296111</v>
      </c>
      <c r="HF164" s="236">
        <v>135.76091600000001</v>
      </c>
      <c r="HG164" s="144">
        <v>72.456458999999995</v>
      </c>
      <c r="HH164" s="236">
        <v>121.14046500000001</v>
      </c>
      <c r="HI164" s="125">
        <v>64.653431999999995</v>
      </c>
      <c r="HJ164" s="236">
        <v>43.5533</v>
      </c>
      <c r="HK164" s="144">
        <v>23.244671</v>
      </c>
      <c r="HL164" s="236">
        <v>77.587165999999996</v>
      </c>
      <c r="HM164" s="144">
        <v>41.408760999999998</v>
      </c>
      <c r="HN164" s="236">
        <v>64.047274000000002</v>
      </c>
      <c r="HO164" s="144">
        <v>6.1293860000000002</v>
      </c>
      <c r="HP164" s="144">
        <v>3.2712919999999999</v>
      </c>
      <c r="HQ164" s="236">
        <v>133.41133600000001</v>
      </c>
      <c r="HR164" s="144">
        <v>71.202472999999998</v>
      </c>
      <c r="HS164" s="236">
        <v>47.181500999999997</v>
      </c>
      <c r="HT164" s="144">
        <v>25.181065</v>
      </c>
      <c r="HU164" s="236">
        <v>86.229834999999994</v>
      </c>
      <c r="HV164" s="144">
        <v>46.021408000000001</v>
      </c>
      <c r="HW164" s="236">
        <v>64.634563999999997</v>
      </c>
      <c r="HX164" s="144">
        <v>0</v>
      </c>
      <c r="HY164" s="237">
        <v>1.1206900683433896</v>
      </c>
      <c r="HZ164" s="348">
        <v>35.299999999999997</v>
      </c>
      <c r="IA164" s="221">
        <v>6.9</v>
      </c>
      <c r="IB164" s="221">
        <v>27.4</v>
      </c>
      <c r="IC164" s="221">
        <v>7</v>
      </c>
      <c r="ID164" s="221">
        <v>23.5</v>
      </c>
      <c r="IE164" s="221">
        <v>6.1</v>
      </c>
      <c r="IF164" s="237">
        <v>117.37471690821251</v>
      </c>
      <c r="IG164" s="237">
        <v>64.362267744928573</v>
      </c>
      <c r="II164" s="209">
        <v>0.38</v>
      </c>
      <c r="IJ164" s="206">
        <v>945</v>
      </c>
      <c r="IK164" s="208"/>
      <c r="IL164" s="208">
        <v>963</v>
      </c>
      <c r="IM164" s="208"/>
      <c r="IN164" s="208">
        <v>961</v>
      </c>
      <c r="IO164" s="208"/>
      <c r="IP164" s="208"/>
      <c r="IQ164" s="106">
        <v>956.33333333333337</v>
      </c>
      <c r="IR164" s="208">
        <v>1600</v>
      </c>
      <c r="IS164" s="208">
        <v>400</v>
      </c>
      <c r="IT164" s="208">
        <v>397</v>
      </c>
      <c r="IU164" s="208">
        <v>390</v>
      </c>
      <c r="IV164" s="208">
        <v>377</v>
      </c>
      <c r="IW164" s="208">
        <v>328</v>
      </c>
      <c r="IX164" s="208">
        <v>372</v>
      </c>
      <c r="IY164" s="208"/>
      <c r="IZ164" s="106">
        <v>377.33333333333331</v>
      </c>
      <c r="JA164" s="208">
        <v>257</v>
      </c>
      <c r="JB164" s="240">
        <v>30.45880642826279</v>
      </c>
      <c r="JC164" s="241">
        <v>0</v>
      </c>
      <c r="JD164" s="267">
        <v>1</v>
      </c>
      <c r="JE164" s="70">
        <v>0</v>
      </c>
      <c r="JF164" s="70">
        <v>0</v>
      </c>
      <c r="JG164" s="70"/>
      <c r="JH164" s="267">
        <v>0</v>
      </c>
      <c r="JI164" s="267">
        <v>2</v>
      </c>
      <c r="JJ164" s="267">
        <v>0</v>
      </c>
      <c r="JK164" s="267"/>
      <c r="JL164" s="221"/>
      <c r="JM164" s="285">
        <v>61.833333333333336</v>
      </c>
      <c r="JN164" s="198">
        <v>164</v>
      </c>
      <c r="JO164" s="244">
        <v>42598</v>
      </c>
      <c r="JP164" s="69">
        <v>43060</v>
      </c>
      <c r="JQ164" s="201">
        <v>0</v>
      </c>
      <c r="JR164" s="69">
        <v>43060</v>
      </c>
      <c r="JS164" s="31">
        <v>15</v>
      </c>
      <c r="JT164" s="243">
        <v>0</v>
      </c>
      <c r="JU164" s="69">
        <v>43060</v>
      </c>
      <c r="JV164" s="245">
        <v>15</v>
      </c>
      <c r="JW164" s="243">
        <v>0</v>
      </c>
      <c r="JX164" s="246">
        <v>43060</v>
      </c>
      <c r="JY164" s="245">
        <v>15</v>
      </c>
      <c r="JZ164" s="245">
        <v>15.2</v>
      </c>
      <c r="KA164" s="245">
        <v>462</v>
      </c>
      <c r="KB164" s="247"/>
      <c r="KC164" s="245"/>
      <c r="KD164" s="248"/>
      <c r="KE164" s="63">
        <v>0</v>
      </c>
      <c r="KF164" s="263">
        <v>1</v>
      </c>
      <c r="KG164" s="312" t="s">
        <v>390</v>
      </c>
      <c r="KH164" s="250">
        <v>110.44</v>
      </c>
      <c r="KI164" s="250">
        <v>56.83</v>
      </c>
      <c r="KJ164" s="250">
        <v>48.54</v>
      </c>
      <c r="KK164" s="251">
        <v>-15.62</v>
      </c>
      <c r="KL164" s="250">
        <v>-12.39</v>
      </c>
      <c r="KM164" s="250">
        <v>50.12</v>
      </c>
      <c r="KN164" s="250">
        <v>37</v>
      </c>
      <c r="KO164" s="250">
        <v>5.8</v>
      </c>
      <c r="KP164" s="250"/>
      <c r="KQ164" s="250">
        <v>1</v>
      </c>
      <c r="KR164" s="92">
        <v>1</v>
      </c>
      <c r="KS164" s="93">
        <v>0.44329896907216487</v>
      </c>
      <c r="KT164" s="92">
        <v>66</v>
      </c>
      <c r="KU164" s="361">
        <v>53.4</v>
      </c>
      <c r="KV164" s="92">
        <v>-25.44</v>
      </c>
      <c r="KW164" s="361">
        <v>-28.5</v>
      </c>
      <c r="KX164" s="361">
        <v>-28.2</v>
      </c>
      <c r="KY164" s="361">
        <v>320</v>
      </c>
      <c r="KZ164" s="361">
        <v>-16.100000000000001</v>
      </c>
      <c r="LA164" s="361">
        <v>-14.5</v>
      </c>
      <c r="LB164" s="361">
        <v>432</v>
      </c>
      <c r="LC164" s="361">
        <v>-22.2</v>
      </c>
      <c r="LD164" s="361">
        <v>-21.3</v>
      </c>
      <c r="LE164" s="361">
        <v>416</v>
      </c>
      <c r="LF164" s="118">
        <v>42598</v>
      </c>
      <c r="LG164" s="454">
        <v>0</v>
      </c>
      <c r="LH164" s="454">
        <v>1</v>
      </c>
      <c r="LI164" s="454">
        <v>66</v>
      </c>
      <c r="LJ164" s="454">
        <v>52.79</v>
      </c>
      <c r="LK164" s="454">
        <v>-28.55</v>
      </c>
      <c r="LL164" s="454">
        <v>-28.3</v>
      </c>
      <c r="LM164" s="454">
        <v>-27.5</v>
      </c>
      <c r="LN164" s="454">
        <v>368</v>
      </c>
      <c r="LO164" s="454">
        <v>-21.1</v>
      </c>
      <c r="LP164" s="454">
        <v>-21</v>
      </c>
      <c r="LQ164" s="454">
        <v>448</v>
      </c>
      <c r="LR164" s="454">
        <v>-24.2</v>
      </c>
      <c r="LS164" s="454">
        <v>-24.2</v>
      </c>
      <c r="LT164" s="454">
        <v>432</v>
      </c>
      <c r="LU164" s="500">
        <v>44.8</v>
      </c>
      <c r="LV164" s="693">
        <v>-22.15</v>
      </c>
      <c r="LW164" s="500"/>
      <c r="LX164" s="500"/>
      <c r="LY164" s="500">
        <v>-8.6</v>
      </c>
      <c r="LZ164" s="500">
        <v>3</v>
      </c>
      <c r="MA164" s="690">
        <v>64.634563999999997</v>
      </c>
      <c r="MB164" s="455"/>
      <c r="MD164" s="253"/>
      <c r="ME164" s="274"/>
      <c r="MF164" s="581">
        <v>164</v>
      </c>
      <c r="MG164" s="135">
        <v>42590</v>
      </c>
      <c r="MJ164" s="584">
        <v>41.313299999999998</v>
      </c>
      <c r="MR164" s="135"/>
      <c r="MS164" s="585"/>
      <c r="MT164" s="585"/>
      <c r="MU164" s="133">
        <v>0</v>
      </c>
      <c r="MV164" s="585"/>
      <c r="MW164" s="585"/>
      <c r="MX164" s="585"/>
      <c r="MY164" s="585"/>
      <c r="MZ164" s="585"/>
      <c r="NA164" s="585"/>
      <c r="NB164" s="585"/>
      <c r="NC164" s="238">
        <v>3</v>
      </c>
      <c r="NE164" s="876" t="s">
        <v>64</v>
      </c>
      <c r="NF164" s="877" t="s">
        <v>64</v>
      </c>
      <c r="NG164" s="877" t="s">
        <v>64</v>
      </c>
      <c r="NH164" s="877" t="s">
        <v>64</v>
      </c>
      <c r="NI164" s="877" t="s">
        <v>64</v>
      </c>
      <c r="NJ164" s="877" t="s">
        <v>64</v>
      </c>
      <c r="NK164" s="877" t="s">
        <v>64</v>
      </c>
      <c r="NL164" s="877" t="s">
        <v>64</v>
      </c>
      <c r="NM164" s="877" t="s">
        <v>64</v>
      </c>
      <c r="NN164" s="877" t="s">
        <v>64</v>
      </c>
      <c r="NO164" s="877" t="s">
        <v>64</v>
      </c>
      <c r="NP164" s="877" t="s">
        <v>64</v>
      </c>
      <c r="NQ164" s="877" t="s">
        <v>64</v>
      </c>
      <c r="NR164" s="877" t="s">
        <v>64</v>
      </c>
      <c r="NS164" s="877" t="s">
        <v>64</v>
      </c>
      <c r="NT164" s="877" t="s">
        <v>64</v>
      </c>
      <c r="NU164" s="877" t="s">
        <v>64</v>
      </c>
      <c r="NV164" s="877" t="s">
        <v>64</v>
      </c>
      <c r="NW164" s="877" t="s">
        <v>64</v>
      </c>
      <c r="NX164" s="877" t="s">
        <v>64</v>
      </c>
      <c r="NY164" s="877" t="s">
        <v>64</v>
      </c>
      <c r="NZ164" s="877" t="s">
        <v>64</v>
      </c>
      <c r="OA164" s="877" t="s">
        <v>64</v>
      </c>
      <c r="OB164" s="877" t="s">
        <v>64</v>
      </c>
      <c r="OC164" s="877" t="s">
        <v>64</v>
      </c>
      <c r="OD164" s="877" t="s">
        <v>64</v>
      </c>
      <c r="OE164" s="877" t="s">
        <v>64</v>
      </c>
      <c r="OF164" s="877" t="s">
        <v>64</v>
      </c>
      <c r="OG164" s="877" t="s">
        <v>64</v>
      </c>
      <c r="OH164" s="877" t="s">
        <v>64</v>
      </c>
      <c r="OI164" s="877" t="s">
        <v>64</v>
      </c>
      <c r="OJ164" s="877" t="s">
        <v>64</v>
      </c>
      <c r="OK164" s="877" t="s">
        <v>64</v>
      </c>
      <c r="OL164" s="877" t="s">
        <v>64</v>
      </c>
      <c r="OM164" s="877" t="s">
        <v>64</v>
      </c>
    </row>
    <row r="165" spans="1:403" s="221" customFormat="1" x14ac:dyDescent="0.25">
      <c r="A165" s="455">
        <v>164</v>
      </c>
      <c r="B165" s="221">
        <v>0</v>
      </c>
      <c r="C165" s="221">
        <v>1</v>
      </c>
      <c r="D165" s="332">
        <v>2</v>
      </c>
      <c r="E165" s="267">
        <v>165</v>
      </c>
      <c r="F165" s="896">
        <v>165</v>
      </c>
      <c r="G165" s="61">
        <v>165</v>
      </c>
      <c r="H165" s="898"/>
      <c r="I165" s="358" t="s">
        <v>1307</v>
      </c>
      <c r="J165" s="167" t="s">
        <v>1308</v>
      </c>
      <c r="K165" s="266">
        <v>12930</v>
      </c>
      <c r="L165" s="122">
        <v>81</v>
      </c>
      <c r="M165" s="342">
        <v>79</v>
      </c>
      <c r="N165" s="342">
        <v>178</v>
      </c>
      <c r="O165" s="342">
        <v>24.933720489837143</v>
      </c>
      <c r="P165" s="210">
        <v>1.9697555786045295</v>
      </c>
      <c r="Q165" s="208">
        <v>0</v>
      </c>
      <c r="R165" s="221">
        <v>160</v>
      </c>
      <c r="S165" s="221">
        <v>110</v>
      </c>
      <c r="T165" s="221">
        <v>0</v>
      </c>
      <c r="U165" s="400">
        <v>2</v>
      </c>
      <c r="V165" s="327">
        <v>0</v>
      </c>
      <c r="W165" s="327"/>
      <c r="X165" s="327">
        <v>1</v>
      </c>
      <c r="Y165" s="326">
        <v>1</v>
      </c>
      <c r="Z165" s="327">
        <v>0</v>
      </c>
      <c r="AA165" s="327">
        <v>0</v>
      </c>
      <c r="AB165" s="326">
        <v>0</v>
      </c>
      <c r="AC165" s="326">
        <v>0</v>
      </c>
      <c r="AE165" s="133"/>
      <c r="AG165" s="613">
        <v>149</v>
      </c>
      <c r="AH165" s="613">
        <v>1.08</v>
      </c>
      <c r="AI165" s="613">
        <v>66</v>
      </c>
      <c r="AJ165" s="603">
        <v>1</v>
      </c>
      <c r="AK165" s="613">
        <v>15.4</v>
      </c>
      <c r="AL165" s="613">
        <v>45</v>
      </c>
      <c r="AM165" s="613"/>
      <c r="AN165" s="609"/>
      <c r="AO165" s="214"/>
      <c r="AP165" s="63">
        <v>195</v>
      </c>
      <c r="AQ165" s="63">
        <v>107</v>
      </c>
      <c r="AR165" s="310">
        <v>77</v>
      </c>
      <c r="AS165" s="212">
        <v>54</v>
      </c>
      <c r="AT165" s="215">
        <v>4.07</v>
      </c>
      <c r="AU165" s="213">
        <v>176</v>
      </c>
      <c r="AV165" s="562">
        <v>42605</v>
      </c>
      <c r="AW165" s="563">
        <v>42592</v>
      </c>
      <c r="AX165" s="364">
        <v>1.08</v>
      </c>
      <c r="AY165" s="364">
        <v>33</v>
      </c>
      <c r="AZ165" s="364"/>
      <c r="BA165" s="613">
        <v>141</v>
      </c>
      <c r="BB165" s="558">
        <v>42605</v>
      </c>
      <c r="BC165" s="65">
        <v>59.48</v>
      </c>
      <c r="BD165" s="217"/>
      <c r="BE165" s="66">
        <v>59.48</v>
      </c>
      <c r="BF165" s="218">
        <v>44.03047105702224</v>
      </c>
      <c r="BG165" s="66"/>
      <c r="BH165" s="68">
        <v>1.7743709598499167</v>
      </c>
      <c r="BI165" s="219">
        <v>1.7743709598499167</v>
      </c>
      <c r="BJ165" s="219">
        <v>1.6437533317545765</v>
      </c>
      <c r="BK165" s="219"/>
      <c r="BL165" s="66">
        <v>2.4</v>
      </c>
      <c r="BM165" s="66">
        <v>1.2</v>
      </c>
      <c r="BN165" s="66">
        <v>61</v>
      </c>
      <c r="BO165" s="66">
        <v>0.95</v>
      </c>
      <c r="BP165" s="571">
        <v>251.3</v>
      </c>
      <c r="BQ165" s="66">
        <v>41</v>
      </c>
      <c r="BR165" s="66">
        <v>172</v>
      </c>
      <c r="BS165" s="66">
        <v>10</v>
      </c>
      <c r="BT165" s="66">
        <v>35</v>
      </c>
      <c r="BU165" s="366" t="s">
        <v>1309</v>
      </c>
      <c r="BV165" s="345" t="s">
        <v>1310</v>
      </c>
      <c r="BW165" s="342">
        <v>0</v>
      </c>
      <c r="BX165" s="342">
        <v>1</v>
      </c>
      <c r="BY165" s="342">
        <v>36</v>
      </c>
      <c r="BZ165" s="342">
        <v>0</v>
      </c>
      <c r="CA165" s="342"/>
      <c r="CB165" s="345" t="s">
        <v>381</v>
      </c>
      <c r="CC165" s="345"/>
      <c r="CD165" s="342">
        <v>1</v>
      </c>
      <c r="CE165" s="342">
        <v>0</v>
      </c>
      <c r="CF165" s="342">
        <v>1</v>
      </c>
      <c r="CG165" s="206">
        <v>0</v>
      </c>
      <c r="CH165" s="206">
        <v>1</v>
      </c>
      <c r="CI165" s="342">
        <v>0</v>
      </c>
      <c r="CJ165" s="342">
        <v>0</v>
      </c>
      <c r="CK165" s="327">
        <v>1</v>
      </c>
      <c r="CL165" s="659">
        <v>1</v>
      </c>
      <c r="CM165" s="659">
        <v>0</v>
      </c>
      <c r="CN165" s="660">
        <v>0</v>
      </c>
      <c r="CO165" s="660">
        <v>1</v>
      </c>
      <c r="CP165" s="660">
        <v>1</v>
      </c>
      <c r="CQ165" s="325">
        <v>1</v>
      </c>
      <c r="CR165" s="325">
        <v>1</v>
      </c>
      <c r="CS165" s="325">
        <v>0</v>
      </c>
      <c r="CT165" s="327">
        <v>0</v>
      </c>
      <c r="CU165" s="327">
        <v>0</v>
      </c>
      <c r="CV165" s="114">
        <v>1</v>
      </c>
      <c r="CW165" s="665"/>
      <c r="CX165" s="665"/>
      <c r="CY165" s="665"/>
      <c r="CZ165" s="665"/>
      <c r="DA165" s="254">
        <v>93</v>
      </c>
      <c r="DB165" s="254">
        <v>137</v>
      </c>
      <c r="DC165" s="254"/>
      <c r="DD165" s="254"/>
      <c r="DE165" s="254"/>
      <c r="DF165" s="221">
        <v>1</v>
      </c>
      <c r="DG165" s="267">
        <v>1</v>
      </c>
      <c r="DH165" s="246">
        <v>38146</v>
      </c>
      <c r="DI165" s="221">
        <v>1</v>
      </c>
      <c r="DJ165" s="221" t="s">
        <v>1311</v>
      </c>
      <c r="DK165" s="267">
        <v>1</v>
      </c>
      <c r="DL165" s="267">
        <v>0</v>
      </c>
      <c r="DM165" s="267"/>
      <c r="DO165" s="221">
        <v>1</v>
      </c>
      <c r="DP165" s="221">
        <v>0</v>
      </c>
      <c r="DQ165" s="221">
        <v>1</v>
      </c>
      <c r="DR165" s="221">
        <v>0</v>
      </c>
      <c r="DS165" s="221">
        <v>1</v>
      </c>
      <c r="DT165" s="212">
        <v>1</v>
      </c>
      <c r="DU165" s="221">
        <v>1</v>
      </c>
      <c r="DV165" s="221">
        <v>0</v>
      </c>
      <c r="DW165" s="221">
        <v>0</v>
      </c>
      <c r="DX165" s="221">
        <v>0</v>
      </c>
      <c r="DY165" s="221">
        <v>0</v>
      </c>
      <c r="DZ165" s="221">
        <v>0</v>
      </c>
      <c r="EC165" s="221">
        <v>1</v>
      </c>
      <c r="ED165" s="221">
        <v>1</v>
      </c>
      <c r="EE165" s="221">
        <v>66</v>
      </c>
      <c r="EH165" s="69">
        <v>42496</v>
      </c>
      <c r="EI165" s="31">
        <v>1.92</v>
      </c>
      <c r="EJ165" s="31">
        <v>69</v>
      </c>
      <c r="EK165" s="31">
        <v>73</v>
      </c>
      <c r="EL165" s="31">
        <v>67</v>
      </c>
      <c r="EM165" s="31" t="s">
        <v>381</v>
      </c>
      <c r="EN165" s="31"/>
      <c r="EO165" s="31" t="s">
        <v>1312</v>
      </c>
      <c r="EP165" s="267">
        <v>165</v>
      </c>
      <c r="EQ165" s="135">
        <v>42605</v>
      </c>
      <c r="ER165" s="133" t="s">
        <v>383</v>
      </c>
      <c r="ES165" s="133"/>
      <c r="ET165" s="133"/>
      <c r="EU165" s="208">
        <v>69</v>
      </c>
      <c r="EV165" s="133">
        <v>0</v>
      </c>
      <c r="EW165" s="133"/>
      <c r="EX165" s="133">
        <v>13</v>
      </c>
      <c r="EY165" s="208">
        <v>8</v>
      </c>
      <c r="EZ165" s="208">
        <v>46</v>
      </c>
      <c r="FA165" s="208">
        <v>25</v>
      </c>
      <c r="FB165" s="208">
        <v>19</v>
      </c>
      <c r="FC165" s="208">
        <v>12</v>
      </c>
      <c r="FD165" s="208">
        <v>44</v>
      </c>
      <c r="FE165" s="206">
        <v>25</v>
      </c>
      <c r="FF165" s="133">
        <v>39</v>
      </c>
      <c r="FG165" s="133">
        <v>120</v>
      </c>
      <c r="FH165" s="223">
        <v>280</v>
      </c>
      <c r="FI165" s="91">
        <v>120</v>
      </c>
      <c r="FJ165" s="91">
        <v>280</v>
      </c>
      <c r="FK165" s="227">
        <v>50.15</v>
      </c>
      <c r="FL165" s="227">
        <v>25.460011660699898</v>
      </c>
      <c r="FM165" s="228">
        <v>126.9</v>
      </c>
      <c r="FN165" s="228">
        <v>45.400000000000006</v>
      </c>
      <c r="FO165" s="228">
        <v>64.424236884203737</v>
      </c>
      <c r="FP165" s="228">
        <v>23.048544953056343</v>
      </c>
      <c r="FQ165" s="228">
        <v>64.223798266351452</v>
      </c>
      <c r="FR165" s="228"/>
      <c r="FS165" s="193">
        <v>0</v>
      </c>
      <c r="FT165" s="230">
        <v>38</v>
      </c>
      <c r="FU165" s="553">
        <v>69</v>
      </c>
      <c r="FV165" s="230">
        <v>350</v>
      </c>
      <c r="FW165" s="229">
        <v>7.7</v>
      </c>
      <c r="FX165" s="229">
        <v>13.6</v>
      </c>
      <c r="FY165" s="229">
        <v>4.9350649350649354</v>
      </c>
      <c r="FZ165" s="229">
        <v>0.55072463768115942</v>
      </c>
      <c r="GA165" s="221">
        <v>68.3</v>
      </c>
      <c r="GB165" s="129">
        <v>14.2</v>
      </c>
      <c r="GC165" s="348">
        <v>4.2</v>
      </c>
      <c r="GD165" s="348">
        <v>2.1</v>
      </c>
      <c r="GE165" s="348">
        <v>102.1</v>
      </c>
      <c r="GF165" s="348">
        <v>68</v>
      </c>
      <c r="GG165" s="348">
        <v>17.899999999999999</v>
      </c>
      <c r="GH165" s="221">
        <v>0</v>
      </c>
      <c r="GI165" s="221">
        <v>1</v>
      </c>
      <c r="GJ165" s="221">
        <v>1</v>
      </c>
      <c r="GK165" s="221">
        <v>1</v>
      </c>
      <c r="GL165" s="231">
        <v>18</v>
      </c>
      <c r="GM165" s="133">
        <v>0</v>
      </c>
      <c r="GN165" s="221">
        <v>0</v>
      </c>
      <c r="GO165" s="221">
        <v>0</v>
      </c>
      <c r="GP165" s="221">
        <v>0</v>
      </c>
      <c r="GQ165" s="61">
        <v>49</v>
      </c>
      <c r="GR165" s="106">
        <v>24.876182878849352</v>
      </c>
      <c r="GS165" s="111">
        <v>0.37711864406779666</v>
      </c>
      <c r="GT165" s="61">
        <v>0</v>
      </c>
      <c r="GU165" s="111">
        <v>0.51851851851851849</v>
      </c>
      <c r="GV165" s="62">
        <v>0</v>
      </c>
      <c r="GW165" s="61">
        <v>14</v>
      </c>
      <c r="GX165" s="61">
        <v>0</v>
      </c>
      <c r="GY165" s="106">
        <v>26</v>
      </c>
      <c r="GZ165" s="61">
        <v>0</v>
      </c>
      <c r="HA165" s="745">
        <v>23</v>
      </c>
      <c r="HB165" s="221">
        <v>8</v>
      </c>
      <c r="HC165" s="221">
        <v>0.69</v>
      </c>
      <c r="HD165" s="61">
        <v>1</v>
      </c>
      <c r="HE165" s="236">
        <v>141.26996500000001</v>
      </c>
      <c r="HF165" s="236">
        <v>148.33346299999999</v>
      </c>
      <c r="HG165" s="144">
        <v>74.647599</v>
      </c>
      <c r="HH165" s="236">
        <v>155.58416299999999</v>
      </c>
      <c r="HI165" s="125">
        <v>78.296453999999997</v>
      </c>
      <c r="HJ165" s="236">
        <v>53.378177000000001</v>
      </c>
      <c r="HK165" s="144">
        <v>26.862130000000001</v>
      </c>
      <c r="HL165" s="236">
        <v>102.205986</v>
      </c>
      <c r="HM165" s="144">
        <v>51.434323999999997</v>
      </c>
      <c r="HN165" s="236">
        <v>65.691766999999999</v>
      </c>
      <c r="HO165" s="144">
        <v>7.1544189999999999</v>
      </c>
      <c r="HP165" s="144">
        <v>3.600403</v>
      </c>
      <c r="HQ165" s="236">
        <v>158.55631199999999</v>
      </c>
      <c r="HR165" s="144">
        <v>79.792164</v>
      </c>
      <c r="HS165" s="236">
        <v>58.945298000000001</v>
      </c>
      <c r="HT165" s="144">
        <v>29.663737999999999</v>
      </c>
      <c r="HU165" s="236">
        <v>99.611013999999997</v>
      </c>
      <c r="HV165" s="144">
        <v>50.128425999999997</v>
      </c>
      <c r="HW165" s="236">
        <v>62.823746</v>
      </c>
      <c r="HX165" s="144">
        <v>0</v>
      </c>
      <c r="HY165" s="237">
        <v>0.95339692768087203</v>
      </c>
      <c r="HZ165" s="348">
        <v>24.4</v>
      </c>
      <c r="IA165" s="221">
        <v>6</v>
      </c>
      <c r="IB165" s="221">
        <v>21</v>
      </c>
      <c r="IC165" s="221">
        <v>6</v>
      </c>
      <c r="ID165" s="221">
        <v>24.5</v>
      </c>
      <c r="IE165" s="221">
        <v>5.3</v>
      </c>
      <c r="IF165" s="237">
        <v>71.508266666666657</v>
      </c>
      <c r="IG165" s="237">
        <v>36.303116713255655</v>
      </c>
      <c r="II165" s="221">
        <v>0.45</v>
      </c>
      <c r="IJ165" s="221">
        <v>1031</v>
      </c>
      <c r="IK165" s="221">
        <v>832</v>
      </c>
      <c r="IL165" s="221">
        <v>810</v>
      </c>
      <c r="IM165" s="221">
        <v>1026</v>
      </c>
      <c r="IN165" s="221">
        <v>1178</v>
      </c>
      <c r="IO165" s="221">
        <v>1115</v>
      </c>
      <c r="IQ165" s="106">
        <v>998.66666666666663</v>
      </c>
      <c r="IR165" s="221">
        <v>1677</v>
      </c>
      <c r="IS165" s="221">
        <v>388</v>
      </c>
      <c r="IT165" s="221">
        <v>402</v>
      </c>
      <c r="IU165" s="221">
        <v>377</v>
      </c>
      <c r="IV165" s="221">
        <v>451</v>
      </c>
      <c r="IW165" s="221">
        <v>453</v>
      </c>
      <c r="IX165" s="221">
        <v>444</v>
      </c>
      <c r="IZ165" s="106">
        <v>419.16666666666669</v>
      </c>
      <c r="JA165" s="221">
        <v>277</v>
      </c>
      <c r="JB165" s="240">
        <v>25.263506690640053</v>
      </c>
      <c r="JC165" s="241">
        <v>0</v>
      </c>
      <c r="JD165" s="267">
        <v>1</v>
      </c>
      <c r="JE165" s="280">
        <v>0</v>
      </c>
      <c r="JF165" s="70">
        <v>0</v>
      </c>
      <c r="JG165" s="70"/>
      <c r="JH165" s="267">
        <v>0</v>
      </c>
      <c r="JI165" s="267">
        <v>0</v>
      </c>
      <c r="JJ165" s="267">
        <v>0</v>
      </c>
      <c r="JK165" s="267"/>
      <c r="JM165" s="285">
        <v>55.833333333333336</v>
      </c>
      <c r="JN165" s="198">
        <v>165</v>
      </c>
      <c r="JO165" s="244">
        <v>42605</v>
      </c>
      <c r="JP165" s="69">
        <v>43494</v>
      </c>
      <c r="JQ165" s="201">
        <v>0</v>
      </c>
      <c r="JR165" s="69">
        <v>43494</v>
      </c>
      <c r="JS165" s="245">
        <v>29</v>
      </c>
      <c r="JT165" s="243">
        <v>0</v>
      </c>
      <c r="JU165" s="69">
        <v>43494</v>
      </c>
      <c r="JV165" s="245">
        <v>29</v>
      </c>
      <c r="JW165" s="243">
        <v>0</v>
      </c>
      <c r="JX165" s="246">
        <v>43494</v>
      </c>
      <c r="JY165" s="245">
        <v>29</v>
      </c>
      <c r="JZ165" s="245">
        <v>29</v>
      </c>
      <c r="KA165" s="245">
        <v>889</v>
      </c>
      <c r="KB165" s="247"/>
      <c r="KC165" s="245"/>
      <c r="KD165" s="248"/>
      <c r="KE165" s="63">
        <v>0</v>
      </c>
      <c r="KF165" s="263">
        <v>1</v>
      </c>
      <c r="KG165" s="312" t="s">
        <v>390</v>
      </c>
      <c r="KH165" s="250">
        <v>133.12</v>
      </c>
      <c r="KI165" s="250">
        <v>58.94</v>
      </c>
      <c r="KJ165" s="250">
        <v>55.46</v>
      </c>
      <c r="KK165" s="251">
        <v>-20.18</v>
      </c>
      <c r="KL165" s="250">
        <v>-15.6</v>
      </c>
      <c r="KM165" s="250">
        <v>48.48</v>
      </c>
      <c r="KN165" s="250">
        <v>26.7</v>
      </c>
      <c r="KO165" s="250">
        <v>3.9</v>
      </c>
      <c r="KP165" s="250"/>
      <c r="KQ165" s="250">
        <v>0</v>
      </c>
      <c r="KR165" s="92"/>
      <c r="KS165" s="93">
        <v>0.37711864406779666</v>
      </c>
      <c r="KT165" s="264">
        <v>60</v>
      </c>
      <c r="KU165" s="265">
        <v>46.2</v>
      </c>
      <c r="KV165" s="264">
        <v>-22.13</v>
      </c>
      <c r="KW165" s="265">
        <v>-27.8</v>
      </c>
      <c r="KX165" s="265">
        <v>-25.6</v>
      </c>
      <c r="KY165" s="265">
        <v>332</v>
      </c>
      <c r="KZ165" s="265">
        <v>-22.5</v>
      </c>
      <c r="LA165" s="265">
        <v>-20.100000000000001</v>
      </c>
      <c r="LB165" s="265">
        <v>316</v>
      </c>
      <c r="LC165" s="265">
        <v>-25</v>
      </c>
      <c r="LD165" s="265">
        <v>-22.8</v>
      </c>
      <c r="LE165" s="265">
        <v>332</v>
      </c>
      <c r="LF165" s="118">
        <v>42605</v>
      </c>
      <c r="LG165" s="454">
        <v>0</v>
      </c>
      <c r="LH165" s="454"/>
      <c r="LI165" s="455">
        <v>60</v>
      </c>
      <c r="LJ165" s="455">
        <v>53.71</v>
      </c>
      <c r="LK165" s="455">
        <v>-30.72</v>
      </c>
      <c r="LL165" s="455">
        <v>-34.299999999999997</v>
      </c>
      <c r="LM165" s="455">
        <v>-34.1</v>
      </c>
      <c r="LN165" s="455">
        <v>366</v>
      </c>
      <c r="LO165" s="455">
        <v>-26.8</v>
      </c>
      <c r="LP165" s="455">
        <v>-26.8</v>
      </c>
      <c r="LQ165" s="455">
        <v>349</v>
      </c>
      <c r="LR165" s="455">
        <v>-30.5</v>
      </c>
      <c r="LS165" s="455">
        <v>-30.5</v>
      </c>
      <c r="LT165" s="455">
        <v>366</v>
      </c>
      <c r="LU165" s="500">
        <v>44.32</v>
      </c>
      <c r="LV165" s="693">
        <v>-27.81</v>
      </c>
      <c r="LW165" s="500">
        <v>-13.7</v>
      </c>
      <c r="LX165" s="500">
        <v>2</v>
      </c>
      <c r="LY165" s="500">
        <v>-15.7</v>
      </c>
      <c r="LZ165" s="500">
        <v>2</v>
      </c>
      <c r="MA165" s="690">
        <v>62.823746</v>
      </c>
      <c r="MB165" s="455"/>
      <c r="MD165" s="253">
        <v>28</v>
      </c>
      <c r="ME165" s="274"/>
      <c r="MF165" s="581">
        <v>165</v>
      </c>
      <c r="MG165" s="135">
        <v>42592</v>
      </c>
      <c r="MJ165" s="584">
        <v>55.045400000000001</v>
      </c>
      <c r="MR165" s="135"/>
      <c r="MS165" s="585"/>
      <c r="MT165" s="585"/>
      <c r="MU165" s="133">
        <v>0</v>
      </c>
      <c r="MV165" s="585"/>
      <c r="MW165" s="585"/>
      <c r="MX165" s="585"/>
      <c r="MY165" s="585"/>
      <c r="MZ165" s="585"/>
      <c r="NA165" s="585"/>
      <c r="NB165" s="133">
        <v>28</v>
      </c>
      <c r="NC165" s="238">
        <v>5</v>
      </c>
      <c r="NE165" s="876">
        <v>165</v>
      </c>
      <c r="NF165" s="877">
        <v>8.2942990931233709</v>
      </c>
      <c r="NG165" s="877">
        <v>7.3051497456300298</v>
      </c>
      <c r="NH165" s="877">
        <v>5.0712478194614397</v>
      </c>
      <c r="NI165" s="877">
        <v>2.75702324650746</v>
      </c>
      <c r="NJ165" s="877">
        <v>8.2041309328451302</v>
      </c>
      <c r="NK165" s="877">
        <v>6.8489984304000204</v>
      </c>
      <c r="NL165" s="877">
        <v>8.8693779240313297</v>
      </c>
      <c r="NM165" s="877">
        <v>7.6524864949181604</v>
      </c>
      <c r="NN165" s="877">
        <v>6.0864016458800299</v>
      </c>
      <c r="NO165" s="877">
        <v>1.03562390973072</v>
      </c>
      <c r="NP165" s="877">
        <v>5.50557340028202</v>
      </c>
      <c r="NQ165" s="877">
        <v>5.8614591663615103</v>
      </c>
      <c r="NR165" s="877">
        <v>7.1969217338203304</v>
      </c>
      <c r="NS165" s="877">
        <v>4.3881895371560802</v>
      </c>
      <c r="NT165" s="877">
        <v>6.2999406298240697</v>
      </c>
      <c r="NU165" s="877">
        <v>7.14200491598488</v>
      </c>
      <c r="NV165" s="877">
        <v>6.2735158897021197</v>
      </c>
      <c r="NW165" s="877">
        <v>6.4431093133353601</v>
      </c>
      <c r="NX165" s="877">
        <v>6.2802139958106196</v>
      </c>
      <c r="NY165" s="877">
        <v>6.4692347936676597</v>
      </c>
      <c r="NZ165" s="877">
        <v>7.2390733833789103</v>
      </c>
      <c r="OA165" s="877">
        <v>-1.9378782880922001</v>
      </c>
      <c r="OB165" s="877">
        <v>10.3170281453664</v>
      </c>
      <c r="OC165" s="877">
        <v>1.68257329734758</v>
      </c>
      <c r="OD165" s="877">
        <v>4.7687136570304904</v>
      </c>
      <c r="OE165" s="877">
        <v>7.1836850003977801</v>
      </c>
      <c r="OF165" s="877">
        <v>5.5087455542444701</v>
      </c>
      <c r="OG165" s="877">
        <v>11.8130035293339</v>
      </c>
      <c r="OH165" s="877">
        <v>3.8718436485093202</v>
      </c>
      <c r="OI165" s="877">
        <v>9.1150176319822709</v>
      </c>
      <c r="OJ165" s="877">
        <v>4.2779847472997696</v>
      </c>
      <c r="OK165" s="877">
        <v>2.6979858973516802</v>
      </c>
      <c r="OL165" s="877">
        <v>6.7065919451226899</v>
      </c>
      <c r="OM165" s="877">
        <v>8.6344548480188301</v>
      </c>
    </row>
    <row r="166" spans="1:403" s="636" customFormat="1" x14ac:dyDescent="0.25">
      <c r="A166" s="455">
        <v>165</v>
      </c>
      <c r="B166" s="453">
        <v>0</v>
      </c>
      <c r="C166" s="636">
        <v>0</v>
      </c>
      <c r="D166" s="652">
        <v>4</v>
      </c>
      <c r="E166" s="267">
        <v>166</v>
      </c>
      <c r="F166" s="896">
        <v>166</v>
      </c>
      <c r="G166" s="61">
        <v>166</v>
      </c>
      <c r="H166" s="898"/>
      <c r="I166" s="636" t="s">
        <v>1313</v>
      </c>
      <c r="J166" s="95" t="s">
        <v>1314</v>
      </c>
      <c r="K166" s="504">
        <v>16480</v>
      </c>
      <c r="L166" s="99">
        <v>71</v>
      </c>
      <c r="M166" s="671">
        <v>75</v>
      </c>
      <c r="N166" s="671">
        <v>150</v>
      </c>
      <c r="O166" s="671">
        <v>33.333333333333336</v>
      </c>
      <c r="P166" s="669">
        <v>1.701897982351066</v>
      </c>
      <c r="Q166" s="670">
        <v>1</v>
      </c>
      <c r="T166" s="636">
        <v>0</v>
      </c>
      <c r="U166" s="673">
        <v>2</v>
      </c>
      <c r="V166" s="652"/>
      <c r="W166" s="652"/>
      <c r="X166" s="652"/>
      <c r="Z166" s="652"/>
      <c r="AA166" s="652"/>
      <c r="AB166" s="636">
        <v>0</v>
      </c>
      <c r="AC166" s="636">
        <v>0</v>
      </c>
      <c r="AE166" s="95"/>
      <c r="AG166" s="653">
        <v>80</v>
      </c>
      <c r="AH166" s="653">
        <v>0.56999999999999995</v>
      </c>
      <c r="AI166" s="653">
        <v>104</v>
      </c>
      <c r="AJ166" s="670">
        <v>1</v>
      </c>
      <c r="AK166" s="653">
        <v>14.3</v>
      </c>
      <c r="AL166" s="653">
        <v>43</v>
      </c>
      <c r="AM166" s="653"/>
      <c r="AN166" s="673"/>
      <c r="AO166" s="674"/>
      <c r="AP166" s="95">
        <v>255</v>
      </c>
      <c r="AQ166" s="95">
        <v>168</v>
      </c>
      <c r="AR166" s="636">
        <v>51</v>
      </c>
      <c r="AS166" s="670">
        <v>178</v>
      </c>
      <c r="AT166" s="675">
        <v>2</v>
      </c>
      <c r="AU166" s="670">
        <v>158</v>
      </c>
      <c r="AV166" s="831">
        <v>42625</v>
      </c>
      <c r="AW166" s="832">
        <v>42501</v>
      </c>
      <c r="AX166" s="653">
        <v>0.56999999999999995</v>
      </c>
      <c r="AY166" s="653"/>
      <c r="AZ166" s="653"/>
      <c r="BA166" s="653"/>
      <c r="BB166" s="676"/>
      <c r="BD166" s="669"/>
      <c r="BF166" s="677"/>
      <c r="BG166" s="95"/>
      <c r="BH166" s="678"/>
      <c r="BI166" s="679"/>
      <c r="BJ166" s="679"/>
      <c r="BK166" s="679"/>
      <c r="BP166" s="673"/>
      <c r="BU166" s="831">
        <v>42537</v>
      </c>
      <c r="BV166" s="833" t="s">
        <v>1315</v>
      </c>
      <c r="BW166" s="671">
        <v>0</v>
      </c>
      <c r="BX166" s="671">
        <v>1</v>
      </c>
      <c r="BY166" s="671">
        <v>36</v>
      </c>
      <c r="BZ166" s="671">
        <v>0</v>
      </c>
      <c r="CA166" s="671"/>
      <c r="CB166" s="833" t="s">
        <v>381</v>
      </c>
      <c r="CC166" s="833"/>
      <c r="CD166" s="671">
        <v>0</v>
      </c>
      <c r="CE166" s="671">
        <v>0</v>
      </c>
      <c r="CF166" s="671">
        <v>0</v>
      </c>
      <c r="CG166" s="652">
        <v>0</v>
      </c>
      <c r="CH166" s="652">
        <v>0</v>
      </c>
      <c r="CI166" s="671">
        <v>0</v>
      </c>
      <c r="CJ166" s="671">
        <v>0</v>
      </c>
      <c r="CK166" s="652">
        <v>0</v>
      </c>
      <c r="CL166" s="834">
        <v>0</v>
      </c>
      <c r="CM166" s="834">
        <v>0</v>
      </c>
      <c r="CN166" s="671">
        <v>0</v>
      </c>
      <c r="CO166" s="671">
        <v>1</v>
      </c>
      <c r="CP166" s="671">
        <v>0</v>
      </c>
      <c r="CQ166" s="670">
        <v>0</v>
      </c>
      <c r="CR166" s="670">
        <v>0</v>
      </c>
      <c r="CS166" s="670">
        <v>0</v>
      </c>
      <c r="CT166" s="652">
        <v>0</v>
      </c>
      <c r="CU166" s="652">
        <v>0</v>
      </c>
      <c r="CV166" s="95">
        <v>0</v>
      </c>
      <c r="CW166" s="634"/>
      <c r="CX166" s="634"/>
      <c r="CY166" s="634"/>
      <c r="CZ166" s="634"/>
      <c r="DA166" s="634"/>
      <c r="DB166" s="634"/>
      <c r="DC166" s="634"/>
      <c r="DD166" s="634"/>
      <c r="DE166" s="634"/>
      <c r="DF166" s="636">
        <v>0</v>
      </c>
      <c r="DG166" s="408"/>
      <c r="DK166" s="408"/>
      <c r="DL166" s="408"/>
      <c r="DM166" s="408"/>
      <c r="DO166" s="636">
        <v>0</v>
      </c>
      <c r="DP166" s="636">
        <v>0</v>
      </c>
      <c r="DQ166" s="636">
        <v>0</v>
      </c>
      <c r="DR166" s="636">
        <v>0</v>
      </c>
      <c r="DS166" s="636">
        <v>0</v>
      </c>
      <c r="DT166" s="670">
        <v>0</v>
      </c>
      <c r="DU166" s="636">
        <v>0</v>
      </c>
      <c r="DV166" s="636">
        <v>0</v>
      </c>
      <c r="DW166" s="636">
        <v>0</v>
      </c>
      <c r="DX166" s="636">
        <v>0</v>
      </c>
      <c r="DY166" s="636">
        <v>0</v>
      </c>
      <c r="DZ166" s="636">
        <v>0</v>
      </c>
      <c r="EC166" s="636">
        <v>0</v>
      </c>
      <c r="ED166" s="636">
        <v>0</v>
      </c>
      <c r="EH166" s="504">
        <v>42537</v>
      </c>
      <c r="EI166" s="99">
        <v>2</v>
      </c>
      <c r="EJ166" s="99">
        <v>129.30000000000001</v>
      </c>
      <c r="EK166" s="99">
        <v>92</v>
      </c>
      <c r="EL166" s="99">
        <v>108.3</v>
      </c>
      <c r="EM166" s="99">
        <v>89.1</v>
      </c>
      <c r="EN166" s="99">
        <v>82</v>
      </c>
      <c r="EO166" s="99" t="s">
        <v>425</v>
      </c>
      <c r="EP166" s="408">
        <v>166</v>
      </c>
      <c r="EQ166" s="504">
        <v>42537</v>
      </c>
      <c r="ER166" s="95" t="s">
        <v>383</v>
      </c>
      <c r="ES166" s="95"/>
      <c r="ET166" s="95"/>
      <c r="EU166" s="670">
        <v>59</v>
      </c>
      <c r="EV166" s="95">
        <v>0</v>
      </c>
      <c r="EW166" s="95"/>
      <c r="EX166" s="95">
        <v>12</v>
      </c>
      <c r="EY166" s="670">
        <v>6</v>
      </c>
      <c r="EZ166" s="670">
        <v>44</v>
      </c>
      <c r="FA166" s="670">
        <v>25</v>
      </c>
      <c r="FB166" s="670">
        <v>14</v>
      </c>
      <c r="FC166" s="670">
        <v>15</v>
      </c>
      <c r="FD166" s="670">
        <v>34</v>
      </c>
      <c r="FE166" s="652">
        <v>20</v>
      </c>
      <c r="FF166" s="95">
        <v>32</v>
      </c>
      <c r="FG166" s="95">
        <v>150</v>
      </c>
      <c r="FH166" s="653">
        <v>360</v>
      </c>
      <c r="FI166" s="677">
        <v>150</v>
      </c>
      <c r="FJ166" s="677">
        <v>360</v>
      </c>
      <c r="FK166" s="677">
        <v>19.850000000000001</v>
      </c>
      <c r="FL166" s="677">
        <v>11.663448811766298</v>
      </c>
      <c r="FM166" s="375"/>
      <c r="FN166" s="375"/>
      <c r="FO166" s="375"/>
      <c r="FP166" s="375"/>
      <c r="FQ166" s="375"/>
      <c r="FR166" s="375"/>
      <c r="FS166" s="375"/>
      <c r="FT166" s="375"/>
      <c r="FU166" s="673"/>
      <c r="FV166" s="375"/>
      <c r="FW166" s="677"/>
      <c r="FX166" s="677"/>
      <c r="FY166" s="677"/>
      <c r="FZ166" s="677"/>
      <c r="GB166" s="678"/>
      <c r="GC166" s="725"/>
      <c r="GD166" s="725"/>
      <c r="GE166" s="725"/>
      <c r="GF166" s="725"/>
      <c r="GG166" s="725"/>
      <c r="GL166" s="355"/>
      <c r="GM166" s="95"/>
      <c r="GQ166" s="95"/>
      <c r="GR166" s="677"/>
      <c r="GS166" s="678"/>
      <c r="GT166" s="95"/>
      <c r="GU166" s="678"/>
      <c r="GV166" s="375"/>
      <c r="GW166" s="95"/>
      <c r="GX166" s="95"/>
      <c r="GY166" s="677"/>
      <c r="GZ166" s="95"/>
      <c r="HA166" s="811"/>
      <c r="HD166" s="636">
        <v>0</v>
      </c>
      <c r="HX166" s="681"/>
      <c r="HZ166" s="725"/>
      <c r="IF166" s="729"/>
      <c r="IG166" s="729"/>
      <c r="IQ166" s="729"/>
      <c r="JC166" s="683"/>
      <c r="JD166" s="408"/>
      <c r="JE166" s="407"/>
      <c r="JF166" s="407"/>
      <c r="JG166" s="407"/>
      <c r="JH166" s="408"/>
      <c r="JI166" s="408"/>
      <c r="JJ166" s="408"/>
      <c r="JK166" s="408"/>
      <c r="JM166" s="820"/>
      <c r="JO166" s="680"/>
      <c r="JP166" s="680"/>
      <c r="JQ166" s="453"/>
      <c r="JR166" s="654"/>
      <c r="JS166" s="654"/>
      <c r="JT166" s="453"/>
      <c r="JV166" s="654"/>
      <c r="JW166" s="453"/>
      <c r="JX166" s="654"/>
      <c r="JY166" s="654"/>
      <c r="JZ166" s="654"/>
      <c r="KA166" s="654"/>
      <c r="KB166" s="654"/>
      <c r="KC166" s="654"/>
      <c r="KD166" s="654"/>
      <c r="KE166" s="95">
        <v>0</v>
      </c>
      <c r="KF166" s="355">
        <v>1</v>
      </c>
      <c r="KG166" s="811" t="s">
        <v>390</v>
      </c>
      <c r="KH166" s="95">
        <v>104.5</v>
      </c>
      <c r="KI166" s="95">
        <v>48.81</v>
      </c>
      <c r="KJ166" s="95">
        <v>53.99</v>
      </c>
      <c r="KK166" s="110">
        <v>-20.54</v>
      </c>
      <c r="KL166" s="95">
        <v>-18.420000000000002</v>
      </c>
      <c r="KM166" s="95">
        <v>47.21</v>
      </c>
      <c r="KN166" s="95">
        <v>17.2</v>
      </c>
      <c r="KO166" s="95">
        <v>5.8</v>
      </c>
      <c r="KP166" s="95"/>
      <c r="KQ166" s="95">
        <v>0</v>
      </c>
      <c r="KR166" s="110"/>
      <c r="KS166" s="684"/>
      <c r="KT166" s="408"/>
      <c r="KV166" s="408"/>
      <c r="LF166" s="685">
        <v>42537</v>
      </c>
      <c r="LG166" s="95">
        <v>0</v>
      </c>
      <c r="LH166" s="95"/>
      <c r="LU166" s="654"/>
      <c r="LV166" s="654"/>
      <c r="LW166" s="654"/>
      <c r="LX166" s="654"/>
      <c r="LY166" s="654">
        <v>0</v>
      </c>
      <c r="LZ166" s="654">
        <v>0</v>
      </c>
      <c r="MA166" s="841"/>
      <c r="MB166" s="95"/>
      <c r="MD166" s="453"/>
      <c r="ME166" s="453"/>
      <c r="MF166" s="95">
        <v>166</v>
      </c>
      <c r="MG166" s="504">
        <v>42501</v>
      </c>
      <c r="MJ166" s="687"/>
      <c r="MR166" s="504"/>
      <c r="MS166" s="687"/>
      <c r="MT166" s="687"/>
      <c r="MU166" s="687"/>
      <c r="MV166" s="687"/>
      <c r="MW166" s="687"/>
      <c r="MX166" s="687"/>
      <c r="MY166" s="687"/>
      <c r="MZ166" s="687"/>
      <c r="NA166" s="687"/>
      <c r="NB166" s="687"/>
      <c r="NC166" s="678">
        <v>3</v>
      </c>
      <c r="NE166" s="876" t="s">
        <v>64</v>
      </c>
      <c r="NF166" s="877" t="s">
        <v>64</v>
      </c>
      <c r="NG166" s="877" t="s">
        <v>64</v>
      </c>
      <c r="NH166" s="877" t="s">
        <v>64</v>
      </c>
      <c r="NI166" s="877" t="s">
        <v>64</v>
      </c>
      <c r="NJ166" s="877" t="s">
        <v>64</v>
      </c>
      <c r="NK166" s="877" t="s">
        <v>64</v>
      </c>
      <c r="NL166" s="877" t="s">
        <v>64</v>
      </c>
      <c r="NM166" s="877" t="s">
        <v>64</v>
      </c>
      <c r="NN166" s="877" t="s">
        <v>64</v>
      </c>
      <c r="NO166" s="877" t="s">
        <v>64</v>
      </c>
      <c r="NP166" s="877" t="s">
        <v>64</v>
      </c>
      <c r="NQ166" s="877" t="s">
        <v>64</v>
      </c>
      <c r="NR166" s="877" t="s">
        <v>64</v>
      </c>
      <c r="NS166" s="877" t="s">
        <v>64</v>
      </c>
      <c r="NT166" s="877" t="s">
        <v>64</v>
      </c>
      <c r="NU166" s="877" t="s">
        <v>64</v>
      </c>
      <c r="NV166" s="877" t="s">
        <v>64</v>
      </c>
      <c r="NW166" s="877" t="s">
        <v>64</v>
      </c>
      <c r="NX166" s="877" t="s">
        <v>64</v>
      </c>
      <c r="NY166" s="877" t="s">
        <v>64</v>
      </c>
      <c r="NZ166" s="877" t="s">
        <v>64</v>
      </c>
      <c r="OA166" s="877" t="s">
        <v>64</v>
      </c>
      <c r="OB166" s="877" t="s">
        <v>64</v>
      </c>
      <c r="OC166" s="877" t="s">
        <v>64</v>
      </c>
      <c r="OD166" s="877" t="s">
        <v>64</v>
      </c>
      <c r="OE166" s="877" t="s">
        <v>64</v>
      </c>
      <c r="OF166" s="877" t="s">
        <v>64</v>
      </c>
      <c r="OG166" s="877" t="s">
        <v>64</v>
      </c>
      <c r="OH166" s="877" t="s">
        <v>64</v>
      </c>
      <c r="OI166" s="877" t="s">
        <v>64</v>
      </c>
      <c r="OJ166" s="877" t="s">
        <v>64</v>
      </c>
      <c r="OK166" s="877" t="s">
        <v>64</v>
      </c>
      <c r="OL166" s="877" t="s">
        <v>64</v>
      </c>
      <c r="OM166" s="877" t="s">
        <v>64</v>
      </c>
    </row>
    <row r="167" spans="1:403" s="221" customFormat="1" x14ac:dyDescent="0.25">
      <c r="A167" s="902">
        <v>166</v>
      </c>
      <c r="B167" s="221">
        <v>0</v>
      </c>
      <c r="C167" s="221">
        <v>1</v>
      </c>
      <c r="D167" s="332">
        <v>2</v>
      </c>
      <c r="E167" s="267">
        <v>167</v>
      </c>
      <c r="F167" s="896">
        <v>167</v>
      </c>
      <c r="G167" s="61">
        <v>167</v>
      </c>
      <c r="H167" s="898"/>
      <c r="I167" s="358" t="s">
        <v>956</v>
      </c>
      <c r="J167" s="232" t="s">
        <v>1316</v>
      </c>
      <c r="K167" s="69">
        <v>14636</v>
      </c>
      <c r="L167" s="31">
        <v>76</v>
      </c>
      <c r="M167" s="342">
        <v>65</v>
      </c>
      <c r="N167" s="342">
        <v>163</v>
      </c>
      <c r="O167" s="342">
        <v>24.464601603372351</v>
      </c>
      <c r="P167" s="210">
        <v>1.7009459497034478</v>
      </c>
      <c r="Q167" s="208">
        <v>0</v>
      </c>
      <c r="R167" s="221">
        <v>130</v>
      </c>
      <c r="S167" s="221">
        <v>70</v>
      </c>
      <c r="T167" s="221">
        <v>0</v>
      </c>
      <c r="U167" s="400">
        <v>2</v>
      </c>
      <c r="V167" s="327">
        <v>1</v>
      </c>
      <c r="W167" s="327">
        <v>2</v>
      </c>
      <c r="X167" s="327">
        <v>1</v>
      </c>
      <c r="Y167" s="326">
        <v>0</v>
      </c>
      <c r="Z167" s="327">
        <v>1</v>
      </c>
      <c r="AA167" s="327">
        <v>0</v>
      </c>
      <c r="AB167" s="326">
        <v>0</v>
      </c>
      <c r="AC167" s="326">
        <v>0</v>
      </c>
      <c r="AE167" s="133"/>
      <c r="AG167" s="613"/>
      <c r="AH167" s="613">
        <v>1.25</v>
      </c>
      <c r="AI167" s="613">
        <v>56</v>
      </c>
      <c r="AJ167" s="603">
        <v>0</v>
      </c>
      <c r="AK167" s="613">
        <v>10.5</v>
      </c>
      <c r="AL167" s="613">
        <v>31</v>
      </c>
      <c r="AM167" s="613"/>
      <c r="AN167" s="609">
        <v>374</v>
      </c>
      <c r="AO167" s="214">
        <v>5.9242557974145322</v>
      </c>
      <c r="AP167" s="63">
        <v>121</v>
      </c>
      <c r="AQ167" s="63">
        <v>56</v>
      </c>
      <c r="AR167" s="310">
        <v>51</v>
      </c>
      <c r="AS167" s="212">
        <v>68</v>
      </c>
      <c r="AT167" s="215">
        <v>1.1200000000000001</v>
      </c>
      <c r="AU167" s="212">
        <v>220</v>
      </c>
      <c r="AV167" s="562">
        <v>42438</v>
      </c>
      <c r="AW167" s="563">
        <v>42438</v>
      </c>
      <c r="AX167" s="364">
        <v>1.25</v>
      </c>
      <c r="AY167" s="364">
        <v>80</v>
      </c>
      <c r="AZ167" s="364">
        <v>6.9</v>
      </c>
      <c r="BA167" s="613">
        <v>132</v>
      </c>
      <c r="BB167" s="566">
        <v>42611</v>
      </c>
      <c r="BC167" s="65">
        <v>85.51</v>
      </c>
      <c r="BD167" s="217">
        <v>3858</v>
      </c>
      <c r="BE167" s="66">
        <v>85.51</v>
      </c>
      <c r="BF167" s="218">
        <v>137.00803263294679</v>
      </c>
      <c r="BG167" s="66"/>
      <c r="BH167" s="68">
        <v>1.9320169064342014</v>
      </c>
      <c r="BI167" s="219">
        <v>1.9320169064342014</v>
      </c>
      <c r="BJ167" s="219">
        <v>2.1367460301191632</v>
      </c>
      <c r="BK167" s="219"/>
      <c r="BL167" s="66">
        <v>2.54</v>
      </c>
      <c r="BM167" s="66">
        <v>1.63</v>
      </c>
      <c r="BN167" s="66">
        <v>99</v>
      </c>
      <c r="BO167" s="66">
        <v>1.37</v>
      </c>
      <c r="BP167" s="571">
        <v>597.20000000000005</v>
      </c>
      <c r="BQ167" s="66">
        <v>44</v>
      </c>
      <c r="BR167" s="66">
        <v>92</v>
      </c>
      <c r="BS167" s="66">
        <v>33</v>
      </c>
      <c r="BT167" s="66">
        <v>34</v>
      </c>
      <c r="BU167" s="366" t="s">
        <v>1317</v>
      </c>
      <c r="BV167" s="345" t="s">
        <v>1318</v>
      </c>
      <c r="BW167" s="342">
        <v>0</v>
      </c>
      <c r="BX167" s="342">
        <v>1</v>
      </c>
      <c r="BY167" s="342">
        <v>35</v>
      </c>
      <c r="BZ167" s="342">
        <v>0</v>
      </c>
      <c r="CA167" s="342"/>
      <c r="CB167" s="345" t="s">
        <v>381</v>
      </c>
      <c r="CC167" s="345"/>
      <c r="CD167" s="342">
        <v>0</v>
      </c>
      <c r="CE167" s="342">
        <v>0</v>
      </c>
      <c r="CF167" s="342">
        <v>1</v>
      </c>
      <c r="CG167" s="206">
        <v>0</v>
      </c>
      <c r="CH167" s="206">
        <v>1</v>
      </c>
      <c r="CI167" s="342">
        <v>0</v>
      </c>
      <c r="CJ167" s="342">
        <v>0</v>
      </c>
      <c r="CK167" s="327">
        <v>1</v>
      </c>
      <c r="CL167" s="659">
        <v>1</v>
      </c>
      <c r="CM167" s="659">
        <v>0</v>
      </c>
      <c r="CN167" s="660">
        <v>1</v>
      </c>
      <c r="CO167" s="660">
        <v>1</v>
      </c>
      <c r="CP167" s="660">
        <v>0</v>
      </c>
      <c r="CQ167" s="325">
        <v>1</v>
      </c>
      <c r="CR167" s="325">
        <v>0</v>
      </c>
      <c r="CS167" s="325">
        <v>0</v>
      </c>
      <c r="CT167" s="327">
        <v>0</v>
      </c>
      <c r="CU167" s="327">
        <v>1</v>
      </c>
      <c r="CV167" s="114">
        <v>0</v>
      </c>
      <c r="CW167" s="665"/>
      <c r="CX167" s="665"/>
      <c r="CY167" s="665"/>
      <c r="CZ167" s="665"/>
      <c r="DA167" s="254"/>
      <c r="DB167" s="254"/>
      <c r="DC167" s="254"/>
      <c r="DD167" s="254"/>
      <c r="DE167" s="254"/>
      <c r="DF167" s="221">
        <v>0</v>
      </c>
      <c r="DG167" s="267">
        <v>0</v>
      </c>
      <c r="DH167" s="221" t="s">
        <v>1319</v>
      </c>
      <c r="DK167" s="267">
        <v>1</v>
      </c>
      <c r="DL167" s="267">
        <v>0</v>
      </c>
      <c r="DM167" s="267"/>
      <c r="DO167" s="221">
        <v>0</v>
      </c>
      <c r="DP167" s="221">
        <v>0</v>
      </c>
      <c r="DQ167" s="221">
        <v>0</v>
      </c>
      <c r="DR167" s="221">
        <v>0</v>
      </c>
      <c r="DS167" s="221">
        <v>2</v>
      </c>
      <c r="DT167" s="212">
        <v>1</v>
      </c>
      <c r="DU167" s="221">
        <v>2</v>
      </c>
      <c r="DV167" s="221">
        <v>0</v>
      </c>
      <c r="DW167" s="221">
        <v>0</v>
      </c>
      <c r="DX167" s="221">
        <v>1</v>
      </c>
      <c r="DY167" s="221">
        <v>0</v>
      </c>
      <c r="DZ167" s="221">
        <v>0</v>
      </c>
      <c r="EC167" s="221">
        <v>1</v>
      </c>
      <c r="ED167" s="221">
        <v>2</v>
      </c>
      <c r="EE167" s="221">
        <v>49</v>
      </c>
      <c r="EH167" s="69">
        <v>42405</v>
      </c>
      <c r="EI167" s="31">
        <v>2.0099999999999998</v>
      </c>
      <c r="EJ167" s="31">
        <v>85</v>
      </c>
      <c r="EK167" s="31">
        <v>63.3</v>
      </c>
      <c r="EL167" s="31">
        <v>98</v>
      </c>
      <c r="EM167" s="31">
        <v>99</v>
      </c>
      <c r="EN167" s="31">
        <v>61</v>
      </c>
      <c r="EO167" s="31" t="s">
        <v>482</v>
      </c>
      <c r="EP167" s="267">
        <v>167</v>
      </c>
      <c r="EQ167" s="135">
        <v>42438</v>
      </c>
      <c r="ER167" s="133" t="s">
        <v>383</v>
      </c>
      <c r="ES167" s="133"/>
      <c r="ET167" s="133"/>
      <c r="EU167" s="208">
        <v>83</v>
      </c>
      <c r="EV167" s="133">
        <v>0</v>
      </c>
      <c r="EW167" s="133"/>
      <c r="EX167" s="133">
        <v>12</v>
      </c>
      <c r="EY167" s="208">
        <v>7</v>
      </c>
      <c r="EZ167" s="208">
        <v>41</v>
      </c>
      <c r="FA167" s="208">
        <v>21</v>
      </c>
      <c r="FB167" s="208">
        <v>18</v>
      </c>
      <c r="FC167" s="208">
        <v>16</v>
      </c>
      <c r="FD167" s="208">
        <v>43</v>
      </c>
      <c r="FE167" s="206">
        <v>23</v>
      </c>
      <c r="FF167" s="133">
        <v>32</v>
      </c>
      <c r="FG167" s="133">
        <v>100</v>
      </c>
      <c r="FH167" s="223">
        <v>270</v>
      </c>
      <c r="FI167" s="91">
        <v>100</v>
      </c>
      <c r="FJ167" s="91">
        <v>270</v>
      </c>
      <c r="FK167" s="227">
        <v>56.65</v>
      </c>
      <c r="FL167" s="227">
        <v>33.304997145780362</v>
      </c>
      <c r="FM167" s="228">
        <v>99.5</v>
      </c>
      <c r="FN167" s="228">
        <v>21.8</v>
      </c>
      <c r="FO167" s="228">
        <v>58.496861712359156</v>
      </c>
      <c r="FP167" s="228">
        <v>12.816397842506831</v>
      </c>
      <c r="FQ167" s="228">
        <v>78.090452261306524</v>
      </c>
      <c r="FR167" s="228"/>
      <c r="FS167" s="193">
        <v>0</v>
      </c>
      <c r="FT167" s="230">
        <v>118</v>
      </c>
      <c r="FU167" s="553">
        <v>150</v>
      </c>
      <c r="FV167" s="230">
        <v>200</v>
      </c>
      <c r="FW167" s="229">
        <v>4.9000000000000004</v>
      </c>
      <c r="FX167" s="229">
        <v>7.7</v>
      </c>
      <c r="FY167" s="229">
        <v>24.081632653061224</v>
      </c>
      <c r="FZ167" s="229">
        <v>0.78666666666666663</v>
      </c>
      <c r="GA167" s="221">
        <v>46.7</v>
      </c>
      <c r="GB167" s="129">
        <v>23.2</v>
      </c>
      <c r="GC167" s="348">
        <v>34</v>
      </c>
      <c r="GD167" s="348">
        <v>18</v>
      </c>
      <c r="GE167" s="348">
        <v>290.8</v>
      </c>
      <c r="GF167" s="348">
        <v>197.5</v>
      </c>
      <c r="GG167" s="348">
        <v>63.6</v>
      </c>
      <c r="GH167" s="221">
        <v>0</v>
      </c>
      <c r="GI167" s="221">
        <v>1</v>
      </c>
      <c r="GJ167" s="221">
        <v>1</v>
      </c>
      <c r="GK167" s="221">
        <v>0</v>
      </c>
      <c r="GL167" s="231">
        <v>35</v>
      </c>
      <c r="GM167" s="133">
        <v>0</v>
      </c>
      <c r="GN167" s="221">
        <v>0</v>
      </c>
      <c r="GO167" s="221">
        <v>0</v>
      </c>
      <c r="GP167" s="221">
        <v>0</v>
      </c>
      <c r="GQ167" s="61">
        <v>30.2</v>
      </c>
      <c r="GR167" s="106">
        <v>17.754826368977351</v>
      </c>
      <c r="GS167" s="111">
        <v>0.4788135593220339</v>
      </c>
      <c r="GT167" s="61">
        <v>0</v>
      </c>
      <c r="GU167" s="111">
        <v>0.66666666666666663</v>
      </c>
      <c r="GV167" s="62">
        <v>1</v>
      </c>
      <c r="GW167" s="61">
        <v>16.100000000000001</v>
      </c>
      <c r="GX167" s="61">
        <v>0</v>
      </c>
      <c r="GY167" s="106">
        <v>18</v>
      </c>
      <c r="GZ167" s="61">
        <v>0</v>
      </c>
      <c r="HA167" s="745">
        <v>40</v>
      </c>
      <c r="HB167" s="221">
        <v>4</v>
      </c>
      <c r="HC167" s="221">
        <v>0.8</v>
      </c>
      <c r="HD167" s="61">
        <v>1</v>
      </c>
      <c r="HE167" s="236">
        <v>110.68936100000001</v>
      </c>
      <c r="HF167" s="236">
        <v>116.22382899999999</v>
      </c>
      <c r="HG167" s="144">
        <v>67.114110999999994</v>
      </c>
      <c r="HH167" s="236">
        <v>97.251403999999994</v>
      </c>
      <c r="HI167" s="125">
        <v>56.158377000000002</v>
      </c>
      <c r="HJ167" s="236">
        <v>22.453112999999998</v>
      </c>
      <c r="HK167" s="144">
        <v>12.965678</v>
      </c>
      <c r="HL167" s="236">
        <v>74.798291000000006</v>
      </c>
      <c r="HM167" s="144">
        <v>43.192698999999998</v>
      </c>
      <c r="HN167" s="236">
        <v>76.912300000000002</v>
      </c>
      <c r="HO167" s="144">
        <v>4.7870910000000002</v>
      </c>
      <c r="HP167" s="144">
        <v>2.7643330000000002</v>
      </c>
      <c r="HQ167" s="236">
        <v>113.322125</v>
      </c>
      <c r="HR167" s="144">
        <v>65.438506000000004</v>
      </c>
      <c r="HS167" s="236">
        <v>46.744</v>
      </c>
      <c r="HT167" s="144">
        <v>26.992588999999999</v>
      </c>
      <c r="HU167" s="236">
        <v>66.578125999999997</v>
      </c>
      <c r="HV167" s="144">
        <v>38.445917999999999</v>
      </c>
      <c r="HW167" s="236">
        <v>58.751215000000002</v>
      </c>
      <c r="HX167" s="144">
        <v>0</v>
      </c>
      <c r="HY167" s="237">
        <v>1.1950863866191588</v>
      </c>
      <c r="HZ167" s="348">
        <v>23</v>
      </c>
      <c r="IA167" s="221">
        <v>6.1</v>
      </c>
      <c r="IB167" s="221">
        <v>23</v>
      </c>
      <c r="IC167" s="221">
        <v>6.2</v>
      </c>
      <c r="ID167" s="221">
        <v>13.9</v>
      </c>
      <c r="IE167" s="221">
        <v>3.7</v>
      </c>
      <c r="IF167" s="237">
        <v>72.614644808743179</v>
      </c>
      <c r="IG167" s="237">
        <v>42.69074206702642</v>
      </c>
      <c r="II167" s="221">
        <v>0.34</v>
      </c>
      <c r="IJ167" s="221">
        <v>1188</v>
      </c>
      <c r="IK167" s="221">
        <v>1017</v>
      </c>
      <c r="IL167" s="221">
        <v>1190</v>
      </c>
      <c r="IM167" s="221">
        <v>1179</v>
      </c>
      <c r="IN167" s="221">
        <v>1188</v>
      </c>
      <c r="IO167" s="221">
        <v>1200</v>
      </c>
      <c r="IQ167" s="106">
        <v>1160.3333333333333</v>
      </c>
      <c r="IR167" s="221">
        <v>1784</v>
      </c>
      <c r="IS167" s="221">
        <v>328</v>
      </c>
      <c r="IT167" s="221">
        <v>284</v>
      </c>
      <c r="IU167" s="221">
        <v>403</v>
      </c>
      <c r="IV167" s="221">
        <v>421</v>
      </c>
      <c r="IW167" s="221">
        <v>357</v>
      </c>
      <c r="IX167" s="221">
        <v>336</v>
      </c>
      <c r="IZ167" s="106">
        <v>354.83333333333331</v>
      </c>
      <c r="JA167" s="221">
        <v>259</v>
      </c>
      <c r="JB167" s="240">
        <v>39.122542509650991</v>
      </c>
      <c r="JC167" s="241">
        <v>1</v>
      </c>
      <c r="JD167" s="267">
        <v>1</v>
      </c>
      <c r="JE167" s="407">
        <v>5</v>
      </c>
      <c r="JF167" s="70">
        <v>0</v>
      </c>
      <c r="JG167" s="70"/>
      <c r="JH167" s="408">
        <v>0</v>
      </c>
      <c r="JI167" s="408">
        <v>1</v>
      </c>
      <c r="JJ167" s="267">
        <v>2</v>
      </c>
      <c r="JK167" s="267"/>
      <c r="JM167" s="285"/>
      <c r="JN167" s="198">
        <v>167</v>
      </c>
      <c r="JO167" s="244">
        <v>42438</v>
      </c>
      <c r="JP167" s="69">
        <v>43393</v>
      </c>
      <c r="JQ167" s="201">
        <v>0</v>
      </c>
      <c r="JR167" s="69">
        <v>43393</v>
      </c>
      <c r="JS167" s="245">
        <v>31</v>
      </c>
      <c r="JT167" s="243">
        <v>1</v>
      </c>
      <c r="JU167" s="69">
        <v>42464</v>
      </c>
      <c r="JV167" s="245">
        <v>1</v>
      </c>
      <c r="JW167" s="243">
        <v>1</v>
      </c>
      <c r="JX167" s="246">
        <v>42464</v>
      </c>
      <c r="JY167" s="245">
        <v>1</v>
      </c>
      <c r="JZ167" s="245">
        <v>31</v>
      </c>
      <c r="KA167" s="245">
        <v>955</v>
      </c>
      <c r="KB167" s="247"/>
      <c r="KC167" s="245"/>
      <c r="KD167" s="248"/>
      <c r="KE167" s="63">
        <v>0</v>
      </c>
      <c r="KF167" s="263">
        <v>1</v>
      </c>
      <c r="KG167" s="312" t="s">
        <v>390</v>
      </c>
      <c r="KH167" s="250">
        <v>95.42</v>
      </c>
      <c r="KI167" s="250">
        <v>29.89</v>
      </c>
      <c r="KJ167" s="250">
        <v>69.39</v>
      </c>
      <c r="KK167" s="251">
        <v>-22.02</v>
      </c>
      <c r="KL167" s="250">
        <v>-18.84</v>
      </c>
      <c r="KM167" s="250">
        <v>58.95</v>
      </c>
      <c r="KN167" s="250">
        <v>31.8</v>
      </c>
      <c r="KO167" s="250">
        <v>3.6</v>
      </c>
      <c r="KP167" s="250"/>
      <c r="KQ167" s="250">
        <v>0</v>
      </c>
      <c r="KR167" s="92"/>
      <c r="KS167" s="93">
        <v>0.4788135593220339</v>
      </c>
      <c r="KT167" s="264">
        <v>69</v>
      </c>
      <c r="KU167" s="265">
        <v>53.8</v>
      </c>
      <c r="KV167" s="264">
        <v>-26.97</v>
      </c>
      <c r="KW167" s="265">
        <v>-34.4</v>
      </c>
      <c r="KX167" s="265">
        <v>-33.6</v>
      </c>
      <c r="KY167" s="265">
        <v>226</v>
      </c>
      <c r="KZ167" s="265">
        <v>-24.4</v>
      </c>
      <c r="LA167" s="265">
        <v>-23.9</v>
      </c>
      <c r="LB167" s="265">
        <v>226</v>
      </c>
      <c r="LC167" s="265">
        <v>-29.4</v>
      </c>
      <c r="LD167" s="265">
        <v>-28.7</v>
      </c>
      <c r="LE167" s="265">
        <v>226</v>
      </c>
      <c r="LF167" s="118">
        <v>42438</v>
      </c>
      <c r="LG167" s="454">
        <v>0</v>
      </c>
      <c r="LH167" s="454"/>
      <c r="LI167" s="455">
        <v>69</v>
      </c>
      <c r="LJ167" s="455">
        <v>52.54</v>
      </c>
      <c r="LK167" s="455">
        <v>-27.61</v>
      </c>
      <c r="LL167" s="455">
        <v>-35.200000000000003</v>
      </c>
      <c r="LM167" s="455">
        <v>-35.200000000000003</v>
      </c>
      <c r="LN167" s="455">
        <v>282</v>
      </c>
      <c r="LO167" s="455">
        <v>-21.9</v>
      </c>
      <c r="LP167" s="455">
        <v>-21.9</v>
      </c>
      <c r="LQ167" s="455">
        <v>282</v>
      </c>
      <c r="LR167" s="455">
        <v>-28.5</v>
      </c>
      <c r="LS167" s="455">
        <v>-28.5</v>
      </c>
      <c r="LT167" s="455">
        <v>282</v>
      </c>
      <c r="LU167" s="500">
        <v>56.09</v>
      </c>
      <c r="LV167" s="693">
        <v>-22.93</v>
      </c>
      <c r="LW167" s="500">
        <v>-18.100000000000001</v>
      </c>
      <c r="LX167" s="500">
        <v>2</v>
      </c>
      <c r="LY167" s="500">
        <v>-18.100000000000001</v>
      </c>
      <c r="LZ167" s="500">
        <v>2</v>
      </c>
      <c r="MA167" s="690">
        <v>58.751215000000002</v>
      </c>
      <c r="MB167" s="455"/>
      <c r="MD167" s="253"/>
      <c r="ME167" s="274"/>
      <c r="MF167" s="581">
        <v>167</v>
      </c>
      <c r="MG167" s="135">
        <v>42438</v>
      </c>
      <c r="MJ167" s="584">
        <v>160.38200000000001</v>
      </c>
      <c r="MR167" s="135">
        <v>42443</v>
      </c>
      <c r="MS167" s="238">
        <v>6.5</v>
      </c>
      <c r="MT167" s="238">
        <v>21</v>
      </c>
      <c r="MU167" s="133">
        <v>1</v>
      </c>
      <c r="MV167" s="133">
        <v>1</v>
      </c>
      <c r="MW167" s="133">
        <v>0</v>
      </c>
      <c r="MX167" s="133">
        <v>0</v>
      </c>
      <c r="MY167" s="133">
        <v>0</v>
      </c>
      <c r="MZ167" s="238">
        <v>1</v>
      </c>
      <c r="NA167" s="238">
        <v>374</v>
      </c>
      <c r="NB167" s="585"/>
      <c r="NC167" s="238">
        <v>4</v>
      </c>
      <c r="NE167" s="876">
        <v>167</v>
      </c>
      <c r="NF167" s="877" t="s">
        <v>64</v>
      </c>
      <c r="NG167" s="877" t="s">
        <v>64</v>
      </c>
      <c r="NH167" s="877" t="s">
        <v>64</v>
      </c>
      <c r="NI167" s="877" t="s">
        <v>64</v>
      </c>
      <c r="NJ167" s="877" t="s">
        <v>64</v>
      </c>
      <c r="NK167" s="877" t="s">
        <v>64</v>
      </c>
      <c r="NL167" s="877" t="s">
        <v>64</v>
      </c>
      <c r="NM167" s="877" t="s">
        <v>64</v>
      </c>
      <c r="NN167" s="877" t="s">
        <v>64</v>
      </c>
      <c r="NO167" s="877" t="s">
        <v>64</v>
      </c>
      <c r="NP167" s="877" t="s">
        <v>64</v>
      </c>
      <c r="NQ167" s="877" t="s">
        <v>64</v>
      </c>
      <c r="NR167" s="877" t="s">
        <v>64</v>
      </c>
      <c r="NS167" s="877" t="s">
        <v>64</v>
      </c>
      <c r="NT167" s="877" t="s">
        <v>64</v>
      </c>
      <c r="NU167" s="877" t="s">
        <v>64</v>
      </c>
      <c r="NV167" s="877" t="s">
        <v>64</v>
      </c>
      <c r="NW167" s="877" t="s">
        <v>64</v>
      </c>
      <c r="NX167" s="877" t="s">
        <v>64</v>
      </c>
      <c r="NY167" s="877" t="s">
        <v>64</v>
      </c>
      <c r="NZ167" s="877" t="s">
        <v>64</v>
      </c>
      <c r="OA167" s="877" t="s">
        <v>64</v>
      </c>
      <c r="OB167" s="877" t="s">
        <v>64</v>
      </c>
      <c r="OC167" s="877" t="s">
        <v>64</v>
      </c>
      <c r="OD167" s="877" t="s">
        <v>64</v>
      </c>
      <c r="OE167" s="877" t="s">
        <v>64</v>
      </c>
      <c r="OF167" s="877" t="s">
        <v>64</v>
      </c>
      <c r="OG167" s="877" t="s">
        <v>64</v>
      </c>
      <c r="OH167" s="877" t="s">
        <v>64</v>
      </c>
      <c r="OI167" s="877" t="s">
        <v>64</v>
      </c>
      <c r="OJ167" s="877" t="s">
        <v>64</v>
      </c>
      <c r="OK167" s="877" t="s">
        <v>64</v>
      </c>
      <c r="OL167" s="877" t="s">
        <v>64</v>
      </c>
      <c r="OM167" s="877" t="s">
        <v>64</v>
      </c>
    </row>
    <row r="168" spans="1:403" s="133" customFormat="1" x14ac:dyDescent="0.25">
      <c r="A168" s="455">
        <v>167</v>
      </c>
      <c r="B168" s="221">
        <v>0</v>
      </c>
      <c r="C168" s="61">
        <v>0</v>
      </c>
      <c r="D168" s="61">
        <v>1</v>
      </c>
      <c r="E168" s="267">
        <v>168</v>
      </c>
      <c r="F168" s="896">
        <v>168</v>
      </c>
      <c r="G168" s="61">
        <v>168</v>
      </c>
      <c r="H168" s="898"/>
      <c r="I168" s="358" t="s">
        <v>1320</v>
      </c>
      <c r="J168" s="167" t="s">
        <v>1321</v>
      </c>
      <c r="K168" s="135">
        <v>9216</v>
      </c>
      <c r="L168" s="122">
        <v>91</v>
      </c>
      <c r="M168" s="342">
        <v>69</v>
      </c>
      <c r="N168" s="342">
        <v>173</v>
      </c>
      <c r="O168" s="342">
        <v>23.054562464499313</v>
      </c>
      <c r="P168" s="210">
        <v>1.8216318540787257</v>
      </c>
      <c r="Q168" s="208">
        <v>0</v>
      </c>
      <c r="R168" s="221">
        <v>140</v>
      </c>
      <c r="S168" s="221">
        <v>70</v>
      </c>
      <c r="T168" s="221">
        <v>0</v>
      </c>
      <c r="U168" s="400">
        <v>2</v>
      </c>
      <c r="V168" s="327">
        <v>0</v>
      </c>
      <c r="W168" s="114"/>
      <c r="X168" s="327">
        <v>1</v>
      </c>
      <c r="Y168" s="326">
        <v>0</v>
      </c>
      <c r="Z168" s="327">
        <v>1</v>
      </c>
      <c r="AA168" s="327">
        <v>1</v>
      </c>
      <c r="AB168" s="326">
        <v>0</v>
      </c>
      <c r="AC168" s="326">
        <v>0</v>
      </c>
      <c r="AD168" s="221"/>
      <c r="AF168" s="221"/>
      <c r="AG168" s="613">
        <v>78</v>
      </c>
      <c r="AH168" s="613">
        <v>1.45</v>
      </c>
      <c r="AI168" s="613">
        <v>46</v>
      </c>
      <c r="AJ168" s="603">
        <v>0</v>
      </c>
      <c r="AK168" s="613">
        <v>10.8</v>
      </c>
      <c r="AL168" s="613">
        <v>34</v>
      </c>
      <c r="AM168" s="613"/>
      <c r="AN168" s="609"/>
      <c r="AO168" s="409"/>
      <c r="AP168" s="63">
        <v>124</v>
      </c>
      <c r="AQ168" s="63">
        <v>69</v>
      </c>
      <c r="AR168" s="310">
        <v>44</v>
      </c>
      <c r="AS168" s="212">
        <v>53</v>
      </c>
      <c r="AT168" s="215">
        <v>1.35</v>
      </c>
      <c r="AU168" s="212">
        <v>104</v>
      </c>
      <c r="AV168" s="557">
        <v>42534</v>
      </c>
      <c r="AW168" s="557">
        <v>42516</v>
      </c>
      <c r="AX168" s="364">
        <v>1.45</v>
      </c>
      <c r="AY168" s="364">
        <v>66</v>
      </c>
      <c r="AZ168" s="364">
        <v>5.9</v>
      </c>
      <c r="BA168" s="613">
        <v>141</v>
      </c>
      <c r="BB168" s="558">
        <v>42607</v>
      </c>
      <c r="BC168" s="65">
        <v>23.09</v>
      </c>
      <c r="BD168" s="217"/>
      <c r="BE168" s="66">
        <v>23.09</v>
      </c>
      <c r="BF168" s="218">
        <v>213.71439079747549</v>
      </c>
      <c r="BG168" s="66"/>
      <c r="BH168" s="68">
        <v>1.3634239329171762</v>
      </c>
      <c r="BI168" s="219">
        <v>1.3634239329171762</v>
      </c>
      <c r="BJ168" s="219">
        <v>2.3298337670564768</v>
      </c>
      <c r="BK168" s="219"/>
      <c r="BL168" s="66">
        <v>2.52</v>
      </c>
      <c r="BM168" s="66">
        <v>1.73</v>
      </c>
      <c r="BN168" s="66">
        <v>70</v>
      </c>
      <c r="BO168" s="66">
        <v>0.95</v>
      </c>
      <c r="BP168" s="571">
        <v>243</v>
      </c>
      <c r="BQ168" s="66">
        <v>72</v>
      </c>
      <c r="BR168" s="66">
        <v>100</v>
      </c>
      <c r="BS168" s="66">
        <v>44</v>
      </c>
      <c r="BT168" s="66">
        <v>47</v>
      </c>
      <c r="BU168" s="61" t="s">
        <v>947</v>
      </c>
      <c r="BV168" s="345" t="s">
        <v>381</v>
      </c>
      <c r="BW168" s="342">
        <v>0</v>
      </c>
      <c r="BX168" s="342">
        <v>0</v>
      </c>
      <c r="BY168" s="61"/>
      <c r="BZ168" s="61"/>
      <c r="CA168" s="61"/>
      <c r="CB168" s="61"/>
      <c r="CC168" s="61"/>
      <c r="CD168" s="342">
        <v>0</v>
      </c>
      <c r="CE168" s="342">
        <v>0</v>
      </c>
      <c r="CF168" s="342">
        <v>0</v>
      </c>
      <c r="CG168" s="206">
        <v>0</v>
      </c>
      <c r="CH168" s="206">
        <v>0</v>
      </c>
      <c r="CI168" s="342">
        <v>1</v>
      </c>
      <c r="CJ168" s="342">
        <v>1</v>
      </c>
      <c r="CK168" s="327">
        <v>1</v>
      </c>
      <c r="CL168" s="659">
        <v>1</v>
      </c>
      <c r="CM168" s="659">
        <v>1</v>
      </c>
      <c r="CN168" s="660">
        <v>0</v>
      </c>
      <c r="CO168" s="660">
        <v>1</v>
      </c>
      <c r="CP168" s="660">
        <v>0</v>
      </c>
      <c r="CQ168" s="325">
        <v>1</v>
      </c>
      <c r="CR168" s="325">
        <v>0</v>
      </c>
      <c r="CS168" s="325">
        <v>0</v>
      </c>
      <c r="CT168" s="327">
        <v>0</v>
      </c>
      <c r="CU168" s="327">
        <v>1</v>
      </c>
      <c r="CV168" s="114">
        <v>0</v>
      </c>
      <c r="CW168" s="362"/>
      <c r="CX168" s="362"/>
      <c r="CY168" s="362"/>
      <c r="CZ168" s="362"/>
      <c r="DF168" s="221">
        <v>1</v>
      </c>
      <c r="DG168" s="267">
        <v>1</v>
      </c>
      <c r="DH168" s="135">
        <v>39870</v>
      </c>
      <c r="DI168" s="221">
        <v>1</v>
      </c>
      <c r="DJ168" s="133" t="s">
        <v>1322</v>
      </c>
      <c r="DK168" s="267">
        <v>1</v>
      </c>
      <c r="DL168" s="267">
        <v>0</v>
      </c>
      <c r="DM168" s="267"/>
      <c r="DO168" s="221">
        <v>0</v>
      </c>
      <c r="DP168" s="221">
        <v>0</v>
      </c>
      <c r="DQ168" s="221">
        <v>0</v>
      </c>
      <c r="DR168" s="221">
        <v>1</v>
      </c>
      <c r="DS168" s="221">
        <v>0</v>
      </c>
      <c r="DT168" s="212">
        <v>0</v>
      </c>
      <c r="DU168" s="221">
        <v>0</v>
      </c>
      <c r="DV168" s="221">
        <v>0</v>
      </c>
      <c r="DW168" s="221">
        <v>0</v>
      </c>
      <c r="DX168" s="221">
        <v>0</v>
      </c>
      <c r="DY168" s="221">
        <v>0</v>
      </c>
      <c r="DZ168" s="221">
        <v>0</v>
      </c>
      <c r="EC168" s="221">
        <v>1</v>
      </c>
      <c r="ED168" s="221">
        <v>2</v>
      </c>
      <c r="EE168" s="221">
        <v>46</v>
      </c>
      <c r="EF168" s="221"/>
      <c r="EH168" s="135">
        <v>42158</v>
      </c>
      <c r="EI168" s="31">
        <v>2.25</v>
      </c>
      <c r="EJ168" s="31">
        <v>96</v>
      </c>
      <c r="EK168" s="31">
        <v>82.6</v>
      </c>
      <c r="EL168" s="31">
        <v>81</v>
      </c>
      <c r="EM168" s="31">
        <v>74</v>
      </c>
      <c r="EN168" s="31">
        <v>50</v>
      </c>
      <c r="EO168" s="31" t="s">
        <v>579</v>
      </c>
      <c r="EP168" s="267">
        <v>168</v>
      </c>
      <c r="EQ168" s="135">
        <v>42534</v>
      </c>
      <c r="ER168" s="133" t="s">
        <v>383</v>
      </c>
      <c r="EU168" s="208">
        <v>53</v>
      </c>
      <c r="EV168" s="133">
        <v>0</v>
      </c>
      <c r="EX168" s="133">
        <v>7</v>
      </c>
      <c r="EY168" s="208">
        <v>8</v>
      </c>
      <c r="EZ168" s="208">
        <v>42</v>
      </c>
      <c r="FA168" s="208">
        <v>20</v>
      </c>
      <c r="FB168" s="208">
        <v>15</v>
      </c>
      <c r="FC168" s="208">
        <v>12</v>
      </c>
      <c r="FD168" s="208">
        <v>45</v>
      </c>
      <c r="FE168" s="206">
        <v>20</v>
      </c>
      <c r="FF168" s="133">
        <v>30</v>
      </c>
      <c r="FG168" s="133">
        <v>80</v>
      </c>
      <c r="FH168" s="223">
        <v>360</v>
      </c>
      <c r="FI168" s="91">
        <v>80</v>
      </c>
      <c r="FJ168" s="91">
        <v>360</v>
      </c>
      <c r="FK168" s="227">
        <v>76.55</v>
      </c>
      <c r="FL168" s="227">
        <v>42.022760981369906</v>
      </c>
      <c r="FM168" s="228">
        <v>136.05000000000001</v>
      </c>
      <c r="FN168" s="228">
        <v>45.05</v>
      </c>
      <c r="FO168" s="228">
        <v>74.685782253629995</v>
      </c>
      <c r="FP168" s="228">
        <v>24.730573248996922</v>
      </c>
      <c r="FQ168" s="228">
        <v>66.887173833149589</v>
      </c>
      <c r="FR168" s="228"/>
      <c r="FS168" s="193">
        <v>0</v>
      </c>
      <c r="FT168" s="230">
        <v>119</v>
      </c>
      <c r="FU168" s="230">
        <v>139</v>
      </c>
      <c r="FV168" s="230">
        <v>390</v>
      </c>
      <c r="FW168" s="229">
        <v>4.8</v>
      </c>
      <c r="FX168" s="229">
        <v>7.1</v>
      </c>
      <c r="FY168" s="229">
        <v>24.791666666666668</v>
      </c>
      <c r="FZ168" s="229">
        <v>0.85611510791366907</v>
      </c>
      <c r="GA168" s="221">
        <v>37.5</v>
      </c>
      <c r="GB168" s="129">
        <v>31</v>
      </c>
      <c r="GC168" s="348">
        <v>39</v>
      </c>
      <c r="GD168" s="348">
        <v>24.5</v>
      </c>
      <c r="GE168" s="348">
        <v>310.7</v>
      </c>
      <c r="GF168" s="348">
        <v>235</v>
      </c>
      <c r="GG168" s="348">
        <v>89.4</v>
      </c>
      <c r="GH168" s="221">
        <v>0</v>
      </c>
      <c r="GI168" s="221">
        <v>1</v>
      </c>
      <c r="GJ168" s="221">
        <v>1</v>
      </c>
      <c r="GK168" s="221">
        <v>0</v>
      </c>
      <c r="GL168" s="231"/>
      <c r="GN168" s="221">
        <v>0</v>
      </c>
      <c r="GO168" s="221">
        <v>0</v>
      </c>
      <c r="GP168" s="221">
        <v>0</v>
      </c>
      <c r="GQ168" s="61">
        <v>32.700000000000003</v>
      </c>
      <c r="GR168" s="106">
        <v>17.950937741225292</v>
      </c>
      <c r="GS168" s="111">
        <v>0.3902439024390244</v>
      </c>
      <c r="GT168" s="61">
        <v>0</v>
      </c>
      <c r="GU168" s="111"/>
      <c r="GV168" s="62"/>
      <c r="GW168" s="61">
        <v>11.5</v>
      </c>
      <c r="GX168" s="61">
        <v>0</v>
      </c>
      <c r="GY168" s="106">
        <v>16</v>
      </c>
      <c r="GZ168" s="61">
        <v>1</v>
      </c>
      <c r="HA168" s="745"/>
      <c r="HB168" s="221">
        <v>14</v>
      </c>
      <c r="HD168" s="61">
        <v>1</v>
      </c>
      <c r="HE168" s="236">
        <v>139.53387599999999</v>
      </c>
      <c r="HF168" s="236">
        <v>146.51057</v>
      </c>
      <c r="HG168" s="144">
        <v>80.005150999999998</v>
      </c>
      <c r="HH168" s="236">
        <v>95.269474000000002</v>
      </c>
      <c r="HI168" s="125">
        <v>52.023882999999998</v>
      </c>
      <c r="HJ168" s="236">
        <v>36.697569999999999</v>
      </c>
      <c r="HK168" s="144">
        <v>20.039473000000001</v>
      </c>
      <c r="HL168" s="236">
        <v>58.571905000000001</v>
      </c>
      <c r="HM168" s="144">
        <v>31.98441</v>
      </c>
      <c r="HN168" s="236">
        <v>61.480243000000002</v>
      </c>
      <c r="HO168" s="144">
        <v>4.7443239999999998</v>
      </c>
      <c r="HP168" s="144">
        <v>2.5907369999999998</v>
      </c>
      <c r="HQ168" s="236">
        <v>124.158946</v>
      </c>
      <c r="HR168" s="144">
        <v>67.799581000000003</v>
      </c>
      <c r="HS168" s="236">
        <v>57.586934999999997</v>
      </c>
      <c r="HT168" s="144">
        <v>31.446546999999999</v>
      </c>
      <c r="HU168" s="236">
        <v>66.572010000000006</v>
      </c>
      <c r="HV168" s="144">
        <v>36.353034000000001</v>
      </c>
      <c r="HW168" s="236">
        <v>53.618375999999998</v>
      </c>
      <c r="HX168" s="144">
        <v>0</v>
      </c>
      <c r="HY168" s="237">
        <v>1.5378542973796623</v>
      </c>
      <c r="HZ168" s="348">
        <v>28.1</v>
      </c>
      <c r="IA168" s="221">
        <v>5.6</v>
      </c>
      <c r="IB168" s="221">
        <v>27.4</v>
      </c>
      <c r="IC168" s="221">
        <v>6.4</v>
      </c>
      <c r="ID168" s="221">
        <v>19.5</v>
      </c>
      <c r="IE168" s="221">
        <v>4.5999999999999996</v>
      </c>
      <c r="IF168" s="237">
        <v>115.12436190476191</v>
      </c>
      <c r="IG168" s="237">
        <v>63.198478686564826</v>
      </c>
      <c r="II168" s="221">
        <v>0.36</v>
      </c>
      <c r="IJ168" s="221">
        <v>1249</v>
      </c>
      <c r="IL168" s="221">
        <v>1035</v>
      </c>
      <c r="IM168" s="221">
        <v>986</v>
      </c>
      <c r="IN168" s="221">
        <v>1208</v>
      </c>
      <c r="IO168" s="221">
        <v>1219</v>
      </c>
      <c r="IP168" s="221"/>
      <c r="IQ168" s="106">
        <v>1139.4000000000001</v>
      </c>
      <c r="IR168" s="221">
        <v>1822</v>
      </c>
      <c r="IS168" s="221">
        <v>386</v>
      </c>
      <c r="IT168" s="221">
        <v>425</v>
      </c>
      <c r="IW168" s="221">
        <v>365</v>
      </c>
      <c r="IX168" s="221">
        <v>381</v>
      </c>
      <c r="IY168" s="221"/>
      <c r="IZ168" s="106">
        <v>389.25</v>
      </c>
      <c r="JA168" s="221">
        <v>222</v>
      </c>
      <c r="JB168" s="240">
        <v>27.36557738024576</v>
      </c>
      <c r="JC168" s="241">
        <v>0</v>
      </c>
      <c r="JD168" s="267">
        <v>1</v>
      </c>
      <c r="JE168" s="70">
        <v>0</v>
      </c>
      <c r="JF168" s="70">
        <v>0</v>
      </c>
      <c r="JG168" s="70"/>
      <c r="JH168" s="267">
        <v>0</v>
      </c>
      <c r="JI168" s="267">
        <v>0</v>
      </c>
      <c r="JJ168" s="267">
        <v>0</v>
      </c>
      <c r="JK168" s="267"/>
      <c r="JM168" s="410"/>
      <c r="JN168" s="198">
        <v>168</v>
      </c>
      <c r="JO168" s="244">
        <v>42534</v>
      </c>
      <c r="JP168" s="69">
        <v>43472</v>
      </c>
      <c r="JQ168" s="201">
        <v>0</v>
      </c>
      <c r="JR168" s="69">
        <v>43472</v>
      </c>
      <c r="JS168" s="31">
        <v>30</v>
      </c>
      <c r="JT168" s="243">
        <v>0</v>
      </c>
      <c r="JU168" s="69">
        <v>43472</v>
      </c>
      <c r="JV168" s="245">
        <v>30</v>
      </c>
      <c r="JW168" s="243">
        <v>0</v>
      </c>
      <c r="JX168" s="246">
        <v>43472</v>
      </c>
      <c r="JY168" s="245">
        <v>30</v>
      </c>
      <c r="JZ168" s="245">
        <v>30</v>
      </c>
      <c r="KA168" s="245">
        <v>938</v>
      </c>
      <c r="KB168" s="247"/>
      <c r="KC168" s="245"/>
      <c r="KD168" s="248"/>
      <c r="KE168" s="63">
        <v>1</v>
      </c>
      <c r="KF168" s="263">
        <v>1</v>
      </c>
      <c r="KG168" s="312" t="s">
        <v>390</v>
      </c>
      <c r="KH168" s="250">
        <v>143.81</v>
      </c>
      <c r="KI168" s="250">
        <v>77.180000000000007</v>
      </c>
      <c r="KJ168" s="250">
        <v>46.46</v>
      </c>
      <c r="KK168" s="251">
        <v>-14.78</v>
      </c>
      <c r="KL168" s="250">
        <v>-12.6</v>
      </c>
      <c r="KM168" s="250">
        <v>49.62</v>
      </c>
      <c r="KN168" s="250">
        <v>15.1</v>
      </c>
      <c r="KO168" s="250">
        <v>4.2</v>
      </c>
      <c r="KP168" s="250"/>
      <c r="KQ168" s="250">
        <v>1</v>
      </c>
      <c r="KR168" s="92">
        <v>1</v>
      </c>
      <c r="KS168" s="93">
        <v>0.3902439024390244</v>
      </c>
      <c r="KT168" s="92">
        <v>21</v>
      </c>
      <c r="KU168" s="361">
        <v>45.29</v>
      </c>
      <c r="KV168" s="92">
        <v>-24.91</v>
      </c>
      <c r="KW168" s="361">
        <v>-22.1</v>
      </c>
      <c r="KX168" s="361">
        <v>-19.7</v>
      </c>
      <c r="KY168" s="361">
        <v>320</v>
      </c>
      <c r="KZ168" s="361">
        <v>-13.2</v>
      </c>
      <c r="LA168" s="361">
        <v>-11.6</v>
      </c>
      <c r="LB168" s="361">
        <v>380</v>
      </c>
      <c r="LC168" s="361">
        <v>-17.3</v>
      </c>
      <c r="LD168" s="361">
        <v>-15.6</v>
      </c>
      <c r="LE168" s="361">
        <v>340</v>
      </c>
      <c r="LF168" s="118">
        <v>42534</v>
      </c>
      <c r="LG168" s="454">
        <v>0</v>
      </c>
      <c r="LH168" s="454">
        <v>1</v>
      </c>
      <c r="LI168" s="454">
        <v>21</v>
      </c>
      <c r="LJ168" s="454">
        <v>49.14</v>
      </c>
      <c r="LK168" s="454">
        <v>-22.91</v>
      </c>
      <c r="LL168" s="454">
        <v>-18.399999999999999</v>
      </c>
      <c r="LM168" s="454">
        <v>-17.100000000000001</v>
      </c>
      <c r="LN168" s="454">
        <v>340</v>
      </c>
      <c r="LO168" s="454">
        <v>-15.1</v>
      </c>
      <c r="LP168" s="454">
        <v>-15</v>
      </c>
      <c r="LQ168" s="454">
        <v>360</v>
      </c>
      <c r="LR168" s="454">
        <v>-16.600000000000001</v>
      </c>
      <c r="LS168" s="454">
        <v>-16.100000000000001</v>
      </c>
      <c r="LT168" s="454">
        <v>340</v>
      </c>
      <c r="LU168" s="500">
        <v>41.9</v>
      </c>
      <c r="LV168" s="693">
        <v>-18.53</v>
      </c>
      <c r="LW168" s="500"/>
      <c r="LX168" s="500"/>
      <c r="LY168" s="500">
        <v>-10.9</v>
      </c>
      <c r="LZ168" s="500">
        <v>3</v>
      </c>
      <c r="MA168" s="690">
        <v>53.618375999999998</v>
      </c>
      <c r="MB168" s="454"/>
      <c r="MD168" s="253"/>
      <c r="ME168" s="274"/>
      <c r="MF168" s="581">
        <v>168</v>
      </c>
      <c r="MG168" s="135">
        <v>42516</v>
      </c>
      <c r="MJ168" s="584">
        <v>97.008600000000001</v>
      </c>
      <c r="MR168" s="135"/>
      <c r="MS168" s="585"/>
      <c r="MT168" s="585"/>
      <c r="MU168" s="133">
        <v>0</v>
      </c>
      <c r="MV168" s="585"/>
      <c r="MW168" s="585"/>
      <c r="MX168" s="585"/>
      <c r="MY168" s="585"/>
      <c r="MZ168" s="585"/>
      <c r="NA168" s="585"/>
      <c r="NB168" s="585"/>
      <c r="NC168" s="238">
        <v>3</v>
      </c>
      <c r="NE168" s="876" t="s">
        <v>64</v>
      </c>
      <c r="NF168" s="877" t="s">
        <v>64</v>
      </c>
      <c r="NG168" s="877" t="s">
        <v>64</v>
      </c>
      <c r="NH168" s="877" t="s">
        <v>64</v>
      </c>
      <c r="NI168" s="877" t="s">
        <v>64</v>
      </c>
      <c r="NJ168" s="877" t="s">
        <v>64</v>
      </c>
      <c r="NK168" s="877" t="s">
        <v>64</v>
      </c>
      <c r="NL168" s="877" t="s">
        <v>64</v>
      </c>
      <c r="NM168" s="877" t="s">
        <v>64</v>
      </c>
      <c r="NN168" s="877" t="s">
        <v>64</v>
      </c>
      <c r="NO168" s="877" t="s">
        <v>64</v>
      </c>
      <c r="NP168" s="877" t="s">
        <v>64</v>
      </c>
      <c r="NQ168" s="877" t="s">
        <v>64</v>
      </c>
      <c r="NR168" s="877" t="s">
        <v>64</v>
      </c>
      <c r="NS168" s="877" t="s">
        <v>64</v>
      </c>
      <c r="NT168" s="877" t="s">
        <v>64</v>
      </c>
      <c r="NU168" s="877" t="s">
        <v>64</v>
      </c>
      <c r="NV168" s="877" t="s">
        <v>64</v>
      </c>
      <c r="NW168" s="877" t="s">
        <v>64</v>
      </c>
      <c r="NX168" s="877" t="s">
        <v>64</v>
      </c>
      <c r="NY168" s="877" t="s">
        <v>64</v>
      </c>
      <c r="NZ168" s="877" t="s">
        <v>64</v>
      </c>
      <c r="OA168" s="877" t="s">
        <v>64</v>
      </c>
      <c r="OB168" s="877" t="s">
        <v>64</v>
      </c>
      <c r="OC168" s="877" t="s">
        <v>64</v>
      </c>
      <c r="OD168" s="877" t="s">
        <v>64</v>
      </c>
      <c r="OE168" s="877" t="s">
        <v>64</v>
      </c>
      <c r="OF168" s="877" t="s">
        <v>64</v>
      </c>
      <c r="OG168" s="877" t="s">
        <v>64</v>
      </c>
      <c r="OH168" s="877" t="s">
        <v>64</v>
      </c>
      <c r="OI168" s="877" t="s">
        <v>64</v>
      </c>
      <c r="OJ168" s="877" t="s">
        <v>64</v>
      </c>
      <c r="OK168" s="877" t="s">
        <v>64</v>
      </c>
      <c r="OL168" s="877" t="s">
        <v>64</v>
      </c>
      <c r="OM168" s="877" t="s">
        <v>64</v>
      </c>
    </row>
    <row r="169" spans="1:403" s="133" customFormat="1" x14ac:dyDescent="0.25">
      <c r="A169" s="455">
        <v>168</v>
      </c>
      <c r="B169" s="221">
        <v>0</v>
      </c>
      <c r="C169" s="61">
        <v>1</v>
      </c>
      <c r="D169" s="90">
        <v>2</v>
      </c>
      <c r="E169" s="267">
        <v>169</v>
      </c>
      <c r="F169" s="896">
        <v>169</v>
      </c>
      <c r="G169" s="61">
        <v>169</v>
      </c>
      <c r="H169" s="898"/>
      <c r="I169" s="358" t="s">
        <v>620</v>
      </c>
      <c r="J169" s="167" t="s">
        <v>1323</v>
      </c>
      <c r="K169" s="135">
        <v>11340</v>
      </c>
      <c r="L169" s="122">
        <v>85</v>
      </c>
      <c r="M169" s="342">
        <v>53.8</v>
      </c>
      <c r="N169" s="342">
        <v>185</v>
      </c>
      <c r="O169" s="342">
        <v>15.719503287070852</v>
      </c>
      <c r="P169" s="210">
        <v>1.7204747131206246</v>
      </c>
      <c r="Q169" s="208">
        <v>0</v>
      </c>
      <c r="R169" s="133">
        <v>115</v>
      </c>
      <c r="S169" s="133">
        <v>50</v>
      </c>
      <c r="T169" s="221">
        <v>1</v>
      </c>
      <c r="U169" s="400">
        <v>3</v>
      </c>
      <c r="V169" s="327">
        <v>0</v>
      </c>
      <c r="W169" s="114"/>
      <c r="X169" s="327">
        <v>1</v>
      </c>
      <c r="Y169" s="326">
        <v>0</v>
      </c>
      <c r="Z169" s="327">
        <v>1</v>
      </c>
      <c r="AA169" s="327">
        <v>0</v>
      </c>
      <c r="AB169" s="326">
        <v>0</v>
      </c>
      <c r="AC169" s="326">
        <v>0</v>
      </c>
      <c r="AD169" s="221"/>
      <c r="AF169" s="221"/>
      <c r="AG169" s="613">
        <v>102</v>
      </c>
      <c r="AH169" s="613">
        <v>2.34</v>
      </c>
      <c r="AI169" s="613">
        <v>27</v>
      </c>
      <c r="AJ169" s="603">
        <v>0</v>
      </c>
      <c r="AK169" s="613">
        <v>8.8000000000000007</v>
      </c>
      <c r="AL169" s="613">
        <v>26</v>
      </c>
      <c r="AM169" s="613"/>
      <c r="AN169" s="614">
        <v>3918</v>
      </c>
      <c r="AO169" s="214">
        <v>8.2733365985044856</v>
      </c>
      <c r="AP169" s="63"/>
      <c r="AQ169" s="63"/>
      <c r="AR169" s="63"/>
      <c r="AS169" s="63"/>
      <c r="AT169" s="215">
        <v>0.84</v>
      </c>
      <c r="AU169" s="212">
        <v>86</v>
      </c>
      <c r="AV169" s="557">
        <v>42626</v>
      </c>
      <c r="AW169" s="557">
        <v>42614</v>
      </c>
      <c r="AX169" s="364">
        <v>2.34</v>
      </c>
      <c r="AY169" s="364">
        <v>169</v>
      </c>
      <c r="AZ169" s="364"/>
      <c r="BA169" s="613">
        <v>139</v>
      </c>
      <c r="BB169" s="558">
        <v>42629</v>
      </c>
      <c r="BC169" s="65">
        <v>146.36000000000001</v>
      </c>
      <c r="BD169" s="217"/>
      <c r="BE169" s="66">
        <v>146.36000000000001</v>
      </c>
      <c r="BF169" s="218">
        <v>760.49029567219463</v>
      </c>
      <c r="BG169" s="66"/>
      <c r="BH169" s="68">
        <v>2.1654224008145699</v>
      </c>
      <c r="BI169" s="219">
        <v>2.1654224008145699</v>
      </c>
      <c r="BJ169" s="219">
        <v>2.8810936765574509</v>
      </c>
      <c r="BK169" s="219"/>
      <c r="BL169" s="66">
        <v>2.48</v>
      </c>
      <c r="BM169" s="66">
        <v>2.1</v>
      </c>
      <c r="BN169" s="66">
        <v>127</v>
      </c>
      <c r="BO169" s="66">
        <v>1.17</v>
      </c>
      <c r="BP169" s="571">
        <v>2500</v>
      </c>
      <c r="BQ169" s="66">
        <v>38</v>
      </c>
      <c r="BR169" s="66">
        <v>1304</v>
      </c>
      <c r="BS169" s="66">
        <v>99</v>
      </c>
      <c r="BT169" s="66">
        <v>29</v>
      </c>
      <c r="BU169" s="69">
        <v>42614</v>
      </c>
      <c r="BV169" s="345" t="s">
        <v>458</v>
      </c>
      <c r="BW169" s="342">
        <v>0</v>
      </c>
      <c r="BX169" s="342">
        <v>0</v>
      </c>
      <c r="BY169" s="342">
        <v>16</v>
      </c>
      <c r="BZ169" s="342">
        <v>0</v>
      </c>
      <c r="CA169" s="61"/>
      <c r="CB169" s="345" t="s">
        <v>381</v>
      </c>
      <c r="CC169" s="61"/>
      <c r="CD169" s="342">
        <v>1</v>
      </c>
      <c r="CE169" s="342">
        <v>0</v>
      </c>
      <c r="CF169" s="342">
        <v>1</v>
      </c>
      <c r="CG169" s="206">
        <v>0</v>
      </c>
      <c r="CH169" s="206">
        <v>0</v>
      </c>
      <c r="CI169" s="342">
        <v>0</v>
      </c>
      <c r="CJ169" s="342">
        <v>0</v>
      </c>
      <c r="CK169" s="327">
        <v>1</v>
      </c>
      <c r="CL169" s="659">
        <v>0</v>
      </c>
      <c r="CM169" s="659">
        <v>1</v>
      </c>
      <c r="CN169" s="660">
        <v>1</v>
      </c>
      <c r="CO169" s="660">
        <v>0</v>
      </c>
      <c r="CP169" s="660">
        <v>0</v>
      </c>
      <c r="CQ169" s="325">
        <v>0</v>
      </c>
      <c r="CR169" s="325">
        <v>1</v>
      </c>
      <c r="CS169" s="325">
        <v>0</v>
      </c>
      <c r="CT169" s="327">
        <v>0</v>
      </c>
      <c r="CU169" s="327">
        <v>0</v>
      </c>
      <c r="CV169" s="114">
        <v>0</v>
      </c>
      <c r="CW169" s="362"/>
      <c r="CX169" s="362"/>
      <c r="CY169" s="362"/>
      <c r="CZ169" s="362"/>
      <c r="DF169" s="221">
        <v>0</v>
      </c>
      <c r="DG169" s="267">
        <v>0</v>
      </c>
      <c r="DH169" s="133" t="s">
        <v>1324</v>
      </c>
      <c r="DK169" s="267">
        <v>1</v>
      </c>
      <c r="DL169" s="267">
        <v>0</v>
      </c>
      <c r="DM169" s="267"/>
      <c r="DO169" s="221">
        <v>1</v>
      </c>
      <c r="DP169" s="221">
        <v>0</v>
      </c>
      <c r="DQ169" s="221">
        <v>0</v>
      </c>
      <c r="DR169" s="221">
        <v>0</v>
      </c>
      <c r="DS169" s="221">
        <v>1</v>
      </c>
      <c r="DT169" s="212">
        <v>1</v>
      </c>
      <c r="DU169" s="221">
        <v>1</v>
      </c>
      <c r="DV169" s="221">
        <v>0</v>
      </c>
      <c r="DW169" s="221">
        <v>0</v>
      </c>
      <c r="DX169" s="221">
        <v>0</v>
      </c>
      <c r="DY169" s="221">
        <v>0</v>
      </c>
      <c r="DZ169" s="221">
        <v>0</v>
      </c>
      <c r="EC169" s="221">
        <v>1</v>
      </c>
      <c r="ED169" s="221">
        <v>2</v>
      </c>
      <c r="EE169" s="221">
        <v>37</v>
      </c>
      <c r="EF169" s="221"/>
      <c r="EH169" s="103" t="s">
        <v>381</v>
      </c>
      <c r="EI169" s="103"/>
      <c r="EJ169" s="131"/>
      <c r="EK169" s="131"/>
      <c r="EL169" s="131"/>
      <c r="EM169" s="131"/>
      <c r="EN169" s="131"/>
      <c r="EO169" s="103"/>
      <c r="EP169" s="267">
        <v>169</v>
      </c>
      <c r="EQ169" s="135">
        <v>42629</v>
      </c>
      <c r="ER169" s="133" t="s">
        <v>383</v>
      </c>
      <c r="EU169" s="208">
        <v>66</v>
      </c>
      <c r="EV169" s="133">
        <v>1</v>
      </c>
      <c r="EX169" s="133">
        <v>12</v>
      </c>
      <c r="EY169" s="208">
        <v>9</v>
      </c>
      <c r="EZ169" s="208">
        <v>43</v>
      </c>
      <c r="FA169" s="208">
        <v>20</v>
      </c>
      <c r="FB169" s="208">
        <v>19</v>
      </c>
      <c r="FC169" s="208">
        <v>20</v>
      </c>
      <c r="FD169" s="208">
        <v>44</v>
      </c>
      <c r="FE169" s="206">
        <v>22</v>
      </c>
      <c r="FF169" s="133">
        <v>30</v>
      </c>
      <c r="FG169" s="133">
        <v>130</v>
      </c>
      <c r="FH169" s="223">
        <v>320</v>
      </c>
      <c r="FI169" s="91">
        <v>123.33333333333333</v>
      </c>
      <c r="FJ169" s="91">
        <v>303.33333333333331</v>
      </c>
      <c r="FK169" s="227">
        <v>77.25</v>
      </c>
      <c r="FL169" s="227">
        <v>44.900398367310331</v>
      </c>
      <c r="FM169" s="228">
        <v>68</v>
      </c>
      <c r="FN169" s="228">
        <v>21.55</v>
      </c>
      <c r="FO169" s="228">
        <v>39.52397526183951</v>
      </c>
      <c r="FP169" s="228">
        <v>12.525612748421199</v>
      </c>
      <c r="FQ169" s="228">
        <v>68.308823529411768</v>
      </c>
      <c r="FR169" s="228"/>
      <c r="FS169" s="193">
        <v>0</v>
      </c>
      <c r="FT169" s="230">
        <v>87</v>
      </c>
      <c r="FU169" s="230"/>
      <c r="FV169" s="230">
        <v>166.66666666666666</v>
      </c>
      <c r="FW169" s="229">
        <v>4</v>
      </c>
      <c r="FX169" s="229">
        <v>5.55</v>
      </c>
      <c r="FY169" s="229">
        <v>21.75</v>
      </c>
      <c r="FZ169" s="229"/>
      <c r="GA169" s="221">
        <v>38.1</v>
      </c>
      <c r="GB169" s="129">
        <v>12.366666666666667</v>
      </c>
      <c r="GC169" s="348">
        <v>3.1</v>
      </c>
      <c r="GD169" s="348">
        <v>1.6</v>
      </c>
      <c r="GE169" s="348">
        <v>88.5</v>
      </c>
      <c r="GF169" s="348">
        <v>58.7</v>
      </c>
      <c r="GG169" s="348">
        <v>20.3</v>
      </c>
      <c r="GH169" s="221">
        <v>0</v>
      </c>
      <c r="GI169" s="221">
        <v>1</v>
      </c>
      <c r="GJ169" s="221">
        <v>2</v>
      </c>
      <c r="GK169" s="221">
        <v>2</v>
      </c>
      <c r="GL169" s="231">
        <v>38.333333333333336</v>
      </c>
      <c r="GM169" s="133">
        <v>1</v>
      </c>
      <c r="GN169" s="221">
        <v>0</v>
      </c>
      <c r="GO169" s="221">
        <v>0</v>
      </c>
      <c r="GP169" s="221">
        <v>0</v>
      </c>
      <c r="GQ169" s="61">
        <v>190.45</v>
      </c>
      <c r="GR169" s="106">
        <v>110.69619247966669</v>
      </c>
      <c r="GS169" s="111">
        <v>0.3154362416107383</v>
      </c>
      <c r="GT169" s="61">
        <v>1</v>
      </c>
      <c r="GU169" s="111">
        <v>0.8</v>
      </c>
      <c r="GV169" s="62">
        <v>1</v>
      </c>
      <c r="GW169" s="61">
        <v>9.2999999999999989</v>
      </c>
      <c r="GX169" s="61">
        <v>1</v>
      </c>
      <c r="GY169" s="106">
        <v>15</v>
      </c>
      <c r="GZ169" s="61">
        <v>1</v>
      </c>
      <c r="HA169" s="745">
        <v>53.333333333333336</v>
      </c>
      <c r="HB169" s="221">
        <v>24</v>
      </c>
      <c r="HC169" s="221">
        <v>0.52</v>
      </c>
      <c r="HD169" s="61">
        <v>1</v>
      </c>
      <c r="HE169" s="236">
        <v>111.851873</v>
      </c>
      <c r="HF169" s="236">
        <v>117.44446600000001</v>
      </c>
      <c r="HG169" s="144">
        <v>70.857202000000001</v>
      </c>
      <c r="HH169" s="236">
        <v>114.609859</v>
      </c>
      <c r="HI169" s="125">
        <v>69.147013000000001</v>
      </c>
      <c r="HJ169" s="236">
        <v>28.755723</v>
      </c>
      <c r="HK169" s="144">
        <v>17.349050999999999</v>
      </c>
      <c r="HL169" s="236">
        <v>85.854136999999994</v>
      </c>
      <c r="HM169" s="144">
        <v>51.797961000000001</v>
      </c>
      <c r="HN169" s="236">
        <v>74.909904999999995</v>
      </c>
      <c r="HO169" s="144">
        <v>6.4390599999999996</v>
      </c>
      <c r="HP169" s="144">
        <v>3.8848470000000002</v>
      </c>
      <c r="HQ169" s="236">
        <v>238.59169600000001</v>
      </c>
      <c r="HR169" s="144">
        <v>143.948375</v>
      </c>
      <c r="HS169" s="236">
        <v>136.231416</v>
      </c>
      <c r="HT169" s="144">
        <v>82.191841999999994</v>
      </c>
      <c r="HU169" s="236">
        <v>102.36027900000001</v>
      </c>
      <c r="HV169" s="144">
        <v>61.756532999999997</v>
      </c>
      <c r="HW169" s="236">
        <v>42.901862000000001</v>
      </c>
      <c r="HX169" s="144">
        <v>1</v>
      </c>
      <c r="HY169" s="237">
        <v>1.0247326628331339</v>
      </c>
      <c r="HZ169" s="348">
        <v>42.7</v>
      </c>
      <c r="IA169" s="221">
        <v>7.7</v>
      </c>
      <c r="IB169" s="221">
        <v>34.5</v>
      </c>
      <c r="IC169" s="221">
        <v>7.5</v>
      </c>
      <c r="ID169" s="221">
        <v>51.5</v>
      </c>
      <c r="IE169" s="221">
        <v>8.3000000000000007</v>
      </c>
      <c r="IF169" s="237">
        <v>160.19709090909092</v>
      </c>
      <c r="IG169" s="237">
        <v>93.112144972199488</v>
      </c>
      <c r="II169" s="221">
        <v>0.34</v>
      </c>
      <c r="IJ169" s="133">
        <v>1056</v>
      </c>
      <c r="IK169" s="133">
        <v>886</v>
      </c>
      <c r="IL169" s="133">
        <v>1041</v>
      </c>
      <c r="IM169" s="133">
        <v>1038</v>
      </c>
      <c r="IN169" s="133">
        <v>1286</v>
      </c>
      <c r="IO169" s="133">
        <v>1137</v>
      </c>
      <c r="IQ169" s="106">
        <v>1074</v>
      </c>
      <c r="IR169" s="133">
        <v>1788</v>
      </c>
      <c r="IS169" s="133">
        <v>537</v>
      </c>
      <c r="IT169" s="133">
        <v>534</v>
      </c>
      <c r="IU169" s="133">
        <v>557</v>
      </c>
      <c r="IV169" s="133">
        <v>507</v>
      </c>
      <c r="IW169" s="133">
        <v>607</v>
      </c>
      <c r="IX169" s="133">
        <v>561</v>
      </c>
      <c r="IZ169" s="106">
        <v>550.5</v>
      </c>
      <c r="JA169" s="133">
        <v>405</v>
      </c>
      <c r="JB169" s="240">
        <v>30.598446273111634</v>
      </c>
      <c r="JC169" s="241">
        <v>0</v>
      </c>
      <c r="JD169" s="267">
        <v>1</v>
      </c>
      <c r="JE169" s="278">
        <v>0</v>
      </c>
      <c r="JF169" s="70">
        <v>0</v>
      </c>
      <c r="JG169" s="70"/>
      <c r="JH169" s="267">
        <v>0</v>
      </c>
      <c r="JI169" s="267">
        <v>2</v>
      </c>
      <c r="JJ169" s="267">
        <v>0</v>
      </c>
      <c r="JK169" s="267"/>
      <c r="JM169" s="285">
        <v>62.166666666666664</v>
      </c>
      <c r="JN169" s="198">
        <v>169</v>
      </c>
      <c r="JO169" s="244">
        <v>42626</v>
      </c>
      <c r="JP169" s="69">
        <v>43544</v>
      </c>
      <c r="JQ169" s="201">
        <v>0</v>
      </c>
      <c r="JR169" s="69">
        <v>43544</v>
      </c>
      <c r="JS169" s="31">
        <v>30</v>
      </c>
      <c r="JT169" s="243">
        <v>1</v>
      </c>
      <c r="JU169" s="69">
        <v>42803</v>
      </c>
      <c r="JV169" s="245">
        <v>5</v>
      </c>
      <c r="JW169" s="243">
        <v>1</v>
      </c>
      <c r="JX169" s="246">
        <v>42803</v>
      </c>
      <c r="JY169" s="245">
        <v>5</v>
      </c>
      <c r="JZ169" s="245">
        <v>30</v>
      </c>
      <c r="KA169" s="245">
        <v>918</v>
      </c>
      <c r="KB169" s="247"/>
      <c r="KC169" s="245"/>
      <c r="KD169" s="248"/>
      <c r="KE169" s="63">
        <v>0</v>
      </c>
      <c r="KF169" s="263">
        <v>1</v>
      </c>
      <c r="KG169" s="312" t="s">
        <v>390</v>
      </c>
      <c r="KH169" s="250">
        <v>81.739999999999995</v>
      </c>
      <c r="KI169" s="250">
        <v>38.020000000000003</v>
      </c>
      <c r="KJ169" s="250">
        <v>53.22</v>
      </c>
      <c r="KK169" s="251">
        <v>-14.91</v>
      </c>
      <c r="KL169" s="250">
        <v>-13.5</v>
      </c>
      <c r="KM169" s="250">
        <v>34.729999999999997</v>
      </c>
      <c r="KN169" s="250">
        <v>13.8</v>
      </c>
      <c r="KO169" s="250">
        <v>6.2</v>
      </c>
      <c r="KP169" s="250"/>
      <c r="KQ169" s="250">
        <v>1</v>
      </c>
      <c r="KR169" s="92"/>
      <c r="KS169" s="93">
        <v>0.3154362416107383</v>
      </c>
      <c r="KT169" s="92"/>
      <c r="KU169" s="361"/>
      <c r="KV169" s="92"/>
      <c r="KW169" s="361"/>
      <c r="KX169" s="361"/>
      <c r="KY169" s="361"/>
      <c r="KZ169" s="361"/>
      <c r="LA169" s="361"/>
      <c r="LB169" s="361"/>
      <c r="LC169" s="361"/>
      <c r="LD169" s="361"/>
      <c r="LE169" s="361"/>
      <c r="LF169" s="118">
        <v>42629</v>
      </c>
      <c r="LG169" s="454">
        <v>1</v>
      </c>
      <c r="LH169" s="454"/>
      <c r="LI169" s="454"/>
      <c r="LJ169" s="454"/>
      <c r="LK169" s="454"/>
      <c r="LL169" s="454"/>
      <c r="LM169" s="454"/>
      <c r="LN169" s="454"/>
      <c r="LO169" s="454"/>
      <c r="LP169" s="454"/>
      <c r="LQ169" s="454"/>
      <c r="LR169" s="454"/>
      <c r="LS169" s="454"/>
      <c r="LT169" s="454"/>
      <c r="LU169" s="500">
        <v>39.303333333333335</v>
      </c>
      <c r="LV169" s="693">
        <v>-21.58</v>
      </c>
      <c r="LW169" s="500">
        <v>-12</v>
      </c>
      <c r="LX169" s="500">
        <v>2</v>
      </c>
      <c r="LY169" s="500">
        <v>-10.199999999999999</v>
      </c>
      <c r="LZ169" s="500">
        <v>2</v>
      </c>
      <c r="MA169" s="690">
        <v>42.901862000000001</v>
      </c>
      <c r="MB169" s="455"/>
      <c r="MD169" s="253"/>
      <c r="ME169" s="274"/>
      <c r="MF169" s="581">
        <v>169</v>
      </c>
      <c r="MG169" s="135">
        <v>42614</v>
      </c>
      <c r="MJ169" s="584">
        <v>72.447299999999998</v>
      </c>
      <c r="MR169" s="135"/>
      <c r="MS169" s="585"/>
      <c r="MT169" s="585"/>
      <c r="MU169" s="133">
        <v>0</v>
      </c>
      <c r="MV169" s="585"/>
      <c r="MW169" s="585"/>
      <c r="MX169" s="585"/>
      <c r="MY169" s="585"/>
      <c r="MZ169" s="585"/>
      <c r="NA169" s="238">
        <v>3918</v>
      </c>
      <c r="NB169" s="585"/>
      <c r="NC169" s="238">
        <v>7</v>
      </c>
      <c r="NE169" s="876">
        <v>169</v>
      </c>
      <c r="NF169" s="877">
        <v>8.9668514841772105</v>
      </c>
      <c r="NG169" s="877">
        <v>7.5982014158348203</v>
      </c>
      <c r="NH169" s="877">
        <v>5.4685833170068303</v>
      </c>
      <c r="NI169" s="877">
        <v>2.3561438102252801</v>
      </c>
      <c r="NJ169" s="877">
        <v>7.6093265098353298</v>
      </c>
      <c r="NK169" s="877">
        <v>6.0872506646133102</v>
      </c>
      <c r="NL169" s="877">
        <v>9.2243876279299108</v>
      </c>
      <c r="NM169" s="877">
        <v>7.8816034454046404</v>
      </c>
      <c r="NN169" s="877">
        <v>6.1403696706515296</v>
      </c>
      <c r="NO169" s="877">
        <v>1.4594316186373</v>
      </c>
      <c r="NP169" s="877">
        <v>6.75595576955096</v>
      </c>
      <c r="NQ169" s="877">
        <v>7.1543118114364903</v>
      </c>
      <c r="NR169" s="877">
        <v>7.7312511378962299</v>
      </c>
      <c r="NS169" s="877">
        <v>4.7246502717329699</v>
      </c>
      <c r="NT169" s="877">
        <v>6.1047559869622603</v>
      </c>
      <c r="NU169" s="877">
        <v>8.0414401300729708</v>
      </c>
      <c r="NV169" s="877">
        <v>6.7336254984082302</v>
      </c>
      <c r="NW169" s="877">
        <v>7.32912359629157</v>
      </c>
      <c r="NX169" s="877">
        <v>6.3847405872923799</v>
      </c>
      <c r="NY169" s="877">
        <v>6.4684204018645497</v>
      </c>
      <c r="NZ169" s="877">
        <v>8.1405230536630206</v>
      </c>
      <c r="OA169" s="877">
        <v>4.3398500028846199</v>
      </c>
      <c r="OB169" s="877">
        <v>10.617201125267201</v>
      </c>
      <c r="OC169" s="877">
        <v>2.75702324650746</v>
      </c>
      <c r="OD169" s="877">
        <v>5.4083722035726796</v>
      </c>
      <c r="OE169" s="877">
        <v>6.5941006235314701</v>
      </c>
      <c r="OF169" s="877">
        <v>4.8042601156347402</v>
      </c>
      <c r="OG169" s="877">
        <v>10.4311005734435</v>
      </c>
      <c r="OH169" s="877">
        <v>3.2203299548795599</v>
      </c>
      <c r="OI169" s="877">
        <v>8.3038720551003902</v>
      </c>
      <c r="OJ169" s="877">
        <v>4.0018022426339899</v>
      </c>
      <c r="OK169" s="877">
        <v>2.1272285183431401</v>
      </c>
      <c r="OL169" s="877">
        <v>1.0685222006880499</v>
      </c>
      <c r="OM169" s="877">
        <v>7.8601778787597798</v>
      </c>
    </row>
    <row r="170" spans="1:403" s="133" customFormat="1" x14ac:dyDescent="0.25">
      <c r="A170" s="902">
        <v>169</v>
      </c>
      <c r="B170" s="274">
        <v>0</v>
      </c>
      <c r="C170" s="61">
        <v>0</v>
      </c>
      <c r="D170" s="90">
        <v>1</v>
      </c>
      <c r="E170" s="267">
        <v>170</v>
      </c>
      <c r="F170" s="896">
        <v>170</v>
      </c>
      <c r="G170" s="61">
        <v>170</v>
      </c>
      <c r="H170" s="898"/>
      <c r="I170" s="358" t="s">
        <v>658</v>
      </c>
      <c r="J170" s="167" t="s">
        <v>1325</v>
      </c>
      <c r="K170" s="411">
        <v>14419</v>
      </c>
      <c r="L170" s="122">
        <v>77</v>
      </c>
      <c r="M170" s="342">
        <v>86.5</v>
      </c>
      <c r="N170" s="342">
        <v>165</v>
      </c>
      <c r="O170" s="342">
        <v>31.772268135904504</v>
      </c>
      <c r="P170" s="210">
        <v>1.9376441830202451</v>
      </c>
      <c r="Q170" s="208">
        <v>1</v>
      </c>
      <c r="R170" s="133">
        <v>170</v>
      </c>
      <c r="S170" s="133">
        <v>110</v>
      </c>
      <c r="T170" s="133">
        <v>0</v>
      </c>
      <c r="U170" s="400">
        <v>2</v>
      </c>
      <c r="V170" s="327">
        <v>0</v>
      </c>
      <c r="W170" s="114"/>
      <c r="X170" s="327">
        <v>1</v>
      </c>
      <c r="Y170" s="326">
        <v>0</v>
      </c>
      <c r="Z170" s="327">
        <v>1</v>
      </c>
      <c r="AA170" s="327">
        <v>0</v>
      </c>
      <c r="AB170" s="326">
        <v>0</v>
      </c>
      <c r="AC170" s="326">
        <v>0</v>
      </c>
      <c r="AD170" s="221"/>
      <c r="AF170" s="221"/>
      <c r="AG170" s="592">
        <v>109</v>
      </c>
      <c r="AH170" s="613">
        <v>0.87</v>
      </c>
      <c r="AI170" s="592"/>
      <c r="AJ170" s="603"/>
      <c r="AK170" s="592">
        <v>13.1</v>
      </c>
      <c r="AL170" s="592">
        <v>40.1</v>
      </c>
      <c r="AM170" s="592"/>
      <c r="AN170" s="607"/>
      <c r="AO170" s="409"/>
      <c r="AP170" s="63"/>
      <c r="AQ170" s="63"/>
      <c r="AR170" s="63"/>
      <c r="AS170" s="63"/>
      <c r="AT170" s="63">
        <v>2.79</v>
      </c>
      <c r="AU170" s="63"/>
      <c r="AV170" s="557">
        <v>42640</v>
      </c>
      <c r="AW170" s="557">
        <v>42542</v>
      </c>
      <c r="AX170" s="364">
        <v>0.87</v>
      </c>
      <c r="AY170" s="364"/>
      <c r="AZ170" s="364"/>
      <c r="BA170" s="613"/>
      <c r="BB170" s="558">
        <v>42640</v>
      </c>
      <c r="BC170" s="65">
        <v>18.27</v>
      </c>
      <c r="BD170" s="68"/>
      <c r="BE170" s="66">
        <v>18.27</v>
      </c>
      <c r="BF170" s="218">
        <v>75.124413398757568</v>
      </c>
      <c r="BG170" s="66"/>
      <c r="BH170" s="68">
        <v>1.2617385473525378</v>
      </c>
      <c r="BI170" s="219">
        <v>1.2617385473525378</v>
      </c>
      <c r="BJ170" s="219">
        <v>1.8757810938803163</v>
      </c>
      <c r="BK170" s="219"/>
      <c r="BL170" s="66">
        <v>2.5099999999999998</v>
      </c>
      <c r="BM170" s="66">
        <v>1.19</v>
      </c>
      <c r="BN170" s="66">
        <v>51</v>
      </c>
      <c r="BO170" s="66">
        <v>1.1100000000000001</v>
      </c>
      <c r="BP170" s="571">
        <v>138.80000000000001</v>
      </c>
      <c r="BQ170" s="66">
        <v>37</v>
      </c>
      <c r="BR170" s="66">
        <v>615</v>
      </c>
      <c r="BS170" s="66">
        <v>5</v>
      </c>
      <c r="BT170" s="66">
        <v>20</v>
      </c>
      <c r="BU170" s="69" t="s">
        <v>1326</v>
      </c>
      <c r="BV170" s="345" t="s">
        <v>381</v>
      </c>
      <c r="BW170" s="342">
        <v>0</v>
      </c>
      <c r="BX170" s="342">
        <v>0</v>
      </c>
      <c r="BY170" s="342">
        <v>29</v>
      </c>
      <c r="BZ170" s="342">
        <v>0</v>
      </c>
      <c r="CA170" s="61"/>
      <c r="CB170" s="345" t="s">
        <v>381</v>
      </c>
      <c r="CC170" s="61"/>
      <c r="CD170" s="342">
        <v>0</v>
      </c>
      <c r="CE170" s="342">
        <v>0</v>
      </c>
      <c r="CF170" s="342">
        <v>0</v>
      </c>
      <c r="CG170" s="206">
        <v>0</v>
      </c>
      <c r="CH170" s="206">
        <v>0</v>
      </c>
      <c r="CI170" s="342">
        <v>0</v>
      </c>
      <c r="CJ170" s="342">
        <v>0</v>
      </c>
      <c r="CK170" s="327">
        <v>0</v>
      </c>
      <c r="CL170" s="659">
        <v>1</v>
      </c>
      <c r="CM170" s="659">
        <v>1</v>
      </c>
      <c r="CN170" s="660">
        <v>0</v>
      </c>
      <c r="CO170" s="660">
        <v>0</v>
      </c>
      <c r="CP170" s="660">
        <v>0</v>
      </c>
      <c r="CQ170" s="325">
        <v>0</v>
      </c>
      <c r="CR170" s="325">
        <v>0</v>
      </c>
      <c r="CS170" s="325">
        <v>0</v>
      </c>
      <c r="CT170" s="327">
        <v>0</v>
      </c>
      <c r="CU170" s="327">
        <v>0</v>
      </c>
      <c r="CV170" s="114">
        <v>0</v>
      </c>
      <c r="CW170" s="362"/>
      <c r="CX170" s="362"/>
      <c r="CY170" s="362"/>
      <c r="CZ170" s="362"/>
      <c r="DF170" s="221">
        <v>0</v>
      </c>
      <c r="DG170" s="267">
        <v>0</v>
      </c>
      <c r="DH170" s="133" t="s">
        <v>1327</v>
      </c>
      <c r="DK170" s="267">
        <v>1</v>
      </c>
      <c r="DL170" s="267">
        <v>0</v>
      </c>
      <c r="DM170" s="267"/>
      <c r="DO170" s="221">
        <v>0</v>
      </c>
      <c r="DP170" s="221">
        <v>0</v>
      </c>
      <c r="DQ170" s="221">
        <v>0</v>
      </c>
      <c r="DR170" s="221">
        <v>0</v>
      </c>
      <c r="DS170" s="221">
        <v>0</v>
      </c>
      <c r="DT170" s="212">
        <v>0</v>
      </c>
      <c r="DU170" s="221">
        <v>0</v>
      </c>
      <c r="DV170" s="221">
        <v>0</v>
      </c>
      <c r="DW170" s="221">
        <v>0</v>
      </c>
      <c r="DX170" s="221">
        <v>0</v>
      </c>
      <c r="DY170" s="221">
        <v>0</v>
      </c>
      <c r="DZ170" s="221">
        <v>0</v>
      </c>
      <c r="EC170" s="292"/>
      <c r="ED170" s="103"/>
      <c r="EE170" s="103"/>
      <c r="EF170" s="103"/>
      <c r="EH170" s="103" t="s">
        <v>381</v>
      </c>
      <c r="EI170" s="103"/>
      <c r="EJ170" s="131"/>
      <c r="EK170" s="131"/>
      <c r="EL170" s="131"/>
      <c r="EM170" s="131"/>
      <c r="EN170" s="131"/>
      <c r="EO170" s="103"/>
      <c r="EP170" s="267">
        <v>170</v>
      </c>
      <c r="EQ170" s="135">
        <v>42640</v>
      </c>
      <c r="ER170" s="133" t="s">
        <v>383</v>
      </c>
      <c r="EU170" s="208">
        <v>66</v>
      </c>
      <c r="EV170" s="133">
        <v>0</v>
      </c>
      <c r="EX170" s="133">
        <v>11</v>
      </c>
      <c r="EY170" s="208">
        <v>9</v>
      </c>
      <c r="EZ170" s="208">
        <v>44</v>
      </c>
      <c r="FA170" s="208">
        <v>19</v>
      </c>
      <c r="FB170" s="208">
        <v>19</v>
      </c>
      <c r="FC170" s="208">
        <v>18</v>
      </c>
      <c r="FD170" s="208">
        <v>43</v>
      </c>
      <c r="FE170" s="206">
        <v>19</v>
      </c>
      <c r="FF170" s="133">
        <v>29</v>
      </c>
      <c r="FG170" s="133">
        <v>90</v>
      </c>
      <c r="FH170" s="223">
        <v>340</v>
      </c>
      <c r="FI170" s="91">
        <v>90</v>
      </c>
      <c r="FJ170" s="91">
        <v>340</v>
      </c>
      <c r="FK170" s="227">
        <v>39.450000000000003</v>
      </c>
      <c r="FL170" s="227">
        <v>20.359775208319462</v>
      </c>
      <c r="FM170" s="228">
        <v>82.5</v>
      </c>
      <c r="FN170" s="228">
        <v>17.7</v>
      </c>
      <c r="FO170" s="228">
        <v>42.577476671390507</v>
      </c>
      <c r="FP170" s="228">
        <v>9.1348040858619619</v>
      </c>
      <c r="FQ170" s="228">
        <v>78.545454545454547</v>
      </c>
      <c r="FR170" s="228"/>
      <c r="FS170" s="193">
        <v>0</v>
      </c>
      <c r="FT170" s="230">
        <v>104</v>
      </c>
      <c r="FU170" s="230">
        <v>136</v>
      </c>
      <c r="FV170" s="230">
        <v>250</v>
      </c>
      <c r="FW170" s="229">
        <v>4.05</v>
      </c>
      <c r="FX170" s="229">
        <v>5.0999999999999996</v>
      </c>
      <c r="FY170" s="229">
        <v>25.679012345679013</v>
      </c>
      <c r="FZ170" s="229">
        <v>0.76470588235294112</v>
      </c>
      <c r="GA170" s="133">
        <v>58</v>
      </c>
      <c r="GB170" s="129">
        <v>26.3</v>
      </c>
      <c r="GC170" s="238">
        <v>31</v>
      </c>
      <c r="GD170" s="238">
        <v>18</v>
      </c>
      <c r="GE170" s="238">
        <v>279.89999999999998</v>
      </c>
      <c r="GF170" s="238">
        <v>200.8</v>
      </c>
      <c r="GG170" s="238">
        <v>65.8</v>
      </c>
      <c r="GH170" s="133">
        <v>0</v>
      </c>
      <c r="GI170" s="133">
        <v>1</v>
      </c>
      <c r="GJ170" s="133">
        <v>1</v>
      </c>
      <c r="GK170" s="133">
        <v>0</v>
      </c>
      <c r="GL170" s="231">
        <v>29</v>
      </c>
      <c r="GM170" s="133">
        <v>0</v>
      </c>
      <c r="GN170" s="133">
        <v>0</v>
      </c>
      <c r="GO170" s="133">
        <v>0</v>
      </c>
      <c r="GP170" s="133">
        <v>0</v>
      </c>
      <c r="GQ170" s="61">
        <v>30.85</v>
      </c>
      <c r="GR170" s="106">
        <v>15.921395821968451</v>
      </c>
      <c r="GS170" s="111">
        <v>0.49397590361445787</v>
      </c>
      <c r="GT170" s="61">
        <v>0</v>
      </c>
      <c r="GU170" s="111">
        <v>0.34482758620689657</v>
      </c>
      <c r="GV170" s="62">
        <v>0</v>
      </c>
      <c r="GW170" s="61">
        <v>15.1</v>
      </c>
      <c r="GX170" s="61">
        <v>0</v>
      </c>
      <c r="GY170" s="106">
        <v>24</v>
      </c>
      <c r="GZ170" s="61">
        <v>0</v>
      </c>
      <c r="HA170" s="745">
        <v>34</v>
      </c>
      <c r="HB170" s="133">
        <v>13</v>
      </c>
      <c r="HC170" s="133">
        <v>0.56999999999999995</v>
      </c>
      <c r="HD170" s="61">
        <v>1</v>
      </c>
      <c r="HE170" s="236">
        <v>90.960583</v>
      </c>
      <c r="HF170" s="236">
        <v>95.508611999999999</v>
      </c>
      <c r="HG170" s="144">
        <v>47.365856999999998</v>
      </c>
      <c r="HH170" s="236">
        <v>85.948184999999995</v>
      </c>
      <c r="HI170" s="125">
        <v>42.624527</v>
      </c>
      <c r="HJ170" s="236">
        <v>17.346319999999999</v>
      </c>
      <c r="HK170" s="144">
        <v>8.6026100000000003</v>
      </c>
      <c r="HL170" s="236">
        <v>68.601865000000004</v>
      </c>
      <c r="HM170" s="144">
        <v>34.021917999999999</v>
      </c>
      <c r="HN170" s="236">
        <v>79.817701</v>
      </c>
      <c r="HO170" s="144">
        <v>5.0079359999999999</v>
      </c>
      <c r="HP170" s="144">
        <v>2.4836</v>
      </c>
      <c r="HQ170" s="236">
        <v>88.947326000000004</v>
      </c>
      <c r="HR170" s="144">
        <v>44.111899000000001</v>
      </c>
      <c r="HS170" s="236">
        <v>24.997305999999998</v>
      </c>
      <c r="HT170" s="144">
        <v>12.396985000000001</v>
      </c>
      <c r="HU170" s="236">
        <v>63.950020000000002</v>
      </c>
      <c r="HV170" s="144">
        <v>31.714914</v>
      </c>
      <c r="HW170" s="236">
        <v>71.896506000000002</v>
      </c>
      <c r="HX170" s="144">
        <v>0</v>
      </c>
      <c r="HY170" s="237">
        <v>1.1112347747657498</v>
      </c>
      <c r="HZ170" s="348">
        <v>15.7</v>
      </c>
      <c r="IA170" s="221">
        <v>5.4</v>
      </c>
      <c r="IB170" s="221">
        <v>20.7</v>
      </c>
      <c r="IC170" s="221">
        <v>4.9000000000000004</v>
      </c>
      <c r="ID170" s="221">
        <v>15.7</v>
      </c>
      <c r="IE170" s="221">
        <v>4</v>
      </c>
      <c r="IF170" s="237">
        <v>50.393511111111103</v>
      </c>
      <c r="IG170" s="237">
        <v>26.007618711791409</v>
      </c>
      <c r="II170" s="221">
        <v>0.38</v>
      </c>
      <c r="IJ170" s="221">
        <v>1025</v>
      </c>
      <c r="IK170" s="221">
        <v>1003</v>
      </c>
      <c r="IL170" s="221">
        <v>874</v>
      </c>
      <c r="IM170" s="221">
        <v>832</v>
      </c>
      <c r="IN170" s="221">
        <v>986</v>
      </c>
      <c r="IO170" s="221">
        <v>1023</v>
      </c>
      <c r="IP170" s="221"/>
      <c r="IQ170" s="106">
        <v>957.16666666666663</v>
      </c>
      <c r="IR170" s="221">
        <v>1649</v>
      </c>
      <c r="IS170" s="221">
        <v>366</v>
      </c>
      <c r="IT170" s="221">
        <v>381</v>
      </c>
      <c r="IU170" s="221">
        <v>377</v>
      </c>
      <c r="IV170" s="221">
        <v>375</v>
      </c>
      <c r="IW170" s="221">
        <v>437</v>
      </c>
      <c r="IX170" s="221">
        <v>361</v>
      </c>
      <c r="IY170" s="221"/>
      <c r="IZ170" s="106">
        <v>382.83333333333331</v>
      </c>
      <c r="JA170" s="221">
        <v>225</v>
      </c>
      <c r="JB170" s="240">
        <v>25.319293666009557</v>
      </c>
      <c r="JC170" s="241">
        <v>0</v>
      </c>
      <c r="JD170" s="267">
        <v>1</v>
      </c>
      <c r="JE170" s="280">
        <v>0</v>
      </c>
      <c r="JF170" s="70">
        <v>0</v>
      </c>
      <c r="JG170" s="70"/>
      <c r="JH170" s="267">
        <v>0</v>
      </c>
      <c r="JI170" s="267"/>
      <c r="JJ170" s="267"/>
      <c r="JK170" s="267"/>
      <c r="JM170" s="285">
        <v>48.666666666666664</v>
      </c>
      <c r="JN170" s="198">
        <v>170</v>
      </c>
      <c r="JO170" s="244">
        <v>42640</v>
      </c>
      <c r="JP170" s="69">
        <v>43236</v>
      </c>
      <c r="JQ170" s="201">
        <v>0</v>
      </c>
      <c r="JR170" s="69">
        <v>43236</v>
      </c>
      <c r="JS170" s="31">
        <v>19</v>
      </c>
      <c r="JT170" s="243">
        <v>0</v>
      </c>
      <c r="JU170" s="69">
        <v>43236</v>
      </c>
      <c r="JV170" s="245">
        <v>19</v>
      </c>
      <c r="JW170" s="243">
        <v>0</v>
      </c>
      <c r="JX170" s="246">
        <v>43236</v>
      </c>
      <c r="JY170" s="245">
        <v>19</v>
      </c>
      <c r="JZ170" s="245">
        <v>19</v>
      </c>
      <c r="KA170" s="245">
        <v>596</v>
      </c>
      <c r="KB170" s="247"/>
      <c r="KC170" s="245"/>
      <c r="KD170" s="248"/>
      <c r="KE170" s="63">
        <v>1</v>
      </c>
      <c r="KF170" s="263">
        <v>1</v>
      </c>
      <c r="KG170" s="312" t="s">
        <v>390</v>
      </c>
      <c r="KH170" s="250">
        <v>75.94</v>
      </c>
      <c r="KI170" s="250">
        <v>25.48</v>
      </c>
      <c r="KJ170" s="250">
        <v>66.599999999999994</v>
      </c>
      <c r="KK170" s="251">
        <v>-20.059999999999999</v>
      </c>
      <c r="KL170" s="250">
        <v>-16.84</v>
      </c>
      <c r="KM170" s="250">
        <v>69.400000000000006</v>
      </c>
      <c r="KN170" s="250">
        <v>36.4</v>
      </c>
      <c r="KO170" s="250">
        <v>4.5</v>
      </c>
      <c r="KP170" s="250"/>
      <c r="KQ170" s="250">
        <v>0</v>
      </c>
      <c r="KR170" s="92"/>
      <c r="KS170" s="93">
        <v>0.49397590361445787</v>
      </c>
      <c r="KT170" s="92">
        <v>59</v>
      </c>
      <c r="KU170" s="361">
        <v>45.7</v>
      </c>
      <c r="KV170" s="92">
        <v>-28.03</v>
      </c>
      <c r="KW170" s="361">
        <v>-36.1</v>
      </c>
      <c r="KX170" s="361">
        <v>-31.4</v>
      </c>
      <c r="KY170" s="361">
        <v>281</v>
      </c>
      <c r="KZ170" s="361">
        <v>-29.2</v>
      </c>
      <c r="LA170" s="361">
        <v>-26.5</v>
      </c>
      <c r="LB170" s="361">
        <v>281</v>
      </c>
      <c r="LC170" s="361">
        <v>-32.6</v>
      </c>
      <c r="LD170" s="361">
        <v>-28.9</v>
      </c>
      <c r="LE170" s="361">
        <v>281</v>
      </c>
      <c r="LF170" s="118">
        <v>42640</v>
      </c>
      <c r="LG170" s="454">
        <v>0</v>
      </c>
      <c r="LH170" s="454"/>
      <c r="LI170" s="454">
        <v>59</v>
      </c>
      <c r="LJ170" s="454">
        <v>51.12</v>
      </c>
      <c r="LK170" s="454">
        <v>-30.03</v>
      </c>
      <c r="LL170" s="454">
        <v>-32.5</v>
      </c>
      <c r="LM170" s="454">
        <v>-32.4</v>
      </c>
      <c r="LN170" s="454">
        <v>316</v>
      </c>
      <c r="LO170" s="454">
        <v>-24.9</v>
      </c>
      <c r="LP170" s="454">
        <v>-24.6</v>
      </c>
      <c r="LQ170" s="454">
        <v>316</v>
      </c>
      <c r="LR170" s="454">
        <v>-28.7</v>
      </c>
      <c r="LS170" s="454">
        <v>-28.5</v>
      </c>
      <c r="LT170" s="454">
        <v>316</v>
      </c>
      <c r="LU170" s="500">
        <v>39.450000000000003</v>
      </c>
      <c r="LV170" s="693">
        <v>-23.27</v>
      </c>
      <c r="LW170" s="500"/>
      <c r="LX170" s="500"/>
      <c r="LY170" s="500">
        <v>-21.3</v>
      </c>
      <c r="LZ170" s="500">
        <v>2</v>
      </c>
      <c r="MA170" s="690">
        <v>62</v>
      </c>
      <c r="MB170" s="455">
        <v>62</v>
      </c>
      <c r="MD170" s="253">
        <v>29</v>
      </c>
      <c r="ME170" s="274"/>
      <c r="MF170" s="581">
        <v>170</v>
      </c>
      <c r="MG170" s="135">
        <v>42542</v>
      </c>
      <c r="MJ170" s="584">
        <v>77.124399999999994</v>
      </c>
      <c r="MR170" s="135"/>
      <c r="MS170" s="585"/>
      <c r="MT170" s="585"/>
      <c r="MU170" s="133">
        <v>0</v>
      </c>
      <c r="MV170" s="585"/>
      <c r="MW170" s="585"/>
      <c r="MX170" s="585"/>
      <c r="MY170" s="585"/>
      <c r="MZ170" s="585"/>
      <c r="NA170" s="585"/>
      <c r="NB170" s="133">
        <v>29</v>
      </c>
      <c r="NC170" s="238">
        <v>5</v>
      </c>
      <c r="NE170" s="876" t="s">
        <v>64</v>
      </c>
      <c r="NF170" s="877" t="s">
        <v>64</v>
      </c>
      <c r="NG170" s="877" t="s">
        <v>64</v>
      </c>
      <c r="NH170" s="877" t="s">
        <v>64</v>
      </c>
      <c r="NI170" s="877" t="s">
        <v>64</v>
      </c>
      <c r="NJ170" s="877" t="s">
        <v>64</v>
      </c>
      <c r="NK170" s="877" t="s">
        <v>64</v>
      </c>
      <c r="NL170" s="877" t="s">
        <v>64</v>
      </c>
      <c r="NM170" s="877" t="s">
        <v>64</v>
      </c>
      <c r="NN170" s="877" t="s">
        <v>64</v>
      </c>
      <c r="NO170" s="877" t="s">
        <v>64</v>
      </c>
      <c r="NP170" s="877" t="s">
        <v>64</v>
      </c>
      <c r="NQ170" s="877" t="s">
        <v>64</v>
      </c>
      <c r="NR170" s="877" t="s">
        <v>64</v>
      </c>
      <c r="NS170" s="877" t="s">
        <v>64</v>
      </c>
      <c r="NT170" s="877" t="s">
        <v>64</v>
      </c>
      <c r="NU170" s="877" t="s">
        <v>64</v>
      </c>
      <c r="NV170" s="877" t="s">
        <v>64</v>
      </c>
      <c r="NW170" s="877" t="s">
        <v>64</v>
      </c>
      <c r="NX170" s="877" t="s">
        <v>64</v>
      </c>
      <c r="NY170" s="877" t="s">
        <v>64</v>
      </c>
      <c r="NZ170" s="877" t="s">
        <v>64</v>
      </c>
      <c r="OA170" s="877" t="s">
        <v>64</v>
      </c>
      <c r="OB170" s="877" t="s">
        <v>64</v>
      </c>
      <c r="OC170" s="877" t="s">
        <v>64</v>
      </c>
      <c r="OD170" s="877" t="s">
        <v>64</v>
      </c>
      <c r="OE170" s="877" t="s">
        <v>64</v>
      </c>
      <c r="OF170" s="877" t="s">
        <v>64</v>
      </c>
      <c r="OG170" s="877" t="s">
        <v>64</v>
      </c>
      <c r="OH170" s="877" t="s">
        <v>64</v>
      </c>
      <c r="OI170" s="877" t="s">
        <v>64</v>
      </c>
      <c r="OJ170" s="877" t="s">
        <v>64</v>
      </c>
      <c r="OK170" s="877" t="s">
        <v>64</v>
      </c>
      <c r="OL170" s="877" t="s">
        <v>64</v>
      </c>
      <c r="OM170" s="877" t="s">
        <v>64</v>
      </c>
    </row>
    <row r="171" spans="1:403" s="133" customFormat="1" ht="16.5" customHeight="1" x14ac:dyDescent="0.25">
      <c r="A171" s="455">
        <v>170</v>
      </c>
      <c r="B171" s="221">
        <v>0</v>
      </c>
      <c r="C171" s="61">
        <v>1</v>
      </c>
      <c r="D171" s="90">
        <v>2</v>
      </c>
      <c r="E171" s="267">
        <v>171</v>
      </c>
      <c r="F171" s="896">
        <v>171</v>
      </c>
      <c r="G171" s="61">
        <v>171</v>
      </c>
      <c r="H171" s="898"/>
      <c r="I171" s="358" t="s">
        <v>1328</v>
      </c>
      <c r="J171" s="232" t="s">
        <v>1329</v>
      </c>
      <c r="K171" s="135">
        <v>17414</v>
      </c>
      <c r="L171" s="122">
        <v>69</v>
      </c>
      <c r="M171" s="342">
        <v>77.099999999999994</v>
      </c>
      <c r="N171" s="342">
        <v>170</v>
      </c>
      <c r="O171" s="342">
        <v>26.678200692041525</v>
      </c>
      <c r="P171" s="210">
        <v>1.8855580279187985</v>
      </c>
      <c r="Q171" s="208">
        <v>1</v>
      </c>
      <c r="R171" s="133">
        <v>130</v>
      </c>
      <c r="S171" s="133">
        <v>70</v>
      </c>
      <c r="T171" s="133">
        <v>1</v>
      </c>
      <c r="U171" s="400">
        <v>3</v>
      </c>
      <c r="V171" s="327">
        <v>1</v>
      </c>
      <c r="W171" s="114"/>
      <c r="X171" s="327">
        <v>1</v>
      </c>
      <c r="Y171" s="326">
        <v>1</v>
      </c>
      <c r="Z171" s="327">
        <v>1</v>
      </c>
      <c r="AA171" s="327">
        <v>0</v>
      </c>
      <c r="AB171" s="326">
        <v>1</v>
      </c>
      <c r="AC171" s="326">
        <v>0</v>
      </c>
      <c r="AD171" s="221"/>
      <c r="AF171" s="221"/>
      <c r="AG171" s="592">
        <v>94</v>
      </c>
      <c r="AH171" s="613">
        <v>0.68</v>
      </c>
      <c r="AI171" s="592">
        <v>86</v>
      </c>
      <c r="AJ171" s="603">
        <v>1</v>
      </c>
      <c r="AK171" s="592">
        <v>11.7</v>
      </c>
      <c r="AL171" s="592">
        <v>36</v>
      </c>
      <c r="AM171" s="592"/>
      <c r="AN171" s="607">
        <v>1601</v>
      </c>
      <c r="AO171" s="214">
        <v>7.3783837129967145</v>
      </c>
      <c r="AP171" s="63">
        <v>247</v>
      </c>
      <c r="AQ171" s="63">
        <v>138</v>
      </c>
      <c r="AR171" s="63">
        <v>94</v>
      </c>
      <c r="AS171" s="63">
        <v>76</v>
      </c>
      <c r="AT171" s="63">
        <v>1.9</v>
      </c>
      <c r="AU171" s="63">
        <v>48</v>
      </c>
      <c r="AV171" s="557">
        <v>42647</v>
      </c>
      <c r="AW171" s="557">
        <v>42640</v>
      </c>
      <c r="AX171" s="364">
        <v>0.68</v>
      </c>
      <c r="AY171" s="364">
        <v>27</v>
      </c>
      <c r="AZ171" s="364"/>
      <c r="BA171" s="613">
        <v>137</v>
      </c>
      <c r="BB171" s="558">
        <v>42647</v>
      </c>
      <c r="BC171" s="65">
        <v>72.41</v>
      </c>
      <c r="BD171" s="68"/>
      <c r="BE171" s="66">
        <v>72.41</v>
      </c>
      <c r="BF171" s="218">
        <v>318.30934914724463</v>
      </c>
      <c r="BG171" s="66"/>
      <c r="BH171" s="68">
        <v>1.8597985474805656</v>
      </c>
      <c r="BI171" s="219">
        <v>1.8597985474805656</v>
      </c>
      <c r="BJ171" s="219">
        <v>2.5028493945852834</v>
      </c>
      <c r="BK171" s="219"/>
      <c r="BL171" s="66">
        <v>2.83</v>
      </c>
      <c r="BM171" s="66">
        <v>1.1499999999999999</v>
      </c>
      <c r="BN171" s="66">
        <v>165</v>
      </c>
      <c r="BO171" s="66">
        <v>1.96</v>
      </c>
      <c r="BP171" s="571">
        <v>787</v>
      </c>
      <c r="BQ171" s="66">
        <v>37</v>
      </c>
      <c r="BR171" s="66">
        <v>33</v>
      </c>
      <c r="BS171" s="66">
        <v>32</v>
      </c>
      <c r="BT171" s="66">
        <v>53</v>
      </c>
      <c r="BU171" s="69">
        <v>42641</v>
      </c>
      <c r="BV171" s="345" t="s">
        <v>1330</v>
      </c>
      <c r="BW171" s="342">
        <v>0</v>
      </c>
      <c r="BX171" s="342">
        <v>0</v>
      </c>
      <c r="BY171" s="342">
        <v>31</v>
      </c>
      <c r="BZ171" s="342">
        <v>0</v>
      </c>
      <c r="CA171" s="61"/>
      <c r="CB171" s="345" t="s">
        <v>381</v>
      </c>
      <c r="CC171" s="61"/>
      <c r="CD171" s="342">
        <v>1</v>
      </c>
      <c r="CE171" s="342">
        <v>0</v>
      </c>
      <c r="CF171" s="342">
        <v>0</v>
      </c>
      <c r="CG171" s="206">
        <v>0</v>
      </c>
      <c r="CH171" s="206">
        <v>0</v>
      </c>
      <c r="CI171" s="342">
        <v>0</v>
      </c>
      <c r="CJ171" s="342">
        <v>1</v>
      </c>
      <c r="CK171" s="327">
        <v>1</v>
      </c>
      <c r="CL171" s="659">
        <v>0</v>
      </c>
      <c r="CM171" s="659">
        <v>0</v>
      </c>
      <c r="CN171" s="660">
        <v>0</v>
      </c>
      <c r="CO171" s="660">
        <v>0</v>
      </c>
      <c r="CP171" s="660">
        <v>0</v>
      </c>
      <c r="CQ171" s="325">
        <v>0</v>
      </c>
      <c r="CR171" s="325">
        <v>1</v>
      </c>
      <c r="CS171" s="325">
        <v>0</v>
      </c>
      <c r="CT171" s="327">
        <v>1</v>
      </c>
      <c r="CU171" s="327">
        <v>1</v>
      </c>
      <c r="CV171" s="114">
        <v>0</v>
      </c>
      <c r="CW171" s="362"/>
      <c r="CX171" s="362"/>
      <c r="CY171" s="362"/>
      <c r="CZ171" s="362"/>
      <c r="DF171" s="221">
        <v>0</v>
      </c>
      <c r="DG171" s="267">
        <v>0</v>
      </c>
      <c r="DH171" s="133" t="s">
        <v>1331</v>
      </c>
      <c r="DK171" s="267">
        <v>1</v>
      </c>
      <c r="DL171" s="267">
        <v>0</v>
      </c>
      <c r="DM171" s="267"/>
      <c r="DO171" s="221">
        <v>1</v>
      </c>
      <c r="DP171" s="221">
        <v>0</v>
      </c>
      <c r="DQ171" s="221">
        <v>0</v>
      </c>
      <c r="DR171" s="221">
        <v>0</v>
      </c>
      <c r="DS171" s="221">
        <v>1</v>
      </c>
      <c r="DT171" s="212">
        <v>1</v>
      </c>
      <c r="DU171" s="221">
        <v>1</v>
      </c>
      <c r="DV171" s="221">
        <v>0</v>
      </c>
      <c r="DW171" s="221">
        <v>0</v>
      </c>
      <c r="DX171" s="221">
        <v>0</v>
      </c>
      <c r="DY171" s="221">
        <v>0</v>
      </c>
      <c r="DZ171" s="221">
        <v>0</v>
      </c>
      <c r="EC171" s="221">
        <v>1</v>
      </c>
      <c r="ED171" s="61">
        <v>1</v>
      </c>
      <c r="EE171" s="61">
        <v>72</v>
      </c>
      <c r="EF171" s="61"/>
      <c r="EH171" s="69">
        <v>42578</v>
      </c>
      <c r="EI171" s="61">
        <v>1.03</v>
      </c>
      <c r="EJ171" s="31">
        <v>46</v>
      </c>
      <c r="EK171" s="31">
        <v>42.4</v>
      </c>
      <c r="EL171" s="31">
        <v>86</v>
      </c>
      <c r="EM171" s="31">
        <v>125</v>
      </c>
      <c r="EN171" s="31">
        <v>26</v>
      </c>
      <c r="EO171" s="61" t="s">
        <v>1332</v>
      </c>
      <c r="EP171" s="267">
        <v>171</v>
      </c>
      <c r="EQ171" s="135">
        <v>42647</v>
      </c>
      <c r="ER171" s="133" t="s">
        <v>383</v>
      </c>
      <c r="EU171" s="208">
        <v>85</v>
      </c>
      <c r="EV171" s="133">
        <v>1</v>
      </c>
      <c r="EX171" s="133">
        <v>13</v>
      </c>
      <c r="EY171" s="208">
        <v>9</v>
      </c>
      <c r="EZ171" s="208">
        <v>48</v>
      </c>
      <c r="FA171" s="208">
        <v>30</v>
      </c>
      <c r="FB171" s="208">
        <v>19</v>
      </c>
      <c r="FC171" s="208">
        <v>16</v>
      </c>
      <c r="FD171" s="208">
        <v>52</v>
      </c>
      <c r="FE171" s="206">
        <v>22</v>
      </c>
      <c r="FF171" s="133">
        <v>33</v>
      </c>
      <c r="FG171" s="133">
        <v>90</v>
      </c>
      <c r="FH171" s="223">
        <v>230</v>
      </c>
      <c r="FI171" s="91">
        <v>93.333333333333329</v>
      </c>
      <c r="FJ171" s="91">
        <v>220</v>
      </c>
      <c r="FK171" s="227">
        <v>72.8</v>
      </c>
      <c r="FL171" s="227">
        <v>38.60925992309749</v>
      </c>
      <c r="FM171" s="228">
        <v>96.3</v>
      </c>
      <c r="FN171" s="228">
        <v>35.049999999999997</v>
      </c>
      <c r="FO171" s="228">
        <v>51.072413881789672</v>
      </c>
      <c r="FP171" s="228">
        <v>18.588661542645148</v>
      </c>
      <c r="FQ171" s="228">
        <v>63.603322949117349</v>
      </c>
      <c r="FR171" s="228"/>
      <c r="FS171" s="193">
        <v>0</v>
      </c>
      <c r="FT171" s="230">
        <v>132</v>
      </c>
      <c r="FU171" s="230"/>
      <c r="FV171" s="230">
        <v>176.66666666666666</v>
      </c>
      <c r="FW171" s="229">
        <v>5.8999999999999995</v>
      </c>
      <c r="FX171" s="229">
        <v>8.3333333333333339</v>
      </c>
      <c r="FY171" s="229">
        <v>22.372881355932204</v>
      </c>
      <c r="FZ171" s="229"/>
      <c r="GA171" s="133">
        <v>60.3</v>
      </c>
      <c r="GB171" s="129">
        <v>16.133333333333336</v>
      </c>
      <c r="GC171" s="238">
        <v>19</v>
      </c>
      <c r="GD171" s="238">
        <v>11.2</v>
      </c>
      <c r="GE171" s="238">
        <v>217.2</v>
      </c>
      <c r="GF171" s="238">
        <v>156.1</v>
      </c>
      <c r="GG171" s="238">
        <v>34.6</v>
      </c>
      <c r="GH171" s="133">
        <v>0</v>
      </c>
      <c r="GI171" s="133">
        <v>1</v>
      </c>
      <c r="GJ171" s="133">
        <v>1</v>
      </c>
      <c r="GK171" s="133">
        <v>1</v>
      </c>
      <c r="GL171" s="231">
        <v>29</v>
      </c>
      <c r="GM171" s="133">
        <v>0</v>
      </c>
      <c r="GN171" s="133">
        <v>0</v>
      </c>
      <c r="GO171" s="133">
        <v>0</v>
      </c>
      <c r="GP171" s="133">
        <v>0</v>
      </c>
      <c r="GQ171" s="61">
        <v>65.900000000000006</v>
      </c>
      <c r="GR171" s="106">
        <v>34.949865782034678</v>
      </c>
      <c r="GS171" s="111">
        <v>0.45909090909090905</v>
      </c>
      <c r="GT171" s="61">
        <v>0</v>
      </c>
      <c r="GU171" s="111">
        <v>0.54545454545454541</v>
      </c>
      <c r="GV171" s="62">
        <v>0</v>
      </c>
      <c r="GW171" s="61">
        <v>10.4</v>
      </c>
      <c r="GX171" s="61">
        <v>0</v>
      </c>
      <c r="GY171" s="106">
        <v>17</v>
      </c>
      <c r="GZ171" s="61">
        <v>0</v>
      </c>
      <c r="HA171" s="745">
        <v>44</v>
      </c>
      <c r="HB171" s="133">
        <v>18</v>
      </c>
      <c r="HC171" s="133">
        <v>0.63</v>
      </c>
      <c r="HD171" s="61">
        <v>1</v>
      </c>
      <c r="HE171" s="236">
        <v>111.899501</v>
      </c>
      <c r="HF171" s="236">
        <v>117.494477</v>
      </c>
      <c r="HG171" s="144">
        <v>61.047998999999997</v>
      </c>
      <c r="HH171" s="236">
        <v>88.529949999999999</v>
      </c>
      <c r="HI171" s="125">
        <v>45.998556999999998</v>
      </c>
      <c r="HJ171" s="236">
        <v>34.487746000000001</v>
      </c>
      <c r="HK171" s="144">
        <v>17.919208000000001</v>
      </c>
      <c r="HL171" s="236">
        <v>54.042203999999998</v>
      </c>
      <c r="HM171" s="144">
        <v>28.079349000000001</v>
      </c>
      <c r="HN171" s="236">
        <v>61.043979</v>
      </c>
      <c r="HO171" s="144">
        <v>4.5395450000000004</v>
      </c>
      <c r="HP171" s="144">
        <v>2.3586649999999998</v>
      </c>
      <c r="HQ171" s="236">
        <v>118.99803</v>
      </c>
      <c r="HR171" s="144">
        <v>61.829219000000002</v>
      </c>
      <c r="HS171" s="236">
        <v>53.039614</v>
      </c>
      <c r="HT171" s="144">
        <v>27.558422</v>
      </c>
      <c r="HU171" s="236">
        <v>65.958416</v>
      </c>
      <c r="HV171" s="144">
        <v>34.270797000000002</v>
      </c>
      <c r="HW171" s="236">
        <v>55.428158000000003</v>
      </c>
      <c r="HX171" s="144">
        <v>0</v>
      </c>
      <c r="HY171" s="237">
        <v>1.3271720700169829</v>
      </c>
      <c r="HZ171" s="348">
        <v>25.1</v>
      </c>
      <c r="IA171" s="221">
        <v>5.7</v>
      </c>
      <c r="IB171" s="221">
        <v>29</v>
      </c>
      <c r="IC171" s="221">
        <v>6.1</v>
      </c>
      <c r="ID171" s="221">
        <v>26.1</v>
      </c>
      <c r="IE171" s="221">
        <v>5.0999999999999996</v>
      </c>
      <c r="IF171" s="237">
        <v>106.92893567251463</v>
      </c>
      <c r="IG171" s="237">
        <v>56.709437784069898</v>
      </c>
      <c r="II171" s="221">
        <v>0.37</v>
      </c>
      <c r="IJ171" s="221">
        <v>1269</v>
      </c>
      <c r="IK171" s="221">
        <v>1238</v>
      </c>
      <c r="IL171" s="221">
        <v>1137</v>
      </c>
      <c r="IM171" s="221">
        <v>1078</v>
      </c>
      <c r="IN171" s="221">
        <v>1279</v>
      </c>
      <c r="IO171" s="221">
        <v>1281</v>
      </c>
      <c r="IP171" s="221"/>
      <c r="IQ171" s="106">
        <v>1213.6666666666667</v>
      </c>
      <c r="IR171" s="221">
        <v>1856</v>
      </c>
      <c r="IS171" s="221">
        <v>350</v>
      </c>
      <c r="IT171" s="221">
        <v>396</v>
      </c>
      <c r="IU171" s="221">
        <v>397</v>
      </c>
      <c r="IV171" s="221">
        <v>341</v>
      </c>
      <c r="IW171" s="221">
        <v>365</v>
      </c>
      <c r="IX171" s="221">
        <v>336</v>
      </c>
      <c r="IY171" s="221"/>
      <c r="IZ171" s="106">
        <v>364.16666666666669</v>
      </c>
      <c r="JA171" s="221">
        <v>249</v>
      </c>
      <c r="JB171" s="240">
        <v>34.822966074000469</v>
      </c>
      <c r="JC171" s="241">
        <v>1</v>
      </c>
      <c r="JD171" s="267">
        <v>1</v>
      </c>
      <c r="JE171" s="278">
        <v>0</v>
      </c>
      <c r="JF171" s="70">
        <v>0</v>
      </c>
      <c r="JG171" s="70"/>
      <c r="JH171" s="267">
        <v>0</v>
      </c>
      <c r="JI171" s="267">
        <v>0</v>
      </c>
      <c r="JJ171" s="267">
        <v>0</v>
      </c>
      <c r="JK171" s="267"/>
      <c r="JM171" s="285">
        <v>45</v>
      </c>
      <c r="JN171" s="198">
        <v>171</v>
      </c>
      <c r="JO171" s="244">
        <v>42647</v>
      </c>
      <c r="JP171" s="69">
        <v>43147</v>
      </c>
      <c r="JQ171" s="201">
        <v>0</v>
      </c>
      <c r="JR171" s="69">
        <v>43147</v>
      </c>
      <c r="JS171" s="31">
        <v>16</v>
      </c>
      <c r="JT171" s="243">
        <v>1</v>
      </c>
      <c r="JU171" s="69">
        <v>42664</v>
      </c>
      <c r="JV171" s="245">
        <v>1</v>
      </c>
      <c r="JW171" s="243">
        <v>1</v>
      </c>
      <c r="JX171" s="246">
        <v>42664</v>
      </c>
      <c r="JY171" s="245">
        <v>1</v>
      </c>
      <c r="JZ171" s="245">
        <v>16</v>
      </c>
      <c r="KA171" s="245">
        <v>500</v>
      </c>
      <c r="KB171" s="247"/>
      <c r="KC171" s="245"/>
      <c r="KD171" s="248"/>
      <c r="KE171" s="63">
        <v>0</v>
      </c>
      <c r="KF171" s="249">
        <v>1</v>
      </c>
      <c r="KG171" s="373" t="s">
        <v>421</v>
      </c>
      <c r="KH171" s="272">
        <v>100.16333333333334</v>
      </c>
      <c r="KI171" s="272">
        <v>45.273333333333333</v>
      </c>
      <c r="KJ171" s="272">
        <v>54.79999999999999</v>
      </c>
      <c r="KK171" s="373">
        <v>-14.806666666666667</v>
      </c>
      <c r="KL171" s="272">
        <v>-12.94</v>
      </c>
      <c r="KM171" s="272">
        <v>48.643333333333338</v>
      </c>
      <c r="KN171" s="272">
        <v>15.9</v>
      </c>
      <c r="KO171" s="272">
        <v>3.5</v>
      </c>
      <c r="KP171" s="250"/>
      <c r="KQ171" s="250">
        <v>1</v>
      </c>
      <c r="KR171" s="92"/>
      <c r="KS171" s="93">
        <v>0.45909090909090905</v>
      </c>
      <c r="KT171" s="92"/>
      <c r="KU171" s="361"/>
      <c r="KV171" s="92"/>
      <c r="KW171" s="361"/>
      <c r="KX171" s="361"/>
      <c r="KY171" s="361"/>
      <c r="KZ171" s="361"/>
      <c r="LA171" s="361"/>
      <c r="LB171" s="361"/>
      <c r="LC171" s="361"/>
      <c r="LD171" s="361"/>
      <c r="LE171" s="361"/>
      <c r="LF171" s="118">
        <v>42647</v>
      </c>
      <c r="LG171" s="454">
        <v>1</v>
      </c>
      <c r="LH171" s="454"/>
      <c r="LI171" s="454"/>
      <c r="LJ171" s="454"/>
      <c r="LK171" s="454"/>
      <c r="LL171" s="454"/>
      <c r="LM171" s="454"/>
      <c r="LN171" s="454"/>
      <c r="LO171" s="454"/>
      <c r="LP171" s="454"/>
      <c r="LQ171" s="454"/>
      <c r="LR171" s="454"/>
      <c r="LS171" s="454"/>
      <c r="LT171" s="454"/>
      <c r="LU171" s="500">
        <v>37.913333333333334</v>
      </c>
      <c r="LV171" s="693">
        <v>-18.656666666666666</v>
      </c>
      <c r="LW171" s="500">
        <v>-13.9</v>
      </c>
      <c r="LX171" s="500">
        <v>1</v>
      </c>
      <c r="LY171" s="500">
        <v>-11.5</v>
      </c>
      <c r="LZ171" s="500">
        <v>2</v>
      </c>
      <c r="MA171" s="690">
        <v>55.428158000000003</v>
      </c>
      <c r="MB171" s="454"/>
      <c r="MD171" s="253"/>
      <c r="ME171" s="274"/>
      <c r="MF171" s="581">
        <v>171</v>
      </c>
      <c r="MG171" s="135">
        <v>42640</v>
      </c>
      <c r="MJ171" s="584">
        <v>101.8892</v>
      </c>
      <c r="MR171" s="135">
        <v>42657</v>
      </c>
      <c r="MS171" s="238">
        <v>6</v>
      </c>
      <c r="MT171" s="238">
        <v>11</v>
      </c>
      <c r="MU171" s="133">
        <v>1</v>
      </c>
      <c r="MV171" s="133">
        <v>0</v>
      </c>
      <c r="MW171" s="133">
        <v>1</v>
      </c>
      <c r="MX171" s="133">
        <v>0</v>
      </c>
      <c r="MY171" s="133">
        <v>0</v>
      </c>
      <c r="MZ171" s="238">
        <v>1</v>
      </c>
      <c r="NA171" s="238">
        <v>1601</v>
      </c>
      <c r="NB171" s="585"/>
      <c r="NC171" s="238">
        <v>7</v>
      </c>
      <c r="NE171" s="876">
        <v>171</v>
      </c>
      <c r="NF171" s="877" t="s">
        <v>64</v>
      </c>
      <c r="NG171" s="877" t="s">
        <v>64</v>
      </c>
      <c r="NH171" s="877" t="s">
        <v>64</v>
      </c>
      <c r="NI171" s="877" t="s">
        <v>64</v>
      </c>
      <c r="NJ171" s="877" t="s">
        <v>64</v>
      </c>
      <c r="NK171" s="877" t="s">
        <v>64</v>
      </c>
      <c r="NL171" s="877" t="s">
        <v>64</v>
      </c>
      <c r="NM171" s="877" t="s">
        <v>64</v>
      </c>
      <c r="NN171" s="877" t="s">
        <v>64</v>
      </c>
      <c r="NO171" s="877" t="s">
        <v>64</v>
      </c>
      <c r="NP171" s="877" t="s">
        <v>64</v>
      </c>
      <c r="NQ171" s="877" t="s">
        <v>64</v>
      </c>
      <c r="NR171" s="877" t="s">
        <v>64</v>
      </c>
      <c r="NS171" s="877" t="s">
        <v>64</v>
      </c>
      <c r="NT171" s="877" t="s">
        <v>64</v>
      </c>
      <c r="NU171" s="877" t="s">
        <v>64</v>
      </c>
      <c r="NV171" s="877" t="s">
        <v>64</v>
      </c>
      <c r="NW171" s="877" t="s">
        <v>64</v>
      </c>
      <c r="NX171" s="877" t="s">
        <v>64</v>
      </c>
      <c r="NY171" s="877" t="s">
        <v>64</v>
      </c>
      <c r="NZ171" s="877" t="s">
        <v>64</v>
      </c>
      <c r="OA171" s="877" t="s">
        <v>64</v>
      </c>
      <c r="OB171" s="877" t="s">
        <v>64</v>
      </c>
      <c r="OC171" s="877" t="s">
        <v>64</v>
      </c>
      <c r="OD171" s="877" t="s">
        <v>64</v>
      </c>
      <c r="OE171" s="877" t="s">
        <v>64</v>
      </c>
      <c r="OF171" s="877" t="s">
        <v>64</v>
      </c>
      <c r="OG171" s="877" t="s">
        <v>64</v>
      </c>
      <c r="OH171" s="877" t="s">
        <v>64</v>
      </c>
      <c r="OI171" s="877" t="s">
        <v>64</v>
      </c>
      <c r="OJ171" s="877" t="s">
        <v>64</v>
      </c>
      <c r="OK171" s="877" t="s">
        <v>64</v>
      </c>
      <c r="OL171" s="877" t="s">
        <v>64</v>
      </c>
      <c r="OM171" s="877" t="s">
        <v>64</v>
      </c>
    </row>
    <row r="172" spans="1:403" s="133" customFormat="1" x14ac:dyDescent="0.25">
      <c r="A172" s="455">
        <v>171</v>
      </c>
      <c r="B172" s="221">
        <v>0</v>
      </c>
      <c r="C172" s="61">
        <v>0</v>
      </c>
      <c r="D172" s="61">
        <v>1</v>
      </c>
      <c r="E172" s="267">
        <v>172</v>
      </c>
      <c r="F172" s="896">
        <v>172</v>
      </c>
      <c r="G172" s="61">
        <v>172</v>
      </c>
      <c r="H172" s="898"/>
      <c r="I172" s="643" t="s">
        <v>1333</v>
      </c>
      <c r="J172" s="167" t="s">
        <v>1334</v>
      </c>
      <c r="K172" s="135">
        <v>16713</v>
      </c>
      <c r="L172" s="122">
        <v>71</v>
      </c>
      <c r="M172" s="342">
        <v>60</v>
      </c>
      <c r="N172" s="342">
        <v>170</v>
      </c>
      <c r="O172" s="342">
        <v>20.761245674740486</v>
      </c>
      <c r="P172" s="210">
        <v>1.6949468066347397</v>
      </c>
      <c r="Q172" s="208">
        <v>1</v>
      </c>
      <c r="R172" s="221">
        <v>190</v>
      </c>
      <c r="S172" s="221">
        <v>65</v>
      </c>
      <c r="T172" s="221">
        <v>0</v>
      </c>
      <c r="U172" s="400">
        <v>2</v>
      </c>
      <c r="V172" s="327">
        <v>0</v>
      </c>
      <c r="W172" s="114"/>
      <c r="X172" s="327">
        <v>1</v>
      </c>
      <c r="Y172" s="326">
        <v>1</v>
      </c>
      <c r="Z172" s="327">
        <v>1</v>
      </c>
      <c r="AA172" s="327">
        <v>0</v>
      </c>
      <c r="AB172" s="326">
        <v>0</v>
      </c>
      <c r="AC172" s="326">
        <v>0</v>
      </c>
      <c r="AD172" s="221"/>
      <c r="AF172" s="221"/>
      <c r="AG172" s="613">
        <v>112</v>
      </c>
      <c r="AH172" s="613">
        <v>1.4</v>
      </c>
      <c r="AI172" s="613">
        <v>37</v>
      </c>
      <c r="AJ172" s="603">
        <v>0</v>
      </c>
      <c r="AK172" s="613">
        <v>12.5</v>
      </c>
      <c r="AL172" s="613">
        <v>37</v>
      </c>
      <c r="AM172" s="613"/>
      <c r="AN172" s="607"/>
      <c r="AO172" s="409"/>
      <c r="AP172" s="63">
        <v>263</v>
      </c>
      <c r="AQ172" s="63">
        <v>152</v>
      </c>
      <c r="AR172" s="310">
        <v>60</v>
      </c>
      <c r="AS172" s="212">
        <v>254</v>
      </c>
      <c r="AT172" s="215">
        <v>3.11</v>
      </c>
      <c r="AU172" s="63"/>
      <c r="AV172" s="557">
        <v>42643</v>
      </c>
      <c r="AW172" s="557">
        <v>42485</v>
      </c>
      <c r="AX172" s="364">
        <v>1.4</v>
      </c>
      <c r="AY172" s="364">
        <v>51</v>
      </c>
      <c r="AZ172" s="364"/>
      <c r="BA172" s="613">
        <v>138</v>
      </c>
      <c r="BB172" s="558">
        <v>42643</v>
      </c>
      <c r="BC172" s="65">
        <v>33.81</v>
      </c>
      <c r="BD172" s="217"/>
      <c r="BE172" s="66">
        <v>33.81</v>
      </c>
      <c r="BF172" s="218">
        <v>153.98140010612593</v>
      </c>
      <c r="BG172" s="66"/>
      <c r="BH172" s="68">
        <v>1.5290451707657691</v>
      </c>
      <c r="BI172" s="219">
        <v>1.5290451707657691</v>
      </c>
      <c r="BJ172" s="219">
        <v>2.1874682642187548</v>
      </c>
      <c r="BK172" s="219"/>
      <c r="BL172" s="66">
        <v>2.35</v>
      </c>
      <c r="BM172" s="66">
        <v>1.45</v>
      </c>
      <c r="BN172" s="66">
        <v>54</v>
      </c>
      <c r="BO172" s="66">
        <v>1.24</v>
      </c>
      <c r="BP172" s="571">
        <v>516.6</v>
      </c>
      <c r="BQ172" s="66">
        <v>28</v>
      </c>
      <c r="BR172" s="66">
        <v>308</v>
      </c>
      <c r="BS172" s="66">
        <v>12</v>
      </c>
      <c r="BT172" s="66">
        <v>37</v>
      </c>
      <c r="BU172" s="61" t="s">
        <v>947</v>
      </c>
      <c r="BV172" s="345" t="s">
        <v>381</v>
      </c>
      <c r="BW172" s="342">
        <v>0</v>
      </c>
      <c r="BX172" s="342">
        <v>1</v>
      </c>
      <c r="BY172" s="342">
        <v>36</v>
      </c>
      <c r="BZ172" s="342">
        <v>0</v>
      </c>
      <c r="CA172" s="61"/>
      <c r="CB172" s="345" t="s">
        <v>381</v>
      </c>
      <c r="CC172" s="61"/>
      <c r="CD172" s="342">
        <v>0</v>
      </c>
      <c r="CE172" s="342">
        <v>0</v>
      </c>
      <c r="CF172" s="342">
        <v>0</v>
      </c>
      <c r="CG172" s="206">
        <v>0</v>
      </c>
      <c r="CH172" s="206">
        <v>0</v>
      </c>
      <c r="CI172" s="342">
        <v>0</v>
      </c>
      <c r="CJ172" s="342">
        <v>0</v>
      </c>
      <c r="CK172" s="327">
        <v>0</v>
      </c>
      <c r="CL172" s="659">
        <v>1</v>
      </c>
      <c r="CM172" s="659">
        <v>0</v>
      </c>
      <c r="CN172" s="660">
        <v>0</v>
      </c>
      <c r="CO172" s="660">
        <v>1</v>
      </c>
      <c r="CP172" s="660">
        <v>1</v>
      </c>
      <c r="CQ172" s="325">
        <v>0</v>
      </c>
      <c r="CR172" s="325">
        <v>0</v>
      </c>
      <c r="CS172" s="325">
        <v>0</v>
      </c>
      <c r="CT172" s="327">
        <v>0</v>
      </c>
      <c r="CU172" s="327">
        <v>0</v>
      </c>
      <c r="CV172" s="114">
        <v>0</v>
      </c>
      <c r="CW172" s="362"/>
      <c r="CX172" s="362"/>
      <c r="CY172" s="362"/>
      <c r="CZ172" s="362"/>
      <c r="DF172" s="221">
        <v>0</v>
      </c>
      <c r="DG172" s="267">
        <v>0</v>
      </c>
      <c r="DH172" s="133" t="s">
        <v>1327</v>
      </c>
      <c r="DK172" s="267">
        <v>1</v>
      </c>
      <c r="DL172" s="267">
        <v>0</v>
      </c>
      <c r="DM172" s="267"/>
      <c r="DO172" s="221">
        <v>0</v>
      </c>
      <c r="DP172" s="221">
        <v>0</v>
      </c>
      <c r="DQ172" s="221">
        <v>0</v>
      </c>
      <c r="DR172" s="221">
        <v>0</v>
      </c>
      <c r="DS172" s="221">
        <v>0</v>
      </c>
      <c r="DT172" s="212">
        <v>0</v>
      </c>
      <c r="DU172" s="221">
        <v>0</v>
      </c>
      <c r="DV172" s="221">
        <v>0</v>
      </c>
      <c r="DW172" s="221">
        <v>0</v>
      </c>
      <c r="DX172" s="221">
        <v>0</v>
      </c>
      <c r="DY172" s="221">
        <v>0</v>
      </c>
      <c r="DZ172" s="221">
        <v>0</v>
      </c>
      <c r="EC172" s="221">
        <v>1</v>
      </c>
      <c r="ED172" s="221">
        <v>2</v>
      </c>
      <c r="EE172" s="221">
        <v>38</v>
      </c>
      <c r="EF172" s="221"/>
      <c r="EH172" s="135">
        <v>42485</v>
      </c>
      <c r="EI172" s="31">
        <v>1.52</v>
      </c>
      <c r="EJ172" s="31">
        <v>67</v>
      </c>
      <c r="EK172" s="31">
        <v>69</v>
      </c>
      <c r="EL172" s="31">
        <v>82</v>
      </c>
      <c r="EM172" s="31">
        <v>108</v>
      </c>
      <c r="EN172" s="225"/>
      <c r="EO172" s="31" t="s">
        <v>1335</v>
      </c>
      <c r="EP172" s="267">
        <v>172</v>
      </c>
      <c r="ER172" s="133" t="s">
        <v>383</v>
      </c>
      <c r="EU172" s="208">
        <v>77</v>
      </c>
      <c r="EV172" s="133">
        <v>0</v>
      </c>
      <c r="EX172" s="133">
        <v>8</v>
      </c>
      <c r="EY172" s="208">
        <v>6</v>
      </c>
      <c r="EZ172" s="208">
        <v>44</v>
      </c>
      <c r="FA172" s="208">
        <v>22</v>
      </c>
      <c r="FB172" s="208">
        <v>10</v>
      </c>
      <c r="FC172" s="208">
        <v>15</v>
      </c>
      <c r="FD172" s="208">
        <v>33</v>
      </c>
      <c r="FE172" s="206">
        <v>19</v>
      </c>
      <c r="FF172" s="133">
        <v>27</v>
      </c>
      <c r="FG172" s="133">
        <v>150</v>
      </c>
      <c r="FH172" s="223">
        <v>360</v>
      </c>
      <c r="FI172" s="91">
        <v>150</v>
      </c>
      <c r="FJ172" s="91">
        <v>360</v>
      </c>
      <c r="FK172" s="227">
        <v>24.799999999999997</v>
      </c>
      <c r="FL172" s="227">
        <v>14.631727617009744</v>
      </c>
      <c r="FM172" s="228">
        <v>75.349999999999994</v>
      </c>
      <c r="FN172" s="228">
        <v>23.7</v>
      </c>
      <c r="FO172" s="228">
        <v>44.455672417003399</v>
      </c>
      <c r="FP172" s="228">
        <v>13.982739698513345</v>
      </c>
      <c r="FQ172" s="228">
        <v>68.546781685467806</v>
      </c>
      <c r="FR172" s="228"/>
      <c r="FS172" s="193">
        <v>0</v>
      </c>
      <c r="FT172" s="230">
        <v>106.1</v>
      </c>
      <c r="FU172" s="230">
        <v>95.7</v>
      </c>
      <c r="FV172" s="230">
        <v>135</v>
      </c>
      <c r="FW172" s="229">
        <v>4.8</v>
      </c>
      <c r="FX172" s="229">
        <v>5.9</v>
      </c>
      <c r="FY172" s="229">
        <v>22.104166666666668</v>
      </c>
      <c r="FZ172" s="229">
        <v>1.108672936259143</v>
      </c>
      <c r="GA172" s="133">
        <v>50.2</v>
      </c>
      <c r="GB172" s="129">
        <v>20.6</v>
      </c>
      <c r="GC172" s="238">
        <v>7.3</v>
      </c>
      <c r="GD172" s="238">
        <v>3.9</v>
      </c>
      <c r="GE172" s="238">
        <v>134.69999999999999</v>
      </c>
      <c r="GF172" s="238">
        <v>92.7</v>
      </c>
      <c r="GG172" s="238">
        <v>33.799999999999997</v>
      </c>
      <c r="GH172" s="133">
        <v>1</v>
      </c>
      <c r="GI172" s="133">
        <v>1</v>
      </c>
      <c r="GJ172" s="133">
        <v>1</v>
      </c>
      <c r="GK172" s="133">
        <v>0</v>
      </c>
      <c r="GL172" s="231">
        <v>26</v>
      </c>
      <c r="GM172" s="133">
        <v>0</v>
      </c>
      <c r="GN172" s="133">
        <v>0</v>
      </c>
      <c r="GO172" s="133">
        <v>0</v>
      </c>
      <c r="GP172" s="133">
        <v>0</v>
      </c>
      <c r="GQ172" s="61">
        <v>25.25</v>
      </c>
      <c r="GR172" s="106">
        <v>14.897222674576456</v>
      </c>
      <c r="GS172" s="111">
        <v>0.5976331360946745</v>
      </c>
      <c r="GT172" s="61">
        <v>0</v>
      </c>
      <c r="GU172" s="111">
        <v>0.44827586206896552</v>
      </c>
      <c r="GV172" s="62">
        <v>0</v>
      </c>
      <c r="GW172" s="61">
        <v>12.2</v>
      </c>
      <c r="GX172" s="61">
        <v>0</v>
      </c>
      <c r="GY172" s="106">
        <v>24</v>
      </c>
      <c r="GZ172" s="61">
        <v>0</v>
      </c>
      <c r="HA172" s="745">
        <v>31</v>
      </c>
      <c r="HB172" s="133">
        <v>9</v>
      </c>
      <c r="HC172" s="133">
        <v>0.46</v>
      </c>
      <c r="HD172" s="61">
        <v>1</v>
      </c>
      <c r="HE172" s="239">
        <v>78</v>
      </c>
      <c r="HF172" s="239">
        <v>82</v>
      </c>
      <c r="HG172" s="133">
        <v>48</v>
      </c>
      <c r="HH172" s="239">
        <v>111</v>
      </c>
      <c r="HI172" s="133">
        <v>65</v>
      </c>
      <c r="HJ172" s="239">
        <v>29</v>
      </c>
      <c r="HK172" s="133">
        <v>17</v>
      </c>
      <c r="HL172" s="239">
        <v>82</v>
      </c>
      <c r="HM172" s="133">
        <v>48</v>
      </c>
      <c r="HN172" s="239">
        <v>74</v>
      </c>
      <c r="HO172" s="133">
        <v>6</v>
      </c>
      <c r="HP172" s="133">
        <v>4</v>
      </c>
      <c r="HQ172" s="239">
        <v>99</v>
      </c>
      <c r="HR172" s="133">
        <v>59</v>
      </c>
      <c r="HS172" s="239">
        <v>30</v>
      </c>
      <c r="HT172" s="133">
        <v>18</v>
      </c>
      <c r="HU172" s="239">
        <v>69</v>
      </c>
      <c r="HV172" s="133">
        <v>41</v>
      </c>
      <c r="HW172" s="239">
        <v>69</v>
      </c>
      <c r="HX172" s="144">
        <v>0</v>
      </c>
      <c r="HY172" s="237">
        <v>0.73873873873873874</v>
      </c>
      <c r="HZ172" s="238">
        <v>21.9</v>
      </c>
      <c r="IA172" s="133">
        <v>5.7</v>
      </c>
      <c r="IB172" s="133">
        <v>20</v>
      </c>
      <c r="IC172" s="133">
        <v>5.6</v>
      </c>
      <c r="ID172" s="133">
        <v>14</v>
      </c>
      <c r="IE172" s="133">
        <v>4</v>
      </c>
      <c r="IF172" s="237">
        <v>64.342456140350862</v>
      </c>
      <c r="IG172" s="237">
        <v>37.961342437702015</v>
      </c>
      <c r="II172" s="133">
        <v>0.31</v>
      </c>
      <c r="IJ172" s="133">
        <v>1190</v>
      </c>
      <c r="IK172" s="133">
        <v>1100</v>
      </c>
      <c r="IL172" s="133">
        <v>1096</v>
      </c>
      <c r="IM172" s="133">
        <v>1017</v>
      </c>
      <c r="IN172" s="133">
        <v>1045</v>
      </c>
      <c r="IO172" s="133">
        <v>1158</v>
      </c>
      <c r="IQ172" s="237">
        <v>1101</v>
      </c>
      <c r="IR172" s="133">
        <v>1745</v>
      </c>
      <c r="IS172" s="133">
        <v>323</v>
      </c>
      <c r="IT172" s="133">
        <v>354</v>
      </c>
      <c r="IU172" s="133">
        <v>377</v>
      </c>
      <c r="IV172" s="133">
        <v>382</v>
      </c>
      <c r="IW172" s="133">
        <v>349</v>
      </c>
      <c r="IX172" s="133">
        <v>359</v>
      </c>
      <c r="IZ172" s="237">
        <v>357.33333333333331</v>
      </c>
      <c r="JA172" s="133">
        <v>210</v>
      </c>
      <c r="JB172" s="412">
        <v>31.136722986484116</v>
      </c>
      <c r="JC172" s="241">
        <v>0</v>
      </c>
      <c r="JD172" s="267">
        <v>1</v>
      </c>
      <c r="JE172" s="70">
        <v>0</v>
      </c>
      <c r="JF172" s="70">
        <v>0</v>
      </c>
      <c r="JG172" s="70"/>
      <c r="JH172" s="267">
        <v>0</v>
      </c>
      <c r="JI172" s="267">
        <v>0</v>
      </c>
      <c r="JJ172" s="267"/>
      <c r="JK172" s="267"/>
      <c r="JM172" s="285">
        <v>47.5</v>
      </c>
      <c r="JN172" s="198">
        <v>172</v>
      </c>
      <c r="JO172" s="244">
        <v>42643</v>
      </c>
      <c r="JP172" s="69">
        <v>43544</v>
      </c>
      <c r="JQ172" s="201">
        <v>0</v>
      </c>
      <c r="JR172" s="69">
        <v>43544</v>
      </c>
      <c r="JS172" s="31">
        <v>29</v>
      </c>
      <c r="JT172" s="243">
        <v>0</v>
      </c>
      <c r="JU172" s="69">
        <v>43544</v>
      </c>
      <c r="JV172" s="245">
        <v>29</v>
      </c>
      <c r="JW172" s="243">
        <v>0</v>
      </c>
      <c r="JX172" s="246">
        <v>43544</v>
      </c>
      <c r="JY172" s="245">
        <v>29</v>
      </c>
      <c r="JZ172" s="245">
        <v>901</v>
      </c>
      <c r="KA172" s="245">
        <v>901</v>
      </c>
      <c r="KB172" s="247"/>
      <c r="KC172" s="245"/>
      <c r="KD172" s="248"/>
      <c r="KE172" s="63">
        <v>1</v>
      </c>
      <c r="KF172" s="263">
        <v>1</v>
      </c>
      <c r="KG172" s="312" t="s">
        <v>390</v>
      </c>
      <c r="KH172" s="250">
        <v>80.349999999999994</v>
      </c>
      <c r="KI172" s="250">
        <v>30.24</v>
      </c>
      <c r="KJ172" s="250">
        <v>-21.52</v>
      </c>
      <c r="KK172" s="251">
        <v>-21.52</v>
      </c>
      <c r="KL172" s="250">
        <v>-17.010000000000002</v>
      </c>
      <c r="KM172" s="250">
        <v>63.93</v>
      </c>
      <c r="KN172" s="250">
        <v>46.9</v>
      </c>
      <c r="KO172" s="250">
        <v>4.0999999999999996</v>
      </c>
      <c r="KP172" s="250"/>
      <c r="KQ172" s="250">
        <v>0</v>
      </c>
      <c r="KR172" s="92"/>
      <c r="KS172" s="93">
        <v>0.5976331360946745</v>
      </c>
      <c r="KT172" s="92">
        <v>62</v>
      </c>
      <c r="KU172" s="361">
        <v>52.08</v>
      </c>
      <c r="KV172" s="92">
        <v>-25.83</v>
      </c>
      <c r="KW172" s="361">
        <v>-28.6</v>
      </c>
      <c r="KX172" s="361">
        <v>-25.1</v>
      </c>
      <c r="KY172" s="361">
        <v>298</v>
      </c>
      <c r="KZ172" s="361">
        <v>-17.2</v>
      </c>
      <c r="LA172" s="361">
        <v>-15.2</v>
      </c>
      <c r="LB172" s="361">
        <v>316</v>
      </c>
      <c r="LC172" s="361">
        <v>-22.9</v>
      </c>
      <c r="LD172" s="361">
        <v>-20.2</v>
      </c>
      <c r="LE172" s="361">
        <v>316</v>
      </c>
      <c r="LF172" s="118">
        <v>42643</v>
      </c>
      <c r="LG172" s="454">
        <v>0</v>
      </c>
      <c r="LH172" s="454"/>
      <c r="LI172" s="454">
        <v>62</v>
      </c>
      <c r="LJ172" s="454">
        <v>50.79</v>
      </c>
      <c r="LK172" s="454">
        <v>-32.57</v>
      </c>
      <c r="LL172" s="454">
        <v>-34.799999999999997</v>
      </c>
      <c r="LM172" s="454">
        <v>-34.700000000000003</v>
      </c>
      <c r="LN172" s="454">
        <v>334</v>
      </c>
      <c r="LO172" s="454">
        <v>-26.1</v>
      </c>
      <c r="LP172" s="454">
        <v>-25.9</v>
      </c>
      <c r="LQ172" s="454">
        <v>334</v>
      </c>
      <c r="LR172" s="454">
        <v>-30.5</v>
      </c>
      <c r="LS172" s="454">
        <v>-30.3</v>
      </c>
      <c r="LT172" s="454">
        <v>334</v>
      </c>
      <c r="LU172" s="500">
        <v>51.23</v>
      </c>
      <c r="LV172" s="693">
        <v>-25.76</v>
      </c>
      <c r="LW172" s="500"/>
      <c r="LX172" s="500"/>
      <c r="LY172" s="500">
        <v>-15.3</v>
      </c>
      <c r="LZ172" s="500">
        <v>3</v>
      </c>
      <c r="MA172" s="690">
        <v>69</v>
      </c>
      <c r="MB172" s="455"/>
      <c r="MD172" s="253">
        <v>69</v>
      </c>
      <c r="ME172" s="274"/>
      <c r="MF172" s="581">
        <v>172</v>
      </c>
      <c r="MG172" s="135">
        <v>42485</v>
      </c>
      <c r="MJ172" s="584">
        <v>89.007000000000005</v>
      </c>
      <c r="MR172" s="135"/>
      <c r="MS172" s="585"/>
      <c r="MT172" s="585"/>
      <c r="MU172" s="133">
        <v>0</v>
      </c>
      <c r="MV172" s="585"/>
      <c r="MW172" s="585"/>
      <c r="MX172" s="585"/>
      <c r="MY172" s="585"/>
      <c r="MZ172" s="585"/>
      <c r="NA172" s="585"/>
      <c r="NB172" s="133">
        <v>69</v>
      </c>
      <c r="NC172" s="238">
        <v>3</v>
      </c>
      <c r="NE172" s="876" t="s">
        <v>64</v>
      </c>
      <c r="NF172" s="877" t="s">
        <v>64</v>
      </c>
      <c r="NG172" s="877" t="s">
        <v>64</v>
      </c>
      <c r="NH172" s="877" t="s">
        <v>64</v>
      </c>
      <c r="NI172" s="877" t="s">
        <v>64</v>
      </c>
      <c r="NJ172" s="877" t="s">
        <v>64</v>
      </c>
      <c r="NK172" s="877" t="s">
        <v>64</v>
      </c>
      <c r="NL172" s="877" t="s">
        <v>64</v>
      </c>
      <c r="NM172" s="877" t="s">
        <v>64</v>
      </c>
      <c r="NN172" s="877" t="s">
        <v>64</v>
      </c>
      <c r="NO172" s="877" t="s">
        <v>64</v>
      </c>
      <c r="NP172" s="877" t="s">
        <v>64</v>
      </c>
      <c r="NQ172" s="877" t="s">
        <v>64</v>
      </c>
      <c r="NR172" s="877" t="s">
        <v>64</v>
      </c>
      <c r="NS172" s="877" t="s">
        <v>64</v>
      </c>
      <c r="NT172" s="877" t="s">
        <v>64</v>
      </c>
      <c r="NU172" s="877" t="s">
        <v>64</v>
      </c>
      <c r="NV172" s="877" t="s">
        <v>64</v>
      </c>
      <c r="NW172" s="877" t="s">
        <v>64</v>
      </c>
      <c r="NX172" s="877" t="s">
        <v>64</v>
      </c>
      <c r="NY172" s="877" t="s">
        <v>64</v>
      </c>
      <c r="NZ172" s="877" t="s">
        <v>64</v>
      </c>
      <c r="OA172" s="877" t="s">
        <v>64</v>
      </c>
      <c r="OB172" s="877" t="s">
        <v>64</v>
      </c>
      <c r="OC172" s="877" t="s">
        <v>64</v>
      </c>
      <c r="OD172" s="877" t="s">
        <v>64</v>
      </c>
      <c r="OE172" s="877" t="s">
        <v>64</v>
      </c>
      <c r="OF172" s="877" t="s">
        <v>64</v>
      </c>
      <c r="OG172" s="877" t="s">
        <v>64</v>
      </c>
      <c r="OH172" s="877" t="s">
        <v>64</v>
      </c>
      <c r="OI172" s="877" t="s">
        <v>64</v>
      </c>
      <c r="OJ172" s="877" t="s">
        <v>64</v>
      </c>
      <c r="OK172" s="877" t="s">
        <v>64</v>
      </c>
      <c r="OL172" s="877" t="s">
        <v>64</v>
      </c>
      <c r="OM172" s="877" t="s">
        <v>64</v>
      </c>
    </row>
    <row r="173" spans="1:403" s="95" customFormat="1" x14ac:dyDescent="0.25">
      <c r="A173" s="902">
        <v>172</v>
      </c>
      <c r="B173" s="636">
        <v>0</v>
      </c>
      <c r="C173" s="95">
        <v>0</v>
      </c>
      <c r="D173" s="95">
        <v>2</v>
      </c>
      <c r="E173" s="90">
        <v>173</v>
      </c>
      <c r="F173" s="883">
        <v>173</v>
      </c>
      <c r="G173" s="61">
        <v>173</v>
      </c>
      <c r="H173" s="898"/>
      <c r="I173" s="95" t="s">
        <v>1336</v>
      </c>
      <c r="J173" s="95" t="s">
        <v>1337</v>
      </c>
      <c r="K173" s="680">
        <v>8951</v>
      </c>
      <c r="L173" s="842">
        <v>92</v>
      </c>
      <c r="M173" s="375">
        <v>74</v>
      </c>
      <c r="N173" s="375">
        <v>172</v>
      </c>
      <c r="O173" s="671">
        <v>25.013520822065985</v>
      </c>
      <c r="P173" s="669">
        <v>1.8687358987692386</v>
      </c>
      <c r="Q173" s="95">
        <v>0</v>
      </c>
      <c r="R173" s="95">
        <v>150</v>
      </c>
      <c r="S173" s="95">
        <v>70</v>
      </c>
      <c r="T173" s="95">
        <v>1</v>
      </c>
      <c r="U173" s="375">
        <v>2</v>
      </c>
      <c r="V173" s="95">
        <v>0</v>
      </c>
      <c r="X173" s="95">
        <v>1</v>
      </c>
      <c r="Y173" s="95">
        <v>0</v>
      </c>
      <c r="Z173" s="95">
        <v>0</v>
      </c>
      <c r="AA173" s="95">
        <v>0</v>
      </c>
      <c r="AB173" s="681">
        <v>0</v>
      </c>
      <c r="AC173" s="95">
        <v>0</v>
      </c>
      <c r="AG173" s="95">
        <v>123</v>
      </c>
      <c r="AH173" s="843" t="s">
        <v>1338</v>
      </c>
      <c r="AI173" s="95">
        <v>45</v>
      </c>
      <c r="AJ173" s="670">
        <v>0</v>
      </c>
      <c r="AK173" s="99">
        <v>12.4</v>
      </c>
      <c r="AL173" s="95">
        <v>37</v>
      </c>
      <c r="AN173" s="375">
        <v>3198</v>
      </c>
      <c r="AO173" s="674">
        <v>8.0702808933938996</v>
      </c>
      <c r="AP173" s="95">
        <v>135</v>
      </c>
      <c r="AQ173" s="95">
        <v>77</v>
      </c>
      <c r="AR173" s="95">
        <v>38</v>
      </c>
      <c r="AS173" s="95">
        <v>100</v>
      </c>
      <c r="AT173" s="95">
        <v>2.96</v>
      </c>
      <c r="AU173" s="95">
        <v>228</v>
      </c>
      <c r="AV173" s="504">
        <v>42653</v>
      </c>
      <c r="AW173" s="504">
        <v>42653</v>
      </c>
      <c r="AX173" s="843" t="s">
        <v>1338</v>
      </c>
      <c r="AY173" s="843" t="s">
        <v>1339</v>
      </c>
      <c r="AZ173" s="843" t="s">
        <v>1340</v>
      </c>
      <c r="BA173" s="843" t="s">
        <v>1341</v>
      </c>
      <c r="BB173" s="844">
        <v>42653</v>
      </c>
      <c r="BC173" s="722">
        <v>108.12</v>
      </c>
      <c r="BD173" s="678"/>
      <c r="BE173" s="95">
        <v>108.12</v>
      </c>
      <c r="BF173" s="677">
        <v>246.91747129059362</v>
      </c>
      <c r="BH173" s="678">
        <v>2.0339060370266879</v>
      </c>
      <c r="BI173" s="679">
        <v>2.0339060370266879</v>
      </c>
      <c r="BJ173" s="679">
        <v>2.3925518206595426</v>
      </c>
      <c r="BK173" s="679"/>
      <c r="BL173" s="95">
        <v>2.46</v>
      </c>
      <c r="BM173" s="95">
        <v>1.68</v>
      </c>
      <c r="BN173" s="95">
        <v>83</v>
      </c>
      <c r="BO173" s="95">
        <v>1.28</v>
      </c>
      <c r="BP173" s="375">
        <v>2549</v>
      </c>
      <c r="BQ173" s="95">
        <v>75</v>
      </c>
      <c r="BR173" s="95">
        <v>252</v>
      </c>
      <c r="BS173" s="95">
        <v>34</v>
      </c>
      <c r="BT173" s="95">
        <v>27</v>
      </c>
      <c r="BU173" s="504">
        <v>42510</v>
      </c>
      <c r="BV173" s="95" t="s">
        <v>1342</v>
      </c>
      <c r="BW173" s="375">
        <v>0</v>
      </c>
      <c r="BX173" s="375">
        <v>1</v>
      </c>
      <c r="BY173" s="375">
        <v>44</v>
      </c>
      <c r="BZ173" s="375">
        <v>0</v>
      </c>
      <c r="CA173" s="375"/>
      <c r="CB173" s="375" t="s">
        <v>381</v>
      </c>
      <c r="CC173" s="375"/>
      <c r="CD173" s="355">
        <v>1</v>
      </c>
      <c r="CE173" s="95">
        <v>1</v>
      </c>
      <c r="CF173" s="95">
        <v>0</v>
      </c>
      <c r="CG173" s="95">
        <v>0</v>
      </c>
      <c r="CH173" s="95">
        <v>0</v>
      </c>
      <c r="CI173" s="95">
        <v>0</v>
      </c>
      <c r="CJ173" s="95">
        <v>0</v>
      </c>
      <c r="CK173" s="95">
        <v>1</v>
      </c>
      <c r="CL173" s="95">
        <v>0</v>
      </c>
      <c r="CM173" s="95">
        <v>0</v>
      </c>
      <c r="CN173" s="95">
        <v>0</v>
      </c>
      <c r="CO173" s="95">
        <v>1</v>
      </c>
      <c r="CP173" s="95">
        <v>1</v>
      </c>
      <c r="CQ173" s="95">
        <v>0</v>
      </c>
      <c r="CR173" s="95">
        <v>1</v>
      </c>
      <c r="CS173" s="95">
        <v>0</v>
      </c>
      <c r="CT173" s="95">
        <v>0</v>
      </c>
      <c r="CU173" s="95">
        <v>0</v>
      </c>
      <c r="CV173" s="95">
        <v>0</v>
      </c>
      <c r="CW173" s="95">
        <v>20.48</v>
      </c>
      <c r="DA173" s="95">
        <v>68</v>
      </c>
      <c r="DB173" s="95">
        <v>106</v>
      </c>
      <c r="DF173" s="95">
        <v>0</v>
      </c>
      <c r="DG173" s="110">
        <v>0</v>
      </c>
      <c r="DH173" s="95" t="s">
        <v>1327</v>
      </c>
      <c r="DK173" s="110">
        <v>0</v>
      </c>
      <c r="DL173" s="110"/>
      <c r="DM173" s="110"/>
      <c r="DO173" s="95">
        <v>1</v>
      </c>
      <c r="DP173" s="95">
        <v>0</v>
      </c>
      <c r="DQ173" s="95">
        <v>0</v>
      </c>
      <c r="DR173" s="95">
        <v>0</v>
      </c>
      <c r="DS173" s="95">
        <v>1</v>
      </c>
      <c r="DT173" s="670">
        <v>1</v>
      </c>
      <c r="DU173" s="95">
        <v>3</v>
      </c>
      <c r="DV173" s="95">
        <v>0</v>
      </c>
      <c r="DW173" s="95">
        <v>0</v>
      </c>
      <c r="DX173" s="95">
        <v>0</v>
      </c>
      <c r="DY173" s="95">
        <v>0</v>
      </c>
      <c r="DZ173" s="95">
        <v>0</v>
      </c>
      <c r="EC173" s="95">
        <v>1</v>
      </c>
      <c r="ED173" s="95">
        <v>2</v>
      </c>
      <c r="EE173" s="95">
        <v>45</v>
      </c>
      <c r="EH173" s="95" t="s">
        <v>381</v>
      </c>
      <c r="EJ173" s="99"/>
      <c r="EK173" s="99"/>
      <c r="EL173" s="99"/>
      <c r="EM173" s="99"/>
      <c r="EN173" s="99"/>
      <c r="EP173" s="110">
        <v>173</v>
      </c>
      <c r="EQ173" s="504">
        <v>42653</v>
      </c>
      <c r="ER173" s="95" t="s">
        <v>383</v>
      </c>
      <c r="EU173" s="95">
        <v>52</v>
      </c>
      <c r="EV173" s="95">
        <v>1</v>
      </c>
      <c r="EX173" s="95">
        <v>11</v>
      </c>
      <c r="EY173" s="95">
        <v>8</v>
      </c>
      <c r="EZ173" s="95">
        <v>55</v>
      </c>
      <c r="FA173" s="95">
        <v>28</v>
      </c>
      <c r="FB173" s="95">
        <v>17</v>
      </c>
      <c r="FC173" s="95">
        <v>18</v>
      </c>
      <c r="FD173" s="95">
        <v>44</v>
      </c>
      <c r="FE173" s="95">
        <v>21</v>
      </c>
      <c r="FF173" s="95">
        <v>51</v>
      </c>
      <c r="FG173" s="95">
        <v>90</v>
      </c>
      <c r="FH173" s="95">
        <v>310</v>
      </c>
      <c r="FI173" s="677">
        <v>90</v>
      </c>
      <c r="FJ173" s="677">
        <v>310</v>
      </c>
      <c r="FK173" s="677">
        <v>68</v>
      </c>
      <c r="FL173" s="677">
        <v>36.388234444891452</v>
      </c>
      <c r="FM173" s="375">
        <v>144</v>
      </c>
      <c r="FN173" s="375">
        <v>35.299999999999997</v>
      </c>
      <c r="FO173" s="375">
        <v>77.057437648005433</v>
      </c>
      <c r="FP173" s="375">
        <v>18.889774645656885</v>
      </c>
      <c r="FQ173" s="375">
        <v>75.486111111111114</v>
      </c>
      <c r="FR173" s="375"/>
      <c r="FS173" s="375">
        <v>0</v>
      </c>
      <c r="FT173" s="375">
        <v>100</v>
      </c>
      <c r="FU173" s="375">
        <v>60.5</v>
      </c>
      <c r="FV173" s="375">
        <v>190</v>
      </c>
      <c r="FW173" s="677">
        <v>4.4000000000000004</v>
      </c>
      <c r="FX173" s="677">
        <v>5.3000000000000007</v>
      </c>
      <c r="FY173" s="677">
        <v>22.727272727272727</v>
      </c>
      <c r="FZ173" s="677">
        <v>1.6528925619834711</v>
      </c>
      <c r="GA173" s="95">
        <v>23.1</v>
      </c>
      <c r="GB173" s="678">
        <v>28.4</v>
      </c>
      <c r="GC173" s="678">
        <v>28</v>
      </c>
      <c r="GD173" s="678">
        <v>13</v>
      </c>
      <c r="GE173" s="678">
        <v>263</v>
      </c>
      <c r="GF173" s="845">
        <v>166.1</v>
      </c>
      <c r="GG173" s="845">
        <v>53.1</v>
      </c>
      <c r="GH173" s="95">
        <v>2</v>
      </c>
      <c r="GI173" s="95">
        <v>1</v>
      </c>
      <c r="GJ173" s="95">
        <v>2</v>
      </c>
      <c r="GK173" s="95">
        <v>0</v>
      </c>
      <c r="GL173" s="355">
        <v>44</v>
      </c>
      <c r="GM173" s="95">
        <v>1</v>
      </c>
      <c r="GN173" s="95">
        <v>0</v>
      </c>
      <c r="GO173" s="95">
        <v>0</v>
      </c>
      <c r="GP173" s="95">
        <v>0</v>
      </c>
      <c r="GQ173" s="95">
        <v>31.2</v>
      </c>
      <c r="GR173" s="677">
        <v>16.695778157067842</v>
      </c>
      <c r="GS173" s="678">
        <v>0.49159663865546221</v>
      </c>
      <c r="GT173" s="95">
        <v>0</v>
      </c>
      <c r="GU173" s="678">
        <v>0.33333333333333331</v>
      </c>
      <c r="GV173" s="375">
        <v>0</v>
      </c>
      <c r="GW173" s="95">
        <v>15.4</v>
      </c>
      <c r="GX173" s="95">
        <v>0</v>
      </c>
      <c r="GY173" s="677">
        <v>28</v>
      </c>
      <c r="GZ173" s="95">
        <v>0</v>
      </c>
      <c r="HA173" s="811">
        <v>54</v>
      </c>
      <c r="HB173" s="95">
        <v>16</v>
      </c>
      <c r="HC173" s="95">
        <v>0.55000000000000004</v>
      </c>
      <c r="HD173" s="95">
        <v>0</v>
      </c>
      <c r="HZ173" s="678"/>
      <c r="IF173" s="677"/>
      <c r="IG173" s="677"/>
      <c r="IQ173" s="677"/>
      <c r="JB173" s="684"/>
      <c r="JC173" s="683"/>
      <c r="JD173" s="110">
        <v>0</v>
      </c>
      <c r="JE173" s="453"/>
      <c r="JF173" s="453"/>
      <c r="JG173" s="453"/>
      <c r="JH173" s="110"/>
      <c r="JI173" s="110"/>
      <c r="JJ173" s="110"/>
      <c r="JK173" s="110"/>
      <c r="JM173" s="811"/>
      <c r="JN173" s="110">
        <v>173</v>
      </c>
      <c r="JO173" s="504">
        <v>42653</v>
      </c>
      <c r="JP173" s="504">
        <v>42805</v>
      </c>
      <c r="JQ173" s="407">
        <v>1</v>
      </c>
      <c r="JR173" s="504">
        <v>42805</v>
      </c>
      <c r="JS173" s="99">
        <v>5</v>
      </c>
      <c r="JT173" s="453">
        <v>0</v>
      </c>
      <c r="JU173" s="504">
        <v>42805</v>
      </c>
      <c r="JV173" s="654">
        <v>5</v>
      </c>
      <c r="JW173" s="453">
        <v>1</v>
      </c>
      <c r="JX173" s="680">
        <v>42805</v>
      </c>
      <c r="JY173" s="654">
        <v>5</v>
      </c>
      <c r="JZ173" s="654">
        <v>5</v>
      </c>
      <c r="KA173" s="654">
        <v>152</v>
      </c>
      <c r="KB173" s="654"/>
      <c r="KC173" s="654"/>
      <c r="KD173" s="654"/>
      <c r="KF173" s="355">
        <v>1</v>
      </c>
      <c r="KG173" s="811" t="s">
        <v>390</v>
      </c>
      <c r="KH173" s="95">
        <v>169.7</v>
      </c>
      <c r="KI173" s="95">
        <v>59.6</v>
      </c>
      <c r="KJ173" s="95">
        <v>64.7</v>
      </c>
      <c r="KK173" s="110">
        <v>-20.8</v>
      </c>
      <c r="KL173" s="95">
        <v>-18.2</v>
      </c>
      <c r="KM173" s="95">
        <v>51.9</v>
      </c>
      <c r="KN173" s="95">
        <v>32.9</v>
      </c>
      <c r="KO173" s="95">
        <v>4.4000000000000004</v>
      </c>
      <c r="KQ173" s="95">
        <v>0</v>
      </c>
      <c r="KR173" s="110"/>
      <c r="KS173" s="684">
        <v>0.49159663865546221</v>
      </c>
      <c r="KT173" s="110"/>
      <c r="KV173" s="110"/>
      <c r="LF173" s="685">
        <v>42653</v>
      </c>
      <c r="LG173" s="95">
        <v>1</v>
      </c>
      <c r="LU173" s="654">
        <v>49.213333333333331</v>
      </c>
      <c r="LV173" s="725">
        <v>-28.876666666666669</v>
      </c>
      <c r="LW173" s="654">
        <v>-15.2</v>
      </c>
      <c r="LX173" s="654">
        <v>3</v>
      </c>
      <c r="LY173" s="654">
        <v>0</v>
      </c>
      <c r="LZ173" s="654">
        <v>0</v>
      </c>
      <c r="MA173" s="686"/>
      <c r="MB173" s="636"/>
      <c r="MD173" s="453"/>
      <c r="ME173" s="453"/>
      <c r="MF173" s="95">
        <v>173</v>
      </c>
      <c r="MG173" s="504">
        <v>42653</v>
      </c>
      <c r="MJ173" s="678">
        <v>99.714299999999994</v>
      </c>
      <c r="MR173" s="504"/>
      <c r="MS173" s="687"/>
      <c r="MT173" s="687"/>
      <c r="MU173" s="95">
        <v>0</v>
      </c>
      <c r="MV173" s="687"/>
      <c r="MW173" s="687"/>
      <c r="MX173" s="687"/>
      <c r="MY173" s="687"/>
      <c r="MZ173" s="687"/>
      <c r="NA173" s="678">
        <v>3198</v>
      </c>
      <c r="NB173" s="687"/>
      <c r="NC173" s="678">
        <v>7</v>
      </c>
      <c r="NE173" s="876" t="s">
        <v>64</v>
      </c>
      <c r="NF173" s="877" t="s">
        <v>64</v>
      </c>
      <c r="NG173" s="877" t="s">
        <v>64</v>
      </c>
      <c r="NH173" s="877" t="s">
        <v>64</v>
      </c>
      <c r="NI173" s="877" t="s">
        <v>64</v>
      </c>
      <c r="NJ173" s="877" t="s">
        <v>64</v>
      </c>
      <c r="NK173" s="877" t="s">
        <v>64</v>
      </c>
      <c r="NL173" s="877" t="s">
        <v>64</v>
      </c>
      <c r="NM173" s="877" t="s">
        <v>64</v>
      </c>
      <c r="NN173" s="877" t="s">
        <v>64</v>
      </c>
      <c r="NO173" s="877" t="s">
        <v>64</v>
      </c>
      <c r="NP173" s="877" t="s">
        <v>64</v>
      </c>
      <c r="NQ173" s="877" t="s">
        <v>64</v>
      </c>
      <c r="NR173" s="877" t="s">
        <v>64</v>
      </c>
      <c r="NS173" s="877" t="s">
        <v>64</v>
      </c>
      <c r="NT173" s="877" t="s">
        <v>64</v>
      </c>
      <c r="NU173" s="877" t="s">
        <v>64</v>
      </c>
      <c r="NV173" s="877" t="s">
        <v>64</v>
      </c>
      <c r="NW173" s="877" t="s">
        <v>64</v>
      </c>
      <c r="NX173" s="877" t="s">
        <v>64</v>
      </c>
      <c r="NY173" s="877" t="s">
        <v>64</v>
      </c>
      <c r="NZ173" s="877" t="s">
        <v>64</v>
      </c>
      <c r="OA173" s="877" t="s">
        <v>64</v>
      </c>
      <c r="OB173" s="877" t="s">
        <v>64</v>
      </c>
      <c r="OC173" s="877" t="s">
        <v>64</v>
      </c>
      <c r="OD173" s="877" t="s">
        <v>64</v>
      </c>
      <c r="OE173" s="877" t="s">
        <v>64</v>
      </c>
      <c r="OF173" s="877" t="s">
        <v>64</v>
      </c>
      <c r="OG173" s="877" t="s">
        <v>64</v>
      </c>
      <c r="OH173" s="877" t="s">
        <v>64</v>
      </c>
      <c r="OI173" s="877" t="s">
        <v>64</v>
      </c>
      <c r="OJ173" s="877" t="s">
        <v>64</v>
      </c>
      <c r="OK173" s="877" t="s">
        <v>64</v>
      </c>
      <c r="OL173" s="877" t="s">
        <v>64</v>
      </c>
      <c r="OM173" s="877" t="s">
        <v>64</v>
      </c>
    </row>
    <row r="174" spans="1:403" s="95" customFormat="1" x14ac:dyDescent="0.25">
      <c r="A174" s="455">
        <v>173</v>
      </c>
      <c r="B174" s="453">
        <v>0</v>
      </c>
      <c r="C174" s="95">
        <v>0</v>
      </c>
      <c r="D174" s="95">
        <v>1</v>
      </c>
      <c r="E174" s="90">
        <v>174</v>
      </c>
      <c r="F174" s="883">
        <v>174</v>
      </c>
      <c r="G174" s="61">
        <v>174</v>
      </c>
      <c r="H174" s="898"/>
      <c r="I174" s="95" t="s">
        <v>1343</v>
      </c>
      <c r="J174" s="95" t="s">
        <v>1344</v>
      </c>
      <c r="K174" s="680"/>
      <c r="L174" s="375">
        <v>86</v>
      </c>
      <c r="M174" s="375"/>
      <c r="N174" s="375" t="s">
        <v>64</v>
      </c>
      <c r="O174" s="671"/>
      <c r="P174" s="669">
        <v>0</v>
      </c>
      <c r="Q174" s="95">
        <v>1</v>
      </c>
      <c r="U174" s="375"/>
      <c r="AB174" s="681"/>
      <c r="AH174" s="843"/>
      <c r="AJ174" s="670">
        <v>0</v>
      </c>
      <c r="AK174" s="99"/>
      <c r="AN174" s="375"/>
      <c r="AO174" s="846"/>
      <c r="AV174" s="504"/>
      <c r="AW174" s="504"/>
      <c r="AX174" s="843"/>
      <c r="AY174" s="843"/>
      <c r="AZ174" s="843"/>
      <c r="BA174" s="843"/>
      <c r="BB174" s="844"/>
      <c r="BD174" s="678"/>
      <c r="BF174" s="677"/>
      <c r="BH174" s="678"/>
      <c r="BI174" s="679"/>
      <c r="BJ174" s="679"/>
      <c r="BK174" s="679"/>
      <c r="BP174" s="375"/>
      <c r="BW174" s="375"/>
      <c r="BX174" s="375"/>
      <c r="BY174" s="375"/>
      <c r="BZ174" s="375"/>
      <c r="CA174" s="375"/>
      <c r="CB174" s="375"/>
      <c r="CC174" s="375"/>
      <c r="CD174" s="355"/>
      <c r="DG174" s="110"/>
      <c r="DK174" s="110"/>
      <c r="DL174" s="110"/>
      <c r="DM174" s="110"/>
      <c r="DT174" s="670"/>
      <c r="EH174" s="95" t="s">
        <v>381</v>
      </c>
      <c r="EJ174" s="99"/>
      <c r="EK174" s="99"/>
      <c r="EL174" s="99"/>
      <c r="EM174" s="99"/>
      <c r="EN174" s="99"/>
      <c r="EP174" s="110">
        <v>174</v>
      </c>
      <c r="EQ174" s="504"/>
      <c r="ER174" s="95" t="s">
        <v>383</v>
      </c>
      <c r="EU174" s="95">
        <v>76</v>
      </c>
      <c r="EV174" s="95">
        <v>1</v>
      </c>
      <c r="EX174" s="95">
        <v>11</v>
      </c>
      <c r="EY174" s="95">
        <v>8</v>
      </c>
      <c r="EZ174" s="95">
        <v>45</v>
      </c>
      <c r="FA174" s="95">
        <v>24</v>
      </c>
      <c r="FB174" s="95">
        <v>15</v>
      </c>
      <c r="FC174" s="95">
        <v>14</v>
      </c>
      <c r="FD174" s="95">
        <v>40</v>
      </c>
      <c r="FE174" s="95">
        <v>20</v>
      </c>
      <c r="FF174" s="95">
        <v>28</v>
      </c>
      <c r="FG174" s="95">
        <v>120</v>
      </c>
      <c r="FH174" s="95">
        <v>340</v>
      </c>
      <c r="FI174" s="677">
        <v>123.33333333333333</v>
      </c>
      <c r="FJ174" s="677">
        <v>336.66666666666669</v>
      </c>
      <c r="FK174" s="677">
        <v>49.15</v>
      </c>
      <c r="FL174" s="677"/>
      <c r="FM174" s="375">
        <v>79.599999999999994</v>
      </c>
      <c r="FN174" s="375">
        <v>22.35</v>
      </c>
      <c r="FO174" s="375"/>
      <c r="FP174" s="375"/>
      <c r="FQ174" s="375">
        <v>71.922110552763812</v>
      </c>
      <c r="FR174" s="375"/>
      <c r="FS174" s="375">
        <v>0</v>
      </c>
      <c r="FT174" s="375">
        <v>145.33333333333334</v>
      </c>
      <c r="FU174" s="375"/>
      <c r="FV174" s="375">
        <v>160</v>
      </c>
      <c r="FW174" s="677">
        <v>6.0333333333333341</v>
      </c>
      <c r="FX174" s="677">
        <v>7.9333333333333336</v>
      </c>
      <c r="FY174" s="677">
        <v>24.088397790055247</v>
      </c>
      <c r="FZ174" s="677"/>
      <c r="GA174" s="95">
        <v>53</v>
      </c>
      <c r="GB174" s="678">
        <v>19.133333333333336</v>
      </c>
      <c r="GC174" s="678">
        <v>7.1</v>
      </c>
      <c r="GD174" s="678">
        <v>3.4</v>
      </c>
      <c r="GE174" s="678">
        <v>133.4</v>
      </c>
      <c r="GF174" s="845">
        <v>83.9</v>
      </c>
      <c r="GG174" s="845">
        <v>29</v>
      </c>
      <c r="GH174" s="95">
        <v>0</v>
      </c>
      <c r="GI174" s="95">
        <v>1</v>
      </c>
      <c r="GJ174" s="95">
        <v>1</v>
      </c>
      <c r="GK174" s="95">
        <v>1</v>
      </c>
      <c r="GL174" s="355">
        <v>32.333333333333336</v>
      </c>
      <c r="GM174" s="95">
        <v>0</v>
      </c>
      <c r="GN174" s="95">
        <v>0</v>
      </c>
      <c r="GO174" s="95">
        <v>0</v>
      </c>
      <c r="GP174" s="95">
        <v>0</v>
      </c>
      <c r="GQ174" s="95">
        <v>58.25</v>
      </c>
      <c r="GR174" s="677"/>
      <c r="GS174" s="678">
        <v>0.43292682926829257</v>
      </c>
      <c r="GT174" s="95">
        <v>0</v>
      </c>
      <c r="GU174" s="678">
        <v>0.37931034482758619</v>
      </c>
      <c r="GV174" s="375">
        <v>0</v>
      </c>
      <c r="GW174" s="95">
        <v>10.8</v>
      </c>
      <c r="GX174" s="95">
        <v>0</v>
      </c>
      <c r="GY174" s="677">
        <v>21</v>
      </c>
      <c r="GZ174" s="95">
        <v>0</v>
      </c>
      <c r="HA174" s="811">
        <v>47.333333333333336</v>
      </c>
      <c r="HB174" s="95">
        <v>16</v>
      </c>
      <c r="HC174" s="95">
        <v>0.5</v>
      </c>
      <c r="HD174" s="95">
        <v>0</v>
      </c>
      <c r="HZ174" s="678"/>
      <c r="IF174" s="677"/>
      <c r="IG174" s="677"/>
      <c r="II174" s="635"/>
      <c r="IJ174" s="635"/>
      <c r="IK174" s="635"/>
      <c r="IL174" s="635"/>
      <c r="IM174" s="635"/>
      <c r="IN174" s="635"/>
      <c r="IO174" s="635"/>
      <c r="IQ174" s="677"/>
      <c r="IR174" s="635"/>
      <c r="IS174" s="635"/>
      <c r="IT174" s="635"/>
      <c r="IU174" s="635"/>
      <c r="IV174" s="635"/>
      <c r="IW174" s="635"/>
      <c r="IX174" s="635"/>
      <c r="JA174" s="635"/>
      <c r="JB174" s="684"/>
      <c r="JC174" s="683"/>
      <c r="JD174" s="110"/>
      <c r="JE174" s="453"/>
      <c r="JF174" s="453"/>
      <c r="JG174" s="453"/>
      <c r="JH174" s="110"/>
      <c r="JI174" s="110"/>
      <c r="JJ174" s="110"/>
      <c r="JK174" s="110"/>
      <c r="JM174" s="811"/>
      <c r="JO174" s="504"/>
      <c r="JP174" s="504"/>
      <c r="JQ174" s="407"/>
      <c r="JR174" s="99"/>
      <c r="JS174" s="99"/>
      <c r="JT174" s="453"/>
      <c r="JV174" s="654"/>
      <c r="JW174" s="453"/>
      <c r="JX174" s="654"/>
      <c r="JY174" s="654"/>
      <c r="JZ174" s="654"/>
      <c r="KA174" s="654"/>
      <c r="KB174" s="654"/>
      <c r="KC174" s="654"/>
      <c r="KD174" s="654"/>
      <c r="KE174" s="95">
        <v>0</v>
      </c>
      <c r="KF174" s="355"/>
      <c r="KG174" s="811"/>
      <c r="KK174" s="110"/>
      <c r="KR174" s="110"/>
      <c r="KS174" s="684">
        <v>0.43292682926829257</v>
      </c>
      <c r="KT174" s="110"/>
      <c r="KV174" s="110"/>
      <c r="LF174" s="685"/>
      <c r="LU174" s="654"/>
      <c r="LV174" s="654"/>
      <c r="LW174" s="654"/>
      <c r="LX174" s="654"/>
      <c r="LY174" s="654">
        <v>0</v>
      </c>
      <c r="LZ174" s="654">
        <v>0</v>
      </c>
      <c r="MA174" s="686"/>
      <c r="MD174" s="453"/>
      <c r="ME174" s="453"/>
      <c r="MF174" s="95">
        <v>174</v>
      </c>
      <c r="MG174" s="504"/>
      <c r="MJ174" s="687"/>
      <c r="MR174" s="504"/>
      <c r="MS174" s="687"/>
      <c r="MT174" s="687"/>
      <c r="MU174" s="687"/>
      <c r="MV174" s="687"/>
      <c r="MW174" s="687"/>
      <c r="MX174" s="687"/>
      <c r="MY174" s="687"/>
      <c r="MZ174" s="687"/>
      <c r="NA174" s="687"/>
      <c r="NB174" s="687"/>
      <c r="NC174" s="678">
        <v>3</v>
      </c>
      <c r="NE174" s="876" t="s">
        <v>64</v>
      </c>
      <c r="NF174" s="877" t="s">
        <v>64</v>
      </c>
      <c r="NG174" s="877" t="s">
        <v>64</v>
      </c>
      <c r="NH174" s="877" t="s">
        <v>64</v>
      </c>
      <c r="NI174" s="877" t="s">
        <v>64</v>
      </c>
      <c r="NJ174" s="877" t="s">
        <v>64</v>
      </c>
      <c r="NK174" s="877" t="s">
        <v>64</v>
      </c>
      <c r="NL174" s="877" t="s">
        <v>64</v>
      </c>
      <c r="NM174" s="877" t="s">
        <v>64</v>
      </c>
      <c r="NN174" s="877" t="s">
        <v>64</v>
      </c>
      <c r="NO174" s="877" t="s">
        <v>64</v>
      </c>
      <c r="NP174" s="877" t="s">
        <v>64</v>
      </c>
      <c r="NQ174" s="877" t="s">
        <v>64</v>
      </c>
      <c r="NR174" s="877" t="s">
        <v>64</v>
      </c>
      <c r="NS174" s="877" t="s">
        <v>64</v>
      </c>
      <c r="NT174" s="877" t="s">
        <v>64</v>
      </c>
      <c r="NU174" s="877" t="s">
        <v>64</v>
      </c>
      <c r="NV174" s="877" t="s">
        <v>64</v>
      </c>
      <c r="NW174" s="877" t="s">
        <v>64</v>
      </c>
      <c r="NX174" s="877" t="s">
        <v>64</v>
      </c>
      <c r="NY174" s="877" t="s">
        <v>64</v>
      </c>
      <c r="NZ174" s="877" t="s">
        <v>64</v>
      </c>
      <c r="OA174" s="877" t="s">
        <v>64</v>
      </c>
      <c r="OB174" s="877" t="s">
        <v>64</v>
      </c>
      <c r="OC174" s="877" t="s">
        <v>64</v>
      </c>
      <c r="OD174" s="877" t="s">
        <v>64</v>
      </c>
      <c r="OE174" s="877" t="s">
        <v>64</v>
      </c>
      <c r="OF174" s="877" t="s">
        <v>64</v>
      </c>
      <c r="OG174" s="877" t="s">
        <v>64</v>
      </c>
      <c r="OH174" s="877" t="s">
        <v>64</v>
      </c>
      <c r="OI174" s="877" t="s">
        <v>64</v>
      </c>
      <c r="OJ174" s="877" t="s">
        <v>64</v>
      </c>
      <c r="OK174" s="877" t="s">
        <v>64</v>
      </c>
      <c r="OL174" s="877" t="s">
        <v>64</v>
      </c>
      <c r="OM174" s="877" t="s">
        <v>64</v>
      </c>
    </row>
    <row r="175" spans="1:403" s="133" customFormat="1" x14ac:dyDescent="0.25">
      <c r="A175" s="455">
        <v>174</v>
      </c>
      <c r="B175" s="221">
        <v>0</v>
      </c>
      <c r="C175" s="61">
        <v>1</v>
      </c>
      <c r="D175" s="61">
        <v>2</v>
      </c>
      <c r="E175" s="90">
        <v>175</v>
      </c>
      <c r="F175" s="883">
        <v>175</v>
      </c>
      <c r="G175" s="61">
        <v>175</v>
      </c>
      <c r="H175" s="898"/>
      <c r="I175" s="167" t="s">
        <v>1345</v>
      </c>
      <c r="J175" s="167" t="s">
        <v>1346</v>
      </c>
      <c r="K175" s="135">
        <v>16613</v>
      </c>
      <c r="L175" s="146">
        <v>71</v>
      </c>
      <c r="M175" s="193">
        <v>98</v>
      </c>
      <c r="N175" s="193">
        <v>177</v>
      </c>
      <c r="O175" s="342">
        <v>31.28092182961473</v>
      </c>
      <c r="P175" s="210">
        <v>2.1498988329030557</v>
      </c>
      <c r="Q175" s="133">
        <v>0</v>
      </c>
      <c r="R175" s="133">
        <v>120</v>
      </c>
      <c r="S175" s="133">
        <v>60</v>
      </c>
      <c r="T175" s="133">
        <v>0</v>
      </c>
      <c r="U175" s="193">
        <v>2</v>
      </c>
      <c r="V175" s="114">
        <v>0</v>
      </c>
      <c r="W175" s="114"/>
      <c r="X175" s="114">
        <v>1</v>
      </c>
      <c r="Y175" s="114">
        <v>1</v>
      </c>
      <c r="Z175" s="114">
        <v>0</v>
      </c>
      <c r="AA175" s="114">
        <v>0</v>
      </c>
      <c r="AB175" s="114">
        <v>0</v>
      </c>
      <c r="AC175" s="114">
        <v>0</v>
      </c>
      <c r="AG175" s="592">
        <v>120</v>
      </c>
      <c r="AH175" s="592">
        <v>1.61</v>
      </c>
      <c r="AI175" s="592">
        <v>41</v>
      </c>
      <c r="AJ175" s="603">
        <v>0</v>
      </c>
      <c r="AK175" s="592">
        <v>11.7</v>
      </c>
      <c r="AL175" s="592">
        <v>34</v>
      </c>
      <c r="AM175" s="592"/>
      <c r="AN175" s="607">
        <v>931</v>
      </c>
      <c r="AO175" s="214">
        <v>6.8362592772770672</v>
      </c>
      <c r="AP175" s="63">
        <v>203</v>
      </c>
      <c r="AQ175" s="63">
        <v>111</v>
      </c>
      <c r="AR175" s="63">
        <v>73</v>
      </c>
      <c r="AS175" s="63">
        <v>97</v>
      </c>
      <c r="AT175" s="63">
        <v>6.49</v>
      </c>
      <c r="AU175" s="63">
        <v>698</v>
      </c>
      <c r="AV175" s="557">
        <v>42662</v>
      </c>
      <c r="AW175" s="557">
        <v>42660</v>
      </c>
      <c r="AX175" s="63">
        <v>1.61</v>
      </c>
      <c r="AY175" s="63">
        <v>50</v>
      </c>
      <c r="AZ175" s="63">
        <v>8.8000000000000007</v>
      </c>
      <c r="BA175" s="592">
        <v>137</v>
      </c>
      <c r="BB175" s="567">
        <v>42669</v>
      </c>
      <c r="BC175" s="65">
        <v>31.02</v>
      </c>
      <c r="BD175" s="68"/>
      <c r="BE175" s="66">
        <v>31.02</v>
      </c>
      <c r="BF175" s="218">
        <v>31.717105792918872</v>
      </c>
      <c r="BG175" s="66"/>
      <c r="BH175" s="68">
        <v>1.4916417934775861</v>
      </c>
      <c r="BI175" s="219">
        <v>1.4916417934775861</v>
      </c>
      <c r="BJ175" s="219">
        <v>1.5012935507921206</v>
      </c>
      <c r="BK175" s="219"/>
      <c r="BL175" s="66">
        <v>2.4</v>
      </c>
      <c r="BM175" s="66">
        <v>0.86</v>
      </c>
      <c r="BN175" s="66">
        <v>81</v>
      </c>
      <c r="BO175" s="66">
        <v>1.26</v>
      </c>
      <c r="BP175" s="571">
        <v>11.9</v>
      </c>
      <c r="BQ175" s="66">
        <v>31</v>
      </c>
      <c r="BR175" s="66">
        <v>261</v>
      </c>
      <c r="BS175" s="66">
        <v>3</v>
      </c>
      <c r="BT175" s="66">
        <v>27</v>
      </c>
      <c r="BU175" s="69">
        <v>42660</v>
      </c>
      <c r="BV175" s="61" t="s">
        <v>442</v>
      </c>
      <c r="BW175" s="61">
        <v>0</v>
      </c>
      <c r="BX175" s="61">
        <v>0</v>
      </c>
      <c r="BY175" s="61">
        <v>26</v>
      </c>
      <c r="BZ175" s="61">
        <v>1</v>
      </c>
      <c r="CA175" s="61"/>
      <c r="CB175" s="61">
        <v>0</v>
      </c>
      <c r="CC175" s="61"/>
      <c r="CD175" s="61">
        <v>0</v>
      </c>
      <c r="CE175" s="61">
        <v>0</v>
      </c>
      <c r="CF175" s="61">
        <v>0</v>
      </c>
      <c r="CG175" s="61">
        <v>1</v>
      </c>
      <c r="CH175" s="61">
        <v>1</v>
      </c>
      <c r="CI175" s="61">
        <v>0</v>
      </c>
      <c r="CJ175" s="61">
        <v>1</v>
      </c>
      <c r="CK175" s="114">
        <v>1</v>
      </c>
      <c r="CL175" s="114">
        <v>0</v>
      </c>
      <c r="CM175" s="114">
        <v>0</v>
      </c>
      <c r="CN175" s="114">
        <v>1</v>
      </c>
      <c r="CO175" s="114">
        <v>1</v>
      </c>
      <c r="CP175" s="114">
        <v>0</v>
      </c>
      <c r="CQ175" s="114">
        <v>0</v>
      </c>
      <c r="CR175" s="114">
        <v>0</v>
      </c>
      <c r="CS175" s="114">
        <v>0</v>
      </c>
      <c r="CT175" s="114">
        <v>0</v>
      </c>
      <c r="CU175" s="114">
        <v>0</v>
      </c>
      <c r="CV175" s="114">
        <v>0</v>
      </c>
      <c r="CW175" s="362">
        <v>20</v>
      </c>
      <c r="CX175" s="362">
        <v>69.900000000000006</v>
      </c>
      <c r="CY175" s="362">
        <v>5.7</v>
      </c>
      <c r="CZ175" s="362"/>
      <c r="DB175" s="133">
        <v>117</v>
      </c>
      <c r="DF175" s="133">
        <v>0</v>
      </c>
      <c r="DG175" s="136">
        <v>1</v>
      </c>
      <c r="DH175" s="135">
        <v>42668</v>
      </c>
      <c r="DI175" s="133">
        <v>0</v>
      </c>
      <c r="DK175" s="136">
        <v>1</v>
      </c>
      <c r="DL175" s="136">
        <v>0</v>
      </c>
      <c r="DM175" s="136"/>
      <c r="DO175" s="133">
        <v>0</v>
      </c>
      <c r="DP175" s="133">
        <v>0</v>
      </c>
      <c r="DQ175" s="133">
        <v>0</v>
      </c>
      <c r="DR175" s="133">
        <v>0</v>
      </c>
      <c r="DS175" s="133">
        <v>1</v>
      </c>
      <c r="DT175" s="212">
        <v>1</v>
      </c>
      <c r="DU175" s="133">
        <v>1</v>
      </c>
      <c r="DV175" s="133">
        <v>0</v>
      </c>
      <c r="DW175" s="133">
        <v>0</v>
      </c>
      <c r="DX175" s="133">
        <v>0</v>
      </c>
      <c r="DY175" s="133">
        <v>0</v>
      </c>
      <c r="DZ175" s="133">
        <v>0</v>
      </c>
      <c r="EC175" s="133">
        <v>1</v>
      </c>
      <c r="ED175" s="133">
        <v>2</v>
      </c>
      <c r="EE175" s="133">
        <v>41</v>
      </c>
      <c r="EH175" s="103" t="s">
        <v>381</v>
      </c>
      <c r="EI175" s="103"/>
      <c r="EJ175" s="131"/>
      <c r="EK175" s="131"/>
      <c r="EL175" s="131"/>
      <c r="EM175" s="131"/>
      <c r="EN175" s="131"/>
      <c r="EO175" s="103"/>
      <c r="EP175" s="136">
        <v>175</v>
      </c>
      <c r="EQ175" s="135">
        <v>42662</v>
      </c>
      <c r="ER175" s="133" t="s">
        <v>383</v>
      </c>
      <c r="EU175" s="133">
        <v>67</v>
      </c>
      <c r="EV175" s="133">
        <v>0</v>
      </c>
      <c r="EX175" s="133">
        <v>10</v>
      </c>
      <c r="EY175" s="133">
        <v>8.5</v>
      </c>
      <c r="EZ175" s="133">
        <v>50</v>
      </c>
      <c r="FA175" s="133">
        <v>27</v>
      </c>
      <c r="FB175" s="133">
        <v>14</v>
      </c>
      <c r="FC175" s="133">
        <v>15</v>
      </c>
      <c r="FD175" s="133">
        <v>41</v>
      </c>
      <c r="FE175" s="133">
        <v>22</v>
      </c>
      <c r="FF175" s="133">
        <v>32</v>
      </c>
      <c r="FG175" s="133">
        <v>180</v>
      </c>
      <c r="FH175" s="133">
        <v>330</v>
      </c>
      <c r="FI175" s="91">
        <v>180</v>
      </c>
      <c r="FJ175" s="91">
        <v>330</v>
      </c>
      <c r="FK175" s="227">
        <v>56.849999999999994</v>
      </c>
      <c r="FL175" s="227">
        <v>26.443104731227834</v>
      </c>
      <c r="FM175" s="228">
        <v>138.69999999999999</v>
      </c>
      <c r="FN175" s="228">
        <v>50.599999999999994</v>
      </c>
      <c r="FO175" s="228">
        <v>64.514663609873367</v>
      </c>
      <c r="FP175" s="228">
        <v>23.535991194373413</v>
      </c>
      <c r="FQ175" s="228">
        <v>63.518385003604905</v>
      </c>
      <c r="FR175" s="228"/>
      <c r="FS175" s="193">
        <v>0</v>
      </c>
      <c r="FT175" s="230">
        <v>122</v>
      </c>
      <c r="FU175" s="230">
        <v>67</v>
      </c>
      <c r="FV175" s="230">
        <v>160</v>
      </c>
      <c r="FW175" s="229">
        <v>6.5</v>
      </c>
      <c r="FX175" s="229">
        <v>9.1</v>
      </c>
      <c r="FY175" s="229">
        <v>18.76923076923077</v>
      </c>
      <c r="FZ175" s="229">
        <v>1.8208955223880596</v>
      </c>
      <c r="GA175" s="133">
        <v>49.8</v>
      </c>
      <c r="GB175" s="129">
        <v>22.2</v>
      </c>
      <c r="GC175" s="238">
        <v>5.0999999999999996</v>
      </c>
      <c r="GD175" s="238">
        <v>2.6</v>
      </c>
      <c r="GE175" s="238">
        <v>112.7</v>
      </c>
      <c r="GF175" s="238">
        <v>75</v>
      </c>
      <c r="GG175" s="238">
        <v>28.9</v>
      </c>
      <c r="GH175" s="133">
        <v>0</v>
      </c>
      <c r="GI175" s="133">
        <v>1</v>
      </c>
      <c r="GJ175" s="133">
        <v>1</v>
      </c>
      <c r="GK175" s="133">
        <v>0</v>
      </c>
      <c r="GL175" s="231">
        <v>27</v>
      </c>
      <c r="GM175" s="133">
        <v>0</v>
      </c>
      <c r="GN175" s="133">
        <v>0</v>
      </c>
      <c r="GO175" s="133">
        <v>0</v>
      </c>
      <c r="GP175" s="133">
        <v>0</v>
      </c>
      <c r="GQ175" s="61">
        <v>66.05</v>
      </c>
      <c r="GR175" s="106">
        <v>30.722375857477548</v>
      </c>
      <c r="GS175" s="111">
        <v>0.41004184100418406</v>
      </c>
      <c r="GT175" s="61">
        <v>0</v>
      </c>
      <c r="GU175" s="111">
        <v>0.25806451612903225</v>
      </c>
      <c r="GV175" s="62">
        <v>0</v>
      </c>
      <c r="GW175" s="61">
        <v>11.3</v>
      </c>
      <c r="GX175" s="61">
        <v>0</v>
      </c>
      <c r="GY175" s="106">
        <v>28</v>
      </c>
      <c r="GZ175" s="61">
        <v>0</v>
      </c>
      <c r="HA175" s="745">
        <v>42</v>
      </c>
      <c r="HB175" s="133">
        <v>18</v>
      </c>
      <c r="HC175" s="133">
        <v>0.54</v>
      </c>
      <c r="HD175" s="61">
        <v>1</v>
      </c>
      <c r="HE175" s="236">
        <v>108.949044</v>
      </c>
      <c r="HF175" s="236">
        <v>114.396497</v>
      </c>
      <c r="HG175" s="144">
        <v>51.648865000000001</v>
      </c>
      <c r="HH175" s="236">
        <v>152.75756699999999</v>
      </c>
      <c r="HI175" s="125">
        <v>68.968502000000001</v>
      </c>
      <c r="HJ175" s="236">
        <v>58.194713</v>
      </c>
      <c r="HK175" s="144">
        <v>26.274325999999999</v>
      </c>
      <c r="HL175" s="236">
        <v>94.562854000000002</v>
      </c>
      <c r="HM175" s="144">
        <v>42.694175999999999</v>
      </c>
      <c r="HN175" s="236">
        <v>61.903874999999999</v>
      </c>
      <c r="HO175" s="144">
        <v>6.6193999999999997</v>
      </c>
      <c r="HP175" s="144">
        <v>2.9885920000000001</v>
      </c>
      <c r="HQ175" s="236">
        <v>169.49158</v>
      </c>
      <c r="HR175" s="144">
        <v>76.523741000000001</v>
      </c>
      <c r="HS175" s="236">
        <v>60.741624999999999</v>
      </c>
      <c r="HT175" s="144">
        <v>27.424230999999999</v>
      </c>
      <c r="HU175" s="236">
        <v>108.749956</v>
      </c>
      <c r="HV175" s="144">
        <v>49.099508999999998</v>
      </c>
      <c r="HW175" s="236">
        <v>64.162452999999999</v>
      </c>
      <c r="HX175" s="144">
        <v>0</v>
      </c>
      <c r="HY175" s="237">
        <v>0.74887613914405959</v>
      </c>
      <c r="HZ175" s="238">
        <v>28.5</v>
      </c>
      <c r="IA175" s="133">
        <v>5.7</v>
      </c>
      <c r="IB175" s="133">
        <v>25</v>
      </c>
      <c r="IC175" s="133">
        <v>5.9</v>
      </c>
      <c r="ID175" s="133">
        <v>21.5</v>
      </c>
      <c r="IE175" s="133">
        <v>4.8</v>
      </c>
      <c r="IF175" s="237">
        <v>104.66666666666666</v>
      </c>
      <c r="IG175" s="237">
        <v>48.684461363855412</v>
      </c>
      <c r="II175" s="133">
        <v>0.35</v>
      </c>
      <c r="IJ175" s="133">
        <v>1009</v>
      </c>
      <c r="IK175" s="133">
        <v>821</v>
      </c>
      <c r="IL175" s="133">
        <v>1018</v>
      </c>
      <c r="IM175" s="133">
        <v>1012</v>
      </c>
      <c r="IN175" s="133">
        <v>1004</v>
      </c>
      <c r="IO175" s="133">
        <v>961</v>
      </c>
      <c r="IQ175" s="237">
        <v>970.83333333333337</v>
      </c>
      <c r="IR175" s="133">
        <v>1762</v>
      </c>
      <c r="IS175" s="133">
        <v>290</v>
      </c>
      <c r="IT175" s="133">
        <v>296</v>
      </c>
      <c r="IU175" s="133">
        <v>331</v>
      </c>
      <c r="IV175" s="133">
        <v>353</v>
      </c>
      <c r="IW175" s="133">
        <v>332</v>
      </c>
      <c r="IX175" s="133">
        <v>327</v>
      </c>
      <c r="IZ175" s="133">
        <v>321.5</v>
      </c>
      <c r="JA175" s="133">
        <v>218</v>
      </c>
      <c r="JB175" s="412">
        <v>33.64112413780677</v>
      </c>
      <c r="JC175" s="241">
        <v>1</v>
      </c>
      <c r="JD175" s="136">
        <v>1</v>
      </c>
      <c r="JE175" s="278">
        <v>1</v>
      </c>
      <c r="JF175" s="70">
        <v>0</v>
      </c>
      <c r="JG175" s="70"/>
      <c r="JH175" s="136">
        <v>0</v>
      </c>
      <c r="JI175" s="136">
        <v>2</v>
      </c>
      <c r="JJ175" s="136">
        <v>0</v>
      </c>
      <c r="JK175" s="136"/>
      <c r="JM175" s="285">
        <v>55.666666666666664</v>
      </c>
      <c r="JN175" s="200">
        <v>175</v>
      </c>
      <c r="JO175" s="244">
        <v>42662</v>
      </c>
      <c r="JP175" s="69">
        <v>43500</v>
      </c>
      <c r="JQ175" s="201">
        <v>0</v>
      </c>
      <c r="JR175" s="69">
        <v>43500</v>
      </c>
      <c r="JS175" s="31">
        <v>27</v>
      </c>
      <c r="JT175" s="243">
        <v>1</v>
      </c>
      <c r="JU175" s="69">
        <v>42710</v>
      </c>
      <c r="JV175" s="245">
        <v>1</v>
      </c>
      <c r="JW175" s="243">
        <v>1</v>
      </c>
      <c r="JX175" s="246">
        <v>42710</v>
      </c>
      <c r="JY175" s="245">
        <v>1</v>
      </c>
      <c r="JZ175" s="245">
        <v>27</v>
      </c>
      <c r="KA175" s="245">
        <v>838</v>
      </c>
      <c r="KB175" s="247"/>
      <c r="KC175" s="245"/>
      <c r="KD175" s="248"/>
      <c r="KE175" s="63">
        <v>0</v>
      </c>
      <c r="KF175" s="263">
        <v>1</v>
      </c>
      <c r="KG175" s="312" t="s">
        <v>390</v>
      </c>
      <c r="KH175" s="250">
        <v>140.80000000000001</v>
      </c>
      <c r="KI175" s="250">
        <v>65.3</v>
      </c>
      <c r="KJ175" s="250">
        <v>53.92</v>
      </c>
      <c r="KK175" s="251">
        <v>-19.12</v>
      </c>
      <c r="KL175" s="250">
        <v>-16.87</v>
      </c>
      <c r="KM175" s="250">
        <v>43.8</v>
      </c>
      <c r="KN175" s="250">
        <v>14.7</v>
      </c>
      <c r="KO175" s="250">
        <v>6.3</v>
      </c>
      <c r="KP175" s="250"/>
      <c r="KQ175" s="250">
        <v>0</v>
      </c>
      <c r="KR175" s="92"/>
      <c r="KS175" s="93">
        <v>0.41004184100418406</v>
      </c>
      <c r="KT175" s="92">
        <v>65</v>
      </c>
      <c r="KU175" s="361">
        <v>48.14</v>
      </c>
      <c r="KV175" s="92">
        <v>-28.5</v>
      </c>
      <c r="KW175" s="361">
        <v>-33.200000000000003</v>
      </c>
      <c r="KX175" s="361">
        <v>-31.2</v>
      </c>
      <c r="KY175" s="361">
        <v>277</v>
      </c>
      <c r="KZ175" s="361">
        <v>-29.3</v>
      </c>
      <c r="LA175" s="361">
        <v>-26.8</v>
      </c>
      <c r="LB175" s="361">
        <v>277</v>
      </c>
      <c r="LC175" s="361">
        <v>-31.3</v>
      </c>
      <c r="LD175" s="361">
        <v>-29</v>
      </c>
      <c r="LE175" s="361">
        <v>277</v>
      </c>
      <c r="LF175" s="118">
        <v>42662</v>
      </c>
      <c r="LG175" s="454">
        <v>0</v>
      </c>
      <c r="LH175" s="454"/>
      <c r="LI175" s="454">
        <v>65</v>
      </c>
      <c r="LJ175" s="454">
        <v>49.04</v>
      </c>
      <c r="LK175" s="454">
        <v>-28.19</v>
      </c>
      <c r="LL175" s="454">
        <v>-30.5</v>
      </c>
      <c r="LM175" s="454">
        <v>-30.3</v>
      </c>
      <c r="LN175" s="454">
        <v>342</v>
      </c>
      <c r="LO175" s="454">
        <v>-26.4</v>
      </c>
      <c r="LP175" s="454">
        <v>-25.9</v>
      </c>
      <c r="LQ175" s="454">
        <v>342</v>
      </c>
      <c r="LR175" s="454">
        <v>-28.5</v>
      </c>
      <c r="LS175" s="454">
        <v>-28.1</v>
      </c>
      <c r="LT175" s="454">
        <v>342</v>
      </c>
      <c r="LU175" s="500">
        <v>43.89</v>
      </c>
      <c r="LV175" s="693">
        <v>-29.51</v>
      </c>
      <c r="LW175" s="500">
        <v>-8</v>
      </c>
      <c r="LX175" s="500">
        <v>3</v>
      </c>
      <c r="LY175" s="500">
        <v>-8.3000000000000007</v>
      </c>
      <c r="LZ175" s="500">
        <v>3</v>
      </c>
      <c r="MA175" s="690">
        <v>64.162452999999999</v>
      </c>
      <c r="MB175" s="455"/>
      <c r="MD175" s="253">
        <v>67</v>
      </c>
      <c r="ME175" s="274"/>
      <c r="MF175" s="581">
        <v>175</v>
      </c>
      <c r="MG175" s="135">
        <v>42660</v>
      </c>
      <c r="MJ175" s="584">
        <v>23.722200000000001</v>
      </c>
      <c r="MR175" s="135"/>
      <c r="MS175" s="585"/>
      <c r="MT175" s="585"/>
      <c r="MU175" s="133">
        <v>0</v>
      </c>
      <c r="MV175" s="585"/>
      <c r="MW175" s="585"/>
      <c r="MX175" s="585"/>
      <c r="MY175" s="585"/>
      <c r="MZ175" s="585"/>
      <c r="NA175" s="238">
        <v>931</v>
      </c>
      <c r="NB175" s="133">
        <v>67</v>
      </c>
      <c r="NC175" s="238">
        <v>6</v>
      </c>
      <c r="NE175" s="876">
        <v>175</v>
      </c>
      <c r="NF175" s="877">
        <v>8.2538947469500599</v>
      </c>
      <c r="NG175" s="877">
        <v>7.0020273647442801</v>
      </c>
      <c r="NH175" s="877">
        <v>4.8904466926799097</v>
      </c>
      <c r="NI175" s="877">
        <v>2.0806576633452298</v>
      </c>
      <c r="NJ175" s="877">
        <v>7.3715588626119599</v>
      </c>
      <c r="NK175" s="877">
        <v>6.18646094003548</v>
      </c>
      <c r="NL175" s="877">
        <v>9.0992689005857201</v>
      </c>
      <c r="NM175" s="877">
        <v>7.3724297923340902</v>
      </c>
      <c r="NN175" s="877">
        <v>6.0563667610245302</v>
      </c>
      <c r="NO175" s="877">
        <v>1.3504972470841301</v>
      </c>
      <c r="NP175" s="877">
        <v>6.38577613826941</v>
      </c>
      <c r="NQ175" s="877">
        <v>6.7375515700082804</v>
      </c>
      <c r="NR175" s="877">
        <v>7.8530599865684003</v>
      </c>
      <c r="NS175" s="877">
        <v>4.3204846780176904</v>
      </c>
      <c r="NT175" s="877">
        <v>5.9255247697475699</v>
      </c>
      <c r="NU175" s="877">
        <v>7.5370630548895896</v>
      </c>
      <c r="NV175" s="877">
        <v>5.7631459581494804</v>
      </c>
      <c r="NW175" s="877">
        <v>6.5436505379835497</v>
      </c>
      <c r="NX175" s="877">
        <v>6.1422091913892398</v>
      </c>
      <c r="NY175" s="877">
        <v>6.1124916357418604</v>
      </c>
      <c r="NZ175" s="877">
        <v>7.9789963960889398</v>
      </c>
      <c r="OA175" s="877">
        <v>-1.9378782880922001</v>
      </c>
      <c r="OB175" s="877">
        <v>10.6726816804481</v>
      </c>
      <c r="OC175" s="877">
        <v>2.3305584000307999</v>
      </c>
      <c r="OD175" s="877">
        <v>4.4121040446775703</v>
      </c>
      <c r="OE175" s="877">
        <v>6.8302299672406699</v>
      </c>
      <c r="OF175" s="877">
        <v>5.0156938071051496</v>
      </c>
      <c r="OG175" s="877">
        <v>10.594613860476899</v>
      </c>
      <c r="OH175" s="877">
        <v>3.26002565596146</v>
      </c>
      <c r="OI175" s="877">
        <v>7.9780239790390501</v>
      </c>
      <c r="OJ175" s="877">
        <v>3.84398384404833</v>
      </c>
      <c r="OK175" s="877">
        <v>2.6165898814377999</v>
      </c>
      <c r="OL175" s="877">
        <v>6.3499823327697698</v>
      </c>
      <c r="OM175" s="877">
        <v>8.3421232804173293</v>
      </c>
    </row>
    <row r="176" spans="1:403" s="133" customFormat="1" x14ac:dyDescent="0.25">
      <c r="A176" s="902">
        <v>175</v>
      </c>
      <c r="B176" s="221">
        <v>0</v>
      </c>
      <c r="C176" s="61">
        <v>1</v>
      </c>
      <c r="D176" s="61">
        <v>2</v>
      </c>
      <c r="E176" s="90">
        <v>176</v>
      </c>
      <c r="F176" s="883">
        <v>176</v>
      </c>
      <c r="G176" s="61">
        <v>176</v>
      </c>
      <c r="H176" s="898"/>
      <c r="I176" s="167" t="s">
        <v>469</v>
      </c>
      <c r="J176" s="167" t="s">
        <v>1347</v>
      </c>
      <c r="K176" s="411">
        <v>13061</v>
      </c>
      <c r="L176" s="146">
        <v>81</v>
      </c>
      <c r="M176" s="193">
        <v>82</v>
      </c>
      <c r="N176" s="193">
        <v>168</v>
      </c>
      <c r="O176" s="342">
        <v>29.053287981859416</v>
      </c>
      <c r="P176" s="210">
        <v>1.919050662550587</v>
      </c>
      <c r="Q176" s="133">
        <v>0</v>
      </c>
      <c r="R176" s="133">
        <v>135</v>
      </c>
      <c r="S176" s="133">
        <v>80</v>
      </c>
      <c r="T176" s="133">
        <v>0</v>
      </c>
      <c r="U176" s="193">
        <v>2</v>
      </c>
      <c r="V176" s="114">
        <v>0</v>
      </c>
      <c r="W176" s="114"/>
      <c r="X176" s="114">
        <v>1</v>
      </c>
      <c r="Y176" s="114">
        <v>1</v>
      </c>
      <c r="Z176" s="114">
        <v>1</v>
      </c>
      <c r="AA176" s="114">
        <v>0</v>
      </c>
      <c r="AB176" s="114">
        <v>0</v>
      </c>
      <c r="AC176" s="114">
        <v>0</v>
      </c>
      <c r="AG176" s="592">
        <v>93</v>
      </c>
      <c r="AH176" s="592">
        <v>1.1499999999999999</v>
      </c>
      <c r="AI176" s="592">
        <v>58</v>
      </c>
      <c r="AJ176" s="603">
        <v>1</v>
      </c>
      <c r="AK176" s="592">
        <v>14.1</v>
      </c>
      <c r="AL176" s="592">
        <v>39</v>
      </c>
      <c r="AM176" s="592"/>
      <c r="AN176" s="607">
        <v>1927</v>
      </c>
      <c r="AO176" s="214">
        <v>7.5637196684143664</v>
      </c>
      <c r="AP176" s="63">
        <v>149</v>
      </c>
      <c r="AQ176" s="63">
        <v>61</v>
      </c>
      <c r="AR176" s="63">
        <v>58</v>
      </c>
      <c r="AS176" s="63">
        <v>148</v>
      </c>
      <c r="AT176" s="63">
        <v>1.21</v>
      </c>
      <c r="AU176" s="63">
        <v>365</v>
      </c>
      <c r="AV176" s="557">
        <v>42664</v>
      </c>
      <c r="AW176" s="557">
        <v>42663</v>
      </c>
      <c r="AX176" s="63">
        <v>1.1499999999999999</v>
      </c>
      <c r="AY176" s="63">
        <v>54</v>
      </c>
      <c r="AZ176" s="63">
        <v>8.6999999999999993</v>
      </c>
      <c r="BA176" s="592">
        <v>140</v>
      </c>
      <c r="BB176" s="567">
        <v>42664</v>
      </c>
      <c r="BC176" s="65">
        <v>45.57</v>
      </c>
      <c r="BD176" s="68"/>
      <c r="BE176" s="66">
        <v>45.57</v>
      </c>
      <c r="BF176" s="218">
        <v>43.491130991199988</v>
      </c>
      <c r="BG176" s="66"/>
      <c r="BH176" s="68">
        <v>1.6586790285824489</v>
      </c>
      <c r="BI176" s="219">
        <v>1.6586790285824489</v>
      </c>
      <c r="BJ176" s="219">
        <v>1.6384007016835136</v>
      </c>
      <c r="BK176" s="219"/>
      <c r="BL176" s="66">
        <v>2.54</v>
      </c>
      <c r="BM176" s="66">
        <v>1.1200000000000001</v>
      </c>
      <c r="BN176" s="66">
        <v>94</v>
      </c>
      <c r="BO176" s="66">
        <v>1.01</v>
      </c>
      <c r="BP176" s="571">
        <v>360.4</v>
      </c>
      <c r="BQ176" s="66">
        <v>42</v>
      </c>
      <c r="BR176" s="66">
        <v>362</v>
      </c>
      <c r="BS176" s="66">
        <v>16</v>
      </c>
      <c r="BT176" s="66">
        <v>20</v>
      </c>
      <c r="BU176" s="61" t="s">
        <v>1348</v>
      </c>
      <c r="BV176" s="61" t="s">
        <v>1349</v>
      </c>
      <c r="BW176" s="61">
        <v>0</v>
      </c>
      <c r="BX176" s="61">
        <v>0</v>
      </c>
      <c r="BY176" s="61"/>
      <c r="BZ176" s="61">
        <v>0</v>
      </c>
      <c r="CA176" s="61"/>
      <c r="CB176" s="61" t="s">
        <v>381</v>
      </c>
      <c r="CC176" s="61"/>
      <c r="CD176" s="61">
        <v>0</v>
      </c>
      <c r="CE176" s="61">
        <v>0</v>
      </c>
      <c r="CF176" s="61">
        <v>0</v>
      </c>
      <c r="CG176" s="61">
        <v>0</v>
      </c>
      <c r="CH176" s="61">
        <v>0</v>
      </c>
      <c r="CI176" s="61">
        <v>0</v>
      </c>
      <c r="CJ176" s="61">
        <v>0</v>
      </c>
      <c r="CK176" s="114">
        <v>0</v>
      </c>
      <c r="CL176" s="114">
        <v>1</v>
      </c>
      <c r="CM176" s="114">
        <v>0</v>
      </c>
      <c r="CN176" s="114">
        <v>1</v>
      </c>
      <c r="CO176" s="114">
        <v>1</v>
      </c>
      <c r="CP176" s="114">
        <v>1</v>
      </c>
      <c r="CQ176" s="114">
        <v>1</v>
      </c>
      <c r="CR176" s="114">
        <v>1</v>
      </c>
      <c r="CS176" s="114">
        <v>0</v>
      </c>
      <c r="CT176" s="114">
        <v>0</v>
      </c>
      <c r="CU176" s="114">
        <v>1</v>
      </c>
      <c r="CV176" s="114">
        <v>0</v>
      </c>
      <c r="CW176" s="362"/>
      <c r="CX176" s="362"/>
      <c r="CY176" s="362"/>
      <c r="CZ176" s="362"/>
      <c r="DA176" s="133">
        <v>64</v>
      </c>
      <c r="DB176" s="133">
        <v>96</v>
      </c>
      <c r="DF176" s="133">
        <v>1</v>
      </c>
      <c r="DG176" s="136">
        <v>1</v>
      </c>
      <c r="DH176" s="135">
        <v>42023</v>
      </c>
      <c r="DI176" s="133">
        <v>1</v>
      </c>
      <c r="DJ176" s="133" t="s">
        <v>1350</v>
      </c>
      <c r="DK176" s="136">
        <v>1</v>
      </c>
      <c r="DL176" s="136">
        <v>0</v>
      </c>
      <c r="DM176" s="136"/>
      <c r="DO176" s="133">
        <v>1</v>
      </c>
      <c r="DP176" s="133">
        <v>0</v>
      </c>
      <c r="DQ176" s="133">
        <v>1</v>
      </c>
      <c r="DR176" s="133">
        <v>1</v>
      </c>
      <c r="DS176" s="133">
        <v>0</v>
      </c>
      <c r="DT176" s="212">
        <v>0</v>
      </c>
      <c r="DU176" s="133">
        <v>0</v>
      </c>
      <c r="DV176" s="133">
        <v>0</v>
      </c>
      <c r="DW176" s="133">
        <v>0</v>
      </c>
      <c r="DX176" s="133">
        <v>0</v>
      </c>
      <c r="DY176" s="133">
        <v>0</v>
      </c>
      <c r="DZ176" s="133">
        <v>0</v>
      </c>
      <c r="EC176" s="133">
        <v>1</v>
      </c>
      <c r="ED176" s="133">
        <v>2</v>
      </c>
      <c r="EE176" s="133" t="s">
        <v>381</v>
      </c>
      <c r="EH176" s="135">
        <v>42664</v>
      </c>
      <c r="EI176" s="133">
        <v>1.29</v>
      </c>
      <c r="EJ176" s="225">
        <v>55</v>
      </c>
      <c r="EK176" s="225">
        <v>51.6</v>
      </c>
      <c r="EL176" s="225">
        <v>76</v>
      </c>
      <c r="EM176" s="225">
        <v>94</v>
      </c>
      <c r="EN176" s="225">
        <v>73</v>
      </c>
      <c r="EO176" s="133" t="s">
        <v>1351</v>
      </c>
      <c r="EP176" s="136">
        <v>176</v>
      </c>
      <c r="EQ176" s="135">
        <v>42664</v>
      </c>
      <c r="ER176" s="133" t="s">
        <v>383</v>
      </c>
      <c r="EU176" s="133">
        <v>50</v>
      </c>
      <c r="EV176" s="133">
        <v>0</v>
      </c>
      <c r="EX176" s="133">
        <v>12</v>
      </c>
      <c r="EY176" s="133">
        <v>11</v>
      </c>
      <c r="EZ176" s="133">
        <v>50</v>
      </c>
      <c r="FA176" s="133">
        <v>34</v>
      </c>
      <c r="FB176" s="133">
        <v>17</v>
      </c>
      <c r="FC176" s="133">
        <v>19</v>
      </c>
      <c r="FD176" s="133">
        <v>46</v>
      </c>
      <c r="FE176" s="133">
        <v>22</v>
      </c>
      <c r="FF176" s="133">
        <v>34</v>
      </c>
      <c r="FG176" s="133">
        <v>100</v>
      </c>
      <c r="FH176" s="133">
        <v>370</v>
      </c>
      <c r="FI176" s="91">
        <v>100</v>
      </c>
      <c r="FJ176" s="91">
        <v>370</v>
      </c>
      <c r="FK176" s="227">
        <v>66.300000000000011</v>
      </c>
      <c r="FL176" s="227">
        <v>34.548332305037476</v>
      </c>
      <c r="FM176" s="228">
        <v>155.05000000000001</v>
      </c>
      <c r="FN176" s="228">
        <v>49.95</v>
      </c>
      <c r="FO176" s="228">
        <v>80.795157223168317</v>
      </c>
      <c r="FP176" s="228">
        <v>26.028494700401531</v>
      </c>
      <c r="FQ176" s="228">
        <v>67.784585617542731</v>
      </c>
      <c r="FR176" s="228"/>
      <c r="FS176" s="193">
        <v>0</v>
      </c>
      <c r="FT176" s="230">
        <v>49.4</v>
      </c>
      <c r="FU176" s="230">
        <v>80.5</v>
      </c>
      <c r="FV176" s="230">
        <v>260</v>
      </c>
      <c r="FW176" s="229">
        <v>4.5999999999999996</v>
      </c>
      <c r="FX176" s="229">
        <v>8.1</v>
      </c>
      <c r="FY176" s="229">
        <v>10.739130434782609</v>
      </c>
      <c r="FZ176" s="229">
        <v>0.61366459627329195</v>
      </c>
      <c r="GA176" s="133">
        <v>24.4</v>
      </c>
      <c r="GB176" s="129">
        <v>25.4</v>
      </c>
      <c r="GC176" s="238">
        <v>16.3</v>
      </c>
      <c r="GD176" s="238">
        <v>8.3000000000000007</v>
      </c>
      <c r="GE176" s="238">
        <v>202</v>
      </c>
      <c r="GF176" s="238">
        <v>133.69999999999999</v>
      </c>
      <c r="GG176" s="238">
        <v>44.9</v>
      </c>
      <c r="GH176" s="133">
        <v>1</v>
      </c>
      <c r="GI176" s="133">
        <v>1</v>
      </c>
      <c r="GJ176" s="133">
        <v>1</v>
      </c>
      <c r="GK176" s="133">
        <v>1</v>
      </c>
      <c r="GL176" s="231">
        <v>19</v>
      </c>
      <c r="GM176" s="133">
        <v>0</v>
      </c>
      <c r="GN176" s="133">
        <v>1</v>
      </c>
      <c r="GO176" s="133" t="s">
        <v>464</v>
      </c>
      <c r="GP176" s="133">
        <v>0</v>
      </c>
      <c r="GQ176" s="61">
        <v>23.85</v>
      </c>
      <c r="GR176" s="106">
        <v>12.428019992083614</v>
      </c>
      <c r="GS176" s="111">
        <v>0.41666666666666663</v>
      </c>
      <c r="GT176" s="61">
        <v>0</v>
      </c>
      <c r="GU176" s="111">
        <v>0.83870967741935487</v>
      </c>
      <c r="GV176" s="62">
        <v>1</v>
      </c>
      <c r="GW176" s="61">
        <v>8.4</v>
      </c>
      <c r="GX176" s="61">
        <v>1</v>
      </c>
      <c r="GY176" s="106">
        <v>17</v>
      </c>
      <c r="GZ176" s="61">
        <v>0</v>
      </c>
      <c r="HA176" s="745">
        <v>24</v>
      </c>
      <c r="HB176" s="133">
        <v>5</v>
      </c>
      <c r="HC176" s="133">
        <v>0.49</v>
      </c>
      <c r="HD176" s="61">
        <v>1</v>
      </c>
      <c r="HE176" s="236">
        <v>156.07594</v>
      </c>
      <c r="HF176" s="236">
        <v>163.87973700000001</v>
      </c>
      <c r="HG176" s="144">
        <v>82.697489000000004</v>
      </c>
      <c r="HH176" s="236">
        <v>176.76559599999999</v>
      </c>
      <c r="HI176" s="125">
        <v>89.19999</v>
      </c>
      <c r="HJ176" s="236">
        <v>51.644455999999998</v>
      </c>
      <c r="HK176" s="144">
        <v>26.060981999999999</v>
      </c>
      <c r="HL176" s="236">
        <v>125.12114</v>
      </c>
      <c r="HM176" s="144">
        <v>63.139007999999997</v>
      </c>
      <c r="HN176" s="236">
        <v>70.783649999999994</v>
      </c>
      <c r="HO176" s="144">
        <v>6.7565419999999996</v>
      </c>
      <c r="HP176" s="144">
        <v>3.4095059999999999</v>
      </c>
      <c r="HQ176" s="236">
        <v>173.200762</v>
      </c>
      <c r="HR176" s="144">
        <v>87.401093000000003</v>
      </c>
      <c r="HS176" s="236">
        <v>59.839863000000001</v>
      </c>
      <c r="HT176" s="144">
        <v>30.196573000000001</v>
      </c>
      <c r="HU176" s="236">
        <v>113.360899</v>
      </c>
      <c r="HV176" s="144">
        <v>57.204520000000002</v>
      </c>
      <c r="HW176" s="236">
        <v>65.450577999999993</v>
      </c>
      <c r="HX176" s="144">
        <v>0</v>
      </c>
      <c r="HY176" s="237">
        <v>0.92710199670302373</v>
      </c>
      <c r="HZ176" s="238">
        <v>32</v>
      </c>
      <c r="IA176" s="133">
        <v>6.9</v>
      </c>
      <c r="IB176" s="133">
        <v>29.7</v>
      </c>
      <c r="IC176" s="133">
        <v>7.2</v>
      </c>
      <c r="ID176" s="133">
        <v>18.899999999999999</v>
      </c>
      <c r="IE176" s="133">
        <v>4.9000000000000004</v>
      </c>
      <c r="IF176" s="237">
        <v>115.33356521739128</v>
      </c>
      <c r="IG176" s="237">
        <v>60.099281101887556</v>
      </c>
      <c r="II176" s="133">
        <v>0.39</v>
      </c>
      <c r="IJ176" s="133">
        <v>1176</v>
      </c>
      <c r="IK176" s="133">
        <v>1056</v>
      </c>
      <c r="IL176" s="133">
        <v>1046</v>
      </c>
      <c r="IM176" s="133">
        <v>946</v>
      </c>
      <c r="IN176" s="133">
        <v>1023</v>
      </c>
      <c r="IO176" s="133">
        <v>1177</v>
      </c>
      <c r="IQ176" s="237">
        <v>1070.6666666666667</v>
      </c>
      <c r="IR176" s="133">
        <v>1750</v>
      </c>
      <c r="IS176" s="133">
        <v>438</v>
      </c>
      <c r="IT176" s="133">
        <v>449</v>
      </c>
      <c r="IU176" s="133">
        <v>466</v>
      </c>
      <c r="IW176" s="133">
        <v>379</v>
      </c>
      <c r="IX176" s="133">
        <v>406</v>
      </c>
      <c r="IZ176" s="133">
        <v>427.6</v>
      </c>
      <c r="JA176" s="133">
        <v>277</v>
      </c>
      <c r="JB176" s="412">
        <v>28.197390967835556</v>
      </c>
      <c r="JC176" s="241">
        <v>0</v>
      </c>
      <c r="JD176" s="136">
        <v>1</v>
      </c>
      <c r="JE176" s="415">
        <v>0</v>
      </c>
      <c r="JF176" s="70">
        <v>0</v>
      </c>
      <c r="JG176" s="70"/>
      <c r="JH176" s="136">
        <v>0</v>
      </c>
      <c r="JI176" s="136">
        <v>0</v>
      </c>
      <c r="JJ176" s="136"/>
      <c r="JK176" s="136"/>
      <c r="JM176" s="285">
        <v>54</v>
      </c>
      <c r="JN176" s="200">
        <v>176</v>
      </c>
      <c r="JO176" s="244">
        <v>42664</v>
      </c>
      <c r="JP176" s="69">
        <v>43453</v>
      </c>
      <c r="JQ176" s="201">
        <v>0</v>
      </c>
      <c r="JR176" s="69">
        <v>43453</v>
      </c>
      <c r="JS176" s="31">
        <v>25</v>
      </c>
      <c r="JT176" s="243">
        <v>0</v>
      </c>
      <c r="JU176" s="69">
        <v>43453</v>
      </c>
      <c r="JV176" s="245">
        <v>25</v>
      </c>
      <c r="JW176" s="243">
        <v>0</v>
      </c>
      <c r="JX176" s="246">
        <v>43453</v>
      </c>
      <c r="JY176" s="245">
        <v>25</v>
      </c>
      <c r="JZ176" s="245">
        <v>25</v>
      </c>
      <c r="KA176" s="245">
        <v>789</v>
      </c>
      <c r="KB176" s="247"/>
      <c r="KC176" s="245"/>
      <c r="KD176" s="248"/>
      <c r="KE176" s="63">
        <v>0</v>
      </c>
      <c r="KF176" s="263">
        <v>1</v>
      </c>
      <c r="KG176" s="312" t="s">
        <v>390</v>
      </c>
      <c r="KH176" s="250">
        <v>160.12</v>
      </c>
      <c r="KI176" s="250">
        <v>63.9</v>
      </c>
      <c r="KJ176" s="250">
        <v>61.24</v>
      </c>
      <c r="KK176" s="251">
        <v>-23.4</v>
      </c>
      <c r="KL176" s="250">
        <v>-20.9</v>
      </c>
      <c r="KM176" s="250">
        <v>63.8</v>
      </c>
      <c r="KN176" s="250">
        <v>32.9</v>
      </c>
      <c r="KO176" s="250">
        <v>6.3</v>
      </c>
      <c r="KP176" s="250">
        <v>1</v>
      </c>
      <c r="KQ176" s="250">
        <v>0</v>
      </c>
      <c r="KR176" s="92"/>
      <c r="KS176" s="93">
        <v>0.41666666666666663</v>
      </c>
      <c r="KT176" s="92">
        <v>71</v>
      </c>
      <c r="KU176" s="361">
        <v>40.08</v>
      </c>
      <c r="KV176" s="92">
        <v>-15.76</v>
      </c>
      <c r="KW176" s="361">
        <v>-20.8</v>
      </c>
      <c r="KX176" s="361">
        <v>-18.8</v>
      </c>
      <c r="KY176" s="361">
        <v>482</v>
      </c>
      <c r="KZ176" s="361">
        <v>-19.2</v>
      </c>
      <c r="LA176" s="361">
        <v>-16.899999999999999</v>
      </c>
      <c r="LB176" s="361">
        <v>465</v>
      </c>
      <c r="LC176" s="361">
        <v>-20</v>
      </c>
      <c r="LD176" s="361">
        <v>-17.899999999999999</v>
      </c>
      <c r="LE176" s="361">
        <v>482</v>
      </c>
      <c r="LF176" s="118">
        <v>42664</v>
      </c>
      <c r="LG176" s="454">
        <v>0</v>
      </c>
      <c r="LH176" s="454"/>
      <c r="LI176" s="454">
        <v>71</v>
      </c>
      <c r="LJ176" s="454">
        <v>40.83</v>
      </c>
      <c r="LK176" s="454">
        <v>-16.91</v>
      </c>
      <c r="LL176" s="454">
        <v>-19.3</v>
      </c>
      <c r="LM176" s="454">
        <v>-17.5</v>
      </c>
      <c r="LN176" s="454">
        <v>416</v>
      </c>
      <c r="LO176" s="454">
        <v>-11.5</v>
      </c>
      <c r="LP176" s="454">
        <v>8.4</v>
      </c>
      <c r="LQ176" s="454">
        <v>496</v>
      </c>
      <c r="LR176" s="454">
        <v>-15.1</v>
      </c>
      <c r="LS176" s="454">
        <v>-13.4</v>
      </c>
      <c r="LT176" s="454">
        <v>416</v>
      </c>
      <c r="LU176" s="500">
        <v>37.69</v>
      </c>
      <c r="LV176" s="693">
        <v>-12.32</v>
      </c>
      <c r="LW176" s="500">
        <v>-14.2</v>
      </c>
      <c r="LX176" s="500">
        <v>3</v>
      </c>
      <c r="LY176" s="500">
        <v>-14.8</v>
      </c>
      <c r="LZ176" s="500">
        <v>1</v>
      </c>
      <c r="MA176" s="690">
        <v>59</v>
      </c>
      <c r="MB176" s="455">
        <v>59</v>
      </c>
      <c r="MD176" s="253">
        <v>25</v>
      </c>
      <c r="ME176" s="274"/>
      <c r="MF176" s="581">
        <v>176</v>
      </c>
      <c r="MG176" s="135">
        <v>42663</v>
      </c>
      <c r="MJ176" s="584">
        <v>43.672400000000003</v>
      </c>
      <c r="MR176" s="135"/>
      <c r="MS176" s="585"/>
      <c r="MT176" s="585"/>
      <c r="MU176" s="133">
        <v>0</v>
      </c>
      <c r="MV176" s="585"/>
      <c r="MW176" s="585"/>
      <c r="MX176" s="585"/>
      <c r="MY176" s="585"/>
      <c r="MZ176" s="585"/>
      <c r="NA176" s="238">
        <v>1927</v>
      </c>
      <c r="NB176" s="133">
        <v>25</v>
      </c>
      <c r="NC176" s="238">
        <v>6</v>
      </c>
      <c r="NE176" s="876">
        <v>176</v>
      </c>
      <c r="NF176" s="877">
        <v>7.9564632826535098</v>
      </c>
      <c r="NG176" s="877">
        <v>7.8206257456729498</v>
      </c>
      <c r="NH176" s="877">
        <v>5.3964335312509899</v>
      </c>
      <c r="NI176" s="877">
        <v>2.32192809488736</v>
      </c>
      <c r="NJ176" s="877">
        <v>7.94795831269521</v>
      </c>
      <c r="NK176" s="877">
        <v>5.6831349851260899</v>
      </c>
      <c r="NL176" s="877">
        <v>9.1686971864642306</v>
      </c>
      <c r="NM176" s="877">
        <v>8.3582116228758103</v>
      </c>
      <c r="NN176" s="877">
        <v>6.17672169288105</v>
      </c>
      <c r="NO176" s="877">
        <v>1.26903314645524</v>
      </c>
      <c r="NP176" s="877">
        <v>6.7376867614098597</v>
      </c>
      <c r="NQ176" s="877">
        <v>6.8833764366728403</v>
      </c>
      <c r="NR176" s="877">
        <v>7.7665951617292697</v>
      </c>
      <c r="NS176" s="877">
        <v>4.5515160176280096</v>
      </c>
      <c r="NT176" s="877">
        <v>5.8050344398545404</v>
      </c>
      <c r="NU176" s="877">
        <v>7.4043752269277201</v>
      </c>
      <c r="NV176" s="877">
        <v>6.3904269411871697</v>
      </c>
      <c r="NW176" s="877">
        <v>7.5362083546922598</v>
      </c>
      <c r="NX176" s="877">
        <v>6.0274637234085802</v>
      </c>
      <c r="NY176" s="877">
        <v>5.66931028620247</v>
      </c>
      <c r="NZ176" s="877">
        <v>7.9583207056141001</v>
      </c>
      <c r="OA176" s="877">
        <v>2.26002565596146</v>
      </c>
      <c r="OB176" s="877">
        <v>10.1541219040133</v>
      </c>
      <c r="OC176" s="877">
        <v>2.0703893278913998</v>
      </c>
      <c r="OD176" s="877">
        <v>6.3605398616518096</v>
      </c>
      <c r="OE176" s="877">
        <v>6.8383215214127198</v>
      </c>
      <c r="OF176" s="877">
        <v>4.5545888516776403</v>
      </c>
      <c r="OG176" s="877">
        <v>9.9724485468121404</v>
      </c>
      <c r="OH176" s="877">
        <v>3.1127001327493602</v>
      </c>
      <c r="OI176" s="877">
        <v>7.6790577854932902</v>
      </c>
      <c r="OJ176" s="877">
        <v>4.2410774581750399</v>
      </c>
      <c r="OK176" s="877">
        <v>2.2933907613188498</v>
      </c>
      <c r="OL176" s="877">
        <v>4.1005142056903496</v>
      </c>
      <c r="OM176" s="877">
        <v>8.0837325761218697</v>
      </c>
    </row>
    <row r="177" spans="1:403" s="133" customFormat="1" x14ac:dyDescent="0.25">
      <c r="A177" s="455">
        <v>176</v>
      </c>
      <c r="B177" s="221">
        <v>0</v>
      </c>
      <c r="C177" s="61">
        <v>1</v>
      </c>
      <c r="D177" s="61">
        <v>2</v>
      </c>
      <c r="E177" s="90">
        <v>177</v>
      </c>
      <c r="F177" s="883">
        <v>177</v>
      </c>
      <c r="G177" s="61">
        <v>177</v>
      </c>
      <c r="H177" s="898"/>
      <c r="I177" s="167" t="s">
        <v>1352</v>
      </c>
      <c r="J177" s="167" t="s">
        <v>1353</v>
      </c>
      <c r="K177" s="135">
        <v>14009</v>
      </c>
      <c r="L177" s="146">
        <v>78</v>
      </c>
      <c r="M177" s="193">
        <v>88</v>
      </c>
      <c r="N177" s="193">
        <v>190</v>
      </c>
      <c r="O177" s="342">
        <v>24.37673130193906</v>
      </c>
      <c r="P177" s="210">
        <v>2.1620603882498211</v>
      </c>
      <c r="Q177" s="133">
        <v>0</v>
      </c>
      <c r="R177" s="133">
        <v>130</v>
      </c>
      <c r="S177" s="133">
        <v>70</v>
      </c>
      <c r="T177" s="133">
        <v>0</v>
      </c>
      <c r="U177" s="193">
        <v>2</v>
      </c>
      <c r="V177" s="114">
        <v>1</v>
      </c>
      <c r="W177" s="114">
        <v>2</v>
      </c>
      <c r="X177" s="114">
        <v>1</v>
      </c>
      <c r="Y177" s="114">
        <v>0</v>
      </c>
      <c r="Z177" s="114">
        <v>1</v>
      </c>
      <c r="AA177" s="114">
        <v>0</v>
      </c>
      <c r="AB177" s="114">
        <v>0</v>
      </c>
      <c r="AC177" s="114">
        <v>0</v>
      </c>
      <c r="AG177" s="592">
        <v>184</v>
      </c>
      <c r="AH177" s="592">
        <v>1.1499999999999999</v>
      </c>
      <c r="AI177" s="592">
        <v>61</v>
      </c>
      <c r="AJ177" s="603">
        <v>1</v>
      </c>
      <c r="AK177" s="592">
        <v>11.3</v>
      </c>
      <c r="AL177" s="592">
        <v>34</v>
      </c>
      <c r="AM177" s="592"/>
      <c r="AN177" s="607">
        <v>3799</v>
      </c>
      <c r="AO177" s="214">
        <v>8.2424931531876258</v>
      </c>
      <c r="AP177" s="63">
        <v>148</v>
      </c>
      <c r="AQ177" s="63">
        <v>100</v>
      </c>
      <c r="AR177" s="63">
        <v>29</v>
      </c>
      <c r="AS177" s="63">
        <v>94</v>
      </c>
      <c r="AT177" s="63">
        <v>1.21</v>
      </c>
      <c r="AU177" s="63">
        <v>45</v>
      </c>
      <c r="AV177" s="557">
        <v>42670</v>
      </c>
      <c r="AW177" s="557">
        <v>42670</v>
      </c>
      <c r="AX177" s="63">
        <v>1.1499999999999999</v>
      </c>
      <c r="AY177" s="63">
        <v>43</v>
      </c>
      <c r="AZ177" s="63"/>
      <c r="BA177" s="592">
        <v>140</v>
      </c>
      <c r="BB177" s="567">
        <v>42671</v>
      </c>
      <c r="BC177" s="65">
        <v>32.78</v>
      </c>
      <c r="BD177" s="68"/>
      <c r="BE177" s="66">
        <v>32.78</v>
      </c>
      <c r="BF177" s="218">
        <v>101.20433984432815</v>
      </c>
      <c r="BG177" s="66"/>
      <c r="BH177" s="68">
        <v>1.5156089492344802</v>
      </c>
      <c r="BI177" s="219">
        <v>1.5156089492344802</v>
      </c>
      <c r="BJ177" s="219">
        <v>2.0051991363183266</v>
      </c>
      <c r="BK177" s="219"/>
      <c r="BL177" s="66">
        <v>2.2200000000000002</v>
      </c>
      <c r="BM177" s="66">
        <v>1.1399999999999999</v>
      </c>
      <c r="BN177" s="66">
        <v>96</v>
      </c>
      <c r="BO177" s="66">
        <v>0.97</v>
      </c>
      <c r="BP177" s="571">
        <v>1946</v>
      </c>
      <c r="BQ177" s="66">
        <v>36</v>
      </c>
      <c r="BR177" s="66">
        <v>48</v>
      </c>
      <c r="BS177" s="66">
        <v>46</v>
      </c>
      <c r="BT177" s="66">
        <v>19</v>
      </c>
      <c r="BU177" s="61" t="s">
        <v>1354</v>
      </c>
      <c r="BV177" s="61" t="s">
        <v>1355</v>
      </c>
      <c r="BW177" s="61">
        <v>0</v>
      </c>
      <c r="BX177" s="61">
        <v>0</v>
      </c>
      <c r="BY177" s="61">
        <v>24</v>
      </c>
      <c r="BZ177" s="61">
        <v>0</v>
      </c>
      <c r="CA177" s="61"/>
      <c r="CB177" s="61" t="s">
        <v>381</v>
      </c>
      <c r="CC177" s="61"/>
      <c r="CD177" s="61">
        <v>0</v>
      </c>
      <c r="CE177" s="61">
        <v>1</v>
      </c>
      <c r="CF177" s="61">
        <v>0</v>
      </c>
      <c r="CG177" s="61">
        <v>0</v>
      </c>
      <c r="CH177" s="61">
        <v>0</v>
      </c>
      <c r="CI177" s="61">
        <v>1</v>
      </c>
      <c r="CJ177" s="61">
        <v>1</v>
      </c>
      <c r="CK177" s="114">
        <v>1</v>
      </c>
      <c r="CL177" s="114">
        <v>0</v>
      </c>
      <c r="CM177" s="114">
        <v>1</v>
      </c>
      <c r="CN177" s="114">
        <v>1</v>
      </c>
      <c r="CO177" s="114">
        <v>1</v>
      </c>
      <c r="CP177" s="114">
        <v>1</v>
      </c>
      <c r="CQ177" s="114">
        <v>1</v>
      </c>
      <c r="CR177" s="114">
        <v>0</v>
      </c>
      <c r="CS177" s="114">
        <v>0</v>
      </c>
      <c r="CT177" s="114">
        <v>0</v>
      </c>
      <c r="CU177" s="114">
        <v>0</v>
      </c>
      <c r="CV177" s="114">
        <v>0</v>
      </c>
      <c r="CW177" s="362"/>
      <c r="CX177" s="362"/>
      <c r="CY177" s="362"/>
      <c r="CZ177" s="362"/>
      <c r="DA177" s="133">
        <v>75</v>
      </c>
      <c r="DB177" s="133">
        <v>96</v>
      </c>
      <c r="DF177" s="133">
        <v>0</v>
      </c>
      <c r="DG177" s="136">
        <v>1</v>
      </c>
      <c r="DH177" s="135">
        <v>42671</v>
      </c>
      <c r="DI177" s="133">
        <v>0</v>
      </c>
      <c r="DK177" s="136">
        <v>1</v>
      </c>
      <c r="DL177" s="136">
        <v>1</v>
      </c>
      <c r="DM177" s="136"/>
      <c r="DN177" s="133" t="s">
        <v>1356</v>
      </c>
      <c r="DO177" s="133">
        <v>0</v>
      </c>
      <c r="DP177" s="133">
        <v>0</v>
      </c>
      <c r="DQ177" s="133">
        <v>0</v>
      </c>
      <c r="DR177" s="133">
        <v>0</v>
      </c>
      <c r="DS177" s="133">
        <v>1</v>
      </c>
      <c r="DT177" s="212">
        <v>1</v>
      </c>
      <c r="DU177" s="133">
        <v>1</v>
      </c>
      <c r="DV177" s="133">
        <v>0</v>
      </c>
      <c r="DW177" s="133">
        <v>0</v>
      </c>
      <c r="DX177" s="133">
        <v>0</v>
      </c>
      <c r="DY177" s="133">
        <v>0</v>
      </c>
      <c r="DZ177" s="133">
        <v>1</v>
      </c>
      <c r="EC177" s="133">
        <v>1</v>
      </c>
      <c r="ED177" s="133">
        <v>1</v>
      </c>
      <c r="EE177" s="133">
        <v>61</v>
      </c>
      <c r="EH177" s="103" t="s">
        <v>381</v>
      </c>
      <c r="EI177" s="103"/>
      <c r="EJ177" s="131"/>
      <c r="EK177" s="131"/>
      <c r="EL177" s="131"/>
      <c r="EM177" s="131"/>
      <c r="EN177" s="131"/>
      <c r="EO177" s="103"/>
      <c r="EP177" s="136">
        <v>177</v>
      </c>
      <c r="EQ177" s="135">
        <v>42670</v>
      </c>
      <c r="ER177" s="133" t="s">
        <v>383</v>
      </c>
      <c r="EU177" s="133">
        <v>55</v>
      </c>
      <c r="EV177" s="133">
        <v>0</v>
      </c>
      <c r="EX177" s="133">
        <v>13</v>
      </c>
      <c r="EY177" s="133">
        <v>12</v>
      </c>
      <c r="EZ177" s="133">
        <v>50</v>
      </c>
      <c r="FA177" s="133">
        <v>36</v>
      </c>
      <c r="FB177" s="133">
        <v>16</v>
      </c>
      <c r="FC177" s="133">
        <v>20</v>
      </c>
      <c r="FD177" s="133">
        <v>39</v>
      </c>
      <c r="FE177" s="133">
        <v>22</v>
      </c>
      <c r="FF177" s="133">
        <v>36</v>
      </c>
      <c r="FG177" s="133">
        <v>120</v>
      </c>
      <c r="FH177" s="133">
        <v>340</v>
      </c>
      <c r="FI177" s="91">
        <v>120</v>
      </c>
      <c r="FJ177" s="91">
        <v>340</v>
      </c>
      <c r="FK177" s="227">
        <v>64.75</v>
      </c>
      <c r="FL177" s="227">
        <v>29.948284678771095</v>
      </c>
      <c r="FM177" s="228">
        <v>146.69999999999999</v>
      </c>
      <c r="FN177" s="228">
        <v>62.55</v>
      </c>
      <c r="FO177" s="228">
        <v>67.851943820474432</v>
      </c>
      <c r="FP177" s="228">
        <v>28.930736782349527</v>
      </c>
      <c r="FQ177" s="228">
        <v>57.361963190184049</v>
      </c>
      <c r="FR177" s="228"/>
      <c r="FS177" s="193">
        <v>0</v>
      </c>
      <c r="FT177" s="230">
        <v>73</v>
      </c>
      <c r="FU177" s="230">
        <v>57.7</v>
      </c>
      <c r="FV177" s="230">
        <v>190</v>
      </c>
      <c r="FW177" s="229">
        <v>3.9</v>
      </c>
      <c r="FX177" s="229">
        <v>3.8</v>
      </c>
      <c r="FY177" s="229">
        <v>18.717948717948719</v>
      </c>
      <c r="FZ177" s="229">
        <v>1.2651646447140381</v>
      </c>
      <c r="GA177" s="133">
        <v>23.6</v>
      </c>
      <c r="GB177" s="129">
        <v>18.5</v>
      </c>
      <c r="GC177" s="238">
        <v>4.5</v>
      </c>
      <c r="GD177" s="238">
        <v>2.7</v>
      </c>
      <c r="GE177" s="238">
        <v>106.3</v>
      </c>
      <c r="GF177" s="238">
        <v>78.2</v>
      </c>
      <c r="GG177" s="238">
        <v>24.8</v>
      </c>
      <c r="GH177" s="133">
        <v>0</v>
      </c>
      <c r="GI177" s="133">
        <v>1</v>
      </c>
      <c r="GJ177" s="133">
        <v>1</v>
      </c>
      <c r="GK177" s="133">
        <v>1</v>
      </c>
      <c r="GL177" s="231">
        <v>25</v>
      </c>
      <c r="GM177" s="133">
        <v>0</v>
      </c>
      <c r="GN177" s="133">
        <v>0</v>
      </c>
      <c r="GO177" s="133">
        <v>0</v>
      </c>
      <c r="GP177" s="133">
        <v>0</v>
      </c>
      <c r="GQ177" s="61">
        <v>69.949999999999989</v>
      </c>
      <c r="GR177" s="106">
        <v>32.35339788849479</v>
      </c>
      <c r="GS177" s="111">
        <v>0.49557522123893805</v>
      </c>
      <c r="GT177" s="61">
        <v>0</v>
      </c>
      <c r="GU177" s="111">
        <v>0.58064516129032262</v>
      </c>
      <c r="GV177" s="62">
        <v>1</v>
      </c>
      <c r="GW177" s="61">
        <v>11.3</v>
      </c>
      <c r="GX177" s="61">
        <v>0</v>
      </c>
      <c r="GY177" s="106">
        <v>24</v>
      </c>
      <c r="GZ177" s="61">
        <v>0</v>
      </c>
      <c r="HA177" s="745">
        <v>40</v>
      </c>
      <c r="HB177" s="133">
        <v>15</v>
      </c>
      <c r="HC177" s="133">
        <v>0.68</v>
      </c>
      <c r="HD177" s="61">
        <v>1</v>
      </c>
      <c r="HE177" s="236">
        <v>183.66602399999999</v>
      </c>
      <c r="HF177" s="236">
        <v>192.84932599999999</v>
      </c>
      <c r="HG177" s="144">
        <v>89.313068999999999</v>
      </c>
      <c r="HH177" s="236">
        <v>161.359613</v>
      </c>
      <c r="HI177" s="125">
        <v>74.729440999999994</v>
      </c>
      <c r="HJ177" s="236">
        <v>72.226571000000007</v>
      </c>
      <c r="HK177" s="144">
        <v>33.449827999999997</v>
      </c>
      <c r="HL177" s="236">
        <v>89.133042000000003</v>
      </c>
      <c r="HM177" s="144">
        <v>41.279612999999998</v>
      </c>
      <c r="HN177" s="236">
        <v>55.238754999999998</v>
      </c>
      <c r="HO177" s="144">
        <v>5.0805829999999998</v>
      </c>
      <c r="HP177" s="144">
        <v>2.352938</v>
      </c>
      <c r="HQ177" s="236">
        <v>182.31814700000001</v>
      </c>
      <c r="HR177" s="144">
        <v>84.435832000000005</v>
      </c>
      <c r="HS177" s="236">
        <v>81.860288999999995</v>
      </c>
      <c r="HT177" s="144">
        <v>37.911430000000003</v>
      </c>
      <c r="HU177" s="236">
        <v>100.457858</v>
      </c>
      <c r="HV177" s="144">
        <v>46.524402000000002</v>
      </c>
      <c r="HW177" s="236">
        <v>55.100307000000001</v>
      </c>
      <c r="HX177" s="144">
        <v>0</v>
      </c>
      <c r="HY177" s="237">
        <v>1.1951523830191635</v>
      </c>
      <c r="HZ177" s="238">
        <v>27.2</v>
      </c>
      <c r="IA177" s="133">
        <v>6.4</v>
      </c>
      <c r="IB177" s="133">
        <v>25.6</v>
      </c>
      <c r="IC177" s="133">
        <v>6.3</v>
      </c>
      <c r="ID177" s="133">
        <v>20.3</v>
      </c>
      <c r="IE177" s="133">
        <v>5.0999999999999996</v>
      </c>
      <c r="IF177" s="237">
        <v>91.101866666666666</v>
      </c>
      <c r="IG177" s="237">
        <v>42.136596721247571</v>
      </c>
      <c r="II177" s="133">
        <v>0.34</v>
      </c>
      <c r="IJ177" s="133">
        <v>707</v>
      </c>
      <c r="IK177" s="133">
        <v>701</v>
      </c>
      <c r="IL177" s="133">
        <v>698</v>
      </c>
      <c r="IM177" s="133">
        <v>550</v>
      </c>
      <c r="IN177" s="133">
        <v>452</v>
      </c>
      <c r="IO177" s="133">
        <v>501</v>
      </c>
      <c r="IQ177" s="237">
        <v>601.5</v>
      </c>
      <c r="IR177" s="133">
        <v>1309</v>
      </c>
      <c r="IU177" s="133">
        <v>376</v>
      </c>
      <c r="IZ177" s="133">
        <v>376</v>
      </c>
      <c r="JA177" s="133">
        <v>293</v>
      </c>
      <c r="JB177" s="412">
        <v>24.841657178568898</v>
      </c>
      <c r="JC177" s="241">
        <v>0</v>
      </c>
      <c r="JD177" s="136">
        <v>1</v>
      </c>
      <c r="JE177" s="278">
        <v>3</v>
      </c>
      <c r="JF177" s="70">
        <v>1</v>
      </c>
      <c r="JG177" s="70" t="s">
        <v>1357</v>
      </c>
      <c r="JH177" s="136">
        <v>1</v>
      </c>
      <c r="JI177" s="136">
        <v>1</v>
      </c>
      <c r="JJ177" s="136">
        <v>1</v>
      </c>
      <c r="JK177" s="136"/>
      <c r="JL177" s="133" t="s">
        <v>1356</v>
      </c>
      <c r="JM177" s="285">
        <v>41</v>
      </c>
      <c r="JN177" s="200">
        <v>177</v>
      </c>
      <c r="JO177" s="244">
        <v>42670</v>
      </c>
      <c r="JP177" s="69">
        <v>43202</v>
      </c>
      <c r="JQ177" s="201">
        <v>0</v>
      </c>
      <c r="JR177" s="69">
        <v>43202</v>
      </c>
      <c r="JS177" s="31">
        <v>17</v>
      </c>
      <c r="JT177" s="243">
        <v>0</v>
      </c>
      <c r="JU177" s="69">
        <v>43202</v>
      </c>
      <c r="JV177" s="245">
        <v>17</v>
      </c>
      <c r="JW177" s="243">
        <v>0</v>
      </c>
      <c r="JX177" s="246">
        <v>43202</v>
      </c>
      <c r="JY177" s="245">
        <v>17</v>
      </c>
      <c r="JZ177" s="245">
        <v>17</v>
      </c>
      <c r="KA177" s="245">
        <v>532</v>
      </c>
      <c r="KB177" s="247"/>
      <c r="KC177" s="245"/>
      <c r="KD177" s="248"/>
      <c r="KE177" s="63">
        <v>0</v>
      </c>
      <c r="KF177" s="263">
        <v>1</v>
      </c>
      <c r="KG177" s="312" t="s">
        <v>390</v>
      </c>
      <c r="KH177" s="250">
        <v>187.8</v>
      </c>
      <c r="KI177" s="250">
        <v>95.8</v>
      </c>
      <c r="KJ177" s="250">
        <v>48.8</v>
      </c>
      <c r="KK177" s="251">
        <v>-14.67</v>
      </c>
      <c r="KL177" s="250">
        <v>-12</v>
      </c>
      <c r="KM177" s="250">
        <v>58.8</v>
      </c>
      <c r="KN177" s="250">
        <v>17.8</v>
      </c>
      <c r="KO177" s="250">
        <v>4.4000000000000004</v>
      </c>
      <c r="KP177" s="250"/>
      <c r="KQ177" s="250">
        <v>1</v>
      </c>
      <c r="KR177" s="92"/>
      <c r="KS177" s="93">
        <v>0.49557522123893805</v>
      </c>
      <c r="KT177" s="92">
        <v>52</v>
      </c>
      <c r="KU177" s="361">
        <v>49.04</v>
      </c>
      <c r="KV177" s="92">
        <v>-21.7</v>
      </c>
      <c r="KW177" s="361">
        <v>-26.6</v>
      </c>
      <c r="KX177" s="361">
        <v>-22.9</v>
      </c>
      <c r="KY177" s="361">
        <v>276</v>
      </c>
      <c r="KZ177" s="361">
        <v>-23.4</v>
      </c>
      <c r="LA177" s="361">
        <v>-17.899999999999999</v>
      </c>
      <c r="LB177" s="361">
        <v>507</v>
      </c>
      <c r="LC177" s="361">
        <v>-24.2</v>
      </c>
      <c r="LD177" s="361">
        <v>-20.399999999999999</v>
      </c>
      <c r="LE177" s="361">
        <v>507</v>
      </c>
      <c r="LF177" s="118">
        <v>42670</v>
      </c>
      <c r="LG177" s="454">
        <v>0</v>
      </c>
      <c r="LH177" s="454"/>
      <c r="LI177" s="454">
        <v>52</v>
      </c>
      <c r="LJ177" s="454">
        <v>46.79</v>
      </c>
      <c r="LK177" s="454">
        <v>-21.52</v>
      </c>
      <c r="LL177" s="454">
        <v>-24.7</v>
      </c>
      <c r="LM177" s="454">
        <v>-21.7</v>
      </c>
      <c r="LN177" s="454">
        <v>307</v>
      </c>
      <c r="LO177" s="454">
        <v>-21.1</v>
      </c>
      <c r="LP177" s="454">
        <v>-16.5</v>
      </c>
      <c r="LQ177" s="454">
        <v>507</v>
      </c>
      <c r="LR177" s="454">
        <v>-22.2</v>
      </c>
      <c r="LS177" s="454">
        <v>-19.100000000000001</v>
      </c>
      <c r="LT177" s="454">
        <v>492</v>
      </c>
      <c r="LU177" s="500">
        <v>47.7</v>
      </c>
      <c r="LV177" s="693">
        <v>-21.78</v>
      </c>
      <c r="LW177" s="500">
        <v>-7.2</v>
      </c>
      <c r="LX177" s="500">
        <v>2</v>
      </c>
      <c r="LY177" s="500">
        <v>-9.6999999999999993</v>
      </c>
      <c r="LZ177" s="500">
        <v>3</v>
      </c>
      <c r="MA177" s="690">
        <v>55.100307000000001</v>
      </c>
      <c r="MB177" s="455"/>
      <c r="MD177" s="253"/>
      <c r="ME177" s="274"/>
      <c r="MF177" s="581">
        <v>177</v>
      </c>
      <c r="MG177" s="135">
        <v>42670</v>
      </c>
      <c r="MJ177" s="584">
        <v>47.43</v>
      </c>
      <c r="MR177" s="135">
        <v>42670</v>
      </c>
      <c r="MS177" s="238">
        <v>7.3</v>
      </c>
      <c r="MT177" s="238">
        <v>16</v>
      </c>
      <c r="MU177" s="133">
        <v>1</v>
      </c>
      <c r="MV177" s="133">
        <v>1</v>
      </c>
      <c r="MW177" s="133">
        <v>0</v>
      </c>
      <c r="MX177" s="133">
        <v>0</v>
      </c>
      <c r="MY177" s="133">
        <v>0</v>
      </c>
      <c r="MZ177" s="238">
        <v>1</v>
      </c>
      <c r="NA177" s="238">
        <v>3799</v>
      </c>
      <c r="NB177" s="585"/>
      <c r="NC177" s="238">
        <v>4</v>
      </c>
      <c r="NE177" s="876">
        <v>177</v>
      </c>
      <c r="NF177" s="877">
        <v>8.6292837548536596</v>
      </c>
      <c r="NG177" s="877">
        <v>7.3831858657903098</v>
      </c>
      <c r="NH177" s="877">
        <v>5.2753795962536199</v>
      </c>
      <c r="NI177" s="877">
        <v>1.3729520979118299</v>
      </c>
      <c r="NJ177" s="877">
        <v>7.8305468967999197</v>
      </c>
      <c r="NK177" s="877">
        <v>5.39951292418296</v>
      </c>
      <c r="NL177" s="877">
        <v>9.5265774848812903</v>
      </c>
      <c r="NM177" s="877">
        <v>7.4654031486090604</v>
      </c>
      <c r="NN177" s="877">
        <v>6.3856035980502401</v>
      </c>
      <c r="NO177" s="877">
        <v>1.2078928516413301</v>
      </c>
      <c r="NP177" s="877">
        <v>6.4775154361842402</v>
      </c>
      <c r="NQ177" s="877">
        <v>6.9941271140031303</v>
      </c>
      <c r="NR177" s="877">
        <v>7.7749188065571904</v>
      </c>
      <c r="NS177" s="877">
        <v>5.2410774581750399</v>
      </c>
      <c r="NT177" s="877">
        <v>6.5177481142281204</v>
      </c>
      <c r="NU177" s="877">
        <v>7.9209482722790403</v>
      </c>
      <c r="NV177" s="877">
        <v>6.22091032164872</v>
      </c>
      <c r="NW177" s="877">
        <v>7.07456965746987</v>
      </c>
      <c r="NX177" s="877">
        <v>6.23744899563932</v>
      </c>
      <c r="NY177" s="877">
        <v>7.15177765473205</v>
      </c>
      <c r="NZ177" s="877">
        <v>8.1409831048784191</v>
      </c>
      <c r="OA177" s="877">
        <v>2.9963887464476202</v>
      </c>
      <c r="OB177" s="877">
        <v>9.6893341091203595</v>
      </c>
      <c r="OC177" s="877">
        <v>1.70043971814109</v>
      </c>
      <c r="OD177" s="877">
        <v>4.5122268865139601</v>
      </c>
      <c r="OE177" s="877">
        <v>7.5050969750343999</v>
      </c>
      <c r="OF177" s="877">
        <v>5.1403696706515296</v>
      </c>
      <c r="OG177" s="877">
        <v>10.0242670356477</v>
      </c>
      <c r="OH177" s="877">
        <v>3.2448870591235299</v>
      </c>
      <c r="OI177" s="877">
        <v>7.87682387030637</v>
      </c>
      <c r="OJ177" s="877">
        <v>3.8738131983590902</v>
      </c>
      <c r="OK177" s="877">
        <v>2.1474431653412802</v>
      </c>
      <c r="OL177" s="877">
        <v>1.5158381400663401</v>
      </c>
      <c r="OM177" s="877">
        <v>7.9888943909792598</v>
      </c>
    </row>
    <row r="178" spans="1:403" s="133" customFormat="1" x14ac:dyDescent="0.25">
      <c r="A178" s="455">
        <v>177</v>
      </c>
      <c r="B178" s="274">
        <v>0</v>
      </c>
      <c r="C178" s="61">
        <v>1</v>
      </c>
      <c r="D178" s="61">
        <v>2</v>
      </c>
      <c r="E178" s="90">
        <v>178</v>
      </c>
      <c r="F178" s="883">
        <v>178</v>
      </c>
      <c r="G178" s="61">
        <v>178</v>
      </c>
      <c r="H178" s="898"/>
      <c r="I178" s="232" t="s">
        <v>1345</v>
      </c>
      <c r="J178" s="167" t="s">
        <v>1358</v>
      </c>
      <c r="K178" s="411">
        <v>18430</v>
      </c>
      <c r="L178" s="146">
        <v>66</v>
      </c>
      <c r="M178" s="193">
        <v>86</v>
      </c>
      <c r="N178" s="193">
        <v>176</v>
      </c>
      <c r="O178" s="342">
        <v>27.763429752066116</v>
      </c>
      <c r="P178" s="210">
        <v>2.0254654972534958</v>
      </c>
      <c r="Q178" s="133">
        <v>0</v>
      </c>
      <c r="R178" s="61">
        <v>100</v>
      </c>
      <c r="S178" s="61">
        <v>60</v>
      </c>
      <c r="T178" s="133">
        <v>0</v>
      </c>
      <c r="U178" s="193">
        <v>3</v>
      </c>
      <c r="V178" s="114">
        <v>0</v>
      </c>
      <c r="W178" s="114"/>
      <c r="X178" s="114">
        <v>0</v>
      </c>
      <c r="Y178" s="114">
        <v>0</v>
      </c>
      <c r="Z178" s="114">
        <v>1</v>
      </c>
      <c r="AA178" s="114">
        <v>0</v>
      </c>
      <c r="AB178" s="114">
        <v>0</v>
      </c>
      <c r="AC178" s="114">
        <v>0</v>
      </c>
      <c r="AG178" s="592">
        <v>105</v>
      </c>
      <c r="AH178" s="592">
        <v>1.26</v>
      </c>
      <c r="AI178" s="592">
        <v>70</v>
      </c>
      <c r="AJ178" s="603">
        <v>1</v>
      </c>
      <c r="AK178" s="592">
        <v>15.5</v>
      </c>
      <c r="AL178" s="592">
        <v>46</v>
      </c>
      <c r="AM178" s="592"/>
      <c r="AN178" s="607">
        <v>2573</v>
      </c>
      <c r="AO178" s="214">
        <v>7.8528278122817445</v>
      </c>
      <c r="AP178" s="63">
        <v>138</v>
      </c>
      <c r="AQ178" s="63">
        <v>68</v>
      </c>
      <c r="AR178" s="63">
        <v>51</v>
      </c>
      <c r="AS178" s="63">
        <v>93</v>
      </c>
      <c r="AT178" s="63">
        <v>2.11</v>
      </c>
      <c r="AU178" s="63"/>
      <c r="AV178" s="557">
        <v>42668</v>
      </c>
      <c r="AW178" s="557">
        <v>42572</v>
      </c>
      <c r="AX178" s="63">
        <v>1.26</v>
      </c>
      <c r="AY178" s="63">
        <v>60</v>
      </c>
      <c r="AZ178" s="63"/>
      <c r="BA178" s="592">
        <v>142</v>
      </c>
      <c r="BB178" s="567">
        <v>42668</v>
      </c>
      <c r="BC178" s="65">
        <v>30.03</v>
      </c>
      <c r="BD178" s="68"/>
      <c r="BE178" s="66">
        <v>30.03</v>
      </c>
      <c r="BF178" s="218">
        <v>60.136738147241672</v>
      </c>
      <c r="BG178" s="66"/>
      <c r="BH178" s="68">
        <v>1.4775553321989812</v>
      </c>
      <c r="BI178" s="219">
        <v>1.4775553321989812</v>
      </c>
      <c r="BJ178" s="219">
        <v>1.779139868010063</v>
      </c>
      <c r="BK178" s="219"/>
      <c r="BL178" s="66">
        <v>2.58</v>
      </c>
      <c r="BM178" s="66">
        <v>1.56</v>
      </c>
      <c r="BN178" s="66">
        <v>53</v>
      </c>
      <c r="BO178" s="66">
        <v>1.1200000000000001</v>
      </c>
      <c r="BP178" s="571">
        <v>1499</v>
      </c>
      <c r="BQ178" s="66">
        <v>66</v>
      </c>
      <c r="BR178" s="66">
        <v>418</v>
      </c>
      <c r="BS178" s="66">
        <v>18</v>
      </c>
      <c r="BT178" s="66">
        <v>38</v>
      </c>
      <c r="BU178" s="69">
        <v>42572</v>
      </c>
      <c r="BV178" s="61" t="s">
        <v>1359</v>
      </c>
      <c r="BW178" s="61">
        <v>0</v>
      </c>
      <c r="BX178" s="61">
        <v>1</v>
      </c>
      <c r="BY178" s="61">
        <v>42</v>
      </c>
      <c r="BZ178" s="61">
        <v>1</v>
      </c>
      <c r="CA178" s="61"/>
      <c r="CB178" s="61">
        <v>0</v>
      </c>
      <c r="CC178" s="61"/>
      <c r="CD178" s="61">
        <v>1</v>
      </c>
      <c r="CE178" s="61">
        <v>0</v>
      </c>
      <c r="CF178" s="61">
        <v>0</v>
      </c>
      <c r="CG178" s="61">
        <v>0</v>
      </c>
      <c r="CH178" s="61">
        <v>0</v>
      </c>
      <c r="CI178" s="61">
        <v>0</v>
      </c>
      <c r="CJ178" s="61">
        <v>0</v>
      </c>
      <c r="CK178" s="114">
        <v>1</v>
      </c>
      <c r="CL178" s="114">
        <v>0</v>
      </c>
      <c r="CM178" s="114">
        <v>0</v>
      </c>
      <c r="CN178" s="114">
        <v>1</v>
      </c>
      <c r="CO178" s="114">
        <v>0</v>
      </c>
      <c r="CP178" s="114">
        <v>0</v>
      </c>
      <c r="CQ178" s="114">
        <v>0</v>
      </c>
      <c r="CR178" s="114">
        <v>1</v>
      </c>
      <c r="CS178" s="114">
        <v>0</v>
      </c>
      <c r="CT178" s="114">
        <v>0</v>
      </c>
      <c r="CU178" s="114">
        <v>1</v>
      </c>
      <c r="CV178" s="114">
        <v>0</v>
      </c>
      <c r="CW178" s="362"/>
      <c r="CX178" s="362"/>
      <c r="CY178" s="362"/>
      <c r="CZ178" s="362"/>
      <c r="DF178" s="133">
        <v>0</v>
      </c>
      <c r="DG178" s="136">
        <v>1</v>
      </c>
      <c r="DH178" s="135">
        <v>42573</v>
      </c>
      <c r="DI178" s="133">
        <v>0</v>
      </c>
      <c r="DK178" s="136">
        <v>1</v>
      </c>
      <c r="DL178" s="136">
        <v>1</v>
      </c>
      <c r="DM178" s="136"/>
      <c r="DN178" s="133" t="s">
        <v>1356</v>
      </c>
      <c r="DO178" s="133">
        <v>1</v>
      </c>
      <c r="DP178" s="133">
        <v>0</v>
      </c>
      <c r="DQ178" s="133">
        <v>0</v>
      </c>
      <c r="DR178" s="133">
        <v>0</v>
      </c>
      <c r="DS178" s="133">
        <v>0</v>
      </c>
      <c r="DT178" s="212">
        <v>0</v>
      </c>
      <c r="DU178" s="133">
        <v>0</v>
      </c>
      <c r="DV178" s="133">
        <v>0</v>
      </c>
      <c r="DW178" s="133">
        <v>0</v>
      </c>
      <c r="DX178" s="133">
        <v>0</v>
      </c>
      <c r="DY178" s="133">
        <v>0</v>
      </c>
      <c r="DZ178" s="133">
        <v>0</v>
      </c>
      <c r="EC178" s="133">
        <v>1</v>
      </c>
      <c r="ED178" s="133">
        <v>1</v>
      </c>
      <c r="EE178" s="133">
        <v>70</v>
      </c>
      <c r="EH178" s="103" t="s">
        <v>381</v>
      </c>
      <c r="EI178" s="103"/>
      <c r="EJ178" s="131"/>
      <c r="EK178" s="131"/>
      <c r="EL178" s="131"/>
      <c r="EM178" s="131"/>
      <c r="EN178" s="131"/>
      <c r="EO178" s="103"/>
      <c r="EP178" s="136">
        <v>178</v>
      </c>
      <c r="EQ178" s="135">
        <v>42669</v>
      </c>
      <c r="ER178" s="133" t="s">
        <v>383</v>
      </c>
      <c r="EU178" s="133">
        <v>87</v>
      </c>
      <c r="EV178" s="133">
        <v>0</v>
      </c>
      <c r="EX178" s="133">
        <v>19</v>
      </c>
      <c r="EY178" s="133">
        <v>8</v>
      </c>
      <c r="EZ178" s="133">
        <v>43</v>
      </c>
      <c r="FA178" s="133">
        <v>27</v>
      </c>
      <c r="FB178" s="133">
        <v>21</v>
      </c>
      <c r="FC178" s="133">
        <v>15</v>
      </c>
      <c r="FD178" s="133">
        <v>61</v>
      </c>
      <c r="FE178" s="133">
        <v>23</v>
      </c>
      <c r="FF178" s="133">
        <v>35</v>
      </c>
      <c r="FG178" s="133">
        <v>110</v>
      </c>
      <c r="FH178" s="133">
        <v>290</v>
      </c>
      <c r="FI178" s="91">
        <v>110</v>
      </c>
      <c r="FJ178" s="91">
        <v>290</v>
      </c>
      <c r="FK178" s="227">
        <v>180.4</v>
      </c>
      <c r="FL178" s="227">
        <v>89.06594570217068</v>
      </c>
      <c r="FM178" s="228">
        <v>146.80000000000001</v>
      </c>
      <c r="FN178" s="228">
        <v>57.95</v>
      </c>
      <c r="FO178" s="228">
        <v>72.477166458307408</v>
      </c>
      <c r="FP178" s="228">
        <v>28.610707058984431</v>
      </c>
      <c r="FQ178" s="228">
        <v>60.524523160762946</v>
      </c>
      <c r="FR178" s="228"/>
      <c r="FS178" s="193">
        <v>0</v>
      </c>
      <c r="FT178" s="230">
        <v>97</v>
      </c>
      <c r="FU178" s="230">
        <v>48.2</v>
      </c>
      <c r="FV178" s="230">
        <v>100</v>
      </c>
      <c r="FW178" s="229">
        <v>7.1</v>
      </c>
      <c r="FX178" s="229">
        <v>11.2</v>
      </c>
      <c r="FY178" s="229">
        <v>13.661971830985916</v>
      </c>
      <c r="FZ178" s="229">
        <v>2.0124481327800829</v>
      </c>
      <c r="GA178" s="133">
        <v>84.5</v>
      </c>
      <c r="GB178" s="129">
        <v>13.9</v>
      </c>
      <c r="GC178" s="238">
        <v>3.2</v>
      </c>
      <c r="GD178" s="238">
        <v>1.7</v>
      </c>
      <c r="GE178" s="238">
        <v>89.3</v>
      </c>
      <c r="GF178" s="238">
        <v>60.6</v>
      </c>
      <c r="GG178" s="238">
        <v>16.2</v>
      </c>
      <c r="GH178" s="133">
        <v>0</v>
      </c>
      <c r="GI178" s="133">
        <v>1</v>
      </c>
      <c r="GJ178" s="133">
        <v>1</v>
      </c>
      <c r="GK178" s="133">
        <v>0</v>
      </c>
      <c r="GL178" s="231">
        <v>28</v>
      </c>
      <c r="GM178" s="133">
        <v>0</v>
      </c>
      <c r="GN178" s="133">
        <v>1</v>
      </c>
      <c r="GO178" s="133" t="s">
        <v>464</v>
      </c>
      <c r="GP178" s="133">
        <v>0</v>
      </c>
      <c r="GQ178" s="61">
        <v>72.699999999999989</v>
      </c>
      <c r="GR178" s="106">
        <v>35.892983661573211</v>
      </c>
      <c r="GS178" s="111">
        <v>0.39743589743589741</v>
      </c>
      <c r="GT178" s="61">
        <v>0</v>
      </c>
      <c r="GU178" s="111">
        <v>0.44</v>
      </c>
      <c r="GV178" s="62">
        <v>0</v>
      </c>
      <c r="GW178" s="61">
        <v>10.7</v>
      </c>
      <c r="GX178" s="61">
        <v>0</v>
      </c>
      <c r="GY178" s="106">
        <v>23</v>
      </c>
      <c r="GZ178" s="61">
        <v>0</v>
      </c>
      <c r="HA178" s="745">
        <v>43</v>
      </c>
      <c r="HB178" s="133">
        <v>16</v>
      </c>
      <c r="HD178" s="61">
        <v>1</v>
      </c>
      <c r="HE178" s="236">
        <v>127.62665699999999</v>
      </c>
      <c r="HF178" s="236">
        <v>134.00799000000001</v>
      </c>
      <c r="HG178" s="144">
        <v>64.864642000000003</v>
      </c>
      <c r="HH178" s="236">
        <v>139.734477</v>
      </c>
      <c r="HI178" s="125">
        <v>67.636465999999999</v>
      </c>
      <c r="HJ178" s="236">
        <v>57.108586000000003</v>
      </c>
      <c r="HK178" s="144">
        <v>27.642589999999998</v>
      </c>
      <c r="HL178" s="236">
        <v>82.625890999999996</v>
      </c>
      <c r="HM178" s="144">
        <v>39.993875000000003</v>
      </c>
      <c r="HN178" s="236">
        <v>59.13064</v>
      </c>
      <c r="HO178" s="144">
        <v>7.1058269999999997</v>
      </c>
      <c r="HP178" s="144">
        <v>3.439473</v>
      </c>
      <c r="HQ178" s="236">
        <v>111.666687</v>
      </c>
      <c r="HR178" s="144">
        <v>54.050654999999999</v>
      </c>
      <c r="HS178" s="236">
        <v>38.201120000000003</v>
      </c>
      <c r="HT178" s="144">
        <v>18.490703</v>
      </c>
      <c r="HU178" s="236">
        <v>73.465565999999995</v>
      </c>
      <c r="HV178" s="144">
        <v>35.559952000000003</v>
      </c>
      <c r="HW178" s="236">
        <v>65.790047999999999</v>
      </c>
      <c r="HX178" s="144">
        <v>0</v>
      </c>
      <c r="HY178" s="237">
        <v>0.95901879677125068</v>
      </c>
      <c r="HZ178" s="238">
        <v>55.5</v>
      </c>
      <c r="IA178" s="133">
        <v>7.6</v>
      </c>
      <c r="IB178" s="133">
        <v>48.1</v>
      </c>
      <c r="IC178" s="133">
        <v>7.4</v>
      </c>
      <c r="ID178" s="133">
        <v>15.3</v>
      </c>
      <c r="IE178" s="133">
        <v>3.8</v>
      </c>
      <c r="IF178" s="237">
        <v>294.11884210526313</v>
      </c>
      <c r="IG178" s="237">
        <v>145.21049235550265</v>
      </c>
      <c r="II178" s="133">
        <v>0.46</v>
      </c>
      <c r="IJ178" s="133">
        <v>1226</v>
      </c>
      <c r="IK178" s="133">
        <v>1157</v>
      </c>
      <c r="IL178" s="133">
        <v>1169</v>
      </c>
      <c r="IM178" s="133">
        <v>1199</v>
      </c>
      <c r="IN178" s="133">
        <v>1182</v>
      </c>
      <c r="IO178" s="133">
        <v>1315</v>
      </c>
      <c r="IQ178" s="237">
        <v>1208</v>
      </c>
      <c r="IR178" s="133">
        <v>1739</v>
      </c>
      <c r="IS178" s="133">
        <v>343</v>
      </c>
      <c r="IT178" s="133">
        <v>314</v>
      </c>
      <c r="IU178" s="133">
        <v>411</v>
      </c>
      <c r="IV178" s="133">
        <v>457</v>
      </c>
      <c r="IW178" s="133">
        <v>345</v>
      </c>
      <c r="IX178" s="133">
        <v>380</v>
      </c>
      <c r="IZ178" s="133">
        <v>375</v>
      </c>
      <c r="JA178" s="133">
        <v>258</v>
      </c>
      <c r="JB178" s="412">
        <v>30.081867129333595</v>
      </c>
      <c r="JC178" s="241">
        <v>0</v>
      </c>
      <c r="JD178" s="136">
        <v>1</v>
      </c>
      <c r="JE178" s="415">
        <v>3</v>
      </c>
      <c r="JF178" s="70">
        <v>1</v>
      </c>
      <c r="JG178" s="70"/>
      <c r="JH178" s="136">
        <v>1</v>
      </c>
      <c r="JI178" s="136">
        <v>1</v>
      </c>
      <c r="JJ178" s="136">
        <v>1</v>
      </c>
      <c r="JK178" s="136"/>
      <c r="JL178" s="133" t="s">
        <v>1356</v>
      </c>
      <c r="JM178" s="285">
        <v>48.166666666666664</v>
      </c>
      <c r="JN178" s="362"/>
      <c r="JO178" s="244">
        <v>42668</v>
      </c>
      <c r="JP178" s="69">
        <v>43396</v>
      </c>
      <c r="JQ178" s="201">
        <v>0</v>
      </c>
      <c r="JR178" s="69">
        <v>43396</v>
      </c>
      <c r="JS178" s="31">
        <v>23</v>
      </c>
      <c r="JT178" s="243">
        <v>0</v>
      </c>
      <c r="JU178" s="69">
        <v>43396</v>
      </c>
      <c r="JV178" s="245">
        <v>23</v>
      </c>
      <c r="JW178" s="243">
        <v>0</v>
      </c>
      <c r="JX178" s="246">
        <v>43396</v>
      </c>
      <c r="JY178" s="245">
        <v>23</v>
      </c>
      <c r="JZ178" s="245">
        <v>23</v>
      </c>
      <c r="KA178" s="245">
        <v>728</v>
      </c>
      <c r="KB178" s="247"/>
      <c r="KC178" s="245"/>
      <c r="KD178" s="248"/>
      <c r="KE178" s="63"/>
      <c r="KF178" s="263">
        <v>1</v>
      </c>
      <c r="KG178" s="312" t="s">
        <v>390</v>
      </c>
      <c r="KH178" s="250">
        <v>121.2</v>
      </c>
      <c r="KI178" s="250">
        <v>59.7</v>
      </c>
      <c r="KJ178" s="321">
        <v>51.12</v>
      </c>
      <c r="KK178" s="323">
        <v>-10.54</v>
      </c>
      <c r="KL178" s="250">
        <v>-9.16</v>
      </c>
      <c r="KM178" s="250">
        <v>61.87</v>
      </c>
      <c r="KN178" s="250">
        <v>40.700000000000003</v>
      </c>
      <c r="KO178" s="250">
        <v>5.5</v>
      </c>
      <c r="KP178" s="250"/>
      <c r="KQ178" s="250">
        <v>1</v>
      </c>
      <c r="KR178" s="92"/>
      <c r="KS178" s="93">
        <v>0.39743589743589741</v>
      </c>
      <c r="KT178" s="92">
        <v>68</v>
      </c>
      <c r="KU178" s="361">
        <v>37.5</v>
      </c>
      <c r="KV178" s="92">
        <v>-17.260000000000002</v>
      </c>
      <c r="KW178" s="361">
        <v>-25.1</v>
      </c>
      <c r="KX178" s="361">
        <v>-19.3</v>
      </c>
      <c r="KY178" s="361">
        <v>239</v>
      </c>
      <c r="KZ178" s="361">
        <v>-18.2</v>
      </c>
      <c r="LA178" s="361">
        <v>-15.1</v>
      </c>
      <c r="LB178" s="361">
        <v>239</v>
      </c>
      <c r="LC178" s="361">
        <v>-21.7</v>
      </c>
      <c r="LD178" s="361">
        <v>-17.2</v>
      </c>
      <c r="LE178" s="361">
        <v>239</v>
      </c>
      <c r="LF178" s="118">
        <v>42669</v>
      </c>
      <c r="LG178" s="454">
        <v>0</v>
      </c>
      <c r="LH178" s="454"/>
      <c r="LI178" s="454">
        <v>68</v>
      </c>
      <c r="LJ178" s="454">
        <v>36.07</v>
      </c>
      <c r="LK178" s="454">
        <v>-18.46</v>
      </c>
      <c r="LL178" s="454">
        <v>-23.6</v>
      </c>
      <c r="LM178" s="454">
        <v>-23</v>
      </c>
      <c r="LN178" s="454">
        <v>367</v>
      </c>
      <c r="LO178" s="454">
        <v>-8</v>
      </c>
      <c r="LP178" s="454">
        <v>-7.2</v>
      </c>
      <c r="LQ178" s="454">
        <v>353</v>
      </c>
      <c r="LR178" s="454">
        <v>-15.7</v>
      </c>
      <c r="LS178" s="454">
        <v>-15.1</v>
      </c>
      <c r="LT178" s="454">
        <v>367</v>
      </c>
      <c r="LU178" s="500">
        <v>36.6</v>
      </c>
      <c r="LV178" s="693">
        <v>-18.21</v>
      </c>
      <c r="LW178" s="500">
        <v>-14.4</v>
      </c>
      <c r="LX178" s="500">
        <v>2</v>
      </c>
      <c r="LY178" s="500">
        <v>-11.5</v>
      </c>
      <c r="LZ178" s="500">
        <v>2</v>
      </c>
      <c r="MA178" s="690">
        <v>49.5</v>
      </c>
      <c r="MB178" s="500">
        <v>49.5</v>
      </c>
      <c r="MD178" s="253">
        <v>40</v>
      </c>
      <c r="ME178" s="274"/>
      <c r="MF178" s="581">
        <v>178</v>
      </c>
      <c r="MG178" s="135">
        <v>42572</v>
      </c>
      <c r="MJ178" s="584">
        <v>51.081200000000003</v>
      </c>
      <c r="MR178" s="135"/>
      <c r="MS178" s="585"/>
      <c r="MT178" s="585"/>
      <c r="MU178" s="133">
        <v>0</v>
      </c>
      <c r="MV178" s="585"/>
      <c r="MW178" s="585"/>
      <c r="MX178" s="585"/>
      <c r="MY178" s="585"/>
      <c r="MZ178" s="585"/>
      <c r="NA178" s="238">
        <v>2573</v>
      </c>
      <c r="NB178" s="133">
        <v>40</v>
      </c>
      <c r="NC178" s="238">
        <v>7</v>
      </c>
      <c r="NE178" s="876">
        <v>178</v>
      </c>
      <c r="NF178" s="877">
        <v>8.3189494635950201</v>
      </c>
      <c r="NG178" s="877">
        <v>7.2575764179547804</v>
      </c>
      <c r="NH178" s="877">
        <v>5.2125693388508099</v>
      </c>
      <c r="NI178" s="877">
        <v>1.76553474636298</v>
      </c>
      <c r="NJ178" s="877">
        <v>7.6655491075962603</v>
      </c>
      <c r="NK178" s="877">
        <v>6.0802312720192599</v>
      </c>
      <c r="NL178" s="877">
        <v>9.1385278014222706</v>
      </c>
      <c r="NM178" s="877">
        <v>7.28762004411207</v>
      </c>
      <c r="NN178" s="877">
        <v>6.1628947993747802</v>
      </c>
      <c r="NO178" s="877">
        <v>0.82374936030827295</v>
      </c>
      <c r="NP178" s="877">
        <v>6.1331935986641097</v>
      </c>
      <c r="NQ178" s="877">
        <v>6.8633190287318797</v>
      </c>
      <c r="NR178" s="877">
        <v>7.5205793962898904</v>
      </c>
      <c r="NS178" s="877">
        <v>4.5310694927259503</v>
      </c>
      <c r="NT178" s="877">
        <v>5.9945797242157504</v>
      </c>
      <c r="NU178" s="877">
        <v>7.6617068518132596</v>
      </c>
      <c r="NV178" s="877">
        <v>6.5315374191177202</v>
      </c>
      <c r="NW178" s="877">
        <v>7.0913824909436398</v>
      </c>
      <c r="NX178" s="877">
        <v>6.1003469613580998</v>
      </c>
      <c r="NY178" s="877">
        <v>6.3355690055567502</v>
      </c>
      <c r="NZ178" s="877">
        <v>8.0464146627366997</v>
      </c>
      <c r="OA178" s="877">
        <v>1.2630344058337899</v>
      </c>
      <c r="OB178" s="877">
        <v>9.4310378743782994</v>
      </c>
      <c r="OC178" s="877">
        <v>1.8519988371124501</v>
      </c>
      <c r="OD178" s="877">
        <v>7.0794847838268096</v>
      </c>
      <c r="OE178" s="877">
        <v>6.3947199129940602</v>
      </c>
      <c r="OF178" s="877">
        <v>4.0950804919014097</v>
      </c>
      <c r="OG178" s="877">
        <v>10.1061310487177</v>
      </c>
      <c r="OH178" s="877">
        <v>2.3729520979118299</v>
      </c>
      <c r="OI178" s="877">
        <v>7.7576900187340003</v>
      </c>
      <c r="OJ178" s="877">
        <v>3.7441610955704099</v>
      </c>
      <c r="OK178" s="877">
        <v>2.3484410299837299</v>
      </c>
      <c r="OL178" s="877">
        <v>5.8164503779930197</v>
      </c>
      <c r="OM178" s="877">
        <v>7.5790390372658498</v>
      </c>
    </row>
    <row r="179" spans="1:403" s="133" customFormat="1" x14ac:dyDescent="0.25">
      <c r="A179" s="902">
        <v>178</v>
      </c>
      <c r="B179" s="221">
        <v>0</v>
      </c>
      <c r="C179" s="61">
        <v>0</v>
      </c>
      <c r="D179" s="61">
        <v>2</v>
      </c>
      <c r="E179" s="90">
        <v>179</v>
      </c>
      <c r="F179" s="883">
        <v>179</v>
      </c>
      <c r="G179" s="61">
        <v>179</v>
      </c>
      <c r="H179" s="898"/>
      <c r="I179" s="232" t="s">
        <v>478</v>
      </c>
      <c r="J179" s="232" t="s">
        <v>1360</v>
      </c>
      <c r="K179" s="135">
        <v>16032</v>
      </c>
      <c r="L179" s="146">
        <v>73</v>
      </c>
      <c r="M179" s="193">
        <v>95</v>
      </c>
      <c r="N179" s="193">
        <v>172</v>
      </c>
      <c r="O179" s="342">
        <v>32.11195240670633</v>
      </c>
      <c r="P179" s="210">
        <v>2.0780547226908821</v>
      </c>
      <c r="Q179" s="133">
        <v>0</v>
      </c>
      <c r="R179" s="133">
        <v>130</v>
      </c>
      <c r="S179" s="133">
        <v>80</v>
      </c>
      <c r="T179" s="133">
        <v>1</v>
      </c>
      <c r="U179" s="193">
        <v>2</v>
      </c>
      <c r="V179" s="114">
        <v>0</v>
      </c>
      <c r="W179" s="114"/>
      <c r="X179" s="114">
        <v>1</v>
      </c>
      <c r="Y179" s="114">
        <v>0</v>
      </c>
      <c r="Z179" s="114">
        <v>1</v>
      </c>
      <c r="AA179" s="114">
        <v>0</v>
      </c>
      <c r="AB179" s="114">
        <v>0</v>
      </c>
      <c r="AC179" s="114">
        <v>0</v>
      </c>
      <c r="AG179" s="592"/>
      <c r="AH179" s="592">
        <v>1.0900000000000001</v>
      </c>
      <c r="AI179" s="592">
        <v>81</v>
      </c>
      <c r="AJ179" s="603">
        <v>1</v>
      </c>
      <c r="AK179" s="592">
        <v>16.3</v>
      </c>
      <c r="AL179" s="592">
        <v>49</v>
      </c>
      <c r="AM179" s="592"/>
      <c r="AN179" s="607">
        <v>573</v>
      </c>
      <c r="AO179" s="214">
        <v>6.3508857167147399</v>
      </c>
      <c r="AP179" s="63"/>
      <c r="AQ179" s="63"/>
      <c r="AR179" s="63"/>
      <c r="AS179" s="63"/>
      <c r="AT179" s="63"/>
      <c r="AU179" s="63"/>
      <c r="AV179" s="557">
        <v>42682</v>
      </c>
      <c r="AW179" s="557">
        <v>42601</v>
      </c>
      <c r="AX179" s="147">
        <v>1.0900000000000001</v>
      </c>
      <c r="AY179" s="63">
        <v>47</v>
      </c>
      <c r="AZ179" s="63"/>
      <c r="BA179" s="592">
        <v>141</v>
      </c>
      <c r="BB179" s="567"/>
      <c r="BC179" s="66"/>
      <c r="BD179" s="68"/>
      <c r="BE179" s="66"/>
      <c r="BF179" s="218"/>
      <c r="BG179" s="66"/>
      <c r="BH179" s="68"/>
      <c r="BI179" s="219"/>
      <c r="BJ179" s="219"/>
      <c r="BK179" s="219"/>
      <c r="BL179" s="66"/>
      <c r="BM179" s="66"/>
      <c r="BN179" s="66"/>
      <c r="BO179" s="66"/>
      <c r="BP179" s="571"/>
      <c r="BQ179" s="66"/>
      <c r="BR179" s="66"/>
      <c r="BS179" s="66"/>
      <c r="BT179" s="66"/>
      <c r="BU179" s="69">
        <v>42480</v>
      </c>
      <c r="BV179" s="61"/>
      <c r="BW179" s="61"/>
      <c r="BX179" s="61"/>
      <c r="BY179" s="61" t="s">
        <v>381</v>
      </c>
      <c r="BZ179" s="61"/>
      <c r="CA179" s="61"/>
      <c r="CB179" s="61"/>
      <c r="CC179" s="61"/>
      <c r="CD179" s="61" t="s">
        <v>381</v>
      </c>
      <c r="CE179" s="61">
        <v>0</v>
      </c>
      <c r="CF179" s="61">
        <v>0</v>
      </c>
      <c r="CG179" s="61">
        <v>1</v>
      </c>
      <c r="CH179" s="61">
        <v>0</v>
      </c>
      <c r="CI179" s="61">
        <v>0</v>
      </c>
      <c r="CJ179" s="61">
        <v>0</v>
      </c>
      <c r="CK179" s="114">
        <v>0</v>
      </c>
      <c r="CL179" s="114">
        <v>0</v>
      </c>
      <c r="CM179" s="114">
        <v>0</v>
      </c>
      <c r="CN179" s="114">
        <v>1</v>
      </c>
      <c r="CO179" s="114">
        <v>1</v>
      </c>
      <c r="CP179" s="114">
        <v>0</v>
      </c>
      <c r="CQ179" s="114">
        <v>0</v>
      </c>
      <c r="CR179" s="114">
        <v>1</v>
      </c>
      <c r="CS179" s="114">
        <v>1</v>
      </c>
      <c r="CT179" s="114">
        <v>0</v>
      </c>
      <c r="CU179" s="114">
        <v>0</v>
      </c>
      <c r="CV179" s="114">
        <v>0</v>
      </c>
      <c r="CW179" s="362"/>
      <c r="CX179" s="362"/>
      <c r="CY179" s="362"/>
      <c r="CZ179" s="362"/>
      <c r="DF179" s="133">
        <v>0</v>
      </c>
      <c r="DG179" s="136">
        <v>0</v>
      </c>
      <c r="DK179" s="136">
        <v>1</v>
      </c>
      <c r="DL179" s="136">
        <v>0</v>
      </c>
      <c r="DM179" s="136"/>
      <c r="DO179" s="133">
        <v>1</v>
      </c>
      <c r="DP179" s="133">
        <v>0</v>
      </c>
      <c r="DQ179" s="133">
        <v>0</v>
      </c>
      <c r="DR179" s="133">
        <v>0</v>
      </c>
      <c r="DS179" s="133">
        <v>1</v>
      </c>
      <c r="DT179" s="212">
        <v>1</v>
      </c>
      <c r="DU179" s="133">
        <v>1</v>
      </c>
      <c r="DV179" s="133">
        <v>0</v>
      </c>
      <c r="DW179" s="133">
        <v>0</v>
      </c>
      <c r="DX179" s="133">
        <v>0</v>
      </c>
      <c r="DY179" s="133">
        <v>0</v>
      </c>
      <c r="DZ179" s="133">
        <v>0</v>
      </c>
      <c r="EC179" s="133">
        <v>0</v>
      </c>
      <c r="EH179" s="103" t="s">
        <v>381</v>
      </c>
      <c r="EI179" s="103"/>
      <c r="EJ179" s="131"/>
      <c r="EK179" s="131"/>
      <c r="EL179" s="131"/>
      <c r="EM179" s="131"/>
      <c r="EN179" s="131"/>
      <c r="EO179" s="103" t="s">
        <v>1361</v>
      </c>
      <c r="EP179" s="136">
        <v>179</v>
      </c>
      <c r="EQ179" s="135">
        <v>42769</v>
      </c>
      <c r="ER179" s="133" t="s">
        <v>383</v>
      </c>
      <c r="EU179" s="133">
        <v>94</v>
      </c>
      <c r="EV179" s="133">
        <v>1</v>
      </c>
      <c r="EX179" s="133">
        <v>15</v>
      </c>
      <c r="EY179" s="133">
        <v>9</v>
      </c>
      <c r="EZ179" s="133">
        <v>60</v>
      </c>
      <c r="FA179" s="133">
        <v>38</v>
      </c>
      <c r="FB179" s="133">
        <v>19</v>
      </c>
      <c r="FC179" s="133">
        <v>19</v>
      </c>
      <c r="FD179" s="133">
        <v>45</v>
      </c>
      <c r="FE179" s="133">
        <v>22</v>
      </c>
      <c r="FF179" s="133">
        <v>35</v>
      </c>
      <c r="FG179" s="133">
        <v>90</v>
      </c>
      <c r="FH179" s="133">
        <v>320</v>
      </c>
      <c r="FI179" s="91">
        <v>96.666666666666671</v>
      </c>
      <c r="FJ179" s="91">
        <v>310</v>
      </c>
      <c r="FK179" s="227">
        <v>83.45</v>
      </c>
      <c r="FL179" s="227">
        <v>40.157749018245404</v>
      </c>
      <c r="FM179" s="228">
        <v>142.75</v>
      </c>
      <c r="FN179" s="228">
        <v>66.55</v>
      </c>
      <c r="FO179" s="228">
        <v>68.694052394901519</v>
      </c>
      <c r="FP179" s="228">
        <v>32.025143165539028</v>
      </c>
      <c r="FQ179" s="228">
        <v>53.380035026269702</v>
      </c>
      <c r="FR179" s="228"/>
      <c r="FS179" s="193">
        <v>0</v>
      </c>
      <c r="FT179" s="230">
        <v>95.600000000000009</v>
      </c>
      <c r="FU179" s="230"/>
      <c r="FV179" s="230">
        <v>113.33333333333333</v>
      </c>
      <c r="FW179" s="229">
        <v>4.0666666666666664</v>
      </c>
      <c r="FX179" s="229">
        <v>8.7000000000000011</v>
      </c>
      <c r="FY179" s="229">
        <v>23.508196721311478</v>
      </c>
      <c r="FZ179" s="229"/>
      <c r="GA179" s="133" t="s">
        <v>381</v>
      </c>
      <c r="GB179" s="129">
        <v>10.9</v>
      </c>
      <c r="GC179" s="238">
        <v>9.4</v>
      </c>
      <c r="GD179" s="238">
        <v>4.5999999999999996</v>
      </c>
      <c r="GE179" s="238">
        <v>153.69999999999999</v>
      </c>
      <c r="GF179" s="238">
        <v>98.9</v>
      </c>
      <c r="GG179" s="238">
        <v>28.2</v>
      </c>
      <c r="GH179" s="133">
        <v>1</v>
      </c>
      <c r="GI179" s="133">
        <v>2</v>
      </c>
      <c r="GJ179" s="133">
        <v>1</v>
      </c>
      <c r="GK179" s="133">
        <v>1</v>
      </c>
      <c r="GL179" s="231">
        <v>32</v>
      </c>
      <c r="GM179" s="133">
        <v>0</v>
      </c>
      <c r="GN179" s="133">
        <v>0</v>
      </c>
      <c r="GO179" s="133">
        <v>0</v>
      </c>
      <c r="GP179" s="133">
        <v>0</v>
      </c>
      <c r="GQ179" s="61">
        <v>90.7</v>
      </c>
      <c r="GR179" s="106">
        <v>43.646588807128325</v>
      </c>
      <c r="GS179" s="111">
        <v>0.38020833333333331</v>
      </c>
      <c r="GT179" s="61">
        <v>0</v>
      </c>
      <c r="GU179" s="111"/>
      <c r="GV179" s="62"/>
      <c r="GW179" s="61"/>
      <c r="GX179" s="61"/>
      <c r="GY179" s="106">
        <v>22</v>
      </c>
      <c r="GZ179" s="61">
        <v>0</v>
      </c>
      <c r="HA179" s="745">
        <v>37</v>
      </c>
      <c r="HB179" s="133">
        <v>8</v>
      </c>
      <c r="HD179" s="61"/>
      <c r="HE179" s="236">
        <v>186.052087</v>
      </c>
      <c r="HF179" s="236">
        <v>195.354691</v>
      </c>
      <c r="HG179" s="144">
        <v>90.714596999999998</v>
      </c>
      <c r="HH179" s="236">
        <v>205.26394199999999</v>
      </c>
      <c r="HI179" s="125">
        <v>95.316040999999998</v>
      </c>
      <c r="HJ179" s="236">
        <v>87.763846000000001</v>
      </c>
      <c r="HK179" s="144">
        <v>40.753881</v>
      </c>
      <c r="HL179" s="236">
        <v>117.500096</v>
      </c>
      <c r="HM179" s="144">
        <v>54.562159999999999</v>
      </c>
      <c r="HN179" s="236">
        <v>57.243417999999998</v>
      </c>
      <c r="HO179" s="144">
        <v>10.340007999999999</v>
      </c>
      <c r="HP179" s="144">
        <v>4.8014700000000001</v>
      </c>
      <c r="HQ179" s="236">
        <v>176.93123199999999</v>
      </c>
      <c r="HR179" s="144">
        <v>82.159509</v>
      </c>
      <c r="HS179" s="236">
        <v>91.836428999999995</v>
      </c>
      <c r="HT179" s="144">
        <v>42.645020000000002</v>
      </c>
      <c r="HU179" s="236">
        <v>85.094802999999999</v>
      </c>
      <c r="HV179" s="144">
        <v>39.514488999999998</v>
      </c>
      <c r="HW179" s="236">
        <v>48.094845999999997</v>
      </c>
      <c r="HX179" s="144">
        <v>0</v>
      </c>
      <c r="HY179" s="237">
        <v>0.95172434620786939</v>
      </c>
      <c r="HZ179" s="238">
        <v>36.799999999999997</v>
      </c>
      <c r="IA179" s="133">
        <v>7.4</v>
      </c>
      <c r="IB179" s="133">
        <v>33.1</v>
      </c>
      <c r="IC179" s="133">
        <v>6.8</v>
      </c>
      <c r="ID179" s="133">
        <v>37.9</v>
      </c>
      <c r="IE179" s="133">
        <v>7.1</v>
      </c>
      <c r="IF179" s="237">
        <v>137.82959279279277</v>
      </c>
      <c r="IG179" s="237">
        <v>66.326257575313818</v>
      </c>
      <c r="II179" s="146">
        <v>0.49</v>
      </c>
      <c r="IJ179" s="146">
        <v>894</v>
      </c>
      <c r="IK179" s="146">
        <v>1035</v>
      </c>
      <c r="IL179" s="146">
        <v>1119</v>
      </c>
      <c r="IM179" s="146">
        <v>1148</v>
      </c>
      <c r="IN179" s="146">
        <v>1094</v>
      </c>
      <c r="IO179" s="146">
        <v>907</v>
      </c>
      <c r="IQ179" s="237">
        <v>1032.8333333333333</v>
      </c>
      <c r="IR179" s="146">
        <v>1683</v>
      </c>
      <c r="IS179" s="146">
        <v>398</v>
      </c>
      <c r="IT179" s="146">
        <v>572</v>
      </c>
      <c r="IU179" s="146">
        <v>499</v>
      </c>
      <c r="IV179" s="146">
        <v>505</v>
      </c>
      <c r="IW179" s="146">
        <v>436</v>
      </c>
      <c r="IX179" s="146">
        <v>433</v>
      </c>
      <c r="IZ179" s="133">
        <v>489</v>
      </c>
      <c r="JA179" s="146">
        <v>311</v>
      </c>
      <c r="JB179" s="412">
        <v>20.950157305692063</v>
      </c>
      <c r="JC179" s="241">
        <v>0</v>
      </c>
      <c r="JD179" s="136">
        <v>1</v>
      </c>
      <c r="JE179" s="278">
        <v>0</v>
      </c>
      <c r="JF179" s="70">
        <v>0</v>
      </c>
      <c r="JG179" s="70"/>
      <c r="JH179" s="136">
        <v>0</v>
      </c>
      <c r="JI179" s="136">
        <v>0</v>
      </c>
      <c r="JJ179" s="136">
        <v>0</v>
      </c>
      <c r="JK179" s="136"/>
      <c r="JM179" s="285"/>
      <c r="JN179" s="200">
        <v>179</v>
      </c>
      <c r="JO179" s="244">
        <v>42682</v>
      </c>
      <c r="JP179" s="69">
        <v>43544</v>
      </c>
      <c r="JQ179" s="201">
        <v>0</v>
      </c>
      <c r="JR179" s="69">
        <v>43544</v>
      </c>
      <c r="JS179" s="31">
        <v>28</v>
      </c>
      <c r="JT179" s="243">
        <v>0</v>
      </c>
      <c r="JU179" s="69">
        <v>43544</v>
      </c>
      <c r="JV179" s="245">
        <v>28</v>
      </c>
      <c r="JW179" s="243">
        <v>0</v>
      </c>
      <c r="JX179" s="246">
        <v>43544</v>
      </c>
      <c r="JY179" s="245">
        <v>28</v>
      </c>
      <c r="JZ179" s="245">
        <v>28</v>
      </c>
      <c r="KA179" s="245">
        <v>862</v>
      </c>
      <c r="KB179" s="247"/>
      <c r="KC179" s="245"/>
      <c r="KD179" s="248"/>
      <c r="KE179" s="63">
        <v>0</v>
      </c>
      <c r="KF179" s="263">
        <v>1</v>
      </c>
      <c r="KG179" s="312" t="s">
        <v>390</v>
      </c>
      <c r="KH179" s="250">
        <v>151.6</v>
      </c>
      <c r="KI179" s="250">
        <v>81.8</v>
      </c>
      <c r="KJ179" s="250">
        <v>45.9</v>
      </c>
      <c r="KK179" s="251">
        <v>-15.97</v>
      </c>
      <c r="KL179" s="250">
        <v>-13.4</v>
      </c>
      <c r="KM179" s="250">
        <v>43.8</v>
      </c>
      <c r="KN179" s="250">
        <v>18.399999999999999</v>
      </c>
      <c r="KO179" s="250">
        <v>5.7</v>
      </c>
      <c r="KP179" s="250"/>
      <c r="KQ179" s="250">
        <v>0</v>
      </c>
      <c r="KR179" s="92"/>
      <c r="KS179" s="93">
        <v>0.38020833333333331</v>
      </c>
      <c r="KT179" s="92"/>
      <c r="KU179" s="361"/>
      <c r="KV179" s="92"/>
      <c r="KW179" s="361"/>
      <c r="KX179" s="361"/>
      <c r="KY179" s="361"/>
      <c r="KZ179" s="361"/>
      <c r="LA179" s="361"/>
      <c r="LB179" s="361"/>
      <c r="LC179" s="361"/>
      <c r="LD179" s="361"/>
      <c r="LE179" s="361"/>
      <c r="LF179" s="118">
        <v>42769</v>
      </c>
      <c r="LG179" s="454"/>
      <c r="LH179" s="454"/>
      <c r="LI179" s="454"/>
      <c r="LJ179" s="454"/>
      <c r="LK179" s="454"/>
      <c r="LL179" s="454"/>
      <c r="LM179" s="454"/>
      <c r="LN179" s="454"/>
      <c r="LO179" s="454"/>
      <c r="LP179" s="454"/>
      <c r="LQ179" s="454"/>
      <c r="LR179" s="454"/>
      <c r="LS179" s="454"/>
      <c r="LT179" s="454"/>
      <c r="LU179" s="500"/>
      <c r="LV179" s="500"/>
      <c r="LW179" s="500"/>
      <c r="LX179" s="500"/>
      <c r="LY179" s="500">
        <v>-14.9</v>
      </c>
      <c r="LZ179" s="500">
        <v>1</v>
      </c>
      <c r="MA179" s="690">
        <v>48.094845999999997</v>
      </c>
      <c r="MB179" s="454"/>
      <c r="MD179" s="253"/>
      <c r="ME179" s="274"/>
      <c r="MF179" s="581">
        <v>179</v>
      </c>
      <c r="MG179" s="135">
        <v>42601</v>
      </c>
      <c r="MJ179" s="586"/>
      <c r="MR179" s="135"/>
      <c r="MS179" s="585"/>
      <c r="MT179" s="585"/>
      <c r="MU179" s="133">
        <v>0</v>
      </c>
      <c r="MV179" s="585"/>
      <c r="MW179" s="585"/>
      <c r="MX179" s="585"/>
      <c r="MY179" s="585"/>
      <c r="MZ179" s="585"/>
      <c r="NA179" s="238">
        <v>573</v>
      </c>
      <c r="NB179" s="585"/>
      <c r="NC179" s="238">
        <v>9</v>
      </c>
      <c r="NE179" s="876" t="s">
        <v>64</v>
      </c>
      <c r="NF179" s="877" t="s">
        <v>64</v>
      </c>
      <c r="NG179" s="877" t="s">
        <v>64</v>
      </c>
      <c r="NH179" s="877" t="s">
        <v>64</v>
      </c>
      <c r="NI179" s="877" t="s">
        <v>64</v>
      </c>
      <c r="NJ179" s="877" t="s">
        <v>64</v>
      </c>
      <c r="NK179" s="877" t="s">
        <v>64</v>
      </c>
      <c r="NL179" s="877" t="s">
        <v>64</v>
      </c>
      <c r="NM179" s="877" t="s">
        <v>64</v>
      </c>
      <c r="NN179" s="877" t="s">
        <v>64</v>
      </c>
      <c r="NO179" s="877" t="s">
        <v>64</v>
      </c>
      <c r="NP179" s="877" t="s">
        <v>64</v>
      </c>
      <c r="NQ179" s="877" t="s">
        <v>64</v>
      </c>
      <c r="NR179" s="877" t="s">
        <v>64</v>
      </c>
      <c r="NS179" s="877" t="s">
        <v>64</v>
      </c>
      <c r="NT179" s="877" t="s">
        <v>64</v>
      </c>
      <c r="NU179" s="877" t="s">
        <v>64</v>
      </c>
      <c r="NV179" s="877" t="s">
        <v>64</v>
      </c>
      <c r="NW179" s="877" t="s">
        <v>64</v>
      </c>
      <c r="NX179" s="877" t="s">
        <v>64</v>
      </c>
      <c r="NY179" s="877" t="s">
        <v>64</v>
      </c>
      <c r="NZ179" s="877" t="s">
        <v>64</v>
      </c>
      <c r="OA179" s="877" t="s">
        <v>64</v>
      </c>
      <c r="OB179" s="877" t="s">
        <v>64</v>
      </c>
      <c r="OC179" s="877" t="s">
        <v>64</v>
      </c>
      <c r="OD179" s="877" t="s">
        <v>64</v>
      </c>
      <c r="OE179" s="877" t="s">
        <v>64</v>
      </c>
      <c r="OF179" s="877" t="s">
        <v>64</v>
      </c>
      <c r="OG179" s="877" t="s">
        <v>64</v>
      </c>
      <c r="OH179" s="877" t="s">
        <v>64</v>
      </c>
      <c r="OI179" s="877" t="s">
        <v>64</v>
      </c>
      <c r="OJ179" s="877" t="s">
        <v>64</v>
      </c>
      <c r="OK179" s="877" t="s">
        <v>64</v>
      </c>
      <c r="OL179" s="877" t="s">
        <v>64</v>
      </c>
      <c r="OM179" s="877" t="s">
        <v>64</v>
      </c>
    </row>
    <row r="180" spans="1:403" s="133" customFormat="1" x14ac:dyDescent="0.25">
      <c r="A180" s="455">
        <v>179</v>
      </c>
      <c r="B180" s="221">
        <v>0</v>
      </c>
      <c r="C180" s="61">
        <v>1</v>
      </c>
      <c r="D180" s="61">
        <v>2</v>
      </c>
      <c r="E180" s="90">
        <v>180</v>
      </c>
      <c r="F180" s="883">
        <v>180</v>
      </c>
      <c r="G180" s="61">
        <v>180</v>
      </c>
      <c r="H180" s="898"/>
      <c r="I180" s="232" t="s">
        <v>1362</v>
      </c>
      <c r="J180" s="232" t="s">
        <v>1363</v>
      </c>
      <c r="K180" s="135">
        <v>17945</v>
      </c>
      <c r="L180" s="133">
        <v>67</v>
      </c>
      <c r="M180" s="193">
        <v>123</v>
      </c>
      <c r="N180" s="193">
        <v>188</v>
      </c>
      <c r="O180" s="342">
        <v>34.80081484834767</v>
      </c>
      <c r="P180" s="210">
        <v>2.473662451005139</v>
      </c>
      <c r="Q180" s="133">
        <v>0</v>
      </c>
      <c r="R180" s="133">
        <v>150</v>
      </c>
      <c r="S180" s="133">
        <v>90</v>
      </c>
      <c r="T180" s="133">
        <v>0</v>
      </c>
      <c r="U180" s="193">
        <v>2</v>
      </c>
      <c r="V180" s="114">
        <v>1</v>
      </c>
      <c r="W180" s="114">
        <v>2</v>
      </c>
      <c r="X180" s="114">
        <v>1</v>
      </c>
      <c r="Y180" s="114">
        <v>1</v>
      </c>
      <c r="Z180" s="114">
        <v>1</v>
      </c>
      <c r="AA180" s="114">
        <v>0</v>
      </c>
      <c r="AB180" s="114">
        <v>0</v>
      </c>
      <c r="AC180" s="114">
        <v>0</v>
      </c>
      <c r="AG180" s="592">
        <v>117</v>
      </c>
      <c r="AH180" s="592">
        <v>2.08</v>
      </c>
      <c r="AI180" s="592">
        <v>48</v>
      </c>
      <c r="AJ180" s="603">
        <v>0</v>
      </c>
      <c r="AK180" s="592">
        <v>11.6</v>
      </c>
      <c r="AL180" s="592">
        <v>36</v>
      </c>
      <c r="AM180" s="592"/>
      <c r="AN180" s="607">
        <v>2489</v>
      </c>
      <c r="AO180" s="409">
        <v>7.8196363023675923</v>
      </c>
      <c r="AP180" s="63">
        <v>137</v>
      </c>
      <c r="AQ180" s="63">
        <v>55</v>
      </c>
      <c r="AR180" s="63">
        <v>56</v>
      </c>
      <c r="AS180" s="63">
        <v>132</v>
      </c>
      <c r="AT180" s="63">
        <v>1.68</v>
      </c>
      <c r="AU180" s="63">
        <v>412</v>
      </c>
      <c r="AV180" s="557">
        <v>42703</v>
      </c>
      <c r="AW180" s="557">
        <v>42699</v>
      </c>
      <c r="AX180" s="63">
        <v>2.08</v>
      </c>
      <c r="AY180" s="63">
        <v>58</v>
      </c>
      <c r="AZ180" s="63">
        <v>7.9</v>
      </c>
      <c r="BA180" s="592">
        <v>143</v>
      </c>
      <c r="BB180" s="567">
        <v>42703</v>
      </c>
      <c r="BC180" s="65">
        <v>19.079999999999998</v>
      </c>
      <c r="BD180" s="68">
        <v>399</v>
      </c>
      <c r="BE180" s="66">
        <v>19.079999999999998</v>
      </c>
      <c r="BF180" s="218">
        <v>279.22950438313148</v>
      </c>
      <c r="BG180" s="66"/>
      <c r="BH180" s="68">
        <v>1.2805783703680762</v>
      </c>
      <c r="BI180" s="219">
        <v>1.2805783703680762</v>
      </c>
      <c r="BJ180" s="219">
        <v>2.4459613054761853</v>
      </c>
      <c r="BK180" s="219"/>
      <c r="BL180" s="66">
        <v>2.1</v>
      </c>
      <c r="BM180" s="66">
        <v>2.72</v>
      </c>
      <c r="BN180" s="66">
        <v>79</v>
      </c>
      <c r="BO180" s="66">
        <v>1.34</v>
      </c>
      <c r="BP180" s="571">
        <v>1922</v>
      </c>
      <c r="BQ180" s="66">
        <v>173</v>
      </c>
      <c r="BR180" s="66">
        <v>560</v>
      </c>
      <c r="BS180" s="66">
        <v>33</v>
      </c>
      <c r="BT180" s="66">
        <v>14</v>
      </c>
      <c r="BU180" s="69">
        <v>42699</v>
      </c>
      <c r="BV180" s="61" t="s">
        <v>1364</v>
      </c>
      <c r="BW180" s="61">
        <v>0</v>
      </c>
      <c r="BX180" s="61">
        <v>0</v>
      </c>
      <c r="BY180" s="61"/>
      <c r="BZ180" s="61">
        <v>0</v>
      </c>
      <c r="CA180" s="61"/>
      <c r="CB180" s="61"/>
      <c r="CC180" s="61"/>
      <c r="CD180" s="61">
        <v>0</v>
      </c>
      <c r="CE180" s="61">
        <v>0</v>
      </c>
      <c r="CF180" s="61">
        <v>1</v>
      </c>
      <c r="CG180" s="61">
        <v>0</v>
      </c>
      <c r="CH180" s="61">
        <v>0</v>
      </c>
      <c r="CI180" s="61">
        <v>0</v>
      </c>
      <c r="CJ180" s="61">
        <v>0</v>
      </c>
      <c r="CK180" s="114">
        <v>1</v>
      </c>
      <c r="CL180" s="114">
        <v>0</v>
      </c>
      <c r="CM180" s="114">
        <v>0</v>
      </c>
      <c r="CN180" s="114">
        <v>0</v>
      </c>
      <c r="CO180" s="114">
        <v>1</v>
      </c>
      <c r="CP180" s="114">
        <v>1</v>
      </c>
      <c r="CQ180" s="114">
        <v>1</v>
      </c>
      <c r="CR180" s="114">
        <v>0</v>
      </c>
      <c r="CS180" s="114">
        <v>0</v>
      </c>
      <c r="CT180" s="114">
        <v>0</v>
      </c>
      <c r="CU180" s="114">
        <v>0</v>
      </c>
      <c r="CV180" s="114">
        <v>0</v>
      </c>
      <c r="CW180" s="362"/>
      <c r="CX180" s="362"/>
      <c r="CY180" s="362"/>
      <c r="CZ180" s="362"/>
      <c r="DA180" s="133">
        <v>66</v>
      </c>
      <c r="DB180" s="133">
        <v>75</v>
      </c>
      <c r="DF180" s="133">
        <v>1</v>
      </c>
      <c r="DG180" s="136">
        <v>1</v>
      </c>
      <c r="DH180" s="135">
        <v>41192</v>
      </c>
      <c r="DI180" s="133">
        <v>1</v>
      </c>
      <c r="DJ180" s="133" t="s">
        <v>1365</v>
      </c>
      <c r="DK180" s="136">
        <v>1</v>
      </c>
      <c r="DL180" s="136">
        <v>1</v>
      </c>
      <c r="DM180" s="136"/>
      <c r="DN180" s="133" t="s">
        <v>1366</v>
      </c>
      <c r="DO180" s="133">
        <v>0</v>
      </c>
      <c r="DP180" s="133">
        <v>0</v>
      </c>
      <c r="DQ180" s="133">
        <v>1</v>
      </c>
      <c r="DR180" s="133">
        <v>0</v>
      </c>
      <c r="DS180" s="133">
        <v>1</v>
      </c>
      <c r="DT180" s="212">
        <v>1</v>
      </c>
      <c r="DU180" s="133">
        <v>1</v>
      </c>
      <c r="DV180" s="133">
        <v>0</v>
      </c>
      <c r="DW180" s="133">
        <v>0</v>
      </c>
      <c r="DX180" s="133">
        <v>1</v>
      </c>
      <c r="DY180" s="133">
        <v>0</v>
      </c>
      <c r="DZ180" s="133">
        <v>1</v>
      </c>
      <c r="EC180" s="133">
        <v>1</v>
      </c>
      <c r="ED180" s="133">
        <v>2</v>
      </c>
      <c r="EE180" s="133">
        <v>40</v>
      </c>
      <c r="EH180" s="135">
        <v>41116</v>
      </c>
      <c r="EI180" s="133">
        <v>2.41</v>
      </c>
      <c r="EJ180" s="225">
        <v>65</v>
      </c>
      <c r="EK180" s="225">
        <v>77.25</v>
      </c>
      <c r="EL180" s="225">
        <v>63</v>
      </c>
      <c r="EM180" s="225">
        <v>74</v>
      </c>
      <c r="EN180" s="225">
        <v>62</v>
      </c>
      <c r="EO180" s="133" t="s">
        <v>1367</v>
      </c>
      <c r="EP180" s="136">
        <v>180</v>
      </c>
      <c r="EQ180" s="135">
        <v>42702</v>
      </c>
      <c r="ER180" s="133" t="s">
        <v>415</v>
      </c>
      <c r="EU180" s="133">
        <v>52</v>
      </c>
      <c r="EV180" s="133">
        <v>0</v>
      </c>
      <c r="EX180" s="133">
        <v>13</v>
      </c>
      <c r="EY180" s="133">
        <v>9.5</v>
      </c>
      <c r="EZ180" s="133">
        <v>53</v>
      </c>
      <c r="FA180" s="133">
        <v>30</v>
      </c>
      <c r="FB180" s="133">
        <v>18</v>
      </c>
      <c r="FC180" s="133">
        <v>21</v>
      </c>
      <c r="FD180" s="133">
        <v>48</v>
      </c>
      <c r="FE180" s="133">
        <v>23</v>
      </c>
      <c r="FF180" s="133">
        <v>34</v>
      </c>
      <c r="FG180" s="133">
        <v>160</v>
      </c>
      <c r="FH180" s="133">
        <v>350</v>
      </c>
      <c r="FI180" s="91">
        <v>160</v>
      </c>
      <c r="FJ180" s="91">
        <v>350</v>
      </c>
      <c r="FK180" s="227">
        <v>73.75</v>
      </c>
      <c r="FL180" s="227">
        <v>29.814092043978228</v>
      </c>
      <c r="FM180" s="228">
        <v>212.7</v>
      </c>
      <c r="FN180" s="228">
        <v>105.75</v>
      </c>
      <c r="FO180" s="228">
        <v>85.985862749209062</v>
      </c>
      <c r="FP180" s="228">
        <v>42.750376049500986</v>
      </c>
      <c r="FQ180" s="228">
        <v>50.282087447108601</v>
      </c>
      <c r="FR180" s="228"/>
      <c r="FS180" s="193">
        <v>0</v>
      </c>
      <c r="FT180" s="230">
        <v>48</v>
      </c>
      <c r="FU180" s="230">
        <v>69</v>
      </c>
      <c r="FV180" s="230">
        <v>280</v>
      </c>
      <c r="FW180" s="229">
        <v>2.9</v>
      </c>
      <c r="FX180" s="229">
        <v>3.6</v>
      </c>
      <c r="FY180" s="229">
        <v>16.551724137931036</v>
      </c>
      <c r="FZ180" s="229">
        <v>0.69565217391304346</v>
      </c>
      <c r="GA180" s="133">
        <v>32.299999999999997</v>
      </c>
      <c r="GB180" s="129">
        <v>18.899999999999999</v>
      </c>
      <c r="GC180" s="238">
        <v>7</v>
      </c>
      <c r="GD180" s="238">
        <v>3.8</v>
      </c>
      <c r="GE180" s="238">
        <v>132</v>
      </c>
      <c r="GF180" s="238">
        <v>90.4</v>
      </c>
      <c r="GG180" s="238">
        <v>31.5</v>
      </c>
      <c r="GH180" s="133">
        <v>0</v>
      </c>
      <c r="GI180" s="133">
        <v>1</v>
      </c>
      <c r="GJ180" s="133">
        <v>1</v>
      </c>
      <c r="GK180" s="133">
        <v>0</v>
      </c>
      <c r="GL180" s="231"/>
      <c r="GN180" s="133">
        <v>0</v>
      </c>
      <c r="GO180" s="133">
        <v>0</v>
      </c>
      <c r="GP180" s="133">
        <v>0</v>
      </c>
      <c r="GQ180" s="61">
        <v>56.55</v>
      </c>
      <c r="GR180" s="106">
        <v>22.860839391009744</v>
      </c>
      <c r="GS180" s="111">
        <v>0.37638376383763844</v>
      </c>
      <c r="GT180" s="61">
        <v>0</v>
      </c>
      <c r="GU180" s="111">
        <v>0.38461538461538464</v>
      </c>
      <c r="GV180" s="62">
        <v>0</v>
      </c>
      <c r="GW180" s="61">
        <v>9.8999999999999986</v>
      </c>
      <c r="GX180" s="61">
        <v>0</v>
      </c>
      <c r="GY180" s="106">
        <v>20</v>
      </c>
      <c r="GZ180" s="61">
        <v>0</v>
      </c>
      <c r="HA180" s="745">
        <v>0</v>
      </c>
      <c r="HB180" s="133">
        <v>17</v>
      </c>
      <c r="HC180" s="133">
        <v>0.68</v>
      </c>
      <c r="HD180" s="61">
        <v>1</v>
      </c>
      <c r="HE180" s="236">
        <v>227.640771</v>
      </c>
      <c r="HF180" s="236">
        <v>239.022809</v>
      </c>
      <c r="HG180" s="144">
        <v>93.594254000000006</v>
      </c>
      <c r="HH180" s="236">
        <v>245.56688299999999</v>
      </c>
      <c r="HI180" s="125">
        <v>96.156718999999995</v>
      </c>
      <c r="HJ180" s="236">
        <v>133.694726</v>
      </c>
      <c r="HK180" s="144">
        <v>52.350895000000001</v>
      </c>
      <c r="HL180" s="236">
        <v>111.872157</v>
      </c>
      <c r="HM180" s="144">
        <v>43.805824000000001</v>
      </c>
      <c r="HN180" s="236">
        <v>45.556696000000002</v>
      </c>
      <c r="HO180" s="144">
        <v>5.5936079999999997</v>
      </c>
      <c r="HP180" s="144">
        <v>2.1902910000000002</v>
      </c>
      <c r="HQ180" s="236">
        <v>200.82668200000001</v>
      </c>
      <c r="HR180" s="144">
        <v>78.637781000000004</v>
      </c>
      <c r="HS180" s="236">
        <v>83.580605000000006</v>
      </c>
      <c r="HT180" s="144">
        <v>32.727690000000003</v>
      </c>
      <c r="HU180" s="236">
        <v>117.246077</v>
      </c>
      <c r="HV180" s="144">
        <v>45.910091000000001</v>
      </c>
      <c r="HW180" s="236">
        <v>58.381723000000001</v>
      </c>
      <c r="HX180" s="144">
        <v>0</v>
      </c>
      <c r="HY180" s="237">
        <v>0.97335115419451734</v>
      </c>
      <c r="HZ180" s="238">
        <v>29.1</v>
      </c>
      <c r="IA180" s="133">
        <v>6.5</v>
      </c>
      <c r="IB180" s="133">
        <v>31</v>
      </c>
      <c r="IC180" s="133">
        <v>5.8</v>
      </c>
      <c r="ID180" s="133">
        <v>28.6</v>
      </c>
      <c r="IE180" s="133">
        <v>6</v>
      </c>
      <c r="IF180" s="237">
        <v>116.20898461538461</v>
      </c>
      <c r="IG180" s="237">
        <v>46.978513405563753</v>
      </c>
      <c r="II180" s="133">
        <v>0.4</v>
      </c>
      <c r="IJ180" s="133">
        <v>1121</v>
      </c>
      <c r="IK180" s="133">
        <v>977</v>
      </c>
      <c r="IL180" s="133">
        <v>1015</v>
      </c>
      <c r="IM180" s="133">
        <v>1059</v>
      </c>
      <c r="IN180" s="133">
        <v>1137</v>
      </c>
      <c r="IO180" s="133">
        <v>1071</v>
      </c>
      <c r="IQ180" s="237">
        <v>1063.3333333333333</v>
      </c>
      <c r="IR180" s="133">
        <v>1781</v>
      </c>
      <c r="IS180" s="133">
        <v>335</v>
      </c>
      <c r="IT180" s="133">
        <v>297</v>
      </c>
      <c r="IU180" s="133">
        <v>338</v>
      </c>
      <c r="IV180" s="133">
        <v>386</v>
      </c>
      <c r="IW180" s="133">
        <v>375</v>
      </c>
      <c r="IX180" s="133">
        <v>354</v>
      </c>
      <c r="IZ180" s="133">
        <v>350</v>
      </c>
      <c r="JA180" s="133">
        <v>209</v>
      </c>
      <c r="JB180" s="412">
        <v>27.2310232015944</v>
      </c>
      <c r="JC180" s="241">
        <v>0</v>
      </c>
      <c r="JD180" s="136">
        <v>1</v>
      </c>
      <c r="JE180" s="278">
        <v>2</v>
      </c>
      <c r="JF180" s="70">
        <v>0</v>
      </c>
      <c r="JG180" s="70"/>
      <c r="JH180" s="136">
        <v>1</v>
      </c>
      <c r="JI180" s="136">
        <v>1</v>
      </c>
      <c r="JJ180" s="136">
        <v>1</v>
      </c>
      <c r="JK180" s="136"/>
      <c r="JL180" s="133" t="s">
        <v>1366</v>
      </c>
      <c r="JM180" s="285">
        <v>58.166666666666664</v>
      </c>
      <c r="JN180" s="200">
        <v>180</v>
      </c>
      <c r="JO180" s="244">
        <v>42703</v>
      </c>
      <c r="JP180" s="69">
        <v>43510</v>
      </c>
      <c r="JQ180" s="201">
        <v>0</v>
      </c>
      <c r="JR180" s="69">
        <v>43510</v>
      </c>
      <c r="JS180" s="31">
        <v>26</v>
      </c>
      <c r="JT180" s="243">
        <v>1</v>
      </c>
      <c r="JU180" s="69">
        <v>43068</v>
      </c>
      <c r="JV180" s="245">
        <v>12</v>
      </c>
      <c r="JW180" s="243">
        <v>1</v>
      </c>
      <c r="JX180" s="246">
        <v>43068</v>
      </c>
      <c r="JY180" s="245">
        <v>12</v>
      </c>
      <c r="JZ180" s="245">
        <v>26</v>
      </c>
      <c r="KA180" s="245">
        <v>807</v>
      </c>
      <c r="KB180" s="247"/>
      <c r="KC180" s="245"/>
      <c r="KD180" s="248"/>
      <c r="KE180" s="63">
        <v>0</v>
      </c>
      <c r="KF180" s="263">
        <v>1</v>
      </c>
      <c r="KG180" s="312" t="s">
        <v>390</v>
      </c>
      <c r="KH180" s="250">
        <v>253</v>
      </c>
      <c r="KI180" s="250">
        <v>148.25</v>
      </c>
      <c r="KJ180" s="250">
        <v>41.52</v>
      </c>
      <c r="KK180" s="251">
        <v>-13.48</v>
      </c>
      <c r="KL180" s="250">
        <v>-10.9</v>
      </c>
      <c r="KM180" s="250">
        <v>41.46</v>
      </c>
      <c r="KN180" s="250">
        <v>15.2</v>
      </c>
      <c r="KO180" s="250">
        <v>4.0999999999999996</v>
      </c>
      <c r="KP180" s="250"/>
      <c r="KQ180" s="250">
        <v>1</v>
      </c>
      <c r="KR180" s="92"/>
      <c r="KS180" s="93">
        <v>0.37638376383763844</v>
      </c>
      <c r="KT180" s="92">
        <v>55</v>
      </c>
      <c r="KU180" s="361">
        <v>43.13</v>
      </c>
      <c r="KV180" s="92">
        <v>-21.74</v>
      </c>
      <c r="KW180" s="361">
        <v>-29.7</v>
      </c>
      <c r="KX180" s="361">
        <v>-29.3</v>
      </c>
      <c r="KY180" s="361">
        <v>401</v>
      </c>
      <c r="KZ180" s="361">
        <v>-19.100000000000001</v>
      </c>
      <c r="LA180" s="361">
        <v>-16.7</v>
      </c>
      <c r="LB180" s="361">
        <v>361</v>
      </c>
      <c r="LC180" s="361">
        <v>-24.3</v>
      </c>
      <c r="LD180" s="361">
        <v>-23</v>
      </c>
      <c r="LE180" s="361">
        <v>381</v>
      </c>
      <c r="LF180" s="118">
        <v>42702</v>
      </c>
      <c r="LG180" s="454">
        <v>0</v>
      </c>
      <c r="LH180" s="454"/>
      <c r="LI180" s="454">
        <v>55</v>
      </c>
      <c r="LJ180" s="454">
        <v>39.46</v>
      </c>
      <c r="LK180" s="454">
        <v>-23.42</v>
      </c>
      <c r="LL180" s="454">
        <v>-28.3</v>
      </c>
      <c r="LM180" s="454">
        <v>-27.8</v>
      </c>
      <c r="LN180" s="454">
        <v>461</v>
      </c>
      <c r="LO180" s="454">
        <v>-19.600000000000001</v>
      </c>
      <c r="LP180" s="454">
        <v>-19.2</v>
      </c>
      <c r="LQ180" s="454">
        <v>542</v>
      </c>
      <c r="LR180" s="454">
        <v>-23.5</v>
      </c>
      <c r="LS180" s="454">
        <v>-23.5</v>
      </c>
      <c r="LT180" s="454">
        <v>421</v>
      </c>
      <c r="LU180" s="500">
        <v>42.85</v>
      </c>
      <c r="LV180" s="693">
        <v>-22.28</v>
      </c>
      <c r="LW180" s="500">
        <v>-14.7</v>
      </c>
      <c r="LX180" s="500">
        <v>2</v>
      </c>
      <c r="LY180" s="500">
        <v>-17.8</v>
      </c>
      <c r="LZ180" s="500">
        <v>2</v>
      </c>
      <c r="MA180" s="690">
        <v>58.381723000000001</v>
      </c>
      <c r="MB180" s="455"/>
      <c r="MD180" s="253"/>
      <c r="ME180" s="274"/>
      <c r="MF180" s="581">
        <v>180</v>
      </c>
      <c r="MG180" s="135">
        <v>42699</v>
      </c>
      <c r="MJ180" s="584">
        <v>207.59909999999999</v>
      </c>
      <c r="MR180" s="135">
        <v>42700</v>
      </c>
      <c r="MS180" s="238">
        <v>6.2</v>
      </c>
      <c r="MT180" s="238">
        <v>25</v>
      </c>
      <c r="MU180" s="133">
        <v>1</v>
      </c>
      <c r="MV180" s="133">
        <v>1</v>
      </c>
      <c r="MW180" s="133">
        <v>0</v>
      </c>
      <c r="MX180" s="133">
        <v>0</v>
      </c>
      <c r="MY180" s="133">
        <v>0</v>
      </c>
      <c r="MZ180" s="238">
        <v>1</v>
      </c>
      <c r="NA180" s="238">
        <v>2489</v>
      </c>
      <c r="NB180" s="585"/>
      <c r="NC180" s="238">
        <v>5</v>
      </c>
      <c r="NE180" s="876">
        <v>180</v>
      </c>
      <c r="NF180" s="877">
        <v>8.4226535011497194</v>
      </c>
      <c r="NG180" s="877">
        <v>6.7705647919716903</v>
      </c>
      <c r="NH180" s="877">
        <v>4.5310694927259503</v>
      </c>
      <c r="NI180" s="877">
        <v>2.48026512205446</v>
      </c>
      <c r="NJ180" s="877">
        <v>7.1933775105643596</v>
      </c>
      <c r="NK180" s="877">
        <v>6.3979740493267698</v>
      </c>
      <c r="NL180" s="877">
        <v>8.5540899612918402</v>
      </c>
      <c r="NM180" s="877">
        <v>7.7532836164608803</v>
      </c>
      <c r="NN180" s="877">
        <v>6.1505596765753801</v>
      </c>
      <c r="NO180" s="877">
        <v>0.93357263826102399</v>
      </c>
      <c r="NP180" s="877">
        <v>5.6820113908006897</v>
      </c>
      <c r="NQ180" s="877">
        <v>6.1959381004278304</v>
      </c>
      <c r="NR180" s="877">
        <v>7.1610814822771802</v>
      </c>
      <c r="NS180" s="877">
        <v>4.0635029423061599</v>
      </c>
      <c r="NT180" s="877">
        <v>5.8938475581329204</v>
      </c>
      <c r="NU180" s="877">
        <v>7.2357270598380596</v>
      </c>
      <c r="NV180" s="877">
        <v>5.6879005224807502</v>
      </c>
      <c r="NW180" s="877">
        <v>5.98504496225347</v>
      </c>
      <c r="NX180" s="877">
        <v>5.0417686499516297</v>
      </c>
      <c r="NY180" s="877">
        <v>6.0916998341368096</v>
      </c>
      <c r="NZ180" s="877">
        <v>7.8851472517084398</v>
      </c>
      <c r="OA180" s="877">
        <v>-1.9378782880922001</v>
      </c>
      <c r="OB180" s="877">
        <v>10.4154143259635</v>
      </c>
      <c r="OC180" s="877">
        <v>2.3561438102252801</v>
      </c>
      <c r="OD180" s="877">
        <v>4.7834566543602399</v>
      </c>
      <c r="OE180" s="877">
        <v>6.8895952222040098</v>
      </c>
      <c r="OF180" s="877">
        <v>4.8227301479445197</v>
      </c>
      <c r="OG180" s="877">
        <v>10.810619830875099</v>
      </c>
      <c r="OH180" s="877">
        <v>3.5957423394744001</v>
      </c>
      <c r="OI180" s="877">
        <v>8.7950980607956293</v>
      </c>
      <c r="OJ180" s="877">
        <v>4.5141222601707103</v>
      </c>
      <c r="OK180" s="877">
        <v>2.0155217700794599</v>
      </c>
      <c r="OL180" s="877">
        <v>6.7213349424524402</v>
      </c>
      <c r="OM180" s="877">
        <v>8.0592705157382003</v>
      </c>
    </row>
    <row r="181" spans="1:403" s="133" customFormat="1" x14ac:dyDescent="0.25">
      <c r="A181" s="455">
        <v>180</v>
      </c>
      <c r="B181" s="221">
        <v>0</v>
      </c>
      <c r="C181" s="61">
        <v>0</v>
      </c>
      <c r="D181" s="61">
        <v>1</v>
      </c>
      <c r="E181" s="90">
        <v>181</v>
      </c>
      <c r="F181" s="883">
        <v>181</v>
      </c>
      <c r="G181" s="61">
        <v>181</v>
      </c>
      <c r="H181" s="898"/>
      <c r="I181" s="232" t="s">
        <v>1368</v>
      </c>
      <c r="J181" s="232" t="s">
        <v>1369</v>
      </c>
      <c r="K181" s="135">
        <v>16072</v>
      </c>
      <c r="L181" s="146">
        <v>73</v>
      </c>
      <c r="M181" s="193">
        <v>94</v>
      </c>
      <c r="N181" s="193">
        <v>168</v>
      </c>
      <c r="O181" s="342">
        <v>33.304988662131521</v>
      </c>
      <c r="P181" s="210">
        <v>2.0337374721360741</v>
      </c>
      <c r="Q181" s="133">
        <v>0</v>
      </c>
      <c r="R181" s="133">
        <v>150</v>
      </c>
      <c r="S181" s="133">
        <v>80</v>
      </c>
      <c r="T181" s="133">
        <v>0</v>
      </c>
      <c r="U181" s="193">
        <v>2</v>
      </c>
      <c r="V181" s="114">
        <v>0</v>
      </c>
      <c r="W181" s="114"/>
      <c r="X181" s="114">
        <v>1</v>
      </c>
      <c r="Y181" s="114">
        <v>0</v>
      </c>
      <c r="Z181" s="114">
        <v>1</v>
      </c>
      <c r="AA181" s="114">
        <v>0</v>
      </c>
      <c r="AB181" s="114">
        <v>0</v>
      </c>
      <c r="AC181" s="114">
        <v>0</v>
      </c>
      <c r="AG181" s="592"/>
      <c r="AH181" s="592">
        <v>0.74</v>
      </c>
      <c r="AI181" s="592">
        <v>104</v>
      </c>
      <c r="AJ181" s="603">
        <v>1</v>
      </c>
      <c r="AK181" s="592">
        <v>15</v>
      </c>
      <c r="AL181" s="592">
        <v>42</v>
      </c>
      <c r="AM181" s="592"/>
      <c r="AN181" s="607"/>
      <c r="AO181" s="409"/>
      <c r="AP181" s="63"/>
      <c r="AQ181" s="63">
        <v>119</v>
      </c>
      <c r="AR181" s="63"/>
      <c r="AS181" s="63"/>
      <c r="AT181" s="63"/>
      <c r="AU181" s="63"/>
      <c r="AV181" s="557">
        <v>42703</v>
      </c>
      <c r="AW181" s="557">
        <v>42656</v>
      </c>
      <c r="AX181" s="63">
        <v>0.74</v>
      </c>
      <c r="AY181" s="63">
        <v>28</v>
      </c>
      <c r="AZ181" s="63"/>
      <c r="BA181" s="592">
        <v>140</v>
      </c>
      <c r="BB181" s="567">
        <v>42703</v>
      </c>
      <c r="BC181" s="65">
        <v>23.86</v>
      </c>
      <c r="BD181" s="68"/>
      <c r="BE181" s="66">
        <v>23.86</v>
      </c>
      <c r="BF181" s="218">
        <v>47.273205909954903</v>
      </c>
      <c r="BG181" s="66"/>
      <c r="BH181" s="68">
        <v>1.3776704393343231</v>
      </c>
      <c r="BI181" s="219">
        <v>1.3776704393343231</v>
      </c>
      <c r="BJ181" s="219">
        <v>1.6746150556938799</v>
      </c>
      <c r="BK181" s="219"/>
      <c r="BL181" s="66">
        <v>2.41</v>
      </c>
      <c r="BM181" s="66">
        <v>0.93</v>
      </c>
      <c r="BN181" s="66">
        <v>83</v>
      </c>
      <c r="BO181" s="66">
        <v>0.99</v>
      </c>
      <c r="BP181" s="571">
        <v>79.8</v>
      </c>
      <c r="BQ181" s="66">
        <v>56</v>
      </c>
      <c r="BR181" s="66">
        <v>126</v>
      </c>
      <c r="BS181" s="66">
        <v>11</v>
      </c>
      <c r="BT181" s="66">
        <v>42</v>
      </c>
      <c r="BU181" s="61" t="s">
        <v>1370</v>
      </c>
      <c r="BV181" s="61"/>
      <c r="BW181" s="61"/>
      <c r="BX181" s="61"/>
      <c r="BY181" s="61"/>
      <c r="BZ181" s="61"/>
      <c r="CA181" s="61"/>
      <c r="CB181" s="61"/>
      <c r="CC181" s="61"/>
      <c r="CD181" s="61" t="s">
        <v>381</v>
      </c>
      <c r="CE181" s="61">
        <v>0</v>
      </c>
      <c r="CF181" s="61">
        <v>0</v>
      </c>
      <c r="CG181" s="61">
        <v>0</v>
      </c>
      <c r="CH181" s="61">
        <v>0</v>
      </c>
      <c r="CI181" s="61">
        <v>0</v>
      </c>
      <c r="CJ181" s="61">
        <v>0</v>
      </c>
      <c r="CK181" s="114">
        <v>0</v>
      </c>
      <c r="CL181" s="114">
        <v>0</v>
      </c>
      <c r="CM181" s="114">
        <v>0</v>
      </c>
      <c r="CN181" s="114">
        <v>0</v>
      </c>
      <c r="CO181" s="114">
        <v>1</v>
      </c>
      <c r="CP181" s="114">
        <v>0</v>
      </c>
      <c r="CQ181" s="114">
        <v>0</v>
      </c>
      <c r="CR181" s="114">
        <v>0</v>
      </c>
      <c r="CS181" s="114">
        <v>0</v>
      </c>
      <c r="CT181" s="114">
        <v>0</v>
      </c>
      <c r="CU181" s="114">
        <v>0</v>
      </c>
      <c r="CV181" s="114">
        <v>0</v>
      </c>
      <c r="CW181" s="362"/>
      <c r="CX181" s="362"/>
      <c r="CY181" s="362"/>
      <c r="CZ181" s="362"/>
      <c r="DF181" s="133">
        <v>0</v>
      </c>
      <c r="DG181" s="136">
        <v>0</v>
      </c>
      <c r="DK181" s="136">
        <v>1</v>
      </c>
      <c r="DL181" s="136">
        <v>0</v>
      </c>
      <c r="DM181" s="136"/>
      <c r="DO181" s="133">
        <v>0</v>
      </c>
      <c r="DP181" s="133">
        <v>0</v>
      </c>
      <c r="DQ181" s="133">
        <v>0</v>
      </c>
      <c r="DR181" s="133">
        <v>0</v>
      </c>
      <c r="DS181" s="133">
        <v>0</v>
      </c>
      <c r="DT181" s="212">
        <v>0</v>
      </c>
      <c r="DU181" s="133">
        <v>0</v>
      </c>
      <c r="DV181" s="133">
        <v>0</v>
      </c>
      <c r="DW181" s="133">
        <v>0</v>
      </c>
      <c r="DX181" s="133">
        <v>0</v>
      </c>
      <c r="DY181" s="133">
        <v>0</v>
      </c>
      <c r="DZ181" s="133">
        <v>0</v>
      </c>
      <c r="EC181" s="133">
        <v>0</v>
      </c>
      <c r="EH181" s="103"/>
      <c r="EI181" s="103"/>
      <c r="EJ181" s="131"/>
      <c r="EK181" s="131"/>
      <c r="EL181" s="131"/>
      <c r="EM181" s="131"/>
      <c r="EN181" s="131"/>
      <c r="EO181" s="103"/>
      <c r="EP181" s="136">
        <v>181</v>
      </c>
      <c r="EQ181" s="135">
        <v>42703</v>
      </c>
      <c r="ER181" s="133" t="s">
        <v>383</v>
      </c>
      <c r="EU181" s="133">
        <v>71</v>
      </c>
      <c r="EV181" s="133">
        <v>0</v>
      </c>
      <c r="EX181" s="133">
        <v>12</v>
      </c>
      <c r="EY181" s="133">
        <v>9</v>
      </c>
      <c r="EZ181" s="133">
        <v>53</v>
      </c>
      <c r="FA181" s="133">
        <v>30</v>
      </c>
      <c r="FB181" s="133">
        <v>18</v>
      </c>
      <c r="FC181" s="133">
        <v>18</v>
      </c>
      <c r="FD181" s="133">
        <v>45</v>
      </c>
      <c r="FE181" s="133">
        <v>19</v>
      </c>
      <c r="FF181" s="133">
        <v>33</v>
      </c>
      <c r="FG181" s="133">
        <v>130</v>
      </c>
      <c r="FH181" s="133">
        <v>300</v>
      </c>
      <c r="FI181" s="91">
        <v>130</v>
      </c>
      <c r="FJ181" s="91">
        <v>300</v>
      </c>
      <c r="FK181" s="227">
        <v>60.9</v>
      </c>
      <c r="FL181" s="227">
        <v>29.944867926358036</v>
      </c>
      <c r="FM181" s="228">
        <v>139.64999999999998</v>
      </c>
      <c r="FN181" s="228">
        <v>49.2</v>
      </c>
      <c r="FO181" s="228">
        <v>68.666679900096867</v>
      </c>
      <c r="FP181" s="228">
        <v>24.191913004545412</v>
      </c>
      <c r="FQ181" s="228">
        <v>64.769065520945219</v>
      </c>
      <c r="FR181" s="228"/>
      <c r="FS181" s="193">
        <v>0</v>
      </c>
      <c r="FT181" s="230">
        <v>97</v>
      </c>
      <c r="FU181" s="230">
        <v>86</v>
      </c>
      <c r="FV181" s="230">
        <v>150</v>
      </c>
      <c r="FW181" s="229">
        <v>7.9</v>
      </c>
      <c r="FX181" s="229">
        <v>7.6</v>
      </c>
      <c r="FY181" s="229">
        <v>12.278481012658228</v>
      </c>
      <c r="FZ181" s="229">
        <v>1.1279069767441861</v>
      </c>
      <c r="GA181" s="133">
        <v>65</v>
      </c>
      <c r="GB181" s="129">
        <v>20.3</v>
      </c>
      <c r="GC181" s="238">
        <v>8.8000000000000007</v>
      </c>
      <c r="GD181" s="238">
        <v>4.5</v>
      </c>
      <c r="GE181" s="238">
        <v>148.4</v>
      </c>
      <c r="GF181" s="238">
        <v>98.3</v>
      </c>
      <c r="GG181" s="238">
        <v>28</v>
      </c>
      <c r="GH181" s="133">
        <v>0</v>
      </c>
      <c r="GI181" s="133">
        <v>1</v>
      </c>
      <c r="GJ181" s="133">
        <v>1</v>
      </c>
      <c r="GK181" s="133">
        <v>1</v>
      </c>
      <c r="GL181" s="231">
        <v>13</v>
      </c>
      <c r="GM181" s="133">
        <v>0</v>
      </c>
      <c r="GN181" s="133">
        <v>0</v>
      </c>
      <c r="GO181" s="133">
        <v>0</v>
      </c>
      <c r="GP181" s="133">
        <v>0</v>
      </c>
      <c r="GQ181" s="61">
        <v>62.45</v>
      </c>
      <c r="GR181" s="106">
        <v>30.707011527110993</v>
      </c>
      <c r="GS181" s="111">
        <v>0.48000000000000004</v>
      </c>
      <c r="GT181" s="61">
        <v>0</v>
      </c>
      <c r="GU181" s="111">
        <v>0.625</v>
      </c>
      <c r="GV181" s="62">
        <v>1</v>
      </c>
      <c r="GW181" s="61">
        <v>18.5</v>
      </c>
      <c r="GX181" s="61">
        <v>0</v>
      </c>
      <c r="GY181" s="106">
        <v>32</v>
      </c>
      <c r="GZ181" s="61">
        <v>0</v>
      </c>
      <c r="HA181" s="745">
        <v>18</v>
      </c>
      <c r="HB181" s="133">
        <v>13</v>
      </c>
      <c r="HC181" s="133">
        <v>0.72</v>
      </c>
      <c r="HD181" s="61">
        <v>1</v>
      </c>
      <c r="HE181" s="236">
        <v>140.582775</v>
      </c>
      <c r="HF181" s="236">
        <v>147.61191400000001</v>
      </c>
      <c r="HG181" s="144">
        <v>69.607609999999994</v>
      </c>
      <c r="HH181" s="236">
        <v>184.777332</v>
      </c>
      <c r="HI181" s="125">
        <v>87.133268000000001</v>
      </c>
      <c r="HJ181" s="236">
        <v>64.181582000000006</v>
      </c>
      <c r="HK181" s="144">
        <v>30.265352</v>
      </c>
      <c r="HL181" s="236">
        <v>120.59575</v>
      </c>
      <c r="HM181" s="144">
        <v>56.867916000000001</v>
      </c>
      <c r="HN181" s="236">
        <v>65.265445999999997</v>
      </c>
      <c r="HO181" s="144">
        <v>7.95932</v>
      </c>
      <c r="HP181" s="144">
        <v>3.753282</v>
      </c>
      <c r="HQ181" s="236">
        <v>169.556084</v>
      </c>
      <c r="HR181" s="144">
        <v>79.955562999999998</v>
      </c>
      <c r="HS181" s="236">
        <v>51.147441999999998</v>
      </c>
      <c r="HT181" s="144">
        <v>24.118995999999999</v>
      </c>
      <c r="HU181" s="236">
        <v>118.408642</v>
      </c>
      <c r="HV181" s="144">
        <v>55.836567000000002</v>
      </c>
      <c r="HW181" s="236">
        <v>69.834498999999994</v>
      </c>
      <c r="HX181" s="144">
        <v>0</v>
      </c>
      <c r="HY181" s="237">
        <v>0.79886375889440819</v>
      </c>
      <c r="HZ181" s="238">
        <v>30.6</v>
      </c>
      <c r="IA181" s="133">
        <v>6.7</v>
      </c>
      <c r="IB181" s="133">
        <v>27.4</v>
      </c>
      <c r="IC181" s="133">
        <v>6.2</v>
      </c>
      <c r="ID181" s="133">
        <v>25.4</v>
      </c>
      <c r="IE181" s="133">
        <v>5.2</v>
      </c>
      <c r="IF181" s="237">
        <v>104.78414328358208</v>
      </c>
      <c r="IG181" s="237">
        <v>51.522944686427621</v>
      </c>
      <c r="II181" s="133">
        <v>0.42</v>
      </c>
      <c r="IJ181" s="133">
        <v>1192</v>
      </c>
      <c r="IK181" s="133">
        <v>1105</v>
      </c>
      <c r="IL181" s="133">
        <v>1217</v>
      </c>
      <c r="IM181" s="133">
        <v>1226</v>
      </c>
      <c r="IN181" s="133">
        <v>1245</v>
      </c>
      <c r="IO181" s="133">
        <v>1178</v>
      </c>
      <c r="IQ181" s="237">
        <v>1193.8333333333333</v>
      </c>
      <c r="IR181" s="133">
        <v>1821</v>
      </c>
      <c r="IS181" s="133">
        <v>266</v>
      </c>
      <c r="IT181" s="133">
        <v>314</v>
      </c>
      <c r="IU181" s="133">
        <v>382</v>
      </c>
      <c r="IV181" s="133">
        <v>398</v>
      </c>
      <c r="IW181" s="133">
        <v>342</v>
      </c>
      <c r="IX181" s="133">
        <v>238</v>
      </c>
      <c r="IZ181" s="193">
        <v>323.33333333333331</v>
      </c>
      <c r="JA181" s="133">
        <v>180</v>
      </c>
      <c r="JB181" s="412">
        <v>26.126212718818177</v>
      </c>
      <c r="JC181" s="241">
        <v>0</v>
      </c>
      <c r="JD181" s="136">
        <v>1</v>
      </c>
      <c r="JE181" s="278">
        <v>0</v>
      </c>
      <c r="JF181" s="70">
        <v>0</v>
      </c>
      <c r="JG181" s="70"/>
      <c r="JH181" s="136">
        <v>0</v>
      </c>
      <c r="JI181" s="136">
        <v>0</v>
      </c>
      <c r="JJ181" s="136">
        <v>0</v>
      </c>
      <c r="JK181" s="136"/>
      <c r="JM181" s="285">
        <v>46.333333333333336</v>
      </c>
      <c r="JN181" s="200">
        <v>181</v>
      </c>
      <c r="JO181" s="244">
        <v>42703</v>
      </c>
      <c r="JP181" s="69">
        <v>43290</v>
      </c>
      <c r="JQ181" s="201">
        <v>0</v>
      </c>
      <c r="JR181" s="69">
        <v>43290</v>
      </c>
      <c r="JS181" s="31">
        <v>19</v>
      </c>
      <c r="JT181" s="243">
        <v>0</v>
      </c>
      <c r="JU181" s="69">
        <v>43290</v>
      </c>
      <c r="JV181" s="245">
        <v>19</v>
      </c>
      <c r="JW181" s="243">
        <v>0</v>
      </c>
      <c r="JX181" s="246">
        <v>43290</v>
      </c>
      <c r="JY181" s="245">
        <v>19</v>
      </c>
      <c r="JZ181" s="245">
        <v>19</v>
      </c>
      <c r="KA181" s="245">
        <v>587</v>
      </c>
      <c r="KB181" s="247"/>
      <c r="KC181" s="245"/>
      <c r="KD181" s="248"/>
      <c r="KE181" s="63">
        <v>0</v>
      </c>
      <c r="KF181" s="263">
        <v>1</v>
      </c>
      <c r="KG181" s="312" t="s">
        <v>390</v>
      </c>
      <c r="KH181" s="250">
        <v>146.41999999999999</v>
      </c>
      <c r="KI181" s="250">
        <v>63.89</v>
      </c>
      <c r="KJ181" s="250">
        <v>56.38</v>
      </c>
      <c r="KK181" s="251">
        <v>-20.86</v>
      </c>
      <c r="KL181" s="250">
        <v>-17.7</v>
      </c>
      <c r="KM181" s="250">
        <v>56.4</v>
      </c>
      <c r="KN181" s="250">
        <v>20.5</v>
      </c>
      <c r="KO181" s="250">
        <v>4.8</v>
      </c>
      <c r="KP181" s="250"/>
      <c r="KQ181" s="250">
        <v>0</v>
      </c>
      <c r="KR181" s="92"/>
      <c r="KS181" s="93">
        <v>0.48000000000000004</v>
      </c>
      <c r="KT181" s="92">
        <v>33</v>
      </c>
      <c r="KU181" s="361">
        <v>57.4</v>
      </c>
      <c r="KV181" s="92">
        <v>-34.18</v>
      </c>
      <c r="KW181" s="361">
        <v>-34.9</v>
      </c>
      <c r="KX181" s="361">
        <v>-34.9</v>
      </c>
      <c r="KY181" s="361">
        <v>309</v>
      </c>
      <c r="KZ181" s="361">
        <v>-30.2</v>
      </c>
      <c r="LA181" s="361">
        <v>-30.2</v>
      </c>
      <c r="LB181" s="361">
        <v>309</v>
      </c>
      <c r="LC181" s="361">
        <v>-32.6</v>
      </c>
      <c r="LD181" s="361">
        <v>-32.5</v>
      </c>
      <c r="LE181" s="361">
        <v>309</v>
      </c>
      <c r="LF181" s="118">
        <v>42703</v>
      </c>
      <c r="LG181" s="454">
        <v>0</v>
      </c>
      <c r="LH181" s="454"/>
      <c r="LI181" s="454">
        <v>33</v>
      </c>
      <c r="LJ181" s="454">
        <v>55.83</v>
      </c>
      <c r="LK181" s="454">
        <v>-28.41</v>
      </c>
      <c r="LL181" s="454">
        <v>-28.3</v>
      </c>
      <c r="LM181" s="454">
        <v>-28.2</v>
      </c>
      <c r="LN181" s="454">
        <v>383</v>
      </c>
      <c r="LO181" s="454">
        <v>-20.100000000000001</v>
      </c>
      <c r="LP181" s="454">
        <v>-19.7</v>
      </c>
      <c r="LQ181" s="454">
        <v>383</v>
      </c>
      <c r="LR181" s="454">
        <v>-24.2</v>
      </c>
      <c r="LS181" s="454">
        <v>-24</v>
      </c>
      <c r="LT181" s="454">
        <v>383</v>
      </c>
      <c r="LU181" s="500">
        <v>52.06</v>
      </c>
      <c r="LV181" s="693">
        <v>-25.52</v>
      </c>
      <c r="LW181" s="500"/>
      <c r="LX181" s="500"/>
      <c r="LY181" s="500">
        <v>-19.8</v>
      </c>
      <c r="LZ181" s="500">
        <v>2</v>
      </c>
      <c r="MA181" s="690">
        <v>69.834498999999994</v>
      </c>
      <c r="MB181" s="455"/>
      <c r="MD181" s="253"/>
      <c r="ME181" s="274"/>
      <c r="MF181" s="581">
        <v>181</v>
      </c>
      <c r="MG181" s="135">
        <v>42656</v>
      </c>
      <c r="MJ181" s="584">
        <v>19.340699999999998</v>
      </c>
      <c r="MR181" s="135"/>
      <c r="MS181" s="585"/>
      <c r="MT181" s="585"/>
      <c r="MU181" s="133">
        <v>0</v>
      </c>
      <c r="MV181" s="585"/>
      <c r="MW181" s="585"/>
      <c r="MX181" s="585"/>
      <c r="MY181" s="585"/>
      <c r="MZ181" s="585"/>
      <c r="NA181" s="585"/>
      <c r="NB181" s="585"/>
      <c r="NC181" s="238">
        <v>4</v>
      </c>
      <c r="NE181" s="876" t="s">
        <v>64</v>
      </c>
      <c r="NF181" s="877" t="s">
        <v>64</v>
      </c>
      <c r="NG181" s="877" t="s">
        <v>64</v>
      </c>
      <c r="NH181" s="877" t="s">
        <v>64</v>
      </c>
      <c r="NI181" s="877" t="s">
        <v>64</v>
      </c>
      <c r="NJ181" s="877" t="s">
        <v>64</v>
      </c>
      <c r="NK181" s="877" t="s">
        <v>64</v>
      </c>
      <c r="NL181" s="877" t="s">
        <v>64</v>
      </c>
      <c r="NM181" s="877" t="s">
        <v>64</v>
      </c>
      <c r="NN181" s="877" t="s">
        <v>64</v>
      </c>
      <c r="NO181" s="877" t="s">
        <v>64</v>
      </c>
      <c r="NP181" s="877" t="s">
        <v>64</v>
      </c>
      <c r="NQ181" s="877" t="s">
        <v>64</v>
      </c>
      <c r="NR181" s="877" t="s">
        <v>64</v>
      </c>
      <c r="NS181" s="877" t="s">
        <v>64</v>
      </c>
      <c r="NT181" s="877" t="s">
        <v>64</v>
      </c>
      <c r="NU181" s="877" t="s">
        <v>64</v>
      </c>
      <c r="NV181" s="877" t="s">
        <v>64</v>
      </c>
      <c r="NW181" s="877" t="s">
        <v>64</v>
      </c>
      <c r="NX181" s="877" t="s">
        <v>64</v>
      </c>
      <c r="NY181" s="877" t="s">
        <v>64</v>
      </c>
      <c r="NZ181" s="877" t="s">
        <v>64</v>
      </c>
      <c r="OA181" s="877" t="s">
        <v>64</v>
      </c>
      <c r="OB181" s="877" t="s">
        <v>64</v>
      </c>
      <c r="OC181" s="877" t="s">
        <v>64</v>
      </c>
      <c r="OD181" s="877" t="s">
        <v>64</v>
      </c>
      <c r="OE181" s="877" t="s">
        <v>64</v>
      </c>
      <c r="OF181" s="877" t="s">
        <v>64</v>
      </c>
      <c r="OG181" s="877" t="s">
        <v>64</v>
      </c>
      <c r="OH181" s="877" t="s">
        <v>64</v>
      </c>
      <c r="OI181" s="877" t="s">
        <v>64</v>
      </c>
      <c r="OJ181" s="877" t="s">
        <v>64</v>
      </c>
      <c r="OK181" s="877" t="s">
        <v>64</v>
      </c>
      <c r="OL181" s="877" t="s">
        <v>64</v>
      </c>
      <c r="OM181" s="877" t="s">
        <v>64</v>
      </c>
    </row>
    <row r="182" spans="1:403" s="95" customFormat="1" x14ac:dyDescent="0.25">
      <c r="A182" s="902">
        <v>181</v>
      </c>
      <c r="B182" s="453">
        <v>0</v>
      </c>
      <c r="C182" s="95">
        <v>1</v>
      </c>
      <c r="D182" s="95">
        <v>2</v>
      </c>
      <c r="E182" s="90">
        <v>182</v>
      </c>
      <c r="F182" s="883">
        <v>182</v>
      </c>
      <c r="G182" s="61">
        <v>182</v>
      </c>
      <c r="H182" s="898"/>
      <c r="I182" s="95" t="s">
        <v>1371</v>
      </c>
      <c r="J182" s="95" t="s">
        <v>1372</v>
      </c>
      <c r="K182" s="504">
        <v>11852</v>
      </c>
      <c r="L182" s="635">
        <v>84</v>
      </c>
      <c r="M182" s="375">
        <v>84</v>
      </c>
      <c r="N182" s="375">
        <v>166</v>
      </c>
      <c r="O182" s="671">
        <v>30.483379300333869</v>
      </c>
      <c r="P182" s="669">
        <v>1.9220442594348652</v>
      </c>
      <c r="Q182" s="95">
        <v>1</v>
      </c>
      <c r="R182" s="95">
        <v>210</v>
      </c>
      <c r="S182" s="95">
        <v>80</v>
      </c>
      <c r="T182" s="95">
        <v>0</v>
      </c>
      <c r="U182" s="375">
        <v>3</v>
      </c>
      <c r="V182" s="95">
        <v>1</v>
      </c>
      <c r="W182" s="95">
        <v>2</v>
      </c>
      <c r="X182" s="95">
        <v>1</v>
      </c>
      <c r="Y182" s="95">
        <v>1</v>
      </c>
      <c r="Z182" s="95">
        <v>1</v>
      </c>
      <c r="AA182" s="95">
        <v>0</v>
      </c>
      <c r="AB182" s="95">
        <v>1</v>
      </c>
      <c r="AC182" s="95">
        <v>0</v>
      </c>
      <c r="AH182" s="95">
        <v>0.92</v>
      </c>
      <c r="AI182" s="95">
        <v>58</v>
      </c>
      <c r="AJ182" s="670">
        <v>0</v>
      </c>
      <c r="AK182" s="95">
        <v>12</v>
      </c>
      <c r="AL182" s="95">
        <v>36</v>
      </c>
      <c r="AN182" s="375">
        <v>761</v>
      </c>
      <c r="AO182" s="846">
        <v>6.6346333578616861</v>
      </c>
      <c r="AP182" s="95">
        <v>189</v>
      </c>
      <c r="AQ182" s="95">
        <v>94</v>
      </c>
      <c r="AR182" s="95">
        <v>70</v>
      </c>
      <c r="AS182" s="95">
        <v>126</v>
      </c>
      <c r="AT182" s="95">
        <v>0.69</v>
      </c>
      <c r="AU182" s="95">
        <v>84</v>
      </c>
      <c r="AV182" s="504">
        <v>42724</v>
      </c>
      <c r="AW182" s="504">
        <v>42723</v>
      </c>
      <c r="AX182" s="95">
        <v>0.92</v>
      </c>
      <c r="AY182" s="95">
        <v>50</v>
      </c>
      <c r="BA182" s="95">
        <v>142</v>
      </c>
      <c r="BB182" s="844">
        <v>42725</v>
      </c>
      <c r="BC182" s="722">
        <v>36.33</v>
      </c>
      <c r="BD182" s="678"/>
      <c r="BE182" s="95">
        <v>36.33</v>
      </c>
      <c r="BF182" s="677">
        <v>81.75643742909412</v>
      </c>
      <c r="BH182" s="678">
        <v>1.5602653978627146</v>
      </c>
      <c r="BI182" s="679">
        <v>1.5602653978627146</v>
      </c>
      <c r="BJ182" s="679">
        <v>1.9125219586395199</v>
      </c>
      <c r="BK182" s="679"/>
      <c r="BL182" s="95">
        <v>2.48</v>
      </c>
      <c r="BM182" s="95">
        <v>0.73</v>
      </c>
      <c r="BN182" s="95">
        <v>104</v>
      </c>
      <c r="BO182" s="95">
        <v>1.22</v>
      </c>
      <c r="BP182" s="375">
        <v>829.4</v>
      </c>
      <c r="BQ182" s="95">
        <v>49</v>
      </c>
      <c r="BR182" s="95">
        <v>110</v>
      </c>
      <c r="BS182" s="95">
        <v>30</v>
      </c>
      <c r="BT182" s="95">
        <v>29</v>
      </c>
      <c r="BU182" s="504">
        <v>42723</v>
      </c>
      <c r="BV182" s="95" t="s">
        <v>1373</v>
      </c>
      <c r="BW182" s="95">
        <v>0</v>
      </c>
      <c r="BX182" s="95">
        <v>1</v>
      </c>
      <c r="BY182" s="95">
        <v>39</v>
      </c>
      <c r="BZ182" s="95">
        <v>0</v>
      </c>
      <c r="CD182" s="95">
        <v>0</v>
      </c>
      <c r="CE182" s="95">
        <v>0</v>
      </c>
      <c r="CF182" s="95">
        <v>0</v>
      </c>
      <c r="CG182" s="95">
        <v>0</v>
      </c>
      <c r="CH182" s="95">
        <v>0</v>
      </c>
      <c r="CI182" s="95">
        <v>0</v>
      </c>
      <c r="CJ182" s="95">
        <v>0</v>
      </c>
      <c r="CK182" s="95">
        <v>1</v>
      </c>
      <c r="CL182" s="95">
        <v>0</v>
      </c>
      <c r="CM182" s="95">
        <v>0</v>
      </c>
      <c r="CN182" s="95">
        <v>1</v>
      </c>
      <c r="CO182" s="95">
        <v>1</v>
      </c>
      <c r="CP182" s="95">
        <v>0</v>
      </c>
      <c r="CQ182" s="95">
        <v>1</v>
      </c>
      <c r="CR182" s="95">
        <v>1</v>
      </c>
      <c r="CS182" s="95">
        <v>0</v>
      </c>
      <c r="CT182" s="95">
        <v>0</v>
      </c>
      <c r="CU182" s="95">
        <v>0</v>
      </c>
      <c r="CV182" s="95">
        <v>0</v>
      </c>
      <c r="DF182" s="95">
        <v>1</v>
      </c>
      <c r="DG182" s="110">
        <v>1</v>
      </c>
      <c r="DH182" s="95">
        <v>2007</v>
      </c>
      <c r="DI182" s="95">
        <v>1</v>
      </c>
      <c r="DJ182" s="95" t="s">
        <v>1374</v>
      </c>
      <c r="DK182" s="110">
        <v>0</v>
      </c>
      <c r="DL182" s="110"/>
      <c r="DM182" s="110"/>
      <c r="DO182" s="95">
        <v>1</v>
      </c>
      <c r="DP182" s="95">
        <v>0</v>
      </c>
      <c r="DQ182" s="95">
        <v>1</v>
      </c>
      <c r="DR182" s="95">
        <v>0</v>
      </c>
      <c r="DS182" s="95">
        <v>0</v>
      </c>
      <c r="DT182" s="670">
        <v>0</v>
      </c>
      <c r="DU182" s="95">
        <v>0</v>
      </c>
      <c r="DV182" s="95">
        <v>0</v>
      </c>
      <c r="DW182" s="95">
        <v>1</v>
      </c>
      <c r="DX182" s="95">
        <v>1</v>
      </c>
      <c r="DY182" s="95">
        <v>0</v>
      </c>
      <c r="DZ182" s="95">
        <v>0</v>
      </c>
      <c r="EC182" s="95">
        <v>1</v>
      </c>
      <c r="ED182" s="95">
        <v>1</v>
      </c>
      <c r="EE182" s="95">
        <v>61</v>
      </c>
      <c r="EH182" s="504">
        <v>42724</v>
      </c>
      <c r="EI182" s="95">
        <v>0.86</v>
      </c>
      <c r="EJ182" s="99">
        <v>50</v>
      </c>
      <c r="EK182" s="99">
        <v>53</v>
      </c>
      <c r="EL182" s="99">
        <v>69</v>
      </c>
      <c r="EM182" s="99">
        <v>89</v>
      </c>
      <c r="EN182" s="99" t="s">
        <v>381</v>
      </c>
      <c r="EO182" s="95" t="s">
        <v>1375</v>
      </c>
      <c r="EP182" s="110">
        <v>182</v>
      </c>
      <c r="EQ182" s="504">
        <v>42724</v>
      </c>
      <c r="ER182" s="95" t="s">
        <v>415</v>
      </c>
      <c r="EU182" s="95">
        <v>65</v>
      </c>
      <c r="EV182" s="95">
        <v>0</v>
      </c>
      <c r="EX182" s="95">
        <v>15</v>
      </c>
      <c r="EY182" s="95">
        <v>10</v>
      </c>
      <c r="EZ182" s="95">
        <v>57</v>
      </c>
      <c r="FA182" s="95">
        <v>42</v>
      </c>
      <c r="FB182" s="95">
        <v>20</v>
      </c>
      <c r="FC182" s="95">
        <v>17</v>
      </c>
      <c r="FD182" s="95">
        <v>49</v>
      </c>
      <c r="FE182" s="95">
        <v>23</v>
      </c>
      <c r="FF182" s="95">
        <v>36</v>
      </c>
      <c r="FG182" s="95">
        <v>100</v>
      </c>
      <c r="FH182" s="95">
        <v>370</v>
      </c>
      <c r="FI182" s="677">
        <v>100</v>
      </c>
      <c r="FJ182" s="677">
        <v>370</v>
      </c>
      <c r="FK182" s="677">
        <v>96.85</v>
      </c>
      <c r="FL182" s="677">
        <v>50.389058173133122</v>
      </c>
      <c r="FM182" s="375">
        <v>155.25</v>
      </c>
      <c r="FN182" s="375">
        <v>73.900000000000006</v>
      </c>
      <c r="FO182" s="375">
        <v>80.77337409787215</v>
      </c>
      <c r="FP182" s="375">
        <v>38.448646349969415</v>
      </c>
      <c r="FQ182" s="375">
        <v>52.399355877616749</v>
      </c>
      <c r="FR182" s="375"/>
      <c r="FS182" s="375">
        <v>0</v>
      </c>
      <c r="FT182" s="375">
        <v>93.5</v>
      </c>
      <c r="FU182" s="375">
        <v>56</v>
      </c>
      <c r="FV182" s="375">
        <v>130</v>
      </c>
      <c r="FW182" s="677">
        <v>3.4</v>
      </c>
      <c r="FX182" s="677">
        <v>4.5999999999999996</v>
      </c>
      <c r="FY182" s="677">
        <v>27.5</v>
      </c>
      <c r="FZ182" s="677">
        <v>1.6696428571428572</v>
      </c>
      <c r="GA182" s="95">
        <v>32.200000000000003</v>
      </c>
      <c r="GB182" s="678">
        <v>16.399999999999999</v>
      </c>
      <c r="GC182" s="678">
        <v>10.5</v>
      </c>
      <c r="GD182" s="678">
        <v>5.8</v>
      </c>
      <c r="GE182" s="678">
        <v>161.69999999999999</v>
      </c>
      <c r="GF182" s="678">
        <v>112.6</v>
      </c>
      <c r="GG182" s="678">
        <v>39.6</v>
      </c>
      <c r="GH182" s="95">
        <v>0</v>
      </c>
      <c r="GI182" s="95">
        <v>1</v>
      </c>
      <c r="GJ182" s="95">
        <v>1</v>
      </c>
      <c r="GK182" s="95">
        <v>1</v>
      </c>
      <c r="GL182" s="355">
        <v>39</v>
      </c>
      <c r="GM182" s="95">
        <v>1</v>
      </c>
      <c r="GN182" s="95">
        <v>0</v>
      </c>
      <c r="GO182" s="95">
        <v>0</v>
      </c>
      <c r="GP182" s="95">
        <v>0</v>
      </c>
      <c r="GQ182" s="95">
        <v>40.35</v>
      </c>
      <c r="GR182" s="677">
        <v>20.993273074712665</v>
      </c>
      <c r="GS182" s="678">
        <v>0.47892720306513414</v>
      </c>
      <c r="GT182" s="95">
        <v>0</v>
      </c>
      <c r="GU182" s="678">
        <v>0.39393939393939392</v>
      </c>
      <c r="GV182" s="375">
        <v>0</v>
      </c>
      <c r="GW182" s="95">
        <v>11.6</v>
      </c>
      <c r="GX182" s="95">
        <v>0</v>
      </c>
      <c r="GY182" s="677">
        <v>24.5</v>
      </c>
      <c r="GZ182" s="95">
        <v>0</v>
      </c>
      <c r="HA182" s="811">
        <v>49</v>
      </c>
      <c r="HB182" s="95">
        <v>21</v>
      </c>
      <c r="HC182" s="95">
        <v>0.64</v>
      </c>
      <c r="HD182" s="95">
        <v>0</v>
      </c>
      <c r="HE182" s="681"/>
      <c r="HF182" s="681"/>
      <c r="HG182" s="681"/>
      <c r="HH182" s="681"/>
      <c r="HI182" s="681"/>
      <c r="HJ182" s="681"/>
      <c r="HK182" s="681"/>
      <c r="HL182" s="681"/>
      <c r="HM182" s="681"/>
      <c r="HN182" s="681"/>
      <c r="HO182" s="681"/>
      <c r="HP182" s="681"/>
      <c r="HQ182" s="681"/>
      <c r="HR182" s="681"/>
      <c r="HS182" s="681"/>
      <c r="HT182" s="681"/>
      <c r="HU182" s="681"/>
      <c r="HV182" s="681"/>
      <c r="HW182" s="681"/>
      <c r="HX182" s="681"/>
      <c r="HY182" s="677"/>
      <c r="HZ182" s="678"/>
      <c r="IF182" s="677"/>
      <c r="IG182" s="677"/>
      <c r="IQ182" s="677"/>
      <c r="JC182" s="683"/>
      <c r="JD182" s="110">
        <v>0</v>
      </c>
      <c r="JE182" s="407"/>
      <c r="JF182" s="407"/>
      <c r="JG182" s="407"/>
      <c r="JH182" s="110"/>
      <c r="JI182" s="110"/>
      <c r="JJ182" s="110"/>
      <c r="JK182" s="110"/>
      <c r="JM182" s="811"/>
      <c r="JN182" s="110">
        <v>182</v>
      </c>
      <c r="JO182" s="504">
        <v>42724</v>
      </c>
      <c r="JP182" s="504">
        <v>43544</v>
      </c>
      <c r="JQ182" s="407">
        <v>0</v>
      </c>
      <c r="JR182" s="504">
        <v>43544</v>
      </c>
      <c r="JS182" s="99">
        <v>27</v>
      </c>
      <c r="JT182" s="453">
        <v>1</v>
      </c>
      <c r="JU182" s="504">
        <v>42858</v>
      </c>
      <c r="JV182" s="654">
        <v>4</v>
      </c>
      <c r="JW182" s="453">
        <v>1</v>
      </c>
      <c r="JX182" s="680">
        <v>42858</v>
      </c>
      <c r="JY182" s="654">
        <v>4</v>
      </c>
      <c r="JZ182" s="654">
        <v>27</v>
      </c>
      <c r="KA182" s="654">
        <v>820</v>
      </c>
      <c r="KB182" s="654"/>
      <c r="KC182" s="654"/>
      <c r="KD182" s="654"/>
      <c r="KE182" s="95">
        <v>0</v>
      </c>
      <c r="KF182" s="355">
        <v>1</v>
      </c>
      <c r="KG182" s="811" t="s">
        <v>390</v>
      </c>
      <c r="KH182" s="95">
        <v>164.9</v>
      </c>
      <c r="KI182" s="95">
        <v>97.6</v>
      </c>
      <c r="KJ182" s="95">
        <v>40.799999999999997</v>
      </c>
      <c r="KK182" s="110">
        <v>-11.08</v>
      </c>
      <c r="KL182" s="95">
        <v>-8.56</v>
      </c>
      <c r="KM182" s="95">
        <v>42.6</v>
      </c>
      <c r="KN182" s="95">
        <v>23.6</v>
      </c>
      <c r="KO182" s="95">
        <v>3.1</v>
      </c>
      <c r="KQ182" s="95">
        <v>1</v>
      </c>
      <c r="KR182" s="110"/>
      <c r="KS182" s="684">
        <v>0.47892720306513414</v>
      </c>
      <c r="KT182" s="110">
        <v>55</v>
      </c>
      <c r="KU182" s="95">
        <v>52.14</v>
      </c>
      <c r="KV182" s="110">
        <v>-30.96</v>
      </c>
      <c r="KW182" s="95">
        <v>-33.799999999999997</v>
      </c>
      <c r="KX182" s="95">
        <v>-31.5</v>
      </c>
      <c r="KY182" s="95">
        <v>352</v>
      </c>
      <c r="KZ182" s="95">
        <v>-28.2</v>
      </c>
      <c r="LA182" s="95">
        <v>-25.9</v>
      </c>
      <c r="LB182" s="95">
        <v>352</v>
      </c>
      <c r="LC182" s="95">
        <v>-31</v>
      </c>
      <c r="LD182" s="95">
        <v>-28.7</v>
      </c>
      <c r="LE182" s="95">
        <v>352</v>
      </c>
      <c r="LF182" s="685">
        <v>42724</v>
      </c>
      <c r="LG182" s="95">
        <v>0</v>
      </c>
      <c r="LI182" s="95">
        <v>55</v>
      </c>
      <c r="LJ182" s="95">
        <v>53.2</v>
      </c>
      <c r="LK182" s="95">
        <v>-30.04</v>
      </c>
      <c r="LL182" s="95">
        <v>-32.4</v>
      </c>
      <c r="LM182" s="95">
        <v>-31.9</v>
      </c>
      <c r="LN182" s="95">
        <v>400</v>
      </c>
      <c r="LO182" s="95">
        <v>-24.7</v>
      </c>
      <c r="LP182" s="95">
        <v>-24.4</v>
      </c>
      <c r="LQ182" s="95">
        <v>448</v>
      </c>
      <c r="LR182" s="95">
        <v>-28.3</v>
      </c>
      <c r="LS182" s="95">
        <v>-28.1</v>
      </c>
      <c r="LT182" s="95">
        <v>400</v>
      </c>
      <c r="LU182" s="654">
        <v>53.46</v>
      </c>
      <c r="LV182" s="725">
        <v>-30.25</v>
      </c>
      <c r="LW182" s="654">
        <v>0</v>
      </c>
      <c r="LX182" s="654">
        <v>0</v>
      </c>
      <c r="LY182" s="654">
        <v>0</v>
      </c>
      <c r="LZ182" s="654">
        <v>0</v>
      </c>
      <c r="MA182" s="686"/>
      <c r="MB182" s="636"/>
      <c r="MD182" s="453"/>
      <c r="ME182" s="453"/>
      <c r="MF182" s="95">
        <v>182</v>
      </c>
      <c r="MG182" s="504">
        <v>42723</v>
      </c>
      <c r="MJ182" s="678">
        <v>28.803000000000001</v>
      </c>
      <c r="MR182" s="504"/>
      <c r="MS182" s="687"/>
      <c r="MT182" s="678">
        <v>9</v>
      </c>
      <c r="MU182" s="95">
        <v>1</v>
      </c>
      <c r="MV182" s="95">
        <v>0</v>
      </c>
      <c r="MW182" s="95">
        <v>1</v>
      </c>
      <c r="MX182" s="95">
        <v>1</v>
      </c>
      <c r="MY182" s="95">
        <v>0</v>
      </c>
      <c r="MZ182" s="678">
        <v>2</v>
      </c>
      <c r="NA182" s="678">
        <v>761</v>
      </c>
      <c r="NB182" s="687"/>
      <c r="NC182" s="678">
        <v>9</v>
      </c>
      <c r="NE182" s="876">
        <v>182</v>
      </c>
      <c r="NF182" s="877" t="s">
        <v>64</v>
      </c>
      <c r="NG182" s="877" t="s">
        <v>64</v>
      </c>
      <c r="NH182" s="877" t="s">
        <v>64</v>
      </c>
      <c r="NI182" s="877" t="s">
        <v>64</v>
      </c>
      <c r="NJ182" s="877" t="s">
        <v>64</v>
      </c>
      <c r="NK182" s="877" t="s">
        <v>64</v>
      </c>
      <c r="NL182" s="877" t="s">
        <v>64</v>
      </c>
      <c r="NM182" s="877" t="s">
        <v>64</v>
      </c>
      <c r="NN182" s="877" t="s">
        <v>64</v>
      </c>
      <c r="NO182" s="877" t="s">
        <v>64</v>
      </c>
      <c r="NP182" s="877" t="s">
        <v>64</v>
      </c>
      <c r="NQ182" s="877" t="s">
        <v>64</v>
      </c>
      <c r="NR182" s="877" t="s">
        <v>64</v>
      </c>
      <c r="NS182" s="877" t="s">
        <v>64</v>
      </c>
      <c r="NT182" s="877" t="s">
        <v>64</v>
      </c>
      <c r="NU182" s="877" t="s">
        <v>64</v>
      </c>
      <c r="NV182" s="877" t="s">
        <v>64</v>
      </c>
      <c r="NW182" s="877" t="s">
        <v>64</v>
      </c>
      <c r="NX182" s="877" t="s">
        <v>64</v>
      </c>
      <c r="NY182" s="877" t="s">
        <v>64</v>
      </c>
      <c r="NZ182" s="877" t="s">
        <v>64</v>
      </c>
      <c r="OA182" s="877" t="s">
        <v>64</v>
      </c>
      <c r="OB182" s="877" t="s">
        <v>64</v>
      </c>
      <c r="OC182" s="877" t="s">
        <v>64</v>
      </c>
      <c r="OD182" s="877" t="s">
        <v>64</v>
      </c>
      <c r="OE182" s="877" t="s">
        <v>64</v>
      </c>
      <c r="OF182" s="877" t="s">
        <v>64</v>
      </c>
      <c r="OG182" s="877" t="s">
        <v>64</v>
      </c>
      <c r="OH182" s="877" t="s">
        <v>64</v>
      </c>
      <c r="OI182" s="877" t="s">
        <v>64</v>
      </c>
      <c r="OJ182" s="877" t="s">
        <v>64</v>
      </c>
      <c r="OK182" s="877" t="s">
        <v>64</v>
      </c>
      <c r="OL182" s="877" t="s">
        <v>64</v>
      </c>
      <c r="OM182" s="877" t="s">
        <v>64</v>
      </c>
    </row>
    <row r="183" spans="1:403" s="133" customFormat="1" x14ac:dyDescent="0.25">
      <c r="A183" s="455">
        <v>182</v>
      </c>
      <c r="B183" s="221">
        <v>0</v>
      </c>
      <c r="C183" s="61">
        <v>1</v>
      </c>
      <c r="D183" s="61">
        <v>2</v>
      </c>
      <c r="E183" s="90">
        <v>183</v>
      </c>
      <c r="F183" s="883">
        <v>183</v>
      </c>
      <c r="G183" s="61">
        <v>183</v>
      </c>
      <c r="H183" s="898"/>
      <c r="I183" s="232" t="s">
        <v>1376</v>
      </c>
      <c r="J183" s="232" t="s">
        <v>1377</v>
      </c>
      <c r="K183" s="135">
        <v>14015</v>
      </c>
      <c r="L183" s="133">
        <v>78</v>
      </c>
      <c r="M183" s="193">
        <v>61</v>
      </c>
      <c r="N183" s="193">
        <v>166</v>
      </c>
      <c r="O183" s="342">
        <v>22.136739730004358</v>
      </c>
      <c r="P183" s="210">
        <v>1.6776828591201036</v>
      </c>
      <c r="Q183" s="133">
        <v>1</v>
      </c>
      <c r="R183" s="133">
        <v>145</v>
      </c>
      <c r="S183" s="133">
        <v>70</v>
      </c>
      <c r="T183" s="133">
        <v>0</v>
      </c>
      <c r="U183" s="193">
        <v>3</v>
      </c>
      <c r="V183" s="114">
        <v>0</v>
      </c>
      <c r="W183" s="114"/>
      <c r="X183" s="114">
        <v>1</v>
      </c>
      <c r="Y183" s="114">
        <v>0</v>
      </c>
      <c r="Z183" s="114">
        <v>1</v>
      </c>
      <c r="AA183" s="114">
        <v>0</v>
      </c>
      <c r="AB183" s="114">
        <v>0</v>
      </c>
      <c r="AC183" s="114">
        <v>0</v>
      </c>
      <c r="AG183" s="592">
        <v>101</v>
      </c>
      <c r="AH183" s="592">
        <v>1.1100000000000001</v>
      </c>
      <c r="AI183" s="592">
        <v>47</v>
      </c>
      <c r="AJ183" s="603">
        <v>0</v>
      </c>
      <c r="AK183" s="592">
        <v>10.6</v>
      </c>
      <c r="AL183" s="592">
        <v>32</v>
      </c>
      <c r="AM183" s="592"/>
      <c r="AN183" s="607">
        <v>2204</v>
      </c>
      <c r="AO183" s="409">
        <v>7.6980291702728048</v>
      </c>
      <c r="AP183" s="63">
        <v>221</v>
      </c>
      <c r="AQ183" s="63">
        <v>127</v>
      </c>
      <c r="AR183" s="63">
        <v>82</v>
      </c>
      <c r="AS183" s="63">
        <v>62</v>
      </c>
      <c r="AT183" s="63">
        <v>0.7</v>
      </c>
      <c r="AU183" s="63"/>
      <c r="AV183" s="557">
        <v>42725</v>
      </c>
      <c r="AW183" s="557">
        <v>42717</v>
      </c>
      <c r="AX183" s="63">
        <v>1.1100000000000001</v>
      </c>
      <c r="AY183" s="63">
        <v>41</v>
      </c>
      <c r="AZ183" s="63"/>
      <c r="BA183" s="592">
        <v>138</v>
      </c>
      <c r="BB183" s="567">
        <v>42725</v>
      </c>
      <c r="BC183" s="65">
        <v>22.91</v>
      </c>
      <c r="BD183" s="68"/>
      <c r="BE183" s="66">
        <v>22.91</v>
      </c>
      <c r="BF183" s="218">
        <v>141.79597146284308</v>
      </c>
      <c r="BG183" s="66"/>
      <c r="BH183" s="68">
        <v>1.3600250891893975</v>
      </c>
      <c r="BI183" s="219">
        <v>1.3600250891893975</v>
      </c>
      <c r="BJ183" s="219">
        <v>2.1516638923681302</v>
      </c>
      <c r="BK183" s="219"/>
      <c r="BL183" s="66">
        <v>2.67</v>
      </c>
      <c r="BM183" s="66">
        <v>1.45</v>
      </c>
      <c r="BN183" s="66">
        <v>105</v>
      </c>
      <c r="BO183" s="66">
        <v>1.36</v>
      </c>
      <c r="BP183" s="571">
        <v>280.89999999999998</v>
      </c>
      <c r="BQ183" s="66">
        <v>46</v>
      </c>
      <c r="BR183" s="66">
        <v>370</v>
      </c>
      <c r="BS183" s="66">
        <v>19</v>
      </c>
      <c r="BT183" s="66">
        <v>45</v>
      </c>
      <c r="BU183" s="69">
        <v>43083</v>
      </c>
      <c r="BV183" s="61" t="s">
        <v>1378</v>
      </c>
      <c r="BW183" s="61">
        <v>0</v>
      </c>
      <c r="BX183" s="61">
        <v>1</v>
      </c>
      <c r="BY183" s="61">
        <v>33</v>
      </c>
      <c r="BZ183" s="61">
        <v>0</v>
      </c>
      <c r="CA183" s="61"/>
      <c r="CB183" s="61"/>
      <c r="CC183" s="61"/>
      <c r="CD183" s="61">
        <v>0</v>
      </c>
      <c r="CE183" s="61">
        <v>0</v>
      </c>
      <c r="CF183" s="61">
        <v>0</v>
      </c>
      <c r="CG183" s="61">
        <v>0</v>
      </c>
      <c r="CH183" s="61">
        <v>0</v>
      </c>
      <c r="CI183" s="61">
        <v>0</v>
      </c>
      <c r="CJ183" s="61">
        <v>0</v>
      </c>
      <c r="CK183" s="114">
        <v>0</v>
      </c>
      <c r="CL183" s="114">
        <v>0</v>
      </c>
      <c r="CM183" s="114">
        <v>0</v>
      </c>
      <c r="CN183" s="114">
        <v>0</v>
      </c>
      <c r="CO183" s="114">
        <v>1</v>
      </c>
      <c r="CP183" s="114">
        <v>0</v>
      </c>
      <c r="CQ183" s="114">
        <v>1</v>
      </c>
      <c r="CR183" s="114">
        <v>0</v>
      </c>
      <c r="CS183" s="114">
        <v>0</v>
      </c>
      <c r="CT183" s="114">
        <v>0</v>
      </c>
      <c r="CU183" s="114">
        <v>0</v>
      </c>
      <c r="CV183" s="114">
        <v>0</v>
      </c>
      <c r="CW183" s="362"/>
      <c r="CX183" s="362"/>
      <c r="CY183" s="362"/>
      <c r="CZ183" s="362"/>
      <c r="DF183" s="133">
        <v>0</v>
      </c>
      <c r="DG183" s="136">
        <v>0</v>
      </c>
      <c r="DK183" s="136">
        <v>1</v>
      </c>
      <c r="DL183" s="136">
        <v>0</v>
      </c>
      <c r="DM183" s="136"/>
      <c r="DO183" s="133">
        <v>0</v>
      </c>
      <c r="DP183" s="133">
        <v>0</v>
      </c>
      <c r="DQ183" s="133">
        <v>0</v>
      </c>
      <c r="DR183" s="133">
        <v>0</v>
      </c>
      <c r="DS183" s="133">
        <v>0</v>
      </c>
      <c r="DT183" s="212">
        <v>0</v>
      </c>
      <c r="DU183" s="133">
        <v>0</v>
      </c>
      <c r="DV183" s="133">
        <v>0</v>
      </c>
      <c r="DW183" s="133">
        <v>0</v>
      </c>
      <c r="DX183" s="133">
        <v>0</v>
      </c>
      <c r="DY183" s="133">
        <v>0</v>
      </c>
      <c r="DZ183" s="133">
        <v>0</v>
      </c>
      <c r="EC183" s="133">
        <v>1</v>
      </c>
      <c r="ED183" s="133">
        <v>2</v>
      </c>
      <c r="EE183" s="133">
        <v>47</v>
      </c>
      <c r="EH183" s="103"/>
      <c r="EI183" s="103"/>
      <c r="EJ183" s="131"/>
      <c r="EK183" s="131"/>
      <c r="EL183" s="131"/>
      <c r="EM183" s="131"/>
      <c r="EN183" s="131"/>
      <c r="EO183" s="103"/>
      <c r="EP183" s="136">
        <v>183</v>
      </c>
      <c r="EQ183" s="135">
        <v>42747</v>
      </c>
      <c r="ER183" s="133" t="s">
        <v>383</v>
      </c>
      <c r="EU183" s="133">
        <v>59</v>
      </c>
      <c r="EV183" s="133">
        <v>0</v>
      </c>
      <c r="EX183" s="133">
        <v>10</v>
      </c>
      <c r="EY183" s="133">
        <v>8</v>
      </c>
      <c r="EZ183" s="133">
        <v>41</v>
      </c>
      <c r="FA183" s="133">
        <v>20</v>
      </c>
      <c r="FB183" s="133">
        <v>17</v>
      </c>
      <c r="FC183" s="133">
        <v>14</v>
      </c>
      <c r="FD183" s="133">
        <v>32</v>
      </c>
      <c r="FE183" s="133">
        <v>18</v>
      </c>
      <c r="FF183" s="133">
        <v>30</v>
      </c>
      <c r="FG183" s="133">
        <v>130</v>
      </c>
      <c r="FH183" s="133">
        <v>360</v>
      </c>
      <c r="FI183" s="91">
        <v>130</v>
      </c>
      <c r="FJ183" s="91">
        <v>360</v>
      </c>
      <c r="FK183" s="227">
        <v>26.45</v>
      </c>
      <c r="FL183" s="227">
        <v>15.765792596743978</v>
      </c>
      <c r="FM183" s="228">
        <v>79.7</v>
      </c>
      <c r="FN183" s="228">
        <v>23.35</v>
      </c>
      <c r="FO183" s="228">
        <v>47.50599886429093</v>
      </c>
      <c r="FP183" s="228">
        <v>13.918005940792888</v>
      </c>
      <c r="FQ183" s="228">
        <v>70.702634880803004</v>
      </c>
      <c r="FR183" s="228"/>
      <c r="FS183" s="193">
        <v>0</v>
      </c>
      <c r="FT183" s="230">
        <v>72.099999999999994</v>
      </c>
      <c r="FU183" s="230">
        <v>102</v>
      </c>
      <c r="FV183" s="230">
        <v>180</v>
      </c>
      <c r="FW183" s="229">
        <v>5.4</v>
      </c>
      <c r="FX183" s="229">
        <v>7.3</v>
      </c>
      <c r="FY183" s="229">
        <v>13.351851851851849</v>
      </c>
      <c r="FZ183" s="229">
        <v>0.70686274509803915</v>
      </c>
      <c r="GA183" s="133">
        <v>33</v>
      </c>
      <c r="GB183" s="129">
        <v>21.8</v>
      </c>
      <c r="GC183" s="238">
        <v>6.2</v>
      </c>
      <c r="GD183" s="238">
        <v>124.2</v>
      </c>
      <c r="GE183" s="238" t="s">
        <v>381</v>
      </c>
      <c r="GF183" s="238" t="s">
        <v>381</v>
      </c>
      <c r="GG183" s="238" t="s">
        <v>381</v>
      </c>
      <c r="GH183" s="133">
        <v>0</v>
      </c>
      <c r="GI183" s="133">
        <v>1</v>
      </c>
      <c r="GJ183" s="133">
        <v>1</v>
      </c>
      <c r="GK183" s="133">
        <v>0</v>
      </c>
      <c r="GL183" s="231">
        <v>21</v>
      </c>
      <c r="GM183" s="133">
        <v>0</v>
      </c>
      <c r="GN183" s="133">
        <v>0</v>
      </c>
      <c r="GO183" s="133">
        <v>0</v>
      </c>
      <c r="GP183" s="133">
        <v>0</v>
      </c>
      <c r="GQ183" s="61">
        <v>33.299999999999997</v>
      </c>
      <c r="GR183" s="106">
        <v>19.848805046184289</v>
      </c>
      <c r="GS183" s="111">
        <v>0.449438202247191</v>
      </c>
      <c r="GT183" s="61">
        <v>0</v>
      </c>
      <c r="GU183" s="111">
        <v>0.48275862068965519</v>
      </c>
      <c r="GV183" s="62">
        <v>0</v>
      </c>
      <c r="GW183" s="61">
        <v>19.100000000000001</v>
      </c>
      <c r="GX183" s="61">
        <v>0</v>
      </c>
      <c r="GY183" s="106">
        <v>25</v>
      </c>
      <c r="GZ183" s="61">
        <v>0</v>
      </c>
      <c r="HA183" s="745">
        <v>26</v>
      </c>
      <c r="HB183" s="133">
        <v>11</v>
      </c>
      <c r="HC183" s="133">
        <v>0.8</v>
      </c>
      <c r="HD183" s="61">
        <v>1</v>
      </c>
      <c r="HE183" s="236">
        <v>88.771383999999998</v>
      </c>
      <c r="HF183" s="236">
        <v>93.209952999999999</v>
      </c>
      <c r="HG183" s="144">
        <v>55.185915000000001</v>
      </c>
      <c r="HH183" s="236">
        <v>92.205243999999993</v>
      </c>
      <c r="HI183" s="125">
        <v>54.591065999999998</v>
      </c>
      <c r="HJ183" s="236">
        <v>24.85567</v>
      </c>
      <c r="HK183" s="144">
        <v>14.716056</v>
      </c>
      <c r="HL183" s="236">
        <v>67.349574000000004</v>
      </c>
      <c r="HM183" s="144">
        <v>39.875010000000003</v>
      </c>
      <c r="HN183" s="236">
        <v>73.043105999999995</v>
      </c>
      <c r="HO183" s="144">
        <v>4.243023</v>
      </c>
      <c r="HP183" s="144">
        <v>2.5121259999999999</v>
      </c>
      <c r="HQ183" s="236">
        <v>110.33340800000001</v>
      </c>
      <c r="HR183" s="144">
        <v>65.324033</v>
      </c>
      <c r="HS183" s="236">
        <v>39.474083</v>
      </c>
      <c r="HT183" s="144">
        <v>23.371037999999999</v>
      </c>
      <c r="HU183" s="236">
        <v>70.859324999999998</v>
      </c>
      <c r="HV183" s="144">
        <v>41.952995000000001</v>
      </c>
      <c r="HW183" s="236">
        <v>64.222909999999999</v>
      </c>
      <c r="HX183" s="144">
        <v>0</v>
      </c>
      <c r="HY183" s="237">
        <v>1.0108964409876731</v>
      </c>
      <c r="HZ183" s="238">
        <v>23.7</v>
      </c>
      <c r="IA183" s="133">
        <v>5.9</v>
      </c>
      <c r="IB183" s="133">
        <v>17.899999999999999</v>
      </c>
      <c r="IC183" s="133">
        <v>4.8</v>
      </c>
      <c r="ID183" s="133">
        <v>18.2</v>
      </c>
      <c r="IE183" s="133">
        <v>4.5</v>
      </c>
      <c r="IF183" s="237">
        <v>60.207105084745749</v>
      </c>
      <c r="IG183" s="237">
        <v>35.887059796463944</v>
      </c>
      <c r="II183" s="117">
        <v>0.37</v>
      </c>
      <c r="IJ183" s="117">
        <v>1255</v>
      </c>
      <c r="IK183" s="117">
        <v>1226</v>
      </c>
      <c r="IL183" s="117">
        <v>1228</v>
      </c>
      <c r="IM183" s="117">
        <v>1290</v>
      </c>
      <c r="IN183" s="117">
        <v>1236</v>
      </c>
      <c r="IO183" s="117">
        <v>1271</v>
      </c>
      <c r="IP183" s="117"/>
      <c r="IQ183" s="237">
        <v>1251</v>
      </c>
      <c r="IR183" s="117">
        <v>1843</v>
      </c>
      <c r="IS183" s="117">
        <v>367</v>
      </c>
      <c r="IT183" s="117">
        <v>395</v>
      </c>
      <c r="IU183" s="117">
        <v>397</v>
      </c>
      <c r="IV183" s="117">
        <v>372</v>
      </c>
      <c r="IW183" s="117">
        <v>383</v>
      </c>
      <c r="IX183" s="117">
        <v>380</v>
      </c>
      <c r="IY183" s="117"/>
      <c r="IZ183" s="193">
        <v>382.33333333333331</v>
      </c>
      <c r="JA183" s="117">
        <v>242</v>
      </c>
      <c r="JB183" s="412">
        <v>31.874516263291614</v>
      </c>
      <c r="JC183" s="241">
        <v>0</v>
      </c>
      <c r="JD183" s="136">
        <v>1</v>
      </c>
      <c r="JE183" s="278">
        <v>1</v>
      </c>
      <c r="JF183" s="70">
        <v>0</v>
      </c>
      <c r="JG183" s="70"/>
      <c r="JH183" s="136">
        <v>0</v>
      </c>
      <c r="JI183" s="136">
        <v>0</v>
      </c>
      <c r="JJ183" s="136">
        <v>0</v>
      </c>
      <c r="JK183" s="136"/>
      <c r="JM183" s="285">
        <v>48.666666666666664</v>
      </c>
      <c r="JN183" s="200">
        <v>183</v>
      </c>
      <c r="JO183" s="244">
        <v>42725</v>
      </c>
      <c r="JP183" s="69">
        <v>43413</v>
      </c>
      <c r="JQ183" s="201">
        <v>0</v>
      </c>
      <c r="JR183" s="69">
        <v>43413</v>
      </c>
      <c r="JS183" s="31">
        <v>22</v>
      </c>
      <c r="JT183" s="243">
        <v>0</v>
      </c>
      <c r="JU183" s="69">
        <v>43413</v>
      </c>
      <c r="JV183" s="245">
        <v>22</v>
      </c>
      <c r="JW183" s="243">
        <v>0</v>
      </c>
      <c r="JX183" s="246">
        <v>43413</v>
      </c>
      <c r="JY183" s="245">
        <v>22</v>
      </c>
      <c r="JZ183" s="245">
        <v>22</v>
      </c>
      <c r="KA183" s="245">
        <v>688</v>
      </c>
      <c r="KB183" s="247"/>
      <c r="KC183" s="245"/>
      <c r="KD183" s="248"/>
      <c r="KE183" s="63">
        <v>1</v>
      </c>
      <c r="KF183" s="263">
        <v>1</v>
      </c>
      <c r="KG183" s="312" t="s">
        <v>390</v>
      </c>
      <c r="KH183" s="250">
        <v>80.489999999999995</v>
      </c>
      <c r="KI183" s="250">
        <v>35.5</v>
      </c>
      <c r="KJ183" s="250">
        <v>55.7</v>
      </c>
      <c r="KK183" s="251">
        <v>-18.600000000000001</v>
      </c>
      <c r="KL183" s="250">
        <v>-15.6</v>
      </c>
      <c r="KM183" s="250">
        <v>59.27</v>
      </c>
      <c r="KN183" s="250">
        <v>26.4</v>
      </c>
      <c r="KO183" s="250">
        <v>5.3</v>
      </c>
      <c r="KP183" s="250"/>
      <c r="KQ183" s="250">
        <v>0</v>
      </c>
      <c r="KR183" s="92"/>
      <c r="KS183" s="93">
        <v>0.449438202247191</v>
      </c>
      <c r="KT183" s="92">
        <v>54</v>
      </c>
      <c r="KU183" s="361">
        <v>44.5</v>
      </c>
      <c r="KV183" s="92">
        <v>-24.45</v>
      </c>
      <c r="KW183" s="361">
        <v>-27.7</v>
      </c>
      <c r="KX183" s="361">
        <v>-26.6</v>
      </c>
      <c r="KY183" s="361">
        <v>336</v>
      </c>
      <c r="KZ183" s="361">
        <v>-18.100000000000001</v>
      </c>
      <c r="LA183" s="361">
        <v>-17.3</v>
      </c>
      <c r="LB183" s="361">
        <v>336</v>
      </c>
      <c r="LC183" s="361">
        <v>-22.9</v>
      </c>
      <c r="LD183" s="361">
        <v>-21.9</v>
      </c>
      <c r="LE183" s="361">
        <v>336</v>
      </c>
      <c r="LF183" s="118">
        <v>42747</v>
      </c>
      <c r="LG183" s="454">
        <v>0</v>
      </c>
      <c r="LH183" s="454"/>
      <c r="LI183" s="454">
        <v>54</v>
      </c>
      <c r="LJ183" s="454">
        <v>46.48</v>
      </c>
      <c r="LK183" s="454">
        <v>-23.91</v>
      </c>
      <c r="LL183" s="454">
        <v>-27.4</v>
      </c>
      <c r="LM183" s="454">
        <v>-27.4</v>
      </c>
      <c r="LN183" s="454">
        <v>320</v>
      </c>
      <c r="LO183" s="454">
        <v>-16.899999999999999</v>
      </c>
      <c r="LP183" s="454">
        <v>-16.5</v>
      </c>
      <c r="LQ183" s="454">
        <v>336</v>
      </c>
      <c r="LR183" s="454">
        <v>-22</v>
      </c>
      <c r="LS183" s="454">
        <v>-22</v>
      </c>
      <c r="LT183" s="454">
        <v>320</v>
      </c>
      <c r="LU183" s="500">
        <v>39.71</v>
      </c>
      <c r="LV183" s="693">
        <v>-21.45</v>
      </c>
      <c r="LW183" s="500">
        <v>-23.4</v>
      </c>
      <c r="LX183" s="500">
        <v>2</v>
      </c>
      <c r="LY183" s="500">
        <v>-23.3</v>
      </c>
      <c r="LZ183" s="500">
        <v>2</v>
      </c>
      <c r="MA183" s="690">
        <v>64.222909999999999</v>
      </c>
      <c r="MB183" s="454"/>
      <c r="MD183" s="253"/>
      <c r="ME183" s="274"/>
      <c r="MF183" s="581">
        <v>183</v>
      </c>
      <c r="MG183" s="135">
        <v>42717</v>
      </c>
      <c r="MJ183" s="584">
        <v>102.8443</v>
      </c>
      <c r="MR183" s="135"/>
      <c r="MS183" s="585"/>
      <c r="MT183" s="585"/>
      <c r="MU183" s="133">
        <v>0</v>
      </c>
      <c r="MV183" s="585"/>
      <c r="MW183" s="585"/>
      <c r="MX183" s="585"/>
      <c r="MY183" s="585"/>
      <c r="MZ183" s="585"/>
      <c r="NA183" s="238">
        <v>2204</v>
      </c>
      <c r="NB183" s="585"/>
      <c r="NC183" s="238">
        <v>2</v>
      </c>
      <c r="NE183" s="876">
        <v>183</v>
      </c>
      <c r="NF183" s="877" t="s">
        <v>64</v>
      </c>
      <c r="NG183" s="877" t="s">
        <v>64</v>
      </c>
      <c r="NH183" s="877" t="s">
        <v>64</v>
      </c>
      <c r="NI183" s="877" t="s">
        <v>64</v>
      </c>
      <c r="NJ183" s="877" t="s">
        <v>64</v>
      </c>
      <c r="NK183" s="877" t="s">
        <v>64</v>
      </c>
      <c r="NL183" s="877" t="s">
        <v>64</v>
      </c>
      <c r="NM183" s="877" t="s">
        <v>64</v>
      </c>
      <c r="NN183" s="877" t="s">
        <v>64</v>
      </c>
      <c r="NO183" s="877" t="s">
        <v>64</v>
      </c>
      <c r="NP183" s="877" t="s">
        <v>64</v>
      </c>
      <c r="NQ183" s="877" t="s">
        <v>64</v>
      </c>
      <c r="NR183" s="877" t="s">
        <v>64</v>
      </c>
      <c r="NS183" s="877" t="s">
        <v>64</v>
      </c>
      <c r="NT183" s="877" t="s">
        <v>64</v>
      </c>
      <c r="NU183" s="877" t="s">
        <v>64</v>
      </c>
      <c r="NV183" s="877" t="s">
        <v>64</v>
      </c>
      <c r="NW183" s="877" t="s">
        <v>64</v>
      </c>
      <c r="NX183" s="877" t="s">
        <v>64</v>
      </c>
      <c r="NY183" s="877" t="s">
        <v>64</v>
      </c>
      <c r="NZ183" s="877" t="s">
        <v>64</v>
      </c>
      <c r="OA183" s="877" t="s">
        <v>64</v>
      </c>
      <c r="OB183" s="877" t="s">
        <v>64</v>
      </c>
      <c r="OC183" s="877" t="s">
        <v>64</v>
      </c>
      <c r="OD183" s="877" t="s">
        <v>64</v>
      </c>
      <c r="OE183" s="877" t="s">
        <v>64</v>
      </c>
      <c r="OF183" s="877" t="s">
        <v>64</v>
      </c>
      <c r="OG183" s="877" t="s">
        <v>64</v>
      </c>
      <c r="OH183" s="877" t="s">
        <v>64</v>
      </c>
      <c r="OI183" s="877" t="s">
        <v>64</v>
      </c>
      <c r="OJ183" s="877" t="s">
        <v>64</v>
      </c>
      <c r="OK183" s="877" t="s">
        <v>64</v>
      </c>
      <c r="OL183" s="877" t="s">
        <v>64</v>
      </c>
      <c r="OM183" s="877" t="s">
        <v>64</v>
      </c>
    </row>
    <row r="184" spans="1:403" s="133" customFormat="1" x14ac:dyDescent="0.25">
      <c r="A184" s="455">
        <v>183</v>
      </c>
      <c r="B184" s="221">
        <v>0</v>
      </c>
      <c r="C184" s="61">
        <v>1</v>
      </c>
      <c r="D184" s="61">
        <v>2</v>
      </c>
      <c r="E184" s="90">
        <v>184</v>
      </c>
      <c r="F184" s="883">
        <v>184</v>
      </c>
      <c r="G184" s="61">
        <v>184</v>
      </c>
      <c r="H184" s="898"/>
      <c r="I184" s="232" t="s">
        <v>478</v>
      </c>
      <c r="J184" s="167" t="s">
        <v>1379</v>
      </c>
      <c r="K184" s="135">
        <v>11799</v>
      </c>
      <c r="L184" s="146">
        <v>84</v>
      </c>
      <c r="M184" s="193">
        <v>83</v>
      </c>
      <c r="N184" s="193">
        <v>178</v>
      </c>
      <c r="O184" s="342">
        <v>26.196187350082059</v>
      </c>
      <c r="P184" s="210">
        <v>2.011541581927212</v>
      </c>
      <c r="Q184" s="133">
        <v>0</v>
      </c>
      <c r="R184" s="133">
        <v>190</v>
      </c>
      <c r="S184" s="133">
        <v>80</v>
      </c>
      <c r="T184" s="133">
        <v>1</v>
      </c>
      <c r="U184" s="193">
        <v>2</v>
      </c>
      <c r="V184" s="114">
        <v>1</v>
      </c>
      <c r="W184" s="114">
        <v>2</v>
      </c>
      <c r="X184" s="114">
        <v>1</v>
      </c>
      <c r="Y184" s="114">
        <v>1</v>
      </c>
      <c r="Z184" s="114">
        <v>1</v>
      </c>
      <c r="AA184" s="114">
        <v>0</v>
      </c>
      <c r="AB184" s="114">
        <v>0</v>
      </c>
      <c r="AC184" s="114">
        <v>0</v>
      </c>
      <c r="AG184" s="592">
        <v>206</v>
      </c>
      <c r="AH184" s="592">
        <v>1.73</v>
      </c>
      <c r="AI184" s="592">
        <v>38</v>
      </c>
      <c r="AJ184" s="603">
        <v>0</v>
      </c>
      <c r="AK184" s="592">
        <v>8.6</v>
      </c>
      <c r="AL184" s="592">
        <v>27</v>
      </c>
      <c r="AM184" s="592"/>
      <c r="AN184" s="607">
        <v>2401</v>
      </c>
      <c r="AO184" s="409">
        <v>7.7836405962212529</v>
      </c>
      <c r="AP184" s="63">
        <v>123</v>
      </c>
      <c r="AQ184" s="63">
        <v>30</v>
      </c>
      <c r="AR184" s="63">
        <v>53</v>
      </c>
      <c r="AS184" s="63">
        <v>201</v>
      </c>
      <c r="AT184" s="63">
        <v>0.42</v>
      </c>
      <c r="AU184" s="63">
        <v>211</v>
      </c>
      <c r="AV184" s="557">
        <v>42705</v>
      </c>
      <c r="AW184" s="557">
        <v>42705</v>
      </c>
      <c r="AX184" s="63">
        <v>1.73</v>
      </c>
      <c r="AY184" s="63">
        <v>100</v>
      </c>
      <c r="AZ184" s="63"/>
      <c r="BA184" s="592">
        <v>133</v>
      </c>
      <c r="BB184" s="567">
        <v>42745</v>
      </c>
      <c r="BC184" s="65">
        <v>47.5</v>
      </c>
      <c r="BD184" s="68"/>
      <c r="BE184" s="66">
        <v>47.5</v>
      </c>
      <c r="BF184" s="218">
        <v>428.92248359861856</v>
      </c>
      <c r="BG184" s="66"/>
      <c r="BH184" s="68">
        <v>1.6766936096248666</v>
      </c>
      <c r="BI184" s="219">
        <v>1.6766936096248666</v>
      </c>
      <c r="BJ184" s="219">
        <v>2.6323788120280383</v>
      </c>
      <c r="BK184" s="219"/>
      <c r="BL184" s="66">
        <v>2.42</v>
      </c>
      <c r="BM184" s="66">
        <v>1.68</v>
      </c>
      <c r="BN184" s="66">
        <v>81</v>
      </c>
      <c r="BO184" s="66">
        <v>1.4</v>
      </c>
      <c r="BP184" s="571">
        <v>2106</v>
      </c>
      <c r="BQ184" s="66">
        <v>79</v>
      </c>
      <c r="BR184" s="66">
        <v>235</v>
      </c>
      <c r="BS184" s="66">
        <v>47</v>
      </c>
      <c r="BT184" s="66">
        <v>70</v>
      </c>
      <c r="BU184" s="69">
        <v>42705</v>
      </c>
      <c r="BV184" s="61" t="s">
        <v>1380</v>
      </c>
      <c r="BW184" s="61">
        <v>0</v>
      </c>
      <c r="BX184" s="61">
        <v>1</v>
      </c>
      <c r="BY184" s="61">
        <v>40</v>
      </c>
      <c r="BZ184" s="61">
        <v>0</v>
      </c>
      <c r="CA184" s="61"/>
      <c r="CB184" s="61"/>
      <c r="CC184" s="61"/>
      <c r="CD184" s="61">
        <v>1</v>
      </c>
      <c r="CE184" s="61">
        <v>0</v>
      </c>
      <c r="CF184" s="61">
        <v>0</v>
      </c>
      <c r="CG184" s="61">
        <v>0</v>
      </c>
      <c r="CH184" s="61">
        <v>0</v>
      </c>
      <c r="CI184" s="61">
        <v>0</v>
      </c>
      <c r="CJ184" s="61">
        <v>0</v>
      </c>
      <c r="CK184" s="114">
        <v>1</v>
      </c>
      <c r="CL184" s="114">
        <v>1</v>
      </c>
      <c r="CM184" s="114">
        <v>1</v>
      </c>
      <c r="CN184" s="114">
        <v>0</v>
      </c>
      <c r="CO184" s="114">
        <v>1</v>
      </c>
      <c r="CP184" s="114">
        <v>1</v>
      </c>
      <c r="CQ184" s="114">
        <v>1</v>
      </c>
      <c r="CR184" s="114">
        <v>0</v>
      </c>
      <c r="CS184" s="114">
        <v>0</v>
      </c>
      <c r="CT184" s="114">
        <v>0</v>
      </c>
      <c r="CU184" s="114">
        <v>1</v>
      </c>
      <c r="CV184" s="114">
        <v>0</v>
      </c>
      <c r="CW184" s="362"/>
      <c r="CX184" s="362"/>
      <c r="CY184" s="362"/>
      <c r="CZ184" s="362"/>
      <c r="DA184" s="133">
        <v>64</v>
      </c>
      <c r="DB184" s="133">
        <v>133</v>
      </c>
      <c r="DF184" s="133">
        <v>1</v>
      </c>
      <c r="DG184" s="136">
        <v>1</v>
      </c>
      <c r="DH184" s="133">
        <v>2015</v>
      </c>
      <c r="DI184" s="133">
        <v>1</v>
      </c>
      <c r="DJ184" s="133" t="s">
        <v>1381</v>
      </c>
      <c r="DK184" s="136">
        <v>1</v>
      </c>
      <c r="DL184" s="136">
        <v>1</v>
      </c>
      <c r="DM184" s="136"/>
      <c r="DN184" s="133" t="s">
        <v>1382</v>
      </c>
      <c r="DO184" s="133">
        <v>1</v>
      </c>
      <c r="DP184" s="133">
        <v>0</v>
      </c>
      <c r="DQ184" s="133">
        <v>1</v>
      </c>
      <c r="DR184" s="133">
        <v>1</v>
      </c>
      <c r="DS184" s="133">
        <v>1</v>
      </c>
      <c r="DT184" s="212">
        <v>1</v>
      </c>
      <c r="DU184" s="133">
        <v>1</v>
      </c>
      <c r="DV184" s="133">
        <v>0</v>
      </c>
      <c r="DW184" s="133">
        <v>0</v>
      </c>
      <c r="DX184" s="133">
        <v>1</v>
      </c>
      <c r="DY184" s="133">
        <v>0</v>
      </c>
      <c r="DZ184" s="133">
        <v>0</v>
      </c>
      <c r="EC184" s="133">
        <v>1</v>
      </c>
      <c r="ED184" s="133">
        <v>2</v>
      </c>
      <c r="EE184" s="133">
        <v>41</v>
      </c>
      <c r="EH184" s="103"/>
      <c r="EI184" s="103"/>
      <c r="EJ184" s="131"/>
      <c r="EK184" s="131"/>
      <c r="EL184" s="131"/>
      <c r="EM184" s="131"/>
      <c r="EN184" s="131"/>
      <c r="EO184" s="103"/>
      <c r="EP184" s="136">
        <v>184</v>
      </c>
      <c r="EQ184" s="135">
        <v>42746</v>
      </c>
      <c r="ER184" s="133" t="s">
        <v>383</v>
      </c>
      <c r="EU184" s="133">
        <v>75</v>
      </c>
      <c r="EV184" s="133">
        <v>1</v>
      </c>
      <c r="EX184" s="133">
        <v>14</v>
      </c>
      <c r="EY184" s="133">
        <v>10</v>
      </c>
      <c r="EZ184" s="133">
        <v>52</v>
      </c>
      <c r="FA184" s="133">
        <v>40</v>
      </c>
      <c r="FB184" s="133">
        <v>17</v>
      </c>
      <c r="FC184" s="133">
        <v>17</v>
      </c>
      <c r="FD184" s="133">
        <v>52</v>
      </c>
      <c r="FE184" s="133">
        <v>24</v>
      </c>
      <c r="FF184" s="133">
        <v>43</v>
      </c>
      <c r="FG184" s="133">
        <v>90</v>
      </c>
      <c r="FH184" s="133">
        <v>310</v>
      </c>
      <c r="FI184" s="91">
        <v>76.666666666666671</v>
      </c>
      <c r="FJ184" s="91">
        <v>306.66666666666669</v>
      </c>
      <c r="FK184" s="227">
        <v>96.6</v>
      </c>
      <c r="FL184" s="227">
        <v>48.02287005543765</v>
      </c>
      <c r="FM184" s="228">
        <v>161.75</v>
      </c>
      <c r="FN184" s="228">
        <v>80.599999999999994</v>
      </c>
      <c r="FO184" s="228">
        <v>80.410965129058397</v>
      </c>
      <c r="FP184" s="228">
        <v>40.068771495530797</v>
      </c>
      <c r="FQ184" s="228">
        <v>50.170015455950548</v>
      </c>
      <c r="FR184" s="228"/>
      <c r="FS184" s="193">
        <v>0</v>
      </c>
      <c r="FT184" s="230">
        <v>101.7</v>
      </c>
      <c r="FU184" s="230"/>
      <c r="FV184" s="230">
        <v>123.33333333333333</v>
      </c>
      <c r="FW184" s="229">
        <v>4.0333333333333332</v>
      </c>
      <c r="FX184" s="229">
        <v>5.35</v>
      </c>
      <c r="FY184" s="229">
        <v>25.214876033057852</v>
      </c>
      <c r="FZ184" s="229"/>
      <c r="GA184" s="133">
        <v>24.8</v>
      </c>
      <c r="GB184" s="129">
        <v>14.3</v>
      </c>
      <c r="GC184" s="238">
        <v>11.4</v>
      </c>
      <c r="GD184" s="238">
        <v>168.9</v>
      </c>
      <c r="GE184" s="238">
        <v>5.9</v>
      </c>
      <c r="GF184" s="238">
        <v>113</v>
      </c>
      <c r="GG184" s="238">
        <v>34.200000000000003</v>
      </c>
      <c r="GH184" s="133">
        <v>0</v>
      </c>
      <c r="GI184" s="133">
        <v>0</v>
      </c>
      <c r="GJ184" s="133">
        <v>1</v>
      </c>
      <c r="GK184" s="133">
        <v>0</v>
      </c>
      <c r="GL184" s="231">
        <v>36</v>
      </c>
      <c r="GM184" s="133">
        <v>0</v>
      </c>
      <c r="GN184" s="133">
        <v>0</v>
      </c>
      <c r="GO184" s="133">
        <v>0</v>
      </c>
      <c r="GP184" s="133">
        <v>1</v>
      </c>
      <c r="GQ184" s="61">
        <v>80.099999999999994</v>
      </c>
      <c r="GR184" s="106">
        <v>39.820205915533705</v>
      </c>
      <c r="GS184" s="111">
        <v>0.36679536679536684</v>
      </c>
      <c r="GT184" s="61">
        <v>0</v>
      </c>
      <c r="GU184" s="111">
        <v>0.39285714285714285</v>
      </c>
      <c r="GV184" s="62">
        <v>0</v>
      </c>
      <c r="GW184" s="61">
        <v>7.6333333333333329</v>
      </c>
      <c r="GX184" s="61">
        <v>1</v>
      </c>
      <c r="GY184" s="106">
        <v>9</v>
      </c>
      <c r="GZ184" s="61">
        <v>1</v>
      </c>
      <c r="HA184" s="745">
        <v>51</v>
      </c>
      <c r="HB184" s="133">
        <v>18</v>
      </c>
      <c r="HC184" s="133">
        <v>0.56999999999999995</v>
      </c>
      <c r="HD184" s="61">
        <v>1</v>
      </c>
      <c r="HE184" s="236">
        <v>171.703564</v>
      </c>
      <c r="HF184" s="236">
        <v>180.28874200000001</v>
      </c>
      <c r="HG184" s="144">
        <v>88.451965999999999</v>
      </c>
      <c r="HH184" s="236">
        <v>177.55519899999999</v>
      </c>
      <c r="HI184" s="125">
        <v>87.110854000000003</v>
      </c>
      <c r="HJ184" s="236">
        <v>89.649513999999996</v>
      </c>
      <c r="HK184" s="144">
        <v>43.983199999999997</v>
      </c>
      <c r="HL184" s="236">
        <v>87.905683999999994</v>
      </c>
      <c r="HM184" s="144">
        <v>43.127654</v>
      </c>
      <c r="HN184" s="236">
        <v>49.508932999999999</v>
      </c>
      <c r="HO184" s="144">
        <v>6.7687379999999999</v>
      </c>
      <c r="HP184" s="144">
        <v>3.3208289999999998</v>
      </c>
      <c r="HQ184" s="236">
        <v>186.92626899999999</v>
      </c>
      <c r="HR184" s="144">
        <v>91.708421000000001</v>
      </c>
      <c r="HS184" s="236">
        <v>98.172312000000005</v>
      </c>
      <c r="HT184" s="144">
        <v>48.164594000000001</v>
      </c>
      <c r="HU184" s="236">
        <v>88.753957</v>
      </c>
      <c r="HV184" s="144">
        <v>43.543827999999998</v>
      </c>
      <c r="HW184" s="236">
        <v>47.480730000000001</v>
      </c>
      <c r="HX184" s="144">
        <v>0</v>
      </c>
      <c r="HY184" s="237">
        <v>1.0153954545707222</v>
      </c>
      <c r="HZ184" s="238">
        <v>27.6</v>
      </c>
      <c r="IA184" s="133">
        <v>6</v>
      </c>
      <c r="IB184" s="133">
        <v>32.700000000000003</v>
      </c>
      <c r="IC184" s="133">
        <v>6.7</v>
      </c>
      <c r="ID184" s="133">
        <v>35.700000000000003</v>
      </c>
      <c r="IE184" s="133">
        <v>6.9</v>
      </c>
      <c r="IF184" s="237">
        <v>125.95168000000001</v>
      </c>
      <c r="IG184" s="237">
        <v>62.614504781615594</v>
      </c>
      <c r="II184" s="117">
        <v>0.28999999999999998</v>
      </c>
      <c r="IJ184" s="117">
        <v>1175</v>
      </c>
      <c r="IK184" s="117">
        <v>1080</v>
      </c>
      <c r="IL184" s="117">
        <v>1212</v>
      </c>
      <c r="IM184" s="117">
        <v>1007</v>
      </c>
      <c r="IN184" s="117">
        <v>1130</v>
      </c>
      <c r="IO184" s="117">
        <v>1176</v>
      </c>
      <c r="IP184" s="117"/>
      <c r="IQ184" s="237">
        <v>1130</v>
      </c>
      <c r="IR184" s="117">
        <v>1953</v>
      </c>
      <c r="IS184" s="117">
        <v>387</v>
      </c>
      <c r="IT184" s="117">
        <v>465</v>
      </c>
      <c r="IU184" s="117">
        <v>456</v>
      </c>
      <c r="IV184" s="117">
        <v>418</v>
      </c>
      <c r="IW184" s="117">
        <v>409</v>
      </c>
      <c r="IX184" s="117">
        <v>440</v>
      </c>
      <c r="IY184" s="117"/>
      <c r="IZ184" s="193">
        <v>429.16666666666669</v>
      </c>
      <c r="JA184" s="117">
        <v>279</v>
      </c>
      <c r="JB184" s="412">
        <v>33.397938826359642</v>
      </c>
      <c r="JC184" s="241">
        <v>1</v>
      </c>
      <c r="JD184" s="136">
        <v>1</v>
      </c>
      <c r="JE184" s="278">
        <v>4</v>
      </c>
      <c r="JF184" s="70">
        <v>0</v>
      </c>
      <c r="JG184" s="70"/>
      <c r="JH184" s="136">
        <v>1</v>
      </c>
      <c r="JI184" s="136">
        <v>1</v>
      </c>
      <c r="JJ184" s="136">
        <v>0</v>
      </c>
      <c r="JK184" s="136"/>
      <c r="JL184" s="133" t="s">
        <v>1382</v>
      </c>
      <c r="JM184" s="285">
        <v>57.6</v>
      </c>
      <c r="JN184" s="200">
        <v>184</v>
      </c>
      <c r="JO184" s="244">
        <v>42705</v>
      </c>
      <c r="JP184" s="69">
        <v>43224</v>
      </c>
      <c r="JQ184" s="201">
        <v>0</v>
      </c>
      <c r="JR184" s="69">
        <v>43224</v>
      </c>
      <c r="JS184" s="31">
        <v>17</v>
      </c>
      <c r="JT184" s="243">
        <v>1</v>
      </c>
      <c r="JU184" s="69">
        <v>43208</v>
      </c>
      <c r="JV184" s="245">
        <v>16</v>
      </c>
      <c r="JW184" s="243">
        <v>1</v>
      </c>
      <c r="JX184" s="246">
        <v>43208</v>
      </c>
      <c r="JY184" s="245">
        <v>16</v>
      </c>
      <c r="JZ184" s="245">
        <v>17</v>
      </c>
      <c r="KA184" s="245">
        <v>519</v>
      </c>
      <c r="KB184" s="247"/>
      <c r="KC184" s="245"/>
      <c r="KD184" s="248"/>
      <c r="KE184" s="63">
        <v>0</v>
      </c>
      <c r="KF184" s="263">
        <v>1</v>
      </c>
      <c r="KG184" s="251" t="s">
        <v>390</v>
      </c>
      <c r="KH184" s="311">
        <v>174.76666666666665</v>
      </c>
      <c r="KI184" s="311">
        <v>91.2</v>
      </c>
      <c r="KJ184" s="311">
        <v>48.103333333333332</v>
      </c>
      <c r="KK184" s="312">
        <v>-14.44</v>
      </c>
      <c r="KL184" s="311">
        <v>-12.163333333333334</v>
      </c>
      <c r="KM184" s="311">
        <v>57.826666666666675</v>
      </c>
      <c r="KN184" s="311">
        <v>30.866666666666664</v>
      </c>
      <c r="KO184" s="311">
        <v>4.1333333333333329</v>
      </c>
      <c r="KP184" s="250"/>
      <c r="KQ184" s="250">
        <v>1</v>
      </c>
      <c r="KR184" s="92"/>
      <c r="KS184" s="93">
        <v>0.36679536679536684</v>
      </c>
      <c r="KT184" s="92"/>
      <c r="KU184" s="361"/>
      <c r="KV184" s="92"/>
      <c r="KW184" s="361"/>
      <c r="KX184" s="361"/>
      <c r="KY184" s="361"/>
      <c r="KZ184" s="361"/>
      <c r="LA184" s="361"/>
      <c r="LB184" s="361"/>
      <c r="LC184" s="361"/>
      <c r="LD184" s="361"/>
      <c r="LE184" s="361"/>
      <c r="LF184" s="118">
        <v>42746</v>
      </c>
      <c r="LG184" s="454">
        <v>1</v>
      </c>
      <c r="LH184" s="454"/>
      <c r="LI184" s="454"/>
      <c r="LJ184" s="454"/>
      <c r="LK184" s="454"/>
      <c r="LL184" s="454"/>
      <c r="LM184" s="454"/>
      <c r="LN184" s="454"/>
      <c r="LO184" s="454"/>
      <c r="LP184" s="454"/>
      <c r="LQ184" s="454"/>
      <c r="LR184" s="454"/>
      <c r="LS184" s="454"/>
      <c r="LT184" s="454"/>
      <c r="LU184" s="500">
        <v>40.533333333333331</v>
      </c>
      <c r="LV184" s="693">
        <v>-22.116666666666664</v>
      </c>
      <c r="LW184" s="500">
        <v>0</v>
      </c>
      <c r="LX184" s="500">
        <v>0</v>
      </c>
      <c r="LY184" s="500">
        <v>0</v>
      </c>
      <c r="LZ184" s="500">
        <v>0</v>
      </c>
      <c r="MA184" s="690">
        <v>47.480730000000001</v>
      </c>
      <c r="MB184" s="455"/>
      <c r="MD184" s="253">
        <v>40</v>
      </c>
      <c r="ME184" s="274"/>
      <c r="MF184" s="581">
        <v>184</v>
      </c>
      <c r="MG184" s="135">
        <v>42705</v>
      </c>
      <c r="MJ184" s="584">
        <v>78.023200000000003</v>
      </c>
      <c r="MR184" s="135">
        <v>42705</v>
      </c>
      <c r="MS184" s="238">
        <v>6.7</v>
      </c>
      <c r="MT184" s="585"/>
      <c r="MU184" s="133">
        <v>1</v>
      </c>
      <c r="MV184" s="133">
        <v>1</v>
      </c>
      <c r="MW184" s="133">
        <v>1</v>
      </c>
      <c r="MX184" s="133">
        <v>1</v>
      </c>
      <c r="MY184" s="133">
        <v>0</v>
      </c>
      <c r="MZ184" s="238">
        <v>3</v>
      </c>
      <c r="NA184" s="238">
        <v>2401</v>
      </c>
      <c r="NB184" s="133">
        <v>40</v>
      </c>
      <c r="NC184" s="238">
        <v>7</v>
      </c>
      <c r="NE184" s="876">
        <v>184</v>
      </c>
      <c r="NF184" s="877" t="s">
        <v>64</v>
      </c>
      <c r="NG184" s="877" t="s">
        <v>64</v>
      </c>
      <c r="NH184" s="877" t="s">
        <v>64</v>
      </c>
      <c r="NI184" s="877" t="s">
        <v>64</v>
      </c>
      <c r="NJ184" s="877" t="s">
        <v>64</v>
      </c>
      <c r="NK184" s="877" t="s">
        <v>64</v>
      </c>
      <c r="NL184" s="877" t="s">
        <v>64</v>
      </c>
      <c r="NM184" s="877" t="s">
        <v>64</v>
      </c>
      <c r="NN184" s="877" t="s">
        <v>64</v>
      </c>
      <c r="NO184" s="877" t="s">
        <v>64</v>
      </c>
      <c r="NP184" s="877" t="s">
        <v>64</v>
      </c>
      <c r="NQ184" s="877" t="s">
        <v>64</v>
      </c>
      <c r="NR184" s="877" t="s">
        <v>64</v>
      </c>
      <c r="NS184" s="877" t="s">
        <v>64</v>
      </c>
      <c r="NT184" s="877" t="s">
        <v>64</v>
      </c>
      <c r="NU184" s="877" t="s">
        <v>64</v>
      </c>
      <c r="NV184" s="877" t="s">
        <v>64</v>
      </c>
      <c r="NW184" s="877" t="s">
        <v>64</v>
      </c>
      <c r="NX184" s="877" t="s">
        <v>64</v>
      </c>
      <c r="NY184" s="877" t="s">
        <v>64</v>
      </c>
      <c r="NZ184" s="877" t="s">
        <v>64</v>
      </c>
      <c r="OA184" s="877" t="s">
        <v>64</v>
      </c>
      <c r="OB184" s="877" t="s">
        <v>64</v>
      </c>
      <c r="OC184" s="877" t="s">
        <v>64</v>
      </c>
      <c r="OD184" s="877" t="s">
        <v>64</v>
      </c>
      <c r="OE184" s="877" t="s">
        <v>64</v>
      </c>
      <c r="OF184" s="877" t="s">
        <v>64</v>
      </c>
      <c r="OG184" s="877" t="s">
        <v>64</v>
      </c>
      <c r="OH184" s="877" t="s">
        <v>64</v>
      </c>
      <c r="OI184" s="877" t="s">
        <v>64</v>
      </c>
      <c r="OJ184" s="877" t="s">
        <v>64</v>
      </c>
      <c r="OK184" s="877" t="s">
        <v>64</v>
      </c>
      <c r="OL184" s="877" t="s">
        <v>64</v>
      </c>
      <c r="OM184" s="877" t="s">
        <v>64</v>
      </c>
    </row>
    <row r="185" spans="1:403" s="133" customFormat="1" x14ac:dyDescent="0.25">
      <c r="A185" s="902">
        <v>184</v>
      </c>
      <c r="B185" s="221">
        <v>0</v>
      </c>
      <c r="C185" s="61">
        <v>0</v>
      </c>
      <c r="D185" s="61">
        <v>2</v>
      </c>
      <c r="E185" s="90">
        <v>185</v>
      </c>
      <c r="F185" s="883">
        <v>185</v>
      </c>
      <c r="G185" s="61">
        <v>185</v>
      </c>
      <c r="H185" s="898"/>
      <c r="I185" s="232" t="s">
        <v>1383</v>
      </c>
      <c r="J185" s="232" t="s">
        <v>1384</v>
      </c>
      <c r="K185" s="135">
        <v>20076</v>
      </c>
      <c r="L185" s="146">
        <v>62</v>
      </c>
      <c r="M185" s="193">
        <v>102</v>
      </c>
      <c r="N185" s="193">
        <v>176</v>
      </c>
      <c r="O185" s="342">
        <v>32.928719008264466</v>
      </c>
      <c r="P185" s="210">
        <v>2.1778004380349234</v>
      </c>
      <c r="Q185" s="133">
        <v>0</v>
      </c>
      <c r="R185" s="61">
        <v>180</v>
      </c>
      <c r="S185" s="61">
        <v>90</v>
      </c>
      <c r="T185" s="133">
        <v>0</v>
      </c>
      <c r="U185" s="193">
        <v>3</v>
      </c>
      <c r="V185" s="114">
        <v>1</v>
      </c>
      <c r="W185" s="114">
        <v>2</v>
      </c>
      <c r="X185" s="114">
        <v>1</v>
      </c>
      <c r="Y185" s="114">
        <v>1</v>
      </c>
      <c r="Z185" s="114">
        <v>0</v>
      </c>
      <c r="AA185" s="114">
        <v>1</v>
      </c>
      <c r="AB185" s="114">
        <v>0</v>
      </c>
      <c r="AC185" s="114">
        <v>0</v>
      </c>
      <c r="AG185" s="592"/>
      <c r="AH185" s="592">
        <v>1.24</v>
      </c>
      <c r="AI185" s="592">
        <v>59</v>
      </c>
      <c r="AJ185" s="603">
        <v>0</v>
      </c>
      <c r="AK185" s="592">
        <v>10.4</v>
      </c>
      <c r="AL185" s="592">
        <v>31</v>
      </c>
      <c r="AM185" s="592"/>
      <c r="AN185" s="607">
        <v>705</v>
      </c>
      <c r="AO185" s="409">
        <v>6.5581978028122689</v>
      </c>
      <c r="AP185" s="63">
        <v>170</v>
      </c>
      <c r="AQ185" s="63">
        <v>98</v>
      </c>
      <c r="AR185" s="63">
        <v>40</v>
      </c>
      <c r="AS185" s="63">
        <v>158</v>
      </c>
      <c r="AT185" s="63">
        <v>1.72</v>
      </c>
      <c r="AU185" s="63">
        <v>431</v>
      </c>
      <c r="AV185" s="557">
        <v>42658</v>
      </c>
      <c r="AW185" s="557">
        <v>42710</v>
      </c>
      <c r="AX185" s="63">
        <v>1.24</v>
      </c>
      <c r="AY185" s="63">
        <v>76</v>
      </c>
      <c r="AZ185" s="63"/>
      <c r="BA185" s="592">
        <v>142</v>
      </c>
      <c r="BB185" s="567"/>
      <c r="BC185" s="66"/>
      <c r="BD185" s="68"/>
      <c r="BE185" s="66"/>
      <c r="BF185" s="218"/>
      <c r="BG185" s="66"/>
      <c r="BH185" s="68"/>
      <c r="BI185" s="219"/>
      <c r="BJ185" s="219"/>
      <c r="BK185" s="219"/>
      <c r="BL185" s="66"/>
      <c r="BM185" s="66"/>
      <c r="BN185" s="66"/>
      <c r="BO185" s="66"/>
      <c r="BP185" s="571"/>
      <c r="BQ185" s="66"/>
      <c r="BR185" s="66"/>
      <c r="BS185" s="66"/>
      <c r="BT185" s="66"/>
      <c r="BU185" s="69">
        <v>42659</v>
      </c>
      <c r="BV185" s="61" t="s">
        <v>1385</v>
      </c>
      <c r="BW185" s="61">
        <v>0</v>
      </c>
      <c r="BX185" s="61">
        <v>1</v>
      </c>
      <c r="BY185" s="61">
        <v>31</v>
      </c>
      <c r="BZ185" s="61">
        <v>1</v>
      </c>
      <c r="CA185" s="61"/>
      <c r="CB185" s="61">
        <v>1</v>
      </c>
      <c r="CC185" s="61"/>
      <c r="CD185" s="61">
        <v>0</v>
      </c>
      <c r="CE185" s="61">
        <v>0</v>
      </c>
      <c r="CF185" s="61">
        <v>0</v>
      </c>
      <c r="CG185" s="61">
        <v>0</v>
      </c>
      <c r="CH185" s="61">
        <v>0</v>
      </c>
      <c r="CI185" s="61">
        <v>0</v>
      </c>
      <c r="CJ185" s="61">
        <v>0</v>
      </c>
      <c r="CK185" s="114">
        <v>0</v>
      </c>
      <c r="CL185" s="114">
        <v>0</v>
      </c>
      <c r="CM185" s="114">
        <v>0</v>
      </c>
      <c r="CN185" s="114">
        <v>0</v>
      </c>
      <c r="CO185" s="114">
        <v>0</v>
      </c>
      <c r="CP185" s="114">
        <v>0</v>
      </c>
      <c r="CQ185" s="114">
        <v>0</v>
      </c>
      <c r="CR185" s="114">
        <v>0</v>
      </c>
      <c r="CS185" s="114">
        <v>0</v>
      </c>
      <c r="CT185" s="114">
        <v>0</v>
      </c>
      <c r="CU185" s="114">
        <v>0</v>
      </c>
      <c r="CV185" s="114">
        <v>0</v>
      </c>
      <c r="CW185" s="362"/>
      <c r="CX185" s="362"/>
      <c r="CY185" s="362"/>
      <c r="CZ185" s="362"/>
      <c r="DF185" s="133">
        <v>0</v>
      </c>
      <c r="DG185" s="136">
        <v>1</v>
      </c>
      <c r="DH185" s="135">
        <v>42745</v>
      </c>
      <c r="DI185" s="133">
        <v>1</v>
      </c>
      <c r="DJ185" s="133" t="s">
        <v>1386</v>
      </c>
      <c r="DK185" s="136">
        <v>1</v>
      </c>
      <c r="DL185" s="136">
        <v>0</v>
      </c>
      <c r="DM185" s="136"/>
      <c r="DO185" s="133">
        <v>0</v>
      </c>
      <c r="DP185" s="133">
        <v>0</v>
      </c>
      <c r="DQ185" s="133">
        <v>0</v>
      </c>
      <c r="DR185" s="133">
        <v>0</v>
      </c>
      <c r="DS185" s="133">
        <v>1</v>
      </c>
      <c r="DT185" s="212">
        <v>1</v>
      </c>
      <c r="DU185" s="133">
        <v>1</v>
      </c>
      <c r="DV185" s="133">
        <v>0</v>
      </c>
      <c r="DW185" s="133">
        <v>0</v>
      </c>
      <c r="DX185" s="133">
        <v>1</v>
      </c>
      <c r="DY185" s="133">
        <v>0</v>
      </c>
      <c r="DZ185" s="133">
        <v>0</v>
      </c>
      <c r="EC185" s="133">
        <v>1</v>
      </c>
      <c r="ED185" s="133">
        <v>1</v>
      </c>
      <c r="EE185" s="133">
        <v>61</v>
      </c>
      <c r="EH185" s="103"/>
      <c r="EI185" s="103"/>
      <c r="EJ185" s="131"/>
      <c r="EK185" s="131"/>
      <c r="EL185" s="131"/>
      <c r="EM185" s="131"/>
      <c r="EN185" s="131"/>
      <c r="EO185" s="103"/>
      <c r="EP185" s="136">
        <v>185</v>
      </c>
      <c r="EQ185" s="135">
        <v>42797</v>
      </c>
      <c r="ER185" s="133" t="s">
        <v>415</v>
      </c>
      <c r="EU185" s="133">
        <v>82</v>
      </c>
      <c r="EV185" s="133">
        <v>0</v>
      </c>
      <c r="EX185" s="133">
        <v>12</v>
      </c>
      <c r="EY185" s="133">
        <v>12</v>
      </c>
      <c r="EZ185" s="133">
        <v>49</v>
      </c>
      <c r="FA185" s="133">
        <v>26</v>
      </c>
      <c r="FB185" s="133">
        <v>18</v>
      </c>
      <c r="FC185" s="133">
        <v>20</v>
      </c>
      <c r="FD185" s="133">
        <v>41</v>
      </c>
      <c r="FE185" s="133">
        <v>22</v>
      </c>
      <c r="FF185" s="133">
        <v>29</v>
      </c>
      <c r="FG185" s="133">
        <v>170</v>
      </c>
      <c r="FH185" s="133">
        <v>310</v>
      </c>
      <c r="FI185" s="91">
        <v>146.66666666666666</v>
      </c>
      <c r="FJ185" s="91">
        <v>300</v>
      </c>
      <c r="FK185" s="227">
        <v>84.35</v>
      </c>
      <c r="FL185" s="227">
        <v>38.731739844864222</v>
      </c>
      <c r="FM185" s="228">
        <v>187.75</v>
      </c>
      <c r="FN185" s="228">
        <v>75.45</v>
      </c>
      <c r="FO185" s="228">
        <v>86.21083765113525</v>
      </c>
      <c r="FP185" s="228">
        <v>34.645047673918263</v>
      </c>
      <c r="FQ185" s="228">
        <v>59.813581890812252</v>
      </c>
      <c r="FR185" s="228"/>
      <c r="FS185" s="193">
        <v>0</v>
      </c>
      <c r="FT185" s="230">
        <v>134</v>
      </c>
      <c r="FU185" s="230">
        <v>88.4</v>
      </c>
      <c r="FV185" s="230">
        <v>130</v>
      </c>
      <c r="FW185" s="229">
        <v>3.9</v>
      </c>
      <c r="FX185" s="229">
        <v>4.97</v>
      </c>
      <c r="FY185" s="229">
        <v>34.358974358974358</v>
      </c>
      <c r="FZ185" s="229">
        <v>1.5158371040723981</v>
      </c>
      <c r="GA185" s="133">
        <v>50.1</v>
      </c>
      <c r="GB185" s="129">
        <v>24.4</v>
      </c>
      <c r="GC185" s="238">
        <v>5.7</v>
      </c>
      <c r="GD185" s="238">
        <v>119.5</v>
      </c>
      <c r="GE185" s="238">
        <v>3.2</v>
      </c>
      <c r="GF185" s="238">
        <v>83.2</v>
      </c>
      <c r="GG185" s="238">
        <v>28.1</v>
      </c>
      <c r="GH185" s="133">
        <v>0</v>
      </c>
      <c r="GI185" s="133">
        <v>1</v>
      </c>
      <c r="GJ185" s="133">
        <v>1</v>
      </c>
      <c r="GK185" s="133">
        <v>0</v>
      </c>
      <c r="GL185" s="231">
        <v>35</v>
      </c>
      <c r="GM185" s="133">
        <v>0</v>
      </c>
      <c r="GN185" s="133">
        <v>0</v>
      </c>
      <c r="GO185" s="133">
        <v>0</v>
      </c>
      <c r="GP185" s="133">
        <v>0</v>
      </c>
      <c r="GQ185" s="61">
        <v>41.349999999999994</v>
      </c>
      <c r="GR185" s="106">
        <v>18.987047333552287</v>
      </c>
      <c r="GS185" s="111">
        <v>0.41825095057034217</v>
      </c>
      <c r="GT185" s="61">
        <v>0</v>
      </c>
      <c r="GU185" s="111">
        <v>0.5</v>
      </c>
      <c r="GV185" s="62">
        <v>0</v>
      </c>
      <c r="GW185" s="61">
        <v>11.6</v>
      </c>
      <c r="GX185" s="61">
        <v>0</v>
      </c>
      <c r="GY185" s="106">
        <v>22</v>
      </c>
      <c r="GZ185" s="61">
        <v>0</v>
      </c>
      <c r="HA185" s="745">
        <v>50</v>
      </c>
      <c r="HB185" s="133">
        <v>18</v>
      </c>
      <c r="HC185" s="133">
        <v>0.57999999999999996</v>
      </c>
      <c r="HD185" s="61">
        <v>1</v>
      </c>
      <c r="HE185" s="236">
        <v>188.90222800000001</v>
      </c>
      <c r="HF185" s="236">
        <v>198.34733900000001</v>
      </c>
      <c r="HG185" s="144">
        <v>87.937462999999994</v>
      </c>
      <c r="HH185" s="236">
        <v>130.34779800000001</v>
      </c>
      <c r="HI185" s="125">
        <v>57.789808000000001</v>
      </c>
      <c r="HJ185" s="236">
        <v>43.936900000000001</v>
      </c>
      <c r="HK185" s="144">
        <v>19.479462000000002</v>
      </c>
      <c r="HL185" s="236">
        <v>86.410898000000003</v>
      </c>
      <c r="HM185" s="144">
        <v>38.310346000000003</v>
      </c>
      <c r="HN185" s="236">
        <v>66.292564999999996</v>
      </c>
      <c r="HO185" s="144">
        <v>7.2585150000000001</v>
      </c>
      <c r="HP185" s="144">
        <v>3.2180689999999998</v>
      </c>
      <c r="HQ185" s="236">
        <v>128.19867300000001</v>
      </c>
      <c r="HR185" s="144">
        <v>56.836992000000002</v>
      </c>
      <c r="HS185" s="236">
        <v>51.731645999999998</v>
      </c>
      <c r="HT185" s="144">
        <v>22.935269999999999</v>
      </c>
      <c r="HU185" s="236">
        <v>76.467027000000002</v>
      </c>
      <c r="HV185" s="144">
        <v>33.901721999999999</v>
      </c>
      <c r="HW185" s="236">
        <v>59.647283999999999</v>
      </c>
      <c r="HX185" s="144">
        <v>0</v>
      </c>
      <c r="HY185" s="237">
        <v>1.52167771180914</v>
      </c>
      <c r="HZ185" s="238">
        <v>17.8</v>
      </c>
      <c r="IA185" s="133">
        <v>4.8</v>
      </c>
      <c r="IB185" s="133">
        <v>18.5</v>
      </c>
      <c r="IC185" s="133">
        <v>5</v>
      </c>
      <c r="ID185" s="133">
        <v>15.2</v>
      </c>
      <c r="IE185" s="133">
        <v>4.7</v>
      </c>
      <c r="IF185" s="237">
        <v>57.444555555555567</v>
      </c>
      <c r="IG185" s="237">
        <v>26.377327578916752</v>
      </c>
      <c r="II185" s="117">
        <v>0.3</v>
      </c>
      <c r="IJ185" s="117">
        <v>1209</v>
      </c>
      <c r="IK185" s="117">
        <v>1150</v>
      </c>
      <c r="IL185" s="117">
        <v>1187</v>
      </c>
      <c r="IM185" s="117">
        <v>1113</v>
      </c>
      <c r="IN185" s="117">
        <v>1168</v>
      </c>
      <c r="IO185" s="117">
        <v>1178</v>
      </c>
      <c r="IP185" s="117"/>
      <c r="IQ185" s="237">
        <v>1167.5</v>
      </c>
      <c r="IR185" s="117">
        <v>1792</v>
      </c>
      <c r="IS185" s="117">
        <v>465</v>
      </c>
      <c r="IT185" s="117">
        <v>545</v>
      </c>
      <c r="IU185" s="117">
        <v>499</v>
      </c>
      <c r="IV185" s="117">
        <v>489</v>
      </c>
      <c r="IW185" s="117">
        <v>473</v>
      </c>
      <c r="IX185" s="117">
        <v>470</v>
      </c>
      <c r="IY185" s="117"/>
      <c r="IZ185" s="193">
        <v>490.16666666666669</v>
      </c>
      <c r="JA185" s="117">
        <v>263</v>
      </c>
      <c r="JB185" s="412">
        <v>25.537953622822602</v>
      </c>
      <c r="JC185" s="241">
        <v>0</v>
      </c>
      <c r="JD185" s="136">
        <v>1</v>
      </c>
      <c r="JE185" s="278">
        <v>0</v>
      </c>
      <c r="JF185" s="70">
        <v>0</v>
      </c>
      <c r="JG185" s="70"/>
      <c r="JH185" s="136">
        <v>0</v>
      </c>
      <c r="JI185" s="136">
        <v>0</v>
      </c>
      <c r="JJ185" s="136">
        <v>0</v>
      </c>
      <c r="JK185" s="136"/>
      <c r="JM185" s="285"/>
      <c r="JN185" s="200">
        <v>185</v>
      </c>
      <c r="JO185" s="244">
        <v>42658</v>
      </c>
      <c r="JP185" s="69">
        <v>43157</v>
      </c>
      <c r="JQ185" s="201">
        <v>0</v>
      </c>
      <c r="JR185" s="69">
        <v>43157</v>
      </c>
      <c r="JS185" s="31">
        <v>16</v>
      </c>
      <c r="JT185" s="243">
        <v>1</v>
      </c>
      <c r="JU185" s="69">
        <v>42971</v>
      </c>
      <c r="JV185" s="245">
        <v>10</v>
      </c>
      <c r="JW185" s="243">
        <v>1</v>
      </c>
      <c r="JX185" s="246">
        <v>42971</v>
      </c>
      <c r="JY185" s="245">
        <v>10</v>
      </c>
      <c r="JZ185" s="245">
        <v>16</v>
      </c>
      <c r="KA185" s="245">
        <v>499</v>
      </c>
      <c r="KB185" s="247"/>
      <c r="KC185" s="245"/>
      <c r="KD185" s="248"/>
      <c r="KE185" s="63">
        <v>1</v>
      </c>
      <c r="KF185" s="263">
        <v>1</v>
      </c>
      <c r="KG185" s="251" t="s">
        <v>390</v>
      </c>
      <c r="KH185" s="311">
        <v>190.9</v>
      </c>
      <c r="KI185" s="311">
        <v>86.29</v>
      </c>
      <c r="KJ185" s="311">
        <v>54.84</v>
      </c>
      <c r="KK185" s="312">
        <v>-16.96</v>
      </c>
      <c r="KL185" s="311">
        <v>-15.3</v>
      </c>
      <c r="KM185" s="311">
        <v>44.7</v>
      </c>
      <c r="KN185" s="311">
        <v>23</v>
      </c>
      <c r="KO185" s="311">
        <v>4.5</v>
      </c>
      <c r="KP185" s="250"/>
      <c r="KQ185" s="250">
        <v>0</v>
      </c>
      <c r="KR185" s="92"/>
      <c r="KS185" s="93">
        <v>0.41825095057034217</v>
      </c>
      <c r="KT185" s="92">
        <v>52</v>
      </c>
      <c r="KU185" s="361">
        <v>43.23</v>
      </c>
      <c r="KV185" s="92">
        <v>-23.74</v>
      </c>
      <c r="KW185" s="361">
        <v>-27.2</v>
      </c>
      <c r="KX185" s="361">
        <v>-25.6</v>
      </c>
      <c r="KY185" s="361">
        <v>307</v>
      </c>
      <c r="KZ185" s="361">
        <v>-21</v>
      </c>
      <c r="LA185" s="361">
        <v>-19.2</v>
      </c>
      <c r="LB185" s="361">
        <v>292</v>
      </c>
      <c r="LC185" s="361">
        <v>-24</v>
      </c>
      <c r="LD185" s="361">
        <v>-22.4</v>
      </c>
      <c r="LE185" s="361">
        <v>307</v>
      </c>
      <c r="LF185" s="118">
        <v>42797</v>
      </c>
      <c r="LG185" s="454">
        <v>0</v>
      </c>
      <c r="LH185" s="454"/>
      <c r="LI185" s="454">
        <v>52</v>
      </c>
      <c r="LJ185" s="454">
        <v>42.4</v>
      </c>
      <c r="LK185" s="454">
        <v>-21.25</v>
      </c>
      <c r="LL185" s="454">
        <v>-21.1</v>
      </c>
      <c r="LM185" s="454">
        <v>-21.1</v>
      </c>
      <c r="LN185" s="454">
        <v>323</v>
      </c>
      <c r="LO185" s="454">
        <v>-16.5</v>
      </c>
      <c r="LP185" s="454">
        <v>-15.8</v>
      </c>
      <c r="LQ185" s="454">
        <v>292</v>
      </c>
      <c r="LR185" s="454">
        <v>-18.5</v>
      </c>
      <c r="LS185" s="454">
        <v>-18.5</v>
      </c>
      <c r="LT185" s="454">
        <v>323</v>
      </c>
      <c r="LU185" s="500">
        <v>44.41</v>
      </c>
      <c r="LV185" s="693">
        <v>-24.42</v>
      </c>
      <c r="LW185" s="500"/>
      <c r="LX185" s="500"/>
      <c r="LY185" s="500">
        <v>-21</v>
      </c>
      <c r="LZ185" s="500">
        <v>1</v>
      </c>
      <c r="MA185" s="690">
        <v>59.647283999999999</v>
      </c>
      <c r="MB185" s="455"/>
      <c r="MD185" s="253"/>
      <c r="ME185" s="274"/>
      <c r="MF185" s="581">
        <v>185</v>
      </c>
      <c r="MG185" s="135">
        <v>42710</v>
      </c>
      <c r="MJ185" s="586"/>
      <c r="MR185" s="135">
        <v>42710</v>
      </c>
      <c r="MS185" s="238">
        <v>6.5</v>
      </c>
      <c r="MT185" s="238">
        <v>22</v>
      </c>
      <c r="MU185" s="133">
        <v>1</v>
      </c>
      <c r="MV185" s="133">
        <v>0</v>
      </c>
      <c r="MW185" s="133">
        <v>1</v>
      </c>
      <c r="MX185" s="133">
        <v>1</v>
      </c>
      <c r="MY185" s="133">
        <v>0</v>
      </c>
      <c r="MZ185" s="238">
        <v>2</v>
      </c>
      <c r="NA185" s="238">
        <v>705</v>
      </c>
      <c r="NB185" s="585"/>
      <c r="NC185" s="238">
        <v>5</v>
      </c>
      <c r="NE185" s="876" t="s">
        <v>64</v>
      </c>
      <c r="NF185" s="877" t="s">
        <v>64</v>
      </c>
      <c r="NG185" s="877" t="s">
        <v>64</v>
      </c>
      <c r="NH185" s="877" t="s">
        <v>64</v>
      </c>
      <c r="NI185" s="877" t="s">
        <v>64</v>
      </c>
      <c r="NJ185" s="877" t="s">
        <v>64</v>
      </c>
      <c r="NK185" s="877" t="s">
        <v>64</v>
      </c>
      <c r="NL185" s="877" t="s">
        <v>64</v>
      </c>
      <c r="NM185" s="877" t="s">
        <v>64</v>
      </c>
      <c r="NN185" s="877" t="s">
        <v>64</v>
      </c>
      <c r="NO185" s="877" t="s">
        <v>64</v>
      </c>
      <c r="NP185" s="877" t="s">
        <v>64</v>
      </c>
      <c r="NQ185" s="877" t="s">
        <v>64</v>
      </c>
      <c r="NR185" s="877" t="s">
        <v>64</v>
      </c>
      <c r="NS185" s="877" t="s">
        <v>64</v>
      </c>
      <c r="NT185" s="877" t="s">
        <v>64</v>
      </c>
      <c r="NU185" s="877" t="s">
        <v>64</v>
      </c>
      <c r="NV185" s="877" t="s">
        <v>64</v>
      </c>
      <c r="NW185" s="877" t="s">
        <v>64</v>
      </c>
      <c r="NX185" s="877" t="s">
        <v>64</v>
      </c>
      <c r="NY185" s="877" t="s">
        <v>64</v>
      </c>
      <c r="NZ185" s="877" t="s">
        <v>64</v>
      </c>
      <c r="OA185" s="877" t="s">
        <v>64</v>
      </c>
      <c r="OB185" s="877" t="s">
        <v>64</v>
      </c>
      <c r="OC185" s="877" t="s">
        <v>64</v>
      </c>
      <c r="OD185" s="877" t="s">
        <v>64</v>
      </c>
      <c r="OE185" s="877" t="s">
        <v>64</v>
      </c>
      <c r="OF185" s="877" t="s">
        <v>64</v>
      </c>
      <c r="OG185" s="877" t="s">
        <v>64</v>
      </c>
      <c r="OH185" s="877" t="s">
        <v>64</v>
      </c>
      <c r="OI185" s="877" t="s">
        <v>64</v>
      </c>
      <c r="OJ185" s="877" t="s">
        <v>64</v>
      </c>
      <c r="OK185" s="877" t="s">
        <v>64</v>
      </c>
      <c r="OL185" s="877" t="s">
        <v>64</v>
      </c>
      <c r="OM185" s="877" t="s">
        <v>64</v>
      </c>
    </row>
    <row r="186" spans="1:403" s="133" customFormat="1" x14ac:dyDescent="0.25">
      <c r="A186" s="455">
        <v>185</v>
      </c>
      <c r="B186" s="274">
        <v>0</v>
      </c>
      <c r="C186" s="61">
        <v>1</v>
      </c>
      <c r="D186" s="61">
        <v>2</v>
      </c>
      <c r="E186" s="90">
        <v>186</v>
      </c>
      <c r="F186" s="883">
        <v>186</v>
      </c>
      <c r="G186" s="61">
        <v>186</v>
      </c>
      <c r="H186" s="898"/>
      <c r="I186" s="167" t="s">
        <v>1387</v>
      </c>
      <c r="J186" s="167" t="s">
        <v>1388</v>
      </c>
      <c r="K186" s="135">
        <v>16772</v>
      </c>
      <c r="L186" s="146">
        <v>71</v>
      </c>
      <c r="M186" s="193">
        <v>64</v>
      </c>
      <c r="N186" s="193">
        <v>162</v>
      </c>
      <c r="O186" s="342">
        <v>24.386526444139609</v>
      </c>
      <c r="P186" s="210">
        <v>1.6822525610640755</v>
      </c>
      <c r="Q186" s="133">
        <v>1</v>
      </c>
      <c r="R186" s="133">
        <v>120</v>
      </c>
      <c r="S186" s="133">
        <v>80</v>
      </c>
      <c r="T186" s="133">
        <v>1</v>
      </c>
      <c r="U186" s="193">
        <v>3</v>
      </c>
      <c r="V186" s="114">
        <v>0</v>
      </c>
      <c r="W186" s="114"/>
      <c r="X186" s="114">
        <v>1</v>
      </c>
      <c r="Y186" s="114">
        <v>1</v>
      </c>
      <c r="Z186" s="114">
        <v>1</v>
      </c>
      <c r="AA186" s="114">
        <v>1</v>
      </c>
      <c r="AB186" s="114">
        <v>0</v>
      </c>
      <c r="AC186" s="114">
        <v>0</v>
      </c>
      <c r="AG186" s="592">
        <v>141</v>
      </c>
      <c r="AH186" s="592">
        <v>1.02</v>
      </c>
      <c r="AI186" s="592">
        <v>55</v>
      </c>
      <c r="AJ186" s="603">
        <v>0</v>
      </c>
      <c r="AK186" s="592">
        <v>10.8</v>
      </c>
      <c r="AL186" s="592">
        <v>34</v>
      </c>
      <c r="AM186" s="592"/>
      <c r="AN186" s="607">
        <v>2020</v>
      </c>
      <c r="AO186" s="214">
        <v>7.6108527903952501</v>
      </c>
      <c r="AP186" s="63">
        <v>135</v>
      </c>
      <c r="AQ186" s="63">
        <v>70</v>
      </c>
      <c r="AR186" s="63">
        <v>40</v>
      </c>
      <c r="AS186" s="63">
        <v>126</v>
      </c>
      <c r="AT186" s="63">
        <v>9.7899999999999991</v>
      </c>
      <c r="AU186" s="63">
        <v>172</v>
      </c>
      <c r="AV186" s="557">
        <v>42724</v>
      </c>
      <c r="AW186" s="557">
        <v>42762</v>
      </c>
      <c r="AX186" s="63">
        <v>1.02</v>
      </c>
      <c r="AY186" s="63">
        <v>74</v>
      </c>
      <c r="AZ186" s="63"/>
      <c r="BA186" s="592">
        <v>138</v>
      </c>
      <c r="BB186" s="567">
        <v>42766</v>
      </c>
      <c r="BC186" s="65">
        <v>24.71</v>
      </c>
      <c r="BD186" s="68"/>
      <c r="BE186" s="66">
        <v>24.71</v>
      </c>
      <c r="BF186" s="218">
        <v>855.25065083587253</v>
      </c>
      <c r="BG186" s="66"/>
      <c r="BH186" s="68">
        <v>1.3928727454020795</v>
      </c>
      <c r="BI186" s="219">
        <v>1.3928727454020795</v>
      </c>
      <c r="BJ186" s="219">
        <v>2.9320934133503131</v>
      </c>
      <c r="BK186" s="219"/>
      <c r="BL186" s="66">
        <v>2.35</v>
      </c>
      <c r="BM186" s="66">
        <v>1.63</v>
      </c>
      <c r="BN186" s="66">
        <v>45</v>
      </c>
      <c r="BO186" s="66">
        <v>1.38</v>
      </c>
      <c r="BP186" s="571">
        <v>476.2</v>
      </c>
      <c r="BQ186" s="66">
        <v>38</v>
      </c>
      <c r="BR186" s="66">
        <v>184</v>
      </c>
      <c r="BS186" s="66">
        <v>13</v>
      </c>
      <c r="BT186" s="66">
        <v>70</v>
      </c>
      <c r="BU186" s="69">
        <v>42724</v>
      </c>
      <c r="BV186" s="61" t="s">
        <v>1389</v>
      </c>
      <c r="BW186" s="61">
        <v>0</v>
      </c>
      <c r="BX186" s="61">
        <v>1</v>
      </c>
      <c r="BY186" s="61">
        <v>32</v>
      </c>
      <c r="BZ186" s="61">
        <v>0</v>
      </c>
      <c r="CA186" s="61"/>
      <c r="CB186" s="61"/>
      <c r="CC186" s="61"/>
      <c r="CD186" s="61">
        <v>1</v>
      </c>
      <c r="CE186" s="61">
        <v>1</v>
      </c>
      <c r="CF186" s="61">
        <v>0</v>
      </c>
      <c r="CG186" s="61">
        <v>0</v>
      </c>
      <c r="CH186" s="61">
        <v>0</v>
      </c>
      <c r="CI186" s="61">
        <v>1</v>
      </c>
      <c r="CJ186" s="61">
        <v>0</v>
      </c>
      <c r="CK186" s="114">
        <v>1</v>
      </c>
      <c r="CL186" s="114">
        <v>0</v>
      </c>
      <c r="CM186" s="114">
        <v>0</v>
      </c>
      <c r="CN186" s="114">
        <v>1</v>
      </c>
      <c r="CO186" s="114">
        <v>1</v>
      </c>
      <c r="CP186" s="114">
        <v>0</v>
      </c>
      <c r="CQ186" s="114">
        <v>0</v>
      </c>
      <c r="CR186" s="114">
        <v>1</v>
      </c>
      <c r="CS186" s="114">
        <v>0</v>
      </c>
      <c r="CT186" s="114">
        <v>0</v>
      </c>
      <c r="CU186" s="114">
        <v>1</v>
      </c>
      <c r="CV186" s="114">
        <v>1</v>
      </c>
      <c r="CW186" s="362"/>
      <c r="CX186" s="362"/>
      <c r="CY186" s="362"/>
      <c r="CZ186" s="362"/>
      <c r="DA186" s="133">
        <v>99</v>
      </c>
      <c r="DB186" s="133">
        <v>181</v>
      </c>
      <c r="DF186" s="133">
        <v>1</v>
      </c>
      <c r="DG186" s="136">
        <v>1</v>
      </c>
      <c r="DH186" s="135">
        <v>42254</v>
      </c>
      <c r="DI186" s="133">
        <v>1</v>
      </c>
      <c r="DJ186" s="133" t="s">
        <v>1390</v>
      </c>
      <c r="DK186" s="136">
        <v>1</v>
      </c>
      <c r="DL186" s="136">
        <v>0</v>
      </c>
      <c r="DM186" s="136"/>
      <c r="DO186" s="133">
        <v>1</v>
      </c>
      <c r="DP186" s="133">
        <v>0</v>
      </c>
      <c r="DQ186" s="133">
        <v>1</v>
      </c>
      <c r="DR186" s="133">
        <v>0</v>
      </c>
      <c r="DS186" s="133">
        <v>1</v>
      </c>
      <c r="DT186" s="212">
        <v>1</v>
      </c>
      <c r="DU186" s="133">
        <v>3</v>
      </c>
      <c r="DV186" s="133">
        <v>0</v>
      </c>
      <c r="DW186" s="133">
        <v>0</v>
      </c>
      <c r="DX186" s="133">
        <v>0</v>
      </c>
      <c r="DY186" s="133">
        <v>0</v>
      </c>
      <c r="DZ186" s="133">
        <v>0</v>
      </c>
      <c r="EC186" s="133">
        <v>1</v>
      </c>
      <c r="ED186" s="133">
        <v>2</v>
      </c>
      <c r="EE186" s="133">
        <v>55</v>
      </c>
      <c r="EH186" s="135">
        <v>41183</v>
      </c>
      <c r="EI186" s="133">
        <v>2.4500000000000002</v>
      </c>
      <c r="EJ186" s="225">
        <v>118.6</v>
      </c>
      <c r="EK186" s="225">
        <v>74.760000000000005</v>
      </c>
      <c r="EL186" s="225">
        <v>127</v>
      </c>
      <c r="EM186" s="225">
        <v>112</v>
      </c>
      <c r="EN186" s="225" t="s">
        <v>381</v>
      </c>
      <c r="EO186" s="133" t="s">
        <v>1391</v>
      </c>
      <c r="EP186" s="136">
        <v>186</v>
      </c>
      <c r="EQ186" s="135">
        <v>42766</v>
      </c>
      <c r="ER186" s="133" t="s">
        <v>383</v>
      </c>
      <c r="EU186" s="133">
        <v>71</v>
      </c>
      <c r="EV186" s="133">
        <v>1</v>
      </c>
      <c r="EX186" s="133">
        <v>8</v>
      </c>
      <c r="EY186" s="133">
        <v>8</v>
      </c>
      <c r="EZ186" s="133">
        <v>49</v>
      </c>
      <c r="FA186" s="133">
        <v>28</v>
      </c>
      <c r="FB186" s="133">
        <v>11</v>
      </c>
      <c r="FC186" s="133">
        <v>18</v>
      </c>
      <c r="FD186" s="133">
        <v>45</v>
      </c>
      <c r="FE186" s="133">
        <v>18</v>
      </c>
      <c r="FF186" s="133">
        <v>28</v>
      </c>
      <c r="FG186" s="133">
        <v>100</v>
      </c>
      <c r="FH186" s="133">
        <v>350</v>
      </c>
      <c r="FI186" s="91">
        <v>83.333333333333329</v>
      </c>
      <c r="FJ186" s="91">
        <v>306.66666666666669</v>
      </c>
      <c r="FK186" s="227">
        <v>94.4</v>
      </c>
      <c r="FL186" s="227">
        <v>56.115236311656531</v>
      </c>
      <c r="FM186" s="228">
        <v>89.9</v>
      </c>
      <c r="FN186" s="228">
        <v>38.200000000000003</v>
      </c>
      <c r="FO186" s="228">
        <v>53.440251529850869</v>
      </c>
      <c r="FP186" s="228">
        <v>22.707648592216945</v>
      </c>
      <c r="FQ186" s="228">
        <v>57.508342602892107</v>
      </c>
      <c r="FR186" s="228"/>
      <c r="FS186" s="193">
        <v>0</v>
      </c>
      <c r="FT186" s="230">
        <v>93.7</v>
      </c>
      <c r="FU186" s="230"/>
      <c r="FV186" s="230">
        <v>150</v>
      </c>
      <c r="FW186" s="229">
        <v>5.1000000000000005</v>
      </c>
      <c r="FX186" s="229">
        <v>9</v>
      </c>
      <c r="FY186" s="229">
        <v>18.372549019607842</v>
      </c>
      <c r="FZ186" s="229"/>
      <c r="GA186" s="133">
        <v>31.1</v>
      </c>
      <c r="GB186" s="129">
        <v>22.5</v>
      </c>
      <c r="GC186" s="238">
        <v>15.5</v>
      </c>
      <c r="GD186" s="238">
        <v>8.4</v>
      </c>
      <c r="GE186" s="238">
        <v>198.8</v>
      </c>
      <c r="GF186" s="238">
        <v>135.69999999999999</v>
      </c>
      <c r="GG186" s="238">
        <v>39.4</v>
      </c>
      <c r="GH186" s="133">
        <v>1</v>
      </c>
      <c r="GI186" s="133">
        <v>1</v>
      </c>
      <c r="GJ186" s="133">
        <v>1</v>
      </c>
      <c r="GK186" s="133">
        <v>1</v>
      </c>
      <c r="GL186" s="231">
        <v>34</v>
      </c>
      <c r="GM186" s="133">
        <v>0</v>
      </c>
      <c r="GN186" s="133">
        <v>0</v>
      </c>
      <c r="GO186" s="133">
        <v>0</v>
      </c>
      <c r="GP186" s="133">
        <v>0</v>
      </c>
      <c r="GQ186" s="61">
        <v>56.5</v>
      </c>
      <c r="GR186" s="106">
        <v>33.585920038226632</v>
      </c>
      <c r="GS186" s="111">
        <v>0.37499999999999994</v>
      </c>
      <c r="GT186" s="61">
        <v>0</v>
      </c>
      <c r="GU186" s="111">
        <v>0.39393939393939392</v>
      </c>
      <c r="GV186" s="62">
        <v>0</v>
      </c>
      <c r="GW186" s="61">
        <v>8.8000000000000007</v>
      </c>
      <c r="GX186" s="61">
        <v>1</v>
      </c>
      <c r="GY186" s="106">
        <v>17</v>
      </c>
      <c r="GZ186" s="61">
        <v>0</v>
      </c>
      <c r="HA186" s="745">
        <v>44</v>
      </c>
      <c r="HB186" s="133">
        <v>17</v>
      </c>
      <c r="HC186" s="133">
        <v>0.37</v>
      </c>
      <c r="HD186" s="61">
        <v>1</v>
      </c>
      <c r="HE186" s="236">
        <v>115.002528</v>
      </c>
      <c r="HF186" s="236">
        <v>120.75265400000001</v>
      </c>
      <c r="HG186" s="144">
        <v>70.470791000000006</v>
      </c>
      <c r="HH186" s="236">
        <v>138.456907</v>
      </c>
      <c r="HI186" s="125">
        <v>80.802925000000002</v>
      </c>
      <c r="HJ186" s="236">
        <v>58.155791000000001</v>
      </c>
      <c r="HK186" s="144">
        <v>33.939498999999998</v>
      </c>
      <c r="HL186" s="236">
        <v>80.301115999999993</v>
      </c>
      <c r="HM186" s="144">
        <v>46.863427000000001</v>
      </c>
      <c r="HN186" s="236">
        <v>57.997191000000001</v>
      </c>
      <c r="HO186" s="144">
        <v>4.8983679999999996</v>
      </c>
      <c r="HP186" s="144">
        <v>2.8586689999999999</v>
      </c>
      <c r="HQ186" s="236">
        <v>121.610713</v>
      </c>
      <c r="HR186" s="144">
        <v>70.971549999999993</v>
      </c>
      <c r="HS186" s="236">
        <v>49.535325999999998</v>
      </c>
      <c r="HT186" s="144">
        <v>28.908628</v>
      </c>
      <c r="HU186" s="236">
        <v>72.075387000000006</v>
      </c>
      <c r="HV186" s="144">
        <v>42.062922</v>
      </c>
      <c r="HW186" s="236">
        <v>59.267301000000003</v>
      </c>
      <c r="HX186" s="144">
        <v>0</v>
      </c>
      <c r="HY186" s="237">
        <v>0.87213167343106979</v>
      </c>
      <c r="HZ186" s="238">
        <v>41.8</v>
      </c>
      <c r="IA186" s="133">
        <v>7.7</v>
      </c>
      <c r="IB186" s="133">
        <v>34.200000000000003</v>
      </c>
      <c r="IC186" s="133">
        <v>6.7</v>
      </c>
      <c r="ID186" s="133">
        <v>22.3</v>
      </c>
      <c r="IE186" s="133">
        <v>5.9</v>
      </c>
      <c r="IF186" s="237">
        <v>155.45691428571428</v>
      </c>
      <c r="IG186" s="237">
        <v>92.409973320167268</v>
      </c>
      <c r="II186" s="133">
        <v>0.36</v>
      </c>
      <c r="IJ186" s="133">
        <v>1042</v>
      </c>
      <c r="IK186" s="133">
        <v>926</v>
      </c>
      <c r="IL186" s="133">
        <v>948</v>
      </c>
      <c r="IM186" s="133">
        <v>941</v>
      </c>
      <c r="IN186" s="133">
        <v>1051</v>
      </c>
      <c r="IO186" s="133">
        <v>1115</v>
      </c>
      <c r="IQ186" s="237">
        <v>1003.8333333333334</v>
      </c>
      <c r="IR186" s="133">
        <v>1539</v>
      </c>
      <c r="IS186" s="133">
        <v>341</v>
      </c>
      <c r="IT186" s="133">
        <v>308</v>
      </c>
      <c r="IU186" s="133">
        <v>350</v>
      </c>
      <c r="IV186" s="133">
        <v>305</v>
      </c>
      <c r="IW186" s="133">
        <v>339</v>
      </c>
      <c r="IX186" s="133">
        <v>337</v>
      </c>
      <c r="IZ186" s="133">
        <v>330</v>
      </c>
      <c r="JA186" s="133">
        <v>225</v>
      </c>
      <c r="JB186" s="412">
        <v>34.30699545474188</v>
      </c>
      <c r="JC186" s="241">
        <v>1</v>
      </c>
      <c r="JD186" s="136">
        <v>1</v>
      </c>
      <c r="JE186" s="278">
        <v>1</v>
      </c>
      <c r="JF186" s="70">
        <v>0</v>
      </c>
      <c r="JG186" s="70"/>
      <c r="JH186" s="136">
        <v>0</v>
      </c>
      <c r="JI186" s="136">
        <v>2</v>
      </c>
      <c r="JJ186" s="136">
        <v>0</v>
      </c>
      <c r="JK186" s="136"/>
      <c r="JM186" s="360"/>
      <c r="JN186" s="200">
        <v>186</v>
      </c>
      <c r="JO186" s="244">
        <v>42724</v>
      </c>
      <c r="JP186" s="69">
        <v>43483</v>
      </c>
      <c r="JQ186" s="201">
        <v>0</v>
      </c>
      <c r="JR186" s="69">
        <v>43483</v>
      </c>
      <c r="JS186" s="31">
        <v>24</v>
      </c>
      <c r="JT186" s="243">
        <v>1</v>
      </c>
      <c r="JU186" s="69">
        <v>42762</v>
      </c>
      <c r="JV186" s="245">
        <v>1</v>
      </c>
      <c r="JW186" s="243">
        <v>1</v>
      </c>
      <c r="JX186" s="246">
        <v>42762</v>
      </c>
      <c r="JY186" s="245">
        <v>1</v>
      </c>
      <c r="JZ186" s="245">
        <v>24</v>
      </c>
      <c r="KA186" s="245">
        <v>759</v>
      </c>
      <c r="KB186" s="247"/>
      <c r="KC186" s="245"/>
      <c r="KD186" s="248"/>
      <c r="KE186" s="63">
        <v>1</v>
      </c>
      <c r="KF186" s="263">
        <v>1</v>
      </c>
      <c r="KG186" s="251" t="s">
        <v>390</v>
      </c>
      <c r="KH186" s="311">
        <v>95.75</v>
      </c>
      <c r="KI186" s="311">
        <v>44.423333333333325</v>
      </c>
      <c r="KJ186" s="311">
        <v>53.550000000000004</v>
      </c>
      <c r="KK186" s="312">
        <v>-17.506666666666668</v>
      </c>
      <c r="KL186" s="311">
        <v>-14.876666666666667</v>
      </c>
      <c r="KM186" s="311">
        <v>55.28</v>
      </c>
      <c r="KN186" s="311">
        <v>23.400000000000002</v>
      </c>
      <c r="KO186" s="311">
        <v>3.9666666666666668</v>
      </c>
      <c r="KP186" s="63"/>
      <c r="KQ186" s="250">
        <v>0</v>
      </c>
      <c r="KR186" s="92"/>
      <c r="KS186" s="93">
        <v>0.37499999999999994</v>
      </c>
      <c r="KT186" s="92"/>
      <c r="KU186" s="361"/>
      <c r="KV186" s="92"/>
      <c r="KW186" s="361"/>
      <c r="KX186" s="361"/>
      <c r="KY186" s="361"/>
      <c r="KZ186" s="361"/>
      <c r="LA186" s="361"/>
      <c r="LB186" s="361"/>
      <c r="LC186" s="361"/>
      <c r="LD186" s="361"/>
      <c r="LE186" s="361"/>
      <c r="LF186" s="118">
        <v>42766</v>
      </c>
      <c r="LG186" s="454">
        <v>1</v>
      </c>
      <c r="LH186" s="454"/>
      <c r="LI186" s="454"/>
      <c r="LJ186" s="454"/>
      <c r="LK186" s="454"/>
      <c r="LL186" s="454"/>
      <c r="LM186" s="454"/>
      <c r="LN186" s="454"/>
      <c r="LO186" s="454"/>
      <c r="LP186" s="454"/>
      <c r="LQ186" s="454"/>
      <c r="LR186" s="454"/>
      <c r="LS186" s="454"/>
      <c r="LT186" s="454"/>
      <c r="LU186" s="500">
        <v>42.25333333333333</v>
      </c>
      <c r="LV186" s="693">
        <v>-20.553333333333331</v>
      </c>
      <c r="LW186" s="500">
        <v>-10.5</v>
      </c>
      <c r="LX186" s="500">
        <v>2</v>
      </c>
      <c r="LY186" s="500">
        <v>-11</v>
      </c>
      <c r="LZ186" s="500">
        <v>1</v>
      </c>
      <c r="MA186" s="690">
        <v>59.267301000000003</v>
      </c>
      <c r="MB186" s="454"/>
      <c r="MD186" s="253">
        <v>70</v>
      </c>
      <c r="ME186" s="274"/>
      <c r="MF186" s="581">
        <v>186</v>
      </c>
      <c r="MG186" s="135">
        <v>42762</v>
      </c>
      <c r="MJ186" s="584">
        <v>76.098299999999995</v>
      </c>
      <c r="MR186" s="135"/>
      <c r="MS186" s="585"/>
      <c r="MT186" s="585"/>
      <c r="MU186" s="133">
        <v>0</v>
      </c>
      <c r="MV186" s="585"/>
      <c r="MW186" s="585"/>
      <c r="MX186" s="585"/>
      <c r="MY186" s="585"/>
      <c r="MZ186" s="585"/>
      <c r="NA186" s="238">
        <v>2020</v>
      </c>
      <c r="NB186" s="133">
        <v>70</v>
      </c>
      <c r="NC186" s="238">
        <v>7</v>
      </c>
      <c r="NE186" s="876">
        <v>186</v>
      </c>
      <c r="NF186" s="877">
        <v>8.2625177233021105</v>
      </c>
      <c r="NG186" s="877">
        <v>7.4318736379521804</v>
      </c>
      <c r="NH186" s="877">
        <v>5.9882302230604596</v>
      </c>
      <c r="NI186" s="877">
        <v>0.81885056089543395</v>
      </c>
      <c r="NJ186" s="877">
        <v>8.43854237365308</v>
      </c>
      <c r="NK186" s="877">
        <v>6.0660891904577703</v>
      </c>
      <c r="NL186" s="877">
        <v>9.1225433094036994</v>
      </c>
      <c r="NM186" s="877">
        <v>8.4007086930379007</v>
      </c>
      <c r="NN186" s="877">
        <v>6.0281270823171402</v>
      </c>
      <c r="NO186" s="877">
        <v>0.67807190511263804</v>
      </c>
      <c r="NP186" s="877">
        <v>5.8285808102766001</v>
      </c>
      <c r="NQ186" s="877">
        <v>6.2063306478710496</v>
      </c>
      <c r="NR186" s="877">
        <v>7.2738888236684902</v>
      </c>
      <c r="NS186" s="877">
        <v>4.3895668117627302</v>
      </c>
      <c r="NT186" s="877">
        <v>5.8549930167569997</v>
      </c>
      <c r="NU186" s="877">
        <v>7.3098855709877704</v>
      </c>
      <c r="NV186" s="877">
        <v>6.7090148649032697</v>
      </c>
      <c r="NW186" s="877">
        <v>7.1629954724177001</v>
      </c>
      <c r="NX186" s="877">
        <v>6.2082831384125203</v>
      </c>
      <c r="NY186" s="877">
        <v>5.8755343515732399</v>
      </c>
      <c r="NZ186" s="877">
        <v>7.9741277431914197</v>
      </c>
      <c r="OA186" s="877">
        <v>4.7136958148433603</v>
      </c>
      <c r="OB186" s="877">
        <v>9.5628720346514005</v>
      </c>
      <c r="OC186" s="877">
        <v>1.7048719644563499</v>
      </c>
      <c r="OD186" s="877">
        <v>5.0130155358392603</v>
      </c>
      <c r="OE186" s="877">
        <v>7.3670215332323101</v>
      </c>
      <c r="OF186" s="877">
        <v>6.0812970141382703</v>
      </c>
      <c r="OG186" s="877">
        <v>9.8226186278958103</v>
      </c>
      <c r="OH186" s="877">
        <v>3.6403895600549498</v>
      </c>
      <c r="OI186" s="877">
        <v>7.9385798533678997</v>
      </c>
      <c r="OJ186" s="877">
        <v>4.1659119389356896</v>
      </c>
      <c r="OK186" s="877">
        <v>1.8840387745279099</v>
      </c>
      <c r="OL186" s="877">
        <v>0.29931972099589699</v>
      </c>
      <c r="OM186" s="877">
        <v>7.8580000701950503</v>
      </c>
    </row>
    <row r="187" spans="1:403" s="133" customFormat="1" x14ac:dyDescent="0.25">
      <c r="A187" s="455">
        <v>186</v>
      </c>
      <c r="B187" s="221">
        <v>0</v>
      </c>
      <c r="C187" s="61">
        <v>1</v>
      </c>
      <c r="D187" s="61">
        <v>2</v>
      </c>
      <c r="E187" s="90">
        <v>187</v>
      </c>
      <c r="F187" s="883">
        <v>187</v>
      </c>
      <c r="G187" s="61">
        <v>187</v>
      </c>
      <c r="H187" s="898"/>
      <c r="I187" s="232" t="s">
        <v>667</v>
      </c>
      <c r="J187" s="232" t="s">
        <v>1392</v>
      </c>
      <c r="K187" s="135">
        <v>11813</v>
      </c>
      <c r="L187" s="146">
        <v>84</v>
      </c>
      <c r="M187" s="193">
        <v>90</v>
      </c>
      <c r="N187" s="193">
        <v>185</v>
      </c>
      <c r="O187" s="342">
        <v>26.296566837107374</v>
      </c>
      <c r="P187" s="210">
        <v>2.1410109736858627</v>
      </c>
      <c r="Q187" s="133">
        <v>0</v>
      </c>
      <c r="R187" s="133">
        <v>170</v>
      </c>
      <c r="S187" s="133">
        <v>100</v>
      </c>
      <c r="T187" s="133">
        <v>1</v>
      </c>
      <c r="U187" s="193">
        <v>3</v>
      </c>
      <c r="V187" s="114">
        <v>0</v>
      </c>
      <c r="W187" s="114"/>
      <c r="X187" s="114">
        <v>1</v>
      </c>
      <c r="Y187" s="114">
        <v>1</v>
      </c>
      <c r="Z187" s="114">
        <v>1</v>
      </c>
      <c r="AA187" s="114">
        <v>0</v>
      </c>
      <c r="AB187" s="114">
        <v>0</v>
      </c>
      <c r="AC187" s="114">
        <v>0</v>
      </c>
      <c r="AG187" s="592">
        <v>121</v>
      </c>
      <c r="AH187" s="592">
        <v>0.87</v>
      </c>
      <c r="AI187" s="592">
        <v>83</v>
      </c>
      <c r="AJ187" s="603">
        <v>1</v>
      </c>
      <c r="AK187" s="592">
        <v>11.9</v>
      </c>
      <c r="AL187" s="592">
        <v>36</v>
      </c>
      <c r="AM187" s="592"/>
      <c r="AN187" s="607">
        <v>4474</v>
      </c>
      <c r="AO187" s="214">
        <v>8.4060381420500754</v>
      </c>
      <c r="AP187" s="63">
        <v>154</v>
      </c>
      <c r="AQ187" s="63">
        <v>91</v>
      </c>
      <c r="AR187" s="63">
        <v>51</v>
      </c>
      <c r="AS187" s="63">
        <v>60</v>
      </c>
      <c r="AT187" s="63">
        <v>3.67</v>
      </c>
      <c r="AU187" s="63">
        <v>250</v>
      </c>
      <c r="AV187" s="557">
        <v>42766</v>
      </c>
      <c r="AW187" s="557">
        <v>42716</v>
      </c>
      <c r="AX187" s="63">
        <v>0.87</v>
      </c>
      <c r="AY187" s="63">
        <v>39</v>
      </c>
      <c r="AZ187" s="63"/>
      <c r="BA187" s="592">
        <v>142</v>
      </c>
      <c r="BB187" s="567">
        <v>42766</v>
      </c>
      <c r="BC187" s="65">
        <v>42.41</v>
      </c>
      <c r="BD187" s="68"/>
      <c r="BE187" s="66">
        <v>42.41</v>
      </c>
      <c r="BF187" s="218">
        <v>198.92332127379791</v>
      </c>
      <c r="BG187" s="66"/>
      <c r="BH187" s="68">
        <v>1.6274682724597096</v>
      </c>
      <c r="BI187" s="219">
        <v>1.6274682724597096</v>
      </c>
      <c r="BJ187" s="219">
        <v>2.2986857017106086</v>
      </c>
      <c r="BK187" s="219"/>
      <c r="BL187" s="66">
        <v>2.11</v>
      </c>
      <c r="BM187" s="66">
        <v>1.04</v>
      </c>
      <c r="BN187" s="66">
        <v>48</v>
      </c>
      <c r="BO187" s="66">
        <v>0.85</v>
      </c>
      <c r="BP187" s="571">
        <v>3249</v>
      </c>
      <c r="BQ187" s="66">
        <v>65</v>
      </c>
      <c r="BR187" s="66">
        <v>85</v>
      </c>
      <c r="BS187" s="66">
        <v>35</v>
      </c>
      <c r="BT187" s="66">
        <v>17</v>
      </c>
      <c r="BU187" s="69">
        <v>42713</v>
      </c>
      <c r="BV187" s="61" t="s">
        <v>1393</v>
      </c>
      <c r="BW187" s="61">
        <v>0</v>
      </c>
      <c r="BX187" s="61">
        <v>1</v>
      </c>
      <c r="BY187" s="61">
        <v>31</v>
      </c>
      <c r="BZ187" s="61">
        <v>0</v>
      </c>
      <c r="CA187" s="61"/>
      <c r="CB187" s="61"/>
      <c r="CC187" s="61"/>
      <c r="CD187" s="61">
        <v>1</v>
      </c>
      <c r="CE187" s="61">
        <v>0</v>
      </c>
      <c r="CF187" s="61">
        <v>0</v>
      </c>
      <c r="CG187" s="61">
        <v>0</v>
      </c>
      <c r="CH187" s="61">
        <v>0</v>
      </c>
      <c r="CI187" s="61">
        <v>0</v>
      </c>
      <c r="CJ187" s="61">
        <v>0</v>
      </c>
      <c r="CK187" s="114">
        <v>0</v>
      </c>
      <c r="CL187" s="114">
        <v>0</v>
      </c>
      <c r="CM187" s="114">
        <v>1</v>
      </c>
      <c r="CN187" s="114">
        <v>1</v>
      </c>
      <c r="CO187" s="114">
        <v>1</v>
      </c>
      <c r="CP187" s="114">
        <v>1</v>
      </c>
      <c r="CQ187" s="114">
        <v>1</v>
      </c>
      <c r="CR187" s="114">
        <v>1</v>
      </c>
      <c r="CS187" s="114">
        <v>0</v>
      </c>
      <c r="CT187" s="114">
        <v>0</v>
      </c>
      <c r="CU187" s="114">
        <v>1</v>
      </c>
      <c r="CV187" s="114">
        <v>0</v>
      </c>
      <c r="CW187" s="362">
        <v>15.8</v>
      </c>
      <c r="CX187" s="362">
        <v>1</v>
      </c>
      <c r="CY187" s="362">
        <v>4.5</v>
      </c>
      <c r="CZ187" s="362">
        <v>26.5</v>
      </c>
      <c r="DA187" s="133">
        <v>62</v>
      </c>
      <c r="DB187" s="133">
        <v>98</v>
      </c>
      <c r="DF187" s="133">
        <v>1</v>
      </c>
      <c r="DG187" s="136">
        <v>1</v>
      </c>
      <c r="DH187" s="135">
        <v>42595</v>
      </c>
      <c r="DI187" s="133">
        <v>1</v>
      </c>
      <c r="DJ187" s="133" t="s">
        <v>1394</v>
      </c>
      <c r="DK187" s="136">
        <v>1</v>
      </c>
      <c r="DL187" s="136"/>
      <c r="DM187" s="136"/>
      <c r="DO187" s="133">
        <v>1</v>
      </c>
      <c r="DP187" s="133">
        <v>1</v>
      </c>
      <c r="DQ187" s="133">
        <v>0</v>
      </c>
      <c r="DR187" s="133">
        <v>0</v>
      </c>
      <c r="DS187" s="133">
        <v>1</v>
      </c>
      <c r="DT187" s="212">
        <v>1</v>
      </c>
      <c r="DU187" s="133">
        <v>1</v>
      </c>
      <c r="DV187" s="133">
        <v>0</v>
      </c>
      <c r="DW187" s="133">
        <v>0</v>
      </c>
      <c r="DX187" s="133">
        <v>0</v>
      </c>
      <c r="DY187" s="133">
        <v>0</v>
      </c>
      <c r="DZ187" s="133">
        <v>0</v>
      </c>
      <c r="EC187" s="133">
        <v>1</v>
      </c>
      <c r="ED187" s="133">
        <v>1</v>
      </c>
      <c r="EE187" s="133">
        <v>72</v>
      </c>
      <c r="EH187" s="103"/>
      <c r="EI187" s="103"/>
      <c r="EJ187" s="131"/>
      <c r="EK187" s="131"/>
      <c r="EL187" s="131"/>
      <c r="EM187" s="131"/>
      <c r="EN187" s="131"/>
      <c r="EO187" s="103"/>
      <c r="EP187" s="136">
        <v>187</v>
      </c>
      <c r="EQ187" s="135">
        <v>42767</v>
      </c>
      <c r="ER187" s="133" t="s">
        <v>383</v>
      </c>
      <c r="EU187" s="133">
        <v>78</v>
      </c>
      <c r="EV187" s="133">
        <v>1</v>
      </c>
      <c r="EX187" s="133">
        <v>12</v>
      </c>
      <c r="EY187" s="133">
        <v>8</v>
      </c>
      <c r="EZ187" s="133">
        <v>57</v>
      </c>
      <c r="FA187" s="133">
        <v>37</v>
      </c>
      <c r="FB187" s="133">
        <v>15</v>
      </c>
      <c r="FC187" s="133">
        <v>18</v>
      </c>
      <c r="FD187" s="133">
        <v>57</v>
      </c>
      <c r="FE187" s="133">
        <v>24</v>
      </c>
      <c r="FF187" s="133">
        <v>38</v>
      </c>
      <c r="FG187" s="133">
        <v>110</v>
      </c>
      <c r="FH187" s="133">
        <v>350</v>
      </c>
      <c r="FI187" s="91">
        <v>100</v>
      </c>
      <c r="FJ187" s="91">
        <v>356.66666666666669</v>
      </c>
      <c r="FK187" s="227">
        <v>110.2</v>
      </c>
      <c r="FL187" s="227">
        <v>51.471011290654396</v>
      </c>
      <c r="FM187" s="228">
        <v>168.15</v>
      </c>
      <c r="FN187" s="228">
        <v>78.900000000000006</v>
      </c>
      <c r="FO187" s="228">
        <v>78.537663779705412</v>
      </c>
      <c r="FP187" s="228">
        <v>36.851749463091039</v>
      </c>
      <c r="FQ187" s="228">
        <v>53.077609277430859</v>
      </c>
      <c r="FR187" s="228"/>
      <c r="FS187" s="193">
        <v>0</v>
      </c>
      <c r="FT187" s="230">
        <v>75.066666666666663</v>
      </c>
      <c r="FU187" s="230"/>
      <c r="FV187" s="230">
        <v>170</v>
      </c>
      <c r="FW187" s="229">
        <v>6.8999999999999995</v>
      </c>
      <c r="FX187" s="229">
        <v>11.65</v>
      </c>
      <c r="FY187" s="229">
        <v>10.879227053140097</v>
      </c>
      <c r="FZ187" s="229"/>
      <c r="GA187" s="133">
        <v>30.4</v>
      </c>
      <c r="GB187" s="129">
        <v>13.7</v>
      </c>
      <c r="GC187" s="238">
        <v>5.0999999999999996</v>
      </c>
      <c r="GD187" s="238">
        <v>2.6</v>
      </c>
      <c r="GE187" s="238">
        <v>112.7</v>
      </c>
      <c r="GF187" s="238">
        <v>75.3</v>
      </c>
      <c r="GG187" s="238">
        <v>26</v>
      </c>
      <c r="GH187" s="133">
        <v>0</v>
      </c>
      <c r="GI187" s="133">
        <v>1</v>
      </c>
      <c r="GJ187" s="133">
        <v>1</v>
      </c>
      <c r="GK187" s="133">
        <v>1</v>
      </c>
      <c r="GL187" s="231">
        <v>23.5</v>
      </c>
      <c r="GM187" s="133">
        <v>0</v>
      </c>
      <c r="GN187" s="133">
        <v>0</v>
      </c>
      <c r="GO187" s="133">
        <v>0</v>
      </c>
      <c r="GP187" s="133">
        <v>0</v>
      </c>
      <c r="GQ187" s="61">
        <v>79.099999999999994</v>
      </c>
      <c r="GR187" s="106">
        <v>36.945163276685683</v>
      </c>
      <c r="GS187" s="111">
        <v>0.38127090301003341</v>
      </c>
      <c r="GT187" s="61">
        <v>0</v>
      </c>
      <c r="GU187" s="111">
        <v>0.55172413793103448</v>
      </c>
      <c r="GV187" s="62">
        <v>1</v>
      </c>
      <c r="GW187" s="61">
        <v>8.9333333333333336</v>
      </c>
      <c r="GX187" s="61">
        <v>1</v>
      </c>
      <c r="GY187" s="106">
        <v>17.666666666666668</v>
      </c>
      <c r="GZ187" s="61">
        <v>0</v>
      </c>
      <c r="HA187" s="745">
        <v>38.5</v>
      </c>
      <c r="HB187" s="133">
        <v>22</v>
      </c>
      <c r="HC187" s="133">
        <v>0.65</v>
      </c>
      <c r="HD187" s="61">
        <v>1</v>
      </c>
      <c r="HE187" s="236">
        <v>154.71583000000001</v>
      </c>
      <c r="HF187" s="236">
        <v>162.45162099999999</v>
      </c>
      <c r="HG187" s="144">
        <v>75.212806</v>
      </c>
      <c r="HH187" s="236">
        <v>231.297642</v>
      </c>
      <c r="HI187" s="125">
        <v>107.087542</v>
      </c>
      <c r="HJ187" s="236">
        <v>120.436144</v>
      </c>
      <c r="HK187" s="144">
        <v>55.760233999999997</v>
      </c>
      <c r="HL187" s="236">
        <v>110.861498</v>
      </c>
      <c r="HM187" s="144">
        <v>51.327308000000002</v>
      </c>
      <c r="HN187" s="236">
        <v>47.930233000000001</v>
      </c>
      <c r="HO187" s="144">
        <v>6.2082439999999997</v>
      </c>
      <c r="HP187" s="144">
        <v>2.8743289999999999</v>
      </c>
      <c r="HQ187" s="236">
        <v>249.15249700000001</v>
      </c>
      <c r="HR187" s="144">
        <v>115.354088</v>
      </c>
      <c r="HS187" s="236">
        <v>143.26479800000001</v>
      </c>
      <c r="HT187" s="144">
        <v>66.329577999999998</v>
      </c>
      <c r="HU187" s="236">
        <v>105.8877</v>
      </c>
      <c r="HV187" s="144">
        <v>49.024509999999999</v>
      </c>
      <c r="HW187" s="236">
        <v>42.499152000000002</v>
      </c>
      <c r="HX187" s="144">
        <v>1</v>
      </c>
      <c r="HY187" s="237">
        <v>0.7023487986963568</v>
      </c>
      <c r="HZ187" s="238">
        <v>42.7</v>
      </c>
      <c r="IA187" s="133">
        <v>7.8</v>
      </c>
      <c r="IB187" s="133">
        <v>44</v>
      </c>
      <c r="IC187" s="133">
        <v>8.3000000000000007</v>
      </c>
      <c r="ID187" s="133">
        <v>28.2</v>
      </c>
      <c r="IE187" s="133">
        <v>6.3</v>
      </c>
      <c r="IF187" s="237">
        <v>201.68998290598293</v>
      </c>
      <c r="IG187" s="237">
        <v>94.203152335442283</v>
      </c>
      <c r="II187" s="133">
        <v>0.4</v>
      </c>
      <c r="IJ187" s="133">
        <v>1079</v>
      </c>
      <c r="IK187" s="133">
        <v>948</v>
      </c>
      <c r="IL187" s="133">
        <v>1005</v>
      </c>
      <c r="IM187" s="133">
        <v>1179</v>
      </c>
      <c r="IN187" s="133">
        <v>1144</v>
      </c>
      <c r="IO187" s="133">
        <v>1106</v>
      </c>
      <c r="IQ187" s="237">
        <v>1076.8333333333333</v>
      </c>
      <c r="IR187" s="133">
        <v>1869</v>
      </c>
      <c r="IS187" s="133">
        <v>514</v>
      </c>
      <c r="IT187" s="133">
        <v>424</v>
      </c>
      <c r="IU187" s="133">
        <v>455</v>
      </c>
      <c r="IV187" s="133">
        <v>522</v>
      </c>
      <c r="IW187" s="133">
        <v>535</v>
      </c>
      <c r="IX187" s="133">
        <v>520</v>
      </c>
      <c r="IZ187" s="133">
        <v>495</v>
      </c>
      <c r="JA187" s="133">
        <v>362</v>
      </c>
      <c r="JB187" s="412">
        <v>29.403618466265087</v>
      </c>
      <c r="JC187" s="241">
        <v>0</v>
      </c>
      <c r="JD187" s="136">
        <v>1</v>
      </c>
      <c r="JE187" s="278">
        <v>3</v>
      </c>
      <c r="JF187" s="70">
        <v>0</v>
      </c>
      <c r="JG187" s="70"/>
      <c r="JH187" s="136"/>
      <c r="JI187" s="136">
        <v>2</v>
      </c>
      <c r="JJ187" s="136">
        <v>1</v>
      </c>
      <c r="JK187" s="136"/>
      <c r="JM187" s="416"/>
      <c r="JN187" s="200">
        <v>187</v>
      </c>
      <c r="JO187" s="244">
        <v>42766</v>
      </c>
      <c r="JP187" s="69">
        <v>43493</v>
      </c>
      <c r="JQ187" s="201">
        <v>0</v>
      </c>
      <c r="JR187" s="69">
        <v>43493</v>
      </c>
      <c r="JS187" s="31">
        <v>23</v>
      </c>
      <c r="JT187" s="243">
        <v>0</v>
      </c>
      <c r="JU187" s="69">
        <v>43493</v>
      </c>
      <c r="JV187" s="245">
        <v>23</v>
      </c>
      <c r="JW187" s="243">
        <v>0</v>
      </c>
      <c r="JX187" s="246">
        <v>43493</v>
      </c>
      <c r="JY187" s="245">
        <v>23</v>
      </c>
      <c r="JZ187" s="245">
        <v>23</v>
      </c>
      <c r="KA187" s="245">
        <v>727</v>
      </c>
      <c r="KB187" s="247"/>
      <c r="KC187" s="245"/>
      <c r="KD187" s="248"/>
      <c r="KE187" s="63">
        <v>1</v>
      </c>
      <c r="KF187" s="263">
        <v>1</v>
      </c>
      <c r="KG187" s="251" t="s">
        <v>390</v>
      </c>
      <c r="KH187" s="311">
        <v>181.87</v>
      </c>
      <c r="KI187" s="311">
        <v>84.793333333333337</v>
      </c>
      <c r="KJ187" s="311">
        <v>53.193333333333328</v>
      </c>
      <c r="KK187" s="312">
        <v>-14.366666666666665</v>
      </c>
      <c r="KL187" s="311">
        <v>-12.866666666666667</v>
      </c>
      <c r="KM187" s="311">
        <v>47.086666666666666</v>
      </c>
      <c r="KN187" s="311">
        <v>19.166666666666664</v>
      </c>
      <c r="KO187" s="311">
        <v>3.1</v>
      </c>
      <c r="KP187" s="63"/>
      <c r="KQ187" s="250">
        <v>1</v>
      </c>
      <c r="KR187" s="92"/>
      <c r="KS187" s="93">
        <v>0.38127090301003341</v>
      </c>
      <c r="KT187" s="92"/>
      <c r="KU187" s="361"/>
      <c r="KV187" s="92"/>
      <c r="KW187" s="361"/>
      <c r="KX187" s="361"/>
      <c r="KY187" s="361"/>
      <c r="KZ187" s="361"/>
      <c r="LA187" s="361"/>
      <c r="LB187" s="361"/>
      <c r="LC187" s="361"/>
      <c r="LD187" s="361"/>
      <c r="LE187" s="361"/>
      <c r="LF187" s="118">
        <v>42767</v>
      </c>
      <c r="LG187" s="454">
        <v>1</v>
      </c>
      <c r="LH187" s="454"/>
      <c r="LI187" s="454"/>
      <c r="LJ187" s="454"/>
      <c r="LK187" s="454"/>
      <c r="LL187" s="454"/>
      <c r="LM187" s="454"/>
      <c r="LN187" s="454"/>
      <c r="LO187" s="454"/>
      <c r="LP187" s="454"/>
      <c r="LQ187" s="454"/>
      <c r="LR187" s="454"/>
      <c r="LS187" s="454"/>
      <c r="LT187" s="454"/>
      <c r="LU187" s="500">
        <v>38.099999999999994</v>
      </c>
      <c r="LV187" s="693">
        <v>-20.976666666666667</v>
      </c>
      <c r="LW187" s="500">
        <v>-8.9</v>
      </c>
      <c r="LX187" s="500">
        <v>3</v>
      </c>
      <c r="LY187" s="500">
        <v>-6.7</v>
      </c>
      <c r="LZ187" s="500">
        <v>3</v>
      </c>
      <c r="MA187" s="690">
        <v>56</v>
      </c>
      <c r="MB187" s="454">
        <v>56</v>
      </c>
      <c r="MD187" s="253">
        <v>17</v>
      </c>
      <c r="ME187" s="274"/>
      <c r="MF187" s="581">
        <v>187</v>
      </c>
      <c r="MG187" s="135">
        <v>42716</v>
      </c>
      <c r="MJ187" s="584">
        <v>47.553199999999997</v>
      </c>
      <c r="MR187" s="135"/>
      <c r="MS187" s="585"/>
      <c r="MT187" s="585"/>
      <c r="MU187" s="133">
        <v>0</v>
      </c>
      <c r="MV187" s="585"/>
      <c r="MW187" s="585"/>
      <c r="MX187" s="585"/>
      <c r="MY187" s="585"/>
      <c r="MZ187" s="585"/>
      <c r="NA187" s="238">
        <v>4474</v>
      </c>
      <c r="NB187" s="133">
        <v>17</v>
      </c>
      <c r="NC187" s="238">
        <v>7</v>
      </c>
      <c r="NE187" s="876">
        <v>187</v>
      </c>
      <c r="NF187" s="877">
        <v>9.3557695274305299</v>
      </c>
      <c r="NG187" s="877">
        <v>7.1167598133815604</v>
      </c>
      <c r="NH187" s="877">
        <v>5.3081569751147599</v>
      </c>
      <c r="NI187" s="877">
        <v>2.6158870739160598</v>
      </c>
      <c r="NJ187" s="877">
        <v>7.4731374877722603</v>
      </c>
      <c r="NK187" s="877">
        <v>6.6387978999517001</v>
      </c>
      <c r="NL187" s="877">
        <v>9.2171822377502295</v>
      </c>
      <c r="NM187" s="877">
        <v>7.71170138448469</v>
      </c>
      <c r="NN187" s="877">
        <v>6.7492660838148097</v>
      </c>
      <c r="NO187" s="877">
        <v>1.2141248053528499</v>
      </c>
      <c r="NP187" s="877">
        <v>6.88386515450979</v>
      </c>
      <c r="NQ187" s="877">
        <v>7.21052524068753</v>
      </c>
      <c r="NR187" s="877">
        <v>8.2784959210806903</v>
      </c>
      <c r="NS187" s="877">
        <v>5.0938136734027299</v>
      </c>
      <c r="NT187" s="877">
        <v>6.1701253618399496</v>
      </c>
      <c r="NU187" s="877">
        <v>8.4439381150131805</v>
      </c>
      <c r="NV187" s="877">
        <v>6.5130169281748396</v>
      </c>
      <c r="NW187" s="877">
        <v>7.3098855709877704</v>
      </c>
      <c r="NX187" s="877">
        <v>6.0080924209487199</v>
      </c>
      <c r="NY187" s="877">
        <v>6.0170310805278397</v>
      </c>
      <c r="NZ187" s="877">
        <v>8.3344967683904194</v>
      </c>
      <c r="OA187" s="877">
        <v>0.51601514700366502</v>
      </c>
      <c r="OB187" s="877">
        <v>10.4801237219621</v>
      </c>
      <c r="OC187" s="877">
        <v>2.7070829917717099</v>
      </c>
      <c r="OD187" s="877">
        <v>5.6319773202387502</v>
      </c>
      <c r="OE187" s="877">
        <v>6.9408714781891998</v>
      </c>
      <c r="OF187" s="877">
        <v>4.6403895600549498</v>
      </c>
      <c r="OG187" s="877">
        <v>11.694915006448699</v>
      </c>
      <c r="OH187" s="877">
        <v>3.81147103052984</v>
      </c>
      <c r="OI187" s="877">
        <v>9.1854701460669403</v>
      </c>
      <c r="OJ187" s="877">
        <v>4.1602748314085902</v>
      </c>
      <c r="OK187" s="877">
        <v>2.5094448603817199</v>
      </c>
      <c r="OL187" s="877">
        <v>5.1159621732350802</v>
      </c>
      <c r="OM187" s="877">
        <v>7.7730407301904298</v>
      </c>
    </row>
    <row r="188" spans="1:403" s="95" customFormat="1" x14ac:dyDescent="0.25">
      <c r="A188" s="902">
        <v>187</v>
      </c>
      <c r="B188" s="636">
        <v>0</v>
      </c>
      <c r="C188" s="95">
        <v>1</v>
      </c>
      <c r="D188" s="95">
        <v>2</v>
      </c>
      <c r="E188" s="90">
        <v>188</v>
      </c>
      <c r="F188" s="883">
        <v>188</v>
      </c>
      <c r="G188" s="61">
        <v>188</v>
      </c>
      <c r="H188" s="898"/>
      <c r="I188" s="95" t="s">
        <v>1387</v>
      </c>
      <c r="J188" s="95" t="s">
        <v>1395</v>
      </c>
      <c r="K188" s="504">
        <v>12262</v>
      </c>
      <c r="L188" s="95">
        <v>83</v>
      </c>
      <c r="M188" s="375">
        <v>115</v>
      </c>
      <c r="N188" s="375">
        <v>167</v>
      </c>
      <c r="O188" s="671">
        <v>41.234895478504072</v>
      </c>
      <c r="P188" s="669">
        <v>2.2061363344456866</v>
      </c>
      <c r="Q188" s="95">
        <v>1</v>
      </c>
      <c r="R188" s="95">
        <v>130</v>
      </c>
      <c r="S188" s="95">
        <v>80</v>
      </c>
      <c r="T188" s="95">
        <v>1</v>
      </c>
      <c r="U188" s="375">
        <v>3</v>
      </c>
      <c r="V188" s="95">
        <v>0</v>
      </c>
      <c r="X188" s="95">
        <v>1</v>
      </c>
      <c r="Y188" s="95">
        <v>0</v>
      </c>
      <c r="Z188" s="95">
        <v>0</v>
      </c>
      <c r="AA188" s="95">
        <v>1</v>
      </c>
      <c r="AB188" s="95">
        <v>0</v>
      </c>
      <c r="AC188" s="95">
        <v>0</v>
      </c>
      <c r="AG188" s="95">
        <v>100</v>
      </c>
      <c r="AH188" s="95">
        <v>1.18</v>
      </c>
      <c r="AI188" s="95">
        <v>44</v>
      </c>
      <c r="AJ188" s="670">
        <v>0</v>
      </c>
      <c r="AK188" s="95">
        <v>11.3</v>
      </c>
      <c r="AL188" s="95">
        <v>37</v>
      </c>
      <c r="AN188" s="375">
        <v>13149</v>
      </c>
      <c r="AO188" s="674">
        <v>9.4841009890869188</v>
      </c>
      <c r="AV188" s="504">
        <v>42713</v>
      </c>
      <c r="AW188" s="504">
        <v>42697</v>
      </c>
      <c r="AX188" s="635">
        <v>1.18</v>
      </c>
      <c r="AY188" s="95">
        <v>41</v>
      </c>
      <c r="BA188" s="95">
        <v>142</v>
      </c>
      <c r="BB188" s="844">
        <v>42713</v>
      </c>
      <c r="BC188" s="722">
        <v>49.3</v>
      </c>
      <c r="BD188" s="678"/>
      <c r="BE188" s="95">
        <v>49.3</v>
      </c>
      <c r="BF188" s="677">
        <v>475.80921048079017</v>
      </c>
      <c r="BH188" s="678">
        <v>1.69284691927723</v>
      </c>
      <c r="BI188" s="679">
        <v>1.69284691927723</v>
      </c>
      <c r="BJ188" s="679">
        <v>2.6774328446416993</v>
      </c>
      <c r="BK188" s="679"/>
      <c r="BL188" s="95">
        <v>2.81</v>
      </c>
      <c r="BM188" s="95">
        <v>1.72</v>
      </c>
      <c r="BN188" s="95">
        <v>48</v>
      </c>
      <c r="BO188" s="95">
        <v>1.2</v>
      </c>
      <c r="BP188" s="375">
        <v>1482</v>
      </c>
      <c r="BQ188" s="95">
        <v>127</v>
      </c>
      <c r="BR188" s="95">
        <v>102</v>
      </c>
      <c r="BS188" s="95">
        <v>78</v>
      </c>
      <c r="BT188" s="95">
        <v>22</v>
      </c>
      <c r="BU188" s="95" t="s">
        <v>1396</v>
      </c>
      <c r="BY188" s="95" t="s">
        <v>381</v>
      </c>
      <c r="CD188" s="95" t="s">
        <v>381</v>
      </c>
      <c r="CE188" s="95">
        <v>0</v>
      </c>
      <c r="CF188" s="95">
        <v>0</v>
      </c>
      <c r="CG188" s="95">
        <v>0</v>
      </c>
      <c r="CH188" s="95">
        <v>1</v>
      </c>
      <c r="CI188" s="95">
        <v>1</v>
      </c>
      <c r="CJ188" s="95">
        <v>1</v>
      </c>
      <c r="CK188" s="95">
        <v>1</v>
      </c>
      <c r="CL188" s="95">
        <v>1</v>
      </c>
      <c r="CM188" s="95">
        <v>1</v>
      </c>
      <c r="CN188" s="95">
        <v>1</v>
      </c>
      <c r="CO188" s="95">
        <v>1</v>
      </c>
      <c r="CP188" s="95">
        <v>1</v>
      </c>
      <c r="CQ188" s="95">
        <v>0</v>
      </c>
      <c r="CR188" s="95">
        <v>1</v>
      </c>
      <c r="CS188" s="95">
        <v>0</v>
      </c>
      <c r="CT188" s="95">
        <v>1</v>
      </c>
      <c r="CU188" s="95">
        <v>0</v>
      </c>
      <c r="CV188" s="95">
        <v>0</v>
      </c>
      <c r="DF188" s="95">
        <v>0</v>
      </c>
      <c r="DG188" s="110">
        <v>0</v>
      </c>
      <c r="DK188" s="110">
        <v>0</v>
      </c>
      <c r="DL188" s="110"/>
      <c r="DM188" s="110"/>
      <c r="DO188" s="95">
        <v>1</v>
      </c>
      <c r="DP188" s="95">
        <v>0</v>
      </c>
      <c r="DQ188" s="95">
        <v>0</v>
      </c>
      <c r="DR188" s="95">
        <v>0</v>
      </c>
      <c r="DS188" s="95">
        <v>1</v>
      </c>
      <c r="DT188" s="670">
        <v>1</v>
      </c>
      <c r="DU188" s="95">
        <v>1</v>
      </c>
      <c r="DV188" s="95">
        <v>0</v>
      </c>
      <c r="DW188" s="95">
        <v>0</v>
      </c>
      <c r="DX188" s="95">
        <v>0</v>
      </c>
      <c r="DY188" s="95">
        <v>0</v>
      </c>
      <c r="DZ188" s="95">
        <v>0</v>
      </c>
      <c r="EC188" s="95">
        <v>1</v>
      </c>
      <c r="ED188" s="95">
        <v>2</v>
      </c>
      <c r="EE188" s="95">
        <v>44</v>
      </c>
      <c r="EH188" s="95">
        <v>2015</v>
      </c>
      <c r="EI188" s="95">
        <v>1.38</v>
      </c>
      <c r="EJ188" s="99">
        <v>82</v>
      </c>
      <c r="EK188" s="99">
        <v>85</v>
      </c>
      <c r="EL188" s="99" t="s">
        <v>381</v>
      </c>
      <c r="EM188" s="99" t="s">
        <v>381</v>
      </c>
      <c r="EN188" s="99" t="s">
        <v>381</v>
      </c>
      <c r="EO188" s="95" t="s">
        <v>1397</v>
      </c>
      <c r="EP188" s="110">
        <v>188</v>
      </c>
      <c r="EQ188" s="504">
        <v>42713</v>
      </c>
      <c r="ER188" s="95" t="s">
        <v>415</v>
      </c>
      <c r="EU188" s="95">
        <v>84</v>
      </c>
      <c r="EV188" s="95">
        <v>1</v>
      </c>
      <c r="EX188" s="95">
        <v>13</v>
      </c>
      <c r="EY188" s="95">
        <v>9</v>
      </c>
      <c r="EZ188" s="95">
        <v>50</v>
      </c>
      <c r="FA188" s="95">
        <v>35</v>
      </c>
      <c r="FB188" s="95">
        <v>20</v>
      </c>
      <c r="FC188" s="95">
        <v>15</v>
      </c>
      <c r="FD188" s="95">
        <v>54</v>
      </c>
      <c r="FE188" s="95">
        <v>20</v>
      </c>
      <c r="FF188" s="95">
        <v>34</v>
      </c>
      <c r="FG188" s="95">
        <v>100</v>
      </c>
      <c r="FH188" s="95">
        <v>210</v>
      </c>
      <c r="FI188" s="677">
        <v>90</v>
      </c>
      <c r="FJ188" s="677">
        <v>260</v>
      </c>
      <c r="FK188" s="677">
        <v>65.3</v>
      </c>
      <c r="FL188" s="677">
        <v>29.599258658874888</v>
      </c>
      <c r="FM188" s="375">
        <v>84.25</v>
      </c>
      <c r="FN188" s="375">
        <v>35.65</v>
      </c>
      <c r="FO188" s="375">
        <v>38.188936324811785</v>
      </c>
      <c r="FP188" s="375">
        <v>16.159472759401069</v>
      </c>
      <c r="FQ188" s="375">
        <v>57.685459940652819</v>
      </c>
      <c r="FR188" s="375"/>
      <c r="FS188" s="375">
        <v>0</v>
      </c>
      <c r="FT188" s="375">
        <v>95.633333333333326</v>
      </c>
      <c r="FU188" s="375"/>
      <c r="FV188" s="375">
        <v>150</v>
      </c>
      <c r="FW188" s="677">
        <v>5.1000000000000005</v>
      </c>
      <c r="FX188" s="677">
        <v>6.1333333333333329</v>
      </c>
      <c r="FY188" s="677">
        <v>18.751633986928102</v>
      </c>
      <c r="FZ188" s="677"/>
      <c r="GA188" s="95" t="s">
        <v>381</v>
      </c>
      <c r="GB188" s="678" t="s">
        <v>381</v>
      </c>
      <c r="GC188" s="678">
        <v>4.7</v>
      </c>
      <c r="GD188" s="678" t="s">
        <v>1398</v>
      </c>
      <c r="GE188" s="678">
        <v>108.6</v>
      </c>
      <c r="GF188" s="678" t="s">
        <v>1399</v>
      </c>
      <c r="GG188" s="678" t="s">
        <v>1400</v>
      </c>
      <c r="GH188" s="95">
        <v>0</v>
      </c>
      <c r="GI188" s="95">
        <v>1</v>
      </c>
      <c r="GJ188" s="95">
        <v>1</v>
      </c>
      <c r="GK188" s="95">
        <v>1</v>
      </c>
      <c r="GL188" s="355">
        <v>24.666666666666668</v>
      </c>
      <c r="GM188" s="95">
        <v>0</v>
      </c>
      <c r="GN188" s="95">
        <v>0</v>
      </c>
      <c r="GO188" s="95">
        <v>0</v>
      </c>
      <c r="GP188" s="95">
        <v>0</v>
      </c>
      <c r="GR188" s="677"/>
      <c r="GS188" s="678">
        <v>0.44155844155844159</v>
      </c>
      <c r="GT188" s="95">
        <v>0</v>
      </c>
      <c r="GY188" s="677">
        <v>16</v>
      </c>
      <c r="GZ188" s="95">
        <v>1</v>
      </c>
      <c r="HA188" s="811">
        <v>29.666666666666668</v>
      </c>
      <c r="HB188" s="95">
        <v>10</v>
      </c>
      <c r="HD188" s="95">
        <v>0</v>
      </c>
      <c r="HE188" s="681"/>
      <c r="HF188" s="681"/>
      <c r="HG188" s="681"/>
      <c r="HH188" s="681"/>
      <c r="HI188" s="681"/>
      <c r="HJ188" s="681"/>
      <c r="HK188" s="681"/>
      <c r="HL188" s="681"/>
      <c r="HM188" s="681"/>
      <c r="HN188" s="681"/>
      <c r="HO188" s="681"/>
      <c r="HP188" s="681"/>
      <c r="HQ188" s="681"/>
      <c r="HR188" s="681"/>
      <c r="HS188" s="681"/>
      <c r="HT188" s="681"/>
      <c r="HU188" s="681"/>
      <c r="HV188" s="681"/>
      <c r="HW188" s="681"/>
      <c r="HZ188" s="678"/>
      <c r="IF188" s="677"/>
      <c r="IG188" s="677"/>
      <c r="II188" s="635"/>
      <c r="IJ188" s="635"/>
      <c r="IK188" s="635"/>
      <c r="IL188" s="635"/>
      <c r="IN188" s="635"/>
      <c r="IO188" s="635"/>
      <c r="IQ188" s="677"/>
      <c r="IR188" s="635"/>
      <c r="IS188" s="635"/>
      <c r="IT188" s="635"/>
      <c r="IU188" s="635"/>
      <c r="IV188" s="635"/>
      <c r="IW188" s="635"/>
      <c r="IX188" s="635"/>
      <c r="JA188" s="635"/>
      <c r="JC188" s="683"/>
      <c r="JD188" s="110">
        <v>0</v>
      </c>
      <c r="JE188" s="407"/>
      <c r="JF188" s="407"/>
      <c r="JG188" s="407"/>
      <c r="JH188" s="110"/>
      <c r="JI188" s="110"/>
      <c r="JJ188" s="110"/>
      <c r="JK188" s="110"/>
      <c r="JM188" s="110"/>
      <c r="JN188" s="110">
        <v>188</v>
      </c>
      <c r="JO188" s="504">
        <v>42713</v>
      </c>
      <c r="JP188" s="504">
        <v>43307</v>
      </c>
      <c r="JQ188" s="407">
        <v>1</v>
      </c>
      <c r="JR188" s="504">
        <v>43307</v>
      </c>
      <c r="JS188" s="99">
        <v>19</v>
      </c>
      <c r="JT188" s="453">
        <v>0</v>
      </c>
      <c r="JU188" s="504">
        <v>43307</v>
      </c>
      <c r="JV188" s="654">
        <v>19</v>
      </c>
      <c r="JW188" s="453">
        <v>1</v>
      </c>
      <c r="JX188" s="680">
        <v>43307</v>
      </c>
      <c r="JY188" s="654">
        <v>19</v>
      </c>
      <c r="JZ188" s="654">
        <v>19</v>
      </c>
      <c r="KA188" s="654">
        <v>594</v>
      </c>
      <c r="KB188" s="654"/>
      <c r="KC188" s="654"/>
      <c r="KD188" s="654"/>
      <c r="KE188" s="95">
        <v>1</v>
      </c>
      <c r="KF188" s="355">
        <v>1</v>
      </c>
      <c r="KG188" s="110" t="s">
        <v>390</v>
      </c>
      <c r="KH188" s="95">
        <v>96.5</v>
      </c>
      <c r="KI188" s="95">
        <v>49.6</v>
      </c>
      <c r="KJ188" s="95">
        <v>48.7</v>
      </c>
      <c r="KK188" s="110">
        <v>-13.3</v>
      </c>
      <c r="KL188" s="95">
        <v>-10.7</v>
      </c>
      <c r="KM188" s="95">
        <v>46.8</v>
      </c>
      <c r="KN188" s="95">
        <v>16.399999999999999</v>
      </c>
      <c r="KO188" s="95">
        <v>4.0999999999999996</v>
      </c>
      <c r="KQ188" s="95">
        <v>1</v>
      </c>
      <c r="KR188" s="110"/>
      <c r="KS188" s="684">
        <v>0.44155844155844159</v>
      </c>
      <c r="KT188" s="110"/>
      <c r="KV188" s="110"/>
      <c r="LF188" s="685">
        <v>42713</v>
      </c>
      <c r="LG188" s="95">
        <v>1</v>
      </c>
      <c r="LU188" s="654"/>
      <c r="LV188" s="654"/>
      <c r="LW188" s="654">
        <v>0</v>
      </c>
      <c r="LX188" s="654">
        <v>0</v>
      </c>
      <c r="LY188" s="654">
        <v>0</v>
      </c>
      <c r="LZ188" s="654">
        <v>0</v>
      </c>
      <c r="MA188" s="686"/>
      <c r="MD188" s="453"/>
      <c r="ME188" s="453"/>
      <c r="MF188" s="95">
        <v>188</v>
      </c>
      <c r="MG188" s="504">
        <v>42697</v>
      </c>
      <c r="MJ188" s="678">
        <v>54.399500000000003</v>
      </c>
      <c r="MR188" s="504"/>
      <c r="MS188" s="687"/>
      <c r="MT188" s="687"/>
      <c r="MU188" s="95">
        <v>0</v>
      </c>
      <c r="MV188" s="687"/>
      <c r="MW188" s="687"/>
      <c r="MX188" s="687"/>
      <c r="MY188" s="687"/>
      <c r="MZ188" s="687"/>
      <c r="NA188" s="678">
        <v>13149</v>
      </c>
      <c r="NB188" s="687"/>
      <c r="NC188" s="678">
        <v>8</v>
      </c>
      <c r="NE188" s="876">
        <v>188</v>
      </c>
      <c r="NF188" s="877">
        <v>8.4188645773903197</v>
      </c>
      <c r="NG188" s="877">
        <v>7.5488219084587502</v>
      </c>
      <c r="NH188" s="877">
        <v>4.9768218523606897</v>
      </c>
      <c r="NI188" s="877">
        <v>1.94485844580754</v>
      </c>
      <c r="NJ188" s="877">
        <v>8.3520875779902308</v>
      </c>
      <c r="NK188" s="877">
        <v>5.8747969658986596</v>
      </c>
      <c r="NL188" s="877">
        <v>9.3033697954953691</v>
      </c>
      <c r="NM188" s="877">
        <v>8.0411663063507604</v>
      </c>
      <c r="NN188" s="877">
        <v>5.8811751553492799</v>
      </c>
      <c r="NO188" s="877">
        <v>1.0703893278914001</v>
      </c>
      <c r="NP188" s="877">
        <v>5.9131287678197397</v>
      </c>
      <c r="NQ188" s="877">
        <v>6.1466959480306604</v>
      </c>
      <c r="NR188" s="877">
        <v>7.4590217038622999</v>
      </c>
      <c r="NS188" s="877">
        <v>4.2203299548795599</v>
      </c>
      <c r="NT188" s="877">
        <v>5.8479969065549504</v>
      </c>
      <c r="NU188" s="877">
        <v>7.3399390553855604</v>
      </c>
      <c r="NV188" s="877">
        <v>6.3192205025238701</v>
      </c>
      <c r="NW188" s="877">
        <v>6.5555094270832601</v>
      </c>
      <c r="NX188" s="877">
        <v>5.2016338611696504</v>
      </c>
      <c r="NY188" s="877">
        <v>5.6845382485777298</v>
      </c>
      <c r="NZ188" s="877">
        <v>7.5291181641615204</v>
      </c>
      <c r="OA188" s="877">
        <v>3.9514012916743102</v>
      </c>
      <c r="OB188" s="877">
        <v>10.2446254708418</v>
      </c>
      <c r="OC188" s="877">
        <v>1.82781902461732</v>
      </c>
      <c r="OD188" s="877">
        <v>6.7976615258537603</v>
      </c>
      <c r="OE188" s="877">
        <v>6.6616356023359602</v>
      </c>
      <c r="OF188" s="877">
        <v>5.4963345134171098</v>
      </c>
      <c r="OG188" s="877">
        <v>10.9215583196443</v>
      </c>
      <c r="OH188" s="877">
        <v>3.0669502439246301</v>
      </c>
      <c r="OI188" s="877">
        <v>8.2066725245220908</v>
      </c>
      <c r="OJ188" s="877">
        <v>4.1602748314085902</v>
      </c>
      <c r="OK188" s="877">
        <v>2.7148857951221901</v>
      </c>
      <c r="OL188" s="877">
        <v>2.8462602341794501</v>
      </c>
      <c r="OM188" s="877">
        <v>8.4168064462244896</v>
      </c>
    </row>
    <row r="189" spans="1:403" s="133" customFormat="1" x14ac:dyDescent="0.25">
      <c r="A189" s="455">
        <v>188</v>
      </c>
      <c r="B189" s="221">
        <v>0</v>
      </c>
      <c r="C189" s="61">
        <v>1</v>
      </c>
      <c r="D189" s="61">
        <v>2</v>
      </c>
      <c r="E189" s="90">
        <v>189</v>
      </c>
      <c r="F189" s="883">
        <v>189</v>
      </c>
      <c r="G189" s="61">
        <v>189</v>
      </c>
      <c r="H189" s="898"/>
      <c r="I189" s="232" t="s">
        <v>1401</v>
      </c>
      <c r="J189" s="167" t="s">
        <v>1402</v>
      </c>
      <c r="K189" s="411">
        <v>12631</v>
      </c>
      <c r="L189" s="146">
        <v>82</v>
      </c>
      <c r="M189" s="193">
        <v>77</v>
      </c>
      <c r="N189" s="193">
        <v>170</v>
      </c>
      <c r="O189" s="342">
        <v>26.643598615916957</v>
      </c>
      <c r="P189" s="210">
        <v>1.8845182598418453</v>
      </c>
      <c r="Q189" s="133">
        <v>0</v>
      </c>
      <c r="R189" s="133">
        <v>110</v>
      </c>
      <c r="S189" s="133">
        <v>60</v>
      </c>
      <c r="T189" s="133">
        <v>1</v>
      </c>
      <c r="U189" s="193">
        <v>2</v>
      </c>
      <c r="V189" s="114">
        <v>0</v>
      </c>
      <c r="W189" s="114"/>
      <c r="X189" s="114">
        <v>1</v>
      </c>
      <c r="Y189" s="114">
        <v>0</v>
      </c>
      <c r="Z189" s="114">
        <v>0</v>
      </c>
      <c r="AA189" s="114">
        <v>0</v>
      </c>
      <c r="AB189" s="114">
        <v>0</v>
      </c>
      <c r="AC189" s="114">
        <v>1</v>
      </c>
      <c r="AG189" s="592">
        <v>109</v>
      </c>
      <c r="AH189" s="592">
        <v>0.89</v>
      </c>
      <c r="AI189" s="592">
        <v>80</v>
      </c>
      <c r="AJ189" s="603">
        <v>1</v>
      </c>
      <c r="AK189" s="592">
        <v>13.5</v>
      </c>
      <c r="AL189" s="592">
        <v>41.1</v>
      </c>
      <c r="AM189" s="592"/>
      <c r="AN189" s="607"/>
      <c r="AO189" s="409"/>
      <c r="AP189" s="63"/>
      <c r="AQ189" s="63"/>
      <c r="AR189" s="63"/>
      <c r="AS189" s="63"/>
      <c r="AT189" s="63"/>
      <c r="AU189" s="63"/>
      <c r="AV189" s="557">
        <v>42797</v>
      </c>
      <c r="AW189" s="557">
        <v>42689</v>
      </c>
      <c r="AX189" s="63">
        <v>0.89</v>
      </c>
      <c r="AY189" s="63"/>
      <c r="AZ189" s="63"/>
      <c r="BA189" s="592"/>
      <c r="BB189" s="567">
        <v>42797</v>
      </c>
      <c r="BC189" s="65">
        <v>15.66</v>
      </c>
      <c r="BD189" s="68"/>
      <c r="BE189" s="66">
        <v>15.66</v>
      </c>
      <c r="BF189" s="218">
        <v>85.423806514818892</v>
      </c>
      <c r="BG189" s="66"/>
      <c r="BH189" s="68">
        <v>1.1947917577219247</v>
      </c>
      <c r="BI189" s="219">
        <v>1.1947917577219247</v>
      </c>
      <c r="BJ189" s="219">
        <v>1.9315789198366276</v>
      </c>
      <c r="BK189" s="219"/>
      <c r="BL189" s="66">
        <v>2.57</v>
      </c>
      <c r="BM189" s="66">
        <v>1.0900000000000001</v>
      </c>
      <c r="BN189" s="66">
        <v>101</v>
      </c>
      <c r="BO189" s="66">
        <v>1.02</v>
      </c>
      <c r="BP189" s="571">
        <v>1043</v>
      </c>
      <c r="BQ189" s="66">
        <v>62</v>
      </c>
      <c r="BR189" s="66">
        <v>108</v>
      </c>
      <c r="BS189" s="66">
        <v>11</v>
      </c>
      <c r="BT189" s="66">
        <v>13</v>
      </c>
      <c r="BU189" s="61" t="s">
        <v>1403</v>
      </c>
      <c r="BV189" s="61" t="s">
        <v>1404</v>
      </c>
      <c r="BW189" s="61">
        <v>0</v>
      </c>
      <c r="BX189" s="61">
        <v>1</v>
      </c>
      <c r="BY189" s="61">
        <v>36</v>
      </c>
      <c r="BZ189" s="61">
        <v>0</v>
      </c>
      <c r="CA189" s="61"/>
      <c r="CB189" s="61"/>
      <c r="CC189" s="61"/>
      <c r="CD189" s="61">
        <v>1</v>
      </c>
      <c r="CE189" s="61">
        <v>1</v>
      </c>
      <c r="CF189" s="61">
        <v>0</v>
      </c>
      <c r="CG189" s="61">
        <v>0</v>
      </c>
      <c r="CH189" s="61">
        <v>0</v>
      </c>
      <c r="CI189" s="61">
        <v>0</v>
      </c>
      <c r="CJ189" s="61">
        <v>0</v>
      </c>
      <c r="CK189" s="114">
        <v>1</v>
      </c>
      <c r="CL189" s="114">
        <v>0</v>
      </c>
      <c r="CM189" s="114">
        <v>0</v>
      </c>
      <c r="CN189" s="114">
        <v>1</v>
      </c>
      <c r="CO189" s="114">
        <v>1</v>
      </c>
      <c r="CP189" s="114">
        <v>0</v>
      </c>
      <c r="CQ189" s="114">
        <v>0</v>
      </c>
      <c r="CR189" s="114">
        <v>1</v>
      </c>
      <c r="CS189" s="114">
        <v>1</v>
      </c>
      <c r="CT189" s="114">
        <v>0</v>
      </c>
      <c r="CU189" s="114">
        <v>0</v>
      </c>
      <c r="CV189" s="114">
        <v>0</v>
      </c>
      <c r="CW189" s="362"/>
      <c r="CX189" s="362"/>
      <c r="CY189" s="362"/>
      <c r="CZ189" s="362"/>
      <c r="DF189" s="133">
        <v>0</v>
      </c>
      <c r="DG189" s="136">
        <v>0</v>
      </c>
      <c r="DK189" s="136">
        <v>1</v>
      </c>
      <c r="DL189" s="136"/>
      <c r="DM189" s="136"/>
      <c r="DO189" s="133">
        <v>1</v>
      </c>
      <c r="DP189" s="133">
        <v>0</v>
      </c>
      <c r="DQ189" s="133">
        <v>0</v>
      </c>
      <c r="DR189" s="133">
        <v>0</v>
      </c>
      <c r="DS189" s="133">
        <v>2</v>
      </c>
      <c r="DT189" s="212">
        <v>1</v>
      </c>
      <c r="DU189" s="133">
        <v>2</v>
      </c>
      <c r="DV189" s="133">
        <v>0</v>
      </c>
      <c r="DW189" s="133">
        <v>0</v>
      </c>
      <c r="DX189" s="133">
        <v>0</v>
      </c>
      <c r="DY189" s="133">
        <v>0</v>
      </c>
      <c r="DZ189" s="133">
        <v>0</v>
      </c>
      <c r="EC189" s="61">
        <v>0</v>
      </c>
      <c r="ED189" s="61">
        <v>0.89</v>
      </c>
      <c r="EE189" s="61">
        <v>80</v>
      </c>
      <c r="EF189" s="61"/>
      <c r="EH189" s="103"/>
      <c r="EI189" s="103"/>
      <c r="EJ189" s="131"/>
      <c r="EK189" s="131"/>
      <c r="EL189" s="131"/>
      <c r="EM189" s="131"/>
      <c r="EN189" s="131"/>
      <c r="EO189" s="103"/>
      <c r="EP189" s="136">
        <v>189</v>
      </c>
      <c r="EQ189" s="135">
        <v>42797</v>
      </c>
      <c r="ER189" s="133" t="s">
        <v>383</v>
      </c>
      <c r="EU189" s="133">
        <v>90</v>
      </c>
      <c r="EV189" s="133">
        <v>1</v>
      </c>
      <c r="EX189" s="133">
        <v>14</v>
      </c>
      <c r="EY189" s="133">
        <v>8</v>
      </c>
      <c r="EZ189" s="133">
        <v>57</v>
      </c>
      <c r="FA189" s="133">
        <v>36</v>
      </c>
      <c r="FB189" s="133">
        <v>18</v>
      </c>
      <c r="FC189" s="133">
        <v>17</v>
      </c>
      <c r="FD189" s="133">
        <v>56</v>
      </c>
      <c r="FE189" s="133">
        <v>23</v>
      </c>
      <c r="FF189" s="133">
        <v>32</v>
      </c>
      <c r="FG189" s="133">
        <v>80</v>
      </c>
      <c r="FH189" s="133">
        <v>300</v>
      </c>
      <c r="FI189" s="91">
        <v>80</v>
      </c>
      <c r="FJ189" s="91">
        <v>283.33333333333331</v>
      </c>
      <c r="FK189" s="227">
        <v>112.55</v>
      </c>
      <c r="FL189" s="227">
        <v>59.723486048601913</v>
      </c>
      <c r="FM189" s="228">
        <v>165.45</v>
      </c>
      <c r="FN189" s="228">
        <v>68.300000000000011</v>
      </c>
      <c r="FO189" s="228">
        <v>87.794320450832387</v>
      </c>
      <c r="FP189" s="228">
        <v>36.242684114789085</v>
      </c>
      <c r="FQ189" s="228">
        <v>58.718646116651549</v>
      </c>
      <c r="FR189" s="228"/>
      <c r="FS189" s="193">
        <v>0</v>
      </c>
      <c r="FT189" s="230">
        <v>128</v>
      </c>
      <c r="FU189" s="230"/>
      <c r="FV189" s="230">
        <v>153.33333333333334</v>
      </c>
      <c r="FW189" s="229">
        <v>5.9666666666666659</v>
      </c>
      <c r="FX189" s="229">
        <v>9.4</v>
      </c>
      <c r="FY189" s="229">
        <v>21.452513966480449</v>
      </c>
      <c r="FZ189" s="229"/>
      <c r="GA189" s="133">
        <v>37.5</v>
      </c>
      <c r="GB189" s="129">
        <v>14.666666666666666</v>
      </c>
      <c r="GC189" s="238">
        <v>8.8000000000000007</v>
      </c>
      <c r="GD189" s="238">
        <v>4.5999999999999996</v>
      </c>
      <c r="GE189" s="238">
        <v>148.6</v>
      </c>
      <c r="GF189" s="238">
        <v>100.3</v>
      </c>
      <c r="GG189" s="238">
        <v>28.1</v>
      </c>
      <c r="GH189" s="133">
        <v>0</v>
      </c>
      <c r="GI189" s="133">
        <v>2</v>
      </c>
      <c r="GJ189" s="133">
        <v>1</v>
      </c>
      <c r="GK189" s="133">
        <v>0</v>
      </c>
      <c r="GL189" s="231">
        <v>35</v>
      </c>
      <c r="GM189" s="133">
        <v>0</v>
      </c>
      <c r="GN189" s="133">
        <v>0</v>
      </c>
      <c r="GO189" s="133">
        <v>0</v>
      </c>
      <c r="GP189" s="133">
        <v>0</v>
      </c>
      <c r="GQ189" s="61">
        <v>80</v>
      </c>
      <c r="GR189" s="106">
        <v>42.451167337966709</v>
      </c>
      <c r="GS189" s="111">
        <v>0.27467811158798294</v>
      </c>
      <c r="GT189" s="61">
        <v>1</v>
      </c>
      <c r="GU189" s="111">
        <v>0.48275862068965519</v>
      </c>
      <c r="GV189" s="62">
        <v>0</v>
      </c>
      <c r="GW189" s="61">
        <v>12.200000000000001</v>
      </c>
      <c r="GX189" s="61">
        <v>0</v>
      </c>
      <c r="GY189" s="106">
        <v>16</v>
      </c>
      <c r="GZ189" s="61">
        <v>1</v>
      </c>
      <c r="HA189" s="745">
        <v>40</v>
      </c>
      <c r="HB189" s="133">
        <v>14</v>
      </c>
      <c r="HC189" s="133">
        <v>0.5</v>
      </c>
      <c r="HD189" s="61">
        <v>1</v>
      </c>
      <c r="HE189" s="236">
        <v>128.486053</v>
      </c>
      <c r="HF189" s="236">
        <v>134.91035500000001</v>
      </c>
      <c r="HG189" s="144">
        <v>70.143801999999994</v>
      </c>
      <c r="HH189" s="236">
        <v>209.94557599999999</v>
      </c>
      <c r="HI189" s="125">
        <v>109.15678699999999</v>
      </c>
      <c r="HJ189" s="236">
        <v>100.027338</v>
      </c>
      <c r="HK189" s="144">
        <v>52.007111000000002</v>
      </c>
      <c r="HL189" s="236">
        <v>109.918238</v>
      </c>
      <c r="HM189" s="144">
        <v>57.149676999999997</v>
      </c>
      <c r="HN189" s="236">
        <v>52.355587</v>
      </c>
      <c r="HO189" s="144">
        <v>8.3537859999999995</v>
      </c>
      <c r="HP189" s="144">
        <v>4.343375</v>
      </c>
      <c r="HQ189" s="236">
        <v>166.13243399999999</v>
      </c>
      <c r="HR189" s="144">
        <v>86.377065999999999</v>
      </c>
      <c r="HS189" s="236">
        <v>79.933649000000003</v>
      </c>
      <c r="HT189" s="144">
        <v>41.559820000000002</v>
      </c>
      <c r="HU189" s="236">
        <v>86.198785000000001</v>
      </c>
      <c r="HV189" s="144">
        <v>44.817245999999997</v>
      </c>
      <c r="HW189" s="236">
        <v>51.885584999999999</v>
      </c>
      <c r="HX189" s="144">
        <v>0</v>
      </c>
      <c r="HY189" s="237">
        <v>0.64259679851505902</v>
      </c>
      <c r="HZ189" s="238">
        <v>41.4</v>
      </c>
      <c r="IA189" s="133">
        <v>7</v>
      </c>
      <c r="IB189" s="133">
        <v>24.7</v>
      </c>
      <c r="IC189" s="133">
        <v>5</v>
      </c>
      <c r="ID189" s="133">
        <v>35.200000000000003</v>
      </c>
      <c r="IE189" s="133">
        <v>6.3</v>
      </c>
      <c r="IF189" s="237">
        <v>122.3200457142857</v>
      </c>
      <c r="IG189" s="237">
        <v>64.907859117560989</v>
      </c>
      <c r="II189" s="133">
        <v>0.41</v>
      </c>
      <c r="IJ189" s="133">
        <v>1056</v>
      </c>
      <c r="IK189" s="133">
        <v>1094</v>
      </c>
      <c r="IL189" s="133">
        <v>1115</v>
      </c>
      <c r="IM189" s="133">
        <v>1126</v>
      </c>
      <c r="IN189" s="133">
        <v>1146</v>
      </c>
      <c r="IO189" s="133">
        <v>1023</v>
      </c>
      <c r="IQ189" s="237">
        <v>1093.3333333333333</v>
      </c>
      <c r="IR189" s="133">
        <v>1825</v>
      </c>
      <c r="IS189" s="133">
        <v>338</v>
      </c>
      <c r="IT189" s="133">
        <v>385</v>
      </c>
      <c r="IU189" s="133">
        <v>433</v>
      </c>
      <c r="IZ189" s="193">
        <v>385.33333333333331</v>
      </c>
      <c r="JA189" s="133">
        <v>234</v>
      </c>
      <c r="JB189" s="412">
        <v>26.613662649464175</v>
      </c>
      <c r="JC189" s="241">
        <v>0</v>
      </c>
      <c r="JD189" s="136">
        <v>1</v>
      </c>
      <c r="JE189" s="415">
        <v>0</v>
      </c>
      <c r="JF189" s="70">
        <v>0</v>
      </c>
      <c r="JG189" s="70"/>
      <c r="JH189" s="136"/>
      <c r="JI189" s="136">
        <v>0</v>
      </c>
      <c r="JJ189" s="136">
        <v>0</v>
      </c>
      <c r="JK189" s="136"/>
      <c r="JM189" s="417"/>
      <c r="JN189" s="200">
        <v>189</v>
      </c>
      <c r="JO189" s="244">
        <v>42797</v>
      </c>
      <c r="JP189" s="69">
        <v>43482</v>
      </c>
      <c r="JQ189" s="201">
        <v>0</v>
      </c>
      <c r="JR189" s="69">
        <v>43482</v>
      </c>
      <c r="JS189" s="31">
        <v>22</v>
      </c>
      <c r="JT189" s="243">
        <v>0</v>
      </c>
      <c r="JU189" s="69">
        <v>43482</v>
      </c>
      <c r="JV189" s="245">
        <v>22</v>
      </c>
      <c r="JW189" s="243">
        <v>0</v>
      </c>
      <c r="JX189" s="246">
        <v>43482</v>
      </c>
      <c r="JY189" s="245">
        <v>22</v>
      </c>
      <c r="JZ189" s="245">
        <v>22</v>
      </c>
      <c r="KA189" s="245">
        <v>685</v>
      </c>
      <c r="KB189" s="247"/>
      <c r="KC189" s="245"/>
      <c r="KD189" s="248"/>
      <c r="KE189" s="63">
        <v>0</v>
      </c>
      <c r="KF189" s="263">
        <v>1</v>
      </c>
      <c r="KG189" s="251" t="s">
        <v>390</v>
      </c>
      <c r="KH189" s="311">
        <v>159.36666666666665</v>
      </c>
      <c r="KI189" s="311">
        <v>69.446666666666673</v>
      </c>
      <c r="KJ189" s="311">
        <v>56.46</v>
      </c>
      <c r="KK189" s="312">
        <v>-17.009999999999998</v>
      </c>
      <c r="KL189" s="311">
        <v>-15.583333333333334</v>
      </c>
      <c r="KM189" s="311">
        <v>47.25333333333333</v>
      </c>
      <c r="KN189" s="311">
        <v>22.600000000000005</v>
      </c>
      <c r="KO189" s="311">
        <v>5.2</v>
      </c>
      <c r="KP189" s="63"/>
      <c r="KQ189" s="250">
        <v>0</v>
      </c>
      <c r="KR189" s="92"/>
      <c r="KS189" s="93">
        <v>0.27467811158798294</v>
      </c>
      <c r="KT189" s="92"/>
      <c r="KU189" s="361"/>
      <c r="KV189" s="92"/>
      <c r="KW189" s="361"/>
      <c r="KX189" s="361"/>
      <c r="KY189" s="361"/>
      <c r="KZ189" s="361"/>
      <c r="LA189" s="361"/>
      <c r="LB189" s="361"/>
      <c r="LC189" s="361"/>
      <c r="LD189" s="361"/>
      <c r="LE189" s="361"/>
      <c r="LF189" s="118">
        <v>42797</v>
      </c>
      <c r="LG189" s="454">
        <v>1</v>
      </c>
      <c r="LH189" s="454"/>
      <c r="LI189" s="454"/>
      <c r="LJ189" s="454"/>
      <c r="LK189" s="454"/>
      <c r="LL189" s="454"/>
      <c r="LM189" s="454"/>
      <c r="LN189" s="454"/>
      <c r="LO189" s="454"/>
      <c r="LP189" s="454"/>
      <c r="LQ189" s="454"/>
      <c r="LR189" s="454"/>
      <c r="LS189" s="454"/>
      <c r="LT189" s="454"/>
      <c r="LU189" s="500">
        <v>41.156666666666666</v>
      </c>
      <c r="LV189" s="693">
        <v>-22.400000000000002</v>
      </c>
      <c r="LW189" s="500">
        <v>-11.9</v>
      </c>
      <c r="LX189" s="500">
        <v>3</v>
      </c>
      <c r="LY189" s="500">
        <v>-10.1</v>
      </c>
      <c r="LZ189" s="500">
        <v>2</v>
      </c>
      <c r="MA189" s="690">
        <v>51.885584999999999</v>
      </c>
      <c r="MB189" s="455"/>
      <c r="MD189" s="253">
        <v>28</v>
      </c>
      <c r="ME189" s="274"/>
      <c r="MF189" s="581">
        <v>189</v>
      </c>
      <c r="MG189" s="135">
        <v>42689</v>
      </c>
      <c r="MJ189" s="584">
        <v>32.697499999999998</v>
      </c>
      <c r="MR189" s="135"/>
      <c r="MS189" s="585"/>
      <c r="MT189" s="585"/>
      <c r="MU189" s="133">
        <v>0</v>
      </c>
      <c r="MV189" s="585"/>
      <c r="MW189" s="585"/>
      <c r="MX189" s="585"/>
      <c r="MY189" s="585"/>
      <c r="MZ189" s="585"/>
      <c r="NA189" s="585"/>
      <c r="NB189" s="133">
        <v>28</v>
      </c>
      <c r="NC189" s="238">
        <v>7</v>
      </c>
      <c r="NE189" s="876">
        <v>189</v>
      </c>
      <c r="NF189" s="877">
        <v>9.09676785471469</v>
      </c>
      <c r="NG189" s="877">
        <v>6.9945797242157504</v>
      </c>
      <c r="NH189" s="877">
        <v>5.46988597627446</v>
      </c>
      <c r="NI189" s="877">
        <v>0.81885056089543395</v>
      </c>
      <c r="NJ189" s="877">
        <v>8.1521834190550493</v>
      </c>
      <c r="NK189" s="877">
        <v>5.4229057426121798</v>
      </c>
      <c r="NL189" s="877">
        <v>9.2237362711009201</v>
      </c>
      <c r="NM189" s="877">
        <v>7.7297566801441997</v>
      </c>
      <c r="NN189" s="877">
        <v>6.3570240927840898</v>
      </c>
      <c r="NO189" s="877">
        <v>1.67807190511264</v>
      </c>
      <c r="NP189" s="877">
        <v>6.4939354855805203</v>
      </c>
      <c r="NQ189" s="877">
        <v>6.83402853457702</v>
      </c>
      <c r="NR189" s="877">
        <v>8.0079803364953506</v>
      </c>
      <c r="NS189" s="877">
        <v>4.6409679104499002</v>
      </c>
      <c r="NT189" s="877">
        <v>5.9371089462026001</v>
      </c>
      <c r="NU189" s="877">
        <v>7.8808079483628104</v>
      </c>
      <c r="NV189" s="877">
        <v>6.3854310371935199</v>
      </c>
      <c r="NW189" s="877">
        <v>7.00596132584581</v>
      </c>
      <c r="NX189" s="877">
        <v>4.5741015080893899</v>
      </c>
      <c r="NY189" s="877">
        <v>5.8232398441310202</v>
      </c>
      <c r="NZ189" s="877">
        <v>8.1397559754813091</v>
      </c>
      <c r="OA189" s="877">
        <v>4.6188259525874402</v>
      </c>
      <c r="OB189" s="877">
        <v>9.9730515601535608</v>
      </c>
      <c r="OC189" s="877">
        <v>2.4646682670034399</v>
      </c>
      <c r="OD189" s="877">
        <v>5.3564959877055802</v>
      </c>
      <c r="OE189" s="877">
        <v>7.0082044966948196</v>
      </c>
      <c r="OF189" s="877">
        <v>4.3868109464722203</v>
      </c>
      <c r="OG189" s="877">
        <v>10.518161355757</v>
      </c>
      <c r="OH189" s="877">
        <v>3.1243281350021999</v>
      </c>
      <c r="OI189" s="877">
        <v>8.6291015756864802</v>
      </c>
      <c r="OJ189" s="877">
        <v>3.8042601156347402</v>
      </c>
      <c r="OK189" s="877">
        <v>1.88905978007048</v>
      </c>
      <c r="OL189" s="877">
        <v>0.737670035118136</v>
      </c>
      <c r="OM189" s="877">
        <v>7.5083832931501204</v>
      </c>
    </row>
    <row r="190" spans="1:403" s="133" customFormat="1" x14ac:dyDescent="0.25">
      <c r="A190" s="455">
        <v>189</v>
      </c>
      <c r="B190" s="274">
        <v>0</v>
      </c>
      <c r="C190" s="61">
        <v>0</v>
      </c>
      <c r="D190" s="61">
        <v>1</v>
      </c>
      <c r="E190" s="90">
        <v>190</v>
      </c>
      <c r="F190" s="883">
        <v>190</v>
      </c>
      <c r="G190" s="61">
        <v>190</v>
      </c>
      <c r="H190" s="898"/>
      <c r="I190" s="232" t="s">
        <v>466</v>
      </c>
      <c r="J190" s="232" t="s">
        <v>1405</v>
      </c>
      <c r="K190" s="135">
        <v>14472</v>
      </c>
      <c r="L190" s="133">
        <v>77</v>
      </c>
      <c r="M190" s="193">
        <v>64</v>
      </c>
      <c r="N190" s="193">
        <v>172</v>
      </c>
      <c r="O190" s="342">
        <v>21.63331530557058</v>
      </c>
      <c r="P190" s="210">
        <v>1.7569157519906455</v>
      </c>
      <c r="Q190" s="133">
        <v>1</v>
      </c>
      <c r="R190" s="133">
        <v>150</v>
      </c>
      <c r="S190" s="133">
        <v>90</v>
      </c>
      <c r="T190" s="133">
        <v>1</v>
      </c>
      <c r="U190" s="193">
        <v>2</v>
      </c>
      <c r="V190" s="114">
        <v>0</v>
      </c>
      <c r="W190" s="114"/>
      <c r="X190" s="114">
        <v>1</v>
      </c>
      <c r="Y190" s="114">
        <v>0</v>
      </c>
      <c r="Z190" s="114">
        <v>1</v>
      </c>
      <c r="AA190" s="114">
        <v>0</v>
      </c>
      <c r="AB190" s="114">
        <v>0</v>
      </c>
      <c r="AC190" s="114">
        <v>0</v>
      </c>
      <c r="AG190" s="592">
        <v>106</v>
      </c>
      <c r="AH190" s="592">
        <v>1.57</v>
      </c>
      <c r="AI190" s="592">
        <v>31</v>
      </c>
      <c r="AJ190" s="603">
        <v>0</v>
      </c>
      <c r="AK190" s="592">
        <v>11.3</v>
      </c>
      <c r="AL190" s="592">
        <v>35</v>
      </c>
      <c r="AM190" s="592"/>
      <c r="AN190" s="607"/>
      <c r="AO190" s="409"/>
      <c r="AP190" s="63">
        <v>149</v>
      </c>
      <c r="AQ190" s="63">
        <v>82</v>
      </c>
      <c r="AR190" s="63">
        <v>43</v>
      </c>
      <c r="AS190" s="63">
        <v>121</v>
      </c>
      <c r="AT190" s="63"/>
      <c r="AU190" s="63">
        <v>216</v>
      </c>
      <c r="AV190" s="557">
        <v>42773</v>
      </c>
      <c r="AW190" s="557">
        <v>42773</v>
      </c>
      <c r="AX190" s="63">
        <v>1.57</v>
      </c>
      <c r="AY190" s="63">
        <v>66</v>
      </c>
      <c r="AZ190" s="63"/>
      <c r="BA190" s="592">
        <v>142</v>
      </c>
      <c r="BB190" s="567">
        <v>42773</v>
      </c>
      <c r="BC190" s="66"/>
      <c r="BD190" s="68"/>
      <c r="BE190" s="418"/>
      <c r="BF190" s="419"/>
      <c r="BG190" s="418"/>
      <c r="BH190" s="68"/>
      <c r="BI190" s="219"/>
      <c r="BJ190" s="219"/>
      <c r="BK190" s="219"/>
      <c r="BL190" s="66">
        <v>2.33</v>
      </c>
      <c r="BM190" s="66">
        <v>1.59</v>
      </c>
      <c r="BN190" s="66">
        <v>60</v>
      </c>
      <c r="BO190" s="66">
        <v>1.01</v>
      </c>
      <c r="BP190" s="571">
        <v>462.9</v>
      </c>
      <c r="BQ190" s="66">
        <v>53</v>
      </c>
      <c r="BR190" s="66">
        <v>309</v>
      </c>
      <c r="BS190" s="66">
        <v>25</v>
      </c>
      <c r="BT190" s="66">
        <v>46</v>
      </c>
      <c r="BU190" s="61" t="s">
        <v>381</v>
      </c>
      <c r="BV190" s="61" t="s">
        <v>381</v>
      </c>
      <c r="BW190" s="61"/>
      <c r="BX190" s="61"/>
      <c r="BY190" s="61"/>
      <c r="BZ190" s="61"/>
      <c r="CA190" s="61"/>
      <c r="CB190" s="61"/>
      <c r="CC190" s="61"/>
      <c r="CD190" s="61" t="s">
        <v>381</v>
      </c>
      <c r="CE190" s="61">
        <v>0</v>
      </c>
      <c r="CF190" s="61">
        <v>0</v>
      </c>
      <c r="CG190" s="61">
        <v>0</v>
      </c>
      <c r="CH190" s="61">
        <v>0</v>
      </c>
      <c r="CI190" s="61">
        <v>0</v>
      </c>
      <c r="CJ190" s="61">
        <v>0</v>
      </c>
      <c r="CK190" s="114">
        <v>0</v>
      </c>
      <c r="CL190" s="114">
        <v>1</v>
      </c>
      <c r="CM190" s="114">
        <v>0</v>
      </c>
      <c r="CN190" s="114">
        <v>1</v>
      </c>
      <c r="CO190" s="114">
        <v>0</v>
      </c>
      <c r="CP190" s="114">
        <v>0</v>
      </c>
      <c r="CQ190" s="114">
        <v>0</v>
      </c>
      <c r="CR190" s="114">
        <v>0</v>
      </c>
      <c r="CS190" s="114">
        <v>0</v>
      </c>
      <c r="CT190" s="114">
        <v>0</v>
      </c>
      <c r="CU190" s="114">
        <v>1</v>
      </c>
      <c r="CV190" s="114">
        <v>0</v>
      </c>
      <c r="CW190" s="362">
        <v>16.82</v>
      </c>
      <c r="CX190" s="362">
        <v>78.3</v>
      </c>
      <c r="CY190" s="362"/>
      <c r="CZ190" s="362"/>
      <c r="DB190" s="133">
        <v>96</v>
      </c>
      <c r="DF190" s="133">
        <v>0</v>
      </c>
      <c r="DG190" s="136">
        <v>0</v>
      </c>
      <c r="DK190" s="136">
        <v>1</v>
      </c>
      <c r="DL190" s="136"/>
      <c r="DM190" s="136"/>
      <c r="DO190" s="133">
        <v>0</v>
      </c>
      <c r="DP190" s="133">
        <v>0</v>
      </c>
      <c r="DQ190" s="133">
        <v>0</v>
      </c>
      <c r="DR190" s="133">
        <v>0</v>
      </c>
      <c r="DS190" s="133">
        <v>0</v>
      </c>
      <c r="DT190" s="212">
        <v>0</v>
      </c>
      <c r="DU190" s="133">
        <v>0</v>
      </c>
      <c r="DV190" s="133">
        <v>0</v>
      </c>
      <c r="DW190" s="133">
        <v>0</v>
      </c>
      <c r="DX190" s="133">
        <v>0</v>
      </c>
      <c r="DY190" s="133">
        <v>0</v>
      </c>
      <c r="DZ190" s="133">
        <v>0</v>
      </c>
      <c r="EC190" s="133">
        <v>1</v>
      </c>
      <c r="ED190" s="133">
        <v>2</v>
      </c>
      <c r="EE190" s="133">
        <v>31</v>
      </c>
      <c r="EH190" s="103"/>
      <c r="EI190" s="103"/>
      <c r="EJ190" s="131"/>
      <c r="EK190" s="131"/>
      <c r="EL190" s="131"/>
      <c r="EM190" s="131"/>
      <c r="EN190" s="131"/>
      <c r="EO190" s="103"/>
      <c r="EP190" s="136">
        <v>190</v>
      </c>
      <c r="EQ190" s="135">
        <v>42773</v>
      </c>
      <c r="ER190" s="133" t="s">
        <v>383</v>
      </c>
      <c r="EU190" s="133">
        <v>83</v>
      </c>
      <c r="EV190" s="133">
        <v>0</v>
      </c>
      <c r="EX190" s="133">
        <v>9</v>
      </c>
      <c r="EY190" s="133">
        <v>6</v>
      </c>
      <c r="EZ190" s="133">
        <v>45</v>
      </c>
      <c r="FA190" s="133">
        <v>26</v>
      </c>
      <c r="FB190" s="133">
        <v>13</v>
      </c>
      <c r="FC190" s="133">
        <v>14</v>
      </c>
      <c r="FD190" s="133">
        <v>29</v>
      </c>
      <c r="FE190" s="133">
        <v>22</v>
      </c>
      <c r="FF190" s="133">
        <v>36</v>
      </c>
      <c r="FG190" s="133">
        <v>110</v>
      </c>
      <c r="FH190" s="133">
        <v>190</v>
      </c>
      <c r="FI190" s="91">
        <v>110</v>
      </c>
      <c r="FJ190" s="91">
        <v>190</v>
      </c>
      <c r="FK190" s="227">
        <v>25.299999999999997</v>
      </c>
      <c r="FL190" s="227">
        <v>14.400235168552751</v>
      </c>
      <c r="FM190" s="228">
        <v>68.05</v>
      </c>
      <c r="FN190" s="228">
        <v>23.15</v>
      </c>
      <c r="FO190" s="228">
        <v>38.732648348617182</v>
      </c>
      <c r="FP190" s="228">
        <v>13.176499768853605</v>
      </c>
      <c r="FQ190" s="228">
        <v>65.980896399706097</v>
      </c>
      <c r="FR190" s="228"/>
      <c r="FS190" s="193">
        <v>0</v>
      </c>
      <c r="FT190" s="230">
        <v>52</v>
      </c>
      <c r="FU190" s="230">
        <v>79</v>
      </c>
      <c r="FV190" s="230">
        <v>80</v>
      </c>
      <c r="FW190" s="229">
        <v>4.9000000000000004</v>
      </c>
      <c r="FX190" s="229">
        <v>3.8</v>
      </c>
      <c r="FY190" s="229">
        <v>10.612244897959183</v>
      </c>
      <c r="FZ190" s="229">
        <v>0.65822784810126578</v>
      </c>
      <c r="GA190" s="133">
        <v>39.4</v>
      </c>
      <c r="GB190" s="129">
        <v>16.3</v>
      </c>
      <c r="GC190" s="238">
        <v>4.2</v>
      </c>
      <c r="GD190" s="238">
        <v>2.7</v>
      </c>
      <c r="GE190" s="238">
        <v>102.5</v>
      </c>
      <c r="GF190" s="238">
        <v>79</v>
      </c>
      <c r="GG190" s="238">
        <v>21.3</v>
      </c>
      <c r="GH190" s="133">
        <v>0</v>
      </c>
      <c r="GI190" s="133">
        <v>1</v>
      </c>
      <c r="GJ190" s="133">
        <v>1</v>
      </c>
      <c r="GK190" s="133">
        <v>1</v>
      </c>
      <c r="GL190" s="231">
        <v>22</v>
      </c>
      <c r="GM190" s="133">
        <v>0</v>
      </c>
      <c r="GN190" s="133">
        <v>0</v>
      </c>
      <c r="GO190" s="133">
        <v>0</v>
      </c>
      <c r="GP190" s="133">
        <v>0</v>
      </c>
      <c r="GQ190" s="61">
        <v>33.799999999999997</v>
      </c>
      <c r="GR190" s="106">
        <v>19.238258841781938</v>
      </c>
      <c r="GS190" s="111">
        <v>0.49710982658959546</v>
      </c>
      <c r="GT190" s="61">
        <v>0</v>
      </c>
      <c r="GU190" s="61"/>
      <c r="GV190" s="61"/>
      <c r="GW190" s="61">
        <v>15</v>
      </c>
      <c r="GX190" s="61">
        <v>0</v>
      </c>
      <c r="GY190" s="106">
        <v>25</v>
      </c>
      <c r="GZ190" s="61">
        <v>0</v>
      </c>
      <c r="HA190" s="745">
        <v>27</v>
      </c>
      <c r="HB190" s="133">
        <v>9</v>
      </c>
      <c r="HD190" s="61">
        <v>1</v>
      </c>
      <c r="HE190" s="236">
        <v>68.743460999999996</v>
      </c>
      <c r="HF190" s="236">
        <v>72.180633999999998</v>
      </c>
      <c r="HG190" s="144">
        <v>41.071778999999999</v>
      </c>
      <c r="HH190" s="236">
        <v>92.705776</v>
      </c>
      <c r="HI190" s="125">
        <v>52.750869000000002</v>
      </c>
      <c r="HJ190" s="236">
        <v>28.359829999999999</v>
      </c>
      <c r="HK190" s="144">
        <v>16.137136000000002</v>
      </c>
      <c r="HL190" s="236">
        <v>64.345945</v>
      </c>
      <c r="HM190" s="144">
        <v>36.613733000000003</v>
      </c>
      <c r="HN190" s="236">
        <v>69.408777000000001</v>
      </c>
      <c r="HO190" s="144">
        <v>5.0189839999999997</v>
      </c>
      <c r="HP190" s="144">
        <v>2.855871</v>
      </c>
      <c r="HQ190" s="236">
        <v>113.68270099999999</v>
      </c>
      <c r="HR190" s="144">
        <v>64.687028999999995</v>
      </c>
      <c r="HS190" s="236">
        <v>40.543790999999999</v>
      </c>
      <c r="HT190" s="144">
        <v>23.069977999999999</v>
      </c>
      <c r="HU190" s="236">
        <v>73.138909999999996</v>
      </c>
      <c r="HV190" s="144">
        <v>41.617050999999996</v>
      </c>
      <c r="HW190" s="236">
        <v>64.336005999999998</v>
      </c>
      <c r="HX190" s="144">
        <v>0</v>
      </c>
      <c r="HY190" s="237">
        <v>0.77859910260607712</v>
      </c>
      <c r="HZ190" s="238">
        <v>20.5</v>
      </c>
      <c r="IA190" s="133">
        <v>5.2</v>
      </c>
      <c r="IB190" s="133">
        <v>19.8</v>
      </c>
      <c r="IC190" s="133">
        <v>5.7</v>
      </c>
      <c r="ID190" s="133">
        <v>21.6</v>
      </c>
      <c r="IE190" s="133">
        <v>5.2</v>
      </c>
      <c r="IF190" s="237">
        <v>65.360307692307686</v>
      </c>
      <c r="IG190" s="237">
        <v>37.201731282932734</v>
      </c>
      <c r="II190" s="61">
        <v>0.35</v>
      </c>
      <c r="IJ190" s="133">
        <v>1032</v>
      </c>
      <c r="IK190" s="133">
        <v>991</v>
      </c>
      <c r="IL190" s="133">
        <v>1025</v>
      </c>
      <c r="IM190" s="133">
        <v>1092</v>
      </c>
      <c r="IN190" s="133">
        <v>1125</v>
      </c>
      <c r="IO190" s="133">
        <v>1036</v>
      </c>
      <c r="IQ190" s="237">
        <v>1050.1666666666667</v>
      </c>
      <c r="IR190" s="133">
        <v>1517</v>
      </c>
      <c r="IS190" s="133">
        <v>230</v>
      </c>
      <c r="IT190" s="133">
        <v>239</v>
      </c>
      <c r="IU190" s="133">
        <v>275</v>
      </c>
      <c r="IV190" s="133">
        <v>225</v>
      </c>
      <c r="IW190" s="133">
        <v>261</v>
      </c>
      <c r="IX190" s="133">
        <v>246</v>
      </c>
      <c r="IZ190" s="133">
        <v>246</v>
      </c>
      <c r="JA190" s="133">
        <v>136</v>
      </c>
      <c r="JB190" s="412">
        <v>30.227128911452095</v>
      </c>
      <c r="JC190" s="241">
        <v>0</v>
      </c>
      <c r="JD190" s="136">
        <v>1</v>
      </c>
      <c r="JE190" s="278">
        <v>0</v>
      </c>
      <c r="JF190" s="70">
        <v>0</v>
      </c>
      <c r="JG190" s="70"/>
      <c r="JH190" s="136"/>
      <c r="JI190" s="136">
        <v>0</v>
      </c>
      <c r="JJ190" s="136">
        <v>2</v>
      </c>
      <c r="JK190" s="136"/>
      <c r="JM190" s="417"/>
      <c r="JN190" s="200">
        <v>190</v>
      </c>
      <c r="JO190" s="244">
        <v>42773</v>
      </c>
      <c r="JP190" s="69">
        <v>43052</v>
      </c>
      <c r="JQ190" s="201">
        <v>0</v>
      </c>
      <c r="JR190" s="69">
        <v>43052</v>
      </c>
      <c r="JS190" s="31">
        <v>9</v>
      </c>
      <c r="JT190" s="243">
        <v>0</v>
      </c>
      <c r="JU190" s="69">
        <v>43052</v>
      </c>
      <c r="JV190" s="245">
        <v>9</v>
      </c>
      <c r="JW190" s="243">
        <v>0</v>
      </c>
      <c r="JX190" s="246">
        <v>43052</v>
      </c>
      <c r="JY190" s="245">
        <v>9</v>
      </c>
      <c r="JZ190" s="245">
        <v>9.1999999999999993</v>
      </c>
      <c r="KA190" s="245">
        <v>279</v>
      </c>
      <c r="KB190" s="247"/>
      <c r="KC190" s="245"/>
      <c r="KD190" s="248"/>
      <c r="KE190" s="63">
        <v>1</v>
      </c>
      <c r="KF190" s="263">
        <v>1</v>
      </c>
      <c r="KG190" s="251" t="s">
        <v>390</v>
      </c>
      <c r="KH190" s="250">
        <v>67.11</v>
      </c>
      <c r="KI190" s="250">
        <v>25.3</v>
      </c>
      <c r="KJ190" s="311">
        <v>60.8</v>
      </c>
      <c r="KK190" s="251">
        <v>-16.7</v>
      </c>
      <c r="KL190" s="250">
        <v>-14.97</v>
      </c>
      <c r="KM190" s="250">
        <v>47.26</v>
      </c>
      <c r="KN190" s="250">
        <v>17.7</v>
      </c>
      <c r="KO190" s="250">
        <v>6.4</v>
      </c>
      <c r="KP190" s="63"/>
      <c r="KQ190" s="250">
        <v>0</v>
      </c>
      <c r="KR190" s="92"/>
      <c r="KS190" s="93">
        <v>0.49710982658959546</v>
      </c>
      <c r="KT190" s="92">
        <v>61</v>
      </c>
      <c r="KU190" s="361">
        <v>48.8</v>
      </c>
      <c r="KV190" s="92">
        <v>-23.51</v>
      </c>
      <c r="KW190" s="361">
        <v>-27.6</v>
      </c>
      <c r="KX190" s="361">
        <v>-27.6</v>
      </c>
      <c r="KY190" s="361">
        <v>299</v>
      </c>
      <c r="KZ190" s="361">
        <v>-25.2</v>
      </c>
      <c r="LA190" s="361">
        <v>-25.1</v>
      </c>
      <c r="LB190" s="361">
        <v>282</v>
      </c>
      <c r="LC190" s="361">
        <v>-26.3</v>
      </c>
      <c r="LD190" s="361">
        <v>-26.3</v>
      </c>
      <c r="LE190" s="361">
        <v>299</v>
      </c>
      <c r="LF190" s="118">
        <v>42773</v>
      </c>
      <c r="LG190" s="454">
        <v>0</v>
      </c>
      <c r="LH190" s="454"/>
      <c r="LI190" s="454">
        <v>61</v>
      </c>
      <c r="LJ190" s="454">
        <v>50.4</v>
      </c>
      <c r="LK190" s="454">
        <v>-26.06</v>
      </c>
      <c r="LL190" s="454">
        <v>-30.6</v>
      </c>
      <c r="LM190" s="454">
        <v>-30.1</v>
      </c>
      <c r="LN190" s="454">
        <v>199</v>
      </c>
      <c r="LO190" s="454">
        <v>-28.9</v>
      </c>
      <c r="LP190" s="454">
        <v>-27.6</v>
      </c>
      <c r="LQ190" s="454">
        <v>382</v>
      </c>
      <c r="LR190" s="454">
        <v>-29.3</v>
      </c>
      <c r="LS190" s="454">
        <v>-28.9</v>
      </c>
      <c r="LT190" s="454">
        <v>366</v>
      </c>
      <c r="LU190" s="500">
        <v>49.56</v>
      </c>
      <c r="LV190" s="693">
        <v>-20.72</v>
      </c>
      <c r="LW190" s="500"/>
      <c r="LX190" s="500"/>
      <c r="LY190" s="500">
        <v>-11.8</v>
      </c>
      <c r="LZ190" s="500">
        <v>2</v>
      </c>
      <c r="MA190" s="690">
        <v>64.336005999999998</v>
      </c>
      <c r="MB190" s="454"/>
      <c r="MD190" s="253"/>
      <c r="ME190" s="274"/>
      <c r="MF190" s="581">
        <v>190</v>
      </c>
      <c r="MG190" s="135">
        <v>42773</v>
      </c>
      <c r="MJ190" s="586"/>
      <c r="MR190" s="135"/>
      <c r="MS190" s="585"/>
      <c r="MT190" s="585"/>
      <c r="MU190" s="133">
        <v>0</v>
      </c>
      <c r="MV190" s="585"/>
      <c r="MW190" s="585"/>
      <c r="MX190" s="585"/>
      <c r="MY190" s="585"/>
      <c r="MZ190" s="585"/>
      <c r="NA190" s="585"/>
      <c r="NB190" s="585"/>
      <c r="NC190" s="238">
        <v>3</v>
      </c>
      <c r="NE190" s="876" t="s">
        <v>64</v>
      </c>
      <c r="NF190" s="877" t="s">
        <v>64</v>
      </c>
      <c r="NG190" s="877" t="s">
        <v>64</v>
      </c>
      <c r="NH190" s="877" t="s">
        <v>64</v>
      </c>
      <c r="NI190" s="877" t="s">
        <v>64</v>
      </c>
      <c r="NJ190" s="877" t="s">
        <v>64</v>
      </c>
      <c r="NK190" s="877" t="s">
        <v>64</v>
      </c>
      <c r="NL190" s="877" t="s">
        <v>64</v>
      </c>
      <c r="NM190" s="877" t="s">
        <v>64</v>
      </c>
      <c r="NN190" s="877" t="s">
        <v>64</v>
      </c>
      <c r="NO190" s="877" t="s">
        <v>64</v>
      </c>
      <c r="NP190" s="877" t="s">
        <v>64</v>
      </c>
      <c r="NQ190" s="877" t="s">
        <v>64</v>
      </c>
      <c r="NR190" s="877" t="s">
        <v>64</v>
      </c>
      <c r="NS190" s="877" t="s">
        <v>64</v>
      </c>
      <c r="NT190" s="877" t="s">
        <v>64</v>
      </c>
      <c r="NU190" s="877" t="s">
        <v>64</v>
      </c>
      <c r="NV190" s="877" t="s">
        <v>64</v>
      </c>
      <c r="NW190" s="877" t="s">
        <v>64</v>
      </c>
      <c r="NX190" s="877" t="s">
        <v>64</v>
      </c>
      <c r="NY190" s="877" t="s">
        <v>64</v>
      </c>
      <c r="NZ190" s="877" t="s">
        <v>64</v>
      </c>
      <c r="OA190" s="877" t="s">
        <v>64</v>
      </c>
      <c r="OB190" s="877" t="s">
        <v>64</v>
      </c>
      <c r="OC190" s="877" t="s">
        <v>64</v>
      </c>
      <c r="OD190" s="877" t="s">
        <v>64</v>
      </c>
      <c r="OE190" s="877" t="s">
        <v>64</v>
      </c>
      <c r="OF190" s="877" t="s">
        <v>64</v>
      </c>
      <c r="OG190" s="877" t="s">
        <v>64</v>
      </c>
      <c r="OH190" s="877" t="s">
        <v>64</v>
      </c>
      <c r="OI190" s="877" t="s">
        <v>64</v>
      </c>
      <c r="OJ190" s="877" t="s">
        <v>64</v>
      </c>
      <c r="OK190" s="877" t="s">
        <v>64</v>
      </c>
      <c r="OL190" s="877" t="s">
        <v>64</v>
      </c>
      <c r="OM190" s="877" t="s">
        <v>64</v>
      </c>
    </row>
    <row r="191" spans="1:403" s="133" customFormat="1" x14ac:dyDescent="0.25">
      <c r="A191" s="902">
        <v>190</v>
      </c>
      <c r="B191" s="221">
        <v>0</v>
      </c>
      <c r="C191" s="61">
        <v>0</v>
      </c>
      <c r="D191" s="61">
        <v>2</v>
      </c>
      <c r="E191" s="90">
        <v>191</v>
      </c>
      <c r="F191" s="883">
        <v>191</v>
      </c>
      <c r="G191" s="61">
        <v>191</v>
      </c>
      <c r="H191" s="898"/>
      <c r="I191" s="232" t="s">
        <v>1406</v>
      </c>
      <c r="J191" s="232" t="s">
        <v>1407</v>
      </c>
      <c r="K191" s="135">
        <v>12872</v>
      </c>
      <c r="L191" s="133">
        <v>82</v>
      </c>
      <c r="M191" s="193">
        <v>109</v>
      </c>
      <c r="N191" s="193">
        <v>172</v>
      </c>
      <c r="O191" s="342">
        <v>36.844240129799893</v>
      </c>
      <c r="P191" s="210">
        <v>2.2030822391608091</v>
      </c>
      <c r="Q191" s="133">
        <v>0</v>
      </c>
      <c r="R191" s="133">
        <v>120</v>
      </c>
      <c r="S191" s="133">
        <v>60</v>
      </c>
      <c r="T191" s="133">
        <v>1</v>
      </c>
      <c r="U191" s="193">
        <v>3</v>
      </c>
      <c r="V191" s="114">
        <v>1</v>
      </c>
      <c r="W191" s="114">
        <v>2</v>
      </c>
      <c r="X191" s="114">
        <v>1</v>
      </c>
      <c r="Y191" s="114">
        <v>1</v>
      </c>
      <c r="Z191" s="114">
        <v>1</v>
      </c>
      <c r="AA191" s="114">
        <v>0</v>
      </c>
      <c r="AB191" s="114">
        <v>1</v>
      </c>
      <c r="AC191" s="114">
        <v>1</v>
      </c>
      <c r="AG191" s="592">
        <v>263</v>
      </c>
      <c r="AH191" s="592">
        <v>2.14</v>
      </c>
      <c r="AI191" s="592">
        <v>30</v>
      </c>
      <c r="AJ191" s="603">
        <v>0</v>
      </c>
      <c r="AK191" s="592">
        <v>8.1999999999999993</v>
      </c>
      <c r="AL191" s="592">
        <v>27</v>
      </c>
      <c r="AM191" s="592"/>
      <c r="AN191" s="607">
        <v>1464</v>
      </c>
      <c r="AO191" s="214">
        <v>7.2889276945212567</v>
      </c>
      <c r="AP191" s="63"/>
      <c r="AQ191" s="63"/>
      <c r="AR191" s="63"/>
      <c r="AS191" s="63"/>
      <c r="AT191" s="63">
        <v>0.44</v>
      </c>
      <c r="AU191" s="63">
        <v>24</v>
      </c>
      <c r="AV191" s="557">
        <v>42703</v>
      </c>
      <c r="AW191" s="557">
        <v>42703</v>
      </c>
      <c r="AX191" s="147">
        <v>2.14</v>
      </c>
      <c r="AY191" s="63">
        <v>116</v>
      </c>
      <c r="AZ191" s="63"/>
      <c r="BA191" s="592">
        <v>139</v>
      </c>
      <c r="BB191" s="567"/>
      <c r="BC191" s="66"/>
      <c r="BD191" s="68"/>
      <c r="BE191" s="418"/>
      <c r="BF191" s="419"/>
      <c r="BG191" s="418"/>
      <c r="BH191" s="68"/>
      <c r="BI191" s="219"/>
      <c r="BJ191" s="219"/>
      <c r="BK191" s="219"/>
      <c r="BL191" s="66"/>
      <c r="BM191" s="66"/>
      <c r="BN191" s="66"/>
      <c r="BO191" s="66"/>
      <c r="BP191" s="571"/>
      <c r="BQ191" s="66"/>
      <c r="BR191" s="66"/>
      <c r="BS191" s="66"/>
      <c r="BT191" s="66"/>
      <c r="BU191" s="69">
        <v>42703</v>
      </c>
      <c r="BV191" s="61" t="s">
        <v>1408</v>
      </c>
      <c r="BW191" s="61">
        <v>0</v>
      </c>
      <c r="BX191" s="61">
        <v>1</v>
      </c>
      <c r="BY191" s="61">
        <v>30</v>
      </c>
      <c r="BZ191" s="61">
        <v>0</v>
      </c>
      <c r="CA191" s="61"/>
      <c r="CB191" s="61"/>
      <c r="CC191" s="61"/>
      <c r="CD191" s="61">
        <v>1</v>
      </c>
      <c r="CE191" s="61">
        <v>0</v>
      </c>
      <c r="CF191" s="61">
        <v>1</v>
      </c>
      <c r="CG191" s="61">
        <v>0</v>
      </c>
      <c r="CH191" s="61">
        <v>1</v>
      </c>
      <c r="CI191" s="61">
        <v>0</v>
      </c>
      <c r="CJ191" s="61">
        <v>1</v>
      </c>
      <c r="CK191" s="114">
        <v>1</v>
      </c>
      <c r="CL191" s="114">
        <v>0</v>
      </c>
      <c r="CM191" s="114">
        <v>0</v>
      </c>
      <c r="CN191" s="114">
        <v>1</v>
      </c>
      <c r="CO191" s="114">
        <v>0</v>
      </c>
      <c r="CP191" s="114">
        <v>0</v>
      </c>
      <c r="CQ191" s="114">
        <v>0</v>
      </c>
      <c r="CR191" s="114">
        <v>1</v>
      </c>
      <c r="CS191" s="114">
        <v>0</v>
      </c>
      <c r="CT191" s="114">
        <v>0</v>
      </c>
      <c r="CU191" s="114">
        <v>1</v>
      </c>
      <c r="CV191" s="114">
        <v>0</v>
      </c>
      <c r="CW191" s="362"/>
      <c r="CX191" s="362"/>
      <c r="CY191" s="362"/>
      <c r="CZ191" s="362"/>
      <c r="DF191" s="133">
        <v>1</v>
      </c>
      <c r="DG191" s="136">
        <v>1</v>
      </c>
      <c r="DH191" s="133">
        <v>2013</v>
      </c>
      <c r="DI191" s="133">
        <v>1</v>
      </c>
      <c r="DJ191" s="133" t="s">
        <v>1409</v>
      </c>
      <c r="DK191" s="136">
        <v>0</v>
      </c>
      <c r="DL191" s="136"/>
      <c r="DM191" s="136"/>
      <c r="DO191" s="133">
        <v>1</v>
      </c>
      <c r="DP191" s="133">
        <v>0</v>
      </c>
      <c r="DQ191" s="133">
        <v>0</v>
      </c>
      <c r="DR191" s="133">
        <v>0</v>
      </c>
      <c r="DS191" s="133">
        <v>1</v>
      </c>
      <c r="DT191" s="212">
        <v>1</v>
      </c>
      <c r="DU191" s="133">
        <v>3</v>
      </c>
      <c r="DV191" s="133">
        <v>0</v>
      </c>
      <c r="DW191" s="133">
        <v>0</v>
      </c>
      <c r="DX191" s="133">
        <v>0</v>
      </c>
      <c r="DY191" s="133">
        <v>0</v>
      </c>
      <c r="DZ191" s="133">
        <v>0</v>
      </c>
      <c r="EC191" s="133">
        <v>1</v>
      </c>
      <c r="ED191" s="133">
        <v>3</v>
      </c>
      <c r="EE191" s="133">
        <v>31</v>
      </c>
      <c r="EH191" s="135">
        <v>42709</v>
      </c>
      <c r="EI191" s="133">
        <v>1.44</v>
      </c>
      <c r="EJ191" s="225">
        <v>57</v>
      </c>
      <c r="EK191" s="225">
        <v>56</v>
      </c>
      <c r="EL191" s="225">
        <v>74</v>
      </c>
      <c r="EM191" s="225">
        <v>82</v>
      </c>
      <c r="EN191" s="225" t="s">
        <v>381</v>
      </c>
      <c r="EO191" s="133" t="s">
        <v>1410</v>
      </c>
      <c r="EP191" s="136">
        <v>191</v>
      </c>
      <c r="EQ191" s="135">
        <v>42766</v>
      </c>
      <c r="ER191" s="133" t="s">
        <v>415</v>
      </c>
      <c r="EU191" s="133">
        <v>97</v>
      </c>
      <c r="EV191" s="133">
        <v>1</v>
      </c>
      <c r="EX191" s="133">
        <v>16</v>
      </c>
      <c r="EY191" s="133">
        <v>13</v>
      </c>
      <c r="EZ191" s="133">
        <v>47</v>
      </c>
      <c r="FA191" s="133">
        <v>26</v>
      </c>
      <c r="FB191" s="133">
        <v>21</v>
      </c>
      <c r="FC191" s="133">
        <v>19</v>
      </c>
      <c r="FD191" s="133">
        <v>53</v>
      </c>
      <c r="FE191" s="133">
        <v>22</v>
      </c>
      <c r="FF191" s="133">
        <v>35</v>
      </c>
      <c r="FG191" s="133">
        <v>100</v>
      </c>
      <c r="FH191" s="133">
        <v>290</v>
      </c>
      <c r="FI191" s="91">
        <v>100</v>
      </c>
      <c r="FJ191" s="91">
        <v>283.33333333333331</v>
      </c>
      <c r="FK191" s="227">
        <v>144.94999999999999</v>
      </c>
      <c r="FL191" s="227">
        <v>65.794184812280932</v>
      </c>
      <c r="FM191" s="228">
        <v>122.5</v>
      </c>
      <c r="FN191" s="228">
        <v>45.599999999999994</v>
      </c>
      <c r="FO191" s="228">
        <v>55.603916105584098</v>
      </c>
      <c r="FP191" s="228">
        <v>20.698274076854162</v>
      </c>
      <c r="FQ191" s="228">
        <v>62.775510204081641</v>
      </c>
      <c r="FR191" s="228"/>
      <c r="FS191" s="193">
        <v>0</v>
      </c>
      <c r="FT191" s="230">
        <v>104.13333333333333</v>
      </c>
      <c r="FU191" s="230"/>
      <c r="FV191" s="230">
        <v>173.33333333333334</v>
      </c>
      <c r="FW191" s="229">
        <v>4.166666666666667</v>
      </c>
      <c r="FX191" s="229">
        <v>4.7333333333333334</v>
      </c>
      <c r="FY191" s="229">
        <v>24.991999999999997</v>
      </c>
      <c r="FZ191" s="229"/>
      <c r="GA191" s="133">
        <v>37.700000000000003</v>
      </c>
      <c r="GB191" s="129">
        <v>18.7</v>
      </c>
      <c r="GC191" s="238">
        <v>32</v>
      </c>
      <c r="GD191" s="238">
        <v>21</v>
      </c>
      <c r="GE191" s="238">
        <v>282.3</v>
      </c>
      <c r="GF191" s="238">
        <v>215</v>
      </c>
      <c r="GG191" s="238">
        <v>63.8</v>
      </c>
      <c r="GH191" s="133">
        <v>1</v>
      </c>
      <c r="GI191" s="133">
        <v>1</v>
      </c>
      <c r="GJ191" s="133">
        <v>1</v>
      </c>
      <c r="GK191" s="133">
        <v>1</v>
      </c>
      <c r="GL191" s="231">
        <v>23</v>
      </c>
      <c r="GM191" s="133">
        <v>0</v>
      </c>
      <c r="GN191" s="133">
        <v>1</v>
      </c>
      <c r="GO191" s="133" t="s">
        <v>464</v>
      </c>
      <c r="GP191" s="133">
        <v>0</v>
      </c>
      <c r="GQ191" s="61">
        <v>92.15</v>
      </c>
      <c r="GR191" s="61">
        <v>41.827762196976124</v>
      </c>
      <c r="GS191" s="111">
        <v>0.33478260869565213</v>
      </c>
      <c r="GT191" s="61">
        <v>1</v>
      </c>
      <c r="GU191" s="111">
        <v>0.6785714285714286</v>
      </c>
      <c r="GV191" s="62">
        <v>1</v>
      </c>
      <c r="GW191" s="61">
        <v>6.166666666666667</v>
      </c>
      <c r="GX191" s="61">
        <v>1</v>
      </c>
      <c r="GY191" s="106">
        <v>15.5</v>
      </c>
      <c r="GZ191" s="61">
        <v>1</v>
      </c>
      <c r="HA191" s="745">
        <v>28</v>
      </c>
      <c r="HB191" s="133">
        <v>13</v>
      </c>
      <c r="HC191" s="133">
        <v>0.67</v>
      </c>
      <c r="HD191" s="103">
        <v>0</v>
      </c>
      <c r="HE191" s="269"/>
      <c r="HF191" s="269"/>
      <c r="HG191" s="269"/>
      <c r="HH191" s="269"/>
      <c r="HI191" s="269"/>
      <c r="HJ191" s="269"/>
      <c r="HK191" s="269"/>
      <c r="HL191" s="269"/>
      <c r="HM191" s="269"/>
      <c r="HN191" s="269"/>
      <c r="HO191" s="269"/>
      <c r="HP191" s="269"/>
      <c r="HQ191" s="269"/>
      <c r="HR191" s="269"/>
      <c r="HS191" s="269"/>
      <c r="HT191" s="269"/>
      <c r="HU191" s="269"/>
      <c r="HV191" s="269"/>
      <c r="HW191" s="269"/>
      <c r="HX191" s="103"/>
      <c r="HY191" s="103"/>
      <c r="HZ191" s="104"/>
      <c r="IA191" s="103"/>
      <c r="IB191" s="103"/>
      <c r="IC191" s="103"/>
      <c r="ID191" s="103"/>
      <c r="IE191" s="103"/>
      <c r="IF191" s="91"/>
      <c r="IG191" s="91"/>
      <c r="IH191" s="103"/>
      <c r="II191" s="296"/>
      <c r="IJ191" s="296"/>
      <c r="IK191" s="296"/>
      <c r="IL191" s="296"/>
      <c r="IM191" s="296"/>
      <c r="IN191" s="296"/>
      <c r="IO191" s="296"/>
      <c r="IP191" s="103"/>
      <c r="IQ191" s="91"/>
      <c r="IR191" s="296"/>
      <c r="IS191" s="296"/>
      <c r="IT191" s="296"/>
      <c r="IU191" s="296"/>
      <c r="IV191" s="296"/>
      <c r="IW191" s="296"/>
      <c r="IX191" s="296"/>
      <c r="IY191" s="103"/>
      <c r="IZ191" s="103"/>
      <c r="JA191" s="296"/>
      <c r="JB191" s="103"/>
      <c r="JC191" s="297"/>
      <c r="JD191" s="136">
        <v>0</v>
      </c>
      <c r="JE191" s="278"/>
      <c r="JF191" s="70"/>
      <c r="JG191" s="70"/>
      <c r="JH191" s="136"/>
      <c r="JI191" s="136"/>
      <c r="JJ191" s="136"/>
      <c r="JK191" s="136"/>
      <c r="JM191" s="420"/>
      <c r="JN191" s="200">
        <v>191</v>
      </c>
      <c r="JO191" s="244">
        <v>42766</v>
      </c>
      <c r="JP191" s="69">
        <v>42993</v>
      </c>
      <c r="JQ191" s="201">
        <v>1</v>
      </c>
      <c r="JR191" s="69">
        <v>42993</v>
      </c>
      <c r="JS191" s="31">
        <v>7</v>
      </c>
      <c r="JT191" s="243">
        <v>1</v>
      </c>
      <c r="JU191" s="69">
        <v>42885</v>
      </c>
      <c r="JV191" s="245">
        <v>3</v>
      </c>
      <c r="JW191" s="243">
        <v>1</v>
      </c>
      <c r="JX191" s="246">
        <v>42885</v>
      </c>
      <c r="JY191" s="245">
        <v>3</v>
      </c>
      <c r="JZ191" s="245">
        <v>7</v>
      </c>
      <c r="KA191" s="245">
        <v>227</v>
      </c>
      <c r="KB191" s="247"/>
      <c r="KC191" s="245"/>
      <c r="KD191" s="248"/>
      <c r="KE191" s="63">
        <v>1</v>
      </c>
      <c r="KF191" s="263">
        <v>1</v>
      </c>
      <c r="KG191" s="251" t="s">
        <v>390</v>
      </c>
      <c r="KH191" s="311">
        <v>115.99333333333334</v>
      </c>
      <c r="KI191" s="311">
        <v>53.053333333333335</v>
      </c>
      <c r="KJ191" s="311">
        <v>53.963333333333331</v>
      </c>
      <c r="KK191" s="312">
        <v>-16.183333333333334</v>
      </c>
      <c r="KL191" s="311">
        <v>-13.386666666666668</v>
      </c>
      <c r="KM191" s="311">
        <v>54.156666666666666</v>
      </c>
      <c r="KN191" s="311">
        <v>18.033333333333331</v>
      </c>
      <c r="KO191" s="311">
        <v>3.2666666666666671</v>
      </c>
      <c r="KP191" s="63"/>
      <c r="KQ191" s="250">
        <v>0</v>
      </c>
      <c r="KR191" s="92"/>
      <c r="KS191" s="93">
        <v>0.33478260869565213</v>
      </c>
      <c r="KT191" s="92"/>
      <c r="KU191" s="361"/>
      <c r="KV191" s="92"/>
      <c r="KW191" s="361"/>
      <c r="KX191" s="361"/>
      <c r="KY191" s="361"/>
      <c r="KZ191" s="361"/>
      <c r="LA191" s="361"/>
      <c r="LB191" s="361"/>
      <c r="LC191" s="361"/>
      <c r="LD191" s="361"/>
      <c r="LE191" s="361"/>
      <c r="LF191" s="118">
        <v>42766</v>
      </c>
      <c r="LG191" s="454">
        <v>1</v>
      </c>
      <c r="LH191" s="454"/>
      <c r="LI191" s="454"/>
      <c r="LJ191" s="454"/>
      <c r="LK191" s="454"/>
      <c r="LL191" s="454"/>
      <c r="LM191" s="454"/>
      <c r="LN191" s="454"/>
      <c r="LO191" s="454"/>
      <c r="LP191" s="454"/>
      <c r="LQ191" s="454"/>
      <c r="LR191" s="454"/>
      <c r="LS191" s="454"/>
      <c r="LT191" s="454"/>
      <c r="LU191" s="500"/>
      <c r="LV191" s="500"/>
      <c r="LW191" s="500"/>
      <c r="LX191" s="500"/>
      <c r="LY191" s="500">
        <v>0</v>
      </c>
      <c r="LZ191" s="500">
        <v>0</v>
      </c>
      <c r="MA191" s="690"/>
      <c r="MB191" s="454"/>
      <c r="MD191" s="253"/>
      <c r="ME191" s="274"/>
      <c r="MF191" s="581">
        <v>191</v>
      </c>
      <c r="MG191" s="135">
        <v>42703</v>
      </c>
      <c r="MJ191" s="586"/>
      <c r="MR191" s="135">
        <v>42705</v>
      </c>
      <c r="MS191" s="238">
        <v>7.2</v>
      </c>
      <c r="MT191" s="238">
        <v>5</v>
      </c>
      <c r="MU191" s="133">
        <v>1</v>
      </c>
      <c r="MV191" s="133">
        <v>1</v>
      </c>
      <c r="MW191" s="133">
        <v>0</v>
      </c>
      <c r="MX191" s="133">
        <v>0</v>
      </c>
      <c r="MY191" s="133">
        <v>0</v>
      </c>
      <c r="MZ191" s="238">
        <v>1</v>
      </c>
      <c r="NA191" s="238">
        <v>1464</v>
      </c>
      <c r="NB191" s="585"/>
      <c r="NC191" s="238">
        <v>8</v>
      </c>
      <c r="NE191" s="876" t="s">
        <v>64</v>
      </c>
      <c r="NF191" s="877" t="s">
        <v>64</v>
      </c>
      <c r="NG191" s="877" t="s">
        <v>64</v>
      </c>
      <c r="NH191" s="877" t="s">
        <v>64</v>
      </c>
      <c r="NI191" s="877" t="s">
        <v>64</v>
      </c>
      <c r="NJ191" s="877" t="s">
        <v>64</v>
      </c>
      <c r="NK191" s="877" t="s">
        <v>64</v>
      </c>
      <c r="NL191" s="877" t="s">
        <v>64</v>
      </c>
      <c r="NM191" s="877" t="s">
        <v>64</v>
      </c>
      <c r="NN191" s="877" t="s">
        <v>64</v>
      </c>
      <c r="NO191" s="877" t="s">
        <v>64</v>
      </c>
      <c r="NP191" s="877" t="s">
        <v>64</v>
      </c>
      <c r="NQ191" s="877" t="s">
        <v>64</v>
      </c>
      <c r="NR191" s="877" t="s">
        <v>64</v>
      </c>
      <c r="NS191" s="877" t="s">
        <v>64</v>
      </c>
      <c r="NT191" s="877" t="s">
        <v>64</v>
      </c>
      <c r="NU191" s="877" t="s">
        <v>64</v>
      </c>
      <c r="NV191" s="877" t="s">
        <v>64</v>
      </c>
      <c r="NW191" s="877" t="s">
        <v>64</v>
      </c>
      <c r="NX191" s="877" t="s">
        <v>64</v>
      </c>
      <c r="NY191" s="877" t="s">
        <v>64</v>
      </c>
      <c r="NZ191" s="877" t="s">
        <v>64</v>
      </c>
      <c r="OA191" s="877" t="s">
        <v>64</v>
      </c>
      <c r="OB191" s="877" t="s">
        <v>64</v>
      </c>
      <c r="OC191" s="877" t="s">
        <v>64</v>
      </c>
      <c r="OD191" s="877" t="s">
        <v>64</v>
      </c>
      <c r="OE191" s="877" t="s">
        <v>64</v>
      </c>
      <c r="OF191" s="877" t="s">
        <v>64</v>
      </c>
      <c r="OG191" s="877" t="s">
        <v>64</v>
      </c>
      <c r="OH191" s="877" t="s">
        <v>64</v>
      </c>
      <c r="OI191" s="877" t="s">
        <v>64</v>
      </c>
      <c r="OJ191" s="877" t="s">
        <v>64</v>
      </c>
      <c r="OK191" s="877" t="s">
        <v>64</v>
      </c>
      <c r="OL191" s="877" t="s">
        <v>64</v>
      </c>
      <c r="OM191" s="877" t="s">
        <v>64</v>
      </c>
    </row>
    <row r="192" spans="1:403" s="133" customFormat="1" x14ac:dyDescent="0.25">
      <c r="A192" s="455">
        <v>191</v>
      </c>
      <c r="B192" s="221">
        <v>0</v>
      </c>
      <c r="C192" s="61">
        <v>0</v>
      </c>
      <c r="D192" s="61">
        <v>2</v>
      </c>
      <c r="E192" s="90">
        <v>192</v>
      </c>
      <c r="F192" s="883">
        <v>192</v>
      </c>
      <c r="G192" s="61">
        <v>192</v>
      </c>
      <c r="H192" s="898"/>
      <c r="I192" s="232" t="s">
        <v>1411</v>
      </c>
      <c r="J192" s="167" t="s">
        <v>1412</v>
      </c>
      <c r="K192" s="411">
        <v>14070</v>
      </c>
      <c r="L192" s="146">
        <v>78</v>
      </c>
      <c r="M192" s="193">
        <v>78</v>
      </c>
      <c r="N192" s="193">
        <v>177</v>
      </c>
      <c r="O192" s="342">
        <v>24.897060231734173</v>
      </c>
      <c r="P192" s="210">
        <v>1.9511342291951068</v>
      </c>
      <c r="Q192" s="133">
        <v>0</v>
      </c>
      <c r="R192" s="133">
        <v>120</v>
      </c>
      <c r="S192" s="133">
        <v>70</v>
      </c>
      <c r="T192" s="133">
        <v>1</v>
      </c>
      <c r="U192" s="193">
        <v>3</v>
      </c>
      <c r="V192" s="114">
        <v>0</v>
      </c>
      <c r="W192" s="114"/>
      <c r="X192" s="114">
        <v>1</v>
      </c>
      <c r="Y192" s="114">
        <v>1</v>
      </c>
      <c r="Z192" s="114">
        <v>1</v>
      </c>
      <c r="AA192" s="114">
        <v>0</v>
      </c>
      <c r="AB192" s="114">
        <v>0</v>
      </c>
      <c r="AC192" s="114">
        <v>0</v>
      </c>
      <c r="AG192" s="592">
        <v>114</v>
      </c>
      <c r="AH192" s="592">
        <v>0.8</v>
      </c>
      <c r="AI192" s="592">
        <v>93</v>
      </c>
      <c r="AJ192" s="603">
        <v>1</v>
      </c>
      <c r="AK192" s="592">
        <v>12.8</v>
      </c>
      <c r="AL192" s="592">
        <v>39</v>
      </c>
      <c r="AM192" s="592"/>
      <c r="AN192" s="607">
        <v>1422</v>
      </c>
      <c r="AO192" s="214">
        <v>7.259819610363186</v>
      </c>
      <c r="AP192" s="63">
        <v>147</v>
      </c>
      <c r="AQ192" s="63">
        <v>56</v>
      </c>
      <c r="AR192" s="63">
        <v>75</v>
      </c>
      <c r="AS192" s="63">
        <v>81</v>
      </c>
      <c r="AT192" s="63">
        <v>0.9</v>
      </c>
      <c r="AU192" s="63">
        <v>113</v>
      </c>
      <c r="AV192" s="557">
        <v>42783</v>
      </c>
      <c r="AW192" s="557">
        <v>42708</v>
      </c>
      <c r="AX192" s="63">
        <v>0.8</v>
      </c>
      <c r="AY192" s="63">
        <v>39</v>
      </c>
      <c r="AZ192" s="63"/>
      <c r="BA192" s="592">
        <v>143</v>
      </c>
      <c r="BB192" s="567">
        <v>42783</v>
      </c>
      <c r="BC192" s="66"/>
      <c r="BD192" s="68"/>
      <c r="BE192" s="66"/>
      <c r="BF192" s="419"/>
      <c r="BG192" s="418"/>
      <c r="BH192" s="68"/>
      <c r="BI192" s="219"/>
      <c r="BJ192" s="219"/>
      <c r="BK192" s="219"/>
      <c r="BL192" s="66">
        <v>2.52</v>
      </c>
      <c r="BM192" s="66">
        <v>1.07</v>
      </c>
      <c r="BN192" s="66">
        <v>52</v>
      </c>
      <c r="BO192" s="66">
        <v>1.23</v>
      </c>
      <c r="BP192" s="571">
        <v>2142</v>
      </c>
      <c r="BQ192" s="66">
        <v>5</v>
      </c>
      <c r="BR192" s="66">
        <v>151</v>
      </c>
      <c r="BS192" s="66">
        <v>34</v>
      </c>
      <c r="BT192" s="66">
        <v>33</v>
      </c>
      <c r="BU192" s="69">
        <v>42708</v>
      </c>
      <c r="BV192" s="61" t="s">
        <v>1413</v>
      </c>
      <c r="BW192" s="61">
        <v>0</v>
      </c>
      <c r="BX192" s="61">
        <v>1</v>
      </c>
      <c r="BY192" s="61">
        <v>47</v>
      </c>
      <c r="BZ192" s="61">
        <v>1</v>
      </c>
      <c r="CA192" s="61"/>
      <c r="CB192" s="61">
        <v>0</v>
      </c>
      <c r="CC192" s="61" t="s">
        <v>1414</v>
      </c>
      <c r="CD192" s="61">
        <v>1</v>
      </c>
      <c r="CE192" s="61">
        <v>0</v>
      </c>
      <c r="CF192" s="61">
        <v>1</v>
      </c>
      <c r="CG192" s="61">
        <v>1</v>
      </c>
      <c r="CH192" s="61">
        <v>1</v>
      </c>
      <c r="CI192" s="61">
        <v>1</v>
      </c>
      <c r="CJ192" s="61">
        <v>1</v>
      </c>
      <c r="CK192" s="114">
        <v>0</v>
      </c>
      <c r="CL192" s="114">
        <v>0</v>
      </c>
      <c r="CM192" s="114">
        <v>0</v>
      </c>
      <c r="CN192" s="114">
        <v>0</v>
      </c>
      <c r="CO192" s="114">
        <v>1</v>
      </c>
      <c r="CP192" s="114">
        <v>0</v>
      </c>
      <c r="CQ192" s="114">
        <v>1</v>
      </c>
      <c r="CR192" s="114">
        <v>1</v>
      </c>
      <c r="CS192" s="114">
        <v>0</v>
      </c>
      <c r="CT192" s="114">
        <v>0</v>
      </c>
      <c r="CU192" s="114">
        <v>0</v>
      </c>
      <c r="CV192" s="114">
        <v>0</v>
      </c>
      <c r="CW192" s="362"/>
      <c r="CX192" s="362"/>
      <c r="CY192" s="362"/>
      <c r="CZ192" s="362"/>
      <c r="DF192" s="133">
        <v>1</v>
      </c>
      <c r="DG192" s="136">
        <v>1</v>
      </c>
      <c r="DH192" s="135">
        <v>42716</v>
      </c>
      <c r="DI192" s="133">
        <v>0</v>
      </c>
      <c r="DK192" s="136">
        <v>1</v>
      </c>
      <c r="DL192" s="136"/>
      <c r="DM192" s="136"/>
      <c r="DO192" s="133">
        <v>1</v>
      </c>
      <c r="DP192" s="133">
        <v>1</v>
      </c>
      <c r="DQ192" s="133">
        <v>1</v>
      </c>
      <c r="DR192" s="133">
        <v>1</v>
      </c>
      <c r="DS192" s="133">
        <v>1</v>
      </c>
      <c r="DT192" s="212">
        <v>1</v>
      </c>
      <c r="DU192" s="133">
        <v>1</v>
      </c>
      <c r="DV192" s="133">
        <v>1</v>
      </c>
      <c r="DW192" s="133">
        <v>0</v>
      </c>
      <c r="DX192" s="133">
        <v>1</v>
      </c>
      <c r="DY192" s="133">
        <v>0</v>
      </c>
      <c r="DZ192" s="133">
        <v>0</v>
      </c>
      <c r="EC192" s="133">
        <v>0</v>
      </c>
      <c r="ED192" s="133">
        <v>0</v>
      </c>
      <c r="EE192" s="133">
        <v>89</v>
      </c>
      <c r="EH192" s="135">
        <v>42412</v>
      </c>
      <c r="EI192" s="133">
        <v>1.71</v>
      </c>
      <c r="EJ192" s="225">
        <v>63</v>
      </c>
      <c r="EK192" s="225">
        <v>76.36</v>
      </c>
      <c r="EL192" s="225">
        <v>59</v>
      </c>
      <c r="EM192" s="225">
        <v>86</v>
      </c>
      <c r="EN192" s="225" t="s">
        <v>381</v>
      </c>
      <c r="EO192" s="133" t="s">
        <v>1415</v>
      </c>
      <c r="EP192" s="136">
        <v>192</v>
      </c>
      <c r="EQ192" s="135">
        <v>42783</v>
      </c>
      <c r="ER192" s="133" t="s">
        <v>415</v>
      </c>
      <c r="EU192" s="133">
        <v>69</v>
      </c>
      <c r="EV192" s="133">
        <v>1</v>
      </c>
      <c r="EX192" s="133">
        <v>12</v>
      </c>
      <c r="EY192" s="133">
        <v>11</v>
      </c>
      <c r="EZ192" s="133">
        <v>54</v>
      </c>
      <c r="FA192" s="133">
        <v>37</v>
      </c>
      <c r="FB192" s="133">
        <v>15</v>
      </c>
      <c r="FC192" s="133">
        <v>19</v>
      </c>
      <c r="FD192" s="133">
        <v>50</v>
      </c>
      <c r="FE192" s="133">
        <v>19</v>
      </c>
      <c r="FF192" s="133">
        <v>25</v>
      </c>
      <c r="FG192" s="133">
        <v>100</v>
      </c>
      <c r="FH192" s="133">
        <v>300</v>
      </c>
      <c r="FI192" s="91">
        <v>100</v>
      </c>
      <c r="FJ192" s="91">
        <v>270</v>
      </c>
      <c r="FK192" s="227">
        <v>84.8</v>
      </c>
      <c r="FL192" s="227">
        <v>43.461899612607475</v>
      </c>
      <c r="FM192" s="228">
        <v>112.75</v>
      </c>
      <c r="FN192" s="228">
        <v>45.25</v>
      </c>
      <c r="FO192" s="228">
        <v>57.786900723130813</v>
      </c>
      <c r="FP192" s="228">
        <v>23.191638649416134</v>
      </c>
      <c r="FQ192" s="228">
        <v>59.866962305986689</v>
      </c>
      <c r="FR192" s="228"/>
      <c r="FS192" s="193">
        <v>0</v>
      </c>
      <c r="FT192" s="230">
        <v>146.33333333333334</v>
      </c>
      <c r="FU192" s="230"/>
      <c r="FV192" s="230">
        <v>183.33333333333334</v>
      </c>
      <c r="FW192" s="229">
        <v>3.45</v>
      </c>
      <c r="FX192" s="229">
        <v>4.4000000000000004</v>
      </c>
      <c r="FY192" s="229">
        <v>42.415458937198068</v>
      </c>
      <c r="FZ192" s="229"/>
      <c r="GA192" s="133">
        <v>58.3</v>
      </c>
      <c r="GB192" s="129">
        <v>15.1</v>
      </c>
      <c r="GC192" s="238">
        <v>18</v>
      </c>
      <c r="GD192" s="238">
        <v>10</v>
      </c>
      <c r="GE192" s="238" t="s">
        <v>858</v>
      </c>
      <c r="GF192" s="238" t="s">
        <v>858</v>
      </c>
      <c r="GG192" s="238" t="s">
        <v>858</v>
      </c>
      <c r="GH192" s="133">
        <v>0</v>
      </c>
      <c r="GI192" s="133">
        <v>1</v>
      </c>
      <c r="GJ192" s="133">
        <v>1</v>
      </c>
      <c r="GK192" s="133">
        <v>1</v>
      </c>
      <c r="GL192" s="231">
        <v>29.5</v>
      </c>
      <c r="GM192" s="133">
        <v>0</v>
      </c>
      <c r="GN192" s="133">
        <v>0</v>
      </c>
      <c r="GO192" s="133">
        <v>0</v>
      </c>
      <c r="GP192" s="133">
        <v>1</v>
      </c>
      <c r="GQ192" s="61">
        <v>63.849999999999994</v>
      </c>
      <c r="GR192" s="106">
        <v>32.724555309728622</v>
      </c>
      <c r="GS192" s="111">
        <v>0.38435374149659857</v>
      </c>
      <c r="GT192" s="61">
        <v>0</v>
      </c>
      <c r="GU192" s="111">
        <v>0.46153846153846156</v>
      </c>
      <c r="GV192" s="62">
        <v>0</v>
      </c>
      <c r="GW192" s="61">
        <v>7.2</v>
      </c>
      <c r="GX192" s="61">
        <v>1</v>
      </c>
      <c r="GY192" s="106">
        <v>6.666666666666667</v>
      </c>
      <c r="GZ192" s="61">
        <v>1</v>
      </c>
      <c r="HA192" s="745">
        <v>34.5</v>
      </c>
      <c r="HB192" s="133">
        <v>12</v>
      </c>
      <c r="HC192" s="133">
        <v>0.41</v>
      </c>
      <c r="HD192" s="61">
        <v>1</v>
      </c>
      <c r="HE192" s="236">
        <v>122.46367100000001</v>
      </c>
      <c r="HF192" s="236">
        <v>128.58685399999999</v>
      </c>
      <c r="HG192" s="144">
        <v>65.291060999999999</v>
      </c>
      <c r="HH192" s="236">
        <v>111.777102</v>
      </c>
      <c r="HI192" s="125">
        <v>56.755766999999999</v>
      </c>
      <c r="HJ192" s="236">
        <v>42.389310999999999</v>
      </c>
      <c r="HK192" s="144">
        <v>21.523530999999998</v>
      </c>
      <c r="HL192" s="236">
        <v>69.387790999999993</v>
      </c>
      <c r="HM192" s="144">
        <v>35.232236999999998</v>
      </c>
      <c r="HN192" s="236">
        <v>62.076928000000002</v>
      </c>
      <c r="HO192" s="144">
        <v>5.2040839999999999</v>
      </c>
      <c r="HP192" s="144">
        <v>2.6424180000000002</v>
      </c>
      <c r="HQ192" s="236">
        <v>139.34283600000001</v>
      </c>
      <c r="HR192" s="144">
        <v>70.752500999999995</v>
      </c>
      <c r="HS192" s="236">
        <v>80.571858000000006</v>
      </c>
      <c r="HT192" s="144">
        <v>40.911040999999997</v>
      </c>
      <c r="HU192" s="236">
        <v>58.770977000000002</v>
      </c>
      <c r="HV192" s="144">
        <v>29.841460000000001</v>
      </c>
      <c r="HW192" s="236">
        <v>42.177250999999998</v>
      </c>
      <c r="HX192" s="144">
        <v>1</v>
      </c>
      <c r="HY192" s="237">
        <v>1.1503863644630901</v>
      </c>
      <c r="HZ192" s="238">
        <v>32.200000000000003</v>
      </c>
      <c r="IA192" s="133">
        <v>7.4</v>
      </c>
      <c r="IB192" s="133">
        <v>30.7</v>
      </c>
      <c r="IC192" s="133">
        <v>7.1</v>
      </c>
      <c r="ID192" s="133">
        <v>27</v>
      </c>
      <c r="IE192" s="133">
        <v>5.8</v>
      </c>
      <c r="IF192" s="237">
        <v>111.856418018018</v>
      </c>
      <c r="IG192" s="237">
        <v>57.328919940152794</v>
      </c>
      <c r="II192" s="146">
        <v>0.37</v>
      </c>
      <c r="IJ192" s="133">
        <v>791</v>
      </c>
      <c r="IK192" s="133">
        <v>824</v>
      </c>
      <c r="IL192" s="133">
        <v>900</v>
      </c>
      <c r="IM192" s="133">
        <v>1008</v>
      </c>
      <c r="IN192" s="133">
        <v>886</v>
      </c>
      <c r="IO192" s="133">
        <v>907</v>
      </c>
      <c r="IQ192" s="237">
        <v>886</v>
      </c>
      <c r="IR192" s="133">
        <v>1588</v>
      </c>
      <c r="IT192" s="133">
        <v>427</v>
      </c>
      <c r="IU192" s="133">
        <v>330</v>
      </c>
      <c r="IW192" s="133">
        <v>316</v>
      </c>
      <c r="IZ192" s="193">
        <v>357.66666666666669</v>
      </c>
      <c r="JA192" s="133">
        <v>276</v>
      </c>
      <c r="JB192" s="412">
        <v>35.088283014345755</v>
      </c>
      <c r="JC192" s="241">
        <v>1</v>
      </c>
      <c r="JD192" s="136">
        <v>1</v>
      </c>
      <c r="JE192" s="421">
        <v>0</v>
      </c>
      <c r="JF192" s="70">
        <v>0</v>
      </c>
      <c r="JG192" s="70" t="s">
        <v>1416</v>
      </c>
      <c r="JH192" s="136"/>
      <c r="JI192" s="136">
        <v>2</v>
      </c>
      <c r="JJ192" s="136">
        <v>1</v>
      </c>
      <c r="JK192" s="136"/>
      <c r="JM192" s="420"/>
      <c r="JN192" s="200">
        <v>192</v>
      </c>
      <c r="JO192" s="244">
        <v>42783</v>
      </c>
      <c r="JP192" s="69">
        <v>43443</v>
      </c>
      <c r="JQ192" s="201">
        <v>1</v>
      </c>
      <c r="JR192" s="69">
        <v>43443</v>
      </c>
      <c r="JS192" s="31">
        <v>21</v>
      </c>
      <c r="JT192" s="243">
        <v>1</v>
      </c>
      <c r="JU192" s="69">
        <v>43427</v>
      </c>
      <c r="JV192" s="245">
        <v>21</v>
      </c>
      <c r="JW192" s="243">
        <v>1</v>
      </c>
      <c r="JX192" s="246">
        <v>43427</v>
      </c>
      <c r="JY192" s="245">
        <v>21</v>
      </c>
      <c r="JZ192" s="245">
        <v>21</v>
      </c>
      <c r="KA192" s="245">
        <v>660</v>
      </c>
      <c r="KB192" s="247"/>
      <c r="KC192" s="245"/>
      <c r="KD192" s="248"/>
      <c r="KE192" s="63">
        <v>1</v>
      </c>
      <c r="KF192" s="263">
        <v>1</v>
      </c>
      <c r="KG192" s="251" t="s">
        <v>390</v>
      </c>
      <c r="KH192" s="311">
        <v>106.8</v>
      </c>
      <c r="KI192" s="311">
        <v>42.050000000000004</v>
      </c>
      <c r="KJ192" s="311">
        <v>60.803333333333335</v>
      </c>
      <c r="KK192" s="312">
        <v>-16.193333333333332</v>
      </c>
      <c r="KL192" s="311">
        <v>-13.969999999999999</v>
      </c>
      <c r="KM192" s="311">
        <v>56.903333333333336</v>
      </c>
      <c r="KN192" s="311">
        <v>22.5</v>
      </c>
      <c r="KO192" s="311">
        <v>5.0333333333333341</v>
      </c>
      <c r="KP192" s="63"/>
      <c r="KQ192" s="250">
        <v>0</v>
      </c>
      <c r="KR192" s="92"/>
      <c r="KS192" s="93">
        <v>0.38435374149659857</v>
      </c>
      <c r="KT192" s="92"/>
      <c r="KU192" s="361"/>
      <c r="KV192" s="92"/>
      <c r="KW192" s="361"/>
      <c r="KX192" s="361"/>
      <c r="KY192" s="361"/>
      <c r="KZ192" s="361"/>
      <c r="LA192" s="361"/>
      <c r="LB192" s="361"/>
      <c r="LC192" s="361"/>
      <c r="LD192" s="361"/>
      <c r="LE192" s="361"/>
      <c r="LF192" s="118">
        <v>42783</v>
      </c>
      <c r="LG192" s="454">
        <v>1</v>
      </c>
      <c r="LH192" s="454"/>
      <c r="LI192" s="454"/>
      <c r="LJ192" s="454"/>
      <c r="LK192" s="454"/>
      <c r="LL192" s="454"/>
      <c r="LM192" s="454"/>
      <c r="LN192" s="454"/>
      <c r="LO192" s="454"/>
      <c r="LP192" s="454"/>
      <c r="LQ192" s="454"/>
      <c r="LR192" s="454"/>
      <c r="LS192" s="454"/>
      <c r="LT192" s="454"/>
      <c r="LU192" s="500">
        <v>39.966666666666669</v>
      </c>
      <c r="LV192" s="693">
        <v>-20.876666666666665</v>
      </c>
      <c r="LW192" s="500"/>
      <c r="LX192" s="500"/>
      <c r="LY192" s="500">
        <v>-10.7</v>
      </c>
      <c r="LZ192" s="500">
        <v>1</v>
      </c>
      <c r="MA192" s="690">
        <v>51</v>
      </c>
      <c r="MB192" s="454">
        <v>51</v>
      </c>
      <c r="MD192" s="253"/>
      <c r="ME192" s="274"/>
      <c r="MF192" s="581">
        <v>192</v>
      </c>
      <c r="MG192" s="135">
        <v>42708</v>
      </c>
      <c r="MJ192" s="586"/>
      <c r="MR192" s="135"/>
      <c r="MS192" s="585"/>
      <c r="MT192" s="585"/>
      <c r="MU192" s="133">
        <v>0</v>
      </c>
      <c r="MV192" s="585"/>
      <c r="MW192" s="585"/>
      <c r="MX192" s="585"/>
      <c r="MY192" s="585"/>
      <c r="MZ192" s="585"/>
      <c r="NA192" s="238">
        <v>1422</v>
      </c>
      <c r="NB192" s="585"/>
      <c r="NC192" s="238">
        <v>5</v>
      </c>
      <c r="NE192" s="876" t="s">
        <v>64</v>
      </c>
      <c r="NF192" s="877" t="s">
        <v>64</v>
      </c>
      <c r="NG192" s="877" t="s">
        <v>64</v>
      </c>
      <c r="NH192" s="877" t="s">
        <v>64</v>
      </c>
      <c r="NI192" s="877" t="s">
        <v>64</v>
      </c>
      <c r="NJ192" s="877" t="s">
        <v>64</v>
      </c>
      <c r="NK192" s="877" t="s">
        <v>64</v>
      </c>
      <c r="NL192" s="877" t="s">
        <v>64</v>
      </c>
      <c r="NM192" s="877" t="s">
        <v>64</v>
      </c>
      <c r="NN192" s="877" t="s">
        <v>64</v>
      </c>
      <c r="NO192" s="877" t="s">
        <v>64</v>
      </c>
      <c r="NP192" s="877" t="s">
        <v>64</v>
      </c>
      <c r="NQ192" s="877" t="s">
        <v>64</v>
      </c>
      <c r="NR192" s="877" t="s">
        <v>64</v>
      </c>
      <c r="NS192" s="877" t="s">
        <v>64</v>
      </c>
      <c r="NT192" s="877" t="s">
        <v>64</v>
      </c>
      <c r="NU192" s="877" t="s">
        <v>64</v>
      </c>
      <c r="NV192" s="877" t="s">
        <v>64</v>
      </c>
      <c r="NW192" s="877" t="s">
        <v>64</v>
      </c>
      <c r="NX192" s="877" t="s">
        <v>64</v>
      </c>
      <c r="NY192" s="877" t="s">
        <v>64</v>
      </c>
      <c r="NZ192" s="877" t="s">
        <v>64</v>
      </c>
      <c r="OA192" s="877" t="s">
        <v>64</v>
      </c>
      <c r="OB192" s="877" t="s">
        <v>64</v>
      </c>
      <c r="OC192" s="877" t="s">
        <v>64</v>
      </c>
      <c r="OD192" s="877" t="s">
        <v>64</v>
      </c>
      <c r="OE192" s="877" t="s">
        <v>64</v>
      </c>
      <c r="OF192" s="877" t="s">
        <v>64</v>
      </c>
      <c r="OG192" s="877" t="s">
        <v>64</v>
      </c>
      <c r="OH192" s="877" t="s">
        <v>64</v>
      </c>
      <c r="OI192" s="877" t="s">
        <v>64</v>
      </c>
      <c r="OJ192" s="877" t="s">
        <v>64</v>
      </c>
      <c r="OK192" s="877" t="s">
        <v>64</v>
      </c>
      <c r="OL192" s="877" t="s">
        <v>64</v>
      </c>
      <c r="OM192" s="877" t="s">
        <v>64</v>
      </c>
    </row>
    <row r="193" spans="1:403" s="95" customFormat="1" x14ac:dyDescent="0.25">
      <c r="A193" s="455">
        <v>192</v>
      </c>
      <c r="B193" s="636">
        <v>0</v>
      </c>
      <c r="C193" s="95">
        <v>0</v>
      </c>
      <c r="D193" s="95">
        <v>2</v>
      </c>
      <c r="E193" s="90">
        <v>193</v>
      </c>
      <c r="F193" s="883">
        <v>193</v>
      </c>
      <c r="G193" s="61">
        <v>193</v>
      </c>
      <c r="H193" s="898"/>
      <c r="I193" s="95" t="s">
        <v>658</v>
      </c>
      <c r="J193" s="95" t="s">
        <v>1417</v>
      </c>
      <c r="K193" s="504">
        <v>15357</v>
      </c>
      <c r="L193" s="635">
        <v>75</v>
      </c>
      <c r="M193" s="375">
        <v>56</v>
      </c>
      <c r="N193" s="375">
        <v>161</v>
      </c>
      <c r="O193" s="671">
        <v>21.60410477990818</v>
      </c>
      <c r="P193" s="669">
        <v>1.5823224695333697</v>
      </c>
      <c r="Q193" s="95">
        <v>1</v>
      </c>
      <c r="R193" s="95">
        <v>155</v>
      </c>
      <c r="S193" s="95">
        <v>80</v>
      </c>
      <c r="T193" s="95">
        <v>0</v>
      </c>
      <c r="U193" s="375">
        <v>2</v>
      </c>
      <c r="V193" s="95">
        <v>0</v>
      </c>
      <c r="X193" s="95">
        <v>1</v>
      </c>
      <c r="Y193" s="95">
        <v>0</v>
      </c>
      <c r="Z193" s="95">
        <v>1</v>
      </c>
      <c r="AA193" s="95">
        <v>1</v>
      </c>
      <c r="AB193" s="95">
        <v>0</v>
      </c>
      <c r="AC193" s="95">
        <v>0</v>
      </c>
      <c r="AG193" s="95">
        <v>99</v>
      </c>
      <c r="AH193" s="95">
        <v>1.1599999999999999</v>
      </c>
      <c r="AI193" s="95">
        <v>46</v>
      </c>
      <c r="AJ193" s="670">
        <v>0</v>
      </c>
      <c r="AK193" s="95">
        <v>12.1</v>
      </c>
      <c r="AL193" s="95">
        <v>35</v>
      </c>
      <c r="AN193" s="375">
        <v>921.1</v>
      </c>
      <c r="AO193" s="674">
        <v>6.8255686079941897</v>
      </c>
      <c r="AP193" s="95">
        <v>167</v>
      </c>
      <c r="AQ193" s="95">
        <v>87</v>
      </c>
      <c r="AR193" s="95">
        <v>61</v>
      </c>
      <c r="AS193" s="95">
        <v>94</v>
      </c>
      <c r="AT193" s="95">
        <v>7.61</v>
      </c>
      <c r="AV193" s="504">
        <v>42697</v>
      </c>
      <c r="AW193" s="504">
        <v>42697</v>
      </c>
      <c r="AX193" s="95">
        <v>1.1599999999999999</v>
      </c>
      <c r="AY193" s="95">
        <v>38</v>
      </c>
      <c r="BA193" s="95">
        <v>140</v>
      </c>
      <c r="BB193" s="844">
        <v>42787</v>
      </c>
      <c r="BD193" s="678"/>
      <c r="BF193" s="833"/>
      <c r="BG193" s="670"/>
      <c r="BH193" s="678"/>
      <c r="BI193" s="679"/>
      <c r="BJ193" s="679"/>
      <c r="BK193" s="679"/>
      <c r="BL193" s="95">
        <v>2.48</v>
      </c>
      <c r="BM193" s="95">
        <v>1.46</v>
      </c>
      <c r="BN193" s="95">
        <v>121</v>
      </c>
      <c r="BO193" s="95">
        <v>1.22</v>
      </c>
      <c r="BP193" s="375">
        <v>820.3</v>
      </c>
      <c r="BQ193" s="95">
        <v>58</v>
      </c>
      <c r="BR193" s="95">
        <v>78</v>
      </c>
      <c r="BS193" s="95">
        <v>9</v>
      </c>
      <c r="BT193" s="95">
        <v>60</v>
      </c>
      <c r="BU193" s="504">
        <v>42697</v>
      </c>
      <c r="BV193" s="95" t="s">
        <v>1418</v>
      </c>
      <c r="BW193" s="95">
        <v>0</v>
      </c>
      <c r="BX193" s="95">
        <v>1</v>
      </c>
      <c r="BY193" s="95">
        <v>38</v>
      </c>
      <c r="BZ193" s="95">
        <v>0</v>
      </c>
      <c r="CB193" s="95">
        <v>0</v>
      </c>
      <c r="CD193" s="95">
        <v>0</v>
      </c>
      <c r="CE193" s="95">
        <v>0</v>
      </c>
      <c r="CF193" s="95">
        <v>0</v>
      </c>
      <c r="CG193" s="95">
        <v>0</v>
      </c>
      <c r="CH193" s="95">
        <v>0</v>
      </c>
      <c r="CI193" s="95">
        <v>0</v>
      </c>
      <c r="CJ193" s="95">
        <v>0</v>
      </c>
      <c r="CK193" s="95">
        <v>0</v>
      </c>
      <c r="CL193" s="95">
        <v>0</v>
      </c>
      <c r="CM193" s="95">
        <v>0</v>
      </c>
      <c r="CN193" s="95">
        <v>1</v>
      </c>
      <c r="CO193" s="95">
        <v>1</v>
      </c>
      <c r="CP193" s="95">
        <v>1</v>
      </c>
      <c r="CQ193" s="95">
        <v>0</v>
      </c>
      <c r="CR193" s="95">
        <v>1</v>
      </c>
      <c r="CS193" s="95">
        <v>0</v>
      </c>
      <c r="CT193" s="95">
        <v>0</v>
      </c>
      <c r="CU193" s="95">
        <v>1</v>
      </c>
      <c r="CV193" s="95">
        <v>0</v>
      </c>
      <c r="DF193" s="95">
        <v>0</v>
      </c>
      <c r="DG193" s="110">
        <v>0</v>
      </c>
      <c r="DH193" s="504"/>
      <c r="DK193" s="110">
        <v>1</v>
      </c>
      <c r="DL193" s="110">
        <v>0</v>
      </c>
      <c r="DM193" s="110"/>
      <c r="DO193" s="95">
        <v>1</v>
      </c>
      <c r="DP193" s="95">
        <v>0</v>
      </c>
      <c r="DQ193" s="95">
        <v>0</v>
      </c>
      <c r="DR193" s="95">
        <v>0</v>
      </c>
      <c r="DS193" s="95">
        <v>0</v>
      </c>
      <c r="DT193" s="670">
        <v>0</v>
      </c>
      <c r="DU193" s="95">
        <v>0</v>
      </c>
      <c r="DV193" s="95">
        <v>0</v>
      </c>
      <c r="DW193" s="95">
        <v>0</v>
      </c>
      <c r="DX193" s="95">
        <v>0</v>
      </c>
      <c r="DY193" s="95">
        <v>0</v>
      </c>
      <c r="DZ193" s="95">
        <v>0</v>
      </c>
      <c r="EC193" s="95">
        <v>1</v>
      </c>
      <c r="ED193" s="95">
        <v>2</v>
      </c>
      <c r="EE193" s="95">
        <v>46</v>
      </c>
      <c r="EH193" s="95" t="s">
        <v>381</v>
      </c>
      <c r="EJ193" s="99"/>
      <c r="EK193" s="99"/>
      <c r="EL193" s="99"/>
      <c r="EM193" s="99"/>
      <c r="EN193" s="99"/>
      <c r="EP193" s="110">
        <v>193</v>
      </c>
      <c r="EQ193" s="504">
        <v>42788</v>
      </c>
      <c r="ER193" s="95" t="s">
        <v>383</v>
      </c>
      <c r="EU193" s="95">
        <v>66</v>
      </c>
      <c r="EV193" s="95">
        <v>1</v>
      </c>
      <c r="EX193" s="95">
        <v>8</v>
      </c>
      <c r="EY193" s="95">
        <v>7</v>
      </c>
      <c r="EZ193" s="95">
        <v>45</v>
      </c>
      <c r="FA193" s="95">
        <v>26</v>
      </c>
      <c r="FB193" s="95">
        <v>12</v>
      </c>
      <c r="FC193" s="95">
        <v>14</v>
      </c>
      <c r="FD193" s="95">
        <v>40</v>
      </c>
      <c r="FE193" s="95">
        <v>19</v>
      </c>
      <c r="FF193" s="95">
        <v>28</v>
      </c>
      <c r="FG193" s="95">
        <v>140</v>
      </c>
      <c r="FH193" s="95">
        <v>370</v>
      </c>
      <c r="FI193" s="677">
        <v>140</v>
      </c>
      <c r="FJ193" s="677">
        <v>370</v>
      </c>
      <c r="FK193" s="677">
        <v>48.599999999999994</v>
      </c>
      <c r="FL193" s="677">
        <v>30.714346118292966</v>
      </c>
      <c r="FM193" s="375">
        <v>73.599999999999994</v>
      </c>
      <c r="FN193" s="375">
        <v>26.95</v>
      </c>
      <c r="FO193" s="375">
        <v>46.513906878731738</v>
      </c>
      <c r="FP193" s="375">
        <v>17.031926499752995</v>
      </c>
      <c r="FQ193" s="375">
        <v>63.383152173913039</v>
      </c>
      <c r="FR193" s="375"/>
      <c r="FS193" s="375">
        <v>0</v>
      </c>
      <c r="FT193" s="375">
        <v>68.2</v>
      </c>
      <c r="FU193" s="375">
        <v>57.2</v>
      </c>
      <c r="FV193" s="375">
        <v>145</v>
      </c>
      <c r="FW193" s="677">
        <v>5.2</v>
      </c>
      <c r="FX193" s="677">
        <v>6.03</v>
      </c>
      <c r="FY193" s="677">
        <v>13.115384615384615</v>
      </c>
      <c r="FZ193" s="677">
        <v>1.1923076923076923</v>
      </c>
      <c r="GA193" s="95">
        <v>36.299999999999997</v>
      </c>
      <c r="GB193" s="678">
        <v>16.399999999999999</v>
      </c>
      <c r="GC193" s="678">
        <v>5.3</v>
      </c>
      <c r="GD193" s="678">
        <v>2.6</v>
      </c>
      <c r="GE193" s="678">
        <v>115.5</v>
      </c>
      <c r="GF193" s="678">
        <v>75.5</v>
      </c>
      <c r="GG193" s="678">
        <v>27.5</v>
      </c>
      <c r="GH193" s="95">
        <v>0</v>
      </c>
      <c r="GI193" s="95">
        <v>1</v>
      </c>
      <c r="GJ193" s="95">
        <v>1</v>
      </c>
      <c r="GK193" s="95">
        <v>1</v>
      </c>
      <c r="GL193" s="355">
        <v>31</v>
      </c>
      <c r="GM193" s="95">
        <v>0</v>
      </c>
      <c r="GN193" s="95">
        <v>0</v>
      </c>
      <c r="GO193" s="95">
        <v>0</v>
      </c>
      <c r="GP193" s="95">
        <v>0</v>
      </c>
      <c r="GQ193" s="95">
        <v>62.650000000000006</v>
      </c>
      <c r="GR193" s="677">
        <v>39.593699265659559</v>
      </c>
      <c r="GS193" s="678">
        <v>0.37037037037037035</v>
      </c>
      <c r="GT193" s="95">
        <v>0</v>
      </c>
      <c r="GU193" s="678">
        <v>0.4375</v>
      </c>
      <c r="GV193" s="375">
        <v>0</v>
      </c>
      <c r="GW193" s="95">
        <v>15.4</v>
      </c>
      <c r="GX193" s="95">
        <v>0</v>
      </c>
      <c r="GY193" s="677">
        <v>20</v>
      </c>
      <c r="GZ193" s="95">
        <v>0</v>
      </c>
      <c r="HA193" s="811">
        <v>46</v>
      </c>
      <c r="HB193" s="95">
        <v>18</v>
      </c>
      <c r="HC193" s="95">
        <v>0.87</v>
      </c>
      <c r="HD193" s="95">
        <v>1</v>
      </c>
      <c r="HE193" s="681">
        <v>64.679632999999995</v>
      </c>
      <c r="HF193" s="681">
        <v>67.913614999999993</v>
      </c>
      <c r="HG193" s="681">
        <v>42.564318999999998</v>
      </c>
      <c r="HH193" s="681">
        <v>114.551671</v>
      </c>
      <c r="HI193" s="681">
        <v>71.794351000000006</v>
      </c>
      <c r="HJ193" s="681">
        <v>43.400790000000001</v>
      </c>
      <c r="HK193" s="681">
        <v>27.201101000000001</v>
      </c>
      <c r="HL193" s="681">
        <v>71.150880999999998</v>
      </c>
      <c r="HM193" s="681">
        <v>44.593249999999998</v>
      </c>
      <c r="HN193" s="681">
        <v>62.112476999999998</v>
      </c>
      <c r="HO193" s="681">
        <v>4.83826</v>
      </c>
      <c r="HP193" s="681">
        <v>3.0323410000000002</v>
      </c>
      <c r="HQ193" s="681">
        <v>101.48142199999999</v>
      </c>
      <c r="HR193" s="681">
        <v>63.602676000000002</v>
      </c>
      <c r="HS193" s="681">
        <v>28.402246999999999</v>
      </c>
      <c r="HT193" s="681">
        <v>17.800882999999999</v>
      </c>
      <c r="HU193" s="681">
        <v>73.079176000000004</v>
      </c>
      <c r="HV193" s="681">
        <v>45.801794000000001</v>
      </c>
      <c r="HW193" s="681">
        <v>72.012367999999995</v>
      </c>
      <c r="HX193" s="681">
        <v>0</v>
      </c>
      <c r="HY193" s="677">
        <v>0.59286446375801882</v>
      </c>
      <c r="HZ193" s="678">
        <v>24.9</v>
      </c>
      <c r="IA193" s="95">
        <v>5.8</v>
      </c>
      <c r="IB193" s="95">
        <v>23.4</v>
      </c>
      <c r="IC193" s="95">
        <v>5.8</v>
      </c>
      <c r="ID193" s="95">
        <v>21.9</v>
      </c>
      <c r="IE193" s="95">
        <v>5</v>
      </c>
      <c r="IF193" s="677">
        <v>84.117351724137919</v>
      </c>
      <c r="IG193" s="677">
        <v>53.160688382908639</v>
      </c>
      <c r="II193" s="95">
        <v>0.33</v>
      </c>
      <c r="IJ193" s="95">
        <v>1090</v>
      </c>
      <c r="IK193" s="95">
        <v>755</v>
      </c>
      <c r="IL193" s="95">
        <v>765</v>
      </c>
      <c r="IM193" s="95">
        <v>951</v>
      </c>
      <c r="IN193" s="95">
        <v>898</v>
      </c>
      <c r="IO193" s="95">
        <v>1103</v>
      </c>
      <c r="IQ193" s="677">
        <v>927</v>
      </c>
      <c r="IR193" s="95">
        <v>1705</v>
      </c>
      <c r="IS193" s="95">
        <v>293</v>
      </c>
      <c r="IT193" s="95">
        <v>301</v>
      </c>
      <c r="IU193" s="95">
        <v>313</v>
      </c>
      <c r="IV193" s="95">
        <v>289</v>
      </c>
      <c r="IW193" s="95">
        <v>257</v>
      </c>
      <c r="IX193" s="95">
        <v>333</v>
      </c>
      <c r="IZ193" s="375">
        <v>297.66666666666669</v>
      </c>
      <c r="JA193" s="95">
        <v>199</v>
      </c>
      <c r="JB193" s="811">
        <v>34.426913433286309</v>
      </c>
      <c r="JC193" s="683">
        <v>1</v>
      </c>
      <c r="JD193" s="110">
        <v>1</v>
      </c>
      <c r="JE193" s="407">
        <v>0</v>
      </c>
      <c r="JF193" s="407">
        <v>0</v>
      </c>
      <c r="JG193" s="407"/>
      <c r="JH193" s="110">
        <v>0</v>
      </c>
      <c r="JI193" s="110">
        <v>0</v>
      </c>
      <c r="JJ193" s="110">
        <v>0</v>
      </c>
      <c r="JK193" s="110"/>
      <c r="JN193" s="110">
        <v>193</v>
      </c>
      <c r="JO193" s="504">
        <v>42697</v>
      </c>
      <c r="JP193" s="504">
        <v>43060</v>
      </c>
      <c r="JQ193" s="407">
        <v>0</v>
      </c>
      <c r="JR193" s="504">
        <v>43060</v>
      </c>
      <c r="JS193" s="99">
        <v>12</v>
      </c>
      <c r="JT193" s="453">
        <v>0</v>
      </c>
      <c r="JU193" s="504">
        <v>43060</v>
      </c>
      <c r="JV193" s="654">
        <v>12</v>
      </c>
      <c r="JW193" s="453">
        <v>0</v>
      </c>
      <c r="JX193" s="680">
        <v>43060</v>
      </c>
      <c r="JY193" s="654">
        <v>12</v>
      </c>
      <c r="JZ193" s="654">
        <v>11.93</v>
      </c>
      <c r="KA193" s="654">
        <v>363</v>
      </c>
      <c r="KB193" s="654"/>
      <c r="KC193" s="654"/>
      <c r="KD193" s="654"/>
      <c r="KE193" s="95">
        <v>1</v>
      </c>
      <c r="KF193" s="355">
        <v>1</v>
      </c>
      <c r="KG193" s="110" t="s">
        <v>390</v>
      </c>
      <c r="KH193" s="677">
        <v>73.2</v>
      </c>
      <c r="KI193" s="677">
        <v>29.033333333333331</v>
      </c>
      <c r="KJ193" s="677">
        <v>60.266666666666673</v>
      </c>
      <c r="KK193" s="811">
        <v>-21.180000000000003</v>
      </c>
      <c r="KL193" s="677">
        <v>-18.346666666666668</v>
      </c>
      <c r="KM193" s="677">
        <v>62.726666666666667</v>
      </c>
      <c r="KN193" s="677">
        <v>16.933333333333334</v>
      </c>
      <c r="KO193" s="677">
        <v>4.666666666666667</v>
      </c>
      <c r="KQ193" s="95">
        <v>0</v>
      </c>
      <c r="KR193" s="110"/>
      <c r="KS193" s="684">
        <v>0.37037037037037035</v>
      </c>
      <c r="KT193" s="110"/>
      <c r="KV193" s="110"/>
      <c r="LF193" s="685">
        <v>42788</v>
      </c>
      <c r="LG193" s="95">
        <v>1</v>
      </c>
      <c r="LU193" s="654">
        <v>39.096666666666671</v>
      </c>
      <c r="LV193" s="725">
        <v>-20.193333333333332</v>
      </c>
      <c r="LW193" s="654"/>
      <c r="LX193" s="654"/>
      <c r="LY193" s="654">
        <v>-12.3</v>
      </c>
      <c r="LZ193" s="654">
        <v>3</v>
      </c>
      <c r="MA193" s="686">
        <v>62</v>
      </c>
      <c r="MB193" s="95">
        <v>62</v>
      </c>
      <c r="MD193" s="453">
        <v>8</v>
      </c>
      <c r="ME193" s="453"/>
      <c r="MF193" s="95">
        <v>193</v>
      </c>
      <c r="MG193" s="504">
        <v>42697</v>
      </c>
      <c r="MJ193" s="687"/>
      <c r="MR193" s="504"/>
      <c r="MS193" s="687"/>
      <c r="MT193" s="687"/>
      <c r="MU193" s="95">
        <v>0</v>
      </c>
      <c r="MV193" s="687"/>
      <c r="MW193" s="687"/>
      <c r="MX193" s="687"/>
      <c r="MY193" s="687"/>
      <c r="MZ193" s="687"/>
      <c r="NA193" s="678">
        <v>921.1</v>
      </c>
      <c r="NB193" s="95">
        <v>8</v>
      </c>
      <c r="NC193" s="678">
        <v>7</v>
      </c>
      <c r="NE193" s="876" t="s">
        <v>64</v>
      </c>
      <c r="NF193" s="877" t="s">
        <v>64</v>
      </c>
      <c r="NG193" s="877" t="s">
        <v>64</v>
      </c>
      <c r="NH193" s="877" t="s">
        <v>64</v>
      </c>
      <c r="NI193" s="877" t="s">
        <v>64</v>
      </c>
      <c r="NJ193" s="877" t="s">
        <v>64</v>
      </c>
      <c r="NK193" s="877" t="s">
        <v>64</v>
      </c>
      <c r="NL193" s="877" t="s">
        <v>64</v>
      </c>
      <c r="NM193" s="877" t="s">
        <v>64</v>
      </c>
      <c r="NN193" s="877" t="s">
        <v>64</v>
      </c>
      <c r="NO193" s="877" t="s">
        <v>64</v>
      </c>
      <c r="NP193" s="877" t="s">
        <v>64</v>
      </c>
      <c r="NQ193" s="877" t="s">
        <v>64</v>
      </c>
      <c r="NR193" s="877" t="s">
        <v>64</v>
      </c>
      <c r="NS193" s="877" t="s">
        <v>64</v>
      </c>
      <c r="NT193" s="877" t="s">
        <v>64</v>
      </c>
      <c r="NU193" s="877" t="s">
        <v>64</v>
      </c>
      <c r="NV193" s="877" t="s">
        <v>64</v>
      </c>
      <c r="NW193" s="877" t="s">
        <v>64</v>
      </c>
      <c r="NX193" s="877" t="s">
        <v>64</v>
      </c>
      <c r="NY193" s="877" t="s">
        <v>64</v>
      </c>
      <c r="NZ193" s="877" t="s">
        <v>64</v>
      </c>
      <c r="OA193" s="877" t="s">
        <v>64</v>
      </c>
      <c r="OB193" s="877" t="s">
        <v>64</v>
      </c>
      <c r="OC193" s="877" t="s">
        <v>64</v>
      </c>
      <c r="OD193" s="877" t="s">
        <v>64</v>
      </c>
      <c r="OE193" s="877" t="s">
        <v>64</v>
      </c>
      <c r="OF193" s="877" t="s">
        <v>64</v>
      </c>
      <c r="OG193" s="877" t="s">
        <v>64</v>
      </c>
      <c r="OH193" s="877" t="s">
        <v>64</v>
      </c>
      <c r="OI193" s="877" t="s">
        <v>64</v>
      </c>
      <c r="OJ193" s="877" t="s">
        <v>64</v>
      </c>
      <c r="OK193" s="877" t="s">
        <v>64</v>
      </c>
      <c r="OL193" s="877" t="s">
        <v>64</v>
      </c>
      <c r="OM193" s="877" t="s">
        <v>64</v>
      </c>
    </row>
    <row r="194" spans="1:403" s="133" customFormat="1" x14ac:dyDescent="0.25">
      <c r="A194" s="902">
        <v>193</v>
      </c>
      <c r="B194" s="274">
        <v>0</v>
      </c>
      <c r="C194" s="61">
        <v>0</v>
      </c>
      <c r="D194" s="61">
        <v>2</v>
      </c>
      <c r="E194" s="90">
        <v>194</v>
      </c>
      <c r="F194" s="883">
        <v>194</v>
      </c>
      <c r="G194" s="61">
        <v>194</v>
      </c>
      <c r="H194" s="898"/>
      <c r="I194" s="232" t="s">
        <v>1419</v>
      </c>
      <c r="J194" s="167" t="s">
        <v>1420</v>
      </c>
      <c r="K194" s="135">
        <v>16307</v>
      </c>
      <c r="L194" s="146">
        <v>72</v>
      </c>
      <c r="M194" s="193">
        <v>101</v>
      </c>
      <c r="N194" s="193">
        <v>160</v>
      </c>
      <c r="O194" s="342">
        <v>39.453124999999993</v>
      </c>
      <c r="P194" s="210">
        <v>2.0239039357400745</v>
      </c>
      <c r="Q194" s="133">
        <v>1</v>
      </c>
      <c r="R194" s="133">
        <v>125</v>
      </c>
      <c r="S194" s="133">
        <v>85</v>
      </c>
      <c r="T194" s="133">
        <v>1</v>
      </c>
      <c r="U194" s="193">
        <v>3</v>
      </c>
      <c r="V194" s="114">
        <v>0</v>
      </c>
      <c r="W194" s="114"/>
      <c r="X194" s="114">
        <v>1</v>
      </c>
      <c r="Y194" s="114">
        <v>0</v>
      </c>
      <c r="Z194" s="114">
        <v>0</v>
      </c>
      <c r="AA194" s="114">
        <v>0</v>
      </c>
      <c r="AB194" s="114">
        <v>0</v>
      </c>
      <c r="AC194" s="114">
        <v>1</v>
      </c>
      <c r="AG194" s="592">
        <v>125</v>
      </c>
      <c r="AH194" s="592">
        <v>0.77</v>
      </c>
      <c r="AI194" s="592">
        <v>77</v>
      </c>
      <c r="AJ194" s="603">
        <v>1</v>
      </c>
      <c r="AK194" s="592">
        <v>13.6</v>
      </c>
      <c r="AL194" s="592">
        <v>41</v>
      </c>
      <c r="AM194" s="592"/>
      <c r="AN194" s="607">
        <v>1436</v>
      </c>
      <c r="AO194" s="214">
        <v>7.2696167496081694</v>
      </c>
      <c r="AP194" s="63">
        <v>173</v>
      </c>
      <c r="AQ194" s="63">
        <v>97</v>
      </c>
      <c r="AR194" s="63">
        <v>39</v>
      </c>
      <c r="AS194" s="63">
        <v>183</v>
      </c>
      <c r="AT194" s="63">
        <v>0.59</v>
      </c>
      <c r="AU194" s="63"/>
      <c r="AV194" s="557">
        <v>42790</v>
      </c>
      <c r="AW194" s="557">
        <v>42787</v>
      </c>
      <c r="AX194" s="63">
        <v>0.77</v>
      </c>
      <c r="AY194" s="63">
        <v>39</v>
      </c>
      <c r="AZ194" s="63"/>
      <c r="BA194" s="592">
        <v>139</v>
      </c>
      <c r="BB194" s="567"/>
      <c r="BC194" s="66"/>
      <c r="BD194" s="68"/>
      <c r="BE194" s="66"/>
      <c r="BF194" s="419"/>
      <c r="BG194" s="418"/>
      <c r="BH194" s="68"/>
      <c r="BI194" s="219"/>
      <c r="BJ194" s="219"/>
      <c r="BK194" s="219"/>
      <c r="BL194" s="66"/>
      <c r="BM194" s="66"/>
      <c r="BN194" s="66"/>
      <c r="BO194" s="66"/>
      <c r="BP194" s="571"/>
      <c r="BQ194" s="66"/>
      <c r="BR194" s="66"/>
      <c r="BS194" s="66"/>
      <c r="BT194" s="66"/>
      <c r="BU194" s="69">
        <v>42787</v>
      </c>
      <c r="BV194" s="61" t="s">
        <v>1421</v>
      </c>
      <c r="BW194" s="61">
        <v>0</v>
      </c>
      <c r="BX194" s="61">
        <v>0</v>
      </c>
      <c r="BY194" s="61"/>
      <c r="BZ194" s="61">
        <v>1</v>
      </c>
      <c r="CA194" s="61"/>
      <c r="CB194" s="61">
        <v>0</v>
      </c>
      <c r="CC194" s="61"/>
      <c r="CD194" s="61">
        <v>1</v>
      </c>
      <c r="CE194" s="61">
        <v>0</v>
      </c>
      <c r="CF194" s="61">
        <v>0</v>
      </c>
      <c r="CG194" s="61">
        <v>0</v>
      </c>
      <c r="CH194" s="61">
        <v>0</v>
      </c>
      <c r="CI194" s="61">
        <v>0</v>
      </c>
      <c r="CJ194" s="61">
        <v>0</v>
      </c>
      <c r="CK194" s="114">
        <v>1</v>
      </c>
      <c r="CL194" s="114">
        <v>0</v>
      </c>
      <c r="CM194" s="114">
        <v>0</v>
      </c>
      <c r="CN194" s="114">
        <v>1</v>
      </c>
      <c r="CO194" s="114">
        <v>1</v>
      </c>
      <c r="CP194" s="114">
        <v>0</v>
      </c>
      <c r="CQ194" s="114">
        <v>0</v>
      </c>
      <c r="CR194" s="114">
        <v>1</v>
      </c>
      <c r="CS194" s="114">
        <v>1</v>
      </c>
      <c r="CT194" s="114">
        <v>0</v>
      </c>
      <c r="CU194" s="114">
        <v>0</v>
      </c>
      <c r="CV194" s="114">
        <v>0</v>
      </c>
      <c r="CW194" s="362"/>
      <c r="CX194" s="362"/>
      <c r="CY194" s="362"/>
      <c r="CZ194" s="362"/>
      <c r="DF194" s="133">
        <v>0</v>
      </c>
      <c r="DG194" s="136">
        <v>1</v>
      </c>
      <c r="DH194" s="135">
        <v>42789</v>
      </c>
      <c r="DI194" s="133">
        <v>0</v>
      </c>
      <c r="DJ194" s="133">
        <v>0</v>
      </c>
      <c r="DK194" s="136">
        <v>1</v>
      </c>
      <c r="DL194" s="136"/>
      <c r="DM194" s="136"/>
      <c r="DO194" s="133">
        <v>1</v>
      </c>
      <c r="DP194" s="133">
        <v>0</v>
      </c>
      <c r="DQ194" s="133">
        <v>0</v>
      </c>
      <c r="DR194" s="133">
        <v>0</v>
      </c>
      <c r="DS194" s="133">
        <v>1</v>
      </c>
      <c r="DT194" s="212">
        <v>1</v>
      </c>
      <c r="DU194" s="133">
        <v>1</v>
      </c>
      <c r="DV194" s="133">
        <v>0</v>
      </c>
      <c r="DW194" s="133">
        <v>0</v>
      </c>
      <c r="DX194" s="133">
        <v>0</v>
      </c>
      <c r="DY194" s="133">
        <v>0</v>
      </c>
      <c r="DZ194" s="133">
        <v>0</v>
      </c>
      <c r="EC194" s="133">
        <v>0</v>
      </c>
      <c r="EE194" s="133">
        <v>77</v>
      </c>
      <c r="EH194" s="135">
        <v>42788</v>
      </c>
      <c r="EI194" s="133">
        <v>1.97</v>
      </c>
      <c r="EJ194" s="225">
        <v>103</v>
      </c>
      <c r="EK194" s="225">
        <v>86.47</v>
      </c>
      <c r="EL194" s="225">
        <v>97</v>
      </c>
      <c r="EM194" s="225">
        <v>102</v>
      </c>
      <c r="EN194" s="225">
        <v>56</v>
      </c>
      <c r="EO194" s="133" t="s">
        <v>1422</v>
      </c>
      <c r="EP194" s="136">
        <v>194</v>
      </c>
      <c r="EQ194" s="135">
        <v>42790</v>
      </c>
      <c r="ER194" s="133" t="s">
        <v>383</v>
      </c>
      <c r="EU194" s="133">
        <v>88</v>
      </c>
      <c r="EV194" s="133">
        <v>1</v>
      </c>
      <c r="EX194" s="133">
        <v>12</v>
      </c>
      <c r="EY194" s="133">
        <v>9</v>
      </c>
      <c r="EZ194" s="133">
        <v>52</v>
      </c>
      <c r="FA194" s="133">
        <v>33</v>
      </c>
      <c r="FB194" s="133">
        <v>20</v>
      </c>
      <c r="FC194" s="133">
        <v>18</v>
      </c>
      <c r="FD194" s="133">
        <v>53</v>
      </c>
      <c r="FE194" s="133">
        <v>25</v>
      </c>
      <c r="FF194" s="133">
        <v>51</v>
      </c>
      <c r="FG194" s="133">
        <v>90</v>
      </c>
      <c r="FH194" s="133">
        <v>290</v>
      </c>
      <c r="FI194" s="91">
        <v>93.333333333333329</v>
      </c>
      <c r="FJ194" s="91">
        <v>280</v>
      </c>
      <c r="FK194" s="227">
        <v>114.85</v>
      </c>
      <c r="FL194" s="227">
        <v>56.746764494038672</v>
      </c>
      <c r="FM194" s="228">
        <v>105.15</v>
      </c>
      <c r="FN194" s="228">
        <v>39.450000000000003</v>
      </c>
      <c r="FO194" s="228">
        <v>51.954046900724137</v>
      </c>
      <c r="FP194" s="228">
        <v>19.492031861469968</v>
      </c>
      <c r="FQ194" s="228">
        <v>62.48216833095578</v>
      </c>
      <c r="FR194" s="228"/>
      <c r="FS194" s="193">
        <v>0</v>
      </c>
      <c r="FT194" s="230">
        <v>57.766666666666673</v>
      </c>
      <c r="FU194" s="230"/>
      <c r="FV194" s="230">
        <v>143.33333333333334</v>
      </c>
      <c r="FW194" s="229">
        <v>5.7333333333333334</v>
      </c>
      <c r="FX194" s="229">
        <v>8.4333333333333318</v>
      </c>
      <c r="FY194" s="229">
        <v>10.075581395348838</v>
      </c>
      <c r="FZ194" s="229"/>
      <c r="GA194" s="133">
        <v>77</v>
      </c>
      <c r="GB194" s="129" t="s">
        <v>381</v>
      </c>
      <c r="GC194" s="238" t="s">
        <v>381</v>
      </c>
      <c r="GD194" s="238" t="s">
        <v>381</v>
      </c>
      <c r="GE194" s="238" t="s">
        <v>381</v>
      </c>
      <c r="GF194" s="238" t="s">
        <v>381</v>
      </c>
      <c r="GG194" s="238" t="s">
        <v>381</v>
      </c>
      <c r="GH194" s="133">
        <v>1</v>
      </c>
      <c r="GI194" s="133">
        <v>1</v>
      </c>
      <c r="GJ194" s="133">
        <v>1</v>
      </c>
      <c r="GK194" s="133">
        <v>0</v>
      </c>
      <c r="GL194" s="231">
        <v>28</v>
      </c>
      <c r="GM194" s="133">
        <v>0</v>
      </c>
      <c r="GN194" s="133">
        <v>0</v>
      </c>
      <c r="GO194" s="133">
        <v>0</v>
      </c>
      <c r="GP194" s="133">
        <v>0</v>
      </c>
      <c r="GQ194" s="61">
        <v>55.55</v>
      </c>
      <c r="GR194" s="106">
        <v>27.44695487717761</v>
      </c>
      <c r="GS194" s="111">
        <v>0.26605504587155965</v>
      </c>
      <c r="GT194" s="61">
        <v>1</v>
      </c>
      <c r="GU194" s="111">
        <v>0.625</v>
      </c>
      <c r="GV194" s="62">
        <v>1</v>
      </c>
      <c r="GW194" s="61">
        <v>9.7999999999999989</v>
      </c>
      <c r="GX194" s="61">
        <v>0</v>
      </c>
      <c r="GY194" s="106">
        <v>13.333333333333334</v>
      </c>
      <c r="GZ194" s="61">
        <v>1</v>
      </c>
      <c r="HA194" s="745">
        <v>38</v>
      </c>
      <c r="HB194" s="133">
        <v>20</v>
      </c>
      <c r="HC194" s="133">
        <v>0.59</v>
      </c>
      <c r="HD194" s="61">
        <v>1</v>
      </c>
      <c r="HE194" s="236">
        <v>118.638699</v>
      </c>
      <c r="HF194" s="236">
        <v>124.570634</v>
      </c>
      <c r="HG194" s="144">
        <v>57.789864999999999</v>
      </c>
      <c r="HH194" s="236">
        <v>133.21458799999999</v>
      </c>
      <c r="HI194" s="125">
        <v>61.799902000000003</v>
      </c>
      <c r="HJ194" s="236">
        <v>63.497087999999998</v>
      </c>
      <c r="HK194" s="144">
        <v>29.457087999999999</v>
      </c>
      <c r="HL194" s="236">
        <v>69.717499000000004</v>
      </c>
      <c r="HM194" s="144">
        <v>32.342813999999997</v>
      </c>
      <c r="HN194" s="236">
        <v>52.334733</v>
      </c>
      <c r="HO194" s="144">
        <v>5.8562700000000003</v>
      </c>
      <c r="HP194" s="144">
        <v>2.716796</v>
      </c>
      <c r="HQ194" s="236">
        <v>135.578239</v>
      </c>
      <c r="HR194" s="144">
        <v>62.896430000000002</v>
      </c>
      <c r="HS194" s="236">
        <v>63.951186999999997</v>
      </c>
      <c r="HT194" s="144">
        <v>29.667750000000002</v>
      </c>
      <c r="HU194" s="236">
        <v>71.627052000000006</v>
      </c>
      <c r="HV194" s="144">
        <v>33.228679999999997</v>
      </c>
      <c r="HW194" s="236">
        <v>52.830787999999998</v>
      </c>
      <c r="HX194" s="144">
        <v>0</v>
      </c>
      <c r="HY194" s="237">
        <v>0.93511255689204253</v>
      </c>
      <c r="HZ194" s="238">
        <v>49.5</v>
      </c>
      <c r="IA194" s="133">
        <v>7.2</v>
      </c>
      <c r="IB194" s="133">
        <v>42.5</v>
      </c>
      <c r="IC194" s="133">
        <v>7.5</v>
      </c>
      <c r="ID194" s="133">
        <v>25.9</v>
      </c>
      <c r="IE194" s="133">
        <v>5.6</v>
      </c>
      <c r="IF194" s="237">
        <v>244.6583333333333</v>
      </c>
      <c r="IG194" s="237">
        <v>120.88436067192579</v>
      </c>
      <c r="II194" s="133">
        <v>0.41</v>
      </c>
      <c r="IJ194" s="133">
        <v>1126</v>
      </c>
      <c r="IK194" s="133">
        <v>1157</v>
      </c>
      <c r="IN194" s="133">
        <v>1119</v>
      </c>
      <c r="IO194" s="133">
        <v>1023</v>
      </c>
      <c r="IQ194" s="237">
        <v>1106.25</v>
      </c>
      <c r="IR194" s="133">
        <v>1673</v>
      </c>
      <c r="IS194" s="133">
        <v>329</v>
      </c>
      <c r="IT194" s="133">
        <v>367</v>
      </c>
      <c r="IU194" s="133">
        <v>370</v>
      </c>
      <c r="IW194" s="133">
        <v>277</v>
      </c>
      <c r="IX194" s="133">
        <v>322</v>
      </c>
      <c r="IZ194" s="193">
        <v>333</v>
      </c>
      <c r="JA194" s="133">
        <v>197</v>
      </c>
      <c r="JB194" s="412">
        <v>27.653508060906439</v>
      </c>
      <c r="JC194" s="241">
        <v>0</v>
      </c>
      <c r="JD194" s="136">
        <v>1</v>
      </c>
      <c r="JE194" s="278">
        <v>0</v>
      </c>
      <c r="JF194" s="70">
        <v>0</v>
      </c>
      <c r="JG194" s="70"/>
      <c r="JH194" s="136"/>
      <c r="JI194" s="136">
        <v>2</v>
      </c>
      <c r="JJ194" s="136">
        <v>0</v>
      </c>
      <c r="JK194" s="136"/>
      <c r="JM194" s="420"/>
      <c r="JN194" s="200">
        <v>194</v>
      </c>
      <c r="JO194" s="244">
        <v>42790</v>
      </c>
      <c r="JP194" s="69">
        <v>43249</v>
      </c>
      <c r="JQ194" s="201">
        <v>0</v>
      </c>
      <c r="JR194" s="69">
        <v>43249</v>
      </c>
      <c r="JS194" s="31">
        <v>15</v>
      </c>
      <c r="JT194" s="243">
        <v>1</v>
      </c>
      <c r="JU194" s="69">
        <v>42827</v>
      </c>
      <c r="JV194" s="245">
        <v>1</v>
      </c>
      <c r="JW194" s="243">
        <v>1</v>
      </c>
      <c r="JX194" s="246">
        <v>42827</v>
      </c>
      <c r="JY194" s="245">
        <v>1</v>
      </c>
      <c r="JZ194" s="245">
        <v>15</v>
      </c>
      <c r="KA194" s="245">
        <v>459</v>
      </c>
      <c r="KB194" s="247"/>
      <c r="KC194" s="245"/>
      <c r="KD194" s="248"/>
      <c r="KE194" s="63">
        <v>0</v>
      </c>
      <c r="KF194" s="263">
        <v>1</v>
      </c>
      <c r="KG194" s="251" t="s">
        <v>421</v>
      </c>
      <c r="KH194" s="311">
        <v>102.95</v>
      </c>
      <c r="KI194" s="311">
        <v>44.946666666666665</v>
      </c>
      <c r="KJ194" s="311">
        <v>56.04666666666666</v>
      </c>
      <c r="KK194" s="312">
        <v>-15.536666666666667</v>
      </c>
      <c r="KL194" s="311">
        <v>-13.023333333333333</v>
      </c>
      <c r="KM194" s="311">
        <v>59.59</v>
      </c>
      <c r="KN194" s="311">
        <v>21.366666666666664</v>
      </c>
      <c r="KO194" s="311">
        <v>5.2333333333333334</v>
      </c>
      <c r="KP194" s="63"/>
      <c r="KQ194" s="250">
        <v>1</v>
      </c>
      <c r="KR194" s="92"/>
      <c r="KS194" s="93">
        <v>0.26605504587155965</v>
      </c>
      <c r="KT194" s="92"/>
      <c r="KU194" s="361"/>
      <c r="KV194" s="92"/>
      <c r="KW194" s="361"/>
      <c r="KX194" s="361"/>
      <c r="KY194" s="361"/>
      <c r="KZ194" s="361"/>
      <c r="LA194" s="361"/>
      <c r="LB194" s="361"/>
      <c r="LC194" s="361"/>
      <c r="LD194" s="361"/>
      <c r="LE194" s="361"/>
      <c r="LF194" s="118">
        <v>42790</v>
      </c>
      <c r="LG194" s="454">
        <v>1</v>
      </c>
      <c r="LH194" s="454"/>
      <c r="LI194" s="454"/>
      <c r="LJ194" s="454"/>
      <c r="LK194" s="454"/>
      <c r="LL194" s="454"/>
      <c r="LM194" s="454"/>
      <c r="LN194" s="454"/>
      <c r="LO194" s="454"/>
      <c r="LP194" s="454"/>
      <c r="LQ194" s="454"/>
      <c r="LR194" s="454"/>
      <c r="LS194" s="454"/>
      <c r="LT194" s="454"/>
      <c r="LU194" s="500">
        <v>16.690000000000001</v>
      </c>
      <c r="LV194" s="693">
        <v>-9.5200000000000014</v>
      </c>
      <c r="LW194" s="500"/>
      <c r="LX194" s="500"/>
      <c r="LY194" s="500">
        <v>-13.6</v>
      </c>
      <c r="LZ194" s="500">
        <v>2</v>
      </c>
      <c r="MA194" s="690">
        <v>45</v>
      </c>
      <c r="MB194" s="455">
        <v>45</v>
      </c>
      <c r="MD194" s="253">
        <v>58</v>
      </c>
      <c r="ME194" s="274"/>
      <c r="MF194" s="581">
        <v>194</v>
      </c>
      <c r="MG194" s="135">
        <v>42787</v>
      </c>
      <c r="MJ194" s="586"/>
      <c r="MR194" s="135"/>
      <c r="MS194" s="585"/>
      <c r="MT194" s="585"/>
      <c r="MU194" s="133">
        <v>0</v>
      </c>
      <c r="MV194" s="585"/>
      <c r="MW194" s="585"/>
      <c r="MX194" s="585"/>
      <c r="MY194" s="585"/>
      <c r="MZ194" s="585"/>
      <c r="NA194" s="238">
        <v>1436</v>
      </c>
      <c r="NB194" s="133">
        <v>58</v>
      </c>
      <c r="NC194" s="238">
        <v>9</v>
      </c>
      <c r="NE194" s="876" t="s">
        <v>64</v>
      </c>
      <c r="NF194" s="877" t="s">
        <v>64</v>
      </c>
      <c r="NG194" s="877" t="s">
        <v>64</v>
      </c>
      <c r="NH194" s="877" t="s">
        <v>64</v>
      </c>
      <c r="NI194" s="877" t="s">
        <v>64</v>
      </c>
      <c r="NJ194" s="877" t="s">
        <v>64</v>
      </c>
      <c r="NK194" s="877" t="s">
        <v>64</v>
      </c>
      <c r="NL194" s="877" t="s">
        <v>64</v>
      </c>
      <c r="NM194" s="877" t="s">
        <v>64</v>
      </c>
      <c r="NN194" s="877" t="s">
        <v>64</v>
      </c>
      <c r="NO194" s="877" t="s">
        <v>64</v>
      </c>
      <c r="NP194" s="877" t="s">
        <v>64</v>
      </c>
      <c r="NQ194" s="877" t="s">
        <v>64</v>
      </c>
      <c r="NR194" s="877" t="s">
        <v>64</v>
      </c>
      <c r="NS194" s="877" t="s">
        <v>64</v>
      </c>
      <c r="NT194" s="877" t="s">
        <v>64</v>
      </c>
      <c r="NU194" s="877" t="s">
        <v>64</v>
      </c>
      <c r="NV194" s="877" t="s">
        <v>64</v>
      </c>
      <c r="NW194" s="877" t="s">
        <v>64</v>
      </c>
      <c r="NX194" s="877" t="s">
        <v>64</v>
      </c>
      <c r="NY194" s="877" t="s">
        <v>64</v>
      </c>
      <c r="NZ194" s="877" t="s">
        <v>64</v>
      </c>
      <c r="OA194" s="877" t="s">
        <v>64</v>
      </c>
      <c r="OB194" s="877" t="s">
        <v>64</v>
      </c>
      <c r="OC194" s="877" t="s">
        <v>64</v>
      </c>
      <c r="OD194" s="877" t="s">
        <v>64</v>
      </c>
      <c r="OE194" s="877" t="s">
        <v>64</v>
      </c>
      <c r="OF194" s="877" t="s">
        <v>64</v>
      </c>
      <c r="OG194" s="877" t="s">
        <v>64</v>
      </c>
      <c r="OH194" s="877" t="s">
        <v>64</v>
      </c>
      <c r="OI194" s="877" t="s">
        <v>64</v>
      </c>
      <c r="OJ194" s="877" t="s">
        <v>64</v>
      </c>
      <c r="OK194" s="877" t="s">
        <v>64</v>
      </c>
      <c r="OL194" s="877" t="s">
        <v>64</v>
      </c>
      <c r="OM194" s="877" t="s">
        <v>64</v>
      </c>
    </row>
    <row r="195" spans="1:403" s="133" customFormat="1" x14ac:dyDescent="0.25">
      <c r="A195" s="455">
        <v>194</v>
      </c>
      <c r="B195" s="221">
        <v>0</v>
      </c>
      <c r="C195" s="61">
        <v>0</v>
      </c>
      <c r="D195" s="267">
        <v>0</v>
      </c>
      <c r="E195" s="267">
        <v>200</v>
      </c>
      <c r="F195" s="896">
        <v>200</v>
      </c>
      <c r="G195" s="61">
        <v>3</v>
      </c>
      <c r="H195" s="898"/>
      <c r="I195" s="232" t="s">
        <v>1423</v>
      </c>
      <c r="J195" s="167" t="s">
        <v>1424</v>
      </c>
      <c r="K195" s="266">
        <v>33869</v>
      </c>
      <c r="L195" s="422">
        <v>22</v>
      </c>
      <c r="M195" s="400">
        <v>70</v>
      </c>
      <c r="N195" s="400">
        <v>178</v>
      </c>
      <c r="O195" s="342">
        <v>22.093170054286073</v>
      </c>
      <c r="P195" s="348">
        <v>1.8710590432526397</v>
      </c>
      <c r="Q195" s="221">
        <v>0</v>
      </c>
      <c r="R195" s="140">
        <v>110</v>
      </c>
      <c r="S195" s="140">
        <v>80</v>
      </c>
      <c r="T195" s="142">
        <v>0</v>
      </c>
      <c r="U195" s="400">
        <v>1</v>
      </c>
      <c r="V195" s="709">
        <v>0</v>
      </c>
      <c r="W195" s="709"/>
      <c r="X195" s="325">
        <v>0</v>
      </c>
      <c r="Y195" s="710">
        <v>0</v>
      </c>
      <c r="Z195" s="325">
        <v>1</v>
      </c>
      <c r="AA195" s="325">
        <v>0</v>
      </c>
      <c r="AB195" s="329">
        <v>0</v>
      </c>
      <c r="AC195" s="328">
        <v>0</v>
      </c>
      <c r="AD195" s="142"/>
      <c r="AF195" s="142"/>
      <c r="AG195" s="615">
        <v>90</v>
      </c>
      <c r="AH195" s="608">
        <v>1.02</v>
      </c>
      <c r="AI195" s="608">
        <v>91</v>
      </c>
      <c r="AJ195" s="608"/>
      <c r="AK195" s="616">
        <v>16.3</v>
      </c>
      <c r="AL195" s="608">
        <v>47</v>
      </c>
      <c r="AM195" s="608"/>
      <c r="AN195" s="609"/>
      <c r="AO195" s="214"/>
      <c r="AP195" s="310">
        <v>209</v>
      </c>
      <c r="AQ195" s="310">
        <v>139</v>
      </c>
      <c r="AR195" s="310">
        <v>57</v>
      </c>
      <c r="AS195" s="310">
        <v>66</v>
      </c>
      <c r="AT195" s="310">
        <v>1.41</v>
      </c>
      <c r="AU195" s="310">
        <v>167</v>
      </c>
      <c r="AV195" s="564"/>
      <c r="AW195" s="564"/>
      <c r="AX195" s="310">
        <v>1.02</v>
      </c>
      <c r="AY195" s="310"/>
      <c r="AZ195" s="310"/>
      <c r="BA195" s="608"/>
      <c r="BB195" s="558"/>
      <c r="BC195" s="65">
        <v>39.56</v>
      </c>
      <c r="BD195" s="425"/>
      <c r="BE195" s="66">
        <v>39.56</v>
      </c>
      <c r="BF195" s="218">
        <v>40.607176253365409</v>
      </c>
      <c r="BG195" s="66">
        <v>57.58</v>
      </c>
      <c r="BH195" s="68">
        <v>1.5972562829251418</v>
      </c>
      <c r="BI195" s="219">
        <v>1.5972562829251418</v>
      </c>
      <c r="BJ195" s="219">
        <v>1.6086027905188645</v>
      </c>
      <c r="BK195" s="219">
        <v>1.7602716605420632</v>
      </c>
      <c r="BL195" s="66">
        <v>2.27</v>
      </c>
      <c r="BM195" s="66">
        <v>0.99</v>
      </c>
      <c r="BN195" s="66">
        <v>97</v>
      </c>
      <c r="BO195" s="66">
        <v>0.88</v>
      </c>
      <c r="BP195" s="571">
        <v>5.3</v>
      </c>
      <c r="BQ195" s="66">
        <v>43</v>
      </c>
      <c r="BR195" s="66">
        <v>160</v>
      </c>
      <c r="BS195" s="66">
        <v>4</v>
      </c>
      <c r="BT195" s="66">
        <v>32</v>
      </c>
      <c r="BU195" s="221">
        <v>0</v>
      </c>
      <c r="BV195" s="221"/>
      <c r="BW195" s="221"/>
      <c r="BX195" s="221"/>
      <c r="BY195" s="221"/>
      <c r="BZ195" s="221"/>
      <c r="CA195" s="221"/>
      <c r="CB195" s="221"/>
      <c r="CC195" s="221"/>
      <c r="CD195" s="221"/>
      <c r="CE195" s="221"/>
      <c r="CF195" s="221"/>
      <c r="CG195" s="61">
        <v>0</v>
      </c>
      <c r="CH195" s="61">
        <v>0</v>
      </c>
      <c r="CI195" s="61">
        <v>0</v>
      </c>
      <c r="CJ195" s="61">
        <v>0</v>
      </c>
      <c r="CK195" s="326">
        <v>0</v>
      </c>
      <c r="CL195" s="114">
        <v>0</v>
      </c>
      <c r="CM195" s="326">
        <v>0</v>
      </c>
      <c r="CN195" s="114">
        <v>0</v>
      </c>
      <c r="CO195" s="326">
        <v>0</v>
      </c>
      <c r="CP195" s="114">
        <v>0</v>
      </c>
      <c r="CQ195" s="326">
        <v>0</v>
      </c>
      <c r="CR195" s="114">
        <v>0</v>
      </c>
      <c r="CS195" s="326">
        <v>0</v>
      </c>
      <c r="CT195" s="114">
        <v>0</v>
      </c>
      <c r="CU195" s="326">
        <v>0</v>
      </c>
      <c r="CV195" s="114">
        <v>0</v>
      </c>
      <c r="CW195" s="299">
        <v>38.6</v>
      </c>
      <c r="CX195" s="299">
        <v>1.17</v>
      </c>
      <c r="CY195" s="299">
        <v>11</v>
      </c>
      <c r="CZ195" s="299"/>
      <c r="DA195" s="61"/>
      <c r="DB195" s="221"/>
      <c r="DC195" s="221"/>
      <c r="DD195" s="221"/>
      <c r="DE195" s="221"/>
      <c r="DF195" s="208">
        <v>0</v>
      </c>
      <c r="DG195" s="308"/>
      <c r="DH195" s="208"/>
      <c r="DI195" s="208"/>
      <c r="DJ195" s="208"/>
      <c r="DK195" s="308"/>
      <c r="DL195" s="308"/>
      <c r="DM195" s="308"/>
      <c r="DN195" s="208"/>
      <c r="DO195" s="254">
        <v>0</v>
      </c>
      <c r="DP195" s="208">
        <v>0</v>
      </c>
      <c r="DQ195" s="208">
        <v>0</v>
      </c>
      <c r="DR195" s="208">
        <v>0</v>
      </c>
      <c r="DS195" s="208">
        <v>0</v>
      </c>
      <c r="DT195" s="212"/>
      <c r="DU195" s="208">
        <v>0</v>
      </c>
      <c r="DV195" s="208">
        <v>0</v>
      </c>
      <c r="DW195" s="208">
        <v>0</v>
      </c>
      <c r="DX195" s="208">
        <v>0</v>
      </c>
      <c r="DY195" s="208">
        <v>0</v>
      </c>
      <c r="DZ195" s="206">
        <v>0</v>
      </c>
      <c r="EC195" s="223">
        <v>0</v>
      </c>
      <c r="ED195" s="223">
        <v>0</v>
      </c>
      <c r="EE195" s="221">
        <v>91</v>
      </c>
      <c r="EF195" s="221"/>
      <c r="EH195" s="221">
        <v>0</v>
      </c>
      <c r="EI195" s="221"/>
      <c r="EJ195" s="221"/>
      <c r="EK195" s="221"/>
      <c r="EL195" s="221"/>
      <c r="EM195" s="221"/>
      <c r="EN195" s="221"/>
      <c r="EO195" s="221"/>
      <c r="EP195" s="267">
        <v>200</v>
      </c>
      <c r="EQ195" s="135">
        <v>42090</v>
      </c>
      <c r="ER195" s="143" t="s">
        <v>383</v>
      </c>
      <c r="ES195" s="315">
        <v>105</v>
      </c>
      <c r="ET195" s="315">
        <v>70</v>
      </c>
      <c r="EU195" s="133">
        <v>80</v>
      </c>
      <c r="EV195" s="133">
        <v>0</v>
      </c>
      <c r="EX195" s="133">
        <v>8</v>
      </c>
      <c r="EY195" s="133">
        <v>7</v>
      </c>
      <c r="EZ195" s="133">
        <v>47</v>
      </c>
      <c r="FA195" s="133">
        <v>26</v>
      </c>
      <c r="FB195" s="133">
        <v>12</v>
      </c>
      <c r="FC195" s="133">
        <v>15</v>
      </c>
      <c r="FD195" s="133">
        <v>32</v>
      </c>
      <c r="FE195" s="133">
        <v>23</v>
      </c>
      <c r="FF195" s="133">
        <v>32</v>
      </c>
      <c r="FG195" s="133">
        <v>100</v>
      </c>
      <c r="FH195" s="133">
        <v>230</v>
      </c>
      <c r="FI195" s="91">
        <v>100</v>
      </c>
      <c r="FJ195" s="91">
        <v>230</v>
      </c>
      <c r="FK195" s="227">
        <v>30.05</v>
      </c>
      <c r="FL195" s="227">
        <v>16.060423164285201</v>
      </c>
      <c r="FM195" s="228">
        <v>127.4</v>
      </c>
      <c r="FN195" s="228">
        <v>48</v>
      </c>
      <c r="FO195" s="228">
        <v>68.089780736437092</v>
      </c>
      <c r="FP195" s="228">
        <v>25.653920528641919</v>
      </c>
      <c r="FQ195" s="228">
        <v>62.323390894819461</v>
      </c>
      <c r="FR195" s="228"/>
      <c r="FS195" s="193">
        <v>0</v>
      </c>
      <c r="FT195" s="230">
        <v>97.2</v>
      </c>
      <c r="FU195" s="230">
        <v>55.1</v>
      </c>
      <c r="FV195" s="230">
        <v>180</v>
      </c>
      <c r="FW195" s="229">
        <v>12.166666666666666</v>
      </c>
      <c r="FX195" s="229">
        <v>18.866666666666667</v>
      </c>
      <c r="FY195" s="426">
        <v>8.3076923076923084</v>
      </c>
      <c r="FZ195" s="229">
        <v>1.7640653357531761</v>
      </c>
      <c r="GA195" s="133">
        <v>51.9</v>
      </c>
      <c r="GB195" s="129" t="s">
        <v>381</v>
      </c>
      <c r="GC195" s="111" t="s">
        <v>381</v>
      </c>
      <c r="GD195" s="111" t="s">
        <v>381</v>
      </c>
      <c r="GE195" s="111" t="s">
        <v>381</v>
      </c>
      <c r="GF195" s="111" t="s">
        <v>381</v>
      </c>
      <c r="GG195" s="111" t="s">
        <v>381</v>
      </c>
      <c r="GH195" s="133">
        <v>0</v>
      </c>
      <c r="GI195" s="133">
        <v>0</v>
      </c>
      <c r="GJ195" s="133">
        <v>1</v>
      </c>
      <c r="GK195" s="133">
        <v>1</v>
      </c>
      <c r="GL195" s="231"/>
      <c r="GN195" s="133">
        <v>0</v>
      </c>
      <c r="GO195" s="133">
        <v>0</v>
      </c>
      <c r="GP195" s="133">
        <v>0</v>
      </c>
      <c r="GQ195" s="61"/>
      <c r="GR195" s="106"/>
      <c r="GS195" s="111"/>
      <c r="GT195" s="61"/>
      <c r="GU195" s="111">
        <v>1.0526315789473684</v>
      </c>
      <c r="GV195" s="61">
        <v>1</v>
      </c>
      <c r="GW195" s="106">
        <v>17.5</v>
      </c>
      <c r="GX195" s="61"/>
      <c r="GY195" s="106">
        <v>24</v>
      </c>
      <c r="GZ195" s="61"/>
      <c r="HA195" s="745"/>
      <c r="HB195" s="133">
        <v>1.5</v>
      </c>
      <c r="HC195" s="133">
        <v>7</v>
      </c>
      <c r="HD195" s="117" t="s">
        <v>1425</v>
      </c>
      <c r="HE195" s="236">
        <v>105.826196</v>
      </c>
      <c r="HF195" s="236">
        <v>111.11750600000001</v>
      </c>
      <c r="HG195" s="144">
        <v>59.509807000000002</v>
      </c>
      <c r="HH195" s="236">
        <v>184.04762700000001</v>
      </c>
      <c r="HI195" s="125">
        <v>98.568076000000005</v>
      </c>
      <c r="HJ195" s="236">
        <v>67.339009000000004</v>
      </c>
      <c r="HK195" s="144">
        <v>36.063907</v>
      </c>
      <c r="HL195" s="236">
        <v>116.708618</v>
      </c>
      <c r="HM195" s="144">
        <v>62.504168</v>
      </c>
      <c r="HN195" s="236">
        <v>63.412182999999999</v>
      </c>
      <c r="HO195" s="144">
        <v>7.819477</v>
      </c>
      <c r="HP195" s="144">
        <v>4.1877789999999999</v>
      </c>
      <c r="HQ195" s="236">
        <v>210.044781</v>
      </c>
      <c r="HR195" s="144">
        <v>112.491045</v>
      </c>
      <c r="HS195" s="236">
        <v>86.013655999999997</v>
      </c>
      <c r="HT195" s="144">
        <v>46.065252999999998</v>
      </c>
      <c r="HU195" s="236">
        <v>124.031126</v>
      </c>
      <c r="HV195" s="144">
        <v>66.425792000000001</v>
      </c>
      <c r="HW195" s="236">
        <v>59.049849000000002</v>
      </c>
      <c r="HX195" s="144">
        <v>0</v>
      </c>
      <c r="HY195" s="427">
        <v>0.60374321479298398</v>
      </c>
      <c r="HZ195" s="428">
        <v>20</v>
      </c>
      <c r="IA195" s="427">
        <v>4.5999999999999996</v>
      </c>
      <c r="IB195" s="427">
        <v>15.6</v>
      </c>
      <c r="IC195" s="427">
        <v>3.8</v>
      </c>
      <c r="ID195" s="427">
        <v>16.3</v>
      </c>
      <c r="IE195" s="427">
        <v>4.5</v>
      </c>
      <c r="IF195" s="237">
        <v>56.793043478260884</v>
      </c>
      <c r="IG195" s="237">
        <v>30.353421332729372</v>
      </c>
      <c r="IH195" s="239"/>
      <c r="II195" s="161">
        <v>0.47</v>
      </c>
      <c r="IJ195" s="133">
        <v>1032</v>
      </c>
      <c r="IK195" s="133">
        <v>1003</v>
      </c>
      <c r="IL195" s="133">
        <v>1069</v>
      </c>
      <c r="IM195" s="133">
        <v>1006</v>
      </c>
      <c r="IN195" s="133">
        <v>1125</v>
      </c>
      <c r="IO195" s="133">
        <v>1025</v>
      </c>
      <c r="IP195" s="133">
        <v>1028.5</v>
      </c>
      <c r="IQ195" s="429">
        <v>1043.3333333333333</v>
      </c>
      <c r="IR195" s="133">
        <v>1636</v>
      </c>
      <c r="IS195" s="61">
        <v>473</v>
      </c>
      <c r="IT195" s="61">
        <v>506</v>
      </c>
      <c r="IU195" s="61">
        <v>454</v>
      </c>
      <c r="IV195" s="61">
        <v>438</v>
      </c>
      <c r="IW195" s="61">
        <v>470</v>
      </c>
      <c r="IX195" s="61">
        <v>459</v>
      </c>
      <c r="IY195" s="61">
        <v>466</v>
      </c>
      <c r="IZ195" s="430">
        <v>466.66666666666669</v>
      </c>
      <c r="JA195" s="61">
        <v>317</v>
      </c>
      <c r="JB195" s="431">
        <v>24.681333492968164</v>
      </c>
      <c r="JC195" s="240">
        <v>24.457155772532214</v>
      </c>
      <c r="JD195" s="308"/>
      <c r="JE195" s="280"/>
      <c r="JF195" s="70"/>
      <c r="JG195" s="70"/>
      <c r="JH195" s="308"/>
      <c r="JI195" s="308"/>
      <c r="JJ195" s="308"/>
      <c r="JK195" s="308"/>
      <c r="JL195" s="208"/>
      <c r="JM195" s="420">
        <v>68</v>
      </c>
      <c r="JN195" s="362"/>
      <c r="JO195" s="244"/>
      <c r="JP195" s="250"/>
      <c r="JQ195" s="200"/>
      <c r="JR195" s="90"/>
      <c r="JS195" s="90"/>
      <c r="JT195" s="432"/>
      <c r="JU195" s="248"/>
      <c r="JV195" s="200"/>
      <c r="JW195" s="433"/>
      <c r="JX195" s="248"/>
      <c r="JY195" s="243"/>
      <c r="JZ195" s="433"/>
      <c r="KA195" s="248"/>
      <c r="KB195" s="247"/>
      <c r="KC195" s="245"/>
      <c r="KD195" s="248"/>
      <c r="KE195" s="63">
        <v>0</v>
      </c>
      <c r="KF195" s="263"/>
      <c r="KG195" s="263"/>
      <c r="KH195" s="250"/>
      <c r="KI195" s="250"/>
      <c r="KJ195" s="250"/>
      <c r="KK195" s="251"/>
      <c r="KL195" s="250"/>
      <c r="KM195" s="250"/>
      <c r="KN195" s="250"/>
      <c r="KO195" s="250"/>
      <c r="KP195" s="250"/>
      <c r="KQ195" s="250"/>
      <c r="KR195" s="92"/>
      <c r="KS195" s="93" t="s">
        <v>381</v>
      </c>
      <c r="KT195" s="264"/>
      <c r="KU195" s="265"/>
      <c r="KV195" s="264"/>
      <c r="KW195" s="265"/>
      <c r="KX195" s="265"/>
      <c r="KY195" s="265"/>
      <c r="KZ195" s="265"/>
      <c r="LA195" s="265"/>
      <c r="LB195" s="265"/>
      <c r="LC195" s="265"/>
      <c r="LD195" s="265"/>
      <c r="LE195" s="265"/>
      <c r="LF195" s="118">
        <v>42090</v>
      </c>
      <c r="LG195" s="454">
        <v>0</v>
      </c>
      <c r="LH195" s="454"/>
      <c r="LI195" s="455">
        <v>40</v>
      </c>
      <c r="LJ195" s="455">
        <v>59.63</v>
      </c>
      <c r="LK195" s="455">
        <v>-32.44</v>
      </c>
      <c r="LL195" s="455">
        <v>-38.6</v>
      </c>
      <c r="LM195" s="455">
        <v>-38.6</v>
      </c>
      <c r="LN195" s="455">
        <v>320</v>
      </c>
      <c r="LO195" s="455">
        <v>-31.3</v>
      </c>
      <c r="LP195" s="455">
        <v>-31.3</v>
      </c>
      <c r="LQ195" s="455">
        <v>320</v>
      </c>
      <c r="LR195" s="455">
        <v>-35</v>
      </c>
      <c r="LS195" s="455">
        <v>-35</v>
      </c>
      <c r="LT195" s="455">
        <v>320</v>
      </c>
      <c r="LU195" s="500">
        <v>51.84</v>
      </c>
      <c r="LV195" s="693">
        <v>-27.31</v>
      </c>
      <c r="LW195" s="500">
        <v>-8.5</v>
      </c>
      <c r="LX195" s="500">
        <v>3</v>
      </c>
      <c r="LY195" s="500">
        <v>-8.1999999999999993</v>
      </c>
      <c r="LZ195" s="500">
        <v>3</v>
      </c>
      <c r="MA195" s="690">
        <v>59.049849000000002</v>
      </c>
      <c r="MB195" s="455"/>
      <c r="MD195" s="253"/>
      <c r="ME195" s="274"/>
      <c r="MF195" s="581">
        <v>200</v>
      </c>
      <c r="MG195" s="135"/>
      <c r="MJ195" s="584">
        <v>33.6175</v>
      </c>
      <c r="MR195" s="135"/>
      <c r="MS195" s="585"/>
      <c r="MT195" s="585"/>
      <c r="MU195" s="133">
        <v>0</v>
      </c>
      <c r="MV195" s="585"/>
      <c r="MW195" s="585"/>
      <c r="MX195" s="585"/>
      <c r="MY195" s="585"/>
      <c r="MZ195" s="585"/>
      <c r="NA195" s="585"/>
      <c r="NB195" s="585"/>
      <c r="NC195" s="238">
        <v>0</v>
      </c>
      <c r="NE195" s="876" t="s">
        <v>64</v>
      </c>
      <c r="NF195" s="877" t="s">
        <v>64</v>
      </c>
      <c r="NG195" s="877" t="s">
        <v>64</v>
      </c>
      <c r="NH195" s="877" t="s">
        <v>64</v>
      </c>
      <c r="NI195" s="877" t="s">
        <v>64</v>
      </c>
      <c r="NJ195" s="877" t="s">
        <v>64</v>
      </c>
      <c r="NK195" s="877" t="s">
        <v>64</v>
      </c>
      <c r="NL195" s="877" t="s">
        <v>64</v>
      </c>
      <c r="NM195" s="877" t="s">
        <v>64</v>
      </c>
      <c r="NN195" s="877" t="s">
        <v>64</v>
      </c>
      <c r="NO195" s="877" t="s">
        <v>64</v>
      </c>
      <c r="NP195" s="877" t="s">
        <v>64</v>
      </c>
      <c r="NQ195" s="877" t="s">
        <v>64</v>
      </c>
      <c r="NR195" s="877" t="s">
        <v>64</v>
      </c>
      <c r="NS195" s="877" t="s">
        <v>64</v>
      </c>
      <c r="NT195" s="877" t="s">
        <v>64</v>
      </c>
      <c r="NU195" s="877" t="s">
        <v>64</v>
      </c>
      <c r="NV195" s="877" t="s">
        <v>64</v>
      </c>
      <c r="NW195" s="877" t="s">
        <v>64</v>
      </c>
      <c r="NX195" s="877" t="s">
        <v>64</v>
      </c>
      <c r="NY195" s="877" t="s">
        <v>64</v>
      </c>
      <c r="NZ195" s="877" t="s">
        <v>64</v>
      </c>
      <c r="OA195" s="877" t="s">
        <v>64</v>
      </c>
      <c r="OB195" s="877" t="s">
        <v>64</v>
      </c>
      <c r="OC195" s="877" t="s">
        <v>64</v>
      </c>
      <c r="OD195" s="877" t="s">
        <v>64</v>
      </c>
      <c r="OE195" s="877" t="s">
        <v>64</v>
      </c>
      <c r="OF195" s="877" t="s">
        <v>64</v>
      </c>
      <c r="OG195" s="877" t="s">
        <v>64</v>
      </c>
      <c r="OH195" s="877" t="s">
        <v>64</v>
      </c>
      <c r="OI195" s="877" t="s">
        <v>64</v>
      </c>
      <c r="OJ195" s="877" t="s">
        <v>64</v>
      </c>
      <c r="OK195" s="877" t="s">
        <v>64</v>
      </c>
      <c r="OL195" s="877" t="s">
        <v>64</v>
      </c>
      <c r="OM195" s="877" t="s">
        <v>64</v>
      </c>
    </row>
    <row r="196" spans="1:403" s="133" customFormat="1" x14ac:dyDescent="0.25">
      <c r="A196" s="455">
        <v>195</v>
      </c>
      <c r="B196" s="221">
        <v>0</v>
      </c>
      <c r="C196" s="61">
        <v>0</v>
      </c>
      <c r="D196" s="267">
        <v>0</v>
      </c>
      <c r="E196" s="267">
        <v>201</v>
      </c>
      <c r="F196" s="896">
        <v>201</v>
      </c>
      <c r="G196" s="61">
        <v>4</v>
      </c>
      <c r="H196" s="898"/>
      <c r="I196" s="167" t="s">
        <v>1426</v>
      </c>
      <c r="J196" s="167" t="s">
        <v>1427</v>
      </c>
      <c r="K196" s="266">
        <v>33785</v>
      </c>
      <c r="L196" s="422">
        <v>23</v>
      </c>
      <c r="M196" s="62">
        <v>75</v>
      </c>
      <c r="N196" s="62">
        <v>183</v>
      </c>
      <c r="O196" s="342">
        <v>22.395413419331717</v>
      </c>
      <c r="P196" s="348">
        <v>1.9658229487461969</v>
      </c>
      <c r="Q196" s="61">
        <v>0</v>
      </c>
      <c r="R196" s="144">
        <v>120</v>
      </c>
      <c r="S196" s="144">
        <v>80</v>
      </c>
      <c r="T196" s="133">
        <v>0</v>
      </c>
      <c r="U196" s="400">
        <v>1</v>
      </c>
      <c r="V196" s="326">
        <v>0</v>
      </c>
      <c r="W196" s="326"/>
      <c r="X196" s="326">
        <v>0</v>
      </c>
      <c r="Y196" s="710">
        <v>0</v>
      </c>
      <c r="Z196" s="326">
        <v>0</v>
      </c>
      <c r="AA196" s="326">
        <v>0</v>
      </c>
      <c r="AB196" s="329">
        <v>0</v>
      </c>
      <c r="AC196" s="328">
        <v>0</v>
      </c>
      <c r="AG196" s="592">
        <v>90</v>
      </c>
      <c r="AH196" s="617">
        <v>0.78</v>
      </c>
      <c r="AI196" s="592">
        <v>123</v>
      </c>
      <c r="AJ196" s="592"/>
      <c r="AK196" s="606">
        <v>14.8</v>
      </c>
      <c r="AL196" s="592">
        <v>44</v>
      </c>
      <c r="AM196" s="592"/>
      <c r="AN196" s="607">
        <v>18.5</v>
      </c>
      <c r="AO196" s="214">
        <v>2.917770732084279</v>
      </c>
      <c r="AP196" s="63">
        <v>150</v>
      </c>
      <c r="AQ196" s="63">
        <v>74</v>
      </c>
      <c r="AR196" s="63">
        <v>70</v>
      </c>
      <c r="AS196" s="63">
        <v>28</v>
      </c>
      <c r="AT196" s="63">
        <v>2.4300000000000002</v>
      </c>
      <c r="AU196" s="63">
        <v>47</v>
      </c>
      <c r="AV196" s="564"/>
      <c r="AW196" s="564"/>
      <c r="AX196" s="434">
        <v>0.78</v>
      </c>
      <c r="AY196" s="434"/>
      <c r="AZ196" s="434"/>
      <c r="BA196" s="617"/>
      <c r="BB196" s="558"/>
      <c r="BC196" s="65">
        <v>35.200000000000003</v>
      </c>
      <c r="BD196" s="68"/>
      <c r="BE196" s="66">
        <v>35.200000000000003</v>
      </c>
      <c r="BF196" s="218">
        <v>61.758320781614373</v>
      </c>
      <c r="BG196" s="66">
        <v>69.09</v>
      </c>
      <c r="BH196" s="68">
        <v>1.546542663478131</v>
      </c>
      <c r="BI196" s="219">
        <v>1.546542663478131</v>
      </c>
      <c r="BJ196" s="219">
        <v>1.7906954789534366</v>
      </c>
      <c r="BK196" s="219">
        <v>1.8394151926838935</v>
      </c>
      <c r="BL196" s="66">
        <v>3.23</v>
      </c>
      <c r="BM196" s="66">
        <v>1.41</v>
      </c>
      <c r="BN196" s="66">
        <v>131</v>
      </c>
      <c r="BO196" s="66">
        <v>1.75</v>
      </c>
      <c r="BP196" s="571">
        <v>46.6</v>
      </c>
      <c r="BQ196" s="66">
        <v>42</v>
      </c>
      <c r="BR196" s="66">
        <v>52</v>
      </c>
      <c r="BS196" s="66">
        <v>3</v>
      </c>
      <c r="BT196" s="66">
        <v>46</v>
      </c>
      <c r="BU196" s="221">
        <v>0</v>
      </c>
      <c r="BV196" s="221"/>
      <c r="BW196" s="221"/>
      <c r="BX196" s="221"/>
      <c r="BY196" s="221"/>
      <c r="BZ196" s="221"/>
      <c r="CA196" s="221"/>
      <c r="CB196" s="221"/>
      <c r="CC196" s="221"/>
      <c r="CD196" s="221"/>
      <c r="CE196" s="221"/>
      <c r="CF196" s="221"/>
      <c r="CG196" s="61">
        <v>0</v>
      </c>
      <c r="CH196" s="61">
        <v>0</v>
      </c>
      <c r="CI196" s="61">
        <v>0</v>
      </c>
      <c r="CJ196" s="61">
        <v>0</v>
      </c>
      <c r="CK196" s="326">
        <v>0</v>
      </c>
      <c r="CL196" s="114">
        <v>0</v>
      </c>
      <c r="CM196" s="326">
        <v>0</v>
      </c>
      <c r="CN196" s="114">
        <v>0</v>
      </c>
      <c r="CO196" s="326">
        <v>0</v>
      </c>
      <c r="CP196" s="114">
        <v>0</v>
      </c>
      <c r="CQ196" s="326">
        <v>0</v>
      </c>
      <c r="CR196" s="114">
        <v>0</v>
      </c>
      <c r="CS196" s="326">
        <v>0</v>
      </c>
      <c r="CT196" s="114">
        <v>0</v>
      </c>
      <c r="CU196" s="326">
        <v>0</v>
      </c>
      <c r="CV196" s="114">
        <v>0</v>
      </c>
      <c r="CW196" s="299">
        <v>38.4</v>
      </c>
      <c r="CX196" s="299">
        <v>1.07</v>
      </c>
      <c r="CY196" s="299">
        <v>11</v>
      </c>
      <c r="CZ196" s="362"/>
      <c r="DA196" s="61"/>
      <c r="DB196" s="221"/>
      <c r="DC196" s="221"/>
      <c r="DD196" s="221"/>
      <c r="DE196" s="221"/>
      <c r="DF196" s="208">
        <v>0</v>
      </c>
      <c r="DG196" s="308"/>
      <c r="DH196" s="208"/>
      <c r="DI196" s="208"/>
      <c r="DJ196" s="208"/>
      <c r="DK196" s="308"/>
      <c r="DL196" s="308"/>
      <c r="DM196" s="308"/>
      <c r="DN196" s="208"/>
      <c r="DO196" s="254">
        <v>0</v>
      </c>
      <c r="DP196" s="208">
        <v>0</v>
      </c>
      <c r="DQ196" s="208">
        <v>0</v>
      </c>
      <c r="DR196" s="208">
        <v>0</v>
      </c>
      <c r="DS196" s="208">
        <v>0</v>
      </c>
      <c r="DT196" s="212"/>
      <c r="DU196" s="208">
        <v>0</v>
      </c>
      <c r="DV196" s="208">
        <v>0</v>
      </c>
      <c r="DW196" s="208">
        <v>0</v>
      </c>
      <c r="DX196" s="208">
        <v>0</v>
      </c>
      <c r="DY196" s="208">
        <v>0</v>
      </c>
      <c r="DZ196" s="206">
        <v>0</v>
      </c>
      <c r="EC196" s="223">
        <v>0</v>
      </c>
      <c r="ED196" s="223">
        <v>0</v>
      </c>
      <c r="EE196" s="61">
        <v>123</v>
      </c>
      <c r="EF196" s="61"/>
      <c r="EH196" s="221">
        <v>0</v>
      </c>
      <c r="EI196" s="221"/>
      <c r="EJ196" s="221"/>
      <c r="EK196" s="221"/>
      <c r="EL196" s="221"/>
      <c r="EM196" s="221"/>
      <c r="EN196" s="221"/>
      <c r="EO196" s="221"/>
      <c r="EP196" s="267">
        <v>201</v>
      </c>
      <c r="EQ196" s="135">
        <v>42202</v>
      </c>
      <c r="ER196" s="143" t="s">
        <v>383</v>
      </c>
      <c r="ES196" s="161"/>
      <c r="ET196" s="161"/>
      <c r="EU196" s="133">
        <v>66</v>
      </c>
      <c r="EV196" s="133">
        <v>0</v>
      </c>
      <c r="EX196" s="133">
        <v>7</v>
      </c>
      <c r="EY196" s="133">
        <v>8</v>
      </c>
      <c r="EZ196" s="133">
        <v>50</v>
      </c>
      <c r="FA196" s="133">
        <v>33</v>
      </c>
      <c r="FB196" s="133">
        <v>10</v>
      </c>
      <c r="FC196" s="133">
        <v>15</v>
      </c>
      <c r="FD196" s="133">
        <v>30</v>
      </c>
      <c r="FE196" s="133">
        <v>24</v>
      </c>
      <c r="FF196" s="133">
        <v>33</v>
      </c>
      <c r="FG196" s="133">
        <v>160</v>
      </c>
      <c r="FH196" s="133">
        <v>290</v>
      </c>
      <c r="FI196" s="91">
        <v>160</v>
      </c>
      <c r="FJ196" s="91">
        <v>290</v>
      </c>
      <c r="FK196" s="227">
        <v>40.450000000000003</v>
      </c>
      <c r="FL196" s="227">
        <v>20.576624169434506</v>
      </c>
      <c r="FM196" s="228">
        <v>198.10000000000002</v>
      </c>
      <c r="FN196" s="228">
        <v>93.6</v>
      </c>
      <c r="FO196" s="228">
        <v>100.77204568516628</v>
      </c>
      <c r="FP196" s="228">
        <v>47.613647027418281</v>
      </c>
      <c r="FQ196" s="228">
        <v>52.751135790005051</v>
      </c>
      <c r="FR196" s="228"/>
      <c r="FS196" s="193">
        <v>0</v>
      </c>
      <c r="FT196" s="230">
        <v>67.5</v>
      </c>
      <c r="FU196" s="230">
        <v>45.6</v>
      </c>
      <c r="FV196" s="230">
        <v>220</v>
      </c>
      <c r="FW196" s="229">
        <v>9.6999999999999993</v>
      </c>
      <c r="FX196" s="229">
        <v>12.2</v>
      </c>
      <c r="FY196" s="426">
        <v>6.9587628865979383</v>
      </c>
      <c r="FZ196" s="229">
        <v>1.4802631578947367</v>
      </c>
      <c r="GA196" s="133">
        <v>56</v>
      </c>
      <c r="GB196" s="129">
        <v>16.5</v>
      </c>
      <c r="GC196" s="238">
        <v>7.6</v>
      </c>
      <c r="GD196" s="238">
        <v>4.3</v>
      </c>
      <c r="GE196" s="238">
        <v>138.1</v>
      </c>
      <c r="GF196" s="238">
        <v>97.1</v>
      </c>
      <c r="GG196" s="238">
        <v>26.4</v>
      </c>
      <c r="GH196" s="133">
        <v>1</v>
      </c>
      <c r="GI196" s="133">
        <v>0</v>
      </c>
      <c r="GJ196" s="133">
        <v>1</v>
      </c>
      <c r="GK196" s="133">
        <v>1</v>
      </c>
      <c r="GL196" s="231"/>
      <c r="GN196" s="133">
        <v>0</v>
      </c>
      <c r="GO196" s="133">
        <v>0</v>
      </c>
      <c r="GP196" s="133">
        <v>0</v>
      </c>
      <c r="GQ196" s="61">
        <v>75.650000000000006</v>
      </c>
      <c r="GR196" s="106">
        <v>38.482611085728564</v>
      </c>
      <c r="GS196" s="111">
        <v>0.33928571428571419</v>
      </c>
      <c r="GT196" s="61">
        <v>1</v>
      </c>
      <c r="GU196" s="111">
        <v>1.1111111111111112</v>
      </c>
      <c r="GV196" s="61">
        <v>1</v>
      </c>
      <c r="GW196" s="106">
        <v>15.4</v>
      </c>
      <c r="GX196" s="61"/>
      <c r="GY196" s="106">
        <v>22</v>
      </c>
      <c r="GZ196" s="61"/>
      <c r="HA196" s="745"/>
      <c r="HB196" s="133">
        <v>1.3</v>
      </c>
      <c r="HC196" s="133">
        <v>6</v>
      </c>
      <c r="HD196" s="117" t="s">
        <v>1428</v>
      </c>
      <c r="HE196" s="227">
        <v>134.90478100000001</v>
      </c>
      <c r="HF196" s="227">
        <v>141.65002000000001</v>
      </c>
      <c r="HG196" s="270">
        <v>72.056346727636125</v>
      </c>
      <c r="HH196" s="106">
        <v>232.65898300000001</v>
      </c>
      <c r="HI196" s="270">
        <v>118.35195186239434</v>
      </c>
      <c r="HJ196" s="106">
        <v>98.723586999999995</v>
      </c>
      <c r="HK196" s="270">
        <v>50.219978896352778</v>
      </c>
      <c r="HL196" s="106">
        <v>133.93539699999999</v>
      </c>
      <c r="HM196" s="270">
        <v>68.131973474734366</v>
      </c>
      <c r="HN196" s="227">
        <v>57.567258000000002</v>
      </c>
      <c r="HO196" s="106">
        <v>7.7682529999999996</v>
      </c>
      <c r="HP196" s="106">
        <v>3.9685229999999998</v>
      </c>
      <c r="HQ196" s="435">
        <v>260.10352399999999</v>
      </c>
      <c r="HR196" s="270">
        <v>132.31279254619253</v>
      </c>
      <c r="HS196" s="435">
        <v>126.150024</v>
      </c>
      <c r="HT196" s="270">
        <v>64.171610205516501</v>
      </c>
      <c r="HU196" s="435">
        <v>133.95349999999999</v>
      </c>
      <c r="HV196" s="270">
        <v>68.141182340676011</v>
      </c>
      <c r="HW196" s="427">
        <v>51.500070999999998</v>
      </c>
      <c r="HX196" s="144">
        <v>0</v>
      </c>
      <c r="HY196" s="427">
        <v>0.60883108046595391</v>
      </c>
      <c r="HZ196" s="428">
        <v>16</v>
      </c>
      <c r="IA196" s="427">
        <v>4.2</v>
      </c>
      <c r="IB196" s="427">
        <v>22.4</v>
      </c>
      <c r="IC196" s="427">
        <v>5.5</v>
      </c>
      <c r="ID196" s="427">
        <v>18.899999999999999</v>
      </c>
      <c r="IE196" s="427">
        <v>4.5</v>
      </c>
      <c r="IF196" s="237">
        <v>71.452444444444438</v>
      </c>
      <c r="IG196" s="237">
        <v>36.347344754529828</v>
      </c>
      <c r="IH196" s="239"/>
      <c r="II196" s="161">
        <v>0.44</v>
      </c>
      <c r="IJ196" s="61">
        <v>1028</v>
      </c>
      <c r="IK196" s="61">
        <v>983</v>
      </c>
      <c r="IL196" s="61">
        <v>1065</v>
      </c>
      <c r="IM196" s="61">
        <v>1001</v>
      </c>
      <c r="IN196" s="61">
        <v>1113</v>
      </c>
      <c r="IO196" s="61">
        <v>1045</v>
      </c>
      <c r="IP196" s="133">
        <v>1036.5</v>
      </c>
      <c r="IQ196" s="429">
        <v>1039.1666666666667</v>
      </c>
      <c r="IR196" s="61">
        <v>1642</v>
      </c>
      <c r="IS196" s="61">
        <v>375</v>
      </c>
      <c r="IT196" s="61">
        <v>404</v>
      </c>
      <c r="IU196" s="61">
        <v>430</v>
      </c>
      <c r="IV196" s="61">
        <v>403</v>
      </c>
      <c r="IW196" s="61">
        <v>429</v>
      </c>
      <c r="IX196" s="61">
        <v>397</v>
      </c>
      <c r="IY196" s="61">
        <v>386</v>
      </c>
      <c r="IZ196" s="430">
        <v>406.33333333333331</v>
      </c>
      <c r="JA196" s="61">
        <v>237</v>
      </c>
      <c r="JB196" s="431">
        <v>23.246356298770479</v>
      </c>
      <c r="JC196" s="240">
        <v>25.218769450131873</v>
      </c>
      <c r="JD196" s="308"/>
      <c r="JE196" s="280"/>
      <c r="JF196" s="70"/>
      <c r="JG196" s="70"/>
      <c r="JH196" s="308"/>
      <c r="JI196" s="308"/>
      <c r="JJ196" s="308"/>
      <c r="JK196" s="308"/>
      <c r="JL196" s="208"/>
      <c r="JM196" s="420">
        <v>87</v>
      </c>
      <c r="JN196" s="362"/>
      <c r="JO196" s="244"/>
      <c r="JP196" s="250"/>
      <c r="JQ196" s="200"/>
      <c r="JR196" s="90"/>
      <c r="JS196" s="90"/>
      <c r="JT196" s="432"/>
      <c r="JU196" s="248"/>
      <c r="JV196" s="200"/>
      <c r="JW196" s="433"/>
      <c r="JX196" s="248"/>
      <c r="JY196" s="243"/>
      <c r="JZ196" s="433"/>
      <c r="KA196" s="248"/>
      <c r="KB196" s="247"/>
      <c r="KC196" s="245"/>
      <c r="KD196" s="248"/>
      <c r="KE196" s="63">
        <v>0</v>
      </c>
      <c r="KF196" s="263"/>
      <c r="KG196" s="263"/>
      <c r="KH196" s="250"/>
      <c r="KI196" s="250"/>
      <c r="KJ196" s="250"/>
      <c r="KK196" s="251"/>
      <c r="KL196" s="250"/>
      <c r="KM196" s="250"/>
      <c r="KN196" s="250"/>
      <c r="KO196" s="250"/>
      <c r="KP196" s="250"/>
      <c r="KQ196" s="250"/>
      <c r="KR196" s="92"/>
      <c r="KS196" s="93">
        <v>0.33928571428571419</v>
      </c>
      <c r="KT196" s="264"/>
      <c r="KU196" s="265"/>
      <c r="KV196" s="264"/>
      <c r="KW196" s="265"/>
      <c r="KX196" s="265"/>
      <c r="KY196" s="265"/>
      <c r="KZ196" s="265"/>
      <c r="LA196" s="265"/>
      <c r="LB196" s="265"/>
      <c r="LC196" s="265"/>
      <c r="LD196" s="265"/>
      <c r="LE196" s="265"/>
      <c r="LF196" s="118">
        <v>42202</v>
      </c>
      <c r="LG196" s="454">
        <v>0</v>
      </c>
      <c r="LH196" s="454"/>
      <c r="LI196" s="455">
        <v>47</v>
      </c>
      <c r="LJ196" s="455">
        <v>51.4</v>
      </c>
      <c r="LK196" s="455">
        <v>-22.12</v>
      </c>
      <c r="LL196" s="455">
        <v>-25.8</v>
      </c>
      <c r="LM196" s="455">
        <v>-24.9</v>
      </c>
      <c r="LN196" s="455">
        <v>338</v>
      </c>
      <c r="LO196" s="455">
        <v>-23.5</v>
      </c>
      <c r="LP196" s="455">
        <v>-22.2</v>
      </c>
      <c r="LQ196" s="455">
        <v>338</v>
      </c>
      <c r="LR196" s="455">
        <v>-24.6</v>
      </c>
      <c r="LS196" s="455">
        <v>-23.6</v>
      </c>
      <c r="LT196" s="455">
        <v>338</v>
      </c>
      <c r="LU196" s="500">
        <v>42.37</v>
      </c>
      <c r="LV196" s="693">
        <v>-23.95</v>
      </c>
      <c r="LW196" s="500">
        <v>-4.5</v>
      </c>
      <c r="LX196" s="500">
        <v>3</v>
      </c>
      <c r="LY196" s="500">
        <v>0</v>
      </c>
      <c r="LZ196" s="500">
        <v>3</v>
      </c>
      <c r="MA196" s="692">
        <v>51.500070999999998</v>
      </c>
      <c r="MB196" s="455"/>
      <c r="MD196" s="253"/>
      <c r="ME196" s="274"/>
      <c r="MF196" s="581">
        <v>201</v>
      </c>
      <c r="MG196" s="135"/>
      <c r="MJ196" s="584">
        <v>32.976199999999999</v>
      </c>
      <c r="MR196" s="135"/>
      <c r="MS196" s="585"/>
      <c r="MT196" s="585"/>
      <c r="MU196" s="133">
        <v>0</v>
      </c>
      <c r="MV196" s="585"/>
      <c r="MW196" s="585"/>
      <c r="MX196" s="585"/>
      <c r="MY196" s="585"/>
      <c r="MZ196" s="585"/>
      <c r="NA196" s="238">
        <v>18.5</v>
      </c>
      <c r="NB196" s="585"/>
      <c r="NC196" s="238">
        <v>0</v>
      </c>
      <c r="NE196" s="876" t="s">
        <v>64</v>
      </c>
      <c r="NF196" s="877" t="s">
        <v>64</v>
      </c>
      <c r="NG196" s="877" t="s">
        <v>64</v>
      </c>
      <c r="NH196" s="877" t="s">
        <v>64</v>
      </c>
      <c r="NI196" s="877" t="s">
        <v>64</v>
      </c>
      <c r="NJ196" s="877" t="s">
        <v>64</v>
      </c>
      <c r="NK196" s="877" t="s">
        <v>64</v>
      </c>
      <c r="NL196" s="877" t="s">
        <v>64</v>
      </c>
      <c r="NM196" s="877" t="s">
        <v>64</v>
      </c>
      <c r="NN196" s="877" t="s">
        <v>64</v>
      </c>
      <c r="NO196" s="877" t="s">
        <v>64</v>
      </c>
      <c r="NP196" s="877" t="s">
        <v>64</v>
      </c>
      <c r="NQ196" s="877" t="s">
        <v>64</v>
      </c>
      <c r="NR196" s="877" t="s">
        <v>64</v>
      </c>
      <c r="NS196" s="877" t="s">
        <v>64</v>
      </c>
      <c r="NT196" s="877" t="s">
        <v>64</v>
      </c>
      <c r="NU196" s="877" t="s">
        <v>64</v>
      </c>
      <c r="NV196" s="877" t="s">
        <v>64</v>
      </c>
      <c r="NW196" s="877" t="s">
        <v>64</v>
      </c>
      <c r="NX196" s="877" t="s">
        <v>64</v>
      </c>
      <c r="NY196" s="877" t="s">
        <v>64</v>
      </c>
      <c r="NZ196" s="877" t="s">
        <v>64</v>
      </c>
      <c r="OA196" s="877" t="s">
        <v>64</v>
      </c>
      <c r="OB196" s="877" t="s">
        <v>64</v>
      </c>
      <c r="OC196" s="877" t="s">
        <v>64</v>
      </c>
      <c r="OD196" s="877" t="s">
        <v>64</v>
      </c>
      <c r="OE196" s="877" t="s">
        <v>64</v>
      </c>
      <c r="OF196" s="877" t="s">
        <v>64</v>
      </c>
      <c r="OG196" s="877" t="s">
        <v>64</v>
      </c>
      <c r="OH196" s="877" t="s">
        <v>64</v>
      </c>
      <c r="OI196" s="877" t="s">
        <v>64</v>
      </c>
      <c r="OJ196" s="877" t="s">
        <v>64</v>
      </c>
      <c r="OK196" s="877" t="s">
        <v>64</v>
      </c>
      <c r="OL196" s="877" t="s">
        <v>64</v>
      </c>
      <c r="OM196" s="877" t="s">
        <v>64</v>
      </c>
    </row>
    <row r="197" spans="1:403" s="133" customFormat="1" x14ac:dyDescent="0.25">
      <c r="A197" s="902">
        <v>196</v>
      </c>
      <c r="B197" s="221">
        <v>0</v>
      </c>
      <c r="C197" s="61">
        <v>0</v>
      </c>
      <c r="D197" s="267">
        <v>0</v>
      </c>
      <c r="E197" s="267">
        <v>202</v>
      </c>
      <c r="F197" s="896">
        <v>202</v>
      </c>
      <c r="G197" s="61">
        <v>5</v>
      </c>
      <c r="H197" s="898"/>
      <c r="I197" s="232" t="s">
        <v>1429</v>
      </c>
      <c r="J197" s="167" t="s">
        <v>1430</v>
      </c>
      <c r="K197" s="69">
        <v>33016</v>
      </c>
      <c r="L197" s="422">
        <v>24</v>
      </c>
      <c r="M197" s="193">
        <v>64</v>
      </c>
      <c r="N197" s="193">
        <v>177</v>
      </c>
      <c r="O197" s="342">
        <v>20.428357113217785</v>
      </c>
      <c r="P197" s="348">
        <v>1.7937975673575057</v>
      </c>
      <c r="Q197" s="146">
        <v>0</v>
      </c>
      <c r="R197" s="145">
        <v>145</v>
      </c>
      <c r="S197" s="145">
        <v>90</v>
      </c>
      <c r="T197" s="146">
        <v>0</v>
      </c>
      <c r="U197" s="400">
        <v>1</v>
      </c>
      <c r="V197" s="326">
        <v>0</v>
      </c>
      <c r="W197" s="326"/>
      <c r="X197" s="326">
        <v>0</v>
      </c>
      <c r="Y197" s="710">
        <v>0</v>
      </c>
      <c r="Z197" s="326">
        <v>0</v>
      </c>
      <c r="AA197" s="326">
        <v>0</v>
      </c>
      <c r="AB197" s="329">
        <v>0</v>
      </c>
      <c r="AC197" s="328">
        <v>0</v>
      </c>
      <c r="AD197" s="146"/>
      <c r="AF197" s="146"/>
      <c r="AG197" s="618">
        <v>78</v>
      </c>
      <c r="AH197" s="619">
        <v>0.9</v>
      </c>
      <c r="AI197" s="592">
        <v>103</v>
      </c>
      <c r="AJ197" s="592"/>
      <c r="AK197" s="606">
        <v>16.399999999999999</v>
      </c>
      <c r="AL197" s="592">
        <v>46</v>
      </c>
      <c r="AM197" s="592"/>
      <c r="AN197" s="607"/>
      <c r="AO197" s="214"/>
      <c r="AP197" s="63">
        <v>159</v>
      </c>
      <c r="AQ197" s="63">
        <v>91</v>
      </c>
      <c r="AR197" s="63">
        <v>53</v>
      </c>
      <c r="AS197" s="63">
        <v>75</v>
      </c>
      <c r="AT197" s="63">
        <v>1.0900000000000001</v>
      </c>
      <c r="AU197" s="63">
        <v>172</v>
      </c>
      <c r="AV197" s="564"/>
      <c r="AW197" s="564"/>
      <c r="AX197" s="436">
        <v>0.9</v>
      </c>
      <c r="AY197" s="436"/>
      <c r="AZ197" s="436"/>
      <c r="BA197" s="619"/>
      <c r="BB197" s="558"/>
      <c r="BC197" s="65">
        <v>36.869999999999997</v>
      </c>
      <c r="BD197" s="68"/>
      <c r="BE197" s="66">
        <v>36.869999999999997</v>
      </c>
      <c r="BF197" s="218">
        <v>50.264915658158202</v>
      </c>
      <c r="BG197" s="66">
        <v>70.09</v>
      </c>
      <c r="BH197" s="68">
        <v>1.5666731376061165</v>
      </c>
      <c r="BI197" s="219">
        <v>1.5666731376061165</v>
      </c>
      <c r="BJ197" s="219">
        <v>1.7012649581686368</v>
      </c>
      <c r="BK197" s="219">
        <v>1.8456560599835443</v>
      </c>
      <c r="BL197" s="66">
        <v>2.56</v>
      </c>
      <c r="BM197" s="66">
        <v>1.1100000000000001</v>
      </c>
      <c r="BN197" s="66">
        <v>154</v>
      </c>
      <c r="BO197" s="66">
        <v>1.17</v>
      </c>
      <c r="BP197" s="571">
        <v>20</v>
      </c>
      <c r="BQ197" s="66">
        <v>25</v>
      </c>
      <c r="BR197" s="66">
        <v>182</v>
      </c>
      <c r="BS197" s="66">
        <v>3</v>
      </c>
      <c r="BT197" s="66">
        <v>25</v>
      </c>
      <c r="BU197" s="221">
        <v>0</v>
      </c>
      <c r="BV197" s="221"/>
      <c r="BW197" s="221"/>
      <c r="BX197" s="221"/>
      <c r="BY197" s="221"/>
      <c r="BZ197" s="221"/>
      <c r="CA197" s="221"/>
      <c r="CB197" s="221"/>
      <c r="CC197" s="221"/>
      <c r="CD197" s="221"/>
      <c r="CE197" s="221"/>
      <c r="CF197" s="221"/>
      <c r="CG197" s="61">
        <v>0</v>
      </c>
      <c r="CH197" s="61">
        <v>0</v>
      </c>
      <c r="CI197" s="61">
        <v>0</v>
      </c>
      <c r="CJ197" s="61">
        <v>0</v>
      </c>
      <c r="CK197" s="326">
        <v>0</v>
      </c>
      <c r="CL197" s="114">
        <v>0</v>
      </c>
      <c r="CM197" s="326">
        <v>0</v>
      </c>
      <c r="CN197" s="114">
        <v>0</v>
      </c>
      <c r="CO197" s="326">
        <v>0</v>
      </c>
      <c r="CP197" s="114">
        <v>0</v>
      </c>
      <c r="CQ197" s="326">
        <v>0</v>
      </c>
      <c r="CR197" s="114">
        <v>0</v>
      </c>
      <c r="CS197" s="326">
        <v>0</v>
      </c>
      <c r="CT197" s="114">
        <v>0</v>
      </c>
      <c r="CU197" s="326">
        <v>0</v>
      </c>
      <c r="CV197" s="114">
        <v>0</v>
      </c>
      <c r="CW197" s="299">
        <v>42.2</v>
      </c>
      <c r="CX197" s="299">
        <v>1.06</v>
      </c>
      <c r="CY197" s="299">
        <v>12.1</v>
      </c>
      <c r="CZ197" s="362"/>
      <c r="DA197" s="61"/>
      <c r="DB197" s="221"/>
      <c r="DC197" s="221"/>
      <c r="DD197" s="221"/>
      <c r="DE197" s="221"/>
      <c r="DF197" s="208">
        <v>0</v>
      </c>
      <c r="DG197" s="308"/>
      <c r="DH197" s="208"/>
      <c r="DI197" s="208"/>
      <c r="DJ197" s="208"/>
      <c r="DK197" s="308"/>
      <c r="DL197" s="308"/>
      <c r="DM197" s="308"/>
      <c r="DN197" s="208"/>
      <c r="DO197" s="254">
        <v>0</v>
      </c>
      <c r="DP197" s="208">
        <v>0</v>
      </c>
      <c r="DQ197" s="208">
        <v>0</v>
      </c>
      <c r="DR197" s="208">
        <v>0</v>
      </c>
      <c r="DS197" s="208">
        <v>0</v>
      </c>
      <c r="DT197" s="212"/>
      <c r="DU197" s="208">
        <v>0</v>
      </c>
      <c r="DV197" s="208">
        <v>0</v>
      </c>
      <c r="DW197" s="208">
        <v>0</v>
      </c>
      <c r="DX197" s="208">
        <v>0</v>
      </c>
      <c r="DY197" s="208">
        <v>0</v>
      </c>
      <c r="DZ197" s="206">
        <v>0</v>
      </c>
      <c r="EC197" s="223">
        <v>0</v>
      </c>
      <c r="ED197" s="223">
        <v>0</v>
      </c>
      <c r="EE197" s="133">
        <v>103</v>
      </c>
      <c r="EH197" s="221">
        <v>0</v>
      </c>
      <c r="EI197" s="221"/>
      <c r="EJ197" s="221"/>
      <c r="EK197" s="221"/>
      <c r="EL197" s="221"/>
      <c r="EM197" s="221"/>
      <c r="EN197" s="221"/>
      <c r="EO197" s="221"/>
      <c r="EP197" s="267">
        <v>202</v>
      </c>
      <c r="EQ197" s="135">
        <v>42023</v>
      </c>
      <c r="ER197" s="143" t="s">
        <v>383</v>
      </c>
      <c r="EU197" s="133">
        <v>63</v>
      </c>
      <c r="EV197" s="133">
        <v>0</v>
      </c>
      <c r="EX197" s="133">
        <v>6</v>
      </c>
      <c r="EY197" s="133">
        <v>7</v>
      </c>
      <c r="EZ197" s="133">
        <v>53</v>
      </c>
      <c r="FA197" s="133">
        <v>32</v>
      </c>
      <c r="FB197" s="133">
        <v>9</v>
      </c>
      <c r="FC197" s="133">
        <v>13</v>
      </c>
      <c r="FD197" s="133">
        <v>33</v>
      </c>
      <c r="FE197" s="133">
        <v>23</v>
      </c>
      <c r="FF197" s="133">
        <v>28</v>
      </c>
      <c r="FG197" s="133">
        <v>150</v>
      </c>
      <c r="FH197" s="133">
        <v>310</v>
      </c>
      <c r="FI197" s="91">
        <v>150</v>
      </c>
      <c r="FJ197" s="91">
        <v>310</v>
      </c>
      <c r="FK197" s="227"/>
      <c r="FL197" s="227"/>
      <c r="FM197" s="228">
        <v>124.85</v>
      </c>
      <c r="FN197" s="228">
        <v>51</v>
      </c>
      <c r="FO197" s="228">
        <v>69.600941751705065</v>
      </c>
      <c r="FP197" s="228">
        <v>28.431301796851891</v>
      </c>
      <c r="FQ197" s="228">
        <v>59.150981177412895</v>
      </c>
      <c r="FR197" s="228"/>
      <c r="FS197" s="193">
        <v>0</v>
      </c>
      <c r="FT197" s="230">
        <v>92.3</v>
      </c>
      <c r="FU197" s="230">
        <v>50.8</v>
      </c>
      <c r="FV197" s="230">
        <v>150</v>
      </c>
      <c r="FW197" s="229">
        <v>13.4</v>
      </c>
      <c r="FX197" s="229">
        <v>18.666666666666668</v>
      </c>
      <c r="FY197" s="426">
        <v>6.9924242424242422</v>
      </c>
      <c r="FZ197" s="229">
        <v>1.8169291338582678</v>
      </c>
      <c r="GA197" s="133">
        <v>110</v>
      </c>
      <c r="GB197" s="129">
        <v>21.9</v>
      </c>
      <c r="GC197" s="238">
        <v>4.5999999999999996</v>
      </c>
      <c r="GD197" s="238">
        <v>3.2</v>
      </c>
      <c r="GE197" s="238">
        <v>107.7</v>
      </c>
      <c r="GF197" s="238">
        <v>87.1</v>
      </c>
      <c r="GG197" s="238">
        <v>23.6</v>
      </c>
      <c r="GH197" s="133">
        <v>0</v>
      </c>
      <c r="GI197" s="133">
        <v>0</v>
      </c>
      <c r="GJ197" s="133">
        <v>1</v>
      </c>
      <c r="GK197" s="133">
        <v>0</v>
      </c>
      <c r="GL197" s="231"/>
      <c r="GN197" s="133">
        <v>0</v>
      </c>
      <c r="GO197" s="133">
        <v>0</v>
      </c>
      <c r="GP197" s="133">
        <v>0</v>
      </c>
      <c r="GQ197" s="61"/>
      <c r="GR197" s="106"/>
      <c r="GS197" s="111">
        <v>0.50232558139534889</v>
      </c>
      <c r="GT197" s="61">
        <v>0</v>
      </c>
      <c r="GU197" s="111"/>
      <c r="GV197" s="61"/>
      <c r="GW197" s="106"/>
      <c r="GX197" s="61"/>
      <c r="GY197" s="106">
        <v>26</v>
      </c>
      <c r="GZ197" s="61"/>
      <c r="HA197" s="745"/>
      <c r="HB197" s="133">
        <v>1</v>
      </c>
      <c r="HC197" s="133">
        <v>5</v>
      </c>
      <c r="HD197" s="117" t="s">
        <v>1431</v>
      </c>
      <c r="HE197" s="236">
        <v>97.213860999999994</v>
      </c>
      <c r="HF197" s="236">
        <v>102.07455400000001</v>
      </c>
      <c r="HG197" s="144">
        <v>57.382950000000001</v>
      </c>
      <c r="HH197" s="236">
        <v>184.06242599999999</v>
      </c>
      <c r="HI197" s="125">
        <v>103.47383000000001</v>
      </c>
      <c r="HJ197" s="236">
        <v>79.848493000000005</v>
      </c>
      <c r="HK197" s="144">
        <v>44.888191999999997</v>
      </c>
      <c r="HL197" s="236">
        <v>104.213933</v>
      </c>
      <c r="HM197" s="144">
        <v>58.585639</v>
      </c>
      <c r="HN197" s="236">
        <v>56.618797999999998</v>
      </c>
      <c r="HO197" s="144">
        <v>6.1486219999999996</v>
      </c>
      <c r="HP197" s="144">
        <v>3.456553</v>
      </c>
      <c r="HQ197" s="236">
        <v>190.49194900000001</v>
      </c>
      <c r="HR197" s="144">
        <v>107.088297</v>
      </c>
      <c r="HS197" s="236">
        <v>79.518849000000003</v>
      </c>
      <c r="HT197" s="144">
        <v>44.702876000000003</v>
      </c>
      <c r="HU197" s="236">
        <v>110.9731</v>
      </c>
      <c r="HV197" s="144">
        <v>62.385420000000003</v>
      </c>
      <c r="HW197" s="236">
        <v>58.256058000000003</v>
      </c>
      <c r="HX197" s="144">
        <v>0</v>
      </c>
      <c r="HY197" s="427">
        <v>0.55456486268414185</v>
      </c>
      <c r="HZ197" s="428">
        <v>16.8</v>
      </c>
      <c r="IA197" s="427">
        <v>4.0999999999999996</v>
      </c>
      <c r="IB197" s="427">
        <v>9.9</v>
      </c>
      <c r="IC197" s="427">
        <v>2.7</v>
      </c>
      <c r="ID197" s="427">
        <v>17.8</v>
      </c>
      <c r="IE197" s="427">
        <v>4.5</v>
      </c>
      <c r="IF197" s="237">
        <v>33.967141463414642</v>
      </c>
      <c r="IG197" s="237">
        <v>18.935883335739273</v>
      </c>
      <c r="IH197" s="239"/>
      <c r="II197" s="161">
        <v>0.46</v>
      </c>
      <c r="IJ197" s="161">
        <v>1121</v>
      </c>
      <c r="IK197" s="161">
        <v>1107</v>
      </c>
      <c r="IL197" s="161">
        <v>1155</v>
      </c>
      <c r="IM197" s="161">
        <v>1084</v>
      </c>
      <c r="IN197" s="161">
        <v>1092</v>
      </c>
      <c r="IO197" s="161">
        <v>1173</v>
      </c>
      <c r="IP197" s="133">
        <v>1147</v>
      </c>
      <c r="IQ197" s="429">
        <v>1122</v>
      </c>
      <c r="IR197" s="161">
        <v>1694</v>
      </c>
      <c r="IS197" s="161">
        <v>456</v>
      </c>
      <c r="IT197" s="161">
        <v>501</v>
      </c>
      <c r="IU197" s="161">
        <v>491</v>
      </c>
      <c r="IV197" s="161">
        <v>396</v>
      </c>
      <c r="IW197" s="161">
        <v>414</v>
      </c>
      <c r="IX197" s="161">
        <v>466</v>
      </c>
      <c r="IY197" s="61">
        <v>461</v>
      </c>
      <c r="IZ197" s="430">
        <v>454</v>
      </c>
      <c r="JA197" s="161">
        <v>309</v>
      </c>
      <c r="JB197" s="431">
        <v>26.763544174011155</v>
      </c>
      <c r="JC197" s="240">
        <v>26.477418764950617</v>
      </c>
      <c r="JD197" s="308"/>
      <c r="JE197" s="70"/>
      <c r="JF197" s="70"/>
      <c r="JG197" s="70"/>
      <c r="JH197" s="308"/>
      <c r="JI197" s="308"/>
      <c r="JJ197" s="308"/>
      <c r="JK197" s="308"/>
      <c r="JL197" s="208"/>
      <c r="JM197" s="420"/>
      <c r="JN197" s="362"/>
      <c r="JO197" s="244"/>
      <c r="JP197" s="250"/>
      <c r="JQ197" s="200"/>
      <c r="JR197" s="90"/>
      <c r="JS197" s="90"/>
      <c r="JT197" s="432"/>
      <c r="JU197" s="248"/>
      <c r="JV197" s="200"/>
      <c r="JW197" s="433"/>
      <c r="JX197" s="248"/>
      <c r="JY197" s="243"/>
      <c r="JZ197" s="433"/>
      <c r="KA197" s="248"/>
      <c r="KB197" s="247"/>
      <c r="KC197" s="245"/>
      <c r="KD197" s="248"/>
      <c r="KE197" s="63">
        <v>0</v>
      </c>
      <c r="KF197" s="263"/>
      <c r="KG197" s="263"/>
      <c r="KH197" s="250"/>
      <c r="KI197" s="250"/>
      <c r="KJ197" s="250"/>
      <c r="KK197" s="251"/>
      <c r="KL197" s="250"/>
      <c r="KM197" s="250"/>
      <c r="KN197" s="250"/>
      <c r="KO197" s="250"/>
      <c r="KP197" s="250"/>
      <c r="KQ197" s="250"/>
      <c r="KR197" s="92"/>
      <c r="KS197" s="93">
        <v>0.50232558139534889</v>
      </c>
      <c r="KT197" s="265">
        <v>34</v>
      </c>
      <c r="KU197" s="264">
        <v>50.89</v>
      </c>
      <c r="KV197" s="264">
        <v>-24.77</v>
      </c>
      <c r="KW197" s="265">
        <v>-27.8</v>
      </c>
      <c r="KX197" s="265">
        <v>-27.4</v>
      </c>
      <c r="KY197" s="265">
        <v>360</v>
      </c>
      <c r="KZ197" s="265">
        <v>-21.6</v>
      </c>
      <c r="LA197" s="265">
        <v>-21.2</v>
      </c>
      <c r="LB197" s="265">
        <v>360</v>
      </c>
      <c r="LC197" s="265">
        <v>-24.7</v>
      </c>
      <c r="LD197" s="265">
        <v>-24.3</v>
      </c>
      <c r="LE197" s="265">
        <v>360</v>
      </c>
      <c r="LF197" s="118">
        <v>42023</v>
      </c>
      <c r="LG197" s="454">
        <v>0</v>
      </c>
      <c r="LH197" s="454"/>
      <c r="LI197" s="455">
        <v>34</v>
      </c>
      <c r="LJ197" s="455">
        <v>57.23</v>
      </c>
      <c r="LK197" s="455">
        <v>-28.11</v>
      </c>
      <c r="LL197" s="455">
        <v>-32.6</v>
      </c>
      <c r="LM197" s="455">
        <v>-30.9</v>
      </c>
      <c r="LN197" s="455">
        <v>412</v>
      </c>
      <c r="LO197" s="455">
        <v>-28.1</v>
      </c>
      <c r="LP197" s="455">
        <v>-26.5</v>
      </c>
      <c r="LQ197" s="455">
        <v>399</v>
      </c>
      <c r="LR197" s="455">
        <v>-30.3</v>
      </c>
      <c r="LS197" s="455">
        <v>-28.7</v>
      </c>
      <c r="LT197" s="455">
        <v>412</v>
      </c>
      <c r="LU197" s="500">
        <v>53.2</v>
      </c>
      <c r="LV197" s="693">
        <v>-28.26</v>
      </c>
      <c r="LW197" s="500">
        <v>-11.3</v>
      </c>
      <c r="LX197" s="500">
        <v>2</v>
      </c>
      <c r="LY197" s="500">
        <v>-13.1</v>
      </c>
      <c r="LZ197" s="500">
        <v>3</v>
      </c>
      <c r="MA197" s="690">
        <v>58.256058000000003</v>
      </c>
      <c r="MB197" s="455"/>
      <c r="MD197" s="253"/>
      <c r="ME197" s="274"/>
      <c r="MF197" s="581">
        <v>202</v>
      </c>
      <c r="MG197" s="135"/>
      <c r="MJ197" s="584">
        <v>33.398499999999999</v>
      </c>
      <c r="MR197" s="135"/>
      <c r="MS197" s="585"/>
      <c r="MT197" s="585"/>
      <c r="MU197" s="133">
        <v>0</v>
      </c>
      <c r="MV197" s="585"/>
      <c r="MW197" s="585"/>
      <c r="MX197" s="585"/>
      <c r="MY197" s="585"/>
      <c r="MZ197" s="585"/>
      <c r="NA197" s="585"/>
      <c r="NB197" s="585"/>
      <c r="NC197" s="238">
        <v>0</v>
      </c>
      <c r="NE197" s="876" t="s">
        <v>64</v>
      </c>
      <c r="NF197" s="877" t="s">
        <v>64</v>
      </c>
      <c r="NG197" s="877" t="s">
        <v>64</v>
      </c>
      <c r="NH197" s="877" t="s">
        <v>64</v>
      </c>
      <c r="NI197" s="877" t="s">
        <v>64</v>
      </c>
      <c r="NJ197" s="877" t="s">
        <v>64</v>
      </c>
      <c r="NK197" s="877" t="s">
        <v>64</v>
      </c>
      <c r="NL197" s="877" t="s">
        <v>64</v>
      </c>
      <c r="NM197" s="877" t="s">
        <v>64</v>
      </c>
      <c r="NN197" s="877" t="s">
        <v>64</v>
      </c>
      <c r="NO197" s="877" t="s">
        <v>64</v>
      </c>
      <c r="NP197" s="877" t="s">
        <v>64</v>
      </c>
      <c r="NQ197" s="877" t="s">
        <v>64</v>
      </c>
      <c r="NR197" s="877" t="s">
        <v>64</v>
      </c>
      <c r="NS197" s="877" t="s">
        <v>64</v>
      </c>
      <c r="NT197" s="877" t="s">
        <v>64</v>
      </c>
      <c r="NU197" s="877" t="s">
        <v>64</v>
      </c>
      <c r="NV197" s="877" t="s">
        <v>64</v>
      </c>
      <c r="NW197" s="877" t="s">
        <v>64</v>
      </c>
      <c r="NX197" s="877" t="s">
        <v>64</v>
      </c>
      <c r="NY197" s="877" t="s">
        <v>64</v>
      </c>
      <c r="NZ197" s="877" t="s">
        <v>64</v>
      </c>
      <c r="OA197" s="877" t="s">
        <v>64</v>
      </c>
      <c r="OB197" s="877" t="s">
        <v>64</v>
      </c>
      <c r="OC197" s="877" t="s">
        <v>64</v>
      </c>
      <c r="OD197" s="877" t="s">
        <v>64</v>
      </c>
      <c r="OE197" s="877" t="s">
        <v>64</v>
      </c>
      <c r="OF197" s="877" t="s">
        <v>64</v>
      </c>
      <c r="OG197" s="877" t="s">
        <v>64</v>
      </c>
      <c r="OH197" s="877" t="s">
        <v>64</v>
      </c>
      <c r="OI197" s="877" t="s">
        <v>64</v>
      </c>
      <c r="OJ197" s="877" t="s">
        <v>64</v>
      </c>
      <c r="OK197" s="877" t="s">
        <v>64</v>
      </c>
      <c r="OL197" s="877" t="s">
        <v>64</v>
      </c>
      <c r="OM197" s="877" t="s">
        <v>64</v>
      </c>
    </row>
    <row r="198" spans="1:403" s="133" customFormat="1" x14ac:dyDescent="0.25">
      <c r="A198" s="455">
        <v>197</v>
      </c>
      <c r="B198" s="274">
        <v>0</v>
      </c>
      <c r="C198" s="61">
        <v>0</v>
      </c>
      <c r="D198" s="267">
        <v>0</v>
      </c>
      <c r="E198" s="267">
        <v>203</v>
      </c>
      <c r="F198" s="896">
        <v>203</v>
      </c>
      <c r="G198" s="61">
        <v>6</v>
      </c>
      <c r="H198" s="898"/>
      <c r="I198" s="167" t="s">
        <v>1432</v>
      </c>
      <c r="J198" s="167" t="s">
        <v>1433</v>
      </c>
      <c r="K198" s="266">
        <v>32611</v>
      </c>
      <c r="L198" s="422">
        <v>26</v>
      </c>
      <c r="M198" s="400">
        <v>56</v>
      </c>
      <c r="N198" s="400">
        <v>175</v>
      </c>
      <c r="O198" s="342">
        <v>18.285714285714285</v>
      </c>
      <c r="P198" s="348">
        <v>1.6809268734649554</v>
      </c>
      <c r="Q198" s="221">
        <v>1</v>
      </c>
      <c r="R198" s="144">
        <v>110</v>
      </c>
      <c r="S198" s="144">
        <v>80</v>
      </c>
      <c r="T198" s="133">
        <v>0</v>
      </c>
      <c r="U198" s="400">
        <v>1</v>
      </c>
      <c r="V198" s="709">
        <v>0</v>
      </c>
      <c r="W198" s="709"/>
      <c r="X198" s="325">
        <v>0</v>
      </c>
      <c r="Y198" s="114">
        <v>0</v>
      </c>
      <c r="Z198" s="325">
        <v>0</v>
      </c>
      <c r="AA198" s="325">
        <v>0</v>
      </c>
      <c r="AB198" s="329">
        <v>0</v>
      </c>
      <c r="AC198" s="328">
        <v>0</v>
      </c>
      <c r="AG198" s="592">
        <v>81</v>
      </c>
      <c r="AH198" s="608">
        <v>0.69</v>
      </c>
      <c r="AI198" s="608">
        <v>103</v>
      </c>
      <c r="AJ198" s="608"/>
      <c r="AK198" s="616">
        <v>13.4</v>
      </c>
      <c r="AL198" s="608">
        <v>39</v>
      </c>
      <c r="AM198" s="608"/>
      <c r="AN198" s="609">
        <v>58.8</v>
      </c>
      <c r="AO198" s="214">
        <v>4.0741418549045809</v>
      </c>
      <c r="AP198" s="310">
        <v>170</v>
      </c>
      <c r="AQ198" s="310">
        <v>105</v>
      </c>
      <c r="AR198" s="310">
        <v>54</v>
      </c>
      <c r="AS198" s="310">
        <v>56</v>
      </c>
      <c r="AT198" s="310">
        <v>1.23</v>
      </c>
      <c r="AU198" s="310">
        <v>71</v>
      </c>
      <c r="AV198" s="564"/>
      <c r="AW198" s="564"/>
      <c r="AX198" s="310">
        <v>0.69</v>
      </c>
      <c r="AY198" s="310"/>
      <c r="AZ198" s="310"/>
      <c r="BA198" s="608"/>
      <c r="BB198" s="558"/>
      <c r="BC198" s="65">
        <v>30.68</v>
      </c>
      <c r="BD198" s="425"/>
      <c r="BE198" s="66">
        <v>30.68</v>
      </c>
      <c r="BF198" s="218">
        <v>51.58524810721206</v>
      </c>
      <c r="BG198" s="66">
        <v>45.87</v>
      </c>
      <c r="BH198" s="68">
        <v>1.4868553552769432</v>
      </c>
      <c r="BI198" s="219">
        <v>1.4868553552769432</v>
      </c>
      <c r="BJ198" s="219">
        <v>1.7125255236890544</v>
      </c>
      <c r="BK198" s="219">
        <v>1.6615287401319825</v>
      </c>
      <c r="BL198" s="66">
        <v>3.16</v>
      </c>
      <c r="BM198" s="66">
        <v>1.1000000000000001</v>
      </c>
      <c r="BN198" s="66">
        <v>92</v>
      </c>
      <c r="BO198" s="66">
        <v>1.63</v>
      </c>
      <c r="BP198" s="571">
        <v>22.3</v>
      </c>
      <c r="BQ198" s="66">
        <v>50</v>
      </c>
      <c r="BR198" s="66">
        <v>122</v>
      </c>
      <c r="BS198" s="66">
        <v>3</v>
      </c>
      <c r="BT198" s="66">
        <v>26</v>
      </c>
      <c r="BU198" s="221">
        <v>0</v>
      </c>
      <c r="BV198" s="221"/>
      <c r="BW198" s="221"/>
      <c r="BX198" s="221"/>
      <c r="BY198" s="221"/>
      <c r="BZ198" s="221"/>
      <c r="CA198" s="221"/>
      <c r="CB198" s="221"/>
      <c r="CC198" s="221"/>
      <c r="CD198" s="221"/>
      <c r="CE198" s="221"/>
      <c r="CF198" s="221"/>
      <c r="CG198" s="61">
        <v>0</v>
      </c>
      <c r="CH198" s="61">
        <v>0</v>
      </c>
      <c r="CI198" s="61">
        <v>0</v>
      </c>
      <c r="CJ198" s="61">
        <v>0</v>
      </c>
      <c r="CK198" s="326">
        <v>0</v>
      </c>
      <c r="CL198" s="114">
        <v>0</v>
      </c>
      <c r="CM198" s="326">
        <v>0</v>
      </c>
      <c r="CN198" s="114">
        <v>0</v>
      </c>
      <c r="CO198" s="326">
        <v>0</v>
      </c>
      <c r="CP198" s="114">
        <v>0</v>
      </c>
      <c r="CQ198" s="326">
        <v>0</v>
      </c>
      <c r="CR198" s="114">
        <v>0</v>
      </c>
      <c r="CS198" s="326">
        <v>0</v>
      </c>
      <c r="CT198" s="114">
        <v>0</v>
      </c>
      <c r="CU198" s="326">
        <v>0</v>
      </c>
      <c r="CV198" s="114">
        <v>0</v>
      </c>
      <c r="CW198" s="299">
        <v>28.4</v>
      </c>
      <c r="CX198" s="299">
        <v>1.1399999999999999</v>
      </c>
      <c r="CY198" s="299">
        <v>8.1</v>
      </c>
      <c r="CZ198" s="299"/>
      <c r="DA198" s="61"/>
      <c r="DB198" s="221"/>
      <c r="DC198" s="221"/>
      <c r="DD198" s="221"/>
      <c r="DE198" s="221"/>
      <c r="DF198" s="208">
        <v>0</v>
      </c>
      <c r="DG198" s="308"/>
      <c r="DH198" s="208"/>
      <c r="DI198" s="208"/>
      <c r="DJ198" s="208"/>
      <c r="DK198" s="308"/>
      <c r="DL198" s="308"/>
      <c r="DM198" s="308"/>
      <c r="DN198" s="208"/>
      <c r="DO198" s="254">
        <v>0</v>
      </c>
      <c r="DP198" s="208">
        <v>0</v>
      </c>
      <c r="DQ198" s="208">
        <v>0</v>
      </c>
      <c r="DR198" s="208">
        <v>0</v>
      </c>
      <c r="DS198" s="208">
        <v>0</v>
      </c>
      <c r="DT198" s="212"/>
      <c r="DU198" s="208">
        <v>0</v>
      </c>
      <c r="DV198" s="208">
        <v>0</v>
      </c>
      <c r="DW198" s="208">
        <v>0</v>
      </c>
      <c r="DX198" s="208">
        <v>0</v>
      </c>
      <c r="DY198" s="208">
        <v>0</v>
      </c>
      <c r="DZ198" s="206">
        <v>0</v>
      </c>
      <c r="EC198" s="223">
        <v>0</v>
      </c>
      <c r="ED198" s="223">
        <v>0</v>
      </c>
      <c r="EE198" s="221">
        <v>103</v>
      </c>
      <c r="EF198" s="221"/>
      <c r="EH198" s="221">
        <v>0</v>
      </c>
      <c r="EI198" s="221"/>
      <c r="EJ198" s="221"/>
      <c r="EK198" s="221"/>
      <c r="EL198" s="221"/>
      <c r="EM198" s="221"/>
      <c r="EN198" s="221"/>
      <c r="EO198" s="221"/>
      <c r="EP198" s="267">
        <v>203</v>
      </c>
      <c r="EQ198" s="135">
        <v>42017</v>
      </c>
      <c r="ER198" s="143" t="s">
        <v>415</v>
      </c>
      <c r="EU198" s="133">
        <v>62</v>
      </c>
      <c r="EV198" s="133">
        <v>0</v>
      </c>
      <c r="EX198" s="133">
        <v>8</v>
      </c>
      <c r="EY198" s="133">
        <v>8</v>
      </c>
      <c r="EZ198" s="133">
        <v>56</v>
      </c>
      <c r="FA198" s="133">
        <v>35</v>
      </c>
      <c r="FB198" s="133">
        <v>12</v>
      </c>
      <c r="FC198" s="133">
        <v>12</v>
      </c>
      <c r="FD198" s="133">
        <v>35</v>
      </c>
      <c r="FE198" s="133">
        <v>23</v>
      </c>
      <c r="FF198" s="133">
        <v>34</v>
      </c>
      <c r="FG198" s="133">
        <v>130</v>
      </c>
      <c r="FH198" s="133">
        <v>270</v>
      </c>
      <c r="FI198" s="91">
        <v>130</v>
      </c>
      <c r="FJ198" s="91">
        <v>270</v>
      </c>
      <c r="FK198" s="227">
        <v>34.6</v>
      </c>
      <c r="FL198" s="227">
        <v>20.58388175368853</v>
      </c>
      <c r="FM198" s="228">
        <v>112.15</v>
      </c>
      <c r="FN198" s="228">
        <v>44.150000000000006</v>
      </c>
      <c r="FO198" s="228">
        <v>66.719142736305443</v>
      </c>
      <c r="FP198" s="228">
        <v>26.265271081657474</v>
      </c>
      <c r="FQ198" s="228">
        <v>60.6330806954971</v>
      </c>
      <c r="FR198" s="228"/>
      <c r="FS198" s="193">
        <v>0</v>
      </c>
      <c r="FT198" s="230">
        <v>64</v>
      </c>
      <c r="FU198" s="230">
        <v>35.1</v>
      </c>
      <c r="FV198" s="230">
        <v>170</v>
      </c>
      <c r="FW198" s="229">
        <v>9.0500000000000007</v>
      </c>
      <c r="FX198" s="229">
        <v>11.649999999999999</v>
      </c>
      <c r="FY198" s="426">
        <v>7.1111111111111107</v>
      </c>
      <c r="FZ198" s="229">
        <v>1.8233618233618234</v>
      </c>
      <c r="GA198" s="61">
        <v>75</v>
      </c>
      <c r="GB198" s="129">
        <v>19</v>
      </c>
      <c r="GC198" s="238">
        <v>5.3</v>
      </c>
      <c r="GD198" s="238">
        <v>2.6</v>
      </c>
      <c r="GE198" s="238">
        <v>114.6</v>
      </c>
      <c r="GF198" s="238">
        <v>75.5</v>
      </c>
      <c r="GG198" s="238">
        <v>22.3</v>
      </c>
      <c r="GH198" s="133">
        <v>0</v>
      </c>
      <c r="GI198" s="133">
        <v>0</v>
      </c>
      <c r="GJ198" s="133">
        <v>1</v>
      </c>
      <c r="GK198" s="133">
        <v>1</v>
      </c>
      <c r="GL198" s="231">
        <v>17</v>
      </c>
      <c r="GN198" s="133">
        <v>0</v>
      </c>
      <c r="GO198" s="133">
        <v>0</v>
      </c>
      <c r="GP198" s="133">
        <v>0</v>
      </c>
      <c r="GQ198" s="61">
        <v>59.900000000000006</v>
      </c>
      <c r="GR198" s="106">
        <v>35.635101648726675</v>
      </c>
      <c r="GS198" s="111">
        <v>0.34054054054054056</v>
      </c>
      <c r="GT198" s="61">
        <v>1</v>
      </c>
      <c r="GU198" s="111">
        <v>0.52</v>
      </c>
      <c r="GV198" s="61">
        <v>0</v>
      </c>
      <c r="GW198" s="106">
        <v>11.7</v>
      </c>
      <c r="GX198" s="61"/>
      <c r="GY198" s="106">
        <v>29</v>
      </c>
      <c r="GZ198" s="61"/>
      <c r="HA198" s="745">
        <v>22</v>
      </c>
      <c r="HB198" s="133">
        <v>1.1000000000000001</v>
      </c>
      <c r="HC198" s="437"/>
      <c r="HD198" s="117" t="s">
        <v>1434</v>
      </c>
      <c r="HE198" s="427">
        <v>77.457736999999995</v>
      </c>
      <c r="HF198" s="427">
        <v>81.330623000000003</v>
      </c>
      <c r="HG198" s="270">
        <v>48.38439094756707</v>
      </c>
      <c r="HH198" s="435">
        <v>147.107124</v>
      </c>
      <c r="HI198" s="270">
        <v>87.515481085005661</v>
      </c>
      <c r="HJ198" s="435">
        <v>54.099874999999997</v>
      </c>
      <c r="HK198" s="270">
        <v>32.184549996801451</v>
      </c>
      <c r="HL198" s="435">
        <v>93.007249000000002</v>
      </c>
      <c r="HM198" s="270">
        <v>55.33093108820421</v>
      </c>
      <c r="HN198" s="427">
        <v>63.224164000000002</v>
      </c>
      <c r="HO198" s="435">
        <v>5.5804349999999996</v>
      </c>
      <c r="HP198" s="435">
        <v>3.3764370000000001</v>
      </c>
      <c r="HQ198" s="435">
        <v>157.845191</v>
      </c>
      <c r="HR198" s="270">
        <v>93.903663206138162</v>
      </c>
      <c r="HS198" s="435">
        <v>70.859852000000004</v>
      </c>
      <c r="HT198" s="270">
        <v>42.155225856990448</v>
      </c>
      <c r="HU198" s="435">
        <v>86.985338999999996</v>
      </c>
      <c r="HV198" s="270">
        <v>51.748437349147714</v>
      </c>
      <c r="HW198" s="427">
        <v>55.108007000000001</v>
      </c>
      <c r="HX198" s="144">
        <v>0</v>
      </c>
      <c r="HY198" s="427">
        <v>0.55286665110793687</v>
      </c>
      <c r="HZ198" s="428">
        <v>20.5</v>
      </c>
      <c r="IA198" s="427">
        <v>4.8</v>
      </c>
      <c r="IB198" s="427">
        <v>19.3</v>
      </c>
      <c r="IC198" s="427">
        <v>4.8</v>
      </c>
      <c r="ID198" s="427">
        <v>18.5</v>
      </c>
      <c r="IE198" s="427">
        <v>4.9000000000000004</v>
      </c>
      <c r="IF198" s="237">
        <v>69.018944444444458</v>
      </c>
      <c r="IG198" s="237">
        <v>41.060051769041692</v>
      </c>
      <c r="IH198" s="239"/>
      <c r="II198" s="161">
        <v>0.39</v>
      </c>
      <c r="IJ198" s="61">
        <v>1132</v>
      </c>
      <c r="IK198" s="61">
        <v>1075</v>
      </c>
      <c r="IL198" s="61">
        <v>1144</v>
      </c>
      <c r="IM198" s="61">
        <v>1148</v>
      </c>
      <c r="IN198" s="61">
        <v>1138</v>
      </c>
      <c r="IO198" s="61">
        <v>1143</v>
      </c>
      <c r="IP198" s="133">
        <v>1137.5</v>
      </c>
      <c r="IQ198" s="429">
        <v>1130</v>
      </c>
      <c r="IR198" s="61">
        <v>1835</v>
      </c>
      <c r="IS198" s="61">
        <v>409</v>
      </c>
      <c r="IT198" s="61">
        <v>409</v>
      </c>
      <c r="IU198" s="61">
        <v>413</v>
      </c>
      <c r="IV198" s="61">
        <v>408</v>
      </c>
      <c r="IW198" s="61">
        <v>416</v>
      </c>
      <c r="IX198" s="61">
        <v>407</v>
      </c>
      <c r="IY198" s="61">
        <v>408</v>
      </c>
      <c r="IZ198" s="430">
        <v>410.33333333333331</v>
      </c>
      <c r="JA198" s="61">
        <v>252</v>
      </c>
      <c r="JB198" s="431">
        <v>27.656783845674809</v>
      </c>
      <c r="JC198" s="240">
        <v>28.009106656414453</v>
      </c>
      <c r="JD198" s="308"/>
      <c r="JE198" s="280"/>
      <c r="JF198" s="70"/>
      <c r="JG198" s="70"/>
      <c r="JH198" s="308"/>
      <c r="JI198" s="308"/>
      <c r="JJ198" s="308"/>
      <c r="JK198" s="308"/>
      <c r="JL198" s="208"/>
      <c r="JM198" s="420">
        <v>60</v>
      </c>
      <c r="JN198" s="362"/>
      <c r="JO198" s="244"/>
      <c r="JP198" s="250"/>
      <c r="JQ198" s="200"/>
      <c r="JR198" s="90"/>
      <c r="JS198" s="90"/>
      <c r="JT198" s="432"/>
      <c r="JU198" s="248"/>
      <c r="JV198" s="200"/>
      <c r="JW198" s="433"/>
      <c r="JX198" s="248"/>
      <c r="JY198" s="243"/>
      <c r="JZ198" s="433"/>
      <c r="KA198" s="248"/>
      <c r="KB198" s="247"/>
      <c r="KC198" s="245"/>
      <c r="KD198" s="248"/>
      <c r="KE198" s="63">
        <v>0</v>
      </c>
      <c r="KF198" s="263"/>
      <c r="KG198" s="263"/>
      <c r="KH198" s="250"/>
      <c r="KI198" s="250"/>
      <c r="KJ198" s="250"/>
      <c r="KK198" s="251"/>
      <c r="KL198" s="250"/>
      <c r="KM198" s="250"/>
      <c r="KN198" s="250"/>
      <c r="KO198" s="250"/>
      <c r="KP198" s="250"/>
      <c r="KQ198" s="250"/>
      <c r="KR198" s="92"/>
      <c r="KS198" s="93">
        <v>0.34054054054054056</v>
      </c>
      <c r="KT198" s="264"/>
      <c r="KU198" s="265"/>
      <c r="KV198" s="264"/>
      <c r="KW198" s="265"/>
      <c r="KX198" s="265"/>
      <c r="KY198" s="265"/>
      <c r="KZ198" s="265"/>
      <c r="LA198" s="265"/>
      <c r="LB198" s="265"/>
      <c r="LC198" s="265"/>
      <c r="LD198" s="265"/>
      <c r="LE198" s="265"/>
      <c r="LF198" s="118">
        <v>42017</v>
      </c>
      <c r="LG198" s="454">
        <v>0</v>
      </c>
      <c r="LH198" s="454"/>
      <c r="LI198" s="455">
        <v>53</v>
      </c>
      <c r="LJ198" s="455">
        <v>39.24</v>
      </c>
      <c r="LK198" s="455">
        <v>-25.94</v>
      </c>
      <c r="LL198" s="455">
        <v>-24.1</v>
      </c>
      <c r="LM198" s="455">
        <v>-24.1</v>
      </c>
      <c r="LN198" s="455">
        <v>354</v>
      </c>
      <c r="LO198" s="455">
        <v>-28.9</v>
      </c>
      <c r="LP198" s="455">
        <v>-28.9</v>
      </c>
      <c r="LQ198" s="455">
        <v>354</v>
      </c>
      <c r="LR198" s="455">
        <v>-26.5</v>
      </c>
      <c r="LS198" s="455">
        <v>-26.5</v>
      </c>
      <c r="LT198" s="455">
        <v>354</v>
      </c>
      <c r="LU198" s="500">
        <v>38.35</v>
      </c>
      <c r="LV198" s="693">
        <v>-26.03</v>
      </c>
      <c r="LW198" s="500">
        <v>-13.3</v>
      </c>
      <c r="LX198" s="500">
        <v>3</v>
      </c>
      <c r="LY198" s="500">
        <v>0</v>
      </c>
      <c r="LZ198" s="500">
        <v>3</v>
      </c>
      <c r="MA198" s="692">
        <v>55.108007000000001</v>
      </c>
      <c r="MB198" s="455"/>
      <c r="MD198" s="253"/>
      <c r="ME198" s="274"/>
      <c r="MF198" s="581">
        <v>203</v>
      </c>
      <c r="MG198" s="135"/>
      <c r="MJ198" s="584">
        <v>26.158799999999999</v>
      </c>
      <c r="MR198" s="135"/>
      <c r="MS198" s="585"/>
      <c r="MT198" s="585"/>
      <c r="MU198" s="133">
        <v>0</v>
      </c>
      <c r="MV198" s="585"/>
      <c r="MW198" s="585"/>
      <c r="MX198" s="585"/>
      <c r="MY198" s="585"/>
      <c r="MZ198" s="585"/>
      <c r="NA198" s="238">
        <v>58.8</v>
      </c>
      <c r="NB198" s="585"/>
      <c r="NC198" s="238">
        <v>0</v>
      </c>
      <c r="NE198" s="876" t="s">
        <v>64</v>
      </c>
      <c r="NF198" s="877" t="s">
        <v>64</v>
      </c>
      <c r="NG198" s="877" t="s">
        <v>64</v>
      </c>
      <c r="NH198" s="877" t="s">
        <v>64</v>
      </c>
      <c r="NI198" s="877" t="s">
        <v>64</v>
      </c>
      <c r="NJ198" s="877" t="s">
        <v>64</v>
      </c>
      <c r="NK198" s="877" t="s">
        <v>64</v>
      </c>
      <c r="NL198" s="877" t="s">
        <v>64</v>
      </c>
      <c r="NM198" s="877" t="s">
        <v>64</v>
      </c>
      <c r="NN198" s="877" t="s">
        <v>64</v>
      </c>
      <c r="NO198" s="877" t="s">
        <v>64</v>
      </c>
      <c r="NP198" s="877" t="s">
        <v>64</v>
      </c>
      <c r="NQ198" s="877" t="s">
        <v>64</v>
      </c>
      <c r="NR198" s="877" t="s">
        <v>64</v>
      </c>
      <c r="NS198" s="877" t="s">
        <v>64</v>
      </c>
      <c r="NT198" s="877" t="s">
        <v>64</v>
      </c>
      <c r="NU198" s="877" t="s">
        <v>64</v>
      </c>
      <c r="NV198" s="877" t="s">
        <v>64</v>
      </c>
      <c r="NW198" s="877" t="s">
        <v>64</v>
      </c>
      <c r="NX198" s="877" t="s">
        <v>64</v>
      </c>
      <c r="NY198" s="877" t="s">
        <v>64</v>
      </c>
      <c r="NZ198" s="877" t="s">
        <v>64</v>
      </c>
      <c r="OA198" s="877" t="s">
        <v>64</v>
      </c>
      <c r="OB198" s="877" t="s">
        <v>64</v>
      </c>
      <c r="OC198" s="877" t="s">
        <v>64</v>
      </c>
      <c r="OD198" s="877" t="s">
        <v>64</v>
      </c>
      <c r="OE198" s="877" t="s">
        <v>64</v>
      </c>
      <c r="OF198" s="877" t="s">
        <v>64</v>
      </c>
      <c r="OG198" s="877" t="s">
        <v>64</v>
      </c>
      <c r="OH198" s="877" t="s">
        <v>64</v>
      </c>
      <c r="OI198" s="877" t="s">
        <v>64</v>
      </c>
      <c r="OJ198" s="877" t="s">
        <v>64</v>
      </c>
      <c r="OK198" s="877" t="s">
        <v>64</v>
      </c>
      <c r="OL198" s="877" t="s">
        <v>64</v>
      </c>
      <c r="OM198" s="877" t="s">
        <v>64</v>
      </c>
    </row>
    <row r="199" spans="1:403" s="133" customFormat="1" x14ac:dyDescent="0.25">
      <c r="A199" s="455">
        <v>198</v>
      </c>
      <c r="B199" s="221">
        <v>0</v>
      </c>
      <c r="C199" s="61">
        <v>0</v>
      </c>
      <c r="D199" s="267">
        <v>0</v>
      </c>
      <c r="E199" s="267">
        <v>204</v>
      </c>
      <c r="F199" s="896">
        <v>204</v>
      </c>
      <c r="G199" s="61">
        <v>7</v>
      </c>
      <c r="H199" s="898"/>
      <c r="I199" s="167" t="s">
        <v>1435</v>
      </c>
      <c r="J199" s="167" t="s">
        <v>1436</v>
      </c>
      <c r="K199" s="266">
        <v>32849</v>
      </c>
      <c r="L199" s="422">
        <v>25</v>
      </c>
      <c r="M199" s="62">
        <v>73</v>
      </c>
      <c r="N199" s="62">
        <v>180</v>
      </c>
      <c r="O199" s="342">
        <v>22.530864197530864</v>
      </c>
      <c r="P199" s="348">
        <v>1.9202205157565202</v>
      </c>
      <c r="Q199" s="61">
        <v>0</v>
      </c>
      <c r="R199" s="144">
        <v>130</v>
      </c>
      <c r="S199" s="144">
        <v>90</v>
      </c>
      <c r="T199" s="133">
        <v>0</v>
      </c>
      <c r="U199" s="400">
        <v>1</v>
      </c>
      <c r="V199" s="326">
        <v>0</v>
      </c>
      <c r="W199" s="326"/>
      <c r="X199" s="326">
        <v>0</v>
      </c>
      <c r="Y199" s="710">
        <v>0</v>
      </c>
      <c r="Z199" s="326">
        <v>0</v>
      </c>
      <c r="AA199" s="326">
        <v>0</v>
      </c>
      <c r="AB199" s="329">
        <v>0</v>
      </c>
      <c r="AC199" s="328">
        <v>0</v>
      </c>
      <c r="AG199" s="592">
        <v>95</v>
      </c>
      <c r="AH199" s="617">
        <v>1.29</v>
      </c>
      <c r="AI199" s="592">
        <v>68</v>
      </c>
      <c r="AJ199" s="592"/>
      <c r="AK199" s="606">
        <v>16.2</v>
      </c>
      <c r="AL199" s="592">
        <v>45</v>
      </c>
      <c r="AM199" s="592"/>
      <c r="AN199" s="607"/>
      <c r="AO199" s="214"/>
      <c r="AP199" s="63">
        <v>156</v>
      </c>
      <c r="AQ199" s="63">
        <v>95</v>
      </c>
      <c r="AR199" s="63">
        <v>48</v>
      </c>
      <c r="AS199" s="63">
        <v>63</v>
      </c>
      <c r="AT199" s="63">
        <v>2.1</v>
      </c>
      <c r="AU199" s="63">
        <v>190</v>
      </c>
      <c r="AV199" s="564"/>
      <c r="AW199" s="564"/>
      <c r="AX199" s="434">
        <v>1.29</v>
      </c>
      <c r="AY199" s="434"/>
      <c r="AZ199" s="434"/>
      <c r="BA199" s="617"/>
      <c r="BB199" s="558"/>
      <c r="BC199" s="65">
        <v>24.74</v>
      </c>
      <c r="BD199" s="68"/>
      <c r="BE199" s="66">
        <v>24.74</v>
      </c>
      <c r="BF199" s="218">
        <v>48.541662045702715</v>
      </c>
      <c r="BG199" s="66">
        <v>64.239999999999995</v>
      </c>
      <c r="BH199" s="68">
        <v>1.3933996952931018</v>
      </c>
      <c r="BI199" s="219">
        <v>1.3933996952931018</v>
      </c>
      <c r="BJ199" s="219">
        <v>1.6861146423074087</v>
      </c>
      <c r="BK199" s="219">
        <v>1.8078055322706246</v>
      </c>
      <c r="BL199" s="66">
        <v>2.54</v>
      </c>
      <c r="BM199" s="66">
        <v>1.58</v>
      </c>
      <c r="BN199" s="66">
        <v>85</v>
      </c>
      <c r="BO199" s="66">
        <v>1.33</v>
      </c>
      <c r="BP199" s="571">
        <v>7.2</v>
      </c>
      <c r="BQ199" s="66">
        <v>40</v>
      </c>
      <c r="BR199" s="66">
        <v>199</v>
      </c>
      <c r="BS199" s="66">
        <v>4</v>
      </c>
      <c r="BT199" s="66">
        <v>23</v>
      </c>
      <c r="BU199" s="221">
        <v>0</v>
      </c>
      <c r="BV199" s="221"/>
      <c r="BW199" s="221"/>
      <c r="BX199" s="221"/>
      <c r="BY199" s="221"/>
      <c r="BZ199" s="221"/>
      <c r="CA199" s="221"/>
      <c r="CB199" s="221"/>
      <c r="CC199" s="221"/>
      <c r="CD199" s="221"/>
      <c r="CE199" s="221"/>
      <c r="CF199" s="221"/>
      <c r="CG199" s="61">
        <v>0</v>
      </c>
      <c r="CH199" s="61">
        <v>0</v>
      </c>
      <c r="CI199" s="61">
        <v>0</v>
      </c>
      <c r="CJ199" s="61">
        <v>0</v>
      </c>
      <c r="CK199" s="326">
        <v>0</v>
      </c>
      <c r="CL199" s="114">
        <v>0</v>
      </c>
      <c r="CM199" s="326">
        <v>0</v>
      </c>
      <c r="CN199" s="114">
        <v>0</v>
      </c>
      <c r="CO199" s="326">
        <v>0</v>
      </c>
      <c r="CP199" s="114">
        <v>0</v>
      </c>
      <c r="CQ199" s="326">
        <v>0</v>
      </c>
      <c r="CR199" s="114">
        <v>0</v>
      </c>
      <c r="CS199" s="326">
        <v>0</v>
      </c>
      <c r="CT199" s="114">
        <v>0</v>
      </c>
      <c r="CU199" s="326">
        <v>0</v>
      </c>
      <c r="CV199" s="114">
        <v>0</v>
      </c>
      <c r="CW199" s="299">
        <v>46.5</v>
      </c>
      <c r="CX199" s="299">
        <v>1.08</v>
      </c>
      <c r="CY199" s="299">
        <v>13.3</v>
      </c>
      <c r="CZ199" s="362"/>
      <c r="DA199" s="61"/>
      <c r="DB199" s="221"/>
      <c r="DC199" s="221"/>
      <c r="DD199" s="221"/>
      <c r="DE199" s="221"/>
      <c r="DF199" s="208">
        <v>0</v>
      </c>
      <c r="DG199" s="308"/>
      <c r="DH199" s="208"/>
      <c r="DI199" s="208"/>
      <c r="DJ199" s="208"/>
      <c r="DK199" s="308"/>
      <c r="DL199" s="308"/>
      <c r="DM199" s="308"/>
      <c r="DN199" s="208"/>
      <c r="DO199" s="254">
        <v>0</v>
      </c>
      <c r="DP199" s="208">
        <v>0</v>
      </c>
      <c r="DQ199" s="208">
        <v>0</v>
      </c>
      <c r="DR199" s="208">
        <v>0</v>
      </c>
      <c r="DS199" s="208">
        <v>0</v>
      </c>
      <c r="DT199" s="212"/>
      <c r="DU199" s="208">
        <v>0</v>
      </c>
      <c r="DV199" s="208">
        <v>0</v>
      </c>
      <c r="DW199" s="208">
        <v>0</v>
      </c>
      <c r="DX199" s="208">
        <v>0</v>
      </c>
      <c r="DY199" s="208">
        <v>0</v>
      </c>
      <c r="DZ199" s="206">
        <v>0</v>
      </c>
      <c r="EC199" s="223">
        <v>1</v>
      </c>
      <c r="ED199" s="223">
        <v>1</v>
      </c>
      <c r="EE199" s="61">
        <v>68</v>
      </c>
      <c r="EF199" s="61"/>
      <c r="EH199" s="221">
        <v>0</v>
      </c>
      <c r="EI199" s="221"/>
      <c r="EJ199" s="221"/>
      <c r="EK199" s="221"/>
      <c r="EL199" s="221"/>
      <c r="EM199" s="221"/>
      <c r="EN199" s="221"/>
      <c r="EO199" s="221"/>
      <c r="EP199" s="259">
        <v>204</v>
      </c>
      <c r="EQ199" s="135">
        <v>42142</v>
      </c>
      <c r="ER199" s="143" t="s">
        <v>383</v>
      </c>
      <c r="EU199" s="133">
        <v>64</v>
      </c>
      <c r="EV199" s="133">
        <v>0</v>
      </c>
      <c r="EX199" s="133">
        <v>5</v>
      </c>
      <c r="EY199" s="133">
        <v>6</v>
      </c>
      <c r="EZ199" s="133">
        <v>47</v>
      </c>
      <c r="FA199" s="133">
        <v>31</v>
      </c>
      <c r="FB199" s="133">
        <v>7</v>
      </c>
      <c r="FC199" s="133">
        <v>8</v>
      </c>
      <c r="FD199" s="133">
        <v>32</v>
      </c>
      <c r="FE199" s="133">
        <v>19</v>
      </c>
      <c r="FF199" s="133">
        <v>26</v>
      </c>
      <c r="FG199" s="133">
        <v>170</v>
      </c>
      <c r="FH199" s="133">
        <v>380</v>
      </c>
      <c r="FI199" s="91">
        <v>170</v>
      </c>
      <c r="FJ199" s="91">
        <v>380</v>
      </c>
      <c r="FK199" s="227">
        <v>46.55</v>
      </c>
      <c r="FL199" s="227">
        <v>24.242007424683944</v>
      </c>
      <c r="FM199" s="228">
        <v>146.94999999999999</v>
      </c>
      <c r="FN199" s="228">
        <v>62.45</v>
      </c>
      <c r="FO199" s="228">
        <v>76.527668980822895</v>
      </c>
      <c r="FP199" s="228">
        <v>32.522306416144204</v>
      </c>
      <c r="FQ199" s="228">
        <v>57.502551888397413</v>
      </c>
      <c r="FR199" s="228"/>
      <c r="FS199" s="193">
        <v>0</v>
      </c>
      <c r="FT199" s="230">
        <v>99.6</v>
      </c>
      <c r="FU199" s="230">
        <v>50.7</v>
      </c>
      <c r="FV199" s="230">
        <v>140</v>
      </c>
      <c r="FW199" s="229">
        <v>11.233333333333334</v>
      </c>
      <c r="FX199" s="229">
        <v>17.333333333333332</v>
      </c>
      <c r="FY199" s="426">
        <v>8.7368421052631575</v>
      </c>
      <c r="FZ199" s="229">
        <v>1.9644970414201182</v>
      </c>
      <c r="GA199" s="61">
        <v>59.3</v>
      </c>
      <c r="GB199" s="129">
        <v>25.4</v>
      </c>
      <c r="GC199" s="238">
        <v>7.2</v>
      </c>
      <c r="GD199" s="238">
        <v>4.5999999999999996</v>
      </c>
      <c r="GE199" s="238">
        <v>133.9</v>
      </c>
      <c r="GF199" s="238">
        <v>104.2</v>
      </c>
      <c r="GG199" s="238">
        <v>30.8</v>
      </c>
      <c r="GH199" s="133">
        <v>0</v>
      </c>
      <c r="GI199" s="133">
        <v>0</v>
      </c>
      <c r="GJ199" s="133">
        <v>1</v>
      </c>
      <c r="GK199" s="133">
        <v>1</v>
      </c>
      <c r="GL199" s="231">
        <v>13</v>
      </c>
      <c r="GN199" s="133">
        <v>0</v>
      </c>
      <c r="GO199" s="133">
        <v>0</v>
      </c>
      <c r="GP199" s="133">
        <v>0</v>
      </c>
      <c r="GQ199" s="61"/>
      <c r="GR199" s="106"/>
      <c r="GS199" s="111">
        <v>0.43373493975903615</v>
      </c>
      <c r="GT199" s="61">
        <v>0</v>
      </c>
      <c r="GU199" s="111">
        <v>0.4642857142857143</v>
      </c>
      <c r="GV199" s="61">
        <v>0</v>
      </c>
      <c r="GW199" s="106">
        <v>14.9</v>
      </c>
      <c r="GX199" s="61"/>
      <c r="GY199" s="106">
        <v>24</v>
      </c>
      <c r="GZ199" s="61"/>
      <c r="HA199" s="745">
        <v>18</v>
      </c>
      <c r="HB199" s="133">
        <v>2.2000000000000002</v>
      </c>
      <c r="HC199" s="133">
        <v>7</v>
      </c>
      <c r="HD199" s="117" t="s">
        <v>1437</v>
      </c>
      <c r="HE199" s="227">
        <v>109.568382</v>
      </c>
      <c r="HF199" s="227">
        <v>115.046801</v>
      </c>
      <c r="HG199" s="270">
        <v>59.913327691259646</v>
      </c>
      <c r="HH199" s="106">
        <v>209.66294099999999</v>
      </c>
      <c r="HI199" s="270">
        <v>109.18690810747738</v>
      </c>
      <c r="HJ199" s="106">
        <v>95.477746999999994</v>
      </c>
      <c r="HK199" s="270">
        <v>49.722282527735665</v>
      </c>
      <c r="HL199" s="106">
        <v>114.185194</v>
      </c>
      <c r="HM199" s="270">
        <v>59.464625579741714</v>
      </c>
      <c r="HN199" s="227">
        <v>54.461314999999999</v>
      </c>
      <c r="HO199" s="106">
        <v>6.3943709999999996</v>
      </c>
      <c r="HP199" s="106">
        <v>3.3356170000000001</v>
      </c>
      <c r="HQ199" s="435">
        <v>218.427538</v>
      </c>
      <c r="HR199" s="270">
        <v>113.75127815148088</v>
      </c>
      <c r="HS199" s="435">
        <v>106.577619</v>
      </c>
      <c r="HT199" s="270">
        <v>55.502801957102832</v>
      </c>
      <c r="HU199" s="435">
        <v>111.84992</v>
      </c>
      <c r="HV199" s="270">
        <v>58.248476715151568</v>
      </c>
      <c r="HW199" s="427">
        <v>51.206876000000001</v>
      </c>
      <c r="HX199" s="144">
        <v>0</v>
      </c>
      <c r="HY199" s="427">
        <v>0.54872263286624412</v>
      </c>
      <c r="HZ199" s="428">
        <v>14.1</v>
      </c>
      <c r="IA199" s="427">
        <v>3.9</v>
      </c>
      <c r="IB199" s="427">
        <v>17.5</v>
      </c>
      <c r="IC199" s="427">
        <v>4.5</v>
      </c>
      <c r="ID199" s="427">
        <v>20.5</v>
      </c>
      <c r="IE199" s="427">
        <v>5</v>
      </c>
      <c r="IF199" s="237">
        <v>52.977435897435896</v>
      </c>
      <c r="IG199" s="237">
        <v>27.589245851049601</v>
      </c>
      <c r="IH199" s="239"/>
      <c r="II199" s="161">
        <v>0.45</v>
      </c>
      <c r="IJ199" s="61">
        <v>763</v>
      </c>
      <c r="IK199" s="61">
        <v>864</v>
      </c>
      <c r="IL199" s="61">
        <v>985</v>
      </c>
      <c r="IM199" s="61">
        <v>1042</v>
      </c>
      <c r="IN199" s="61"/>
      <c r="IO199" s="61">
        <v>772</v>
      </c>
      <c r="IP199" s="133">
        <v>767.5</v>
      </c>
      <c r="IQ199" s="429">
        <v>885.2</v>
      </c>
      <c r="IR199" s="61">
        <v>1565</v>
      </c>
      <c r="IS199" s="61">
        <v>280</v>
      </c>
      <c r="IT199" s="61"/>
      <c r="IU199" s="61">
        <v>361</v>
      </c>
      <c r="IV199" s="61">
        <v>421</v>
      </c>
      <c r="IW199" s="61">
        <v>373</v>
      </c>
      <c r="IX199" s="61">
        <v>307</v>
      </c>
      <c r="IY199" s="61">
        <v>293.5</v>
      </c>
      <c r="IZ199" s="430">
        <v>348.4</v>
      </c>
      <c r="JA199" s="61">
        <v>208</v>
      </c>
      <c r="JB199" s="431">
        <v>22.964313880297667</v>
      </c>
      <c r="JC199" s="240">
        <v>27.762103604807702</v>
      </c>
      <c r="JD199" s="308"/>
      <c r="JE199" s="280"/>
      <c r="JF199" s="70"/>
      <c r="JG199" s="70"/>
      <c r="JH199" s="308"/>
      <c r="JI199" s="308"/>
      <c r="JJ199" s="308"/>
      <c r="JK199" s="308"/>
      <c r="JL199" s="208"/>
      <c r="JM199" s="420"/>
      <c r="JN199" s="362"/>
      <c r="JO199" s="244"/>
      <c r="JP199" s="250"/>
      <c r="JQ199" s="200"/>
      <c r="JR199" s="90"/>
      <c r="JS199" s="90"/>
      <c r="JT199" s="432"/>
      <c r="JU199" s="248"/>
      <c r="JV199" s="200"/>
      <c r="JW199" s="433"/>
      <c r="JX199" s="248"/>
      <c r="JY199" s="243"/>
      <c r="JZ199" s="433"/>
      <c r="KA199" s="248"/>
      <c r="KB199" s="247"/>
      <c r="KC199" s="245"/>
      <c r="KD199" s="248"/>
      <c r="KE199" s="63">
        <v>0</v>
      </c>
      <c r="KF199" s="263"/>
      <c r="KG199" s="263"/>
      <c r="KH199" s="250"/>
      <c r="KI199" s="250"/>
      <c r="KJ199" s="250"/>
      <c r="KK199" s="251"/>
      <c r="KL199" s="250"/>
      <c r="KM199" s="250"/>
      <c r="KN199" s="250"/>
      <c r="KO199" s="250"/>
      <c r="KP199" s="250"/>
      <c r="KQ199" s="250"/>
      <c r="KR199" s="92"/>
      <c r="KS199" s="93">
        <v>0.43373493975903615</v>
      </c>
      <c r="KT199" s="264">
        <v>44</v>
      </c>
      <c r="KU199" s="265">
        <v>47.53</v>
      </c>
      <c r="KV199" s="264">
        <v>-21.79</v>
      </c>
      <c r="KW199" s="265">
        <v>-19.5</v>
      </c>
      <c r="KX199" s="265">
        <v>-19.399999999999999</v>
      </c>
      <c r="KY199" s="265">
        <v>261</v>
      </c>
      <c r="KZ199" s="265">
        <v>-12.3</v>
      </c>
      <c r="LA199" s="265">
        <v>-12</v>
      </c>
      <c r="LB199" s="265">
        <v>261</v>
      </c>
      <c r="LC199" s="265">
        <v>-15.9</v>
      </c>
      <c r="LD199" s="265">
        <v>-15.7</v>
      </c>
      <c r="LE199" s="265">
        <v>261</v>
      </c>
      <c r="LF199" s="118">
        <v>42142</v>
      </c>
      <c r="LG199" s="454">
        <v>0</v>
      </c>
      <c r="LH199" s="454"/>
      <c r="LI199" s="455">
        <v>44</v>
      </c>
      <c r="LJ199" s="455">
        <v>52.42</v>
      </c>
      <c r="LK199" s="455">
        <v>-25.13</v>
      </c>
      <c r="LL199" s="455">
        <v>-21.4</v>
      </c>
      <c r="LM199" s="455">
        <v>-21.3</v>
      </c>
      <c r="LN199" s="455">
        <v>361</v>
      </c>
      <c r="LO199" s="455">
        <v>-14.5</v>
      </c>
      <c r="LP199" s="455">
        <v>-14.5</v>
      </c>
      <c r="LQ199" s="455">
        <v>361</v>
      </c>
      <c r="LR199" s="455">
        <v>-17.899999999999999</v>
      </c>
      <c r="LS199" s="455">
        <v>-17.899999999999999</v>
      </c>
      <c r="LT199" s="455">
        <v>361</v>
      </c>
      <c r="LU199" s="500">
        <v>49.79</v>
      </c>
      <c r="LV199" s="693">
        <v>-25.8</v>
      </c>
      <c r="LW199" s="500">
        <v>-13.4</v>
      </c>
      <c r="LX199" s="500">
        <v>2</v>
      </c>
      <c r="LY199" s="500">
        <v>-13.1</v>
      </c>
      <c r="LZ199" s="500">
        <v>2</v>
      </c>
      <c r="MA199" s="692">
        <v>51.206876000000001</v>
      </c>
      <c r="MB199" s="455"/>
      <c r="MD199" s="253"/>
      <c r="ME199" s="274"/>
      <c r="MF199" s="581">
        <v>204</v>
      </c>
      <c r="MG199" s="135"/>
      <c r="MJ199" s="584">
        <v>41.330399999999997</v>
      </c>
      <c r="MR199" s="135"/>
      <c r="MS199" s="585"/>
      <c r="MT199" s="585"/>
      <c r="MU199" s="133">
        <v>0</v>
      </c>
      <c r="MV199" s="585"/>
      <c r="MW199" s="585"/>
      <c r="MX199" s="585"/>
      <c r="MY199" s="585"/>
      <c r="MZ199" s="585"/>
      <c r="NA199" s="585"/>
      <c r="NB199" s="585"/>
      <c r="NC199" s="238">
        <v>0</v>
      </c>
      <c r="NE199" s="876" t="s">
        <v>64</v>
      </c>
      <c r="NF199" s="877" t="s">
        <v>64</v>
      </c>
      <c r="NG199" s="877" t="s">
        <v>64</v>
      </c>
      <c r="NH199" s="877" t="s">
        <v>64</v>
      </c>
      <c r="NI199" s="877" t="s">
        <v>64</v>
      </c>
      <c r="NJ199" s="877" t="s">
        <v>64</v>
      </c>
      <c r="NK199" s="877" t="s">
        <v>64</v>
      </c>
      <c r="NL199" s="877" t="s">
        <v>64</v>
      </c>
      <c r="NM199" s="877" t="s">
        <v>64</v>
      </c>
      <c r="NN199" s="877" t="s">
        <v>64</v>
      </c>
      <c r="NO199" s="877" t="s">
        <v>64</v>
      </c>
      <c r="NP199" s="877" t="s">
        <v>64</v>
      </c>
      <c r="NQ199" s="877" t="s">
        <v>64</v>
      </c>
      <c r="NR199" s="877" t="s">
        <v>64</v>
      </c>
      <c r="NS199" s="877" t="s">
        <v>64</v>
      </c>
      <c r="NT199" s="877" t="s">
        <v>64</v>
      </c>
      <c r="NU199" s="877" t="s">
        <v>64</v>
      </c>
      <c r="NV199" s="877" t="s">
        <v>64</v>
      </c>
      <c r="NW199" s="877" t="s">
        <v>64</v>
      </c>
      <c r="NX199" s="877" t="s">
        <v>64</v>
      </c>
      <c r="NY199" s="877" t="s">
        <v>64</v>
      </c>
      <c r="NZ199" s="877" t="s">
        <v>64</v>
      </c>
      <c r="OA199" s="877" t="s">
        <v>64</v>
      </c>
      <c r="OB199" s="877" t="s">
        <v>64</v>
      </c>
      <c r="OC199" s="877" t="s">
        <v>64</v>
      </c>
      <c r="OD199" s="877" t="s">
        <v>64</v>
      </c>
      <c r="OE199" s="877" t="s">
        <v>64</v>
      </c>
      <c r="OF199" s="877" t="s">
        <v>64</v>
      </c>
      <c r="OG199" s="877" t="s">
        <v>64</v>
      </c>
      <c r="OH199" s="877" t="s">
        <v>64</v>
      </c>
      <c r="OI199" s="877" t="s">
        <v>64</v>
      </c>
      <c r="OJ199" s="877" t="s">
        <v>64</v>
      </c>
      <c r="OK199" s="877" t="s">
        <v>64</v>
      </c>
      <c r="OL199" s="877" t="s">
        <v>64</v>
      </c>
      <c r="OM199" s="877" t="s">
        <v>64</v>
      </c>
    </row>
    <row r="200" spans="1:403" s="133" customFormat="1" x14ac:dyDescent="0.25">
      <c r="A200" s="902">
        <v>199</v>
      </c>
      <c r="B200" s="221">
        <v>0</v>
      </c>
      <c r="C200" s="61">
        <v>0</v>
      </c>
      <c r="D200" s="267">
        <v>0</v>
      </c>
      <c r="E200" s="267">
        <v>205</v>
      </c>
      <c r="F200" s="896">
        <v>205</v>
      </c>
      <c r="G200" s="61">
        <v>8</v>
      </c>
      <c r="H200" s="898"/>
      <c r="I200" s="167" t="s">
        <v>1438</v>
      </c>
      <c r="J200" s="167" t="s">
        <v>1439</v>
      </c>
      <c r="K200" s="69">
        <v>32185</v>
      </c>
      <c r="L200" s="422">
        <v>27</v>
      </c>
      <c r="M200" s="62">
        <v>58</v>
      </c>
      <c r="N200" s="62">
        <v>170</v>
      </c>
      <c r="O200" s="342">
        <v>20.069204152249139</v>
      </c>
      <c r="P200" s="348">
        <v>1.6707008321421861</v>
      </c>
      <c r="Q200" s="61">
        <v>1</v>
      </c>
      <c r="R200" s="144">
        <v>130</v>
      </c>
      <c r="S200" s="144">
        <v>80</v>
      </c>
      <c r="T200" s="133">
        <v>0</v>
      </c>
      <c r="U200" s="400">
        <v>1</v>
      </c>
      <c r="V200" s="326">
        <v>0</v>
      </c>
      <c r="W200" s="326"/>
      <c r="X200" s="326">
        <v>0</v>
      </c>
      <c r="Y200" s="710">
        <v>0</v>
      </c>
      <c r="Z200" s="326">
        <v>0</v>
      </c>
      <c r="AA200" s="326">
        <v>0</v>
      </c>
      <c r="AB200" s="329">
        <v>0</v>
      </c>
      <c r="AC200" s="328">
        <v>0</v>
      </c>
      <c r="AD200" s="61"/>
      <c r="AF200" s="61"/>
      <c r="AG200" s="592">
        <v>85</v>
      </c>
      <c r="AH200" s="617">
        <v>0.86</v>
      </c>
      <c r="AI200" s="592">
        <v>79</v>
      </c>
      <c r="AJ200" s="592"/>
      <c r="AK200" s="606">
        <v>13</v>
      </c>
      <c r="AL200" s="592">
        <v>38</v>
      </c>
      <c r="AM200" s="592"/>
      <c r="AN200" s="607">
        <v>39.1</v>
      </c>
      <c r="AO200" s="214">
        <v>3.6661224669913199</v>
      </c>
      <c r="AP200" s="63">
        <v>132</v>
      </c>
      <c r="AQ200" s="63">
        <v>59</v>
      </c>
      <c r="AR200" s="63">
        <v>60</v>
      </c>
      <c r="AS200" s="63">
        <v>67</v>
      </c>
      <c r="AT200" s="63">
        <v>2.67</v>
      </c>
      <c r="AU200" s="63">
        <v>52</v>
      </c>
      <c r="AV200" s="564"/>
      <c r="AW200" s="564"/>
      <c r="AX200" s="434">
        <v>0.86</v>
      </c>
      <c r="AY200" s="434"/>
      <c r="AZ200" s="434"/>
      <c r="BA200" s="617"/>
      <c r="BB200" s="558"/>
      <c r="BC200" s="65">
        <v>17.899999999999999</v>
      </c>
      <c r="BD200" s="68"/>
      <c r="BE200" s="66">
        <v>17.899999999999999</v>
      </c>
      <c r="BF200" s="218">
        <v>56.590070780618397</v>
      </c>
      <c r="BG200" s="66">
        <v>55.29</v>
      </c>
      <c r="BH200" s="68">
        <v>1.2528530309798931</v>
      </c>
      <c r="BI200" s="219">
        <v>1.2528530309798931</v>
      </c>
      <c r="BJ200" s="219">
        <v>1.7527402371339986</v>
      </c>
      <c r="BK200" s="219">
        <v>1.7426465899387362</v>
      </c>
      <c r="BL200" s="66">
        <v>2.65</v>
      </c>
      <c r="BM200" s="66">
        <v>1.05</v>
      </c>
      <c r="BN200" s="66">
        <v>97</v>
      </c>
      <c r="BO200" s="66">
        <v>1.44</v>
      </c>
      <c r="BP200" s="571">
        <v>28.6</v>
      </c>
      <c r="BQ200" s="66">
        <v>51</v>
      </c>
      <c r="BR200" s="66">
        <v>62</v>
      </c>
      <c r="BS200" s="66">
        <v>3</v>
      </c>
      <c r="BT200" s="66">
        <v>24</v>
      </c>
      <c r="BU200" s="221">
        <v>0</v>
      </c>
      <c r="BV200" s="221"/>
      <c r="BW200" s="221"/>
      <c r="BX200" s="221"/>
      <c r="BY200" s="221"/>
      <c r="BZ200" s="221"/>
      <c r="CA200" s="221"/>
      <c r="CB200" s="221"/>
      <c r="CC200" s="221"/>
      <c r="CD200" s="221"/>
      <c r="CE200" s="221"/>
      <c r="CF200" s="221"/>
      <c r="CG200" s="61">
        <v>0</v>
      </c>
      <c r="CH200" s="61">
        <v>0</v>
      </c>
      <c r="CI200" s="61">
        <v>0</v>
      </c>
      <c r="CJ200" s="61">
        <v>0</v>
      </c>
      <c r="CK200" s="326">
        <v>0</v>
      </c>
      <c r="CL200" s="114">
        <v>0</v>
      </c>
      <c r="CM200" s="326">
        <v>0</v>
      </c>
      <c r="CN200" s="114">
        <v>0</v>
      </c>
      <c r="CO200" s="326">
        <v>0</v>
      </c>
      <c r="CP200" s="114">
        <v>0</v>
      </c>
      <c r="CQ200" s="326">
        <v>0</v>
      </c>
      <c r="CR200" s="114">
        <v>0</v>
      </c>
      <c r="CS200" s="326">
        <v>0</v>
      </c>
      <c r="CT200" s="114">
        <v>0</v>
      </c>
      <c r="CU200" s="326">
        <v>0</v>
      </c>
      <c r="CV200" s="114">
        <v>0</v>
      </c>
      <c r="CW200" s="299">
        <v>33.799999999999997</v>
      </c>
      <c r="CX200" s="299">
        <v>1.1499999999999999</v>
      </c>
      <c r="CY200" s="299">
        <v>9.6999999999999993</v>
      </c>
      <c r="CZ200" s="362"/>
      <c r="DA200" s="61"/>
      <c r="DB200" s="221"/>
      <c r="DC200" s="221"/>
      <c r="DD200" s="221"/>
      <c r="DE200" s="221"/>
      <c r="DF200" s="208">
        <v>0</v>
      </c>
      <c r="DG200" s="308"/>
      <c r="DH200" s="208"/>
      <c r="DI200" s="208"/>
      <c r="DJ200" s="208"/>
      <c r="DK200" s="308"/>
      <c r="DL200" s="308"/>
      <c r="DM200" s="308"/>
      <c r="DN200" s="208"/>
      <c r="DO200" s="254">
        <v>0</v>
      </c>
      <c r="DP200" s="208">
        <v>0</v>
      </c>
      <c r="DQ200" s="208">
        <v>0</v>
      </c>
      <c r="DR200" s="208">
        <v>0</v>
      </c>
      <c r="DS200" s="208">
        <v>0</v>
      </c>
      <c r="DT200" s="212"/>
      <c r="DU200" s="208">
        <v>0</v>
      </c>
      <c r="DV200" s="208">
        <v>0</v>
      </c>
      <c r="DW200" s="208">
        <v>0</v>
      </c>
      <c r="DX200" s="208">
        <v>0</v>
      </c>
      <c r="DY200" s="208">
        <v>0</v>
      </c>
      <c r="DZ200" s="206">
        <v>0</v>
      </c>
      <c r="EC200" s="223">
        <v>1</v>
      </c>
      <c r="ED200" s="223">
        <v>1</v>
      </c>
      <c r="EE200" s="61">
        <v>79</v>
      </c>
      <c r="EF200" s="61"/>
      <c r="EH200" s="221">
        <v>0</v>
      </c>
      <c r="EI200" s="221"/>
      <c r="EJ200" s="221"/>
      <c r="EK200" s="221"/>
      <c r="EL200" s="221"/>
      <c r="EM200" s="221"/>
      <c r="EN200" s="221"/>
      <c r="EO200" s="221"/>
      <c r="EP200" s="267">
        <v>205</v>
      </c>
      <c r="EQ200" s="135">
        <v>42079</v>
      </c>
      <c r="ER200" s="143" t="s">
        <v>383</v>
      </c>
      <c r="ES200" s="133">
        <v>110</v>
      </c>
      <c r="ET200" s="133">
        <v>80</v>
      </c>
      <c r="EU200" s="133">
        <v>74</v>
      </c>
      <c r="EV200" s="133">
        <v>0</v>
      </c>
      <c r="EX200" s="133">
        <v>8</v>
      </c>
      <c r="EY200" s="133">
        <v>6</v>
      </c>
      <c r="EZ200" s="133">
        <v>37</v>
      </c>
      <c r="FA200" s="133">
        <v>27</v>
      </c>
      <c r="FB200" s="133">
        <v>10</v>
      </c>
      <c r="FC200" s="133">
        <v>10</v>
      </c>
      <c r="FD200" s="133">
        <v>26</v>
      </c>
      <c r="FE200" s="133">
        <v>21</v>
      </c>
      <c r="FF200" s="133">
        <v>28</v>
      </c>
      <c r="FG200" s="133">
        <v>170</v>
      </c>
      <c r="FH200" s="133">
        <v>320</v>
      </c>
      <c r="FI200" s="91">
        <v>170</v>
      </c>
      <c r="FJ200" s="91">
        <v>320</v>
      </c>
      <c r="FK200" s="227"/>
      <c r="FL200" s="227"/>
      <c r="FM200" s="228">
        <v>122.94999999999999</v>
      </c>
      <c r="FN200" s="228">
        <v>44.4</v>
      </c>
      <c r="FO200" s="228">
        <v>73.591870929011577</v>
      </c>
      <c r="FP200" s="228">
        <v>26.575673601042002</v>
      </c>
      <c r="FQ200" s="228">
        <v>63.88775925172834</v>
      </c>
      <c r="FR200" s="228"/>
      <c r="FS200" s="193">
        <v>0</v>
      </c>
      <c r="FT200" s="230">
        <v>92.2</v>
      </c>
      <c r="FU200" s="230">
        <v>51.3</v>
      </c>
      <c r="FV200" s="230">
        <v>170</v>
      </c>
      <c r="FW200" s="229">
        <v>12.200000000000001</v>
      </c>
      <c r="FX200" s="229">
        <v>19.8</v>
      </c>
      <c r="FY200" s="426">
        <v>7.3174603174603181</v>
      </c>
      <c r="FZ200" s="229">
        <v>1.7972709551656922</v>
      </c>
      <c r="GA200" s="61">
        <v>93.4</v>
      </c>
      <c r="GB200" s="129">
        <v>21</v>
      </c>
      <c r="GC200" s="238">
        <v>7.8</v>
      </c>
      <c r="GD200" s="238">
        <v>5.0999999999999996</v>
      </c>
      <c r="GE200" s="238">
        <v>140</v>
      </c>
      <c r="GF200" s="238">
        <v>108.1</v>
      </c>
      <c r="GG200" s="238">
        <v>31.2</v>
      </c>
      <c r="GH200" s="133">
        <v>0</v>
      </c>
      <c r="GI200" s="133">
        <v>0</v>
      </c>
      <c r="GJ200" s="133">
        <v>1</v>
      </c>
      <c r="GK200" s="133">
        <v>0</v>
      </c>
      <c r="GL200" s="231">
        <v>13</v>
      </c>
      <c r="GN200" s="133">
        <v>0</v>
      </c>
      <c r="GO200" s="133">
        <v>0</v>
      </c>
      <c r="GP200" s="133">
        <v>0</v>
      </c>
      <c r="GQ200" s="61"/>
      <c r="GR200" s="106"/>
      <c r="GS200" s="111">
        <v>0.43888888888888888</v>
      </c>
      <c r="GT200" s="61">
        <v>0</v>
      </c>
      <c r="GU200" s="111">
        <v>0.82608695652173914</v>
      </c>
      <c r="GV200" s="61">
        <v>1</v>
      </c>
      <c r="GW200" s="106">
        <v>11.5</v>
      </c>
      <c r="GX200" s="61"/>
      <c r="GY200" s="106">
        <v>19</v>
      </c>
      <c r="GZ200" s="61"/>
      <c r="HA200" s="745">
        <v>18</v>
      </c>
      <c r="HB200" s="133">
        <v>1.5</v>
      </c>
      <c r="HC200" s="133">
        <v>6</v>
      </c>
      <c r="HD200" s="117" t="s">
        <v>1440</v>
      </c>
      <c r="HE200" s="236">
        <v>90.703337000000005</v>
      </c>
      <c r="HF200" s="236">
        <v>95.238504000000006</v>
      </c>
      <c r="HG200" s="144">
        <v>57.290121999999997</v>
      </c>
      <c r="HH200" s="236">
        <v>146.28951699999999</v>
      </c>
      <c r="HI200" s="125">
        <v>87.999536000000006</v>
      </c>
      <c r="HJ200" s="236">
        <v>53.505291</v>
      </c>
      <c r="HK200" s="144">
        <v>32.185769999999998</v>
      </c>
      <c r="HL200" s="236">
        <v>92.784226000000004</v>
      </c>
      <c r="HM200" s="144">
        <v>55.813766000000001</v>
      </c>
      <c r="HN200" s="236">
        <v>63.425068000000003</v>
      </c>
      <c r="HO200" s="144">
        <v>6.4021119999999998</v>
      </c>
      <c r="HP200" s="144">
        <v>3.8511500000000001</v>
      </c>
      <c r="HQ200" s="236">
        <v>139.41967399999999</v>
      </c>
      <c r="HR200" s="144">
        <v>83.867025999999996</v>
      </c>
      <c r="HS200" s="236">
        <v>58.122661000000001</v>
      </c>
      <c r="HT200" s="144">
        <v>34.963320000000003</v>
      </c>
      <c r="HU200" s="236">
        <v>81.297013000000007</v>
      </c>
      <c r="HV200" s="144">
        <v>48.903705000000002</v>
      </c>
      <c r="HW200" s="236">
        <v>58.311005000000002</v>
      </c>
      <c r="HX200" s="144">
        <v>0</v>
      </c>
      <c r="HY200" s="427">
        <v>0.65102753740037311</v>
      </c>
      <c r="HZ200" s="428">
        <v>11.9</v>
      </c>
      <c r="IA200" s="427">
        <v>3.6</v>
      </c>
      <c r="IB200" s="427">
        <v>13.7</v>
      </c>
      <c r="IC200" s="427">
        <v>3.9</v>
      </c>
      <c r="ID200" s="427">
        <v>17.399999999999999</v>
      </c>
      <c r="IE200" s="427">
        <v>4.8</v>
      </c>
      <c r="IF200" s="237">
        <v>37.919570370370373</v>
      </c>
      <c r="IG200" s="237">
        <v>22.696804622853747</v>
      </c>
      <c r="IH200" s="239"/>
      <c r="II200" s="161">
        <v>0.38</v>
      </c>
      <c r="IJ200" s="61">
        <v>1185</v>
      </c>
      <c r="IK200" s="61">
        <v>1138</v>
      </c>
      <c r="IL200" s="61">
        <v>1097</v>
      </c>
      <c r="IM200" s="61">
        <v>1136</v>
      </c>
      <c r="IN200" s="61">
        <v>1129</v>
      </c>
      <c r="IO200" s="61">
        <v>1205</v>
      </c>
      <c r="IP200" s="133">
        <v>1195</v>
      </c>
      <c r="IQ200" s="429">
        <v>1148.3333333333333</v>
      </c>
      <c r="IR200" s="61">
        <v>1745</v>
      </c>
      <c r="IS200" s="61">
        <v>392</v>
      </c>
      <c r="IT200" s="61">
        <v>416</v>
      </c>
      <c r="IU200" s="61">
        <v>408</v>
      </c>
      <c r="IV200" s="61">
        <v>433</v>
      </c>
      <c r="IW200" s="61">
        <v>394</v>
      </c>
      <c r="IX200" s="61">
        <v>406</v>
      </c>
      <c r="IY200" s="61">
        <v>399</v>
      </c>
      <c r="IZ200" s="430">
        <v>408.16666666666669</v>
      </c>
      <c r="JA200" s="61">
        <v>222</v>
      </c>
      <c r="JB200" s="431">
        <v>24.903719061545843</v>
      </c>
      <c r="JC200" s="240">
        <v>26.327671997461934</v>
      </c>
      <c r="JD200" s="308"/>
      <c r="JE200" s="70"/>
      <c r="JF200" s="70"/>
      <c r="JG200" s="70"/>
      <c r="JH200" s="308"/>
      <c r="JI200" s="308"/>
      <c r="JJ200" s="308"/>
      <c r="JK200" s="308"/>
      <c r="JL200" s="208"/>
      <c r="JM200" s="420">
        <v>59</v>
      </c>
      <c r="JN200" s="299"/>
      <c r="JO200" s="300"/>
      <c r="JP200" s="221"/>
      <c r="JQ200" s="198"/>
      <c r="JR200" s="90"/>
      <c r="JS200" s="90"/>
      <c r="JT200" s="246"/>
      <c r="JU200" s="248"/>
      <c r="JV200" s="198"/>
      <c r="JW200" s="433"/>
      <c r="JX200" s="248"/>
      <c r="JY200" s="243"/>
      <c r="JZ200" s="433"/>
      <c r="KA200" s="248"/>
      <c r="KB200" s="247"/>
      <c r="KC200" s="245"/>
      <c r="KD200" s="248"/>
      <c r="KE200" s="565">
        <v>0</v>
      </c>
      <c r="KF200" s="263"/>
      <c r="KG200" s="263"/>
      <c r="KH200" s="250"/>
      <c r="KI200" s="250"/>
      <c r="KJ200" s="250"/>
      <c r="KK200" s="251"/>
      <c r="KL200" s="250"/>
      <c r="KM200" s="250"/>
      <c r="KN200" s="250"/>
      <c r="KO200" s="250"/>
      <c r="KP200" s="250"/>
      <c r="KQ200" s="250"/>
      <c r="KR200" s="92"/>
      <c r="KS200" s="93">
        <v>0.43888888888888888</v>
      </c>
      <c r="KT200" s="264"/>
      <c r="KU200" s="265"/>
      <c r="KV200" s="264"/>
      <c r="KW200" s="265"/>
      <c r="KX200" s="265"/>
      <c r="KY200" s="265"/>
      <c r="KZ200" s="265"/>
      <c r="LA200" s="265"/>
      <c r="LB200" s="265"/>
      <c r="LC200" s="265"/>
      <c r="LD200" s="265"/>
      <c r="LE200" s="265"/>
      <c r="LF200" s="118">
        <v>42079</v>
      </c>
      <c r="LG200" s="454">
        <v>0</v>
      </c>
      <c r="LH200" s="454"/>
      <c r="LI200" s="455">
        <v>59</v>
      </c>
      <c r="LJ200" s="455">
        <v>52.86</v>
      </c>
      <c r="LK200" s="455">
        <v>-29.06</v>
      </c>
      <c r="LL200" s="455">
        <v>-34.1</v>
      </c>
      <c r="LM200" s="455">
        <v>-34.1</v>
      </c>
      <c r="LN200" s="455">
        <v>341</v>
      </c>
      <c r="LO200" s="455">
        <v>-27.2</v>
      </c>
      <c r="LP200" s="455">
        <v>-27.2</v>
      </c>
      <c r="LQ200" s="455">
        <v>341</v>
      </c>
      <c r="LR200" s="455">
        <v>-30.7</v>
      </c>
      <c r="LS200" s="455">
        <v>-30.7</v>
      </c>
      <c r="LT200" s="455">
        <v>341</v>
      </c>
      <c r="LU200" s="500">
        <v>49.37</v>
      </c>
      <c r="LV200" s="693">
        <v>-24.78</v>
      </c>
      <c r="LW200" s="500">
        <v>-19.8</v>
      </c>
      <c r="LX200" s="500">
        <v>1</v>
      </c>
      <c r="LY200" s="500">
        <v>-21.1</v>
      </c>
      <c r="LZ200" s="500">
        <v>1</v>
      </c>
      <c r="MA200" s="690">
        <v>58.311005000000002</v>
      </c>
      <c r="MB200" s="455"/>
      <c r="MD200" s="253"/>
      <c r="ME200" s="274"/>
      <c r="MF200" s="581">
        <v>205</v>
      </c>
      <c r="MG200" s="135"/>
      <c r="MJ200" s="584">
        <v>28.829499999999999</v>
      </c>
      <c r="MR200" s="135"/>
      <c r="MS200" s="585"/>
      <c r="MT200" s="585"/>
      <c r="MU200" s="133">
        <v>0</v>
      </c>
      <c r="MV200" s="585"/>
      <c r="MW200" s="585"/>
      <c r="MX200" s="585"/>
      <c r="MY200" s="585"/>
      <c r="MZ200" s="585"/>
      <c r="NA200" s="238">
        <v>39.1</v>
      </c>
      <c r="NB200" s="585"/>
      <c r="NC200" s="238">
        <v>0</v>
      </c>
      <c r="NE200" s="876" t="s">
        <v>64</v>
      </c>
      <c r="NF200" s="877" t="s">
        <v>64</v>
      </c>
      <c r="NG200" s="877" t="s">
        <v>64</v>
      </c>
      <c r="NH200" s="877" t="s">
        <v>64</v>
      </c>
      <c r="NI200" s="877" t="s">
        <v>64</v>
      </c>
      <c r="NJ200" s="877" t="s">
        <v>64</v>
      </c>
      <c r="NK200" s="877" t="s">
        <v>64</v>
      </c>
      <c r="NL200" s="877" t="s">
        <v>64</v>
      </c>
      <c r="NM200" s="877" t="s">
        <v>64</v>
      </c>
      <c r="NN200" s="877" t="s">
        <v>64</v>
      </c>
      <c r="NO200" s="877" t="s">
        <v>64</v>
      </c>
      <c r="NP200" s="877" t="s">
        <v>64</v>
      </c>
      <c r="NQ200" s="877" t="s">
        <v>64</v>
      </c>
      <c r="NR200" s="877" t="s">
        <v>64</v>
      </c>
      <c r="NS200" s="877" t="s">
        <v>64</v>
      </c>
      <c r="NT200" s="877" t="s">
        <v>64</v>
      </c>
      <c r="NU200" s="877" t="s">
        <v>64</v>
      </c>
      <c r="NV200" s="877" t="s">
        <v>64</v>
      </c>
      <c r="NW200" s="877" t="s">
        <v>64</v>
      </c>
      <c r="NX200" s="877" t="s">
        <v>64</v>
      </c>
      <c r="NY200" s="877" t="s">
        <v>64</v>
      </c>
      <c r="NZ200" s="877" t="s">
        <v>64</v>
      </c>
      <c r="OA200" s="877" t="s">
        <v>64</v>
      </c>
      <c r="OB200" s="877" t="s">
        <v>64</v>
      </c>
      <c r="OC200" s="877" t="s">
        <v>64</v>
      </c>
      <c r="OD200" s="877" t="s">
        <v>64</v>
      </c>
      <c r="OE200" s="877" t="s">
        <v>64</v>
      </c>
      <c r="OF200" s="877" t="s">
        <v>64</v>
      </c>
      <c r="OG200" s="877" t="s">
        <v>64</v>
      </c>
      <c r="OH200" s="877" t="s">
        <v>64</v>
      </c>
      <c r="OI200" s="877" t="s">
        <v>64</v>
      </c>
      <c r="OJ200" s="877" t="s">
        <v>64</v>
      </c>
      <c r="OK200" s="877" t="s">
        <v>64</v>
      </c>
      <c r="OL200" s="877" t="s">
        <v>64</v>
      </c>
      <c r="OM200" s="877" t="s">
        <v>64</v>
      </c>
    </row>
    <row r="201" spans="1:403" s="133" customFormat="1" x14ac:dyDescent="0.25">
      <c r="A201" s="455">
        <v>200</v>
      </c>
      <c r="B201" s="221">
        <v>0</v>
      </c>
      <c r="C201" s="61">
        <v>0</v>
      </c>
      <c r="D201" s="267">
        <v>0</v>
      </c>
      <c r="E201" s="267">
        <v>206</v>
      </c>
      <c r="F201" s="896">
        <v>206</v>
      </c>
      <c r="G201" s="61">
        <v>9</v>
      </c>
      <c r="H201" s="898"/>
      <c r="I201" s="167" t="s">
        <v>1441</v>
      </c>
      <c r="J201" s="167" t="s">
        <v>1442</v>
      </c>
      <c r="K201" s="266">
        <v>31734</v>
      </c>
      <c r="L201" s="422">
        <v>28</v>
      </c>
      <c r="M201" s="62">
        <v>54</v>
      </c>
      <c r="N201" s="62">
        <v>164</v>
      </c>
      <c r="O201" s="342">
        <v>20.077334919690664</v>
      </c>
      <c r="P201" s="348">
        <v>1.5790484708436923</v>
      </c>
      <c r="Q201" s="61">
        <v>1</v>
      </c>
      <c r="R201" s="144">
        <v>90</v>
      </c>
      <c r="S201" s="144">
        <v>60</v>
      </c>
      <c r="T201" s="133">
        <v>0</v>
      </c>
      <c r="U201" s="400">
        <v>1</v>
      </c>
      <c r="V201" s="326">
        <v>0</v>
      </c>
      <c r="W201" s="326"/>
      <c r="X201" s="326">
        <v>0</v>
      </c>
      <c r="Y201" s="114">
        <v>0</v>
      </c>
      <c r="Z201" s="326">
        <v>1</v>
      </c>
      <c r="AA201" s="326">
        <v>0</v>
      </c>
      <c r="AB201" s="329">
        <v>0</v>
      </c>
      <c r="AC201" s="711">
        <v>0</v>
      </c>
      <c r="AD201" s="61"/>
      <c r="AE201" s="315"/>
      <c r="AF201" s="61"/>
      <c r="AG201" s="592">
        <v>78</v>
      </c>
      <c r="AH201" s="617">
        <v>1</v>
      </c>
      <c r="AI201" s="592">
        <v>66</v>
      </c>
      <c r="AJ201" s="592"/>
      <c r="AK201" s="606">
        <v>14.9</v>
      </c>
      <c r="AL201" s="592">
        <v>42</v>
      </c>
      <c r="AM201" s="592"/>
      <c r="AN201" s="607">
        <v>45.1</v>
      </c>
      <c r="AO201" s="214">
        <v>3.8088822465086327</v>
      </c>
      <c r="AP201" s="63">
        <v>203</v>
      </c>
      <c r="AQ201" s="63">
        <v>98</v>
      </c>
      <c r="AR201" s="63">
        <v>94</v>
      </c>
      <c r="AS201" s="63">
        <v>54</v>
      </c>
      <c r="AT201" s="63">
        <v>3.5</v>
      </c>
      <c r="AU201" s="63">
        <v>35</v>
      </c>
      <c r="AV201" s="564"/>
      <c r="AW201" s="564"/>
      <c r="AX201" s="434">
        <v>1</v>
      </c>
      <c r="AY201" s="434"/>
      <c r="AZ201" s="434"/>
      <c r="BA201" s="617"/>
      <c r="BB201" s="558"/>
      <c r="BC201" s="65">
        <v>18.329999999999998</v>
      </c>
      <c r="BD201" s="68"/>
      <c r="BE201" s="66">
        <v>18.329999999999998</v>
      </c>
      <c r="BF201" s="218">
        <v>41.758353846527932</v>
      </c>
      <c r="BG201" s="66">
        <v>57.55</v>
      </c>
      <c r="BH201" s="68">
        <v>1.2631624649622166</v>
      </c>
      <c r="BI201" s="219">
        <v>1.2631624649622166</v>
      </c>
      <c r="BJ201" s="219">
        <v>1.6207433700358624</v>
      </c>
      <c r="BK201" s="219">
        <v>1.7600453279658106</v>
      </c>
      <c r="BL201" s="66">
        <v>2.4300000000000002</v>
      </c>
      <c r="BM201" s="66">
        <v>1.03</v>
      </c>
      <c r="BN201" s="66">
        <v>101</v>
      </c>
      <c r="BO201" s="66">
        <v>1.07</v>
      </c>
      <c r="BP201" s="571">
        <v>39.700000000000003</v>
      </c>
      <c r="BQ201" s="66">
        <v>24</v>
      </c>
      <c r="BR201" s="66">
        <v>36</v>
      </c>
      <c r="BS201" s="66">
        <v>3</v>
      </c>
      <c r="BT201" s="66">
        <v>30</v>
      </c>
      <c r="BU201" s="221">
        <v>0</v>
      </c>
      <c r="BV201" s="221"/>
      <c r="BW201" s="221"/>
      <c r="BX201" s="221"/>
      <c r="BY201" s="221"/>
      <c r="BZ201" s="221"/>
      <c r="CA201" s="221"/>
      <c r="CB201" s="221"/>
      <c r="CC201" s="221"/>
      <c r="CD201" s="221"/>
      <c r="CE201" s="221"/>
      <c r="CF201" s="221"/>
      <c r="CG201" s="61">
        <v>0</v>
      </c>
      <c r="CH201" s="61">
        <v>0</v>
      </c>
      <c r="CI201" s="61">
        <v>0</v>
      </c>
      <c r="CJ201" s="61">
        <v>0</v>
      </c>
      <c r="CK201" s="326">
        <v>0</v>
      </c>
      <c r="CL201" s="114">
        <v>0</v>
      </c>
      <c r="CM201" s="326">
        <v>0</v>
      </c>
      <c r="CN201" s="114">
        <v>0</v>
      </c>
      <c r="CO201" s="326">
        <v>0</v>
      </c>
      <c r="CP201" s="114">
        <v>0</v>
      </c>
      <c r="CQ201" s="326">
        <v>0</v>
      </c>
      <c r="CR201" s="114">
        <v>0</v>
      </c>
      <c r="CS201" s="326">
        <v>0</v>
      </c>
      <c r="CT201" s="114">
        <v>0</v>
      </c>
      <c r="CU201" s="326">
        <v>0</v>
      </c>
      <c r="CV201" s="114">
        <v>0</v>
      </c>
      <c r="CW201" s="299">
        <v>30.6</v>
      </c>
      <c r="CX201" s="299">
        <v>1.1299999999999999</v>
      </c>
      <c r="CY201" s="299">
        <v>8.6999999999999993</v>
      </c>
      <c r="CZ201" s="362"/>
      <c r="DA201" s="61"/>
      <c r="DB201" s="221"/>
      <c r="DC201" s="221"/>
      <c r="DD201" s="221"/>
      <c r="DE201" s="221"/>
      <c r="DF201" s="221">
        <v>0</v>
      </c>
      <c r="DG201" s="267"/>
      <c r="DH201" s="221"/>
      <c r="DI201" s="221"/>
      <c r="DJ201" s="221"/>
      <c r="DK201" s="267"/>
      <c r="DL201" s="267"/>
      <c r="DM201" s="267"/>
      <c r="DN201" s="221"/>
      <c r="DO201" s="282">
        <v>0</v>
      </c>
      <c r="DP201" s="221">
        <v>0</v>
      </c>
      <c r="DQ201" s="221">
        <v>0</v>
      </c>
      <c r="DR201" s="221">
        <v>0</v>
      </c>
      <c r="DS201" s="221">
        <v>0</v>
      </c>
      <c r="DT201" s="310"/>
      <c r="DU201" s="221">
        <v>0</v>
      </c>
      <c r="DV201" s="221">
        <v>0</v>
      </c>
      <c r="DW201" s="221">
        <v>0</v>
      </c>
      <c r="DX201" s="221">
        <v>0</v>
      </c>
      <c r="DY201" s="221">
        <v>0</v>
      </c>
      <c r="DZ201" s="438">
        <v>0</v>
      </c>
      <c r="EC201" s="317">
        <v>1</v>
      </c>
      <c r="ED201" s="317">
        <v>1</v>
      </c>
      <c r="EE201" s="61">
        <v>66</v>
      </c>
      <c r="EF201" s="61"/>
      <c r="EH201" s="221">
        <v>0</v>
      </c>
      <c r="EI201" s="221"/>
      <c r="EJ201" s="221"/>
      <c r="EK201" s="221"/>
      <c r="EL201" s="221"/>
      <c r="EM201" s="221"/>
      <c r="EN201" s="221"/>
      <c r="EO201" s="221"/>
      <c r="EP201" s="267">
        <v>206</v>
      </c>
      <c r="EQ201" s="69">
        <v>42093</v>
      </c>
      <c r="ER201" s="439" t="s">
        <v>415</v>
      </c>
      <c r="ES201" s="61">
        <v>100</v>
      </c>
      <c r="ET201" s="61">
        <v>80</v>
      </c>
      <c r="EU201" s="315">
        <v>54</v>
      </c>
      <c r="EV201" s="315">
        <v>0</v>
      </c>
      <c r="EW201" s="315"/>
      <c r="EX201" s="161">
        <v>6</v>
      </c>
      <c r="EY201" s="161">
        <v>6</v>
      </c>
      <c r="EZ201" s="161">
        <v>47</v>
      </c>
      <c r="FA201" s="161">
        <v>33</v>
      </c>
      <c r="FB201" s="161">
        <v>8</v>
      </c>
      <c r="FC201" s="161">
        <v>6</v>
      </c>
      <c r="FD201" s="161">
        <v>31</v>
      </c>
      <c r="FE201" s="161">
        <v>21</v>
      </c>
      <c r="FF201" s="61">
        <v>25</v>
      </c>
      <c r="FG201" s="61">
        <v>150</v>
      </c>
      <c r="FH201" s="61">
        <v>320</v>
      </c>
      <c r="FI201" s="91">
        <v>150</v>
      </c>
      <c r="FJ201" s="91">
        <v>320</v>
      </c>
      <c r="FK201" s="227"/>
      <c r="FL201" s="227"/>
      <c r="FM201" s="228">
        <v>109.9</v>
      </c>
      <c r="FN201" s="228">
        <v>39.400000000000006</v>
      </c>
      <c r="FO201" s="228">
        <v>69.598876810462926</v>
      </c>
      <c r="FP201" s="228">
        <v>24.951735635416195</v>
      </c>
      <c r="FQ201" s="228">
        <v>64.149226569608729</v>
      </c>
      <c r="FR201" s="228"/>
      <c r="FS201" s="193">
        <v>0</v>
      </c>
      <c r="FT201" s="230">
        <v>90.1</v>
      </c>
      <c r="FU201" s="230">
        <v>43.7</v>
      </c>
      <c r="FV201" s="230">
        <v>180</v>
      </c>
      <c r="FW201" s="229">
        <v>14.55</v>
      </c>
      <c r="FX201" s="229">
        <v>20.400000000000002</v>
      </c>
      <c r="FY201" s="426">
        <v>5.9276315789473681</v>
      </c>
      <c r="FZ201" s="229">
        <v>2.0617848970251713</v>
      </c>
      <c r="GA201" s="61">
        <v>100</v>
      </c>
      <c r="GB201" s="129">
        <v>22.4</v>
      </c>
      <c r="GC201" s="111">
        <v>5.7</v>
      </c>
      <c r="GD201" s="111">
        <v>3.4</v>
      </c>
      <c r="GE201" s="111">
        <v>119.4</v>
      </c>
      <c r="GF201" s="111">
        <v>88.9</v>
      </c>
      <c r="GG201" s="111">
        <v>26.6</v>
      </c>
      <c r="GH201" s="61">
        <v>0</v>
      </c>
      <c r="GI201" s="61">
        <v>0</v>
      </c>
      <c r="GJ201" s="61">
        <v>1</v>
      </c>
      <c r="GK201" s="61">
        <v>1</v>
      </c>
      <c r="GL201" s="231">
        <v>15</v>
      </c>
      <c r="GN201" s="61">
        <v>0</v>
      </c>
      <c r="GO201" s="61">
        <v>0</v>
      </c>
      <c r="GP201" s="61">
        <v>0</v>
      </c>
      <c r="GQ201" s="61"/>
      <c r="GR201" s="106"/>
      <c r="GS201" s="111">
        <v>0.46206896551724141</v>
      </c>
      <c r="GT201" s="61">
        <v>0</v>
      </c>
      <c r="GU201" s="111">
        <v>0.85</v>
      </c>
      <c r="GV201" s="61">
        <v>1</v>
      </c>
      <c r="GW201" s="106">
        <v>12.8</v>
      </c>
      <c r="GX201" s="61"/>
      <c r="GY201" s="106">
        <v>24</v>
      </c>
      <c r="GZ201" s="61"/>
      <c r="HA201" s="745">
        <v>20</v>
      </c>
      <c r="HB201" s="61">
        <v>1.5</v>
      </c>
      <c r="HC201" s="61">
        <v>6</v>
      </c>
      <c r="HD201" s="117" t="s">
        <v>1443</v>
      </c>
      <c r="HE201" s="227">
        <v>70.436745000000002</v>
      </c>
      <c r="HF201" s="227">
        <v>73.958583000000004</v>
      </c>
      <c r="HG201" s="270">
        <v>46.837436827055484</v>
      </c>
      <c r="HH201" s="106">
        <v>144.94190699999999</v>
      </c>
      <c r="HI201" s="270">
        <v>91.790663602971549</v>
      </c>
      <c r="HJ201" s="106">
        <v>57.870614000000003</v>
      </c>
      <c r="HK201" s="270">
        <v>36.649042172264345</v>
      </c>
      <c r="HL201" s="106">
        <v>87.071292999999997</v>
      </c>
      <c r="HM201" s="270">
        <v>55.141621430707211</v>
      </c>
      <c r="HN201" s="227">
        <v>60.073234999999997</v>
      </c>
      <c r="HO201" s="106">
        <v>4.6147790000000004</v>
      </c>
      <c r="HP201" s="106">
        <v>2.8965369999999999</v>
      </c>
      <c r="HQ201" s="435">
        <v>152.97048599999999</v>
      </c>
      <c r="HR201" s="270">
        <v>96.875104738404403</v>
      </c>
      <c r="HS201" s="435">
        <v>67.828883000000005</v>
      </c>
      <c r="HT201" s="270">
        <v>42.955542057400393</v>
      </c>
      <c r="HU201" s="435">
        <v>85.141603000000003</v>
      </c>
      <c r="HV201" s="270">
        <v>53.919562681004017</v>
      </c>
      <c r="HW201" s="427">
        <v>55.658842999999997</v>
      </c>
      <c r="HX201" s="144">
        <v>0</v>
      </c>
      <c r="HY201" s="427">
        <v>0.51026362582631135</v>
      </c>
      <c r="HZ201" s="428">
        <v>11.6</v>
      </c>
      <c r="IA201" s="427">
        <v>3.2</v>
      </c>
      <c r="IB201" s="427">
        <v>14.2</v>
      </c>
      <c r="IC201" s="427">
        <v>4.0999999999999996</v>
      </c>
      <c r="ID201" s="427">
        <v>14.1</v>
      </c>
      <c r="IE201" s="427">
        <v>4.3</v>
      </c>
      <c r="IF201" s="237">
        <v>43.101733333333321</v>
      </c>
      <c r="IG201" s="237">
        <v>27.29601663861774</v>
      </c>
      <c r="IH201" s="239"/>
      <c r="II201" s="161">
        <v>0.42</v>
      </c>
      <c r="IJ201" s="61"/>
      <c r="IK201" s="61"/>
      <c r="IL201" s="61"/>
      <c r="IM201" s="61"/>
      <c r="IN201" s="61"/>
      <c r="IO201" s="61"/>
      <c r="IQ201" s="429">
        <v>1100</v>
      </c>
      <c r="IR201" s="61">
        <v>1700</v>
      </c>
      <c r="IS201" s="61">
        <v>362</v>
      </c>
      <c r="IT201" s="61">
        <v>301</v>
      </c>
      <c r="IU201" s="61">
        <v>336</v>
      </c>
      <c r="IV201" s="61">
        <v>402</v>
      </c>
      <c r="IW201" s="61">
        <v>346</v>
      </c>
      <c r="IX201" s="61">
        <v>348</v>
      </c>
      <c r="IY201" s="61">
        <v>355</v>
      </c>
      <c r="IZ201" s="430">
        <v>349.16666666666669</v>
      </c>
      <c r="JA201" s="61">
        <v>245</v>
      </c>
      <c r="JB201" s="431">
        <v>25.582988115315636</v>
      </c>
      <c r="JC201" s="240"/>
      <c r="JD201" s="267"/>
      <c r="JE201" s="280"/>
      <c r="JF201" s="70"/>
      <c r="JG201" s="70"/>
      <c r="JH201" s="267"/>
      <c r="JI201" s="267"/>
      <c r="JJ201" s="267"/>
      <c r="JK201" s="267"/>
      <c r="JL201" s="221"/>
      <c r="JM201" s="420">
        <v>56</v>
      </c>
      <c r="JN201" s="299"/>
      <c r="JO201" s="300"/>
      <c r="JP201" s="221"/>
      <c r="JQ201" s="198"/>
      <c r="JR201" s="90"/>
      <c r="JS201" s="90"/>
      <c r="JT201" s="246"/>
      <c r="JU201" s="248"/>
      <c r="JV201" s="198"/>
      <c r="JW201" s="433"/>
      <c r="JX201" s="248"/>
      <c r="JY201" s="243"/>
      <c r="JZ201" s="433"/>
      <c r="KA201" s="248"/>
      <c r="KB201" s="247"/>
      <c r="KC201" s="245"/>
      <c r="KD201" s="248"/>
      <c r="KE201" s="63">
        <v>0</v>
      </c>
      <c r="KF201" s="263"/>
      <c r="KG201" s="263"/>
      <c r="KH201" s="250"/>
      <c r="KI201" s="250"/>
      <c r="KJ201" s="250"/>
      <c r="KK201" s="251"/>
      <c r="KL201" s="250"/>
      <c r="KM201" s="250"/>
      <c r="KN201" s="250"/>
      <c r="KO201" s="250"/>
      <c r="KP201" s="250"/>
      <c r="KQ201" s="250"/>
      <c r="KR201" s="440"/>
      <c r="KS201" s="441">
        <v>0.46206896551724141</v>
      </c>
      <c r="KT201" s="264"/>
      <c r="KU201" s="265"/>
      <c r="KV201" s="264"/>
      <c r="KW201" s="265"/>
      <c r="KX201" s="265"/>
      <c r="KY201" s="265"/>
      <c r="KZ201" s="265"/>
      <c r="LA201" s="265"/>
      <c r="LB201" s="265"/>
      <c r="LC201" s="265"/>
      <c r="LD201" s="265"/>
      <c r="LE201" s="265"/>
      <c r="LF201" s="118">
        <v>42093</v>
      </c>
      <c r="LG201" s="697">
        <v>0</v>
      </c>
      <c r="LH201" s="697"/>
      <c r="LI201" s="455">
        <v>28</v>
      </c>
      <c r="LJ201" s="455">
        <v>58.08</v>
      </c>
      <c r="LK201" s="455">
        <v>-32.67</v>
      </c>
      <c r="LL201" s="455">
        <v>-35.799999999999997</v>
      </c>
      <c r="LM201" s="455">
        <v>-35.1</v>
      </c>
      <c r="LN201" s="455">
        <v>381</v>
      </c>
      <c r="LO201" s="455">
        <v>-31</v>
      </c>
      <c r="LP201" s="455">
        <v>-30.2</v>
      </c>
      <c r="LQ201" s="455">
        <v>421</v>
      </c>
      <c r="LR201" s="455">
        <v>-33.299999999999997</v>
      </c>
      <c r="LS201" s="455">
        <v>-32.6</v>
      </c>
      <c r="LT201" s="455">
        <v>401</v>
      </c>
      <c r="LU201" s="500">
        <v>55.29</v>
      </c>
      <c r="LV201" s="693">
        <v>-31.93</v>
      </c>
      <c r="LW201" s="500">
        <v>-14.1</v>
      </c>
      <c r="LX201" s="500">
        <v>2</v>
      </c>
      <c r="LY201" s="500">
        <v>-15.8</v>
      </c>
      <c r="LZ201" s="500">
        <v>3</v>
      </c>
      <c r="MA201" s="692">
        <v>61</v>
      </c>
      <c r="MB201" s="455">
        <v>61</v>
      </c>
      <c r="MD201" s="253"/>
      <c r="ME201" s="274"/>
      <c r="MF201" s="581">
        <v>206</v>
      </c>
      <c r="MG201" s="135"/>
      <c r="MJ201" s="584">
        <v>25.803599999999999</v>
      </c>
      <c r="MR201" s="135"/>
      <c r="MS201" s="585"/>
      <c r="MT201" s="585"/>
      <c r="MU201" s="133">
        <v>0</v>
      </c>
      <c r="MV201" s="585"/>
      <c r="MW201" s="585"/>
      <c r="MX201" s="585"/>
      <c r="MY201" s="585"/>
      <c r="MZ201" s="585"/>
      <c r="NA201" s="238">
        <v>45.1</v>
      </c>
      <c r="NB201" s="585"/>
      <c r="NC201" s="238">
        <v>0</v>
      </c>
      <c r="NE201" s="876" t="s">
        <v>64</v>
      </c>
      <c r="NF201" s="877" t="s">
        <v>64</v>
      </c>
      <c r="NG201" s="877" t="s">
        <v>64</v>
      </c>
      <c r="NH201" s="877" t="s">
        <v>64</v>
      </c>
      <c r="NI201" s="877" t="s">
        <v>64</v>
      </c>
      <c r="NJ201" s="877" t="s">
        <v>64</v>
      </c>
      <c r="NK201" s="877" t="s">
        <v>64</v>
      </c>
      <c r="NL201" s="877" t="s">
        <v>64</v>
      </c>
      <c r="NM201" s="877" t="s">
        <v>64</v>
      </c>
      <c r="NN201" s="877" t="s">
        <v>64</v>
      </c>
      <c r="NO201" s="877" t="s">
        <v>64</v>
      </c>
      <c r="NP201" s="877" t="s">
        <v>64</v>
      </c>
      <c r="NQ201" s="877" t="s">
        <v>64</v>
      </c>
      <c r="NR201" s="877" t="s">
        <v>64</v>
      </c>
      <c r="NS201" s="877" t="s">
        <v>64</v>
      </c>
      <c r="NT201" s="877" t="s">
        <v>64</v>
      </c>
      <c r="NU201" s="877" t="s">
        <v>64</v>
      </c>
      <c r="NV201" s="877" t="s">
        <v>64</v>
      </c>
      <c r="NW201" s="877" t="s">
        <v>64</v>
      </c>
      <c r="NX201" s="877" t="s">
        <v>64</v>
      </c>
      <c r="NY201" s="877" t="s">
        <v>64</v>
      </c>
      <c r="NZ201" s="877" t="s">
        <v>64</v>
      </c>
      <c r="OA201" s="877" t="s">
        <v>64</v>
      </c>
      <c r="OB201" s="877" t="s">
        <v>64</v>
      </c>
      <c r="OC201" s="877" t="s">
        <v>64</v>
      </c>
      <c r="OD201" s="877" t="s">
        <v>64</v>
      </c>
      <c r="OE201" s="877" t="s">
        <v>64</v>
      </c>
      <c r="OF201" s="877" t="s">
        <v>64</v>
      </c>
      <c r="OG201" s="877" t="s">
        <v>64</v>
      </c>
      <c r="OH201" s="877" t="s">
        <v>64</v>
      </c>
      <c r="OI201" s="877" t="s">
        <v>64</v>
      </c>
      <c r="OJ201" s="877" t="s">
        <v>64</v>
      </c>
      <c r="OK201" s="877" t="s">
        <v>64</v>
      </c>
      <c r="OL201" s="877" t="s">
        <v>64</v>
      </c>
      <c r="OM201" s="877" t="s">
        <v>64</v>
      </c>
    </row>
    <row r="202" spans="1:403" s="133" customFormat="1" x14ac:dyDescent="0.25">
      <c r="A202" s="455">
        <v>201</v>
      </c>
      <c r="B202" s="274">
        <v>0</v>
      </c>
      <c r="C202" s="61">
        <v>0</v>
      </c>
      <c r="D202" s="267">
        <v>0</v>
      </c>
      <c r="E202" s="267">
        <v>207</v>
      </c>
      <c r="F202" s="896">
        <v>207</v>
      </c>
      <c r="G202" s="61">
        <v>10</v>
      </c>
      <c r="H202" s="898"/>
      <c r="I202" s="166" t="s">
        <v>1444</v>
      </c>
      <c r="J202" s="167" t="s">
        <v>1445</v>
      </c>
      <c r="K202" s="403">
        <v>31739</v>
      </c>
      <c r="L202" s="422">
        <v>28</v>
      </c>
      <c r="M202" s="62">
        <v>59</v>
      </c>
      <c r="N202" s="62">
        <v>171</v>
      </c>
      <c r="O202" s="342">
        <v>20.177148524332274</v>
      </c>
      <c r="P202" s="348">
        <v>1.6900541065661765</v>
      </c>
      <c r="Q202" s="61">
        <v>1</v>
      </c>
      <c r="R202" s="125">
        <v>120</v>
      </c>
      <c r="S202" s="125">
        <v>80</v>
      </c>
      <c r="T202" s="61">
        <v>0</v>
      </c>
      <c r="U202" s="400">
        <v>1</v>
      </c>
      <c r="V202" s="326">
        <v>0</v>
      </c>
      <c r="W202" s="326"/>
      <c r="X202" s="326">
        <v>0</v>
      </c>
      <c r="Y202" s="710">
        <v>0</v>
      </c>
      <c r="Z202" s="326">
        <v>0</v>
      </c>
      <c r="AA202" s="326">
        <v>0</v>
      </c>
      <c r="AB202" s="329">
        <v>0</v>
      </c>
      <c r="AC202" s="328">
        <v>0</v>
      </c>
      <c r="AD202" s="61"/>
      <c r="AF202" s="61"/>
      <c r="AG202" s="592"/>
      <c r="AH202" s="617"/>
      <c r="AI202" s="592"/>
      <c r="AJ202" s="592"/>
      <c r="AK202" s="606">
        <v>13</v>
      </c>
      <c r="AL202" s="592">
        <v>0.38</v>
      </c>
      <c r="AM202" s="592"/>
      <c r="AN202" s="607"/>
      <c r="AO202" s="214"/>
      <c r="AP202" s="63"/>
      <c r="AQ202" s="63"/>
      <c r="AR202" s="63"/>
      <c r="AS202" s="63"/>
      <c r="AT202" s="63"/>
      <c r="AU202" s="63"/>
      <c r="AV202" s="564"/>
      <c r="AW202" s="564"/>
      <c r="AX202" s="434"/>
      <c r="AY202" s="434"/>
      <c r="AZ202" s="434"/>
      <c r="BA202" s="617"/>
      <c r="BB202" s="558"/>
      <c r="BC202" s="65">
        <v>38.96</v>
      </c>
      <c r="BD202" s="68"/>
      <c r="BE202" s="66">
        <v>38.96</v>
      </c>
      <c r="BF202" s="218">
        <v>40.522219592717647</v>
      </c>
      <c r="BG202" s="66">
        <v>60.11</v>
      </c>
      <c r="BH202" s="68">
        <v>1.590618948206578</v>
      </c>
      <c r="BI202" s="219">
        <v>1.590618948206578</v>
      </c>
      <c r="BJ202" s="219">
        <v>1.6076932256928982</v>
      </c>
      <c r="BK202" s="219">
        <v>1.7789467279686166</v>
      </c>
      <c r="BL202" s="66">
        <v>2.29</v>
      </c>
      <c r="BM202" s="66">
        <v>0.87</v>
      </c>
      <c r="BN202" s="66">
        <v>112</v>
      </c>
      <c r="BO202" s="66">
        <v>1.42</v>
      </c>
      <c r="BP202" s="571">
        <v>75.2</v>
      </c>
      <c r="BQ202" s="66">
        <v>24</v>
      </c>
      <c r="BR202" s="66">
        <v>54</v>
      </c>
      <c r="BS202" s="66">
        <v>3</v>
      </c>
      <c r="BT202" s="66">
        <v>32</v>
      </c>
      <c r="BU202" s="221">
        <v>0</v>
      </c>
      <c r="BV202" s="221"/>
      <c r="BW202" s="221"/>
      <c r="BX202" s="221"/>
      <c r="BY202" s="221"/>
      <c r="BZ202" s="221"/>
      <c r="CA202" s="221"/>
      <c r="CB202" s="221"/>
      <c r="CC202" s="221"/>
      <c r="CD202" s="221"/>
      <c r="CE202" s="221"/>
      <c r="CF202" s="221"/>
      <c r="CG202" s="61">
        <v>0</v>
      </c>
      <c r="CH202" s="61">
        <v>0</v>
      </c>
      <c r="CI202" s="61">
        <v>0</v>
      </c>
      <c r="CJ202" s="61">
        <v>0</v>
      </c>
      <c r="CK202" s="326">
        <v>0</v>
      </c>
      <c r="CL202" s="114">
        <v>0</v>
      </c>
      <c r="CM202" s="326">
        <v>0</v>
      </c>
      <c r="CN202" s="114">
        <v>0</v>
      </c>
      <c r="CO202" s="326">
        <v>0</v>
      </c>
      <c r="CP202" s="114">
        <v>0</v>
      </c>
      <c r="CQ202" s="326">
        <v>0</v>
      </c>
      <c r="CR202" s="114">
        <v>0</v>
      </c>
      <c r="CS202" s="326">
        <v>0</v>
      </c>
      <c r="CT202" s="114">
        <v>0</v>
      </c>
      <c r="CU202" s="326">
        <v>0</v>
      </c>
      <c r="CV202" s="114">
        <v>0</v>
      </c>
      <c r="CW202" s="362"/>
      <c r="CX202" s="362"/>
      <c r="CY202" s="362"/>
      <c r="CZ202" s="362"/>
      <c r="DA202" s="61"/>
      <c r="DB202" s="221"/>
      <c r="DC202" s="221"/>
      <c r="DD202" s="221"/>
      <c r="DE202" s="221"/>
      <c r="DF202" s="208">
        <v>0</v>
      </c>
      <c r="DG202" s="308"/>
      <c r="DH202" s="208"/>
      <c r="DI202" s="208"/>
      <c r="DJ202" s="208"/>
      <c r="DK202" s="308"/>
      <c r="DL202" s="308"/>
      <c r="DM202" s="308"/>
      <c r="DN202" s="208"/>
      <c r="DO202" s="254">
        <v>0</v>
      </c>
      <c r="DP202" s="208">
        <v>0</v>
      </c>
      <c r="DQ202" s="208">
        <v>0</v>
      </c>
      <c r="DR202" s="208">
        <v>0</v>
      </c>
      <c r="DS202" s="208">
        <v>0</v>
      </c>
      <c r="DT202" s="212"/>
      <c r="DU202" s="208">
        <v>0</v>
      </c>
      <c r="DV202" s="208">
        <v>0</v>
      </c>
      <c r="DW202" s="208">
        <v>0</v>
      </c>
      <c r="DX202" s="208">
        <v>0</v>
      </c>
      <c r="DY202" s="208">
        <v>0</v>
      </c>
      <c r="DZ202" s="206">
        <v>0</v>
      </c>
      <c r="EC202" s="223">
        <v>0</v>
      </c>
      <c r="ED202" s="223">
        <v>0</v>
      </c>
      <c r="EE202" s="334"/>
      <c r="EF202" s="334"/>
      <c r="EH202" s="221">
        <v>0</v>
      </c>
      <c r="EI202" s="221"/>
      <c r="EJ202" s="221"/>
      <c r="EK202" s="221"/>
      <c r="EL202" s="221"/>
      <c r="EM202" s="221"/>
      <c r="EN202" s="221"/>
      <c r="EO202" s="221"/>
      <c r="EP202" s="267">
        <v>207</v>
      </c>
      <c r="EQ202" s="135">
        <v>42601</v>
      </c>
      <c r="ER202" s="439" t="s">
        <v>383</v>
      </c>
      <c r="EU202" s="133">
        <v>66</v>
      </c>
      <c r="EV202" s="133">
        <v>0</v>
      </c>
      <c r="EX202" s="161">
        <v>5</v>
      </c>
      <c r="EY202" s="161">
        <v>6</v>
      </c>
      <c r="EZ202" s="161">
        <v>48</v>
      </c>
      <c r="FA202" s="161">
        <v>33</v>
      </c>
      <c r="FB202" s="161">
        <v>10</v>
      </c>
      <c r="FC202" s="161">
        <v>10</v>
      </c>
      <c r="FD202" s="161">
        <v>35</v>
      </c>
      <c r="FE202" s="161">
        <v>20</v>
      </c>
      <c r="FG202" s="61">
        <v>130</v>
      </c>
      <c r="FH202" s="61">
        <v>270</v>
      </c>
      <c r="FI202" s="91">
        <v>130</v>
      </c>
      <c r="FJ202" s="91">
        <v>270</v>
      </c>
      <c r="FK202" s="227">
        <v>29.9</v>
      </c>
      <c r="FL202" s="227">
        <v>17.691741278479135</v>
      </c>
      <c r="FM202" s="228">
        <v>117</v>
      </c>
      <c r="FN202" s="228">
        <v>42.25</v>
      </c>
      <c r="FO202" s="228">
        <v>69.228552828831397</v>
      </c>
      <c r="FP202" s="228">
        <v>24.999199632633562</v>
      </c>
      <c r="FQ202" s="228">
        <v>63.888888888888886</v>
      </c>
      <c r="FR202" s="228"/>
      <c r="FS202" s="193">
        <v>0</v>
      </c>
      <c r="FT202" s="230">
        <v>75.900000000000006</v>
      </c>
      <c r="FU202" s="230">
        <v>41</v>
      </c>
      <c r="FV202" s="230">
        <v>170</v>
      </c>
      <c r="FW202" s="229">
        <v>12.766666666666666</v>
      </c>
      <c r="FX202" s="229">
        <v>18.3</v>
      </c>
      <c r="FY202" s="426">
        <v>5.838461538461539</v>
      </c>
      <c r="FZ202" s="229">
        <v>1.851219512195122</v>
      </c>
      <c r="GA202" s="61">
        <v>70.5</v>
      </c>
      <c r="GB202" s="129" t="s">
        <v>381</v>
      </c>
      <c r="GC202" s="111">
        <v>4.0999999999999996</v>
      </c>
      <c r="GD202" s="111">
        <v>2.5</v>
      </c>
      <c r="GE202" s="111">
        <v>101.8</v>
      </c>
      <c r="GF202" s="111">
        <v>75.5</v>
      </c>
      <c r="GG202" s="111">
        <v>22.1</v>
      </c>
      <c r="GH202" s="61">
        <v>0</v>
      </c>
      <c r="GI202" s="61">
        <v>0</v>
      </c>
      <c r="GJ202" s="61">
        <v>1</v>
      </c>
      <c r="GK202" s="61">
        <v>1</v>
      </c>
      <c r="GL202" s="231"/>
      <c r="GN202" s="61">
        <v>0</v>
      </c>
      <c r="GO202" s="61">
        <v>0</v>
      </c>
      <c r="GP202" s="133">
        <v>0</v>
      </c>
      <c r="GQ202" s="61"/>
      <c r="GR202" s="106"/>
      <c r="GS202" s="111">
        <v>0.375</v>
      </c>
      <c r="GT202" s="61">
        <v>0</v>
      </c>
      <c r="GU202" s="111">
        <v>0.55172413793103448</v>
      </c>
      <c r="GV202" s="61">
        <v>1</v>
      </c>
      <c r="GW202" s="106">
        <v>13.2</v>
      </c>
      <c r="GX202" s="61"/>
      <c r="GY202" s="106">
        <v>29</v>
      </c>
      <c r="GZ202" s="61"/>
      <c r="HA202" s="745"/>
      <c r="HB202" s="61">
        <v>0</v>
      </c>
      <c r="HC202" s="61">
        <v>5.6</v>
      </c>
      <c r="HD202" s="442" t="s">
        <v>1446</v>
      </c>
      <c r="HE202" s="227">
        <v>71.614366000000004</v>
      </c>
      <c r="HF202" s="227">
        <v>75.195083999999994</v>
      </c>
      <c r="HG202" s="270">
        <v>44.492708078311232</v>
      </c>
      <c r="HH202" s="227">
        <v>146.82060799999999</v>
      </c>
      <c r="HI202" s="270">
        <v>86.873318096488418</v>
      </c>
      <c r="HJ202" s="227">
        <v>61.798482</v>
      </c>
      <c r="HK202" s="270">
        <v>36.565978426312704</v>
      </c>
      <c r="HL202" s="227">
        <v>85.022126</v>
      </c>
      <c r="HM202" s="270">
        <v>50.307339670175722</v>
      </c>
      <c r="HN202" s="227">
        <v>57.908850000000001</v>
      </c>
      <c r="HO202" s="227">
        <v>5.3563939999999999</v>
      </c>
      <c r="HP202" s="227">
        <v>3.1507779999999999</v>
      </c>
      <c r="HQ202" s="435">
        <v>146.800544</v>
      </c>
      <c r="HR202" s="270">
        <v>86.861446287223828</v>
      </c>
      <c r="HS202" s="435">
        <v>66.966436000000002</v>
      </c>
      <c r="HT202" s="270">
        <v>39.623841473372281</v>
      </c>
      <c r="HU202" s="435">
        <v>79.834108000000001</v>
      </c>
      <c r="HV202" s="270">
        <v>47.237604813851547</v>
      </c>
      <c r="HW202" s="427">
        <v>54.382705999999999</v>
      </c>
      <c r="HX202" s="144">
        <v>0</v>
      </c>
      <c r="HY202" s="427">
        <v>0.51215619540275981</v>
      </c>
      <c r="HZ202" s="428">
        <v>13.9</v>
      </c>
      <c r="IA202" s="427">
        <v>3.6</v>
      </c>
      <c r="IB202" s="427">
        <v>10.4</v>
      </c>
      <c r="IC202" s="427">
        <v>3.2</v>
      </c>
      <c r="ID202" s="427">
        <v>14.5</v>
      </c>
      <c r="IE202" s="427">
        <v>4</v>
      </c>
      <c r="IF202" s="237">
        <v>33.623585185185178</v>
      </c>
      <c r="IG202" s="237">
        <v>19.89497558365218</v>
      </c>
      <c r="IH202" s="239"/>
      <c r="II202" s="161">
        <v>0.38</v>
      </c>
      <c r="IJ202" s="61">
        <v>1182</v>
      </c>
      <c r="IK202" s="61">
        <v>1077</v>
      </c>
      <c r="IL202" s="61">
        <v>1145</v>
      </c>
      <c r="IM202" s="61">
        <v>1052</v>
      </c>
      <c r="IN202" s="61">
        <v>1202</v>
      </c>
      <c r="IO202" s="61">
        <v>1236</v>
      </c>
      <c r="IP202" s="133">
        <v>1209</v>
      </c>
      <c r="IQ202" s="429">
        <v>1149</v>
      </c>
      <c r="IR202" s="61">
        <v>1844</v>
      </c>
      <c r="IS202" s="61">
        <v>343</v>
      </c>
      <c r="IT202" s="61">
        <v>243</v>
      </c>
      <c r="IU202" s="61">
        <v>327</v>
      </c>
      <c r="IV202" s="61"/>
      <c r="IW202" s="61">
        <v>348</v>
      </c>
      <c r="IX202" s="61">
        <v>331</v>
      </c>
      <c r="IY202" s="61">
        <v>337</v>
      </c>
      <c r="IZ202" s="430">
        <v>318.39999999999998</v>
      </c>
      <c r="JA202" s="61">
        <v>191</v>
      </c>
      <c r="JB202" s="431">
        <v>27.0899557988532</v>
      </c>
      <c r="JC202" s="240">
        <v>28.273098296697146</v>
      </c>
      <c r="JD202" s="308"/>
      <c r="JE202" s="443"/>
      <c r="JF202" s="443"/>
      <c r="JG202" s="443"/>
      <c r="JH202" s="308"/>
      <c r="JI202" s="308"/>
      <c r="JJ202" s="308"/>
      <c r="JK202" s="308"/>
      <c r="JL202" s="208"/>
      <c r="JM202" s="444">
        <v>57</v>
      </c>
      <c r="JN202" s="299"/>
      <c r="JO202" s="300"/>
      <c r="JP202" s="221"/>
      <c r="JQ202" s="198"/>
      <c r="JR202" s="90"/>
      <c r="JS202" s="90"/>
      <c r="JT202" s="246"/>
      <c r="JU202" s="248"/>
      <c r="JV202" s="198"/>
      <c r="JW202" s="433"/>
      <c r="JX202" s="248"/>
      <c r="JY202" s="243"/>
      <c r="JZ202" s="433"/>
      <c r="KA202" s="248"/>
      <c r="KB202" s="247"/>
      <c r="KC202" s="245"/>
      <c r="KD202" s="248"/>
      <c r="KE202" s="63">
        <v>0</v>
      </c>
      <c r="KF202" s="263"/>
      <c r="KG202" s="263"/>
      <c r="KH202" s="250"/>
      <c r="KI202" s="250"/>
      <c r="KJ202" s="250"/>
      <c r="KK202" s="251"/>
      <c r="KL202" s="250"/>
      <c r="KM202" s="250"/>
      <c r="KN202" s="250"/>
      <c r="KO202" s="250"/>
      <c r="KP202" s="250"/>
      <c r="KQ202" s="250"/>
      <c r="KR202" s="92"/>
      <c r="KS202" s="93">
        <v>0.375</v>
      </c>
      <c r="KT202" s="264"/>
      <c r="KU202" s="265"/>
      <c r="KV202" s="264"/>
      <c r="KW202" s="265"/>
      <c r="KX202" s="265"/>
      <c r="KY202" s="265"/>
      <c r="KZ202" s="265"/>
      <c r="LA202" s="265"/>
      <c r="LB202" s="265"/>
      <c r="LC202" s="265"/>
      <c r="LD202" s="265"/>
      <c r="LE202" s="265"/>
      <c r="LF202" s="118">
        <v>42601</v>
      </c>
      <c r="LG202" s="454">
        <v>0</v>
      </c>
      <c r="LH202" s="454"/>
      <c r="LI202" s="455">
        <v>23</v>
      </c>
      <c r="LJ202" s="455">
        <v>48.93</v>
      </c>
      <c r="LK202" s="455">
        <v>-25.38</v>
      </c>
      <c r="LL202" s="455">
        <v>-27.8</v>
      </c>
      <c r="LM202" s="455">
        <v>-27.8</v>
      </c>
      <c r="LN202" s="455">
        <v>361</v>
      </c>
      <c r="LO202" s="455">
        <v>-17</v>
      </c>
      <c r="LP202" s="455">
        <v>-17</v>
      </c>
      <c r="LQ202" s="455">
        <v>351</v>
      </c>
      <c r="LR202" s="455">
        <v>-22.4</v>
      </c>
      <c r="LS202" s="455">
        <v>-22.4</v>
      </c>
      <c r="LT202" s="455">
        <v>351</v>
      </c>
      <c r="LU202" s="500">
        <v>41.05</v>
      </c>
      <c r="LV202" s="693">
        <v>-24.26</v>
      </c>
      <c r="LW202" s="500">
        <v>-17.2</v>
      </c>
      <c r="LX202" s="500">
        <v>1</v>
      </c>
      <c r="LY202" s="500">
        <v>-18.600000000000001</v>
      </c>
      <c r="LZ202" s="500">
        <v>2</v>
      </c>
      <c r="MA202" s="692">
        <v>54.382705999999999</v>
      </c>
      <c r="MB202" s="455"/>
      <c r="MD202" s="253"/>
      <c r="ME202" s="274"/>
      <c r="MF202" s="581">
        <v>207</v>
      </c>
      <c r="MG202" s="135"/>
      <c r="MJ202" s="584">
        <v>31.316099999999999</v>
      </c>
      <c r="MR202" s="135"/>
      <c r="MS202" s="585"/>
      <c r="MT202" s="585"/>
      <c r="MU202" s="133">
        <v>0</v>
      </c>
      <c r="MV202" s="585"/>
      <c r="MW202" s="585"/>
      <c r="MX202" s="585"/>
      <c r="MY202" s="585"/>
      <c r="MZ202" s="585"/>
      <c r="NA202" s="585"/>
      <c r="NB202" s="585"/>
      <c r="NC202" s="238">
        <v>0</v>
      </c>
      <c r="NE202" s="876" t="s">
        <v>64</v>
      </c>
      <c r="NF202" s="877" t="s">
        <v>64</v>
      </c>
      <c r="NG202" s="877" t="s">
        <v>64</v>
      </c>
      <c r="NH202" s="877" t="s">
        <v>64</v>
      </c>
      <c r="NI202" s="877" t="s">
        <v>64</v>
      </c>
      <c r="NJ202" s="877" t="s">
        <v>64</v>
      </c>
      <c r="NK202" s="877" t="s">
        <v>64</v>
      </c>
      <c r="NL202" s="877" t="s">
        <v>64</v>
      </c>
      <c r="NM202" s="877" t="s">
        <v>64</v>
      </c>
      <c r="NN202" s="877" t="s">
        <v>64</v>
      </c>
      <c r="NO202" s="877" t="s">
        <v>64</v>
      </c>
      <c r="NP202" s="877" t="s">
        <v>64</v>
      </c>
      <c r="NQ202" s="877" t="s">
        <v>64</v>
      </c>
      <c r="NR202" s="877" t="s">
        <v>64</v>
      </c>
      <c r="NS202" s="877" t="s">
        <v>64</v>
      </c>
      <c r="NT202" s="877" t="s">
        <v>64</v>
      </c>
      <c r="NU202" s="877" t="s">
        <v>64</v>
      </c>
      <c r="NV202" s="877" t="s">
        <v>64</v>
      </c>
      <c r="NW202" s="877" t="s">
        <v>64</v>
      </c>
      <c r="NX202" s="877" t="s">
        <v>64</v>
      </c>
      <c r="NY202" s="877" t="s">
        <v>64</v>
      </c>
      <c r="NZ202" s="877" t="s">
        <v>64</v>
      </c>
      <c r="OA202" s="877" t="s">
        <v>64</v>
      </c>
      <c r="OB202" s="877" t="s">
        <v>64</v>
      </c>
      <c r="OC202" s="877" t="s">
        <v>64</v>
      </c>
      <c r="OD202" s="877" t="s">
        <v>64</v>
      </c>
      <c r="OE202" s="877" t="s">
        <v>64</v>
      </c>
      <c r="OF202" s="877" t="s">
        <v>64</v>
      </c>
      <c r="OG202" s="877" t="s">
        <v>64</v>
      </c>
      <c r="OH202" s="877" t="s">
        <v>64</v>
      </c>
      <c r="OI202" s="877" t="s">
        <v>64</v>
      </c>
      <c r="OJ202" s="877" t="s">
        <v>64</v>
      </c>
      <c r="OK202" s="877" t="s">
        <v>64</v>
      </c>
      <c r="OL202" s="877" t="s">
        <v>64</v>
      </c>
      <c r="OM202" s="877" t="s">
        <v>64</v>
      </c>
    </row>
    <row r="203" spans="1:403" s="133" customFormat="1" x14ac:dyDescent="0.25">
      <c r="A203" s="902">
        <v>202</v>
      </c>
      <c r="B203" s="221">
        <v>0</v>
      </c>
      <c r="C203" s="61">
        <v>0</v>
      </c>
      <c r="D203" s="267">
        <v>0</v>
      </c>
      <c r="E203" s="267">
        <v>208</v>
      </c>
      <c r="F203" s="896">
        <v>208</v>
      </c>
      <c r="G203" s="61">
        <v>11</v>
      </c>
      <c r="H203" s="898"/>
      <c r="I203" s="232" t="s">
        <v>1447</v>
      </c>
      <c r="J203" s="167" t="s">
        <v>1448</v>
      </c>
      <c r="K203" s="69">
        <v>31273</v>
      </c>
      <c r="L203" s="422">
        <v>29</v>
      </c>
      <c r="M203" s="400">
        <v>88</v>
      </c>
      <c r="N203" s="400">
        <v>182</v>
      </c>
      <c r="O203" s="342">
        <v>26.566839753652939</v>
      </c>
      <c r="P203" s="348">
        <v>2.0956715402894779</v>
      </c>
      <c r="Q203" s="221">
        <v>0</v>
      </c>
      <c r="R203" s="125">
        <v>140</v>
      </c>
      <c r="S203" s="125">
        <v>90</v>
      </c>
      <c r="T203" s="61">
        <v>0</v>
      </c>
      <c r="U203" s="400">
        <v>1</v>
      </c>
      <c r="V203" s="709">
        <v>0</v>
      </c>
      <c r="W203" s="709"/>
      <c r="X203" s="325">
        <v>0</v>
      </c>
      <c r="Y203" s="710">
        <v>0</v>
      </c>
      <c r="Z203" s="325">
        <v>0</v>
      </c>
      <c r="AA203" s="325">
        <v>0</v>
      </c>
      <c r="AB203" s="329">
        <v>0</v>
      </c>
      <c r="AC203" s="328">
        <v>0</v>
      </c>
      <c r="AD203" s="61"/>
      <c r="AF203" s="61"/>
      <c r="AG203" s="592">
        <v>108</v>
      </c>
      <c r="AH203" s="608">
        <v>1.22</v>
      </c>
      <c r="AI203" s="608">
        <v>70</v>
      </c>
      <c r="AJ203" s="608"/>
      <c r="AK203" s="616">
        <v>16.100000000000001</v>
      </c>
      <c r="AL203" s="608">
        <v>45</v>
      </c>
      <c r="AM203" s="608"/>
      <c r="AN203" s="609"/>
      <c r="AO203" s="214"/>
      <c r="AP203" s="310">
        <v>151</v>
      </c>
      <c r="AQ203" s="310">
        <v>75</v>
      </c>
      <c r="AR203" s="310">
        <v>65</v>
      </c>
      <c r="AS203" s="310">
        <v>55</v>
      </c>
      <c r="AT203" s="310">
        <v>1.0900000000000001</v>
      </c>
      <c r="AU203" s="310">
        <v>294</v>
      </c>
      <c r="AV203" s="564"/>
      <c r="AW203" s="564"/>
      <c r="AX203" s="310">
        <v>1.22</v>
      </c>
      <c r="AY203" s="310"/>
      <c r="AZ203" s="310"/>
      <c r="BA203" s="608"/>
      <c r="BB203" s="558"/>
      <c r="BC203" s="65">
        <v>26.15</v>
      </c>
      <c r="BD203" s="425"/>
      <c r="BE203" s="66">
        <v>26.15</v>
      </c>
      <c r="BF203" s="218">
        <v>36.784761842408834</v>
      </c>
      <c r="BG203" s="66">
        <v>68.599999999999994</v>
      </c>
      <c r="BH203" s="68">
        <v>1.4174716932032929</v>
      </c>
      <c r="BI203" s="219">
        <v>1.4174716932032929</v>
      </c>
      <c r="BJ203" s="219">
        <v>1.5656679486111538</v>
      </c>
      <c r="BK203" s="219">
        <v>1.8363241157067516</v>
      </c>
      <c r="BL203" s="66">
        <v>2.41</v>
      </c>
      <c r="BM203" s="66">
        <v>1.25</v>
      </c>
      <c r="BN203" s="66">
        <v>140</v>
      </c>
      <c r="BO203" s="66">
        <v>1.05</v>
      </c>
      <c r="BP203" s="571">
        <v>21.2</v>
      </c>
      <c r="BQ203" s="66">
        <v>39</v>
      </c>
      <c r="BR203" s="66">
        <v>294</v>
      </c>
      <c r="BS203" s="66">
        <v>3</v>
      </c>
      <c r="BT203" s="66">
        <v>13</v>
      </c>
      <c r="BU203" s="221">
        <v>0</v>
      </c>
      <c r="BV203" s="221"/>
      <c r="BW203" s="221"/>
      <c r="BX203" s="221"/>
      <c r="BY203" s="221"/>
      <c r="BZ203" s="221"/>
      <c r="CA203" s="221"/>
      <c r="CB203" s="221"/>
      <c r="CC203" s="221"/>
      <c r="CD203" s="221"/>
      <c r="CE203" s="221"/>
      <c r="CF203" s="221"/>
      <c r="CG203" s="61">
        <v>0</v>
      </c>
      <c r="CH203" s="61">
        <v>0</v>
      </c>
      <c r="CI203" s="61">
        <v>0</v>
      </c>
      <c r="CJ203" s="61">
        <v>0</v>
      </c>
      <c r="CK203" s="326">
        <v>0</v>
      </c>
      <c r="CL203" s="114">
        <v>0</v>
      </c>
      <c r="CM203" s="326">
        <v>0</v>
      </c>
      <c r="CN203" s="114">
        <v>0</v>
      </c>
      <c r="CO203" s="326">
        <v>0</v>
      </c>
      <c r="CP203" s="114">
        <v>0</v>
      </c>
      <c r="CQ203" s="326">
        <v>0</v>
      </c>
      <c r="CR203" s="114">
        <v>0</v>
      </c>
      <c r="CS203" s="326">
        <v>0</v>
      </c>
      <c r="CT203" s="114">
        <v>0</v>
      </c>
      <c r="CU203" s="326">
        <v>0</v>
      </c>
      <c r="CV203" s="114">
        <v>0</v>
      </c>
      <c r="CW203" s="299">
        <v>36.9</v>
      </c>
      <c r="CX203" s="299">
        <v>1.1000000000000001</v>
      </c>
      <c r="CY203" s="299">
        <v>10.5</v>
      </c>
      <c r="CZ203" s="299"/>
      <c r="DA203" s="61"/>
      <c r="DB203" s="221"/>
      <c r="DC203" s="221"/>
      <c r="DD203" s="221"/>
      <c r="DE203" s="221"/>
      <c r="DF203" s="208">
        <v>0</v>
      </c>
      <c r="DG203" s="308"/>
      <c r="DH203" s="208"/>
      <c r="DI203" s="208"/>
      <c r="DJ203" s="208"/>
      <c r="DK203" s="308"/>
      <c r="DL203" s="308"/>
      <c r="DM203" s="308"/>
      <c r="DN203" s="208"/>
      <c r="DO203" s="254">
        <v>0</v>
      </c>
      <c r="DP203" s="208">
        <v>0</v>
      </c>
      <c r="DQ203" s="208">
        <v>0</v>
      </c>
      <c r="DR203" s="208">
        <v>0</v>
      </c>
      <c r="DS203" s="208">
        <v>0</v>
      </c>
      <c r="DT203" s="212"/>
      <c r="DU203" s="208">
        <v>0</v>
      </c>
      <c r="DV203" s="208">
        <v>0</v>
      </c>
      <c r="DW203" s="208">
        <v>0</v>
      </c>
      <c r="DX203" s="208">
        <v>0</v>
      </c>
      <c r="DY203" s="208">
        <v>0</v>
      </c>
      <c r="DZ203" s="206">
        <v>0</v>
      </c>
      <c r="EC203" s="223">
        <v>1</v>
      </c>
      <c r="ED203" s="223">
        <v>1</v>
      </c>
      <c r="EE203" s="221">
        <v>70</v>
      </c>
      <c r="EF203" s="221"/>
      <c r="EH203" s="221">
        <v>0</v>
      </c>
      <c r="EI203" s="221"/>
      <c r="EJ203" s="221"/>
      <c r="EK203" s="221"/>
      <c r="EL203" s="221"/>
      <c r="EM203" s="221"/>
      <c r="EN203" s="221"/>
      <c r="EO203" s="221"/>
      <c r="EP203" s="267">
        <v>208</v>
      </c>
      <c r="EQ203" s="135">
        <v>42051</v>
      </c>
      <c r="ER203" s="439" t="s">
        <v>383</v>
      </c>
      <c r="EU203" s="133">
        <v>53</v>
      </c>
      <c r="EV203" s="133">
        <v>0</v>
      </c>
      <c r="EX203" s="161">
        <v>7</v>
      </c>
      <c r="EY203" s="161">
        <v>9</v>
      </c>
      <c r="EZ203" s="161">
        <v>50</v>
      </c>
      <c r="FA203" s="161">
        <v>35</v>
      </c>
      <c r="FB203" s="161">
        <v>11</v>
      </c>
      <c r="FC203" s="161">
        <v>13</v>
      </c>
      <c r="FD203" s="161">
        <v>36</v>
      </c>
      <c r="FE203" s="161">
        <v>24</v>
      </c>
      <c r="FF203" s="133">
        <v>33</v>
      </c>
      <c r="FG203" s="61">
        <v>190</v>
      </c>
      <c r="FH203" s="61">
        <v>350</v>
      </c>
      <c r="FI203" s="91">
        <v>190</v>
      </c>
      <c r="FJ203" s="91">
        <v>350</v>
      </c>
      <c r="FK203" s="227">
        <v>50.05</v>
      </c>
      <c r="FL203" s="227">
        <v>23.882559379074511</v>
      </c>
      <c r="FM203" s="228">
        <v>193.6</v>
      </c>
      <c r="FN203" s="228">
        <v>83.15</v>
      </c>
      <c r="FO203" s="228">
        <v>92.380889026749756</v>
      </c>
      <c r="FP203" s="228">
        <v>39.677019228172746</v>
      </c>
      <c r="FQ203" s="228">
        <v>57.050619834710737</v>
      </c>
      <c r="FR203" s="228"/>
      <c r="FS203" s="193">
        <v>0</v>
      </c>
      <c r="FT203" s="230">
        <v>73.099999999999994</v>
      </c>
      <c r="FU203" s="230">
        <v>42</v>
      </c>
      <c r="FV203" s="230">
        <v>160</v>
      </c>
      <c r="FW203" s="229">
        <v>12.033333333333333</v>
      </c>
      <c r="FX203" s="229">
        <v>12.85</v>
      </c>
      <c r="FY203" s="426">
        <v>6.4690265486725655</v>
      </c>
      <c r="FZ203" s="229">
        <v>1.7404761904761903</v>
      </c>
      <c r="GA203" s="61" t="s">
        <v>381</v>
      </c>
      <c r="GB203" s="129">
        <v>21.1</v>
      </c>
      <c r="GC203" s="111">
        <v>5.5</v>
      </c>
      <c r="GD203" s="111">
        <v>3.1</v>
      </c>
      <c r="GE203" s="111">
        <v>117</v>
      </c>
      <c r="GF203" s="111">
        <v>83.4</v>
      </c>
      <c r="GG203" s="111">
        <v>28.2</v>
      </c>
      <c r="GH203" s="61">
        <v>1</v>
      </c>
      <c r="GI203" s="61">
        <v>0</v>
      </c>
      <c r="GJ203" s="61">
        <v>1</v>
      </c>
      <c r="GK203" s="61">
        <v>1</v>
      </c>
      <c r="GL203" s="231"/>
      <c r="GN203" s="61">
        <v>0</v>
      </c>
      <c r="GO203" s="61">
        <v>0</v>
      </c>
      <c r="GP203" s="133">
        <v>0</v>
      </c>
      <c r="GQ203" s="61"/>
      <c r="GR203" s="106"/>
      <c r="GS203" s="111">
        <v>0.40291262135922329</v>
      </c>
      <c r="GT203" s="61">
        <v>0</v>
      </c>
      <c r="GU203" s="111">
        <v>0.77777777777777779</v>
      </c>
      <c r="GV203" s="61">
        <v>1</v>
      </c>
      <c r="GW203" s="106">
        <v>13.8</v>
      </c>
      <c r="GX203" s="61"/>
      <c r="GY203" s="106">
        <v>23</v>
      </c>
      <c r="GZ203" s="61"/>
      <c r="HA203" s="745"/>
      <c r="HB203" s="133" t="s">
        <v>1449</v>
      </c>
      <c r="HC203" s="61" t="s">
        <v>1450</v>
      </c>
      <c r="HD203" s="117" t="s">
        <v>1451</v>
      </c>
      <c r="HE203" s="427">
        <v>134.847916</v>
      </c>
      <c r="HF203" s="427">
        <v>141.59031200000001</v>
      </c>
      <c r="HG203" s="270">
        <v>67.563217459374357</v>
      </c>
      <c r="HH203" s="435">
        <v>223.798011</v>
      </c>
      <c r="HI203" s="270">
        <v>106.79059513738802</v>
      </c>
      <c r="HJ203" s="435">
        <v>91.295959999999994</v>
      </c>
      <c r="HK203" s="270">
        <v>43.564059655736493</v>
      </c>
      <c r="HL203" s="435">
        <v>132.50205099999999</v>
      </c>
      <c r="HM203" s="270">
        <v>63.226535481651531</v>
      </c>
      <c r="HN203" s="427">
        <v>59.206090000000003</v>
      </c>
      <c r="HO203" s="435">
        <v>7.6851190000000003</v>
      </c>
      <c r="HP203" s="435">
        <v>3.6244320000000001</v>
      </c>
      <c r="HQ203" s="435">
        <v>261.14809400000001</v>
      </c>
      <c r="HR203" s="270">
        <v>124.61308414959306</v>
      </c>
      <c r="HS203" s="435">
        <v>132.379955</v>
      </c>
      <c r="HT203" s="270">
        <v>63.168274443290947</v>
      </c>
      <c r="HU203" s="435">
        <v>128.76813899999999</v>
      </c>
      <c r="HV203" s="270">
        <v>61.444809706302102</v>
      </c>
      <c r="HW203" s="427">
        <v>49.308472999999999</v>
      </c>
      <c r="HX203" s="144">
        <v>1</v>
      </c>
      <c r="HY203" s="427">
        <v>0.63267010894033371</v>
      </c>
      <c r="HZ203" s="428">
        <v>24.3</v>
      </c>
      <c r="IA203" s="427">
        <v>5.7</v>
      </c>
      <c r="IB203" s="427">
        <v>27</v>
      </c>
      <c r="IC203" s="427">
        <v>5.8</v>
      </c>
      <c r="ID203" s="427">
        <v>22.7</v>
      </c>
      <c r="IE203" s="427">
        <v>5.0999999999999996</v>
      </c>
      <c r="IF203" s="237">
        <v>96.381473684210533</v>
      </c>
      <c r="IG203" s="237">
        <v>45.990734631485829</v>
      </c>
      <c r="IH203" s="239"/>
      <c r="II203" s="161">
        <v>0.45</v>
      </c>
      <c r="IJ203" s="61">
        <v>1008</v>
      </c>
      <c r="IK203" s="61">
        <v>966</v>
      </c>
      <c r="IL203" s="61">
        <v>1005</v>
      </c>
      <c r="IM203" s="61">
        <v>1035</v>
      </c>
      <c r="IN203" s="61">
        <v>1094</v>
      </c>
      <c r="IO203" s="61">
        <v>1039</v>
      </c>
      <c r="IP203" s="133">
        <v>1023.5</v>
      </c>
      <c r="IQ203" s="429">
        <v>1024.5</v>
      </c>
      <c r="IR203" s="61">
        <v>1645</v>
      </c>
      <c r="IS203" s="61">
        <v>387</v>
      </c>
      <c r="IT203" s="61">
        <v>408</v>
      </c>
      <c r="IU203" s="61">
        <v>439</v>
      </c>
      <c r="IV203" s="61">
        <v>382</v>
      </c>
      <c r="IW203" s="61">
        <v>398</v>
      </c>
      <c r="IX203" s="61">
        <v>381</v>
      </c>
      <c r="IY203" s="61">
        <v>384</v>
      </c>
      <c r="IZ203" s="430">
        <v>399.16666666666669</v>
      </c>
      <c r="JA203" s="61">
        <v>257</v>
      </c>
      <c r="JB203" s="431">
        <v>25.616370630548889</v>
      </c>
      <c r="JC203" s="240">
        <v>27.257983633890614</v>
      </c>
      <c r="JD203" s="308"/>
      <c r="JE203" s="70"/>
      <c r="JF203" s="70"/>
      <c r="JG203" s="70"/>
      <c r="JH203" s="308"/>
      <c r="JI203" s="308"/>
      <c r="JJ203" s="308"/>
      <c r="JK203" s="308"/>
      <c r="JL203" s="208"/>
      <c r="JM203" s="420">
        <v>81</v>
      </c>
      <c r="JN203" s="299"/>
      <c r="JO203" s="300"/>
      <c r="JP203" s="221"/>
      <c r="JQ203" s="198"/>
      <c r="JR203" s="90"/>
      <c r="JS203" s="90"/>
      <c r="JT203" s="246"/>
      <c r="JU203" s="248"/>
      <c r="JV203" s="198"/>
      <c r="JW203" s="433"/>
      <c r="JX203" s="248"/>
      <c r="JY203" s="243"/>
      <c r="JZ203" s="433"/>
      <c r="KA203" s="248"/>
      <c r="KB203" s="247"/>
      <c r="KC203" s="245"/>
      <c r="KD203" s="248"/>
      <c r="KE203" s="63">
        <v>0</v>
      </c>
      <c r="KF203" s="263"/>
      <c r="KG203" s="263"/>
      <c r="KH203" s="250"/>
      <c r="KI203" s="250"/>
      <c r="KJ203" s="250"/>
      <c r="KK203" s="251"/>
      <c r="KL203" s="250"/>
      <c r="KM203" s="250"/>
      <c r="KN203" s="250"/>
      <c r="KO203" s="250"/>
      <c r="KP203" s="250"/>
      <c r="KQ203" s="250"/>
      <c r="KR203" s="92"/>
      <c r="KS203" s="93">
        <v>0.40291262135922329</v>
      </c>
      <c r="KT203" s="264">
        <v>35</v>
      </c>
      <c r="KU203" s="265">
        <v>42.04</v>
      </c>
      <c r="KV203" s="264">
        <v>-26.48</v>
      </c>
      <c r="KW203" s="265">
        <v>-29.6</v>
      </c>
      <c r="KX203" s="265">
        <v>-28.8</v>
      </c>
      <c r="KY203" s="265">
        <v>293</v>
      </c>
      <c r="KZ203" s="265">
        <v>-27</v>
      </c>
      <c r="LA203" s="265">
        <v>-26.7</v>
      </c>
      <c r="LB203" s="265">
        <v>383</v>
      </c>
      <c r="LC203" s="265">
        <v>-27.9</v>
      </c>
      <c r="LD203" s="265">
        <v>-27.8</v>
      </c>
      <c r="LE203" s="265">
        <v>361</v>
      </c>
      <c r="LF203" s="118">
        <v>42051</v>
      </c>
      <c r="LG203" s="454">
        <v>0</v>
      </c>
      <c r="LH203" s="454"/>
      <c r="LI203" s="455">
        <v>36</v>
      </c>
      <c r="LJ203" s="455">
        <v>49.66</v>
      </c>
      <c r="LK203" s="455">
        <v>-25.3</v>
      </c>
      <c r="LL203" s="455">
        <v>-29</v>
      </c>
      <c r="LM203" s="455">
        <v>-28.9</v>
      </c>
      <c r="LN203" s="455">
        <v>362</v>
      </c>
      <c r="LO203" s="455">
        <v>-22.9</v>
      </c>
      <c r="LP203" s="455">
        <v>-22.7</v>
      </c>
      <c r="LQ203" s="455">
        <v>362</v>
      </c>
      <c r="LR203" s="455">
        <v>-25.9</v>
      </c>
      <c r="LS203" s="455">
        <v>-25.8</v>
      </c>
      <c r="LT203" s="455">
        <v>362</v>
      </c>
      <c r="LU203" s="500">
        <v>46.96</v>
      </c>
      <c r="LV203" s="693">
        <v>-23.1</v>
      </c>
      <c r="LW203" s="500">
        <v>-14.5</v>
      </c>
      <c r="LX203" s="500">
        <v>3</v>
      </c>
      <c r="LY203" s="500">
        <v>0</v>
      </c>
      <c r="LZ203" s="500">
        <v>3</v>
      </c>
      <c r="MA203" s="692">
        <v>49.308472999999999</v>
      </c>
      <c r="MB203" s="455"/>
      <c r="MD203" s="253"/>
      <c r="ME203" s="274"/>
      <c r="MF203" s="581">
        <v>208</v>
      </c>
      <c r="MG203" s="135"/>
      <c r="MJ203" s="584">
        <v>24.821999999999999</v>
      </c>
      <c r="MR203" s="135"/>
      <c r="MS203" s="585"/>
      <c r="MT203" s="585"/>
      <c r="MU203" s="133">
        <v>0</v>
      </c>
      <c r="MV203" s="585"/>
      <c r="MW203" s="585"/>
      <c r="MX203" s="585"/>
      <c r="MY203" s="585"/>
      <c r="MZ203" s="585"/>
      <c r="NA203" s="585"/>
      <c r="NB203" s="585"/>
      <c r="NC203" s="238">
        <v>0</v>
      </c>
      <c r="NE203" s="876" t="s">
        <v>64</v>
      </c>
      <c r="NF203" s="877" t="s">
        <v>64</v>
      </c>
      <c r="NG203" s="877" t="s">
        <v>64</v>
      </c>
      <c r="NH203" s="877" t="s">
        <v>64</v>
      </c>
      <c r="NI203" s="877" t="s">
        <v>64</v>
      </c>
      <c r="NJ203" s="877" t="s">
        <v>64</v>
      </c>
      <c r="NK203" s="877" t="s">
        <v>64</v>
      </c>
      <c r="NL203" s="877" t="s">
        <v>64</v>
      </c>
      <c r="NM203" s="877" t="s">
        <v>64</v>
      </c>
      <c r="NN203" s="877" t="s">
        <v>64</v>
      </c>
      <c r="NO203" s="877" t="s">
        <v>64</v>
      </c>
      <c r="NP203" s="877" t="s">
        <v>64</v>
      </c>
      <c r="NQ203" s="877" t="s">
        <v>64</v>
      </c>
      <c r="NR203" s="877" t="s">
        <v>64</v>
      </c>
      <c r="NS203" s="877" t="s">
        <v>64</v>
      </c>
      <c r="NT203" s="877" t="s">
        <v>64</v>
      </c>
      <c r="NU203" s="877" t="s">
        <v>64</v>
      </c>
      <c r="NV203" s="877" t="s">
        <v>64</v>
      </c>
      <c r="NW203" s="877" t="s">
        <v>64</v>
      </c>
      <c r="NX203" s="877" t="s">
        <v>64</v>
      </c>
      <c r="NY203" s="877" t="s">
        <v>64</v>
      </c>
      <c r="NZ203" s="877" t="s">
        <v>64</v>
      </c>
      <c r="OA203" s="877" t="s">
        <v>64</v>
      </c>
      <c r="OB203" s="877" t="s">
        <v>64</v>
      </c>
      <c r="OC203" s="877" t="s">
        <v>64</v>
      </c>
      <c r="OD203" s="877" t="s">
        <v>64</v>
      </c>
      <c r="OE203" s="877" t="s">
        <v>64</v>
      </c>
      <c r="OF203" s="877" t="s">
        <v>64</v>
      </c>
      <c r="OG203" s="877" t="s">
        <v>64</v>
      </c>
      <c r="OH203" s="877" t="s">
        <v>64</v>
      </c>
      <c r="OI203" s="877" t="s">
        <v>64</v>
      </c>
      <c r="OJ203" s="877" t="s">
        <v>64</v>
      </c>
      <c r="OK203" s="877" t="s">
        <v>64</v>
      </c>
      <c r="OL203" s="877" t="s">
        <v>64</v>
      </c>
      <c r="OM203" s="877" t="s">
        <v>64</v>
      </c>
    </row>
    <row r="204" spans="1:403" s="133" customFormat="1" x14ac:dyDescent="0.25">
      <c r="A204" s="455">
        <v>203</v>
      </c>
      <c r="B204" s="221">
        <v>0</v>
      </c>
      <c r="C204" s="61">
        <v>0</v>
      </c>
      <c r="D204" s="267">
        <v>0</v>
      </c>
      <c r="E204" s="267">
        <v>209</v>
      </c>
      <c r="F204" s="896">
        <v>209</v>
      </c>
      <c r="G204" s="61">
        <v>12</v>
      </c>
      <c r="H204" s="898"/>
      <c r="I204" s="232" t="s">
        <v>1452</v>
      </c>
      <c r="J204" s="232" t="s">
        <v>1453</v>
      </c>
      <c r="K204" s="69">
        <v>31132</v>
      </c>
      <c r="L204" s="422">
        <v>29</v>
      </c>
      <c r="M204" s="62">
        <v>64</v>
      </c>
      <c r="N204" s="62">
        <v>175</v>
      </c>
      <c r="O204" s="342">
        <v>20.897959183673468</v>
      </c>
      <c r="P204" s="348">
        <v>1.7790796740437449</v>
      </c>
      <c r="Q204" s="61">
        <v>0</v>
      </c>
      <c r="R204" s="144">
        <v>100</v>
      </c>
      <c r="S204" s="144">
        <v>60</v>
      </c>
      <c r="T204" s="133">
        <v>0</v>
      </c>
      <c r="U204" s="400">
        <v>1</v>
      </c>
      <c r="V204" s="709">
        <v>0</v>
      </c>
      <c r="W204" s="709"/>
      <c r="X204" s="325">
        <v>0</v>
      </c>
      <c r="Y204" s="114">
        <v>0</v>
      </c>
      <c r="Z204" s="325">
        <v>0</v>
      </c>
      <c r="AA204" s="325">
        <v>1</v>
      </c>
      <c r="AB204" s="329">
        <v>0</v>
      </c>
      <c r="AC204" s="328">
        <v>0</v>
      </c>
      <c r="AD204" s="61"/>
      <c r="AF204" s="61"/>
      <c r="AG204" s="592">
        <v>92</v>
      </c>
      <c r="AH204" s="617">
        <v>0.99</v>
      </c>
      <c r="AI204" s="592">
        <v>89</v>
      </c>
      <c r="AJ204" s="592"/>
      <c r="AK204" s="606">
        <v>14.9</v>
      </c>
      <c r="AL204" s="592">
        <v>43</v>
      </c>
      <c r="AM204" s="592"/>
      <c r="AN204" s="607">
        <v>17.600000000000001</v>
      </c>
      <c r="AO204" s="214">
        <v>2.8678989020441064</v>
      </c>
      <c r="AP204" s="63">
        <v>137</v>
      </c>
      <c r="AQ204" s="63">
        <v>80</v>
      </c>
      <c r="AR204" s="63">
        <v>45</v>
      </c>
      <c r="AS204" s="63">
        <v>58</v>
      </c>
      <c r="AT204" s="63">
        <v>2.59</v>
      </c>
      <c r="AU204" s="63">
        <v>169</v>
      </c>
      <c r="AV204" s="564"/>
      <c r="AW204" s="564"/>
      <c r="AX204" s="434">
        <v>0.99</v>
      </c>
      <c r="AY204" s="434"/>
      <c r="AZ204" s="434"/>
      <c r="BA204" s="617"/>
      <c r="BB204" s="558"/>
      <c r="BC204" s="65">
        <v>26.75</v>
      </c>
      <c r="BD204" s="68"/>
      <c r="BE204" s="66">
        <v>26.75</v>
      </c>
      <c r="BF204" s="218">
        <v>78.652933637737817</v>
      </c>
      <c r="BG204" s="66">
        <v>73.66</v>
      </c>
      <c r="BH204" s="68">
        <v>1.4273237863572472</v>
      </c>
      <c r="BI204" s="219">
        <v>1.4273237863572472</v>
      </c>
      <c r="BJ204" s="219">
        <v>1.895714925801274</v>
      </c>
      <c r="BK204" s="219">
        <v>1.8672317145188941</v>
      </c>
      <c r="BL204" s="66">
        <v>2.4500000000000002</v>
      </c>
      <c r="BM204" s="66">
        <v>0.99</v>
      </c>
      <c r="BN204" s="66">
        <v>73</v>
      </c>
      <c r="BO204" s="66">
        <v>0.9</v>
      </c>
      <c r="BP204" s="571">
        <v>19.899999999999999</v>
      </c>
      <c r="BQ204" s="66">
        <v>22</v>
      </c>
      <c r="BR204" s="66">
        <v>188</v>
      </c>
      <c r="BS204" s="66">
        <v>3</v>
      </c>
      <c r="BT204" s="66">
        <v>19</v>
      </c>
      <c r="BU204" s="221">
        <v>0</v>
      </c>
      <c r="BV204" s="221"/>
      <c r="BW204" s="221"/>
      <c r="BX204" s="221"/>
      <c r="BY204" s="221"/>
      <c r="BZ204" s="221"/>
      <c r="CA204" s="221"/>
      <c r="CB204" s="221"/>
      <c r="CC204" s="221"/>
      <c r="CD204" s="221"/>
      <c r="CE204" s="221"/>
      <c r="CF204" s="221"/>
      <c r="CG204" s="61">
        <v>0</v>
      </c>
      <c r="CH204" s="61">
        <v>0</v>
      </c>
      <c r="CI204" s="61">
        <v>0</v>
      </c>
      <c r="CJ204" s="61">
        <v>0</v>
      </c>
      <c r="CK204" s="326">
        <v>0</v>
      </c>
      <c r="CL204" s="114">
        <v>0</v>
      </c>
      <c r="CM204" s="326">
        <v>0</v>
      </c>
      <c r="CN204" s="114">
        <v>0</v>
      </c>
      <c r="CO204" s="326">
        <v>0</v>
      </c>
      <c r="CP204" s="114">
        <v>0</v>
      </c>
      <c r="CQ204" s="326">
        <v>0</v>
      </c>
      <c r="CR204" s="114">
        <v>0</v>
      </c>
      <c r="CS204" s="326">
        <v>0</v>
      </c>
      <c r="CT204" s="114">
        <v>0</v>
      </c>
      <c r="CU204" s="326">
        <v>0</v>
      </c>
      <c r="CV204" s="114">
        <v>0</v>
      </c>
      <c r="CW204" s="299">
        <v>42</v>
      </c>
      <c r="CX204" s="299">
        <v>1.22</v>
      </c>
      <c r="CY204" s="299">
        <v>12</v>
      </c>
      <c r="CZ204" s="362"/>
      <c r="DA204" s="61"/>
      <c r="DB204" s="221"/>
      <c r="DC204" s="221"/>
      <c r="DD204" s="221"/>
      <c r="DE204" s="221"/>
      <c r="DF204" s="208">
        <v>0</v>
      </c>
      <c r="DG204" s="308"/>
      <c r="DH204" s="208"/>
      <c r="DI204" s="208"/>
      <c r="DJ204" s="208"/>
      <c r="DK204" s="308"/>
      <c r="DL204" s="308"/>
      <c r="DM204" s="308"/>
      <c r="DN204" s="208"/>
      <c r="DO204" s="254">
        <v>0</v>
      </c>
      <c r="DP204" s="208">
        <v>0</v>
      </c>
      <c r="DQ204" s="208">
        <v>0</v>
      </c>
      <c r="DR204" s="208">
        <v>0</v>
      </c>
      <c r="DS204" s="208">
        <v>0</v>
      </c>
      <c r="DT204" s="212"/>
      <c r="DU204" s="208">
        <v>0</v>
      </c>
      <c r="DV204" s="208">
        <v>0</v>
      </c>
      <c r="DW204" s="208">
        <v>0</v>
      </c>
      <c r="DX204" s="208">
        <v>0</v>
      </c>
      <c r="DY204" s="208">
        <v>0</v>
      </c>
      <c r="DZ204" s="206">
        <v>0</v>
      </c>
      <c r="EC204" s="223">
        <v>1</v>
      </c>
      <c r="ED204" s="223">
        <v>1</v>
      </c>
      <c r="EE204" s="61">
        <v>89</v>
      </c>
      <c r="EF204" s="61"/>
      <c r="EH204" s="221">
        <v>0</v>
      </c>
      <c r="EI204" s="221"/>
      <c r="EJ204" s="221"/>
      <c r="EK204" s="221"/>
      <c r="EL204" s="221"/>
      <c r="EM204" s="221"/>
      <c r="EN204" s="221"/>
      <c r="EO204" s="221"/>
      <c r="EP204" s="259">
        <v>209</v>
      </c>
      <c r="EQ204" s="135">
        <v>42079</v>
      </c>
      <c r="ER204" s="61" t="s">
        <v>415</v>
      </c>
      <c r="EU204" s="133">
        <v>81</v>
      </c>
      <c r="EV204" s="133">
        <v>0</v>
      </c>
      <c r="EX204" s="161">
        <v>6</v>
      </c>
      <c r="EY204" s="161">
        <v>7</v>
      </c>
      <c r="EZ204" s="161">
        <v>48</v>
      </c>
      <c r="FA204" s="161">
        <v>34</v>
      </c>
      <c r="FB204" s="161">
        <v>8</v>
      </c>
      <c r="FC204" s="161">
        <v>8</v>
      </c>
      <c r="FD204" s="161">
        <v>27</v>
      </c>
      <c r="FE204" s="161">
        <v>23</v>
      </c>
      <c r="FF204" s="133">
        <v>30</v>
      </c>
      <c r="FG204" s="61">
        <v>130</v>
      </c>
      <c r="FH204" s="61">
        <v>280</v>
      </c>
      <c r="FI204" s="91">
        <v>130</v>
      </c>
      <c r="FJ204" s="91">
        <v>280</v>
      </c>
      <c r="FK204" s="227">
        <v>22.35</v>
      </c>
      <c r="FL204" s="227">
        <v>12.562675143828578</v>
      </c>
      <c r="FM204" s="228">
        <v>111</v>
      </c>
      <c r="FN204" s="228">
        <v>45.8</v>
      </c>
      <c r="FO204" s="228">
        <v>62.391809439148638</v>
      </c>
      <c r="FP204" s="228">
        <v>25.743647498315383</v>
      </c>
      <c r="FQ204" s="228">
        <v>58.738738738738739</v>
      </c>
      <c r="FR204" s="228"/>
      <c r="FS204" s="193">
        <v>0</v>
      </c>
      <c r="FT204" s="230">
        <v>77.7</v>
      </c>
      <c r="FU204" s="230">
        <v>63.1</v>
      </c>
      <c r="FV204" s="230">
        <v>170</v>
      </c>
      <c r="FW204" s="229">
        <v>8.1333333333333329</v>
      </c>
      <c r="FX204" s="229">
        <v>11.866666666666667</v>
      </c>
      <c r="FY204" s="426">
        <v>9.8354430379746827</v>
      </c>
      <c r="FZ204" s="229">
        <v>1.2313787638668781</v>
      </c>
      <c r="GA204" s="61">
        <v>53.5</v>
      </c>
      <c r="GB204" s="129">
        <v>14.6</v>
      </c>
      <c r="GC204" s="111">
        <v>5.9</v>
      </c>
      <c r="GD204" s="111">
        <v>3.4</v>
      </c>
      <c r="GE204" s="111">
        <v>121.9</v>
      </c>
      <c r="GF204" s="111">
        <v>87.5</v>
      </c>
      <c r="GG204" s="111">
        <v>23.7</v>
      </c>
      <c r="GH204" s="61">
        <v>0</v>
      </c>
      <c r="GI204" s="61">
        <v>0</v>
      </c>
      <c r="GJ204" s="61">
        <v>1</v>
      </c>
      <c r="GK204" s="61">
        <v>0</v>
      </c>
      <c r="GL204" s="231"/>
      <c r="GN204" s="61">
        <v>0</v>
      </c>
      <c r="GO204" s="61">
        <v>0</v>
      </c>
      <c r="GP204" s="133">
        <v>0</v>
      </c>
      <c r="GQ204" s="61"/>
      <c r="GR204" s="106"/>
      <c r="GS204" s="111">
        <v>0.47651006711409399</v>
      </c>
      <c r="GT204" s="61">
        <v>0</v>
      </c>
      <c r="GU204" s="111">
        <v>0.59259259259259256</v>
      </c>
      <c r="GV204" s="61">
        <v>1</v>
      </c>
      <c r="GW204" s="106">
        <v>13.5</v>
      </c>
      <c r="GX204" s="61"/>
      <c r="GY204" s="106">
        <v>22</v>
      </c>
      <c r="GZ204" s="61"/>
      <c r="HA204" s="745"/>
      <c r="HB204" s="133">
        <v>0.8</v>
      </c>
      <c r="HC204" s="133">
        <v>6</v>
      </c>
      <c r="HD204" s="117" t="s">
        <v>1454</v>
      </c>
      <c r="HE204" s="227">
        <v>88.017546999999993</v>
      </c>
      <c r="HF204" s="227">
        <v>92.418424000000002</v>
      </c>
      <c r="HG204" s="270">
        <v>51.947321611481449</v>
      </c>
      <c r="HH204" s="106">
        <v>164.839234</v>
      </c>
      <c r="HI204" s="270">
        <v>92.654216899308381</v>
      </c>
      <c r="HJ204" s="106">
        <v>71.586517999999998</v>
      </c>
      <c r="HK204" s="270">
        <v>40.237949454668318</v>
      </c>
      <c r="HL204" s="106">
        <v>93.252716000000007</v>
      </c>
      <c r="HM204" s="270">
        <v>52.416267444640063</v>
      </c>
      <c r="HN204" s="227">
        <v>56.571917999999997</v>
      </c>
      <c r="HO204" s="106">
        <v>6.9007009999999998</v>
      </c>
      <c r="HP204" s="106">
        <v>3.898015</v>
      </c>
      <c r="HQ204" s="435">
        <v>155.07665499999999</v>
      </c>
      <c r="HR204" s="270">
        <v>87.1667847497351</v>
      </c>
      <c r="HS204" s="435">
        <v>69.439266000000003</v>
      </c>
      <c r="HT204" s="270">
        <v>39.031004070868043</v>
      </c>
      <c r="HU204" s="435">
        <v>85.637389999999996</v>
      </c>
      <c r="HV204" s="270">
        <v>48.135781240955431</v>
      </c>
      <c r="HW204" s="427">
        <v>55.222617999999997</v>
      </c>
      <c r="HX204" s="144">
        <v>0</v>
      </c>
      <c r="HY204" s="427">
        <v>0.56065793171545553</v>
      </c>
      <c r="HZ204" s="428">
        <v>12.9</v>
      </c>
      <c r="IA204" s="427">
        <v>3.9</v>
      </c>
      <c r="IB204" s="427">
        <v>10.1</v>
      </c>
      <c r="IC204" s="427">
        <v>2.9</v>
      </c>
      <c r="ID204" s="427">
        <v>14.5</v>
      </c>
      <c r="IE204" s="427">
        <v>4</v>
      </c>
      <c r="IF204" s="237">
        <v>27.973374358974361</v>
      </c>
      <c r="IG204" s="237">
        <v>15.72350848986572</v>
      </c>
      <c r="IH204" s="239"/>
      <c r="II204" s="161">
        <v>0.43</v>
      </c>
      <c r="IJ204" s="61">
        <v>993</v>
      </c>
      <c r="IK204" s="61">
        <v>1038</v>
      </c>
      <c r="IL204" s="61">
        <v>928</v>
      </c>
      <c r="IM204" s="61">
        <v>1134</v>
      </c>
      <c r="IN204" s="61">
        <v>1171</v>
      </c>
      <c r="IO204" s="61">
        <v>1109</v>
      </c>
      <c r="IP204" s="133">
        <v>1051</v>
      </c>
      <c r="IQ204" s="429">
        <v>1062.1666666666667</v>
      </c>
      <c r="IR204" s="61">
        <v>1640</v>
      </c>
      <c r="IS204" s="61">
        <v>334</v>
      </c>
      <c r="IT204" s="61">
        <v>408</v>
      </c>
      <c r="IU204" s="61">
        <v>400</v>
      </c>
      <c r="IV204" s="61">
        <v>435</v>
      </c>
      <c r="IW204" s="61">
        <v>388</v>
      </c>
      <c r="IX204" s="61">
        <v>368</v>
      </c>
      <c r="IY204" s="61">
        <v>351</v>
      </c>
      <c r="IZ204" s="430">
        <v>388.83333333333331</v>
      </c>
      <c r="JA204" s="61">
        <v>213</v>
      </c>
      <c r="JB204" s="431">
        <v>22.748265704751287</v>
      </c>
      <c r="JC204" s="240">
        <v>26.476619951516554</v>
      </c>
      <c r="JD204" s="308"/>
      <c r="JE204" s="70"/>
      <c r="JF204" s="70"/>
      <c r="JG204" s="70"/>
      <c r="JH204" s="308"/>
      <c r="JI204" s="308"/>
      <c r="JJ204" s="308"/>
      <c r="JK204" s="308"/>
      <c r="JL204" s="208"/>
      <c r="JM204" s="420">
        <v>72</v>
      </c>
      <c r="JN204" s="299"/>
      <c r="JO204" s="300"/>
      <c r="JP204" s="221"/>
      <c r="JQ204" s="198"/>
      <c r="JR204" s="90"/>
      <c r="JS204" s="90"/>
      <c r="JT204" s="246"/>
      <c r="JU204" s="248"/>
      <c r="JV204" s="198"/>
      <c r="JW204" s="433"/>
      <c r="JX204" s="248"/>
      <c r="JY204" s="243"/>
      <c r="JZ204" s="433"/>
      <c r="KA204" s="248"/>
      <c r="KB204" s="247"/>
      <c r="KC204" s="245"/>
      <c r="KD204" s="248"/>
      <c r="KE204" s="63">
        <v>0</v>
      </c>
      <c r="KF204" s="263"/>
      <c r="KG204" s="263"/>
      <c r="KH204" s="250"/>
      <c r="KI204" s="250"/>
      <c r="KJ204" s="250"/>
      <c r="KK204" s="251"/>
      <c r="KL204" s="250"/>
      <c r="KM204" s="250"/>
      <c r="KN204" s="250"/>
      <c r="KO204" s="250"/>
      <c r="KP204" s="250"/>
      <c r="KQ204" s="250"/>
      <c r="KR204" s="92"/>
      <c r="KS204" s="93">
        <v>0.47651006711409399</v>
      </c>
      <c r="KT204" s="264"/>
      <c r="KU204" s="265"/>
      <c r="KV204" s="264"/>
      <c r="KW204" s="265"/>
      <c r="KX204" s="265"/>
      <c r="KY204" s="265"/>
      <c r="KZ204" s="265"/>
      <c r="LA204" s="265"/>
      <c r="LB204" s="265"/>
      <c r="LC204" s="265"/>
      <c r="LD204" s="265"/>
      <c r="LE204" s="265"/>
      <c r="LF204" s="118">
        <v>42079</v>
      </c>
      <c r="LG204" s="454">
        <v>0</v>
      </c>
      <c r="LH204" s="454"/>
      <c r="LI204" s="455">
        <v>51</v>
      </c>
      <c r="LJ204" s="455">
        <v>63.29</v>
      </c>
      <c r="LK204" s="455">
        <v>-32.49</v>
      </c>
      <c r="LL204" s="455">
        <v>-37.1</v>
      </c>
      <c r="LM204" s="455">
        <v>-37</v>
      </c>
      <c r="LN204" s="455">
        <v>296</v>
      </c>
      <c r="LO204" s="455">
        <v>-26.6</v>
      </c>
      <c r="LP204" s="455">
        <v>-26.5</v>
      </c>
      <c r="LQ204" s="455">
        <v>296</v>
      </c>
      <c r="LR204" s="455">
        <v>-31.8</v>
      </c>
      <c r="LS204" s="455">
        <v>-31.8</v>
      </c>
      <c r="LT204" s="455">
        <v>296</v>
      </c>
      <c r="LU204" s="500">
        <v>55.62</v>
      </c>
      <c r="LV204" s="693">
        <v>-31.94</v>
      </c>
      <c r="LW204" s="500">
        <v>-11</v>
      </c>
      <c r="LX204" s="500">
        <v>3</v>
      </c>
      <c r="LY204" s="500">
        <v>0</v>
      </c>
      <c r="LZ204" s="500">
        <v>3</v>
      </c>
      <c r="MA204" s="692">
        <v>62</v>
      </c>
      <c r="MB204" s="455">
        <v>62</v>
      </c>
      <c r="MD204" s="253"/>
      <c r="ME204" s="274"/>
      <c r="MF204" s="581">
        <v>209</v>
      </c>
      <c r="MG204" s="135"/>
      <c r="MJ204" s="584">
        <v>28.8416</v>
      </c>
      <c r="MR204" s="135"/>
      <c r="MS204" s="585"/>
      <c r="MT204" s="585"/>
      <c r="MU204" s="133">
        <v>0</v>
      </c>
      <c r="MV204" s="585"/>
      <c r="MW204" s="585"/>
      <c r="MX204" s="585"/>
      <c r="MY204" s="585"/>
      <c r="MZ204" s="585"/>
      <c r="NA204" s="238">
        <v>17.600000000000001</v>
      </c>
      <c r="NB204" s="585"/>
      <c r="NC204" s="238">
        <v>1</v>
      </c>
      <c r="NE204" s="876" t="s">
        <v>64</v>
      </c>
      <c r="NF204" s="877" t="s">
        <v>64</v>
      </c>
      <c r="NG204" s="877" t="s">
        <v>64</v>
      </c>
      <c r="NH204" s="877" t="s">
        <v>64</v>
      </c>
      <c r="NI204" s="877" t="s">
        <v>64</v>
      </c>
      <c r="NJ204" s="877" t="s">
        <v>64</v>
      </c>
      <c r="NK204" s="877" t="s">
        <v>64</v>
      </c>
      <c r="NL204" s="877" t="s">
        <v>64</v>
      </c>
      <c r="NM204" s="877" t="s">
        <v>64</v>
      </c>
      <c r="NN204" s="877" t="s">
        <v>64</v>
      </c>
      <c r="NO204" s="877" t="s">
        <v>64</v>
      </c>
      <c r="NP204" s="877" t="s">
        <v>64</v>
      </c>
      <c r="NQ204" s="877" t="s">
        <v>64</v>
      </c>
      <c r="NR204" s="877" t="s">
        <v>64</v>
      </c>
      <c r="NS204" s="877" t="s">
        <v>64</v>
      </c>
      <c r="NT204" s="877" t="s">
        <v>64</v>
      </c>
      <c r="NU204" s="877" t="s">
        <v>64</v>
      </c>
      <c r="NV204" s="877" t="s">
        <v>64</v>
      </c>
      <c r="NW204" s="877" t="s">
        <v>64</v>
      </c>
      <c r="NX204" s="877" t="s">
        <v>64</v>
      </c>
      <c r="NY204" s="877" t="s">
        <v>64</v>
      </c>
      <c r="NZ204" s="877" t="s">
        <v>64</v>
      </c>
      <c r="OA204" s="877" t="s">
        <v>64</v>
      </c>
      <c r="OB204" s="877" t="s">
        <v>64</v>
      </c>
      <c r="OC204" s="877" t="s">
        <v>64</v>
      </c>
      <c r="OD204" s="877" t="s">
        <v>64</v>
      </c>
      <c r="OE204" s="877" t="s">
        <v>64</v>
      </c>
      <c r="OF204" s="877" t="s">
        <v>64</v>
      </c>
      <c r="OG204" s="877" t="s">
        <v>64</v>
      </c>
      <c r="OH204" s="877" t="s">
        <v>64</v>
      </c>
      <c r="OI204" s="877" t="s">
        <v>64</v>
      </c>
      <c r="OJ204" s="877" t="s">
        <v>64</v>
      </c>
      <c r="OK204" s="877" t="s">
        <v>64</v>
      </c>
      <c r="OL204" s="877" t="s">
        <v>64</v>
      </c>
      <c r="OM204" s="877" t="s">
        <v>64</v>
      </c>
    </row>
    <row r="205" spans="1:403" s="133" customFormat="1" x14ac:dyDescent="0.25">
      <c r="A205" s="455">
        <v>204</v>
      </c>
      <c r="B205" s="221">
        <v>0</v>
      </c>
      <c r="C205" s="61">
        <v>0</v>
      </c>
      <c r="D205" s="267">
        <v>0</v>
      </c>
      <c r="E205" s="267">
        <v>210</v>
      </c>
      <c r="F205" s="896">
        <v>210</v>
      </c>
      <c r="G205" s="61">
        <v>13</v>
      </c>
      <c r="H205" s="898"/>
      <c r="I205" s="232" t="s">
        <v>1455</v>
      </c>
      <c r="J205" s="232" t="s">
        <v>1456</v>
      </c>
      <c r="K205" s="69">
        <v>30676</v>
      </c>
      <c r="L205" s="422">
        <v>31</v>
      </c>
      <c r="M205" s="400">
        <v>79</v>
      </c>
      <c r="N205" s="400">
        <v>182</v>
      </c>
      <c r="O205" s="342">
        <v>23.849776597029344</v>
      </c>
      <c r="P205" s="348">
        <v>2.0017488779720298</v>
      </c>
      <c r="Q205" s="221">
        <v>0</v>
      </c>
      <c r="R205" s="125">
        <v>110</v>
      </c>
      <c r="S205" s="125">
        <v>80</v>
      </c>
      <c r="T205" s="61">
        <v>0</v>
      </c>
      <c r="U205" s="400">
        <v>1</v>
      </c>
      <c r="V205" s="709">
        <v>0</v>
      </c>
      <c r="W205" s="709"/>
      <c r="X205" s="325">
        <v>0</v>
      </c>
      <c r="Y205" s="710">
        <v>0</v>
      </c>
      <c r="Z205" s="325">
        <v>1</v>
      </c>
      <c r="AA205" s="325">
        <v>1</v>
      </c>
      <c r="AB205" s="329">
        <v>0</v>
      </c>
      <c r="AC205" s="711">
        <v>0</v>
      </c>
      <c r="AD205" s="61"/>
      <c r="AF205" s="61"/>
      <c r="AG205" s="592">
        <v>88</v>
      </c>
      <c r="AH205" s="616">
        <v>1.08</v>
      </c>
      <c r="AI205" s="608">
        <v>80</v>
      </c>
      <c r="AJ205" s="608"/>
      <c r="AK205" s="616">
        <v>16.5</v>
      </c>
      <c r="AL205" s="608">
        <v>47</v>
      </c>
      <c r="AM205" s="608"/>
      <c r="AN205" s="609">
        <v>30.6</v>
      </c>
      <c r="AO205" s="214">
        <v>3.4210000089583352</v>
      </c>
      <c r="AP205" s="310">
        <v>185</v>
      </c>
      <c r="AQ205" s="310">
        <v>113</v>
      </c>
      <c r="AR205" s="310">
        <v>59</v>
      </c>
      <c r="AS205" s="310">
        <v>66</v>
      </c>
      <c r="AT205" s="310">
        <v>3.82</v>
      </c>
      <c r="AU205" s="310">
        <v>26</v>
      </c>
      <c r="AV205" s="564"/>
      <c r="AW205" s="564"/>
      <c r="AX205" s="423">
        <v>1.08</v>
      </c>
      <c r="AY205" s="423"/>
      <c r="AZ205" s="423"/>
      <c r="BA205" s="616"/>
      <c r="BB205" s="558"/>
      <c r="BC205" s="65">
        <v>40.76</v>
      </c>
      <c r="BD205" s="425"/>
      <c r="BE205" s="66">
        <v>40.76</v>
      </c>
      <c r="BF205" s="218">
        <v>56.51735515482958</v>
      </c>
      <c r="BG205" s="66">
        <v>60.22</v>
      </c>
      <c r="BH205" s="68">
        <v>1.6102341753343887</v>
      </c>
      <c r="BI205" s="219">
        <v>1.6102341753343887</v>
      </c>
      <c r="BJ205" s="219">
        <v>1.7521818299539609</v>
      </c>
      <c r="BK205" s="219">
        <v>1.7797407511767405</v>
      </c>
      <c r="BL205" s="66">
        <v>2.34</v>
      </c>
      <c r="BM205" s="66">
        <v>1.18</v>
      </c>
      <c r="BN205" s="66">
        <v>126</v>
      </c>
      <c r="BO205" s="66">
        <v>1.31</v>
      </c>
      <c r="BP205" s="571">
        <v>13.6</v>
      </c>
      <c r="BQ205" s="66">
        <v>66</v>
      </c>
      <c r="BR205" s="66">
        <v>28</v>
      </c>
      <c r="BS205" s="66">
        <v>6</v>
      </c>
      <c r="BT205" s="66">
        <v>17</v>
      </c>
      <c r="BU205" s="221">
        <v>0</v>
      </c>
      <c r="BV205" s="221"/>
      <c r="BW205" s="221"/>
      <c r="BX205" s="221"/>
      <c r="BY205" s="221"/>
      <c r="BZ205" s="221"/>
      <c r="CA205" s="221"/>
      <c r="CB205" s="221"/>
      <c r="CC205" s="221"/>
      <c r="CD205" s="221"/>
      <c r="CE205" s="221"/>
      <c r="CF205" s="221"/>
      <c r="CG205" s="61">
        <v>0</v>
      </c>
      <c r="CH205" s="61">
        <v>0</v>
      </c>
      <c r="CI205" s="61">
        <v>0</v>
      </c>
      <c r="CJ205" s="61">
        <v>0</v>
      </c>
      <c r="CK205" s="326">
        <v>0</v>
      </c>
      <c r="CL205" s="114">
        <v>0</v>
      </c>
      <c r="CM205" s="326">
        <v>0</v>
      </c>
      <c r="CN205" s="114">
        <v>0</v>
      </c>
      <c r="CO205" s="326">
        <v>0</v>
      </c>
      <c r="CP205" s="114">
        <v>0</v>
      </c>
      <c r="CQ205" s="326">
        <v>0</v>
      </c>
      <c r="CR205" s="114">
        <v>0</v>
      </c>
      <c r="CS205" s="326">
        <v>0</v>
      </c>
      <c r="CT205" s="114">
        <v>0</v>
      </c>
      <c r="CU205" s="326">
        <v>1</v>
      </c>
      <c r="CV205" s="114">
        <v>0</v>
      </c>
      <c r="CW205" s="299">
        <v>30.7</v>
      </c>
      <c r="CX205" s="299">
        <v>1.19</v>
      </c>
      <c r="CY205" s="299">
        <v>9.9</v>
      </c>
      <c r="CZ205" s="299"/>
      <c r="DA205" s="61"/>
      <c r="DB205" s="221"/>
      <c r="DC205" s="221"/>
      <c r="DD205" s="221"/>
      <c r="DE205" s="221"/>
      <c r="DF205" s="221">
        <v>0</v>
      </c>
      <c r="DG205" s="267"/>
      <c r="DH205" s="221"/>
      <c r="DI205" s="221"/>
      <c r="DJ205" s="221"/>
      <c r="DK205" s="267"/>
      <c r="DL205" s="267"/>
      <c r="DM205" s="267"/>
      <c r="DN205" s="221"/>
      <c r="DO205" s="282">
        <v>0</v>
      </c>
      <c r="DP205" s="221">
        <v>0</v>
      </c>
      <c r="DQ205" s="221">
        <v>0</v>
      </c>
      <c r="DR205" s="221">
        <v>0</v>
      </c>
      <c r="DS205" s="221">
        <v>0</v>
      </c>
      <c r="DT205" s="310"/>
      <c r="DU205" s="221">
        <v>0</v>
      </c>
      <c r="DV205" s="221">
        <v>0</v>
      </c>
      <c r="DW205" s="221">
        <v>0</v>
      </c>
      <c r="DX205" s="221">
        <v>0</v>
      </c>
      <c r="DY205" s="221">
        <v>0</v>
      </c>
      <c r="DZ205" s="438">
        <v>0</v>
      </c>
      <c r="EC205" s="317">
        <v>1</v>
      </c>
      <c r="ED205" s="317">
        <v>1</v>
      </c>
      <c r="EE205" s="221">
        <v>80</v>
      </c>
      <c r="EF205" s="221"/>
      <c r="EH205" s="221">
        <v>0</v>
      </c>
      <c r="EI205" s="221"/>
      <c r="EJ205" s="221"/>
      <c r="EK205" s="221"/>
      <c r="EL205" s="221"/>
      <c r="EM205" s="221"/>
      <c r="EN205" s="221"/>
      <c r="EO205" s="221"/>
      <c r="EP205" s="267">
        <v>210</v>
      </c>
      <c r="EQ205" s="135">
        <v>42060</v>
      </c>
      <c r="ER205" s="439" t="s">
        <v>383</v>
      </c>
      <c r="EU205" s="133">
        <v>66</v>
      </c>
      <c r="EV205" s="133">
        <v>0</v>
      </c>
      <c r="EX205" s="161">
        <v>8</v>
      </c>
      <c r="EY205" s="161">
        <v>10</v>
      </c>
      <c r="EZ205" s="161">
        <v>47</v>
      </c>
      <c r="FA205" s="161">
        <v>31</v>
      </c>
      <c r="FB205" s="161">
        <v>11</v>
      </c>
      <c r="FC205" s="161">
        <v>14</v>
      </c>
      <c r="FD205" s="161">
        <v>36</v>
      </c>
      <c r="FE205" s="161">
        <v>23</v>
      </c>
      <c r="FF205" s="133">
        <v>32</v>
      </c>
      <c r="FG205" s="61">
        <v>120</v>
      </c>
      <c r="FH205" s="61">
        <v>280</v>
      </c>
      <c r="FI205" s="91">
        <v>120</v>
      </c>
      <c r="FJ205" s="91">
        <v>280</v>
      </c>
      <c r="FK205" s="227">
        <v>44.1</v>
      </c>
      <c r="FL205" s="227">
        <v>22.030735466017934</v>
      </c>
      <c r="FM205" s="228">
        <v>142.69999999999999</v>
      </c>
      <c r="FN205" s="228">
        <v>47.8</v>
      </c>
      <c r="FO205" s="228">
        <v>71.287663287999067</v>
      </c>
      <c r="FP205" s="228">
        <v>23.879119167248462</v>
      </c>
      <c r="FQ205" s="228">
        <v>66.503153468815697</v>
      </c>
      <c r="FR205" s="228"/>
      <c r="FS205" s="193">
        <v>0</v>
      </c>
      <c r="FT205" s="230">
        <v>101.4</v>
      </c>
      <c r="FU205" s="230">
        <v>52.8</v>
      </c>
      <c r="FV205" s="230">
        <v>190</v>
      </c>
      <c r="FW205" s="229">
        <v>12.05</v>
      </c>
      <c r="FX205" s="229">
        <v>17.350000000000001</v>
      </c>
      <c r="FY205" s="426">
        <v>8.8173913043478258</v>
      </c>
      <c r="FZ205" s="229">
        <v>1.9204545454545456</v>
      </c>
      <c r="GA205" s="61">
        <v>91.4</v>
      </c>
      <c r="GB205" s="129">
        <v>23.3</v>
      </c>
      <c r="GC205" s="111">
        <v>6.5</v>
      </c>
      <c r="GD205" s="111">
        <v>3.5</v>
      </c>
      <c r="GE205" s="111">
        <v>127.9</v>
      </c>
      <c r="GF205" s="111">
        <v>88.1</v>
      </c>
      <c r="GG205" s="111">
        <v>25.4</v>
      </c>
      <c r="GH205" s="61">
        <v>0</v>
      </c>
      <c r="GI205" s="61">
        <v>0</v>
      </c>
      <c r="GJ205" s="61">
        <v>1</v>
      </c>
      <c r="GK205" s="61">
        <v>0</v>
      </c>
      <c r="GL205" s="231"/>
      <c r="GN205" s="61">
        <v>0</v>
      </c>
      <c r="GO205" s="61">
        <v>0</v>
      </c>
      <c r="GP205" s="133">
        <v>0</v>
      </c>
      <c r="GQ205" s="61">
        <v>34.4</v>
      </c>
      <c r="GR205" s="106">
        <v>17.184972789818975</v>
      </c>
      <c r="GS205" s="111">
        <v>0.49390243902439018</v>
      </c>
      <c r="GT205" s="61">
        <v>0</v>
      </c>
      <c r="GU205" s="111">
        <v>0.54166666666666663</v>
      </c>
      <c r="GV205" s="61">
        <v>0</v>
      </c>
      <c r="GW205" s="106">
        <v>16.399999999999999</v>
      </c>
      <c r="GX205" s="61"/>
      <c r="GY205" s="106">
        <v>28</v>
      </c>
      <c r="GZ205" s="61"/>
      <c r="HA205" s="745"/>
      <c r="HB205" s="61">
        <v>1.7</v>
      </c>
      <c r="HC205" s="133">
        <v>6.2</v>
      </c>
      <c r="HD205" s="117" t="s">
        <v>1457</v>
      </c>
      <c r="HE205" s="236">
        <v>95.938528000000005</v>
      </c>
      <c r="HF205" s="236">
        <v>100.735455</v>
      </c>
      <c r="HG205" s="144">
        <v>50.220581000000003</v>
      </c>
      <c r="HH205" s="236">
        <v>182.47887499999999</v>
      </c>
      <c r="HI205" s="125">
        <v>90.972887</v>
      </c>
      <c r="HJ205" s="236">
        <v>73.161244999999994</v>
      </c>
      <c r="HK205" s="144">
        <v>36.473754</v>
      </c>
      <c r="HL205" s="236">
        <v>109.31762999999999</v>
      </c>
      <c r="HM205" s="144">
        <v>54.499133</v>
      </c>
      <c r="HN205" s="236">
        <v>59.907006000000003</v>
      </c>
      <c r="HO205" s="144">
        <v>6.9963280000000001</v>
      </c>
      <c r="HP205" s="144">
        <v>3.4879440000000002</v>
      </c>
      <c r="HQ205" s="236">
        <v>185.68689599999999</v>
      </c>
      <c r="HR205" s="144">
        <v>92.572211999999993</v>
      </c>
      <c r="HS205" s="236">
        <v>75.994837000000004</v>
      </c>
      <c r="HT205" s="144">
        <v>37.886411000000003</v>
      </c>
      <c r="HU205" s="236">
        <v>109.69206</v>
      </c>
      <c r="HV205" s="144">
        <v>54.685800999999998</v>
      </c>
      <c r="HW205" s="236">
        <v>59.073667999999998</v>
      </c>
      <c r="HX205" s="144">
        <v>0</v>
      </c>
      <c r="HY205" s="427">
        <v>0.5520389962947766</v>
      </c>
      <c r="HZ205" s="428">
        <v>20.3</v>
      </c>
      <c r="IA205" s="427">
        <v>4.7</v>
      </c>
      <c r="IB205" s="427">
        <v>19.399999999999999</v>
      </c>
      <c r="IC205" s="427">
        <v>4.5</v>
      </c>
      <c r="ID205" s="427">
        <v>25.4</v>
      </c>
      <c r="IE205" s="427">
        <v>5.3</v>
      </c>
      <c r="IF205" s="237">
        <v>70.161407092198573</v>
      </c>
      <c r="IG205" s="237">
        <v>35.050054412059438</v>
      </c>
      <c r="IH205" s="239"/>
      <c r="II205" s="161">
        <v>0.47</v>
      </c>
      <c r="IJ205" s="61">
        <v>1181</v>
      </c>
      <c r="IK205" s="61">
        <v>1086</v>
      </c>
      <c r="IL205" s="61">
        <v>1100</v>
      </c>
      <c r="IM205" s="61">
        <v>1150</v>
      </c>
      <c r="IN205" s="61">
        <v>1178</v>
      </c>
      <c r="IO205" s="61">
        <v>1169</v>
      </c>
      <c r="IP205" s="133">
        <v>1175</v>
      </c>
      <c r="IQ205" s="429">
        <v>1144</v>
      </c>
      <c r="IR205" s="61">
        <v>1663</v>
      </c>
      <c r="IS205" s="61">
        <v>396</v>
      </c>
      <c r="IT205" s="61">
        <v>395</v>
      </c>
      <c r="IU205" s="61">
        <v>405</v>
      </c>
      <c r="IV205" s="61">
        <v>421</v>
      </c>
      <c r="IW205" s="61">
        <v>394</v>
      </c>
      <c r="IX205" s="61">
        <v>383</v>
      </c>
      <c r="IY205" s="61">
        <v>389.5</v>
      </c>
      <c r="IZ205" s="430">
        <v>399</v>
      </c>
      <c r="JA205" s="61">
        <v>222</v>
      </c>
      <c r="JB205" s="431">
        <v>22.162281407186263</v>
      </c>
      <c r="JC205" s="240">
        <v>23.305475767102664</v>
      </c>
      <c r="JD205" s="267"/>
      <c r="JE205" s="70"/>
      <c r="JF205" s="70"/>
      <c r="JG205" s="70"/>
      <c r="JH205" s="267"/>
      <c r="JI205" s="267"/>
      <c r="JJ205" s="267"/>
      <c r="JK205" s="267"/>
      <c r="JL205" s="221"/>
      <c r="JM205" s="420">
        <v>74</v>
      </c>
      <c r="JN205" s="299"/>
      <c r="JO205" s="300"/>
      <c r="JP205" s="221"/>
      <c r="JQ205" s="198"/>
      <c r="JR205" s="90"/>
      <c r="JS205" s="90"/>
      <c r="JT205" s="246"/>
      <c r="JU205" s="248"/>
      <c r="JV205" s="198"/>
      <c r="JW205" s="433"/>
      <c r="JX205" s="248"/>
      <c r="JY205" s="243"/>
      <c r="JZ205" s="433"/>
      <c r="KA205" s="248"/>
      <c r="KB205" s="247"/>
      <c r="KC205" s="245"/>
      <c r="KD205" s="248"/>
      <c r="KE205" s="63">
        <v>0</v>
      </c>
      <c r="KF205" s="263"/>
      <c r="KG205" s="263"/>
      <c r="KH205" s="250"/>
      <c r="KI205" s="250"/>
      <c r="KJ205" s="250"/>
      <c r="KK205" s="251"/>
      <c r="KL205" s="250"/>
      <c r="KM205" s="250"/>
      <c r="KN205" s="250"/>
      <c r="KO205" s="250"/>
      <c r="KP205" s="250"/>
      <c r="KQ205" s="250"/>
      <c r="KR205" s="92"/>
      <c r="KS205" s="93">
        <v>0.49390243902439018</v>
      </c>
      <c r="KT205" s="264"/>
      <c r="KU205" s="265"/>
      <c r="KV205" s="264"/>
      <c r="KW205" s="265"/>
      <c r="KX205" s="265"/>
      <c r="KY205" s="265"/>
      <c r="KZ205" s="265"/>
      <c r="LA205" s="265"/>
      <c r="LB205" s="265"/>
      <c r="LC205" s="265"/>
      <c r="LD205" s="265"/>
      <c r="LE205" s="265"/>
      <c r="LF205" s="118">
        <v>42060</v>
      </c>
      <c r="LG205" s="454">
        <v>0</v>
      </c>
      <c r="LH205" s="454"/>
      <c r="LI205" s="455">
        <v>39</v>
      </c>
      <c r="LJ205" s="455">
        <v>54.41</v>
      </c>
      <c r="LK205" s="455">
        <v>-30.33</v>
      </c>
      <c r="LL205" s="455">
        <v>-34.299999999999997</v>
      </c>
      <c r="LM205" s="455">
        <v>-33.299999999999997</v>
      </c>
      <c r="LN205" s="455">
        <v>361</v>
      </c>
      <c r="LO205" s="455">
        <v>-20.8</v>
      </c>
      <c r="LP205" s="455">
        <v>-19.7</v>
      </c>
      <c r="LQ205" s="455">
        <v>381</v>
      </c>
      <c r="LR205" s="455">
        <v>-27.4</v>
      </c>
      <c r="LS205" s="455">
        <v>-26.5</v>
      </c>
      <c r="LT205" s="455">
        <v>361</v>
      </c>
      <c r="LU205" s="500">
        <v>50.53</v>
      </c>
      <c r="LV205" s="693">
        <v>-30.82</v>
      </c>
      <c r="LW205" s="500">
        <v>-8</v>
      </c>
      <c r="LX205" s="500">
        <v>3</v>
      </c>
      <c r="LY205" s="500">
        <v>0</v>
      </c>
      <c r="LZ205" s="500">
        <v>3</v>
      </c>
      <c r="MA205" s="690">
        <v>59.073667999999998</v>
      </c>
      <c r="MB205" s="455"/>
      <c r="MD205" s="253"/>
      <c r="ME205" s="274"/>
      <c r="MF205" s="581">
        <v>210</v>
      </c>
      <c r="MG205" s="135"/>
      <c r="MJ205" s="584">
        <v>30.010300000000001</v>
      </c>
      <c r="MR205" s="135"/>
      <c r="MS205" s="585"/>
      <c r="MT205" s="585"/>
      <c r="MU205" s="133">
        <v>0</v>
      </c>
      <c r="MV205" s="585"/>
      <c r="MW205" s="585"/>
      <c r="MX205" s="585"/>
      <c r="MY205" s="585"/>
      <c r="MZ205" s="585"/>
      <c r="NA205" s="238">
        <v>30.6</v>
      </c>
      <c r="NB205" s="585"/>
      <c r="NC205" s="238">
        <v>0</v>
      </c>
      <c r="NE205" s="876" t="s">
        <v>64</v>
      </c>
      <c r="NF205" s="877" t="s">
        <v>64</v>
      </c>
      <c r="NG205" s="877" t="s">
        <v>64</v>
      </c>
      <c r="NH205" s="877" t="s">
        <v>64</v>
      </c>
      <c r="NI205" s="877" t="s">
        <v>64</v>
      </c>
      <c r="NJ205" s="877" t="s">
        <v>64</v>
      </c>
      <c r="NK205" s="877" t="s">
        <v>64</v>
      </c>
      <c r="NL205" s="877" t="s">
        <v>64</v>
      </c>
      <c r="NM205" s="877" t="s">
        <v>64</v>
      </c>
      <c r="NN205" s="877" t="s">
        <v>64</v>
      </c>
      <c r="NO205" s="877" t="s">
        <v>64</v>
      </c>
      <c r="NP205" s="877" t="s">
        <v>64</v>
      </c>
      <c r="NQ205" s="877" t="s">
        <v>64</v>
      </c>
      <c r="NR205" s="877" t="s">
        <v>64</v>
      </c>
      <c r="NS205" s="877" t="s">
        <v>64</v>
      </c>
      <c r="NT205" s="877" t="s">
        <v>64</v>
      </c>
      <c r="NU205" s="877" t="s">
        <v>64</v>
      </c>
      <c r="NV205" s="877" t="s">
        <v>64</v>
      </c>
      <c r="NW205" s="877" t="s">
        <v>64</v>
      </c>
      <c r="NX205" s="877" t="s">
        <v>64</v>
      </c>
      <c r="NY205" s="877" t="s">
        <v>64</v>
      </c>
      <c r="NZ205" s="877" t="s">
        <v>64</v>
      </c>
      <c r="OA205" s="877" t="s">
        <v>64</v>
      </c>
      <c r="OB205" s="877" t="s">
        <v>64</v>
      </c>
      <c r="OC205" s="877" t="s">
        <v>64</v>
      </c>
      <c r="OD205" s="877" t="s">
        <v>64</v>
      </c>
      <c r="OE205" s="877" t="s">
        <v>64</v>
      </c>
      <c r="OF205" s="877" t="s">
        <v>64</v>
      </c>
      <c r="OG205" s="877" t="s">
        <v>64</v>
      </c>
      <c r="OH205" s="877" t="s">
        <v>64</v>
      </c>
      <c r="OI205" s="877" t="s">
        <v>64</v>
      </c>
      <c r="OJ205" s="877" t="s">
        <v>64</v>
      </c>
      <c r="OK205" s="877" t="s">
        <v>64</v>
      </c>
      <c r="OL205" s="877" t="s">
        <v>64</v>
      </c>
      <c r="OM205" s="877" t="s">
        <v>64</v>
      </c>
    </row>
    <row r="206" spans="1:403" s="133" customFormat="1" x14ac:dyDescent="0.25">
      <c r="A206" s="902">
        <v>205</v>
      </c>
      <c r="B206" s="274">
        <v>0</v>
      </c>
      <c r="C206" s="61">
        <v>0</v>
      </c>
      <c r="D206" s="267">
        <v>0</v>
      </c>
      <c r="E206" s="267">
        <v>211</v>
      </c>
      <c r="F206" s="896">
        <v>211</v>
      </c>
      <c r="G206" s="61">
        <v>14</v>
      </c>
      <c r="H206" s="898"/>
      <c r="I206" s="167" t="s">
        <v>1458</v>
      </c>
      <c r="J206" s="167" t="s">
        <v>1459</v>
      </c>
      <c r="K206" s="69">
        <v>29878</v>
      </c>
      <c r="L206" s="422">
        <v>33</v>
      </c>
      <c r="M206" s="400">
        <v>55</v>
      </c>
      <c r="N206" s="400">
        <v>170</v>
      </c>
      <c r="O206" s="342">
        <v>19.031141868512112</v>
      </c>
      <c r="P206" s="348">
        <v>1.6334127253151871</v>
      </c>
      <c r="Q206" s="221">
        <v>1</v>
      </c>
      <c r="R206" s="125">
        <v>110</v>
      </c>
      <c r="S206" s="125">
        <v>70</v>
      </c>
      <c r="T206" s="61">
        <v>0</v>
      </c>
      <c r="U206" s="400">
        <v>1</v>
      </c>
      <c r="V206" s="709">
        <v>0</v>
      </c>
      <c r="W206" s="709"/>
      <c r="X206" s="325">
        <v>0</v>
      </c>
      <c r="Y206" s="710">
        <v>0</v>
      </c>
      <c r="Z206" s="325">
        <v>0</v>
      </c>
      <c r="AA206" s="325">
        <v>0</v>
      </c>
      <c r="AB206" s="329">
        <v>0</v>
      </c>
      <c r="AC206" s="328">
        <v>0</v>
      </c>
      <c r="AD206" s="61"/>
      <c r="AF206" s="61"/>
      <c r="AG206" s="592">
        <v>97</v>
      </c>
      <c r="AH206" s="616">
        <v>0.68</v>
      </c>
      <c r="AI206" s="608">
        <v>99</v>
      </c>
      <c r="AJ206" s="608"/>
      <c r="AK206" s="616">
        <v>14.7</v>
      </c>
      <c r="AL206" s="608">
        <v>43</v>
      </c>
      <c r="AM206" s="608"/>
      <c r="AN206" s="609"/>
      <c r="AO206" s="214"/>
      <c r="AP206" s="310">
        <v>177</v>
      </c>
      <c r="AQ206" s="310">
        <v>99</v>
      </c>
      <c r="AR206" s="310">
        <v>70</v>
      </c>
      <c r="AS206" s="310">
        <v>38</v>
      </c>
      <c r="AT206" s="310">
        <v>1.47</v>
      </c>
      <c r="AU206" s="310">
        <v>118</v>
      </c>
      <c r="AV206" s="564"/>
      <c r="AW206" s="564"/>
      <c r="AX206" s="423">
        <v>0.68</v>
      </c>
      <c r="AY206" s="423"/>
      <c r="AZ206" s="423"/>
      <c r="BA206" s="616"/>
      <c r="BB206" s="558"/>
      <c r="BC206" s="65">
        <v>25.64</v>
      </c>
      <c r="BD206" s="425"/>
      <c r="BE206" s="66">
        <v>25.64</v>
      </c>
      <c r="BF206" s="218">
        <v>63.727208840947384</v>
      </c>
      <c r="BG206" s="66">
        <v>55.09</v>
      </c>
      <c r="BH206" s="68">
        <v>1.4089180208467798</v>
      </c>
      <c r="BI206" s="219">
        <v>1.4089180208467798</v>
      </c>
      <c r="BJ206" s="219">
        <v>1.8043248974298072</v>
      </c>
      <c r="BK206" s="219">
        <v>1.7410727723733215</v>
      </c>
      <c r="BL206" s="66">
        <v>2.61</v>
      </c>
      <c r="BM206" s="66">
        <v>1.0900000000000001</v>
      </c>
      <c r="BN206" s="66">
        <v>70</v>
      </c>
      <c r="BO206" s="66">
        <v>1.4</v>
      </c>
      <c r="BP206" s="571">
        <v>8.6999999999999993</v>
      </c>
      <c r="BQ206" s="66">
        <v>39</v>
      </c>
      <c r="BR206" s="66">
        <v>324</v>
      </c>
      <c r="BS206" s="66">
        <v>3</v>
      </c>
      <c r="BT206" s="66">
        <v>29</v>
      </c>
      <c r="BU206" s="221">
        <v>0</v>
      </c>
      <c r="BV206" s="221"/>
      <c r="BW206" s="221"/>
      <c r="BX206" s="221"/>
      <c r="BY206" s="221"/>
      <c r="BZ206" s="221"/>
      <c r="CA206" s="221"/>
      <c r="CB206" s="221"/>
      <c r="CC206" s="221"/>
      <c r="CD206" s="221"/>
      <c r="CE206" s="221"/>
      <c r="CF206" s="221"/>
      <c r="CG206" s="61">
        <v>0</v>
      </c>
      <c r="CH206" s="61">
        <v>0</v>
      </c>
      <c r="CI206" s="61">
        <v>0</v>
      </c>
      <c r="CJ206" s="61">
        <v>0</v>
      </c>
      <c r="CK206" s="326">
        <v>0</v>
      </c>
      <c r="CL206" s="114">
        <v>0</v>
      </c>
      <c r="CM206" s="326">
        <v>0</v>
      </c>
      <c r="CN206" s="114">
        <v>0</v>
      </c>
      <c r="CO206" s="326">
        <v>0</v>
      </c>
      <c r="CP206" s="114">
        <v>0</v>
      </c>
      <c r="CQ206" s="326">
        <v>0</v>
      </c>
      <c r="CR206" s="114">
        <v>0</v>
      </c>
      <c r="CS206" s="326">
        <v>0</v>
      </c>
      <c r="CT206" s="114">
        <v>0</v>
      </c>
      <c r="CU206" s="326">
        <v>0</v>
      </c>
      <c r="CV206" s="114">
        <v>0</v>
      </c>
      <c r="CW206" s="299">
        <v>27.1</v>
      </c>
      <c r="CX206" s="299">
        <v>1.34</v>
      </c>
      <c r="CY206" s="299">
        <v>7.8</v>
      </c>
      <c r="CZ206" s="299"/>
      <c r="DA206" s="61"/>
      <c r="DB206" s="221"/>
      <c r="DC206" s="221"/>
      <c r="DD206" s="221"/>
      <c r="DE206" s="221"/>
      <c r="DF206" s="208">
        <v>0</v>
      </c>
      <c r="DG206" s="308"/>
      <c r="DH206" s="208"/>
      <c r="DI206" s="208"/>
      <c r="DJ206" s="208"/>
      <c r="DK206" s="308"/>
      <c r="DL206" s="308"/>
      <c r="DM206" s="308"/>
      <c r="DN206" s="208"/>
      <c r="DO206" s="254">
        <v>0</v>
      </c>
      <c r="DP206" s="208">
        <v>0</v>
      </c>
      <c r="DQ206" s="208">
        <v>0</v>
      </c>
      <c r="DR206" s="208">
        <v>0</v>
      </c>
      <c r="DS206" s="208">
        <v>0</v>
      </c>
      <c r="DT206" s="212"/>
      <c r="DU206" s="208">
        <v>0</v>
      </c>
      <c r="DV206" s="208">
        <v>0</v>
      </c>
      <c r="DW206" s="208">
        <v>0</v>
      </c>
      <c r="DX206" s="208">
        <v>0</v>
      </c>
      <c r="DY206" s="208">
        <v>0</v>
      </c>
      <c r="DZ206" s="206">
        <v>0</v>
      </c>
      <c r="EC206" s="223">
        <v>0</v>
      </c>
      <c r="ED206" s="223">
        <v>0</v>
      </c>
      <c r="EE206" s="221">
        <v>99</v>
      </c>
      <c r="EF206" s="221"/>
      <c r="EH206" s="221">
        <v>0</v>
      </c>
      <c r="EI206" s="221"/>
      <c r="EJ206" s="221"/>
      <c r="EK206" s="221"/>
      <c r="EL206" s="221"/>
      <c r="EM206" s="221"/>
      <c r="EN206" s="221"/>
      <c r="EO206" s="221"/>
      <c r="EP206" s="267">
        <v>211</v>
      </c>
      <c r="EQ206" s="135">
        <v>42122</v>
      </c>
      <c r="ER206" s="439" t="s">
        <v>415</v>
      </c>
      <c r="EU206" s="133">
        <v>57</v>
      </c>
      <c r="EV206" s="133">
        <v>0</v>
      </c>
      <c r="EX206" s="161">
        <v>5</v>
      </c>
      <c r="EY206" s="161">
        <v>5</v>
      </c>
      <c r="EZ206" s="161">
        <v>49</v>
      </c>
      <c r="FA206" s="161">
        <v>29</v>
      </c>
      <c r="FB206" s="161">
        <v>8</v>
      </c>
      <c r="FC206" s="161">
        <v>11</v>
      </c>
      <c r="FD206" s="161">
        <v>34</v>
      </c>
      <c r="FE206" s="161">
        <v>20</v>
      </c>
      <c r="FF206" s="133">
        <v>27</v>
      </c>
      <c r="FG206" s="61">
        <v>150</v>
      </c>
      <c r="FH206" s="61">
        <v>320</v>
      </c>
      <c r="FI206" s="91">
        <v>150</v>
      </c>
      <c r="FJ206" s="91">
        <v>320</v>
      </c>
      <c r="FK206" s="227">
        <v>39.5</v>
      </c>
      <c r="FL206" s="227">
        <v>24.18249802258519</v>
      </c>
      <c r="FM206" s="228">
        <v>126.45</v>
      </c>
      <c r="FN206" s="228">
        <v>39.65</v>
      </c>
      <c r="FO206" s="228">
        <v>77.414604429263221</v>
      </c>
      <c r="FP206" s="228">
        <v>24.274330293557032</v>
      </c>
      <c r="FQ206" s="228">
        <v>68.643732700672217</v>
      </c>
      <c r="FR206" s="228"/>
      <c r="FS206" s="193">
        <v>0</v>
      </c>
      <c r="FT206" s="230">
        <v>115.4</v>
      </c>
      <c r="FU206" s="230">
        <v>50.6</v>
      </c>
      <c r="FV206" s="230">
        <v>140</v>
      </c>
      <c r="FW206" s="229">
        <v>12.933333333333332</v>
      </c>
      <c r="FX206" s="229">
        <v>14.5</v>
      </c>
      <c r="FY206" s="426">
        <v>9.306451612903226</v>
      </c>
      <c r="FZ206" s="229">
        <v>2.2806324110671938</v>
      </c>
      <c r="GA206" s="61">
        <v>94.4</v>
      </c>
      <c r="GB206" s="129">
        <v>24.8</v>
      </c>
      <c r="GC206" s="111">
        <v>6.5</v>
      </c>
      <c r="GD206" s="111">
        <v>3.7</v>
      </c>
      <c r="GE206" s="111">
        <v>127.9</v>
      </c>
      <c r="GF206" s="111">
        <v>89.4</v>
      </c>
      <c r="GG206" s="111">
        <v>29.3</v>
      </c>
      <c r="GH206" s="61">
        <v>0</v>
      </c>
      <c r="GI206" s="61">
        <v>1</v>
      </c>
      <c r="GJ206" s="61">
        <v>1</v>
      </c>
      <c r="GK206" s="61">
        <v>0</v>
      </c>
      <c r="GL206" s="231"/>
      <c r="GN206" s="61">
        <v>0</v>
      </c>
      <c r="GO206" s="61">
        <v>0</v>
      </c>
      <c r="GP206" s="133">
        <v>0</v>
      </c>
      <c r="GQ206" s="61"/>
      <c r="GR206" s="106"/>
      <c r="GS206" s="111">
        <v>0.35862068965517235</v>
      </c>
      <c r="GT206" s="61">
        <v>0</v>
      </c>
      <c r="GU206" s="111">
        <v>0.51724137931034486</v>
      </c>
      <c r="GV206" s="61">
        <v>0</v>
      </c>
      <c r="GW206" s="106">
        <v>12.7</v>
      </c>
      <c r="GX206" s="61"/>
      <c r="GY206" s="106">
        <v>26</v>
      </c>
      <c r="GZ206" s="61"/>
      <c r="HA206" s="745"/>
      <c r="HB206" s="61">
        <v>1.6</v>
      </c>
      <c r="HC206" s="61">
        <v>4.0999999999999996</v>
      </c>
      <c r="HD206" s="117" t="s">
        <v>1460</v>
      </c>
      <c r="HE206" s="427">
        <v>76.177289000000002</v>
      </c>
      <c r="HF206" s="427">
        <v>79.986153000000002</v>
      </c>
      <c r="HG206" s="270">
        <v>48.968733841941685</v>
      </c>
      <c r="HH206" s="435">
        <v>158.67938799999999</v>
      </c>
      <c r="HI206" s="270">
        <v>97.145923709747549</v>
      </c>
      <c r="HJ206" s="435">
        <v>59.006740000000001</v>
      </c>
      <c r="HK206" s="270">
        <v>36.124819578967049</v>
      </c>
      <c r="HL206" s="435">
        <v>99.672646999999998</v>
      </c>
      <c r="HM206" s="270">
        <v>61.021103518565361</v>
      </c>
      <c r="HN206" s="427">
        <v>62.813859000000001</v>
      </c>
      <c r="HO206" s="435">
        <v>6.1797040000000001</v>
      </c>
      <c r="HP206" s="435">
        <v>3.8203520000000002</v>
      </c>
      <c r="HQ206" s="435">
        <v>162.05443299999999</v>
      </c>
      <c r="HR206" s="270">
        <v>99.2121773562953</v>
      </c>
      <c r="HS206" s="435">
        <v>68.942498999999998</v>
      </c>
      <c r="HT206" s="270">
        <v>42.207641664293199</v>
      </c>
      <c r="HU206" s="435">
        <v>93.111934000000005</v>
      </c>
      <c r="HV206" s="270">
        <v>57.004535692002101</v>
      </c>
      <c r="HW206" s="427">
        <v>57.457196000000003</v>
      </c>
      <c r="HX206" s="144">
        <v>0</v>
      </c>
      <c r="HY206" s="427">
        <v>0.504073994790048</v>
      </c>
      <c r="HZ206" s="428">
        <v>20.9</v>
      </c>
      <c r="IA206" s="427">
        <v>5.2</v>
      </c>
      <c r="IB206" s="427">
        <v>15.6</v>
      </c>
      <c r="IC206" s="427">
        <v>4.4000000000000004</v>
      </c>
      <c r="ID206" s="427">
        <v>16.600000000000001</v>
      </c>
      <c r="IE206" s="427">
        <v>4.7</v>
      </c>
      <c r="IF206" s="237">
        <v>52.500799999999991</v>
      </c>
      <c r="IG206" s="237">
        <v>32.141784612256721</v>
      </c>
      <c r="IH206" s="239"/>
      <c r="II206" s="161">
        <v>0.43</v>
      </c>
      <c r="IJ206" s="61">
        <v>1207</v>
      </c>
      <c r="IK206" s="61">
        <v>1158</v>
      </c>
      <c r="IL206" s="61">
        <v>1193</v>
      </c>
      <c r="IM206" s="61">
        <v>1065</v>
      </c>
      <c r="IN206" s="61">
        <v>1123</v>
      </c>
      <c r="IO206" s="61">
        <v>1196</v>
      </c>
      <c r="IP206" s="133">
        <v>1201.5</v>
      </c>
      <c r="IQ206" s="429">
        <v>1157</v>
      </c>
      <c r="IR206" s="61">
        <v>1842</v>
      </c>
      <c r="IS206" s="61">
        <v>420</v>
      </c>
      <c r="IT206" s="61">
        <v>441</v>
      </c>
      <c r="IU206" s="61">
        <v>389</v>
      </c>
      <c r="IV206" s="61">
        <v>406</v>
      </c>
      <c r="IW206" s="61">
        <v>413</v>
      </c>
      <c r="IX206" s="61">
        <v>379</v>
      </c>
      <c r="IY206" s="61">
        <v>399.5</v>
      </c>
      <c r="IZ206" s="430">
        <v>408</v>
      </c>
      <c r="JA206" s="61">
        <v>263</v>
      </c>
      <c r="JB206" s="431">
        <v>27.747662002789614</v>
      </c>
      <c r="JC206" s="240">
        <v>29.219441428018143</v>
      </c>
      <c r="JD206" s="308"/>
      <c r="JE206" s="70"/>
      <c r="JF206" s="70"/>
      <c r="JG206" s="70"/>
      <c r="JH206" s="308"/>
      <c r="JI206" s="308"/>
      <c r="JJ206" s="308"/>
      <c r="JK206" s="308"/>
      <c r="JL206" s="208"/>
      <c r="JM206" s="420">
        <v>62</v>
      </c>
      <c r="JN206" s="299"/>
      <c r="JO206" s="300"/>
      <c r="JP206" s="221"/>
      <c r="JQ206" s="198"/>
      <c r="JR206" s="90"/>
      <c r="JS206" s="90"/>
      <c r="JT206" s="246"/>
      <c r="JU206" s="248"/>
      <c r="JV206" s="198"/>
      <c r="JW206" s="433"/>
      <c r="JX206" s="248"/>
      <c r="JY206" s="243"/>
      <c r="JZ206" s="433"/>
      <c r="KA206" s="248"/>
      <c r="KB206" s="247"/>
      <c r="KC206" s="245"/>
      <c r="KD206" s="248"/>
      <c r="KE206" s="63">
        <v>0</v>
      </c>
      <c r="KF206" s="263"/>
      <c r="KG206" s="263"/>
      <c r="KH206" s="250"/>
      <c r="KI206" s="250"/>
      <c r="KJ206" s="250"/>
      <c r="KK206" s="251"/>
      <c r="KL206" s="250"/>
      <c r="KM206" s="250"/>
      <c r="KN206" s="250"/>
      <c r="KO206" s="250"/>
      <c r="KP206" s="250"/>
      <c r="KQ206" s="250"/>
      <c r="KR206" s="92"/>
      <c r="KS206" s="93">
        <v>0.35862068965517235</v>
      </c>
      <c r="KT206" s="264"/>
      <c r="KU206" s="265"/>
      <c r="KV206" s="264"/>
      <c r="KW206" s="265"/>
      <c r="KX206" s="265"/>
      <c r="KY206" s="265"/>
      <c r="KZ206" s="265"/>
      <c r="LA206" s="265"/>
      <c r="LB206" s="265"/>
      <c r="LC206" s="265"/>
      <c r="LD206" s="265"/>
      <c r="LE206" s="265"/>
      <c r="LF206" s="118">
        <v>42122</v>
      </c>
      <c r="LG206" s="454">
        <v>0</v>
      </c>
      <c r="LH206" s="454"/>
      <c r="LI206" s="455">
        <v>36</v>
      </c>
      <c r="LJ206" s="455">
        <v>50.61</v>
      </c>
      <c r="LK206" s="455">
        <v>-27.06</v>
      </c>
      <c r="LL206" s="455">
        <v>-32.6</v>
      </c>
      <c r="LM206" s="455">
        <v>-32.299999999999997</v>
      </c>
      <c r="LN206" s="455">
        <v>381</v>
      </c>
      <c r="LO206" s="455">
        <v>-20.8</v>
      </c>
      <c r="LP206" s="455">
        <v>-20.7</v>
      </c>
      <c r="LQ206" s="455">
        <v>353</v>
      </c>
      <c r="LR206" s="455">
        <v>-26.6</v>
      </c>
      <c r="LS206" s="455">
        <v>-26.5</v>
      </c>
      <c r="LT206" s="455">
        <v>381</v>
      </c>
      <c r="LU206" s="500">
        <v>49.88</v>
      </c>
      <c r="LV206" s="693">
        <v>-25.23</v>
      </c>
      <c r="LW206" s="500">
        <v>-12.8</v>
      </c>
      <c r="LX206" s="500">
        <v>3</v>
      </c>
      <c r="LY206" s="500">
        <v>0</v>
      </c>
      <c r="LZ206" s="500">
        <v>3</v>
      </c>
      <c r="MA206" s="692">
        <v>57.457196000000003</v>
      </c>
      <c r="MB206" s="455"/>
      <c r="MD206" s="253"/>
      <c r="ME206" s="274"/>
      <c r="MF206" s="581">
        <v>211</v>
      </c>
      <c r="MG206" s="135"/>
      <c r="MJ206" s="584">
        <v>20.252700000000001</v>
      </c>
      <c r="MR206" s="135"/>
      <c r="MS206" s="585"/>
      <c r="MT206" s="585"/>
      <c r="MU206" s="133">
        <v>0</v>
      </c>
      <c r="MV206" s="585"/>
      <c r="MW206" s="585"/>
      <c r="MX206" s="585"/>
      <c r="MY206" s="585"/>
      <c r="MZ206" s="585"/>
      <c r="NA206" s="585"/>
      <c r="NB206" s="585"/>
      <c r="NC206" s="238">
        <v>1</v>
      </c>
      <c r="NE206" s="876" t="s">
        <v>64</v>
      </c>
      <c r="NF206" s="877" t="s">
        <v>64</v>
      </c>
      <c r="NG206" s="877" t="s">
        <v>64</v>
      </c>
      <c r="NH206" s="877" t="s">
        <v>64</v>
      </c>
      <c r="NI206" s="877" t="s">
        <v>64</v>
      </c>
      <c r="NJ206" s="877" t="s">
        <v>64</v>
      </c>
      <c r="NK206" s="877" t="s">
        <v>64</v>
      </c>
      <c r="NL206" s="877" t="s">
        <v>64</v>
      </c>
      <c r="NM206" s="877" t="s">
        <v>64</v>
      </c>
      <c r="NN206" s="877" t="s">
        <v>64</v>
      </c>
      <c r="NO206" s="877" t="s">
        <v>64</v>
      </c>
      <c r="NP206" s="877" t="s">
        <v>64</v>
      </c>
      <c r="NQ206" s="877" t="s">
        <v>64</v>
      </c>
      <c r="NR206" s="877" t="s">
        <v>64</v>
      </c>
      <c r="NS206" s="877" t="s">
        <v>64</v>
      </c>
      <c r="NT206" s="877" t="s">
        <v>64</v>
      </c>
      <c r="NU206" s="877" t="s">
        <v>64</v>
      </c>
      <c r="NV206" s="877" t="s">
        <v>64</v>
      </c>
      <c r="NW206" s="877" t="s">
        <v>64</v>
      </c>
      <c r="NX206" s="877" t="s">
        <v>64</v>
      </c>
      <c r="NY206" s="877" t="s">
        <v>64</v>
      </c>
      <c r="NZ206" s="877" t="s">
        <v>64</v>
      </c>
      <c r="OA206" s="877" t="s">
        <v>64</v>
      </c>
      <c r="OB206" s="877" t="s">
        <v>64</v>
      </c>
      <c r="OC206" s="877" t="s">
        <v>64</v>
      </c>
      <c r="OD206" s="877" t="s">
        <v>64</v>
      </c>
      <c r="OE206" s="877" t="s">
        <v>64</v>
      </c>
      <c r="OF206" s="877" t="s">
        <v>64</v>
      </c>
      <c r="OG206" s="877" t="s">
        <v>64</v>
      </c>
      <c r="OH206" s="877" t="s">
        <v>64</v>
      </c>
      <c r="OI206" s="877" t="s">
        <v>64</v>
      </c>
      <c r="OJ206" s="877" t="s">
        <v>64</v>
      </c>
      <c r="OK206" s="877" t="s">
        <v>64</v>
      </c>
      <c r="OL206" s="877" t="s">
        <v>64</v>
      </c>
      <c r="OM206" s="877" t="s">
        <v>64</v>
      </c>
    </row>
    <row r="207" spans="1:403" s="103" customFormat="1" x14ac:dyDescent="0.25">
      <c r="A207" s="455">
        <v>206</v>
      </c>
      <c r="B207" s="221">
        <v>0</v>
      </c>
      <c r="C207" s="61">
        <v>0</v>
      </c>
      <c r="D207" s="267">
        <v>0</v>
      </c>
      <c r="E207" s="267">
        <v>212</v>
      </c>
      <c r="F207" s="896">
        <v>212</v>
      </c>
      <c r="G207" s="61">
        <v>15</v>
      </c>
      <c r="H207" s="898"/>
      <c r="I207" s="232" t="s">
        <v>1461</v>
      </c>
      <c r="J207" s="232" t="s">
        <v>1462</v>
      </c>
      <c r="K207" s="69">
        <v>29308</v>
      </c>
      <c r="L207" s="143">
        <v>35</v>
      </c>
      <c r="M207" s="400">
        <v>78</v>
      </c>
      <c r="N207" s="400">
        <v>180</v>
      </c>
      <c r="O207" s="342">
        <v>24.074074074074073</v>
      </c>
      <c r="P207" s="348">
        <v>1.9750545540121707</v>
      </c>
      <c r="Q207" s="221">
        <v>0</v>
      </c>
      <c r="R207" s="125">
        <v>125</v>
      </c>
      <c r="S207" s="125">
        <v>60</v>
      </c>
      <c r="T207" s="61">
        <v>0</v>
      </c>
      <c r="U207" s="400">
        <v>1</v>
      </c>
      <c r="V207" s="709">
        <v>0</v>
      </c>
      <c r="W207" s="709"/>
      <c r="X207" s="325">
        <v>0</v>
      </c>
      <c r="Y207" s="710">
        <v>0</v>
      </c>
      <c r="Z207" s="325">
        <v>0</v>
      </c>
      <c r="AA207" s="325">
        <v>0</v>
      </c>
      <c r="AB207" s="329">
        <v>0</v>
      </c>
      <c r="AC207" s="328">
        <v>0</v>
      </c>
      <c r="AD207" s="61"/>
      <c r="AE207" s="133"/>
      <c r="AF207" s="61"/>
      <c r="AG207" s="592">
        <v>89</v>
      </c>
      <c r="AH207" s="616">
        <v>0.94</v>
      </c>
      <c r="AI207" s="608">
        <v>91</v>
      </c>
      <c r="AJ207" s="608"/>
      <c r="AK207" s="616">
        <v>16.399999999999999</v>
      </c>
      <c r="AL207" s="608">
        <v>0.47</v>
      </c>
      <c r="AM207" s="608"/>
      <c r="AN207" s="609"/>
      <c r="AO207" s="214"/>
      <c r="AP207" s="310">
        <v>184</v>
      </c>
      <c r="AQ207" s="310">
        <v>88</v>
      </c>
      <c r="AR207" s="310">
        <v>80</v>
      </c>
      <c r="AS207" s="310">
        <v>79</v>
      </c>
      <c r="AT207" s="310">
        <v>1.18</v>
      </c>
      <c r="AU207" s="310">
        <v>317</v>
      </c>
      <c r="AV207" s="564"/>
      <c r="AW207" s="564"/>
      <c r="AX207" s="423">
        <v>0.94</v>
      </c>
      <c r="AY207" s="423"/>
      <c r="AZ207" s="423"/>
      <c r="BA207" s="616"/>
      <c r="BB207" s="558"/>
      <c r="BC207" s="65">
        <v>39.26</v>
      </c>
      <c r="BD207" s="425"/>
      <c r="BE207" s="66">
        <v>39.26</v>
      </c>
      <c r="BF207" s="218">
        <v>20.435333740974752</v>
      </c>
      <c r="BG207" s="66">
        <v>22.63</v>
      </c>
      <c r="BH207" s="68">
        <v>1.5939502952639875</v>
      </c>
      <c r="BI207" s="219">
        <v>1.5939502952639875</v>
      </c>
      <c r="BJ207" s="219">
        <v>1.3103817348139519</v>
      </c>
      <c r="BK207" s="219">
        <v>1.3546845539547285</v>
      </c>
      <c r="BL207" s="66">
        <v>2.84</v>
      </c>
      <c r="BM207" s="66">
        <v>0.9</v>
      </c>
      <c r="BN207" s="66">
        <v>104</v>
      </c>
      <c r="BO207" s="66">
        <v>1.39</v>
      </c>
      <c r="BP207" s="571">
        <v>121.4</v>
      </c>
      <c r="BQ207" s="66">
        <v>25</v>
      </c>
      <c r="BR207" s="66">
        <v>168</v>
      </c>
      <c r="BS207" s="66">
        <v>3</v>
      </c>
      <c r="BT207" s="66">
        <v>70</v>
      </c>
      <c r="BU207" s="221">
        <v>0</v>
      </c>
      <c r="BV207" s="221"/>
      <c r="BW207" s="221"/>
      <c r="BX207" s="221"/>
      <c r="BY207" s="221"/>
      <c r="BZ207" s="221"/>
      <c r="CA207" s="221"/>
      <c r="CB207" s="221"/>
      <c r="CC207" s="221"/>
      <c r="CD207" s="221"/>
      <c r="CE207" s="221"/>
      <c r="CF207" s="221"/>
      <c r="CG207" s="61">
        <v>0</v>
      </c>
      <c r="CH207" s="61">
        <v>0</v>
      </c>
      <c r="CI207" s="61">
        <v>0</v>
      </c>
      <c r="CJ207" s="61">
        <v>0</v>
      </c>
      <c r="CK207" s="326">
        <v>0</v>
      </c>
      <c r="CL207" s="114">
        <v>0</v>
      </c>
      <c r="CM207" s="326">
        <v>0</v>
      </c>
      <c r="CN207" s="114">
        <v>0</v>
      </c>
      <c r="CO207" s="326">
        <v>0</v>
      </c>
      <c r="CP207" s="114">
        <v>0</v>
      </c>
      <c r="CQ207" s="326">
        <v>0</v>
      </c>
      <c r="CR207" s="114">
        <v>0</v>
      </c>
      <c r="CS207" s="326">
        <v>0</v>
      </c>
      <c r="CT207" s="114">
        <v>0</v>
      </c>
      <c r="CU207" s="326">
        <v>0</v>
      </c>
      <c r="CV207" s="114">
        <v>0</v>
      </c>
      <c r="CW207" s="299">
        <v>25.4</v>
      </c>
      <c r="CX207" s="299">
        <v>1.27</v>
      </c>
      <c r="CY207" s="299">
        <v>7.2</v>
      </c>
      <c r="CZ207" s="299"/>
      <c r="DA207" s="61"/>
      <c r="DB207" s="221"/>
      <c r="DC207" s="221"/>
      <c r="DD207" s="221"/>
      <c r="DE207" s="221"/>
      <c r="DF207" s="208">
        <v>0</v>
      </c>
      <c r="DG207" s="308"/>
      <c r="DH207" s="208"/>
      <c r="DI207" s="208"/>
      <c r="DJ207" s="208"/>
      <c r="DK207" s="308"/>
      <c r="DL207" s="308"/>
      <c r="DM207" s="308"/>
      <c r="DN207" s="208"/>
      <c r="DO207" s="254">
        <v>0</v>
      </c>
      <c r="DP207" s="208">
        <v>0</v>
      </c>
      <c r="DQ207" s="208">
        <v>0</v>
      </c>
      <c r="DR207" s="208">
        <v>0</v>
      </c>
      <c r="DS207" s="208">
        <v>0</v>
      </c>
      <c r="DT207" s="212"/>
      <c r="DU207" s="208">
        <v>0</v>
      </c>
      <c r="DV207" s="208">
        <v>0</v>
      </c>
      <c r="DW207" s="208">
        <v>0</v>
      </c>
      <c r="DX207" s="208">
        <v>0</v>
      </c>
      <c r="DY207" s="208">
        <v>0</v>
      </c>
      <c r="DZ207" s="206">
        <v>0</v>
      </c>
      <c r="EC207" s="223">
        <v>0</v>
      </c>
      <c r="ED207" s="223">
        <v>0</v>
      </c>
      <c r="EE207" s="221">
        <v>91</v>
      </c>
      <c r="EF207" s="221"/>
      <c r="EH207" s="221">
        <v>0</v>
      </c>
      <c r="EI207" s="221"/>
      <c r="EJ207" s="221"/>
      <c r="EK207" s="221"/>
      <c r="EL207" s="221"/>
      <c r="EM207" s="221"/>
      <c r="EN207" s="221"/>
      <c r="EO207" s="221"/>
      <c r="EP207" s="267">
        <v>212</v>
      </c>
      <c r="EQ207" s="135">
        <v>42122</v>
      </c>
      <c r="ER207" s="439" t="s">
        <v>383</v>
      </c>
      <c r="ES207" s="133"/>
      <c r="ET207" s="133"/>
      <c r="EU207" s="133">
        <v>55</v>
      </c>
      <c r="EV207" s="133">
        <v>0</v>
      </c>
      <c r="EW207" s="133"/>
      <c r="EX207" s="161">
        <v>8</v>
      </c>
      <c r="EY207" s="161">
        <v>7</v>
      </c>
      <c r="EZ207" s="161">
        <v>45</v>
      </c>
      <c r="FA207" s="161">
        <v>30</v>
      </c>
      <c r="FB207" s="161">
        <v>10</v>
      </c>
      <c r="FC207" s="161">
        <v>13</v>
      </c>
      <c r="FD207" s="161">
        <v>33</v>
      </c>
      <c r="FE207" s="161">
        <v>22</v>
      </c>
      <c r="FF207" s="161">
        <v>29</v>
      </c>
      <c r="FG207" s="161">
        <v>180</v>
      </c>
      <c r="FH207" s="161">
        <v>350</v>
      </c>
      <c r="FI207" s="91">
        <v>180</v>
      </c>
      <c r="FJ207" s="91">
        <v>350</v>
      </c>
      <c r="FK207" s="227">
        <v>27.4</v>
      </c>
      <c r="FL207" s="227">
        <v>13.873034516610701</v>
      </c>
      <c r="FM207" s="228">
        <v>141.35000000000002</v>
      </c>
      <c r="FN207" s="228">
        <v>57.05</v>
      </c>
      <c r="FO207" s="228">
        <v>71.567643391347559</v>
      </c>
      <c r="FP207" s="228">
        <v>28.885278071994179</v>
      </c>
      <c r="FQ207" s="228">
        <v>59.639193491333572</v>
      </c>
      <c r="FR207" s="228"/>
      <c r="FS207" s="193">
        <v>0</v>
      </c>
      <c r="FT207" s="230">
        <v>84</v>
      </c>
      <c r="FU207" s="230">
        <v>46.3</v>
      </c>
      <c r="FV207" s="230">
        <v>160</v>
      </c>
      <c r="FW207" s="229">
        <v>13.433333333333332</v>
      </c>
      <c r="FX207" s="229">
        <v>16.833333333333332</v>
      </c>
      <c r="FY207" s="426">
        <v>6.3636363636363642</v>
      </c>
      <c r="FZ207" s="229">
        <v>1.8142548596112311</v>
      </c>
      <c r="GA207" s="61" t="s">
        <v>381</v>
      </c>
      <c r="GB207" s="129">
        <v>18.899999999999999</v>
      </c>
      <c r="GC207" s="111">
        <v>5.3</v>
      </c>
      <c r="GD207" s="111">
        <v>3</v>
      </c>
      <c r="GE207" s="111">
        <v>114.6</v>
      </c>
      <c r="GF207" s="111">
        <v>81.7</v>
      </c>
      <c r="GG207" s="111">
        <v>24.2</v>
      </c>
      <c r="GH207" s="61">
        <v>0</v>
      </c>
      <c r="GI207" s="61">
        <v>1</v>
      </c>
      <c r="GJ207" s="61">
        <v>1</v>
      </c>
      <c r="GK207" s="61">
        <v>0</v>
      </c>
      <c r="GL207" s="231"/>
      <c r="GM207" s="133"/>
      <c r="GN207" s="61">
        <v>0</v>
      </c>
      <c r="GO207" s="61">
        <v>0</v>
      </c>
      <c r="GP207" s="133">
        <v>0</v>
      </c>
      <c r="GQ207" s="61"/>
      <c r="GR207" s="106"/>
      <c r="GS207" s="111">
        <v>0.26973684210526316</v>
      </c>
      <c r="GT207" s="61">
        <v>1</v>
      </c>
      <c r="GU207" s="111">
        <v>0.55555555555555558</v>
      </c>
      <c r="GV207" s="61">
        <v>1</v>
      </c>
      <c r="GW207" s="106">
        <v>13.9</v>
      </c>
      <c r="GX207" s="61"/>
      <c r="GY207" s="106">
        <v>24</v>
      </c>
      <c r="GZ207" s="61"/>
      <c r="HA207" s="745"/>
      <c r="HB207" s="61">
        <v>1.5</v>
      </c>
      <c r="HC207" s="133">
        <v>5</v>
      </c>
      <c r="HD207" s="117" t="s">
        <v>1463</v>
      </c>
      <c r="HE207" s="427">
        <v>113.50051000000001</v>
      </c>
      <c r="HF207" s="427">
        <v>119.175535</v>
      </c>
      <c r="HG207" s="270">
        <v>60.340376298925065</v>
      </c>
      <c r="HH207" s="435">
        <v>171.28327300000001</v>
      </c>
      <c r="HI207" s="270">
        <v>86.72331235208226</v>
      </c>
      <c r="HJ207" s="435">
        <v>61.427148000000003</v>
      </c>
      <c r="HK207" s="270">
        <v>31.101494323392487</v>
      </c>
      <c r="HL207" s="435">
        <v>109.85612500000001</v>
      </c>
      <c r="HM207" s="270">
        <v>55.621818028689781</v>
      </c>
      <c r="HN207" s="427">
        <v>64.137100000000004</v>
      </c>
      <c r="HO207" s="435">
        <v>6.2617989999999999</v>
      </c>
      <c r="HP207" s="435">
        <v>3.1569859999999998</v>
      </c>
      <c r="HQ207" s="435">
        <v>170.387248</v>
      </c>
      <c r="HR207" s="270">
        <v>86.26964133920832</v>
      </c>
      <c r="HS207" s="435">
        <v>65.352766000000003</v>
      </c>
      <c r="HT207" s="270">
        <v>33.089094104889867</v>
      </c>
      <c r="HU207" s="435">
        <v>105.034482</v>
      </c>
      <c r="HV207" s="270">
        <v>53.180547234318446</v>
      </c>
      <c r="HW207" s="427">
        <v>61.644568</v>
      </c>
      <c r="HX207" s="144">
        <v>0</v>
      </c>
      <c r="HY207" s="427">
        <v>0.69578034628051499</v>
      </c>
      <c r="HZ207" s="428">
        <v>14.9</v>
      </c>
      <c r="IA207" s="427">
        <v>4.0999999999999996</v>
      </c>
      <c r="IB207" s="427">
        <v>13.5</v>
      </c>
      <c r="IC207" s="427">
        <v>4.4000000000000004</v>
      </c>
      <c r="ID207" s="427">
        <v>16.3</v>
      </c>
      <c r="IE207" s="427">
        <v>4.5999999999999996</v>
      </c>
      <c r="IF207" s="237">
        <v>41.080390243902443</v>
      </c>
      <c r="IG207" s="237">
        <v>20.799623058740735</v>
      </c>
      <c r="IH207" s="239"/>
      <c r="II207" s="161">
        <v>0.47</v>
      </c>
      <c r="IJ207" s="61">
        <v>1189</v>
      </c>
      <c r="IK207" s="61">
        <v>965</v>
      </c>
      <c r="IL207" s="61">
        <v>1077</v>
      </c>
      <c r="IM207" s="61">
        <v>961</v>
      </c>
      <c r="IN207" s="61">
        <v>1102</v>
      </c>
      <c r="IO207" s="61">
        <v>1277</v>
      </c>
      <c r="IP207" s="133">
        <v>1233</v>
      </c>
      <c r="IQ207" s="429">
        <v>1095.1666666666667</v>
      </c>
      <c r="IR207" s="61">
        <v>1767</v>
      </c>
      <c r="IS207" s="61">
        <v>391</v>
      </c>
      <c r="IT207" s="61">
        <v>392</v>
      </c>
      <c r="IU207" s="61">
        <v>409</v>
      </c>
      <c r="IV207" s="61">
        <v>348</v>
      </c>
      <c r="IW207" s="61">
        <v>352</v>
      </c>
      <c r="IX207" s="61">
        <v>402</v>
      </c>
      <c r="IY207" s="61">
        <v>396.5</v>
      </c>
      <c r="IZ207" s="430">
        <v>382.33333333333331</v>
      </c>
      <c r="JA207" s="61">
        <v>236</v>
      </c>
      <c r="JB207" s="431">
        <v>24.576206713101595</v>
      </c>
      <c r="JC207" s="240">
        <v>24.700679945856749</v>
      </c>
      <c r="JD207" s="308"/>
      <c r="JE207" s="70"/>
      <c r="JF207" s="70"/>
      <c r="JG207" s="70"/>
      <c r="JH207" s="308"/>
      <c r="JI207" s="308"/>
      <c r="JJ207" s="308"/>
      <c r="JK207" s="308"/>
      <c r="JL207" s="208"/>
      <c r="JM207" s="420">
        <v>62</v>
      </c>
      <c r="JN207" s="299"/>
      <c r="JO207" s="300"/>
      <c r="JP207" s="221"/>
      <c r="JQ207" s="198"/>
      <c r="JR207" s="90"/>
      <c r="JS207" s="90"/>
      <c r="JT207" s="246"/>
      <c r="JU207" s="248"/>
      <c r="JV207" s="198"/>
      <c r="JW207" s="433"/>
      <c r="JX207" s="248"/>
      <c r="JY207" s="243"/>
      <c r="JZ207" s="433"/>
      <c r="KA207" s="248"/>
      <c r="KB207" s="247"/>
      <c r="KC207" s="245"/>
      <c r="KD207" s="248"/>
      <c r="KE207" s="63">
        <v>0</v>
      </c>
      <c r="KF207" s="263"/>
      <c r="KG207" s="263"/>
      <c r="KH207" s="250"/>
      <c r="KI207" s="250"/>
      <c r="KJ207" s="250"/>
      <c r="KK207" s="251"/>
      <c r="KL207" s="250"/>
      <c r="KM207" s="250"/>
      <c r="KN207" s="250"/>
      <c r="KO207" s="250"/>
      <c r="KP207" s="250"/>
      <c r="KQ207" s="250"/>
      <c r="KR207" s="92"/>
      <c r="KS207" s="93">
        <v>0.26973684210526316</v>
      </c>
      <c r="KT207" s="264"/>
      <c r="KU207" s="265"/>
      <c r="KV207" s="264"/>
      <c r="KW207" s="265"/>
      <c r="KX207" s="265"/>
      <c r="KY207" s="265"/>
      <c r="KZ207" s="265"/>
      <c r="LA207" s="265"/>
      <c r="LB207" s="265"/>
      <c r="LC207" s="265"/>
      <c r="LD207" s="265"/>
      <c r="LE207" s="265"/>
      <c r="LF207" s="118">
        <v>42122</v>
      </c>
      <c r="LG207" s="454">
        <v>0</v>
      </c>
      <c r="LH207" s="454"/>
      <c r="LI207" s="455">
        <v>49</v>
      </c>
      <c r="LJ207" s="455">
        <v>51.98</v>
      </c>
      <c r="LK207" s="455">
        <v>-25.85</v>
      </c>
      <c r="LL207" s="455">
        <v>-28.5</v>
      </c>
      <c r="LM207" s="455">
        <v>-27.9</v>
      </c>
      <c r="LN207" s="455">
        <v>350</v>
      </c>
      <c r="LO207" s="455">
        <v>-24.5</v>
      </c>
      <c r="LP207" s="455">
        <v>-23.6</v>
      </c>
      <c r="LQ207" s="455">
        <v>350</v>
      </c>
      <c r="LR207" s="455">
        <v>-26.5</v>
      </c>
      <c r="LS207" s="455">
        <v>-25.7</v>
      </c>
      <c r="LT207" s="455">
        <v>350</v>
      </c>
      <c r="LU207" s="500">
        <v>30.12</v>
      </c>
      <c r="LV207" s="693">
        <v>-17.170000000000002</v>
      </c>
      <c r="LW207" s="500">
        <v>-9.6</v>
      </c>
      <c r="LX207" s="500">
        <v>0</v>
      </c>
      <c r="LY207" s="500">
        <v>0</v>
      </c>
      <c r="LZ207" s="500">
        <v>3</v>
      </c>
      <c r="MA207" s="692">
        <v>61.644568</v>
      </c>
      <c r="MB207" s="455"/>
      <c r="MD207" s="253"/>
      <c r="ME207" s="274"/>
      <c r="MF207" s="581">
        <v>212</v>
      </c>
      <c r="MG207" s="135"/>
      <c r="MJ207" s="584">
        <v>29.84</v>
      </c>
      <c r="MR207" s="135"/>
      <c r="MS207" s="585"/>
      <c r="MT207" s="585"/>
      <c r="MU207" s="133">
        <v>0</v>
      </c>
      <c r="MV207" s="585"/>
      <c r="MW207" s="585"/>
      <c r="MX207" s="585"/>
      <c r="MY207" s="585"/>
      <c r="MZ207" s="585"/>
      <c r="NA207" s="585"/>
      <c r="NB207" s="585"/>
      <c r="NC207" s="238">
        <v>0</v>
      </c>
      <c r="NE207" s="876" t="s">
        <v>64</v>
      </c>
      <c r="NF207" s="877" t="s">
        <v>64</v>
      </c>
      <c r="NG207" s="877" t="s">
        <v>64</v>
      </c>
      <c r="NH207" s="877" t="s">
        <v>64</v>
      </c>
      <c r="NI207" s="877" t="s">
        <v>64</v>
      </c>
      <c r="NJ207" s="877" t="s">
        <v>64</v>
      </c>
      <c r="NK207" s="877" t="s">
        <v>64</v>
      </c>
      <c r="NL207" s="877" t="s">
        <v>64</v>
      </c>
      <c r="NM207" s="877" t="s">
        <v>64</v>
      </c>
      <c r="NN207" s="877" t="s">
        <v>64</v>
      </c>
      <c r="NO207" s="877" t="s">
        <v>64</v>
      </c>
      <c r="NP207" s="877" t="s">
        <v>64</v>
      </c>
      <c r="NQ207" s="877" t="s">
        <v>64</v>
      </c>
      <c r="NR207" s="877" t="s">
        <v>64</v>
      </c>
      <c r="NS207" s="877" t="s">
        <v>64</v>
      </c>
      <c r="NT207" s="877" t="s">
        <v>64</v>
      </c>
      <c r="NU207" s="877" t="s">
        <v>64</v>
      </c>
      <c r="NV207" s="877" t="s">
        <v>64</v>
      </c>
      <c r="NW207" s="877" t="s">
        <v>64</v>
      </c>
      <c r="NX207" s="877" t="s">
        <v>64</v>
      </c>
      <c r="NY207" s="877" t="s">
        <v>64</v>
      </c>
      <c r="NZ207" s="877" t="s">
        <v>64</v>
      </c>
      <c r="OA207" s="877" t="s">
        <v>64</v>
      </c>
      <c r="OB207" s="877" t="s">
        <v>64</v>
      </c>
      <c r="OC207" s="877" t="s">
        <v>64</v>
      </c>
      <c r="OD207" s="877" t="s">
        <v>64</v>
      </c>
      <c r="OE207" s="877" t="s">
        <v>64</v>
      </c>
      <c r="OF207" s="877" t="s">
        <v>64</v>
      </c>
      <c r="OG207" s="877" t="s">
        <v>64</v>
      </c>
      <c r="OH207" s="877" t="s">
        <v>64</v>
      </c>
      <c r="OI207" s="877" t="s">
        <v>64</v>
      </c>
      <c r="OJ207" s="877" t="s">
        <v>64</v>
      </c>
      <c r="OK207" s="877" t="s">
        <v>64</v>
      </c>
      <c r="OL207" s="877" t="s">
        <v>64</v>
      </c>
      <c r="OM207" s="877" t="s">
        <v>64</v>
      </c>
    </row>
    <row r="208" spans="1:403" s="133" customFormat="1" x14ac:dyDescent="0.25">
      <c r="A208" s="455">
        <v>207</v>
      </c>
      <c r="B208" s="221">
        <v>0</v>
      </c>
      <c r="C208" s="61">
        <v>0</v>
      </c>
      <c r="D208" s="267">
        <v>0</v>
      </c>
      <c r="E208" s="267">
        <v>213</v>
      </c>
      <c r="F208" s="896">
        <v>213</v>
      </c>
      <c r="G208" s="61">
        <v>17</v>
      </c>
      <c r="H208" s="898"/>
      <c r="I208" s="232" t="s">
        <v>1464</v>
      </c>
      <c r="J208" s="232" t="s">
        <v>1465</v>
      </c>
      <c r="K208" s="69">
        <v>29255</v>
      </c>
      <c r="L208" s="143">
        <v>35</v>
      </c>
      <c r="M208" s="400">
        <v>80</v>
      </c>
      <c r="N208" s="400">
        <v>183</v>
      </c>
      <c r="O208" s="342">
        <v>23.888440980620498</v>
      </c>
      <c r="P208" s="348">
        <v>2.020489548036704</v>
      </c>
      <c r="Q208" s="221">
        <v>0</v>
      </c>
      <c r="R208" s="125">
        <v>90</v>
      </c>
      <c r="S208" s="125">
        <v>60</v>
      </c>
      <c r="T208" s="61">
        <v>0</v>
      </c>
      <c r="U208" s="400">
        <v>1</v>
      </c>
      <c r="V208" s="709">
        <v>0</v>
      </c>
      <c r="W208" s="709"/>
      <c r="X208" s="325">
        <v>0</v>
      </c>
      <c r="Y208" s="710">
        <v>0</v>
      </c>
      <c r="Z208" s="325">
        <v>0</v>
      </c>
      <c r="AA208" s="325">
        <v>0</v>
      </c>
      <c r="AB208" s="329">
        <v>0</v>
      </c>
      <c r="AC208" s="328">
        <v>0</v>
      </c>
      <c r="AD208" s="61"/>
      <c r="AF208" s="61"/>
      <c r="AG208" s="592">
        <v>97</v>
      </c>
      <c r="AH208" s="616">
        <v>0.96</v>
      </c>
      <c r="AI208" s="608">
        <v>89</v>
      </c>
      <c r="AJ208" s="608"/>
      <c r="AK208" s="616">
        <v>14.2</v>
      </c>
      <c r="AL208" s="608">
        <v>42</v>
      </c>
      <c r="AM208" s="608"/>
      <c r="AN208" s="609"/>
      <c r="AO208" s="214"/>
      <c r="AP208" s="310">
        <v>137</v>
      </c>
      <c r="AQ208" s="310">
        <v>65</v>
      </c>
      <c r="AR208" s="310">
        <v>61</v>
      </c>
      <c r="AS208" s="310">
        <v>55</v>
      </c>
      <c r="AT208" s="310">
        <v>2.83</v>
      </c>
      <c r="AU208" s="310">
        <v>114</v>
      </c>
      <c r="AV208" s="557"/>
      <c r="AW208" s="557"/>
      <c r="AX208" s="423">
        <v>0.96</v>
      </c>
      <c r="AY208" s="423"/>
      <c r="AZ208" s="423"/>
      <c r="BA208" s="616"/>
      <c r="BB208" s="558"/>
      <c r="BC208" s="65">
        <v>22.3</v>
      </c>
      <c r="BD208" s="68"/>
      <c r="BE208" s="66">
        <v>22.3</v>
      </c>
      <c r="BF208" s="218">
        <v>26.963568204738475</v>
      </c>
      <c r="BG208" s="66">
        <v>49.31</v>
      </c>
      <c r="BH208" s="68">
        <v>1.3483048630481607</v>
      </c>
      <c r="BI208" s="219">
        <v>1.3483048630481607</v>
      </c>
      <c r="BJ208" s="219">
        <v>1.4307773637196499</v>
      </c>
      <c r="BK208" s="219">
        <v>1.6929350025311378</v>
      </c>
      <c r="BL208" s="66">
        <v>3.02</v>
      </c>
      <c r="BM208" s="66">
        <v>1.23</v>
      </c>
      <c r="BN208" s="66">
        <v>92</v>
      </c>
      <c r="BO208" s="66">
        <v>1.56</v>
      </c>
      <c r="BP208" s="571">
        <v>16.399999999999999</v>
      </c>
      <c r="BQ208" s="66">
        <v>33</v>
      </c>
      <c r="BR208" s="66">
        <v>146</v>
      </c>
      <c r="BS208" s="66">
        <v>3</v>
      </c>
      <c r="BT208" s="66">
        <v>42</v>
      </c>
      <c r="BU208" s="221">
        <v>0</v>
      </c>
      <c r="BV208" s="61"/>
      <c r="BW208" s="61"/>
      <c r="BX208" s="61"/>
      <c r="BY208" s="61"/>
      <c r="BZ208" s="61"/>
      <c r="CA208" s="61"/>
      <c r="CB208" s="61"/>
      <c r="CC208" s="61"/>
      <c r="CD208" s="61"/>
      <c r="CE208" s="61"/>
      <c r="CF208" s="61"/>
      <c r="CG208" s="61">
        <v>0</v>
      </c>
      <c r="CH208" s="61">
        <v>0</v>
      </c>
      <c r="CI208" s="61">
        <v>0</v>
      </c>
      <c r="CJ208" s="61">
        <v>0</v>
      </c>
      <c r="CK208" s="326">
        <v>0</v>
      </c>
      <c r="CL208" s="114">
        <v>0</v>
      </c>
      <c r="CM208" s="326">
        <v>0</v>
      </c>
      <c r="CN208" s="114">
        <v>0</v>
      </c>
      <c r="CO208" s="326">
        <v>0</v>
      </c>
      <c r="CP208" s="114">
        <v>0</v>
      </c>
      <c r="CQ208" s="326">
        <v>0</v>
      </c>
      <c r="CR208" s="114">
        <v>0</v>
      </c>
      <c r="CS208" s="326">
        <v>0</v>
      </c>
      <c r="CT208" s="114">
        <v>0</v>
      </c>
      <c r="CU208" s="326">
        <v>0</v>
      </c>
      <c r="CV208" s="114">
        <v>0</v>
      </c>
      <c r="CW208" s="299">
        <v>47.5</v>
      </c>
      <c r="CX208" s="299">
        <v>1.1399999999999999</v>
      </c>
      <c r="CY208" s="299">
        <v>13.6</v>
      </c>
      <c r="CZ208" s="299"/>
      <c r="DA208" s="61"/>
      <c r="DF208" s="208">
        <v>0</v>
      </c>
      <c r="DG208" s="308"/>
      <c r="DH208" s="208"/>
      <c r="DI208" s="208"/>
      <c r="DJ208" s="208"/>
      <c r="DK208" s="308"/>
      <c r="DL208" s="308"/>
      <c r="DM208" s="308"/>
      <c r="DN208" s="208"/>
      <c r="DO208" s="254">
        <v>0</v>
      </c>
      <c r="DP208" s="208">
        <v>0</v>
      </c>
      <c r="DQ208" s="208">
        <v>0</v>
      </c>
      <c r="DR208" s="208">
        <v>0</v>
      </c>
      <c r="DS208" s="208">
        <v>0</v>
      </c>
      <c r="DT208" s="212"/>
      <c r="DU208" s="208">
        <v>0</v>
      </c>
      <c r="DV208" s="208">
        <v>0</v>
      </c>
      <c r="DW208" s="208">
        <v>0</v>
      </c>
      <c r="DX208" s="208">
        <v>0</v>
      </c>
      <c r="DY208" s="208">
        <v>0</v>
      </c>
      <c r="DZ208" s="206">
        <v>0</v>
      </c>
      <c r="EC208" s="223">
        <v>1</v>
      </c>
      <c r="ED208" s="223">
        <v>1</v>
      </c>
      <c r="EE208" s="221">
        <v>89</v>
      </c>
      <c r="EF208" s="221"/>
      <c r="EH208" s="221">
        <v>0</v>
      </c>
      <c r="EP208" s="267">
        <v>213</v>
      </c>
      <c r="EQ208" s="135">
        <v>42086</v>
      </c>
      <c r="ER208" s="133" t="s">
        <v>383</v>
      </c>
      <c r="EU208" s="133">
        <v>58</v>
      </c>
      <c r="EV208" s="133">
        <v>0</v>
      </c>
      <c r="EX208" s="133">
        <v>11</v>
      </c>
      <c r="EY208" s="133">
        <v>9</v>
      </c>
      <c r="EZ208" s="133">
        <v>54</v>
      </c>
      <c r="FA208" s="133">
        <v>34</v>
      </c>
      <c r="FB208" s="133">
        <v>16</v>
      </c>
      <c r="FC208" s="133">
        <v>19</v>
      </c>
      <c r="FD208" s="133">
        <v>36</v>
      </c>
      <c r="FE208" s="133">
        <v>25</v>
      </c>
      <c r="FF208" s="133">
        <v>30</v>
      </c>
      <c r="FG208" s="133">
        <v>160</v>
      </c>
      <c r="FH208" s="133">
        <v>310</v>
      </c>
      <c r="FI208" s="91">
        <v>160</v>
      </c>
      <c r="FJ208" s="91">
        <v>310</v>
      </c>
      <c r="FK208" s="227">
        <v>49.85</v>
      </c>
      <c r="FL208" s="227">
        <v>24.67223849212133</v>
      </c>
      <c r="FM208" s="228">
        <v>185.10000000000002</v>
      </c>
      <c r="FN208" s="228">
        <v>75.199999999999989</v>
      </c>
      <c r="FO208" s="228">
        <v>91.611461281678217</v>
      </c>
      <c r="FP208" s="228">
        <v>37.21870280055213</v>
      </c>
      <c r="FQ208" s="228">
        <v>59.373311723392774</v>
      </c>
      <c r="FR208" s="228"/>
      <c r="FS208" s="193">
        <v>0</v>
      </c>
      <c r="FT208" s="230">
        <v>76</v>
      </c>
      <c r="FU208" s="230">
        <v>37</v>
      </c>
      <c r="FV208" s="230">
        <v>160</v>
      </c>
      <c r="FW208" s="229">
        <v>10.6</v>
      </c>
      <c r="FX208" s="229">
        <v>17</v>
      </c>
      <c r="FY208" s="426">
        <v>7.1698113207547172</v>
      </c>
      <c r="FZ208" s="229">
        <v>2.0540540540540539</v>
      </c>
      <c r="GA208" s="133">
        <v>52.8</v>
      </c>
      <c r="GB208" s="129">
        <v>20.8</v>
      </c>
      <c r="GC208" s="238">
        <v>7.8</v>
      </c>
      <c r="GD208" s="238">
        <v>3.5</v>
      </c>
      <c r="GE208" s="238">
        <v>140</v>
      </c>
      <c r="GF208" s="238">
        <v>86.3</v>
      </c>
      <c r="GG208" s="238">
        <v>25.2</v>
      </c>
      <c r="GH208" s="133">
        <v>0</v>
      </c>
      <c r="GI208" s="133">
        <v>1</v>
      </c>
      <c r="GJ208" s="133">
        <v>1</v>
      </c>
      <c r="GK208" s="133">
        <v>0</v>
      </c>
      <c r="GL208" s="231">
        <v>14</v>
      </c>
      <c r="GN208" s="133">
        <v>0</v>
      </c>
      <c r="GO208" s="133">
        <v>0</v>
      </c>
      <c r="GP208" s="133">
        <v>0</v>
      </c>
      <c r="GQ208" s="61"/>
      <c r="GR208" s="106"/>
      <c r="GS208" s="111">
        <v>0.50591715976331364</v>
      </c>
      <c r="GT208" s="61">
        <v>0</v>
      </c>
      <c r="GU208" s="111">
        <v>0.44827586206896552</v>
      </c>
      <c r="GV208" s="61">
        <v>0</v>
      </c>
      <c r="GW208" s="106">
        <v>13.6</v>
      </c>
      <c r="GX208" s="61"/>
      <c r="GY208" s="106">
        <v>31</v>
      </c>
      <c r="GZ208" s="61"/>
      <c r="HA208" s="745">
        <v>24</v>
      </c>
      <c r="HB208" s="133">
        <v>17</v>
      </c>
      <c r="HC208" s="133">
        <v>0.55000000000000004</v>
      </c>
      <c r="HD208" s="117" t="s">
        <v>1466</v>
      </c>
      <c r="HE208" s="227">
        <v>150.15226200000001</v>
      </c>
      <c r="HF208" s="227">
        <v>157.659875</v>
      </c>
      <c r="HG208" s="270">
        <v>78.030532329750002</v>
      </c>
      <c r="HH208" s="237">
        <v>244.27098000000001</v>
      </c>
      <c r="HI208" s="270">
        <v>120.89692829015446</v>
      </c>
      <c r="HJ208" s="237">
        <v>90.486583999999993</v>
      </c>
      <c r="HK208" s="270">
        <v>44.784485070920162</v>
      </c>
      <c r="HL208" s="237">
        <v>153.78439499999999</v>
      </c>
      <c r="HM208" s="270">
        <v>76.112442724304728</v>
      </c>
      <c r="HN208" s="227">
        <v>62.956474</v>
      </c>
      <c r="HO208" s="237">
        <v>8.3043569999999995</v>
      </c>
      <c r="HP208" s="237">
        <v>4.1038269999999999</v>
      </c>
      <c r="HQ208" s="237">
        <v>269.69537000000003</v>
      </c>
      <c r="HR208" s="270">
        <v>133.48021040844344</v>
      </c>
      <c r="HS208" s="237">
        <v>111.124313</v>
      </c>
      <c r="HT208" s="270">
        <v>54.998707173703892</v>
      </c>
      <c r="HU208" s="237">
        <v>158.571057</v>
      </c>
      <c r="HV208" s="270">
        <v>78.481503234739534</v>
      </c>
      <c r="HW208" s="227">
        <v>58.796359000000002</v>
      </c>
      <c r="HX208" s="144">
        <v>0</v>
      </c>
      <c r="HY208" s="427">
        <v>0.6454302308035117</v>
      </c>
      <c r="HZ208" s="428">
        <v>20.9</v>
      </c>
      <c r="IA208" s="427">
        <v>5.4</v>
      </c>
      <c r="IB208" s="427">
        <v>19</v>
      </c>
      <c r="IC208" s="427">
        <v>4.5999999999999996</v>
      </c>
      <c r="ID208" s="427">
        <v>30.2</v>
      </c>
      <c r="IE208" s="427">
        <v>6.3</v>
      </c>
      <c r="IF208" s="237">
        <v>61.575012345678999</v>
      </c>
      <c r="IG208" s="237">
        <v>30.475293675986109</v>
      </c>
      <c r="IH208" s="239"/>
      <c r="II208" s="161">
        <v>0.42</v>
      </c>
      <c r="IJ208" s="61">
        <v>1026</v>
      </c>
      <c r="IK208" s="61">
        <v>1133</v>
      </c>
      <c r="IL208" s="61">
        <v>1043</v>
      </c>
      <c r="IM208" s="61">
        <v>1019</v>
      </c>
      <c r="IN208" s="61">
        <v>1059</v>
      </c>
      <c r="IO208" s="61">
        <v>947</v>
      </c>
      <c r="IP208" s="133">
        <v>986.5</v>
      </c>
      <c r="IQ208" s="429">
        <v>1037.8333333333333</v>
      </c>
      <c r="IR208" s="61">
        <v>1771</v>
      </c>
      <c r="IS208" s="61">
        <v>260</v>
      </c>
      <c r="IT208" s="61"/>
      <c r="IU208" s="61">
        <v>373</v>
      </c>
      <c r="IV208" s="61">
        <v>389</v>
      </c>
      <c r="IW208" s="61">
        <v>345</v>
      </c>
      <c r="IX208" s="61">
        <v>277</v>
      </c>
      <c r="IY208" s="61">
        <v>268.5</v>
      </c>
      <c r="IZ208" s="430">
        <v>328.8</v>
      </c>
      <c r="JA208" s="61">
        <v>198</v>
      </c>
      <c r="JB208" s="431">
        <v>26.865210701941255</v>
      </c>
      <c r="JC208" s="240">
        <v>35.048229743566509</v>
      </c>
      <c r="JD208" s="308"/>
      <c r="JE208" s="70"/>
      <c r="JF208" s="70"/>
      <c r="JG208" s="70"/>
      <c r="JH208" s="308"/>
      <c r="JI208" s="308"/>
      <c r="JJ208" s="308"/>
      <c r="JK208" s="308"/>
      <c r="JL208" s="208"/>
      <c r="JM208" s="420">
        <v>87</v>
      </c>
      <c r="JN208" s="299"/>
      <c r="JO208" s="300"/>
      <c r="JP208" s="221"/>
      <c r="JQ208" s="198"/>
      <c r="JR208" s="90"/>
      <c r="JS208" s="90"/>
      <c r="JT208" s="246"/>
      <c r="JU208" s="248"/>
      <c r="JV208" s="198"/>
      <c r="JW208" s="433"/>
      <c r="JX208" s="248"/>
      <c r="JY208" s="243"/>
      <c r="JZ208" s="433"/>
      <c r="KA208" s="248"/>
      <c r="KB208" s="247"/>
      <c r="KC208" s="245"/>
      <c r="KD208" s="248"/>
      <c r="KE208" s="63">
        <v>0</v>
      </c>
      <c r="KF208" s="263"/>
      <c r="KG208" s="263"/>
      <c r="KH208" s="250"/>
      <c r="KI208" s="250"/>
      <c r="KJ208" s="250"/>
      <c r="KK208" s="251"/>
      <c r="KL208" s="250"/>
      <c r="KM208" s="250"/>
      <c r="KN208" s="250"/>
      <c r="KO208" s="250"/>
      <c r="KP208" s="250"/>
      <c r="KQ208" s="250"/>
      <c r="KR208" s="92"/>
      <c r="KS208" s="93">
        <v>0.50591715976331364</v>
      </c>
      <c r="KT208" s="92"/>
      <c r="KU208" s="361"/>
      <c r="KV208" s="92"/>
      <c r="KW208" s="361"/>
      <c r="KX208" s="361"/>
      <c r="KY208" s="361"/>
      <c r="KZ208" s="361"/>
      <c r="LA208" s="361"/>
      <c r="LB208" s="361"/>
      <c r="LC208" s="361"/>
      <c r="LD208" s="361"/>
      <c r="LE208" s="361"/>
      <c r="LF208" s="118">
        <v>42086</v>
      </c>
      <c r="LG208" s="454">
        <v>0</v>
      </c>
      <c r="LH208" s="454"/>
      <c r="LI208" s="454">
        <v>32</v>
      </c>
      <c r="LJ208" s="454">
        <v>47.31</v>
      </c>
      <c r="LK208" s="454">
        <v>-26.65</v>
      </c>
      <c r="LL208" s="454">
        <v>-31.1</v>
      </c>
      <c r="LM208" s="454">
        <v>-30.6</v>
      </c>
      <c r="LN208" s="454">
        <v>412</v>
      </c>
      <c r="LO208" s="454">
        <v>-24.4</v>
      </c>
      <c r="LP208" s="454">
        <v>-24.1</v>
      </c>
      <c r="LQ208" s="454">
        <v>427</v>
      </c>
      <c r="LR208" s="454">
        <v>-27.7</v>
      </c>
      <c r="LS208" s="454">
        <v>-27.4</v>
      </c>
      <c r="LT208" s="454">
        <v>412</v>
      </c>
      <c r="LU208" s="500">
        <v>43.26</v>
      </c>
      <c r="LV208" s="693">
        <v>-21.54</v>
      </c>
      <c r="LW208" s="500">
        <v>-14.6</v>
      </c>
      <c r="LX208" s="500">
        <v>3</v>
      </c>
      <c r="LY208" s="500">
        <v>0</v>
      </c>
      <c r="LZ208" s="500">
        <v>3</v>
      </c>
      <c r="MA208" s="690">
        <v>58.796359000000002</v>
      </c>
      <c r="MB208" s="455"/>
      <c r="MD208" s="253"/>
      <c r="ME208" s="274"/>
      <c r="MF208" s="581">
        <v>213</v>
      </c>
      <c r="MG208" s="135"/>
      <c r="MJ208" s="584">
        <v>39.835500000000003</v>
      </c>
      <c r="MR208" s="135"/>
      <c r="MS208" s="585"/>
      <c r="MT208" s="585"/>
      <c r="MU208" s="133">
        <v>0</v>
      </c>
      <c r="MV208" s="585"/>
      <c r="MW208" s="585"/>
      <c r="MX208" s="585"/>
      <c r="MY208" s="585"/>
      <c r="MZ208" s="585"/>
      <c r="NA208" s="585"/>
      <c r="NB208" s="585"/>
      <c r="NC208" s="238">
        <v>0</v>
      </c>
      <c r="NE208" s="876" t="s">
        <v>64</v>
      </c>
      <c r="NF208" s="877" t="s">
        <v>64</v>
      </c>
      <c r="NG208" s="877" t="s">
        <v>64</v>
      </c>
      <c r="NH208" s="877" t="s">
        <v>64</v>
      </c>
      <c r="NI208" s="877" t="s">
        <v>64</v>
      </c>
      <c r="NJ208" s="877" t="s">
        <v>64</v>
      </c>
      <c r="NK208" s="877" t="s">
        <v>64</v>
      </c>
      <c r="NL208" s="877" t="s">
        <v>64</v>
      </c>
      <c r="NM208" s="877" t="s">
        <v>64</v>
      </c>
      <c r="NN208" s="877" t="s">
        <v>64</v>
      </c>
      <c r="NO208" s="877" t="s">
        <v>64</v>
      </c>
      <c r="NP208" s="877" t="s">
        <v>64</v>
      </c>
      <c r="NQ208" s="877" t="s">
        <v>64</v>
      </c>
      <c r="NR208" s="877" t="s">
        <v>64</v>
      </c>
      <c r="NS208" s="877" t="s">
        <v>64</v>
      </c>
      <c r="NT208" s="877" t="s">
        <v>64</v>
      </c>
      <c r="NU208" s="877" t="s">
        <v>64</v>
      </c>
      <c r="NV208" s="877" t="s">
        <v>64</v>
      </c>
      <c r="NW208" s="877" t="s">
        <v>64</v>
      </c>
      <c r="NX208" s="877" t="s">
        <v>64</v>
      </c>
      <c r="NY208" s="877" t="s">
        <v>64</v>
      </c>
      <c r="NZ208" s="877" t="s">
        <v>64</v>
      </c>
      <c r="OA208" s="877" t="s">
        <v>64</v>
      </c>
      <c r="OB208" s="877" t="s">
        <v>64</v>
      </c>
      <c r="OC208" s="877" t="s">
        <v>64</v>
      </c>
      <c r="OD208" s="877" t="s">
        <v>64</v>
      </c>
      <c r="OE208" s="877" t="s">
        <v>64</v>
      </c>
      <c r="OF208" s="877" t="s">
        <v>64</v>
      </c>
      <c r="OG208" s="877" t="s">
        <v>64</v>
      </c>
      <c r="OH208" s="877" t="s">
        <v>64</v>
      </c>
      <c r="OI208" s="877" t="s">
        <v>64</v>
      </c>
      <c r="OJ208" s="877" t="s">
        <v>64</v>
      </c>
      <c r="OK208" s="877" t="s">
        <v>64</v>
      </c>
      <c r="OL208" s="877" t="s">
        <v>64</v>
      </c>
      <c r="OM208" s="877" t="s">
        <v>64</v>
      </c>
    </row>
    <row r="209" spans="1:403" s="133" customFormat="1" x14ac:dyDescent="0.25">
      <c r="A209" s="902">
        <v>208</v>
      </c>
      <c r="B209" s="221">
        <v>0</v>
      </c>
      <c r="C209" s="61">
        <v>0</v>
      </c>
      <c r="D209" s="267">
        <v>0</v>
      </c>
      <c r="E209" s="267">
        <v>214</v>
      </c>
      <c r="F209" s="896">
        <v>214</v>
      </c>
      <c r="G209" s="61">
        <v>20</v>
      </c>
      <c r="H209" s="898"/>
      <c r="I209" s="167" t="s">
        <v>1467</v>
      </c>
      <c r="J209" s="167" t="s">
        <v>1468</v>
      </c>
      <c r="K209" s="266">
        <v>28240</v>
      </c>
      <c r="L209" s="422">
        <v>37</v>
      </c>
      <c r="M209" s="400">
        <v>82</v>
      </c>
      <c r="N209" s="400">
        <v>171</v>
      </c>
      <c r="O209" s="342">
        <v>28.042816593139772</v>
      </c>
      <c r="P209" s="348">
        <v>1.9438349702139903</v>
      </c>
      <c r="Q209" s="221">
        <v>0</v>
      </c>
      <c r="R209" s="125">
        <v>115</v>
      </c>
      <c r="S209" s="125">
        <v>70</v>
      </c>
      <c r="T209" s="61">
        <v>0</v>
      </c>
      <c r="U209" s="400">
        <v>1</v>
      </c>
      <c r="V209" s="709">
        <v>0</v>
      </c>
      <c r="W209" s="709"/>
      <c r="X209" s="325">
        <v>0</v>
      </c>
      <c r="Y209" s="710">
        <v>0</v>
      </c>
      <c r="Z209" s="325">
        <v>0</v>
      </c>
      <c r="AA209" s="325">
        <v>0</v>
      </c>
      <c r="AB209" s="329">
        <v>0</v>
      </c>
      <c r="AC209" s="328">
        <v>0</v>
      </c>
      <c r="AD209" s="61"/>
      <c r="AF209" s="61"/>
      <c r="AG209" s="592">
        <v>94</v>
      </c>
      <c r="AH209" s="616">
        <v>1.18</v>
      </c>
      <c r="AI209" s="608">
        <v>69</v>
      </c>
      <c r="AJ209" s="608"/>
      <c r="AK209" s="616">
        <v>15.1</v>
      </c>
      <c r="AL209" s="608">
        <v>43</v>
      </c>
      <c r="AM209" s="608"/>
      <c r="AN209" s="609"/>
      <c r="AO209" s="214"/>
      <c r="AP209" s="310">
        <v>183</v>
      </c>
      <c r="AQ209" s="310">
        <v>115</v>
      </c>
      <c r="AR209" s="310">
        <v>57</v>
      </c>
      <c r="AS209" s="310">
        <v>54</v>
      </c>
      <c r="AT209" s="310">
        <v>1.05</v>
      </c>
      <c r="AU209" s="310">
        <v>152</v>
      </c>
      <c r="AV209" s="557"/>
      <c r="AW209" s="557"/>
      <c r="AX209" s="423">
        <v>1.18</v>
      </c>
      <c r="AY209" s="423"/>
      <c r="AZ209" s="423"/>
      <c r="BA209" s="616"/>
      <c r="BB209" s="558"/>
      <c r="BC209" s="65">
        <v>18.89</v>
      </c>
      <c r="BD209" s="68"/>
      <c r="BE209" s="66">
        <v>18.89</v>
      </c>
      <c r="BF209" s="218">
        <v>60.982127473999874</v>
      </c>
      <c r="BG209" s="66">
        <v>69.84</v>
      </c>
      <c r="BH209" s="68">
        <v>1.2762319579218335</v>
      </c>
      <c r="BI209" s="219">
        <v>1.2762319579218335</v>
      </c>
      <c r="BJ209" s="219">
        <v>1.7852025714577235</v>
      </c>
      <c r="BK209" s="219">
        <v>1.8441042306975133</v>
      </c>
      <c r="BL209" s="66">
        <v>2.64</v>
      </c>
      <c r="BM209" s="66">
        <v>1.44</v>
      </c>
      <c r="BN209" s="66">
        <v>74</v>
      </c>
      <c r="BO209" s="66">
        <v>1.1000000000000001</v>
      </c>
      <c r="BP209" s="571">
        <v>19.899999999999999</v>
      </c>
      <c r="BQ209" s="66">
        <v>25</v>
      </c>
      <c r="BR209" s="66">
        <v>171</v>
      </c>
      <c r="BS209" s="66">
        <v>4</v>
      </c>
      <c r="BT209" s="66">
        <v>41</v>
      </c>
      <c r="BU209" s="221">
        <v>0</v>
      </c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/>
      <c r="CG209" s="61">
        <v>0</v>
      </c>
      <c r="CH209" s="61">
        <v>0</v>
      </c>
      <c r="CI209" s="61">
        <v>0</v>
      </c>
      <c r="CJ209" s="61">
        <v>0</v>
      </c>
      <c r="CK209" s="326">
        <v>0</v>
      </c>
      <c r="CL209" s="114">
        <v>0</v>
      </c>
      <c r="CM209" s="326">
        <v>0</v>
      </c>
      <c r="CN209" s="114">
        <v>0</v>
      </c>
      <c r="CO209" s="326">
        <v>0</v>
      </c>
      <c r="CP209" s="114">
        <v>0</v>
      </c>
      <c r="CQ209" s="326">
        <v>0</v>
      </c>
      <c r="CR209" s="114">
        <v>0</v>
      </c>
      <c r="CS209" s="326">
        <v>0</v>
      </c>
      <c r="CT209" s="114">
        <v>0</v>
      </c>
      <c r="CU209" s="326">
        <v>0</v>
      </c>
      <c r="CV209" s="114">
        <v>0</v>
      </c>
      <c r="CW209" s="299">
        <v>33</v>
      </c>
      <c r="CX209" s="299">
        <v>1.1299999999999999</v>
      </c>
      <c r="CY209" s="299">
        <v>9.4</v>
      </c>
      <c r="CZ209" s="299"/>
      <c r="DA209" s="61"/>
      <c r="DF209" s="208">
        <v>0</v>
      </c>
      <c r="DG209" s="308"/>
      <c r="DH209" s="208"/>
      <c r="DI209" s="208"/>
      <c r="DJ209" s="208"/>
      <c r="DK209" s="308"/>
      <c r="DL209" s="308"/>
      <c r="DM209" s="308"/>
      <c r="DN209" s="208"/>
      <c r="DO209" s="254">
        <v>0</v>
      </c>
      <c r="DP209" s="208">
        <v>0</v>
      </c>
      <c r="DQ209" s="208">
        <v>0</v>
      </c>
      <c r="DR209" s="208">
        <v>0</v>
      </c>
      <c r="DS209" s="208">
        <v>0</v>
      </c>
      <c r="DT209" s="212"/>
      <c r="DU209" s="208">
        <v>0</v>
      </c>
      <c r="DV209" s="208">
        <v>0</v>
      </c>
      <c r="DW209" s="208">
        <v>0</v>
      </c>
      <c r="DX209" s="208">
        <v>0</v>
      </c>
      <c r="DY209" s="208">
        <v>0</v>
      </c>
      <c r="DZ209" s="206">
        <v>0</v>
      </c>
      <c r="EC209" s="223">
        <v>1</v>
      </c>
      <c r="ED209" s="223">
        <v>1</v>
      </c>
      <c r="EE209" s="221">
        <v>69</v>
      </c>
      <c r="EF209" s="221"/>
      <c r="EH209" s="221">
        <v>0</v>
      </c>
      <c r="EP209" s="259">
        <v>214</v>
      </c>
      <c r="EQ209" s="135">
        <v>42199</v>
      </c>
      <c r="ER209" s="133" t="s">
        <v>383</v>
      </c>
      <c r="EU209" s="133">
        <v>49</v>
      </c>
      <c r="EV209" s="133">
        <v>0</v>
      </c>
      <c r="EX209" s="133">
        <v>11</v>
      </c>
      <c r="EY209" s="133">
        <v>8</v>
      </c>
      <c r="EZ209" s="133">
        <v>51</v>
      </c>
      <c r="FA209" s="133">
        <v>34</v>
      </c>
      <c r="FB209" s="133">
        <v>14</v>
      </c>
      <c r="FC209" s="133">
        <v>15</v>
      </c>
      <c r="FD209" s="133">
        <v>40</v>
      </c>
      <c r="FE209" s="133">
        <v>20</v>
      </c>
      <c r="FF209" s="133">
        <v>28</v>
      </c>
      <c r="FG209" s="133">
        <v>140</v>
      </c>
      <c r="FH209" s="133">
        <v>290</v>
      </c>
      <c r="FI209" s="91">
        <v>140</v>
      </c>
      <c r="FJ209" s="91">
        <v>290</v>
      </c>
      <c r="FK209" s="227">
        <v>43.6</v>
      </c>
      <c r="FL209" s="227">
        <v>22.429887654094536</v>
      </c>
      <c r="FM209" s="228">
        <v>137.94999999999999</v>
      </c>
      <c r="FN209" s="228">
        <v>50.25</v>
      </c>
      <c r="FO209" s="228">
        <v>70.967958758769285</v>
      </c>
      <c r="FP209" s="228">
        <v>25.850959968308494</v>
      </c>
      <c r="FQ209" s="228">
        <v>63.573758608191369</v>
      </c>
      <c r="FR209" s="228"/>
      <c r="FS209" s="193">
        <v>0</v>
      </c>
      <c r="FT209" s="230">
        <v>60</v>
      </c>
      <c r="FU209" s="230">
        <v>49</v>
      </c>
      <c r="FV209" s="230">
        <v>135</v>
      </c>
      <c r="FW209" s="229">
        <v>9.1999999999999993</v>
      </c>
      <c r="FX209" s="229">
        <v>15.5</v>
      </c>
      <c r="FY209" s="426">
        <v>6.5217391304347831</v>
      </c>
      <c r="FZ209" s="229">
        <v>1.2244897959183674</v>
      </c>
      <c r="GA209" s="133">
        <v>57.5</v>
      </c>
      <c r="GB209" s="129">
        <v>20.100000000000001</v>
      </c>
      <c r="GC209" s="238">
        <v>4.3</v>
      </c>
      <c r="GD209" s="238">
        <v>2.2000000000000002</v>
      </c>
      <c r="GE209" s="238">
        <v>103.4</v>
      </c>
      <c r="GF209" s="238">
        <v>69.8</v>
      </c>
      <c r="GG209" s="238">
        <v>22.3</v>
      </c>
      <c r="GH209" s="133">
        <v>0</v>
      </c>
      <c r="GI209" s="133">
        <v>1</v>
      </c>
      <c r="GJ209" s="133">
        <v>1</v>
      </c>
      <c r="GK209" s="133">
        <v>0</v>
      </c>
      <c r="GL209" s="231">
        <v>17</v>
      </c>
      <c r="GN209" s="133">
        <v>0</v>
      </c>
      <c r="GO209" s="133">
        <v>0</v>
      </c>
      <c r="GP209" s="133">
        <v>0</v>
      </c>
      <c r="GQ209" s="61">
        <v>34.35</v>
      </c>
      <c r="GR209" s="106">
        <v>17.671253232067599</v>
      </c>
      <c r="GS209" s="111">
        <v>0.37109375</v>
      </c>
      <c r="GT209" s="61">
        <v>0</v>
      </c>
      <c r="GU209" s="111">
        <v>0.96</v>
      </c>
      <c r="GV209" s="61">
        <v>1</v>
      </c>
      <c r="GW209" s="106">
        <v>9.1999999999999993</v>
      </c>
      <c r="GX209" s="61"/>
      <c r="GY209" s="106">
        <v>20</v>
      </c>
      <c r="GZ209" s="61"/>
      <c r="HA209" s="745">
        <v>27</v>
      </c>
      <c r="HB209" s="133">
        <v>16</v>
      </c>
      <c r="HC209" s="133">
        <v>0.52</v>
      </c>
      <c r="HD209" s="117" t="s">
        <v>1469</v>
      </c>
      <c r="HE209" s="227">
        <v>96.030142999999995</v>
      </c>
      <c r="HF209" s="227">
        <v>100.83165</v>
      </c>
      <c r="HG209" s="270">
        <v>51.872536272407828</v>
      </c>
      <c r="HH209" s="237">
        <v>158.76428100000001</v>
      </c>
      <c r="HI209" s="270">
        <v>81.675802438373751</v>
      </c>
      <c r="HJ209" s="237">
        <v>62.667799000000002</v>
      </c>
      <c r="HK209" s="270">
        <v>32.239258970169217</v>
      </c>
      <c r="HL209" s="237">
        <v>96.096480999999997</v>
      </c>
      <c r="HM209" s="270">
        <v>49.436542953757566</v>
      </c>
      <c r="HN209" s="227">
        <v>60.527771999999999</v>
      </c>
      <c r="HO209" s="237">
        <v>6.1501749999999999</v>
      </c>
      <c r="HP209" s="237">
        <v>3.1764929999999998</v>
      </c>
      <c r="HQ209" s="237">
        <v>171.25377700000001</v>
      </c>
      <c r="HR209" s="270">
        <v>88.100985744251346</v>
      </c>
      <c r="HS209" s="237">
        <v>85.399189000000007</v>
      </c>
      <c r="HT209" s="270">
        <v>43.933353555522615</v>
      </c>
      <c r="HU209" s="237">
        <v>85.854588000000007</v>
      </c>
      <c r="HV209" s="270">
        <v>44.167632188728739</v>
      </c>
      <c r="HW209" s="227">
        <v>50.132959999999997</v>
      </c>
      <c r="HX209" s="144">
        <v>0</v>
      </c>
      <c r="HY209" s="427">
        <v>0.63510286674620464</v>
      </c>
      <c r="HZ209" s="428">
        <v>15.7</v>
      </c>
      <c r="IA209" s="427">
        <v>3.8</v>
      </c>
      <c r="IB209" s="427">
        <v>11.8</v>
      </c>
      <c r="IC209" s="427">
        <v>3.4</v>
      </c>
      <c r="ID209" s="427">
        <v>14.3</v>
      </c>
      <c r="IE209" s="427">
        <v>4.2</v>
      </c>
      <c r="IF209" s="237">
        <v>40.822203508771935</v>
      </c>
      <c r="IG209" s="237">
        <v>21.000858681062805</v>
      </c>
      <c r="IH209" s="239"/>
      <c r="II209" s="161">
        <v>0.43</v>
      </c>
      <c r="IJ209" s="61">
        <v>1205</v>
      </c>
      <c r="IK209" s="61">
        <v>1025</v>
      </c>
      <c r="IL209" s="61">
        <v>1146</v>
      </c>
      <c r="IM209" s="61">
        <v>1201</v>
      </c>
      <c r="IN209" s="61">
        <v>1188</v>
      </c>
      <c r="IO209" s="61">
        <v>1183</v>
      </c>
      <c r="IP209" s="133">
        <v>1194</v>
      </c>
      <c r="IQ209" s="429">
        <v>1158</v>
      </c>
      <c r="IR209" s="61">
        <v>1695</v>
      </c>
      <c r="IS209" s="61">
        <v>293</v>
      </c>
      <c r="IT209" s="61">
        <v>364</v>
      </c>
      <c r="IU209" s="61">
        <v>397</v>
      </c>
      <c r="IV209" s="61">
        <v>395</v>
      </c>
      <c r="IW209" s="61">
        <v>378</v>
      </c>
      <c r="IX209" s="61">
        <v>369</v>
      </c>
      <c r="IY209" s="61">
        <v>331</v>
      </c>
      <c r="IZ209" s="430">
        <v>366</v>
      </c>
      <c r="JA209" s="61">
        <v>206</v>
      </c>
      <c r="JB209" s="431">
        <v>24.977709922026804</v>
      </c>
      <c r="JC209" s="240">
        <v>29.187409813081082</v>
      </c>
      <c r="JD209" s="308"/>
      <c r="JE209" s="280"/>
      <c r="JF209" s="70"/>
      <c r="JG209" s="70"/>
      <c r="JH209" s="308"/>
      <c r="JI209" s="308"/>
      <c r="JJ209" s="308"/>
      <c r="JK209" s="308"/>
      <c r="JL209" s="208"/>
      <c r="JM209" s="420"/>
      <c r="JN209" s="299"/>
      <c r="JO209" s="300"/>
      <c r="JP209" s="221"/>
      <c r="JQ209" s="198"/>
      <c r="JR209" s="90"/>
      <c r="JS209" s="90"/>
      <c r="JT209" s="246"/>
      <c r="JU209" s="248"/>
      <c r="JV209" s="198"/>
      <c r="JW209" s="433"/>
      <c r="JX209" s="248"/>
      <c r="JY209" s="243"/>
      <c r="JZ209" s="433"/>
      <c r="KA209" s="248"/>
      <c r="KB209" s="247"/>
      <c r="KC209" s="245"/>
      <c r="KD209" s="248"/>
      <c r="KE209" s="63">
        <v>0</v>
      </c>
      <c r="KF209" s="263"/>
      <c r="KG209" s="263"/>
      <c r="KH209" s="250"/>
      <c r="KI209" s="250"/>
      <c r="KJ209" s="250"/>
      <c r="KK209" s="251"/>
      <c r="KL209" s="250"/>
      <c r="KM209" s="250"/>
      <c r="KN209" s="250"/>
      <c r="KO209" s="250"/>
      <c r="KP209" s="250"/>
      <c r="KQ209" s="250"/>
      <c r="KR209" s="92"/>
      <c r="KS209" s="93">
        <v>0.37109375</v>
      </c>
      <c r="KT209" s="92">
        <v>30</v>
      </c>
      <c r="KU209" s="361">
        <v>38.17</v>
      </c>
      <c r="KV209" s="92">
        <v>-21.35</v>
      </c>
      <c r="KW209" s="361">
        <v>-25.9</v>
      </c>
      <c r="KX209" s="361">
        <v>-24.8</v>
      </c>
      <c r="KY209" s="361">
        <v>324</v>
      </c>
      <c r="KZ209" s="361">
        <v>-17.2</v>
      </c>
      <c r="LA209" s="361">
        <v>-17.100000000000001</v>
      </c>
      <c r="LB209" s="361">
        <v>324</v>
      </c>
      <c r="LC209" s="361">
        <v>-21.5</v>
      </c>
      <c r="LD209" s="361">
        <v>-20.9</v>
      </c>
      <c r="LE209" s="361">
        <v>324</v>
      </c>
      <c r="LF209" s="118">
        <v>42199</v>
      </c>
      <c r="LG209" s="454">
        <v>0</v>
      </c>
      <c r="LH209" s="454"/>
      <c r="LI209" s="454">
        <v>30</v>
      </c>
      <c r="LJ209" s="454">
        <v>39.82</v>
      </c>
      <c r="LK209" s="454">
        <v>-22.1</v>
      </c>
      <c r="LL209" s="454">
        <v>-22.6</v>
      </c>
      <c r="LM209" s="454">
        <v>-22.6</v>
      </c>
      <c r="LN209" s="454">
        <v>354</v>
      </c>
      <c r="LO209" s="454">
        <v>-19.600000000000001</v>
      </c>
      <c r="LP209" s="454">
        <v>-19.600000000000001</v>
      </c>
      <c r="LQ209" s="454">
        <v>354</v>
      </c>
      <c r="LR209" s="454">
        <v>-21.1</v>
      </c>
      <c r="LS209" s="454">
        <v>-21.1</v>
      </c>
      <c r="LT209" s="454">
        <v>354</v>
      </c>
      <c r="LU209" s="500">
        <v>35.54</v>
      </c>
      <c r="LV209" s="693">
        <v>-22.72</v>
      </c>
      <c r="LW209" s="500">
        <v>-10</v>
      </c>
      <c r="LX209" s="500">
        <v>3</v>
      </c>
      <c r="LY209" s="500">
        <v>0</v>
      </c>
      <c r="LZ209" s="500">
        <v>3</v>
      </c>
      <c r="MA209" s="690">
        <v>50.132959999999997</v>
      </c>
      <c r="MB209" s="455"/>
      <c r="MD209" s="253"/>
      <c r="ME209" s="274"/>
      <c r="MF209" s="581">
        <v>214</v>
      </c>
      <c r="MG209" s="135"/>
      <c r="MJ209" s="584">
        <v>32.706000000000003</v>
      </c>
      <c r="MR209" s="135"/>
      <c r="MS209" s="585"/>
      <c r="MT209" s="585"/>
      <c r="MU209" s="133">
        <v>0</v>
      </c>
      <c r="MV209" s="585"/>
      <c r="MW209" s="585"/>
      <c r="MX209" s="585"/>
      <c r="MY209" s="585"/>
      <c r="MZ209" s="585"/>
      <c r="NA209" s="585"/>
      <c r="NB209" s="585"/>
      <c r="NC209" s="238">
        <v>0</v>
      </c>
      <c r="NE209" s="876" t="s">
        <v>64</v>
      </c>
      <c r="NF209" s="877" t="s">
        <v>64</v>
      </c>
      <c r="NG209" s="877" t="s">
        <v>64</v>
      </c>
      <c r="NH209" s="877" t="s">
        <v>64</v>
      </c>
      <c r="NI209" s="877" t="s">
        <v>64</v>
      </c>
      <c r="NJ209" s="877" t="s">
        <v>64</v>
      </c>
      <c r="NK209" s="877" t="s">
        <v>64</v>
      </c>
      <c r="NL209" s="877" t="s">
        <v>64</v>
      </c>
      <c r="NM209" s="877" t="s">
        <v>64</v>
      </c>
      <c r="NN209" s="877" t="s">
        <v>64</v>
      </c>
      <c r="NO209" s="877" t="s">
        <v>64</v>
      </c>
      <c r="NP209" s="877" t="s">
        <v>64</v>
      </c>
      <c r="NQ209" s="877" t="s">
        <v>64</v>
      </c>
      <c r="NR209" s="877" t="s">
        <v>64</v>
      </c>
      <c r="NS209" s="877" t="s">
        <v>64</v>
      </c>
      <c r="NT209" s="877" t="s">
        <v>64</v>
      </c>
      <c r="NU209" s="877" t="s">
        <v>64</v>
      </c>
      <c r="NV209" s="877" t="s">
        <v>64</v>
      </c>
      <c r="NW209" s="877" t="s">
        <v>64</v>
      </c>
      <c r="NX209" s="877" t="s">
        <v>64</v>
      </c>
      <c r="NY209" s="877" t="s">
        <v>64</v>
      </c>
      <c r="NZ209" s="877" t="s">
        <v>64</v>
      </c>
      <c r="OA209" s="877" t="s">
        <v>64</v>
      </c>
      <c r="OB209" s="877" t="s">
        <v>64</v>
      </c>
      <c r="OC209" s="877" t="s">
        <v>64</v>
      </c>
      <c r="OD209" s="877" t="s">
        <v>64</v>
      </c>
      <c r="OE209" s="877" t="s">
        <v>64</v>
      </c>
      <c r="OF209" s="877" t="s">
        <v>64</v>
      </c>
      <c r="OG209" s="877" t="s">
        <v>64</v>
      </c>
      <c r="OH209" s="877" t="s">
        <v>64</v>
      </c>
      <c r="OI209" s="877" t="s">
        <v>64</v>
      </c>
      <c r="OJ209" s="877" t="s">
        <v>64</v>
      </c>
      <c r="OK209" s="877" t="s">
        <v>64</v>
      </c>
      <c r="OL209" s="877" t="s">
        <v>64</v>
      </c>
      <c r="OM209" s="877" t="s">
        <v>64</v>
      </c>
    </row>
    <row r="210" spans="1:403" s="133" customFormat="1" x14ac:dyDescent="0.25">
      <c r="A210" s="455">
        <v>209</v>
      </c>
      <c r="B210" s="274">
        <v>0</v>
      </c>
      <c r="C210" s="61">
        <v>1</v>
      </c>
      <c r="D210" s="267">
        <v>0</v>
      </c>
      <c r="E210" s="267">
        <v>215</v>
      </c>
      <c r="F210" s="896">
        <v>215</v>
      </c>
      <c r="G210" s="61">
        <v>21</v>
      </c>
      <c r="H210" s="898"/>
      <c r="I210" s="232" t="s">
        <v>1470</v>
      </c>
      <c r="J210" s="232" t="s">
        <v>1471</v>
      </c>
      <c r="K210" s="69">
        <v>28060</v>
      </c>
      <c r="L210" s="422">
        <v>38</v>
      </c>
      <c r="M210" s="400">
        <v>74</v>
      </c>
      <c r="N210" s="400">
        <v>177</v>
      </c>
      <c r="O210" s="342">
        <v>23.620287912158062</v>
      </c>
      <c r="P210" s="348">
        <v>1.9079650833842317</v>
      </c>
      <c r="Q210" s="221">
        <v>0</v>
      </c>
      <c r="R210" s="125">
        <v>120</v>
      </c>
      <c r="S210" s="125">
        <v>80</v>
      </c>
      <c r="T210" s="61">
        <v>0</v>
      </c>
      <c r="U210" s="400">
        <v>1</v>
      </c>
      <c r="V210" s="709">
        <v>0</v>
      </c>
      <c r="W210" s="709"/>
      <c r="X210" s="325">
        <v>0</v>
      </c>
      <c r="Y210" s="710">
        <v>0</v>
      </c>
      <c r="Z210" s="325">
        <v>0</v>
      </c>
      <c r="AA210" s="325">
        <v>1</v>
      </c>
      <c r="AB210" s="329">
        <v>0</v>
      </c>
      <c r="AC210" s="328">
        <v>0</v>
      </c>
      <c r="AD210" s="61"/>
      <c r="AF210" s="61"/>
      <c r="AG210" s="592">
        <v>97</v>
      </c>
      <c r="AH210" s="616">
        <v>0.85</v>
      </c>
      <c r="AI210" s="608">
        <v>101</v>
      </c>
      <c r="AJ210" s="608"/>
      <c r="AK210" s="616">
        <v>14.9</v>
      </c>
      <c r="AL210" s="608">
        <v>42</v>
      </c>
      <c r="AM210" s="608"/>
      <c r="AN210" s="609">
        <v>26.5</v>
      </c>
      <c r="AO210" s="214">
        <v>3.2771447329921766</v>
      </c>
      <c r="AP210" s="310">
        <v>158</v>
      </c>
      <c r="AQ210" s="310">
        <v>91</v>
      </c>
      <c r="AR210" s="310">
        <v>46</v>
      </c>
      <c r="AS210" s="310">
        <v>106</v>
      </c>
      <c r="AT210" s="310">
        <v>3.12</v>
      </c>
      <c r="AU210" s="310">
        <v>162</v>
      </c>
      <c r="AV210" s="557"/>
      <c r="AW210" s="557"/>
      <c r="AX210" s="423">
        <v>0.85</v>
      </c>
      <c r="AY210" s="423"/>
      <c r="AZ210" s="423"/>
      <c r="BA210" s="616"/>
      <c r="BB210" s="558"/>
      <c r="BC210" s="65">
        <v>47.16</v>
      </c>
      <c r="BD210" s="425"/>
      <c r="BE210" s="66">
        <v>47.16</v>
      </c>
      <c r="BF210" s="218">
        <v>48.167632803885454</v>
      </c>
      <c r="BG210" s="66">
        <v>59.12</v>
      </c>
      <c r="BH210" s="68">
        <v>1.6735737964230515</v>
      </c>
      <c r="BI210" s="219">
        <v>1.6735737964230515</v>
      </c>
      <c r="BJ210" s="219">
        <v>1.6827553034563958</v>
      </c>
      <c r="BK210" s="219">
        <v>1.7717344253867693</v>
      </c>
      <c r="BL210" s="66">
        <v>2.46</v>
      </c>
      <c r="BM210" s="66">
        <v>1.03</v>
      </c>
      <c r="BN210" s="66">
        <v>89</v>
      </c>
      <c r="BO210" s="66">
        <v>1.32</v>
      </c>
      <c r="BP210" s="571">
        <v>11.7</v>
      </c>
      <c r="BQ210" s="66">
        <v>47</v>
      </c>
      <c r="BR210" s="66">
        <v>168</v>
      </c>
      <c r="BS210" s="66">
        <v>3</v>
      </c>
      <c r="BT210" s="66">
        <v>27</v>
      </c>
      <c r="BU210" s="221">
        <v>0</v>
      </c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/>
      <c r="CG210" s="61">
        <v>0</v>
      </c>
      <c r="CH210" s="61">
        <v>0</v>
      </c>
      <c r="CI210" s="61">
        <v>0</v>
      </c>
      <c r="CJ210" s="61">
        <v>0</v>
      </c>
      <c r="CK210" s="326">
        <v>0</v>
      </c>
      <c r="CL210" s="114">
        <v>0</v>
      </c>
      <c r="CM210" s="326">
        <v>0</v>
      </c>
      <c r="CN210" s="114">
        <v>0</v>
      </c>
      <c r="CO210" s="326">
        <v>0</v>
      </c>
      <c r="CP210" s="114">
        <v>0</v>
      </c>
      <c r="CQ210" s="326">
        <v>0</v>
      </c>
      <c r="CR210" s="114">
        <v>0</v>
      </c>
      <c r="CS210" s="326">
        <v>0</v>
      </c>
      <c r="CT210" s="114">
        <v>0</v>
      </c>
      <c r="CU210" s="326">
        <v>0</v>
      </c>
      <c r="CV210" s="114">
        <v>0</v>
      </c>
      <c r="CW210" s="299">
        <v>38.700000000000003</v>
      </c>
      <c r="CX210" s="299">
        <v>1.08</v>
      </c>
      <c r="CY210" s="299">
        <v>11</v>
      </c>
      <c r="CZ210" s="299"/>
      <c r="DA210" s="61"/>
      <c r="DF210" s="208">
        <v>0</v>
      </c>
      <c r="DG210" s="308"/>
      <c r="DH210" s="208"/>
      <c r="DI210" s="208"/>
      <c r="DJ210" s="208"/>
      <c r="DK210" s="308"/>
      <c r="DL210" s="308"/>
      <c r="DM210" s="308"/>
      <c r="DN210" s="208"/>
      <c r="DO210" s="254">
        <v>0</v>
      </c>
      <c r="DP210" s="208">
        <v>0</v>
      </c>
      <c r="DQ210" s="208">
        <v>0</v>
      </c>
      <c r="DR210" s="208">
        <v>0</v>
      </c>
      <c r="DS210" s="208">
        <v>0</v>
      </c>
      <c r="DT210" s="212"/>
      <c r="DU210" s="208">
        <v>0</v>
      </c>
      <c r="DV210" s="208">
        <v>0</v>
      </c>
      <c r="DW210" s="208">
        <v>0</v>
      </c>
      <c r="DX210" s="208">
        <v>0</v>
      </c>
      <c r="DY210" s="208">
        <v>0</v>
      </c>
      <c r="DZ210" s="206">
        <v>0</v>
      </c>
      <c r="EC210" s="223">
        <v>0</v>
      </c>
      <c r="ED210" s="223">
        <v>0</v>
      </c>
      <c r="EE210" s="221">
        <v>101</v>
      </c>
      <c r="EF210" s="221"/>
      <c r="EH210" s="221">
        <v>0</v>
      </c>
      <c r="EP210" s="267">
        <v>215</v>
      </c>
      <c r="EQ210" s="135">
        <v>42037</v>
      </c>
      <c r="ER210" s="133" t="s">
        <v>383</v>
      </c>
      <c r="EU210" s="133">
        <v>61</v>
      </c>
      <c r="EV210" s="133">
        <v>0</v>
      </c>
      <c r="EX210" s="133">
        <v>10</v>
      </c>
      <c r="EY210" s="133">
        <v>7</v>
      </c>
      <c r="EZ210" s="133">
        <v>54</v>
      </c>
      <c r="FA210" s="133">
        <v>36</v>
      </c>
      <c r="FB210" s="133">
        <v>14</v>
      </c>
      <c r="FC210" s="133">
        <v>15</v>
      </c>
      <c r="FD210" s="133">
        <v>33</v>
      </c>
      <c r="FE210" s="133">
        <v>23</v>
      </c>
      <c r="FF210" s="133">
        <v>34</v>
      </c>
      <c r="FG210" s="133">
        <v>120</v>
      </c>
      <c r="FH210" s="133">
        <v>290</v>
      </c>
      <c r="FI210" s="91">
        <v>120</v>
      </c>
      <c r="FJ210" s="91">
        <v>290</v>
      </c>
      <c r="FK210" s="227">
        <v>33.75</v>
      </c>
      <c r="FL210" s="227">
        <v>17.689002956037495</v>
      </c>
      <c r="FM210" s="228">
        <v>158.19999999999999</v>
      </c>
      <c r="FN210" s="228">
        <v>54.9</v>
      </c>
      <c r="FO210" s="228">
        <v>82.915563485781675</v>
      </c>
      <c r="FP210" s="228">
        <v>28.774111475154324</v>
      </c>
      <c r="FQ210" s="228">
        <v>65.297092288242723</v>
      </c>
      <c r="FR210" s="228"/>
      <c r="FS210" s="193">
        <v>0</v>
      </c>
      <c r="FT210" s="230">
        <v>66.599999999999994</v>
      </c>
      <c r="FU210" s="230">
        <v>41.5</v>
      </c>
      <c r="FV210" s="230">
        <v>135</v>
      </c>
      <c r="FW210" s="229">
        <v>8.4</v>
      </c>
      <c r="FX210" s="229">
        <v>9.1</v>
      </c>
      <c r="FY210" s="426">
        <v>7.9285714285714279</v>
      </c>
      <c r="FZ210" s="229">
        <v>1.6048192771084335</v>
      </c>
      <c r="GA210" s="133">
        <v>76.2</v>
      </c>
      <c r="GB210" s="129">
        <v>15.4</v>
      </c>
      <c r="GC210" s="238">
        <v>3.1</v>
      </c>
      <c r="GD210" s="238">
        <v>1.6</v>
      </c>
      <c r="GE210" s="238">
        <v>88.4</v>
      </c>
      <c r="GF210" s="238">
        <v>60.3</v>
      </c>
      <c r="GG210" s="238">
        <v>17.2</v>
      </c>
      <c r="GH210" s="133">
        <v>0</v>
      </c>
      <c r="GI210" s="133">
        <v>1</v>
      </c>
      <c r="GJ210" s="133">
        <v>0</v>
      </c>
      <c r="GK210" s="133">
        <v>0</v>
      </c>
      <c r="GL210" s="231"/>
      <c r="GN210" s="133">
        <v>0</v>
      </c>
      <c r="GO210" s="133">
        <v>0</v>
      </c>
      <c r="GP210" s="133">
        <v>0</v>
      </c>
      <c r="GQ210" s="61"/>
      <c r="GR210" s="106"/>
      <c r="GS210" s="111">
        <v>0.45019920318725098</v>
      </c>
      <c r="GT210" s="61">
        <v>0</v>
      </c>
      <c r="GU210" s="111">
        <v>0.44</v>
      </c>
      <c r="GV210" s="61">
        <v>0</v>
      </c>
      <c r="GW210" s="106">
        <v>13.2</v>
      </c>
      <c r="GX210" s="61"/>
      <c r="GY210" s="106">
        <v>24</v>
      </c>
      <c r="GZ210" s="61"/>
      <c r="HA210" s="745"/>
      <c r="HB210" s="133">
        <v>0</v>
      </c>
      <c r="HD210" s="117" t="s">
        <v>1472</v>
      </c>
      <c r="HE210" s="427">
        <v>104.480054</v>
      </c>
      <c r="HF210" s="427">
        <v>109.70405599999999</v>
      </c>
      <c r="HG210" s="270">
        <v>57.49793691476453</v>
      </c>
      <c r="HH210" s="435">
        <v>165.254017</v>
      </c>
      <c r="HI210" s="270">
        <v>86.612705043261357</v>
      </c>
      <c r="HJ210" s="435">
        <v>59.914588999999999</v>
      </c>
      <c r="HK210" s="270">
        <v>31.402350872022861</v>
      </c>
      <c r="HL210" s="435">
        <v>105.339428</v>
      </c>
      <c r="HM210" s="270">
        <v>55.210354171238485</v>
      </c>
      <c r="HN210" s="427">
        <v>63.743943999999999</v>
      </c>
      <c r="HO210" s="435">
        <v>8.3218150000000009</v>
      </c>
      <c r="HP210" s="435">
        <v>4.3414970000000004</v>
      </c>
      <c r="HQ210" s="435">
        <v>161.88538399999999</v>
      </c>
      <c r="HR210" s="270">
        <v>84.847141810822663</v>
      </c>
      <c r="HS210" s="435">
        <v>70.822434000000001</v>
      </c>
      <c r="HT210" s="270">
        <v>37.119355389030233</v>
      </c>
      <c r="HU210" s="435">
        <v>91.062949000000003</v>
      </c>
      <c r="HV210" s="270">
        <v>47.727785897673826</v>
      </c>
      <c r="HW210" s="427">
        <v>56.251496000000003</v>
      </c>
      <c r="HX210" s="144">
        <v>0</v>
      </c>
      <c r="HY210" s="427">
        <v>0.66385106995613907</v>
      </c>
      <c r="HZ210" s="428">
        <v>13</v>
      </c>
      <c r="IA210" s="427">
        <v>3.5</v>
      </c>
      <c r="IB210" s="427">
        <v>14.2</v>
      </c>
      <c r="IC210" s="427">
        <v>4.0999999999999996</v>
      </c>
      <c r="ID210" s="427">
        <v>22.6</v>
      </c>
      <c r="IE210" s="427">
        <v>5.2</v>
      </c>
      <c r="IF210" s="237">
        <v>44.163352380952375</v>
      </c>
      <c r="IG210" s="237">
        <v>23.146834690820508</v>
      </c>
      <c r="IH210" s="239"/>
      <c r="II210" s="161">
        <v>0.42</v>
      </c>
      <c r="IJ210" s="61">
        <v>1089</v>
      </c>
      <c r="IK210" s="61">
        <v>984</v>
      </c>
      <c r="IL210" s="61">
        <v>1083</v>
      </c>
      <c r="IM210" s="61">
        <v>1098</v>
      </c>
      <c r="IN210" s="61">
        <v>1139</v>
      </c>
      <c r="IO210" s="61">
        <v>1045</v>
      </c>
      <c r="IP210" s="133">
        <v>1067</v>
      </c>
      <c r="IQ210" s="429">
        <v>1073</v>
      </c>
      <c r="IR210" s="61">
        <v>1622</v>
      </c>
      <c r="IS210" s="61">
        <v>420</v>
      </c>
      <c r="IT210" s="61">
        <v>449</v>
      </c>
      <c r="IU210" s="61">
        <v>465</v>
      </c>
      <c r="IV210" s="61">
        <v>485</v>
      </c>
      <c r="IW210" s="61">
        <v>438</v>
      </c>
      <c r="IX210" s="61">
        <v>443</v>
      </c>
      <c r="IY210" s="61">
        <v>431.5</v>
      </c>
      <c r="IZ210" s="430">
        <v>450</v>
      </c>
      <c r="JA210" s="61">
        <v>266</v>
      </c>
      <c r="JB210" s="431">
        <v>23.810943332713251</v>
      </c>
      <c r="JC210" s="240">
        <v>25.472473901936926</v>
      </c>
      <c r="JD210" s="308"/>
      <c r="JE210" s="70"/>
      <c r="JF210" s="70"/>
      <c r="JG210" s="70"/>
      <c r="JH210" s="308"/>
      <c r="JI210" s="308"/>
      <c r="JJ210" s="308"/>
      <c r="JK210" s="308"/>
      <c r="JL210" s="208"/>
      <c r="JM210" s="420">
        <v>53</v>
      </c>
      <c r="JN210" s="299"/>
      <c r="JO210" s="300"/>
      <c r="JP210" s="221"/>
      <c r="JQ210" s="198"/>
      <c r="JR210" s="90"/>
      <c r="JS210" s="90"/>
      <c r="JT210" s="246"/>
      <c r="JU210" s="248"/>
      <c r="JV210" s="198"/>
      <c r="JW210" s="433"/>
      <c r="JX210" s="248"/>
      <c r="JY210" s="243"/>
      <c r="JZ210" s="433"/>
      <c r="KA210" s="248"/>
      <c r="KB210" s="247"/>
      <c r="KC210" s="245"/>
      <c r="KD210" s="248"/>
      <c r="KE210" s="63">
        <v>0</v>
      </c>
      <c r="KF210" s="263"/>
      <c r="KG210" s="263"/>
      <c r="KH210" s="250"/>
      <c r="KI210" s="250"/>
      <c r="KJ210" s="250"/>
      <c r="KK210" s="251"/>
      <c r="KL210" s="250"/>
      <c r="KM210" s="250"/>
      <c r="KN210" s="250"/>
      <c r="KO210" s="250"/>
      <c r="KP210" s="250"/>
      <c r="KQ210" s="250"/>
      <c r="KR210" s="92"/>
      <c r="KS210" s="93">
        <v>0.45019920318725098</v>
      </c>
      <c r="KT210" s="92">
        <v>32</v>
      </c>
      <c r="KU210" s="361">
        <v>42.98</v>
      </c>
      <c r="KV210" s="92">
        <v>-26.63</v>
      </c>
      <c r="KW210" s="361">
        <v>-30.1</v>
      </c>
      <c r="KX210" s="361">
        <v>-29.8</v>
      </c>
      <c r="KY210" s="361">
        <v>321</v>
      </c>
      <c r="KZ210" s="361">
        <v>-24.1</v>
      </c>
      <c r="LA210" s="361">
        <v>-23.7</v>
      </c>
      <c r="LB210" s="361">
        <v>321</v>
      </c>
      <c r="LC210" s="361">
        <v>-27.1</v>
      </c>
      <c r="LD210" s="361">
        <v>-26.7</v>
      </c>
      <c r="LE210" s="361">
        <v>321</v>
      </c>
      <c r="LF210" s="118">
        <v>42037</v>
      </c>
      <c r="LG210" s="454">
        <v>0</v>
      </c>
      <c r="LH210" s="454"/>
      <c r="LI210" s="454">
        <v>32</v>
      </c>
      <c r="LJ210" s="454">
        <v>48.12</v>
      </c>
      <c r="LK210" s="454">
        <v>-27.12</v>
      </c>
      <c r="LL210" s="454">
        <v>-29.8</v>
      </c>
      <c r="LM210" s="454">
        <v>-29.1</v>
      </c>
      <c r="LN210" s="454">
        <v>421</v>
      </c>
      <c r="LO210" s="454">
        <v>-16.5</v>
      </c>
      <c r="LP210" s="454">
        <v>-15.8</v>
      </c>
      <c r="LQ210" s="454">
        <v>421</v>
      </c>
      <c r="LR210" s="454">
        <v>-23.2</v>
      </c>
      <c r="LS210" s="454">
        <v>-22.4</v>
      </c>
      <c r="LT210" s="454">
        <v>421</v>
      </c>
      <c r="LU210" s="500">
        <v>39.25</v>
      </c>
      <c r="LV210" s="693">
        <v>-19.05</v>
      </c>
      <c r="LW210" s="500">
        <v>-13.3</v>
      </c>
      <c r="LX210" s="500">
        <v>3</v>
      </c>
      <c r="LY210" s="500">
        <v>-11.9</v>
      </c>
      <c r="LZ210" s="500">
        <v>3</v>
      </c>
      <c r="MA210" s="692">
        <v>56.251496000000003</v>
      </c>
      <c r="MB210" s="454"/>
      <c r="MD210" s="253"/>
      <c r="ME210" s="274"/>
      <c r="MF210" s="581">
        <v>215</v>
      </c>
      <c r="MG210" s="135"/>
      <c r="MJ210" s="584">
        <v>24.689900000000002</v>
      </c>
      <c r="MR210" s="135"/>
      <c r="MS210" s="585"/>
      <c r="MT210" s="585"/>
      <c r="MU210" s="133">
        <v>0</v>
      </c>
      <c r="MV210" s="585"/>
      <c r="MW210" s="585"/>
      <c r="MX210" s="585"/>
      <c r="MY210" s="585"/>
      <c r="MZ210" s="585"/>
      <c r="NA210" s="238">
        <v>26.5</v>
      </c>
      <c r="NB210" s="585"/>
      <c r="NC210" s="238">
        <v>0</v>
      </c>
      <c r="NE210" s="876">
        <v>215</v>
      </c>
      <c r="NF210" s="877" t="s">
        <v>64</v>
      </c>
      <c r="NG210" s="877" t="s">
        <v>64</v>
      </c>
      <c r="NH210" s="877" t="s">
        <v>64</v>
      </c>
      <c r="NI210" s="877" t="s">
        <v>64</v>
      </c>
      <c r="NJ210" s="877" t="s">
        <v>64</v>
      </c>
      <c r="NK210" s="877" t="s">
        <v>64</v>
      </c>
      <c r="NL210" s="877" t="s">
        <v>64</v>
      </c>
      <c r="NM210" s="877" t="s">
        <v>64</v>
      </c>
      <c r="NN210" s="877" t="s">
        <v>64</v>
      </c>
      <c r="NO210" s="877" t="s">
        <v>64</v>
      </c>
      <c r="NP210" s="877" t="s">
        <v>64</v>
      </c>
      <c r="NQ210" s="877" t="s">
        <v>64</v>
      </c>
      <c r="NR210" s="877" t="s">
        <v>64</v>
      </c>
      <c r="NS210" s="877" t="s">
        <v>64</v>
      </c>
      <c r="NT210" s="877" t="s">
        <v>64</v>
      </c>
      <c r="NU210" s="877" t="s">
        <v>64</v>
      </c>
      <c r="NV210" s="877" t="s">
        <v>64</v>
      </c>
      <c r="NW210" s="877" t="s">
        <v>64</v>
      </c>
      <c r="NX210" s="877" t="s">
        <v>64</v>
      </c>
      <c r="NY210" s="877" t="s">
        <v>64</v>
      </c>
      <c r="NZ210" s="877" t="s">
        <v>64</v>
      </c>
      <c r="OA210" s="877" t="s">
        <v>64</v>
      </c>
      <c r="OB210" s="877" t="s">
        <v>64</v>
      </c>
      <c r="OC210" s="877" t="s">
        <v>64</v>
      </c>
      <c r="OD210" s="877" t="s">
        <v>64</v>
      </c>
      <c r="OE210" s="877" t="s">
        <v>64</v>
      </c>
      <c r="OF210" s="877" t="s">
        <v>64</v>
      </c>
      <c r="OG210" s="877" t="s">
        <v>64</v>
      </c>
      <c r="OH210" s="877" t="s">
        <v>64</v>
      </c>
      <c r="OI210" s="877" t="s">
        <v>64</v>
      </c>
      <c r="OJ210" s="877" t="s">
        <v>64</v>
      </c>
      <c r="OK210" s="877" t="s">
        <v>64</v>
      </c>
      <c r="OL210" s="877" t="s">
        <v>64</v>
      </c>
      <c r="OM210" s="877" t="s">
        <v>64</v>
      </c>
    </row>
    <row r="211" spans="1:403" s="133" customFormat="1" x14ac:dyDescent="0.25">
      <c r="A211" s="455">
        <v>210</v>
      </c>
      <c r="B211" s="221">
        <v>0</v>
      </c>
      <c r="C211" s="61">
        <v>0</v>
      </c>
      <c r="D211" s="267">
        <v>0</v>
      </c>
      <c r="E211" s="267">
        <v>216</v>
      </c>
      <c r="F211" s="896">
        <v>216</v>
      </c>
      <c r="G211" s="61">
        <v>22</v>
      </c>
      <c r="H211" s="898"/>
      <c r="I211" s="232" t="s">
        <v>1473</v>
      </c>
      <c r="J211" s="232" t="s">
        <v>1474</v>
      </c>
      <c r="K211" s="69">
        <v>27531</v>
      </c>
      <c r="L211" s="422">
        <v>39</v>
      </c>
      <c r="M211" s="400">
        <v>54</v>
      </c>
      <c r="N211" s="400">
        <v>165</v>
      </c>
      <c r="O211" s="342">
        <v>19.834710743801654</v>
      </c>
      <c r="P211" s="348">
        <v>1.5860231830055624</v>
      </c>
      <c r="Q211" s="221">
        <v>1</v>
      </c>
      <c r="R211" s="144">
        <v>130</v>
      </c>
      <c r="S211" s="144">
        <v>80</v>
      </c>
      <c r="T211" s="133">
        <v>0</v>
      </c>
      <c r="U211" s="400">
        <v>1</v>
      </c>
      <c r="V211" s="709">
        <v>0</v>
      </c>
      <c r="W211" s="709"/>
      <c r="X211" s="325">
        <v>0</v>
      </c>
      <c r="Y211" s="710">
        <v>0</v>
      </c>
      <c r="Z211" s="325">
        <v>0</v>
      </c>
      <c r="AA211" s="325">
        <v>0</v>
      </c>
      <c r="AB211" s="325">
        <v>0</v>
      </c>
      <c r="AC211" s="325">
        <v>0</v>
      </c>
      <c r="AG211" s="592">
        <v>82</v>
      </c>
      <c r="AH211" s="616">
        <v>0.72</v>
      </c>
      <c r="AI211" s="608">
        <v>90</v>
      </c>
      <c r="AJ211" s="608"/>
      <c r="AK211" s="616">
        <v>13.8</v>
      </c>
      <c r="AL211" s="608">
        <v>41</v>
      </c>
      <c r="AM211" s="608"/>
      <c r="AN211" s="609"/>
      <c r="AO211" s="214"/>
      <c r="AP211" s="310">
        <v>182</v>
      </c>
      <c r="AQ211" s="310">
        <v>88</v>
      </c>
      <c r="AR211" s="310">
        <v>83</v>
      </c>
      <c r="AS211" s="310">
        <v>53</v>
      </c>
      <c r="AT211" s="310">
        <v>1.27</v>
      </c>
      <c r="AU211" s="310">
        <v>118</v>
      </c>
      <c r="AV211" s="564"/>
      <c r="AW211" s="564"/>
      <c r="AX211" s="423">
        <v>0.72</v>
      </c>
      <c r="AY211" s="423"/>
      <c r="AZ211" s="423"/>
      <c r="BA211" s="616"/>
      <c r="BB211" s="558"/>
      <c r="BC211" s="65">
        <v>31.4</v>
      </c>
      <c r="BD211" s="425"/>
      <c r="BE211" s="66">
        <v>31.4</v>
      </c>
      <c r="BF211" s="218">
        <v>50.627197097270191</v>
      </c>
      <c r="BG211" s="66">
        <v>75.069999999999993</v>
      </c>
      <c r="BH211" s="68">
        <v>1.4969296480732148</v>
      </c>
      <c r="BI211" s="219">
        <v>1.4969296480732148</v>
      </c>
      <c r="BJ211" s="219">
        <v>1.7043838839563674</v>
      </c>
      <c r="BK211" s="219">
        <v>1.8754664158663856</v>
      </c>
      <c r="BL211" s="66">
        <v>2.33</v>
      </c>
      <c r="BM211" s="66">
        <v>0.78</v>
      </c>
      <c r="BN211" s="66">
        <v>114</v>
      </c>
      <c r="BO211" s="66">
        <v>0.97</v>
      </c>
      <c r="BP211" s="571">
        <v>63.6</v>
      </c>
      <c r="BQ211" s="66">
        <v>36</v>
      </c>
      <c r="BR211" s="66">
        <v>113</v>
      </c>
      <c r="BS211" s="66">
        <v>3</v>
      </c>
      <c r="BT211" s="66">
        <v>14</v>
      </c>
      <c r="BU211" s="221">
        <v>0</v>
      </c>
      <c r="BV211" s="221"/>
      <c r="BW211" s="221"/>
      <c r="BX211" s="221"/>
      <c r="BY211" s="221"/>
      <c r="BZ211" s="221"/>
      <c r="CA211" s="221"/>
      <c r="CB211" s="221"/>
      <c r="CC211" s="221"/>
      <c r="CD211" s="221"/>
      <c r="CE211" s="221"/>
      <c r="CF211" s="221"/>
      <c r="CG211" s="61">
        <v>0</v>
      </c>
      <c r="CH211" s="61">
        <v>0</v>
      </c>
      <c r="CI211" s="61">
        <v>0</v>
      </c>
      <c r="CJ211" s="61">
        <v>0</v>
      </c>
      <c r="CK211" s="326">
        <v>0</v>
      </c>
      <c r="CL211" s="114">
        <v>0</v>
      </c>
      <c r="CM211" s="326">
        <v>0</v>
      </c>
      <c r="CN211" s="114">
        <v>0</v>
      </c>
      <c r="CO211" s="326">
        <v>0</v>
      </c>
      <c r="CP211" s="114">
        <v>0</v>
      </c>
      <c r="CQ211" s="326">
        <v>0</v>
      </c>
      <c r="CR211" s="114">
        <v>0</v>
      </c>
      <c r="CS211" s="326">
        <v>0</v>
      </c>
      <c r="CT211" s="114">
        <v>0</v>
      </c>
      <c r="CU211" s="326">
        <v>0</v>
      </c>
      <c r="CV211" s="114">
        <v>0</v>
      </c>
      <c r="CW211" s="299">
        <v>40.9</v>
      </c>
      <c r="CX211" s="299">
        <v>1.32</v>
      </c>
      <c r="CY211" s="299">
        <v>11.7</v>
      </c>
      <c r="CZ211" s="299"/>
      <c r="DA211" s="61"/>
      <c r="DB211" s="221"/>
      <c r="DC211" s="221"/>
      <c r="DD211" s="221"/>
      <c r="DE211" s="221"/>
      <c r="DF211" s="208">
        <v>0</v>
      </c>
      <c r="DG211" s="308"/>
      <c r="DH211" s="208"/>
      <c r="DI211" s="208"/>
      <c r="DJ211" s="208"/>
      <c r="DK211" s="308"/>
      <c r="DL211" s="308"/>
      <c r="DM211" s="308"/>
      <c r="DN211" s="208"/>
      <c r="DO211" s="254">
        <v>0</v>
      </c>
      <c r="DP211" s="208">
        <v>0</v>
      </c>
      <c r="DQ211" s="208">
        <v>0</v>
      </c>
      <c r="DR211" s="208">
        <v>0</v>
      </c>
      <c r="DS211" s="208">
        <v>0</v>
      </c>
      <c r="DT211" s="212"/>
      <c r="DU211" s="208">
        <v>0</v>
      </c>
      <c r="DV211" s="208">
        <v>0</v>
      </c>
      <c r="DW211" s="208">
        <v>0</v>
      </c>
      <c r="DX211" s="208">
        <v>0</v>
      </c>
      <c r="DY211" s="208">
        <v>0</v>
      </c>
      <c r="DZ211" s="208">
        <v>0</v>
      </c>
      <c r="EC211" s="208">
        <v>0</v>
      </c>
      <c r="ED211" s="208">
        <v>0</v>
      </c>
      <c r="EE211" s="221">
        <v>90</v>
      </c>
      <c r="EF211" s="221"/>
      <c r="EH211" s="221">
        <v>0</v>
      </c>
      <c r="EI211" s="221"/>
      <c r="EJ211" s="221"/>
      <c r="EK211" s="221"/>
      <c r="EL211" s="221"/>
      <c r="EM211" s="221"/>
      <c r="EN211" s="221"/>
      <c r="EO211" s="221"/>
      <c r="EP211" s="267">
        <v>216</v>
      </c>
      <c r="EQ211" s="135">
        <v>42059</v>
      </c>
      <c r="ER211" s="133" t="s">
        <v>383</v>
      </c>
      <c r="EU211" s="133">
        <v>68</v>
      </c>
      <c r="EV211" s="133">
        <v>0</v>
      </c>
      <c r="EX211" s="133">
        <v>9</v>
      </c>
      <c r="EY211" s="133">
        <v>7</v>
      </c>
      <c r="EZ211" s="133">
        <v>55</v>
      </c>
      <c r="FA211" s="133">
        <v>35</v>
      </c>
      <c r="FB211" s="133">
        <v>13</v>
      </c>
      <c r="FC211" s="133">
        <v>15</v>
      </c>
      <c r="FD211" s="133">
        <v>30</v>
      </c>
      <c r="FE211" s="133">
        <v>24</v>
      </c>
      <c r="FF211" s="133">
        <v>32</v>
      </c>
      <c r="FG211" s="133">
        <v>110</v>
      </c>
      <c r="FH211" s="133">
        <v>260</v>
      </c>
      <c r="FI211" s="91">
        <v>110</v>
      </c>
      <c r="FJ211" s="91">
        <v>260</v>
      </c>
      <c r="FK211" s="227">
        <v>19.5</v>
      </c>
      <c r="FL211" s="227">
        <v>12.294902249188377</v>
      </c>
      <c r="FM211" s="228">
        <v>138.75</v>
      </c>
      <c r="FN211" s="228">
        <v>47.95</v>
      </c>
      <c r="FO211" s="228">
        <v>87.482958311532684</v>
      </c>
      <c r="FP211" s="228">
        <v>30.232849376850396</v>
      </c>
      <c r="FQ211" s="228">
        <v>65.441441441441441</v>
      </c>
      <c r="FR211" s="228"/>
      <c r="FS211" s="193">
        <v>0</v>
      </c>
      <c r="FT211" s="230">
        <v>73.3</v>
      </c>
      <c r="FU211" s="230">
        <v>66.7</v>
      </c>
      <c r="FV211" s="230">
        <v>120</v>
      </c>
      <c r="FW211" s="229">
        <v>10.8</v>
      </c>
      <c r="FX211" s="229">
        <v>15.9</v>
      </c>
      <c r="FY211" s="426">
        <v>6.7870370370370363</v>
      </c>
      <c r="FZ211" s="229">
        <v>1.098950524737631</v>
      </c>
      <c r="GA211" s="133">
        <v>53.6</v>
      </c>
      <c r="GB211" s="129">
        <v>17.7</v>
      </c>
      <c r="GC211" s="238">
        <v>6.5</v>
      </c>
      <c r="GD211" s="238">
        <v>3.3</v>
      </c>
      <c r="GE211" s="238">
        <v>127.9</v>
      </c>
      <c r="GF211" s="238">
        <v>84.8</v>
      </c>
      <c r="GG211" s="238">
        <v>26</v>
      </c>
      <c r="GH211" s="133">
        <v>0</v>
      </c>
      <c r="GI211" s="133">
        <v>1</v>
      </c>
      <c r="GJ211" s="133">
        <v>1</v>
      </c>
      <c r="GK211" s="133">
        <v>0</v>
      </c>
      <c r="GL211" s="231"/>
      <c r="GN211" s="133">
        <v>0</v>
      </c>
      <c r="GO211" s="133">
        <v>0</v>
      </c>
      <c r="GP211" s="133">
        <v>0</v>
      </c>
      <c r="GQ211" s="61">
        <v>44.900000000000006</v>
      </c>
      <c r="GR211" s="106">
        <v>28.309800563515807</v>
      </c>
      <c r="GS211" s="111">
        <v>0.44067796610169496</v>
      </c>
      <c r="GT211" s="61">
        <v>0</v>
      </c>
      <c r="GU211" s="111">
        <v>0.70370370370370372</v>
      </c>
      <c r="GV211" s="61">
        <v>1</v>
      </c>
      <c r="GW211" s="106">
        <v>13.4</v>
      </c>
      <c r="GX211" s="61"/>
      <c r="GY211" s="106">
        <v>25</v>
      </c>
      <c r="GZ211" s="61"/>
      <c r="HA211" s="745"/>
      <c r="HB211" s="133">
        <v>19</v>
      </c>
      <c r="HC211" s="133">
        <v>0.47</v>
      </c>
      <c r="HD211" s="117" t="s">
        <v>1475</v>
      </c>
      <c r="HE211" s="236">
        <v>87.707007000000004</v>
      </c>
      <c r="HF211" s="236">
        <v>92.092357000000007</v>
      </c>
      <c r="HG211" s="144">
        <v>58.201867999999997</v>
      </c>
      <c r="HH211" s="236">
        <v>164.1909</v>
      </c>
      <c r="HI211" s="125">
        <v>103.76775499999999</v>
      </c>
      <c r="HJ211" s="236">
        <v>57.426040999999998</v>
      </c>
      <c r="HK211" s="144">
        <v>36.292945000000003</v>
      </c>
      <c r="HL211" s="236">
        <v>106.764859</v>
      </c>
      <c r="HM211" s="144">
        <v>67.474810000000005</v>
      </c>
      <c r="HN211" s="236">
        <v>65.024833000000001</v>
      </c>
      <c r="HO211" s="144">
        <v>7.046481</v>
      </c>
      <c r="HP211" s="144">
        <v>4.4533370000000003</v>
      </c>
      <c r="HQ211" s="236">
        <v>153.47731099999999</v>
      </c>
      <c r="HR211" s="144">
        <v>96.996825000000001</v>
      </c>
      <c r="HS211" s="236">
        <v>58.962589000000001</v>
      </c>
      <c r="HT211" s="144">
        <v>37.264035999999997</v>
      </c>
      <c r="HU211" s="236">
        <v>94.514722000000006</v>
      </c>
      <c r="HV211" s="144">
        <v>59.732790000000001</v>
      </c>
      <c r="HW211" s="236">
        <v>61.582211000000001</v>
      </c>
      <c r="HX211" s="144">
        <v>0</v>
      </c>
      <c r="HY211" s="427">
        <v>0.56088587735373885</v>
      </c>
      <c r="HZ211" s="428">
        <v>16.2</v>
      </c>
      <c r="IA211" s="427">
        <v>4.5</v>
      </c>
      <c r="IB211" s="427">
        <v>19.8</v>
      </c>
      <c r="IC211" s="427">
        <v>5.4</v>
      </c>
      <c r="ID211" s="427">
        <v>21.5</v>
      </c>
      <c r="IE211" s="427">
        <v>5.2</v>
      </c>
      <c r="IF211" s="237">
        <v>59.685120000000005</v>
      </c>
      <c r="IG211" s="237">
        <v>37.631934160568115</v>
      </c>
      <c r="IH211" s="239"/>
      <c r="II211" s="161">
        <v>0.41</v>
      </c>
      <c r="IJ211" s="61">
        <v>1062</v>
      </c>
      <c r="IK211" s="61">
        <v>895</v>
      </c>
      <c r="IL211" s="61">
        <v>1088</v>
      </c>
      <c r="IM211" s="61">
        <v>1131</v>
      </c>
      <c r="IN211" s="61">
        <v>1164</v>
      </c>
      <c r="IO211" s="61">
        <v>1162</v>
      </c>
      <c r="IP211" s="133">
        <v>1112</v>
      </c>
      <c r="IQ211" s="429">
        <v>1083.6666666666667</v>
      </c>
      <c r="IR211" s="61">
        <v>1725</v>
      </c>
      <c r="IS211" s="61">
        <v>454</v>
      </c>
      <c r="IT211" s="61">
        <v>427</v>
      </c>
      <c r="IU211" s="61">
        <v>440</v>
      </c>
      <c r="IV211" s="61">
        <v>436</v>
      </c>
      <c r="IW211" s="61">
        <v>442</v>
      </c>
      <c r="IX211" s="61">
        <v>461</v>
      </c>
      <c r="IY211" s="61">
        <v>457.5</v>
      </c>
      <c r="IZ211" s="430">
        <v>443.33333333333331</v>
      </c>
      <c r="JA211" s="61">
        <v>276</v>
      </c>
      <c r="JB211" s="431">
        <v>25.838173894110422</v>
      </c>
      <c r="JC211" s="240">
        <v>24.939949679600584</v>
      </c>
      <c r="JD211" s="308"/>
      <c r="JE211" s="70"/>
      <c r="JF211" s="70"/>
      <c r="JG211" s="70"/>
      <c r="JH211" s="308"/>
      <c r="JI211" s="308"/>
      <c r="JJ211" s="308"/>
      <c r="JK211" s="308"/>
      <c r="JL211" s="208"/>
      <c r="JM211" s="420"/>
      <c r="JN211" s="299"/>
      <c r="JO211" s="300"/>
      <c r="JP211" s="221"/>
      <c r="JQ211" s="198"/>
      <c r="JR211" s="90"/>
      <c r="JS211" s="90"/>
      <c r="JT211" s="246"/>
      <c r="JU211" s="248"/>
      <c r="JV211" s="198"/>
      <c r="JW211" s="433"/>
      <c r="JX211" s="248"/>
      <c r="JY211" s="243"/>
      <c r="JZ211" s="433"/>
      <c r="KA211" s="248"/>
      <c r="KB211" s="247"/>
      <c r="KC211" s="245"/>
      <c r="KD211" s="248"/>
      <c r="KE211" s="63">
        <v>0</v>
      </c>
      <c r="KF211" s="263"/>
      <c r="KG211" s="263"/>
      <c r="KH211" s="250"/>
      <c r="KI211" s="250"/>
      <c r="KJ211" s="250"/>
      <c r="KK211" s="251"/>
      <c r="KL211" s="250"/>
      <c r="KM211" s="250"/>
      <c r="KN211" s="250"/>
      <c r="KO211" s="250"/>
      <c r="KP211" s="250"/>
      <c r="KQ211" s="250"/>
      <c r="KR211" s="92"/>
      <c r="KS211" s="93">
        <v>0.44067796610169496</v>
      </c>
      <c r="KT211" s="264"/>
      <c r="KU211" s="265"/>
      <c r="KV211" s="264"/>
      <c r="KW211" s="265"/>
      <c r="KX211" s="265"/>
      <c r="KY211" s="265"/>
      <c r="KZ211" s="265"/>
      <c r="LA211" s="265"/>
      <c r="LB211" s="265"/>
      <c r="LC211" s="265"/>
      <c r="LD211" s="265"/>
      <c r="LE211" s="265"/>
      <c r="LF211" s="118">
        <v>42059</v>
      </c>
      <c r="LG211" s="454">
        <v>0</v>
      </c>
      <c r="LH211" s="454"/>
      <c r="LI211" s="455">
        <v>39</v>
      </c>
      <c r="LJ211" s="455">
        <v>52.57</v>
      </c>
      <c r="LK211" s="455">
        <v>-27.86</v>
      </c>
      <c r="LL211" s="455">
        <v>-30.3</v>
      </c>
      <c r="LM211" s="455">
        <v>-30</v>
      </c>
      <c r="LN211" s="455">
        <v>369</v>
      </c>
      <c r="LO211" s="455">
        <v>-17.8</v>
      </c>
      <c r="LP211" s="455">
        <v>-17.5</v>
      </c>
      <c r="LQ211" s="455">
        <v>434</v>
      </c>
      <c r="LR211" s="455">
        <v>-24</v>
      </c>
      <c r="LS211" s="455">
        <v>-23.7</v>
      </c>
      <c r="LT211" s="455">
        <v>369</v>
      </c>
      <c r="LU211" s="500">
        <v>46.31</v>
      </c>
      <c r="LV211" s="693">
        <v>-24.33</v>
      </c>
      <c r="LW211" s="500">
        <v>-16.2</v>
      </c>
      <c r="LX211" s="500">
        <v>3</v>
      </c>
      <c r="LY211" s="500">
        <v>0</v>
      </c>
      <c r="LZ211" s="500">
        <v>3</v>
      </c>
      <c r="MA211" s="690">
        <v>61.582211000000001</v>
      </c>
      <c r="MB211" s="455"/>
      <c r="MD211" s="253"/>
      <c r="ME211" s="274"/>
      <c r="MF211" s="581">
        <v>216</v>
      </c>
      <c r="MG211" s="135"/>
      <c r="MJ211" s="584">
        <v>18.9712</v>
      </c>
      <c r="MR211" s="135"/>
      <c r="MS211" s="585"/>
      <c r="MT211" s="585"/>
      <c r="MU211" s="133">
        <v>0</v>
      </c>
      <c r="MV211" s="585"/>
      <c r="MW211" s="585"/>
      <c r="MX211" s="585"/>
      <c r="MY211" s="585"/>
      <c r="MZ211" s="585"/>
      <c r="NA211" s="585"/>
      <c r="NB211" s="585"/>
      <c r="NC211" s="238">
        <v>0</v>
      </c>
      <c r="NE211" s="876" t="s">
        <v>64</v>
      </c>
      <c r="NF211" s="877" t="s">
        <v>64</v>
      </c>
      <c r="NG211" s="877" t="s">
        <v>64</v>
      </c>
      <c r="NH211" s="877" t="s">
        <v>64</v>
      </c>
      <c r="NI211" s="877" t="s">
        <v>64</v>
      </c>
      <c r="NJ211" s="877" t="s">
        <v>64</v>
      </c>
      <c r="NK211" s="877" t="s">
        <v>64</v>
      </c>
      <c r="NL211" s="877" t="s">
        <v>64</v>
      </c>
      <c r="NM211" s="877" t="s">
        <v>64</v>
      </c>
      <c r="NN211" s="877" t="s">
        <v>64</v>
      </c>
      <c r="NO211" s="877" t="s">
        <v>64</v>
      </c>
      <c r="NP211" s="877" t="s">
        <v>64</v>
      </c>
      <c r="NQ211" s="877" t="s">
        <v>64</v>
      </c>
      <c r="NR211" s="877" t="s">
        <v>64</v>
      </c>
      <c r="NS211" s="877" t="s">
        <v>64</v>
      </c>
      <c r="NT211" s="877" t="s">
        <v>64</v>
      </c>
      <c r="NU211" s="877" t="s">
        <v>64</v>
      </c>
      <c r="NV211" s="877" t="s">
        <v>64</v>
      </c>
      <c r="NW211" s="877" t="s">
        <v>64</v>
      </c>
      <c r="NX211" s="877" t="s">
        <v>64</v>
      </c>
      <c r="NY211" s="877" t="s">
        <v>64</v>
      </c>
      <c r="NZ211" s="877" t="s">
        <v>64</v>
      </c>
      <c r="OA211" s="877" t="s">
        <v>64</v>
      </c>
      <c r="OB211" s="877" t="s">
        <v>64</v>
      </c>
      <c r="OC211" s="877" t="s">
        <v>64</v>
      </c>
      <c r="OD211" s="877" t="s">
        <v>64</v>
      </c>
      <c r="OE211" s="877" t="s">
        <v>64</v>
      </c>
      <c r="OF211" s="877" t="s">
        <v>64</v>
      </c>
      <c r="OG211" s="877" t="s">
        <v>64</v>
      </c>
      <c r="OH211" s="877" t="s">
        <v>64</v>
      </c>
      <c r="OI211" s="877" t="s">
        <v>64</v>
      </c>
      <c r="OJ211" s="877" t="s">
        <v>64</v>
      </c>
      <c r="OK211" s="877" t="s">
        <v>64</v>
      </c>
      <c r="OL211" s="877" t="s">
        <v>64</v>
      </c>
      <c r="OM211" s="877" t="s">
        <v>64</v>
      </c>
    </row>
    <row r="212" spans="1:403" s="133" customFormat="1" x14ac:dyDescent="0.25">
      <c r="A212" s="902">
        <v>211</v>
      </c>
      <c r="B212" s="221">
        <v>0</v>
      </c>
      <c r="C212" s="61">
        <v>1</v>
      </c>
      <c r="D212" s="267">
        <v>0</v>
      </c>
      <c r="E212" s="267">
        <v>217</v>
      </c>
      <c r="F212" s="896">
        <v>217</v>
      </c>
      <c r="G212" s="61">
        <v>23</v>
      </c>
      <c r="H212" s="898"/>
      <c r="I212" s="167" t="s">
        <v>1455</v>
      </c>
      <c r="J212" s="167" t="s">
        <v>1476</v>
      </c>
      <c r="K212" s="69">
        <v>28579</v>
      </c>
      <c r="L212" s="422">
        <v>37</v>
      </c>
      <c r="M212" s="400">
        <v>83</v>
      </c>
      <c r="N212" s="400">
        <v>182</v>
      </c>
      <c r="O212" s="342">
        <v>25.057360222195385</v>
      </c>
      <c r="P212" s="348">
        <v>2.0442135807882913</v>
      </c>
      <c r="Q212" s="221">
        <v>0</v>
      </c>
      <c r="R212" s="125">
        <v>160</v>
      </c>
      <c r="S212" s="125">
        <v>100</v>
      </c>
      <c r="T212" s="61">
        <v>0</v>
      </c>
      <c r="U212" s="400">
        <v>1</v>
      </c>
      <c r="V212" s="709">
        <v>0</v>
      </c>
      <c r="W212" s="709"/>
      <c r="X212" s="325">
        <v>0</v>
      </c>
      <c r="Y212" s="710">
        <v>0</v>
      </c>
      <c r="Z212" s="325">
        <v>1</v>
      </c>
      <c r="AA212" s="325">
        <v>1</v>
      </c>
      <c r="AB212" s="329">
        <v>0</v>
      </c>
      <c r="AC212" s="328">
        <v>0</v>
      </c>
      <c r="AD212" s="61"/>
      <c r="AF212" s="61"/>
      <c r="AG212" s="592">
        <v>91</v>
      </c>
      <c r="AH212" s="616">
        <v>0.88</v>
      </c>
      <c r="AI212" s="608">
        <v>97</v>
      </c>
      <c r="AJ212" s="608"/>
      <c r="AK212" s="616">
        <v>15.9</v>
      </c>
      <c r="AL212" s="608">
        <v>46</v>
      </c>
      <c r="AM212" s="608"/>
      <c r="AN212" s="609">
        <v>45.6</v>
      </c>
      <c r="AO212" s="214">
        <v>3.8199077165203406</v>
      </c>
      <c r="AP212" s="310">
        <v>208</v>
      </c>
      <c r="AQ212" s="310">
        <v>137</v>
      </c>
      <c r="AR212" s="310">
        <v>55</v>
      </c>
      <c r="AS212" s="310">
        <v>79</v>
      </c>
      <c r="AT212" s="310">
        <v>1.49</v>
      </c>
      <c r="AU212" s="310">
        <v>55</v>
      </c>
      <c r="AV212" s="564"/>
      <c r="AW212" s="564"/>
      <c r="AX212" s="423">
        <v>0.88</v>
      </c>
      <c r="AY212" s="423"/>
      <c r="AZ212" s="423"/>
      <c r="BA212" s="616"/>
      <c r="BB212" s="558"/>
      <c r="BC212" s="65">
        <v>36.57</v>
      </c>
      <c r="BD212" s="68"/>
      <c r="BE212" s="66">
        <v>36.57</v>
      </c>
      <c r="BF212" s="218">
        <v>56.63074888969026</v>
      </c>
      <c r="BG212" s="66">
        <v>74.930000000000007</v>
      </c>
      <c r="BH212" s="68">
        <v>1.5631249603380444</v>
      </c>
      <c r="BI212" s="219">
        <v>1.5631249603380444</v>
      </c>
      <c r="BJ212" s="219">
        <v>1.7530523048105222</v>
      </c>
      <c r="BK212" s="219">
        <v>1.874655732598101</v>
      </c>
      <c r="BL212" s="66">
        <v>2.4900000000000002</v>
      </c>
      <c r="BM212" s="66">
        <v>1.17</v>
      </c>
      <c r="BN212" s="66">
        <v>93</v>
      </c>
      <c r="BO212" s="66">
        <v>1.1200000000000001</v>
      </c>
      <c r="BP212" s="571">
        <v>33.9</v>
      </c>
      <c r="BQ212" s="66">
        <v>57</v>
      </c>
      <c r="BR212" s="66">
        <v>80</v>
      </c>
      <c r="BS212" s="66">
        <v>4</v>
      </c>
      <c r="BT212" s="66">
        <v>36</v>
      </c>
      <c r="BU212" s="221">
        <v>0</v>
      </c>
      <c r="BV212" s="221"/>
      <c r="BW212" s="221"/>
      <c r="BX212" s="221"/>
      <c r="BY212" s="221"/>
      <c r="BZ212" s="221"/>
      <c r="CA212" s="221"/>
      <c r="CB212" s="221"/>
      <c r="CC212" s="221"/>
      <c r="CD212" s="221"/>
      <c r="CE212" s="221"/>
      <c r="CF212" s="221"/>
      <c r="CG212" s="61">
        <v>0</v>
      </c>
      <c r="CH212" s="61">
        <v>0</v>
      </c>
      <c r="CI212" s="61">
        <v>0</v>
      </c>
      <c r="CJ212" s="61">
        <v>0</v>
      </c>
      <c r="CK212" s="326">
        <v>0</v>
      </c>
      <c r="CL212" s="114">
        <v>0</v>
      </c>
      <c r="CM212" s="326">
        <v>0</v>
      </c>
      <c r="CN212" s="114">
        <v>0</v>
      </c>
      <c r="CO212" s="326">
        <v>0</v>
      </c>
      <c r="CP212" s="114">
        <v>0</v>
      </c>
      <c r="CQ212" s="326">
        <v>0</v>
      </c>
      <c r="CR212" s="114">
        <v>0</v>
      </c>
      <c r="CS212" s="326">
        <v>0</v>
      </c>
      <c r="CT212" s="114">
        <v>0</v>
      </c>
      <c r="CU212" s="326">
        <v>0</v>
      </c>
      <c r="CV212" s="114">
        <v>0</v>
      </c>
      <c r="CW212" s="299">
        <v>34.4</v>
      </c>
      <c r="CX212" s="299">
        <v>1.1200000000000001</v>
      </c>
      <c r="CY212" s="299">
        <v>9.8000000000000007</v>
      </c>
      <c r="CZ212" s="299"/>
      <c r="DA212" s="61"/>
      <c r="DB212" s="221"/>
      <c r="DC212" s="221"/>
      <c r="DD212" s="221"/>
      <c r="DE212" s="221"/>
      <c r="DF212" s="208">
        <v>0</v>
      </c>
      <c r="DG212" s="308"/>
      <c r="DH212" s="208"/>
      <c r="DI212" s="208"/>
      <c r="DJ212" s="208"/>
      <c r="DK212" s="308"/>
      <c r="DL212" s="308"/>
      <c r="DM212" s="308"/>
      <c r="DN212" s="208"/>
      <c r="DO212" s="315">
        <v>0</v>
      </c>
      <c r="DP212" s="208">
        <v>0</v>
      </c>
      <c r="DQ212" s="208">
        <v>0</v>
      </c>
      <c r="DR212" s="208">
        <v>0</v>
      </c>
      <c r="DS212" s="208">
        <v>0</v>
      </c>
      <c r="DT212" s="212"/>
      <c r="DU212" s="208">
        <v>0</v>
      </c>
      <c r="DV212" s="208">
        <v>0</v>
      </c>
      <c r="DW212" s="208">
        <v>0</v>
      </c>
      <c r="DX212" s="208">
        <v>0</v>
      </c>
      <c r="DY212" s="208">
        <v>0</v>
      </c>
      <c r="DZ212" s="206">
        <v>0</v>
      </c>
      <c r="EC212" s="223">
        <v>0</v>
      </c>
      <c r="ED212" s="223">
        <v>0</v>
      </c>
      <c r="EE212" s="221">
        <v>97</v>
      </c>
      <c r="EF212" s="221"/>
      <c r="EH212" s="221">
        <v>0</v>
      </c>
      <c r="EI212" s="221"/>
      <c r="EJ212" s="221"/>
      <c r="EK212" s="221"/>
      <c r="EL212" s="221"/>
      <c r="EM212" s="221"/>
      <c r="EN212" s="221"/>
      <c r="EO212" s="221"/>
      <c r="EP212" s="267">
        <v>217</v>
      </c>
      <c r="EQ212" s="135">
        <v>42094</v>
      </c>
      <c r="ER212" s="133" t="s">
        <v>383</v>
      </c>
      <c r="EU212" s="133">
        <v>75</v>
      </c>
      <c r="EV212" s="133">
        <v>0</v>
      </c>
      <c r="EX212" s="133">
        <v>12</v>
      </c>
      <c r="EY212" s="133">
        <v>9</v>
      </c>
      <c r="EZ212" s="133">
        <v>48</v>
      </c>
      <c r="FA212" s="133">
        <v>27</v>
      </c>
      <c r="FB212" s="133">
        <v>18</v>
      </c>
      <c r="FC212" s="133">
        <v>17</v>
      </c>
      <c r="FD212" s="133">
        <v>37</v>
      </c>
      <c r="FE212" s="133">
        <v>20</v>
      </c>
      <c r="FF212" s="133">
        <v>27</v>
      </c>
      <c r="FG212" s="133">
        <v>120</v>
      </c>
      <c r="FH212" s="133">
        <v>230</v>
      </c>
      <c r="FI212" s="91">
        <v>120</v>
      </c>
      <c r="FJ212" s="91">
        <v>230</v>
      </c>
      <c r="FK212" s="227">
        <v>30</v>
      </c>
      <c r="FL212" s="227">
        <v>14.675570244686162</v>
      </c>
      <c r="FM212" s="228">
        <v>138.25</v>
      </c>
      <c r="FN212" s="228">
        <v>56.150000000000006</v>
      </c>
      <c r="FO212" s="228">
        <v>67.629919544262066</v>
      </c>
      <c r="FP212" s="228">
        <v>27.467775641304272</v>
      </c>
      <c r="FQ212" s="228">
        <v>59.385171790235077</v>
      </c>
      <c r="FR212" s="228"/>
      <c r="FS212" s="193">
        <v>0</v>
      </c>
      <c r="FT212" s="230">
        <v>40.5</v>
      </c>
      <c r="FU212" s="230">
        <v>59.8</v>
      </c>
      <c r="FV212" s="230">
        <v>170</v>
      </c>
      <c r="FW212" s="229">
        <v>9</v>
      </c>
      <c r="FX212" s="229">
        <v>13.2</v>
      </c>
      <c r="FY212" s="426">
        <v>4.5</v>
      </c>
      <c r="FZ212" s="229">
        <v>0.67725752508361203</v>
      </c>
      <c r="GA212" s="133">
        <v>45.6</v>
      </c>
      <c r="GB212" s="129">
        <v>18.2</v>
      </c>
      <c r="GC212" s="238">
        <v>7.7</v>
      </c>
      <c r="GD212" s="238">
        <v>4</v>
      </c>
      <c r="GE212" s="238">
        <v>138.80000000000001</v>
      </c>
      <c r="GF212" s="238">
        <v>93.8</v>
      </c>
      <c r="GG212" s="238">
        <v>26.4</v>
      </c>
      <c r="GH212" s="133">
        <v>0</v>
      </c>
      <c r="GI212" s="133">
        <v>1</v>
      </c>
      <c r="GJ212" s="133">
        <v>1</v>
      </c>
      <c r="GK212" s="133">
        <v>0</v>
      </c>
      <c r="GL212" s="231"/>
      <c r="GN212" s="133">
        <v>0</v>
      </c>
      <c r="GO212" s="133">
        <v>0</v>
      </c>
      <c r="GP212" s="133">
        <v>0</v>
      </c>
      <c r="GQ212" s="61">
        <v>26.049999999999997</v>
      </c>
      <c r="GR212" s="106">
        <v>12.743286829135815</v>
      </c>
      <c r="GS212" s="111">
        <v>0.46759259259259262</v>
      </c>
      <c r="GT212" s="61">
        <v>0</v>
      </c>
      <c r="GU212" s="111">
        <v>0.36666666666666664</v>
      </c>
      <c r="GV212" s="61">
        <v>0</v>
      </c>
      <c r="GW212" s="106">
        <v>11.1</v>
      </c>
      <c r="GX212" s="61"/>
      <c r="GY212" s="106">
        <v>23</v>
      </c>
      <c r="GZ212" s="61"/>
      <c r="HA212" s="745"/>
      <c r="HB212" s="133">
        <v>12</v>
      </c>
      <c r="HC212" s="133">
        <v>0.45</v>
      </c>
      <c r="HD212" s="117" t="s">
        <v>1477</v>
      </c>
      <c r="HE212" s="236">
        <v>116.277266</v>
      </c>
      <c r="HF212" s="236">
        <v>122.091129</v>
      </c>
      <c r="HG212" s="144">
        <v>59.339744000000003</v>
      </c>
      <c r="HH212" s="236">
        <v>205.71570800000001</v>
      </c>
      <c r="HI212" s="125">
        <v>99.983654999999999</v>
      </c>
      <c r="HJ212" s="236">
        <v>88.068353999999999</v>
      </c>
      <c r="HK212" s="144">
        <v>42.803711999999997</v>
      </c>
      <c r="HL212" s="236">
        <v>117.64735400000001</v>
      </c>
      <c r="HM212" s="144">
        <v>57.179943000000002</v>
      </c>
      <c r="HN212" s="236">
        <v>57.189290999999997</v>
      </c>
      <c r="HO212" s="144">
        <v>6.4706039999999998</v>
      </c>
      <c r="HP212" s="144">
        <v>3.1448969999999998</v>
      </c>
      <c r="HQ212" s="236">
        <v>203.019012</v>
      </c>
      <c r="HR212" s="144">
        <v>98.672984999999997</v>
      </c>
      <c r="HS212" s="236">
        <v>91.849012000000002</v>
      </c>
      <c r="HT212" s="144">
        <v>44.641219</v>
      </c>
      <c r="HU212" s="236">
        <v>111.17</v>
      </c>
      <c r="HV212" s="144">
        <v>54.031765999999998</v>
      </c>
      <c r="HW212" s="236">
        <v>54.758419000000004</v>
      </c>
      <c r="HX212" s="144">
        <v>0</v>
      </c>
      <c r="HY212" s="427">
        <v>0.59349444039538291</v>
      </c>
      <c r="HZ212" s="428">
        <v>25.3</v>
      </c>
      <c r="IA212" s="427">
        <v>5.9</v>
      </c>
      <c r="IB212" s="427">
        <v>20</v>
      </c>
      <c r="IC212" s="427">
        <v>4.8</v>
      </c>
      <c r="ID212" s="427">
        <v>20.399999999999999</v>
      </c>
      <c r="IE212" s="427">
        <v>4.9000000000000004</v>
      </c>
      <c r="IF212" s="237">
        <v>71.811977401129951</v>
      </c>
      <c r="IG212" s="237">
        <v>35.129390625336598</v>
      </c>
      <c r="IH212" s="239"/>
      <c r="II212" s="161">
        <v>0.46</v>
      </c>
      <c r="IJ212" s="61">
        <v>1164</v>
      </c>
      <c r="IK212" s="61">
        <v>1115</v>
      </c>
      <c r="IL212" s="61">
        <v>1133</v>
      </c>
      <c r="IM212" s="61">
        <v>1027</v>
      </c>
      <c r="IN212" s="61">
        <v>1195</v>
      </c>
      <c r="IO212" s="61">
        <v>1139</v>
      </c>
      <c r="IP212" s="133">
        <v>1151.5</v>
      </c>
      <c r="IQ212" s="429">
        <v>1128.8333333333333</v>
      </c>
      <c r="IR212" s="61">
        <v>1748</v>
      </c>
      <c r="IS212" s="61">
        <v>400</v>
      </c>
      <c r="IT212" s="61">
        <v>351</v>
      </c>
      <c r="IU212" s="61">
        <v>394</v>
      </c>
      <c r="IV212" s="61">
        <v>385</v>
      </c>
      <c r="IW212" s="61">
        <v>380</v>
      </c>
      <c r="IX212" s="61">
        <v>367</v>
      </c>
      <c r="IY212" s="61">
        <v>383.5</v>
      </c>
      <c r="IZ212" s="430">
        <v>379.5</v>
      </c>
      <c r="JA212" s="61">
        <v>227</v>
      </c>
      <c r="JB212" s="431">
        <v>24.641394290385193</v>
      </c>
      <c r="JC212" s="240">
        <v>24.499867786861465</v>
      </c>
      <c r="JD212" s="308"/>
      <c r="JE212" s="70"/>
      <c r="JF212" s="70"/>
      <c r="JG212" s="70"/>
      <c r="JH212" s="308"/>
      <c r="JI212" s="308"/>
      <c r="JJ212" s="308"/>
      <c r="JK212" s="308"/>
      <c r="JL212" s="208"/>
      <c r="JM212" s="420">
        <v>68</v>
      </c>
      <c r="JN212" s="299"/>
      <c r="JO212" s="300"/>
      <c r="JP212" s="221"/>
      <c r="JQ212" s="198"/>
      <c r="JR212" s="90"/>
      <c r="JS212" s="90"/>
      <c r="JT212" s="246"/>
      <c r="JU212" s="248"/>
      <c r="JV212" s="198"/>
      <c r="JW212" s="433"/>
      <c r="JX212" s="248"/>
      <c r="JY212" s="243"/>
      <c r="JZ212" s="433"/>
      <c r="KA212" s="248"/>
      <c r="KB212" s="247"/>
      <c r="KC212" s="245"/>
      <c r="KD212" s="248"/>
      <c r="KE212" s="63">
        <v>0</v>
      </c>
      <c r="KF212" s="263"/>
      <c r="KG212" s="263"/>
      <c r="KH212" s="250"/>
      <c r="KI212" s="250"/>
      <c r="KJ212" s="250"/>
      <c r="KK212" s="251"/>
      <c r="KL212" s="250"/>
      <c r="KM212" s="250"/>
      <c r="KN212" s="250"/>
      <c r="KO212" s="250"/>
      <c r="KP212" s="250"/>
      <c r="KQ212" s="250"/>
      <c r="KR212" s="92"/>
      <c r="KS212" s="93">
        <v>0.46759259259259262</v>
      </c>
      <c r="KT212" s="264"/>
      <c r="KU212" s="265"/>
      <c r="KV212" s="264"/>
      <c r="KW212" s="265"/>
      <c r="KX212" s="265"/>
      <c r="KY212" s="265"/>
      <c r="KZ212" s="265"/>
      <c r="LA212" s="265"/>
      <c r="LB212" s="265"/>
      <c r="LC212" s="265"/>
      <c r="LD212" s="265"/>
      <c r="LE212" s="265"/>
      <c r="LF212" s="118">
        <v>42094</v>
      </c>
      <c r="LG212" s="454">
        <v>0</v>
      </c>
      <c r="LH212" s="454"/>
      <c r="LI212" s="455">
        <v>70</v>
      </c>
      <c r="LJ212" s="455">
        <v>43.78</v>
      </c>
      <c r="LK212" s="455">
        <v>-25.75</v>
      </c>
      <c r="LL212" s="455">
        <v>-26.5</v>
      </c>
      <c r="LM212" s="455">
        <v>-26</v>
      </c>
      <c r="LN212" s="455">
        <v>381</v>
      </c>
      <c r="LO212" s="455">
        <v>-24.2</v>
      </c>
      <c r="LP212" s="455">
        <v>-23.5</v>
      </c>
      <c r="LQ212" s="455">
        <v>381</v>
      </c>
      <c r="LR212" s="455">
        <v>-25.4</v>
      </c>
      <c r="LS212" s="455">
        <v>-24.7</v>
      </c>
      <c r="LT212" s="455">
        <v>381</v>
      </c>
      <c r="LU212" s="500">
        <v>40.729999999999997</v>
      </c>
      <c r="LV212" s="693">
        <v>-23.43</v>
      </c>
      <c r="LW212" s="500">
        <v>-13.4</v>
      </c>
      <c r="LX212" s="500">
        <v>3</v>
      </c>
      <c r="LY212" s="500">
        <v>0</v>
      </c>
      <c r="LZ212" s="500">
        <v>3</v>
      </c>
      <c r="MA212" s="690">
        <v>54.758419000000004</v>
      </c>
      <c r="MB212" s="455"/>
      <c r="MD212" s="253"/>
      <c r="ME212" s="274"/>
      <c r="MF212" s="581">
        <v>217</v>
      </c>
      <c r="MG212" s="135"/>
      <c r="MJ212" s="584">
        <v>35.9255</v>
      </c>
      <c r="MR212" s="135"/>
      <c r="MS212" s="585"/>
      <c r="MT212" s="585"/>
      <c r="MU212" s="133">
        <v>0</v>
      </c>
      <c r="MV212" s="585"/>
      <c r="MW212" s="585"/>
      <c r="MX212" s="585"/>
      <c r="MY212" s="585"/>
      <c r="MZ212" s="585"/>
      <c r="NA212" s="238">
        <v>45.6</v>
      </c>
      <c r="NB212" s="585"/>
      <c r="NC212" s="238">
        <v>0</v>
      </c>
      <c r="NE212" s="876">
        <v>217</v>
      </c>
      <c r="NF212" s="877" t="s">
        <v>64</v>
      </c>
      <c r="NG212" s="877" t="s">
        <v>64</v>
      </c>
      <c r="NH212" s="877" t="s">
        <v>64</v>
      </c>
      <c r="NI212" s="877" t="s">
        <v>64</v>
      </c>
      <c r="NJ212" s="877" t="s">
        <v>64</v>
      </c>
      <c r="NK212" s="877" t="s">
        <v>64</v>
      </c>
      <c r="NL212" s="877" t="s">
        <v>64</v>
      </c>
      <c r="NM212" s="877" t="s">
        <v>64</v>
      </c>
      <c r="NN212" s="877" t="s">
        <v>64</v>
      </c>
      <c r="NO212" s="877" t="s">
        <v>64</v>
      </c>
      <c r="NP212" s="877" t="s">
        <v>64</v>
      </c>
      <c r="NQ212" s="877" t="s">
        <v>64</v>
      </c>
      <c r="NR212" s="877" t="s">
        <v>64</v>
      </c>
      <c r="NS212" s="877" t="s">
        <v>64</v>
      </c>
      <c r="NT212" s="877" t="s">
        <v>64</v>
      </c>
      <c r="NU212" s="877" t="s">
        <v>64</v>
      </c>
      <c r="NV212" s="877" t="s">
        <v>64</v>
      </c>
      <c r="NW212" s="877" t="s">
        <v>64</v>
      </c>
      <c r="NX212" s="877" t="s">
        <v>64</v>
      </c>
      <c r="NY212" s="877" t="s">
        <v>64</v>
      </c>
      <c r="NZ212" s="877" t="s">
        <v>64</v>
      </c>
      <c r="OA212" s="877" t="s">
        <v>64</v>
      </c>
      <c r="OB212" s="877" t="s">
        <v>64</v>
      </c>
      <c r="OC212" s="877" t="s">
        <v>64</v>
      </c>
      <c r="OD212" s="877" t="s">
        <v>64</v>
      </c>
      <c r="OE212" s="877" t="s">
        <v>64</v>
      </c>
      <c r="OF212" s="877" t="s">
        <v>64</v>
      </c>
      <c r="OG212" s="877" t="s">
        <v>64</v>
      </c>
      <c r="OH212" s="877" t="s">
        <v>64</v>
      </c>
      <c r="OI212" s="877" t="s">
        <v>64</v>
      </c>
      <c r="OJ212" s="877" t="s">
        <v>64</v>
      </c>
      <c r="OK212" s="877" t="s">
        <v>64</v>
      </c>
      <c r="OL212" s="877" t="s">
        <v>64</v>
      </c>
      <c r="OM212" s="877" t="s">
        <v>64</v>
      </c>
    </row>
    <row r="213" spans="1:403" s="133" customFormat="1" x14ac:dyDescent="0.25">
      <c r="A213" s="455">
        <v>212</v>
      </c>
      <c r="B213" s="221">
        <v>0</v>
      </c>
      <c r="C213" s="61">
        <v>0</v>
      </c>
      <c r="D213" s="267">
        <v>0</v>
      </c>
      <c r="E213" s="267">
        <v>218</v>
      </c>
      <c r="F213" s="896">
        <v>218</v>
      </c>
      <c r="G213" s="61">
        <v>24</v>
      </c>
      <c r="H213" s="898"/>
      <c r="I213" s="232" t="s">
        <v>1478</v>
      </c>
      <c r="J213" s="167" t="s">
        <v>1479</v>
      </c>
      <c r="K213" s="266">
        <v>27284</v>
      </c>
      <c r="L213" s="422">
        <v>40</v>
      </c>
      <c r="M213" s="400">
        <v>82</v>
      </c>
      <c r="N213" s="400">
        <v>170</v>
      </c>
      <c r="O213" s="342">
        <v>28.373702422145332</v>
      </c>
      <c r="P213" s="348">
        <v>1.9355869212520533</v>
      </c>
      <c r="Q213" s="221">
        <v>1</v>
      </c>
      <c r="R213" s="144">
        <v>110</v>
      </c>
      <c r="S213" s="144">
        <v>80</v>
      </c>
      <c r="T213" s="133">
        <v>0</v>
      </c>
      <c r="U213" s="400">
        <v>1</v>
      </c>
      <c r="V213" s="709">
        <v>0</v>
      </c>
      <c r="W213" s="709"/>
      <c r="X213" s="325">
        <v>0</v>
      </c>
      <c r="Y213" s="114">
        <v>0</v>
      </c>
      <c r="Z213" s="325">
        <v>1</v>
      </c>
      <c r="AA213" s="325">
        <v>0</v>
      </c>
      <c r="AB213" s="329">
        <v>0</v>
      </c>
      <c r="AC213" s="328">
        <v>0</v>
      </c>
      <c r="AG213" s="592">
        <v>96</v>
      </c>
      <c r="AH213" s="608">
        <v>0.81</v>
      </c>
      <c r="AI213" s="608">
        <v>78</v>
      </c>
      <c r="AJ213" s="608"/>
      <c r="AK213" s="616">
        <v>12.8</v>
      </c>
      <c r="AL213" s="608">
        <v>37</v>
      </c>
      <c r="AM213" s="608"/>
      <c r="AN213" s="609">
        <v>125.7</v>
      </c>
      <c r="AO213" s="214">
        <v>4.8338981155962015</v>
      </c>
      <c r="AP213" s="310">
        <v>232</v>
      </c>
      <c r="AQ213" s="310">
        <v>122</v>
      </c>
      <c r="AR213" s="310">
        <v>81</v>
      </c>
      <c r="AS213" s="310">
        <v>144</v>
      </c>
      <c r="AT213" s="310">
        <v>1.71</v>
      </c>
      <c r="AU213" s="310">
        <v>44</v>
      </c>
      <c r="AV213" s="564"/>
      <c r="AW213" s="564"/>
      <c r="AX213" s="310">
        <v>0.81</v>
      </c>
      <c r="AY213" s="310"/>
      <c r="AZ213" s="310"/>
      <c r="BA213" s="608"/>
      <c r="BB213" s="558"/>
      <c r="BC213" s="65">
        <v>12.95</v>
      </c>
      <c r="BD213" s="425"/>
      <c r="BE213" s="66">
        <v>12.95</v>
      </c>
      <c r="BF213" s="218">
        <v>48.504939717076994</v>
      </c>
      <c r="BG213" s="66">
        <v>69.790000000000006</v>
      </c>
      <c r="BH213" s="68">
        <v>1.1122697684172707</v>
      </c>
      <c r="BI213" s="219">
        <v>1.1122697684172707</v>
      </c>
      <c r="BJ213" s="219">
        <v>1.6857859691718988</v>
      </c>
      <c r="BK213" s="219">
        <v>1.8437931983259126</v>
      </c>
      <c r="BL213" s="66">
        <v>2.35</v>
      </c>
      <c r="BM213" s="66">
        <v>0.89</v>
      </c>
      <c r="BN213" s="66">
        <v>71</v>
      </c>
      <c r="BO213" s="66">
        <v>1.02</v>
      </c>
      <c r="BP213" s="571">
        <v>53.4</v>
      </c>
      <c r="BQ213" s="66">
        <v>37</v>
      </c>
      <c r="BR213" s="66">
        <v>49</v>
      </c>
      <c r="BS213" s="66">
        <v>3</v>
      </c>
      <c r="BT213" s="66">
        <v>13</v>
      </c>
      <c r="BU213" s="221">
        <v>0</v>
      </c>
      <c r="BV213" s="221"/>
      <c r="BW213" s="221"/>
      <c r="BX213" s="221"/>
      <c r="BY213" s="221"/>
      <c r="BZ213" s="221"/>
      <c r="CA213" s="221"/>
      <c r="CB213" s="221"/>
      <c r="CC213" s="221"/>
      <c r="CD213" s="221"/>
      <c r="CE213" s="221"/>
      <c r="CF213" s="221"/>
      <c r="CG213" s="61">
        <v>0</v>
      </c>
      <c r="CH213" s="61">
        <v>0</v>
      </c>
      <c r="CI213" s="61">
        <v>0</v>
      </c>
      <c r="CJ213" s="61">
        <v>0</v>
      </c>
      <c r="CK213" s="326">
        <v>0</v>
      </c>
      <c r="CL213" s="114">
        <v>0</v>
      </c>
      <c r="CM213" s="326">
        <v>0</v>
      </c>
      <c r="CN213" s="114">
        <v>0</v>
      </c>
      <c r="CO213" s="326">
        <v>0</v>
      </c>
      <c r="CP213" s="114">
        <v>0</v>
      </c>
      <c r="CQ213" s="326">
        <v>0</v>
      </c>
      <c r="CR213" s="114">
        <v>0</v>
      </c>
      <c r="CS213" s="326">
        <v>0</v>
      </c>
      <c r="CT213" s="114">
        <v>0</v>
      </c>
      <c r="CU213" s="326">
        <v>0</v>
      </c>
      <c r="CV213" s="114">
        <v>0</v>
      </c>
      <c r="CW213" s="299">
        <v>20</v>
      </c>
      <c r="CX213" s="299">
        <v>1.1399999999999999</v>
      </c>
      <c r="CY213" s="299">
        <v>5.7</v>
      </c>
      <c r="CZ213" s="299"/>
      <c r="DA213" s="61"/>
      <c r="DB213" s="221"/>
      <c r="DC213" s="221"/>
      <c r="DD213" s="221"/>
      <c r="DE213" s="221"/>
      <c r="DF213" s="208">
        <v>0</v>
      </c>
      <c r="DG213" s="308"/>
      <c r="DH213" s="208"/>
      <c r="DI213" s="208"/>
      <c r="DJ213" s="208"/>
      <c r="DK213" s="308"/>
      <c r="DL213" s="308"/>
      <c r="DM213" s="308"/>
      <c r="DN213" s="208"/>
      <c r="DO213" s="254">
        <v>0</v>
      </c>
      <c r="DP213" s="208">
        <v>0</v>
      </c>
      <c r="DQ213" s="208">
        <v>0</v>
      </c>
      <c r="DR213" s="208">
        <v>0</v>
      </c>
      <c r="DS213" s="208">
        <v>0</v>
      </c>
      <c r="DT213" s="212"/>
      <c r="DU213" s="208">
        <v>0</v>
      </c>
      <c r="DV213" s="208">
        <v>0</v>
      </c>
      <c r="DW213" s="208">
        <v>0</v>
      </c>
      <c r="DX213" s="208">
        <v>0</v>
      </c>
      <c r="DY213" s="208">
        <v>0</v>
      </c>
      <c r="DZ213" s="206">
        <v>0</v>
      </c>
      <c r="EC213" s="223">
        <v>1</v>
      </c>
      <c r="ED213" s="223">
        <v>1</v>
      </c>
      <c r="EE213" s="221">
        <v>78</v>
      </c>
      <c r="EF213" s="221"/>
      <c r="EH213" s="221">
        <v>0</v>
      </c>
      <c r="EI213" s="221"/>
      <c r="EJ213" s="221"/>
      <c r="EK213" s="221"/>
      <c r="EL213" s="221"/>
      <c r="EM213" s="221"/>
      <c r="EN213" s="221"/>
      <c r="EO213" s="221"/>
      <c r="EP213" s="267">
        <v>218</v>
      </c>
      <c r="EQ213" s="135">
        <v>27531</v>
      </c>
      <c r="ER213" s="133" t="s">
        <v>383</v>
      </c>
      <c r="EU213" s="133">
        <v>70</v>
      </c>
      <c r="EV213" s="133">
        <v>0</v>
      </c>
      <c r="EX213" s="133">
        <v>9</v>
      </c>
      <c r="EY213" s="133">
        <v>6</v>
      </c>
      <c r="EZ213" s="133">
        <v>47</v>
      </c>
      <c r="FA213" s="133">
        <v>30</v>
      </c>
      <c r="FB213" s="133">
        <v>13</v>
      </c>
      <c r="FC213" s="133">
        <v>15</v>
      </c>
      <c r="FD213" s="133">
        <v>35</v>
      </c>
      <c r="FE213" s="133">
        <v>20</v>
      </c>
      <c r="FF213" s="133">
        <v>27</v>
      </c>
      <c r="FG213" s="133">
        <v>130</v>
      </c>
      <c r="FH213" s="133">
        <v>260</v>
      </c>
      <c r="FI213" s="91">
        <v>130</v>
      </c>
      <c r="FJ213" s="91">
        <v>260</v>
      </c>
      <c r="FK213" s="227">
        <v>41.349999999999994</v>
      </c>
      <c r="FL213" s="227">
        <v>21.363029242444117</v>
      </c>
      <c r="FM213" s="228">
        <v>131.94999999999999</v>
      </c>
      <c r="FN213" s="228">
        <v>44.1</v>
      </c>
      <c r="FO213" s="228">
        <v>68.170537086831956</v>
      </c>
      <c r="FP213" s="228">
        <v>22.783786930877525</v>
      </c>
      <c r="FQ213" s="228">
        <v>66.57824933687003</v>
      </c>
      <c r="FR213" s="228"/>
      <c r="FS213" s="193">
        <v>0</v>
      </c>
      <c r="FT213" s="230">
        <v>87.5</v>
      </c>
      <c r="FU213" s="230">
        <v>57.2</v>
      </c>
      <c r="FV213" s="230">
        <v>180</v>
      </c>
      <c r="FW213" s="229">
        <v>10.6</v>
      </c>
      <c r="FX213" s="229">
        <v>14</v>
      </c>
      <c r="FY213" s="426">
        <v>8.2547169811320753</v>
      </c>
      <c r="FZ213" s="229">
        <v>1.5297202797202796</v>
      </c>
      <c r="GA213" s="133" t="s">
        <v>858</v>
      </c>
      <c r="GB213" s="129">
        <v>25.7</v>
      </c>
      <c r="GC213" s="238">
        <v>7.1</v>
      </c>
      <c r="GD213" s="238">
        <v>3.5</v>
      </c>
      <c r="GE213" s="238">
        <v>133.4</v>
      </c>
      <c r="GF213" s="238">
        <v>86.4</v>
      </c>
      <c r="GG213" s="238">
        <v>28</v>
      </c>
      <c r="GH213" s="133">
        <v>0</v>
      </c>
      <c r="GI213" s="133">
        <v>1</v>
      </c>
      <c r="GJ213" s="133">
        <v>1</v>
      </c>
      <c r="GK213" s="133">
        <v>1</v>
      </c>
      <c r="GL213" s="231">
        <v>20</v>
      </c>
      <c r="GN213" s="133">
        <v>0</v>
      </c>
      <c r="GO213" s="133">
        <v>0</v>
      </c>
      <c r="GP213" s="133">
        <v>0</v>
      </c>
      <c r="GQ213" s="61"/>
      <c r="GR213" s="106"/>
      <c r="GS213" s="111">
        <v>0.54824561403508765</v>
      </c>
      <c r="GT213" s="61">
        <v>0</v>
      </c>
      <c r="GU213" s="111">
        <v>0.42857142857142855</v>
      </c>
      <c r="GV213" s="61">
        <v>0</v>
      </c>
      <c r="GW213" s="106">
        <v>16.3</v>
      </c>
      <c r="GX213" s="61"/>
      <c r="GY213" s="106">
        <v>30</v>
      </c>
      <c r="GZ213" s="61"/>
      <c r="HA213" s="745">
        <v>25</v>
      </c>
      <c r="HB213" s="133">
        <v>8</v>
      </c>
      <c r="HC213" s="133">
        <v>0.5</v>
      </c>
      <c r="HD213" s="117" t="s">
        <v>1480</v>
      </c>
      <c r="HE213" s="427">
        <v>64.296014999999997</v>
      </c>
      <c r="HF213" s="427">
        <v>67.510816000000005</v>
      </c>
      <c r="HG213" s="270">
        <v>34.878731230695635</v>
      </c>
      <c r="HH213" s="435">
        <v>115.606674</v>
      </c>
      <c r="HI213" s="270">
        <v>59.726934879896113</v>
      </c>
      <c r="HJ213" s="435">
        <v>46.429859999999998</v>
      </c>
      <c r="HK213" s="270">
        <v>23.987483842867871</v>
      </c>
      <c r="HL213" s="435">
        <v>69.176813999999993</v>
      </c>
      <c r="HM213" s="270">
        <v>35.739451037028239</v>
      </c>
      <c r="HN213" s="427">
        <v>59.838079999999998</v>
      </c>
      <c r="HO213" s="435">
        <v>4.4273160000000003</v>
      </c>
      <c r="HP213" s="435">
        <v>2.228564</v>
      </c>
      <c r="HQ213" s="435">
        <v>121.919117</v>
      </c>
      <c r="HR213" s="270">
        <v>62.988190125367979</v>
      </c>
      <c r="HS213" s="435">
        <v>58.311954</v>
      </c>
      <c r="HT213" s="270">
        <v>30.126238899300034</v>
      </c>
      <c r="HU213" s="435">
        <v>63.607163999999997</v>
      </c>
      <c r="HV213" s="270">
        <v>32.861951742707106</v>
      </c>
      <c r="HW213" s="427">
        <v>52.171607999999999</v>
      </c>
      <c r="HX213" s="144">
        <v>0</v>
      </c>
      <c r="HY213" s="427">
        <v>0.58396988395323968</v>
      </c>
      <c r="HZ213" s="428">
        <v>21.5</v>
      </c>
      <c r="IA213" s="427">
        <v>5.3</v>
      </c>
      <c r="IB213" s="427">
        <v>19.8</v>
      </c>
      <c r="IC213" s="427">
        <v>5.3</v>
      </c>
      <c r="ID213" s="427">
        <v>20.7</v>
      </c>
      <c r="IE213" s="427">
        <v>5.6</v>
      </c>
      <c r="IF213" s="237">
        <v>67.255245283018866</v>
      </c>
      <c r="IG213" s="237">
        <v>34.746693390299491</v>
      </c>
      <c r="IH213" s="239"/>
      <c r="II213" s="161">
        <v>0.37</v>
      </c>
      <c r="IJ213" s="61">
        <v>1140</v>
      </c>
      <c r="IK213" s="61">
        <v>945</v>
      </c>
      <c r="IL213" s="61">
        <v>1032</v>
      </c>
      <c r="IM213" s="61">
        <v>1028</v>
      </c>
      <c r="IN213" s="61">
        <v>1172</v>
      </c>
      <c r="IO213" s="61">
        <v>1184</v>
      </c>
      <c r="IP213" s="133">
        <v>1162</v>
      </c>
      <c r="IQ213" s="429">
        <v>1083.5</v>
      </c>
      <c r="IR213" s="61">
        <v>1816</v>
      </c>
      <c r="IS213" s="61">
        <v>264</v>
      </c>
      <c r="IT213" s="61"/>
      <c r="IU213" s="61"/>
      <c r="IV213" s="61"/>
      <c r="IW213" s="61">
        <v>302</v>
      </c>
      <c r="IX213" s="61">
        <v>284</v>
      </c>
      <c r="IY213" s="61">
        <v>274</v>
      </c>
      <c r="IZ213" s="430">
        <v>283.33333333333331</v>
      </c>
      <c r="JA213" s="61">
        <v>221</v>
      </c>
      <c r="JB213" s="431">
        <v>33.72</v>
      </c>
      <c r="JC213" s="240">
        <v>44.212416726375096</v>
      </c>
      <c r="JD213" s="308"/>
      <c r="JE213" s="280"/>
      <c r="JF213" s="70"/>
      <c r="JG213" s="70"/>
      <c r="JH213" s="308"/>
      <c r="JI213" s="308"/>
      <c r="JJ213" s="308"/>
      <c r="JK213" s="308"/>
      <c r="JL213" s="208"/>
      <c r="JM213" s="420">
        <v>61</v>
      </c>
      <c r="JN213" s="362"/>
      <c r="JO213" s="244"/>
      <c r="JP213" s="61"/>
      <c r="JQ213" s="200"/>
      <c r="JR213" s="90"/>
      <c r="JS213" s="90"/>
      <c r="JT213" s="69"/>
      <c r="JU213" s="248"/>
      <c r="JV213" s="200"/>
      <c r="JW213" s="433"/>
      <c r="JX213" s="248"/>
      <c r="JY213" s="243"/>
      <c r="JZ213" s="433"/>
      <c r="KA213" s="248"/>
      <c r="KB213" s="247"/>
      <c r="KC213" s="245"/>
      <c r="KD213" s="248"/>
      <c r="KE213" s="63">
        <v>0</v>
      </c>
      <c r="KF213" s="263"/>
      <c r="KG213" s="263"/>
      <c r="KH213" s="250"/>
      <c r="KI213" s="250"/>
      <c r="KJ213" s="250"/>
      <c r="KK213" s="251"/>
      <c r="KL213" s="250"/>
      <c r="KM213" s="250"/>
      <c r="KN213" s="250"/>
      <c r="KO213" s="250"/>
      <c r="KP213" s="250"/>
      <c r="KQ213" s="250"/>
      <c r="KR213" s="92"/>
      <c r="KS213" s="93">
        <v>0.54824561403508765</v>
      </c>
      <c r="KT213" s="264"/>
      <c r="KU213" s="265"/>
      <c r="KV213" s="264"/>
      <c r="KW213" s="265"/>
      <c r="KX213" s="265"/>
      <c r="KY213" s="265"/>
      <c r="KZ213" s="265"/>
      <c r="LA213" s="265"/>
      <c r="LB213" s="265"/>
      <c r="LC213" s="265"/>
      <c r="LD213" s="265"/>
      <c r="LE213" s="265"/>
      <c r="LF213" s="118">
        <v>27531</v>
      </c>
      <c r="LG213" s="454">
        <v>0</v>
      </c>
      <c r="LH213" s="454"/>
      <c r="LI213" s="455">
        <v>30</v>
      </c>
      <c r="LJ213" s="455">
        <v>54.3</v>
      </c>
      <c r="LK213" s="455">
        <v>-30.18</v>
      </c>
      <c r="LL213" s="455">
        <v>-34.299999999999997</v>
      </c>
      <c r="LM213" s="455">
        <v>-33.5</v>
      </c>
      <c r="LN213" s="455">
        <v>341</v>
      </c>
      <c r="LO213" s="455">
        <v>-27.6</v>
      </c>
      <c r="LP213" s="455">
        <v>-26.5</v>
      </c>
      <c r="LQ213" s="455">
        <v>341</v>
      </c>
      <c r="LR213" s="455">
        <v>-30.9</v>
      </c>
      <c r="LS213" s="455">
        <v>-30</v>
      </c>
      <c r="LT213" s="455">
        <v>341</v>
      </c>
      <c r="LU213" s="500">
        <v>50.75</v>
      </c>
      <c r="LV213" s="693">
        <v>-25.41</v>
      </c>
      <c r="LW213" s="500">
        <v>-13.1</v>
      </c>
      <c r="LX213" s="500">
        <v>1</v>
      </c>
      <c r="LY213" s="500">
        <v>-16.600000000000001</v>
      </c>
      <c r="LZ213" s="500">
        <v>2</v>
      </c>
      <c r="MA213" s="692">
        <v>52.171607999999999</v>
      </c>
      <c r="MB213" s="455"/>
      <c r="MD213" s="253"/>
      <c r="ME213" s="274"/>
      <c r="MF213" s="581">
        <v>218</v>
      </c>
      <c r="MG213" s="135"/>
      <c r="MJ213" s="584">
        <v>38.700000000000003</v>
      </c>
      <c r="MR213" s="135"/>
      <c r="MS213" s="585"/>
      <c r="MT213" s="585"/>
      <c r="MU213" s="133">
        <v>0</v>
      </c>
      <c r="MV213" s="585"/>
      <c r="MW213" s="585"/>
      <c r="MX213" s="585"/>
      <c r="MY213" s="585"/>
      <c r="MZ213" s="585"/>
      <c r="NA213" s="238">
        <v>125.7</v>
      </c>
      <c r="NB213" s="585"/>
      <c r="NC213" s="238">
        <v>0</v>
      </c>
      <c r="NE213" s="876" t="s">
        <v>64</v>
      </c>
      <c r="NF213" s="877" t="s">
        <v>64</v>
      </c>
      <c r="NG213" s="877" t="s">
        <v>64</v>
      </c>
      <c r="NH213" s="877" t="s">
        <v>64</v>
      </c>
      <c r="NI213" s="877" t="s">
        <v>64</v>
      </c>
      <c r="NJ213" s="877" t="s">
        <v>64</v>
      </c>
      <c r="NK213" s="877" t="s">
        <v>64</v>
      </c>
      <c r="NL213" s="877" t="s">
        <v>64</v>
      </c>
      <c r="NM213" s="877" t="s">
        <v>64</v>
      </c>
      <c r="NN213" s="877" t="s">
        <v>64</v>
      </c>
      <c r="NO213" s="877" t="s">
        <v>64</v>
      </c>
      <c r="NP213" s="877" t="s">
        <v>64</v>
      </c>
      <c r="NQ213" s="877" t="s">
        <v>64</v>
      </c>
      <c r="NR213" s="877" t="s">
        <v>64</v>
      </c>
      <c r="NS213" s="877" t="s">
        <v>64</v>
      </c>
      <c r="NT213" s="877" t="s">
        <v>64</v>
      </c>
      <c r="NU213" s="877" t="s">
        <v>64</v>
      </c>
      <c r="NV213" s="877" t="s">
        <v>64</v>
      </c>
      <c r="NW213" s="877" t="s">
        <v>64</v>
      </c>
      <c r="NX213" s="877" t="s">
        <v>64</v>
      </c>
      <c r="NY213" s="877" t="s">
        <v>64</v>
      </c>
      <c r="NZ213" s="877" t="s">
        <v>64</v>
      </c>
      <c r="OA213" s="877" t="s">
        <v>64</v>
      </c>
      <c r="OB213" s="877" t="s">
        <v>64</v>
      </c>
      <c r="OC213" s="877" t="s">
        <v>64</v>
      </c>
      <c r="OD213" s="877" t="s">
        <v>64</v>
      </c>
      <c r="OE213" s="877" t="s">
        <v>64</v>
      </c>
      <c r="OF213" s="877" t="s">
        <v>64</v>
      </c>
      <c r="OG213" s="877" t="s">
        <v>64</v>
      </c>
      <c r="OH213" s="877" t="s">
        <v>64</v>
      </c>
      <c r="OI213" s="877" t="s">
        <v>64</v>
      </c>
      <c r="OJ213" s="877" t="s">
        <v>64</v>
      </c>
      <c r="OK213" s="877" t="s">
        <v>64</v>
      </c>
      <c r="OL213" s="877" t="s">
        <v>64</v>
      </c>
      <c r="OM213" s="877" t="s">
        <v>64</v>
      </c>
    </row>
    <row r="214" spans="1:403" s="103" customFormat="1" x14ac:dyDescent="0.25">
      <c r="A214" s="455">
        <v>213</v>
      </c>
      <c r="B214" s="274">
        <v>0</v>
      </c>
      <c r="C214" s="61">
        <v>1</v>
      </c>
      <c r="D214" s="267">
        <v>0</v>
      </c>
      <c r="E214" s="267">
        <v>219</v>
      </c>
      <c r="F214" s="896">
        <v>219</v>
      </c>
      <c r="G214" s="61">
        <v>25</v>
      </c>
      <c r="H214" s="898"/>
      <c r="I214" s="232" t="s">
        <v>1481</v>
      </c>
      <c r="J214" s="232" t="s">
        <v>1482</v>
      </c>
      <c r="K214" s="69">
        <v>26857</v>
      </c>
      <c r="L214" s="422">
        <v>41</v>
      </c>
      <c r="M214" s="400">
        <v>55</v>
      </c>
      <c r="N214" s="400">
        <v>164</v>
      </c>
      <c r="O214" s="342">
        <v>20.449137418203453</v>
      </c>
      <c r="P214" s="348">
        <v>1.5914106368780472</v>
      </c>
      <c r="Q214" s="221">
        <v>1</v>
      </c>
      <c r="R214" s="125">
        <v>110</v>
      </c>
      <c r="S214" s="125">
        <v>70</v>
      </c>
      <c r="T214" s="61">
        <v>0</v>
      </c>
      <c r="U214" s="400">
        <v>1</v>
      </c>
      <c r="V214" s="709">
        <v>0</v>
      </c>
      <c r="W214" s="709"/>
      <c r="X214" s="325">
        <v>0</v>
      </c>
      <c r="Y214" s="710">
        <v>0</v>
      </c>
      <c r="Z214" s="325">
        <v>0</v>
      </c>
      <c r="AA214" s="325">
        <v>0</v>
      </c>
      <c r="AB214" s="329">
        <v>0</v>
      </c>
      <c r="AC214" s="328">
        <v>0</v>
      </c>
      <c r="AD214" s="61"/>
      <c r="AE214" s="133"/>
      <c r="AF214" s="61"/>
      <c r="AG214" s="592">
        <v>90</v>
      </c>
      <c r="AH214" s="608">
        <v>0.85</v>
      </c>
      <c r="AI214" s="608">
        <v>73</v>
      </c>
      <c r="AJ214" s="608"/>
      <c r="AK214" s="616">
        <v>13.5</v>
      </c>
      <c r="AL214" s="608">
        <v>0.41</v>
      </c>
      <c r="AM214" s="608"/>
      <c r="AN214" s="609"/>
      <c r="AO214" s="214"/>
      <c r="AP214" s="310">
        <v>188</v>
      </c>
      <c r="AQ214" s="310">
        <v>95</v>
      </c>
      <c r="AR214" s="310">
        <v>85</v>
      </c>
      <c r="AS214" s="310">
        <v>41</v>
      </c>
      <c r="AT214" s="310">
        <v>1.5</v>
      </c>
      <c r="AU214" s="310">
        <v>28</v>
      </c>
      <c r="AV214" s="564"/>
      <c r="AW214" s="564"/>
      <c r="AX214" s="310">
        <v>0.85</v>
      </c>
      <c r="AY214" s="310"/>
      <c r="AZ214" s="310"/>
      <c r="BA214" s="608"/>
      <c r="BB214" s="558"/>
      <c r="BC214" s="65">
        <v>17.86</v>
      </c>
      <c r="BD214" s="425"/>
      <c r="BE214" s="66">
        <v>17.86</v>
      </c>
      <c r="BF214" s="218">
        <v>81.317685607230942</v>
      </c>
      <c r="BG214" s="66">
        <v>104.4</v>
      </c>
      <c r="BH214" s="68">
        <v>1.2518814545525276</v>
      </c>
      <c r="BI214" s="219">
        <v>1.2518814545525276</v>
      </c>
      <c r="BJ214" s="219">
        <v>1.9101850096326025</v>
      </c>
      <c r="BK214" s="219">
        <v>2.0187004986662433</v>
      </c>
      <c r="BL214" s="66">
        <v>2.33</v>
      </c>
      <c r="BM214" s="66">
        <v>0.85</v>
      </c>
      <c r="BN214" s="66">
        <v>72</v>
      </c>
      <c r="BO214" s="66">
        <v>0.93</v>
      </c>
      <c r="BP214" s="571">
        <v>70.599999999999994</v>
      </c>
      <c r="BQ214" s="66">
        <v>30</v>
      </c>
      <c r="BR214" s="66">
        <v>33</v>
      </c>
      <c r="BS214" s="66">
        <v>4</v>
      </c>
      <c r="BT214" s="66">
        <v>18</v>
      </c>
      <c r="BU214" s="221">
        <v>0</v>
      </c>
      <c r="BV214" s="221"/>
      <c r="BW214" s="221"/>
      <c r="BX214" s="221"/>
      <c r="BY214" s="221"/>
      <c r="BZ214" s="221"/>
      <c r="CA214" s="221"/>
      <c r="CB214" s="221"/>
      <c r="CC214" s="221"/>
      <c r="CD214" s="221"/>
      <c r="CE214" s="221"/>
      <c r="CF214" s="221"/>
      <c r="CG214" s="61">
        <v>0</v>
      </c>
      <c r="CH214" s="61">
        <v>0</v>
      </c>
      <c r="CI214" s="61">
        <v>0</v>
      </c>
      <c r="CJ214" s="61">
        <v>0</v>
      </c>
      <c r="CK214" s="326">
        <v>0</v>
      </c>
      <c r="CL214" s="114">
        <v>0</v>
      </c>
      <c r="CM214" s="326">
        <v>0</v>
      </c>
      <c r="CN214" s="114">
        <v>0</v>
      </c>
      <c r="CO214" s="326">
        <v>0</v>
      </c>
      <c r="CP214" s="114">
        <v>0</v>
      </c>
      <c r="CQ214" s="326">
        <v>0</v>
      </c>
      <c r="CR214" s="114">
        <v>0</v>
      </c>
      <c r="CS214" s="326">
        <v>0</v>
      </c>
      <c r="CT214" s="114">
        <v>0</v>
      </c>
      <c r="CU214" s="326">
        <v>0</v>
      </c>
      <c r="CV214" s="114">
        <v>0</v>
      </c>
      <c r="CW214" s="299">
        <v>24.3</v>
      </c>
      <c r="CX214" s="299">
        <v>1.22</v>
      </c>
      <c r="CY214" s="299">
        <v>7</v>
      </c>
      <c r="CZ214" s="299"/>
      <c r="DA214" s="61"/>
      <c r="DB214" s="221"/>
      <c r="DC214" s="221"/>
      <c r="DD214" s="221"/>
      <c r="DE214" s="221"/>
      <c r="DF214" s="208">
        <v>0</v>
      </c>
      <c r="DG214" s="308"/>
      <c r="DH214" s="208"/>
      <c r="DI214" s="208"/>
      <c r="DJ214" s="208"/>
      <c r="DK214" s="308"/>
      <c r="DL214" s="308"/>
      <c r="DM214" s="308"/>
      <c r="DN214" s="208"/>
      <c r="DO214" s="254">
        <v>0</v>
      </c>
      <c r="DP214" s="208">
        <v>0</v>
      </c>
      <c r="DQ214" s="208">
        <v>0</v>
      </c>
      <c r="DR214" s="208">
        <v>0</v>
      </c>
      <c r="DS214" s="208">
        <v>0</v>
      </c>
      <c r="DT214" s="212"/>
      <c r="DU214" s="208">
        <v>0</v>
      </c>
      <c r="DV214" s="208">
        <v>0</v>
      </c>
      <c r="DW214" s="208">
        <v>0</v>
      </c>
      <c r="DX214" s="208">
        <v>0</v>
      </c>
      <c r="DY214" s="208">
        <v>0</v>
      </c>
      <c r="DZ214" s="206">
        <v>0</v>
      </c>
      <c r="EC214" s="223">
        <v>1</v>
      </c>
      <c r="ED214" s="223">
        <v>1</v>
      </c>
      <c r="EE214" s="221">
        <v>73</v>
      </c>
      <c r="EF214" s="221"/>
      <c r="EH214" s="221">
        <v>0</v>
      </c>
      <c r="EI214" s="221"/>
      <c r="EJ214" s="221"/>
      <c r="EK214" s="221"/>
      <c r="EL214" s="221"/>
      <c r="EM214" s="221"/>
      <c r="EN214" s="221"/>
      <c r="EO214" s="221"/>
      <c r="EP214" s="259">
        <v>219</v>
      </c>
      <c r="EQ214" s="135">
        <v>42094</v>
      </c>
      <c r="ER214" s="133" t="s">
        <v>383</v>
      </c>
      <c r="ES214" s="133"/>
      <c r="ET214" s="133"/>
      <c r="EU214" s="133">
        <v>72</v>
      </c>
      <c r="EV214" s="133">
        <v>0</v>
      </c>
      <c r="EW214" s="133"/>
      <c r="EX214" s="133">
        <v>8</v>
      </c>
      <c r="EY214" s="133">
        <v>6</v>
      </c>
      <c r="EZ214" s="133">
        <v>44</v>
      </c>
      <c r="FA214" s="133">
        <v>26</v>
      </c>
      <c r="FB214" s="133">
        <v>10</v>
      </c>
      <c r="FC214" s="133">
        <v>14</v>
      </c>
      <c r="FD214" s="133">
        <v>29</v>
      </c>
      <c r="FE214" s="133">
        <v>20</v>
      </c>
      <c r="FF214" s="133">
        <v>25</v>
      </c>
      <c r="FG214" s="133">
        <v>120</v>
      </c>
      <c r="FH214" s="133">
        <v>340</v>
      </c>
      <c r="FI214" s="91">
        <v>120</v>
      </c>
      <c r="FJ214" s="91">
        <v>340</v>
      </c>
      <c r="FK214" s="227">
        <v>38.15</v>
      </c>
      <c r="FL214" s="227">
        <v>23.972442508516114</v>
      </c>
      <c r="FM214" s="228">
        <v>111.8</v>
      </c>
      <c r="FN214" s="228">
        <v>43.5</v>
      </c>
      <c r="FO214" s="228">
        <v>70.252138203200559</v>
      </c>
      <c r="FP214" s="228">
        <v>27.334239819671062</v>
      </c>
      <c r="FQ214" s="228">
        <v>61.091234347048292</v>
      </c>
      <c r="FR214" s="228"/>
      <c r="FS214" s="193">
        <v>0</v>
      </c>
      <c r="FT214" s="230">
        <v>88.8</v>
      </c>
      <c r="FU214" s="230">
        <v>48.1</v>
      </c>
      <c r="FV214" s="230">
        <v>150</v>
      </c>
      <c r="FW214" s="229">
        <v>8.6999999999999993</v>
      </c>
      <c r="FX214" s="229">
        <v>12.4</v>
      </c>
      <c r="FY214" s="426">
        <v>10.206896551724139</v>
      </c>
      <c r="FZ214" s="229">
        <v>1.846153846153846</v>
      </c>
      <c r="GA214" s="133">
        <v>90.1</v>
      </c>
      <c r="GB214" s="129">
        <v>15.7</v>
      </c>
      <c r="GC214" s="238">
        <v>7.5</v>
      </c>
      <c r="GD214" s="238">
        <v>3.5</v>
      </c>
      <c r="GE214" s="238">
        <v>136.80000000000001</v>
      </c>
      <c r="GF214" s="238">
        <v>87</v>
      </c>
      <c r="GG214" s="238">
        <v>26.7</v>
      </c>
      <c r="GH214" s="133">
        <v>0</v>
      </c>
      <c r="GI214" s="133">
        <v>1</v>
      </c>
      <c r="GJ214" s="133">
        <v>1</v>
      </c>
      <c r="GK214" s="133">
        <v>0</v>
      </c>
      <c r="GL214" s="231"/>
      <c r="GM214" s="133"/>
      <c r="GN214" s="133">
        <v>0</v>
      </c>
      <c r="GO214" s="133">
        <v>0</v>
      </c>
      <c r="GP214" s="133">
        <v>0</v>
      </c>
      <c r="GQ214" s="61"/>
      <c r="GR214" s="106"/>
      <c r="GS214" s="111">
        <v>0.53749999999999998</v>
      </c>
      <c r="GT214" s="61">
        <v>0</v>
      </c>
      <c r="GU214" s="111">
        <v>0.40740740740740738</v>
      </c>
      <c r="GV214" s="61">
        <v>0</v>
      </c>
      <c r="GW214" s="106">
        <v>11.1</v>
      </c>
      <c r="GX214" s="61"/>
      <c r="GY214" s="106">
        <v>25</v>
      </c>
      <c r="GZ214" s="61"/>
      <c r="HA214" s="745"/>
      <c r="HB214" s="133">
        <v>5</v>
      </c>
      <c r="HC214" s="133">
        <v>0.47</v>
      </c>
      <c r="HD214" s="117" t="s">
        <v>1483</v>
      </c>
      <c r="HE214" s="427">
        <v>69.412616</v>
      </c>
      <c r="HF214" s="427">
        <v>72.883246</v>
      </c>
      <c r="HG214" s="270">
        <v>45.797887931036357</v>
      </c>
      <c r="HH214" s="435">
        <v>129.97495900000001</v>
      </c>
      <c r="HI214" s="270">
        <v>81.67279769788307</v>
      </c>
      <c r="HJ214" s="435">
        <v>47.286242999999999</v>
      </c>
      <c r="HK214" s="270">
        <v>29.713413938695215</v>
      </c>
      <c r="HL214" s="435">
        <v>82.688715999999999</v>
      </c>
      <c r="HM214" s="270">
        <v>51.959383759187851</v>
      </c>
      <c r="HN214" s="427">
        <v>63.618958999999997</v>
      </c>
      <c r="HO214" s="435">
        <v>5.3747670000000003</v>
      </c>
      <c r="HP214" s="435">
        <v>3.3735550000000001</v>
      </c>
      <c r="HQ214" s="435">
        <v>133.08006900000001</v>
      </c>
      <c r="HR214" s="270">
        <v>83.623966006077524</v>
      </c>
      <c r="HS214" s="435">
        <v>56.384453000000001</v>
      </c>
      <c r="HT214" s="270">
        <v>35.430486446045322</v>
      </c>
      <c r="HU214" s="435">
        <v>76.695616000000001</v>
      </c>
      <c r="HV214" s="270">
        <v>48.193479560032209</v>
      </c>
      <c r="HW214" s="427">
        <v>57.631180999999998</v>
      </c>
      <c r="HX214" s="144">
        <v>0</v>
      </c>
      <c r="HY214" s="427">
        <v>0.56074836692196994</v>
      </c>
      <c r="HZ214" s="428">
        <v>16.899999999999999</v>
      </c>
      <c r="IA214" s="427">
        <v>3.7</v>
      </c>
      <c r="IB214" s="427">
        <v>11.7</v>
      </c>
      <c r="IC214" s="427">
        <v>3.4</v>
      </c>
      <c r="ID214" s="427">
        <v>18.2</v>
      </c>
      <c r="IE214" s="427">
        <v>4.9000000000000004</v>
      </c>
      <c r="IF214" s="237">
        <v>44.747545945945937</v>
      </c>
      <c r="IG214" s="237">
        <v>28.118164419039903</v>
      </c>
      <c r="IH214" s="239"/>
      <c r="II214" s="161">
        <v>0.41</v>
      </c>
      <c r="IJ214" s="61">
        <v>1216</v>
      </c>
      <c r="IK214" s="61">
        <v>1081</v>
      </c>
      <c r="IL214" s="61">
        <v>1149</v>
      </c>
      <c r="IM214" s="61">
        <v>1171</v>
      </c>
      <c r="IN214" s="61">
        <v>1263</v>
      </c>
      <c r="IO214" s="61">
        <v>1234</v>
      </c>
      <c r="IP214" s="133">
        <v>1225</v>
      </c>
      <c r="IQ214" s="429">
        <v>1185.6666666666667</v>
      </c>
      <c r="IR214" s="61">
        <v>1857</v>
      </c>
      <c r="IS214" s="61">
        <v>417</v>
      </c>
      <c r="IT214" s="61">
        <v>447</v>
      </c>
      <c r="IU214" s="61">
        <v>408</v>
      </c>
      <c r="IV214" s="61"/>
      <c r="IW214" s="61"/>
      <c r="IX214" s="61">
        <v>366</v>
      </c>
      <c r="IY214" s="61">
        <v>391.5</v>
      </c>
      <c r="IZ214" s="430">
        <v>409.5</v>
      </c>
      <c r="JA214" s="61">
        <v>271</v>
      </c>
      <c r="JB214" s="431">
        <v>29.927365954453023</v>
      </c>
      <c r="JC214" s="240">
        <v>32.536270672000306</v>
      </c>
      <c r="JD214" s="308"/>
      <c r="JE214" s="70"/>
      <c r="JF214" s="70"/>
      <c r="JG214" s="70"/>
      <c r="JH214" s="308"/>
      <c r="JI214" s="308"/>
      <c r="JJ214" s="308"/>
      <c r="JK214" s="308"/>
      <c r="JL214" s="208"/>
      <c r="JM214" s="420">
        <v>66</v>
      </c>
      <c r="JN214" s="362"/>
      <c r="JO214" s="244"/>
      <c r="JP214" s="61"/>
      <c r="JQ214" s="200"/>
      <c r="JR214" s="90"/>
      <c r="JS214" s="90"/>
      <c r="JT214" s="69"/>
      <c r="JU214" s="248"/>
      <c r="JV214" s="200"/>
      <c r="JW214" s="433"/>
      <c r="JX214" s="248"/>
      <c r="JY214" s="243"/>
      <c r="JZ214" s="433"/>
      <c r="KA214" s="248"/>
      <c r="KB214" s="247"/>
      <c r="KC214" s="245"/>
      <c r="KD214" s="248"/>
      <c r="KE214" s="63">
        <v>0</v>
      </c>
      <c r="KF214" s="263"/>
      <c r="KG214" s="263"/>
      <c r="KH214" s="250"/>
      <c r="KI214" s="250"/>
      <c r="KJ214" s="250"/>
      <c r="KK214" s="251"/>
      <c r="KL214" s="250"/>
      <c r="KM214" s="250"/>
      <c r="KN214" s="250"/>
      <c r="KO214" s="250"/>
      <c r="KP214" s="250"/>
      <c r="KQ214" s="250"/>
      <c r="KR214" s="92"/>
      <c r="KS214" s="93">
        <v>0.53749999999999998</v>
      </c>
      <c r="KT214" s="264">
        <v>25</v>
      </c>
      <c r="KU214" s="265">
        <v>50.14</v>
      </c>
      <c r="KV214" s="264">
        <v>-23.75</v>
      </c>
      <c r="KW214" s="265">
        <v>-30.5</v>
      </c>
      <c r="KX214" s="265">
        <v>-30.5</v>
      </c>
      <c r="KY214" s="265">
        <v>301</v>
      </c>
      <c r="KZ214" s="265">
        <v>-13.1</v>
      </c>
      <c r="LA214" s="265">
        <v>-13.1</v>
      </c>
      <c r="LB214" s="265">
        <v>341</v>
      </c>
      <c r="LC214" s="265">
        <v>-21.8</v>
      </c>
      <c r="LD214" s="265">
        <v>-21.8</v>
      </c>
      <c r="LE214" s="265">
        <v>321</v>
      </c>
      <c r="LF214" s="118">
        <v>42094</v>
      </c>
      <c r="LG214" s="454">
        <v>0</v>
      </c>
      <c r="LH214" s="454"/>
      <c r="LI214" s="455">
        <v>25</v>
      </c>
      <c r="LJ214" s="455">
        <v>51.79</v>
      </c>
      <c r="LK214" s="455">
        <v>-26.04</v>
      </c>
      <c r="LL214" s="455">
        <v>-30.9</v>
      </c>
      <c r="LM214" s="455">
        <v>-29.1</v>
      </c>
      <c r="LN214" s="455">
        <v>382</v>
      </c>
      <c r="LO214" s="455">
        <v>-21.3</v>
      </c>
      <c r="LP214" s="455">
        <v>-19.399999999999999</v>
      </c>
      <c r="LQ214" s="455">
        <v>382</v>
      </c>
      <c r="LR214" s="455">
        <v>-26.4</v>
      </c>
      <c r="LS214" s="455">
        <v>-24.3</v>
      </c>
      <c r="LT214" s="455">
        <v>382</v>
      </c>
      <c r="LU214" s="500">
        <v>50.64</v>
      </c>
      <c r="LV214" s="693">
        <v>-29.22</v>
      </c>
      <c r="LW214" s="500">
        <v>-14.9</v>
      </c>
      <c r="LX214" s="500">
        <v>3</v>
      </c>
      <c r="LY214" s="500">
        <v>-15.4</v>
      </c>
      <c r="LZ214" s="500">
        <v>3</v>
      </c>
      <c r="MA214" s="692">
        <v>57.631180999999998</v>
      </c>
      <c r="MB214" s="455"/>
      <c r="MD214" s="253"/>
      <c r="ME214" s="274"/>
      <c r="MF214" s="581">
        <v>219</v>
      </c>
      <c r="MG214" s="135"/>
      <c r="MJ214" s="584">
        <v>19.4346</v>
      </c>
      <c r="MR214" s="135"/>
      <c r="MS214" s="585"/>
      <c r="MT214" s="585"/>
      <c r="MU214" s="133">
        <v>0</v>
      </c>
      <c r="MV214" s="585"/>
      <c r="MW214" s="585"/>
      <c r="MX214" s="585"/>
      <c r="MY214" s="585"/>
      <c r="MZ214" s="585"/>
      <c r="NA214" s="585"/>
      <c r="NB214" s="585"/>
      <c r="NC214" s="238">
        <v>1</v>
      </c>
      <c r="NE214" s="876">
        <v>219</v>
      </c>
      <c r="NF214" s="877">
        <v>7.7930505089459299</v>
      </c>
      <c r="NG214" s="877">
        <v>7.2800283566106101</v>
      </c>
      <c r="NH214" s="877">
        <v>5.4672794804599798</v>
      </c>
      <c r="NI214" s="877">
        <v>1.59454854955035</v>
      </c>
      <c r="NJ214" s="877">
        <v>6.7062542535732002</v>
      </c>
      <c r="NK214" s="877">
        <v>4.6490405656344498</v>
      </c>
      <c r="NL214" s="877">
        <v>9.12974666583996</v>
      </c>
      <c r="NM214" s="877">
        <v>8.01385302983957</v>
      </c>
      <c r="NN214" s="877">
        <v>6.3021362346220497</v>
      </c>
      <c r="NO214" s="877">
        <v>1.5993177936982299</v>
      </c>
      <c r="NP214" s="877">
        <v>5.9763636357327599</v>
      </c>
      <c r="NQ214" s="877">
        <v>6.4599233626768999</v>
      </c>
      <c r="NR214" s="877">
        <v>7.0173652052927302</v>
      </c>
      <c r="NS214" s="877">
        <v>3.8757800630684902</v>
      </c>
      <c r="NT214" s="877">
        <v>6.3262497008374599</v>
      </c>
      <c r="NU214" s="877">
        <v>7.6286278021601497</v>
      </c>
      <c r="NV214" s="877">
        <v>6.2993912061268302</v>
      </c>
      <c r="NW214" s="877">
        <v>6.5742529165001802</v>
      </c>
      <c r="NX214" s="877">
        <v>5.5260688116675896</v>
      </c>
      <c r="NY214" s="877">
        <v>5.6715764481306499</v>
      </c>
      <c r="NZ214" s="877">
        <v>7.7431513941125001</v>
      </c>
      <c r="OA214" s="877">
        <v>3.7290088703378599</v>
      </c>
      <c r="OB214" s="877">
        <v>10.413807725852999</v>
      </c>
      <c r="OC214" s="877">
        <v>2.1634987322828798</v>
      </c>
      <c r="OD214" s="877">
        <v>7.3664096476594301</v>
      </c>
      <c r="OE214" s="877">
        <v>6.7985690035568798</v>
      </c>
      <c r="OF214" s="877">
        <v>4.7787342441178398</v>
      </c>
      <c r="OG214" s="877">
        <v>9.5898009318645094</v>
      </c>
      <c r="OH214" s="877">
        <v>2.7246502717329699</v>
      </c>
      <c r="OI214" s="877">
        <v>7.2936095891796597</v>
      </c>
      <c r="OJ214" s="877">
        <v>4.0259146987507899</v>
      </c>
      <c r="OK214" s="877">
        <v>2.2961913426848501</v>
      </c>
      <c r="OL214" s="877">
        <v>3.6374007773215702</v>
      </c>
      <c r="OM214" s="877">
        <v>8.2503089935701297</v>
      </c>
    </row>
    <row r="215" spans="1:403" s="221" customFormat="1" x14ac:dyDescent="0.25">
      <c r="A215" s="902">
        <v>214</v>
      </c>
      <c r="B215" s="221">
        <v>0</v>
      </c>
      <c r="C215" s="221">
        <v>1</v>
      </c>
      <c r="D215" s="267">
        <v>0</v>
      </c>
      <c r="E215" s="267">
        <v>220</v>
      </c>
      <c r="F215" s="896">
        <v>220</v>
      </c>
      <c r="G215" s="61">
        <v>26</v>
      </c>
      <c r="H215" s="898"/>
      <c r="I215" s="232" t="s">
        <v>1484</v>
      </c>
      <c r="J215" s="232" t="s">
        <v>1485</v>
      </c>
      <c r="K215" s="69">
        <v>25799</v>
      </c>
      <c r="L215" s="422">
        <v>44</v>
      </c>
      <c r="M215" s="62">
        <v>74</v>
      </c>
      <c r="N215" s="62">
        <v>182</v>
      </c>
      <c r="O215" s="342">
        <v>22.340297065571789</v>
      </c>
      <c r="P215" s="348">
        <v>1.9468906563771637</v>
      </c>
      <c r="Q215" s="61">
        <v>0</v>
      </c>
      <c r="R215" s="144">
        <v>120</v>
      </c>
      <c r="S215" s="144">
        <v>80</v>
      </c>
      <c r="T215" s="133">
        <v>0</v>
      </c>
      <c r="U215" s="400">
        <v>1</v>
      </c>
      <c r="V215" s="326">
        <v>0</v>
      </c>
      <c r="W215" s="326"/>
      <c r="X215" s="326">
        <v>0</v>
      </c>
      <c r="Y215" s="710">
        <v>1</v>
      </c>
      <c r="Z215" s="326">
        <v>0</v>
      </c>
      <c r="AA215" s="326">
        <v>0</v>
      </c>
      <c r="AB215" s="329">
        <v>0</v>
      </c>
      <c r="AC215" s="328">
        <v>0</v>
      </c>
      <c r="AD215" s="133"/>
      <c r="AE215" s="133"/>
      <c r="AF215" s="133"/>
      <c r="AG215" s="592">
        <v>101</v>
      </c>
      <c r="AH215" s="617">
        <v>0.8</v>
      </c>
      <c r="AI215" s="592">
        <v>105</v>
      </c>
      <c r="AJ215" s="592"/>
      <c r="AK215" s="606">
        <v>15</v>
      </c>
      <c r="AL215" s="592">
        <v>42</v>
      </c>
      <c r="AM215" s="592"/>
      <c r="AN215" s="607">
        <v>17.2</v>
      </c>
      <c r="AO215" s="214">
        <v>2.8449093838194073</v>
      </c>
      <c r="AP215" s="63">
        <v>155</v>
      </c>
      <c r="AQ215" s="63">
        <v>79</v>
      </c>
      <c r="AR215" s="63">
        <v>58</v>
      </c>
      <c r="AS215" s="63">
        <v>92</v>
      </c>
      <c r="AT215" s="63">
        <v>1.4</v>
      </c>
      <c r="AU215" s="63">
        <v>75</v>
      </c>
      <c r="AV215" s="564"/>
      <c r="AW215" s="564"/>
      <c r="AX215" s="434">
        <v>0.8</v>
      </c>
      <c r="AY215" s="434"/>
      <c r="AZ215" s="434"/>
      <c r="BA215" s="617"/>
      <c r="BB215" s="558"/>
      <c r="BC215" s="65">
        <v>27.43</v>
      </c>
      <c r="BD215" s="425"/>
      <c r="BE215" s="66">
        <v>27.43</v>
      </c>
      <c r="BF215" s="218">
        <v>62.862109440502259</v>
      </c>
      <c r="BG215" s="66">
        <v>56.21</v>
      </c>
      <c r="BH215" s="68">
        <v>1.4382258076045293</v>
      </c>
      <c r="BI215" s="219">
        <v>1.4382258076045293</v>
      </c>
      <c r="BJ215" s="219">
        <v>1.7983889503850123</v>
      </c>
      <c r="BK215" s="219">
        <v>1.7498135852929377</v>
      </c>
      <c r="BL215" s="66">
        <v>2.62</v>
      </c>
      <c r="BM215" s="66">
        <v>1.1599999999999999</v>
      </c>
      <c r="BN215" s="66">
        <v>65</v>
      </c>
      <c r="BO215" s="66">
        <v>1.04</v>
      </c>
      <c r="BP215" s="571">
        <v>26.5</v>
      </c>
      <c r="BQ215" s="66">
        <v>42</v>
      </c>
      <c r="BR215" s="66">
        <v>88</v>
      </c>
      <c r="BS215" s="66">
        <v>5</v>
      </c>
      <c r="BT215" s="66">
        <v>30</v>
      </c>
      <c r="BU215" s="221">
        <v>0</v>
      </c>
      <c r="CG215" s="61">
        <v>0</v>
      </c>
      <c r="CH215" s="61">
        <v>0</v>
      </c>
      <c r="CI215" s="61">
        <v>0</v>
      </c>
      <c r="CJ215" s="61">
        <v>0</v>
      </c>
      <c r="CK215" s="326">
        <v>0</v>
      </c>
      <c r="CL215" s="114">
        <v>0</v>
      </c>
      <c r="CM215" s="326">
        <v>0</v>
      </c>
      <c r="CN215" s="114">
        <v>0</v>
      </c>
      <c r="CO215" s="326">
        <v>0</v>
      </c>
      <c r="CP215" s="114">
        <v>0</v>
      </c>
      <c r="CQ215" s="326">
        <v>0</v>
      </c>
      <c r="CR215" s="114">
        <v>0</v>
      </c>
      <c r="CS215" s="326">
        <v>0</v>
      </c>
      <c r="CT215" s="114">
        <v>0</v>
      </c>
      <c r="CU215" s="326">
        <v>0</v>
      </c>
      <c r="CV215" s="114">
        <v>0</v>
      </c>
      <c r="CW215" s="299">
        <v>36.700000000000003</v>
      </c>
      <c r="CX215" s="299">
        <v>1.23</v>
      </c>
      <c r="CY215" s="299">
        <v>10.5</v>
      </c>
      <c r="CZ215" s="362"/>
      <c r="DA215" s="61"/>
      <c r="DF215" s="208">
        <v>0</v>
      </c>
      <c r="DG215" s="308"/>
      <c r="DH215" s="208"/>
      <c r="DI215" s="208"/>
      <c r="DJ215" s="208"/>
      <c r="DK215" s="308"/>
      <c r="DL215" s="308"/>
      <c r="DM215" s="308"/>
      <c r="DN215" s="208"/>
      <c r="DO215" s="254">
        <v>0</v>
      </c>
      <c r="DP215" s="208">
        <v>0</v>
      </c>
      <c r="DQ215" s="208">
        <v>0</v>
      </c>
      <c r="DR215" s="208">
        <v>0</v>
      </c>
      <c r="DS215" s="208">
        <v>0</v>
      </c>
      <c r="DT215" s="212"/>
      <c r="DU215" s="208">
        <v>0</v>
      </c>
      <c r="DV215" s="208">
        <v>0</v>
      </c>
      <c r="DW215" s="208">
        <v>0</v>
      </c>
      <c r="DX215" s="208">
        <v>0</v>
      </c>
      <c r="DY215" s="208">
        <v>0</v>
      </c>
      <c r="DZ215" s="206">
        <v>0</v>
      </c>
      <c r="EC215" s="223">
        <v>0</v>
      </c>
      <c r="ED215" s="223">
        <v>0</v>
      </c>
      <c r="EE215" s="61">
        <v>105</v>
      </c>
      <c r="EF215" s="61"/>
      <c r="EH215" s="221">
        <v>0</v>
      </c>
      <c r="EP215" s="267">
        <v>220</v>
      </c>
      <c r="EQ215" s="135">
        <v>42045</v>
      </c>
      <c r="ER215" s="133" t="s">
        <v>383</v>
      </c>
      <c r="ES215" s="133"/>
      <c r="ET215" s="133"/>
      <c r="EU215" s="133">
        <v>65</v>
      </c>
      <c r="EV215" s="133">
        <v>0</v>
      </c>
      <c r="EW215" s="133"/>
      <c r="EX215" s="133">
        <v>6</v>
      </c>
      <c r="EY215" s="133">
        <v>5</v>
      </c>
      <c r="EZ215" s="133">
        <v>47</v>
      </c>
      <c r="FA215" s="133">
        <v>32</v>
      </c>
      <c r="FB215" s="133">
        <v>12</v>
      </c>
      <c r="FC215" s="133">
        <v>15</v>
      </c>
      <c r="FD215" s="133">
        <v>29</v>
      </c>
      <c r="FE215" s="133">
        <v>19</v>
      </c>
      <c r="FF215" s="133">
        <v>33</v>
      </c>
      <c r="FG215" s="133">
        <v>140</v>
      </c>
      <c r="FH215" s="133">
        <v>300</v>
      </c>
      <c r="FI215" s="91">
        <v>140</v>
      </c>
      <c r="FJ215" s="91">
        <v>300</v>
      </c>
      <c r="FK215" s="227">
        <v>26.5</v>
      </c>
      <c r="FL215" s="227">
        <v>13.611447521820278</v>
      </c>
      <c r="FM215" s="228">
        <v>169.85000000000002</v>
      </c>
      <c r="FN215" s="228">
        <v>66.25</v>
      </c>
      <c r="FO215" s="228">
        <v>87.241674021931118</v>
      </c>
      <c r="FP215" s="228">
        <v>34.028618804550696</v>
      </c>
      <c r="FQ215" s="228">
        <v>60.994995584339129</v>
      </c>
      <c r="FR215" s="228"/>
      <c r="FS215" s="193">
        <v>0</v>
      </c>
      <c r="FT215" s="230">
        <v>89.5</v>
      </c>
      <c r="FU215" s="230">
        <v>46.3</v>
      </c>
      <c r="FV215" s="230">
        <v>140</v>
      </c>
      <c r="FW215" s="229">
        <v>12.1</v>
      </c>
      <c r="FX215" s="229">
        <v>12.4</v>
      </c>
      <c r="FY215" s="426">
        <v>7.3966942148760335</v>
      </c>
      <c r="FZ215" s="229">
        <v>1.9330453563714904</v>
      </c>
      <c r="GA215" s="133">
        <v>42.3</v>
      </c>
      <c r="GB215" s="129">
        <v>20.2</v>
      </c>
      <c r="GC215" s="238">
        <v>5.8</v>
      </c>
      <c r="GD215" s="238">
        <v>3</v>
      </c>
      <c r="GE215" s="238">
        <v>120.7</v>
      </c>
      <c r="GF215" s="238">
        <v>82.7</v>
      </c>
      <c r="GG215" s="238">
        <v>25.8</v>
      </c>
      <c r="GH215" s="133">
        <v>0</v>
      </c>
      <c r="GI215" s="133">
        <v>1</v>
      </c>
      <c r="GJ215" s="133">
        <v>1</v>
      </c>
      <c r="GK215" s="133">
        <v>0</v>
      </c>
      <c r="GL215" s="231">
        <v>10</v>
      </c>
      <c r="GM215" s="133"/>
      <c r="GN215" s="133">
        <v>0</v>
      </c>
      <c r="GO215" s="133">
        <v>0</v>
      </c>
      <c r="GP215" s="133">
        <v>0</v>
      </c>
      <c r="GQ215" s="61"/>
      <c r="GR215" s="106"/>
      <c r="GS215" s="111">
        <v>0.50285714285714289</v>
      </c>
      <c r="GT215" s="61">
        <v>0</v>
      </c>
      <c r="GU215" s="111">
        <v>0.42857142857142855</v>
      </c>
      <c r="GV215" s="61">
        <v>0</v>
      </c>
      <c r="GW215" s="106">
        <v>14.9</v>
      </c>
      <c r="GX215" s="61"/>
      <c r="GY215" s="106">
        <v>30.5</v>
      </c>
      <c r="GZ215" s="61"/>
      <c r="HA215" s="745">
        <v>20</v>
      </c>
      <c r="HB215" s="133">
        <v>15</v>
      </c>
      <c r="HC215" s="133">
        <v>0.43</v>
      </c>
      <c r="HD215" s="117" t="s">
        <v>1486</v>
      </c>
      <c r="HE215" s="427">
        <v>117.285854</v>
      </c>
      <c r="HF215" s="427">
        <v>123.150147</v>
      </c>
      <c r="HG215" s="270">
        <v>63.254783516790681</v>
      </c>
      <c r="HH215" s="435">
        <v>197.98038</v>
      </c>
      <c r="HI215" s="270">
        <v>101.69054915924667</v>
      </c>
      <c r="HJ215" s="435">
        <v>87.070639999999997</v>
      </c>
      <c r="HK215" s="270">
        <v>44.722922530237945</v>
      </c>
      <c r="HL215" s="435">
        <v>110.90974</v>
      </c>
      <c r="HM215" s="270">
        <v>56.967626629008734</v>
      </c>
      <c r="HN215" s="427">
        <v>56.020570999999997</v>
      </c>
      <c r="HO215" s="435">
        <v>6.2109449999999997</v>
      </c>
      <c r="HP215" s="435">
        <v>3.2023459999999999</v>
      </c>
      <c r="HQ215" s="435">
        <v>172.64918299999999</v>
      </c>
      <c r="HR215" s="270">
        <v>88.67944505998662</v>
      </c>
      <c r="HS215" s="435">
        <v>77.413489999999996</v>
      </c>
      <c r="HT215" s="270">
        <v>39.762628551545617</v>
      </c>
      <c r="HU215" s="435">
        <v>95.235692999999998</v>
      </c>
      <c r="HV215" s="270">
        <v>48.916816508441009</v>
      </c>
      <c r="HW215" s="427">
        <v>55.161391999999999</v>
      </c>
      <c r="HX215" s="144">
        <v>0</v>
      </c>
      <c r="HY215" s="427">
        <v>0.62203207711794473</v>
      </c>
      <c r="HZ215" s="428">
        <v>24.8</v>
      </c>
      <c r="IA215" s="427">
        <v>5.2</v>
      </c>
      <c r="IB215" s="427">
        <v>21.7</v>
      </c>
      <c r="IC215" s="427">
        <v>5.4</v>
      </c>
      <c r="ID215" s="427">
        <v>20.3</v>
      </c>
      <c r="IE215" s="427">
        <v>5</v>
      </c>
      <c r="IF215" s="237">
        <v>86.657558974358963</v>
      </c>
      <c r="IG215" s="237">
        <v>44.510747786737092</v>
      </c>
      <c r="IH215" s="239"/>
      <c r="II215" s="133">
        <v>0.42</v>
      </c>
      <c r="IJ215" s="61">
        <v>1205</v>
      </c>
      <c r="IK215" s="61">
        <v>1050</v>
      </c>
      <c r="IL215" s="61">
        <v>1101</v>
      </c>
      <c r="IM215" s="61">
        <v>1086</v>
      </c>
      <c r="IN215" s="61">
        <v>1138</v>
      </c>
      <c r="IO215" s="61">
        <v>1166</v>
      </c>
      <c r="IP215" s="133">
        <v>1185.5</v>
      </c>
      <c r="IQ215" s="429">
        <v>1124.3333333333333</v>
      </c>
      <c r="IR215" s="61">
        <v>1832</v>
      </c>
      <c r="IS215" s="61">
        <v>431</v>
      </c>
      <c r="IT215" s="61">
        <v>430</v>
      </c>
      <c r="IU215" s="61">
        <v>435</v>
      </c>
      <c r="IV215" s="61">
        <v>417</v>
      </c>
      <c r="IW215" s="61">
        <v>404</v>
      </c>
      <c r="IX215" s="61">
        <v>432</v>
      </c>
      <c r="IY215" s="61">
        <v>431.5</v>
      </c>
      <c r="IZ215" s="430">
        <v>424.83333333333331</v>
      </c>
      <c r="JA215" s="61">
        <v>223</v>
      </c>
      <c r="JB215" s="431">
        <v>21.566334110657454</v>
      </c>
      <c r="JC215" s="240">
        <v>21.706573310858619</v>
      </c>
      <c r="JD215" s="308"/>
      <c r="JE215" s="70"/>
      <c r="JF215" s="70"/>
      <c r="JG215" s="70"/>
      <c r="JH215" s="308"/>
      <c r="JI215" s="308"/>
      <c r="JJ215" s="308"/>
      <c r="JK215" s="308"/>
      <c r="JL215" s="208"/>
      <c r="JM215" s="420">
        <v>61</v>
      </c>
      <c r="JN215" s="362"/>
      <c r="JO215" s="244"/>
      <c r="JP215" s="61"/>
      <c r="JQ215" s="200"/>
      <c r="JR215" s="90"/>
      <c r="JS215" s="90"/>
      <c r="JT215" s="69"/>
      <c r="JU215" s="248"/>
      <c r="JV215" s="200"/>
      <c r="JW215" s="433"/>
      <c r="JX215" s="248"/>
      <c r="JY215" s="243"/>
      <c r="JZ215" s="433"/>
      <c r="KA215" s="248"/>
      <c r="KB215" s="247"/>
      <c r="KC215" s="245"/>
      <c r="KD215" s="248"/>
      <c r="KE215" s="63">
        <v>0</v>
      </c>
      <c r="KF215" s="263"/>
      <c r="KG215" s="263"/>
      <c r="KH215" s="250"/>
      <c r="KI215" s="250"/>
      <c r="KJ215" s="250"/>
      <c r="KK215" s="251"/>
      <c r="KL215" s="250"/>
      <c r="KM215" s="250"/>
      <c r="KN215" s="250"/>
      <c r="KO215" s="250"/>
      <c r="KP215" s="250"/>
      <c r="KQ215" s="250"/>
      <c r="KR215" s="92"/>
      <c r="KS215" s="93">
        <v>0.50285714285714289</v>
      </c>
      <c r="KT215" s="264"/>
      <c r="KU215" s="265"/>
      <c r="KV215" s="264"/>
      <c r="KW215" s="265"/>
      <c r="KX215" s="265"/>
      <c r="KY215" s="265"/>
      <c r="KZ215" s="265"/>
      <c r="LA215" s="265"/>
      <c r="LB215" s="265"/>
      <c r="LC215" s="265"/>
      <c r="LD215" s="265"/>
      <c r="LE215" s="265"/>
      <c r="LF215" s="118">
        <v>42045</v>
      </c>
      <c r="LG215" s="454">
        <v>0</v>
      </c>
      <c r="LH215" s="454"/>
      <c r="LI215" s="455">
        <v>47</v>
      </c>
      <c r="LJ215" s="455">
        <v>42.55</v>
      </c>
      <c r="LK215" s="455">
        <v>-26.77</v>
      </c>
      <c r="LL215" s="455">
        <v>-17.399999999999999</v>
      </c>
      <c r="LM215" s="455">
        <v>-17.399999999999999</v>
      </c>
      <c r="LN215" s="455">
        <v>308</v>
      </c>
      <c r="LO215" s="455">
        <v>-20</v>
      </c>
      <c r="LP215" s="455">
        <v>-20</v>
      </c>
      <c r="LQ215" s="455">
        <v>308</v>
      </c>
      <c r="LR215" s="455">
        <v>-18.7</v>
      </c>
      <c r="LS215" s="455">
        <v>-18.7</v>
      </c>
      <c r="LT215" s="455">
        <v>308</v>
      </c>
      <c r="LU215" s="500">
        <v>44.2</v>
      </c>
      <c r="LV215" s="693">
        <v>-26.46</v>
      </c>
      <c r="LW215" s="500">
        <v>-11.3</v>
      </c>
      <c r="LX215" s="500">
        <v>3</v>
      </c>
      <c r="LY215" s="500">
        <v>0</v>
      </c>
      <c r="LZ215" s="500">
        <v>3</v>
      </c>
      <c r="MA215" s="692">
        <v>55.161391999999999</v>
      </c>
      <c r="MB215" s="455"/>
      <c r="MD215" s="253"/>
      <c r="ME215" s="274"/>
      <c r="MF215" s="581">
        <v>220</v>
      </c>
      <c r="MG215" s="135"/>
      <c r="MJ215" s="584">
        <v>27.043199999999999</v>
      </c>
      <c r="MR215" s="135"/>
      <c r="MS215" s="585"/>
      <c r="MT215" s="585"/>
      <c r="MU215" s="133">
        <v>0</v>
      </c>
      <c r="MV215" s="585"/>
      <c r="MW215" s="585"/>
      <c r="MX215" s="585"/>
      <c r="MY215" s="585"/>
      <c r="MZ215" s="585"/>
      <c r="NA215" s="238">
        <v>17.2</v>
      </c>
      <c r="NB215" s="585"/>
      <c r="NC215" s="238">
        <v>0</v>
      </c>
      <c r="NE215" s="876">
        <v>220</v>
      </c>
      <c r="NF215" s="877" t="s">
        <v>64</v>
      </c>
      <c r="NG215" s="877" t="s">
        <v>64</v>
      </c>
      <c r="NH215" s="877" t="s">
        <v>64</v>
      </c>
      <c r="NI215" s="877" t="s">
        <v>64</v>
      </c>
      <c r="NJ215" s="877" t="s">
        <v>64</v>
      </c>
      <c r="NK215" s="877" t="s">
        <v>64</v>
      </c>
      <c r="NL215" s="877" t="s">
        <v>64</v>
      </c>
      <c r="NM215" s="877" t="s">
        <v>64</v>
      </c>
      <c r="NN215" s="877" t="s">
        <v>64</v>
      </c>
      <c r="NO215" s="877" t="s">
        <v>64</v>
      </c>
      <c r="NP215" s="877" t="s">
        <v>64</v>
      </c>
      <c r="NQ215" s="877" t="s">
        <v>64</v>
      </c>
      <c r="NR215" s="877" t="s">
        <v>64</v>
      </c>
      <c r="NS215" s="877" t="s">
        <v>64</v>
      </c>
      <c r="NT215" s="877" t="s">
        <v>64</v>
      </c>
      <c r="NU215" s="877" t="s">
        <v>64</v>
      </c>
      <c r="NV215" s="877" t="s">
        <v>64</v>
      </c>
      <c r="NW215" s="877" t="s">
        <v>64</v>
      </c>
      <c r="NX215" s="877" t="s">
        <v>64</v>
      </c>
      <c r="NY215" s="877" t="s">
        <v>64</v>
      </c>
      <c r="NZ215" s="877" t="s">
        <v>64</v>
      </c>
      <c r="OA215" s="877" t="s">
        <v>64</v>
      </c>
      <c r="OB215" s="877" t="s">
        <v>64</v>
      </c>
      <c r="OC215" s="877" t="s">
        <v>64</v>
      </c>
      <c r="OD215" s="877" t="s">
        <v>64</v>
      </c>
      <c r="OE215" s="877" t="s">
        <v>64</v>
      </c>
      <c r="OF215" s="877" t="s">
        <v>64</v>
      </c>
      <c r="OG215" s="877" t="s">
        <v>64</v>
      </c>
      <c r="OH215" s="877" t="s">
        <v>64</v>
      </c>
      <c r="OI215" s="877" t="s">
        <v>64</v>
      </c>
      <c r="OJ215" s="877" t="s">
        <v>64</v>
      </c>
      <c r="OK215" s="877" t="s">
        <v>64</v>
      </c>
      <c r="OL215" s="877" t="s">
        <v>64</v>
      </c>
      <c r="OM215" s="877" t="s">
        <v>64</v>
      </c>
    </row>
    <row r="216" spans="1:403" s="221" customFormat="1" x14ac:dyDescent="0.25">
      <c r="A216" s="455">
        <v>215</v>
      </c>
      <c r="B216" s="221">
        <v>0</v>
      </c>
      <c r="C216" s="221">
        <v>1</v>
      </c>
      <c r="D216" s="267">
        <v>0</v>
      </c>
      <c r="E216" s="267">
        <v>221</v>
      </c>
      <c r="F216" s="896">
        <v>221</v>
      </c>
      <c r="G216" s="61">
        <v>27</v>
      </c>
      <c r="H216" s="898"/>
      <c r="I216" s="167" t="s">
        <v>1487</v>
      </c>
      <c r="J216" s="167" t="s">
        <v>1488</v>
      </c>
      <c r="K216" s="266">
        <v>25596</v>
      </c>
      <c r="L216" s="422">
        <v>45</v>
      </c>
      <c r="M216" s="400">
        <v>78</v>
      </c>
      <c r="N216" s="400">
        <v>179</v>
      </c>
      <c r="O216" s="342">
        <v>24.343809494085704</v>
      </c>
      <c r="P216" s="348">
        <v>1.9670933819782597</v>
      </c>
      <c r="Q216" s="221">
        <v>0</v>
      </c>
      <c r="R216" s="125">
        <v>135</v>
      </c>
      <c r="S216" s="125">
        <v>85</v>
      </c>
      <c r="T216" s="61">
        <v>0</v>
      </c>
      <c r="U216" s="400">
        <v>1</v>
      </c>
      <c r="V216" s="709">
        <v>0</v>
      </c>
      <c r="W216" s="709"/>
      <c r="X216" s="325">
        <v>0</v>
      </c>
      <c r="Y216" s="710">
        <v>0</v>
      </c>
      <c r="Z216" s="325">
        <v>1</v>
      </c>
      <c r="AA216" s="325">
        <v>0</v>
      </c>
      <c r="AB216" s="329">
        <v>0</v>
      </c>
      <c r="AC216" s="328">
        <v>0</v>
      </c>
      <c r="AD216" s="61"/>
      <c r="AE216" s="133"/>
      <c r="AF216" s="61"/>
      <c r="AG216" s="592">
        <v>102</v>
      </c>
      <c r="AH216" s="608">
        <v>1.25</v>
      </c>
      <c r="AI216" s="608">
        <v>62</v>
      </c>
      <c r="AJ216" s="608"/>
      <c r="AK216" s="616">
        <v>15.3</v>
      </c>
      <c r="AL216" s="608">
        <v>44</v>
      </c>
      <c r="AM216" s="608"/>
      <c r="AN216" s="609">
        <v>12.1</v>
      </c>
      <c r="AO216" s="214">
        <v>2.4932054526026954</v>
      </c>
      <c r="AP216" s="310">
        <v>211</v>
      </c>
      <c r="AQ216" s="310">
        <v>142</v>
      </c>
      <c r="AR216" s="310">
        <v>57</v>
      </c>
      <c r="AS216" s="310">
        <v>62</v>
      </c>
      <c r="AT216" s="310">
        <v>1.08</v>
      </c>
      <c r="AU216" s="310">
        <v>250</v>
      </c>
      <c r="AV216" s="564"/>
      <c r="AW216" s="564"/>
      <c r="AX216" s="310">
        <v>1.25</v>
      </c>
      <c r="AY216" s="310"/>
      <c r="AZ216" s="310"/>
      <c r="BA216" s="608"/>
      <c r="BB216" s="558"/>
      <c r="BC216" s="65">
        <v>18.670000000000002</v>
      </c>
      <c r="BD216" s="425"/>
      <c r="BE216" s="66">
        <v>18.670000000000002</v>
      </c>
      <c r="BF216" s="218">
        <v>43.738396559055964</v>
      </c>
      <c r="BG216" s="66">
        <v>78.790000000000006</v>
      </c>
      <c r="BH216" s="68">
        <v>1.2711443179490785</v>
      </c>
      <c r="BI216" s="219">
        <v>1.2711443179490785</v>
      </c>
      <c r="BJ216" s="219">
        <v>1.6408628578438631</v>
      </c>
      <c r="BK216" s="219">
        <v>1.8964711004792774</v>
      </c>
      <c r="BL216" s="66">
        <v>2.37</v>
      </c>
      <c r="BM216" s="66">
        <v>1.27</v>
      </c>
      <c r="BN216" s="66">
        <v>103</v>
      </c>
      <c r="BO216" s="66">
        <v>1.33</v>
      </c>
      <c r="BP216" s="571">
        <v>6.5</v>
      </c>
      <c r="BQ216" s="66">
        <v>42</v>
      </c>
      <c r="BR216" s="66">
        <v>252</v>
      </c>
      <c r="BS216" s="66">
        <v>5</v>
      </c>
      <c r="BT216" s="66">
        <v>35</v>
      </c>
      <c r="BU216" s="221">
        <v>0</v>
      </c>
      <c r="CG216" s="61">
        <v>0</v>
      </c>
      <c r="CH216" s="61">
        <v>0</v>
      </c>
      <c r="CI216" s="61">
        <v>0</v>
      </c>
      <c r="CJ216" s="61">
        <v>0</v>
      </c>
      <c r="CK216" s="326">
        <v>0</v>
      </c>
      <c r="CL216" s="114">
        <v>0</v>
      </c>
      <c r="CM216" s="326">
        <v>0</v>
      </c>
      <c r="CN216" s="114">
        <v>0</v>
      </c>
      <c r="CO216" s="326">
        <v>0</v>
      </c>
      <c r="CP216" s="114">
        <v>0</v>
      </c>
      <c r="CQ216" s="326">
        <v>0</v>
      </c>
      <c r="CR216" s="114">
        <v>0</v>
      </c>
      <c r="CS216" s="326">
        <v>0</v>
      </c>
      <c r="CT216" s="114">
        <v>0</v>
      </c>
      <c r="CU216" s="326">
        <v>0</v>
      </c>
      <c r="CV216" s="114">
        <v>0</v>
      </c>
      <c r="CW216" s="299">
        <v>50.1</v>
      </c>
      <c r="CX216" s="299">
        <v>1.0900000000000001</v>
      </c>
      <c r="CY216" s="299">
        <v>14.3</v>
      </c>
      <c r="CZ216" s="299"/>
      <c r="DA216" s="61"/>
      <c r="DF216" s="208">
        <v>0</v>
      </c>
      <c r="DG216" s="308"/>
      <c r="DH216" s="208"/>
      <c r="DI216" s="208"/>
      <c r="DJ216" s="208"/>
      <c r="DK216" s="308"/>
      <c r="DL216" s="308"/>
      <c r="DM216" s="308"/>
      <c r="DN216" s="208"/>
      <c r="DO216" s="254">
        <v>0</v>
      </c>
      <c r="DP216" s="208">
        <v>0</v>
      </c>
      <c r="DQ216" s="208">
        <v>0</v>
      </c>
      <c r="DR216" s="208">
        <v>0</v>
      </c>
      <c r="DS216" s="208">
        <v>0</v>
      </c>
      <c r="DT216" s="212"/>
      <c r="DU216" s="208">
        <v>0</v>
      </c>
      <c r="DV216" s="208">
        <v>0</v>
      </c>
      <c r="DW216" s="208">
        <v>0</v>
      </c>
      <c r="DX216" s="208">
        <v>0</v>
      </c>
      <c r="DY216" s="208">
        <v>0</v>
      </c>
      <c r="DZ216" s="206">
        <v>0</v>
      </c>
      <c r="EC216" s="223">
        <v>1</v>
      </c>
      <c r="ED216" s="223">
        <v>1</v>
      </c>
      <c r="EE216" s="221">
        <v>62</v>
      </c>
      <c r="EH216" s="221">
        <v>0</v>
      </c>
      <c r="EP216" s="267">
        <v>221</v>
      </c>
      <c r="EQ216" s="135">
        <v>42114</v>
      </c>
      <c r="ER216" s="133" t="s">
        <v>383</v>
      </c>
      <c r="ES216" s="133"/>
      <c r="ET216" s="133"/>
      <c r="EU216" s="133">
        <v>57</v>
      </c>
      <c r="EV216" s="133">
        <v>0</v>
      </c>
      <c r="EW216" s="133"/>
      <c r="EX216" s="133">
        <v>11</v>
      </c>
      <c r="EY216" s="133">
        <v>8</v>
      </c>
      <c r="EZ216" s="133">
        <v>52</v>
      </c>
      <c r="FA216" s="133">
        <v>33</v>
      </c>
      <c r="FB216" s="133">
        <v>15</v>
      </c>
      <c r="FC216" s="133">
        <v>15</v>
      </c>
      <c r="FD216" s="133">
        <v>39</v>
      </c>
      <c r="FE216" s="133">
        <v>21</v>
      </c>
      <c r="FF216" s="133">
        <v>31</v>
      </c>
      <c r="FG216" s="133">
        <v>140</v>
      </c>
      <c r="FH216" s="133">
        <v>310</v>
      </c>
      <c r="FI216" s="91">
        <v>140</v>
      </c>
      <c r="FJ216" s="91">
        <v>310</v>
      </c>
      <c r="FK216" s="227">
        <v>53.199999999999996</v>
      </c>
      <c r="FL216" s="227">
        <v>27.044979403315363</v>
      </c>
      <c r="FM216" s="228">
        <v>142.80000000000001</v>
      </c>
      <c r="FN216" s="228">
        <v>55.85</v>
      </c>
      <c r="FO216" s="228">
        <v>72.594418398372838</v>
      </c>
      <c r="FP216" s="228">
        <v>28.392144730736153</v>
      </c>
      <c r="FQ216" s="228">
        <v>60.889355742296928</v>
      </c>
      <c r="FR216" s="228"/>
      <c r="FS216" s="193">
        <v>0</v>
      </c>
      <c r="FT216" s="230">
        <v>86.6</v>
      </c>
      <c r="FU216" s="230">
        <v>57.2</v>
      </c>
      <c r="FV216" s="230">
        <v>170</v>
      </c>
      <c r="FW216" s="229">
        <v>8.8000000000000007</v>
      </c>
      <c r="FX216" s="229">
        <v>13.6</v>
      </c>
      <c r="FY216" s="426">
        <v>9.8409090909090899</v>
      </c>
      <c r="FZ216" s="229">
        <v>1.5139860139860137</v>
      </c>
      <c r="GA216" s="133">
        <v>39.5</v>
      </c>
      <c r="GB216" s="129">
        <v>20.2</v>
      </c>
      <c r="GC216" s="238">
        <v>6.9</v>
      </c>
      <c r="GD216" s="238">
        <v>3.4</v>
      </c>
      <c r="GE216" s="238">
        <v>131.5</v>
      </c>
      <c r="GF216" s="238">
        <v>86.4</v>
      </c>
      <c r="GG216" s="238">
        <v>27.1</v>
      </c>
      <c r="GH216" s="133">
        <v>0</v>
      </c>
      <c r="GI216" s="133">
        <v>0</v>
      </c>
      <c r="GJ216" s="133">
        <v>1</v>
      </c>
      <c r="GK216" s="133">
        <v>0</v>
      </c>
      <c r="GL216" s="231"/>
      <c r="GM216" s="133"/>
      <c r="GN216" s="133">
        <v>0</v>
      </c>
      <c r="GO216" s="133">
        <v>0</v>
      </c>
      <c r="GP216" s="133">
        <v>0</v>
      </c>
      <c r="GQ216" s="61"/>
      <c r="GR216" s="106"/>
      <c r="GS216" s="111">
        <v>0.43459915611814343</v>
      </c>
      <c r="GT216" s="61">
        <v>0</v>
      </c>
      <c r="GU216" s="111">
        <v>0.64</v>
      </c>
      <c r="GV216" s="61">
        <v>1</v>
      </c>
      <c r="GW216" s="106">
        <v>13.9</v>
      </c>
      <c r="GX216" s="61"/>
      <c r="GY216" s="106">
        <v>26</v>
      </c>
      <c r="GZ216" s="61"/>
      <c r="HA216" s="745"/>
      <c r="HB216" s="133">
        <v>20</v>
      </c>
      <c r="HC216" s="133">
        <v>0.4</v>
      </c>
      <c r="HD216" s="117" t="s">
        <v>1489</v>
      </c>
      <c r="HE216" s="427">
        <v>119.072946</v>
      </c>
      <c r="HF216" s="427">
        <v>125.02659300000001</v>
      </c>
      <c r="HG216" s="270">
        <v>63.55905324345288</v>
      </c>
      <c r="HH216" s="435">
        <v>138.68668</v>
      </c>
      <c r="HI216" s="270">
        <v>70.503353460793022</v>
      </c>
      <c r="HJ216" s="435">
        <v>51.257613999999997</v>
      </c>
      <c r="HK216" s="270">
        <v>26.057539753629499</v>
      </c>
      <c r="HL216" s="435">
        <v>87.429067000000003</v>
      </c>
      <c r="HM216" s="270">
        <v>44.445814215527804</v>
      </c>
      <c r="HN216" s="427">
        <v>63.040709</v>
      </c>
      <c r="HO216" s="435">
        <v>4.2840239999999996</v>
      </c>
      <c r="HP216" s="435">
        <v>2.1649479999999999</v>
      </c>
      <c r="HQ216" s="435">
        <v>144.30931699999999</v>
      </c>
      <c r="HR216" s="270">
        <v>73.361701240065941</v>
      </c>
      <c r="HS216" s="435">
        <v>69.270349999999993</v>
      </c>
      <c r="HT216" s="270">
        <v>35.21457122200087</v>
      </c>
      <c r="HU216" s="435">
        <v>75.038967</v>
      </c>
      <c r="HV216" s="270">
        <v>38.147130018065063</v>
      </c>
      <c r="HW216" s="427">
        <v>51.998699000000002</v>
      </c>
      <c r="HX216" s="144">
        <v>0</v>
      </c>
      <c r="HY216" s="427">
        <v>0.90150397284007378</v>
      </c>
      <c r="HZ216" s="428">
        <v>17.2</v>
      </c>
      <c r="IA216" s="427">
        <v>4.5</v>
      </c>
      <c r="IB216" s="427">
        <v>20.100000000000001</v>
      </c>
      <c r="IC216" s="427">
        <v>5.4</v>
      </c>
      <c r="ID216" s="427">
        <v>15.3</v>
      </c>
      <c r="IE216" s="427">
        <v>4.0999999999999996</v>
      </c>
      <c r="IF216" s="237">
        <v>64.329528888888888</v>
      </c>
      <c r="IG216" s="237">
        <v>32.702834282424455</v>
      </c>
      <c r="IH216" s="239"/>
      <c r="II216" s="133">
        <v>0.44</v>
      </c>
      <c r="IJ216" s="61">
        <v>1061</v>
      </c>
      <c r="IK216" s="61">
        <v>1012</v>
      </c>
      <c r="IL216" s="61">
        <v>1093</v>
      </c>
      <c r="IM216" s="61">
        <v>1088</v>
      </c>
      <c r="IN216" s="61">
        <v>1071</v>
      </c>
      <c r="IO216" s="61">
        <v>1092</v>
      </c>
      <c r="IP216" s="133">
        <v>1076.5</v>
      </c>
      <c r="IQ216" s="429">
        <v>1069.5</v>
      </c>
      <c r="IR216" s="61">
        <v>1747</v>
      </c>
      <c r="IS216" s="61">
        <v>398</v>
      </c>
      <c r="IT216" s="61">
        <v>365</v>
      </c>
      <c r="IU216" s="61">
        <v>345</v>
      </c>
      <c r="IV216" s="61">
        <v>376</v>
      </c>
      <c r="IW216" s="61">
        <v>408</v>
      </c>
      <c r="IX216" s="61">
        <v>391</v>
      </c>
      <c r="IY216" s="61">
        <v>394.5</v>
      </c>
      <c r="IZ216" s="430">
        <v>380.5</v>
      </c>
      <c r="JA216" s="61">
        <v>235</v>
      </c>
      <c r="JB216" s="431">
        <v>25.744281466182294</v>
      </c>
      <c r="JC216" s="240">
        <v>24.418576119724694</v>
      </c>
      <c r="JD216" s="308"/>
      <c r="JE216" s="280"/>
      <c r="JF216" s="70"/>
      <c r="JG216" s="70"/>
      <c r="JH216" s="308"/>
      <c r="JI216" s="308"/>
      <c r="JJ216" s="308"/>
      <c r="JK216" s="308"/>
      <c r="JL216" s="208"/>
      <c r="JM216" s="420">
        <v>66</v>
      </c>
      <c r="JN216" s="299"/>
      <c r="JO216" s="300"/>
      <c r="JQ216" s="198"/>
      <c r="JR216" s="90"/>
      <c r="JS216" s="90"/>
      <c r="JT216" s="246"/>
      <c r="JU216" s="248"/>
      <c r="JV216" s="198"/>
      <c r="JW216" s="433"/>
      <c r="JX216" s="248"/>
      <c r="JY216" s="243"/>
      <c r="JZ216" s="433"/>
      <c r="KA216" s="248"/>
      <c r="KB216" s="247"/>
      <c r="KC216" s="245"/>
      <c r="KD216" s="248"/>
      <c r="KE216" s="63">
        <v>0</v>
      </c>
      <c r="KF216" s="263"/>
      <c r="KG216" s="263"/>
      <c r="KH216" s="250"/>
      <c r="KI216" s="250"/>
      <c r="KJ216" s="250"/>
      <c r="KK216" s="251"/>
      <c r="KL216" s="250"/>
      <c r="KM216" s="250"/>
      <c r="KN216" s="250"/>
      <c r="KO216" s="250"/>
      <c r="KP216" s="250"/>
      <c r="KQ216" s="250"/>
      <c r="KR216" s="92"/>
      <c r="KS216" s="93">
        <v>0.43459915611814343</v>
      </c>
      <c r="KT216" s="264">
        <v>65</v>
      </c>
      <c r="KU216" s="265">
        <v>43.89</v>
      </c>
      <c r="KV216" s="264">
        <v>-25.52</v>
      </c>
      <c r="KW216" s="265">
        <v>-26</v>
      </c>
      <c r="KX216" s="265">
        <v>-26</v>
      </c>
      <c r="KY216" s="265">
        <v>402</v>
      </c>
      <c r="KZ216" s="265">
        <v>-21.4</v>
      </c>
      <c r="LA216" s="265">
        <v>-21.4</v>
      </c>
      <c r="LB216" s="265">
        <v>402</v>
      </c>
      <c r="LC216" s="265">
        <v>-23.7</v>
      </c>
      <c r="LD216" s="265">
        <v>-23.7</v>
      </c>
      <c r="LE216" s="265">
        <v>402</v>
      </c>
      <c r="LF216" s="118">
        <v>42114</v>
      </c>
      <c r="LG216" s="454">
        <v>0</v>
      </c>
      <c r="LH216" s="454"/>
      <c r="LI216" s="455">
        <v>65</v>
      </c>
      <c r="LJ216" s="455">
        <v>48.75</v>
      </c>
      <c r="LK216" s="455">
        <v>-26.68</v>
      </c>
      <c r="LL216" s="455">
        <v>-32</v>
      </c>
      <c r="LM216" s="455">
        <v>-31.2</v>
      </c>
      <c r="LN216" s="455">
        <v>402</v>
      </c>
      <c r="LO216" s="455">
        <v>-22</v>
      </c>
      <c r="LP216" s="455">
        <v>-21.2</v>
      </c>
      <c r="LQ216" s="455">
        <v>402</v>
      </c>
      <c r="LR216" s="455">
        <v>-27</v>
      </c>
      <c r="LS216" s="455">
        <v>-26.2</v>
      </c>
      <c r="LT216" s="455">
        <v>402</v>
      </c>
      <c r="LU216" s="500">
        <v>41.39</v>
      </c>
      <c r="LV216" s="693">
        <v>-22.89</v>
      </c>
      <c r="LW216" s="500">
        <v>-11.6</v>
      </c>
      <c r="LX216" s="500">
        <v>0</v>
      </c>
      <c r="LY216" s="500">
        <v>-10.6</v>
      </c>
      <c r="LZ216" s="500">
        <v>3</v>
      </c>
      <c r="MA216" s="692">
        <v>51.998699000000002</v>
      </c>
      <c r="MB216" s="455"/>
      <c r="MD216" s="253"/>
      <c r="ME216" s="274"/>
      <c r="MF216" s="581">
        <v>221</v>
      </c>
      <c r="MG216" s="135"/>
      <c r="MJ216" s="584">
        <v>64.357200000000006</v>
      </c>
      <c r="MR216" s="135"/>
      <c r="MS216" s="585"/>
      <c r="MT216" s="585"/>
      <c r="MU216" s="133">
        <v>0</v>
      </c>
      <c r="MV216" s="585"/>
      <c r="MW216" s="585"/>
      <c r="MX216" s="585"/>
      <c r="MY216" s="585"/>
      <c r="MZ216" s="585"/>
      <c r="NA216" s="238">
        <v>12.1</v>
      </c>
      <c r="NB216" s="585"/>
      <c r="NC216" s="238">
        <v>1</v>
      </c>
      <c r="NE216" s="876">
        <v>221</v>
      </c>
      <c r="NF216" s="877" t="s">
        <v>64</v>
      </c>
      <c r="NG216" s="877" t="s">
        <v>64</v>
      </c>
      <c r="NH216" s="877" t="s">
        <v>64</v>
      </c>
      <c r="NI216" s="877" t="s">
        <v>64</v>
      </c>
      <c r="NJ216" s="877" t="s">
        <v>64</v>
      </c>
      <c r="NK216" s="877" t="s">
        <v>64</v>
      </c>
      <c r="NL216" s="877" t="s">
        <v>64</v>
      </c>
      <c r="NM216" s="877" t="s">
        <v>64</v>
      </c>
      <c r="NN216" s="877" t="s">
        <v>64</v>
      </c>
      <c r="NO216" s="877" t="s">
        <v>64</v>
      </c>
      <c r="NP216" s="877" t="s">
        <v>64</v>
      </c>
      <c r="NQ216" s="877" t="s">
        <v>64</v>
      </c>
      <c r="NR216" s="877" t="s">
        <v>64</v>
      </c>
      <c r="NS216" s="877" t="s">
        <v>64</v>
      </c>
      <c r="NT216" s="877" t="s">
        <v>64</v>
      </c>
      <c r="NU216" s="877" t="s">
        <v>64</v>
      </c>
      <c r="NV216" s="877" t="s">
        <v>64</v>
      </c>
      <c r="NW216" s="877" t="s">
        <v>64</v>
      </c>
      <c r="NX216" s="877" t="s">
        <v>64</v>
      </c>
      <c r="NY216" s="877" t="s">
        <v>64</v>
      </c>
      <c r="NZ216" s="877" t="s">
        <v>64</v>
      </c>
      <c r="OA216" s="877" t="s">
        <v>64</v>
      </c>
      <c r="OB216" s="877" t="s">
        <v>64</v>
      </c>
      <c r="OC216" s="877" t="s">
        <v>64</v>
      </c>
      <c r="OD216" s="877" t="s">
        <v>64</v>
      </c>
      <c r="OE216" s="877" t="s">
        <v>64</v>
      </c>
      <c r="OF216" s="877" t="s">
        <v>64</v>
      </c>
      <c r="OG216" s="877" t="s">
        <v>64</v>
      </c>
      <c r="OH216" s="877" t="s">
        <v>64</v>
      </c>
      <c r="OI216" s="877" t="s">
        <v>64</v>
      </c>
      <c r="OJ216" s="877" t="s">
        <v>64</v>
      </c>
      <c r="OK216" s="877" t="s">
        <v>64</v>
      </c>
      <c r="OL216" s="877" t="s">
        <v>64</v>
      </c>
      <c r="OM216" s="877" t="s">
        <v>64</v>
      </c>
    </row>
    <row r="217" spans="1:403" s="221" customFormat="1" x14ac:dyDescent="0.25">
      <c r="A217" s="455">
        <v>216</v>
      </c>
      <c r="B217" s="221">
        <v>0</v>
      </c>
      <c r="C217" s="221">
        <v>1</v>
      </c>
      <c r="D217" s="267">
        <v>0</v>
      </c>
      <c r="E217" s="267">
        <v>222</v>
      </c>
      <c r="F217" s="896">
        <v>222</v>
      </c>
      <c r="G217" s="61">
        <v>28</v>
      </c>
      <c r="H217" s="898"/>
      <c r="I217" s="232" t="s">
        <v>1490</v>
      </c>
      <c r="J217" s="167" t="s">
        <v>1491</v>
      </c>
      <c r="K217" s="266">
        <v>25653</v>
      </c>
      <c r="L217" s="422">
        <v>45</v>
      </c>
      <c r="M217" s="62">
        <v>61</v>
      </c>
      <c r="N217" s="62">
        <v>165</v>
      </c>
      <c r="O217" s="342">
        <v>22.4058769513315</v>
      </c>
      <c r="P217" s="348">
        <v>1.6703495449321595</v>
      </c>
      <c r="Q217" s="61">
        <v>1</v>
      </c>
      <c r="R217" s="144">
        <v>125</v>
      </c>
      <c r="S217" s="144">
        <v>80</v>
      </c>
      <c r="T217" s="133">
        <v>0</v>
      </c>
      <c r="U217" s="400">
        <v>1</v>
      </c>
      <c r="V217" s="326">
        <v>0</v>
      </c>
      <c r="W217" s="326" t="s">
        <v>1492</v>
      </c>
      <c r="X217" s="326">
        <v>0</v>
      </c>
      <c r="Y217" s="114">
        <v>0</v>
      </c>
      <c r="Z217" s="326">
        <v>0</v>
      </c>
      <c r="AA217" s="326">
        <v>0</v>
      </c>
      <c r="AB217" s="329">
        <v>0</v>
      </c>
      <c r="AC217" s="328">
        <v>0</v>
      </c>
      <c r="AD217" s="133"/>
      <c r="AE217" s="133"/>
      <c r="AF217" s="133"/>
      <c r="AG217" s="592">
        <v>90</v>
      </c>
      <c r="AH217" s="617">
        <v>0.76</v>
      </c>
      <c r="AI217" s="592">
        <v>82</v>
      </c>
      <c r="AJ217" s="592"/>
      <c r="AK217" s="606">
        <v>13.7</v>
      </c>
      <c r="AL217" s="592">
        <v>39</v>
      </c>
      <c r="AM217" s="592"/>
      <c r="AN217" s="607">
        <v>53.2</v>
      </c>
      <c r="AO217" s="214">
        <v>3.9740583963475986</v>
      </c>
      <c r="AP217" s="63">
        <v>183</v>
      </c>
      <c r="AQ217" s="63">
        <v>112</v>
      </c>
      <c r="AR217" s="63">
        <v>52</v>
      </c>
      <c r="AS217" s="63">
        <v>96</v>
      </c>
      <c r="AT217" s="63">
        <v>1.8</v>
      </c>
      <c r="AU217" s="63">
        <v>115</v>
      </c>
      <c r="AV217" s="564"/>
      <c r="AW217" s="564"/>
      <c r="AX217" s="434">
        <v>0.76</v>
      </c>
      <c r="AY217" s="434"/>
      <c r="AZ217" s="434"/>
      <c r="BA217" s="617"/>
      <c r="BB217" s="558"/>
      <c r="BC217" s="65">
        <v>26.32</v>
      </c>
      <c r="BD217" s="425"/>
      <c r="BE217" s="66">
        <v>26.32</v>
      </c>
      <c r="BF217" s="218">
        <v>27.048119228055846</v>
      </c>
      <c r="BG217" s="66">
        <v>38.380000000000003</v>
      </c>
      <c r="BH217" s="68">
        <v>1.420285884941918</v>
      </c>
      <c r="BI217" s="219">
        <v>1.420285884941918</v>
      </c>
      <c r="BJ217" s="219">
        <v>1.4321370721311457</v>
      </c>
      <c r="BK217" s="219">
        <v>1.5841049703994527</v>
      </c>
      <c r="BL217" s="66">
        <v>2.41</v>
      </c>
      <c r="BM217" s="66">
        <v>0.74</v>
      </c>
      <c r="BN217" s="66">
        <v>87</v>
      </c>
      <c r="BO217" s="66">
        <v>1.0900000000000001</v>
      </c>
      <c r="BP217" s="571">
        <v>39.700000000000003</v>
      </c>
      <c r="BQ217" s="66">
        <v>33</v>
      </c>
      <c r="BR217" s="66">
        <v>127</v>
      </c>
      <c r="BS217" s="66">
        <v>3</v>
      </c>
      <c r="BT217" s="66">
        <v>25</v>
      </c>
      <c r="BU217" s="221">
        <v>0</v>
      </c>
      <c r="CG217" s="61">
        <v>0</v>
      </c>
      <c r="CH217" s="61">
        <v>0</v>
      </c>
      <c r="CI217" s="61">
        <v>0</v>
      </c>
      <c r="CJ217" s="61">
        <v>0</v>
      </c>
      <c r="CK217" s="326">
        <v>0</v>
      </c>
      <c r="CL217" s="114">
        <v>0</v>
      </c>
      <c r="CM217" s="326">
        <v>0</v>
      </c>
      <c r="CN217" s="114">
        <v>0</v>
      </c>
      <c r="CO217" s="326">
        <v>0</v>
      </c>
      <c r="CP217" s="114">
        <v>0</v>
      </c>
      <c r="CQ217" s="326">
        <v>0</v>
      </c>
      <c r="CR217" s="114">
        <v>0</v>
      </c>
      <c r="CS217" s="326">
        <v>0</v>
      </c>
      <c r="CT217" s="114">
        <v>0</v>
      </c>
      <c r="CU217" s="326">
        <v>0</v>
      </c>
      <c r="CV217" s="114">
        <v>0</v>
      </c>
      <c r="CW217" s="299">
        <v>25.7</v>
      </c>
      <c r="CX217" s="299">
        <v>1.1499999999999999</v>
      </c>
      <c r="CY217" s="299">
        <v>7.3</v>
      </c>
      <c r="CZ217" s="362"/>
      <c r="DA217" s="61"/>
      <c r="DF217" s="208">
        <v>0</v>
      </c>
      <c r="DG217" s="308"/>
      <c r="DH217" s="208"/>
      <c r="DI217" s="208"/>
      <c r="DJ217" s="208"/>
      <c r="DK217" s="308"/>
      <c r="DL217" s="308"/>
      <c r="DM217" s="308"/>
      <c r="DN217" s="208"/>
      <c r="DO217" s="254">
        <v>0</v>
      </c>
      <c r="DP217" s="208">
        <v>0</v>
      </c>
      <c r="DQ217" s="208">
        <v>0</v>
      </c>
      <c r="DR217" s="208">
        <v>0</v>
      </c>
      <c r="DS217" s="208">
        <v>0</v>
      </c>
      <c r="DT217" s="212"/>
      <c r="DU217" s="208">
        <v>0</v>
      </c>
      <c r="DV217" s="208">
        <v>0</v>
      </c>
      <c r="DW217" s="208">
        <v>0</v>
      </c>
      <c r="DX217" s="208">
        <v>0</v>
      </c>
      <c r="DY217" s="208">
        <v>0</v>
      </c>
      <c r="DZ217" s="206">
        <v>0</v>
      </c>
      <c r="EC217" s="223">
        <v>1</v>
      </c>
      <c r="ED217" s="223">
        <v>1</v>
      </c>
      <c r="EE217" s="61">
        <v>82</v>
      </c>
      <c r="EF217" s="61"/>
      <c r="EH217" s="221">
        <v>0</v>
      </c>
      <c r="EP217" s="267">
        <v>222</v>
      </c>
      <c r="EQ217" s="135">
        <v>42177</v>
      </c>
      <c r="ER217" s="133" t="s">
        <v>383</v>
      </c>
      <c r="ES217" s="133"/>
      <c r="ET217" s="133"/>
      <c r="EU217" s="133">
        <v>76</v>
      </c>
      <c r="EV217" s="133">
        <v>0</v>
      </c>
      <c r="EW217" s="133"/>
      <c r="EX217" s="133">
        <v>7</v>
      </c>
      <c r="EY217" s="133">
        <v>6</v>
      </c>
      <c r="EZ217" s="133">
        <v>48</v>
      </c>
      <c r="FA217" s="133">
        <v>32</v>
      </c>
      <c r="FB217" s="133">
        <v>10</v>
      </c>
      <c r="FC217" s="133">
        <v>13</v>
      </c>
      <c r="FD217" s="133">
        <v>32</v>
      </c>
      <c r="FE217" s="133">
        <v>20</v>
      </c>
      <c r="FF217" s="133">
        <v>28</v>
      </c>
      <c r="FG217" s="133">
        <v>130</v>
      </c>
      <c r="FH217" s="133">
        <v>300</v>
      </c>
      <c r="FI217" s="91">
        <v>130</v>
      </c>
      <c r="FJ217" s="91">
        <v>300</v>
      </c>
      <c r="FK217" s="227">
        <v>34.049999999999997</v>
      </c>
      <c r="FL217" s="227">
        <v>20.384954815779547</v>
      </c>
      <c r="FM217" s="228">
        <v>100.05</v>
      </c>
      <c r="FN217" s="228">
        <v>49.25</v>
      </c>
      <c r="FO217" s="228">
        <v>59.89764256442713</v>
      </c>
      <c r="FP217" s="228">
        <v>29.484846539710507</v>
      </c>
      <c r="FQ217" s="228">
        <v>50.774612693653175</v>
      </c>
      <c r="FR217" s="228"/>
      <c r="FS217" s="193">
        <v>0</v>
      </c>
      <c r="FT217" s="230">
        <v>62.4</v>
      </c>
      <c r="FU217" s="230">
        <v>39.4</v>
      </c>
      <c r="FV217" s="230">
        <v>110</v>
      </c>
      <c r="FW217" s="229">
        <v>9.3000000000000007</v>
      </c>
      <c r="FX217" s="229">
        <v>12.9</v>
      </c>
      <c r="FY217" s="426">
        <v>6.7096774193548381</v>
      </c>
      <c r="FZ217" s="229">
        <v>1.5837563451776651</v>
      </c>
      <c r="GA217" s="133">
        <v>51.8</v>
      </c>
      <c r="GB217" s="129">
        <v>16.7</v>
      </c>
      <c r="GC217" s="238">
        <v>3.5</v>
      </c>
      <c r="GD217" s="238">
        <v>2.1</v>
      </c>
      <c r="GE217" s="238">
        <v>93.7</v>
      </c>
      <c r="GF217" s="238">
        <v>69.5</v>
      </c>
      <c r="GG217" s="238">
        <v>19.100000000000001</v>
      </c>
      <c r="GH217" s="133">
        <v>0</v>
      </c>
      <c r="GI217" s="133">
        <v>1</v>
      </c>
      <c r="GJ217" s="133">
        <v>1</v>
      </c>
      <c r="GK217" s="133">
        <v>0</v>
      </c>
      <c r="GL217" s="231">
        <v>14</v>
      </c>
      <c r="GM217" s="133"/>
      <c r="GN217" s="133">
        <v>0</v>
      </c>
      <c r="GO217" s="133">
        <v>0</v>
      </c>
      <c r="GP217" s="133">
        <v>0</v>
      </c>
      <c r="GQ217" s="61"/>
      <c r="GR217" s="106"/>
      <c r="GS217" s="111">
        <v>0.53424657534246578</v>
      </c>
      <c r="GT217" s="61">
        <v>0</v>
      </c>
      <c r="GU217" s="111">
        <v>0.7142857142857143</v>
      </c>
      <c r="GV217" s="61">
        <v>1</v>
      </c>
      <c r="GW217" s="106">
        <v>14.4</v>
      </c>
      <c r="GX217" s="61"/>
      <c r="GY217" s="106">
        <v>25</v>
      </c>
      <c r="GZ217" s="61"/>
      <c r="HA217" s="745">
        <v>24</v>
      </c>
      <c r="HB217" s="133">
        <v>19</v>
      </c>
      <c r="HC217" s="133">
        <v>0.46</v>
      </c>
      <c r="HD217" s="117" t="s">
        <v>1493</v>
      </c>
      <c r="HE217" s="236">
        <v>58.772010999999999</v>
      </c>
      <c r="HF217" s="236">
        <v>61.710611</v>
      </c>
      <c r="HG217" s="144">
        <v>36.942664000000001</v>
      </c>
      <c r="HH217" s="236">
        <v>134.03593699999999</v>
      </c>
      <c r="HI217" s="125">
        <v>80.239760000000004</v>
      </c>
      <c r="HJ217" s="236">
        <v>60.054765000000003</v>
      </c>
      <c r="HK217" s="144">
        <v>35.951402000000002</v>
      </c>
      <c r="HL217" s="236">
        <v>73.981172000000001</v>
      </c>
      <c r="HM217" s="144">
        <v>44.288356999999998</v>
      </c>
      <c r="HN217" s="236">
        <v>55.195027000000003</v>
      </c>
      <c r="HO217" s="144">
        <v>4.8827569999999998</v>
      </c>
      <c r="HP217" s="144">
        <v>2.9230320000000001</v>
      </c>
      <c r="HQ217" s="236">
        <v>135.96801400000001</v>
      </c>
      <c r="HR217" s="144">
        <v>81.396384999999995</v>
      </c>
      <c r="HS217" s="236">
        <v>62.895609</v>
      </c>
      <c r="HT217" s="144">
        <v>37.652056000000002</v>
      </c>
      <c r="HU217" s="236">
        <v>73.072405000000003</v>
      </c>
      <c r="HV217" s="144">
        <v>43.744329</v>
      </c>
      <c r="HW217" s="236">
        <v>53.742348999999997</v>
      </c>
      <c r="HX217" s="144">
        <v>0</v>
      </c>
      <c r="HY217" s="427">
        <v>0.46040347373406287</v>
      </c>
      <c r="HZ217" s="428">
        <v>15.9</v>
      </c>
      <c r="IA217" s="427">
        <v>4.0999999999999996</v>
      </c>
      <c r="IB217" s="427">
        <v>16.2</v>
      </c>
      <c r="IC217" s="427">
        <v>4.3</v>
      </c>
      <c r="ID217" s="427">
        <v>13.9</v>
      </c>
      <c r="IE217" s="427">
        <v>4.4000000000000004</v>
      </c>
      <c r="IF217" s="237">
        <v>52.604956097560979</v>
      </c>
      <c r="IG217" s="237">
        <v>31.493381883549116</v>
      </c>
      <c r="IH217" s="239"/>
      <c r="II217" s="161">
        <v>0.39</v>
      </c>
      <c r="IJ217" s="61">
        <v>1119</v>
      </c>
      <c r="IK217" s="61">
        <v>1112</v>
      </c>
      <c r="IL217" s="61">
        <v>1098</v>
      </c>
      <c r="IM217" s="61">
        <v>1115</v>
      </c>
      <c r="IN217" s="61">
        <v>1050</v>
      </c>
      <c r="IO217" s="61">
        <v>1117</v>
      </c>
      <c r="IP217" s="133">
        <v>1118</v>
      </c>
      <c r="IQ217" s="429">
        <v>1101.8333333333333</v>
      </c>
      <c r="IR217" s="61">
        <v>1750</v>
      </c>
      <c r="IS217" s="61"/>
      <c r="IT217" s="61"/>
      <c r="IU217" s="61"/>
      <c r="IV217" s="61"/>
      <c r="IW217" s="61"/>
      <c r="IX217" s="61"/>
      <c r="IY217" s="61"/>
      <c r="IZ217" s="430"/>
      <c r="JA217" s="61"/>
      <c r="JB217" s="445"/>
      <c r="JC217" s="240"/>
      <c r="JD217" s="308"/>
      <c r="JE217" s="280"/>
      <c r="JF217" s="70"/>
      <c r="JG217" s="70"/>
      <c r="JH217" s="308"/>
      <c r="JI217" s="308"/>
      <c r="JJ217" s="308"/>
      <c r="JK217" s="308"/>
      <c r="JL217" s="208"/>
      <c r="JM217" s="420">
        <v>56</v>
      </c>
      <c r="JN217" s="299"/>
      <c r="JO217" s="300"/>
      <c r="JQ217" s="198"/>
      <c r="JR217" s="90"/>
      <c r="JS217" s="90"/>
      <c r="JT217" s="246"/>
      <c r="JU217" s="248"/>
      <c r="JV217" s="198"/>
      <c r="JW217" s="433"/>
      <c r="JX217" s="248"/>
      <c r="JY217" s="243"/>
      <c r="JZ217" s="433"/>
      <c r="KA217" s="248"/>
      <c r="KB217" s="247"/>
      <c r="KC217" s="245"/>
      <c r="KD217" s="248"/>
      <c r="KE217" s="63">
        <v>0</v>
      </c>
      <c r="KF217" s="263"/>
      <c r="KG217" s="263"/>
      <c r="KH217" s="250"/>
      <c r="KI217" s="250"/>
      <c r="KJ217" s="250"/>
      <c r="KK217" s="251"/>
      <c r="KL217" s="250"/>
      <c r="KM217" s="250"/>
      <c r="KN217" s="250"/>
      <c r="KO217" s="250"/>
      <c r="KP217" s="250"/>
      <c r="KQ217" s="250"/>
      <c r="KR217" s="92"/>
      <c r="KS217" s="93">
        <v>0.53424657534246578</v>
      </c>
      <c r="KT217" s="264"/>
      <c r="KU217" s="265"/>
      <c r="KV217" s="264"/>
      <c r="KW217" s="265"/>
      <c r="KX217" s="265"/>
      <c r="KY217" s="265"/>
      <c r="KZ217" s="265"/>
      <c r="LA217" s="265"/>
      <c r="LB217" s="265"/>
      <c r="LC217" s="265"/>
      <c r="LD217" s="265"/>
      <c r="LE217" s="265"/>
      <c r="LF217" s="118">
        <v>42177</v>
      </c>
      <c r="LG217" s="454">
        <v>0</v>
      </c>
      <c r="LH217" s="454"/>
      <c r="LI217" s="455">
        <v>51</v>
      </c>
      <c r="LJ217" s="455">
        <v>54.88</v>
      </c>
      <c r="LK217" s="455">
        <v>-30.65</v>
      </c>
      <c r="LL217" s="455">
        <v>-34.5</v>
      </c>
      <c r="LM217" s="455">
        <v>-33.9</v>
      </c>
      <c r="LN217" s="455">
        <v>354</v>
      </c>
      <c r="LO217" s="455">
        <v>-23.6</v>
      </c>
      <c r="LP217" s="455">
        <v>-23.1</v>
      </c>
      <c r="LQ217" s="455">
        <v>354</v>
      </c>
      <c r="LR217" s="455">
        <v>-29</v>
      </c>
      <c r="LS217" s="455">
        <v>-28.5</v>
      </c>
      <c r="LT217" s="455">
        <v>354</v>
      </c>
      <c r="LU217" s="500">
        <v>54.59</v>
      </c>
      <c r="LV217" s="693">
        <v>-31.58</v>
      </c>
      <c r="LW217" s="500">
        <v>-11.4</v>
      </c>
      <c r="LX217" s="500">
        <v>3</v>
      </c>
      <c r="LY217" s="500">
        <v>0</v>
      </c>
      <c r="LZ217" s="500">
        <v>3</v>
      </c>
      <c r="MA217" s="690">
        <v>61</v>
      </c>
      <c r="MB217" s="500">
        <v>61</v>
      </c>
      <c r="MD217" s="253"/>
      <c r="ME217" s="274"/>
      <c r="MF217" s="581">
        <v>222</v>
      </c>
      <c r="MG217" s="135"/>
      <c r="MJ217" s="584">
        <v>24.542300000000001</v>
      </c>
      <c r="MR217" s="135"/>
      <c r="MS217" s="585"/>
      <c r="MT217" s="585"/>
      <c r="MU217" s="133">
        <v>0</v>
      </c>
      <c r="MV217" s="585"/>
      <c r="MW217" s="585"/>
      <c r="MX217" s="585"/>
      <c r="MY217" s="585"/>
      <c r="MZ217" s="585"/>
      <c r="NA217" s="238">
        <v>53.2</v>
      </c>
      <c r="NB217" s="585"/>
      <c r="NC217" s="238">
        <v>0</v>
      </c>
      <c r="NE217" s="876">
        <v>222</v>
      </c>
      <c r="NF217" s="877">
        <v>8.2457428347537007</v>
      </c>
      <c r="NG217" s="877">
        <v>7.6440725778021603</v>
      </c>
      <c r="NH217" s="877">
        <v>5.4715126480454996</v>
      </c>
      <c r="NI217" s="877">
        <v>2.0806576633452298</v>
      </c>
      <c r="NJ217" s="877">
        <v>7.1710266394431397</v>
      </c>
      <c r="NK217" s="877">
        <v>4.8634429343480399</v>
      </c>
      <c r="NL217" s="877">
        <v>9.1785403680657307</v>
      </c>
      <c r="NM217" s="877">
        <v>8.6870956911916899</v>
      </c>
      <c r="NN217" s="877">
        <v>6.1816989110961096</v>
      </c>
      <c r="NO217" s="877">
        <v>0.79077203786200001</v>
      </c>
      <c r="NP217" s="877">
        <v>6.4301179748920303</v>
      </c>
      <c r="NQ217" s="877">
        <v>6.8229850185468797</v>
      </c>
      <c r="NR217" s="877">
        <v>7.3787717010793097</v>
      </c>
      <c r="NS217" s="877">
        <v>4.6633446193660903</v>
      </c>
      <c r="NT217" s="877">
        <v>6.2634100587563397</v>
      </c>
      <c r="NU217" s="877">
        <v>6.8997798500482901</v>
      </c>
      <c r="NV217" s="877">
        <v>6.9080923408182704</v>
      </c>
      <c r="NW217" s="877">
        <v>6.8341549814013201</v>
      </c>
      <c r="NX217" s="877">
        <v>5.9685516033639496</v>
      </c>
      <c r="NY217" s="877">
        <v>6.0334230015374501</v>
      </c>
      <c r="NZ217" s="877">
        <v>7.8028394409351103</v>
      </c>
      <c r="OA217" s="877">
        <v>4.1018181342274103</v>
      </c>
      <c r="OB217" s="877">
        <v>10.128922298093</v>
      </c>
      <c r="OC217" s="877">
        <v>2.3617683594191501</v>
      </c>
      <c r="OD217" s="877">
        <v>5.8262942454996303</v>
      </c>
      <c r="OE217" s="877">
        <v>6.4880007708340699</v>
      </c>
      <c r="OF217" s="877">
        <v>4.9941271140031303</v>
      </c>
      <c r="OG217" s="877">
        <v>9.3060844806391696</v>
      </c>
      <c r="OH217" s="877">
        <v>2.66902676550963</v>
      </c>
      <c r="OI217" s="877">
        <v>7.6238814900134599</v>
      </c>
      <c r="OJ217" s="877">
        <v>3.9030382701129098</v>
      </c>
      <c r="OK217" s="877">
        <v>1.6822029906257101</v>
      </c>
      <c r="OL217" s="877">
        <v>1.72447611127223</v>
      </c>
      <c r="OM217" s="877">
        <v>7.7671539386738599</v>
      </c>
    </row>
    <row r="218" spans="1:403" s="221" customFormat="1" x14ac:dyDescent="0.25">
      <c r="A218" s="902">
        <v>217</v>
      </c>
      <c r="B218" s="274">
        <v>0</v>
      </c>
      <c r="C218" s="221">
        <v>1</v>
      </c>
      <c r="D218" s="267">
        <v>0</v>
      </c>
      <c r="E218" s="267">
        <v>223</v>
      </c>
      <c r="F218" s="896">
        <v>223</v>
      </c>
      <c r="G218" s="61">
        <v>29</v>
      </c>
      <c r="H218" s="898"/>
      <c r="I218" s="232" t="s">
        <v>1383</v>
      </c>
      <c r="J218" s="232" t="s">
        <v>1494</v>
      </c>
      <c r="K218" s="69">
        <v>24561</v>
      </c>
      <c r="L218" s="422">
        <v>47</v>
      </c>
      <c r="M218" s="62">
        <v>65</v>
      </c>
      <c r="N218" s="62">
        <v>175</v>
      </c>
      <c r="O218" s="342">
        <v>21.224489795918366</v>
      </c>
      <c r="P218" s="348">
        <v>1.790841234420639</v>
      </c>
      <c r="Q218" s="61">
        <v>0</v>
      </c>
      <c r="R218" s="144">
        <v>120</v>
      </c>
      <c r="S218" s="144">
        <v>75</v>
      </c>
      <c r="T218" s="133">
        <v>0</v>
      </c>
      <c r="U218" s="400">
        <v>1</v>
      </c>
      <c r="V218" s="326">
        <v>0</v>
      </c>
      <c r="W218" s="326"/>
      <c r="X218" s="326">
        <v>0</v>
      </c>
      <c r="Y218" s="114">
        <v>0</v>
      </c>
      <c r="Z218" s="326">
        <v>0</v>
      </c>
      <c r="AA218" s="326">
        <v>0</v>
      </c>
      <c r="AB218" s="329">
        <v>0</v>
      </c>
      <c r="AC218" s="328">
        <v>0</v>
      </c>
      <c r="AD218" s="133"/>
      <c r="AE218" s="133"/>
      <c r="AF218" s="133"/>
      <c r="AG218" s="592">
        <v>84</v>
      </c>
      <c r="AH218" s="617">
        <v>0.99</v>
      </c>
      <c r="AI218" s="592">
        <v>81</v>
      </c>
      <c r="AJ218" s="592"/>
      <c r="AK218" s="606">
        <v>14.6</v>
      </c>
      <c r="AL218" s="592">
        <v>42</v>
      </c>
      <c r="AM218" s="592"/>
      <c r="AN218" s="607"/>
      <c r="AO218" s="214"/>
      <c r="AP218" s="63">
        <v>120</v>
      </c>
      <c r="AQ218" s="63">
        <v>63</v>
      </c>
      <c r="AR218" s="63">
        <v>52</v>
      </c>
      <c r="AS218" s="63">
        <v>25</v>
      </c>
      <c r="AT218" s="63">
        <v>2.17</v>
      </c>
      <c r="AU218" s="63">
        <v>257</v>
      </c>
      <c r="AV218" s="564"/>
      <c r="AW218" s="564"/>
      <c r="AX218" s="434">
        <v>0.99</v>
      </c>
      <c r="AY218" s="434"/>
      <c r="AZ218" s="434"/>
      <c r="BA218" s="617"/>
      <c r="BB218" s="558"/>
      <c r="BC218" s="65">
        <v>32.299999999999997</v>
      </c>
      <c r="BD218" s="425"/>
      <c r="BE218" s="66">
        <v>32.299999999999997</v>
      </c>
      <c r="BF218" s="218">
        <v>29.480757980895532</v>
      </c>
      <c r="BG218" s="66">
        <v>49.69</v>
      </c>
      <c r="BH218" s="68">
        <v>1.5092025223311027</v>
      </c>
      <c r="BI218" s="219">
        <v>1.5092025223311027</v>
      </c>
      <c r="BJ218" s="219">
        <v>1.4695386454925909</v>
      </c>
      <c r="BK218" s="219">
        <v>1.6962689967455329</v>
      </c>
      <c r="BP218" s="400"/>
      <c r="BU218" s="221">
        <v>0</v>
      </c>
      <c r="CG218" s="61">
        <v>0</v>
      </c>
      <c r="CH218" s="61">
        <v>0</v>
      </c>
      <c r="CI218" s="61">
        <v>0</v>
      </c>
      <c r="CJ218" s="61">
        <v>0</v>
      </c>
      <c r="CK218" s="326">
        <v>0</v>
      </c>
      <c r="CL218" s="114">
        <v>0</v>
      </c>
      <c r="CM218" s="326">
        <v>0</v>
      </c>
      <c r="CN218" s="114">
        <v>0</v>
      </c>
      <c r="CO218" s="326">
        <v>0</v>
      </c>
      <c r="CP218" s="114">
        <v>0</v>
      </c>
      <c r="CQ218" s="326">
        <v>0</v>
      </c>
      <c r="CR218" s="114">
        <v>0</v>
      </c>
      <c r="CS218" s="326">
        <v>0</v>
      </c>
      <c r="CT218" s="114">
        <v>0</v>
      </c>
      <c r="CU218" s="326">
        <v>0</v>
      </c>
      <c r="CV218" s="114">
        <v>0</v>
      </c>
      <c r="CW218" s="299">
        <v>34.799999999999997</v>
      </c>
      <c r="CX218" s="299">
        <v>1.19</v>
      </c>
      <c r="CY218" s="299">
        <v>9.9</v>
      </c>
      <c r="CZ218" s="362"/>
      <c r="DA218" s="61"/>
      <c r="DF218" s="208">
        <v>0</v>
      </c>
      <c r="DG218" s="308"/>
      <c r="DH218" s="208"/>
      <c r="DI218" s="208"/>
      <c r="DJ218" s="208"/>
      <c r="DK218" s="308"/>
      <c r="DL218" s="308"/>
      <c r="DM218" s="308"/>
      <c r="DN218" s="208"/>
      <c r="DO218" s="254">
        <v>0</v>
      </c>
      <c r="DP218" s="208">
        <v>0</v>
      </c>
      <c r="DQ218" s="208">
        <v>0</v>
      </c>
      <c r="DR218" s="208">
        <v>0</v>
      </c>
      <c r="DS218" s="208">
        <v>0</v>
      </c>
      <c r="DT218" s="212"/>
      <c r="DU218" s="208">
        <v>0</v>
      </c>
      <c r="DV218" s="208">
        <v>0</v>
      </c>
      <c r="DW218" s="208">
        <v>0</v>
      </c>
      <c r="DX218" s="208">
        <v>0</v>
      </c>
      <c r="DY218" s="208">
        <v>0</v>
      </c>
      <c r="DZ218" s="206">
        <v>0</v>
      </c>
      <c r="EC218" s="223">
        <v>1</v>
      </c>
      <c r="ED218" s="223">
        <v>1</v>
      </c>
      <c r="EE218" s="61">
        <v>81</v>
      </c>
      <c r="EF218" s="61"/>
      <c r="EH218" s="221">
        <v>0</v>
      </c>
      <c r="EP218" s="267">
        <v>223</v>
      </c>
      <c r="EQ218" s="135">
        <v>42163</v>
      </c>
      <c r="ER218" s="133" t="s">
        <v>383</v>
      </c>
      <c r="ES218" s="133"/>
      <c r="ET218" s="133"/>
      <c r="EU218" s="133">
        <v>49</v>
      </c>
      <c r="EV218" s="133">
        <v>0</v>
      </c>
      <c r="EW218" s="133"/>
      <c r="EX218" s="133">
        <v>10</v>
      </c>
      <c r="EY218" s="133">
        <v>7</v>
      </c>
      <c r="EZ218" s="133">
        <v>50</v>
      </c>
      <c r="FA218" s="133">
        <v>29</v>
      </c>
      <c r="FB218" s="133">
        <v>15</v>
      </c>
      <c r="FC218" s="133">
        <v>15</v>
      </c>
      <c r="FD218" s="133">
        <v>34</v>
      </c>
      <c r="FE218" s="133">
        <v>20</v>
      </c>
      <c r="FF218" s="133">
        <v>29</v>
      </c>
      <c r="FG218" s="133">
        <v>140</v>
      </c>
      <c r="FH218" s="133">
        <v>350</v>
      </c>
      <c r="FI218" s="91">
        <v>140</v>
      </c>
      <c r="FJ218" s="91">
        <v>350</v>
      </c>
      <c r="FK218" s="227">
        <v>43.8</v>
      </c>
      <c r="FL218" s="227">
        <v>24.457779482707679</v>
      </c>
      <c r="FM218" s="228">
        <v>152.89999999999998</v>
      </c>
      <c r="FN218" s="228">
        <v>57.25</v>
      </c>
      <c r="FO218" s="228">
        <v>85.378869472739808</v>
      </c>
      <c r="FP218" s="228">
        <v>31.968216332991204</v>
      </c>
      <c r="FQ218" s="228">
        <v>62.557226945716152</v>
      </c>
      <c r="FR218" s="228"/>
      <c r="FS218" s="193">
        <v>0</v>
      </c>
      <c r="FT218" s="230">
        <v>78.8</v>
      </c>
      <c r="FU218" s="230">
        <v>38.1</v>
      </c>
      <c r="FV218" s="230">
        <v>140</v>
      </c>
      <c r="FW218" s="229">
        <v>8.8000000000000007</v>
      </c>
      <c r="FX218" s="229">
        <v>11.6</v>
      </c>
      <c r="FY218" s="426">
        <v>8.9545454545454533</v>
      </c>
      <c r="FZ218" s="229">
        <v>2.068241469816273</v>
      </c>
      <c r="GA218" s="133">
        <v>64.2</v>
      </c>
      <c r="GB218" s="129">
        <v>18</v>
      </c>
      <c r="GC218" s="238">
        <v>5.7</v>
      </c>
      <c r="GD218" s="238">
        <v>2.9</v>
      </c>
      <c r="GE218" s="238">
        <v>119.4</v>
      </c>
      <c r="GF218" s="238">
        <v>78.7</v>
      </c>
      <c r="GG218" s="238">
        <v>26.3</v>
      </c>
      <c r="GH218" s="133">
        <v>0</v>
      </c>
      <c r="GI218" s="133">
        <v>1</v>
      </c>
      <c r="GJ218" s="133">
        <v>1</v>
      </c>
      <c r="GK218" s="133">
        <v>0</v>
      </c>
      <c r="GL218" s="231">
        <v>11</v>
      </c>
      <c r="GM218" s="133"/>
      <c r="GN218" s="133">
        <v>0</v>
      </c>
      <c r="GO218" s="133">
        <v>0</v>
      </c>
      <c r="GP218" s="133">
        <v>0</v>
      </c>
      <c r="GQ218" s="61">
        <v>60.2</v>
      </c>
      <c r="GR218" s="106">
        <v>33.615486868926993</v>
      </c>
      <c r="GS218" s="111">
        <v>0.40277777777777779</v>
      </c>
      <c r="GT218" s="61">
        <v>0</v>
      </c>
      <c r="GU218" s="111">
        <v>0.34482758620689657</v>
      </c>
      <c r="GV218" s="61">
        <v>0</v>
      </c>
      <c r="GW218" s="106">
        <v>11</v>
      </c>
      <c r="GX218" s="61"/>
      <c r="GY218" s="106">
        <v>28</v>
      </c>
      <c r="GZ218" s="61"/>
      <c r="HA218" s="745">
        <v>21</v>
      </c>
      <c r="HB218" s="133">
        <v>19</v>
      </c>
      <c r="HC218" s="133">
        <v>0.43</v>
      </c>
      <c r="HD218" s="117" t="s">
        <v>1495</v>
      </c>
      <c r="HE218" s="427">
        <v>115.025706</v>
      </c>
      <c r="HF218" s="427">
        <v>120.77699200000001</v>
      </c>
      <c r="HG218" s="270">
        <v>67.44148486120433</v>
      </c>
      <c r="HH218" s="435">
        <v>161.25482600000001</v>
      </c>
      <c r="HI218" s="270">
        <v>90.04417750754331</v>
      </c>
      <c r="HJ218" s="435">
        <v>61.507286000000001</v>
      </c>
      <c r="HK218" s="270">
        <v>34.345471177347797</v>
      </c>
      <c r="HL218" s="435">
        <v>99.747539000000003</v>
      </c>
      <c r="HM218" s="270">
        <v>55.698705771798728</v>
      </c>
      <c r="HN218" s="427">
        <v>61.857087999999997</v>
      </c>
      <c r="HO218" s="435">
        <v>5.5858619999999997</v>
      </c>
      <c r="HP218" s="435">
        <v>3.145464</v>
      </c>
      <c r="HQ218" s="435">
        <v>156.75196399999999</v>
      </c>
      <c r="HR218" s="270">
        <v>87.529793812633159</v>
      </c>
      <c r="HS218" s="435">
        <v>65.843472000000006</v>
      </c>
      <c r="HT218" s="270">
        <v>36.766783528580774</v>
      </c>
      <c r="HU218" s="435">
        <v>90.908491999999995</v>
      </c>
      <c r="HV218" s="270">
        <v>50.763010284052399</v>
      </c>
      <c r="HW218" s="427">
        <v>57.995122000000002</v>
      </c>
      <c r="HX218" s="144">
        <v>0</v>
      </c>
      <c r="HY218" s="427">
        <v>0.74898218550060636</v>
      </c>
      <c r="HZ218" s="428">
        <v>20.100000000000001</v>
      </c>
      <c r="IA218" s="427">
        <v>4.9000000000000004</v>
      </c>
      <c r="IB218" s="427">
        <v>24.3</v>
      </c>
      <c r="IC218" s="427">
        <v>5.3</v>
      </c>
      <c r="ID218" s="427">
        <v>20.7</v>
      </c>
      <c r="IE218" s="427">
        <v>4.7</v>
      </c>
      <c r="IF218" s="237">
        <v>83.465044897959174</v>
      </c>
      <c r="IG218" s="237">
        <v>46.606613302022403</v>
      </c>
      <c r="IH218" s="239"/>
      <c r="II218" s="161">
        <v>0.42</v>
      </c>
      <c r="IJ218" s="61">
        <v>1207</v>
      </c>
      <c r="IK218" s="61">
        <v>1066</v>
      </c>
      <c r="IL218" s="61">
        <v>1090</v>
      </c>
      <c r="IM218" s="61">
        <v>1113</v>
      </c>
      <c r="IN218" s="61">
        <v>1211</v>
      </c>
      <c r="IO218" s="61">
        <v>1202</v>
      </c>
      <c r="IP218" s="133">
        <v>1204.5</v>
      </c>
      <c r="IQ218" s="429">
        <v>1148.1666666666667</v>
      </c>
      <c r="IR218" s="61">
        <v>1864</v>
      </c>
      <c r="IS218" s="61">
        <v>344</v>
      </c>
      <c r="IT218" s="61">
        <v>403</v>
      </c>
      <c r="IU218" s="61">
        <v>392</v>
      </c>
      <c r="IV218" s="61">
        <v>311</v>
      </c>
      <c r="IW218" s="61">
        <v>355</v>
      </c>
      <c r="IX218" s="61">
        <v>371</v>
      </c>
      <c r="IY218" s="61">
        <v>357.5</v>
      </c>
      <c r="IZ218" s="430">
        <v>362.66666666666669</v>
      </c>
      <c r="JA218" s="61">
        <v>212</v>
      </c>
      <c r="JB218" s="431">
        <v>26.171784394860953</v>
      </c>
      <c r="JC218" s="240">
        <v>27.289795383781918</v>
      </c>
      <c r="JD218" s="308"/>
      <c r="JE218" s="70"/>
      <c r="JF218" s="70"/>
      <c r="JG218" s="70"/>
      <c r="JH218" s="308"/>
      <c r="JI218" s="308"/>
      <c r="JJ218" s="308"/>
      <c r="JK218" s="308"/>
      <c r="JL218" s="208"/>
      <c r="JM218" s="420">
        <v>62</v>
      </c>
      <c r="JN218" s="299"/>
      <c r="JO218" s="300"/>
      <c r="JQ218" s="198"/>
      <c r="JR218" s="90"/>
      <c r="JS218" s="90"/>
      <c r="JT218" s="246"/>
      <c r="JU218" s="248"/>
      <c r="JV218" s="198"/>
      <c r="JW218" s="433"/>
      <c r="JX218" s="248"/>
      <c r="JY218" s="243"/>
      <c r="JZ218" s="433"/>
      <c r="KA218" s="248"/>
      <c r="KB218" s="247"/>
      <c r="KC218" s="245"/>
      <c r="KD218" s="248"/>
      <c r="KE218" s="63">
        <v>0</v>
      </c>
      <c r="KF218" s="263"/>
      <c r="KG218" s="263"/>
      <c r="KH218" s="250"/>
      <c r="KI218" s="250"/>
      <c r="KJ218" s="250"/>
      <c r="KK218" s="251"/>
      <c r="KL218" s="250"/>
      <c r="KM218" s="250"/>
      <c r="KN218" s="250"/>
      <c r="KO218" s="250"/>
      <c r="KP218" s="250"/>
      <c r="KQ218" s="250"/>
      <c r="KR218" s="92"/>
      <c r="KS218" s="93">
        <v>0.40277777777777779</v>
      </c>
      <c r="KT218" s="264">
        <v>44</v>
      </c>
      <c r="KU218" s="265">
        <v>40.840000000000003</v>
      </c>
      <c r="KV218" s="264">
        <v>-21.49</v>
      </c>
      <c r="KW218" s="265">
        <v>-26.1</v>
      </c>
      <c r="KX218" s="265">
        <v>-26.1</v>
      </c>
      <c r="KY218" s="265">
        <v>333</v>
      </c>
      <c r="KZ218" s="265">
        <v>-20.5</v>
      </c>
      <c r="LA218" s="265">
        <v>-20.399999999999999</v>
      </c>
      <c r="LB218" s="265">
        <v>316</v>
      </c>
      <c r="LC218" s="265">
        <v>-23.2</v>
      </c>
      <c r="LD218" s="265">
        <v>-23.2</v>
      </c>
      <c r="LE218" s="265">
        <v>333</v>
      </c>
      <c r="LF218" s="118">
        <v>42163</v>
      </c>
      <c r="LG218" s="454">
        <v>0</v>
      </c>
      <c r="LH218" s="454"/>
      <c r="LI218" s="455">
        <v>44</v>
      </c>
      <c r="LJ218" s="455">
        <v>36.28</v>
      </c>
      <c r="LK218" s="455">
        <v>-24.07</v>
      </c>
      <c r="LL218" s="455">
        <v>-25.6</v>
      </c>
      <c r="LM218" s="455">
        <v>-25.6</v>
      </c>
      <c r="LN218" s="455">
        <v>369</v>
      </c>
      <c r="LO218" s="455">
        <v>-24.4</v>
      </c>
      <c r="LP218" s="455">
        <v>-24.3</v>
      </c>
      <c r="LQ218" s="455">
        <v>351</v>
      </c>
      <c r="LR218" s="455">
        <v>-25</v>
      </c>
      <c r="LS218" s="455">
        <v>-25</v>
      </c>
      <c r="LT218" s="455">
        <v>369</v>
      </c>
      <c r="LU218" s="500">
        <v>36.93</v>
      </c>
      <c r="LV218" s="693">
        <v>-23.23</v>
      </c>
      <c r="LW218" s="500">
        <v>-13.1</v>
      </c>
      <c r="LX218" s="500">
        <v>2</v>
      </c>
      <c r="LY218" s="500">
        <v>-15.6</v>
      </c>
      <c r="LZ218" s="500">
        <v>2</v>
      </c>
      <c r="MA218" s="692">
        <v>57.995122000000002</v>
      </c>
      <c r="MB218" s="455"/>
      <c r="MD218" s="253"/>
      <c r="ME218" s="274"/>
      <c r="MF218" s="581">
        <v>223</v>
      </c>
      <c r="MG218" s="135"/>
      <c r="MJ218" s="584">
        <v>36.800600000000003</v>
      </c>
      <c r="MR218" s="135"/>
      <c r="MS218" s="585"/>
      <c r="MT218" s="585"/>
      <c r="MU218" s="133">
        <v>0</v>
      </c>
      <c r="MV218" s="585"/>
      <c r="MW218" s="585"/>
      <c r="MX218" s="585"/>
      <c r="MY218" s="585"/>
      <c r="MZ218" s="585"/>
      <c r="NA218" s="585"/>
      <c r="NB218" s="585"/>
      <c r="NC218" s="238">
        <v>0</v>
      </c>
      <c r="NE218" s="876">
        <v>223</v>
      </c>
      <c r="NF218" s="877" t="s">
        <v>64</v>
      </c>
      <c r="NG218" s="877" t="s">
        <v>64</v>
      </c>
      <c r="NH218" s="877" t="s">
        <v>64</v>
      </c>
      <c r="NI218" s="877" t="s">
        <v>64</v>
      </c>
      <c r="NJ218" s="877" t="s">
        <v>64</v>
      </c>
      <c r="NK218" s="877" t="s">
        <v>64</v>
      </c>
      <c r="NL218" s="877" t="s">
        <v>64</v>
      </c>
      <c r="NM218" s="877" t="s">
        <v>64</v>
      </c>
      <c r="NN218" s="877" t="s">
        <v>64</v>
      </c>
      <c r="NO218" s="877" t="s">
        <v>64</v>
      </c>
      <c r="NP218" s="877" t="s">
        <v>64</v>
      </c>
      <c r="NQ218" s="877" t="s">
        <v>64</v>
      </c>
      <c r="NR218" s="877" t="s">
        <v>64</v>
      </c>
      <c r="NS218" s="877" t="s">
        <v>64</v>
      </c>
      <c r="NT218" s="877" t="s">
        <v>64</v>
      </c>
      <c r="NU218" s="877" t="s">
        <v>64</v>
      </c>
      <c r="NV218" s="877" t="s">
        <v>64</v>
      </c>
      <c r="NW218" s="877" t="s">
        <v>64</v>
      </c>
      <c r="NX218" s="877" t="s">
        <v>64</v>
      </c>
      <c r="NY218" s="877" t="s">
        <v>64</v>
      </c>
      <c r="NZ218" s="877" t="s">
        <v>64</v>
      </c>
      <c r="OA218" s="877" t="s">
        <v>64</v>
      </c>
      <c r="OB218" s="877" t="s">
        <v>64</v>
      </c>
      <c r="OC218" s="877" t="s">
        <v>64</v>
      </c>
      <c r="OD218" s="877" t="s">
        <v>64</v>
      </c>
      <c r="OE218" s="877" t="s">
        <v>64</v>
      </c>
      <c r="OF218" s="877" t="s">
        <v>64</v>
      </c>
      <c r="OG218" s="877" t="s">
        <v>64</v>
      </c>
      <c r="OH218" s="877" t="s">
        <v>64</v>
      </c>
      <c r="OI218" s="877" t="s">
        <v>64</v>
      </c>
      <c r="OJ218" s="877" t="s">
        <v>64</v>
      </c>
      <c r="OK218" s="877" t="s">
        <v>64</v>
      </c>
      <c r="OL218" s="877" t="s">
        <v>64</v>
      </c>
      <c r="OM218" s="877" t="s">
        <v>64</v>
      </c>
    </row>
    <row r="219" spans="1:403" s="221" customFormat="1" x14ac:dyDescent="0.25">
      <c r="A219" s="455">
        <v>218</v>
      </c>
      <c r="B219" s="221">
        <v>0</v>
      </c>
      <c r="C219" s="221">
        <v>1</v>
      </c>
      <c r="D219" s="267">
        <v>0</v>
      </c>
      <c r="E219" s="267">
        <v>224</v>
      </c>
      <c r="F219" s="896">
        <v>224</v>
      </c>
      <c r="G219" s="61">
        <v>31</v>
      </c>
      <c r="H219" s="898"/>
      <c r="I219" s="232" t="s">
        <v>1496</v>
      </c>
      <c r="J219" s="167" t="s">
        <v>1497</v>
      </c>
      <c r="K219" s="69">
        <v>28000</v>
      </c>
      <c r="L219" s="422">
        <v>38</v>
      </c>
      <c r="M219" s="400">
        <v>94</v>
      </c>
      <c r="N219" s="400">
        <v>176</v>
      </c>
      <c r="O219" s="342">
        <v>30.346074380165291</v>
      </c>
      <c r="P219" s="348">
        <v>2.1034991729812331</v>
      </c>
      <c r="Q219" s="221">
        <v>0</v>
      </c>
      <c r="R219" s="144">
        <v>135</v>
      </c>
      <c r="S219" s="144">
        <v>80</v>
      </c>
      <c r="T219" s="133">
        <v>0</v>
      </c>
      <c r="U219" s="400">
        <v>1</v>
      </c>
      <c r="V219" s="709">
        <v>0</v>
      </c>
      <c r="W219" s="709"/>
      <c r="X219" s="325">
        <v>0</v>
      </c>
      <c r="Y219" s="710">
        <v>0</v>
      </c>
      <c r="Z219" s="325">
        <v>0</v>
      </c>
      <c r="AA219" s="325">
        <v>0</v>
      </c>
      <c r="AB219" s="329">
        <v>0</v>
      </c>
      <c r="AC219" s="328">
        <v>0</v>
      </c>
      <c r="AD219" s="133"/>
      <c r="AE219" s="133"/>
      <c r="AF219" s="133"/>
      <c r="AG219" s="592">
        <v>99</v>
      </c>
      <c r="AH219" s="616">
        <v>1.06</v>
      </c>
      <c r="AI219" s="608">
        <v>78</v>
      </c>
      <c r="AJ219" s="608"/>
      <c r="AK219" s="616">
        <v>15.8</v>
      </c>
      <c r="AL219" s="608">
        <v>46</v>
      </c>
      <c r="AM219" s="608"/>
      <c r="AN219" s="609">
        <v>23.2</v>
      </c>
      <c r="AO219" s="214">
        <v>3.1441522786722644</v>
      </c>
      <c r="AP219" s="310">
        <v>179</v>
      </c>
      <c r="AQ219" s="310">
        <v>118</v>
      </c>
      <c r="AR219" s="310">
        <v>40</v>
      </c>
      <c r="AS219" s="310">
        <v>106</v>
      </c>
      <c r="AT219" s="310">
        <v>1.51</v>
      </c>
      <c r="AU219" s="310">
        <v>591</v>
      </c>
      <c r="AV219" s="564"/>
      <c r="AW219" s="564"/>
      <c r="AX219" s="423">
        <v>1.06</v>
      </c>
      <c r="AY219" s="423"/>
      <c r="AZ219" s="423"/>
      <c r="BA219" s="616"/>
      <c r="BB219" s="558"/>
      <c r="BC219" s="65">
        <v>26.23</v>
      </c>
      <c r="BD219" s="425"/>
      <c r="BE219" s="66">
        <v>26.23</v>
      </c>
      <c r="BF219" s="218">
        <v>89.017928981616961</v>
      </c>
      <c r="BG219" s="66">
        <v>59.41</v>
      </c>
      <c r="BH219" s="68">
        <v>1.4187982905903536</v>
      </c>
      <c r="BI219" s="219">
        <v>1.4187982905903536</v>
      </c>
      <c r="BJ219" s="219">
        <v>1.9494774861235615</v>
      </c>
      <c r="BK219" s="219">
        <v>1.7738595523766869</v>
      </c>
      <c r="BL219" s="66">
        <v>2.38</v>
      </c>
      <c r="BM219" s="66">
        <v>1.2</v>
      </c>
      <c r="BN219" s="66">
        <v>71</v>
      </c>
      <c r="BO219" s="66">
        <v>0.96</v>
      </c>
      <c r="BP219" s="571">
        <v>21.6</v>
      </c>
      <c r="BQ219" s="66">
        <v>42</v>
      </c>
      <c r="BR219" s="66">
        <v>592</v>
      </c>
      <c r="BS219" s="66">
        <v>3</v>
      </c>
      <c r="BT219" s="66">
        <v>15</v>
      </c>
      <c r="BU219" s="221">
        <v>0</v>
      </c>
      <c r="CG219" s="61">
        <v>0</v>
      </c>
      <c r="CH219" s="61">
        <v>0</v>
      </c>
      <c r="CI219" s="61">
        <v>0</v>
      </c>
      <c r="CJ219" s="61">
        <v>0</v>
      </c>
      <c r="CK219" s="326">
        <v>0</v>
      </c>
      <c r="CL219" s="114">
        <v>0</v>
      </c>
      <c r="CM219" s="326">
        <v>0</v>
      </c>
      <c r="CN219" s="114">
        <v>0</v>
      </c>
      <c r="CO219" s="326">
        <v>0</v>
      </c>
      <c r="CP219" s="114">
        <v>0</v>
      </c>
      <c r="CQ219" s="326">
        <v>0</v>
      </c>
      <c r="CR219" s="114">
        <v>0</v>
      </c>
      <c r="CS219" s="326">
        <v>0</v>
      </c>
      <c r="CT219" s="114">
        <v>0</v>
      </c>
      <c r="CU219" s="326">
        <v>0</v>
      </c>
      <c r="CV219" s="114">
        <v>0</v>
      </c>
      <c r="CW219" s="299">
        <v>24.2</v>
      </c>
      <c r="CX219" s="299">
        <v>1.18</v>
      </c>
      <c r="CY219" s="299">
        <v>6.9</v>
      </c>
      <c r="CZ219" s="299"/>
      <c r="DA219" s="61"/>
      <c r="DF219" s="208">
        <v>0</v>
      </c>
      <c r="DG219" s="308"/>
      <c r="DH219" s="208"/>
      <c r="DI219" s="208"/>
      <c r="DJ219" s="208"/>
      <c r="DK219" s="308"/>
      <c r="DL219" s="308"/>
      <c r="DM219" s="308"/>
      <c r="DN219" s="208"/>
      <c r="DO219" s="254">
        <v>0</v>
      </c>
      <c r="DP219" s="208">
        <v>0</v>
      </c>
      <c r="DQ219" s="208">
        <v>0</v>
      </c>
      <c r="DR219" s="208">
        <v>0</v>
      </c>
      <c r="DS219" s="208">
        <v>0</v>
      </c>
      <c r="DT219" s="212"/>
      <c r="DU219" s="208">
        <v>0</v>
      </c>
      <c r="DV219" s="208">
        <v>0</v>
      </c>
      <c r="DW219" s="208">
        <v>0</v>
      </c>
      <c r="DX219" s="208">
        <v>0</v>
      </c>
      <c r="DY219" s="208">
        <v>0</v>
      </c>
      <c r="DZ219" s="206">
        <v>0</v>
      </c>
      <c r="EC219" s="223">
        <v>1</v>
      </c>
      <c r="ED219" s="223">
        <v>1</v>
      </c>
      <c r="EE219" s="221">
        <v>78</v>
      </c>
      <c r="EH219" s="221">
        <v>0</v>
      </c>
      <c r="EP219" s="259">
        <v>224</v>
      </c>
      <c r="EQ219" s="135">
        <v>42066</v>
      </c>
      <c r="ER219" s="133" t="s">
        <v>383</v>
      </c>
      <c r="ES219" s="133"/>
      <c r="ET219" s="133"/>
      <c r="EU219" s="133">
        <v>68</v>
      </c>
      <c r="EV219" s="133">
        <v>0</v>
      </c>
      <c r="EW219" s="133"/>
      <c r="EX219" s="133">
        <v>10</v>
      </c>
      <c r="EY219" s="133">
        <v>6</v>
      </c>
      <c r="EZ219" s="133">
        <v>50</v>
      </c>
      <c r="FA219" s="133">
        <v>30</v>
      </c>
      <c r="FB219" s="133">
        <v>15</v>
      </c>
      <c r="FC219" s="133">
        <v>16</v>
      </c>
      <c r="FD219" s="133">
        <v>38</v>
      </c>
      <c r="FE219" s="133">
        <v>22</v>
      </c>
      <c r="FF219" s="133">
        <v>32</v>
      </c>
      <c r="FG219" s="133">
        <v>140</v>
      </c>
      <c r="FH219" s="133">
        <v>300</v>
      </c>
      <c r="FI219" s="91">
        <v>140</v>
      </c>
      <c r="FJ219" s="91">
        <v>300</v>
      </c>
      <c r="FK219" s="227">
        <v>51.6</v>
      </c>
      <c r="FL219" s="227">
        <v>24.530553975387924</v>
      </c>
      <c r="FM219" s="228">
        <v>106.2</v>
      </c>
      <c r="FN219" s="228">
        <v>33.549999999999997</v>
      </c>
      <c r="FO219" s="228">
        <v>50.487302949344915</v>
      </c>
      <c r="FP219" s="228">
        <v>15.949614067330714</v>
      </c>
      <c r="FQ219" s="228">
        <v>68.408662900188332</v>
      </c>
      <c r="FR219" s="228"/>
      <c r="FS219" s="193">
        <v>0</v>
      </c>
      <c r="FT219" s="230">
        <v>62.5</v>
      </c>
      <c r="FU219" s="230">
        <v>44.3</v>
      </c>
      <c r="FV219" s="230">
        <v>150</v>
      </c>
      <c r="FW219" s="229">
        <v>8.9</v>
      </c>
      <c r="FX219" s="229">
        <v>10.7</v>
      </c>
      <c r="FY219" s="426">
        <v>7.0224719101123592</v>
      </c>
      <c r="FZ219" s="229">
        <v>1.4108352144469527</v>
      </c>
      <c r="GA219" s="133">
        <v>59.2</v>
      </c>
      <c r="GB219" s="129">
        <v>18.5</v>
      </c>
      <c r="GC219" s="238">
        <v>5.3</v>
      </c>
      <c r="GD219" s="238">
        <v>2.2999999999999998</v>
      </c>
      <c r="GE219" s="238">
        <v>114.6</v>
      </c>
      <c r="GF219" s="238">
        <v>70.400000000000006</v>
      </c>
      <c r="GG219" s="238">
        <v>21.1</v>
      </c>
      <c r="GH219" s="133">
        <v>0</v>
      </c>
      <c r="GI219" s="133">
        <v>0</v>
      </c>
      <c r="GJ219" s="133">
        <v>1</v>
      </c>
      <c r="GK219" s="133">
        <v>0</v>
      </c>
      <c r="GL219" s="231"/>
      <c r="GM219" s="133"/>
      <c r="GN219" s="133">
        <v>0</v>
      </c>
      <c r="GO219" s="133">
        <v>0</v>
      </c>
      <c r="GP219" s="133">
        <v>0</v>
      </c>
      <c r="GQ219" s="61">
        <v>46.55</v>
      </c>
      <c r="GR219" s="106">
        <v>22.12979239446333</v>
      </c>
      <c r="GS219" s="111">
        <v>0.41851851851851857</v>
      </c>
      <c r="GT219" s="61">
        <v>0</v>
      </c>
      <c r="GU219" s="111">
        <v>0.36</v>
      </c>
      <c r="GV219" s="61">
        <v>0</v>
      </c>
      <c r="GW219" s="106">
        <v>14.3</v>
      </c>
      <c r="GX219" s="61"/>
      <c r="GY219" s="106">
        <v>24</v>
      </c>
      <c r="GZ219" s="61"/>
      <c r="HA219" s="745"/>
      <c r="HB219" s="133">
        <v>12</v>
      </c>
      <c r="HC219" s="133">
        <v>0.42</v>
      </c>
      <c r="HD219" s="117" t="s">
        <v>1498</v>
      </c>
      <c r="HE219" s="236">
        <v>121.64628399999999</v>
      </c>
      <c r="HF219" s="236">
        <v>127.72859800000001</v>
      </c>
      <c r="HG219" s="144">
        <v>59.059305000000002</v>
      </c>
      <c r="HH219" s="236">
        <v>150.93992299999999</v>
      </c>
      <c r="HI219" s="125">
        <v>69.791786000000002</v>
      </c>
      <c r="HJ219" s="236">
        <v>37.968035</v>
      </c>
      <c r="HK219" s="144">
        <v>17.555706000000001</v>
      </c>
      <c r="HL219" s="236">
        <v>112.97188800000001</v>
      </c>
      <c r="HM219" s="144">
        <v>52.236080000000001</v>
      </c>
      <c r="HN219" s="236">
        <v>74.845597999999995</v>
      </c>
      <c r="HO219" s="144">
        <v>9.1507229999999993</v>
      </c>
      <c r="HP219" s="144">
        <v>4.231122</v>
      </c>
      <c r="HQ219" s="236">
        <v>148.498752</v>
      </c>
      <c r="HR219" s="144">
        <v>68.663033999999996</v>
      </c>
      <c r="HS219" s="236">
        <v>54.803458999999997</v>
      </c>
      <c r="HT219" s="144">
        <v>25.34009</v>
      </c>
      <c r="HU219" s="236">
        <v>93.695293000000007</v>
      </c>
      <c r="HV219" s="144">
        <v>43.322944</v>
      </c>
      <c r="HW219" s="236">
        <v>63.095004000000003</v>
      </c>
      <c r="HX219" s="144">
        <v>0</v>
      </c>
      <c r="HY219" s="427">
        <v>0.84622143341096057</v>
      </c>
      <c r="HZ219" s="428">
        <v>21.2</v>
      </c>
      <c r="IA219" s="427">
        <v>5.2</v>
      </c>
      <c r="IB219" s="427">
        <v>14.9</v>
      </c>
      <c r="IC219" s="427">
        <v>3.9</v>
      </c>
      <c r="ID219" s="427">
        <v>24.5</v>
      </c>
      <c r="IE219" s="427">
        <v>5.4</v>
      </c>
      <c r="IF219" s="237">
        <v>50.864779487179483</v>
      </c>
      <c r="IG219" s="237">
        <v>24.181031369311256</v>
      </c>
      <c r="IH219" s="239"/>
      <c r="II219" s="161">
        <v>0.46</v>
      </c>
      <c r="IJ219" s="61">
        <v>1154</v>
      </c>
      <c r="IK219" s="61">
        <v>1071</v>
      </c>
      <c r="IL219" s="61">
        <v>1159</v>
      </c>
      <c r="IM219" s="61">
        <v>1194</v>
      </c>
      <c r="IN219" s="61">
        <v>1147</v>
      </c>
      <c r="IO219" s="61">
        <v>1141</v>
      </c>
      <c r="IP219" s="133">
        <v>1147.5</v>
      </c>
      <c r="IQ219" s="429">
        <v>1144.3333333333333</v>
      </c>
      <c r="IR219" s="61">
        <v>1671</v>
      </c>
      <c r="IS219" s="61">
        <v>388</v>
      </c>
      <c r="IT219" s="61">
        <v>329</v>
      </c>
      <c r="IU219" s="61">
        <v>365</v>
      </c>
      <c r="IV219" s="61">
        <v>404</v>
      </c>
      <c r="IW219" s="61">
        <v>385</v>
      </c>
      <c r="IX219" s="61">
        <v>399</v>
      </c>
      <c r="IY219" s="61">
        <v>393.5</v>
      </c>
      <c r="IZ219" s="430">
        <v>378.33333333333331</v>
      </c>
      <c r="JA219" s="61">
        <v>204</v>
      </c>
      <c r="JB219" s="431">
        <v>22.200966291264617</v>
      </c>
      <c r="JC219" s="240">
        <v>20.952901832695414</v>
      </c>
      <c r="JD219" s="308"/>
      <c r="JE219" s="70"/>
      <c r="JF219" s="70"/>
      <c r="JG219" s="70"/>
      <c r="JH219" s="308"/>
      <c r="JI219" s="308"/>
      <c r="JJ219" s="308"/>
      <c r="JK219" s="308"/>
      <c r="JL219" s="208"/>
      <c r="JM219" s="420">
        <v>65</v>
      </c>
      <c r="JN219" s="299"/>
      <c r="JO219" s="300"/>
      <c r="JQ219" s="198"/>
      <c r="JR219" s="90"/>
      <c r="JS219" s="90"/>
      <c r="JT219" s="246"/>
      <c r="JU219" s="248"/>
      <c r="JV219" s="198"/>
      <c r="JW219" s="433"/>
      <c r="JX219" s="248"/>
      <c r="JY219" s="243"/>
      <c r="JZ219" s="433"/>
      <c r="KA219" s="248"/>
      <c r="KB219" s="247"/>
      <c r="KC219" s="245"/>
      <c r="KD219" s="248"/>
      <c r="KE219" s="63">
        <v>0</v>
      </c>
      <c r="KF219" s="263"/>
      <c r="KG219" s="263"/>
      <c r="KH219" s="250"/>
      <c r="KI219" s="250"/>
      <c r="KJ219" s="250"/>
      <c r="KK219" s="251"/>
      <c r="KL219" s="250"/>
      <c r="KM219" s="250"/>
      <c r="KN219" s="250"/>
      <c r="KO219" s="250"/>
      <c r="KP219" s="250"/>
      <c r="KQ219" s="250"/>
      <c r="KR219" s="92"/>
      <c r="KS219" s="93">
        <v>0.41851851851851857</v>
      </c>
      <c r="KT219" s="264"/>
      <c r="KU219" s="265"/>
      <c r="KV219" s="264"/>
      <c r="KW219" s="265"/>
      <c r="KX219" s="265"/>
      <c r="KY219" s="265"/>
      <c r="KZ219" s="265"/>
      <c r="LA219" s="265"/>
      <c r="LB219" s="265"/>
      <c r="LC219" s="265"/>
      <c r="LD219" s="265"/>
      <c r="LE219" s="265"/>
      <c r="LF219" s="118">
        <v>42066</v>
      </c>
      <c r="LG219" s="454">
        <v>0</v>
      </c>
      <c r="LH219" s="454"/>
      <c r="LI219" s="455">
        <v>32</v>
      </c>
      <c r="LJ219" s="455">
        <v>49.03</v>
      </c>
      <c r="LK219" s="455">
        <v>-31.1</v>
      </c>
      <c r="LL219" s="455">
        <v>-32.299999999999997</v>
      </c>
      <c r="LM219" s="455">
        <v>-32.200000000000003</v>
      </c>
      <c r="LN219" s="455">
        <v>354</v>
      </c>
      <c r="LO219" s="455">
        <v>-27.7</v>
      </c>
      <c r="LP219" s="455">
        <v>-27.6</v>
      </c>
      <c r="LQ219" s="455">
        <v>354</v>
      </c>
      <c r="LR219" s="455">
        <v>-30</v>
      </c>
      <c r="LS219" s="455">
        <v>-29.9</v>
      </c>
      <c r="LT219" s="455">
        <v>354</v>
      </c>
      <c r="LU219" s="500">
        <v>43.97</v>
      </c>
      <c r="LV219" s="693">
        <v>-25.81</v>
      </c>
      <c r="LW219" s="500">
        <v>-22</v>
      </c>
      <c r="LX219" s="500">
        <v>0</v>
      </c>
      <c r="LY219" s="500">
        <v>-20.2</v>
      </c>
      <c r="LZ219" s="500">
        <v>2</v>
      </c>
      <c r="MA219" s="690">
        <v>63.095004000000003</v>
      </c>
      <c r="MB219" s="455"/>
      <c r="MD219" s="253"/>
      <c r="ME219" s="274"/>
      <c r="MF219" s="581">
        <v>224</v>
      </c>
      <c r="MG219" s="135"/>
      <c r="MJ219" s="584">
        <v>31.225999999999999</v>
      </c>
      <c r="MR219" s="135"/>
      <c r="MS219" s="585"/>
      <c r="MT219" s="585"/>
      <c r="MU219" s="133">
        <v>0</v>
      </c>
      <c r="MV219" s="585"/>
      <c r="MW219" s="585"/>
      <c r="MX219" s="585"/>
      <c r="MY219" s="585"/>
      <c r="MZ219" s="585"/>
      <c r="NA219" s="238">
        <v>23.2</v>
      </c>
      <c r="NB219" s="585"/>
      <c r="NC219" s="238">
        <v>2</v>
      </c>
      <c r="NE219" s="876">
        <v>224</v>
      </c>
      <c r="NF219" s="877" t="s">
        <v>64</v>
      </c>
      <c r="NG219" s="877" t="s">
        <v>64</v>
      </c>
      <c r="NH219" s="877" t="s">
        <v>64</v>
      </c>
      <c r="NI219" s="877" t="s">
        <v>64</v>
      </c>
      <c r="NJ219" s="877" t="s">
        <v>64</v>
      </c>
      <c r="NK219" s="877" t="s">
        <v>64</v>
      </c>
      <c r="NL219" s="877" t="s">
        <v>64</v>
      </c>
      <c r="NM219" s="877" t="s">
        <v>64</v>
      </c>
      <c r="NN219" s="877" t="s">
        <v>64</v>
      </c>
      <c r="NO219" s="877" t="s">
        <v>64</v>
      </c>
      <c r="NP219" s="877" t="s">
        <v>64</v>
      </c>
      <c r="NQ219" s="877" t="s">
        <v>64</v>
      </c>
      <c r="NR219" s="877" t="s">
        <v>64</v>
      </c>
      <c r="NS219" s="877" t="s">
        <v>64</v>
      </c>
      <c r="NT219" s="877" t="s">
        <v>64</v>
      </c>
      <c r="NU219" s="877" t="s">
        <v>64</v>
      </c>
      <c r="NV219" s="877" t="s">
        <v>64</v>
      </c>
      <c r="NW219" s="877" t="s">
        <v>64</v>
      </c>
      <c r="NX219" s="877" t="s">
        <v>64</v>
      </c>
      <c r="NY219" s="877" t="s">
        <v>64</v>
      </c>
      <c r="NZ219" s="877" t="s">
        <v>64</v>
      </c>
      <c r="OA219" s="877" t="s">
        <v>64</v>
      </c>
      <c r="OB219" s="877" t="s">
        <v>64</v>
      </c>
      <c r="OC219" s="877" t="s">
        <v>64</v>
      </c>
      <c r="OD219" s="877" t="s">
        <v>64</v>
      </c>
      <c r="OE219" s="877" t="s">
        <v>64</v>
      </c>
      <c r="OF219" s="877" t="s">
        <v>64</v>
      </c>
      <c r="OG219" s="877" t="s">
        <v>64</v>
      </c>
      <c r="OH219" s="877" t="s">
        <v>64</v>
      </c>
      <c r="OI219" s="877" t="s">
        <v>64</v>
      </c>
      <c r="OJ219" s="877" t="s">
        <v>64</v>
      </c>
      <c r="OK219" s="877" t="s">
        <v>64</v>
      </c>
      <c r="OL219" s="877" t="s">
        <v>64</v>
      </c>
      <c r="OM219" s="877" t="s">
        <v>64</v>
      </c>
    </row>
    <row r="220" spans="1:403" s="221" customFormat="1" x14ac:dyDescent="0.25">
      <c r="A220" s="455">
        <v>219</v>
      </c>
      <c r="B220" s="221">
        <v>0</v>
      </c>
      <c r="C220" s="221">
        <v>1</v>
      </c>
      <c r="D220" s="267">
        <v>0</v>
      </c>
      <c r="E220" s="267">
        <v>225</v>
      </c>
      <c r="F220" s="896">
        <v>225</v>
      </c>
      <c r="G220" s="61">
        <v>32</v>
      </c>
      <c r="H220" s="898"/>
      <c r="I220" s="167" t="s">
        <v>1499</v>
      </c>
      <c r="J220" s="167" t="s">
        <v>1500</v>
      </c>
      <c r="K220" s="69">
        <v>24142</v>
      </c>
      <c r="L220" s="422">
        <v>49</v>
      </c>
      <c r="M220" s="400">
        <v>62</v>
      </c>
      <c r="N220" s="400">
        <v>170</v>
      </c>
      <c r="O220" s="342">
        <v>21.453287197231838</v>
      </c>
      <c r="P220" s="348">
        <v>1.7187323830585415</v>
      </c>
      <c r="Q220" s="221">
        <v>1</v>
      </c>
      <c r="R220" s="125">
        <v>130</v>
      </c>
      <c r="S220" s="125">
        <v>80</v>
      </c>
      <c r="T220" s="61">
        <v>0</v>
      </c>
      <c r="U220" s="400">
        <v>1</v>
      </c>
      <c r="V220" s="709">
        <v>0</v>
      </c>
      <c r="W220" s="709"/>
      <c r="X220" s="325">
        <v>0</v>
      </c>
      <c r="Y220" s="114">
        <v>0</v>
      </c>
      <c r="Z220" s="325">
        <v>1</v>
      </c>
      <c r="AA220" s="325">
        <v>0</v>
      </c>
      <c r="AB220" s="329">
        <v>0</v>
      </c>
      <c r="AC220" s="328">
        <v>0</v>
      </c>
      <c r="AD220" s="61"/>
      <c r="AE220" s="133"/>
      <c r="AF220" s="61"/>
      <c r="AG220" s="592">
        <v>78</v>
      </c>
      <c r="AH220" s="608">
        <v>0.78</v>
      </c>
      <c r="AI220" s="608">
        <v>78</v>
      </c>
      <c r="AJ220" s="608"/>
      <c r="AK220" s="616">
        <v>14.8</v>
      </c>
      <c r="AL220" s="608">
        <v>44</v>
      </c>
      <c r="AM220" s="608"/>
      <c r="AN220" s="609">
        <v>108.8</v>
      </c>
      <c r="AO220" s="214">
        <v>4.6895113344218426</v>
      </c>
      <c r="AP220" s="310">
        <v>274</v>
      </c>
      <c r="AQ220" s="310">
        <v>150</v>
      </c>
      <c r="AR220" s="310">
        <v>112</v>
      </c>
      <c r="AS220" s="310">
        <v>62</v>
      </c>
      <c r="AT220" s="310">
        <v>4.55</v>
      </c>
      <c r="AU220" s="310">
        <v>138</v>
      </c>
      <c r="AV220" s="564"/>
      <c r="AW220" s="564"/>
      <c r="AX220" s="310">
        <v>0.78</v>
      </c>
      <c r="AY220" s="310"/>
      <c r="AZ220" s="310"/>
      <c r="BA220" s="608"/>
      <c r="BB220" s="558"/>
      <c r="BC220" s="65">
        <v>19.7</v>
      </c>
      <c r="BD220" s="425"/>
      <c r="BE220" s="66">
        <v>19.7</v>
      </c>
      <c r="BF220" s="218">
        <v>35.622767366147556</v>
      </c>
      <c r="BG220" s="66">
        <v>74.55</v>
      </c>
      <c r="BH220" s="68">
        <v>1.2944662261615929</v>
      </c>
      <c r="BI220" s="219">
        <v>1.2944662261615929</v>
      </c>
      <c r="BJ220" s="219">
        <v>1.5517276547443768</v>
      </c>
      <c r="BK220" s="219">
        <v>1.8724476477890133</v>
      </c>
      <c r="BL220" s="66">
        <v>2.34</v>
      </c>
      <c r="BM220" s="66">
        <v>0.94</v>
      </c>
      <c r="BN220" s="66">
        <v>73</v>
      </c>
      <c r="BO220" s="66">
        <v>1.2</v>
      </c>
      <c r="BP220" s="571">
        <v>74.7</v>
      </c>
      <c r="BQ220" s="66">
        <v>33</v>
      </c>
      <c r="BR220" s="66">
        <v>134</v>
      </c>
      <c r="BS220" s="66">
        <v>3</v>
      </c>
      <c r="BT220" s="66">
        <v>34</v>
      </c>
      <c r="BU220" s="221">
        <v>0</v>
      </c>
      <c r="CG220" s="61">
        <v>0</v>
      </c>
      <c r="CH220" s="61">
        <v>0</v>
      </c>
      <c r="CI220" s="61">
        <v>0</v>
      </c>
      <c r="CJ220" s="61">
        <v>0</v>
      </c>
      <c r="CK220" s="326">
        <v>0</v>
      </c>
      <c r="CL220" s="114">
        <v>0</v>
      </c>
      <c r="CM220" s="326">
        <v>0</v>
      </c>
      <c r="CN220" s="114">
        <v>0</v>
      </c>
      <c r="CO220" s="326">
        <v>0</v>
      </c>
      <c r="CP220" s="114">
        <v>0</v>
      </c>
      <c r="CQ220" s="326">
        <v>0</v>
      </c>
      <c r="CR220" s="114">
        <v>0</v>
      </c>
      <c r="CS220" s="326">
        <v>0</v>
      </c>
      <c r="CT220" s="114">
        <v>0</v>
      </c>
      <c r="CU220" s="326">
        <v>0</v>
      </c>
      <c r="CV220" s="114">
        <v>0</v>
      </c>
      <c r="CW220" s="299">
        <v>23</v>
      </c>
      <c r="CX220" s="299">
        <v>1.19</v>
      </c>
      <c r="CY220" s="299">
        <v>6.6</v>
      </c>
      <c r="CZ220" s="299"/>
      <c r="DA220" s="61"/>
      <c r="DF220" s="208">
        <v>0</v>
      </c>
      <c r="DG220" s="308"/>
      <c r="DH220" s="208"/>
      <c r="DI220" s="208"/>
      <c r="DJ220" s="208"/>
      <c r="DK220" s="308"/>
      <c r="DL220" s="308"/>
      <c r="DM220" s="308"/>
      <c r="DN220" s="208"/>
      <c r="DO220" s="254">
        <v>0</v>
      </c>
      <c r="DP220" s="208">
        <v>0</v>
      </c>
      <c r="DQ220" s="208">
        <v>0</v>
      </c>
      <c r="DR220" s="208">
        <v>0</v>
      </c>
      <c r="DS220" s="208">
        <v>0</v>
      </c>
      <c r="DT220" s="212"/>
      <c r="DU220" s="208">
        <v>0</v>
      </c>
      <c r="DV220" s="208">
        <v>0</v>
      </c>
      <c r="DW220" s="208">
        <v>0</v>
      </c>
      <c r="DX220" s="208">
        <v>0</v>
      </c>
      <c r="DY220" s="208">
        <v>0</v>
      </c>
      <c r="DZ220" s="206">
        <v>0</v>
      </c>
      <c r="EC220" s="223">
        <v>1</v>
      </c>
      <c r="ED220" s="223">
        <v>1</v>
      </c>
      <c r="EE220" s="221">
        <v>78</v>
      </c>
      <c r="EH220" s="221">
        <v>0</v>
      </c>
      <c r="EP220" s="267">
        <v>225</v>
      </c>
      <c r="EQ220" s="135">
        <v>42101</v>
      </c>
      <c r="ER220" s="133" t="s">
        <v>383</v>
      </c>
      <c r="ES220" s="133"/>
      <c r="ET220" s="133"/>
      <c r="EU220" s="133">
        <v>81</v>
      </c>
      <c r="EV220" s="133">
        <v>0</v>
      </c>
      <c r="EW220" s="133"/>
      <c r="EX220" s="133">
        <v>10</v>
      </c>
      <c r="EY220" s="133">
        <v>7.5</v>
      </c>
      <c r="EZ220" s="133">
        <v>45</v>
      </c>
      <c r="FA220" s="133">
        <v>29</v>
      </c>
      <c r="FB220" s="133">
        <v>16</v>
      </c>
      <c r="FC220" s="133">
        <v>14</v>
      </c>
      <c r="FD220" s="133">
        <v>34</v>
      </c>
      <c r="FE220" s="133">
        <v>21</v>
      </c>
      <c r="FF220" s="133">
        <v>33</v>
      </c>
      <c r="FG220" s="133">
        <v>140</v>
      </c>
      <c r="FH220" s="133">
        <v>300</v>
      </c>
      <c r="FI220" s="91">
        <v>140</v>
      </c>
      <c r="FJ220" s="91">
        <v>300</v>
      </c>
      <c r="FK220" s="227">
        <v>51.900000000000006</v>
      </c>
      <c r="FL220" s="227">
        <v>30.196673147940711</v>
      </c>
      <c r="FM220" s="228">
        <v>131.14999999999998</v>
      </c>
      <c r="FN220" s="228">
        <v>46.55</v>
      </c>
      <c r="FO220" s="228">
        <v>76.306236673457093</v>
      </c>
      <c r="FP220" s="228">
        <v>27.083913969877454</v>
      </c>
      <c r="FQ220" s="228">
        <v>64.506290507052995</v>
      </c>
      <c r="FR220" s="228"/>
      <c r="FS220" s="193">
        <v>0</v>
      </c>
      <c r="FT220" s="230">
        <v>51.7</v>
      </c>
      <c r="FU220" s="230">
        <v>58.2</v>
      </c>
      <c r="FV220" s="230">
        <v>140</v>
      </c>
      <c r="FW220" s="229">
        <v>5.3</v>
      </c>
      <c r="FX220" s="229">
        <v>8.1</v>
      </c>
      <c r="FY220" s="426">
        <v>9.7547169811320771</v>
      </c>
      <c r="FZ220" s="229">
        <v>0.88831615120274909</v>
      </c>
      <c r="GA220" s="133">
        <v>52.8</v>
      </c>
      <c r="GB220" s="129">
        <v>20</v>
      </c>
      <c r="GC220" s="238">
        <v>7.6</v>
      </c>
      <c r="GD220" s="238">
        <v>3.6</v>
      </c>
      <c r="GE220" s="238">
        <v>137.5</v>
      </c>
      <c r="GF220" s="238">
        <v>88.6</v>
      </c>
      <c r="GG220" s="238">
        <v>25</v>
      </c>
      <c r="GH220" s="133">
        <v>0</v>
      </c>
      <c r="GI220" s="133">
        <v>1</v>
      </c>
      <c r="GJ220" s="133">
        <v>1</v>
      </c>
      <c r="GK220" s="133">
        <v>0</v>
      </c>
      <c r="GL220" s="231">
        <v>18</v>
      </c>
      <c r="GM220" s="133"/>
      <c r="GN220" s="133">
        <v>0</v>
      </c>
      <c r="GO220" s="133">
        <v>0</v>
      </c>
      <c r="GP220" s="133">
        <v>0</v>
      </c>
      <c r="GQ220" s="61">
        <v>23.5</v>
      </c>
      <c r="GR220" s="106">
        <v>13.672867417661013</v>
      </c>
      <c r="GS220" s="111">
        <v>0.41919191919191923</v>
      </c>
      <c r="GT220" s="61">
        <v>0</v>
      </c>
      <c r="GU220" s="111">
        <v>0.56000000000000005</v>
      </c>
      <c r="GV220" s="61">
        <v>1</v>
      </c>
      <c r="GW220" s="106">
        <v>14.1</v>
      </c>
      <c r="GX220" s="61"/>
      <c r="GY220" s="106">
        <v>18</v>
      </c>
      <c r="GZ220" s="61"/>
      <c r="HA220" s="745">
        <v>23</v>
      </c>
      <c r="HB220" s="133">
        <v>7</v>
      </c>
      <c r="HC220" s="133"/>
      <c r="HD220" s="117" t="s">
        <v>1501</v>
      </c>
      <c r="HE220" s="236">
        <v>63.613585999999998</v>
      </c>
      <c r="HF220" s="236">
        <v>66.794264999999996</v>
      </c>
      <c r="HG220" s="144">
        <v>38.824224999999998</v>
      </c>
      <c r="HH220" s="236">
        <v>158.10193200000001</v>
      </c>
      <c r="HI220" s="125">
        <v>91.896885999999995</v>
      </c>
      <c r="HJ220" s="236">
        <v>67.258806000000007</v>
      </c>
      <c r="HK220" s="144">
        <v>39.094239999999999</v>
      </c>
      <c r="HL220" s="236">
        <v>90.843125000000001</v>
      </c>
      <c r="HM220" s="144">
        <v>52.802646000000003</v>
      </c>
      <c r="HN220" s="236">
        <v>57.458579999999998</v>
      </c>
      <c r="HO220" s="144">
        <v>4.1787840000000003</v>
      </c>
      <c r="HP220" s="144">
        <v>2.428922</v>
      </c>
      <c r="HQ220" s="236">
        <v>181.16578699999999</v>
      </c>
      <c r="HR220" s="144">
        <v>105.302772</v>
      </c>
      <c r="HS220" s="236">
        <v>76.633578999999997</v>
      </c>
      <c r="HT220" s="144">
        <v>44.543334999999999</v>
      </c>
      <c r="HU220" s="236">
        <v>104.532208</v>
      </c>
      <c r="HV220" s="144">
        <v>60.759436999999998</v>
      </c>
      <c r="HW220" s="236">
        <v>57.699750999999999</v>
      </c>
      <c r="HX220" s="144">
        <v>0</v>
      </c>
      <c r="HY220" s="427">
        <v>0.42247595684029965</v>
      </c>
      <c r="HZ220" s="428">
        <v>16</v>
      </c>
      <c r="IA220" s="427">
        <v>4.5999999999999996</v>
      </c>
      <c r="IB220" s="427">
        <v>18.2</v>
      </c>
      <c r="IC220" s="427">
        <v>5.0999999999999996</v>
      </c>
      <c r="ID220" s="427">
        <v>21.4</v>
      </c>
      <c r="IE220" s="427">
        <v>5.3</v>
      </c>
      <c r="IF220" s="237">
        <v>53.006840579710151</v>
      </c>
      <c r="IG220" s="237">
        <v>30.840659722360449</v>
      </c>
      <c r="IH220" s="239"/>
      <c r="II220" s="161">
        <v>0.44</v>
      </c>
      <c r="IJ220" s="61">
        <v>1179</v>
      </c>
      <c r="IK220" s="61">
        <v>876</v>
      </c>
      <c r="IL220" s="61">
        <v>1064</v>
      </c>
      <c r="IM220" s="61">
        <v>1024</v>
      </c>
      <c r="IN220" s="61">
        <v>1242</v>
      </c>
      <c r="IO220" s="61">
        <v>1257</v>
      </c>
      <c r="IP220" s="133">
        <v>1218</v>
      </c>
      <c r="IQ220" s="429">
        <v>1107</v>
      </c>
      <c r="IR220" s="61">
        <v>1903</v>
      </c>
      <c r="IS220" s="61">
        <v>410</v>
      </c>
      <c r="IT220" s="61">
        <v>373</v>
      </c>
      <c r="IU220" s="61">
        <v>385</v>
      </c>
      <c r="IV220" s="61">
        <v>366</v>
      </c>
      <c r="IW220" s="61">
        <v>374</v>
      </c>
      <c r="IX220" s="61">
        <v>398</v>
      </c>
      <c r="IY220" s="61">
        <v>404</v>
      </c>
      <c r="IZ220" s="430">
        <v>384.33333333333331</v>
      </c>
      <c r="JA220" s="61">
        <v>279</v>
      </c>
      <c r="JB220" s="431">
        <v>31.097633676339765</v>
      </c>
      <c r="JC220" s="240">
        <v>30.285918208773495</v>
      </c>
      <c r="JD220" s="308"/>
      <c r="JE220" s="70"/>
      <c r="JF220" s="70"/>
      <c r="JG220" s="70"/>
      <c r="JH220" s="308"/>
      <c r="JI220" s="308"/>
      <c r="JJ220" s="308"/>
      <c r="JK220" s="308"/>
      <c r="JL220" s="208"/>
      <c r="JM220" s="420">
        <v>51</v>
      </c>
      <c r="JN220" s="299"/>
      <c r="JO220" s="300"/>
      <c r="JQ220" s="198"/>
      <c r="JR220" s="90"/>
      <c r="JS220" s="90"/>
      <c r="JT220" s="246"/>
      <c r="JU220" s="248"/>
      <c r="JV220" s="198"/>
      <c r="JW220" s="433"/>
      <c r="JX220" s="248"/>
      <c r="JY220" s="243"/>
      <c r="JZ220" s="433"/>
      <c r="KA220" s="248"/>
      <c r="KB220" s="247"/>
      <c r="KC220" s="245"/>
      <c r="KD220" s="248"/>
      <c r="KE220" s="63">
        <v>0</v>
      </c>
      <c r="KF220" s="263"/>
      <c r="KG220" s="263"/>
      <c r="KH220" s="250"/>
      <c r="KI220" s="250"/>
      <c r="KJ220" s="250"/>
      <c r="KK220" s="251"/>
      <c r="KL220" s="250"/>
      <c r="KM220" s="250"/>
      <c r="KN220" s="250"/>
      <c r="KO220" s="250"/>
      <c r="KP220" s="250"/>
      <c r="KQ220" s="250"/>
      <c r="KR220" s="92"/>
      <c r="KS220" s="93">
        <v>0.41919191919191923</v>
      </c>
      <c r="KT220" s="264"/>
      <c r="KU220" s="265"/>
      <c r="KV220" s="264"/>
      <c r="KW220" s="265"/>
      <c r="KX220" s="265"/>
      <c r="KY220" s="265"/>
      <c r="KZ220" s="265"/>
      <c r="LA220" s="265"/>
      <c r="LB220" s="265"/>
      <c r="LC220" s="265"/>
      <c r="LD220" s="265"/>
      <c r="LE220" s="265"/>
      <c r="LF220" s="118">
        <v>42101</v>
      </c>
      <c r="LG220" s="454">
        <v>0</v>
      </c>
      <c r="LH220" s="454"/>
      <c r="LI220" s="455">
        <v>41</v>
      </c>
      <c r="LJ220" s="455">
        <v>50.63</v>
      </c>
      <c r="LK220" s="455">
        <v>-29.35</v>
      </c>
      <c r="LL220" s="455">
        <v>-33.6</v>
      </c>
      <c r="LM220" s="455">
        <v>-33.5</v>
      </c>
      <c r="LN220" s="455">
        <v>368</v>
      </c>
      <c r="LO220" s="455">
        <v>-26.5</v>
      </c>
      <c r="LP220" s="455">
        <v>-26.2</v>
      </c>
      <c r="LQ220" s="455">
        <v>368</v>
      </c>
      <c r="LR220" s="455">
        <v>-30.1</v>
      </c>
      <c r="LS220" s="455">
        <v>-29.9</v>
      </c>
      <c r="LT220" s="455">
        <v>368</v>
      </c>
      <c r="LU220" s="500">
        <v>44.9</v>
      </c>
      <c r="LV220" s="693">
        <v>-24.89</v>
      </c>
      <c r="LW220" s="500">
        <v>-10.5</v>
      </c>
      <c r="LX220" s="500">
        <v>3</v>
      </c>
      <c r="LY220" s="500">
        <v>0</v>
      </c>
      <c r="LZ220" s="500">
        <v>3</v>
      </c>
      <c r="MA220" s="690">
        <v>57.699750999999999</v>
      </c>
      <c r="MB220" s="455"/>
      <c r="MD220" s="253"/>
      <c r="ME220" s="274"/>
      <c r="MF220" s="581">
        <v>225</v>
      </c>
      <c r="MG220" s="135"/>
      <c r="MJ220" s="584">
        <v>25.539899999999999</v>
      </c>
      <c r="MR220" s="135"/>
      <c r="MS220" s="585"/>
      <c r="MT220" s="585"/>
      <c r="MU220" s="133">
        <v>0</v>
      </c>
      <c r="MV220" s="585"/>
      <c r="MW220" s="585"/>
      <c r="MX220" s="585"/>
      <c r="MY220" s="585"/>
      <c r="MZ220" s="585"/>
      <c r="NA220" s="238">
        <v>108.8</v>
      </c>
      <c r="NB220" s="585"/>
      <c r="NC220" s="238">
        <v>1</v>
      </c>
      <c r="NE220" s="876">
        <v>225</v>
      </c>
      <c r="NF220" s="877" t="s">
        <v>64</v>
      </c>
      <c r="NG220" s="877" t="s">
        <v>64</v>
      </c>
      <c r="NH220" s="877" t="s">
        <v>64</v>
      </c>
      <c r="NI220" s="877" t="s">
        <v>64</v>
      </c>
      <c r="NJ220" s="877" t="s">
        <v>64</v>
      </c>
      <c r="NK220" s="877" t="s">
        <v>64</v>
      </c>
      <c r="NL220" s="877" t="s">
        <v>64</v>
      </c>
      <c r="NM220" s="877" t="s">
        <v>64</v>
      </c>
      <c r="NN220" s="877" t="s">
        <v>64</v>
      </c>
      <c r="NO220" s="877" t="s">
        <v>64</v>
      </c>
      <c r="NP220" s="877" t="s">
        <v>64</v>
      </c>
      <c r="NQ220" s="877" t="s">
        <v>64</v>
      </c>
      <c r="NR220" s="877" t="s">
        <v>64</v>
      </c>
      <c r="NS220" s="877" t="s">
        <v>64</v>
      </c>
      <c r="NT220" s="877" t="s">
        <v>64</v>
      </c>
      <c r="NU220" s="877" t="s">
        <v>64</v>
      </c>
      <c r="NV220" s="877" t="s">
        <v>64</v>
      </c>
      <c r="NW220" s="877" t="s">
        <v>64</v>
      </c>
      <c r="NX220" s="877" t="s">
        <v>64</v>
      </c>
      <c r="NY220" s="877" t="s">
        <v>64</v>
      </c>
      <c r="NZ220" s="877" t="s">
        <v>64</v>
      </c>
      <c r="OA220" s="877" t="s">
        <v>64</v>
      </c>
      <c r="OB220" s="877" t="s">
        <v>64</v>
      </c>
      <c r="OC220" s="877" t="s">
        <v>64</v>
      </c>
      <c r="OD220" s="877" t="s">
        <v>64</v>
      </c>
      <c r="OE220" s="877" t="s">
        <v>64</v>
      </c>
      <c r="OF220" s="877" t="s">
        <v>64</v>
      </c>
      <c r="OG220" s="877" t="s">
        <v>64</v>
      </c>
      <c r="OH220" s="877" t="s">
        <v>64</v>
      </c>
      <c r="OI220" s="877" t="s">
        <v>64</v>
      </c>
      <c r="OJ220" s="877" t="s">
        <v>64</v>
      </c>
      <c r="OK220" s="877" t="s">
        <v>64</v>
      </c>
      <c r="OL220" s="877" t="s">
        <v>64</v>
      </c>
      <c r="OM220" s="877" t="s">
        <v>64</v>
      </c>
    </row>
    <row r="221" spans="1:403" s="221" customFormat="1" x14ac:dyDescent="0.25">
      <c r="A221" s="902">
        <v>220</v>
      </c>
      <c r="B221" s="221">
        <v>0</v>
      </c>
      <c r="C221" s="221">
        <v>1</v>
      </c>
      <c r="D221" s="267">
        <v>0</v>
      </c>
      <c r="E221" s="267">
        <v>226</v>
      </c>
      <c r="F221" s="896">
        <v>226</v>
      </c>
      <c r="G221" s="61">
        <v>33</v>
      </c>
      <c r="H221" s="898"/>
      <c r="I221" s="232" t="s">
        <v>1502</v>
      </c>
      <c r="J221" s="232" t="s">
        <v>1503</v>
      </c>
      <c r="K221" s="69">
        <v>24167</v>
      </c>
      <c r="L221" s="422">
        <v>49</v>
      </c>
      <c r="M221" s="62">
        <v>82</v>
      </c>
      <c r="N221" s="62">
        <v>167</v>
      </c>
      <c r="O221" s="342">
        <v>29.402273297715947</v>
      </c>
      <c r="P221" s="348">
        <v>1.9107622497932395</v>
      </c>
      <c r="Q221" s="61">
        <v>0</v>
      </c>
      <c r="R221" s="144">
        <v>145</v>
      </c>
      <c r="S221" s="144">
        <v>95</v>
      </c>
      <c r="T221" s="133">
        <v>0</v>
      </c>
      <c r="U221" s="400">
        <v>1</v>
      </c>
      <c r="V221" s="326">
        <v>0</v>
      </c>
      <c r="W221" s="326"/>
      <c r="X221" s="326">
        <v>0</v>
      </c>
      <c r="Y221" s="114">
        <v>0</v>
      </c>
      <c r="Z221" s="326">
        <v>1</v>
      </c>
      <c r="AA221" s="326">
        <v>0</v>
      </c>
      <c r="AB221" s="329">
        <v>0</v>
      </c>
      <c r="AC221" s="328">
        <v>0</v>
      </c>
      <c r="AD221" s="133"/>
      <c r="AE221" s="133"/>
      <c r="AF221" s="133"/>
      <c r="AG221" s="592">
        <v>112</v>
      </c>
      <c r="AH221" s="617">
        <v>0.94</v>
      </c>
      <c r="AI221" s="592">
        <v>85</v>
      </c>
      <c r="AJ221" s="592"/>
      <c r="AK221" s="606">
        <v>15.2</v>
      </c>
      <c r="AL221" s="592">
        <v>43</v>
      </c>
      <c r="AM221" s="592"/>
      <c r="AN221" s="607">
        <v>29.4</v>
      </c>
      <c r="AO221" s="214">
        <v>3.380994674344636</v>
      </c>
      <c r="AP221" s="63">
        <v>268</v>
      </c>
      <c r="AQ221" s="63">
        <v>183</v>
      </c>
      <c r="AR221" s="63">
        <v>47</v>
      </c>
      <c r="AS221" s="63">
        <v>191</v>
      </c>
      <c r="AT221" s="63">
        <v>1.5</v>
      </c>
      <c r="AU221" s="63">
        <v>129</v>
      </c>
      <c r="AV221" s="564"/>
      <c r="AW221" s="564"/>
      <c r="AX221" s="434">
        <v>0.94</v>
      </c>
      <c r="AY221" s="434"/>
      <c r="AZ221" s="434"/>
      <c r="BA221" s="617"/>
      <c r="BB221" s="558"/>
      <c r="BC221" s="65">
        <v>38.32</v>
      </c>
      <c r="BD221" s="425"/>
      <c r="BE221" s="66">
        <v>38.32</v>
      </c>
      <c r="BF221" s="218">
        <v>41.766841836349485</v>
      </c>
      <c r="BG221" s="66">
        <v>62.58</v>
      </c>
      <c r="BH221" s="68">
        <v>1.5834255004065068</v>
      </c>
      <c r="BI221" s="219">
        <v>1.5834255004065068</v>
      </c>
      <c r="BJ221" s="219">
        <v>1.6208316377046659</v>
      </c>
      <c r="BK221" s="219">
        <v>1.7964355588101746</v>
      </c>
      <c r="BL221" s="66">
        <v>2.5</v>
      </c>
      <c r="BM221" s="66">
        <v>0.96</v>
      </c>
      <c r="BN221" s="66">
        <v>53</v>
      </c>
      <c r="BO221" s="66">
        <v>1.01</v>
      </c>
      <c r="BP221" s="571">
        <v>37.799999999999997</v>
      </c>
      <c r="BQ221" s="66">
        <v>68</v>
      </c>
      <c r="BR221" s="66">
        <v>124</v>
      </c>
      <c r="BS221" s="66">
        <v>5</v>
      </c>
      <c r="BT221" s="66">
        <v>9</v>
      </c>
      <c r="BU221" s="221">
        <v>0</v>
      </c>
      <c r="CG221" s="61">
        <v>0</v>
      </c>
      <c r="CH221" s="61">
        <v>0</v>
      </c>
      <c r="CI221" s="61">
        <v>0</v>
      </c>
      <c r="CJ221" s="61">
        <v>0</v>
      </c>
      <c r="CK221" s="326">
        <v>0</v>
      </c>
      <c r="CL221" s="114">
        <v>0</v>
      </c>
      <c r="CM221" s="326">
        <v>0</v>
      </c>
      <c r="CN221" s="114">
        <v>0</v>
      </c>
      <c r="CO221" s="326">
        <v>0</v>
      </c>
      <c r="CP221" s="114">
        <v>0</v>
      </c>
      <c r="CQ221" s="326">
        <v>0</v>
      </c>
      <c r="CR221" s="114">
        <v>0</v>
      </c>
      <c r="CS221" s="326">
        <v>0</v>
      </c>
      <c r="CT221" s="114">
        <v>0</v>
      </c>
      <c r="CU221" s="326">
        <v>0</v>
      </c>
      <c r="CV221" s="114">
        <v>0</v>
      </c>
      <c r="CW221" s="299">
        <v>25.1</v>
      </c>
      <c r="CX221" s="299">
        <v>1.1200000000000001</v>
      </c>
      <c r="CY221" s="299">
        <v>7.08</v>
      </c>
      <c r="CZ221" s="362"/>
      <c r="DA221" s="61"/>
      <c r="DF221" s="208">
        <v>0</v>
      </c>
      <c r="DG221" s="308"/>
      <c r="DH221" s="208"/>
      <c r="DI221" s="208"/>
      <c r="DJ221" s="208"/>
      <c r="DK221" s="308"/>
      <c r="DL221" s="308"/>
      <c r="DM221" s="308"/>
      <c r="DN221" s="208"/>
      <c r="DO221" s="254">
        <v>0</v>
      </c>
      <c r="DP221" s="208">
        <v>0</v>
      </c>
      <c r="DQ221" s="208">
        <v>0</v>
      </c>
      <c r="DR221" s="208">
        <v>0</v>
      </c>
      <c r="DS221" s="208">
        <v>0</v>
      </c>
      <c r="DT221" s="212"/>
      <c r="DU221" s="208">
        <v>0</v>
      </c>
      <c r="DV221" s="208">
        <v>0</v>
      </c>
      <c r="DW221" s="208">
        <v>0</v>
      </c>
      <c r="DX221" s="208">
        <v>0</v>
      </c>
      <c r="DY221" s="208">
        <v>0</v>
      </c>
      <c r="DZ221" s="206">
        <v>0</v>
      </c>
      <c r="EC221" s="223">
        <v>1</v>
      </c>
      <c r="ED221" s="223">
        <v>1</v>
      </c>
      <c r="EE221" s="61">
        <v>85</v>
      </c>
      <c r="EF221" s="61"/>
      <c r="EH221" s="221">
        <v>0</v>
      </c>
      <c r="EP221" s="267">
        <v>226</v>
      </c>
      <c r="EQ221" s="135">
        <v>42205</v>
      </c>
      <c r="ER221" s="133" t="s">
        <v>383</v>
      </c>
      <c r="ES221" s="133"/>
      <c r="ET221" s="133"/>
      <c r="EU221" s="133">
        <v>68</v>
      </c>
      <c r="EV221" s="133">
        <v>0</v>
      </c>
      <c r="EW221" s="133"/>
      <c r="EX221" s="133">
        <v>8</v>
      </c>
      <c r="EY221" s="133">
        <v>6</v>
      </c>
      <c r="EZ221" s="133">
        <v>49</v>
      </c>
      <c r="FA221" s="133">
        <v>32</v>
      </c>
      <c r="FB221" s="133">
        <v>12</v>
      </c>
      <c r="FC221" s="133">
        <v>13</v>
      </c>
      <c r="FD221" s="133">
        <v>33</v>
      </c>
      <c r="FE221" s="133">
        <v>20</v>
      </c>
      <c r="FF221" s="133">
        <v>28</v>
      </c>
      <c r="FG221" s="133">
        <v>110</v>
      </c>
      <c r="FH221" s="133">
        <v>270</v>
      </c>
      <c r="FI221" s="91">
        <v>110</v>
      </c>
      <c r="FJ221" s="91">
        <v>270</v>
      </c>
      <c r="FK221" s="227">
        <v>40.35</v>
      </c>
      <c r="FL221" s="227">
        <v>21.117226910028293</v>
      </c>
      <c r="FM221" s="228">
        <v>98.9</v>
      </c>
      <c r="FN221" s="228">
        <v>31.85</v>
      </c>
      <c r="FO221" s="228">
        <v>51.759448361878519</v>
      </c>
      <c r="FP221" s="228">
        <v>16.66874044818838</v>
      </c>
      <c r="FQ221" s="228">
        <v>67.79575328614763</v>
      </c>
      <c r="FR221" s="228"/>
      <c r="FS221" s="193">
        <v>0</v>
      </c>
      <c r="FT221" s="230">
        <v>116.6</v>
      </c>
      <c r="FU221" s="230">
        <v>87</v>
      </c>
      <c r="FV221" s="230">
        <v>120</v>
      </c>
      <c r="FW221" s="229">
        <v>8.1999999999999993</v>
      </c>
      <c r="FX221" s="229">
        <v>16.899999999999999</v>
      </c>
      <c r="FY221" s="426">
        <v>14.219512195121952</v>
      </c>
      <c r="FZ221" s="229">
        <v>1.3402298850574712</v>
      </c>
      <c r="GA221" s="133">
        <v>46.3</v>
      </c>
      <c r="GB221" s="129">
        <v>26.2</v>
      </c>
      <c r="GC221" s="238">
        <v>8.3000000000000007</v>
      </c>
      <c r="GD221" s="238">
        <v>4</v>
      </c>
      <c r="GE221" s="238">
        <v>144.5</v>
      </c>
      <c r="GF221" s="238">
        <v>91.8</v>
      </c>
      <c r="GG221" s="238">
        <v>29.4</v>
      </c>
      <c r="GH221" s="133">
        <v>0</v>
      </c>
      <c r="GI221" s="133">
        <v>1</v>
      </c>
      <c r="GJ221" s="133">
        <v>1</v>
      </c>
      <c r="GK221" s="133">
        <v>0</v>
      </c>
      <c r="GL221" s="231">
        <v>14</v>
      </c>
      <c r="GM221" s="133"/>
      <c r="GN221" s="133">
        <v>0</v>
      </c>
      <c r="GO221" s="133">
        <v>0</v>
      </c>
      <c r="GP221" s="133">
        <v>0</v>
      </c>
      <c r="GQ221" s="61"/>
      <c r="GR221" s="106"/>
      <c r="GS221" s="111">
        <v>0.4</v>
      </c>
      <c r="GT221" s="61">
        <v>0</v>
      </c>
      <c r="GU221" s="111">
        <v>0.46153846153846156</v>
      </c>
      <c r="GV221" s="61">
        <v>0</v>
      </c>
      <c r="GW221" s="106">
        <v>14.6</v>
      </c>
      <c r="GX221" s="61"/>
      <c r="GY221" s="106">
        <v>28</v>
      </c>
      <c r="GZ221" s="61"/>
      <c r="HA221" s="745">
        <v>24</v>
      </c>
      <c r="HB221" s="133">
        <v>15</v>
      </c>
      <c r="HC221" s="133">
        <v>0.45</v>
      </c>
      <c r="HD221" s="117" t="s">
        <v>1504</v>
      </c>
      <c r="HE221" s="236">
        <v>124.031785</v>
      </c>
      <c r="HF221" s="236">
        <v>130.233374</v>
      </c>
      <c r="HG221" s="144">
        <v>65.639431000000002</v>
      </c>
      <c r="HH221" s="236">
        <v>144.826189</v>
      </c>
      <c r="HI221" s="125">
        <v>72.994411999999997</v>
      </c>
      <c r="HJ221" s="236">
        <v>40.376105000000003</v>
      </c>
      <c r="HK221" s="144">
        <v>20.350117999999998</v>
      </c>
      <c r="HL221" s="236">
        <v>104.45008300000001</v>
      </c>
      <c r="HM221" s="144">
        <v>52.644294000000002</v>
      </c>
      <c r="HN221" s="236">
        <v>72.120992000000001</v>
      </c>
      <c r="HO221" s="144">
        <v>7.7293060000000002</v>
      </c>
      <c r="HP221" s="144">
        <v>3.8956780000000002</v>
      </c>
      <c r="HQ221" s="236">
        <v>158.420288</v>
      </c>
      <c r="HR221" s="144">
        <v>79.846027000000007</v>
      </c>
      <c r="HS221" s="236">
        <v>70.015051999999997</v>
      </c>
      <c r="HT221" s="144">
        <v>35.288558999999999</v>
      </c>
      <c r="HU221" s="236">
        <v>88.405236000000002</v>
      </c>
      <c r="HV221" s="144">
        <v>44.557468</v>
      </c>
      <c r="HW221" s="236">
        <v>55.804239000000003</v>
      </c>
      <c r="HX221" s="144">
        <v>0</v>
      </c>
      <c r="HY221" s="427">
        <v>0.89923911482611751</v>
      </c>
      <c r="HZ221" s="428">
        <v>24.7</v>
      </c>
      <c r="IA221" s="427">
        <v>5.7</v>
      </c>
      <c r="IB221" s="427">
        <v>20.7</v>
      </c>
      <c r="IC221" s="427">
        <v>5.2</v>
      </c>
      <c r="ID221" s="427">
        <v>15</v>
      </c>
      <c r="IE221" s="427">
        <v>4.4000000000000004</v>
      </c>
      <c r="IF221" s="237">
        <v>75.108799999999988</v>
      </c>
      <c r="IG221" s="237">
        <v>39.308291760593129</v>
      </c>
      <c r="IH221" s="239"/>
      <c r="II221" s="161">
        <v>0.43</v>
      </c>
      <c r="IJ221" s="61">
        <v>1140</v>
      </c>
      <c r="IK221" s="61">
        <v>1079</v>
      </c>
      <c r="IL221" s="61">
        <v>1167</v>
      </c>
      <c r="IM221" s="61">
        <v>1102</v>
      </c>
      <c r="IN221" s="61">
        <v>1022</v>
      </c>
      <c r="IO221" s="61">
        <v>1054</v>
      </c>
      <c r="IP221" s="133">
        <v>1097</v>
      </c>
      <c r="IQ221" s="429">
        <v>1094</v>
      </c>
      <c r="IR221" s="61">
        <v>1623</v>
      </c>
      <c r="IS221" s="61">
        <v>252</v>
      </c>
      <c r="IT221" s="61">
        <v>260</v>
      </c>
      <c r="IU221" s="61">
        <v>328</v>
      </c>
      <c r="IV221" s="61">
        <v>356</v>
      </c>
      <c r="IW221" s="61">
        <v>297</v>
      </c>
      <c r="IX221" s="61">
        <v>271</v>
      </c>
      <c r="IY221" s="61">
        <v>261.5</v>
      </c>
      <c r="IZ221" s="430">
        <v>294</v>
      </c>
      <c r="JA221" s="61">
        <v>211</v>
      </c>
      <c r="JB221" s="431">
        <v>28.07</v>
      </c>
      <c r="JC221" s="240">
        <v>40.263290778160425</v>
      </c>
      <c r="JD221" s="308"/>
      <c r="JE221" s="70"/>
      <c r="JF221" s="70"/>
      <c r="JG221" s="70"/>
      <c r="JH221" s="308"/>
      <c r="JI221" s="308"/>
      <c r="JJ221" s="308"/>
      <c r="JK221" s="308"/>
      <c r="JL221" s="208"/>
      <c r="JM221" s="420">
        <v>72</v>
      </c>
      <c r="JN221" s="299"/>
      <c r="JO221" s="300"/>
      <c r="JQ221" s="198"/>
      <c r="JR221" s="90"/>
      <c r="JS221" s="90"/>
      <c r="JT221" s="246"/>
      <c r="JU221" s="248"/>
      <c r="JV221" s="198"/>
      <c r="JW221" s="433"/>
      <c r="JX221" s="248"/>
      <c r="JY221" s="243"/>
      <c r="JZ221" s="433"/>
      <c r="KA221" s="248"/>
      <c r="KB221" s="247"/>
      <c r="KC221" s="245"/>
      <c r="KD221" s="248"/>
      <c r="KE221" s="63">
        <v>0</v>
      </c>
      <c r="KF221" s="263"/>
      <c r="KG221" s="263"/>
      <c r="KH221" s="250"/>
      <c r="KI221" s="250"/>
      <c r="KJ221" s="250"/>
      <c r="KK221" s="251"/>
      <c r="KL221" s="250"/>
      <c r="KM221" s="250"/>
      <c r="KN221" s="250"/>
      <c r="KO221" s="250"/>
      <c r="KP221" s="250"/>
      <c r="KQ221" s="250"/>
      <c r="KR221" s="92"/>
      <c r="KS221" s="93">
        <v>0.4</v>
      </c>
      <c r="KT221" s="264">
        <v>45</v>
      </c>
      <c r="KU221" s="265">
        <v>39.64</v>
      </c>
      <c r="KV221" s="264">
        <v>-19.52</v>
      </c>
      <c r="KW221" s="265">
        <v>-22.1</v>
      </c>
      <c r="KX221" s="265">
        <v>-21.4</v>
      </c>
      <c r="KY221" s="265">
        <v>281</v>
      </c>
      <c r="KZ221" s="265">
        <v>-8.5</v>
      </c>
      <c r="LA221" s="265">
        <v>-8.8000000000000007</v>
      </c>
      <c r="LB221" s="265">
        <v>281</v>
      </c>
      <c r="LC221" s="265">
        <v>-15.8</v>
      </c>
      <c r="LD221" s="265">
        <v>-15.1</v>
      </c>
      <c r="LE221" s="265">
        <v>281</v>
      </c>
      <c r="LF221" s="118">
        <v>42205</v>
      </c>
      <c r="LG221" s="454">
        <v>0</v>
      </c>
      <c r="LH221" s="454">
        <v>1</v>
      </c>
      <c r="LI221" s="455">
        <v>45</v>
      </c>
      <c r="LJ221" s="455">
        <v>46.02</v>
      </c>
      <c r="LK221" s="455">
        <v>-21.44</v>
      </c>
      <c r="LL221" s="455">
        <v>-27.3</v>
      </c>
      <c r="LM221" s="455">
        <v>-27</v>
      </c>
      <c r="LN221" s="455">
        <v>281</v>
      </c>
      <c r="LO221" s="455">
        <v>4.0999999999999996</v>
      </c>
      <c r="LP221" s="455">
        <v>4.0999999999999996</v>
      </c>
      <c r="LQ221" s="455">
        <v>261</v>
      </c>
      <c r="LR221" s="455">
        <v>-15.6</v>
      </c>
      <c r="LS221" s="455">
        <v>-15.6</v>
      </c>
      <c r="LT221" s="455">
        <v>281</v>
      </c>
      <c r="LU221" s="500">
        <v>46.17</v>
      </c>
      <c r="LV221" s="693">
        <v>-22.56</v>
      </c>
      <c r="LW221" s="500">
        <v>0</v>
      </c>
      <c r="LX221" s="500">
        <v>0</v>
      </c>
      <c r="LY221" s="500">
        <v>-8.4</v>
      </c>
      <c r="LZ221" s="500">
        <v>3</v>
      </c>
      <c r="MA221" s="690">
        <v>55.804239000000003</v>
      </c>
      <c r="MB221" s="455"/>
      <c r="MD221" s="253"/>
      <c r="ME221" s="274"/>
      <c r="MF221" s="581">
        <v>226</v>
      </c>
      <c r="MG221" s="135"/>
      <c r="MJ221" s="584">
        <v>48.399799999999999</v>
      </c>
      <c r="MR221" s="135"/>
      <c r="MS221" s="585"/>
      <c r="MT221" s="585"/>
      <c r="MU221" s="133">
        <v>0</v>
      </c>
      <c r="MV221" s="585"/>
      <c r="MW221" s="585"/>
      <c r="MX221" s="585"/>
      <c r="MY221" s="585"/>
      <c r="MZ221" s="585"/>
      <c r="NA221" s="238">
        <v>29.4</v>
      </c>
      <c r="NB221" s="585"/>
      <c r="NC221" s="238">
        <v>1</v>
      </c>
      <c r="NE221" s="876">
        <v>226</v>
      </c>
      <c r="NF221" s="877" t="s">
        <v>64</v>
      </c>
      <c r="NG221" s="877" t="s">
        <v>64</v>
      </c>
      <c r="NH221" s="877" t="s">
        <v>64</v>
      </c>
      <c r="NI221" s="877" t="s">
        <v>64</v>
      </c>
      <c r="NJ221" s="877" t="s">
        <v>64</v>
      </c>
      <c r="NK221" s="877" t="s">
        <v>64</v>
      </c>
      <c r="NL221" s="877" t="s">
        <v>64</v>
      </c>
      <c r="NM221" s="877" t="s">
        <v>64</v>
      </c>
      <c r="NN221" s="877" t="s">
        <v>64</v>
      </c>
      <c r="NO221" s="877" t="s">
        <v>64</v>
      </c>
      <c r="NP221" s="877" t="s">
        <v>64</v>
      </c>
      <c r="NQ221" s="877" t="s">
        <v>64</v>
      </c>
      <c r="NR221" s="877" t="s">
        <v>64</v>
      </c>
      <c r="NS221" s="877" t="s">
        <v>64</v>
      </c>
      <c r="NT221" s="877" t="s">
        <v>64</v>
      </c>
      <c r="NU221" s="877" t="s">
        <v>64</v>
      </c>
      <c r="NV221" s="877" t="s">
        <v>64</v>
      </c>
      <c r="NW221" s="877" t="s">
        <v>64</v>
      </c>
      <c r="NX221" s="877" t="s">
        <v>64</v>
      </c>
      <c r="NY221" s="877" t="s">
        <v>64</v>
      </c>
      <c r="NZ221" s="877" t="s">
        <v>64</v>
      </c>
      <c r="OA221" s="877" t="s">
        <v>64</v>
      </c>
      <c r="OB221" s="877" t="s">
        <v>64</v>
      </c>
      <c r="OC221" s="877" t="s">
        <v>64</v>
      </c>
      <c r="OD221" s="877" t="s">
        <v>64</v>
      </c>
      <c r="OE221" s="877" t="s">
        <v>64</v>
      </c>
      <c r="OF221" s="877" t="s">
        <v>64</v>
      </c>
      <c r="OG221" s="877" t="s">
        <v>64</v>
      </c>
      <c r="OH221" s="877" t="s">
        <v>64</v>
      </c>
      <c r="OI221" s="877" t="s">
        <v>64</v>
      </c>
      <c r="OJ221" s="877" t="s">
        <v>64</v>
      </c>
      <c r="OK221" s="877" t="s">
        <v>64</v>
      </c>
      <c r="OL221" s="877" t="s">
        <v>64</v>
      </c>
      <c r="OM221" s="877" t="s">
        <v>64</v>
      </c>
    </row>
    <row r="222" spans="1:403" s="221" customFormat="1" x14ac:dyDescent="0.25">
      <c r="A222" s="455">
        <v>221</v>
      </c>
      <c r="B222" s="274">
        <v>0</v>
      </c>
      <c r="C222" s="221">
        <v>1</v>
      </c>
      <c r="D222" s="267">
        <v>0</v>
      </c>
      <c r="E222" s="267">
        <v>227</v>
      </c>
      <c r="F222" s="896">
        <v>227</v>
      </c>
      <c r="G222" s="61">
        <v>34</v>
      </c>
      <c r="H222" s="898"/>
      <c r="I222" s="232" t="s">
        <v>1505</v>
      </c>
      <c r="J222" s="232" t="s">
        <v>1506</v>
      </c>
      <c r="K222" s="69">
        <v>22783</v>
      </c>
      <c r="L222" s="422">
        <v>52</v>
      </c>
      <c r="M222" s="446">
        <v>67</v>
      </c>
      <c r="N222" s="446">
        <v>175</v>
      </c>
      <c r="O222" s="342">
        <v>21.877551020408163</v>
      </c>
      <c r="P222" s="348">
        <v>1.8140560437799147</v>
      </c>
      <c r="Q222" s="267">
        <v>0</v>
      </c>
      <c r="R222" s="144">
        <v>125</v>
      </c>
      <c r="S222" s="144">
        <v>75</v>
      </c>
      <c r="T222" s="133">
        <v>0</v>
      </c>
      <c r="U222" s="400">
        <v>1</v>
      </c>
      <c r="V222" s="709">
        <v>0</v>
      </c>
      <c r="W222" s="709"/>
      <c r="X222" s="325">
        <v>0</v>
      </c>
      <c r="Y222" s="114">
        <v>0</v>
      </c>
      <c r="Z222" s="325">
        <v>1</v>
      </c>
      <c r="AA222" s="325">
        <v>1</v>
      </c>
      <c r="AB222" s="329">
        <v>0</v>
      </c>
      <c r="AC222" s="328">
        <v>0</v>
      </c>
      <c r="AD222" s="133"/>
      <c r="AE222" s="133"/>
      <c r="AF222" s="133"/>
      <c r="AG222" s="592">
        <v>93</v>
      </c>
      <c r="AH222" s="620">
        <v>1.08</v>
      </c>
      <c r="AI222" s="620">
        <v>72</v>
      </c>
      <c r="AJ222" s="620"/>
      <c r="AK222" s="621">
        <v>14.5</v>
      </c>
      <c r="AL222" s="620">
        <v>42</v>
      </c>
      <c r="AM222" s="620"/>
      <c r="AN222" s="622"/>
      <c r="AO222" s="214"/>
      <c r="AP222" s="424">
        <v>216</v>
      </c>
      <c r="AQ222" s="424">
        <v>119</v>
      </c>
      <c r="AR222" s="424">
        <v>81</v>
      </c>
      <c r="AS222" s="424">
        <v>80</v>
      </c>
      <c r="AT222" s="424">
        <v>2.5299999999999998</v>
      </c>
      <c r="AU222" s="424">
        <v>196</v>
      </c>
      <c r="AV222" s="564"/>
      <c r="AW222" s="564"/>
      <c r="AX222" s="310">
        <v>1.08</v>
      </c>
      <c r="AY222" s="310"/>
      <c r="AZ222" s="310"/>
      <c r="BA222" s="608"/>
      <c r="BB222" s="558"/>
      <c r="BC222" s="65">
        <v>38.880000000000003</v>
      </c>
      <c r="BD222" s="425"/>
      <c r="BE222" s="66">
        <v>38.880000000000003</v>
      </c>
      <c r="BF222" s="218">
        <v>28.043931158268059</v>
      </c>
      <c r="BG222" s="66">
        <v>57.86</v>
      </c>
      <c r="BH222" s="68">
        <v>1.5897262562542369</v>
      </c>
      <c r="BI222" s="219">
        <v>1.5897262562542369</v>
      </c>
      <c r="BJ222" s="219">
        <v>1.4478388923429681</v>
      </c>
      <c r="BK222" s="219">
        <v>1.7623784293119642</v>
      </c>
      <c r="BL222" s="66">
        <v>2.36</v>
      </c>
      <c r="BM222" s="66">
        <v>1.1200000000000001</v>
      </c>
      <c r="BN222" s="66">
        <v>66</v>
      </c>
      <c r="BO222" s="66">
        <v>1.02</v>
      </c>
      <c r="BP222" s="571">
        <v>49.8</v>
      </c>
      <c r="BQ222" s="66">
        <v>36</v>
      </c>
      <c r="BR222" s="66">
        <v>165</v>
      </c>
      <c r="BS222" s="66">
        <v>4</v>
      </c>
      <c r="BT222" s="66">
        <v>34</v>
      </c>
      <c r="BU222" s="221">
        <v>0</v>
      </c>
      <c r="CG222" s="61">
        <v>0</v>
      </c>
      <c r="CH222" s="61">
        <v>0</v>
      </c>
      <c r="CI222" s="61">
        <v>0</v>
      </c>
      <c r="CJ222" s="61">
        <v>0</v>
      </c>
      <c r="CK222" s="326">
        <v>0</v>
      </c>
      <c r="CL222" s="114">
        <v>0</v>
      </c>
      <c r="CM222" s="326">
        <v>0</v>
      </c>
      <c r="CN222" s="114">
        <v>0</v>
      </c>
      <c r="CO222" s="326">
        <v>0</v>
      </c>
      <c r="CP222" s="114">
        <v>0</v>
      </c>
      <c r="CQ222" s="326">
        <v>0</v>
      </c>
      <c r="CR222" s="114">
        <v>0</v>
      </c>
      <c r="CS222" s="326">
        <v>0</v>
      </c>
      <c r="CT222" s="114">
        <v>0</v>
      </c>
      <c r="CU222" s="326">
        <v>0</v>
      </c>
      <c r="CV222" s="114">
        <v>0</v>
      </c>
      <c r="CW222" s="198">
        <v>35.5</v>
      </c>
      <c r="CX222" s="198">
        <v>1.18</v>
      </c>
      <c r="CY222" s="198">
        <v>10.1</v>
      </c>
      <c r="CZ222" s="198"/>
      <c r="DA222" s="61"/>
      <c r="DF222" s="208">
        <v>0</v>
      </c>
      <c r="DG222" s="308"/>
      <c r="DH222" s="208"/>
      <c r="DI222" s="208"/>
      <c r="DJ222" s="208"/>
      <c r="DK222" s="308"/>
      <c r="DL222" s="308"/>
      <c r="DM222" s="308"/>
      <c r="DN222" s="208"/>
      <c r="DO222" s="254">
        <v>0</v>
      </c>
      <c r="DP222" s="208">
        <v>0</v>
      </c>
      <c r="DQ222" s="208">
        <v>0</v>
      </c>
      <c r="DR222" s="208">
        <v>0</v>
      </c>
      <c r="DS222" s="208">
        <v>0</v>
      </c>
      <c r="DT222" s="212"/>
      <c r="DU222" s="208">
        <v>0</v>
      </c>
      <c r="DV222" s="208">
        <v>0</v>
      </c>
      <c r="DW222" s="208">
        <v>0</v>
      </c>
      <c r="DX222" s="208">
        <v>0</v>
      </c>
      <c r="DY222" s="208">
        <v>0</v>
      </c>
      <c r="DZ222" s="206">
        <v>0</v>
      </c>
      <c r="EC222" s="223">
        <v>1</v>
      </c>
      <c r="ED222" s="223">
        <v>1</v>
      </c>
      <c r="EE222" s="267">
        <v>72</v>
      </c>
      <c r="EF222" s="267"/>
      <c r="EH222" s="221">
        <v>0</v>
      </c>
      <c r="EP222" s="267">
        <v>227</v>
      </c>
      <c r="EQ222" s="135">
        <v>42027</v>
      </c>
      <c r="ER222" s="133" t="s">
        <v>383</v>
      </c>
      <c r="ES222" s="133"/>
      <c r="ET222" s="133"/>
      <c r="EU222" s="133">
        <v>93</v>
      </c>
      <c r="EV222" s="133">
        <v>0</v>
      </c>
      <c r="EW222" s="133"/>
      <c r="EX222" s="133">
        <v>9</v>
      </c>
      <c r="EY222" s="133">
        <v>7</v>
      </c>
      <c r="EZ222" s="133">
        <v>47</v>
      </c>
      <c r="FA222" s="133">
        <v>31</v>
      </c>
      <c r="FB222" s="133">
        <v>14</v>
      </c>
      <c r="FC222" s="133">
        <v>14</v>
      </c>
      <c r="FD222" s="133">
        <v>30</v>
      </c>
      <c r="FE222" s="133">
        <v>23</v>
      </c>
      <c r="FF222" s="133">
        <v>35</v>
      </c>
      <c r="FG222" s="133">
        <v>110</v>
      </c>
      <c r="FH222" s="133">
        <v>260</v>
      </c>
      <c r="FI222" s="91">
        <v>110</v>
      </c>
      <c r="FJ222" s="91">
        <v>260</v>
      </c>
      <c r="FK222" s="227"/>
      <c r="FL222" s="227"/>
      <c r="FM222" s="228">
        <v>118.45</v>
      </c>
      <c r="FN222" s="228">
        <v>49.1</v>
      </c>
      <c r="FO222" s="228">
        <v>65.295667356113185</v>
      </c>
      <c r="FP222" s="228">
        <v>27.066418465049871</v>
      </c>
      <c r="FQ222" s="228">
        <v>58.547910510764034</v>
      </c>
      <c r="FR222" s="228"/>
      <c r="FS222" s="193">
        <v>0</v>
      </c>
      <c r="FT222" s="230">
        <v>60.5</v>
      </c>
      <c r="FU222" s="230">
        <v>51.8</v>
      </c>
      <c r="FV222" s="230">
        <v>180</v>
      </c>
      <c r="FW222" s="229">
        <v>6</v>
      </c>
      <c r="FX222" s="229">
        <v>7</v>
      </c>
      <c r="FY222" s="426">
        <v>10.083333333333334</v>
      </c>
      <c r="FZ222" s="229">
        <v>1.167953667953668</v>
      </c>
      <c r="GA222" s="133">
        <v>54.1</v>
      </c>
      <c r="GB222" s="129">
        <v>16.3</v>
      </c>
      <c r="GC222" s="238">
        <v>4.3</v>
      </c>
      <c r="GD222" s="238">
        <v>2.1</v>
      </c>
      <c r="GE222" s="238">
        <v>103.2</v>
      </c>
      <c r="GF222" s="238">
        <v>66.5</v>
      </c>
      <c r="GG222" s="238">
        <v>18</v>
      </c>
      <c r="GH222" s="133">
        <v>0</v>
      </c>
      <c r="GI222" s="133">
        <v>1</v>
      </c>
      <c r="GJ222" s="133">
        <v>1</v>
      </c>
      <c r="GK222" s="133">
        <v>0</v>
      </c>
      <c r="GL222" s="231"/>
      <c r="GM222" s="133"/>
      <c r="GN222" s="133">
        <v>0</v>
      </c>
      <c r="GO222" s="133">
        <v>0</v>
      </c>
      <c r="GP222" s="133">
        <v>0</v>
      </c>
      <c r="GQ222" s="61"/>
      <c r="GR222" s="106"/>
      <c r="GS222" s="111">
        <v>0.40366972477064222</v>
      </c>
      <c r="GT222" s="61">
        <v>0</v>
      </c>
      <c r="GU222" s="111">
        <v>0.34615384615384615</v>
      </c>
      <c r="GV222" s="61">
        <v>0</v>
      </c>
      <c r="GW222" s="106">
        <v>12.2</v>
      </c>
      <c r="GX222" s="61"/>
      <c r="GY222" s="106">
        <v>24</v>
      </c>
      <c r="GZ222" s="61"/>
      <c r="HA222" s="745"/>
      <c r="HB222" s="133">
        <v>12</v>
      </c>
      <c r="HC222" s="133"/>
      <c r="HD222" s="117" t="s">
        <v>1507</v>
      </c>
      <c r="HE222" s="427">
        <v>103.381097</v>
      </c>
      <c r="HF222" s="427">
        <v>108.550152</v>
      </c>
      <c r="HG222" s="270">
        <v>59.838367382418944</v>
      </c>
      <c r="HH222" s="435">
        <v>149.60127399999999</v>
      </c>
      <c r="HI222" s="270">
        <v>82.467834724818431</v>
      </c>
      <c r="HJ222" s="435">
        <v>67.067333000000005</v>
      </c>
      <c r="HK222" s="270">
        <v>36.97092668661606</v>
      </c>
      <c r="HL222" s="435">
        <v>82.533940999999999</v>
      </c>
      <c r="HM222" s="270">
        <v>45.496908038202371</v>
      </c>
      <c r="HN222" s="427">
        <v>55.169277000000001</v>
      </c>
      <c r="HO222" s="435">
        <v>6.0249779999999999</v>
      </c>
      <c r="HP222" s="435">
        <v>3.3240590000000001</v>
      </c>
      <c r="HQ222" s="435">
        <v>154.59549699999999</v>
      </c>
      <c r="HR222" s="270">
        <v>85.22090457463058</v>
      </c>
      <c r="HS222" s="435">
        <v>79.614778000000001</v>
      </c>
      <c r="HT222" s="270">
        <v>43.88771685030644</v>
      </c>
      <c r="HU222" s="435">
        <v>74.980720000000005</v>
      </c>
      <c r="HV222" s="270">
        <v>41.33318827557504</v>
      </c>
      <c r="HW222" s="427">
        <v>48.501230999999997</v>
      </c>
      <c r="HX222" s="144">
        <v>1</v>
      </c>
      <c r="HY222" s="427">
        <v>0.72559644111052157</v>
      </c>
      <c r="HZ222" s="428">
        <v>15.9</v>
      </c>
      <c r="IA222" s="427">
        <v>4.3</v>
      </c>
      <c r="IB222" s="427">
        <v>17.100000000000001</v>
      </c>
      <c r="IC222" s="427">
        <v>4.5</v>
      </c>
      <c r="ID222" s="427">
        <v>19.3</v>
      </c>
      <c r="IE222" s="427">
        <v>4.5999999999999996</v>
      </c>
      <c r="IF222" s="237">
        <v>52.944781395348841</v>
      </c>
      <c r="IG222" s="237">
        <v>29.185857612771869</v>
      </c>
      <c r="IH222" s="239"/>
      <c r="II222" s="161">
        <v>0.42</v>
      </c>
      <c r="IJ222" s="61">
        <v>1064</v>
      </c>
      <c r="IK222" s="61">
        <v>1006</v>
      </c>
      <c r="IL222" s="61">
        <v>1131</v>
      </c>
      <c r="IM222" s="61">
        <v>1121</v>
      </c>
      <c r="IN222" s="61">
        <v>1149</v>
      </c>
      <c r="IO222" s="61">
        <v>1133</v>
      </c>
      <c r="IP222" s="133">
        <v>1098.5</v>
      </c>
      <c r="IQ222" s="429">
        <v>1100.6666666666667</v>
      </c>
      <c r="IR222" s="61">
        <v>1731</v>
      </c>
      <c r="IS222" s="61">
        <v>424</v>
      </c>
      <c r="IT222" s="61">
        <v>464</v>
      </c>
      <c r="IU222" s="61">
        <v>437</v>
      </c>
      <c r="IV222" s="61">
        <v>419</v>
      </c>
      <c r="IW222" s="61">
        <v>401</v>
      </c>
      <c r="IX222" s="61">
        <v>415</v>
      </c>
      <c r="IY222" s="61">
        <v>419.5</v>
      </c>
      <c r="IZ222" s="430">
        <v>426.66666666666669</v>
      </c>
      <c r="JA222" s="61">
        <v>254</v>
      </c>
      <c r="JB222" s="431">
        <v>24.779563401645749</v>
      </c>
      <c r="JC222" s="240">
        <v>25.43993694868243</v>
      </c>
      <c r="JD222" s="308"/>
      <c r="JE222" s="70"/>
      <c r="JF222" s="70"/>
      <c r="JG222" s="70"/>
      <c r="JH222" s="308"/>
      <c r="JI222" s="308"/>
      <c r="JJ222" s="308"/>
      <c r="JK222" s="308"/>
      <c r="JL222" s="208"/>
      <c r="JM222" s="420"/>
      <c r="JN222" s="299"/>
      <c r="JO222" s="300"/>
      <c r="JQ222" s="198"/>
      <c r="JR222" s="90"/>
      <c r="JS222" s="90"/>
      <c r="JT222" s="246"/>
      <c r="JU222" s="248"/>
      <c r="JV222" s="198"/>
      <c r="JW222" s="433"/>
      <c r="JX222" s="248"/>
      <c r="JY222" s="243"/>
      <c r="JZ222" s="433"/>
      <c r="KA222" s="248"/>
      <c r="KB222" s="247"/>
      <c r="KC222" s="245"/>
      <c r="KD222" s="248"/>
      <c r="KE222" s="63">
        <v>0</v>
      </c>
      <c r="KF222" s="263"/>
      <c r="KG222" s="263"/>
      <c r="KH222" s="250"/>
      <c r="KI222" s="250"/>
      <c r="KJ222" s="250"/>
      <c r="KK222" s="251"/>
      <c r="KL222" s="250"/>
      <c r="KM222" s="250"/>
      <c r="KN222" s="250"/>
      <c r="KO222" s="250"/>
      <c r="KP222" s="250"/>
      <c r="KQ222" s="250"/>
      <c r="KR222" s="92"/>
      <c r="KS222" s="93">
        <v>0.40366972477064222</v>
      </c>
      <c r="KT222" s="264"/>
      <c r="KU222" s="265"/>
      <c r="KV222" s="264"/>
      <c r="KW222" s="265"/>
      <c r="KX222" s="265"/>
      <c r="KY222" s="265"/>
      <c r="KZ222" s="265"/>
      <c r="LA222" s="265"/>
      <c r="LB222" s="265"/>
      <c r="LC222" s="265"/>
      <c r="LD222" s="265"/>
      <c r="LE222" s="265"/>
      <c r="LF222" s="118">
        <v>42027</v>
      </c>
      <c r="LG222" s="454">
        <v>0</v>
      </c>
      <c r="LH222" s="454"/>
      <c r="LI222" s="455">
        <v>50</v>
      </c>
      <c r="LJ222" s="455">
        <v>47.45</v>
      </c>
      <c r="LK222" s="455">
        <v>-26.22</v>
      </c>
      <c r="LL222" s="455">
        <v>-30.6</v>
      </c>
      <c r="LM222" s="455">
        <v>-28.8</v>
      </c>
      <c r="LN222" s="455">
        <v>322</v>
      </c>
      <c r="LO222" s="455">
        <v>-23</v>
      </c>
      <c r="LP222" s="455">
        <v>-22.2</v>
      </c>
      <c r="LQ222" s="455">
        <v>322</v>
      </c>
      <c r="LR222" s="455">
        <v>-26.8</v>
      </c>
      <c r="LS222" s="455">
        <v>-25.5</v>
      </c>
      <c r="LT222" s="455">
        <v>322</v>
      </c>
      <c r="LU222" s="500">
        <v>45.23</v>
      </c>
      <c r="LV222" s="693">
        <v>-25.56</v>
      </c>
      <c r="LW222" s="500">
        <v>-15.6</v>
      </c>
      <c r="LX222" s="500">
        <v>1</v>
      </c>
      <c r="LY222" s="500">
        <v>-15.7</v>
      </c>
      <c r="LZ222" s="500">
        <v>1</v>
      </c>
      <c r="MA222" s="692">
        <v>62</v>
      </c>
      <c r="MB222" s="455">
        <v>62</v>
      </c>
      <c r="MD222" s="253"/>
      <c r="ME222" s="274"/>
      <c r="MF222" s="581">
        <v>227</v>
      </c>
      <c r="MG222" s="135"/>
      <c r="MJ222" s="584">
        <v>34.890700000000002</v>
      </c>
      <c r="MR222" s="135"/>
      <c r="MS222" s="585"/>
      <c r="MT222" s="585"/>
      <c r="MU222" s="133">
        <v>0</v>
      </c>
      <c r="MV222" s="585"/>
      <c r="MW222" s="585"/>
      <c r="MX222" s="585"/>
      <c r="MY222" s="585"/>
      <c r="MZ222" s="585"/>
      <c r="NA222" s="585"/>
      <c r="NB222" s="585"/>
      <c r="NC222" s="238">
        <v>1</v>
      </c>
      <c r="NE222" s="876">
        <v>227</v>
      </c>
      <c r="NF222" s="877" t="s">
        <v>64</v>
      </c>
      <c r="NG222" s="877" t="s">
        <v>64</v>
      </c>
      <c r="NH222" s="877" t="s">
        <v>64</v>
      </c>
      <c r="NI222" s="877" t="s">
        <v>64</v>
      </c>
      <c r="NJ222" s="877" t="s">
        <v>64</v>
      </c>
      <c r="NK222" s="877" t="s">
        <v>64</v>
      </c>
      <c r="NL222" s="877" t="s">
        <v>64</v>
      </c>
      <c r="NM222" s="877" t="s">
        <v>64</v>
      </c>
      <c r="NN222" s="877" t="s">
        <v>64</v>
      </c>
      <c r="NO222" s="877" t="s">
        <v>64</v>
      </c>
      <c r="NP222" s="877" t="s">
        <v>64</v>
      </c>
      <c r="NQ222" s="877" t="s">
        <v>64</v>
      </c>
      <c r="NR222" s="877" t="s">
        <v>64</v>
      </c>
      <c r="NS222" s="877" t="s">
        <v>64</v>
      </c>
      <c r="NT222" s="877" t="s">
        <v>64</v>
      </c>
      <c r="NU222" s="877" t="s">
        <v>64</v>
      </c>
      <c r="NV222" s="877" t="s">
        <v>64</v>
      </c>
      <c r="NW222" s="877" t="s">
        <v>64</v>
      </c>
      <c r="NX222" s="877" t="s">
        <v>64</v>
      </c>
      <c r="NY222" s="877" t="s">
        <v>64</v>
      </c>
      <c r="NZ222" s="877" t="s">
        <v>64</v>
      </c>
      <c r="OA222" s="877" t="s">
        <v>64</v>
      </c>
      <c r="OB222" s="877" t="s">
        <v>64</v>
      </c>
      <c r="OC222" s="877" t="s">
        <v>64</v>
      </c>
      <c r="OD222" s="877" t="s">
        <v>64</v>
      </c>
      <c r="OE222" s="877" t="s">
        <v>64</v>
      </c>
      <c r="OF222" s="877" t="s">
        <v>64</v>
      </c>
      <c r="OG222" s="877" t="s">
        <v>64</v>
      </c>
      <c r="OH222" s="877" t="s">
        <v>64</v>
      </c>
      <c r="OI222" s="877" t="s">
        <v>64</v>
      </c>
      <c r="OJ222" s="877" t="s">
        <v>64</v>
      </c>
      <c r="OK222" s="877" t="s">
        <v>64</v>
      </c>
      <c r="OL222" s="877" t="s">
        <v>64</v>
      </c>
      <c r="OM222" s="877" t="s">
        <v>64</v>
      </c>
    </row>
    <row r="223" spans="1:403" s="221" customFormat="1" x14ac:dyDescent="0.25">
      <c r="A223" s="455">
        <v>222</v>
      </c>
      <c r="B223" s="221">
        <v>0</v>
      </c>
      <c r="C223" s="221">
        <v>1</v>
      </c>
      <c r="D223" s="267">
        <v>0</v>
      </c>
      <c r="E223" s="267">
        <v>228</v>
      </c>
      <c r="F223" s="896">
        <v>228</v>
      </c>
      <c r="G223" s="61">
        <v>35</v>
      </c>
      <c r="H223" s="898"/>
      <c r="I223" s="167" t="s">
        <v>1345</v>
      </c>
      <c r="J223" s="167" t="s">
        <v>1508</v>
      </c>
      <c r="K223" s="69">
        <v>22990</v>
      </c>
      <c r="L223" s="422">
        <v>52</v>
      </c>
      <c r="M223" s="62">
        <v>70</v>
      </c>
      <c r="N223" s="62">
        <v>174</v>
      </c>
      <c r="O223" s="342">
        <v>23.120623596247853</v>
      </c>
      <c r="P223" s="348">
        <v>1.8404803950659019</v>
      </c>
      <c r="Q223" s="61">
        <v>0</v>
      </c>
      <c r="R223" s="144">
        <v>140</v>
      </c>
      <c r="S223" s="144">
        <v>85</v>
      </c>
      <c r="T223" s="133">
        <v>0</v>
      </c>
      <c r="U223" s="400">
        <v>1</v>
      </c>
      <c r="V223" s="326">
        <v>0</v>
      </c>
      <c r="W223" s="326"/>
      <c r="X223" s="326">
        <v>0</v>
      </c>
      <c r="Y223" s="710">
        <v>0</v>
      </c>
      <c r="Z223" s="326">
        <v>0</v>
      </c>
      <c r="AA223" s="326">
        <v>0</v>
      </c>
      <c r="AB223" s="329">
        <v>0</v>
      </c>
      <c r="AC223" s="328">
        <v>0</v>
      </c>
      <c r="AD223" s="133"/>
      <c r="AE223" s="133"/>
      <c r="AF223" s="133"/>
      <c r="AG223" s="592">
        <v>87</v>
      </c>
      <c r="AH223" s="617">
        <v>1.02</v>
      </c>
      <c r="AI223" s="592">
        <v>77</v>
      </c>
      <c r="AJ223" s="592"/>
      <c r="AK223" s="606">
        <v>14.5</v>
      </c>
      <c r="AL223" s="592">
        <v>42</v>
      </c>
      <c r="AM223" s="592"/>
      <c r="AN223" s="607">
        <v>41.7</v>
      </c>
      <c r="AO223" s="214">
        <v>3.730501128804756</v>
      </c>
      <c r="AP223" s="63">
        <v>133</v>
      </c>
      <c r="AQ223" s="63">
        <v>65</v>
      </c>
      <c r="AR223" s="63">
        <v>46</v>
      </c>
      <c r="AS223" s="63">
        <v>108</v>
      </c>
      <c r="AT223" s="63">
        <v>2.25</v>
      </c>
      <c r="AU223" s="63">
        <v>190</v>
      </c>
      <c r="AV223" s="564"/>
      <c r="AW223" s="564"/>
      <c r="AX223" s="434">
        <v>1.02</v>
      </c>
      <c r="AY223" s="434"/>
      <c r="AZ223" s="434"/>
      <c r="BA223" s="617"/>
      <c r="BB223" s="558"/>
      <c r="BC223" s="65">
        <v>45.76</v>
      </c>
      <c r="BD223" s="68"/>
      <c r="BE223" s="66">
        <v>45.76</v>
      </c>
      <c r="BF223" s="218">
        <v>57.318998351266508</v>
      </c>
      <c r="BG223" s="66">
        <v>57.2</v>
      </c>
      <c r="BH223" s="68">
        <v>1.6604860157849677</v>
      </c>
      <c r="BI223" s="219">
        <v>1.6604860157849677</v>
      </c>
      <c r="BJ223" s="219">
        <v>1.758298592501325</v>
      </c>
      <c r="BK223" s="219">
        <v>1.7573960287930241</v>
      </c>
      <c r="BL223" s="66">
        <v>2.57</v>
      </c>
      <c r="BM223" s="66">
        <v>1.21</v>
      </c>
      <c r="BN223" s="66">
        <v>92</v>
      </c>
      <c r="BO223" s="66">
        <v>1.24</v>
      </c>
      <c r="BP223" s="571">
        <v>107.4</v>
      </c>
      <c r="BQ223" s="66">
        <v>57</v>
      </c>
      <c r="BR223" s="66">
        <v>209</v>
      </c>
      <c r="BS223" s="66">
        <v>5</v>
      </c>
      <c r="BT223" s="66">
        <v>53</v>
      </c>
      <c r="BU223" s="221">
        <v>0</v>
      </c>
      <c r="CG223" s="61">
        <v>0</v>
      </c>
      <c r="CH223" s="61">
        <v>0</v>
      </c>
      <c r="CI223" s="61">
        <v>0</v>
      </c>
      <c r="CJ223" s="61">
        <v>0</v>
      </c>
      <c r="CK223" s="326">
        <v>0</v>
      </c>
      <c r="CL223" s="114">
        <v>0</v>
      </c>
      <c r="CM223" s="326">
        <v>0</v>
      </c>
      <c r="CN223" s="114">
        <v>0</v>
      </c>
      <c r="CO223" s="326">
        <v>0</v>
      </c>
      <c r="CP223" s="114">
        <v>0</v>
      </c>
      <c r="CQ223" s="326">
        <v>0</v>
      </c>
      <c r="CR223" s="114">
        <v>0</v>
      </c>
      <c r="CS223" s="326">
        <v>0</v>
      </c>
      <c r="CT223" s="114">
        <v>0</v>
      </c>
      <c r="CU223" s="326">
        <v>0</v>
      </c>
      <c r="CV223" s="114">
        <v>0</v>
      </c>
      <c r="CW223" s="299">
        <v>42.9</v>
      </c>
      <c r="CX223" s="299">
        <v>1.0900000000000001</v>
      </c>
      <c r="CY223" s="299">
        <v>12.3</v>
      </c>
      <c r="CZ223" s="362"/>
      <c r="DA223" s="61"/>
      <c r="DF223" s="208">
        <v>0</v>
      </c>
      <c r="DG223" s="308"/>
      <c r="DH223" s="208"/>
      <c r="DI223" s="208"/>
      <c r="DJ223" s="208"/>
      <c r="DK223" s="308"/>
      <c r="DL223" s="308"/>
      <c r="DM223" s="308"/>
      <c r="DN223" s="208"/>
      <c r="DO223" s="254">
        <v>0</v>
      </c>
      <c r="DP223" s="208">
        <v>0</v>
      </c>
      <c r="DQ223" s="208">
        <v>0</v>
      </c>
      <c r="DR223" s="208">
        <v>0</v>
      </c>
      <c r="DS223" s="208">
        <v>0</v>
      </c>
      <c r="DT223" s="212"/>
      <c r="DU223" s="208">
        <v>0</v>
      </c>
      <c r="DV223" s="208">
        <v>0</v>
      </c>
      <c r="DW223" s="208">
        <v>0</v>
      </c>
      <c r="DX223" s="208">
        <v>0</v>
      </c>
      <c r="DY223" s="208">
        <v>0</v>
      </c>
      <c r="DZ223" s="206">
        <v>0</v>
      </c>
      <c r="EC223" s="223">
        <v>1</v>
      </c>
      <c r="ED223" s="223">
        <v>1</v>
      </c>
      <c r="EE223" s="61">
        <v>77</v>
      </c>
      <c r="EF223" s="61"/>
      <c r="EH223" s="221">
        <v>0</v>
      </c>
      <c r="EP223" s="267">
        <v>228</v>
      </c>
      <c r="EQ223" s="135">
        <v>42185</v>
      </c>
      <c r="ER223" s="133" t="s">
        <v>383</v>
      </c>
      <c r="ES223" s="133"/>
      <c r="ET223" s="133"/>
      <c r="EU223" s="133">
        <v>60</v>
      </c>
      <c r="EV223" s="133">
        <v>0</v>
      </c>
      <c r="EW223" s="133"/>
      <c r="EX223" s="133">
        <v>8</v>
      </c>
      <c r="EY223" s="133">
        <v>7</v>
      </c>
      <c r="EZ223" s="133">
        <v>52</v>
      </c>
      <c r="FA223" s="133">
        <v>37</v>
      </c>
      <c r="FB223" s="133">
        <v>11</v>
      </c>
      <c r="FC223" s="133">
        <v>14</v>
      </c>
      <c r="FD223" s="133">
        <v>37</v>
      </c>
      <c r="FE223" s="133">
        <v>23</v>
      </c>
      <c r="FF223" s="133">
        <v>33</v>
      </c>
      <c r="FG223" s="133">
        <v>150</v>
      </c>
      <c r="FH223" s="133">
        <v>340</v>
      </c>
      <c r="FI223" s="91">
        <v>150</v>
      </c>
      <c r="FJ223" s="91">
        <v>340</v>
      </c>
      <c r="FK223" s="227">
        <v>40.049999999999997</v>
      </c>
      <c r="FL223" s="227">
        <v>21.760622991350001</v>
      </c>
      <c r="FM223" s="228">
        <v>148.75</v>
      </c>
      <c r="FN223" s="228">
        <v>56.85</v>
      </c>
      <c r="FO223" s="228">
        <v>80.821290136412301</v>
      </c>
      <c r="FP223" s="228">
        <v>30.888674583227157</v>
      </c>
      <c r="FQ223" s="228">
        <v>61.781512605042025</v>
      </c>
      <c r="FR223" s="228"/>
      <c r="FS223" s="193">
        <v>0</v>
      </c>
      <c r="FT223" s="230">
        <v>58.1</v>
      </c>
      <c r="FU223" s="230">
        <v>45.8</v>
      </c>
      <c r="FV223" s="230">
        <v>190</v>
      </c>
      <c r="FW223" s="229">
        <v>8.1</v>
      </c>
      <c r="FX223" s="229">
        <v>10.3</v>
      </c>
      <c r="FY223" s="426">
        <v>7.1728395061728403</v>
      </c>
      <c r="FZ223" s="229">
        <v>1.2685589519650655</v>
      </c>
      <c r="GA223" s="133">
        <v>70.900000000000006</v>
      </c>
      <c r="GB223" s="129">
        <v>16.2</v>
      </c>
      <c r="GC223" s="238">
        <v>3.1</v>
      </c>
      <c r="GD223" s="238">
        <v>1.7</v>
      </c>
      <c r="GE223" s="238">
        <v>87.6</v>
      </c>
      <c r="GF223" s="238">
        <v>61.9</v>
      </c>
      <c r="GG223" s="238">
        <v>19.5</v>
      </c>
      <c r="GH223" s="133">
        <v>0</v>
      </c>
      <c r="GI223" s="133">
        <v>1</v>
      </c>
      <c r="GJ223" s="133">
        <v>1</v>
      </c>
      <c r="GK223" s="133">
        <v>0</v>
      </c>
      <c r="GL223" s="231"/>
      <c r="GM223" s="133"/>
      <c r="GN223" s="133">
        <v>0</v>
      </c>
      <c r="GO223" s="133">
        <v>0</v>
      </c>
      <c r="GP223" s="133">
        <v>0</v>
      </c>
      <c r="GQ223" s="61">
        <v>59.900000000000006</v>
      </c>
      <c r="GR223" s="106">
        <v>32.545850616276283</v>
      </c>
      <c r="GS223" s="111">
        <v>0.45136186770428016</v>
      </c>
      <c r="GT223" s="61">
        <v>0</v>
      </c>
      <c r="GU223" s="111">
        <v>0.3125</v>
      </c>
      <c r="GV223" s="61">
        <v>0</v>
      </c>
      <c r="GW223" s="106">
        <v>11.5</v>
      </c>
      <c r="GX223" s="61"/>
      <c r="GY223" s="106">
        <v>24</v>
      </c>
      <c r="GZ223" s="61"/>
      <c r="HA223" s="745"/>
      <c r="HB223" s="133">
        <v>10</v>
      </c>
      <c r="HC223" s="133">
        <v>0.38</v>
      </c>
      <c r="HD223" s="442" t="s">
        <v>1509</v>
      </c>
      <c r="HE223" s="227">
        <v>116.346476</v>
      </c>
      <c r="HF223" s="227">
        <v>122.16379999999999</v>
      </c>
      <c r="HG223" s="270">
        <v>66.376039824985853</v>
      </c>
      <c r="HH223" s="106">
        <v>196.48519400000001</v>
      </c>
      <c r="HI223" s="270">
        <v>106.75755880190427</v>
      </c>
      <c r="HJ223" s="106">
        <v>76.559064000000006</v>
      </c>
      <c r="HK223" s="270">
        <v>41.597326548680059</v>
      </c>
      <c r="HL223" s="106">
        <v>119.92613</v>
      </c>
      <c r="HM223" s="270">
        <v>65.160232253224208</v>
      </c>
      <c r="HN223" s="227">
        <v>61.035708</v>
      </c>
      <c r="HO223" s="106">
        <v>6.1162330000000003</v>
      </c>
      <c r="HP223" s="106">
        <v>3.3071969999999999</v>
      </c>
      <c r="HQ223" s="435">
        <v>193.492333</v>
      </c>
      <c r="HR223" s="270">
        <v>105.13142846765919</v>
      </c>
      <c r="HS223" s="435">
        <v>79.647666000000001</v>
      </c>
      <c r="HT223" s="270">
        <v>43.275476453607141</v>
      </c>
      <c r="HU223" s="435">
        <v>113.844667</v>
      </c>
      <c r="HV223" s="270">
        <v>61.855952014052058</v>
      </c>
      <c r="HW223" s="427">
        <v>58.836784999999999</v>
      </c>
      <c r="HX223" s="144">
        <v>0</v>
      </c>
      <c r="HY223" s="427">
        <v>0.62174557539434749</v>
      </c>
      <c r="HZ223" s="428">
        <v>20.5</v>
      </c>
      <c r="IA223" s="427">
        <v>4.9000000000000004</v>
      </c>
      <c r="IB223" s="427">
        <v>19.100000000000001</v>
      </c>
      <c r="IC223" s="427">
        <v>4.5999999999999996</v>
      </c>
      <c r="ID223" s="427">
        <v>21.5</v>
      </c>
      <c r="IE223" s="427">
        <v>5.0999999999999996</v>
      </c>
      <c r="IF223" s="237">
        <v>66.909768707482996</v>
      </c>
      <c r="IG223" s="237">
        <v>36.354513140623354</v>
      </c>
      <c r="IH223" s="239"/>
      <c r="II223" s="161">
        <v>0.42</v>
      </c>
      <c r="IJ223" s="61">
        <v>1131</v>
      </c>
      <c r="IK223" s="61">
        <v>938</v>
      </c>
      <c r="IL223" s="61">
        <v>1078</v>
      </c>
      <c r="IM223" s="61">
        <v>1122</v>
      </c>
      <c r="IN223" s="61">
        <v>1134</v>
      </c>
      <c r="IO223" s="61">
        <v>1168</v>
      </c>
      <c r="IP223" s="133">
        <v>1149.5</v>
      </c>
      <c r="IQ223" s="429">
        <v>1095.1666666666667</v>
      </c>
      <c r="IR223" s="61">
        <v>1837</v>
      </c>
      <c r="IS223" s="61">
        <v>370</v>
      </c>
      <c r="IT223" s="61">
        <v>406</v>
      </c>
      <c r="IU223" s="61">
        <v>387</v>
      </c>
      <c r="IV223" s="61">
        <v>379</v>
      </c>
      <c r="IW223" s="61">
        <v>387</v>
      </c>
      <c r="IX223" s="61">
        <v>363</v>
      </c>
      <c r="IY223" s="61">
        <v>366.5</v>
      </c>
      <c r="IZ223" s="430">
        <v>382</v>
      </c>
      <c r="JA223" s="61">
        <v>220</v>
      </c>
      <c r="JB223" s="431">
        <v>24.711395251206245</v>
      </c>
      <c r="JC223" s="240">
        <v>26.941924716648032</v>
      </c>
      <c r="JD223" s="308"/>
      <c r="JE223" s="70"/>
      <c r="JF223" s="70"/>
      <c r="JG223" s="70"/>
      <c r="JH223" s="308"/>
      <c r="JI223" s="308"/>
      <c r="JJ223" s="308"/>
      <c r="JK223" s="308"/>
      <c r="JL223" s="208"/>
      <c r="JM223" s="420">
        <v>74</v>
      </c>
      <c r="JN223" s="299"/>
      <c r="JO223" s="300"/>
      <c r="JQ223" s="198"/>
      <c r="JR223" s="90"/>
      <c r="JS223" s="90"/>
      <c r="JT223" s="246"/>
      <c r="JU223" s="248"/>
      <c r="JV223" s="198"/>
      <c r="JW223" s="433"/>
      <c r="JX223" s="248"/>
      <c r="JY223" s="243"/>
      <c r="JZ223" s="433"/>
      <c r="KA223" s="248"/>
      <c r="KB223" s="247"/>
      <c r="KC223" s="245"/>
      <c r="KD223" s="248"/>
      <c r="KE223" s="63">
        <v>0</v>
      </c>
      <c r="KF223" s="263"/>
      <c r="KG223" s="263"/>
      <c r="KH223" s="250"/>
      <c r="KI223" s="250"/>
      <c r="KJ223" s="250"/>
      <c r="KK223" s="251"/>
      <c r="KL223" s="250"/>
      <c r="KM223" s="250"/>
      <c r="KN223" s="250"/>
      <c r="KO223" s="250"/>
      <c r="KP223" s="250"/>
      <c r="KQ223" s="250"/>
      <c r="KR223" s="92"/>
      <c r="KS223" s="93">
        <v>0.45136186770428016</v>
      </c>
      <c r="KT223" s="264">
        <v>55</v>
      </c>
      <c r="KU223" s="265">
        <v>44.97</v>
      </c>
      <c r="KV223" s="264">
        <v>-24.15</v>
      </c>
      <c r="KW223" s="265">
        <v>-21.6</v>
      </c>
      <c r="KX223" s="265">
        <v>-21.6</v>
      </c>
      <c r="KY223" s="265">
        <v>381</v>
      </c>
      <c r="KZ223" s="265">
        <v>-20.100000000000001</v>
      </c>
      <c r="LA223" s="265">
        <v>-20</v>
      </c>
      <c r="LB223" s="265">
        <v>339</v>
      </c>
      <c r="LC223" s="265">
        <v>-20.8</v>
      </c>
      <c r="LD223" s="265">
        <v>-20.8</v>
      </c>
      <c r="LE223" s="265">
        <v>367</v>
      </c>
      <c r="LF223" s="118">
        <v>42185</v>
      </c>
      <c r="LG223" s="454">
        <v>0</v>
      </c>
      <c r="LH223" s="454"/>
      <c r="LI223" s="455">
        <v>55</v>
      </c>
      <c r="LJ223" s="455">
        <v>50.02</v>
      </c>
      <c r="LK223" s="455">
        <v>-28.29</v>
      </c>
      <c r="LL223" s="455">
        <v>-28</v>
      </c>
      <c r="LM223" s="455">
        <v>-27.5</v>
      </c>
      <c r="LN223" s="455">
        <v>423</v>
      </c>
      <c r="LO223" s="455">
        <v>-19.3</v>
      </c>
      <c r="LP223" s="455">
        <v>-18.5</v>
      </c>
      <c r="LQ223" s="455">
        <v>437</v>
      </c>
      <c r="LR223" s="455">
        <v>-23.6</v>
      </c>
      <c r="LS223" s="455">
        <v>-23</v>
      </c>
      <c r="LT223" s="455">
        <v>423</v>
      </c>
      <c r="LU223" s="500">
        <v>46.65</v>
      </c>
      <c r="LV223" s="693">
        <v>-25.84</v>
      </c>
      <c r="LW223" s="500">
        <v>-11.5</v>
      </c>
      <c r="LX223" s="500">
        <v>3</v>
      </c>
      <c r="LY223" s="500">
        <v>0</v>
      </c>
      <c r="LZ223" s="500">
        <v>3</v>
      </c>
      <c r="MA223" s="692">
        <v>58.836784999999999</v>
      </c>
      <c r="MB223" s="455"/>
      <c r="MD223" s="253"/>
      <c r="ME223" s="274"/>
      <c r="MF223" s="581">
        <v>228</v>
      </c>
      <c r="MG223" s="135"/>
      <c r="MJ223" s="584">
        <v>53.870699999999999</v>
      </c>
      <c r="MR223" s="135"/>
      <c r="MS223" s="585"/>
      <c r="MT223" s="585"/>
      <c r="MU223" s="133">
        <v>0</v>
      </c>
      <c r="MV223" s="585"/>
      <c r="MW223" s="585"/>
      <c r="MX223" s="585"/>
      <c r="MY223" s="585"/>
      <c r="MZ223" s="585"/>
      <c r="NA223" s="238">
        <v>41.7</v>
      </c>
      <c r="NB223" s="585"/>
      <c r="NC223" s="238">
        <v>0</v>
      </c>
      <c r="NE223" s="876">
        <v>228</v>
      </c>
      <c r="NF223" s="877" t="s">
        <v>64</v>
      </c>
      <c r="NG223" s="877" t="s">
        <v>64</v>
      </c>
      <c r="NH223" s="877" t="s">
        <v>64</v>
      </c>
      <c r="NI223" s="877" t="s">
        <v>64</v>
      </c>
      <c r="NJ223" s="877" t="s">
        <v>64</v>
      </c>
      <c r="NK223" s="877" t="s">
        <v>64</v>
      </c>
      <c r="NL223" s="877" t="s">
        <v>64</v>
      </c>
      <c r="NM223" s="877" t="s">
        <v>64</v>
      </c>
      <c r="NN223" s="877" t="s">
        <v>64</v>
      </c>
      <c r="NO223" s="877" t="s">
        <v>64</v>
      </c>
      <c r="NP223" s="877" t="s">
        <v>64</v>
      </c>
      <c r="NQ223" s="877" t="s">
        <v>64</v>
      </c>
      <c r="NR223" s="877" t="s">
        <v>64</v>
      </c>
      <c r="NS223" s="877" t="s">
        <v>64</v>
      </c>
      <c r="NT223" s="877" t="s">
        <v>64</v>
      </c>
      <c r="NU223" s="877" t="s">
        <v>64</v>
      </c>
      <c r="NV223" s="877" t="s">
        <v>64</v>
      </c>
      <c r="NW223" s="877" t="s">
        <v>64</v>
      </c>
      <c r="NX223" s="877" t="s">
        <v>64</v>
      </c>
      <c r="NY223" s="877" t="s">
        <v>64</v>
      </c>
      <c r="NZ223" s="877" t="s">
        <v>64</v>
      </c>
      <c r="OA223" s="877" t="s">
        <v>64</v>
      </c>
      <c r="OB223" s="877" t="s">
        <v>64</v>
      </c>
      <c r="OC223" s="877" t="s">
        <v>64</v>
      </c>
      <c r="OD223" s="877" t="s">
        <v>64</v>
      </c>
      <c r="OE223" s="877" t="s">
        <v>64</v>
      </c>
      <c r="OF223" s="877" t="s">
        <v>64</v>
      </c>
      <c r="OG223" s="877" t="s">
        <v>64</v>
      </c>
      <c r="OH223" s="877" t="s">
        <v>64</v>
      </c>
      <c r="OI223" s="877" t="s">
        <v>64</v>
      </c>
      <c r="OJ223" s="877" t="s">
        <v>64</v>
      </c>
      <c r="OK223" s="877" t="s">
        <v>64</v>
      </c>
      <c r="OL223" s="877" t="s">
        <v>64</v>
      </c>
      <c r="OM223" s="877" t="s">
        <v>64</v>
      </c>
    </row>
    <row r="224" spans="1:403" s="221" customFormat="1" x14ac:dyDescent="0.25">
      <c r="A224" s="902">
        <v>223</v>
      </c>
      <c r="B224" s="221">
        <v>0</v>
      </c>
      <c r="C224" s="221">
        <v>1</v>
      </c>
      <c r="D224" s="267">
        <v>0</v>
      </c>
      <c r="E224" s="267">
        <v>229</v>
      </c>
      <c r="F224" s="896">
        <v>229</v>
      </c>
      <c r="G224" s="61">
        <v>36</v>
      </c>
      <c r="H224" s="898"/>
      <c r="I224" s="232" t="s">
        <v>1510</v>
      </c>
      <c r="J224" s="167" t="s">
        <v>1511</v>
      </c>
      <c r="K224" s="69">
        <v>22623</v>
      </c>
      <c r="L224" s="422">
        <v>53</v>
      </c>
      <c r="M224" s="62">
        <v>69</v>
      </c>
      <c r="N224" s="62">
        <v>156</v>
      </c>
      <c r="O224" s="342">
        <v>28.353057199211044</v>
      </c>
      <c r="P224" s="348">
        <v>1.6900226339709394</v>
      </c>
      <c r="Q224" s="61">
        <v>1</v>
      </c>
      <c r="R224" s="144">
        <v>120</v>
      </c>
      <c r="S224" s="144">
        <v>80</v>
      </c>
      <c r="T224" s="133">
        <v>0</v>
      </c>
      <c r="U224" s="400">
        <v>1</v>
      </c>
      <c r="V224" s="709">
        <v>0</v>
      </c>
      <c r="W224" s="709"/>
      <c r="X224" s="325">
        <v>0</v>
      </c>
      <c r="Y224" s="114">
        <v>0</v>
      </c>
      <c r="Z224" s="325">
        <v>1</v>
      </c>
      <c r="AA224" s="325">
        <v>0</v>
      </c>
      <c r="AB224" s="329">
        <v>0</v>
      </c>
      <c r="AC224" s="711">
        <v>0</v>
      </c>
      <c r="AD224" s="133"/>
      <c r="AE224" s="133"/>
      <c r="AF224" s="133"/>
      <c r="AG224" s="592">
        <v>95</v>
      </c>
      <c r="AH224" s="617">
        <v>0.84</v>
      </c>
      <c r="AI224" s="592">
        <v>71</v>
      </c>
      <c r="AJ224" s="592"/>
      <c r="AK224" s="606">
        <v>14.3</v>
      </c>
      <c r="AL224" s="592">
        <v>42</v>
      </c>
      <c r="AM224" s="592"/>
      <c r="AN224" s="607"/>
      <c r="AO224" s="214"/>
      <c r="AP224" s="63">
        <v>194</v>
      </c>
      <c r="AQ224" s="63">
        <v>99</v>
      </c>
      <c r="AR224" s="63">
        <v>54</v>
      </c>
      <c r="AS224" s="63">
        <v>206</v>
      </c>
      <c r="AT224" s="63">
        <v>2.76</v>
      </c>
      <c r="AU224" s="63">
        <v>61</v>
      </c>
      <c r="AV224" s="564"/>
      <c r="AW224" s="564"/>
      <c r="AX224" s="434">
        <v>0.84</v>
      </c>
      <c r="AY224" s="434"/>
      <c r="AZ224" s="434"/>
      <c r="BA224" s="617"/>
      <c r="BB224" s="558"/>
      <c r="BC224" s="65">
        <v>21.79</v>
      </c>
      <c r="BD224" s="68"/>
      <c r="BE224" s="66">
        <v>21.79</v>
      </c>
      <c r="BF224" s="218">
        <v>68.710827935565646</v>
      </c>
      <c r="BG224" s="66">
        <v>78.47</v>
      </c>
      <c r="BH224" s="68">
        <v>1.3382572302462556</v>
      </c>
      <c r="BI224" s="219">
        <v>1.3382572302462556</v>
      </c>
      <c r="BJ224" s="219">
        <v>1.8370251816318879</v>
      </c>
      <c r="BK224" s="219">
        <v>1.89470365260923</v>
      </c>
      <c r="BL224" s="66">
        <v>2</v>
      </c>
      <c r="BM224" s="66">
        <v>0.88</v>
      </c>
      <c r="BN224" s="66">
        <v>118</v>
      </c>
      <c r="BO224" s="66">
        <v>0.77</v>
      </c>
      <c r="BP224" s="571">
        <v>83.7</v>
      </c>
      <c r="BQ224" s="66">
        <v>45</v>
      </c>
      <c r="BR224" s="66">
        <v>63</v>
      </c>
      <c r="BS224" s="66">
        <v>3</v>
      </c>
      <c r="BT224" s="66">
        <v>13</v>
      </c>
      <c r="BU224" s="221">
        <v>0</v>
      </c>
      <c r="CG224" s="61">
        <v>0</v>
      </c>
      <c r="CH224" s="61">
        <v>0</v>
      </c>
      <c r="CI224" s="61">
        <v>0</v>
      </c>
      <c r="CJ224" s="61">
        <v>0</v>
      </c>
      <c r="CK224" s="326">
        <v>0</v>
      </c>
      <c r="CL224" s="114">
        <v>0</v>
      </c>
      <c r="CM224" s="326">
        <v>0</v>
      </c>
      <c r="CN224" s="114">
        <v>0</v>
      </c>
      <c r="CO224" s="326">
        <v>0</v>
      </c>
      <c r="CP224" s="114">
        <v>0</v>
      </c>
      <c r="CQ224" s="326">
        <v>0</v>
      </c>
      <c r="CR224" s="114">
        <v>0</v>
      </c>
      <c r="CS224" s="326">
        <v>0</v>
      </c>
      <c r="CT224" s="114">
        <v>0</v>
      </c>
      <c r="CU224" s="326">
        <v>0</v>
      </c>
      <c r="CV224" s="114">
        <v>0</v>
      </c>
      <c r="CW224" s="299">
        <v>15.8</v>
      </c>
      <c r="CX224" s="299">
        <v>1.1499999999999999</v>
      </c>
      <c r="CY224" s="299">
        <v>4.5</v>
      </c>
      <c r="CZ224" s="362"/>
      <c r="DA224" s="61"/>
      <c r="DF224" s="221">
        <v>0</v>
      </c>
      <c r="DG224" s="267"/>
      <c r="DK224" s="267"/>
      <c r="DL224" s="267"/>
      <c r="DM224" s="267"/>
      <c r="DO224" s="282">
        <v>0</v>
      </c>
      <c r="DP224" s="221">
        <v>0</v>
      </c>
      <c r="DQ224" s="221">
        <v>0</v>
      </c>
      <c r="DR224" s="221">
        <v>0</v>
      </c>
      <c r="DS224" s="221">
        <v>0</v>
      </c>
      <c r="DT224" s="310"/>
      <c r="DU224" s="221">
        <v>0</v>
      </c>
      <c r="DV224" s="221">
        <v>0</v>
      </c>
      <c r="DW224" s="221">
        <v>0</v>
      </c>
      <c r="DX224" s="221">
        <v>0</v>
      </c>
      <c r="DY224" s="221">
        <v>0</v>
      </c>
      <c r="DZ224" s="438">
        <v>0</v>
      </c>
      <c r="EC224" s="317">
        <v>1</v>
      </c>
      <c r="ED224" s="317">
        <v>1</v>
      </c>
      <c r="EE224" s="61">
        <v>71</v>
      </c>
      <c r="EF224" s="61"/>
      <c r="EH224" s="221">
        <v>0</v>
      </c>
      <c r="EP224" s="259">
        <v>229</v>
      </c>
      <c r="EQ224" s="135">
        <v>42034</v>
      </c>
      <c r="ER224" s="133" t="s">
        <v>415</v>
      </c>
      <c r="ES224" s="133"/>
      <c r="ET224" s="133"/>
      <c r="EU224" s="133">
        <v>69</v>
      </c>
      <c r="EV224" s="133">
        <v>0</v>
      </c>
      <c r="EW224" s="133"/>
      <c r="EX224" s="133">
        <v>7.5</v>
      </c>
      <c r="EY224" s="133">
        <v>6.3</v>
      </c>
      <c r="EZ224" s="133">
        <v>41</v>
      </c>
      <c r="FA224" s="133">
        <v>22</v>
      </c>
      <c r="FB224" s="133">
        <v>14</v>
      </c>
      <c r="FC224" s="133">
        <v>14</v>
      </c>
      <c r="FD224" s="133">
        <v>37</v>
      </c>
      <c r="FE224" s="133">
        <v>21</v>
      </c>
      <c r="FF224" s="133">
        <v>30</v>
      </c>
      <c r="FG224" s="133">
        <v>165</v>
      </c>
      <c r="FH224" s="133">
        <v>310</v>
      </c>
      <c r="FI224" s="91">
        <v>165</v>
      </c>
      <c r="FJ224" s="91">
        <v>310</v>
      </c>
      <c r="FK224" s="227">
        <v>28.950000000000003</v>
      </c>
      <c r="FL224" s="227">
        <v>17.129948095415749</v>
      </c>
      <c r="FM224" s="228">
        <v>103.69999999999999</v>
      </c>
      <c r="FN224" s="228">
        <v>29.200000000000003</v>
      </c>
      <c r="FO224" s="228">
        <v>61.360124956636021</v>
      </c>
      <c r="FP224" s="228">
        <v>17.277875108329528</v>
      </c>
      <c r="FQ224" s="228">
        <v>71.841851494696229</v>
      </c>
      <c r="FR224" s="228"/>
      <c r="FS224" s="193">
        <v>0</v>
      </c>
      <c r="FT224" s="230">
        <v>52.8</v>
      </c>
      <c r="FU224" s="230">
        <v>49.7</v>
      </c>
      <c r="FV224" s="230">
        <v>160</v>
      </c>
      <c r="FW224" s="229">
        <v>8.6</v>
      </c>
      <c r="FX224" s="229">
        <v>11</v>
      </c>
      <c r="FY224" s="426">
        <v>6.1395348837209305</v>
      </c>
      <c r="FZ224" s="229">
        <v>1.0623742454728369</v>
      </c>
      <c r="GA224" s="133" t="s">
        <v>858</v>
      </c>
      <c r="GB224" s="129">
        <v>17.5</v>
      </c>
      <c r="GC224" s="238">
        <v>3.8</v>
      </c>
      <c r="GD224" s="238">
        <v>2</v>
      </c>
      <c r="GE224" s="238">
        <v>97</v>
      </c>
      <c r="GF224" s="238">
        <v>66.3</v>
      </c>
      <c r="GG224" s="238">
        <v>21</v>
      </c>
      <c r="GH224" s="133">
        <v>0</v>
      </c>
      <c r="GI224" s="133">
        <v>0</v>
      </c>
      <c r="GJ224" s="133">
        <v>1</v>
      </c>
      <c r="GK224" s="133">
        <v>0</v>
      </c>
      <c r="GL224" s="231"/>
      <c r="GM224" s="133"/>
      <c r="GN224" s="133">
        <v>0</v>
      </c>
      <c r="GO224" s="133">
        <v>0</v>
      </c>
      <c r="GP224" s="133">
        <v>0</v>
      </c>
      <c r="GQ224" s="61"/>
      <c r="GR224" s="106"/>
      <c r="GS224" s="111">
        <v>0.52868852459016391</v>
      </c>
      <c r="GT224" s="61">
        <v>0</v>
      </c>
      <c r="GU224" s="111">
        <v>0.375</v>
      </c>
      <c r="GV224" s="61">
        <v>0</v>
      </c>
      <c r="GW224" s="106">
        <v>10.199999999999999</v>
      </c>
      <c r="GX224" s="61"/>
      <c r="GY224" s="106"/>
      <c r="GZ224" s="61"/>
      <c r="HA224" s="745"/>
      <c r="HB224" s="133">
        <v>0</v>
      </c>
      <c r="HC224" s="133"/>
      <c r="HD224" s="117" t="s">
        <v>1512</v>
      </c>
      <c r="HE224" s="227">
        <v>74.150820999999993</v>
      </c>
      <c r="HF224" s="227">
        <v>77.858362</v>
      </c>
      <c r="HG224" s="270">
        <v>46.069419684079094</v>
      </c>
      <c r="HH224" s="106">
        <v>112.124</v>
      </c>
      <c r="HI224" s="270">
        <v>66.344673583778771</v>
      </c>
      <c r="HJ224" s="106">
        <v>37.854764000000003</v>
      </c>
      <c r="HK224" s="270">
        <v>22.398968652304411</v>
      </c>
      <c r="HL224" s="106">
        <v>74.269236000000006</v>
      </c>
      <c r="HM224" s="270">
        <v>43.945704931474367</v>
      </c>
      <c r="HN224" s="227">
        <v>66.238482000000005</v>
      </c>
      <c r="HO224" s="106">
        <v>4.6789620000000003</v>
      </c>
      <c r="HP224" s="106">
        <v>2.6691690000000001</v>
      </c>
      <c r="HQ224" s="435">
        <v>107.483671</v>
      </c>
      <c r="HR224" s="270">
        <v>63.598953552150014</v>
      </c>
      <c r="HS224" s="435">
        <v>40.819741999999998</v>
      </c>
      <c r="HT224" s="270">
        <v>24.153370007884703</v>
      </c>
      <c r="HU224" s="435">
        <v>66.663928999999996</v>
      </c>
      <c r="HV224" s="270">
        <v>39.445583544265304</v>
      </c>
      <c r="HW224" s="427">
        <v>62.022378000000003</v>
      </c>
      <c r="HX224" s="144">
        <v>0</v>
      </c>
      <c r="HY224" s="427">
        <v>0.69439515179622568</v>
      </c>
      <c r="HZ224" s="428">
        <v>17.899999999999999</v>
      </c>
      <c r="IA224" s="427">
        <v>4.8</v>
      </c>
      <c r="IB224" s="427">
        <v>20</v>
      </c>
      <c r="IC224" s="427">
        <v>5</v>
      </c>
      <c r="ID224" s="427">
        <v>12.1</v>
      </c>
      <c r="IE224" s="427">
        <v>3.5</v>
      </c>
      <c r="IF224" s="237">
        <v>62.451111111111103</v>
      </c>
      <c r="IG224" s="237">
        <v>36.95282527925302</v>
      </c>
      <c r="IH224" s="239"/>
      <c r="II224" s="161">
        <v>0.42</v>
      </c>
      <c r="IJ224" s="61">
        <v>1230</v>
      </c>
      <c r="IK224" s="61">
        <v>1117</v>
      </c>
      <c r="IL224" s="61">
        <v>1175</v>
      </c>
      <c r="IM224" s="61">
        <v>1181</v>
      </c>
      <c r="IN224" s="61">
        <v>1224</v>
      </c>
      <c r="IO224" s="61">
        <v>1203</v>
      </c>
      <c r="IP224" s="133">
        <v>1216.5</v>
      </c>
      <c r="IQ224" s="429">
        <v>1188.3333333333333</v>
      </c>
      <c r="IR224" s="61">
        <v>1703</v>
      </c>
      <c r="IS224" s="61">
        <v>337</v>
      </c>
      <c r="IT224" s="61">
        <v>317</v>
      </c>
      <c r="IU224" s="61">
        <v>349</v>
      </c>
      <c r="IV224" s="61">
        <v>334</v>
      </c>
      <c r="IW224" s="61">
        <v>343</v>
      </c>
      <c r="IX224" s="61">
        <v>338</v>
      </c>
      <c r="IY224" s="61">
        <v>337.5</v>
      </c>
      <c r="IZ224" s="430">
        <v>336.33333333333331</v>
      </c>
      <c r="JA224" s="61">
        <v>210</v>
      </c>
      <c r="JB224" s="431">
        <v>29.616486284489902</v>
      </c>
      <c r="JC224" s="240">
        <v>29.744393175367318</v>
      </c>
      <c r="JD224" s="267"/>
      <c r="JE224" s="70"/>
      <c r="JF224" s="70"/>
      <c r="JG224" s="70"/>
      <c r="JH224" s="267"/>
      <c r="JI224" s="267"/>
      <c r="JJ224" s="267"/>
      <c r="JK224" s="267"/>
      <c r="JM224" s="420"/>
      <c r="JN224" s="299"/>
      <c r="JO224" s="300"/>
      <c r="JQ224" s="198"/>
      <c r="JR224" s="90"/>
      <c r="JS224" s="90"/>
      <c r="JT224" s="246"/>
      <c r="JU224" s="248"/>
      <c r="JV224" s="198"/>
      <c r="JW224" s="433"/>
      <c r="JX224" s="248"/>
      <c r="JY224" s="243"/>
      <c r="JZ224" s="433"/>
      <c r="KA224" s="248"/>
      <c r="KB224" s="247"/>
      <c r="KC224" s="245"/>
      <c r="KD224" s="248"/>
      <c r="KE224" s="63">
        <v>0</v>
      </c>
      <c r="KF224" s="263"/>
      <c r="KG224" s="263"/>
      <c r="KH224" s="250"/>
      <c r="KI224" s="250"/>
      <c r="KJ224" s="250"/>
      <c r="KK224" s="251"/>
      <c r="KL224" s="250"/>
      <c r="KM224" s="250"/>
      <c r="KN224" s="250"/>
      <c r="KO224" s="250"/>
      <c r="KP224" s="250"/>
      <c r="KQ224" s="250"/>
      <c r="KR224" s="92"/>
      <c r="KS224" s="93">
        <v>0.52868852459016391</v>
      </c>
      <c r="KT224" s="264"/>
      <c r="KU224" s="265"/>
      <c r="KV224" s="264"/>
      <c r="KW224" s="265"/>
      <c r="KX224" s="265"/>
      <c r="KY224" s="265"/>
      <c r="KZ224" s="265"/>
      <c r="LA224" s="265"/>
      <c r="LB224" s="265"/>
      <c r="LC224" s="265"/>
      <c r="LD224" s="265"/>
      <c r="LE224" s="265"/>
      <c r="LF224" s="118">
        <v>42034</v>
      </c>
      <c r="LG224" s="454">
        <v>0</v>
      </c>
      <c r="LH224" s="454"/>
      <c r="LI224" s="455">
        <v>36</v>
      </c>
      <c r="LJ224" s="455">
        <v>52.88</v>
      </c>
      <c r="LK224" s="455">
        <v>-27.43</v>
      </c>
      <c r="LL224" s="455">
        <v>-28.1</v>
      </c>
      <c r="LM224" s="455">
        <v>-28.1</v>
      </c>
      <c r="LN224" s="455">
        <v>258</v>
      </c>
      <c r="LO224" s="455">
        <v>-23.2</v>
      </c>
      <c r="LP224" s="455">
        <v>-23.2</v>
      </c>
      <c r="LQ224" s="455">
        <v>358</v>
      </c>
      <c r="LR224" s="455">
        <v>-25.7</v>
      </c>
      <c r="LS224" s="455">
        <v>-25.7</v>
      </c>
      <c r="LT224" s="455">
        <v>358</v>
      </c>
      <c r="LU224" s="500">
        <v>51.58</v>
      </c>
      <c r="LV224" s="693">
        <v>-29.73</v>
      </c>
      <c r="LW224" s="500">
        <v>-22.6</v>
      </c>
      <c r="LX224" s="500">
        <v>0</v>
      </c>
      <c r="LY224" s="500">
        <v>-22.8</v>
      </c>
      <c r="LZ224" s="500">
        <v>2</v>
      </c>
      <c r="MA224" s="692">
        <v>62.022378000000003</v>
      </c>
      <c r="MB224" s="455"/>
      <c r="MD224" s="253"/>
      <c r="ME224" s="274"/>
      <c r="MF224" s="581">
        <v>229</v>
      </c>
      <c r="MG224" s="135"/>
      <c r="MJ224" s="584">
        <v>31.7502</v>
      </c>
      <c r="MR224" s="135"/>
      <c r="MS224" s="585"/>
      <c r="MT224" s="585"/>
      <c r="MU224" s="133">
        <v>0</v>
      </c>
      <c r="MV224" s="585"/>
      <c r="MW224" s="585"/>
      <c r="MX224" s="585"/>
      <c r="MY224" s="585"/>
      <c r="MZ224" s="585"/>
      <c r="NA224" s="585"/>
      <c r="NB224" s="585"/>
      <c r="NC224" s="238">
        <v>0</v>
      </c>
      <c r="NE224" s="876">
        <v>229</v>
      </c>
      <c r="NF224" s="877">
        <v>8.4997661779729405</v>
      </c>
      <c r="NG224" s="877">
        <v>7.5025533798130599</v>
      </c>
      <c r="NH224" s="877">
        <v>5.0386995513055899</v>
      </c>
      <c r="NI224" s="877">
        <v>2.14730669878029</v>
      </c>
      <c r="NJ224" s="877">
        <v>7.3440295396273596</v>
      </c>
      <c r="NK224" s="877">
        <v>5.3652725997645296</v>
      </c>
      <c r="NL224" s="877">
        <v>9.1012403523599694</v>
      </c>
      <c r="NM224" s="877">
        <v>7.3458043999617999</v>
      </c>
      <c r="NN224" s="877">
        <v>6.1729274896038397</v>
      </c>
      <c r="NO224" s="877">
        <v>0.56559717585422498</v>
      </c>
      <c r="NP224" s="877">
        <v>5.9420452599160498</v>
      </c>
      <c r="NQ224" s="877">
        <v>6.5969351423872302</v>
      </c>
      <c r="NR224" s="877">
        <v>7.5503620154007303</v>
      </c>
      <c r="NS224" s="877">
        <v>4.3708617400852896</v>
      </c>
      <c r="NT224" s="877">
        <v>5.7468501830980498</v>
      </c>
      <c r="NU224" s="877">
        <v>7.93899143877554</v>
      </c>
      <c r="NV224" s="877">
        <v>6.14302600388997</v>
      </c>
      <c r="NW224" s="877">
        <v>7.0907475950667802</v>
      </c>
      <c r="NX224" s="877">
        <v>5.8409667044874203</v>
      </c>
      <c r="NY224" s="877">
        <v>6.15177765473205</v>
      </c>
      <c r="NZ224" s="877">
        <v>7.85299758761332</v>
      </c>
      <c r="OA224" s="877">
        <v>2.5008020530571602</v>
      </c>
      <c r="OB224" s="877">
        <v>11.0028712599314</v>
      </c>
      <c r="OC224" s="877">
        <v>2.6415460290875199</v>
      </c>
      <c r="OD224" s="877">
        <v>6.5881149493880802</v>
      </c>
      <c r="OE224" s="877">
        <v>6.9176704343617601</v>
      </c>
      <c r="OF224" s="877">
        <v>5.0639343057541</v>
      </c>
      <c r="OG224" s="877">
        <v>10.980282411661401</v>
      </c>
      <c r="OH224" s="877">
        <v>2.8718436485093202</v>
      </c>
      <c r="OI224" s="877">
        <v>8.2211520722468201</v>
      </c>
      <c r="OJ224" s="877">
        <v>3.90689059560852</v>
      </c>
      <c r="OK224" s="877">
        <v>2.7591303394146198</v>
      </c>
      <c r="OL224" s="877">
        <v>4.0873128963309204</v>
      </c>
      <c r="OM224" s="877">
        <v>8.3613252308438604</v>
      </c>
    </row>
    <row r="225" spans="1:403" s="221" customFormat="1" x14ac:dyDescent="0.25">
      <c r="A225" s="455">
        <v>224</v>
      </c>
      <c r="B225" s="221">
        <v>0</v>
      </c>
      <c r="C225" s="221">
        <v>1</v>
      </c>
      <c r="D225" s="267">
        <v>0</v>
      </c>
      <c r="E225" s="267">
        <v>230</v>
      </c>
      <c r="F225" s="896">
        <v>230</v>
      </c>
      <c r="G225" s="61">
        <v>37</v>
      </c>
      <c r="H225" s="898"/>
      <c r="I225" s="232" t="s">
        <v>1513</v>
      </c>
      <c r="J225" s="232" t="s">
        <v>1514</v>
      </c>
      <c r="K225" s="69">
        <v>22612</v>
      </c>
      <c r="L225" s="422">
        <v>53</v>
      </c>
      <c r="M225" s="62">
        <v>76</v>
      </c>
      <c r="N225" s="62">
        <v>164</v>
      </c>
      <c r="O225" s="342">
        <v>28.256989886972047</v>
      </c>
      <c r="P225" s="348">
        <v>1.8258869734394432</v>
      </c>
      <c r="Q225" s="161">
        <v>1</v>
      </c>
      <c r="R225" s="145">
        <v>150</v>
      </c>
      <c r="S225" s="145">
        <v>90</v>
      </c>
      <c r="T225" s="146">
        <v>0</v>
      </c>
      <c r="U225" s="400">
        <v>1</v>
      </c>
      <c r="V225" s="326">
        <v>0</v>
      </c>
      <c r="W225" s="326"/>
      <c r="X225" s="326">
        <v>0</v>
      </c>
      <c r="Y225" s="114">
        <v>0</v>
      </c>
      <c r="Z225" s="326">
        <v>1</v>
      </c>
      <c r="AA225" s="326">
        <v>1</v>
      </c>
      <c r="AB225" s="329">
        <v>0</v>
      </c>
      <c r="AC225" s="328">
        <v>0</v>
      </c>
      <c r="AD225" s="146"/>
      <c r="AE225" s="133"/>
      <c r="AF225" s="146"/>
      <c r="AG225" s="618">
        <v>95</v>
      </c>
      <c r="AH225" s="619">
        <v>0.7</v>
      </c>
      <c r="AI225" s="592">
        <v>87</v>
      </c>
      <c r="AJ225" s="592"/>
      <c r="AK225" s="606">
        <v>12.9</v>
      </c>
      <c r="AL225" s="592">
        <v>39</v>
      </c>
      <c r="AM225" s="592"/>
      <c r="AN225" s="607">
        <v>96.6</v>
      </c>
      <c r="AO225" s="214">
        <v>4.5705787412184726</v>
      </c>
      <c r="AP225" s="63">
        <v>265</v>
      </c>
      <c r="AQ225" s="63">
        <v>178</v>
      </c>
      <c r="AR225" s="63">
        <v>68</v>
      </c>
      <c r="AS225" s="63">
        <v>106</v>
      </c>
      <c r="AT225" s="63">
        <v>1.49</v>
      </c>
      <c r="AU225" s="63">
        <v>129</v>
      </c>
      <c r="AV225" s="564"/>
      <c r="AW225" s="564"/>
      <c r="AX225" s="436">
        <v>0.7</v>
      </c>
      <c r="AY225" s="436"/>
      <c r="AZ225" s="436"/>
      <c r="BA225" s="619"/>
      <c r="BB225" s="558"/>
      <c r="BC225" s="65">
        <v>17.690000000000001</v>
      </c>
      <c r="BD225" s="68"/>
      <c r="BE225" s="66">
        <v>17.690000000000001</v>
      </c>
      <c r="BF225" s="218">
        <v>72.975583857041158</v>
      </c>
      <c r="BG225" s="66">
        <v>59.66</v>
      </c>
      <c r="BH225" s="68">
        <v>1.2477278329097232</v>
      </c>
      <c r="BI225" s="219">
        <v>1.2477278329097232</v>
      </c>
      <c r="BJ225" s="219">
        <v>1.8631775783414748</v>
      </c>
      <c r="BK225" s="219">
        <v>1.7756832490260439</v>
      </c>
      <c r="BL225" s="66">
        <v>2.12</v>
      </c>
      <c r="BM225" s="66">
        <v>1.1000000000000001</v>
      </c>
      <c r="BN225" s="66">
        <v>39</v>
      </c>
      <c r="BO225" s="66">
        <v>0.79</v>
      </c>
      <c r="BP225" s="571">
        <v>179</v>
      </c>
      <c r="BQ225" s="66">
        <v>45</v>
      </c>
      <c r="BR225" s="66">
        <v>117</v>
      </c>
      <c r="BS225" s="66">
        <v>11</v>
      </c>
      <c r="BT225" s="66">
        <v>29</v>
      </c>
      <c r="BU225" s="221">
        <v>0</v>
      </c>
      <c r="CG225" s="61">
        <v>0</v>
      </c>
      <c r="CH225" s="61">
        <v>0</v>
      </c>
      <c r="CI225" s="61">
        <v>0</v>
      </c>
      <c r="CJ225" s="61">
        <v>0</v>
      </c>
      <c r="CK225" s="326">
        <v>0</v>
      </c>
      <c r="CL225" s="114">
        <v>0</v>
      </c>
      <c r="CM225" s="326">
        <v>0</v>
      </c>
      <c r="CN225" s="114">
        <v>0</v>
      </c>
      <c r="CO225" s="326">
        <v>0</v>
      </c>
      <c r="CP225" s="114">
        <v>0</v>
      </c>
      <c r="CQ225" s="326">
        <v>0</v>
      </c>
      <c r="CR225" s="114">
        <v>0</v>
      </c>
      <c r="CS225" s="326">
        <v>0</v>
      </c>
      <c r="CT225" s="114">
        <v>0</v>
      </c>
      <c r="CU225" s="326">
        <v>0</v>
      </c>
      <c r="CV225" s="114">
        <v>0</v>
      </c>
      <c r="CW225" s="299">
        <v>27.3</v>
      </c>
      <c r="CX225" s="299">
        <v>1.1200000000000001</v>
      </c>
      <c r="CY225" s="299">
        <v>7.8</v>
      </c>
      <c r="CZ225" s="362"/>
      <c r="DA225" s="61"/>
      <c r="DF225" s="208">
        <v>0</v>
      </c>
      <c r="DG225" s="308"/>
      <c r="DH225" s="208"/>
      <c r="DI225" s="208"/>
      <c r="DJ225" s="208"/>
      <c r="DK225" s="308"/>
      <c r="DL225" s="308"/>
      <c r="DM225" s="308"/>
      <c r="DN225" s="208"/>
      <c r="DO225" s="315">
        <v>0</v>
      </c>
      <c r="DP225" s="208">
        <v>0</v>
      </c>
      <c r="DQ225" s="208">
        <v>0</v>
      </c>
      <c r="DR225" s="208">
        <v>0</v>
      </c>
      <c r="DS225" s="208">
        <v>0</v>
      </c>
      <c r="DT225" s="212"/>
      <c r="DU225" s="208">
        <v>0</v>
      </c>
      <c r="DV225" s="208">
        <v>0</v>
      </c>
      <c r="DW225" s="208">
        <v>0</v>
      </c>
      <c r="DX225" s="208">
        <v>0</v>
      </c>
      <c r="DY225" s="208">
        <v>0</v>
      </c>
      <c r="DZ225" s="206">
        <v>0</v>
      </c>
      <c r="EC225" s="223">
        <v>1</v>
      </c>
      <c r="ED225" s="223">
        <v>1</v>
      </c>
      <c r="EE225" s="61">
        <v>87</v>
      </c>
      <c r="EF225" s="61"/>
      <c r="EH225" s="221">
        <v>0</v>
      </c>
      <c r="EP225" s="267">
        <v>230</v>
      </c>
      <c r="EQ225" s="135">
        <v>42439</v>
      </c>
      <c r="ER225" s="133" t="s">
        <v>678</v>
      </c>
      <c r="ES225" s="133"/>
      <c r="ET225" s="133"/>
      <c r="EU225" s="133">
        <v>57</v>
      </c>
      <c r="EV225" s="133">
        <v>0</v>
      </c>
      <c r="EW225" s="133"/>
      <c r="EX225" s="133">
        <v>10</v>
      </c>
      <c r="EY225" s="133">
        <v>8</v>
      </c>
      <c r="EZ225" s="133">
        <v>54</v>
      </c>
      <c r="FA225" s="133">
        <v>31</v>
      </c>
      <c r="FB225" s="133">
        <v>18</v>
      </c>
      <c r="FC225" s="133">
        <v>16</v>
      </c>
      <c r="FD225" s="133">
        <v>40</v>
      </c>
      <c r="FE225" s="133">
        <v>24</v>
      </c>
      <c r="FF225" s="133">
        <v>32</v>
      </c>
      <c r="FG225" s="133">
        <v>120</v>
      </c>
      <c r="FH225" s="133">
        <v>330</v>
      </c>
      <c r="FI225" s="91">
        <v>120</v>
      </c>
      <c r="FJ225" s="91">
        <v>330</v>
      </c>
      <c r="FK225" s="227">
        <v>55.1</v>
      </c>
      <c r="FL225" s="227">
        <v>30.177114356759734</v>
      </c>
      <c r="FM225" s="228">
        <v>165.45</v>
      </c>
      <c r="FN225" s="228">
        <v>50.1</v>
      </c>
      <c r="FO225" s="228">
        <v>90.613494924244961</v>
      </c>
      <c r="FP225" s="228">
        <v>27.438719224567382</v>
      </c>
      <c r="FQ225" s="228">
        <v>69.71894832275612</v>
      </c>
      <c r="FR225" s="228"/>
      <c r="FS225" s="193">
        <v>0</v>
      </c>
      <c r="FT225" s="230">
        <v>41.3</v>
      </c>
      <c r="FU225" s="230">
        <v>42.8</v>
      </c>
      <c r="FV225" s="230">
        <v>160</v>
      </c>
      <c r="FW225" s="229">
        <v>4.0999999999999996</v>
      </c>
      <c r="FX225" s="229">
        <v>7.1</v>
      </c>
      <c r="FY225" s="426">
        <v>10.073170731707318</v>
      </c>
      <c r="FZ225" s="229">
        <v>0.96495327102803741</v>
      </c>
      <c r="GA225" s="133">
        <v>35.4</v>
      </c>
      <c r="GB225" s="129">
        <v>17.2</v>
      </c>
      <c r="GC225" s="238">
        <v>2.6</v>
      </c>
      <c r="GD225" s="238">
        <v>1.5</v>
      </c>
      <c r="GE225" s="238">
        <v>80.8</v>
      </c>
      <c r="GF225" s="238">
        <v>57.2</v>
      </c>
      <c r="GG225" s="238">
        <v>19.899999999999999</v>
      </c>
      <c r="GH225" s="133">
        <v>0</v>
      </c>
      <c r="GI225" s="133">
        <v>1</v>
      </c>
      <c r="GJ225" s="133">
        <v>1</v>
      </c>
      <c r="GK225" s="133">
        <v>0</v>
      </c>
      <c r="GL225" s="231">
        <v>11</v>
      </c>
      <c r="GM225" s="133"/>
      <c r="GN225" s="133">
        <v>0</v>
      </c>
      <c r="GO225" s="133">
        <v>0</v>
      </c>
      <c r="GP225" s="133">
        <v>0</v>
      </c>
      <c r="GQ225" s="61"/>
      <c r="GR225" s="106"/>
      <c r="GS225" s="111">
        <v>0.37457044673539525</v>
      </c>
      <c r="GT225" s="61">
        <v>0</v>
      </c>
      <c r="GU225" s="111">
        <v>0.37142857142857144</v>
      </c>
      <c r="GV225" s="61">
        <v>0</v>
      </c>
      <c r="GW225" s="106">
        <v>10</v>
      </c>
      <c r="GX225" s="61"/>
      <c r="GY225" s="106">
        <v>26</v>
      </c>
      <c r="GZ225" s="61"/>
      <c r="HA225" s="745">
        <v>16</v>
      </c>
      <c r="HB225" s="133">
        <v>11</v>
      </c>
      <c r="HC225" s="133">
        <v>0.37</v>
      </c>
      <c r="HD225" s="117" t="s">
        <v>1515</v>
      </c>
      <c r="HE225" s="227">
        <v>117.00327</v>
      </c>
      <c r="HF225" s="227">
        <v>122.85343399999999</v>
      </c>
      <c r="HG225" s="270">
        <v>67.28424912774291</v>
      </c>
      <c r="HH225" s="106">
        <v>174.40364600000001</v>
      </c>
      <c r="HI225" s="270">
        <v>95.517219048599685</v>
      </c>
      <c r="HJ225" s="106">
        <v>64.155057999999997</v>
      </c>
      <c r="HK225" s="270">
        <v>35.136379706543615</v>
      </c>
      <c r="HL225" s="106">
        <v>110.248588</v>
      </c>
      <c r="HM225" s="270">
        <v>60.380839342056056</v>
      </c>
      <c r="HN225" s="227">
        <v>63.214612000000002</v>
      </c>
      <c r="HO225" s="106">
        <v>6.3944179999999999</v>
      </c>
      <c r="HP225" s="106">
        <v>3.3982770000000002</v>
      </c>
      <c r="HQ225" s="435">
        <v>164.57896500000001</v>
      </c>
      <c r="HR225" s="270">
        <v>90.136447323451151</v>
      </c>
      <c r="HS225" s="435">
        <v>69.774161000000007</v>
      </c>
      <c r="HT225" s="270">
        <v>38.213844567041114</v>
      </c>
      <c r="HU225" s="435">
        <v>94.804804000000004</v>
      </c>
      <c r="HV225" s="270">
        <v>51.922602756410029</v>
      </c>
      <c r="HW225" s="427">
        <v>57.604447999999998</v>
      </c>
      <c r="HX225" s="144">
        <v>0</v>
      </c>
      <c r="HY225" s="427">
        <v>0.70442010140086164</v>
      </c>
      <c r="HZ225" s="428">
        <v>25.8</v>
      </c>
      <c r="IA225" s="427">
        <v>5.6</v>
      </c>
      <c r="IB225" s="427">
        <v>21.9</v>
      </c>
      <c r="IC225" s="427">
        <v>5.3</v>
      </c>
      <c r="ID225" s="427">
        <v>20.5</v>
      </c>
      <c r="IE225" s="427">
        <v>5.6</v>
      </c>
      <c r="IF225" s="237">
        <v>84.483942857142864</v>
      </c>
      <c r="IG225" s="237">
        <v>46.270083573683394</v>
      </c>
      <c r="IH225" s="239"/>
      <c r="II225" s="161">
        <v>0.39</v>
      </c>
      <c r="IJ225" s="161">
        <v>1251</v>
      </c>
      <c r="IK225" s="161">
        <v>1101</v>
      </c>
      <c r="IL225" s="161">
        <v>1085</v>
      </c>
      <c r="IM225" s="161">
        <v>1018</v>
      </c>
      <c r="IN225" s="161">
        <v>1020</v>
      </c>
      <c r="IO225" s="161">
        <v>1175</v>
      </c>
      <c r="IP225" s="133">
        <v>1213</v>
      </c>
      <c r="IQ225" s="429">
        <v>1108.3333333333333</v>
      </c>
      <c r="IR225" s="161">
        <v>1830</v>
      </c>
      <c r="IS225" s="161">
        <v>412</v>
      </c>
      <c r="IT225" s="161">
        <v>358</v>
      </c>
      <c r="IU225" s="161">
        <v>395</v>
      </c>
      <c r="IV225" s="161">
        <v>394</v>
      </c>
      <c r="IW225" s="161">
        <v>375</v>
      </c>
      <c r="IX225" s="161">
        <v>382</v>
      </c>
      <c r="IY225" s="61">
        <v>397</v>
      </c>
      <c r="IZ225" s="430">
        <v>386</v>
      </c>
      <c r="JA225" s="161">
        <v>211</v>
      </c>
      <c r="JB225" s="431">
        <v>24.563852919108857</v>
      </c>
      <c r="JC225" s="240">
        <v>24.652182968811019</v>
      </c>
      <c r="JD225" s="308"/>
      <c r="JE225" s="70"/>
      <c r="JF225" s="70"/>
      <c r="JG225" s="70"/>
      <c r="JH225" s="308"/>
      <c r="JI225" s="308"/>
      <c r="JJ225" s="308"/>
      <c r="JK225" s="308"/>
      <c r="JL225" s="208"/>
      <c r="JM225" s="420">
        <v>63</v>
      </c>
      <c r="JN225" s="299"/>
      <c r="JO225" s="300"/>
      <c r="JQ225" s="198"/>
      <c r="JR225" s="90"/>
      <c r="JS225" s="90"/>
      <c r="JT225" s="246"/>
      <c r="JU225" s="248"/>
      <c r="JV225" s="198"/>
      <c r="JW225" s="433"/>
      <c r="JX225" s="248"/>
      <c r="JY225" s="243"/>
      <c r="JZ225" s="433"/>
      <c r="KA225" s="248"/>
      <c r="KB225" s="247"/>
      <c r="KC225" s="245"/>
      <c r="KD225" s="248"/>
      <c r="KE225" s="63">
        <v>0</v>
      </c>
      <c r="KF225" s="263"/>
      <c r="KG225" s="263"/>
      <c r="KH225" s="250"/>
      <c r="KI225" s="250"/>
      <c r="KJ225" s="250"/>
      <c r="KK225" s="251"/>
      <c r="KL225" s="250"/>
      <c r="KM225" s="250"/>
      <c r="KN225" s="250"/>
      <c r="KO225" s="250"/>
      <c r="KP225" s="250"/>
      <c r="KQ225" s="250"/>
      <c r="KR225" s="92"/>
      <c r="KS225" s="93">
        <v>0.37457044673539525</v>
      </c>
      <c r="KT225" s="264"/>
      <c r="KU225" s="265"/>
      <c r="KV225" s="264"/>
      <c r="KW225" s="265"/>
      <c r="KX225" s="265"/>
      <c r="KY225" s="265"/>
      <c r="KZ225" s="265"/>
      <c r="LA225" s="265"/>
      <c r="LB225" s="265"/>
      <c r="LC225" s="265"/>
      <c r="LD225" s="265"/>
      <c r="LE225" s="265"/>
      <c r="LF225" s="118">
        <v>42439</v>
      </c>
      <c r="LG225" s="454">
        <v>0</v>
      </c>
      <c r="LH225" s="454"/>
      <c r="LI225" s="455">
        <v>35</v>
      </c>
      <c r="LJ225" s="455">
        <v>42.79</v>
      </c>
      <c r="LK225" s="455">
        <v>-22.57</v>
      </c>
      <c r="LL225" s="455">
        <v>-26.7</v>
      </c>
      <c r="LM225" s="455">
        <v>-26.7</v>
      </c>
      <c r="LN225" s="455">
        <v>433</v>
      </c>
      <c r="LO225" s="455">
        <v>-19.2</v>
      </c>
      <c r="LP225" s="455">
        <v>-18.899999999999999</v>
      </c>
      <c r="LQ225" s="455">
        <v>452</v>
      </c>
      <c r="LR225" s="455">
        <v>-22.9</v>
      </c>
      <c r="LS225" s="455">
        <v>-22.8</v>
      </c>
      <c r="LT225" s="455">
        <v>452</v>
      </c>
      <c r="LU225" s="500">
        <v>42.79</v>
      </c>
      <c r="LV225" s="693">
        <v>-23.09</v>
      </c>
      <c r="LW225" s="500">
        <v>-15.1</v>
      </c>
      <c r="LX225" s="500">
        <v>1</v>
      </c>
      <c r="LY225" s="500">
        <v>-19.7</v>
      </c>
      <c r="LZ225" s="500">
        <v>1</v>
      </c>
      <c r="MA225" s="692">
        <v>57.604447999999998</v>
      </c>
      <c r="MB225" s="455"/>
      <c r="MD225" s="253"/>
      <c r="ME225" s="274"/>
      <c r="MF225" s="581">
        <v>230</v>
      </c>
      <c r="MG225" s="135"/>
      <c r="MJ225" s="584">
        <v>52.5533</v>
      </c>
      <c r="MR225" s="135"/>
      <c r="MS225" s="585"/>
      <c r="MT225" s="585"/>
      <c r="MU225" s="133">
        <v>0</v>
      </c>
      <c r="MV225" s="585"/>
      <c r="MW225" s="585"/>
      <c r="MX225" s="585"/>
      <c r="MY225" s="585"/>
      <c r="MZ225" s="585"/>
      <c r="NA225" s="238">
        <v>96.6</v>
      </c>
      <c r="NB225" s="585"/>
      <c r="NC225" s="238">
        <v>1</v>
      </c>
      <c r="NE225" s="876">
        <v>230</v>
      </c>
      <c r="NF225" s="877">
        <v>8.2185874524375695</v>
      </c>
      <c r="NG225" s="877">
        <v>8.1560324988888695</v>
      </c>
      <c r="NH225" s="877">
        <v>4.9643986322031797</v>
      </c>
      <c r="NI225" s="877">
        <v>3.0338634518662801</v>
      </c>
      <c r="NJ225" s="877">
        <v>6.8420988713823396</v>
      </c>
      <c r="NK225" s="877">
        <v>7.1081062236861303</v>
      </c>
      <c r="NL225" s="877">
        <v>8.9538763223737892</v>
      </c>
      <c r="NM225" s="877">
        <v>7.6730616847183697</v>
      </c>
      <c r="NN225" s="877">
        <v>6.1793119892100199</v>
      </c>
      <c r="NO225" s="877">
        <v>1.0496307677246</v>
      </c>
      <c r="NP225" s="877">
        <v>6.2664117660361098</v>
      </c>
      <c r="NQ225" s="877">
        <v>6.6043678998937496</v>
      </c>
      <c r="NR225" s="877">
        <v>7.4604149391621704</v>
      </c>
      <c r="NS225" s="877">
        <v>4.2047667506546098</v>
      </c>
      <c r="NT225" s="877">
        <v>5.90905301675914</v>
      </c>
      <c r="NU225" s="877">
        <v>7.9082725162914196</v>
      </c>
      <c r="NV225" s="877">
        <v>6.1479171910840202</v>
      </c>
      <c r="NW225" s="877">
        <v>6.95861071205585</v>
      </c>
      <c r="NX225" s="877">
        <v>6.1906148602095001</v>
      </c>
      <c r="NY225" s="877">
        <v>6.1288707594651202</v>
      </c>
      <c r="NZ225" s="877">
        <v>7.8854523450842704</v>
      </c>
      <c r="OA225" s="877">
        <v>0.18903382439001701</v>
      </c>
      <c r="OB225" s="877">
        <v>11.0846489651796</v>
      </c>
      <c r="OC225" s="877">
        <v>1.1176950426697501</v>
      </c>
      <c r="OD225" s="877">
        <v>6.3074285251922504</v>
      </c>
      <c r="OE225" s="877">
        <v>6.2272789944683202</v>
      </c>
      <c r="OF225" s="877">
        <v>3.7409275603186298</v>
      </c>
      <c r="OG225" s="877">
        <v>10.111292192851099</v>
      </c>
      <c r="OH225" s="877">
        <v>2.84799690655495</v>
      </c>
      <c r="OI225" s="877">
        <v>5.6313953536956003</v>
      </c>
      <c r="OJ225" s="877">
        <v>4.1276332797258704</v>
      </c>
      <c r="OK225" s="877">
        <v>4.4798968391554901</v>
      </c>
      <c r="OL225" s="877">
        <v>6.1183947008022299</v>
      </c>
      <c r="OM225" s="877">
        <v>9.9669539225098909</v>
      </c>
    </row>
    <row r="226" spans="1:403" s="221" customFormat="1" x14ac:dyDescent="0.25">
      <c r="A226" s="455">
        <v>225</v>
      </c>
      <c r="B226" s="274">
        <v>0</v>
      </c>
      <c r="C226" s="221">
        <v>1</v>
      </c>
      <c r="D226" s="267">
        <v>0</v>
      </c>
      <c r="E226" s="267">
        <v>231</v>
      </c>
      <c r="F226" s="896">
        <v>231</v>
      </c>
      <c r="G226" s="61">
        <v>38</v>
      </c>
      <c r="H226" s="898"/>
      <c r="I226" s="232" t="s">
        <v>1516</v>
      </c>
      <c r="J226" s="232" t="s">
        <v>1517</v>
      </c>
      <c r="K226" s="69">
        <v>22122</v>
      </c>
      <c r="L226" s="143">
        <v>54</v>
      </c>
      <c r="M226" s="62">
        <v>83</v>
      </c>
      <c r="N226" s="62">
        <v>178</v>
      </c>
      <c r="O226" s="342">
        <v>26.196187350082059</v>
      </c>
      <c r="P226" s="348">
        <v>2.011541581927212</v>
      </c>
      <c r="Q226" s="61">
        <v>0</v>
      </c>
      <c r="R226" s="144">
        <v>140</v>
      </c>
      <c r="S226" s="144">
        <v>90</v>
      </c>
      <c r="T226" s="133">
        <v>0</v>
      </c>
      <c r="U226" s="400">
        <v>1</v>
      </c>
      <c r="V226" s="326">
        <v>0</v>
      </c>
      <c r="W226" s="326"/>
      <c r="X226" s="326">
        <v>0</v>
      </c>
      <c r="Y226" s="710">
        <v>0</v>
      </c>
      <c r="Z226" s="326">
        <v>1</v>
      </c>
      <c r="AA226" s="326">
        <v>0</v>
      </c>
      <c r="AB226" s="329">
        <v>0</v>
      </c>
      <c r="AC226" s="711">
        <v>0</v>
      </c>
      <c r="AD226" s="133"/>
      <c r="AE226" s="133"/>
      <c r="AF226" s="133"/>
      <c r="AG226" s="592">
        <v>114</v>
      </c>
      <c r="AH226" s="617">
        <v>1.01</v>
      </c>
      <c r="AI226" s="592">
        <v>77</v>
      </c>
      <c r="AJ226" s="592"/>
      <c r="AK226" s="606">
        <v>15.4</v>
      </c>
      <c r="AL226" s="592">
        <v>44</v>
      </c>
      <c r="AM226" s="592"/>
      <c r="AN226" s="607">
        <v>24</v>
      </c>
      <c r="AO226" s="214">
        <v>3.1780538303479458</v>
      </c>
      <c r="AP226" s="63">
        <v>210</v>
      </c>
      <c r="AQ226" s="63">
        <v>131</v>
      </c>
      <c r="AR226" s="63">
        <v>57</v>
      </c>
      <c r="AS226" s="63">
        <v>110</v>
      </c>
      <c r="AT226" s="63">
        <v>3.06</v>
      </c>
      <c r="AU226" s="63">
        <v>152</v>
      </c>
      <c r="AV226" s="564"/>
      <c r="AW226" s="564"/>
      <c r="AX226" s="434">
        <v>1.01</v>
      </c>
      <c r="AY226" s="434"/>
      <c r="AZ226" s="434"/>
      <c r="BA226" s="617"/>
      <c r="BB226" s="558"/>
      <c r="BC226" s="65">
        <v>26.02</v>
      </c>
      <c r="BD226" s="68"/>
      <c r="BE226" s="66">
        <v>26.02</v>
      </c>
      <c r="BF226" s="218">
        <v>49.841476624696355</v>
      </c>
      <c r="BG226" s="66">
        <v>78.91</v>
      </c>
      <c r="BH226" s="68">
        <v>1.4153072922255674</v>
      </c>
      <c r="BI226" s="219">
        <v>1.4153072922255674</v>
      </c>
      <c r="BJ226" s="219">
        <v>1.6975909004339746</v>
      </c>
      <c r="BK226" s="219">
        <v>1.8971320433820944</v>
      </c>
      <c r="BL226" s="66">
        <v>2.27</v>
      </c>
      <c r="BM226" s="66">
        <v>1.0900000000000001</v>
      </c>
      <c r="BN226" s="66">
        <v>82</v>
      </c>
      <c r="BO226" s="66">
        <v>1.19</v>
      </c>
      <c r="BP226" s="571">
        <v>31.7</v>
      </c>
      <c r="BQ226" s="66">
        <v>57</v>
      </c>
      <c r="BR226" s="66">
        <v>140</v>
      </c>
      <c r="BS226" s="66">
        <v>5</v>
      </c>
      <c r="BT226" s="66">
        <v>15</v>
      </c>
      <c r="BU226" s="221">
        <v>0</v>
      </c>
      <c r="CG226" s="61">
        <v>0</v>
      </c>
      <c r="CH226" s="61">
        <v>0</v>
      </c>
      <c r="CI226" s="61">
        <v>0</v>
      </c>
      <c r="CJ226" s="61">
        <v>0</v>
      </c>
      <c r="CK226" s="326">
        <v>0</v>
      </c>
      <c r="CL226" s="114">
        <v>0</v>
      </c>
      <c r="CM226" s="326">
        <v>0</v>
      </c>
      <c r="CN226" s="114">
        <v>0</v>
      </c>
      <c r="CO226" s="326">
        <v>0</v>
      </c>
      <c r="CP226" s="114">
        <v>0</v>
      </c>
      <c r="CQ226" s="326">
        <v>1</v>
      </c>
      <c r="CR226" s="114">
        <v>0</v>
      </c>
      <c r="CS226" s="326">
        <v>0</v>
      </c>
      <c r="CT226" s="114">
        <v>0</v>
      </c>
      <c r="CU226" s="326">
        <v>0</v>
      </c>
      <c r="CV226" s="114">
        <v>0</v>
      </c>
      <c r="CW226" s="299">
        <v>23.5</v>
      </c>
      <c r="CX226" s="299">
        <v>1.21</v>
      </c>
      <c r="CY226" s="299">
        <v>6.7</v>
      </c>
      <c r="CZ226" s="362"/>
      <c r="DA226" s="61"/>
      <c r="DF226" s="221">
        <v>0</v>
      </c>
      <c r="DG226" s="267"/>
      <c r="DK226" s="267"/>
      <c r="DL226" s="267"/>
      <c r="DM226" s="267"/>
      <c r="DO226" s="282">
        <v>0</v>
      </c>
      <c r="DP226" s="221">
        <v>0</v>
      </c>
      <c r="DQ226" s="221">
        <v>0</v>
      </c>
      <c r="DR226" s="221">
        <v>0</v>
      </c>
      <c r="DS226" s="221">
        <v>0</v>
      </c>
      <c r="DT226" s="310"/>
      <c r="DU226" s="221">
        <v>0</v>
      </c>
      <c r="DV226" s="221">
        <v>0</v>
      </c>
      <c r="DW226" s="221">
        <v>0</v>
      </c>
      <c r="DX226" s="221">
        <v>0</v>
      </c>
      <c r="DY226" s="221">
        <v>0</v>
      </c>
      <c r="DZ226" s="438">
        <v>0</v>
      </c>
      <c r="EC226" s="317">
        <v>1</v>
      </c>
      <c r="ED226" s="317">
        <v>1</v>
      </c>
      <c r="EE226" s="61">
        <v>77</v>
      </c>
      <c r="EF226" s="61"/>
      <c r="EH226" s="221">
        <v>0</v>
      </c>
      <c r="EP226" s="267">
        <v>231</v>
      </c>
      <c r="EQ226" s="135">
        <v>42129</v>
      </c>
      <c r="ER226" s="133" t="s">
        <v>415</v>
      </c>
      <c r="ES226" s="133"/>
      <c r="ET226" s="133"/>
      <c r="EU226" s="133">
        <v>58</v>
      </c>
      <c r="EV226" s="133">
        <v>0</v>
      </c>
      <c r="EW226" s="133"/>
      <c r="EX226" s="133">
        <v>9</v>
      </c>
      <c r="EY226" s="133">
        <v>8</v>
      </c>
      <c r="EZ226" s="133">
        <v>49</v>
      </c>
      <c r="FA226" s="133">
        <v>24</v>
      </c>
      <c r="FB226" s="133">
        <v>18</v>
      </c>
      <c r="FC226" s="133">
        <v>17</v>
      </c>
      <c r="FD226" s="133">
        <v>39</v>
      </c>
      <c r="FE226" s="133">
        <v>22</v>
      </c>
      <c r="FF226" s="133">
        <v>32</v>
      </c>
      <c r="FG226" s="133">
        <v>70</v>
      </c>
      <c r="FH226" s="133">
        <v>350</v>
      </c>
      <c r="FI226" s="91">
        <v>70</v>
      </c>
      <c r="FJ226" s="91">
        <v>350</v>
      </c>
      <c r="FK226" s="227">
        <v>42.15</v>
      </c>
      <c r="FL226" s="227">
        <v>20.954078393754628</v>
      </c>
      <c r="FM226" s="228">
        <v>142.35</v>
      </c>
      <c r="FN226" s="228">
        <v>54.85</v>
      </c>
      <c r="FO226" s="228">
        <v>70.766620625171328</v>
      </c>
      <c r="FP226" s="228">
        <v>27.267644125680697</v>
      </c>
      <c r="FQ226" s="228">
        <v>61.468212153143668</v>
      </c>
      <c r="FR226" s="228"/>
      <c r="FS226" s="193">
        <v>0</v>
      </c>
      <c r="FT226" s="230">
        <v>61.1</v>
      </c>
      <c r="FU226" s="230">
        <v>41.1</v>
      </c>
      <c r="FV226" s="230">
        <v>140</v>
      </c>
      <c r="FW226" s="229">
        <v>8.4</v>
      </c>
      <c r="FX226" s="229">
        <v>10.199999999999999</v>
      </c>
      <c r="FY226" s="426">
        <v>7.2738095238095237</v>
      </c>
      <c r="FZ226" s="229">
        <v>1.4866180048661801</v>
      </c>
      <c r="GA226" s="133">
        <v>180</v>
      </c>
      <c r="GB226" s="129">
        <v>19.100000000000001</v>
      </c>
      <c r="GC226" s="238">
        <v>5.3</v>
      </c>
      <c r="GD226" s="238">
        <v>2.5</v>
      </c>
      <c r="GE226" s="238">
        <v>114.6</v>
      </c>
      <c r="GF226" s="238">
        <v>73.3</v>
      </c>
      <c r="GG226" s="238">
        <v>23.7</v>
      </c>
      <c r="GH226" s="133">
        <v>0</v>
      </c>
      <c r="GI226" s="133">
        <v>0</v>
      </c>
      <c r="GJ226" s="133">
        <v>1</v>
      </c>
      <c r="GK226" s="133">
        <v>0</v>
      </c>
      <c r="GL226" s="231"/>
      <c r="GM226" s="133"/>
      <c r="GN226" s="133">
        <v>0</v>
      </c>
      <c r="GO226" s="133">
        <v>0</v>
      </c>
      <c r="GP226" s="133">
        <v>0</v>
      </c>
      <c r="GQ226" s="61">
        <v>42.55</v>
      </c>
      <c r="GR226" s="106">
        <v>21.152930857752299</v>
      </c>
      <c r="GS226" s="111">
        <v>0.48543689320388345</v>
      </c>
      <c r="GT226" s="61">
        <v>0</v>
      </c>
      <c r="GU226" s="111"/>
      <c r="GV226" s="61"/>
      <c r="GW226" s="106"/>
      <c r="GX226" s="61"/>
      <c r="GY226" s="106">
        <v>22</v>
      </c>
      <c r="GZ226" s="61"/>
      <c r="HA226" s="745"/>
      <c r="HB226" s="133">
        <v>11</v>
      </c>
      <c r="HC226" s="133">
        <v>0.38</v>
      </c>
      <c r="HD226" s="117" t="s">
        <v>1518</v>
      </c>
      <c r="HE226" s="227">
        <v>110.193917</v>
      </c>
      <c r="HF226" s="227">
        <v>115.703613</v>
      </c>
      <c r="HG226" s="270">
        <v>57.51987134620753</v>
      </c>
      <c r="HH226" s="106">
        <v>144.723229</v>
      </c>
      <c r="HI226" s="270">
        <v>71.946426710873155</v>
      </c>
      <c r="HJ226" s="106">
        <v>55.339109000000001</v>
      </c>
      <c r="HK226" s="270">
        <v>27.510795450214292</v>
      </c>
      <c r="HL226" s="106">
        <v>89.384120999999993</v>
      </c>
      <c r="HM226" s="270">
        <v>44.43563175779002</v>
      </c>
      <c r="HN226" s="227">
        <v>61.76211</v>
      </c>
      <c r="HO226" s="106">
        <v>5.1842790000000001</v>
      </c>
      <c r="HP226" s="106">
        <v>2.5434739999999998</v>
      </c>
      <c r="HQ226" s="435">
        <v>145.84626700000001</v>
      </c>
      <c r="HR226" s="270">
        <v>72.504723894530699</v>
      </c>
      <c r="HS226" s="435">
        <v>62.556285000000003</v>
      </c>
      <c r="HT226" s="270">
        <v>31.098678526976439</v>
      </c>
      <c r="HU226" s="435">
        <v>83.289981999999995</v>
      </c>
      <c r="HV226" s="270">
        <v>41.406045367554256</v>
      </c>
      <c r="HW226" s="427">
        <v>57.108066000000001</v>
      </c>
      <c r="HX226" s="144">
        <v>0</v>
      </c>
      <c r="HY226" s="427">
        <v>0.79948197535034271</v>
      </c>
      <c r="HZ226" s="428">
        <v>24.7</v>
      </c>
      <c r="IA226" s="427">
        <v>5.9</v>
      </c>
      <c r="IB226" s="427">
        <v>22.2</v>
      </c>
      <c r="IC226" s="427">
        <v>5.2</v>
      </c>
      <c r="ID226" s="427">
        <v>24.1</v>
      </c>
      <c r="IE226" s="427">
        <v>6</v>
      </c>
      <c r="IF226" s="237">
        <v>77.820908474576257</v>
      </c>
      <c r="IG226" s="237">
        <v>38.6871985017669</v>
      </c>
      <c r="IH226" s="239"/>
      <c r="II226" s="161">
        <v>0.44</v>
      </c>
      <c r="IJ226" s="61">
        <v>1229</v>
      </c>
      <c r="IK226" s="61">
        <v>1183</v>
      </c>
      <c r="IL226" s="61">
        <v>1147</v>
      </c>
      <c r="IM226" s="61">
        <v>1135</v>
      </c>
      <c r="IN226" s="61">
        <v>1097</v>
      </c>
      <c r="IO226" s="61">
        <v>1193</v>
      </c>
      <c r="IP226" s="133">
        <v>1211</v>
      </c>
      <c r="IQ226" s="429">
        <v>1164</v>
      </c>
      <c r="IR226" s="61">
        <v>1808</v>
      </c>
      <c r="IS226" s="61">
        <v>361</v>
      </c>
      <c r="IT226" s="61">
        <v>323</v>
      </c>
      <c r="IU226" s="61">
        <v>390</v>
      </c>
      <c r="IV226" s="61">
        <v>355</v>
      </c>
      <c r="IW226" s="61">
        <v>422</v>
      </c>
      <c r="IX226" s="61">
        <v>397</v>
      </c>
      <c r="IY226" s="61">
        <v>379</v>
      </c>
      <c r="IZ226" s="430">
        <v>374.66666666666669</v>
      </c>
      <c r="JA226" s="61">
        <v>209</v>
      </c>
      <c r="JB226" s="431">
        <v>23.952270189658307</v>
      </c>
      <c r="JC226" s="240">
        <v>23.989668608080532</v>
      </c>
      <c r="JD226" s="267"/>
      <c r="JE226" s="70"/>
      <c r="JF226" s="70"/>
      <c r="JG226" s="70"/>
      <c r="JH226" s="267"/>
      <c r="JI226" s="267"/>
      <c r="JJ226" s="267"/>
      <c r="JK226" s="267"/>
      <c r="JM226" s="420">
        <v>59</v>
      </c>
      <c r="JN226" s="299"/>
      <c r="JO226" s="300"/>
      <c r="JQ226" s="198"/>
      <c r="JR226" s="90"/>
      <c r="JS226" s="90"/>
      <c r="JT226" s="246"/>
      <c r="JU226" s="248"/>
      <c r="JV226" s="198"/>
      <c r="JW226" s="433"/>
      <c r="JX226" s="248"/>
      <c r="JY226" s="243"/>
      <c r="JZ226" s="433"/>
      <c r="KA226" s="248"/>
      <c r="KB226" s="247"/>
      <c r="KC226" s="245"/>
      <c r="KD226" s="248"/>
      <c r="KE226" s="63">
        <v>0</v>
      </c>
      <c r="KF226" s="263"/>
      <c r="KG226" s="263"/>
      <c r="KH226" s="250"/>
      <c r="KI226" s="250"/>
      <c r="KJ226" s="250"/>
      <c r="KK226" s="251"/>
      <c r="KL226" s="250"/>
      <c r="KM226" s="250"/>
      <c r="KN226" s="250"/>
      <c r="KO226" s="250"/>
      <c r="KP226" s="250"/>
      <c r="KQ226" s="250"/>
      <c r="KR226" s="92"/>
      <c r="KS226" s="93">
        <v>0.48543689320388345</v>
      </c>
      <c r="KT226" s="264"/>
      <c r="KU226" s="265"/>
      <c r="KV226" s="264"/>
      <c r="KW226" s="265"/>
      <c r="KX226" s="265"/>
      <c r="KY226" s="265"/>
      <c r="KZ226" s="265"/>
      <c r="LA226" s="265"/>
      <c r="LB226" s="265"/>
      <c r="LC226" s="265"/>
      <c r="LD226" s="265"/>
      <c r="LE226" s="265"/>
      <c r="LF226" s="118">
        <v>42129</v>
      </c>
      <c r="LG226" s="454">
        <v>0</v>
      </c>
      <c r="LH226" s="454"/>
      <c r="LI226" s="455"/>
      <c r="LJ226" s="455"/>
      <c r="LK226" s="455"/>
      <c r="LL226" s="455"/>
      <c r="LM226" s="455"/>
      <c r="LN226" s="455"/>
      <c r="LO226" s="455"/>
      <c r="LP226" s="455"/>
      <c r="LQ226" s="455"/>
      <c r="LR226" s="455"/>
      <c r="LS226" s="455"/>
      <c r="LT226" s="455"/>
      <c r="LU226" s="500">
        <v>45.7</v>
      </c>
      <c r="LV226" s="693">
        <v>-21.4</v>
      </c>
      <c r="LW226" s="500">
        <v>-14</v>
      </c>
      <c r="LX226" s="500">
        <v>1</v>
      </c>
      <c r="LY226" s="500">
        <v>-20.399999999999999</v>
      </c>
      <c r="LZ226" s="500">
        <v>1</v>
      </c>
      <c r="MA226" s="692">
        <v>57.108066000000001</v>
      </c>
      <c r="MB226" s="454"/>
      <c r="MD226" s="253"/>
      <c r="ME226" s="274"/>
      <c r="MF226" s="581">
        <v>231</v>
      </c>
      <c r="MG226" s="135"/>
      <c r="MJ226" s="584">
        <v>27.799299999999999</v>
      </c>
      <c r="MR226" s="135"/>
      <c r="MS226" s="585"/>
      <c r="MT226" s="585"/>
      <c r="MU226" s="133">
        <v>0</v>
      </c>
      <c r="MV226" s="585"/>
      <c r="MW226" s="585"/>
      <c r="MX226" s="585"/>
      <c r="MY226" s="585"/>
      <c r="MZ226" s="585"/>
      <c r="NA226" s="238">
        <v>24</v>
      </c>
      <c r="NB226" s="585"/>
      <c r="NC226" s="238">
        <v>0</v>
      </c>
      <c r="NE226" s="876">
        <v>231</v>
      </c>
      <c r="NF226" s="877">
        <v>8.0438475404389091</v>
      </c>
      <c r="NG226" s="877">
        <v>7.1290769029306302</v>
      </c>
      <c r="NH226" s="877">
        <v>5.2098432305255002</v>
      </c>
      <c r="NI226" s="877">
        <v>2.1505596765753801</v>
      </c>
      <c r="NJ226" s="877">
        <v>6.9015909919033698</v>
      </c>
      <c r="NK226" s="877">
        <v>6.48300957716455</v>
      </c>
      <c r="NL226" s="877">
        <v>8.6540989453024704</v>
      </c>
      <c r="NM226" s="877">
        <v>7.3833586953851098</v>
      </c>
      <c r="NN226" s="877">
        <v>6.0478873293965503</v>
      </c>
      <c r="NO226" s="877">
        <v>1.2868811477881601</v>
      </c>
      <c r="NP226" s="877">
        <v>6.07103324445682</v>
      </c>
      <c r="NQ226" s="877">
        <v>6.4470832262096502</v>
      </c>
      <c r="NR226" s="877">
        <v>7.1965283609369397</v>
      </c>
      <c r="NS226" s="877">
        <v>4.1135338195919102</v>
      </c>
      <c r="NT226" s="877">
        <v>5.8250223640446999</v>
      </c>
      <c r="NU226" s="877">
        <v>7.2895578483535601</v>
      </c>
      <c r="NV226" s="877">
        <v>6.5542818626263903</v>
      </c>
      <c r="NW226" s="877">
        <v>6.8339020766691601</v>
      </c>
      <c r="NX226" s="877">
        <v>5.7468501830980498</v>
      </c>
      <c r="NY226" s="877">
        <v>5.9516344168329196</v>
      </c>
      <c r="NZ226" s="877">
        <v>7.7979208634494404</v>
      </c>
      <c r="OA226" s="877">
        <v>-1.9378782880922001</v>
      </c>
      <c r="OB226" s="877">
        <v>9.5022947948844205</v>
      </c>
      <c r="OC226" s="877">
        <v>1.9145645234939399</v>
      </c>
      <c r="OD226" s="877">
        <v>6.1594677292667699</v>
      </c>
      <c r="OE226" s="877">
        <v>6.5660540381710897</v>
      </c>
      <c r="OF226" s="877">
        <v>3.8669079781431699</v>
      </c>
      <c r="OG226" s="877">
        <v>10.1443523386626</v>
      </c>
      <c r="OH226" s="877">
        <v>2.7114949066500902</v>
      </c>
      <c r="OI226" s="877">
        <v>7.1859656281066702</v>
      </c>
      <c r="OJ226" s="877">
        <v>3.85897561429202</v>
      </c>
      <c r="OK226" s="877">
        <v>2.95838671055595</v>
      </c>
      <c r="OL226" s="877">
        <v>8.0973460173589693</v>
      </c>
      <c r="OM226" s="877">
        <v>7.5877302713904804</v>
      </c>
    </row>
    <row r="227" spans="1:403" s="221" customFormat="1" x14ac:dyDescent="0.25">
      <c r="A227" s="902">
        <v>226</v>
      </c>
      <c r="B227" s="221">
        <v>0</v>
      </c>
      <c r="C227" s="221">
        <v>1</v>
      </c>
      <c r="D227" s="267">
        <v>0</v>
      </c>
      <c r="E227" s="267">
        <v>232</v>
      </c>
      <c r="F227" s="896">
        <v>232</v>
      </c>
      <c r="G227" s="61">
        <v>39</v>
      </c>
      <c r="H227" s="898"/>
      <c r="I227" s="232" t="s">
        <v>1519</v>
      </c>
      <c r="J227" s="167" t="s">
        <v>1520</v>
      </c>
      <c r="K227" s="69">
        <v>22239</v>
      </c>
      <c r="L227" s="422">
        <v>54</v>
      </c>
      <c r="M227" s="400">
        <v>50.5</v>
      </c>
      <c r="N227" s="400">
        <v>160</v>
      </c>
      <c r="O227" s="342">
        <v>19.726562499999996</v>
      </c>
      <c r="P227" s="348">
        <v>1.5074820402986635</v>
      </c>
      <c r="Q227" s="221">
        <v>1</v>
      </c>
      <c r="R227" s="125">
        <v>155</v>
      </c>
      <c r="S227" s="125">
        <v>80</v>
      </c>
      <c r="T227" s="61">
        <v>0</v>
      </c>
      <c r="U227" s="400">
        <v>1</v>
      </c>
      <c r="V227" s="709">
        <v>0</v>
      </c>
      <c r="W227" s="709"/>
      <c r="X227" s="325">
        <v>0</v>
      </c>
      <c r="Y227" s="114">
        <v>0</v>
      </c>
      <c r="Z227" s="325">
        <v>1</v>
      </c>
      <c r="AA227" s="325">
        <v>0</v>
      </c>
      <c r="AB227" s="329">
        <v>0</v>
      </c>
      <c r="AC227" s="711">
        <v>0</v>
      </c>
      <c r="AD227" s="61"/>
      <c r="AE227" s="133"/>
      <c r="AF227" s="61"/>
      <c r="AG227" s="592">
        <v>90</v>
      </c>
      <c r="AH227" s="608">
        <v>0.77</v>
      </c>
      <c r="AI227" s="608">
        <v>78</v>
      </c>
      <c r="AJ227" s="608"/>
      <c r="AK227" s="616">
        <v>14.8</v>
      </c>
      <c r="AL227" s="608">
        <v>44</v>
      </c>
      <c r="AM227" s="608"/>
      <c r="AN227" s="609">
        <v>44.3</v>
      </c>
      <c r="AO227" s="214">
        <v>3.7909846770510898</v>
      </c>
      <c r="AP227" s="310">
        <v>230</v>
      </c>
      <c r="AQ227" s="310">
        <v>151</v>
      </c>
      <c r="AR227" s="310">
        <v>68</v>
      </c>
      <c r="AS227" s="310">
        <v>53</v>
      </c>
      <c r="AT227" s="310">
        <v>2.39</v>
      </c>
      <c r="AU227" s="310">
        <v>35</v>
      </c>
      <c r="AV227" s="564"/>
      <c r="AW227" s="564"/>
      <c r="AX227" s="310">
        <v>0.77</v>
      </c>
      <c r="AY227" s="310"/>
      <c r="AZ227" s="310"/>
      <c r="BA227" s="608"/>
      <c r="BB227" s="558"/>
      <c r="BC227" s="65">
        <v>27</v>
      </c>
      <c r="BD227" s="425"/>
      <c r="BE227" s="66">
        <v>27</v>
      </c>
      <c r="BF227" s="218">
        <v>69.735303689727473</v>
      </c>
      <c r="BG227" s="66">
        <v>60.69</v>
      </c>
      <c r="BH227" s="68">
        <v>1.4313637641589874</v>
      </c>
      <c r="BI227" s="219">
        <v>1.4313637641589874</v>
      </c>
      <c r="BJ227" s="219">
        <v>1.8434526965485218</v>
      </c>
      <c r="BK227" s="219">
        <v>1.7831171374904671</v>
      </c>
      <c r="BL227" s="66">
        <v>2.33</v>
      </c>
      <c r="BM227" s="66">
        <v>0.9</v>
      </c>
      <c r="BN227" s="66">
        <v>101</v>
      </c>
      <c r="BO227" s="66">
        <v>1.17</v>
      </c>
      <c r="BP227" s="571">
        <v>59.7</v>
      </c>
      <c r="BQ227" s="66">
        <v>59</v>
      </c>
      <c r="BR227" s="66">
        <v>34</v>
      </c>
      <c r="BS227" s="66">
        <v>5</v>
      </c>
      <c r="BT227" s="66">
        <v>14</v>
      </c>
      <c r="BU227" s="221">
        <v>0</v>
      </c>
      <c r="CG227" s="61">
        <v>0</v>
      </c>
      <c r="CH227" s="61">
        <v>0</v>
      </c>
      <c r="CI227" s="61">
        <v>0</v>
      </c>
      <c r="CJ227" s="61">
        <v>0</v>
      </c>
      <c r="CK227" s="326">
        <v>0</v>
      </c>
      <c r="CL227" s="114">
        <v>0</v>
      </c>
      <c r="CM227" s="326">
        <v>0</v>
      </c>
      <c r="CN227" s="114">
        <v>0</v>
      </c>
      <c r="CO227" s="326">
        <v>0</v>
      </c>
      <c r="CP227" s="114">
        <v>0</v>
      </c>
      <c r="CQ227" s="326">
        <v>0</v>
      </c>
      <c r="CR227" s="114">
        <v>0</v>
      </c>
      <c r="CS227" s="326">
        <v>0</v>
      </c>
      <c r="CT227" s="114">
        <v>0</v>
      </c>
      <c r="CU227" s="326">
        <v>0</v>
      </c>
      <c r="CV227" s="114">
        <v>0</v>
      </c>
      <c r="CW227" s="299">
        <v>19.8</v>
      </c>
      <c r="CX227" s="299">
        <v>1.17</v>
      </c>
      <c r="CY227" s="299">
        <v>5.7</v>
      </c>
      <c r="CZ227" s="299"/>
      <c r="DA227" s="61"/>
      <c r="DF227" s="221">
        <v>0</v>
      </c>
      <c r="DG227" s="267"/>
      <c r="DK227" s="267"/>
      <c r="DL227" s="267"/>
      <c r="DM227" s="267"/>
      <c r="DO227" s="282">
        <v>0</v>
      </c>
      <c r="DP227" s="221">
        <v>0</v>
      </c>
      <c r="DQ227" s="221">
        <v>0</v>
      </c>
      <c r="DR227" s="221">
        <v>0</v>
      </c>
      <c r="DS227" s="221">
        <v>0</v>
      </c>
      <c r="DT227" s="310"/>
      <c r="DU227" s="221">
        <v>0</v>
      </c>
      <c r="DV227" s="221">
        <v>0</v>
      </c>
      <c r="DW227" s="221">
        <v>0</v>
      </c>
      <c r="DX227" s="221">
        <v>0</v>
      </c>
      <c r="DY227" s="221">
        <v>0</v>
      </c>
      <c r="DZ227" s="438">
        <v>0</v>
      </c>
      <c r="EC227" s="317">
        <v>1</v>
      </c>
      <c r="ED227" s="317">
        <v>1</v>
      </c>
      <c r="EE227" s="221">
        <v>78</v>
      </c>
      <c r="EH227" s="221">
        <v>0</v>
      </c>
      <c r="EP227" s="267">
        <v>232</v>
      </c>
      <c r="EQ227" s="135">
        <v>42129</v>
      </c>
      <c r="ER227" s="133" t="s">
        <v>383</v>
      </c>
      <c r="ES227" s="133"/>
      <c r="ET227" s="133"/>
      <c r="EU227" s="133">
        <v>69</v>
      </c>
      <c r="EV227" s="133">
        <v>0</v>
      </c>
      <c r="EW227" s="133"/>
      <c r="EX227" s="133">
        <v>8</v>
      </c>
      <c r="EY227" s="133">
        <v>8</v>
      </c>
      <c r="EZ227" s="133">
        <v>40</v>
      </c>
      <c r="FA227" s="133">
        <v>26</v>
      </c>
      <c r="FB227" s="133">
        <v>12</v>
      </c>
      <c r="FC227" s="133">
        <v>15</v>
      </c>
      <c r="FD227" s="133">
        <v>31</v>
      </c>
      <c r="FE227" s="133">
        <v>19</v>
      </c>
      <c r="FF227" s="133">
        <v>26</v>
      </c>
      <c r="FG227" s="133">
        <v>150</v>
      </c>
      <c r="FH227" s="133">
        <v>310</v>
      </c>
      <c r="FI227" s="91">
        <v>150</v>
      </c>
      <c r="FJ227" s="91">
        <v>310</v>
      </c>
      <c r="FK227" s="227">
        <v>25.7</v>
      </c>
      <c r="FL227" s="227">
        <v>17.048295974994367</v>
      </c>
      <c r="FM227" s="228">
        <v>77.349999999999994</v>
      </c>
      <c r="FN227" s="228">
        <v>26.8</v>
      </c>
      <c r="FO227" s="228">
        <v>51.31072737999277</v>
      </c>
      <c r="FP227" s="228">
        <v>17.777989577036927</v>
      </c>
      <c r="FQ227" s="228">
        <v>65.352294764059465</v>
      </c>
      <c r="FR227" s="228"/>
      <c r="FS227" s="193">
        <v>0</v>
      </c>
      <c r="FT227" s="230">
        <v>55.5</v>
      </c>
      <c r="FU227" s="230">
        <v>50</v>
      </c>
      <c r="FV227" s="230">
        <v>170</v>
      </c>
      <c r="FW227" s="229">
        <v>5.7</v>
      </c>
      <c r="FX227" s="229">
        <v>10.199999999999999</v>
      </c>
      <c r="FY227" s="426">
        <v>9.7368421052631575</v>
      </c>
      <c r="FZ227" s="229">
        <v>1.1100000000000001</v>
      </c>
      <c r="GA227" s="133">
        <v>80.599999999999994</v>
      </c>
      <c r="GB227" s="129">
        <v>18.3</v>
      </c>
      <c r="GC227" s="238">
        <v>4.8</v>
      </c>
      <c r="GD227" s="238">
        <v>2.2000000000000002</v>
      </c>
      <c r="GE227" s="238">
        <v>109.5</v>
      </c>
      <c r="GF227" s="238">
        <v>68.5</v>
      </c>
      <c r="GG227" s="238">
        <v>21.5</v>
      </c>
      <c r="GH227" s="133">
        <v>0</v>
      </c>
      <c r="GI227" s="133">
        <v>1</v>
      </c>
      <c r="GJ227" s="133">
        <v>1</v>
      </c>
      <c r="GK227" s="133">
        <v>0</v>
      </c>
      <c r="GL227" s="231">
        <v>8</v>
      </c>
      <c r="GM227" s="133"/>
      <c r="GN227" s="133">
        <v>0</v>
      </c>
      <c r="GO227" s="133">
        <v>0</v>
      </c>
      <c r="GP227" s="133">
        <v>0</v>
      </c>
      <c r="GQ227" s="61">
        <v>28.8</v>
      </c>
      <c r="GR227" s="106">
        <v>19.104705217114308</v>
      </c>
      <c r="GS227" s="111">
        <v>0.40571428571428569</v>
      </c>
      <c r="GT227" s="61">
        <v>0</v>
      </c>
      <c r="GU227" s="111"/>
      <c r="GV227" s="61"/>
      <c r="GW227" s="106"/>
      <c r="GX227" s="61"/>
      <c r="GY227" s="106">
        <v>19</v>
      </c>
      <c r="GZ227" s="61"/>
      <c r="HA227" s="745">
        <v>18</v>
      </c>
      <c r="HB227" s="133">
        <v>16</v>
      </c>
      <c r="HC227" s="133">
        <v>0.44</v>
      </c>
      <c r="HD227" s="117" t="s">
        <v>1521</v>
      </c>
      <c r="HE227" s="427">
        <v>73.998176999999998</v>
      </c>
      <c r="HF227" s="427">
        <v>77.698085000000006</v>
      </c>
      <c r="HG227" s="270">
        <v>51.541632286780946</v>
      </c>
      <c r="HH227" s="435">
        <v>98.07517</v>
      </c>
      <c r="HI227" s="270">
        <v>65.058930971124056</v>
      </c>
      <c r="HJ227" s="435">
        <v>31.356493</v>
      </c>
      <c r="HK227" s="270">
        <v>20.800574840538484</v>
      </c>
      <c r="HL227" s="435">
        <v>66.718677</v>
      </c>
      <c r="HM227" s="270">
        <v>44.258356130585568</v>
      </c>
      <c r="HN227" s="427">
        <v>68.028102000000004</v>
      </c>
      <c r="HO227" s="435">
        <v>4.0031210000000002</v>
      </c>
      <c r="HP227" s="435">
        <v>2.6395569999999999</v>
      </c>
      <c r="HQ227" s="435">
        <v>104.747164</v>
      </c>
      <c r="HR227" s="270">
        <v>69.484850366275282</v>
      </c>
      <c r="HS227" s="435">
        <v>39.513157</v>
      </c>
      <c r="HT227" s="270">
        <v>26.211361690366555</v>
      </c>
      <c r="HU227" s="435">
        <v>65.234007000000005</v>
      </c>
      <c r="HV227" s="270">
        <v>43.27348867590873</v>
      </c>
      <c r="HW227" s="427">
        <v>62.277588000000002</v>
      </c>
      <c r="HX227" s="144">
        <v>0</v>
      </c>
      <c r="HY227" s="427">
        <v>0.7922299293490902</v>
      </c>
      <c r="HZ227" s="428">
        <v>15.8</v>
      </c>
      <c r="IA227" s="427">
        <v>4.2</v>
      </c>
      <c r="IB227" s="427">
        <v>17.5</v>
      </c>
      <c r="IC227" s="427">
        <v>4.7</v>
      </c>
      <c r="ID227" s="427">
        <v>16.2</v>
      </c>
      <c r="IE227" s="427">
        <v>4.0999999999999996</v>
      </c>
      <c r="IF227" s="237">
        <v>55.124444444444428</v>
      </c>
      <c r="IG227" s="237">
        <v>36.567231297510602</v>
      </c>
      <c r="IH227" s="239"/>
      <c r="II227" s="161">
        <v>0.44</v>
      </c>
      <c r="IJ227" s="61">
        <v>1234</v>
      </c>
      <c r="IK227" s="61">
        <v>1110</v>
      </c>
      <c r="IL227" s="61">
        <v>968</v>
      </c>
      <c r="IM227" s="61">
        <v>857</v>
      </c>
      <c r="IN227" s="61">
        <v>1016</v>
      </c>
      <c r="IO227" s="61">
        <v>1229</v>
      </c>
      <c r="IP227" s="133">
        <v>1231.5</v>
      </c>
      <c r="IQ227" s="429">
        <v>1069</v>
      </c>
      <c r="IR227" s="61">
        <v>1782</v>
      </c>
      <c r="IS227" s="61"/>
      <c r="IT227" s="61"/>
      <c r="IU227" s="61"/>
      <c r="IV227" s="61"/>
      <c r="IW227" s="61"/>
      <c r="IX227" s="61"/>
      <c r="IY227" s="61"/>
      <c r="IZ227" s="430"/>
      <c r="JA227" s="61"/>
      <c r="JB227" s="431"/>
      <c r="JC227" s="240"/>
      <c r="JD227" s="267"/>
      <c r="JE227" s="70"/>
      <c r="JF227" s="70"/>
      <c r="JG227" s="70"/>
      <c r="JH227" s="267"/>
      <c r="JI227" s="267"/>
      <c r="JJ227" s="267"/>
      <c r="JK227" s="267"/>
      <c r="JM227" s="420">
        <v>61</v>
      </c>
      <c r="JN227" s="299"/>
      <c r="JO227" s="300"/>
      <c r="JQ227" s="198"/>
      <c r="JR227" s="90"/>
      <c r="JS227" s="90"/>
      <c r="JT227" s="246"/>
      <c r="JU227" s="248"/>
      <c r="JV227" s="198"/>
      <c r="JW227" s="433"/>
      <c r="JX227" s="248"/>
      <c r="JY227" s="243"/>
      <c r="JZ227" s="433"/>
      <c r="KA227" s="248"/>
      <c r="KB227" s="247"/>
      <c r="KC227" s="245"/>
      <c r="KD227" s="248"/>
      <c r="KE227" s="63">
        <v>0</v>
      </c>
      <c r="KF227" s="263"/>
      <c r="KG227" s="263"/>
      <c r="KH227" s="250"/>
      <c r="KI227" s="250"/>
      <c r="KJ227" s="250"/>
      <c r="KK227" s="251"/>
      <c r="KL227" s="250"/>
      <c r="KM227" s="250"/>
      <c r="KN227" s="250"/>
      <c r="KO227" s="250"/>
      <c r="KP227" s="250"/>
      <c r="KQ227" s="250"/>
      <c r="KR227" s="92"/>
      <c r="KS227" s="93">
        <v>0.40571428571428569</v>
      </c>
      <c r="KT227" s="264"/>
      <c r="KU227" s="265"/>
      <c r="KV227" s="264"/>
      <c r="KW227" s="265"/>
      <c r="KX227" s="265"/>
      <c r="KY227" s="265"/>
      <c r="KZ227" s="265"/>
      <c r="LA227" s="265"/>
      <c r="LB227" s="265"/>
      <c r="LC227" s="265"/>
      <c r="LD227" s="265"/>
      <c r="LE227" s="265"/>
      <c r="LF227" s="118">
        <v>42129</v>
      </c>
      <c r="LG227" s="454">
        <v>0</v>
      </c>
      <c r="LH227" s="454"/>
      <c r="LI227" s="455">
        <v>47</v>
      </c>
      <c r="LJ227" s="455">
        <v>47.39</v>
      </c>
      <c r="LK227" s="455">
        <v>-27.4</v>
      </c>
      <c r="LL227" s="455">
        <v>-31.6</v>
      </c>
      <c r="LM227" s="455">
        <v>-31.1</v>
      </c>
      <c r="LN227" s="455">
        <v>381</v>
      </c>
      <c r="LO227" s="455">
        <v>-23.5</v>
      </c>
      <c r="LP227" s="455">
        <v>-23</v>
      </c>
      <c r="LQ227" s="455">
        <v>381</v>
      </c>
      <c r="LR227" s="455">
        <v>-27.6</v>
      </c>
      <c r="LS227" s="455">
        <v>-27.1</v>
      </c>
      <c r="LT227" s="455">
        <v>381</v>
      </c>
      <c r="LU227" s="500">
        <v>44.71</v>
      </c>
      <c r="LV227" s="693">
        <v>-25.66</v>
      </c>
      <c r="LW227" s="500">
        <v>-12.1</v>
      </c>
      <c r="LX227" s="500">
        <v>3</v>
      </c>
      <c r="LY227" s="500">
        <v>-12.8</v>
      </c>
      <c r="LZ227" s="500">
        <v>3</v>
      </c>
      <c r="MA227" s="692">
        <v>62.277588000000002</v>
      </c>
      <c r="MB227" s="455"/>
      <c r="MD227" s="253"/>
      <c r="ME227" s="274"/>
      <c r="MF227" s="581">
        <v>232</v>
      </c>
      <c r="MG227" s="135"/>
      <c r="MJ227" s="584">
        <v>19.717700000000001</v>
      </c>
      <c r="MR227" s="135"/>
      <c r="MS227" s="585"/>
      <c r="MT227" s="585"/>
      <c r="MU227" s="133">
        <v>0</v>
      </c>
      <c r="MV227" s="585"/>
      <c r="MW227" s="585"/>
      <c r="MX227" s="585"/>
      <c r="MY227" s="585"/>
      <c r="MZ227" s="585"/>
      <c r="NA227" s="238">
        <v>44.3</v>
      </c>
      <c r="NB227" s="585"/>
      <c r="NC227" s="238">
        <v>1</v>
      </c>
      <c r="NE227" s="876">
        <v>232</v>
      </c>
      <c r="NF227" s="877">
        <v>8.0342487356289904</v>
      </c>
      <c r="NG227" s="877">
        <v>7.7411972985714304</v>
      </c>
      <c r="NH227" s="877">
        <v>5.3988291824446302</v>
      </c>
      <c r="NI227" s="877">
        <v>1.33342373372519</v>
      </c>
      <c r="NJ227" s="877">
        <v>7.52778975157233</v>
      </c>
      <c r="NK227" s="877">
        <v>4.40122086216022</v>
      </c>
      <c r="NL227" s="877">
        <v>9.1056466526777307</v>
      </c>
      <c r="NM227" s="877">
        <v>7.7262862897206697</v>
      </c>
      <c r="NN227" s="877">
        <v>6.1916021284618701</v>
      </c>
      <c r="NO227" s="877">
        <v>0.31034012061214999</v>
      </c>
      <c r="NP227" s="877">
        <v>5.9497683599313502</v>
      </c>
      <c r="NQ227" s="877">
        <v>6.4667902378031004</v>
      </c>
      <c r="NR227" s="877">
        <v>7.58195375084882</v>
      </c>
      <c r="NS227" s="877">
        <v>4.5416387344361402</v>
      </c>
      <c r="NT227" s="877">
        <v>5.9027971578802303</v>
      </c>
      <c r="NU227" s="877">
        <v>6.5596447625866698</v>
      </c>
      <c r="NV227" s="877">
        <v>6.5552026338782996</v>
      </c>
      <c r="NW227" s="877">
        <v>7.1826922975161898</v>
      </c>
      <c r="NX227" s="877">
        <v>6.1799090900149301</v>
      </c>
      <c r="NY227" s="877">
        <v>6.0900065299038202</v>
      </c>
      <c r="NZ227" s="877">
        <v>7.4924941516794297</v>
      </c>
      <c r="OA227" s="877">
        <v>5.6610654798069504</v>
      </c>
      <c r="OB227" s="877">
        <v>10.518505633300901</v>
      </c>
      <c r="OC227" s="877">
        <v>3.0036022366802002</v>
      </c>
      <c r="OD227" s="877">
        <v>7.8329532888754301</v>
      </c>
      <c r="OE227" s="877">
        <v>6.9845893503624596</v>
      </c>
      <c r="OF227" s="877">
        <v>4.8273109439496702</v>
      </c>
      <c r="OG227" s="877">
        <v>9.7184815032243304</v>
      </c>
      <c r="OH227" s="877">
        <v>2.6959938131098999</v>
      </c>
      <c r="OI227" s="877">
        <v>7.7763014237016304</v>
      </c>
      <c r="OJ227" s="877">
        <v>4.1538053360790403</v>
      </c>
      <c r="OK227" s="877">
        <v>1.9421800795227</v>
      </c>
      <c r="OL227" s="877">
        <v>2.1718878090684801</v>
      </c>
      <c r="OM227" s="877">
        <v>7.51490339662067</v>
      </c>
    </row>
    <row r="228" spans="1:403" s="133" customFormat="1" x14ac:dyDescent="0.25">
      <c r="A228" s="455">
        <v>227</v>
      </c>
      <c r="B228" s="221">
        <v>0</v>
      </c>
      <c r="C228" s="61">
        <v>1</v>
      </c>
      <c r="D228" s="267">
        <v>0</v>
      </c>
      <c r="E228" s="267">
        <v>233</v>
      </c>
      <c r="F228" s="896">
        <v>233</v>
      </c>
      <c r="G228" s="61">
        <v>41</v>
      </c>
      <c r="H228" s="898"/>
      <c r="I228" s="232" t="s">
        <v>1522</v>
      </c>
      <c r="J228" s="167" t="s">
        <v>1523</v>
      </c>
      <c r="K228" s="266">
        <v>21358</v>
      </c>
      <c r="L228" s="422">
        <v>56</v>
      </c>
      <c r="M228" s="193">
        <v>53</v>
      </c>
      <c r="N228" s="193">
        <v>166</v>
      </c>
      <c r="O228" s="342">
        <v>19.233560749020178</v>
      </c>
      <c r="P228" s="348">
        <v>1.5803814814250885</v>
      </c>
      <c r="Q228" s="146">
        <v>1</v>
      </c>
      <c r="R228" s="145">
        <v>150</v>
      </c>
      <c r="S228" s="145">
        <v>100</v>
      </c>
      <c r="T228" s="146">
        <v>0</v>
      </c>
      <c r="U228" s="400">
        <v>1</v>
      </c>
      <c r="V228" s="326">
        <v>0</v>
      </c>
      <c r="W228" s="326"/>
      <c r="X228" s="326">
        <v>0</v>
      </c>
      <c r="Y228" s="710">
        <v>0</v>
      </c>
      <c r="Z228" s="326">
        <v>1</v>
      </c>
      <c r="AA228" s="326">
        <v>0</v>
      </c>
      <c r="AB228" s="329">
        <v>0</v>
      </c>
      <c r="AC228" s="711">
        <v>0</v>
      </c>
      <c r="AD228" s="146"/>
      <c r="AF228" s="146"/>
      <c r="AG228" s="618">
        <v>82</v>
      </c>
      <c r="AH228" s="619">
        <v>0.77</v>
      </c>
      <c r="AI228" s="592">
        <v>77</v>
      </c>
      <c r="AJ228" s="592"/>
      <c r="AK228" s="606">
        <v>14.7</v>
      </c>
      <c r="AL228" s="592">
        <v>43</v>
      </c>
      <c r="AM228" s="592"/>
      <c r="AN228" s="607">
        <v>72.8</v>
      </c>
      <c r="AO228" s="214">
        <v>4.28771595520264</v>
      </c>
      <c r="AP228" s="63">
        <v>196</v>
      </c>
      <c r="AQ228" s="63">
        <v>104</v>
      </c>
      <c r="AR228" s="63">
        <v>82</v>
      </c>
      <c r="AS228" s="63">
        <v>48</v>
      </c>
      <c r="AT228" s="63">
        <v>2.74</v>
      </c>
      <c r="AU228" s="63">
        <v>136</v>
      </c>
      <c r="AV228" s="564"/>
      <c r="AW228" s="564"/>
      <c r="AX228" s="436">
        <v>0.77</v>
      </c>
      <c r="AY228" s="436"/>
      <c r="AZ228" s="436"/>
      <c r="BA228" s="619"/>
      <c r="BB228" s="558"/>
      <c r="BC228" s="65">
        <v>21.41</v>
      </c>
      <c r="BD228" s="447"/>
      <c r="BE228" s="66">
        <v>21.41</v>
      </c>
      <c r="BF228" s="218">
        <v>62.525704497521247</v>
      </c>
      <c r="BG228" s="66">
        <v>37.94</v>
      </c>
      <c r="BH228" s="68">
        <v>1.3306166672944384</v>
      </c>
      <c r="BI228" s="219">
        <v>1.3306166672944384</v>
      </c>
      <c r="BJ228" s="219">
        <v>1.7960585937677911</v>
      </c>
      <c r="BK228" s="219">
        <v>1.5790973265526438</v>
      </c>
      <c r="BL228" s="66">
        <v>2.56</v>
      </c>
      <c r="BM228" s="66">
        <v>0.77</v>
      </c>
      <c r="BN228" s="66">
        <v>119</v>
      </c>
      <c r="BO228" s="66">
        <v>1.18</v>
      </c>
      <c r="BP228" s="571">
        <v>91.2</v>
      </c>
      <c r="BQ228" s="66">
        <v>32</v>
      </c>
      <c r="BR228" s="66">
        <v>119</v>
      </c>
      <c r="BS228" s="66">
        <v>6</v>
      </c>
      <c r="BT228" s="66">
        <v>35</v>
      </c>
      <c r="BU228" s="221">
        <v>0</v>
      </c>
      <c r="BV228" s="221"/>
      <c r="BW228" s="221"/>
      <c r="BX228" s="221"/>
      <c r="BY228" s="221"/>
      <c r="BZ228" s="221"/>
      <c r="CA228" s="221"/>
      <c r="CB228" s="221"/>
      <c r="CC228" s="221"/>
      <c r="CD228" s="221"/>
      <c r="CE228" s="221"/>
      <c r="CF228" s="221"/>
      <c r="CG228" s="61">
        <v>0</v>
      </c>
      <c r="CH228" s="61">
        <v>0</v>
      </c>
      <c r="CI228" s="61">
        <v>0</v>
      </c>
      <c r="CJ228" s="61">
        <v>0</v>
      </c>
      <c r="CK228" s="326">
        <v>0</v>
      </c>
      <c r="CL228" s="114">
        <v>0</v>
      </c>
      <c r="CM228" s="326">
        <v>0</v>
      </c>
      <c r="CN228" s="114">
        <v>0</v>
      </c>
      <c r="CO228" s="326">
        <v>0</v>
      </c>
      <c r="CP228" s="114">
        <v>0</v>
      </c>
      <c r="CQ228" s="326">
        <v>0</v>
      </c>
      <c r="CR228" s="114">
        <v>0</v>
      </c>
      <c r="CS228" s="326">
        <v>0</v>
      </c>
      <c r="CT228" s="114">
        <v>0</v>
      </c>
      <c r="CU228" s="326">
        <v>0</v>
      </c>
      <c r="CV228" s="114">
        <v>0</v>
      </c>
      <c r="CW228" s="299">
        <v>33.9</v>
      </c>
      <c r="CX228" s="299">
        <v>1.19</v>
      </c>
      <c r="CY228" s="299">
        <v>9.6999999999999993</v>
      </c>
      <c r="CZ228" s="362"/>
      <c r="DA228" s="61"/>
      <c r="DB228" s="221"/>
      <c r="DC228" s="221"/>
      <c r="DD228" s="221"/>
      <c r="DE228" s="221"/>
      <c r="DF228" s="221">
        <v>0</v>
      </c>
      <c r="DG228" s="267"/>
      <c r="DH228" s="221"/>
      <c r="DI228" s="221"/>
      <c r="DJ228" s="221"/>
      <c r="DK228" s="267"/>
      <c r="DL228" s="267"/>
      <c r="DM228" s="267"/>
      <c r="DN228" s="221"/>
      <c r="DO228" s="282">
        <v>0</v>
      </c>
      <c r="DP228" s="221">
        <v>0</v>
      </c>
      <c r="DQ228" s="221">
        <v>0</v>
      </c>
      <c r="DR228" s="221">
        <v>0</v>
      </c>
      <c r="DS228" s="221">
        <v>0</v>
      </c>
      <c r="DT228" s="310"/>
      <c r="DU228" s="221">
        <v>0</v>
      </c>
      <c r="DV228" s="221">
        <v>0</v>
      </c>
      <c r="DW228" s="221">
        <v>0</v>
      </c>
      <c r="DX228" s="221">
        <v>0</v>
      </c>
      <c r="DY228" s="221">
        <v>0</v>
      </c>
      <c r="DZ228" s="438">
        <v>0</v>
      </c>
      <c r="EC228" s="317">
        <v>1</v>
      </c>
      <c r="ED228" s="317">
        <v>1</v>
      </c>
      <c r="EE228" s="133">
        <v>77</v>
      </c>
      <c r="EH228" s="221">
        <v>0</v>
      </c>
      <c r="EI228" s="221"/>
      <c r="EJ228" s="221"/>
      <c r="EK228" s="221"/>
      <c r="EL228" s="221"/>
      <c r="EM228" s="221"/>
      <c r="EN228" s="221"/>
      <c r="EO228" s="221"/>
      <c r="EP228" s="267">
        <v>233</v>
      </c>
      <c r="EQ228" s="135">
        <v>42121</v>
      </c>
      <c r="ER228" s="133" t="s">
        <v>383</v>
      </c>
      <c r="EU228" s="133">
        <v>80</v>
      </c>
      <c r="EV228" s="133">
        <v>0</v>
      </c>
      <c r="EX228" s="133">
        <v>8</v>
      </c>
      <c r="EY228" s="133">
        <v>7</v>
      </c>
      <c r="EZ228" s="133">
        <v>42</v>
      </c>
      <c r="FA228" s="133">
        <v>20</v>
      </c>
      <c r="FB228" s="133">
        <v>12</v>
      </c>
      <c r="FC228" s="133">
        <v>16</v>
      </c>
      <c r="FD228" s="133">
        <v>33</v>
      </c>
      <c r="FE228" s="133">
        <v>21</v>
      </c>
      <c r="FF228" s="133">
        <v>32</v>
      </c>
      <c r="FG228" s="133">
        <v>130</v>
      </c>
      <c r="FH228" s="133">
        <v>300</v>
      </c>
      <c r="FI228" s="91">
        <v>130</v>
      </c>
      <c r="FJ228" s="91">
        <v>300</v>
      </c>
      <c r="FK228" s="227">
        <v>29.900000000000002</v>
      </c>
      <c r="FL228" s="227">
        <v>18.919482638481732</v>
      </c>
      <c r="FM228" s="228">
        <v>96.9</v>
      </c>
      <c r="FN228" s="228">
        <v>27.05</v>
      </c>
      <c r="FO228" s="228">
        <v>61.31430995548093</v>
      </c>
      <c r="FP228" s="228">
        <v>17.116120580967586</v>
      </c>
      <c r="FQ228" s="228">
        <v>72.084623323013417</v>
      </c>
      <c r="FR228" s="228"/>
      <c r="FS228" s="193">
        <v>0</v>
      </c>
      <c r="FT228" s="230">
        <v>89.6</v>
      </c>
      <c r="FU228" s="230">
        <v>68.400000000000006</v>
      </c>
      <c r="FV228" s="230">
        <v>150</v>
      </c>
      <c r="FW228" s="229">
        <v>8.1</v>
      </c>
      <c r="FX228" s="229">
        <v>7.9</v>
      </c>
      <c r="FY228" s="426">
        <v>11.061728395061728</v>
      </c>
      <c r="FZ228" s="229">
        <v>1.309941520467836</v>
      </c>
      <c r="GA228" s="133">
        <v>66</v>
      </c>
      <c r="GB228" s="129">
        <v>20.8</v>
      </c>
      <c r="GC228" s="238">
        <v>12.4</v>
      </c>
      <c r="GD228" s="238">
        <v>6.4</v>
      </c>
      <c r="GE228" s="238">
        <v>176.2</v>
      </c>
      <c r="GF228" s="238">
        <v>116.4</v>
      </c>
      <c r="GG228" s="238">
        <v>34</v>
      </c>
      <c r="GH228" s="133">
        <v>1</v>
      </c>
      <c r="GI228" s="133">
        <v>1</v>
      </c>
      <c r="GJ228" s="133">
        <v>1</v>
      </c>
      <c r="GK228" s="133">
        <v>0</v>
      </c>
      <c r="GL228" s="231">
        <v>20</v>
      </c>
      <c r="GN228" s="133">
        <v>0</v>
      </c>
      <c r="GO228" s="133">
        <v>0</v>
      </c>
      <c r="GP228" s="133">
        <v>0</v>
      </c>
      <c r="GQ228" s="61">
        <v>42.5</v>
      </c>
      <c r="GR228" s="106">
        <v>26.892241208544267</v>
      </c>
      <c r="GS228" s="111">
        <v>0.48022598870056499</v>
      </c>
      <c r="GT228" s="61">
        <v>0</v>
      </c>
      <c r="GU228" s="111">
        <v>0.69230769230769229</v>
      </c>
      <c r="GV228" s="61">
        <v>1</v>
      </c>
      <c r="GW228" s="106">
        <v>13.8</v>
      </c>
      <c r="GX228" s="61"/>
      <c r="GY228" s="106">
        <v>27</v>
      </c>
      <c r="GZ228" s="61"/>
      <c r="HA228" s="745">
        <v>25</v>
      </c>
      <c r="HB228" s="133">
        <v>13</v>
      </c>
      <c r="HD228" s="117" t="s">
        <v>1524</v>
      </c>
      <c r="HE228" s="448">
        <v>79.268263000000005</v>
      </c>
      <c r="HF228" s="448">
        <v>83.231675999999993</v>
      </c>
      <c r="HG228" s="270">
        <v>52.665560169021283</v>
      </c>
      <c r="HH228" s="449">
        <v>117.34204200000001</v>
      </c>
      <c r="HI228" s="270">
        <v>74.249188173344294</v>
      </c>
      <c r="HJ228" s="449">
        <v>28.957155</v>
      </c>
      <c r="HK228" s="270">
        <v>18.322889340545967</v>
      </c>
      <c r="HL228" s="449">
        <v>88.384888000000004</v>
      </c>
      <c r="HM228" s="270">
        <v>55.926299465556937</v>
      </c>
      <c r="HN228" s="448">
        <v>75.322438000000005</v>
      </c>
      <c r="HO228" s="449">
        <v>6.2753269999999999</v>
      </c>
      <c r="HP228" s="449">
        <v>3.994094</v>
      </c>
      <c r="HQ228" s="435">
        <v>119.22959</v>
      </c>
      <c r="HR228" s="270">
        <v>75.44355043472558</v>
      </c>
      <c r="HS228" s="435">
        <v>44.137891000000003</v>
      </c>
      <c r="HT228" s="270">
        <v>27.928630851963181</v>
      </c>
      <c r="HU228" s="435">
        <v>75.091699000000006</v>
      </c>
      <c r="HV228" s="270">
        <v>47.51491958276241</v>
      </c>
      <c r="HW228" s="427">
        <v>62.980756999999997</v>
      </c>
      <c r="HX228" s="144">
        <v>0</v>
      </c>
      <c r="HY228" s="427">
        <v>0.70930822901479751</v>
      </c>
      <c r="HZ228" s="428">
        <v>18.8</v>
      </c>
      <c r="IA228" s="427">
        <v>4.7</v>
      </c>
      <c r="IB228" s="427">
        <v>19.399999999999999</v>
      </c>
      <c r="IC228" s="427">
        <v>5.4</v>
      </c>
      <c r="ID228" s="427">
        <v>20.3</v>
      </c>
      <c r="IE228" s="427">
        <v>5.0999999999999996</v>
      </c>
      <c r="IF228" s="237">
        <v>64.977066666666673</v>
      </c>
      <c r="IG228" s="237">
        <v>41.114798819380269</v>
      </c>
      <c r="IH228" s="239"/>
      <c r="II228" s="161">
        <v>0.43</v>
      </c>
      <c r="IJ228" s="161">
        <v>1172</v>
      </c>
      <c r="IK228" s="161">
        <v>1095</v>
      </c>
      <c r="IL228" s="161">
        <v>1149</v>
      </c>
      <c r="IM228" s="161">
        <v>1134</v>
      </c>
      <c r="IN228" s="161">
        <v>1204</v>
      </c>
      <c r="IO228" s="161">
        <v>1209</v>
      </c>
      <c r="IP228" s="133">
        <v>1190.5</v>
      </c>
      <c r="IQ228" s="429">
        <v>1160.5</v>
      </c>
      <c r="IR228" s="161">
        <v>1730</v>
      </c>
      <c r="IS228" s="161"/>
      <c r="IT228" s="161"/>
      <c r="IU228" s="161">
        <v>371</v>
      </c>
      <c r="IV228" s="161">
        <v>422</v>
      </c>
      <c r="IW228" s="161">
        <v>423</v>
      </c>
      <c r="IX228" s="161">
        <v>376</v>
      </c>
      <c r="IY228" s="61">
        <v>376</v>
      </c>
      <c r="IZ228" s="430">
        <v>398</v>
      </c>
      <c r="JA228" s="161">
        <v>226</v>
      </c>
      <c r="JB228" s="431">
        <v>24.4620693377924</v>
      </c>
      <c r="JC228" s="240">
        <v>26.96220495364312</v>
      </c>
      <c r="JD228" s="267"/>
      <c r="JE228" s="280"/>
      <c r="JF228" s="70"/>
      <c r="JG228" s="70"/>
      <c r="JH228" s="267"/>
      <c r="JI228" s="267"/>
      <c r="JJ228" s="267"/>
      <c r="JK228" s="267"/>
      <c r="JL228" s="221"/>
      <c r="JM228" s="420">
        <v>61</v>
      </c>
      <c r="JN228" s="299"/>
      <c r="JO228" s="300"/>
      <c r="JP228" s="221"/>
      <c r="JQ228" s="198"/>
      <c r="JR228" s="90"/>
      <c r="JS228" s="90"/>
      <c r="JT228" s="246"/>
      <c r="JU228" s="248"/>
      <c r="JV228" s="198"/>
      <c r="JW228" s="433"/>
      <c r="JX228" s="248"/>
      <c r="JY228" s="243"/>
      <c r="JZ228" s="433"/>
      <c r="KA228" s="248"/>
      <c r="KB228" s="247"/>
      <c r="KC228" s="245"/>
      <c r="KD228" s="248"/>
      <c r="KE228" s="63">
        <v>0</v>
      </c>
      <c r="KF228" s="263"/>
      <c r="KG228" s="263"/>
      <c r="KH228" s="250"/>
      <c r="KI228" s="250"/>
      <c r="KJ228" s="250"/>
      <c r="KK228" s="251"/>
      <c r="KL228" s="250"/>
      <c r="KM228" s="250"/>
      <c r="KN228" s="250"/>
      <c r="KO228" s="250"/>
      <c r="KP228" s="250"/>
      <c r="KQ228" s="250"/>
      <c r="KR228" s="92"/>
      <c r="KS228" s="93">
        <v>0.48022598870056499</v>
      </c>
      <c r="KT228" s="264"/>
      <c r="KU228" s="265"/>
      <c r="KV228" s="264"/>
      <c r="KW228" s="265"/>
      <c r="KX228" s="265"/>
      <c r="KY228" s="265"/>
      <c r="KZ228" s="265"/>
      <c r="LA228" s="265"/>
      <c r="LB228" s="265"/>
      <c r="LC228" s="265"/>
      <c r="LD228" s="265"/>
      <c r="LE228" s="265"/>
      <c r="LF228" s="118">
        <v>42121</v>
      </c>
      <c r="LG228" s="454">
        <v>0</v>
      </c>
      <c r="LH228" s="454"/>
      <c r="LI228" s="455">
        <v>65</v>
      </c>
      <c r="LJ228" s="455">
        <v>56.7</v>
      </c>
      <c r="LK228" s="455">
        <v>-30.71</v>
      </c>
      <c r="LL228" s="455">
        <v>-36.200000000000003</v>
      </c>
      <c r="LM228" s="455">
        <v>-36.200000000000003</v>
      </c>
      <c r="LN228" s="455">
        <v>341</v>
      </c>
      <c r="LO228" s="455">
        <v>-25.1</v>
      </c>
      <c r="LP228" s="455">
        <v>-25</v>
      </c>
      <c r="LQ228" s="455">
        <v>401</v>
      </c>
      <c r="LR228" s="455">
        <v>-30.6</v>
      </c>
      <c r="LS228" s="455">
        <v>-30.6</v>
      </c>
      <c r="LT228" s="455">
        <v>341</v>
      </c>
      <c r="LU228" s="500">
        <v>54.25</v>
      </c>
      <c r="LV228" s="693">
        <v>-28.17</v>
      </c>
      <c r="LW228" s="500">
        <v>-22.9</v>
      </c>
      <c r="LX228" s="500">
        <v>1</v>
      </c>
      <c r="LY228" s="500">
        <v>-22.4</v>
      </c>
      <c r="LZ228" s="500">
        <v>1</v>
      </c>
      <c r="MA228" s="692">
        <v>62.980756999999997</v>
      </c>
      <c r="MB228" s="455"/>
      <c r="MD228" s="253"/>
      <c r="ME228" s="274"/>
      <c r="MF228" s="581">
        <v>233</v>
      </c>
      <c r="MG228" s="135"/>
      <c r="MJ228" s="584">
        <v>45.4726</v>
      </c>
      <c r="MR228" s="135"/>
      <c r="MS228" s="585"/>
      <c r="MT228" s="585"/>
      <c r="MU228" s="133">
        <v>0</v>
      </c>
      <c r="MV228" s="585"/>
      <c r="MW228" s="585"/>
      <c r="MX228" s="585"/>
      <c r="MY228" s="585"/>
      <c r="MZ228" s="585"/>
      <c r="NA228" s="238">
        <v>72.8</v>
      </c>
      <c r="NB228" s="585"/>
      <c r="NC228" s="238">
        <v>1</v>
      </c>
      <c r="NE228" s="876">
        <v>233</v>
      </c>
      <c r="NF228" s="877">
        <v>8.3287198005038192</v>
      </c>
      <c r="NG228" s="877">
        <v>7.7360636278718102</v>
      </c>
      <c r="NH228" s="877">
        <v>5.2682846665209997</v>
      </c>
      <c r="NI228" s="877">
        <v>1.8318772411916699</v>
      </c>
      <c r="NJ228" s="877">
        <v>7.4838157772642599</v>
      </c>
      <c r="NK228" s="877">
        <v>4.6712933724815802</v>
      </c>
      <c r="NL228" s="877">
        <v>9.0407280802651808</v>
      </c>
      <c r="NM228" s="877">
        <v>7.9766500381796304</v>
      </c>
      <c r="NN228" s="877">
        <v>6.2251592257773698</v>
      </c>
      <c r="NO228" s="877">
        <v>0.47508488294878298</v>
      </c>
      <c r="NP228" s="877">
        <v>5.8816646193203503</v>
      </c>
      <c r="NQ228" s="877">
        <v>6.3940338953677802</v>
      </c>
      <c r="NR228" s="877">
        <v>7.2083806936102404</v>
      </c>
      <c r="NS228" s="877">
        <v>4.0900065299038202</v>
      </c>
      <c r="NT228" s="877">
        <v>5.9229114062581898</v>
      </c>
      <c r="NU228" s="877">
        <v>7.5258339789103497</v>
      </c>
      <c r="NV228" s="877">
        <v>6.2710894662656003</v>
      </c>
      <c r="NW228" s="877">
        <v>6.5613261364539204</v>
      </c>
      <c r="NX228" s="877">
        <v>5.9474323894713699</v>
      </c>
      <c r="NY228" s="877">
        <v>5.7676547982373503</v>
      </c>
      <c r="NZ228" s="877">
        <v>7.6011765059047303</v>
      </c>
      <c r="OA228" s="877">
        <v>4.7554217347342398</v>
      </c>
      <c r="OB228" s="877">
        <v>10.091276694365201</v>
      </c>
      <c r="OC228" s="877">
        <v>2.2357270598380601</v>
      </c>
      <c r="OD228" s="877">
        <v>6.1160319934471099</v>
      </c>
      <c r="OE228" s="877">
        <v>6.4638512926110998</v>
      </c>
      <c r="OF228" s="877">
        <v>4.9240998856407403</v>
      </c>
      <c r="OG228" s="877">
        <v>9.8869006581765806</v>
      </c>
      <c r="OH228" s="877">
        <v>2.9011082430145101</v>
      </c>
      <c r="OI228" s="877">
        <v>7.8969378151823104</v>
      </c>
      <c r="OJ228" s="877">
        <v>4.0942360698457696</v>
      </c>
      <c r="OK228" s="877">
        <v>1.98996284299426</v>
      </c>
      <c r="OL228" s="877">
        <v>1.3606102587128699</v>
      </c>
      <c r="OM228" s="877">
        <v>7.8555496345271596</v>
      </c>
    </row>
    <row r="229" spans="1:403" s="133" customFormat="1" x14ac:dyDescent="0.25">
      <c r="A229" s="455">
        <v>228</v>
      </c>
      <c r="B229" s="221">
        <v>0</v>
      </c>
      <c r="C229" s="61">
        <v>1</v>
      </c>
      <c r="D229" s="267">
        <v>0</v>
      </c>
      <c r="E229" s="267">
        <v>234</v>
      </c>
      <c r="F229" s="896">
        <v>234</v>
      </c>
      <c r="G229" s="61">
        <v>43</v>
      </c>
      <c r="H229" s="898"/>
      <c r="I229" s="232" t="s">
        <v>1525</v>
      </c>
      <c r="J229" s="167" t="s">
        <v>1526</v>
      </c>
      <c r="K229" s="69">
        <v>21113</v>
      </c>
      <c r="L229" s="422">
        <v>57</v>
      </c>
      <c r="M229" s="400">
        <v>70</v>
      </c>
      <c r="N229" s="400">
        <v>157</v>
      </c>
      <c r="O229" s="342">
        <v>28.398718000730252</v>
      </c>
      <c r="P229" s="348">
        <v>1.7082846506439184</v>
      </c>
      <c r="Q229" s="221">
        <v>1</v>
      </c>
      <c r="R229" s="140">
        <v>130</v>
      </c>
      <c r="S229" s="140">
        <v>80</v>
      </c>
      <c r="T229" s="142">
        <v>0</v>
      </c>
      <c r="U229" s="400">
        <v>1</v>
      </c>
      <c r="V229" s="709">
        <v>0</v>
      </c>
      <c r="W229" s="709"/>
      <c r="X229" s="325">
        <v>1</v>
      </c>
      <c r="Y229" s="324">
        <v>0</v>
      </c>
      <c r="Z229" s="325">
        <v>0</v>
      </c>
      <c r="AA229" s="325">
        <v>0</v>
      </c>
      <c r="AB229" s="329">
        <v>0</v>
      </c>
      <c r="AC229" s="711">
        <v>0</v>
      </c>
      <c r="AD229" s="142"/>
      <c r="AF229" s="142"/>
      <c r="AG229" s="623">
        <v>89</v>
      </c>
      <c r="AH229" s="608">
        <v>0.79</v>
      </c>
      <c r="AI229" s="608">
        <v>75</v>
      </c>
      <c r="AJ229" s="608"/>
      <c r="AK229" s="616">
        <v>14.6</v>
      </c>
      <c r="AL229" s="608">
        <v>44</v>
      </c>
      <c r="AM229" s="608"/>
      <c r="AN229" s="609"/>
      <c r="AO229" s="214"/>
      <c r="AP229" s="310">
        <v>160</v>
      </c>
      <c r="AQ229" s="310">
        <v>88</v>
      </c>
      <c r="AR229" s="310">
        <v>46</v>
      </c>
      <c r="AS229" s="310">
        <v>130</v>
      </c>
      <c r="AT229" s="310">
        <v>2.6</v>
      </c>
      <c r="AU229" s="310">
        <v>29</v>
      </c>
      <c r="AV229" s="564"/>
      <c r="AW229" s="564"/>
      <c r="AX229" s="310">
        <v>0.79</v>
      </c>
      <c r="AY229" s="310"/>
      <c r="AZ229" s="310"/>
      <c r="BA229" s="608"/>
      <c r="BB229" s="558"/>
      <c r="BC229" s="65">
        <v>31.92</v>
      </c>
      <c r="BD229" s="68"/>
      <c r="BE229" s="66">
        <v>31.92</v>
      </c>
      <c r="BF229" s="218">
        <v>88.389568046284467</v>
      </c>
      <c r="BG229" s="66">
        <v>70.260000000000005</v>
      </c>
      <c r="BH229" s="68">
        <v>1.5040628826786919</v>
      </c>
      <c r="BI229" s="219">
        <v>1.5040628826786919</v>
      </c>
      <c r="BJ229" s="219">
        <v>1.9464010115370964</v>
      </c>
      <c r="BK229" s="219">
        <v>1.8467081454560068</v>
      </c>
      <c r="BL229" s="66">
        <v>2.48</v>
      </c>
      <c r="BM229" s="66">
        <v>0.81</v>
      </c>
      <c r="BN229" s="66">
        <v>61</v>
      </c>
      <c r="BO229" s="66">
        <v>1.22</v>
      </c>
      <c r="BP229" s="571">
        <v>23</v>
      </c>
      <c r="BQ229" s="66">
        <v>41</v>
      </c>
      <c r="BR229" s="66">
        <v>28</v>
      </c>
      <c r="BS229" s="66">
        <v>3</v>
      </c>
      <c r="BT229" s="66">
        <v>21</v>
      </c>
      <c r="BU229" s="221">
        <v>0</v>
      </c>
      <c r="BV229" s="221"/>
      <c r="BW229" s="221"/>
      <c r="BX229" s="221"/>
      <c r="BY229" s="221"/>
      <c r="BZ229" s="221"/>
      <c r="CA229" s="221"/>
      <c r="CB229" s="221"/>
      <c r="CC229" s="221"/>
      <c r="CD229" s="221"/>
      <c r="CE229" s="221"/>
      <c r="CF229" s="221"/>
      <c r="CG229" s="61">
        <v>0</v>
      </c>
      <c r="CH229" s="61">
        <v>0</v>
      </c>
      <c r="CI229" s="61">
        <v>0</v>
      </c>
      <c r="CJ229" s="61">
        <v>0</v>
      </c>
      <c r="CK229" s="326">
        <v>0</v>
      </c>
      <c r="CL229" s="114">
        <v>0</v>
      </c>
      <c r="CM229" s="326">
        <v>0</v>
      </c>
      <c r="CN229" s="114">
        <v>0</v>
      </c>
      <c r="CO229" s="326">
        <v>1</v>
      </c>
      <c r="CP229" s="114">
        <v>0</v>
      </c>
      <c r="CQ229" s="326">
        <v>0</v>
      </c>
      <c r="CR229" s="114">
        <v>0</v>
      </c>
      <c r="CS229" s="326">
        <v>0</v>
      </c>
      <c r="CT229" s="114">
        <v>0</v>
      </c>
      <c r="CU229" s="326">
        <v>0</v>
      </c>
      <c r="CV229" s="114">
        <v>0</v>
      </c>
      <c r="CW229" s="299">
        <v>20.7</v>
      </c>
      <c r="CX229" s="299">
        <v>1.42</v>
      </c>
      <c r="CY229" s="299">
        <v>5.9</v>
      </c>
      <c r="CZ229" s="299"/>
      <c r="DA229" s="61"/>
      <c r="DB229" s="221"/>
      <c r="DC229" s="221"/>
      <c r="DD229" s="221"/>
      <c r="DE229" s="221"/>
      <c r="DF229" s="221">
        <v>0</v>
      </c>
      <c r="DG229" s="267"/>
      <c r="DH229" s="221"/>
      <c r="DI229" s="221"/>
      <c r="DJ229" s="221"/>
      <c r="DK229" s="267"/>
      <c r="DL229" s="267"/>
      <c r="DM229" s="267"/>
      <c r="DN229" s="221"/>
      <c r="DO229" s="282">
        <v>0</v>
      </c>
      <c r="DP229" s="221">
        <v>0</v>
      </c>
      <c r="DQ229" s="221">
        <v>0</v>
      </c>
      <c r="DR229" s="221">
        <v>0</v>
      </c>
      <c r="DS229" s="221">
        <v>0</v>
      </c>
      <c r="DT229" s="310"/>
      <c r="DU229" s="221">
        <v>0</v>
      </c>
      <c r="DV229" s="221">
        <v>0</v>
      </c>
      <c r="DW229" s="221">
        <v>0</v>
      </c>
      <c r="DX229" s="221">
        <v>0</v>
      </c>
      <c r="DY229" s="221">
        <v>0</v>
      </c>
      <c r="DZ229" s="438">
        <v>0</v>
      </c>
      <c r="EC229" s="317">
        <v>1</v>
      </c>
      <c r="ED229" s="317">
        <v>1</v>
      </c>
      <c r="EE229" s="221">
        <v>75</v>
      </c>
      <c r="EF229" s="221"/>
      <c r="EH229" s="221">
        <v>0</v>
      </c>
      <c r="EI229" s="221"/>
      <c r="EJ229" s="221"/>
      <c r="EK229" s="221"/>
      <c r="EL229" s="221"/>
      <c r="EM229" s="221"/>
      <c r="EN229" s="221"/>
      <c r="EO229" s="221"/>
      <c r="EP229" s="259">
        <v>234</v>
      </c>
      <c r="EQ229" s="135">
        <v>42065</v>
      </c>
      <c r="ER229" s="133" t="s">
        <v>383</v>
      </c>
      <c r="EU229" s="133">
        <v>51</v>
      </c>
      <c r="EV229" s="133">
        <v>0</v>
      </c>
      <c r="EX229" s="133">
        <v>7.5</v>
      </c>
      <c r="EY229" s="133">
        <v>7.5</v>
      </c>
      <c r="EZ229" s="133">
        <v>47</v>
      </c>
      <c r="FA229" s="133">
        <v>28</v>
      </c>
      <c r="FB229" s="133">
        <v>13</v>
      </c>
      <c r="FC229" s="133">
        <v>14</v>
      </c>
      <c r="FD229" s="133">
        <v>35</v>
      </c>
      <c r="FE229" s="133">
        <v>20</v>
      </c>
      <c r="FF229" s="133">
        <v>29</v>
      </c>
      <c r="FG229" s="133">
        <v>170</v>
      </c>
      <c r="FH229" s="133">
        <v>350</v>
      </c>
      <c r="FI229" s="91">
        <v>170</v>
      </c>
      <c r="FJ229" s="91">
        <v>350</v>
      </c>
      <c r="FK229" s="227">
        <v>55.55</v>
      </c>
      <c r="FL229" s="227">
        <v>32.517999842158069</v>
      </c>
      <c r="FM229" s="228">
        <v>124.2</v>
      </c>
      <c r="FN229" s="228">
        <v>33.65</v>
      </c>
      <c r="FO229" s="228">
        <v>72.704510898218416</v>
      </c>
      <c r="FP229" s="228">
        <v>19.698122316626808</v>
      </c>
      <c r="FQ229" s="228">
        <v>72.90660225442835</v>
      </c>
      <c r="FR229" s="228"/>
      <c r="FS229" s="193">
        <v>0</v>
      </c>
      <c r="FT229" s="230">
        <v>73.5</v>
      </c>
      <c r="FU229" s="230">
        <v>84.9</v>
      </c>
      <c r="FV229" s="230">
        <v>155</v>
      </c>
      <c r="FW229" s="229">
        <v>9.3000000000000007</v>
      </c>
      <c r="FX229" s="229">
        <v>8.4</v>
      </c>
      <c r="FY229" s="426">
        <v>7.9032258064516121</v>
      </c>
      <c r="FZ229" s="229">
        <v>0.86572438162544163</v>
      </c>
      <c r="GA229" s="95" t="s">
        <v>858</v>
      </c>
      <c r="GB229" s="129">
        <v>23.5</v>
      </c>
      <c r="GC229" s="238">
        <v>7.3</v>
      </c>
      <c r="GD229" s="238">
        <v>3.3</v>
      </c>
      <c r="GE229" s="238">
        <v>135.1</v>
      </c>
      <c r="GF229" s="238">
        <v>83.5</v>
      </c>
      <c r="GG229" s="238">
        <v>27.9</v>
      </c>
      <c r="GH229" s="133">
        <v>0</v>
      </c>
      <c r="GI229" s="133">
        <v>0</v>
      </c>
      <c r="GJ229" s="133">
        <v>1</v>
      </c>
      <c r="GK229" s="133">
        <v>0</v>
      </c>
      <c r="GL229" s="231">
        <v>22</v>
      </c>
      <c r="GN229" s="133">
        <v>0</v>
      </c>
      <c r="GO229" s="133">
        <v>0</v>
      </c>
      <c r="GP229" s="133">
        <v>0</v>
      </c>
      <c r="GQ229" s="61"/>
      <c r="GR229" s="106"/>
      <c r="GS229" s="111">
        <v>0.41704035874439466</v>
      </c>
      <c r="GT229" s="61">
        <v>0</v>
      </c>
      <c r="GU229" s="111">
        <v>0.30303030303030304</v>
      </c>
      <c r="GV229" s="61">
        <v>0</v>
      </c>
      <c r="GW229" s="106">
        <v>14.8</v>
      </c>
      <c r="GX229" s="61"/>
      <c r="GY229" s="106">
        <v>34</v>
      </c>
      <c r="GZ229" s="61"/>
      <c r="HA229" s="745">
        <v>32</v>
      </c>
      <c r="HB229" s="133">
        <v>17</v>
      </c>
      <c r="HC229" s="133">
        <v>0.41</v>
      </c>
      <c r="HD229" s="117" t="s">
        <v>1527</v>
      </c>
      <c r="HE229" s="227">
        <v>80.378506999999999</v>
      </c>
      <c r="HF229" s="227">
        <v>84.397433000000007</v>
      </c>
      <c r="HG229" s="270">
        <v>49.404783311837029</v>
      </c>
      <c r="HH229" s="106">
        <v>126.241978</v>
      </c>
      <c r="HI229" s="270">
        <v>73.89984915711473</v>
      </c>
      <c r="HJ229" s="106">
        <v>40.761991000000002</v>
      </c>
      <c r="HK229" s="270">
        <v>23.861357640036882</v>
      </c>
      <c r="HL229" s="106">
        <v>85.479986999999994</v>
      </c>
      <c r="HM229" s="270">
        <v>50.038491517077837</v>
      </c>
      <c r="HN229" s="227">
        <v>67.711223000000004</v>
      </c>
      <c r="HO229" s="106">
        <v>4.2739989999999999</v>
      </c>
      <c r="HP229" s="106">
        <v>2.4136440000000001</v>
      </c>
      <c r="HQ229" s="435">
        <v>128.41735600000001</v>
      </c>
      <c r="HR229" s="270">
        <v>75.173277446235062</v>
      </c>
      <c r="HS229" s="435">
        <v>45.551841000000003</v>
      </c>
      <c r="HT229" s="270">
        <v>26.665252177281904</v>
      </c>
      <c r="HU229" s="435">
        <v>82.865515000000002</v>
      </c>
      <c r="HV229" s="270">
        <v>48.508025268953155</v>
      </c>
      <c r="HW229" s="427">
        <v>64.528283000000002</v>
      </c>
      <c r="HX229" s="144">
        <v>0</v>
      </c>
      <c r="HY229" s="427">
        <v>0.66853699804988798</v>
      </c>
      <c r="HZ229" s="428">
        <v>22.1</v>
      </c>
      <c r="IA229" s="427">
        <v>5.3</v>
      </c>
      <c r="IB229" s="427">
        <v>20.7</v>
      </c>
      <c r="IC229" s="427">
        <v>5.4</v>
      </c>
      <c r="ID229" s="427">
        <v>16.7</v>
      </c>
      <c r="IE229" s="427">
        <v>4.4000000000000004</v>
      </c>
      <c r="IF229" s="237">
        <v>72.274505660377358</v>
      </c>
      <c r="IG229" s="237">
        <v>42.308233369148581</v>
      </c>
      <c r="IH229" s="239"/>
      <c r="II229" s="146">
        <v>0.44</v>
      </c>
      <c r="IJ229" s="61">
        <v>1125</v>
      </c>
      <c r="IK229" s="61">
        <v>972</v>
      </c>
      <c r="IL229" s="61">
        <v>1117</v>
      </c>
      <c r="IM229" s="61">
        <v>1166</v>
      </c>
      <c r="IN229" s="61">
        <v>1164</v>
      </c>
      <c r="IO229" s="61">
        <v>1197</v>
      </c>
      <c r="IP229" s="133">
        <v>1161</v>
      </c>
      <c r="IQ229" s="429">
        <v>1123.5</v>
      </c>
      <c r="IR229" s="61">
        <v>1847</v>
      </c>
      <c r="IS229" s="61">
        <v>267</v>
      </c>
      <c r="IT229" s="61">
        <v>254</v>
      </c>
      <c r="IU229" s="61">
        <v>330</v>
      </c>
      <c r="IV229" s="61">
        <v>344</v>
      </c>
      <c r="IW229" s="61">
        <v>364</v>
      </c>
      <c r="IX229" s="61">
        <v>304</v>
      </c>
      <c r="IY229" s="61">
        <v>285.5</v>
      </c>
      <c r="IZ229" s="430">
        <v>310.5</v>
      </c>
      <c r="JA229" s="61">
        <v>162</v>
      </c>
      <c r="JB229" s="431">
        <v>23.175328356787247</v>
      </c>
      <c r="JC229" s="240">
        <v>26.265631678385802</v>
      </c>
      <c r="JD229" s="267"/>
      <c r="JE229" s="70"/>
      <c r="JF229" s="70"/>
      <c r="JG229" s="70"/>
      <c r="JH229" s="267"/>
      <c r="JI229" s="267"/>
      <c r="JJ229" s="267"/>
      <c r="JK229" s="267"/>
      <c r="JL229" s="221"/>
      <c r="JM229" s="420">
        <v>59</v>
      </c>
      <c r="JN229" s="299"/>
      <c r="JO229" s="300"/>
      <c r="JP229" s="221"/>
      <c r="JQ229" s="198"/>
      <c r="JR229" s="90"/>
      <c r="JS229" s="90"/>
      <c r="JT229" s="246"/>
      <c r="JU229" s="248"/>
      <c r="JV229" s="198"/>
      <c r="JW229" s="433"/>
      <c r="JX229" s="248"/>
      <c r="JY229" s="243"/>
      <c r="JZ229" s="433"/>
      <c r="KA229" s="248"/>
      <c r="KB229" s="247"/>
      <c r="KC229" s="245"/>
      <c r="KD229" s="248"/>
      <c r="KE229" s="63">
        <v>0</v>
      </c>
      <c r="KF229" s="263"/>
      <c r="KG229" s="263"/>
      <c r="KH229" s="250"/>
      <c r="KI229" s="250"/>
      <c r="KJ229" s="250"/>
      <c r="KK229" s="251"/>
      <c r="KL229" s="250"/>
      <c r="KM229" s="250"/>
      <c r="KN229" s="250"/>
      <c r="KO229" s="250"/>
      <c r="KP229" s="250"/>
      <c r="KQ229" s="250"/>
      <c r="KR229" s="92"/>
      <c r="KS229" s="93">
        <v>0.41704035874439466</v>
      </c>
      <c r="KT229" s="264"/>
      <c r="KU229" s="265"/>
      <c r="KV229" s="264"/>
      <c r="KW229" s="265"/>
      <c r="KX229" s="265"/>
      <c r="KY229" s="265"/>
      <c r="KZ229" s="265"/>
      <c r="LA229" s="265"/>
      <c r="LB229" s="265"/>
      <c r="LC229" s="265"/>
      <c r="LD229" s="265"/>
      <c r="LE229" s="265"/>
      <c r="LF229" s="118">
        <v>42065</v>
      </c>
      <c r="LG229" s="454">
        <v>0</v>
      </c>
      <c r="LH229" s="454"/>
      <c r="LI229" s="455">
        <v>36</v>
      </c>
      <c r="LJ229" s="455">
        <v>38.82</v>
      </c>
      <c r="LK229" s="455">
        <v>-25.62</v>
      </c>
      <c r="LL229" s="455">
        <v>-30.7</v>
      </c>
      <c r="LM229" s="455">
        <v>-30.7</v>
      </c>
      <c r="LN229" s="455">
        <v>430</v>
      </c>
      <c r="LO229" s="455">
        <v>-27.4</v>
      </c>
      <c r="LP229" s="455">
        <v>-27</v>
      </c>
      <c r="LQ229" s="455">
        <v>415</v>
      </c>
      <c r="LR229" s="455">
        <v>-29</v>
      </c>
      <c r="LS229" s="455">
        <v>-28.8</v>
      </c>
      <c r="LT229" s="455">
        <v>415</v>
      </c>
      <c r="LU229" s="500">
        <v>39.340000000000003</v>
      </c>
      <c r="LV229" s="693">
        <v>-25.42</v>
      </c>
      <c r="LW229" s="500">
        <v>-9.8000000000000007</v>
      </c>
      <c r="LX229" s="500">
        <v>3</v>
      </c>
      <c r="LY229" s="500">
        <v>-11.5</v>
      </c>
      <c r="LZ229" s="500">
        <v>3</v>
      </c>
      <c r="MA229" s="692">
        <v>64.528283000000002</v>
      </c>
      <c r="MB229" s="455"/>
      <c r="MD229" s="253"/>
      <c r="ME229" s="274"/>
      <c r="MF229" s="581">
        <v>234</v>
      </c>
      <c r="MG229" s="135"/>
      <c r="MJ229" s="584">
        <v>45.302500000000002</v>
      </c>
      <c r="MR229" s="135"/>
      <c r="MS229" s="585"/>
      <c r="MT229" s="585"/>
      <c r="MU229" s="133">
        <v>0</v>
      </c>
      <c r="MV229" s="585"/>
      <c r="MW229" s="585"/>
      <c r="MX229" s="585"/>
      <c r="MY229" s="585"/>
      <c r="MZ229" s="585"/>
      <c r="NA229" s="585"/>
      <c r="NB229" s="585"/>
      <c r="NC229" s="238">
        <v>0</v>
      </c>
      <c r="NE229" s="876">
        <v>234</v>
      </c>
      <c r="NF229" s="877">
        <v>8.3942911902067792</v>
      </c>
      <c r="NG229" s="877">
        <v>7.7418714236436799</v>
      </c>
      <c r="NH229" s="877">
        <v>5.49281457256712</v>
      </c>
      <c r="NI229" s="877">
        <v>1.58014548442338</v>
      </c>
      <c r="NJ229" s="877">
        <v>7.2984750347358496</v>
      </c>
      <c r="NK229" s="877">
        <v>4.8217102150346696</v>
      </c>
      <c r="NL229" s="877">
        <v>9.36782969846813</v>
      </c>
      <c r="NM229" s="877">
        <v>7.47824380438011</v>
      </c>
      <c r="NN229" s="877">
        <v>6.42827641439251</v>
      </c>
      <c r="NO229" s="877">
        <v>0.57531233068743703</v>
      </c>
      <c r="NP229" s="877">
        <v>6.0902183016533202</v>
      </c>
      <c r="NQ229" s="877">
        <v>6.6633446193660903</v>
      </c>
      <c r="NR229" s="877">
        <v>7.5728138946323398</v>
      </c>
      <c r="NS229" s="877">
        <v>4.4039493642328704</v>
      </c>
      <c r="NT229" s="877">
        <v>6.0290110866590698</v>
      </c>
      <c r="NU229" s="877">
        <v>7.78705366555059</v>
      </c>
      <c r="NV229" s="877">
        <v>6.3402061799117098</v>
      </c>
      <c r="NW229" s="877">
        <v>6.6560672737255997</v>
      </c>
      <c r="NX229" s="877">
        <v>5.9138468242630404</v>
      </c>
      <c r="NY229" s="877">
        <v>6.3636967448389896</v>
      </c>
      <c r="NZ229" s="877">
        <v>7.8469946869655702</v>
      </c>
      <c r="OA229" s="877">
        <v>2.7158933705476</v>
      </c>
      <c r="OB229" s="877">
        <v>9.8602644905841395</v>
      </c>
      <c r="OC229" s="877">
        <v>1.6088092426755201</v>
      </c>
      <c r="OD229" s="877">
        <v>4.8364291311616503</v>
      </c>
      <c r="OE229" s="877">
        <v>6.8400855155689504</v>
      </c>
      <c r="OF229" s="877">
        <v>5.0513721017210296</v>
      </c>
      <c r="OG229" s="877">
        <v>9.7533337648885396</v>
      </c>
      <c r="OH229" s="877">
        <v>2.2172307162206701</v>
      </c>
      <c r="OI229" s="877">
        <v>7.12246565817924</v>
      </c>
      <c r="OJ229" s="877">
        <v>3.66106547980695</v>
      </c>
      <c r="OK229" s="877">
        <v>2.6308681067093</v>
      </c>
      <c r="OL229" s="877">
        <v>2.12053576061404</v>
      </c>
      <c r="OM229" s="877">
        <v>8.2514552479086198</v>
      </c>
    </row>
    <row r="230" spans="1:403" s="133" customFormat="1" x14ac:dyDescent="0.25">
      <c r="A230" s="902">
        <v>229</v>
      </c>
      <c r="B230" s="274">
        <v>0</v>
      </c>
      <c r="C230" s="61">
        <v>1</v>
      </c>
      <c r="D230" s="267">
        <v>0</v>
      </c>
      <c r="E230" s="267">
        <v>235</v>
      </c>
      <c r="F230" s="896">
        <v>235</v>
      </c>
      <c r="G230" s="61">
        <v>44</v>
      </c>
      <c r="H230" s="898"/>
      <c r="I230" s="232" t="s">
        <v>1528</v>
      </c>
      <c r="J230" s="167" t="s">
        <v>1529</v>
      </c>
      <c r="K230" s="266">
        <v>20618</v>
      </c>
      <c r="L230" s="422">
        <v>59</v>
      </c>
      <c r="M230" s="62">
        <v>92</v>
      </c>
      <c r="N230" s="62">
        <v>173</v>
      </c>
      <c r="O230" s="342">
        <v>30.73941661933242</v>
      </c>
      <c r="P230" s="348">
        <v>2.0585412549079671</v>
      </c>
      <c r="Q230" s="61">
        <v>0</v>
      </c>
      <c r="R230" s="144">
        <v>125</v>
      </c>
      <c r="S230" s="144">
        <v>70</v>
      </c>
      <c r="T230" s="133">
        <v>0</v>
      </c>
      <c r="U230" s="400">
        <v>1</v>
      </c>
      <c r="V230" s="326">
        <v>0</v>
      </c>
      <c r="W230" s="326"/>
      <c r="X230" s="326">
        <v>0</v>
      </c>
      <c r="Y230" s="114">
        <v>0</v>
      </c>
      <c r="Z230" s="326">
        <v>0</v>
      </c>
      <c r="AA230" s="326">
        <v>0</v>
      </c>
      <c r="AB230" s="329">
        <v>0</v>
      </c>
      <c r="AC230" s="328">
        <v>0</v>
      </c>
      <c r="AG230" s="592">
        <v>90</v>
      </c>
      <c r="AH230" s="617">
        <v>1.07</v>
      </c>
      <c r="AI230" s="592">
        <v>71</v>
      </c>
      <c r="AJ230" s="592"/>
      <c r="AK230" s="606">
        <v>14.1</v>
      </c>
      <c r="AL230" s="592">
        <v>38</v>
      </c>
      <c r="AM230" s="592"/>
      <c r="AN230" s="607">
        <v>50.4</v>
      </c>
      <c r="AO230" s="214">
        <v>3.9199911750773229</v>
      </c>
      <c r="AP230" s="63">
        <v>180</v>
      </c>
      <c r="AQ230" s="63">
        <v>104</v>
      </c>
      <c r="AR230" s="63">
        <v>52</v>
      </c>
      <c r="AS230" s="63">
        <v>120</v>
      </c>
      <c r="AT230" s="63">
        <v>0.55000000000000004</v>
      </c>
      <c r="AU230" s="63">
        <v>159</v>
      </c>
      <c r="AV230" s="564"/>
      <c r="AW230" s="564"/>
      <c r="AX230" s="434">
        <v>1.07</v>
      </c>
      <c r="AY230" s="434"/>
      <c r="AZ230" s="434"/>
      <c r="BA230" s="617"/>
      <c r="BB230" s="558"/>
      <c r="BC230" s="65">
        <v>22.39</v>
      </c>
      <c r="BD230" s="425"/>
      <c r="BE230" s="66">
        <v>22.39</v>
      </c>
      <c r="BF230" s="218">
        <v>43.332652062232327</v>
      </c>
      <c r="BG230" s="66">
        <v>45.05</v>
      </c>
      <c r="BH230" s="68">
        <v>1.3500540935790302</v>
      </c>
      <c r="BI230" s="219">
        <v>1.3500540935790302</v>
      </c>
      <c r="BJ230" s="219">
        <v>1.6368152697116589</v>
      </c>
      <c r="BK230" s="219">
        <v>1.6536947953150818</v>
      </c>
      <c r="BL230" s="66">
        <v>2.36</v>
      </c>
      <c r="BM230" s="66">
        <v>1.19</v>
      </c>
      <c r="BN230" s="66">
        <v>93</v>
      </c>
      <c r="BO230" s="66">
        <v>0.96</v>
      </c>
      <c r="BP230" s="571">
        <v>46.8</v>
      </c>
      <c r="BQ230" s="66">
        <v>87</v>
      </c>
      <c r="BR230" s="66">
        <v>178</v>
      </c>
      <c r="BS230" s="66">
        <v>8</v>
      </c>
      <c r="BT230" s="66">
        <v>11</v>
      </c>
      <c r="BU230" s="221">
        <v>0</v>
      </c>
      <c r="BV230" s="267"/>
      <c r="BW230" s="267"/>
      <c r="BX230" s="267"/>
      <c r="BY230" s="267"/>
      <c r="BZ230" s="267"/>
      <c r="CA230" s="267"/>
      <c r="CB230" s="267"/>
      <c r="CC230" s="267"/>
      <c r="CD230" s="267"/>
      <c r="CE230" s="267"/>
      <c r="CF230" s="267"/>
      <c r="CG230" s="61">
        <v>0</v>
      </c>
      <c r="CH230" s="61">
        <v>0</v>
      </c>
      <c r="CI230" s="61">
        <v>0</v>
      </c>
      <c r="CJ230" s="61">
        <v>0</v>
      </c>
      <c r="CK230" s="326">
        <v>0</v>
      </c>
      <c r="CL230" s="114">
        <v>0</v>
      </c>
      <c r="CM230" s="326">
        <v>0</v>
      </c>
      <c r="CN230" s="114">
        <v>0</v>
      </c>
      <c r="CO230" s="326">
        <v>0</v>
      </c>
      <c r="CP230" s="114">
        <v>0</v>
      </c>
      <c r="CQ230" s="326">
        <v>0</v>
      </c>
      <c r="CR230" s="114">
        <v>0</v>
      </c>
      <c r="CS230" s="326">
        <v>0</v>
      </c>
      <c r="CT230" s="114">
        <v>0</v>
      </c>
      <c r="CU230" s="326">
        <v>0</v>
      </c>
      <c r="CV230" s="114">
        <v>0</v>
      </c>
      <c r="CW230" s="299">
        <v>23.8</v>
      </c>
      <c r="CX230" s="299">
        <v>1.2</v>
      </c>
      <c r="CY230" s="299">
        <v>6.8</v>
      </c>
      <c r="CZ230" s="362"/>
      <c r="DA230" s="61"/>
      <c r="DB230" s="267"/>
      <c r="DC230" s="267"/>
      <c r="DD230" s="267"/>
      <c r="DE230" s="267"/>
      <c r="DF230" s="208">
        <v>0</v>
      </c>
      <c r="DG230" s="308"/>
      <c r="DH230" s="208"/>
      <c r="DI230" s="208"/>
      <c r="DJ230" s="208"/>
      <c r="DK230" s="308"/>
      <c r="DL230" s="308"/>
      <c r="DM230" s="308"/>
      <c r="DN230" s="208"/>
      <c r="DO230" s="254">
        <v>0</v>
      </c>
      <c r="DP230" s="208">
        <v>0</v>
      </c>
      <c r="DQ230" s="208">
        <v>0</v>
      </c>
      <c r="DR230" s="208">
        <v>0</v>
      </c>
      <c r="DS230" s="208">
        <v>0</v>
      </c>
      <c r="DT230" s="212"/>
      <c r="DU230" s="208">
        <v>0</v>
      </c>
      <c r="DV230" s="208">
        <v>0</v>
      </c>
      <c r="DW230" s="208">
        <v>0</v>
      </c>
      <c r="DX230" s="208">
        <v>0</v>
      </c>
      <c r="DY230" s="208">
        <v>0</v>
      </c>
      <c r="DZ230" s="206">
        <v>0</v>
      </c>
      <c r="EC230" s="223">
        <v>1</v>
      </c>
      <c r="ED230" s="223">
        <v>1</v>
      </c>
      <c r="EE230" s="61">
        <v>71</v>
      </c>
      <c r="EF230" s="61"/>
      <c r="EH230" s="221">
        <v>0</v>
      </c>
      <c r="EI230" s="267"/>
      <c r="EJ230" s="267"/>
      <c r="EK230" s="267"/>
      <c r="EL230" s="267"/>
      <c r="EM230" s="267"/>
      <c r="EN230" s="267"/>
      <c r="EO230" s="267"/>
      <c r="EP230" s="267">
        <v>235</v>
      </c>
      <c r="EQ230" s="135">
        <v>42195</v>
      </c>
      <c r="ER230" s="133" t="s">
        <v>415</v>
      </c>
      <c r="EU230" s="133">
        <v>66</v>
      </c>
      <c r="EV230" s="133">
        <v>0</v>
      </c>
      <c r="EX230" s="133">
        <v>10</v>
      </c>
      <c r="EY230" s="133">
        <v>8</v>
      </c>
      <c r="EZ230" s="133">
        <v>53</v>
      </c>
      <c r="FA230" s="133">
        <v>29</v>
      </c>
      <c r="FB230" s="133">
        <v>16</v>
      </c>
      <c r="FC230" s="133">
        <v>17</v>
      </c>
      <c r="FD230" s="133">
        <v>40</v>
      </c>
      <c r="FE230" s="133">
        <v>22</v>
      </c>
      <c r="FF230" s="133">
        <v>35</v>
      </c>
      <c r="FG230" s="133">
        <v>90</v>
      </c>
      <c r="FH230" s="133">
        <v>280</v>
      </c>
      <c r="FI230" s="91">
        <v>90</v>
      </c>
      <c r="FJ230" s="91">
        <v>280</v>
      </c>
      <c r="FK230" s="227">
        <v>33.65</v>
      </c>
      <c r="FL230" s="227">
        <v>16.346526900916746</v>
      </c>
      <c r="FM230" s="228">
        <v>141.35000000000002</v>
      </c>
      <c r="FN230" s="228">
        <v>48.599999999999994</v>
      </c>
      <c r="FO230" s="228">
        <v>68.665128601622058</v>
      </c>
      <c r="FP230" s="228">
        <v>23.608951185276485</v>
      </c>
      <c r="FQ230" s="228">
        <v>65.617262115316606</v>
      </c>
      <c r="FR230" s="228"/>
      <c r="FS230" s="193">
        <v>0</v>
      </c>
      <c r="FT230" s="230">
        <v>55.5</v>
      </c>
      <c r="FU230" s="230">
        <v>55.5</v>
      </c>
      <c r="FV230" s="230">
        <v>160</v>
      </c>
      <c r="FW230" s="229">
        <v>5.5</v>
      </c>
      <c r="FX230" s="229">
        <v>6.8</v>
      </c>
      <c r="FY230" s="426">
        <v>10.090909090909092</v>
      </c>
      <c r="FZ230" s="229">
        <v>1</v>
      </c>
      <c r="GA230" s="133">
        <v>42.7</v>
      </c>
      <c r="GB230" s="129">
        <v>13.2</v>
      </c>
      <c r="GC230" s="238">
        <v>5.5</v>
      </c>
      <c r="GD230" s="238">
        <v>2.4</v>
      </c>
      <c r="GE230" s="238">
        <v>117.6</v>
      </c>
      <c r="GF230" s="238">
        <v>72</v>
      </c>
      <c r="GG230" s="238">
        <v>18.399999999999999</v>
      </c>
      <c r="GH230" s="133">
        <v>0</v>
      </c>
      <c r="GI230" s="133">
        <v>1</v>
      </c>
      <c r="GJ230" s="133">
        <v>1</v>
      </c>
      <c r="GK230" s="133">
        <v>0</v>
      </c>
      <c r="GL230" s="231">
        <v>24.2</v>
      </c>
      <c r="GN230" s="133">
        <v>0</v>
      </c>
      <c r="GO230" s="133">
        <v>0</v>
      </c>
      <c r="GP230" s="133">
        <v>0</v>
      </c>
      <c r="GQ230" s="61"/>
      <c r="GR230" s="106"/>
      <c r="GS230" s="111">
        <v>0.43416370106761565</v>
      </c>
      <c r="GT230" s="61">
        <v>0</v>
      </c>
      <c r="GU230" s="111"/>
      <c r="GV230" s="61"/>
      <c r="GW230" s="106">
        <v>17.5</v>
      </c>
      <c r="GX230" s="61"/>
      <c r="GY230" s="106">
        <v>30</v>
      </c>
      <c r="GZ230" s="61"/>
      <c r="HA230" s="745">
        <v>29.2</v>
      </c>
      <c r="HB230" s="133">
        <v>9</v>
      </c>
      <c r="HC230" s="133">
        <v>0.54</v>
      </c>
      <c r="HD230" s="117" t="s">
        <v>1443</v>
      </c>
      <c r="HE230" s="427">
        <v>108.572772</v>
      </c>
      <c r="HF230" s="427">
        <v>114.001411</v>
      </c>
      <c r="HG230" s="270">
        <v>55.379706735630499</v>
      </c>
      <c r="HH230" s="435">
        <v>149.154087</v>
      </c>
      <c r="HI230" s="270">
        <v>72.456204919084001</v>
      </c>
      <c r="HJ230" s="435">
        <v>59.598686999999998</v>
      </c>
      <c r="HK230" s="270">
        <v>28.951903129415069</v>
      </c>
      <c r="HL230" s="435">
        <v>89.555400000000006</v>
      </c>
      <c r="HM230" s="270">
        <v>43.504301789668936</v>
      </c>
      <c r="HN230" s="427">
        <v>60.042203000000001</v>
      </c>
      <c r="HO230" s="435">
        <v>4.7464360000000001</v>
      </c>
      <c r="HP230" s="435">
        <v>2.2352609999999999</v>
      </c>
      <c r="HQ230" s="106">
        <v>172.38976600000001</v>
      </c>
      <c r="HR230" s="270">
        <v>83.743653710601578</v>
      </c>
      <c r="HS230" s="106">
        <v>83.084998999999996</v>
      </c>
      <c r="HT230" s="270">
        <v>40.361104642381598</v>
      </c>
      <c r="HU230" s="106">
        <v>89.304766000000001</v>
      </c>
      <c r="HV230" s="270">
        <v>43.382548582439085</v>
      </c>
      <c r="HW230" s="227">
        <v>51.803984</v>
      </c>
      <c r="HX230" s="144">
        <v>0</v>
      </c>
      <c r="HY230" s="427">
        <v>0.76431972661935843</v>
      </c>
      <c r="HZ230" s="428">
        <v>19.899999999999999</v>
      </c>
      <c r="IA230" s="427">
        <v>5.3</v>
      </c>
      <c r="IB230" s="427">
        <v>15.3</v>
      </c>
      <c r="IC230" s="427">
        <v>4</v>
      </c>
      <c r="ID230" s="427">
        <v>16.899999999999999</v>
      </c>
      <c r="IE230" s="427">
        <v>4.5</v>
      </c>
      <c r="IF230" s="237">
        <v>48.102430188679236</v>
      </c>
      <c r="IG230" s="237">
        <v>23.367241280199551</v>
      </c>
      <c r="IH230" s="239"/>
      <c r="II230" s="161">
        <v>0.38</v>
      </c>
      <c r="IJ230" s="161">
        <v>1114</v>
      </c>
      <c r="IK230" s="161">
        <v>920</v>
      </c>
      <c r="IL230" s="161">
        <v>1121</v>
      </c>
      <c r="IM230" s="161">
        <v>1101</v>
      </c>
      <c r="IN230" s="161">
        <v>1098</v>
      </c>
      <c r="IO230" s="161">
        <v>1187</v>
      </c>
      <c r="IP230" s="133">
        <v>1150.5</v>
      </c>
      <c r="IQ230" s="429">
        <v>1090.1666666666667</v>
      </c>
      <c r="IR230" s="161">
        <v>1763</v>
      </c>
      <c r="IS230" s="161">
        <v>374</v>
      </c>
      <c r="IT230" s="161">
        <v>306</v>
      </c>
      <c r="IU230" s="161">
        <v>384</v>
      </c>
      <c r="IV230" s="161">
        <v>395</v>
      </c>
      <c r="IW230" s="161">
        <v>394</v>
      </c>
      <c r="IX230" s="161">
        <v>369</v>
      </c>
      <c r="IY230" s="61">
        <v>371.5</v>
      </c>
      <c r="IZ230" s="430">
        <v>370.33333333333331</v>
      </c>
      <c r="JA230" s="161">
        <v>205</v>
      </c>
      <c r="JB230" s="431">
        <v>25.643462201046745</v>
      </c>
      <c r="JC230" s="240">
        <v>26.21334395543397</v>
      </c>
      <c r="JD230" s="308"/>
      <c r="JE230" s="280"/>
      <c r="JF230" s="70"/>
      <c r="JG230" s="70"/>
      <c r="JH230" s="308"/>
      <c r="JI230" s="308"/>
      <c r="JJ230" s="308"/>
      <c r="JK230" s="308"/>
      <c r="JL230" s="208"/>
      <c r="JM230" s="420">
        <v>87</v>
      </c>
      <c r="JN230" s="299"/>
      <c r="JO230" s="300"/>
      <c r="JP230" s="221"/>
      <c r="JQ230" s="198"/>
      <c r="JR230" s="90"/>
      <c r="JS230" s="90"/>
      <c r="JT230" s="246"/>
      <c r="JU230" s="248"/>
      <c r="JV230" s="198"/>
      <c r="JW230" s="433"/>
      <c r="JX230" s="248"/>
      <c r="JY230" s="243"/>
      <c r="JZ230" s="433"/>
      <c r="KA230" s="248"/>
      <c r="KB230" s="247"/>
      <c r="KC230" s="245"/>
      <c r="KD230" s="248"/>
      <c r="KE230" s="63">
        <v>0</v>
      </c>
      <c r="KF230" s="263"/>
      <c r="KG230" s="263"/>
      <c r="KH230" s="250"/>
      <c r="KI230" s="250"/>
      <c r="KJ230" s="250"/>
      <c r="KK230" s="251"/>
      <c r="KL230" s="250"/>
      <c r="KM230" s="250"/>
      <c r="KN230" s="250"/>
      <c r="KO230" s="250"/>
      <c r="KP230" s="250"/>
      <c r="KQ230" s="250"/>
      <c r="KR230" s="92"/>
      <c r="KS230" s="93">
        <v>0.43416370106761565</v>
      </c>
      <c r="KT230" s="264">
        <v>49</v>
      </c>
      <c r="KU230" s="265">
        <v>45.55</v>
      </c>
      <c r="KV230" s="264">
        <v>-26.89</v>
      </c>
      <c r="KW230" s="265">
        <v>-30.3</v>
      </c>
      <c r="KX230" s="265">
        <v>-27.9</v>
      </c>
      <c r="KY230" s="265">
        <v>281</v>
      </c>
      <c r="KZ230" s="265">
        <v>-26.8</v>
      </c>
      <c r="LA230" s="265">
        <v>-23.9</v>
      </c>
      <c r="LB230" s="265">
        <v>281</v>
      </c>
      <c r="LC230" s="265">
        <v>-28.5</v>
      </c>
      <c r="LD230" s="265">
        <v>-25.9</v>
      </c>
      <c r="LE230" s="265">
        <v>281</v>
      </c>
      <c r="LF230" s="118">
        <v>42195</v>
      </c>
      <c r="LG230" s="454">
        <v>0</v>
      </c>
      <c r="LH230" s="454"/>
      <c r="LI230" s="455">
        <v>49</v>
      </c>
      <c r="LJ230" s="455">
        <v>43.64</v>
      </c>
      <c r="LK230" s="455">
        <v>-24.26</v>
      </c>
      <c r="LL230" s="455">
        <v>-28.1</v>
      </c>
      <c r="LM230" s="455">
        <v>-27.9</v>
      </c>
      <c r="LN230" s="455">
        <v>263</v>
      </c>
      <c r="LO230" s="455">
        <v>-18.399999999999999</v>
      </c>
      <c r="LP230" s="455">
        <v>-17.899999999999999</v>
      </c>
      <c r="LQ230" s="455">
        <v>263</v>
      </c>
      <c r="LR230" s="455">
        <v>-23.2</v>
      </c>
      <c r="LS230" s="455">
        <v>-22.9</v>
      </c>
      <c r="LT230" s="455">
        <v>263</v>
      </c>
      <c r="LU230" s="500">
        <v>42.16</v>
      </c>
      <c r="LV230" s="693">
        <v>-23.36</v>
      </c>
      <c r="LW230" s="500">
        <v>0</v>
      </c>
      <c r="LX230" s="500">
        <v>0</v>
      </c>
      <c r="LY230" s="500">
        <v>-14.8</v>
      </c>
      <c r="LZ230" s="500">
        <v>3</v>
      </c>
      <c r="MA230" s="690">
        <v>51.803984</v>
      </c>
      <c r="MB230" s="455"/>
      <c r="MD230" s="253"/>
      <c r="ME230" s="274"/>
      <c r="MF230" s="581">
        <v>235</v>
      </c>
      <c r="MG230" s="135"/>
      <c r="MJ230" s="584">
        <v>32.9574</v>
      </c>
      <c r="MR230" s="135"/>
      <c r="MS230" s="585"/>
      <c r="MT230" s="585"/>
      <c r="MU230" s="133">
        <v>0</v>
      </c>
      <c r="MV230" s="585"/>
      <c r="MW230" s="585"/>
      <c r="MX230" s="585"/>
      <c r="MY230" s="585"/>
      <c r="MZ230" s="585"/>
      <c r="NA230" s="238">
        <v>50.4</v>
      </c>
      <c r="NB230" s="585"/>
      <c r="NC230" s="238">
        <v>3</v>
      </c>
      <c r="NE230" s="876">
        <v>235</v>
      </c>
      <c r="NF230" s="877">
        <v>8.22144211950169</v>
      </c>
      <c r="NG230" s="877">
        <v>8.0319354881410501</v>
      </c>
      <c r="NH230" s="877">
        <v>5.0955025176586703</v>
      </c>
      <c r="NI230" s="877">
        <v>2.2172307162206701</v>
      </c>
      <c r="NJ230" s="877">
        <v>7.6281903346152102</v>
      </c>
      <c r="NK230" s="877">
        <v>4.8534967037023202</v>
      </c>
      <c r="NL230" s="877">
        <v>9.3082252484412606</v>
      </c>
      <c r="NM230" s="877">
        <v>7.9349882017834803</v>
      </c>
      <c r="NN230" s="877">
        <v>6.0087647448634396</v>
      </c>
      <c r="NO230" s="877">
        <v>1.3950627995175799</v>
      </c>
      <c r="NP230" s="877">
        <v>6.1043366598147397</v>
      </c>
      <c r="NQ230" s="877">
        <v>6.5754636120844099</v>
      </c>
      <c r="NR230" s="877">
        <v>6.9368734618242298</v>
      </c>
      <c r="NS230" s="877">
        <v>4.4148120605658496</v>
      </c>
      <c r="NT230" s="877">
        <v>5.7314548076983503</v>
      </c>
      <c r="NU230" s="877">
        <v>7.7219194455515403</v>
      </c>
      <c r="NV230" s="877">
        <v>6.7099798322400197</v>
      </c>
      <c r="NW230" s="877">
        <v>7.2571049335749898</v>
      </c>
      <c r="NX230" s="877">
        <v>6.78985964091365</v>
      </c>
      <c r="NY230" s="877">
        <v>5.66249036391378</v>
      </c>
      <c r="NZ230" s="877">
        <v>7.9309147071970498</v>
      </c>
      <c r="OA230" s="877">
        <v>4.9121708029499498</v>
      </c>
      <c r="OB230" s="877">
        <v>10.818430390948301</v>
      </c>
      <c r="OC230" s="877">
        <v>2.2141248053528502</v>
      </c>
      <c r="OD230" s="877">
        <v>7.2042776849050298</v>
      </c>
      <c r="OE230" s="877">
        <v>6.8808079483628104</v>
      </c>
      <c r="OF230" s="877">
        <v>4.8569856897822001</v>
      </c>
      <c r="OG230" s="877">
        <v>9.7597051307159504</v>
      </c>
      <c r="OH230" s="877">
        <v>3.3434078222978099</v>
      </c>
      <c r="OI230" s="877">
        <v>7.5794667997615699</v>
      </c>
      <c r="OJ230" s="877">
        <v>4.1448621429157297</v>
      </c>
      <c r="OK230" s="877">
        <v>2.1802383309543898</v>
      </c>
      <c r="OL230" s="877">
        <v>2.2921068819550698</v>
      </c>
      <c r="OM230" s="877">
        <v>8.6043055855954904</v>
      </c>
    </row>
    <row r="231" spans="1:403" s="221" customFormat="1" x14ac:dyDescent="0.25">
      <c r="A231" s="455">
        <v>230</v>
      </c>
      <c r="B231" s="221">
        <v>0</v>
      </c>
      <c r="C231" s="221">
        <v>1</v>
      </c>
      <c r="D231" s="267">
        <v>0</v>
      </c>
      <c r="E231" s="267">
        <v>236</v>
      </c>
      <c r="F231" s="896">
        <v>236</v>
      </c>
      <c r="G231" s="61">
        <v>45</v>
      </c>
      <c r="H231" s="898"/>
      <c r="I231" s="167" t="s">
        <v>1530</v>
      </c>
      <c r="J231" s="167" t="s">
        <v>1531</v>
      </c>
      <c r="K231" s="69">
        <v>20508</v>
      </c>
      <c r="L231" s="422">
        <v>58</v>
      </c>
      <c r="M231" s="62">
        <v>76</v>
      </c>
      <c r="N231" s="62">
        <v>178</v>
      </c>
      <c r="O231" s="342">
        <v>23.98687034465345</v>
      </c>
      <c r="P231" s="348">
        <v>1.9376110478091879</v>
      </c>
      <c r="Q231" s="61">
        <v>0</v>
      </c>
      <c r="R231" s="144">
        <v>135</v>
      </c>
      <c r="S231" s="144">
        <v>90</v>
      </c>
      <c r="T231" s="133">
        <v>0</v>
      </c>
      <c r="U231" s="400">
        <v>1</v>
      </c>
      <c r="V231" s="709">
        <v>0</v>
      </c>
      <c r="W231" s="709"/>
      <c r="X231" s="325">
        <v>0</v>
      </c>
      <c r="Y231" s="114">
        <v>0</v>
      </c>
      <c r="Z231" s="325">
        <v>1</v>
      </c>
      <c r="AA231" s="325">
        <v>0</v>
      </c>
      <c r="AB231" s="329">
        <v>0</v>
      </c>
      <c r="AC231" s="711">
        <v>0</v>
      </c>
      <c r="AD231" s="133"/>
      <c r="AE231" s="133"/>
      <c r="AF231" s="133"/>
      <c r="AG231" s="592">
        <v>96</v>
      </c>
      <c r="AH231" s="617">
        <v>0.85</v>
      </c>
      <c r="AI231" s="592">
        <v>92</v>
      </c>
      <c r="AJ231" s="592"/>
      <c r="AK231" s="606">
        <v>14.9</v>
      </c>
      <c r="AL231" s="592">
        <v>41</v>
      </c>
      <c r="AM231" s="592"/>
      <c r="AN231" s="607"/>
      <c r="AO231" s="214"/>
      <c r="AP231" s="63">
        <v>204</v>
      </c>
      <c r="AQ231" s="63">
        <v>111</v>
      </c>
      <c r="AR231" s="63">
        <v>84</v>
      </c>
      <c r="AS231" s="63">
        <v>46</v>
      </c>
      <c r="AT231" s="63">
        <v>1.26</v>
      </c>
      <c r="AU231" s="63">
        <v>80</v>
      </c>
      <c r="AV231" s="557"/>
      <c r="AW231" s="557"/>
      <c r="AX231" s="434">
        <v>0.85</v>
      </c>
      <c r="AY231" s="434"/>
      <c r="AZ231" s="434"/>
      <c r="BA231" s="617"/>
      <c r="BB231" s="558"/>
      <c r="BC231" s="65">
        <v>23.8</v>
      </c>
      <c r="BD231" s="68"/>
      <c r="BE231" s="66">
        <v>23.8</v>
      </c>
      <c r="BF231" s="218">
        <v>27.307890211707022</v>
      </c>
      <c r="BG231" s="66">
        <v>35.6</v>
      </c>
      <c r="BH231" s="68">
        <v>1.3765769570565121</v>
      </c>
      <c r="BI231" s="219">
        <v>1.3765769570565121</v>
      </c>
      <c r="BJ231" s="219">
        <v>1.4362881481511622</v>
      </c>
      <c r="BK231" s="219">
        <v>1.5514499979728751</v>
      </c>
      <c r="BL231" s="66">
        <v>1.91</v>
      </c>
      <c r="BM231" s="66">
        <v>0.76</v>
      </c>
      <c r="BN231" s="66">
        <v>55</v>
      </c>
      <c r="BO231" s="66">
        <v>0.86</v>
      </c>
      <c r="BP231" s="571">
        <v>105.7</v>
      </c>
      <c r="BQ231" s="66">
        <v>64</v>
      </c>
      <c r="BR231" s="66">
        <v>77</v>
      </c>
      <c r="BS231" s="66">
        <v>5</v>
      </c>
      <c r="BT231" s="66">
        <v>14</v>
      </c>
      <c r="BU231" s="221">
        <v>0</v>
      </c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/>
      <c r="CG231" s="61">
        <v>0</v>
      </c>
      <c r="CH231" s="61">
        <v>0</v>
      </c>
      <c r="CI231" s="61">
        <v>0</v>
      </c>
      <c r="CJ231" s="61">
        <v>0</v>
      </c>
      <c r="CK231" s="326">
        <v>0</v>
      </c>
      <c r="CL231" s="114">
        <v>0</v>
      </c>
      <c r="CM231" s="326">
        <v>0</v>
      </c>
      <c r="CN231" s="114">
        <v>0</v>
      </c>
      <c r="CO231" s="326">
        <v>0</v>
      </c>
      <c r="CP231" s="114">
        <v>0</v>
      </c>
      <c r="CQ231" s="326">
        <v>0</v>
      </c>
      <c r="CR231" s="114">
        <v>0</v>
      </c>
      <c r="CS231" s="326">
        <v>0</v>
      </c>
      <c r="CT231" s="114">
        <v>0</v>
      </c>
      <c r="CU231" s="326">
        <v>0</v>
      </c>
      <c r="CV231" s="114">
        <v>0</v>
      </c>
      <c r="CW231" s="299">
        <v>31</v>
      </c>
      <c r="CX231" s="299">
        <v>1.19</v>
      </c>
      <c r="CY231" s="299">
        <v>8.8000000000000007</v>
      </c>
      <c r="CZ231" s="362"/>
      <c r="DA231" s="61"/>
      <c r="DB231" s="61"/>
      <c r="DC231" s="61"/>
      <c r="DD231" s="61"/>
      <c r="DE231" s="61"/>
      <c r="DF231" s="221">
        <v>0</v>
      </c>
      <c r="DG231" s="267"/>
      <c r="DK231" s="267"/>
      <c r="DL231" s="267"/>
      <c r="DM231" s="267"/>
      <c r="DO231" s="282">
        <v>0</v>
      </c>
      <c r="DP231" s="221">
        <v>0</v>
      </c>
      <c r="DQ231" s="221">
        <v>0</v>
      </c>
      <c r="DR231" s="221">
        <v>0</v>
      </c>
      <c r="DS231" s="221">
        <v>0</v>
      </c>
      <c r="DT231" s="310"/>
      <c r="DU231" s="221">
        <v>0</v>
      </c>
      <c r="DV231" s="221">
        <v>0</v>
      </c>
      <c r="DW231" s="221">
        <v>0</v>
      </c>
      <c r="DX231" s="221">
        <v>0</v>
      </c>
      <c r="DY231" s="221">
        <v>0</v>
      </c>
      <c r="DZ231" s="438">
        <v>0</v>
      </c>
      <c r="EC231" s="317">
        <v>0</v>
      </c>
      <c r="ED231" s="317">
        <v>0</v>
      </c>
      <c r="EE231" s="61">
        <v>92</v>
      </c>
      <c r="EF231" s="61"/>
      <c r="EH231" s="221">
        <v>0</v>
      </c>
      <c r="EI231" s="61"/>
      <c r="EJ231" s="61"/>
      <c r="EK231" s="61"/>
      <c r="EL231" s="61"/>
      <c r="EM231" s="61"/>
      <c r="EN231" s="61"/>
      <c r="EO231" s="61"/>
      <c r="EP231" s="267">
        <v>236</v>
      </c>
      <c r="EQ231" s="135">
        <v>42044</v>
      </c>
      <c r="ER231" s="133" t="s">
        <v>383</v>
      </c>
      <c r="ES231" s="133"/>
      <c r="ET231" s="133"/>
      <c r="EU231" s="133">
        <v>75</v>
      </c>
      <c r="EV231" s="133">
        <v>0</v>
      </c>
      <c r="EW231" s="133"/>
      <c r="EX231" s="133">
        <v>10</v>
      </c>
      <c r="EY231" s="133">
        <v>9</v>
      </c>
      <c r="EZ231" s="133">
        <v>45</v>
      </c>
      <c r="FA231" s="133">
        <v>25</v>
      </c>
      <c r="FB231" s="133">
        <v>17</v>
      </c>
      <c r="FC231" s="133">
        <v>16</v>
      </c>
      <c r="FD231" s="133">
        <v>40</v>
      </c>
      <c r="FE231" s="133">
        <v>23</v>
      </c>
      <c r="FF231" s="133">
        <v>34</v>
      </c>
      <c r="FG231" s="133">
        <v>120</v>
      </c>
      <c r="FH231" s="133">
        <v>270</v>
      </c>
      <c r="FI231" s="91">
        <v>120</v>
      </c>
      <c r="FJ231" s="91">
        <v>270</v>
      </c>
      <c r="FK231" s="227"/>
      <c r="FL231" s="227"/>
      <c r="FM231" s="228">
        <v>148.19999999999999</v>
      </c>
      <c r="FN231" s="228">
        <v>64.5</v>
      </c>
      <c r="FO231" s="228">
        <v>76.485938789194208</v>
      </c>
      <c r="FP231" s="228">
        <v>33.288414655216101</v>
      </c>
      <c r="FQ231" s="228">
        <v>56.477732793522264</v>
      </c>
      <c r="FR231" s="228"/>
      <c r="FS231" s="193">
        <v>0</v>
      </c>
      <c r="FT231" s="230">
        <v>54.4</v>
      </c>
      <c r="FU231" s="230">
        <v>54.4</v>
      </c>
      <c r="FV231" s="230">
        <v>150</v>
      </c>
      <c r="FW231" s="229">
        <v>7.1</v>
      </c>
      <c r="FX231" s="229">
        <v>10</v>
      </c>
      <c r="FY231" s="426">
        <v>7.6619718309859159</v>
      </c>
      <c r="FZ231" s="229">
        <v>1</v>
      </c>
      <c r="GA231" s="133">
        <v>103.6</v>
      </c>
      <c r="GB231" s="129">
        <v>15.7</v>
      </c>
      <c r="GC231" s="238">
        <v>4.4000000000000004</v>
      </c>
      <c r="GD231" s="238">
        <v>2.4</v>
      </c>
      <c r="GE231" s="238">
        <v>105</v>
      </c>
      <c r="GF231" s="238">
        <v>72.7</v>
      </c>
      <c r="GG231" s="238">
        <v>20.2</v>
      </c>
      <c r="GH231" s="133">
        <v>0</v>
      </c>
      <c r="GI231" s="133">
        <v>1</v>
      </c>
      <c r="GJ231" s="133">
        <v>1</v>
      </c>
      <c r="GK231" s="133">
        <v>1</v>
      </c>
      <c r="GL231" s="231">
        <v>16</v>
      </c>
      <c r="GM231" s="133"/>
      <c r="GN231" s="133">
        <v>0</v>
      </c>
      <c r="GO231" s="133">
        <v>0</v>
      </c>
      <c r="GP231" s="133">
        <v>0</v>
      </c>
      <c r="GQ231" s="61"/>
      <c r="GR231" s="106"/>
      <c r="GS231" s="111">
        <v>0.43846153846153846</v>
      </c>
      <c r="GT231" s="61">
        <v>0</v>
      </c>
      <c r="GU231" s="111">
        <v>0.64</v>
      </c>
      <c r="GV231" s="61">
        <v>1</v>
      </c>
      <c r="GW231" s="106">
        <v>13.3</v>
      </c>
      <c r="GX231" s="61"/>
      <c r="GY231" s="106">
        <v>23</v>
      </c>
      <c r="GZ231" s="61"/>
      <c r="HA231" s="745">
        <v>21</v>
      </c>
      <c r="HB231" s="133">
        <v>9</v>
      </c>
      <c r="HC231" s="133"/>
      <c r="HD231" s="117" t="s">
        <v>1532</v>
      </c>
      <c r="HE231" s="227">
        <v>108.72931699999999</v>
      </c>
      <c r="HF231" s="227">
        <v>114.165783</v>
      </c>
      <c r="HG231" s="270">
        <v>58.920898045603437</v>
      </c>
      <c r="HH231" s="106">
        <v>142.38411400000001</v>
      </c>
      <c r="HI231" s="270">
        <v>73.484363211590093</v>
      </c>
      <c r="HJ231" s="106">
        <v>62.628931999999999</v>
      </c>
      <c r="HK231" s="270">
        <v>32.322757485726086</v>
      </c>
      <c r="HL231" s="106">
        <v>79.755180999999993</v>
      </c>
      <c r="HM231" s="270">
        <v>41.161605209764538</v>
      </c>
      <c r="HN231" s="227">
        <v>56.014100999999997</v>
      </c>
      <c r="HO231" s="106">
        <v>4.7853110000000001</v>
      </c>
      <c r="HP231" s="106">
        <v>2.4566219999999999</v>
      </c>
      <c r="HQ231" s="106">
        <v>130.553518</v>
      </c>
      <c r="HR231" s="270">
        <v>67.378599098933634</v>
      </c>
      <c r="HS231" s="106">
        <v>53.153590999999999</v>
      </c>
      <c r="HT231" s="270">
        <v>27.432539187934307</v>
      </c>
      <c r="HU231" s="106">
        <v>77.399927000000005</v>
      </c>
      <c r="HV231" s="270">
        <v>39.946059910999331</v>
      </c>
      <c r="HW231" s="227">
        <v>59.285975999999998</v>
      </c>
      <c r="HX231" s="144">
        <v>0</v>
      </c>
      <c r="HY231" s="427">
        <v>0.80181545393469944</v>
      </c>
      <c r="HZ231" s="428">
        <v>15.1</v>
      </c>
      <c r="IA231" s="427">
        <v>4.3</v>
      </c>
      <c r="IB231" s="427">
        <v>19.899999999999999</v>
      </c>
      <c r="IC231" s="427">
        <v>5.2</v>
      </c>
      <c r="ID231" s="427">
        <v>18</v>
      </c>
      <c r="IE231" s="427">
        <v>4.2</v>
      </c>
      <c r="IF231" s="237">
        <v>58.514021705426352</v>
      </c>
      <c r="IG231" s="237">
        <v>30.199054537589888</v>
      </c>
      <c r="IH231" s="239"/>
      <c r="II231" s="161">
        <v>0.43</v>
      </c>
      <c r="IJ231" s="61">
        <v>1252</v>
      </c>
      <c r="IK231" s="61">
        <v>1157</v>
      </c>
      <c r="IL231" s="61">
        <v>1086</v>
      </c>
      <c r="IM231" s="61">
        <v>1231</v>
      </c>
      <c r="IN231" s="61"/>
      <c r="IO231" s="61">
        <v>1167</v>
      </c>
      <c r="IP231" s="133">
        <v>1209.5</v>
      </c>
      <c r="IQ231" s="429">
        <v>1178.5999999999999</v>
      </c>
      <c r="IR231" s="61">
        <v>1788</v>
      </c>
      <c r="IS231" s="61">
        <v>394</v>
      </c>
      <c r="IT231" s="61">
        <v>348</v>
      </c>
      <c r="IU231" s="61">
        <v>430</v>
      </c>
      <c r="IV231" s="61">
        <v>429</v>
      </c>
      <c r="IW231" s="61">
        <v>431</v>
      </c>
      <c r="IX231" s="61">
        <v>429</v>
      </c>
      <c r="IY231" s="61">
        <v>411.5</v>
      </c>
      <c r="IZ231" s="430">
        <v>410.16666666666669</v>
      </c>
      <c r="JA231" s="61">
        <v>249</v>
      </c>
      <c r="JB231" s="431">
        <v>26.210933759130704</v>
      </c>
      <c r="JC231" s="240">
        <v>26.438102165069271</v>
      </c>
      <c r="JD231" s="267"/>
      <c r="JE231" s="70"/>
      <c r="JF231" s="70"/>
      <c r="JG231" s="70"/>
      <c r="JH231" s="267"/>
      <c r="JI231" s="267"/>
      <c r="JJ231" s="267"/>
      <c r="JK231" s="267"/>
      <c r="JM231" s="420">
        <v>62</v>
      </c>
      <c r="JN231" s="299"/>
      <c r="JO231" s="300"/>
      <c r="JQ231" s="198"/>
      <c r="JR231" s="90"/>
      <c r="JS231" s="90"/>
      <c r="JT231" s="246"/>
      <c r="JU231" s="248"/>
      <c r="JV231" s="198"/>
      <c r="JW231" s="433"/>
      <c r="JX231" s="248"/>
      <c r="JY231" s="243"/>
      <c r="JZ231" s="433"/>
      <c r="KA231" s="248"/>
      <c r="KB231" s="247"/>
      <c r="KC231" s="245"/>
      <c r="KD231" s="248"/>
      <c r="KE231" s="63">
        <v>0</v>
      </c>
      <c r="KF231" s="263"/>
      <c r="KG231" s="263"/>
      <c r="KH231" s="250"/>
      <c r="KI231" s="250"/>
      <c r="KJ231" s="250"/>
      <c r="KK231" s="251"/>
      <c r="KL231" s="250"/>
      <c r="KM231" s="250"/>
      <c r="KN231" s="250"/>
      <c r="KO231" s="250"/>
      <c r="KP231" s="250"/>
      <c r="KQ231" s="250"/>
      <c r="KR231" s="92"/>
      <c r="KS231" s="93">
        <v>0.43846153846153846</v>
      </c>
      <c r="KT231" s="92"/>
      <c r="KU231" s="361"/>
      <c r="KV231" s="92"/>
      <c r="KW231" s="361"/>
      <c r="KX231" s="361"/>
      <c r="KY231" s="361"/>
      <c r="KZ231" s="361"/>
      <c r="LA231" s="361"/>
      <c r="LB231" s="361"/>
      <c r="LC231" s="361"/>
      <c r="LD231" s="361"/>
      <c r="LE231" s="361"/>
      <c r="LF231" s="118">
        <v>42044</v>
      </c>
      <c r="LG231" s="454">
        <v>0</v>
      </c>
      <c r="LH231" s="454"/>
      <c r="LI231" s="454">
        <v>31</v>
      </c>
      <c r="LJ231" s="454">
        <v>49.33</v>
      </c>
      <c r="LK231" s="454">
        <v>-26.92</v>
      </c>
      <c r="LL231" s="454">
        <v>-30.5</v>
      </c>
      <c r="LM231" s="454">
        <v>-30.5</v>
      </c>
      <c r="LN231" s="454">
        <v>311</v>
      </c>
      <c r="LO231" s="454">
        <v>-17.8</v>
      </c>
      <c r="LP231" s="454">
        <v>-17.8</v>
      </c>
      <c r="LQ231" s="454">
        <v>311</v>
      </c>
      <c r="LR231" s="454">
        <v>-24.2</v>
      </c>
      <c r="LS231" s="454">
        <v>-24.2</v>
      </c>
      <c r="LT231" s="454">
        <v>311</v>
      </c>
      <c r="LU231" s="500">
        <v>50.89</v>
      </c>
      <c r="LV231" s="693">
        <v>-26.12</v>
      </c>
      <c r="LW231" s="500">
        <v>-18.3</v>
      </c>
      <c r="LX231" s="500">
        <v>1</v>
      </c>
      <c r="LY231" s="500">
        <v>-18.100000000000001</v>
      </c>
      <c r="LZ231" s="500">
        <v>1</v>
      </c>
      <c r="MA231" s="690">
        <v>59.285975999999998</v>
      </c>
      <c r="MB231" s="455"/>
      <c r="MD231" s="253"/>
      <c r="ME231" s="274"/>
      <c r="MF231" s="581">
        <v>236</v>
      </c>
      <c r="MG231" s="135"/>
      <c r="MJ231" s="584">
        <v>36.430199999999999</v>
      </c>
      <c r="MR231" s="135"/>
      <c r="MS231" s="585"/>
      <c r="MT231" s="585"/>
      <c r="MU231" s="133">
        <v>0</v>
      </c>
      <c r="MV231" s="585"/>
      <c r="MW231" s="585"/>
      <c r="MX231" s="585"/>
      <c r="MY231" s="585"/>
      <c r="MZ231" s="585"/>
      <c r="NA231" s="585"/>
      <c r="NB231" s="585"/>
      <c r="NC231" s="238">
        <v>0</v>
      </c>
      <c r="NE231" s="876">
        <v>236</v>
      </c>
      <c r="NF231" s="877">
        <v>8.6364433660624904</v>
      </c>
      <c r="NG231" s="877">
        <v>7.1514732565790302</v>
      </c>
      <c r="NH231" s="877">
        <v>5.0143552929770703</v>
      </c>
      <c r="NI231" s="877">
        <v>2.3305584000307999</v>
      </c>
      <c r="NJ231" s="877">
        <v>7.2460279805281003</v>
      </c>
      <c r="NK231" s="877">
        <v>6.0450497408379897</v>
      </c>
      <c r="NL231" s="877">
        <v>9.0783643268146097</v>
      </c>
      <c r="NM231" s="877">
        <v>7.2611546726155698</v>
      </c>
      <c r="NN231" s="877">
        <v>6.1305190830273402</v>
      </c>
      <c r="NO231" s="877">
        <v>1</v>
      </c>
      <c r="NP231" s="877">
        <v>6.2624707429858804</v>
      </c>
      <c r="NQ231" s="877">
        <v>6.9328643353055197</v>
      </c>
      <c r="NR231" s="877">
        <v>7.6524864949181604</v>
      </c>
      <c r="NS231" s="877">
        <v>4.2802139958106196</v>
      </c>
      <c r="NT231" s="877">
        <v>5.6590682748432304</v>
      </c>
      <c r="NU231" s="877">
        <v>7.6467386983078498</v>
      </c>
      <c r="NV231" s="877">
        <v>6.3931759143487996</v>
      </c>
      <c r="NW231" s="877">
        <v>6.67807190511264</v>
      </c>
      <c r="NX231" s="877">
        <v>5.5728896684205802</v>
      </c>
      <c r="NY231" s="877">
        <v>5.3561438102252801</v>
      </c>
      <c r="NZ231" s="877">
        <v>8.1111878463270397</v>
      </c>
      <c r="OA231" s="877">
        <v>2.8399595874895298</v>
      </c>
      <c r="OB231" s="877">
        <v>11.2847431451254</v>
      </c>
      <c r="OC231" s="877">
        <v>3.1358631653686801</v>
      </c>
      <c r="OD231" s="877">
        <v>7.2813273296594803</v>
      </c>
      <c r="OE231" s="877">
        <v>6.9572181491669403</v>
      </c>
      <c r="OF231" s="877">
        <v>4.6741216326323904</v>
      </c>
      <c r="OG231" s="877">
        <v>10.6749778550685</v>
      </c>
      <c r="OH231" s="877">
        <v>3.5385381636297999</v>
      </c>
      <c r="OI231" s="877">
        <v>8.3890504878535292</v>
      </c>
      <c r="OJ231" s="877">
        <v>4.2742616612570501</v>
      </c>
      <c r="OK231" s="877">
        <v>2.28592736721501</v>
      </c>
      <c r="OL231" s="877">
        <v>4.44136774216995</v>
      </c>
      <c r="OM231" s="877">
        <v>8.1488799797566909</v>
      </c>
    </row>
    <row r="232" spans="1:403" s="221" customFormat="1" x14ac:dyDescent="0.25">
      <c r="A232" s="455">
        <v>231</v>
      </c>
      <c r="B232" s="221">
        <v>0</v>
      </c>
      <c r="C232" s="221">
        <v>1</v>
      </c>
      <c r="D232" s="267">
        <v>0</v>
      </c>
      <c r="E232" s="267">
        <v>237</v>
      </c>
      <c r="F232" s="896">
        <v>237</v>
      </c>
      <c r="G232" s="61">
        <v>46</v>
      </c>
      <c r="H232" s="898"/>
      <c r="I232" s="232" t="s">
        <v>1533</v>
      </c>
      <c r="J232" s="232" t="s">
        <v>1534</v>
      </c>
      <c r="K232" s="266">
        <v>20620</v>
      </c>
      <c r="L232" s="422">
        <v>58</v>
      </c>
      <c r="M232" s="400">
        <v>70</v>
      </c>
      <c r="N232" s="400">
        <v>168</v>
      </c>
      <c r="O232" s="342">
        <v>24.801587301587304</v>
      </c>
      <c r="P232" s="348">
        <v>1.7942469634642111</v>
      </c>
      <c r="Q232" s="221">
        <v>0</v>
      </c>
      <c r="R232" s="125">
        <v>125</v>
      </c>
      <c r="S232" s="125">
        <v>80</v>
      </c>
      <c r="T232" s="61">
        <v>0</v>
      </c>
      <c r="U232" s="400">
        <v>1</v>
      </c>
      <c r="V232" s="709">
        <v>0</v>
      </c>
      <c r="W232" s="709"/>
      <c r="X232" s="325">
        <v>0</v>
      </c>
      <c r="Y232" s="710">
        <v>0</v>
      </c>
      <c r="Z232" s="325">
        <v>1</v>
      </c>
      <c r="AA232" s="325">
        <v>0</v>
      </c>
      <c r="AB232" s="329">
        <v>0</v>
      </c>
      <c r="AC232" s="328">
        <v>0</v>
      </c>
      <c r="AD232" s="61"/>
      <c r="AE232" s="133"/>
      <c r="AF232" s="61"/>
      <c r="AG232" s="592">
        <v>95</v>
      </c>
      <c r="AH232" s="608">
        <v>1.21</v>
      </c>
      <c r="AI232" s="608">
        <v>61</v>
      </c>
      <c r="AJ232" s="608"/>
      <c r="AK232" s="616">
        <v>16.2</v>
      </c>
      <c r="AL232" s="608">
        <v>48</v>
      </c>
      <c r="AM232" s="608"/>
      <c r="AN232" s="609">
        <v>30.9</v>
      </c>
      <c r="AO232" s="214">
        <v>3.4307561839036995</v>
      </c>
      <c r="AP232" s="310">
        <v>194</v>
      </c>
      <c r="AQ232" s="310">
        <v>109</v>
      </c>
      <c r="AR232" s="310">
        <v>65</v>
      </c>
      <c r="AS232" s="310">
        <v>98</v>
      </c>
      <c r="AT232" s="310">
        <v>1.73</v>
      </c>
      <c r="AU232" s="310">
        <v>21</v>
      </c>
      <c r="AV232" s="557"/>
      <c r="AW232" s="557"/>
      <c r="AX232" s="310">
        <v>1.21</v>
      </c>
      <c r="AY232" s="310"/>
      <c r="AZ232" s="310"/>
      <c r="BA232" s="608"/>
      <c r="BB232" s="558"/>
      <c r="BC232" s="65">
        <v>30.85</v>
      </c>
      <c r="BD232" s="68"/>
      <c r="BE232" s="66">
        <v>30.85</v>
      </c>
      <c r="BF232" s="218">
        <v>116.00648391075933</v>
      </c>
      <c r="BG232" s="66">
        <v>92.56</v>
      </c>
      <c r="BH232" s="68">
        <v>1.4892551683692605</v>
      </c>
      <c r="BI232" s="219">
        <v>1.4892551683692605</v>
      </c>
      <c r="BJ232" s="219">
        <v>2.0644822637783635</v>
      </c>
      <c r="BK232" s="219">
        <v>1.9664233459436931</v>
      </c>
      <c r="BL232" s="66">
        <v>2.39</v>
      </c>
      <c r="BM232" s="66">
        <v>1.24</v>
      </c>
      <c r="BN232" s="66">
        <v>76</v>
      </c>
      <c r="BO232" s="66">
        <v>1.08</v>
      </c>
      <c r="BP232" s="571">
        <v>32.6</v>
      </c>
      <c r="BQ232" s="66">
        <v>19</v>
      </c>
      <c r="BR232" s="66">
        <v>20</v>
      </c>
      <c r="BS232" s="66">
        <v>8</v>
      </c>
      <c r="BT232" s="66">
        <v>26</v>
      </c>
      <c r="BU232" s="221">
        <v>0</v>
      </c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1"/>
      <c r="CG232" s="61">
        <v>0</v>
      </c>
      <c r="CH232" s="61">
        <v>0</v>
      </c>
      <c r="CI232" s="61">
        <v>0</v>
      </c>
      <c r="CJ232" s="61">
        <v>0</v>
      </c>
      <c r="CK232" s="326">
        <v>0</v>
      </c>
      <c r="CL232" s="114">
        <v>0</v>
      </c>
      <c r="CM232" s="326">
        <v>0</v>
      </c>
      <c r="CN232" s="114">
        <v>0</v>
      </c>
      <c r="CO232" s="326">
        <v>0</v>
      </c>
      <c r="CP232" s="114">
        <v>0</v>
      </c>
      <c r="CQ232" s="326">
        <v>0</v>
      </c>
      <c r="CR232" s="114">
        <v>0</v>
      </c>
      <c r="CS232" s="326">
        <v>0</v>
      </c>
      <c r="CT232" s="114">
        <v>0</v>
      </c>
      <c r="CU232" s="326">
        <v>0</v>
      </c>
      <c r="CV232" s="114">
        <v>0</v>
      </c>
      <c r="CW232" s="299">
        <v>29.3</v>
      </c>
      <c r="CX232" s="299">
        <v>1.21</v>
      </c>
      <c r="CY232" s="299">
        <v>8.4</v>
      </c>
      <c r="CZ232" s="299"/>
      <c r="DA232" s="61"/>
      <c r="DB232" s="61"/>
      <c r="DC232" s="61"/>
      <c r="DD232" s="61"/>
      <c r="DE232" s="61"/>
      <c r="DF232" s="208">
        <v>0</v>
      </c>
      <c r="DG232" s="308"/>
      <c r="DH232" s="208"/>
      <c r="DI232" s="208"/>
      <c r="DJ232" s="208"/>
      <c r="DK232" s="308"/>
      <c r="DL232" s="308"/>
      <c r="DM232" s="308"/>
      <c r="DN232" s="208"/>
      <c r="DO232" s="254">
        <v>0</v>
      </c>
      <c r="DP232" s="208">
        <v>0</v>
      </c>
      <c r="DQ232" s="208">
        <v>0</v>
      </c>
      <c r="DR232" s="208">
        <v>0</v>
      </c>
      <c r="DS232" s="208">
        <v>0</v>
      </c>
      <c r="DT232" s="212"/>
      <c r="DU232" s="208">
        <v>0</v>
      </c>
      <c r="DV232" s="208">
        <v>0</v>
      </c>
      <c r="DW232" s="208">
        <v>0</v>
      </c>
      <c r="DX232" s="208">
        <v>0</v>
      </c>
      <c r="DY232" s="208">
        <v>0</v>
      </c>
      <c r="DZ232" s="206">
        <v>0</v>
      </c>
      <c r="EC232" s="223">
        <v>1</v>
      </c>
      <c r="ED232" s="223">
        <v>1</v>
      </c>
      <c r="EE232" s="221">
        <v>61</v>
      </c>
      <c r="EH232" s="221">
        <v>0</v>
      </c>
      <c r="EI232" s="61"/>
      <c r="EJ232" s="61"/>
      <c r="EK232" s="61"/>
      <c r="EL232" s="61"/>
      <c r="EM232" s="61"/>
      <c r="EN232" s="61"/>
      <c r="EO232" s="61"/>
      <c r="EP232" s="267">
        <v>237</v>
      </c>
      <c r="EQ232" s="135">
        <v>42080</v>
      </c>
      <c r="ER232" s="133" t="s">
        <v>383</v>
      </c>
      <c r="ES232" s="133"/>
      <c r="ET232" s="133"/>
      <c r="EU232" s="133">
        <v>51</v>
      </c>
      <c r="EV232" s="133">
        <v>0</v>
      </c>
      <c r="EW232" s="133"/>
      <c r="EX232" s="133">
        <v>10</v>
      </c>
      <c r="EY232" s="133">
        <v>7</v>
      </c>
      <c r="EZ232" s="133">
        <v>50</v>
      </c>
      <c r="FA232" s="133">
        <v>25</v>
      </c>
      <c r="FB232" s="133">
        <v>16</v>
      </c>
      <c r="FC232" s="133">
        <v>17</v>
      </c>
      <c r="FD232" s="133">
        <v>41</v>
      </c>
      <c r="FE232" s="133">
        <v>21</v>
      </c>
      <c r="FF232" s="133">
        <v>32</v>
      </c>
      <c r="FG232" s="133">
        <v>170</v>
      </c>
      <c r="FH232" s="133">
        <v>350</v>
      </c>
      <c r="FI232" s="91">
        <v>170</v>
      </c>
      <c r="FJ232" s="91">
        <v>350</v>
      </c>
      <c r="FK232" s="227">
        <v>43.55</v>
      </c>
      <c r="FL232" s="227">
        <v>24.272021013158966</v>
      </c>
      <c r="FM232" s="228">
        <v>130.44999999999999</v>
      </c>
      <c r="FN232" s="228">
        <v>36.450000000000003</v>
      </c>
      <c r="FO232" s="228">
        <v>72.704595663985927</v>
      </c>
      <c r="FP232" s="228">
        <v>20.314929183229491</v>
      </c>
      <c r="FQ232" s="228">
        <v>72.058259869681862</v>
      </c>
      <c r="FR232" s="228"/>
      <c r="FS232" s="193">
        <v>0</v>
      </c>
      <c r="FT232" s="230">
        <v>55.9</v>
      </c>
      <c r="FU232" s="230">
        <v>51.4</v>
      </c>
      <c r="FV232" s="230">
        <v>160</v>
      </c>
      <c r="FW232" s="229">
        <v>6.8</v>
      </c>
      <c r="FX232" s="229">
        <v>7</v>
      </c>
      <c r="FY232" s="426">
        <v>8.2205882352941178</v>
      </c>
      <c r="FZ232" s="229">
        <v>1.0875486381322956</v>
      </c>
      <c r="GA232" s="133">
        <v>69.400000000000006</v>
      </c>
      <c r="GB232" s="129">
        <v>19.899999999999999</v>
      </c>
      <c r="GC232" s="238">
        <v>6.4</v>
      </c>
      <c r="GD232" s="238">
        <v>3.1</v>
      </c>
      <c r="GE232" s="238">
        <v>126.7</v>
      </c>
      <c r="GF232" s="238">
        <v>82.1</v>
      </c>
      <c r="GG232" s="238">
        <v>28.3</v>
      </c>
      <c r="GH232" s="133">
        <v>0</v>
      </c>
      <c r="GI232" s="133">
        <v>0</v>
      </c>
      <c r="GJ232" s="133">
        <v>1</v>
      </c>
      <c r="GK232" s="133">
        <v>0</v>
      </c>
      <c r="GL232" s="231">
        <v>14</v>
      </c>
      <c r="GM232" s="133"/>
      <c r="GN232" s="133">
        <v>0</v>
      </c>
      <c r="GO232" s="133">
        <v>0</v>
      </c>
      <c r="GP232" s="133">
        <v>0</v>
      </c>
      <c r="GQ232" s="61"/>
      <c r="GR232" s="106"/>
      <c r="GS232" s="111">
        <v>0.46183206106870228</v>
      </c>
      <c r="GT232" s="61">
        <v>0</v>
      </c>
      <c r="GU232" s="111">
        <v>0.29629629629629628</v>
      </c>
      <c r="GV232" s="61">
        <v>0</v>
      </c>
      <c r="GW232" s="106">
        <v>15.8</v>
      </c>
      <c r="GX232" s="61"/>
      <c r="GY232" s="106">
        <v>30</v>
      </c>
      <c r="GZ232" s="61"/>
      <c r="HA232" s="745">
        <v>24</v>
      </c>
      <c r="HB232" s="133">
        <v>15</v>
      </c>
      <c r="HC232" s="133">
        <v>0.45</v>
      </c>
      <c r="HD232" s="117" t="s">
        <v>1535</v>
      </c>
      <c r="HE232" s="227">
        <v>88.103380000000001</v>
      </c>
      <c r="HF232" s="227">
        <v>92.508549000000002</v>
      </c>
      <c r="HG232" s="270">
        <v>51.558425837539517</v>
      </c>
      <c r="HH232" s="106">
        <v>142.121835</v>
      </c>
      <c r="HI232" s="270">
        <v>79.209739737054221</v>
      </c>
      <c r="HJ232" s="106">
        <v>42.745871999999999</v>
      </c>
      <c r="HK232" s="270">
        <v>23.823850824564946</v>
      </c>
      <c r="HL232" s="106">
        <v>99.375962999999999</v>
      </c>
      <c r="HM232" s="270">
        <v>55.385888912489278</v>
      </c>
      <c r="HN232" s="227">
        <v>69.923079000000001</v>
      </c>
      <c r="HO232" s="106">
        <v>4.7700459999999998</v>
      </c>
      <c r="HP232" s="106">
        <v>2.6178029999999999</v>
      </c>
      <c r="HQ232" s="449">
        <v>133.88869399999999</v>
      </c>
      <c r="HR232" s="270">
        <v>74.621106640468668</v>
      </c>
      <c r="HS232" s="449">
        <v>44.845820000000003</v>
      </c>
      <c r="HT232" s="270">
        <v>24.99422928570252</v>
      </c>
      <c r="HU232" s="449">
        <v>89.042873999999998</v>
      </c>
      <c r="HV232" s="270">
        <v>49.626877354766158</v>
      </c>
      <c r="HW232" s="448">
        <v>66.505148000000005</v>
      </c>
      <c r="HX232" s="144">
        <v>0</v>
      </c>
      <c r="HY232" s="427">
        <v>0.65091017858023015</v>
      </c>
      <c r="HZ232" s="428">
        <v>21.9</v>
      </c>
      <c r="IA232" s="427">
        <v>5.3</v>
      </c>
      <c r="IB232" s="427">
        <v>21.9</v>
      </c>
      <c r="IC232" s="427">
        <v>5.0999999999999996</v>
      </c>
      <c r="ID232" s="427">
        <v>19.2</v>
      </c>
      <c r="IE232" s="427">
        <v>5.5</v>
      </c>
      <c r="IF232" s="237">
        <v>75.772347169811297</v>
      </c>
      <c r="IG232" s="237">
        <v>42.230723369047901</v>
      </c>
      <c r="IH232" s="239"/>
      <c r="II232" s="133">
        <v>0.48</v>
      </c>
      <c r="IJ232" s="61">
        <v>1179</v>
      </c>
      <c r="IK232" s="61">
        <v>1127</v>
      </c>
      <c r="IL232" s="61">
        <v>1131</v>
      </c>
      <c r="IM232" s="61">
        <v>1191</v>
      </c>
      <c r="IN232" s="61">
        <v>1227</v>
      </c>
      <c r="IO232" s="61">
        <v>1162</v>
      </c>
      <c r="IP232" s="133">
        <v>1170.5</v>
      </c>
      <c r="IQ232" s="429">
        <v>1169.5</v>
      </c>
      <c r="IR232" s="61">
        <v>1784</v>
      </c>
      <c r="IS232" s="61">
        <v>375</v>
      </c>
      <c r="IT232" s="61">
        <v>357</v>
      </c>
      <c r="IU232" s="61">
        <v>367</v>
      </c>
      <c r="IV232" s="61"/>
      <c r="IW232" s="61">
        <v>376</v>
      </c>
      <c r="IX232" s="61">
        <v>369</v>
      </c>
      <c r="IY232" s="61">
        <v>372</v>
      </c>
      <c r="IZ232" s="430">
        <v>368.8</v>
      </c>
      <c r="JA232" s="61">
        <v>209</v>
      </c>
      <c r="JB232" s="431">
        <v>22.852968006910839</v>
      </c>
      <c r="JC232" s="240">
        <v>22.574829775533093</v>
      </c>
      <c r="JD232" s="308"/>
      <c r="JE232" s="280"/>
      <c r="JF232" s="70"/>
      <c r="JG232" s="70"/>
      <c r="JH232" s="308"/>
      <c r="JI232" s="308"/>
      <c r="JJ232" s="308"/>
      <c r="JK232" s="308"/>
      <c r="JL232" s="208"/>
      <c r="JM232" s="420">
        <v>65</v>
      </c>
      <c r="JN232" s="299"/>
      <c r="JO232" s="300"/>
      <c r="JQ232" s="198"/>
      <c r="JR232" s="90"/>
      <c r="JS232" s="90"/>
      <c r="JT232" s="246"/>
      <c r="JU232" s="248"/>
      <c r="JV232" s="198"/>
      <c r="JW232" s="433"/>
      <c r="JX232" s="248"/>
      <c r="JY232" s="243"/>
      <c r="JZ232" s="433"/>
      <c r="KA232" s="248"/>
      <c r="KB232" s="247"/>
      <c r="KC232" s="245"/>
      <c r="KD232" s="248"/>
      <c r="KE232" s="63">
        <v>0</v>
      </c>
      <c r="KF232" s="263"/>
      <c r="KG232" s="263"/>
      <c r="KH232" s="250"/>
      <c r="KI232" s="250"/>
      <c r="KJ232" s="250"/>
      <c r="KK232" s="251"/>
      <c r="KL232" s="250"/>
      <c r="KM232" s="250"/>
      <c r="KN232" s="250"/>
      <c r="KO232" s="250"/>
      <c r="KP232" s="250"/>
      <c r="KQ232" s="250"/>
      <c r="KR232" s="92"/>
      <c r="KS232" s="93">
        <v>0.46183206106870228</v>
      </c>
      <c r="KT232" s="92"/>
      <c r="KU232" s="361"/>
      <c r="KV232" s="92"/>
      <c r="KW232" s="361"/>
      <c r="KX232" s="361"/>
      <c r="KY232" s="361"/>
      <c r="KZ232" s="361"/>
      <c r="LA232" s="361"/>
      <c r="LB232" s="361"/>
      <c r="LC232" s="361"/>
      <c r="LD232" s="361"/>
      <c r="LE232" s="361"/>
      <c r="LF232" s="118">
        <v>42080</v>
      </c>
      <c r="LG232" s="454">
        <v>0</v>
      </c>
      <c r="LH232" s="454"/>
      <c r="LI232" s="454">
        <v>35</v>
      </c>
      <c r="LJ232" s="454">
        <v>48.87</v>
      </c>
      <c r="LK232" s="454">
        <v>-32.700000000000003</v>
      </c>
      <c r="LL232" s="454">
        <v>-36.799999999999997</v>
      </c>
      <c r="LM232" s="454">
        <v>-36</v>
      </c>
      <c r="LN232" s="454">
        <v>321</v>
      </c>
      <c r="LO232" s="454">
        <v>-31.7</v>
      </c>
      <c r="LP232" s="454">
        <v>-31.4</v>
      </c>
      <c r="LQ232" s="454">
        <v>401</v>
      </c>
      <c r="LR232" s="454">
        <v>-34.200000000000003</v>
      </c>
      <c r="LS232" s="454">
        <v>-33.700000000000003</v>
      </c>
      <c r="LT232" s="454">
        <v>321</v>
      </c>
      <c r="LU232" s="500">
        <v>43.93</v>
      </c>
      <c r="LV232" s="693">
        <v>-27.76</v>
      </c>
      <c r="LW232" s="500">
        <v>-6.7</v>
      </c>
      <c r="LX232" s="500">
        <v>3</v>
      </c>
      <c r="LY232" s="500"/>
      <c r="LZ232" s="500">
        <v>3</v>
      </c>
      <c r="MA232" s="692">
        <v>66.505148000000005</v>
      </c>
      <c r="MB232" s="455"/>
      <c r="MD232" s="253"/>
      <c r="ME232" s="274"/>
      <c r="MF232" s="581">
        <v>237</v>
      </c>
      <c r="MG232" s="135"/>
      <c r="MJ232" s="584">
        <v>35.352699999999999</v>
      </c>
      <c r="MR232" s="135"/>
      <c r="MS232" s="585"/>
      <c r="MT232" s="585"/>
      <c r="MU232" s="133">
        <v>0</v>
      </c>
      <c r="MV232" s="585"/>
      <c r="MW232" s="585"/>
      <c r="MX232" s="585"/>
      <c r="MY232" s="585"/>
      <c r="MZ232" s="585"/>
      <c r="NA232" s="238">
        <v>30.9</v>
      </c>
      <c r="NB232" s="585"/>
      <c r="NC232" s="238">
        <v>0</v>
      </c>
      <c r="NE232" s="876">
        <v>237</v>
      </c>
      <c r="NF232" s="877">
        <v>8.6012879525225099</v>
      </c>
      <c r="NG232" s="877">
        <v>7.3527055668798997</v>
      </c>
      <c r="NH232" s="877">
        <v>5.3179552183124397</v>
      </c>
      <c r="NI232" s="877">
        <v>2.75488750216347</v>
      </c>
      <c r="NJ232" s="877">
        <v>7.45869368816353</v>
      </c>
      <c r="NK232" s="877">
        <v>6.5321610849832101</v>
      </c>
      <c r="NL232" s="877">
        <v>8.8997194394777193</v>
      </c>
      <c r="NM232" s="877">
        <v>7.8223477575970399</v>
      </c>
      <c r="NN232" s="877">
        <v>6.3409182702721196</v>
      </c>
      <c r="NO232" s="877">
        <v>0.773996325111173</v>
      </c>
      <c r="NP232" s="877">
        <v>6.5513622039873898</v>
      </c>
      <c r="NQ232" s="877">
        <v>7.0819360817194301</v>
      </c>
      <c r="NR232" s="877">
        <v>7.5602563980132702</v>
      </c>
      <c r="NS232" s="877">
        <v>4.4666271200415002</v>
      </c>
      <c r="NT232" s="877">
        <v>5.8034853755959501</v>
      </c>
      <c r="NU232" s="877">
        <v>7.8943933788245504</v>
      </c>
      <c r="NV232" s="877">
        <v>6.1540079475590197</v>
      </c>
      <c r="NW232" s="877">
        <v>6.73728114919383</v>
      </c>
      <c r="NX232" s="877">
        <v>5.5731927237816103</v>
      </c>
      <c r="NY232" s="877">
        <v>5.8557405917150298</v>
      </c>
      <c r="NZ232" s="877">
        <v>8.2679570844028394</v>
      </c>
      <c r="OA232" s="877">
        <v>3.9990980337056099</v>
      </c>
      <c r="OB232" s="877">
        <v>11.5564485756368</v>
      </c>
      <c r="OC232" s="877">
        <v>2.5335633482145101</v>
      </c>
      <c r="OD232" s="877">
        <v>6.4546694316047404</v>
      </c>
      <c r="OE232" s="877">
        <v>6.5057321737417997</v>
      </c>
      <c r="OF232" s="877">
        <v>4.88557436437143</v>
      </c>
      <c r="OG232" s="877">
        <v>11.224267028479799</v>
      </c>
      <c r="OH232" s="877">
        <v>3.2326607567902701</v>
      </c>
      <c r="OI232" s="877">
        <v>8.6860102076928491</v>
      </c>
      <c r="OJ232" s="877">
        <v>4.0197019144425497</v>
      </c>
      <c r="OK232" s="877">
        <v>2.5382568207869598</v>
      </c>
      <c r="OL232" s="877">
        <v>2.45557139789913</v>
      </c>
      <c r="OM232" s="877">
        <v>9.0228852274223303</v>
      </c>
    </row>
    <row r="233" spans="1:403" s="221" customFormat="1" x14ac:dyDescent="0.25">
      <c r="A233" s="902">
        <v>232</v>
      </c>
      <c r="B233" s="221">
        <v>0</v>
      </c>
      <c r="C233" s="221">
        <v>1</v>
      </c>
      <c r="D233" s="267">
        <v>0</v>
      </c>
      <c r="E233" s="267">
        <v>238</v>
      </c>
      <c r="F233" s="896">
        <v>238</v>
      </c>
      <c r="G233" s="61">
        <v>47</v>
      </c>
      <c r="H233" s="898"/>
      <c r="I233" s="232" t="s">
        <v>1536</v>
      </c>
      <c r="J233" s="232" t="s">
        <v>1537</v>
      </c>
      <c r="K233" s="69">
        <v>20177</v>
      </c>
      <c r="L233" s="422">
        <v>60</v>
      </c>
      <c r="M233" s="400">
        <v>67</v>
      </c>
      <c r="N233" s="400">
        <v>179</v>
      </c>
      <c r="O233" s="342">
        <v>20.910708155176181</v>
      </c>
      <c r="P233" s="348">
        <v>1.844023970973923</v>
      </c>
      <c r="Q233" s="221">
        <v>0</v>
      </c>
      <c r="R233" s="125">
        <v>140</v>
      </c>
      <c r="S233" s="125">
        <v>80</v>
      </c>
      <c r="T233" s="61">
        <v>0</v>
      </c>
      <c r="U233" s="400">
        <v>1</v>
      </c>
      <c r="V233" s="709">
        <v>0</v>
      </c>
      <c r="W233" s="709"/>
      <c r="X233" s="325">
        <v>0</v>
      </c>
      <c r="Y233" s="114">
        <v>0</v>
      </c>
      <c r="Z233" s="325">
        <v>1</v>
      </c>
      <c r="AA233" s="325">
        <v>0</v>
      </c>
      <c r="AB233" s="329">
        <v>0</v>
      </c>
      <c r="AC233" s="711">
        <v>0</v>
      </c>
      <c r="AD233" s="61"/>
      <c r="AE233" s="133"/>
      <c r="AF233" s="61"/>
      <c r="AG233" s="592">
        <v>108</v>
      </c>
      <c r="AH233" s="608">
        <v>1.19</v>
      </c>
      <c r="AI233" s="608">
        <v>62</v>
      </c>
      <c r="AJ233" s="608"/>
      <c r="AK233" s="616">
        <v>14.2</v>
      </c>
      <c r="AL233" s="608">
        <v>43</v>
      </c>
      <c r="AM233" s="608"/>
      <c r="AN233" s="609">
        <v>73.099999999999994</v>
      </c>
      <c r="AO233" s="214">
        <v>4.2918283667557331</v>
      </c>
      <c r="AP233" s="310">
        <v>249</v>
      </c>
      <c r="AQ233" s="310">
        <v>157</v>
      </c>
      <c r="AR233" s="310">
        <v>72</v>
      </c>
      <c r="AS233" s="310">
        <v>101</v>
      </c>
      <c r="AT233" s="310">
        <v>1.54</v>
      </c>
      <c r="AU233" s="310">
        <v>120</v>
      </c>
      <c r="AV233" s="557"/>
      <c r="AW233" s="557"/>
      <c r="AX233" s="310">
        <v>1.19</v>
      </c>
      <c r="AY233" s="310"/>
      <c r="AZ233" s="310"/>
      <c r="BA233" s="608"/>
      <c r="BB233" s="558"/>
      <c r="BC233" s="65">
        <v>22.98</v>
      </c>
      <c r="BD233" s="68"/>
      <c r="BE233" s="66">
        <v>22.98</v>
      </c>
      <c r="BF233" s="218">
        <v>84.235262571343739</v>
      </c>
      <c r="BG233" s="66">
        <v>95.67</v>
      </c>
      <c r="BH233" s="68">
        <v>1.3613500243522665</v>
      </c>
      <c r="BI233" s="219">
        <v>1.3613500243522665</v>
      </c>
      <c r="BJ233" s="219">
        <v>1.9254939339492916</v>
      </c>
      <c r="BK233" s="219">
        <v>1.9807757739626217</v>
      </c>
      <c r="BL233" s="66">
        <v>2.19</v>
      </c>
      <c r="BM233" s="66">
        <v>1.2</v>
      </c>
      <c r="BN233" s="66">
        <v>92</v>
      </c>
      <c r="BO233" s="66">
        <v>1.41</v>
      </c>
      <c r="BP233" s="571">
        <v>75.900000000000006</v>
      </c>
      <c r="BQ233" s="66">
        <v>33</v>
      </c>
      <c r="BR233" s="66">
        <v>113</v>
      </c>
      <c r="BS233" s="66">
        <v>6</v>
      </c>
      <c r="BT233" s="66">
        <v>43</v>
      </c>
      <c r="BU233" s="221">
        <v>0</v>
      </c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/>
      <c r="CG233" s="61">
        <v>0</v>
      </c>
      <c r="CH233" s="61">
        <v>0</v>
      </c>
      <c r="CI233" s="61">
        <v>0</v>
      </c>
      <c r="CJ233" s="61">
        <v>0</v>
      </c>
      <c r="CK233" s="326">
        <v>0</v>
      </c>
      <c r="CL233" s="114">
        <v>0</v>
      </c>
      <c r="CM233" s="326">
        <v>0</v>
      </c>
      <c r="CN233" s="114">
        <v>0</v>
      </c>
      <c r="CO233" s="326">
        <v>0</v>
      </c>
      <c r="CP233" s="114">
        <v>0</v>
      </c>
      <c r="CQ233" s="326">
        <v>0</v>
      </c>
      <c r="CR233" s="114">
        <v>0</v>
      </c>
      <c r="CS233" s="326">
        <v>0</v>
      </c>
      <c r="CT233" s="114">
        <v>0</v>
      </c>
      <c r="CU233" s="326">
        <v>0</v>
      </c>
      <c r="CV233" s="114">
        <v>0</v>
      </c>
      <c r="CW233" s="299">
        <v>44.8</v>
      </c>
      <c r="CX233" s="299">
        <v>1.01</v>
      </c>
      <c r="CY233" s="299">
        <v>12.8</v>
      </c>
      <c r="CZ233" s="299"/>
      <c r="DA233" s="61"/>
      <c r="DB233" s="61"/>
      <c r="DC233" s="61"/>
      <c r="DD233" s="61"/>
      <c r="DE233" s="61"/>
      <c r="DF233" s="221">
        <v>0</v>
      </c>
      <c r="DG233" s="267"/>
      <c r="DK233" s="267"/>
      <c r="DL233" s="267"/>
      <c r="DM233" s="267"/>
      <c r="DO233" s="282">
        <v>0</v>
      </c>
      <c r="DP233" s="221">
        <v>0</v>
      </c>
      <c r="DQ233" s="221">
        <v>0</v>
      </c>
      <c r="DR233" s="221">
        <v>0</v>
      </c>
      <c r="DS233" s="221">
        <v>0</v>
      </c>
      <c r="DT233" s="310"/>
      <c r="DU233" s="221">
        <v>0</v>
      </c>
      <c r="DV233" s="221">
        <v>0</v>
      </c>
      <c r="DW233" s="221">
        <v>0</v>
      </c>
      <c r="DX233" s="221">
        <v>0</v>
      </c>
      <c r="DY233" s="221">
        <v>0</v>
      </c>
      <c r="DZ233" s="438">
        <v>0</v>
      </c>
      <c r="EC233" s="317">
        <v>1</v>
      </c>
      <c r="ED233" s="317">
        <v>1</v>
      </c>
      <c r="EE233" s="221">
        <v>62</v>
      </c>
      <c r="EH233" s="221">
        <v>0</v>
      </c>
      <c r="EI233" s="61"/>
      <c r="EJ233" s="61"/>
      <c r="EK233" s="61"/>
      <c r="EL233" s="61"/>
      <c r="EM233" s="61"/>
      <c r="EN233" s="61"/>
      <c r="EO233" s="61"/>
      <c r="EP233" s="267">
        <v>238</v>
      </c>
      <c r="EQ233" s="135">
        <v>42184</v>
      </c>
      <c r="ER233" s="133" t="s">
        <v>383</v>
      </c>
      <c r="ES233" s="133"/>
      <c r="ET233" s="133"/>
      <c r="EU233" s="133">
        <v>52</v>
      </c>
      <c r="EV233" s="133">
        <v>0</v>
      </c>
      <c r="EW233" s="133"/>
      <c r="EX233" s="133">
        <v>9</v>
      </c>
      <c r="EY233" s="133">
        <v>6</v>
      </c>
      <c r="EZ233" s="133">
        <v>52</v>
      </c>
      <c r="FA233" s="133">
        <v>26</v>
      </c>
      <c r="FB233" s="133">
        <v>17</v>
      </c>
      <c r="FC233" s="133">
        <v>18</v>
      </c>
      <c r="FD233" s="133">
        <v>33</v>
      </c>
      <c r="FE233" s="133">
        <v>22</v>
      </c>
      <c r="FF233" s="133">
        <v>34</v>
      </c>
      <c r="FG233" s="133">
        <v>150</v>
      </c>
      <c r="FH233" s="133">
        <v>310</v>
      </c>
      <c r="FI233" s="91">
        <v>150</v>
      </c>
      <c r="FJ233" s="91">
        <v>310</v>
      </c>
      <c r="FK233" s="227">
        <v>43.3</v>
      </c>
      <c r="FL233" s="227">
        <v>23.481256578856218</v>
      </c>
      <c r="FM233" s="228">
        <v>135.55000000000001</v>
      </c>
      <c r="FN233" s="228">
        <v>51.45</v>
      </c>
      <c r="FO233" s="228">
        <v>73.507721230114569</v>
      </c>
      <c r="FP233" s="228">
        <v>27.900938821758718</v>
      </c>
      <c r="FQ233" s="228">
        <v>62.043526374031721</v>
      </c>
      <c r="FR233" s="228"/>
      <c r="FS233" s="193">
        <v>0</v>
      </c>
      <c r="FT233" s="230">
        <v>61</v>
      </c>
      <c r="FU233" s="230">
        <v>52.1</v>
      </c>
      <c r="FV233" s="230">
        <v>210</v>
      </c>
      <c r="FW233" s="229">
        <v>8.1999999999999993</v>
      </c>
      <c r="FX233" s="229">
        <v>10</v>
      </c>
      <c r="FY233" s="426">
        <v>7.4390243902439028</v>
      </c>
      <c r="FZ233" s="229">
        <v>1.1708253358925145</v>
      </c>
      <c r="GA233" s="133">
        <v>64.2</v>
      </c>
      <c r="GB233" s="129">
        <v>16.5</v>
      </c>
      <c r="GC233" s="238">
        <v>6</v>
      </c>
      <c r="GD233" s="238">
        <v>3</v>
      </c>
      <c r="GE233" s="238">
        <v>122.2</v>
      </c>
      <c r="GF233" s="238">
        <v>80</v>
      </c>
      <c r="GG233" s="238">
        <v>24</v>
      </c>
      <c r="GH233" s="133">
        <v>1</v>
      </c>
      <c r="GI233" s="133">
        <v>1</v>
      </c>
      <c r="GJ233" s="133">
        <v>1</v>
      </c>
      <c r="GK233" s="133">
        <v>0</v>
      </c>
      <c r="GL233" s="231">
        <v>24</v>
      </c>
      <c r="GM233" s="133"/>
      <c r="GN233" s="133">
        <v>0</v>
      </c>
      <c r="GO233" s="133">
        <v>0</v>
      </c>
      <c r="GP233" s="133">
        <v>0</v>
      </c>
      <c r="GQ233" s="61">
        <v>45.400000000000006</v>
      </c>
      <c r="GR233" s="106">
        <v>24.620070408315762</v>
      </c>
      <c r="GS233" s="111">
        <v>0.43173431734317347</v>
      </c>
      <c r="GT233" s="61">
        <v>0</v>
      </c>
      <c r="GU233" s="111">
        <v>0.38709677419354838</v>
      </c>
      <c r="GV233" s="61">
        <v>0</v>
      </c>
      <c r="GW233" s="106">
        <v>13.2</v>
      </c>
      <c r="GX233" s="61"/>
      <c r="GY233" s="106">
        <v>24</v>
      </c>
      <c r="GZ233" s="61"/>
      <c r="HA233" s="745">
        <v>34</v>
      </c>
      <c r="HB233" s="133">
        <v>20.5</v>
      </c>
      <c r="HC233" s="133">
        <v>0.42</v>
      </c>
      <c r="HD233" s="117" t="s">
        <v>1538</v>
      </c>
      <c r="HE233" s="227">
        <v>108.187415</v>
      </c>
      <c r="HF233" s="227">
        <v>113.59678599999999</v>
      </c>
      <c r="HG233" s="270">
        <v>61.602662323312288</v>
      </c>
      <c r="HH233" s="237">
        <v>170.58142799999999</v>
      </c>
      <c r="HI233" s="270">
        <v>92.504994883503187</v>
      </c>
      <c r="HJ233" s="237">
        <v>72.766671000000002</v>
      </c>
      <c r="HK233" s="270">
        <v>39.460805361205914</v>
      </c>
      <c r="HL233" s="237">
        <v>97.814757</v>
      </c>
      <c r="HM233" s="270">
        <v>53.044189522297287</v>
      </c>
      <c r="HN233" s="227">
        <v>57.341973000000003</v>
      </c>
      <c r="HO233" s="237">
        <v>5.1841819999999998</v>
      </c>
      <c r="HP233" s="237">
        <v>2.8330030000000002</v>
      </c>
      <c r="HQ233" s="106">
        <v>183.58331699999999</v>
      </c>
      <c r="HR233" s="270">
        <v>99.555819170311707</v>
      </c>
      <c r="HS233" s="106">
        <v>81.580909000000005</v>
      </c>
      <c r="HT233" s="270">
        <v>44.240698756704866</v>
      </c>
      <c r="HU233" s="106">
        <v>102.002408</v>
      </c>
      <c r="HV233" s="270">
        <v>55.315120413606842</v>
      </c>
      <c r="HW233" s="227">
        <v>55.561915999999997</v>
      </c>
      <c r="HX233" s="144">
        <v>0</v>
      </c>
      <c r="HY233" s="427">
        <v>0.6659387679648221</v>
      </c>
      <c r="HZ233" s="428">
        <v>18</v>
      </c>
      <c r="IA233" s="427">
        <v>4.5</v>
      </c>
      <c r="IB233" s="427">
        <v>23.7</v>
      </c>
      <c r="IC233" s="427">
        <v>5.2</v>
      </c>
      <c r="ID233" s="427">
        <v>26.2</v>
      </c>
      <c r="IE233" s="427">
        <v>5.2</v>
      </c>
      <c r="IF233" s="237">
        <v>79.379199999999997</v>
      </c>
      <c r="IG233" s="237">
        <v>43.046728919730796</v>
      </c>
      <c r="IH233" s="239"/>
      <c r="II233" s="161">
        <v>0.43</v>
      </c>
      <c r="IJ233" s="61">
        <v>1168</v>
      </c>
      <c r="IK233" s="61">
        <v>891</v>
      </c>
      <c r="IL233" s="61">
        <v>1106</v>
      </c>
      <c r="IM233" s="61">
        <v>1123</v>
      </c>
      <c r="IN233" s="61">
        <v>1203</v>
      </c>
      <c r="IO233" s="61"/>
      <c r="IP233" s="133">
        <v>1168</v>
      </c>
      <c r="IQ233" s="429">
        <v>1098.2</v>
      </c>
      <c r="IR233" s="61">
        <v>1835</v>
      </c>
      <c r="IS233" s="61">
        <v>406</v>
      </c>
      <c r="IT233" s="61">
        <v>430</v>
      </c>
      <c r="IU233" s="61">
        <v>460</v>
      </c>
      <c r="IV233" s="61">
        <v>412</v>
      </c>
      <c r="IW233" s="61">
        <v>413</v>
      </c>
      <c r="IX233" s="61">
        <v>402</v>
      </c>
      <c r="IY233" s="61">
        <v>404</v>
      </c>
      <c r="IZ233" s="430">
        <v>420.5</v>
      </c>
      <c r="JA233" s="61">
        <v>235</v>
      </c>
      <c r="JB233" s="431">
        <v>22.544927861768613</v>
      </c>
      <c r="JC233" s="240">
        <v>24.872987669325582</v>
      </c>
      <c r="JD233" s="267"/>
      <c r="JE233" s="70"/>
      <c r="JF233" s="70"/>
      <c r="JG233" s="70"/>
      <c r="JH233" s="267"/>
      <c r="JI233" s="267"/>
      <c r="JJ233" s="267"/>
      <c r="JK233" s="267"/>
      <c r="JM233" s="420">
        <v>47</v>
      </c>
      <c r="JN233" s="299"/>
      <c r="JO233" s="300"/>
      <c r="JQ233" s="198"/>
      <c r="JR233" s="90"/>
      <c r="JS233" s="90"/>
      <c r="JT233" s="246"/>
      <c r="JU233" s="248"/>
      <c r="JV233" s="198"/>
      <c r="JW233" s="433"/>
      <c r="JX233" s="248"/>
      <c r="JY233" s="243"/>
      <c r="JZ233" s="433"/>
      <c r="KA233" s="248"/>
      <c r="KB233" s="247"/>
      <c r="KC233" s="245"/>
      <c r="KD233" s="248"/>
      <c r="KE233" s="63">
        <v>0</v>
      </c>
      <c r="KF233" s="263"/>
      <c r="KG233" s="263"/>
      <c r="KH233" s="250"/>
      <c r="KI233" s="250"/>
      <c r="KJ233" s="250"/>
      <c r="KK233" s="251"/>
      <c r="KL233" s="250"/>
      <c r="KM233" s="250"/>
      <c r="KN233" s="250"/>
      <c r="KO233" s="250"/>
      <c r="KP233" s="250"/>
      <c r="KQ233" s="250"/>
      <c r="KR233" s="92"/>
      <c r="KS233" s="93">
        <v>0.43173431734317347</v>
      </c>
      <c r="KT233" s="92">
        <v>51</v>
      </c>
      <c r="KU233" s="361">
        <v>43.93</v>
      </c>
      <c r="KV233" s="92">
        <v>-22.83</v>
      </c>
      <c r="KW233" s="361">
        <v>-26.5</v>
      </c>
      <c r="KX233" s="361">
        <v>-26.2</v>
      </c>
      <c r="KY233" s="361">
        <v>288</v>
      </c>
      <c r="KZ233" s="361">
        <v>-24</v>
      </c>
      <c r="LA233" s="361">
        <v>-23.5</v>
      </c>
      <c r="LB233" s="361">
        <v>288</v>
      </c>
      <c r="LC233" s="361">
        <v>-25.2</v>
      </c>
      <c r="LD233" s="361">
        <v>-24.9</v>
      </c>
      <c r="LE233" s="361">
        <v>288</v>
      </c>
      <c r="LF233" s="118">
        <v>42184</v>
      </c>
      <c r="LG233" s="454">
        <v>0</v>
      </c>
      <c r="LH233" s="454"/>
      <c r="LI233" s="454">
        <v>51</v>
      </c>
      <c r="LJ233" s="454">
        <v>45.37</v>
      </c>
      <c r="LK233" s="454">
        <v>-26.14</v>
      </c>
      <c r="LL233" s="454">
        <v>-28.9</v>
      </c>
      <c r="LM233" s="454">
        <v>-28.9</v>
      </c>
      <c r="LN233" s="454">
        <v>320</v>
      </c>
      <c r="LO233" s="454">
        <v>-23.4</v>
      </c>
      <c r="LP233" s="454">
        <v>-23.2</v>
      </c>
      <c r="LQ233" s="454">
        <v>304</v>
      </c>
      <c r="LR233" s="454">
        <v>-26.2</v>
      </c>
      <c r="LS233" s="454">
        <v>-26.1</v>
      </c>
      <c r="LT233" s="454">
        <v>304</v>
      </c>
      <c r="LU233" s="500">
        <v>35.17</v>
      </c>
      <c r="LV233" s="693">
        <v>-20.98</v>
      </c>
      <c r="LW233" s="500">
        <v>-10.3</v>
      </c>
      <c r="LX233" s="500">
        <v>3</v>
      </c>
      <c r="LY233" s="500"/>
      <c r="LZ233" s="500">
        <v>3</v>
      </c>
      <c r="MA233" s="690">
        <v>55.561915999999997</v>
      </c>
      <c r="MB233" s="454"/>
      <c r="MD233" s="253"/>
      <c r="ME233" s="274"/>
      <c r="MF233" s="581">
        <v>238</v>
      </c>
      <c r="MG233" s="135"/>
      <c r="MJ233" s="584">
        <v>56.035699999999999</v>
      </c>
      <c r="MR233" s="135"/>
      <c r="MS233" s="585"/>
      <c r="MT233" s="585"/>
      <c r="MU233" s="133">
        <v>0</v>
      </c>
      <c r="MV233" s="585"/>
      <c r="MW233" s="585"/>
      <c r="MX233" s="585"/>
      <c r="MY233" s="585"/>
      <c r="MZ233" s="585"/>
      <c r="NA233" s="238">
        <v>73.099999999999994</v>
      </c>
      <c r="NB233" s="585"/>
      <c r="NC233" s="238">
        <v>1</v>
      </c>
      <c r="NE233" s="876">
        <v>238</v>
      </c>
      <c r="NF233" s="877">
        <v>7.9475492778685002</v>
      </c>
      <c r="NG233" s="877">
        <v>7.2437452347339804</v>
      </c>
      <c r="NH233" s="877">
        <v>4.77188557851537</v>
      </c>
      <c r="NI233" s="877">
        <v>2.97269265400426</v>
      </c>
      <c r="NJ233" s="877">
        <v>6.9372266739794801</v>
      </c>
      <c r="NK233" s="877">
        <v>7.3521758783263298</v>
      </c>
      <c r="NL233" s="877">
        <v>8.6654069841560002</v>
      </c>
      <c r="NM233" s="877">
        <v>7.5945485495503497</v>
      </c>
      <c r="NN233" s="877">
        <v>6.1745262652664303</v>
      </c>
      <c r="NO233" s="877">
        <v>0.78240856492737298</v>
      </c>
      <c r="NP233" s="877">
        <v>6.8293421939028001</v>
      </c>
      <c r="NQ233" s="877">
        <v>7.0371625501273796</v>
      </c>
      <c r="NR233" s="877">
        <v>7.04100198716751</v>
      </c>
      <c r="NS233" s="877">
        <v>4.5216789516032003</v>
      </c>
      <c r="NT233" s="877">
        <v>5.8311171946164198</v>
      </c>
      <c r="NU233" s="877">
        <v>7.4469178648660304</v>
      </c>
      <c r="NV233" s="877">
        <v>6.5467401527009104</v>
      </c>
      <c r="NW233" s="877">
        <v>6.9862971535538998</v>
      </c>
      <c r="NX233" s="877">
        <v>5.6965503010785703</v>
      </c>
      <c r="NY233" s="877">
        <v>6.1294891015165502</v>
      </c>
      <c r="NZ233" s="877">
        <v>8.1189410727235103</v>
      </c>
      <c r="OA233" s="877">
        <v>-1.9378782880922001</v>
      </c>
      <c r="OB233" s="877">
        <v>10.7615927841226</v>
      </c>
      <c r="OC233" s="877">
        <v>1.56559717585423</v>
      </c>
      <c r="OD233" s="877">
        <v>8.85546029649967</v>
      </c>
      <c r="OE233" s="877">
        <v>6.7631459581494804</v>
      </c>
      <c r="OF233" s="877">
        <v>3.1937717433966801</v>
      </c>
      <c r="OG233" s="877">
        <v>9.9680475396856192</v>
      </c>
      <c r="OH233" s="877">
        <v>2.7376867614098601</v>
      </c>
      <c r="OI233" s="877">
        <v>5.0058490756966902</v>
      </c>
      <c r="OJ233" s="877">
        <v>3.9606970393043102</v>
      </c>
      <c r="OK233" s="877">
        <v>4.9621984639889298</v>
      </c>
      <c r="OL233" s="877">
        <v>10.793338584591901</v>
      </c>
      <c r="OM233" s="877">
        <v>9.1959956082683991</v>
      </c>
    </row>
    <row r="234" spans="1:403" s="221" customFormat="1" x14ac:dyDescent="0.25">
      <c r="A234" s="455">
        <v>233</v>
      </c>
      <c r="B234" s="274">
        <v>0</v>
      </c>
      <c r="C234" s="221">
        <v>1</v>
      </c>
      <c r="D234" s="267">
        <v>0</v>
      </c>
      <c r="E234" s="267">
        <v>239</v>
      </c>
      <c r="F234" s="896">
        <v>239</v>
      </c>
      <c r="G234" s="61">
        <v>49</v>
      </c>
      <c r="H234" s="898"/>
      <c r="I234" s="232" t="s">
        <v>1539</v>
      </c>
      <c r="J234" s="167" t="s">
        <v>1540</v>
      </c>
      <c r="K234" s="266">
        <v>19703</v>
      </c>
      <c r="L234" s="422">
        <v>61</v>
      </c>
      <c r="M234" s="400">
        <v>55</v>
      </c>
      <c r="N234" s="400">
        <v>168</v>
      </c>
      <c r="O234" s="342">
        <v>19.486961451247168</v>
      </c>
      <c r="P234" s="348">
        <v>1.6194580250144601</v>
      </c>
      <c r="Q234" s="221">
        <v>1</v>
      </c>
      <c r="R234" s="125">
        <v>130</v>
      </c>
      <c r="S234" s="125">
        <v>80</v>
      </c>
      <c r="T234" s="61">
        <v>0</v>
      </c>
      <c r="U234" s="400">
        <v>1</v>
      </c>
      <c r="V234" s="712">
        <v>0</v>
      </c>
      <c r="W234" s="713"/>
      <c r="X234" s="114">
        <v>0</v>
      </c>
      <c r="Y234" s="114">
        <v>0</v>
      </c>
      <c r="Z234" s="114">
        <v>0</v>
      </c>
      <c r="AA234" s="192">
        <v>0</v>
      </c>
      <c r="AB234" s="329">
        <v>0</v>
      </c>
      <c r="AC234" s="328">
        <v>0</v>
      </c>
      <c r="AD234" s="61"/>
      <c r="AE234" s="133"/>
      <c r="AF234" s="61"/>
      <c r="AG234" s="592">
        <v>95</v>
      </c>
      <c r="AH234" s="608">
        <v>0.76</v>
      </c>
      <c r="AI234" s="608">
        <v>77</v>
      </c>
      <c r="AJ234" s="608"/>
      <c r="AK234" s="616">
        <v>13.5</v>
      </c>
      <c r="AL234" s="608">
        <v>40</v>
      </c>
      <c r="AM234" s="608"/>
      <c r="AN234" s="609">
        <v>134.69999999999999</v>
      </c>
      <c r="AO234" s="214">
        <v>4.9030500834163186</v>
      </c>
      <c r="AP234" s="310">
        <v>163</v>
      </c>
      <c r="AQ234" s="310">
        <v>90</v>
      </c>
      <c r="AR234" s="310">
        <v>56</v>
      </c>
      <c r="AS234" s="310">
        <v>85</v>
      </c>
      <c r="AT234" s="310">
        <v>1.36</v>
      </c>
      <c r="AU234" s="310">
        <v>104</v>
      </c>
      <c r="AV234" s="557"/>
      <c r="AW234" s="557"/>
      <c r="AX234" s="310">
        <v>0.76</v>
      </c>
      <c r="AY234" s="310"/>
      <c r="AZ234" s="310"/>
      <c r="BA234" s="608"/>
      <c r="BB234" s="558"/>
      <c r="BC234" s="65">
        <v>22.98</v>
      </c>
      <c r="BD234" s="425"/>
      <c r="BE234" s="66">
        <v>22.98</v>
      </c>
      <c r="BF234" s="218">
        <v>47.218262253025635</v>
      </c>
      <c r="BG234" s="66">
        <v>69.41</v>
      </c>
      <c r="BH234" s="68">
        <v>1.3613500243522665</v>
      </c>
      <c r="BI234" s="219">
        <v>1.3613500243522665</v>
      </c>
      <c r="BJ234" s="219">
        <v>1.6741099999428559</v>
      </c>
      <c r="BK234" s="219">
        <v>1.8414220444023592</v>
      </c>
      <c r="BL234" s="66">
        <v>2.0499999999999998</v>
      </c>
      <c r="BM234" s="66">
        <v>0.77</v>
      </c>
      <c r="BN234" s="66">
        <v>118</v>
      </c>
      <c r="BO234" s="66">
        <v>0.72</v>
      </c>
      <c r="BP234" s="571">
        <v>145.6</v>
      </c>
      <c r="BQ234" s="66">
        <v>49</v>
      </c>
      <c r="BR234" s="66">
        <v>91</v>
      </c>
      <c r="BS234" s="66">
        <v>3</v>
      </c>
      <c r="BT234" s="66">
        <v>35</v>
      </c>
      <c r="BU234" s="221">
        <v>0</v>
      </c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>
        <v>0</v>
      </c>
      <c r="CH234" s="61">
        <v>0</v>
      </c>
      <c r="CI234" s="61">
        <v>0</v>
      </c>
      <c r="CJ234" s="61">
        <v>0</v>
      </c>
      <c r="CK234" s="326">
        <v>0</v>
      </c>
      <c r="CL234" s="114">
        <v>0</v>
      </c>
      <c r="CM234" s="326">
        <v>0</v>
      </c>
      <c r="CN234" s="114">
        <v>0</v>
      </c>
      <c r="CO234" s="326">
        <v>0</v>
      </c>
      <c r="CP234" s="114">
        <v>0</v>
      </c>
      <c r="CQ234" s="326">
        <v>0</v>
      </c>
      <c r="CR234" s="114">
        <v>0</v>
      </c>
      <c r="CS234" s="326">
        <v>0</v>
      </c>
      <c r="CT234" s="114">
        <v>0</v>
      </c>
      <c r="CU234" s="326">
        <v>0</v>
      </c>
      <c r="CV234" s="114">
        <v>0</v>
      </c>
      <c r="CW234" s="299">
        <v>25.9</v>
      </c>
      <c r="CX234" s="299">
        <v>1.1599999999999999</v>
      </c>
      <c r="CY234" s="299">
        <v>7.4</v>
      </c>
      <c r="CZ234" s="299"/>
      <c r="DA234" s="61"/>
      <c r="DB234" s="61"/>
      <c r="DC234" s="61"/>
      <c r="DD234" s="61"/>
      <c r="DE234" s="61"/>
      <c r="DF234" s="208">
        <v>0</v>
      </c>
      <c r="DG234" s="308"/>
      <c r="DH234" s="208"/>
      <c r="DI234" s="208"/>
      <c r="DJ234" s="208"/>
      <c r="DK234" s="308"/>
      <c r="DL234" s="308"/>
      <c r="DM234" s="308"/>
      <c r="DN234" s="208"/>
      <c r="DO234" s="254">
        <v>0</v>
      </c>
      <c r="DP234" s="208">
        <v>0</v>
      </c>
      <c r="DQ234" s="208">
        <v>0</v>
      </c>
      <c r="DR234" s="208">
        <v>0</v>
      </c>
      <c r="DS234" s="208">
        <v>0</v>
      </c>
      <c r="DT234" s="212"/>
      <c r="DU234" s="208">
        <v>0</v>
      </c>
      <c r="DV234" s="208">
        <v>0</v>
      </c>
      <c r="DW234" s="208">
        <v>0</v>
      </c>
      <c r="DX234" s="208">
        <v>1</v>
      </c>
      <c r="DY234" s="208">
        <v>0</v>
      </c>
      <c r="DZ234" s="206">
        <v>0</v>
      </c>
      <c r="EC234" s="223">
        <v>1</v>
      </c>
      <c r="ED234" s="223">
        <v>1</v>
      </c>
      <c r="EE234" s="221">
        <v>77</v>
      </c>
      <c r="EH234" s="221">
        <v>0</v>
      </c>
      <c r="EI234" s="61"/>
      <c r="EJ234" s="61"/>
      <c r="EK234" s="61"/>
      <c r="EL234" s="61"/>
      <c r="EM234" s="61"/>
      <c r="EN234" s="61"/>
      <c r="EO234" s="61"/>
      <c r="EP234" s="259">
        <v>239</v>
      </c>
      <c r="EQ234" s="135">
        <v>42108</v>
      </c>
      <c r="ER234" s="133" t="s">
        <v>383</v>
      </c>
      <c r="ES234" s="133"/>
      <c r="ET234" s="133"/>
      <c r="EU234" s="133">
        <v>74</v>
      </c>
      <c r="EV234" s="133">
        <v>0</v>
      </c>
      <c r="EW234" s="133"/>
      <c r="EX234" s="133">
        <v>10</v>
      </c>
      <c r="EY234" s="133">
        <v>9</v>
      </c>
      <c r="EZ234" s="133">
        <v>39</v>
      </c>
      <c r="FA234" s="133">
        <v>21</v>
      </c>
      <c r="FB234" s="133">
        <v>15</v>
      </c>
      <c r="FC234" s="133">
        <v>17</v>
      </c>
      <c r="FD234" s="133">
        <v>25</v>
      </c>
      <c r="FE234" s="133">
        <v>21</v>
      </c>
      <c r="FF234" s="133">
        <v>34</v>
      </c>
      <c r="FG234" s="133">
        <v>140</v>
      </c>
      <c r="FH234" s="133">
        <v>300</v>
      </c>
      <c r="FI234" s="91">
        <v>140</v>
      </c>
      <c r="FJ234" s="91">
        <v>300</v>
      </c>
      <c r="FK234" s="227">
        <v>23.3</v>
      </c>
      <c r="FL234" s="227">
        <v>14.387529432750783</v>
      </c>
      <c r="FM234" s="228">
        <v>92.1</v>
      </c>
      <c r="FN234" s="228">
        <v>30.200000000000003</v>
      </c>
      <c r="FO234" s="228">
        <v>56.870878144049229</v>
      </c>
      <c r="FP234" s="228">
        <v>18.64821411455252</v>
      </c>
      <c r="FQ234" s="228">
        <v>67.209554831704665</v>
      </c>
      <c r="FR234" s="228"/>
      <c r="FS234" s="193">
        <v>0</v>
      </c>
      <c r="FT234" s="230">
        <v>44.6</v>
      </c>
      <c r="FU234" s="230">
        <v>59.6</v>
      </c>
      <c r="FV234" s="230">
        <v>190</v>
      </c>
      <c r="FW234" s="229">
        <v>6</v>
      </c>
      <c r="FX234" s="229">
        <v>5.9</v>
      </c>
      <c r="FY234" s="426">
        <v>7.4333333333333336</v>
      </c>
      <c r="FZ234" s="229">
        <v>0.74832214765100669</v>
      </c>
      <c r="GA234" s="133">
        <v>69.400000000000006</v>
      </c>
      <c r="GB234" s="129">
        <v>16.600000000000001</v>
      </c>
      <c r="GC234" s="238">
        <v>3.6</v>
      </c>
      <c r="GD234" s="238">
        <v>1.7</v>
      </c>
      <c r="GE234" s="238">
        <v>94.7</v>
      </c>
      <c r="GF234" s="238">
        <v>60.4</v>
      </c>
      <c r="GG234" s="238">
        <v>21.1</v>
      </c>
      <c r="GH234" s="133">
        <v>0</v>
      </c>
      <c r="GI234" s="133">
        <v>0</v>
      </c>
      <c r="GJ234" s="133">
        <v>1</v>
      </c>
      <c r="GK234" s="133">
        <v>1</v>
      </c>
      <c r="GL234" s="231">
        <v>16</v>
      </c>
      <c r="GM234" s="133"/>
      <c r="GN234" s="133">
        <v>0</v>
      </c>
      <c r="GO234" s="133">
        <v>0</v>
      </c>
      <c r="GP234" s="133">
        <v>0</v>
      </c>
      <c r="GQ234" s="61">
        <v>47.650000000000006</v>
      </c>
      <c r="GR234" s="106">
        <v>29.423423925775747</v>
      </c>
      <c r="GS234" s="111">
        <v>0.50793650793650791</v>
      </c>
      <c r="GT234" s="61">
        <v>0</v>
      </c>
      <c r="GU234" s="111">
        <v>0.5714285714285714</v>
      </c>
      <c r="GV234" s="61">
        <v>1</v>
      </c>
      <c r="GW234" s="106">
        <v>14.1</v>
      </c>
      <c r="GX234" s="61"/>
      <c r="GY234" s="106">
        <v>27</v>
      </c>
      <c r="GZ234" s="61"/>
      <c r="HA234" s="745">
        <v>21</v>
      </c>
      <c r="HB234" s="133">
        <v>13</v>
      </c>
      <c r="HC234" s="133">
        <v>0.33</v>
      </c>
      <c r="HD234" s="117" t="s">
        <v>1541</v>
      </c>
      <c r="HE234" s="427">
        <v>90.070753999999994</v>
      </c>
      <c r="HF234" s="427">
        <v>94.574292</v>
      </c>
      <c r="HG234" s="270">
        <v>58.398730031397726</v>
      </c>
      <c r="HH234" s="435">
        <v>92.081992</v>
      </c>
      <c r="HI234" s="270">
        <v>56.859758374520268</v>
      </c>
      <c r="HJ234" s="435">
        <v>26.193967000000001</v>
      </c>
      <c r="HK234" s="270">
        <v>16.174526659785528</v>
      </c>
      <c r="HL234" s="435">
        <v>65.888024999999999</v>
      </c>
      <c r="HM234" s="270">
        <v>40.685231714734741</v>
      </c>
      <c r="HN234" s="427">
        <v>71.553648999999993</v>
      </c>
      <c r="HO234" s="435">
        <v>4.743938</v>
      </c>
      <c r="HP234" s="435">
        <v>2.9474469999999999</v>
      </c>
      <c r="HQ234" s="106">
        <v>115.823475</v>
      </c>
      <c r="HR234" s="270">
        <v>71.519899380513934</v>
      </c>
      <c r="HS234" s="106">
        <v>56.026336000000001</v>
      </c>
      <c r="HT234" s="270">
        <v>34.59573211198218</v>
      </c>
      <c r="HU234" s="106">
        <v>59.797139000000001</v>
      </c>
      <c r="HV234" s="270">
        <v>36.924167268531754</v>
      </c>
      <c r="HW234" s="227">
        <v>51.627822999999999</v>
      </c>
      <c r="HX234" s="144">
        <v>0</v>
      </c>
      <c r="HY234" s="427">
        <v>1.0270660956161766</v>
      </c>
      <c r="HZ234" s="428">
        <v>15.5</v>
      </c>
      <c r="IA234" s="427">
        <v>4.2</v>
      </c>
      <c r="IB234" s="427">
        <v>21.6</v>
      </c>
      <c r="IC234" s="427">
        <v>5.7</v>
      </c>
      <c r="ID234" s="427">
        <v>20.6</v>
      </c>
      <c r="IE234" s="427">
        <v>5.0999999999999996</v>
      </c>
      <c r="IF234" s="237">
        <v>66.747428571428571</v>
      </c>
      <c r="IG234" s="237">
        <v>41.215905284629152</v>
      </c>
      <c r="IH234" s="239"/>
      <c r="II234" s="161">
        <v>0.4</v>
      </c>
      <c r="IJ234" s="61">
        <v>1225</v>
      </c>
      <c r="IK234" s="61">
        <v>1065</v>
      </c>
      <c r="IL234" s="61">
        <v>1101</v>
      </c>
      <c r="IM234" s="61">
        <v>1193</v>
      </c>
      <c r="IN234" s="61">
        <v>1157</v>
      </c>
      <c r="IO234" s="61">
        <v>1269</v>
      </c>
      <c r="IP234" s="133">
        <v>1247</v>
      </c>
      <c r="IQ234" s="429">
        <v>1168.3333333333333</v>
      </c>
      <c r="IR234" s="61">
        <v>1728</v>
      </c>
      <c r="IS234" s="61">
        <v>332</v>
      </c>
      <c r="IT234" s="61">
        <v>291</v>
      </c>
      <c r="IU234" s="61">
        <v>321</v>
      </c>
      <c r="IV234" s="61">
        <v>346</v>
      </c>
      <c r="IW234" s="61">
        <v>314</v>
      </c>
      <c r="IX234" s="61">
        <v>323</v>
      </c>
      <c r="IY234" s="61">
        <v>327.5</v>
      </c>
      <c r="IZ234" s="430">
        <v>321.16666666666669</v>
      </c>
      <c r="JA234" s="61">
        <v>222</v>
      </c>
      <c r="JB234" s="406">
        <v>34.506000047301697</v>
      </c>
      <c r="JC234" s="240">
        <v>34.410974111963171</v>
      </c>
      <c r="JD234" s="308"/>
      <c r="JE234" s="280"/>
      <c r="JF234" s="70"/>
      <c r="JG234" s="70"/>
      <c r="JH234" s="308"/>
      <c r="JI234" s="308"/>
      <c r="JJ234" s="308"/>
      <c r="JK234" s="308"/>
      <c r="JL234" s="208"/>
      <c r="JM234" s="420">
        <v>62</v>
      </c>
      <c r="JN234" s="299"/>
      <c r="JO234" s="300"/>
      <c r="JQ234" s="198"/>
      <c r="JR234" s="90"/>
      <c r="JS234" s="90"/>
      <c r="JT234" s="246"/>
      <c r="JU234" s="248"/>
      <c r="JV234" s="198"/>
      <c r="JW234" s="433"/>
      <c r="JX234" s="248"/>
      <c r="JY234" s="243"/>
      <c r="JZ234" s="433"/>
      <c r="KA234" s="248"/>
      <c r="KB234" s="247"/>
      <c r="KC234" s="245"/>
      <c r="KD234" s="248"/>
      <c r="KE234" s="63">
        <v>0</v>
      </c>
      <c r="KF234" s="263"/>
      <c r="KG234" s="263"/>
      <c r="KH234" s="250"/>
      <c r="KI234" s="250"/>
      <c r="KJ234" s="250"/>
      <c r="KK234" s="251"/>
      <c r="KL234" s="250"/>
      <c r="KM234" s="250"/>
      <c r="KN234" s="250"/>
      <c r="KO234" s="250"/>
      <c r="KP234" s="250"/>
      <c r="KQ234" s="250"/>
      <c r="KR234" s="92"/>
      <c r="KS234" s="93">
        <v>0.50793650793650791</v>
      </c>
      <c r="KT234" s="92"/>
      <c r="KU234" s="361"/>
      <c r="KV234" s="92"/>
      <c r="KW234" s="361"/>
      <c r="KX234" s="361"/>
      <c r="KY234" s="361"/>
      <c r="KZ234" s="361"/>
      <c r="LA234" s="361"/>
      <c r="LB234" s="361"/>
      <c r="LC234" s="361"/>
      <c r="LD234" s="361"/>
      <c r="LE234" s="361"/>
      <c r="LF234" s="118">
        <v>42108</v>
      </c>
      <c r="LG234" s="454">
        <v>0</v>
      </c>
      <c r="LH234" s="454"/>
      <c r="LI234" s="454">
        <v>57</v>
      </c>
      <c r="LJ234" s="454">
        <v>56.76</v>
      </c>
      <c r="LK234" s="454">
        <v>-26.82</v>
      </c>
      <c r="LL234" s="454">
        <v>-29.6</v>
      </c>
      <c r="LM234" s="454">
        <v>-29.1</v>
      </c>
      <c r="LN234" s="454">
        <v>401</v>
      </c>
      <c r="LO234" s="454">
        <v>-24</v>
      </c>
      <c r="LP234" s="454">
        <v>-24</v>
      </c>
      <c r="LQ234" s="454">
        <v>341</v>
      </c>
      <c r="LR234" s="454">
        <v>-26.6</v>
      </c>
      <c r="LS234" s="454">
        <v>-26.6</v>
      </c>
      <c r="LT234" s="454">
        <v>341</v>
      </c>
      <c r="LU234" s="500">
        <v>53.49</v>
      </c>
      <c r="LV234" s="693">
        <v>-25.91</v>
      </c>
      <c r="LW234" s="500">
        <v>-11.4</v>
      </c>
      <c r="LX234" s="500">
        <v>0</v>
      </c>
      <c r="LY234" s="500">
        <v>-9.9</v>
      </c>
      <c r="LZ234" s="500">
        <v>3</v>
      </c>
      <c r="MA234" s="690">
        <v>51.627822999999999</v>
      </c>
      <c r="MB234" s="455"/>
      <c r="MD234" s="253"/>
      <c r="ME234" s="274"/>
      <c r="MF234" s="581">
        <v>239</v>
      </c>
      <c r="MG234" s="135"/>
      <c r="MJ234" s="584">
        <v>44.033000000000001</v>
      </c>
      <c r="MR234" s="135"/>
      <c r="MS234" s="585"/>
      <c r="MT234" s="585"/>
      <c r="MU234" s="133">
        <v>0</v>
      </c>
      <c r="MV234" s="585"/>
      <c r="MW234" s="585"/>
      <c r="MX234" s="585"/>
      <c r="MY234" s="585"/>
      <c r="MZ234" s="585"/>
      <c r="NA234" s="238">
        <v>134.69999999999999</v>
      </c>
      <c r="NB234" s="585"/>
      <c r="NC234" s="238">
        <v>1</v>
      </c>
      <c r="NE234" s="876">
        <v>239</v>
      </c>
      <c r="NF234" s="877">
        <v>8.3450947178268997</v>
      </c>
      <c r="NG234" s="877">
        <v>7.6104343153423404</v>
      </c>
      <c r="NH234" s="877">
        <v>5.3237303375213498</v>
      </c>
      <c r="NI234" s="877">
        <v>2.14730669878029</v>
      </c>
      <c r="NJ234" s="877">
        <v>6.9352239940600304</v>
      </c>
      <c r="NK234" s="877">
        <v>6.7198679283443701</v>
      </c>
      <c r="NL234" s="877">
        <v>8.9630116475994299</v>
      </c>
      <c r="NM234" s="877">
        <v>7.8031624444158902</v>
      </c>
      <c r="NN234" s="877">
        <v>6.0669502439246301</v>
      </c>
      <c r="NO234" s="877">
        <v>0.94860084749335605</v>
      </c>
      <c r="NP234" s="877">
        <v>5.75488750216347</v>
      </c>
      <c r="NQ234" s="877">
        <v>6.2170367925640999</v>
      </c>
      <c r="NR234" s="877">
        <v>7.5252075712843904</v>
      </c>
      <c r="NS234" s="877">
        <v>4.3659724275933796</v>
      </c>
      <c r="NT234" s="877">
        <v>5.6876206320848999</v>
      </c>
      <c r="NU234" s="877">
        <v>7.2731428593080798</v>
      </c>
      <c r="NV234" s="877">
        <v>6.4148120605658496</v>
      </c>
      <c r="NW234" s="877">
        <v>7.0629635565590903</v>
      </c>
      <c r="NX234" s="877">
        <v>6.0309981181718904</v>
      </c>
      <c r="NY234" s="877">
        <v>5.5734957154956097</v>
      </c>
      <c r="NZ234" s="877">
        <v>7.87964450924808</v>
      </c>
      <c r="OA234" s="877">
        <v>-0.736965594166206</v>
      </c>
      <c r="OB234" s="877">
        <v>10.107949355013</v>
      </c>
      <c r="OC234" s="877">
        <v>2.1953475983222202</v>
      </c>
      <c r="OD234" s="877">
        <v>2.9221978483963702</v>
      </c>
      <c r="OE234" s="877">
        <v>6.5857137087781599</v>
      </c>
      <c r="OF234" s="877">
        <v>4.88801258540283</v>
      </c>
      <c r="OG234" s="877">
        <v>10.502553379813101</v>
      </c>
      <c r="OH234" s="877">
        <v>3.0408924306468998</v>
      </c>
      <c r="OI234" s="877">
        <v>7.9905578377975797</v>
      </c>
      <c r="OJ234" s="877">
        <v>4.2913088598289697</v>
      </c>
      <c r="OK234" s="877">
        <v>2.5119955420154798</v>
      </c>
      <c r="OL234" s="877">
        <v>3.6591634425625701</v>
      </c>
      <c r="OM234" s="877">
        <v>7.9126017566907496</v>
      </c>
    </row>
    <row r="235" spans="1:403" s="221" customFormat="1" ht="18" customHeight="1" x14ac:dyDescent="0.25">
      <c r="A235" s="455">
        <v>234</v>
      </c>
      <c r="B235" s="221">
        <v>0</v>
      </c>
      <c r="C235" s="221">
        <v>1</v>
      </c>
      <c r="D235" s="267">
        <v>0</v>
      </c>
      <c r="E235" s="267">
        <v>240</v>
      </c>
      <c r="F235" s="896">
        <v>240</v>
      </c>
      <c r="G235" s="61">
        <v>51</v>
      </c>
      <c r="H235" s="898"/>
      <c r="I235" s="167" t="s">
        <v>956</v>
      </c>
      <c r="J235" s="167" t="s">
        <v>1542</v>
      </c>
      <c r="K235" s="69">
        <v>19236</v>
      </c>
      <c r="L235" s="422">
        <v>62</v>
      </c>
      <c r="M235" s="400">
        <v>85.5</v>
      </c>
      <c r="N235" s="400">
        <v>180</v>
      </c>
      <c r="O235" s="342">
        <v>26.388888888888886</v>
      </c>
      <c r="P235" s="348">
        <v>2.0536408221006917</v>
      </c>
      <c r="Q235" s="221">
        <v>0</v>
      </c>
      <c r="R235" s="125">
        <v>140</v>
      </c>
      <c r="S235" s="125">
        <v>90</v>
      </c>
      <c r="T235" s="61">
        <v>0</v>
      </c>
      <c r="U235" s="400">
        <v>1</v>
      </c>
      <c r="V235" s="709">
        <v>0</v>
      </c>
      <c r="W235" s="709"/>
      <c r="X235" s="325">
        <v>0</v>
      </c>
      <c r="Y235" s="114">
        <v>1</v>
      </c>
      <c r="Z235" s="325">
        <v>0</v>
      </c>
      <c r="AA235" s="325">
        <v>1</v>
      </c>
      <c r="AB235" s="329">
        <v>0</v>
      </c>
      <c r="AC235" s="711">
        <v>0</v>
      </c>
      <c r="AD235" s="61"/>
      <c r="AE235" s="133"/>
      <c r="AF235" s="61"/>
      <c r="AG235" s="592">
        <v>101</v>
      </c>
      <c r="AH235" s="608">
        <v>0.96</v>
      </c>
      <c r="AI235" s="608">
        <v>79</v>
      </c>
      <c r="AJ235" s="608"/>
      <c r="AK235" s="616">
        <v>13.8</v>
      </c>
      <c r="AL235" s="608">
        <v>42</v>
      </c>
      <c r="AM235" s="608"/>
      <c r="AN235" s="609">
        <v>29.3</v>
      </c>
      <c r="AO235" s="214">
        <v>3.3775875160230218</v>
      </c>
      <c r="AP235" s="310">
        <v>171</v>
      </c>
      <c r="AQ235" s="310">
        <v>99</v>
      </c>
      <c r="AR235" s="310">
        <v>63</v>
      </c>
      <c r="AS235" s="310">
        <v>47</v>
      </c>
      <c r="AT235" s="310">
        <v>2.23</v>
      </c>
      <c r="AU235" s="310">
        <v>15</v>
      </c>
      <c r="AV235" s="557"/>
      <c r="AW235" s="557"/>
      <c r="AX235" s="310">
        <v>0.96</v>
      </c>
      <c r="AY235" s="310"/>
      <c r="AZ235" s="310"/>
      <c r="BA235" s="608"/>
      <c r="BB235" s="558"/>
      <c r="BC235" s="65">
        <v>28.71</v>
      </c>
      <c r="BD235" s="425"/>
      <c r="BE235" s="66">
        <v>28.71</v>
      </c>
      <c r="BF235" s="218">
        <v>223.43057009936717</v>
      </c>
      <c r="BG235" s="66">
        <v>101.6</v>
      </c>
      <c r="BH235" s="68">
        <v>1.458033192496506</v>
      </c>
      <c r="BI235" s="219">
        <v>1.458033192496506</v>
      </c>
      <c r="BJ235" s="219">
        <v>2.3491425936550376</v>
      </c>
      <c r="BK235" s="219">
        <v>2.0068937079479006</v>
      </c>
      <c r="BL235" s="66">
        <v>2.29</v>
      </c>
      <c r="BM235" s="66">
        <v>0.89</v>
      </c>
      <c r="BN235" s="66">
        <v>22</v>
      </c>
      <c r="BO235" s="66">
        <v>1.1499999999999999</v>
      </c>
      <c r="BP235" s="571">
        <v>87.9</v>
      </c>
      <c r="BQ235" s="66">
        <v>42</v>
      </c>
      <c r="BR235" s="66">
        <v>12</v>
      </c>
      <c r="BS235" s="66">
        <v>6</v>
      </c>
      <c r="BT235" s="66">
        <v>18</v>
      </c>
      <c r="BU235" s="221">
        <v>0</v>
      </c>
      <c r="BV235" s="61"/>
      <c r="BW235" s="61"/>
      <c r="BX235" s="61"/>
      <c r="BY235" s="61"/>
      <c r="BZ235" s="61"/>
      <c r="CA235" s="61"/>
      <c r="CB235" s="61"/>
      <c r="CC235" s="61"/>
      <c r="CD235" s="61"/>
      <c r="CE235" s="61"/>
      <c r="CF235" s="61"/>
      <c r="CG235" s="61">
        <v>0</v>
      </c>
      <c r="CH235" s="61">
        <v>0</v>
      </c>
      <c r="CI235" s="61">
        <v>0</v>
      </c>
      <c r="CJ235" s="61">
        <v>0</v>
      </c>
      <c r="CK235" s="326">
        <v>0</v>
      </c>
      <c r="CL235" s="114">
        <v>0</v>
      </c>
      <c r="CM235" s="326">
        <v>0</v>
      </c>
      <c r="CN235" s="114">
        <v>0</v>
      </c>
      <c r="CO235" s="326">
        <v>0</v>
      </c>
      <c r="CP235" s="114">
        <v>0</v>
      </c>
      <c r="CQ235" s="326">
        <v>0</v>
      </c>
      <c r="CR235" s="114">
        <v>0</v>
      </c>
      <c r="CS235" s="326">
        <v>0</v>
      </c>
      <c r="CT235" s="114">
        <v>0</v>
      </c>
      <c r="CU235" s="326">
        <v>0</v>
      </c>
      <c r="CV235" s="114">
        <v>0</v>
      </c>
      <c r="CW235" s="299"/>
      <c r="CX235" s="299"/>
      <c r="CY235" s="299"/>
      <c r="CZ235" s="362"/>
      <c r="DA235" s="117"/>
      <c r="DB235" s="61"/>
      <c r="DC235" s="61"/>
      <c r="DD235" s="61"/>
      <c r="DE235" s="61"/>
      <c r="DF235" s="221">
        <v>0</v>
      </c>
      <c r="DG235" s="267"/>
      <c r="DK235" s="267"/>
      <c r="DL235" s="267"/>
      <c r="DM235" s="267"/>
      <c r="DO235" s="282">
        <v>0</v>
      </c>
      <c r="DP235" s="221">
        <v>0</v>
      </c>
      <c r="DQ235" s="221">
        <v>0</v>
      </c>
      <c r="DR235" s="221">
        <v>0</v>
      </c>
      <c r="DS235" s="221">
        <v>0</v>
      </c>
      <c r="DT235" s="310"/>
      <c r="DU235" s="221">
        <v>0</v>
      </c>
      <c r="DV235" s="221">
        <v>0</v>
      </c>
      <c r="DW235" s="221">
        <v>0</v>
      </c>
      <c r="DX235" s="221">
        <v>0</v>
      </c>
      <c r="DY235" s="221">
        <v>0</v>
      </c>
      <c r="DZ235" s="438">
        <v>0</v>
      </c>
      <c r="EC235" s="317">
        <v>1</v>
      </c>
      <c r="ED235" s="317">
        <v>1</v>
      </c>
      <c r="EE235" s="221">
        <v>79</v>
      </c>
      <c r="EH235" s="221">
        <v>0</v>
      </c>
      <c r="EI235" s="61"/>
      <c r="EJ235" s="61"/>
      <c r="EK235" s="61"/>
      <c r="EL235" s="61"/>
      <c r="EM235" s="61"/>
      <c r="EN235" s="61"/>
      <c r="EO235" s="61"/>
      <c r="EP235" s="267">
        <v>240</v>
      </c>
      <c r="EQ235" s="135">
        <v>42191</v>
      </c>
      <c r="ER235" s="133" t="s">
        <v>415</v>
      </c>
      <c r="ES235" s="133"/>
      <c r="ET235" s="133"/>
      <c r="EU235" s="133">
        <v>77</v>
      </c>
      <c r="EV235" s="133">
        <v>0</v>
      </c>
      <c r="EW235" s="133"/>
      <c r="EX235" s="133">
        <v>8.5</v>
      </c>
      <c r="EY235" s="133">
        <v>9</v>
      </c>
      <c r="EZ235" s="133">
        <v>51</v>
      </c>
      <c r="FA235" s="133">
        <v>28</v>
      </c>
      <c r="FB235" s="133">
        <v>18</v>
      </c>
      <c r="FC235" s="133">
        <v>16</v>
      </c>
      <c r="FD235" s="133">
        <v>43</v>
      </c>
      <c r="FE235" s="133">
        <v>25</v>
      </c>
      <c r="FF235" s="133">
        <v>36</v>
      </c>
      <c r="FG235" s="133">
        <v>130</v>
      </c>
      <c r="FH235" s="133">
        <v>300</v>
      </c>
      <c r="FI235" s="91">
        <v>130</v>
      </c>
      <c r="FJ235" s="91">
        <v>300</v>
      </c>
      <c r="FK235" s="227"/>
      <c r="FL235" s="227"/>
      <c r="FM235" s="228">
        <v>125.85</v>
      </c>
      <c r="FN235" s="228">
        <v>37.549999999999997</v>
      </c>
      <c r="FO235" s="228">
        <v>61.281407462122154</v>
      </c>
      <c r="FP235" s="228">
        <v>18.284599524852496</v>
      </c>
      <c r="FQ235" s="228">
        <v>70.162892332141439</v>
      </c>
      <c r="FR235" s="228"/>
      <c r="FS235" s="193">
        <v>0</v>
      </c>
      <c r="FT235" s="230">
        <v>46.3</v>
      </c>
      <c r="FU235" s="230">
        <v>57.1</v>
      </c>
      <c r="FV235" s="230">
        <v>200</v>
      </c>
      <c r="FW235" s="229">
        <v>6.7</v>
      </c>
      <c r="FX235" s="229">
        <v>8.1</v>
      </c>
      <c r="FY235" s="426">
        <v>6.9104477611940291</v>
      </c>
      <c r="FZ235" s="229">
        <v>0.81085814360770569</v>
      </c>
      <c r="GA235" s="133">
        <v>79.8</v>
      </c>
      <c r="GB235" s="129">
        <v>17.7</v>
      </c>
      <c r="GC235" s="238">
        <v>6</v>
      </c>
      <c r="GD235" s="238">
        <v>122.5</v>
      </c>
      <c r="GE235" s="238">
        <v>3</v>
      </c>
      <c r="GF235" s="238">
        <v>80.8</v>
      </c>
      <c r="GG235" s="238">
        <v>21.6</v>
      </c>
      <c r="GH235" s="133">
        <v>0</v>
      </c>
      <c r="GI235" s="133">
        <v>1</v>
      </c>
      <c r="GJ235" s="133">
        <v>1</v>
      </c>
      <c r="GK235" s="133">
        <v>1</v>
      </c>
      <c r="GL235" s="231"/>
      <c r="GM235" s="133"/>
      <c r="GN235" s="133">
        <v>0</v>
      </c>
      <c r="GO235" s="133">
        <v>0</v>
      </c>
      <c r="GP235" s="133">
        <v>0</v>
      </c>
      <c r="GQ235" s="61"/>
      <c r="GR235" s="106"/>
      <c r="GS235" s="111">
        <v>0.45486111111111116</v>
      </c>
      <c r="GT235" s="61">
        <v>0</v>
      </c>
      <c r="GU235" s="111">
        <v>0.4</v>
      </c>
      <c r="GV235" s="61">
        <v>0</v>
      </c>
      <c r="GW235" s="106">
        <v>20.6</v>
      </c>
      <c r="GX235" s="61"/>
      <c r="GY235" s="106">
        <v>33</v>
      </c>
      <c r="GZ235" s="61"/>
      <c r="HA235" s="745"/>
      <c r="HB235" s="133">
        <v>9</v>
      </c>
      <c r="HC235" s="133"/>
      <c r="HD235" s="117" t="s">
        <v>1543</v>
      </c>
      <c r="HE235" s="427">
        <v>130.21321800000001</v>
      </c>
      <c r="HF235" s="427">
        <v>136.72387900000001</v>
      </c>
      <c r="HG235" s="270">
        <v>66.576334833539036</v>
      </c>
      <c r="HH235" s="435">
        <v>157.21789999999999</v>
      </c>
      <c r="HI235" s="270">
        <v>76.555694797291807</v>
      </c>
      <c r="HJ235" s="435">
        <v>43.068384999999999</v>
      </c>
      <c r="HK235" s="270">
        <v>20.97172228780731</v>
      </c>
      <c r="HL235" s="435">
        <v>114.14951499999999</v>
      </c>
      <c r="HM235" s="270">
        <v>55.583972509484504</v>
      </c>
      <c r="HN235" s="427">
        <v>72.605928000000006</v>
      </c>
      <c r="HO235" s="435">
        <v>7.7621669999999998</v>
      </c>
      <c r="HP235" s="435">
        <v>3.7216640000000001</v>
      </c>
      <c r="HQ235" s="106">
        <v>181.37446600000001</v>
      </c>
      <c r="HR235" s="270">
        <v>88.318494669613202</v>
      </c>
      <c r="HS235" s="106">
        <v>81.526381000000001</v>
      </c>
      <c r="HT235" s="270">
        <v>39.698461445953228</v>
      </c>
      <c r="HU235" s="106">
        <v>99.848084</v>
      </c>
      <c r="HV235" s="270">
        <v>48.620032736719899</v>
      </c>
      <c r="HW235" s="227">
        <v>55.050794000000003</v>
      </c>
      <c r="HX235" s="144">
        <v>0</v>
      </c>
      <c r="HY235" s="427">
        <v>0.86964575280550127</v>
      </c>
      <c r="HZ235" s="428">
        <v>19.2</v>
      </c>
      <c r="IA235" s="427">
        <v>4.5999999999999996</v>
      </c>
      <c r="IB235" s="427">
        <v>20.3</v>
      </c>
      <c r="IC235" s="427">
        <v>4.9000000000000004</v>
      </c>
      <c r="ID235" s="427">
        <v>23.9</v>
      </c>
      <c r="IE235" s="427">
        <v>5.3</v>
      </c>
      <c r="IF235" s="237">
        <v>70.947617391304362</v>
      </c>
      <c r="IG235" s="237">
        <v>34.547237583021584</v>
      </c>
      <c r="IH235" s="239"/>
      <c r="II235" s="161">
        <v>0.42</v>
      </c>
      <c r="IJ235" s="61">
        <v>1276</v>
      </c>
      <c r="IK235" s="61">
        <v>1144</v>
      </c>
      <c r="IL235" s="61">
        <v>1178</v>
      </c>
      <c r="IM235" s="61">
        <v>1203</v>
      </c>
      <c r="IN235" s="61">
        <v>1302</v>
      </c>
      <c r="IO235" s="61">
        <v>1333</v>
      </c>
      <c r="IP235" s="133">
        <v>1304.5</v>
      </c>
      <c r="IQ235" s="429">
        <v>1239.3333333333333</v>
      </c>
      <c r="IR235" s="61">
        <v>1817</v>
      </c>
      <c r="IS235" s="61">
        <v>434</v>
      </c>
      <c r="IT235" s="61">
        <v>459</v>
      </c>
      <c r="IU235" s="61">
        <v>425</v>
      </c>
      <c r="IV235" s="61">
        <v>471</v>
      </c>
      <c r="IW235" s="61">
        <v>453</v>
      </c>
      <c r="IX235" s="61">
        <v>441</v>
      </c>
      <c r="IY235" s="61">
        <v>437.5</v>
      </c>
      <c r="IZ235" s="430">
        <v>447.16666666666669</v>
      </c>
      <c r="JA235" s="61">
        <v>290</v>
      </c>
      <c r="JB235" s="431">
        <v>28.608882407013368</v>
      </c>
      <c r="JC235" s="240">
        <v>30.404568086010702</v>
      </c>
      <c r="JD235" s="267"/>
      <c r="JE235" s="70"/>
      <c r="JF235" s="70"/>
      <c r="JG235" s="70"/>
      <c r="JH235" s="267"/>
      <c r="JI235" s="267"/>
      <c r="JJ235" s="267"/>
      <c r="JK235" s="267"/>
      <c r="JM235" s="420">
        <v>65</v>
      </c>
      <c r="JN235" s="198"/>
      <c r="JO235" s="353"/>
      <c r="JP235" s="267"/>
      <c r="JQ235" s="198"/>
      <c r="JR235" s="90"/>
      <c r="JS235" s="90"/>
      <c r="JT235" s="354"/>
      <c r="JU235" s="248"/>
      <c r="JV235" s="198"/>
      <c r="JW235" s="433"/>
      <c r="JX235" s="248"/>
      <c r="JY235" s="243"/>
      <c r="JZ235" s="433"/>
      <c r="KA235" s="248"/>
      <c r="KB235" s="247"/>
      <c r="KC235" s="245"/>
      <c r="KD235" s="248"/>
      <c r="KE235" s="63">
        <v>0</v>
      </c>
      <c r="KF235" s="263"/>
      <c r="KG235" s="263"/>
      <c r="KH235" s="250"/>
      <c r="KI235" s="250"/>
      <c r="KJ235" s="250"/>
      <c r="KK235" s="251"/>
      <c r="KL235" s="250"/>
      <c r="KM235" s="250"/>
      <c r="KN235" s="250"/>
      <c r="KO235" s="250"/>
      <c r="KP235" s="250"/>
      <c r="KQ235" s="250"/>
      <c r="KR235" s="92"/>
      <c r="KS235" s="93">
        <v>0.45486111111111116</v>
      </c>
      <c r="KT235" s="92">
        <v>35</v>
      </c>
      <c r="KU235" s="361">
        <v>45.36</v>
      </c>
      <c r="KV235" s="92">
        <v>-24.4</v>
      </c>
      <c r="KW235" s="361">
        <v>-26.2</v>
      </c>
      <c r="KX235" s="361">
        <v>-24.6</v>
      </c>
      <c r="KY235" s="361">
        <v>292</v>
      </c>
      <c r="KZ235" s="361">
        <v>-18.7</v>
      </c>
      <c r="LA235" s="361">
        <v>-17.5</v>
      </c>
      <c r="LB235" s="361">
        <v>262</v>
      </c>
      <c r="LC235" s="361">
        <v>-22.3</v>
      </c>
      <c r="LD235" s="361">
        <v>-21.1</v>
      </c>
      <c r="LE235" s="361">
        <v>292</v>
      </c>
      <c r="LF235" s="118">
        <v>42191</v>
      </c>
      <c r="LG235" s="454">
        <v>0</v>
      </c>
      <c r="LH235" s="454"/>
      <c r="LI235" s="454">
        <v>35</v>
      </c>
      <c r="LJ235" s="454">
        <v>46.55</v>
      </c>
      <c r="LK235" s="454">
        <v>-27.26</v>
      </c>
      <c r="LL235" s="454">
        <v>-27.9</v>
      </c>
      <c r="LM235" s="454">
        <v>-27.9</v>
      </c>
      <c r="LN235" s="454">
        <v>353</v>
      </c>
      <c r="LO235" s="454">
        <v>-21.8</v>
      </c>
      <c r="LP235" s="454">
        <v>-21.4</v>
      </c>
      <c r="LQ235" s="454">
        <v>369</v>
      </c>
      <c r="LR235" s="454">
        <v>-24.8</v>
      </c>
      <c r="LS235" s="454">
        <v>-24.7</v>
      </c>
      <c r="LT235" s="454">
        <v>369</v>
      </c>
      <c r="LU235" s="500">
        <v>44.27</v>
      </c>
      <c r="LV235" s="693">
        <v>-26.4</v>
      </c>
      <c r="LW235" s="500">
        <v>-9.8000000000000007</v>
      </c>
      <c r="LX235" s="500">
        <v>0</v>
      </c>
      <c r="LY235" s="500">
        <v>-18.5</v>
      </c>
      <c r="LZ235" s="500">
        <v>3</v>
      </c>
      <c r="MA235" s="690">
        <v>55.050794000000003</v>
      </c>
      <c r="MB235" s="455"/>
      <c r="MD235" s="253"/>
      <c r="ME235" s="274"/>
      <c r="MF235" s="581">
        <v>240</v>
      </c>
      <c r="MG235" s="135"/>
      <c r="MJ235" s="584">
        <v>46.260300000000001</v>
      </c>
      <c r="MR235" s="135"/>
      <c r="MS235" s="585"/>
      <c r="MT235" s="585"/>
      <c r="MU235" s="133">
        <v>0</v>
      </c>
      <c r="MV235" s="585"/>
      <c r="MW235" s="585"/>
      <c r="MX235" s="585"/>
      <c r="MY235" s="585"/>
      <c r="MZ235" s="585"/>
      <c r="NA235" s="238">
        <v>29.3</v>
      </c>
      <c r="NB235" s="585"/>
      <c r="NC235" s="238">
        <v>1</v>
      </c>
      <c r="NE235" s="876">
        <v>240</v>
      </c>
      <c r="NF235" s="877">
        <v>8.1092038270669793</v>
      </c>
      <c r="NG235" s="877">
        <v>7.6256357933649204</v>
      </c>
      <c r="NH235" s="877">
        <v>5.4042900644448402</v>
      </c>
      <c r="NI235" s="877">
        <v>3.1226727188241399</v>
      </c>
      <c r="NJ235" s="877">
        <v>7.4458425538893396</v>
      </c>
      <c r="NK235" s="877">
        <v>8.1343749778468304</v>
      </c>
      <c r="NL235" s="877">
        <v>8.1019231606199806</v>
      </c>
      <c r="NM235" s="877">
        <v>7.5926812729560504</v>
      </c>
      <c r="NN235" s="877">
        <v>6.2995743706088696</v>
      </c>
      <c r="NO235" s="877">
        <v>0.85598969730848096</v>
      </c>
      <c r="NP235" s="877">
        <v>7.1406764203690196</v>
      </c>
      <c r="NQ235" s="877">
        <v>7.4432751117658</v>
      </c>
      <c r="NR235" s="877">
        <v>8.2015358486664098</v>
      </c>
      <c r="NS235" s="877">
        <v>5.0491951056222701</v>
      </c>
      <c r="NT235" s="877">
        <v>6.21645486514476</v>
      </c>
      <c r="NU235" s="877">
        <v>8.3992992896975398</v>
      </c>
      <c r="NV235" s="877">
        <v>6.52575569282949</v>
      </c>
      <c r="NW235" s="877">
        <v>7.2890967024199904</v>
      </c>
      <c r="NX235" s="877">
        <v>6.6372044819022902</v>
      </c>
      <c r="NY235" s="877">
        <v>6.4022446552540799</v>
      </c>
      <c r="NZ235" s="877">
        <v>8.3808073569183907</v>
      </c>
      <c r="OA235" s="877">
        <v>-1.9378782880922001</v>
      </c>
      <c r="OB235" s="877">
        <v>10.620916257278999</v>
      </c>
      <c r="OC235" s="877">
        <v>2.2295879227406501</v>
      </c>
      <c r="OD235" s="877">
        <v>6.25625587320273</v>
      </c>
      <c r="OE235" s="877">
        <v>5.9530323772532396</v>
      </c>
      <c r="OF235" s="877">
        <v>4.8669079781431703</v>
      </c>
      <c r="OG235" s="877">
        <v>10.3197059866303</v>
      </c>
      <c r="OH235" s="877">
        <v>2.78240856492737</v>
      </c>
      <c r="OI235" s="877">
        <v>7.3527938294011701</v>
      </c>
      <c r="OJ235" s="877">
        <v>3.8459917706645701</v>
      </c>
      <c r="OK235" s="877">
        <v>2.9669121572291099</v>
      </c>
      <c r="OL235" s="877">
        <v>8.1941341612949294</v>
      </c>
      <c r="OM235" s="877">
        <v>8.3913283345383007</v>
      </c>
    </row>
    <row r="236" spans="1:403" s="221" customFormat="1" x14ac:dyDescent="0.25">
      <c r="A236" s="902">
        <v>235</v>
      </c>
      <c r="B236" s="221">
        <v>0</v>
      </c>
      <c r="C236" s="221">
        <v>1</v>
      </c>
      <c r="D236" s="267">
        <v>0</v>
      </c>
      <c r="E236" s="267">
        <v>241</v>
      </c>
      <c r="F236" s="896">
        <v>241</v>
      </c>
      <c r="G236" s="61">
        <v>52</v>
      </c>
      <c r="H236" s="898"/>
      <c r="I236" s="232" t="s">
        <v>991</v>
      </c>
      <c r="J236" s="167" t="s">
        <v>1544</v>
      </c>
      <c r="K236" s="266">
        <v>18417</v>
      </c>
      <c r="L236" s="422">
        <v>64</v>
      </c>
      <c r="M236" s="207">
        <v>83</v>
      </c>
      <c r="N236" s="207">
        <v>181</v>
      </c>
      <c r="O236" s="342">
        <v>25.33500198406642</v>
      </c>
      <c r="P236" s="348">
        <v>2.0360642557706425</v>
      </c>
      <c r="Q236" s="221">
        <v>0</v>
      </c>
      <c r="R236" s="144">
        <v>140</v>
      </c>
      <c r="S236" s="144">
        <v>70</v>
      </c>
      <c r="T236" s="133">
        <v>0</v>
      </c>
      <c r="U236" s="400">
        <v>1</v>
      </c>
      <c r="V236" s="709">
        <v>0</v>
      </c>
      <c r="W236" s="709"/>
      <c r="X236" s="325">
        <v>1</v>
      </c>
      <c r="Y236" s="114">
        <v>0</v>
      </c>
      <c r="Z236" s="325">
        <v>1</v>
      </c>
      <c r="AA236" s="325">
        <v>0</v>
      </c>
      <c r="AB236" s="329">
        <v>0</v>
      </c>
      <c r="AC236" s="711">
        <v>0</v>
      </c>
      <c r="AD236" s="133"/>
      <c r="AE236" s="133"/>
      <c r="AF236" s="133"/>
      <c r="AG236" s="592">
        <v>108</v>
      </c>
      <c r="AH236" s="608">
        <v>0.89</v>
      </c>
      <c r="AI236" s="624">
        <v>86</v>
      </c>
      <c r="AJ236" s="624"/>
      <c r="AK236" s="616">
        <v>16</v>
      </c>
      <c r="AL236" s="624">
        <v>47</v>
      </c>
      <c r="AM236" s="624"/>
      <c r="AN236" s="609">
        <v>62</v>
      </c>
      <c r="AO236" s="214">
        <v>4.1271343850450917</v>
      </c>
      <c r="AP236" s="450">
        <v>202</v>
      </c>
      <c r="AQ236" s="450">
        <v>117</v>
      </c>
      <c r="AR236" s="450">
        <v>66</v>
      </c>
      <c r="AS236" s="450">
        <v>96</v>
      </c>
      <c r="AT236" s="450">
        <v>1.69</v>
      </c>
      <c r="AU236" s="450">
        <v>176</v>
      </c>
      <c r="AV236" s="557"/>
      <c r="AW236" s="557"/>
      <c r="AX236" s="310">
        <v>0.89</v>
      </c>
      <c r="AY236" s="310"/>
      <c r="AZ236" s="310"/>
      <c r="BA236" s="608"/>
      <c r="BB236" s="558"/>
      <c r="BC236" s="65">
        <v>20.010000000000002</v>
      </c>
      <c r="BD236" s="68"/>
      <c r="BE236" s="66">
        <v>20.010000000000002</v>
      </c>
      <c r="BF236" s="218">
        <v>81.066249146361628</v>
      </c>
      <c r="BG236" s="66">
        <v>120.5</v>
      </c>
      <c r="BH236" s="68">
        <v>1.3012470886362115</v>
      </c>
      <c r="BI236" s="219">
        <v>1.3012470886362115</v>
      </c>
      <c r="BJ236" s="219">
        <v>1.9088400791141988</v>
      </c>
      <c r="BK236" s="219">
        <v>2.0809870469108871</v>
      </c>
      <c r="BL236" s="66">
        <v>2.09</v>
      </c>
      <c r="BM236" s="66">
        <v>0.87</v>
      </c>
      <c r="BN236" s="66">
        <v>86</v>
      </c>
      <c r="BO236" s="66">
        <v>1.1399999999999999</v>
      </c>
      <c r="BP236" s="571">
        <v>88.9</v>
      </c>
      <c r="BQ236" s="66">
        <v>42</v>
      </c>
      <c r="BR236" s="66">
        <v>168</v>
      </c>
      <c r="BS236" s="66">
        <v>8</v>
      </c>
      <c r="BT236" s="66">
        <v>35</v>
      </c>
      <c r="BU236" s="221">
        <v>0</v>
      </c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/>
      <c r="CG236" s="61">
        <v>0</v>
      </c>
      <c r="CH236" s="61">
        <v>0</v>
      </c>
      <c r="CI236" s="61">
        <v>0</v>
      </c>
      <c r="CJ236" s="61">
        <v>0</v>
      </c>
      <c r="CK236" s="326">
        <v>0</v>
      </c>
      <c r="CL236" s="114">
        <v>0</v>
      </c>
      <c r="CM236" s="326">
        <v>0</v>
      </c>
      <c r="CN236" s="114">
        <v>0</v>
      </c>
      <c r="CO236" s="326">
        <v>0</v>
      </c>
      <c r="CP236" s="114">
        <v>0</v>
      </c>
      <c r="CQ236" s="326">
        <v>0</v>
      </c>
      <c r="CR236" s="114">
        <v>0</v>
      </c>
      <c r="CS236" s="326">
        <v>0</v>
      </c>
      <c r="CT236" s="114">
        <v>0</v>
      </c>
      <c r="CU236" s="326">
        <v>0</v>
      </c>
      <c r="CV236" s="114">
        <v>0</v>
      </c>
      <c r="CW236" s="299">
        <v>28.5</v>
      </c>
      <c r="CX236" s="299">
        <v>1.19</v>
      </c>
      <c r="CY236" s="299">
        <v>8.1</v>
      </c>
      <c r="CZ236" s="299"/>
      <c r="DA236" s="61"/>
      <c r="DB236" s="61"/>
      <c r="DC236" s="61"/>
      <c r="DD236" s="61"/>
      <c r="DE236" s="61"/>
      <c r="DF236" s="221">
        <v>0</v>
      </c>
      <c r="DG236" s="267"/>
      <c r="DK236" s="267"/>
      <c r="DL236" s="267"/>
      <c r="DM236" s="267"/>
      <c r="DO236" s="282">
        <v>0</v>
      </c>
      <c r="DP236" s="221">
        <v>0</v>
      </c>
      <c r="DQ236" s="221">
        <v>0</v>
      </c>
      <c r="DR236" s="221">
        <v>0</v>
      </c>
      <c r="DS236" s="221">
        <v>0</v>
      </c>
      <c r="DT236" s="310"/>
      <c r="DU236" s="221">
        <v>0</v>
      </c>
      <c r="DV236" s="221">
        <v>0</v>
      </c>
      <c r="DW236" s="221">
        <v>0</v>
      </c>
      <c r="DX236" s="221">
        <v>0</v>
      </c>
      <c r="DY236" s="221">
        <v>0</v>
      </c>
      <c r="DZ236" s="438">
        <v>0</v>
      </c>
      <c r="EC236" s="317">
        <v>1</v>
      </c>
      <c r="ED236" s="317">
        <v>1</v>
      </c>
      <c r="EE236" s="451">
        <v>86</v>
      </c>
      <c r="EF236" s="451"/>
      <c r="EH236" s="221">
        <v>0</v>
      </c>
      <c r="EI236" s="61"/>
      <c r="EJ236" s="61"/>
      <c r="EK236" s="61"/>
      <c r="EL236" s="61"/>
      <c r="EM236" s="61"/>
      <c r="EN236" s="61"/>
      <c r="EO236" s="61"/>
      <c r="EP236" s="267">
        <v>241</v>
      </c>
      <c r="EQ236" s="135">
        <v>42115</v>
      </c>
      <c r="ER236" s="133" t="s">
        <v>415</v>
      </c>
      <c r="ES236" s="133"/>
      <c r="ET236" s="133"/>
      <c r="EU236" s="133">
        <v>72</v>
      </c>
      <c r="EV236" s="133">
        <v>0</v>
      </c>
      <c r="EW236" s="133"/>
      <c r="EX236" s="133">
        <v>10</v>
      </c>
      <c r="EY236" s="133">
        <v>8</v>
      </c>
      <c r="EZ236" s="133">
        <v>54</v>
      </c>
      <c r="FA236" s="133">
        <v>36</v>
      </c>
      <c r="FB236" s="133">
        <v>16</v>
      </c>
      <c r="FC236" s="133">
        <v>16</v>
      </c>
      <c r="FD236" s="133">
        <v>42</v>
      </c>
      <c r="FE236" s="133">
        <v>23</v>
      </c>
      <c r="FF236" s="133">
        <v>36</v>
      </c>
      <c r="FG236" s="133">
        <v>100</v>
      </c>
      <c r="FH236" s="133">
        <v>280</v>
      </c>
      <c r="FI236" s="91">
        <v>100</v>
      </c>
      <c r="FJ236" s="91">
        <v>280</v>
      </c>
      <c r="FK236" s="227">
        <v>45.3</v>
      </c>
      <c r="FL236" s="227">
        <v>22.248806672780628</v>
      </c>
      <c r="FM236" s="228">
        <v>150</v>
      </c>
      <c r="FN236" s="228">
        <v>71.300000000000011</v>
      </c>
      <c r="FO236" s="228">
        <v>73.671545274108041</v>
      </c>
      <c r="FP236" s="228">
        <v>35.018541186959361</v>
      </c>
      <c r="FQ236" s="228">
        <v>52.466666666666661</v>
      </c>
      <c r="FR236" s="228"/>
      <c r="FS236" s="193">
        <v>0</v>
      </c>
      <c r="FT236" s="230">
        <v>43.6</v>
      </c>
      <c r="FU236" s="230">
        <v>52.4</v>
      </c>
      <c r="FV236" s="230">
        <v>140</v>
      </c>
      <c r="FW236" s="229">
        <v>6.7</v>
      </c>
      <c r="FX236" s="229">
        <v>7</v>
      </c>
      <c r="FY236" s="426">
        <v>6.5074626865671643</v>
      </c>
      <c r="FZ236" s="229">
        <v>0.83206106870229013</v>
      </c>
      <c r="GA236" s="133">
        <v>48.1</v>
      </c>
      <c r="GB236" s="129">
        <v>15.3</v>
      </c>
      <c r="GC236" s="238">
        <v>3.4</v>
      </c>
      <c r="GD236" s="238">
        <v>1.8</v>
      </c>
      <c r="GE236" s="238">
        <v>91.8</v>
      </c>
      <c r="GF236" s="238">
        <v>62.7</v>
      </c>
      <c r="GG236" s="238">
        <v>17</v>
      </c>
      <c r="GH236" s="133">
        <v>0</v>
      </c>
      <c r="GI236" s="133">
        <v>0</v>
      </c>
      <c r="GJ236" s="133">
        <v>1</v>
      </c>
      <c r="GK236" s="133">
        <v>1</v>
      </c>
      <c r="GL236" s="231">
        <v>23</v>
      </c>
      <c r="GM236" s="133"/>
      <c r="GN236" s="133">
        <v>0</v>
      </c>
      <c r="GO236" s="133">
        <v>0</v>
      </c>
      <c r="GP236" s="133">
        <v>0</v>
      </c>
      <c r="GQ236" s="61"/>
      <c r="GR236" s="106"/>
      <c r="GS236" s="111">
        <v>0.39682539682539686</v>
      </c>
      <c r="GT236" s="61">
        <v>0</v>
      </c>
      <c r="GU236" s="111">
        <v>0.33333333333333331</v>
      </c>
      <c r="GV236" s="61">
        <v>0</v>
      </c>
      <c r="GW236" s="106">
        <v>14.8</v>
      </c>
      <c r="GX236" s="61"/>
      <c r="GY236" s="106">
        <v>29</v>
      </c>
      <c r="GZ236" s="61"/>
      <c r="HA236" s="745">
        <v>28</v>
      </c>
      <c r="HB236" s="133">
        <v>0</v>
      </c>
      <c r="HC236" s="133">
        <v>0.82</v>
      </c>
      <c r="HD236" s="117" t="s">
        <v>1545</v>
      </c>
      <c r="HE236" s="227">
        <v>135.85872599999999</v>
      </c>
      <c r="HF236" s="227">
        <v>142.65166199999999</v>
      </c>
      <c r="HG236" s="270">
        <v>70.062455836398385</v>
      </c>
      <c r="HH236" s="106">
        <v>187.595482</v>
      </c>
      <c r="HI236" s="270">
        <v>92.136326969207474</v>
      </c>
      <c r="HJ236" s="106">
        <v>75.834334999999996</v>
      </c>
      <c r="HK236" s="270">
        <v>37.245550961895844</v>
      </c>
      <c r="HL236" s="106">
        <v>111.76114699999999</v>
      </c>
      <c r="HM236" s="270">
        <v>54.890776007311629</v>
      </c>
      <c r="HN236" s="227">
        <v>59.575606999999998</v>
      </c>
      <c r="HO236" s="106">
        <v>7.935041</v>
      </c>
      <c r="HP236" s="106">
        <v>3.8418929999999998</v>
      </c>
      <c r="HQ236" s="106">
        <v>171.80261300000001</v>
      </c>
      <c r="HR236" s="270">
        <v>84.379759878930429</v>
      </c>
      <c r="HS236" s="106">
        <v>74.505630999999994</v>
      </c>
      <c r="HT236" s="270">
        <v>36.592966449283253</v>
      </c>
      <c r="HU236" s="106">
        <v>97.296982</v>
      </c>
      <c r="HV236" s="270">
        <v>47.786793429647169</v>
      </c>
      <c r="HW236" s="227">
        <v>56.633004999999997</v>
      </c>
      <c r="HX236" s="144">
        <v>0</v>
      </c>
      <c r="HY236" s="427">
        <v>0.760421628917481</v>
      </c>
      <c r="HZ236" s="428">
        <v>23.6</v>
      </c>
      <c r="IA236" s="427">
        <v>5.0999999999999996</v>
      </c>
      <c r="IB236" s="427">
        <v>21.8</v>
      </c>
      <c r="IC236" s="427">
        <v>5</v>
      </c>
      <c r="ID236" s="427">
        <v>25.1</v>
      </c>
      <c r="IE236" s="427">
        <v>5.8</v>
      </c>
      <c r="IF236" s="237">
        <v>84.46887320261439</v>
      </c>
      <c r="IG236" s="237">
        <v>41.486349442661989</v>
      </c>
      <c r="IH236" s="239"/>
      <c r="II236" s="161">
        <v>0.47</v>
      </c>
      <c r="IJ236" s="61">
        <v>1180</v>
      </c>
      <c r="IK236" s="61">
        <v>1184</v>
      </c>
      <c r="IL236" s="61">
        <v>1153</v>
      </c>
      <c r="IM236" s="61">
        <v>1195</v>
      </c>
      <c r="IN236" s="61">
        <v>1187</v>
      </c>
      <c r="IO236" s="61">
        <v>1210</v>
      </c>
      <c r="IP236" s="133">
        <v>1195</v>
      </c>
      <c r="IQ236" s="429">
        <v>1184.8333333333333</v>
      </c>
      <c r="IR236" s="61">
        <v>1715</v>
      </c>
      <c r="IS236" s="61">
        <v>390</v>
      </c>
      <c r="IT236" s="61">
        <v>347</v>
      </c>
      <c r="IU236" s="61">
        <v>380</v>
      </c>
      <c r="IV236" s="61">
        <v>398</v>
      </c>
      <c r="IW236" s="61">
        <v>400</v>
      </c>
      <c r="IX236" s="61">
        <v>421</v>
      </c>
      <c r="IY236" s="61">
        <v>405.5</v>
      </c>
      <c r="IZ236" s="430">
        <v>389.33333333333331</v>
      </c>
      <c r="JA236" s="61">
        <v>213</v>
      </c>
      <c r="JB236" s="431">
        <v>22.228542980572396</v>
      </c>
      <c r="JC236" s="240">
        <v>21.001147987739603</v>
      </c>
      <c r="JD236" s="267"/>
      <c r="JE236" s="280"/>
      <c r="JF236" s="70"/>
      <c r="JG236" s="70"/>
      <c r="JH236" s="267"/>
      <c r="JI236" s="267"/>
      <c r="JJ236" s="267"/>
      <c r="JK236" s="267"/>
      <c r="JM236" s="420">
        <v>64</v>
      </c>
      <c r="JN236" s="362"/>
      <c r="JO236" s="244"/>
      <c r="JP236" s="61"/>
      <c r="JQ236" s="200"/>
      <c r="JR236" s="90"/>
      <c r="JS236" s="90"/>
      <c r="JT236" s="69"/>
      <c r="JU236" s="248"/>
      <c r="JV236" s="200"/>
      <c r="JW236" s="433"/>
      <c r="JX236" s="248"/>
      <c r="JY236" s="243"/>
      <c r="JZ236" s="433"/>
      <c r="KA236" s="248"/>
      <c r="KB236" s="247"/>
      <c r="KC236" s="245"/>
      <c r="KD236" s="248"/>
      <c r="KE236" s="63">
        <v>0</v>
      </c>
      <c r="KF236" s="263"/>
      <c r="KG236" s="263"/>
      <c r="KH236" s="250"/>
      <c r="KI236" s="250"/>
      <c r="KJ236" s="250"/>
      <c r="KK236" s="251"/>
      <c r="KL236" s="250"/>
      <c r="KM236" s="250"/>
      <c r="KN236" s="250"/>
      <c r="KO236" s="250"/>
      <c r="KP236" s="250"/>
      <c r="KQ236" s="250"/>
      <c r="KR236" s="92"/>
      <c r="KS236" s="93">
        <v>0.39682539682539686</v>
      </c>
      <c r="KT236" s="92"/>
      <c r="KU236" s="361"/>
      <c r="KV236" s="92"/>
      <c r="KW236" s="361"/>
      <c r="KX236" s="361"/>
      <c r="KY236" s="361"/>
      <c r="KZ236" s="361"/>
      <c r="LA236" s="361"/>
      <c r="LB236" s="361"/>
      <c r="LC236" s="361"/>
      <c r="LD236" s="361"/>
      <c r="LE236" s="361"/>
      <c r="LF236" s="118">
        <v>42115</v>
      </c>
      <c r="LG236" s="454">
        <v>0</v>
      </c>
      <c r="LH236" s="454"/>
      <c r="LI236" s="454">
        <v>53</v>
      </c>
      <c r="LJ236" s="454">
        <v>49.85</v>
      </c>
      <c r="LK236" s="454">
        <v>-25.63</v>
      </c>
      <c r="LL236" s="454">
        <v>-33.9</v>
      </c>
      <c r="LM236" s="454">
        <v>-33.299999999999997</v>
      </c>
      <c r="LN236" s="454">
        <v>341</v>
      </c>
      <c r="LO236" s="454">
        <v>-15.7</v>
      </c>
      <c r="LP236" s="454">
        <v>-15.3</v>
      </c>
      <c r="LQ236" s="454">
        <v>341</v>
      </c>
      <c r="LR236" s="454">
        <v>-24.8</v>
      </c>
      <c r="LS236" s="454">
        <v>-24.3</v>
      </c>
      <c r="LT236" s="454">
        <v>341</v>
      </c>
      <c r="LU236" s="500">
        <v>48.44</v>
      </c>
      <c r="LV236" s="693">
        <v>-26.75</v>
      </c>
      <c r="LW236" s="500">
        <v>-20</v>
      </c>
      <c r="LX236" s="500">
        <v>1</v>
      </c>
      <c r="LY236" s="500">
        <v>-19.7</v>
      </c>
      <c r="LZ236" s="500">
        <v>1</v>
      </c>
      <c r="MA236" s="690">
        <v>56.633004999999997</v>
      </c>
      <c r="MB236" s="455"/>
      <c r="MD236" s="253"/>
      <c r="ME236" s="274"/>
      <c r="MF236" s="581">
        <v>241</v>
      </c>
      <c r="MG236" s="135"/>
      <c r="MJ236" s="584">
        <v>31.442699999999999</v>
      </c>
      <c r="MR236" s="135"/>
      <c r="MS236" s="585"/>
      <c r="MT236" s="585"/>
      <c r="MU236" s="133">
        <v>0</v>
      </c>
      <c r="MV236" s="585"/>
      <c r="MW236" s="585"/>
      <c r="MX236" s="585"/>
      <c r="MY236" s="585"/>
      <c r="MZ236" s="585"/>
      <c r="NA236" s="238">
        <v>62</v>
      </c>
      <c r="NB236" s="585"/>
      <c r="NC236" s="238">
        <v>1</v>
      </c>
      <c r="NE236" s="876">
        <v>241</v>
      </c>
      <c r="NF236" s="877">
        <v>8.6359719978103993</v>
      </c>
      <c r="NG236" s="877">
        <v>7.2751001937077904</v>
      </c>
      <c r="NH236" s="877">
        <v>4.6701605141266302</v>
      </c>
      <c r="NI236" s="877">
        <v>3.1618876823768902</v>
      </c>
      <c r="NJ236" s="877">
        <v>6.35032043538701</v>
      </c>
      <c r="NK236" s="877">
        <v>7.8747969658986596</v>
      </c>
      <c r="NL236" s="877">
        <v>8.6504773698971107</v>
      </c>
      <c r="NM236" s="877">
        <v>7.7019648391758997</v>
      </c>
      <c r="NN236" s="877">
        <v>6.2475478068903003</v>
      </c>
      <c r="NO236" s="877">
        <v>0.86393845042397199</v>
      </c>
      <c r="NP236" s="877">
        <v>6.1261882105221002</v>
      </c>
      <c r="NQ236" s="877">
        <v>6.7260137488601499</v>
      </c>
      <c r="NR236" s="877">
        <v>7.5755392468345297</v>
      </c>
      <c r="NS236" s="877">
        <v>4.3617683594191501</v>
      </c>
      <c r="NT236" s="877">
        <v>5.6962720839258596</v>
      </c>
      <c r="NU236" s="877">
        <v>7.8572967964706804</v>
      </c>
      <c r="NV236" s="877">
        <v>6.1971183800471596</v>
      </c>
      <c r="NW236" s="877">
        <v>6.8731980028182802</v>
      </c>
      <c r="NX236" s="877">
        <v>6.14913740122799</v>
      </c>
      <c r="NY236" s="877">
        <v>5.8283269264148201</v>
      </c>
      <c r="NZ236" s="877">
        <v>7.9936743617505899</v>
      </c>
      <c r="OA236" s="877">
        <v>-1.9378782880922001</v>
      </c>
      <c r="OB236" s="877">
        <v>10.331252870440199</v>
      </c>
      <c r="OC236" s="877">
        <v>0.37851162325373</v>
      </c>
      <c r="OD236" s="877">
        <v>5.0338634518662797</v>
      </c>
      <c r="OE236" s="877">
        <v>6.0635029423061599</v>
      </c>
      <c r="OF236" s="877">
        <v>4.0347439493247297</v>
      </c>
      <c r="OG236" s="877">
        <v>11.830198270455201</v>
      </c>
      <c r="OH236" s="877">
        <v>2.8399595874895298</v>
      </c>
      <c r="OI236" s="877">
        <v>6.8547437389955403</v>
      </c>
      <c r="OJ236" s="877">
        <v>4.3066997072727897</v>
      </c>
      <c r="OK236" s="877">
        <v>4.9754545314596204</v>
      </c>
      <c r="OL236" s="877">
        <v>6.9717417399584898</v>
      </c>
      <c r="OM236" s="877">
        <v>9.9527412471864896</v>
      </c>
    </row>
    <row r="237" spans="1:403" s="221" customFormat="1" x14ac:dyDescent="0.25">
      <c r="A237" s="455">
        <v>236</v>
      </c>
      <c r="B237" s="221">
        <v>0</v>
      </c>
      <c r="C237" s="221">
        <v>1</v>
      </c>
      <c r="D237" s="267">
        <v>0</v>
      </c>
      <c r="E237" s="267">
        <v>242</v>
      </c>
      <c r="F237" s="896">
        <v>242</v>
      </c>
      <c r="G237" s="61">
        <v>53</v>
      </c>
      <c r="H237" s="898"/>
      <c r="I237" s="167" t="s">
        <v>1546</v>
      </c>
      <c r="J237" s="167" t="s">
        <v>1547</v>
      </c>
      <c r="K237" s="69">
        <v>18534</v>
      </c>
      <c r="L237" s="422">
        <v>60</v>
      </c>
      <c r="M237" s="400">
        <v>84</v>
      </c>
      <c r="N237" s="400">
        <v>188</v>
      </c>
      <c r="O237" s="342">
        <v>23.766410140334994</v>
      </c>
      <c r="P237" s="348">
        <v>2.1035336363476169</v>
      </c>
      <c r="Q237" s="221">
        <v>0</v>
      </c>
      <c r="R237" s="144">
        <v>140</v>
      </c>
      <c r="S237" s="144">
        <v>90</v>
      </c>
      <c r="T237" s="133">
        <v>0</v>
      </c>
      <c r="U237" s="400">
        <v>1</v>
      </c>
      <c r="V237" s="709">
        <v>0</v>
      </c>
      <c r="W237" s="709"/>
      <c r="X237" s="325">
        <v>0</v>
      </c>
      <c r="Y237" s="114">
        <v>0</v>
      </c>
      <c r="Z237" s="325">
        <v>1</v>
      </c>
      <c r="AA237" s="325">
        <v>0</v>
      </c>
      <c r="AB237" s="329">
        <v>0</v>
      </c>
      <c r="AC237" s="711">
        <v>0</v>
      </c>
      <c r="AD237" s="133"/>
      <c r="AE237" s="133"/>
      <c r="AF237" s="133"/>
      <c r="AG237" s="592">
        <v>96</v>
      </c>
      <c r="AH237" s="608">
        <v>1.1599999999999999</v>
      </c>
      <c r="AI237" s="608">
        <v>63</v>
      </c>
      <c r="AJ237" s="608"/>
      <c r="AK237" s="616">
        <v>14.5</v>
      </c>
      <c r="AL237" s="608">
        <v>42</v>
      </c>
      <c r="AM237" s="608"/>
      <c r="AN237" s="609">
        <v>54.1</v>
      </c>
      <c r="AO237" s="214">
        <v>3.9908341858524357</v>
      </c>
      <c r="AP237" s="310">
        <v>192</v>
      </c>
      <c r="AQ237" s="310">
        <v>120</v>
      </c>
      <c r="AR237" s="310">
        <v>61</v>
      </c>
      <c r="AS237" s="310">
        <v>54</v>
      </c>
      <c r="AT237" s="310">
        <v>1.67</v>
      </c>
      <c r="AU237" s="310">
        <v>27</v>
      </c>
      <c r="AV237" s="557"/>
      <c r="AW237" s="557"/>
      <c r="AX237" s="310">
        <v>1.1599999999999999</v>
      </c>
      <c r="AY237" s="310"/>
      <c r="AZ237" s="310"/>
      <c r="BA237" s="608"/>
      <c r="BB237" s="558"/>
      <c r="BC237" s="65">
        <v>35.659999999999997</v>
      </c>
      <c r="BD237" s="68"/>
      <c r="BE237" s="66">
        <v>35.659999999999997</v>
      </c>
      <c r="BF237" s="218">
        <v>183.54768991136487</v>
      </c>
      <c r="BG237" s="66">
        <v>71.650000000000006</v>
      </c>
      <c r="BH237" s="68">
        <v>1.5521813388393357</v>
      </c>
      <c r="BI237" s="219">
        <v>1.5521813388393357</v>
      </c>
      <c r="BJ237" s="219">
        <v>2.2637489229448255</v>
      </c>
      <c r="BK237" s="219">
        <v>1.8552161947333634</v>
      </c>
      <c r="BL237" s="66">
        <v>2.4300000000000002</v>
      </c>
      <c r="BM237" s="66">
        <v>1.18</v>
      </c>
      <c r="BN237" s="66">
        <v>35</v>
      </c>
      <c r="BO237" s="66">
        <v>1.07</v>
      </c>
      <c r="BP237" s="571">
        <v>52.5</v>
      </c>
      <c r="BQ237" s="66">
        <v>42</v>
      </c>
      <c r="BR237" s="66">
        <v>30</v>
      </c>
      <c r="BS237" s="66">
        <v>6</v>
      </c>
      <c r="BT237" s="66">
        <v>21</v>
      </c>
      <c r="BU237" s="221">
        <v>0</v>
      </c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1"/>
      <c r="CG237" s="61">
        <v>0</v>
      </c>
      <c r="CH237" s="61">
        <v>0</v>
      </c>
      <c r="CI237" s="61">
        <v>0</v>
      </c>
      <c r="CJ237" s="61">
        <v>0</v>
      </c>
      <c r="CK237" s="326">
        <v>0</v>
      </c>
      <c r="CL237" s="114">
        <v>0</v>
      </c>
      <c r="CM237" s="326">
        <v>0</v>
      </c>
      <c r="CN237" s="114">
        <v>0</v>
      </c>
      <c r="CO237" s="326">
        <v>0</v>
      </c>
      <c r="CP237" s="114">
        <v>0</v>
      </c>
      <c r="CQ237" s="326">
        <v>0</v>
      </c>
      <c r="CR237" s="114">
        <v>0</v>
      </c>
      <c r="CS237" s="326">
        <v>0</v>
      </c>
      <c r="CT237" s="114">
        <v>0</v>
      </c>
      <c r="CU237" s="326">
        <v>0</v>
      </c>
      <c r="CV237" s="114">
        <v>0</v>
      </c>
      <c r="CW237" s="299">
        <v>34.1</v>
      </c>
      <c r="CX237" s="299">
        <v>1.1100000000000001</v>
      </c>
      <c r="CY237" s="299">
        <v>9.8000000000000007</v>
      </c>
      <c r="CZ237" s="299"/>
      <c r="DA237" s="61"/>
      <c r="DB237" s="61"/>
      <c r="DC237" s="61"/>
      <c r="DD237" s="61"/>
      <c r="DE237" s="61"/>
      <c r="DF237" s="221">
        <v>0</v>
      </c>
      <c r="DG237" s="267"/>
      <c r="DK237" s="267"/>
      <c r="DL237" s="267"/>
      <c r="DM237" s="267"/>
      <c r="DO237" s="282">
        <v>0</v>
      </c>
      <c r="DP237" s="221">
        <v>0</v>
      </c>
      <c r="DQ237" s="221">
        <v>0</v>
      </c>
      <c r="DR237" s="221">
        <v>0</v>
      </c>
      <c r="DS237" s="221">
        <v>0</v>
      </c>
      <c r="DT237" s="310"/>
      <c r="DU237" s="221">
        <v>0</v>
      </c>
      <c r="DV237" s="221">
        <v>0</v>
      </c>
      <c r="DW237" s="221">
        <v>0</v>
      </c>
      <c r="DX237" s="221">
        <v>0</v>
      </c>
      <c r="DY237" s="221">
        <v>0</v>
      </c>
      <c r="DZ237" s="438">
        <v>0</v>
      </c>
      <c r="EC237" s="317">
        <v>1</v>
      </c>
      <c r="ED237" s="317">
        <v>1</v>
      </c>
      <c r="EE237" s="221">
        <v>63</v>
      </c>
      <c r="EH237" s="221">
        <v>0</v>
      </c>
      <c r="EI237" s="61"/>
      <c r="EJ237" s="61"/>
      <c r="EK237" s="61"/>
      <c r="EL237" s="61"/>
      <c r="EM237" s="61"/>
      <c r="EN237" s="61"/>
      <c r="EO237" s="61"/>
      <c r="EP237" s="267">
        <v>242</v>
      </c>
      <c r="EQ237" s="135">
        <v>42150</v>
      </c>
      <c r="ER237" s="133" t="s">
        <v>383</v>
      </c>
      <c r="ES237" s="133"/>
      <c r="ET237" s="133"/>
      <c r="EU237" s="133">
        <v>76</v>
      </c>
      <c r="EV237" s="133">
        <v>0</v>
      </c>
      <c r="EW237" s="133"/>
      <c r="EX237" s="133">
        <v>10</v>
      </c>
      <c r="EY237" s="133">
        <v>8</v>
      </c>
      <c r="EZ237" s="133">
        <v>47</v>
      </c>
      <c r="FA237" s="133">
        <v>25</v>
      </c>
      <c r="FB237" s="133">
        <v>20</v>
      </c>
      <c r="FC237" s="133">
        <v>18</v>
      </c>
      <c r="FD237" s="133">
        <v>30</v>
      </c>
      <c r="FE237" s="133">
        <v>25</v>
      </c>
      <c r="FF237" s="133">
        <v>41</v>
      </c>
      <c r="FG237" s="133">
        <v>110</v>
      </c>
      <c r="FH237" s="133">
        <v>240</v>
      </c>
      <c r="FI237" s="91">
        <v>110</v>
      </c>
      <c r="FJ237" s="91">
        <v>240</v>
      </c>
      <c r="FK237" s="227">
        <v>25.95</v>
      </c>
      <c r="FL237" s="227">
        <v>12.336384620431932</v>
      </c>
      <c r="FM237" s="228">
        <v>145.14999999999998</v>
      </c>
      <c r="FN237" s="228">
        <v>46.55</v>
      </c>
      <c r="FO237" s="228">
        <v>69.002937481915026</v>
      </c>
      <c r="FP237" s="228">
        <v>22.129429829715086</v>
      </c>
      <c r="FQ237" s="228">
        <v>67.929727867723045</v>
      </c>
      <c r="FR237" s="228"/>
      <c r="FS237" s="193">
        <v>0</v>
      </c>
      <c r="FT237" s="230">
        <v>48.1</v>
      </c>
      <c r="FU237" s="230">
        <v>66.2</v>
      </c>
      <c r="FV237" s="230">
        <v>190</v>
      </c>
      <c r="FW237" s="229">
        <v>5.9</v>
      </c>
      <c r="FX237" s="229">
        <v>7.8</v>
      </c>
      <c r="FY237" s="426">
        <v>8.1525423728813564</v>
      </c>
      <c r="FZ237" s="229">
        <v>0.72658610271903323</v>
      </c>
      <c r="GA237" s="95" t="s">
        <v>858</v>
      </c>
      <c r="GB237" s="129">
        <v>19.3</v>
      </c>
      <c r="GC237" s="238">
        <v>5.0999999999999996</v>
      </c>
      <c r="GD237" s="238">
        <v>2.6</v>
      </c>
      <c r="GE237" s="238">
        <v>112.5</v>
      </c>
      <c r="GF237" s="238">
        <v>74.8</v>
      </c>
      <c r="GG237" s="238">
        <v>21.1</v>
      </c>
      <c r="GH237" s="133">
        <v>1</v>
      </c>
      <c r="GI237" s="133">
        <v>1</v>
      </c>
      <c r="GJ237" s="133">
        <v>1</v>
      </c>
      <c r="GK237" s="133">
        <v>0</v>
      </c>
      <c r="GL237" s="231"/>
      <c r="GM237" s="133"/>
      <c r="GN237" s="133">
        <v>0</v>
      </c>
      <c r="GO237" s="133">
        <v>0</v>
      </c>
      <c r="GP237" s="133">
        <v>0</v>
      </c>
      <c r="GQ237" s="61"/>
      <c r="GR237" s="106"/>
      <c r="GS237" s="111">
        <v>0.25877192982456149</v>
      </c>
      <c r="GT237" s="61">
        <v>1</v>
      </c>
      <c r="GU237" s="111"/>
      <c r="GV237" s="61"/>
      <c r="GW237" s="106"/>
      <c r="GX237" s="61"/>
      <c r="GY237" s="106">
        <v>18</v>
      </c>
      <c r="GZ237" s="61"/>
      <c r="HA237" s="745"/>
      <c r="HB237" s="133">
        <v>10</v>
      </c>
      <c r="HC237" s="133">
        <v>0.47</v>
      </c>
      <c r="HD237" s="117" t="s">
        <v>1548</v>
      </c>
      <c r="HE237" s="227">
        <v>130.601327</v>
      </c>
      <c r="HF237" s="227">
        <v>137.131394</v>
      </c>
      <c r="HG237" s="270">
        <v>65.190968012331098</v>
      </c>
      <c r="HH237" s="106">
        <v>184.77046899999999</v>
      </c>
      <c r="HI237" s="270">
        <v>87.838133798905403</v>
      </c>
      <c r="HJ237" s="106">
        <v>64.004197000000005</v>
      </c>
      <c r="HK237" s="270">
        <v>30.426990039071125</v>
      </c>
      <c r="HL237" s="106">
        <v>120.766273</v>
      </c>
      <c r="HM237" s="270">
        <v>57.411144235224825</v>
      </c>
      <c r="HN237" s="227">
        <v>65.360158999999996</v>
      </c>
      <c r="HO237" s="106">
        <v>7.7290409999999996</v>
      </c>
      <c r="HP237" s="106">
        <v>3.6826449999999999</v>
      </c>
      <c r="HQ237" s="106">
        <v>206.746375</v>
      </c>
      <c r="HR237" s="270">
        <v>98.285271710213991</v>
      </c>
      <c r="HS237" s="106">
        <v>93.444103999999996</v>
      </c>
      <c r="HT237" s="270">
        <v>44.422443447230904</v>
      </c>
      <c r="HU237" s="106">
        <v>113.302271</v>
      </c>
      <c r="HV237" s="270">
        <v>53.862828262983086</v>
      </c>
      <c r="HW237" s="227">
        <v>54.802543</v>
      </c>
      <c r="HX237" s="144">
        <v>0</v>
      </c>
      <c r="HY237" s="427">
        <v>0.74217159669600674</v>
      </c>
      <c r="HZ237" s="428">
        <v>17.8</v>
      </c>
      <c r="IA237" s="427">
        <v>4.3</v>
      </c>
      <c r="IB237" s="427">
        <v>20.6</v>
      </c>
      <c r="IC237" s="427">
        <v>5.0999999999999996</v>
      </c>
      <c r="ID237" s="427">
        <v>26.7</v>
      </c>
      <c r="IE237" s="427">
        <v>5.9</v>
      </c>
      <c r="IF237" s="237">
        <v>71.403113178294589</v>
      </c>
      <c r="IG237" s="237">
        <v>33.944364827116537</v>
      </c>
      <c r="IH237" s="239"/>
      <c r="II237" s="161">
        <v>0.42</v>
      </c>
      <c r="IJ237" s="61">
        <v>1193</v>
      </c>
      <c r="IK237" s="61">
        <v>1015</v>
      </c>
      <c r="IL237" s="61">
        <v>1132</v>
      </c>
      <c r="IM237" s="61">
        <v>1014</v>
      </c>
      <c r="IN237" s="61">
        <v>1177</v>
      </c>
      <c r="IO237" s="61">
        <v>1216</v>
      </c>
      <c r="IP237" s="133">
        <v>1204.5</v>
      </c>
      <c r="IQ237" s="429">
        <v>1124.5</v>
      </c>
      <c r="IR237" s="61">
        <v>1715</v>
      </c>
      <c r="IS237" s="61">
        <v>383</v>
      </c>
      <c r="IT237" s="61">
        <v>426</v>
      </c>
      <c r="IU237" s="61">
        <v>367</v>
      </c>
      <c r="IV237" s="61">
        <v>352</v>
      </c>
      <c r="IW237" s="61">
        <v>379</v>
      </c>
      <c r="IX237" s="61">
        <v>389</v>
      </c>
      <c r="IY237" s="61">
        <v>386</v>
      </c>
      <c r="IZ237" s="430">
        <v>382.66666666666669</v>
      </c>
      <c r="JA237" s="61">
        <v>213</v>
      </c>
      <c r="JB237" s="431">
        <v>24.318010379766136</v>
      </c>
      <c r="JC237" s="240">
        <v>24.832838462225745</v>
      </c>
      <c r="JD237" s="267"/>
      <c r="JE237" s="70"/>
      <c r="JF237" s="70"/>
      <c r="JG237" s="70"/>
      <c r="JH237" s="267"/>
      <c r="JI237" s="267"/>
      <c r="JJ237" s="267"/>
      <c r="JK237" s="267"/>
      <c r="JM237" s="420">
        <v>72</v>
      </c>
      <c r="JN237" s="362"/>
      <c r="JO237" s="244"/>
      <c r="JP237" s="61"/>
      <c r="JQ237" s="200"/>
      <c r="JR237" s="90"/>
      <c r="JS237" s="90"/>
      <c r="JT237" s="69"/>
      <c r="JU237" s="248"/>
      <c r="JV237" s="200"/>
      <c r="JW237" s="433"/>
      <c r="JX237" s="248"/>
      <c r="JY237" s="243"/>
      <c r="JZ237" s="433"/>
      <c r="KA237" s="248"/>
      <c r="KB237" s="247"/>
      <c r="KC237" s="245"/>
      <c r="KD237" s="248"/>
      <c r="KE237" s="63">
        <v>0</v>
      </c>
      <c r="KF237" s="263"/>
      <c r="KG237" s="263"/>
      <c r="KH237" s="250"/>
      <c r="KI237" s="250"/>
      <c r="KJ237" s="250"/>
      <c r="KK237" s="251"/>
      <c r="KL237" s="250"/>
      <c r="KM237" s="250"/>
      <c r="KN237" s="250"/>
      <c r="KO237" s="250"/>
      <c r="KP237" s="250"/>
      <c r="KQ237" s="250"/>
      <c r="KR237" s="92"/>
      <c r="KS237" s="452">
        <v>0.25877192982456149</v>
      </c>
      <c r="KT237" s="92">
        <v>24</v>
      </c>
      <c r="KU237" s="361">
        <v>56.07</v>
      </c>
      <c r="KV237" s="92">
        <v>-30.46</v>
      </c>
      <c r="KW237" s="361">
        <v>-35.799999999999997</v>
      </c>
      <c r="KX237" s="361">
        <v>-35.799999999999997</v>
      </c>
      <c r="KY237" s="361">
        <v>287</v>
      </c>
      <c r="KZ237" s="361">
        <v>-24.9</v>
      </c>
      <c r="LA237" s="361">
        <v>-24.6</v>
      </c>
      <c r="LB237" s="361">
        <v>253</v>
      </c>
      <c r="LC237" s="361">
        <v>-30.2</v>
      </c>
      <c r="LD237" s="361">
        <v>-30.2</v>
      </c>
      <c r="LE237" s="361">
        <v>287</v>
      </c>
      <c r="LF237" s="118">
        <v>42150</v>
      </c>
      <c r="LG237" s="454">
        <v>0</v>
      </c>
      <c r="LH237" s="454"/>
      <c r="LI237" s="454">
        <v>24</v>
      </c>
      <c r="LJ237" s="454">
        <v>46.6</v>
      </c>
      <c r="LK237" s="454">
        <v>-28.54</v>
      </c>
      <c r="LL237" s="454">
        <v>-34.1</v>
      </c>
      <c r="LM237" s="454">
        <v>-32.6</v>
      </c>
      <c r="LN237" s="454">
        <v>287</v>
      </c>
      <c r="LO237" s="454">
        <v>-28.7</v>
      </c>
      <c r="LP237" s="454">
        <v>-26.8</v>
      </c>
      <c r="LQ237" s="454">
        <v>287</v>
      </c>
      <c r="LR237" s="454">
        <v>-31.4</v>
      </c>
      <c r="LS237" s="454">
        <v>-29.7</v>
      </c>
      <c r="LT237" s="454">
        <v>287</v>
      </c>
      <c r="LU237" s="500">
        <v>48.26</v>
      </c>
      <c r="LV237" s="693">
        <v>-28.43</v>
      </c>
      <c r="LW237" s="500">
        <v>-17.899999999999999</v>
      </c>
      <c r="LX237" s="500">
        <v>1</v>
      </c>
      <c r="LY237" s="500">
        <v>-16.3</v>
      </c>
      <c r="LZ237" s="500">
        <v>2</v>
      </c>
      <c r="MA237" s="690">
        <v>54.802543</v>
      </c>
      <c r="MB237" s="455"/>
      <c r="MD237" s="253"/>
      <c r="ME237" s="274"/>
      <c r="MF237" s="581">
        <v>242</v>
      </c>
      <c r="MG237" s="135"/>
      <c r="MJ237" s="584">
        <v>41.919800000000002</v>
      </c>
      <c r="MR237" s="135"/>
      <c r="MS237" s="585"/>
      <c r="MT237" s="585"/>
      <c r="MU237" s="133">
        <v>0</v>
      </c>
      <c r="MV237" s="585"/>
      <c r="MW237" s="585"/>
      <c r="MX237" s="585"/>
      <c r="MY237" s="585"/>
      <c r="MZ237" s="585"/>
      <c r="NA237" s="238">
        <v>54.1</v>
      </c>
      <c r="NB237" s="585"/>
      <c r="NC237" s="238">
        <v>1</v>
      </c>
      <c r="NE237" s="876">
        <v>242</v>
      </c>
      <c r="NF237" s="877">
        <v>7.9671109539253804</v>
      </c>
      <c r="NG237" s="877">
        <v>7.2016338611696504</v>
      </c>
      <c r="NH237" s="877">
        <v>4.9064096170940203</v>
      </c>
      <c r="NI237" s="877">
        <v>1.6415460290875199</v>
      </c>
      <c r="NJ237" s="877">
        <v>7.7763014237016304</v>
      </c>
      <c r="NK237" s="877">
        <v>4.7980505147675103</v>
      </c>
      <c r="NL237" s="877">
        <v>8.9720320333104304</v>
      </c>
      <c r="NM237" s="877">
        <v>7.3134272658136901</v>
      </c>
      <c r="NN237" s="877">
        <v>6.1016080585021202</v>
      </c>
      <c r="NO237" s="877">
        <v>0.86393845042397199</v>
      </c>
      <c r="NP237" s="877">
        <v>5.7487295665007396</v>
      </c>
      <c r="NQ237" s="877">
        <v>6.4059923596758397</v>
      </c>
      <c r="NR237" s="877">
        <v>7.7068067985975297</v>
      </c>
      <c r="NS237" s="877">
        <v>3.97085365434048</v>
      </c>
      <c r="NT237" s="877">
        <v>5.5379172490340798</v>
      </c>
      <c r="NU237" s="877">
        <v>7.3021362346220497</v>
      </c>
      <c r="NV237" s="877">
        <v>6.2284339205133703</v>
      </c>
      <c r="NW237" s="877">
        <v>6.5160151470036602</v>
      </c>
      <c r="NX237" s="877">
        <v>5.7797850053011297</v>
      </c>
      <c r="NY237" s="877">
        <v>5.7673899620657201</v>
      </c>
      <c r="NZ237" s="877">
        <v>8.0265787701277205</v>
      </c>
      <c r="OA237" s="877">
        <v>3.9616233282869402</v>
      </c>
      <c r="OB237" s="877">
        <v>9.4473312326923793</v>
      </c>
      <c r="OC237" s="877">
        <v>1.4750848829487799</v>
      </c>
      <c r="OD237" s="877">
        <v>5.1878469094395703</v>
      </c>
      <c r="OE237" s="877">
        <v>6.28928117848199</v>
      </c>
      <c r="OF237" s="877">
        <v>4.5185351389821804</v>
      </c>
      <c r="OG237" s="877">
        <v>10.0797780931115</v>
      </c>
      <c r="OH237" s="877">
        <v>2.7676547982373498</v>
      </c>
      <c r="OI237" s="877">
        <v>7.8194127262065596</v>
      </c>
      <c r="OJ237" s="877">
        <v>3.8933622107638701</v>
      </c>
      <c r="OK237" s="877">
        <v>2.2603653669049701</v>
      </c>
      <c r="OL237" s="877">
        <v>1.2262235811526301</v>
      </c>
      <c r="OM237" s="877">
        <v>7.9722463497435996</v>
      </c>
    </row>
    <row r="238" spans="1:403" s="221" customFormat="1" x14ac:dyDescent="0.25">
      <c r="A238" s="455">
        <v>237</v>
      </c>
      <c r="B238" s="274">
        <v>0</v>
      </c>
      <c r="C238" s="221">
        <v>1</v>
      </c>
      <c r="D238" s="267">
        <v>0</v>
      </c>
      <c r="E238" s="267">
        <v>243</v>
      </c>
      <c r="F238" s="896">
        <v>243</v>
      </c>
      <c r="G238" s="61">
        <v>54</v>
      </c>
      <c r="H238" s="898"/>
      <c r="I238" s="232" t="s">
        <v>1549</v>
      </c>
      <c r="J238" s="167" t="s">
        <v>1550</v>
      </c>
      <c r="K238" s="69">
        <v>18327</v>
      </c>
      <c r="L238" s="422">
        <v>65</v>
      </c>
      <c r="M238" s="400">
        <v>53</v>
      </c>
      <c r="N238" s="400">
        <v>166</v>
      </c>
      <c r="O238" s="342">
        <v>19.233560749020178</v>
      </c>
      <c r="P238" s="348">
        <v>1.5803814814250885</v>
      </c>
      <c r="Q238" s="221">
        <v>1</v>
      </c>
      <c r="R238" s="144">
        <v>120</v>
      </c>
      <c r="S238" s="144">
        <v>80</v>
      </c>
      <c r="T238" s="133">
        <v>0</v>
      </c>
      <c r="U238" s="400">
        <v>1</v>
      </c>
      <c r="V238" s="709">
        <v>0</v>
      </c>
      <c r="W238" s="709"/>
      <c r="X238" s="325">
        <v>0</v>
      </c>
      <c r="Y238" s="114">
        <v>0</v>
      </c>
      <c r="Z238" s="325">
        <v>0</v>
      </c>
      <c r="AA238" s="325">
        <v>0</v>
      </c>
      <c r="AB238" s="329">
        <v>0</v>
      </c>
      <c r="AC238" s="711">
        <v>0</v>
      </c>
      <c r="AD238" s="133"/>
      <c r="AE238" s="133"/>
      <c r="AF238" s="133"/>
      <c r="AG238" s="592">
        <v>90</v>
      </c>
      <c r="AH238" s="608">
        <v>0.95</v>
      </c>
      <c r="AI238" s="608">
        <v>59</v>
      </c>
      <c r="AJ238" s="608"/>
      <c r="AK238" s="616">
        <v>12.8</v>
      </c>
      <c r="AL238" s="608">
        <v>39</v>
      </c>
      <c r="AM238" s="608"/>
      <c r="AN238" s="609">
        <v>47.2</v>
      </c>
      <c r="AO238" s="214">
        <v>3.8543938925915096</v>
      </c>
      <c r="AP238" s="310">
        <v>189</v>
      </c>
      <c r="AQ238" s="310">
        <v>120</v>
      </c>
      <c r="AR238" s="310">
        <v>56</v>
      </c>
      <c r="AS238" s="310">
        <v>67</v>
      </c>
      <c r="AT238" s="310">
        <v>1.0900000000000001</v>
      </c>
      <c r="AU238" s="310">
        <v>164</v>
      </c>
      <c r="AV238" s="557"/>
      <c r="AW238" s="557"/>
      <c r="AX238" s="310">
        <v>0.95</v>
      </c>
      <c r="AY238" s="310"/>
      <c r="AZ238" s="310"/>
      <c r="BA238" s="608"/>
      <c r="BB238" s="558"/>
      <c r="BC238" s="65">
        <v>32.31</v>
      </c>
      <c r="BD238" s="68"/>
      <c r="BE238" s="66">
        <v>32.31</v>
      </c>
      <c r="BF238" s="218">
        <v>90.396062710521448</v>
      </c>
      <c r="BG238" s="66">
        <v>53.06</v>
      </c>
      <c r="BH238" s="68">
        <v>1.5093369580176441</v>
      </c>
      <c r="BI238" s="219">
        <v>1.5093369580176441</v>
      </c>
      <c r="BJ238" s="219">
        <v>1.9561495147637176</v>
      </c>
      <c r="BK238" s="219">
        <v>1.7247672456463103</v>
      </c>
      <c r="BL238" s="66">
        <v>2.12</v>
      </c>
      <c r="BM238" s="66">
        <v>0.96</v>
      </c>
      <c r="BN238" s="66">
        <v>29</v>
      </c>
      <c r="BO238" s="66">
        <v>1.17</v>
      </c>
      <c r="BP238" s="571">
        <v>68.900000000000006</v>
      </c>
      <c r="BQ238" s="66">
        <v>41</v>
      </c>
      <c r="BR238" s="66">
        <v>145</v>
      </c>
      <c r="BS238" s="66">
        <v>7</v>
      </c>
      <c r="BT238" s="66">
        <v>57</v>
      </c>
      <c r="BU238" s="221">
        <v>0</v>
      </c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>
        <v>0</v>
      </c>
      <c r="CH238" s="61">
        <v>0</v>
      </c>
      <c r="CI238" s="61">
        <v>0</v>
      </c>
      <c r="CJ238" s="61">
        <v>0</v>
      </c>
      <c r="CK238" s="326">
        <v>0</v>
      </c>
      <c r="CL238" s="114">
        <v>0</v>
      </c>
      <c r="CM238" s="326">
        <v>0</v>
      </c>
      <c r="CN238" s="114">
        <v>0</v>
      </c>
      <c r="CO238" s="326">
        <v>0</v>
      </c>
      <c r="CP238" s="114">
        <v>0</v>
      </c>
      <c r="CQ238" s="326">
        <v>0</v>
      </c>
      <c r="CR238" s="114">
        <v>0</v>
      </c>
      <c r="CS238" s="326">
        <v>0</v>
      </c>
      <c r="CT238" s="114">
        <v>0</v>
      </c>
      <c r="CU238" s="326">
        <v>0</v>
      </c>
      <c r="CV238" s="114">
        <v>0</v>
      </c>
      <c r="CW238" s="299">
        <v>21.4</v>
      </c>
      <c r="CX238" s="299">
        <v>1.21</v>
      </c>
      <c r="CY238" s="299">
        <v>6.1</v>
      </c>
      <c r="CZ238" s="299"/>
      <c r="DA238" s="61"/>
      <c r="DB238" s="61"/>
      <c r="DC238" s="61"/>
      <c r="DD238" s="61"/>
      <c r="DE238" s="61"/>
      <c r="DF238" s="221">
        <v>0</v>
      </c>
      <c r="DG238" s="267"/>
      <c r="DK238" s="267"/>
      <c r="DL238" s="267"/>
      <c r="DM238" s="267"/>
      <c r="DO238" s="282">
        <v>0</v>
      </c>
      <c r="DP238" s="221">
        <v>0</v>
      </c>
      <c r="DQ238" s="221">
        <v>0</v>
      </c>
      <c r="DR238" s="221">
        <v>0</v>
      </c>
      <c r="DS238" s="221">
        <v>0</v>
      </c>
      <c r="DT238" s="310"/>
      <c r="DU238" s="221">
        <v>0</v>
      </c>
      <c r="DV238" s="221">
        <v>0</v>
      </c>
      <c r="DW238" s="221">
        <v>0</v>
      </c>
      <c r="DX238" s="221">
        <v>0</v>
      </c>
      <c r="DY238" s="221">
        <v>0</v>
      </c>
      <c r="DZ238" s="438">
        <v>0</v>
      </c>
      <c r="EC238" s="317">
        <v>1</v>
      </c>
      <c r="ED238" s="317">
        <v>2</v>
      </c>
      <c r="EE238" s="221">
        <v>59</v>
      </c>
      <c r="EH238" s="221">
        <v>0</v>
      </c>
      <c r="EI238" s="61"/>
      <c r="EJ238" s="61"/>
      <c r="EK238" s="61"/>
      <c r="EL238" s="61"/>
      <c r="EM238" s="61"/>
      <c r="EN238" s="61"/>
      <c r="EO238" s="61"/>
      <c r="EP238" s="267">
        <v>243</v>
      </c>
      <c r="EQ238" s="135">
        <v>42251</v>
      </c>
      <c r="ER238" s="133" t="s">
        <v>383</v>
      </c>
      <c r="ES238" s="133"/>
      <c r="ET238" s="133"/>
      <c r="EU238" s="133">
        <v>58</v>
      </c>
      <c r="EV238" s="133">
        <v>0</v>
      </c>
      <c r="EW238" s="133"/>
      <c r="EX238" s="133">
        <v>10</v>
      </c>
      <c r="EY238" s="133">
        <v>7</v>
      </c>
      <c r="EZ238" s="133">
        <v>44</v>
      </c>
      <c r="FA238" s="133">
        <v>29</v>
      </c>
      <c r="FB238" s="133">
        <v>14</v>
      </c>
      <c r="FC238" s="133">
        <v>13</v>
      </c>
      <c r="FD238" s="133">
        <v>35</v>
      </c>
      <c r="FE238" s="133">
        <v>21</v>
      </c>
      <c r="FF238" s="133">
        <v>28</v>
      </c>
      <c r="FG238" s="133">
        <v>180</v>
      </c>
      <c r="FH238" s="133">
        <v>360</v>
      </c>
      <c r="FI238" s="91">
        <v>180</v>
      </c>
      <c r="FJ238" s="91">
        <v>360</v>
      </c>
      <c r="FK238" s="227">
        <v>35.9</v>
      </c>
      <c r="FL238" s="227">
        <v>22.716034338511509</v>
      </c>
      <c r="FM238" s="228">
        <v>107.80000000000001</v>
      </c>
      <c r="FN238" s="228">
        <v>36.5</v>
      </c>
      <c r="FO238" s="228">
        <v>68.211378877201696</v>
      </c>
      <c r="FP238" s="228">
        <v>23.095689508514489</v>
      </c>
      <c r="FQ238" s="228">
        <v>66.14100185528757</v>
      </c>
      <c r="FR238" s="228"/>
      <c r="FS238" s="193">
        <v>0</v>
      </c>
      <c r="FT238" s="230">
        <v>49.1</v>
      </c>
      <c r="FU238" s="230">
        <v>45.2</v>
      </c>
      <c r="FV238" s="230">
        <v>170</v>
      </c>
      <c r="FW238" s="229">
        <v>5.9</v>
      </c>
      <c r="FX238" s="229">
        <v>9.3000000000000007</v>
      </c>
      <c r="FY238" s="426">
        <v>8.3220338983050848</v>
      </c>
      <c r="FZ238" s="229">
        <v>1.0862831858407078</v>
      </c>
      <c r="GA238" s="133">
        <v>44.8</v>
      </c>
      <c r="GB238" s="129">
        <v>20.7</v>
      </c>
      <c r="GC238" s="238">
        <v>5.3</v>
      </c>
      <c r="GD238" s="238">
        <v>2.5</v>
      </c>
      <c r="GE238" s="238">
        <v>114.8</v>
      </c>
      <c r="GF238" s="238">
        <v>73.2</v>
      </c>
      <c r="GG238" s="238">
        <v>24</v>
      </c>
      <c r="GH238" s="133">
        <v>1</v>
      </c>
      <c r="GI238" s="133">
        <v>1</v>
      </c>
      <c r="GJ238" s="133">
        <v>1</v>
      </c>
      <c r="GK238" s="133">
        <v>0</v>
      </c>
      <c r="GL238" s="231"/>
      <c r="GM238" s="133"/>
      <c r="GN238" s="133">
        <v>0</v>
      </c>
      <c r="GO238" s="133">
        <v>0</v>
      </c>
      <c r="GP238" s="133">
        <v>0</v>
      </c>
      <c r="GQ238" s="61"/>
      <c r="GR238" s="106"/>
      <c r="GS238" s="111">
        <v>0.44366197183098588</v>
      </c>
      <c r="GT238" s="61">
        <v>0</v>
      </c>
      <c r="GU238" s="111">
        <v>0.55172413793103448</v>
      </c>
      <c r="GV238" s="61">
        <v>1</v>
      </c>
      <c r="GW238" s="106">
        <v>9.1999999999999993</v>
      </c>
      <c r="GX238" s="61"/>
      <c r="GY238" s="106">
        <v>20</v>
      </c>
      <c r="GZ238" s="61"/>
      <c r="HA238" s="745"/>
      <c r="HB238" s="133">
        <v>12</v>
      </c>
      <c r="HC238" s="133">
        <v>0.37</v>
      </c>
      <c r="HD238" s="117" t="s">
        <v>1551</v>
      </c>
      <c r="HE238" s="227">
        <v>83.317042000000001</v>
      </c>
      <c r="HF238" s="227">
        <v>87.482894000000002</v>
      </c>
      <c r="HG238" s="270">
        <v>55.355554989870825</v>
      </c>
      <c r="HH238" s="106">
        <v>131.61141599999999</v>
      </c>
      <c r="HI238" s="270">
        <v>83.278257526354395</v>
      </c>
      <c r="HJ238" s="106">
        <v>51.796000999999997</v>
      </c>
      <c r="HK238" s="270">
        <v>32.774365941882351</v>
      </c>
      <c r="HL238" s="106">
        <v>79.815415000000002</v>
      </c>
      <c r="HM238" s="270">
        <v>50.503891584472051</v>
      </c>
      <c r="HN238" s="227">
        <v>60.644750999999999</v>
      </c>
      <c r="HO238" s="106">
        <v>4.7889249999999999</v>
      </c>
      <c r="HP238" s="106">
        <v>3.048035</v>
      </c>
      <c r="HQ238" s="106">
        <v>132.60509300000001</v>
      </c>
      <c r="HR238" s="270">
        <v>83.907015210292826</v>
      </c>
      <c r="HS238" s="106">
        <v>61.996898999999999</v>
      </c>
      <c r="HT238" s="270">
        <v>39.229072049170746</v>
      </c>
      <c r="HU238" s="106">
        <v>70.608193999999997</v>
      </c>
      <c r="HV238" s="270">
        <v>44.677943161122073</v>
      </c>
      <c r="HW238" s="227">
        <v>53.246969999999997</v>
      </c>
      <c r="HX238" s="144">
        <v>0</v>
      </c>
      <c r="HY238" s="427">
        <v>0.66470597049119207</v>
      </c>
      <c r="HZ238" s="428">
        <v>17.8</v>
      </c>
      <c r="IA238" s="427">
        <v>4.3</v>
      </c>
      <c r="IB238" s="427">
        <v>14.2</v>
      </c>
      <c r="IC238" s="427">
        <v>4.4000000000000004</v>
      </c>
      <c r="ID238" s="427">
        <v>20.9</v>
      </c>
      <c r="IE238" s="427">
        <v>4.7</v>
      </c>
      <c r="IF238" s="237">
        <v>49.219621705426356</v>
      </c>
      <c r="IG238" s="237">
        <v>31.144139743426503</v>
      </c>
      <c r="IH238" s="239"/>
      <c r="II238" s="133">
        <v>0.39</v>
      </c>
      <c r="IJ238" s="61">
        <v>1079</v>
      </c>
      <c r="IK238" s="61">
        <v>931</v>
      </c>
      <c r="IL238" s="61">
        <v>1107</v>
      </c>
      <c r="IM238" s="61">
        <v>1091</v>
      </c>
      <c r="IN238" s="61">
        <v>1258</v>
      </c>
      <c r="IO238" s="61">
        <v>1156</v>
      </c>
      <c r="IP238" s="133">
        <v>1117.5</v>
      </c>
      <c r="IQ238" s="429">
        <v>1103.6666666666667</v>
      </c>
      <c r="IR238" s="61">
        <v>1939</v>
      </c>
      <c r="IS238" s="61">
        <v>417</v>
      </c>
      <c r="IT238" s="61">
        <v>355</v>
      </c>
      <c r="IU238" s="61">
        <v>426</v>
      </c>
      <c r="IV238" s="61">
        <v>368</v>
      </c>
      <c r="IW238" s="61">
        <v>433</v>
      </c>
      <c r="IX238" s="61">
        <v>453</v>
      </c>
      <c r="IY238" s="61">
        <v>435</v>
      </c>
      <c r="IZ238" s="430">
        <v>408.66666666666669</v>
      </c>
      <c r="JA238" s="61">
        <v>288</v>
      </c>
      <c r="JB238" s="445">
        <v>31.792942286876286</v>
      </c>
      <c r="JC238" s="240">
        <v>28.968027596411595</v>
      </c>
      <c r="JD238" s="267"/>
      <c r="JE238" s="70"/>
      <c r="JF238" s="70"/>
      <c r="JG238" s="70"/>
      <c r="JH238" s="267"/>
      <c r="JI238" s="267"/>
      <c r="JJ238" s="267"/>
      <c r="JK238" s="267"/>
      <c r="JM238" s="420">
        <v>63</v>
      </c>
      <c r="JN238" s="362"/>
      <c r="JO238" s="244"/>
      <c r="JP238" s="61"/>
      <c r="JQ238" s="200"/>
      <c r="JR238" s="90"/>
      <c r="JS238" s="90"/>
      <c r="JT238" s="69"/>
      <c r="JU238" s="248"/>
      <c r="JV238" s="200"/>
      <c r="JW238" s="433"/>
      <c r="JX238" s="248"/>
      <c r="JY238" s="243"/>
      <c r="JZ238" s="433"/>
      <c r="KA238" s="248"/>
      <c r="KB238" s="247"/>
      <c r="KC238" s="245"/>
      <c r="KD238" s="248"/>
      <c r="KE238" s="63">
        <v>0</v>
      </c>
      <c r="KF238" s="263"/>
      <c r="KG238" s="263"/>
      <c r="KH238" s="250"/>
      <c r="KI238" s="250"/>
      <c r="KJ238" s="250"/>
      <c r="KK238" s="251"/>
      <c r="KL238" s="250"/>
      <c r="KM238" s="250"/>
      <c r="KN238" s="250"/>
      <c r="KO238" s="250"/>
      <c r="KP238" s="250"/>
      <c r="KQ238" s="250"/>
      <c r="KR238" s="92"/>
      <c r="KS238" s="93">
        <v>0.44366197183098588</v>
      </c>
      <c r="KT238" s="92"/>
      <c r="KU238" s="361"/>
      <c r="KV238" s="92"/>
      <c r="KW238" s="361"/>
      <c r="KX238" s="361"/>
      <c r="KY238" s="361"/>
      <c r="KZ238" s="361"/>
      <c r="LA238" s="361"/>
      <c r="LB238" s="361"/>
      <c r="LC238" s="361"/>
      <c r="LD238" s="361"/>
      <c r="LE238" s="361"/>
      <c r="LF238" s="118">
        <v>42251</v>
      </c>
      <c r="LG238" s="454">
        <v>0</v>
      </c>
      <c r="LH238" s="454"/>
      <c r="LI238" s="454">
        <v>53</v>
      </c>
      <c r="LJ238" s="454">
        <v>47.53</v>
      </c>
      <c r="LK238" s="454">
        <v>-27.41</v>
      </c>
      <c r="LL238" s="454">
        <v>-28.5</v>
      </c>
      <c r="LM238" s="454">
        <v>-28.4</v>
      </c>
      <c r="LN238" s="454">
        <v>422</v>
      </c>
      <c r="LO238" s="454">
        <v>-24.1</v>
      </c>
      <c r="LP238" s="454">
        <v>-23.7</v>
      </c>
      <c r="LQ238" s="454">
        <v>442</v>
      </c>
      <c r="LR238" s="454">
        <v>-26.2</v>
      </c>
      <c r="LS238" s="454">
        <v>-26.1</v>
      </c>
      <c r="LT238" s="454">
        <v>422</v>
      </c>
      <c r="LU238" s="500">
        <v>45.02</v>
      </c>
      <c r="LV238" s="693">
        <v>-22.9</v>
      </c>
      <c r="LW238" s="500">
        <v>-8.8000000000000007</v>
      </c>
      <c r="LX238" s="500">
        <v>1</v>
      </c>
      <c r="LY238" s="500">
        <v>-15.9</v>
      </c>
      <c r="LZ238" s="500">
        <v>1</v>
      </c>
      <c r="MA238" s="690">
        <v>53.246969999999997</v>
      </c>
      <c r="MB238" s="455"/>
      <c r="MD238" s="253"/>
      <c r="ME238" s="274"/>
      <c r="MF238" s="581">
        <v>243</v>
      </c>
      <c r="MG238" s="135"/>
      <c r="MJ238" s="584">
        <v>37.191200000000002</v>
      </c>
      <c r="MR238" s="135"/>
      <c r="MS238" s="585"/>
      <c r="MT238" s="585"/>
      <c r="MU238" s="133">
        <v>0</v>
      </c>
      <c r="MV238" s="585"/>
      <c r="MW238" s="585"/>
      <c r="MX238" s="585"/>
      <c r="MY238" s="585"/>
      <c r="MZ238" s="585"/>
      <c r="NA238" s="238">
        <v>47.2</v>
      </c>
      <c r="NB238" s="585"/>
      <c r="NC238" s="238">
        <v>1</v>
      </c>
      <c r="NE238" s="876">
        <v>243</v>
      </c>
      <c r="NF238" s="877">
        <v>8.7764001313844897</v>
      </c>
      <c r="NG238" s="877">
        <v>6.9642831010687196</v>
      </c>
      <c r="NH238" s="877">
        <v>5.5382277397359996</v>
      </c>
      <c r="NI238" s="877">
        <v>0.81885056089543395</v>
      </c>
      <c r="NJ238" s="877">
        <v>6.8608386790434901</v>
      </c>
      <c r="NK238" s="877">
        <v>6.9606970393043097</v>
      </c>
      <c r="NL238" s="877">
        <v>9.1981994554374893</v>
      </c>
      <c r="NM238" s="877">
        <v>7.9902741833185997</v>
      </c>
      <c r="NN238" s="877">
        <v>6.4003671459148803</v>
      </c>
      <c r="NO238" s="877">
        <v>1.0214797274104499</v>
      </c>
      <c r="NP238" s="877">
        <v>5.6890195413779496</v>
      </c>
      <c r="NQ238" s="877">
        <v>6.3622945383955898</v>
      </c>
      <c r="NR238" s="877">
        <v>7.1894292458097597</v>
      </c>
      <c r="NS238" s="877">
        <v>4.46988597627446</v>
      </c>
      <c r="NT238" s="877">
        <v>5.9518675043269003</v>
      </c>
      <c r="NU238" s="877">
        <v>8.2504405483474006</v>
      </c>
      <c r="NV238" s="877">
        <v>6.7041803229258301</v>
      </c>
      <c r="NW238" s="877">
        <v>6.6797615735168501</v>
      </c>
      <c r="NX238" s="877">
        <v>5.7114949066500902</v>
      </c>
      <c r="NY238" s="877">
        <v>5.8708578643637601</v>
      </c>
      <c r="NZ238" s="877">
        <v>7.4317900833788002</v>
      </c>
      <c r="OA238" s="877">
        <v>-1.5994620704162701</v>
      </c>
      <c r="OB238" s="877">
        <v>9.5946045305255208</v>
      </c>
      <c r="OC238" s="877">
        <v>0.58496250072115596</v>
      </c>
      <c r="OD238" s="877">
        <v>3.1842802944193802</v>
      </c>
      <c r="OE238" s="877">
        <v>6.8454900509443704</v>
      </c>
      <c r="OF238" s="877">
        <v>4.9443899622700904</v>
      </c>
      <c r="OG238" s="877">
        <v>10.538974584253401</v>
      </c>
      <c r="OH238" s="877">
        <v>3.4982508675278301</v>
      </c>
      <c r="OI238" s="877">
        <v>6.4389581478975497</v>
      </c>
      <c r="OJ238" s="877">
        <v>4.1610814822771802</v>
      </c>
      <c r="OK238" s="877">
        <v>4.1000164363558502</v>
      </c>
      <c r="OL238" s="877">
        <v>4.7837423648356499</v>
      </c>
      <c r="OM238" s="877">
        <v>9.0096420298043594</v>
      </c>
    </row>
    <row r="239" spans="1:403" s="221" customFormat="1" x14ac:dyDescent="0.25">
      <c r="A239" s="902">
        <v>238</v>
      </c>
      <c r="B239" s="221">
        <v>0</v>
      </c>
      <c r="C239" s="221">
        <v>1</v>
      </c>
      <c r="D239" s="267">
        <v>0</v>
      </c>
      <c r="E239" s="267">
        <v>244</v>
      </c>
      <c r="F239" s="896">
        <v>244</v>
      </c>
      <c r="G239" s="61">
        <v>55</v>
      </c>
      <c r="H239" s="898"/>
      <c r="I239" s="232" t="s">
        <v>1546</v>
      </c>
      <c r="J239" s="232" t="s">
        <v>1552</v>
      </c>
      <c r="K239" s="69">
        <v>17728</v>
      </c>
      <c r="L239" s="143">
        <v>66</v>
      </c>
      <c r="M239" s="62">
        <v>110</v>
      </c>
      <c r="N239" s="62">
        <v>178</v>
      </c>
      <c r="O239" s="342">
        <v>34.71783865673526</v>
      </c>
      <c r="P239" s="348">
        <v>2.2673194652867483</v>
      </c>
      <c r="Q239" s="61">
        <v>0</v>
      </c>
      <c r="R239" s="144">
        <v>155</v>
      </c>
      <c r="S239" s="144">
        <v>95</v>
      </c>
      <c r="T239" s="133">
        <v>0</v>
      </c>
      <c r="U239" s="400">
        <v>1</v>
      </c>
      <c r="V239" s="326">
        <v>0</v>
      </c>
      <c r="W239" s="326"/>
      <c r="X239" s="326">
        <v>1</v>
      </c>
      <c r="Y239" s="710">
        <v>0</v>
      </c>
      <c r="Z239" s="326">
        <v>0</v>
      </c>
      <c r="AA239" s="326">
        <v>0</v>
      </c>
      <c r="AB239" s="329">
        <v>0</v>
      </c>
      <c r="AC239" s="711">
        <v>0</v>
      </c>
      <c r="AD239" s="133"/>
      <c r="AE239" s="133"/>
      <c r="AF239" s="133"/>
      <c r="AG239" s="592">
        <v>125</v>
      </c>
      <c r="AH239" s="617">
        <v>0.94</v>
      </c>
      <c r="AI239" s="592">
        <v>80</v>
      </c>
      <c r="AJ239" s="592"/>
      <c r="AK239" s="606">
        <v>15.3</v>
      </c>
      <c r="AL239" s="592">
        <v>45</v>
      </c>
      <c r="AM239" s="592"/>
      <c r="AN239" s="607">
        <v>32.5</v>
      </c>
      <c r="AO239" s="214">
        <v>3.4812400893356918</v>
      </c>
      <c r="AP239" s="63">
        <v>159</v>
      </c>
      <c r="AQ239" s="63">
        <v>99</v>
      </c>
      <c r="AR239" s="63">
        <v>42</v>
      </c>
      <c r="AS239" s="63">
        <v>89</v>
      </c>
      <c r="AT239" s="63">
        <v>0.6</v>
      </c>
      <c r="AU239" s="63"/>
      <c r="AV239" s="557"/>
      <c r="AW239" s="557"/>
      <c r="AX239" s="434">
        <v>0.94</v>
      </c>
      <c r="AY239" s="434"/>
      <c r="AZ239" s="434"/>
      <c r="BA239" s="617"/>
      <c r="BB239" s="558"/>
      <c r="BC239" s="65">
        <v>18.25</v>
      </c>
      <c r="BD239" s="425"/>
      <c r="BE239" s="66">
        <v>18.25</v>
      </c>
      <c r="BF239" s="218">
        <v>64.297622284183831</v>
      </c>
      <c r="BG239" s="66">
        <v>106.9</v>
      </c>
      <c r="BH239" s="68">
        <v>1.2612628687924936</v>
      </c>
      <c r="BI239" s="219">
        <v>1.2612628687924936</v>
      </c>
      <c r="BJ239" s="219">
        <v>1.8081949130804975</v>
      </c>
      <c r="BK239" s="219">
        <v>2.0289777052087778</v>
      </c>
      <c r="BL239" s="66">
        <v>2.4700000000000002</v>
      </c>
      <c r="BM239" s="66">
        <v>1.08</v>
      </c>
      <c r="BN239" s="66">
        <v>87</v>
      </c>
      <c r="BO239" s="66">
        <v>1.1100000000000001</v>
      </c>
      <c r="BP239" s="571">
        <v>55.5</v>
      </c>
      <c r="BQ239" s="66">
        <v>75</v>
      </c>
      <c r="BR239" s="66">
        <v>78</v>
      </c>
      <c r="BS239" s="66">
        <v>11</v>
      </c>
      <c r="BT239" s="66">
        <v>20</v>
      </c>
      <c r="BU239" s="221">
        <v>0</v>
      </c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1"/>
      <c r="CG239" s="61">
        <v>0</v>
      </c>
      <c r="CH239" s="61">
        <v>0</v>
      </c>
      <c r="CI239" s="61">
        <v>0</v>
      </c>
      <c r="CJ239" s="61">
        <v>0</v>
      </c>
      <c r="CK239" s="326">
        <v>0</v>
      </c>
      <c r="CL239" s="114">
        <v>0</v>
      </c>
      <c r="CM239" s="326">
        <v>0</v>
      </c>
      <c r="CN239" s="114">
        <v>0</v>
      </c>
      <c r="CO239" s="326">
        <v>0</v>
      </c>
      <c r="CP239" s="114">
        <v>0</v>
      </c>
      <c r="CQ239" s="326">
        <v>0</v>
      </c>
      <c r="CR239" s="114">
        <v>0</v>
      </c>
      <c r="CS239" s="326">
        <v>0</v>
      </c>
      <c r="CT239" s="114">
        <v>0</v>
      </c>
      <c r="CU239" s="326">
        <v>0</v>
      </c>
      <c r="CV239" s="114">
        <v>0</v>
      </c>
      <c r="CW239" s="299">
        <v>27.9</v>
      </c>
      <c r="CX239" s="299">
        <v>1.0900000000000001</v>
      </c>
      <c r="CY239" s="299">
        <v>8</v>
      </c>
      <c r="CZ239" s="362"/>
      <c r="DA239" s="61"/>
      <c r="DB239" s="61"/>
      <c r="DC239" s="61"/>
      <c r="DD239" s="61"/>
      <c r="DE239" s="61"/>
      <c r="DF239" s="221">
        <v>0</v>
      </c>
      <c r="DG239" s="267"/>
      <c r="DK239" s="267"/>
      <c r="DL239" s="267"/>
      <c r="DM239" s="267"/>
      <c r="DO239" s="282">
        <v>0</v>
      </c>
      <c r="DP239" s="221">
        <v>0</v>
      </c>
      <c r="DQ239" s="221">
        <v>0</v>
      </c>
      <c r="DR239" s="221">
        <v>0</v>
      </c>
      <c r="DS239" s="221">
        <v>0</v>
      </c>
      <c r="DT239" s="310"/>
      <c r="DU239" s="221">
        <v>0</v>
      </c>
      <c r="DV239" s="221">
        <v>0</v>
      </c>
      <c r="DW239" s="221">
        <v>0</v>
      </c>
      <c r="DX239" s="221">
        <v>0</v>
      </c>
      <c r="DY239" s="221">
        <v>0</v>
      </c>
      <c r="DZ239" s="438">
        <v>0</v>
      </c>
      <c r="EC239" s="317">
        <v>1</v>
      </c>
      <c r="ED239" s="317">
        <v>1</v>
      </c>
      <c r="EE239" s="61">
        <v>80</v>
      </c>
      <c r="EF239" s="61"/>
      <c r="EH239" s="221">
        <v>0</v>
      </c>
      <c r="EI239" s="61"/>
      <c r="EJ239" s="61"/>
      <c r="EK239" s="61"/>
      <c r="EL239" s="61"/>
      <c r="EM239" s="61"/>
      <c r="EN239" s="61"/>
      <c r="EO239" s="61"/>
      <c r="EP239" s="259">
        <v>244</v>
      </c>
      <c r="EQ239" s="135">
        <v>42164</v>
      </c>
      <c r="ER239" s="133" t="s">
        <v>415</v>
      </c>
      <c r="ES239" s="133"/>
      <c r="ET239" s="133"/>
      <c r="EU239" s="133">
        <v>76</v>
      </c>
      <c r="EV239" s="133">
        <v>0</v>
      </c>
      <c r="EW239" s="133"/>
      <c r="EX239" s="133">
        <v>10</v>
      </c>
      <c r="EY239" s="133">
        <v>9</v>
      </c>
      <c r="EZ239" s="133">
        <v>54</v>
      </c>
      <c r="FA239" s="133">
        <v>36</v>
      </c>
      <c r="FB239" s="133">
        <v>19</v>
      </c>
      <c r="FC239" s="133">
        <v>16</v>
      </c>
      <c r="FD239" s="133">
        <v>43</v>
      </c>
      <c r="FE239" s="133">
        <v>23</v>
      </c>
      <c r="FF239" s="133">
        <v>33</v>
      </c>
      <c r="FG239" s="133">
        <v>150</v>
      </c>
      <c r="FH239" s="133">
        <v>330</v>
      </c>
      <c r="FI239" s="91">
        <v>150</v>
      </c>
      <c r="FJ239" s="91">
        <v>330</v>
      </c>
      <c r="FK239" s="227">
        <v>39.799999999999997</v>
      </c>
      <c r="FL239" s="227">
        <v>17.553768054898466</v>
      </c>
      <c r="FM239" s="228">
        <v>172.95</v>
      </c>
      <c r="FN239" s="228">
        <v>60</v>
      </c>
      <c r="FO239" s="228">
        <v>76.279502138057538</v>
      </c>
      <c r="FP239" s="228">
        <v>26.462966916932366</v>
      </c>
      <c r="FQ239" s="228">
        <v>65.307892454466611</v>
      </c>
      <c r="FR239" s="228"/>
      <c r="FS239" s="193">
        <v>0</v>
      </c>
      <c r="FT239" s="230">
        <v>75.8</v>
      </c>
      <c r="FU239" s="230">
        <v>63.2</v>
      </c>
      <c r="FV239" s="230">
        <v>200</v>
      </c>
      <c r="FW239" s="229">
        <v>6.6</v>
      </c>
      <c r="FX239" s="229">
        <v>12</v>
      </c>
      <c r="FY239" s="426">
        <v>11.484848484848484</v>
      </c>
      <c r="FZ239" s="229">
        <v>1.1993670886075949</v>
      </c>
      <c r="GA239" s="133">
        <v>61.1</v>
      </c>
      <c r="GB239" s="129">
        <v>20.2</v>
      </c>
      <c r="GC239" s="238">
        <v>8</v>
      </c>
      <c r="GD239" s="238">
        <v>4.0999999999999996</v>
      </c>
      <c r="GE239" s="238">
        <v>141.19999999999999</v>
      </c>
      <c r="GF239" s="238">
        <v>96.1</v>
      </c>
      <c r="GG239" s="238">
        <v>31.1</v>
      </c>
      <c r="GH239" s="133">
        <v>0</v>
      </c>
      <c r="GI239" s="133">
        <v>1</v>
      </c>
      <c r="GJ239" s="133">
        <v>1</v>
      </c>
      <c r="GK239" s="133">
        <v>0</v>
      </c>
      <c r="GL239" s="231">
        <v>26</v>
      </c>
      <c r="GM239" s="133"/>
      <c r="GN239" s="133">
        <v>0</v>
      </c>
      <c r="GO239" s="133">
        <v>0</v>
      </c>
      <c r="GP239" s="133">
        <v>0</v>
      </c>
      <c r="GQ239" s="61">
        <v>27.75</v>
      </c>
      <c r="GR239" s="106">
        <v>12.239122199081219</v>
      </c>
      <c r="GS239" s="111">
        <v>0.44551282051282048</v>
      </c>
      <c r="GT239" s="61">
        <v>0</v>
      </c>
      <c r="GU239" s="111">
        <v>0.41176470588235292</v>
      </c>
      <c r="GV239" s="61">
        <v>0</v>
      </c>
      <c r="GW239" s="106">
        <v>9.8000000000000007</v>
      </c>
      <c r="GX239" s="61"/>
      <c r="GY239" s="106">
        <v>20</v>
      </c>
      <c r="GZ239" s="61"/>
      <c r="HA239" s="745">
        <v>31</v>
      </c>
      <c r="HB239" s="133">
        <v>0</v>
      </c>
      <c r="HC239" s="133">
        <v>0.49</v>
      </c>
      <c r="HD239" s="117" t="s">
        <v>1553</v>
      </c>
      <c r="HE239" s="427">
        <v>146.26431700000001</v>
      </c>
      <c r="HF239" s="427">
        <v>153.57753299999999</v>
      </c>
      <c r="HG239" s="270">
        <v>67.735286249384799</v>
      </c>
      <c r="HH239" s="435">
        <v>163.50751299999999</v>
      </c>
      <c r="HI239" s="270">
        <v>72.114898453148143</v>
      </c>
      <c r="HJ239" s="435">
        <v>51.852212000000002</v>
      </c>
      <c r="HK239" s="270">
        <v>22.869389512096056</v>
      </c>
      <c r="HL239" s="435">
        <v>111.65530099999999</v>
      </c>
      <c r="HM239" s="270">
        <v>49.245508941052087</v>
      </c>
      <c r="HN239" s="427">
        <v>68.287565999999998</v>
      </c>
      <c r="HO239" s="435">
        <v>8.1508369999999992</v>
      </c>
      <c r="HP239" s="435">
        <v>3.4594170000000002</v>
      </c>
      <c r="HQ239" s="106">
        <v>170.595347</v>
      </c>
      <c r="HR239" s="270">
        <v>75.240983730726612</v>
      </c>
      <c r="HS239" s="106">
        <v>70.940387000000001</v>
      </c>
      <c r="HT239" s="270">
        <v>31.288218570922982</v>
      </c>
      <c r="HU239" s="106">
        <v>99.654960000000003</v>
      </c>
      <c r="HV239" s="270">
        <v>43.95276515980364</v>
      </c>
      <c r="HW239" s="227">
        <v>58.415990000000001</v>
      </c>
      <c r="HX239" s="144">
        <v>0</v>
      </c>
      <c r="HY239" s="427">
        <v>0.93926896802595239</v>
      </c>
      <c r="HZ239" s="428">
        <v>27</v>
      </c>
      <c r="IA239" s="427">
        <v>5.2</v>
      </c>
      <c r="IB239" s="427">
        <v>26.4</v>
      </c>
      <c r="IC239" s="427">
        <v>6.4</v>
      </c>
      <c r="ID239" s="427">
        <v>19.600000000000001</v>
      </c>
      <c r="IE239" s="427">
        <v>5.6</v>
      </c>
      <c r="IF239" s="237">
        <v>114.7790769230769</v>
      </c>
      <c r="IG239" s="237">
        <v>50.623248589523648</v>
      </c>
      <c r="IH239" s="239"/>
      <c r="II239" s="161">
        <v>0.45</v>
      </c>
      <c r="IJ239" s="61">
        <v>1170</v>
      </c>
      <c r="IK239" s="61">
        <v>1064</v>
      </c>
      <c r="IL239" s="61">
        <v>1023</v>
      </c>
      <c r="IM239" s="61">
        <v>1100</v>
      </c>
      <c r="IN239" s="61">
        <v>1131</v>
      </c>
      <c r="IO239" s="61">
        <v>1045</v>
      </c>
      <c r="IP239" s="133">
        <v>1107.5</v>
      </c>
      <c r="IQ239" s="429">
        <v>1088.8333333333333</v>
      </c>
      <c r="IR239" s="61">
        <v>1835</v>
      </c>
      <c r="IS239" s="61">
        <v>414</v>
      </c>
      <c r="IT239" s="61">
        <v>347</v>
      </c>
      <c r="IU239" s="61">
        <v>349</v>
      </c>
      <c r="IV239" s="61">
        <v>345</v>
      </c>
      <c r="IW239" s="61">
        <v>311</v>
      </c>
      <c r="IX239" s="61">
        <v>366</v>
      </c>
      <c r="IY239" s="61">
        <v>390</v>
      </c>
      <c r="IZ239" s="430">
        <v>355.33333333333331</v>
      </c>
      <c r="JA239" s="61">
        <v>211</v>
      </c>
      <c r="JB239" s="431">
        <v>24.859818231943738</v>
      </c>
      <c r="JC239" s="240">
        <v>21.782551623346173</v>
      </c>
      <c r="JD239" s="267"/>
      <c r="JE239" s="70"/>
      <c r="JF239" s="70"/>
      <c r="JG239" s="70"/>
      <c r="JH239" s="267"/>
      <c r="JI239" s="267"/>
      <c r="JJ239" s="267"/>
      <c r="JK239" s="267"/>
      <c r="JM239" s="420">
        <v>84</v>
      </c>
      <c r="JN239" s="362"/>
      <c r="JO239" s="244"/>
      <c r="JP239" s="61"/>
      <c r="JQ239" s="200"/>
      <c r="JR239" s="90"/>
      <c r="JS239" s="90"/>
      <c r="JT239" s="69"/>
      <c r="JU239" s="248"/>
      <c r="JV239" s="200"/>
      <c r="JW239" s="433"/>
      <c r="JX239" s="248"/>
      <c r="JY239" s="243"/>
      <c r="JZ239" s="433"/>
      <c r="KA239" s="248"/>
      <c r="KB239" s="247"/>
      <c r="KC239" s="245"/>
      <c r="KD239" s="248"/>
      <c r="KE239" s="63">
        <v>0</v>
      </c>
      <c r="KF239" s="263"/>
      <c r="KG239" s="263"/>
      <c r="KH239" s="250"/>
      <c r="KI239" s="250"/>
      <c r="KJ239" s="250"/>
      <c r="KK239" s="251"/>
      <c r="KL239" s="250"/>
      <c r="KM239" s="250"/>
      <c r="KN239" s="250"/>
      <c r="KO239" s="250"/>
      <c r="KP239" s="250"/>
      <c r="KQ239" s="250"/>
      <c r="KR239" s="92"/>
      <c r="KS239" s="93">
        <v>0.44551282051282048</v>
      </c>
      <c r="KT239" s="92"/>
      <c r="KU239" s="361"/>
      <c r="KV239" s="92"/>
      <c r="KW239" s="361"/>
      <c r="KX239" s="361"/>
      <c r="KY239" s="361"/>
      <c r="KZ239" s="361"/>
      <c r="LA239" s="361"/>
      <c r="LB239" s="361"/>
      <c r="LC239" s="361"/>
      <c r="LD239" s="361"/>
      <c r="LE239" s="361"/>
      <c r="LF239" s="118">
        <v>42164</v>
      </c>
      <c r="LG239" s="454">
        <v>0</v>
      </c>
      <c r="LH239" s="454">
        <v>1</v>
      </c>
      <c r="LI239" s="454">
        <v>61</v>
      </c>
      <c r="LJ239" s="454">
        <v>48.04</v>
      </c>
      <c r="LK239" s="454">
        <v>-20.48</v>
      </c>
      <c r="LL239" s="454">
        <v>-26</v>
      </c>
      <c r="LM239" s="454">
        <v>-25.7</v>
      </c>
      <c r="LN239" s="454">
        <v>402</v>
      </c>
      <c r="LO239" s="454">
        <v>-11.7</v>
      </c>
      <c r="LP239" s="454">
        <v>-9.8000000000000007</v>
      </c>
      <c r="LQ239" s="454">
        <v>462</v>
      </c>
      <c r="LR239" s="454">
        <v>-18.600000000000001</v>
      </c>
      <c r="LS239" s="454">
        <v>-17.8</v>
      </c>
      <c r="LT239" s="454">
        <v>462</v>
      </c>
      <c r="LU239" s="500">
        <v>47.11</v>
      </c>
      <c r="LV239" s="693">
        <v>-21.42</v>
      </c>
      <c r="LW239" s="500">
        <v>0</v>
      </c>
      <c r="LX239" s="500">
        <v>0</v>
      </c>
      <c r="LY239" s="500">
        <v>-8.4</v>
      </c>
      <c r="LZ239" s="500">
        <v>3</v>
      </c>
      <c r="MA239" s="690">
        <v>58.415990000000001</v>
      </c>
      <c r="MB239" s="454"/>
      <c r="MD239" s="253"/>
      <c r="ME239" s="274"/>
      <c r="MF239" s="581">
        <v>244</v>
      </c>
      <c r="MG239" s="135"/>
      <c r="MJ239" s="584">
        <v>39.963799999999999</v>
      </c>
      <c r="MR239" s="135"/>
      <c r="MS239" s="585"/>
      <c r="MT239" s="585"/>
      <c r="MU239" s="133">
        <v>0</v>
      </c>
      <c r="MV239" s="585"/>
      <c r="MW239" s="585"/>
      <c r="MX239" s="585"/>
      <c r="MY239" s="585"/>
      <c r="MZ239" s="585"/>
      <c r="NA239" s="238">
        <v>32.5</v>
      </c>
      <c r="NB239" s="585"/>
      <c r="NC239" s="238">
        <v>4</v>
      </c>
      <c r="NE239" s="876">
        <v>244</v>
      </c>
      <c r="NF239" s="877" t="s">
        <v>64</v>
      </c>
      <c r="NG239" s="877" t="s">
        <v>64</v>
      </c>
      <c r="NH239" s="877" t="s">
        <v>64</v>
      </c>
      <c r="NI239" s="877" t="s">
        <v>64</v>
      </c>
      <c r="NJ239" s="877" t="s">
        <v>64</v>
      </c>
      <c r="NK239" s="877" t="s">
        <v>64</v>
      </c>
      <c r="NL239" s="877" t="s">
        <v>64</v>
      </c>
      <c r="NM239" s="877" t="s">
        <v>64</v>
      </c>
      <c r="NN239" s="877" t="s">
        <v>64</v>
      </c>
      <c r="NO239" s="877" t="s">
        <v>64</v>
      </c>
      <c r="NP239" s="877" t="s">
        <v>64</v>
      </c>
      <c r="NQ239" s="877" t="s">
        <v>64</v>
      </c>
      <c r="NR239" s="877" t="s">
        <v>64</v>
      </c>
      <c r="NS239" s="877" t="s">
        <v>64</v>
      </c>
      <c r="NT239" s="877" t="s">
        <v>64</v>
      </c>
      <c r="NU239" s="877" t="s">
        <v>64</v>
      </c>
      <c r="NV239" s="877" t="s">
        <v>64</v>
      </c>
      <c r="NW239" s="877" t="s">
        <v>64</v>
      </c>
      <c r="NX239" s="877" t="s">
        <v>64</v>
      </c>
      <c r="NY239" s="877" t="s">
        <v>64</v>
      </c>
      <c r="NZ239" s="877" t="s">
        <v>64</v>
      </c>
      <c r="OA239" s="877" t="s">
        <v>64</v>
      </c>
      <c r="OB239" s="877" t="s">
        <v>64</v>
      </c>
      <c r="OC239" s="877" t="s">
        <v>64</v>
      </c>
      <c r="OD239" s="877" t="s">
        <v>64</v>
      </c>
      <c r="OE239" s="877" t="s">
        <v>64</v>
      </c>
      <c r="OF239" s="877" t="s">
        <v>64</v>
      </c>
      <c r="OG239" s="877" t="s">
        <v>64</v>
      </c>
      <c r="OH239" s="877" t="s">
        <v>64</v>
      </c>
      <c r="OI239" s="877" t="s">
        <v>64</v>
      </c>
      <c r="OJ239" s="877" t="s">
        <v>64</v>
      </c>
      <c r="OK239" s="877" t="s">
        <v>64</v>
      </c>
      <c r="OL239" s="877" t="s">
        <v>64</v>
      </c>
      <c r="OM239" s="877" t="s">
        <v>64</v>
      </c>
    </row>
    <row r="240" spans="1:403" s="221" customFormat="1" x14ac:dyDescent="0.25">
      <c r="A240" s="455">
        <v>239</v>
      </c>
      <c r="B240" s="221">
        <v>0</v>
      </c>
      <c r="C240" s="221">
        <v>1</v>
      </c>
      <c r="D240" s="267">
        <v>0</v>
      </c>
      <c r="E240" s="267">
        <v>245</v>
      </c>
      <c r="F240" s="896">
        <v>245</v>
      </c>
      <c r="G240" s="61">
        <v>56</v>
      </c>
      <c r="H240" s="898"/>
      <c r="I240" s="167" t="s">
        <v>1554</v>
      </c>
      <c r="J240" s="167" t="s">
        <v>1555</v>
      </c>
      <c r="K240" s="266">
        <v>17823</v>
      </c>
      <c r="L240" s="422">
        <v>66</v>
      </c>
      <c r="M240" s="62">
        <v>72</v>
      </c>
      <c r="N240" s="62">
        <v>172.5</v>
      </c>
      <c r="O240" s="342">
        <v>24.196597353497161</v>
      </c>
      <c r="P240" s="348">
        <v>1.8509928097119155</v>
      </c>
      <c r="Q240" s="61">
        <v>0</v>
      </c>
      <c r="R240" s="144">
        <v>120</v>
      </c>
      <c r="S240" s="144">
        <v>65</v>
      </c>
      <c r="T240" s="133">
        <v>0</v>
      </c>
      <c r="U240" s="400">
        <v>1</v>
      </c>
      <c r="V240" s="326">
        <v>0</v>
      </c>
      <c r="W240" s="326"/>
      <c r="X240" s="326">
        <v>0</v>
      </c>
      <c r="Y240" s="114">
        <v>0</v>
      </c>
      <c r="Z240" s="326">
        <v>1</v>
      </c>
      <c r="AA240" s="326">
        <v>0</v>
      </c>
      <c r="AB240" s="329">
        <v>0</v>
      </c>
      <c r="AC240" s="711">
        <v>0</v>
      </c>
      <c r="AD240" s="133"/>
      <c r="AE240" s="133"/>
      <c r="AF240" s="133"/>
      <c r="AG240" s="592">
        <v>92</v>
      </c>
      <c r="AH240" s="617">
        <v>0.99</v>
      </c>
      <c r="AI240" s="592">
        <v>75</v>
      </c>
      <c r="AJ240" s="592"/>
      <c r="AK240" s="606">
        <v>14.1</v>
      </c>
      <c r="AL240" s="592">
        <v>43</v>
      </c>
      <c r="AM240" s="592"/>
      <c r="AN240" s="607">
        <v>116.4</v>
      </c>
      <c r="AO240" s="214">
        <v>4.7570325352973377</v>
      </c>
      <c r="AP240" s="63">
        <v>214</v>
      </c>
      <c r="AQ240" s="63">
        <v>124</v>
      </c>
      <c r="AR240" s="63">
        <v>76</v>
      </c>
      <c r="AS240" s="63">
        <v>69</v>
      </c>
      <c r="AT240" s="63">
        <v>4.72</v>
      </c>
      <c r="AU240" s="63">
        <v>182</v>
      </c>
      <c r="AV240" s="557"/>
      <c r="AW240" s="557"/>
      <c r="AX240" s="434">
        <v>0.99</v>
      </c>
      <c r="AY240" s="434"/>
      <c r="AZ240" s="434"/>
      <c r="BA240" s="617"/>
      <c r="BB240" s="558"/>
      <c r="BC240" s="65">
        <v>36</v>
      </c>
      <c r="BD240" s="425"/>
      <c r="BE240" s="66">
        <v>36</v>
      </c>
      <c r="BF240" s="218">
        <v>131.84244737738533</v>
      </c>
      <c r="BG240" s="66">
        <v>75.05</v>
      </c>
      <c r="BH240" s="68">
        <v>1.5563025007672873</v>
      </c>
      <c r="BI240" s="219">
        <v>1.5563025007672873</v>
      </c>
      <c r="BJ240" s="219">
        <v>2.1200552561903314</v>
      </c>
      <c r="BK240" s="219">
        <v>1.8753506965792892</v>
      </c>
      <c r="BL240" s="66">
        <v>2.46</v>
      </c>
      <c r="BM240" s="66">
        <v>1.2</v>
      </c>
      <c r="BN240" s="66">
        <v>44</v>
      </c>
      <c r="BO240" s="66">
        <v>1.3</v>
      </c>
      <c r="BP240" s="571">
        <v>146.6</v>
      </c>
      <c r="BQ240" s="66">
        <v>32</v>
      </c>
      <c r="BR240" s="66">
        <v>173</v>
      </c>
      <c r="BS240" s="66">
        <v>19</v>
      </c>
      <c r="BT240" s="66">
        <v>64</v>
      </c>
      <c r="BU240" s="221">
        <v>0</v>
      </c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/>
      <c r="CG240" s="61">
        <v>0</v>
      </c>
      <c r="CH240" s="61">
        <v>0</v>
      </c>
      <c r="CI240" s="61">
        <v>0</v>
      </c>
      <c r="CJ240" s="61">
        <v>0</v>
      </c>
      <c r="CK240" s="326">
        <v>0</v>
      </c>
      <c r="CL240" s="114">
        <v>0</v>
      </c>
      <c r="CM240" s="326">
        <v>0</v>
      </c>
      <c r="CN240" s="114">
        <v>0</v>
      </c>
      <c r="CO240" s="326">
        <v>0</v>
      </c>
      <c r="CP240" s="114">
        <v>0</v>
      </c>
      <c r="CQ240" s="326">
        <v>0</v>
      </c>
      <c r="CR240" s="114">
        <v>0</v>
      </c>
      <c r="CS240" s="326">
        <v>0</v>
      </c>
      <c r="CT240" s="114">
        <v>0</v>
      </c>
      <c r="CU240" s="326">
        <v>0</v>
      </c>
      <c r="CV240" s="114">
        <v>0</v>
      </c>
      <c r="CW240" s="299">
        <v>36.1</v>
      </c>
      <c r="CX240" s="299">
        <v>1.1000000000000001</v>
      </c>
      <c r="CY240" s="299">
        <v>10.3</v>
      </c>
      <c r="CZ240" s="362"/>
      <c r="DA240" s="61"/>
      <c r="DB240" s="61"/>
      <c r="DC240" s="61"/>
      <c r="DD240" s="61"/>
      <c r="DE240" s="61"/>
      <c r="DF240" s="221">
        <v>0</v>
      </c>
      <c r="DG240" s="267"/>
      <c r="DK240" s="267"/>
      <c r="DL240" s="267"/>
      <c r="DM240" s="267"/>
      <c r="DO240" s="282">
        <v>0</v>
      </c>
      <c r="DP240" s="221">
        <v>0</v>
      </c>
      <c r="DQ240" s="221">
        <v>0</v>
      </c>
      <c r="DR240" s="221">
        <v>0</v>
      </c>
      <c r="DS240" s="221">
        <v>0</v>
      </c>
      <c r="DT240" s="310"/>
      <c r="DU240" s="221">
        <v>0</v>
      </c>
      <c r="DV240" s="221">
        <v>0</v>
      </c>
      <c r="DW240" s="221">
        <v>0</v>
      </c>
      <c r="DX240" s="221">
        <v>0</v>
      </c>
      <c r="DY240" s="221">
        <v>0</v>
      </c>
      <c r="DZ240" s="438">
        <v>0</v>
      </c>
      <c r="EC240" s="317">
        <v>1</v>
      </c>
      <c r="ED240" s="317">
        <v>1</v>
      </c>
      <c r="EE240" s="61">
        <v>75</v>
      </c>
      <c r="EF240" s="61"/>
      <c r="EH240" s="221">
        <v>0</v>
      </c>
      <c r="EI240" s="61"/>
      <c r="EJ240" s="61"/>
      <c r="EK240" s="61"/>
      <c r="EL240" s="61"/>
      <c r="EM240" s="61"/>
      <c r="EN240" s="61"/>
      <c r="EO240" s="61"/>
      <c r="EP240" s="267">
        <v>245</v>
      </c>
      <c r="EQ240" s="135">
        <v>42212</v>
      </c>
      <c r="ER240" s="133" t="s">
        <v>383</v>
      </c>
      <c r="ES240" s="133"/>
      <c r="ET240" s="133"/>
      <c r="EU240" s="133">
        <v>56</v>
      </c>
      <c r="EV240" s="133">
        <v>0</v>
      </c>
      <c r="EW240" s="133"/>
      <c r="EX240" s="133">
        <v>10</v>
      </c>
      <c r="EY240" s="133">
        <v>8</v>
      </c>
      <c r="EZ240" s="133">
        <v>47</v>
      </c>
      <c r="FA240" s="133">
        <v>27</v>
      </c>
      <c r="FB240" s="133">
        <v>15</v>
      </c>
      <c r="FC240" s="133">
        <v>19</v>
      </c>
      <c r="FD240" s="133">
        <v>38</v>
      </c>
      <c r="FE240" s="133">
        <v>23</v>
      </c>
      <c r="FF240" s="133">
        <v>31</v>
      </c>
      <c r="FG240" s="133">
        <v>160</v>
      </c>
      <c r="FH240" s="133">
        <v>320</v>
      </c>
      <c r="FI240" s="91">
        <v>160</v>
      </c>
      <c r="FJ240" s="91">
        <v>320</v>
      </c>
      <c r="FK240" s="227">
        <v>55.45</v>
      </c>
      <c r="FL240" s="227">
        <v>29.956896487690905</v>
      </c>
      <c r="FM240" s="228">
        <v>146.1</v>
      </c>
      <c r="FN240" s="228">
        <v>43.95</v>
      </c>
      <c r="FO240" s="228">
        <v>78.930614550976387</v>
      </c>
      <c r="FP240" s="228">
        <v>23.744014438846083</v>
      </c>
      <c r="FQ240" s="228">
        <v>69.917864476386043</v>
      </c>
      <c r="FR240" s="228"/>
      <c r="FS240" s="193">
        <v>0</v>
      </c>
      <c r="FT240" s="230">
        <v>59.8</v>
      </c>
      <c r="FU240" s="230">
        <v>52.1</v>
      </c>
      <c r="FV240" s="230">
        <v>260</v>
      </c>
      <c r="FW240" s="229">
        <v>6.5</v>
      </c>
      <c r="FX240" s="229">
        <v>6.9</v>
      </c>
      <c r="FY240" s="426">
        <v>9.1999999999999993</v>
      </c>
      <c r="FZ240" s="229">
        <v>1.147792706333973</v>
      </c>
      <c r="GA240" s="133">
        <v>75.2</v>
      </c>
      <c r="GB240" s="129">
        <v>22.4</v>
      </c>
      <c r="GC240" s="238">
        <v>10.3</v>
      </c>
      <c r="GD240" s="238">
        <v>4.4000000000000004</v>
      </c>
      <c r="GE240" s="238">
        <v>160.5</v>
      </c>
      <c r="GF240" s="238">
        <v>95.9</v>
      </c>
      <c r="GG240" s="238">
        <v>31.6</v>
      </c>
      <c r="GH240" s="133">
        <v>0</v>
      </c>
      <c r="GI240" s="133">
        <v>1</v>
      </c>
      <c r="GJ240" s="133">
        <v>1</v>
      </c>
      <c r="GK240" s="133">
        <v>0</v>
      </c>
      <c r="GL240" s="231">
        <v>24</v>
      </c>
      <c r="GM240" s="133"/>
      <c r="GN240" s="133">
        <v>0</v>
      </c>
      <c r="GO240" s="133">
        <v>0</v>
      </c>
      <c r="GP240" s="133">
        <v>0</v>
      </c>
      <c r="GQ240" s="61">
        <v>80.800000000000011</v>
      </c>
      <c r="GR240" s="106">
        <v>43.65224952579667</v>
      </c>
      <c r="GS240" s="111">
        <v>0.49242424242424238</v>
      </c>
      <c r="GT240" s="61">
        <v>0</v>
      </c>
      <c r="GU240" s="111">
        <v>0.28125</v>
      </c>
      <c r="GV240" s="61">
        <v>0</v>
      </c>
      <c r="GW240" s="106">
        <v>15.9</v>
      </c>
      <c r="GX240" s="61"/>
      <c r="GY240" s="106">
        <v>31</v>
      </c>
      <c r="GZ240" s="61"/>
      <c r="HA240" s="745">
        <v>34</v>
      </c>
      <c r="HB240" s="133">
        <v>17</v>
      </c>
      <c r="HC240" s="133">
        <v>0.52</v>
      </c>
      <c r="HD240" s="117" t="s">
        <v>1556</v>
      </c>
      <c r="HE240" s="427">
        <v>141.93889999999999</v>
      </c>
      <c r="HF240" s="427">
        <v>149.03584499999999</v>
      </c>
      <c r="HG240" s="270">
        <v>80.516706611732118</v>
      </c>
      <c r="HH240" s="435">
        <v>189.20087100000001</v>
      </c>
      <c r="HI240" s="270">
        <v>102.21588652710479</v>
      </c>
      <c r="HJ240" s="435">
        <v>45.560930999999997</v>
      </c>
      <c r="HK240" s="270">
        <v>24.614320899005005</v>
      </c>
      <c r="HL240" s="435">
        <v>143.63994</v>
      </c>
      <c r="HM240" s="270">
        <v>77.601565628099763</v>
      </c>
      <c r="HN240" s="427">
        <v>75.919280999999998</v>
      </c>
      <c r="HO240" s="435">
        <v>7.9001970000000004</v>
      </c>
      <c r="HP240" s="435">
        <v>4.2103539999999997</v>
      </c>
      <c r="HQ240" s="106">
        <v>239.039297</v>
      </c>
      <c r="HR240" s="270">
        <v>129.14112672172052</v>
      </c>
      <c r="HS240" s="106">
        <v>96.349368999999996</v>
      </c>
      <c r="HT240" s="270">
        <v>52.05280565892398</v>
      </c>
      <c r="HU240" s="106">
        <v>142.68992800000001</v>
      </c>
      <c r="HV240" s="270">
        <v>77.088321062796538</v>
      </c>
      <c r="HW240" s="227">
        <v>59.693083999999999</v>
      </c>
      <c r="HX240" s="144">
        <v>0</v>
      </c>
      <c r="HY240" s="427">
        <v>0.78771225635636732</v>
      </c>
      <c r="HZ240" s="428">
        <v>20.100000000000001</v>
      </c>
      <c r="IA240" s="427">
        <v>5</v>
      </c>
      <c r="IB240" s="427">
        <v>24.2</v>
      </c>
      <c r="IC240" s="427">
        <v>5.6</v>
      </c>
      <c r="ID240" s="427">
        <v>32.4</v>
      </c>
      <c r="IE240" s="427">
        <v>5.9</v>
      </c>
      <c r="IF240" s="237">
        <v>81.459136000000001</v>
      </c>
      <c r="IG240" s="237">
        <v>44.008348153809479</v>
      </c>
      <c r="IH240" s="239"/>
      <c r="II240" s="161">
        <v>0.43</v>
      </c>
      <c r="IJ240" s="61">
        <v>1118</v>
      </c>
      <c r="IK240" s="61">
        <v>942</v>
      </c>
      <c r="IL240" s="61">
        <v>1132</v>
      </c>
      <c r="IM240" s="61">
        <v>1129</v>
      </c>
      <c r="IN240" s="61">
        <v>1129</v>
      </c>
      <c r="IO240" s="61">
        <v>1127</v>
      </c>
      <c r="IP240" s="133">
        <v>1122.5</v>
      </c>
      <c r="IQ240" s="429">
        <v>1096.1666666666667</v>
      </c>
      <c r="IR240" s="61">
        <v>1840</v>
      </c>
      <c r="IS240" s="61">
        <v>487</v>
      </c>
      <c r="IT240" s="61">
        <v>464</v>
      </c>
      <c r="IU240" s="61">
        <v>452</v>
      </c>
      <c r="IV240" s="61">
        <v>448</v>
      </c>
      <c r="IW240" s="61">
        <v>460</v>
      </c>
      <c r="IX240" s="61">
        <v>492</v>
      </c>
      <c r="IY240" s="61">
        <v>489.5</v>
      </c>
      <c r="IZ240" s="430">
        <v>467.16666666666669</v>
      </c>
      <c r="JA240" s="61">
        <v>275</v>
      </c>
      <c r="JB240" s="431">
        <v>22.636706356988906</v>
      </c>
      <c r="JC240" s="240">
        <v>21.231256385519011</v>
      </c>
      <c r="JD240" s="267"/>
      <c r="JE240" s="280"/>
      <c r="JF240" s="70"/>
      <c r="JG240" s="70"/>
      <c r="JH240" s="267"/>
      <c r="JI240" s="267"/>
      <c r="JJ240" s="267"/>
      <c r="JK240" s="267"/>
      <c r="JM240" s="420">
        <v>78</v>
      </c>
      <c r="JN240" s="362"/>
      <c r="JO240" s="244"/>
      <c r="JP240" s="61"/>
      <c r="JQ240" s="200"/>
      <c r="JR240" s="90"/>
      <c r="JS240" s="90"/>
      <c r="JT240" s="69"/>
      <c r="JU240" s="248"/>
      <c r="JV240" s="200"/>
      <c r="JW240" s="433"/>
      <c r="JX240" s="248"/>
      <c r="JY240" s="243"/>
      <c r="JZ240" s="433"/>
      <c r="KA240" s="248"/>
      <c r="KB240" s="247"/>
      <c r="KC240" s="245"/>
      <c r="KD240" s="248"/>
      <c r="KE240" s="63">
        <v>0</v>
      </c>
      <c r="KF240" s="263"/>
      <c r="KG240" s="263"/>
      <c r="KH240" s="250"/>
      <c r="KI240" s="250"/>
      <c r="KJ240" s="250"/>
      <c r="KK240" s="251"/>
      <c r="KL240" s="250"/>
      <c r="KM240" s="250"/>
      <c r="KN240" s="250"/>
      <c r="KO240" s="250"/>
      <c r="KP240" s="250"/>
      <c r="KQ240" s="250"/>
      <c r="KR240" s="92"/>
      <c r="KS240" s="93">
        <v>0.49242424242424238</v>
      </c>
      <c r="KT240" s="92"/>
      <c r="KU240" s="361"/>
      <c r="KV240" s="92"/>
      <c r="KW240" s="361"/>
      <c r="KX240" s="361"/>
      <c r="KY240" s="361"/>
      <c r="KZ240" s="361"/>
      <c r="LA240" s="361"/>
      <c r="LB240" s="361"/>
      <c r="LC240" s="361"/>
      <c r="LD240" s="361"/>
      <c r="LE240" s="361"/>
      <c r="LF240" s="118">
        <v>42212</v>
      </c>
      <c r="LG240" s="454">
        <v>0</v>
      </c>
      <c r="LH240" s="454"/>
      <c r="LI240" s="454">
        <v>63</v>
      </c>
      <c r="LJ240" s="454">
        <v>43.7</v>
      </c>
      <c r="LK240" s="454">
        <v>-26.74</v>
      </c>
      <c r="LL240" s="454">
        <v>-28.4</v>
      </c>
      <c r="LM240" s="454">
        <v>-28.4</v>
      </c>
      <c r="LN240" s="454">
        <v>369</v>
      </c>
      <c r="LO240" s="454">
        <v>-24.5</v>
      </c>
      <c r="LP240" s="454">
        <v>-24.3</v>
      </c>
      <c r="LQ240" s="454">
        <v>334</v>
      </c>
      <c r="LR240" s="454">
        <v>-26.4</v>
      </c>
      <c r="LS240" s="454">
        <v>-26.3</v>
      </c>
      <c r="LT240" s="454">
        <v>334</v>
      </c>
      <c r="LU240" s="500">
        <v>42.09</v>
      </c>
      <c r="LV240" s="693">
        <v>-27.39</v>
      </c>
      <c r="LW240" s="500">
        <v>0</v>
      </c>
      <c r="LX240" s="500">
        <v>0</v>
      </c>
      <c r="LY240" s="500">
        <v>-15</v>
      </c>
      <c r="LZ240" s="500">
        <v>3</v>
      </c>
      <c r="MA240" s="690">
        <v>59.693083999999999</v>
      </c>
      <c r="MB240" s="455"/>
      <c r="MD240" s="253"/>
      <c r="ME240" s="274"/>
      <c r="MF240" s="581">
        <v>245</v>
      </c>
      <c r="MG240" s="135"/>
      <c r="MJ240" s="584">
        <v>75.252099999999999</v>
      </c>
      <c r="MR240" s="135"/>
      <c r="MS240" s="585"/>
      <c r="MT240" s="585"/>
      <c r="MU240" s="133">
        <v>0</v>
      </c>
      <c r="MV240" s="585"/>
      <c r="MW240" s="585"/>
      <c r="MX240" s="585"/>
      <c r="MY240" s="585"/>
      <c r="MZ240" s="585"/>
      <c r="NA240" s="238">
        <v>116.4</v>
      </c>
      <c r="NB240" s="585"/>
      <c r="NC240" s="238">
        <v>2</v>
      </c>
      <c r="NE240" s="876">
        <v>245</v>
      </c>
      <c r="NF240" s="877" t="s">
        <v>64</v>
      </c>
      <c r="NG240" s="877" t="s">
        <v>64</v>
      </c>
      <c r="NH240" s="877" t="s">
        <v>64</v>
      </c>
      <c r="NI240" s="877" t="s">
        <v>64</v>
      </c>
      <c r="NJ240" s="877" t="s">
        <v>64</v>
      </c>
      <c r="NK240" s="877" t="s">
        <v>64</v>
      </c>
      <c r="NL240" s="877" t="s">
        <v>64</v>
      </c>
      <c r="NM240" s="877" t="s">
        <v>64</v>
      </c>
      <c r="NN240" s="877" t="s">
        <v>64</v>
      </c>
      <c r="NO240" s="877" t="s">
        <v>64</v>
      </c>
      <c r="NP240" s="877" t="s">
        <v>64</v>
      </c>
      <c r="NQ240" s="877" t="s">
        <v>64</v>
      </c>
      <c r="NR240" s="877" t="s">
        <v>64</v>
      </c>
      <c r="NS240" s="877" t="s">
        <v>64</v>
      </c>
      <c r="NT240" s="877" t="s">
        <v>64</v>
      </c>
      <c r="NU240" s="877" t="s">
        <v>64</v>
      </c>
      <c r="NV240" s="877" t="s">
        <v>64</v>
      </c>
      <c r="NW240" s="877" t="s">
        <v>64</v>
      </c>
      <c r="NX240" s="877" t="s">
        <v>64</v>
      </c>
      <c r="NY240" s="877" t="s">
        <v>64</v>
      </c>
      <c r="NZ240" s="877" t="s">
        <v>64</v>
      </c>
      <c r="OA240" s="877" t="s">
        <v>64</v>
      </c>
      <c r="OB240" s="877" t="s">
        <v>64</v>
      </c>
      <c r="OC240" s="877" t="s">
        <v>64</v>
      </c>
      <c r="OD240" s="877" t="s">
        <v>64</v>
      </c>
      <c r="OE240" s="877" t="s">
        <v>64</v>
      </c>
      <c r="OF240" s="877" t="s">
        <v>64</v>
      </c>
      <c r="OG240" s="877" t="s">
        <v>64</v>
      </c>
      <c r="OH240" s="877" t="s">
        <v>64</v>
      </c>
      <c r="OI240" s="877" t="s">
        <v>64</v>
      </c>
      <c r="OJ240" s="877" t="s">
        <v>64</v>
      </c>
      <c r="OK240" s="877" t="s">
        <v>64</v>
      </c>
      <c r="OL240" s="877" t="s">
        <v>64</v>
      </c>
      <c r="OM240" s="877" t="s">
        <v>64</v>
      </c>
    </row>
    <row r="241" spans="1:403" s="221" customFormat="1" x14ac:dyDescent="0.25">
      <c r="A241" s="455">
        <v>240</v>
      </c>
      <c r="B241" s="221">
        <v>0</v>
      </c>
      <c r="C241" s="221">
        <v>1</v>
      </c>
      <c r="D241" s="267">
        <v>0</v>
      </c>
      <c r="E241" s="267">
        <v>246</v>
      </c>
      <c r="F241" s="896">
        <v>246</v>
      </c>
      <c r="G241" s="61">
        <v>57</v>
      </c>
      <c r="H241" s="898"/>
      <c r="I241" s="232" t="s">
        <v>1557</v>
      </c>
      <c r="J241" s="232" t="s">
        <v>1558</v>
      </c>
      <c r="K241" s="69">
        <v>17591</v>
      </c>
      <c r="L241" s="143">
        <v>67</v>
      </c>
      <c r="M241" s="400">
        <v>60</v>
      </c>
      <c r="N241" s="400">
        <v>169</v>
      </c>
      <c r="O241" s="342">
        <v>21.007667798746546</v>
      </c>
      <c r="P241" s="348">
        <v>1.6877124958126373</v>
      </c>
      <c r="Q241" s="221">
        <v>1</v>
      </c>
      <c r="R241" s="144">
        <v>120</v>
      </c>
      <c r="S241" s="144">
        <v>75</v>
      </c>
      <c r="T241" s="133">
        <v>0</v>
      </c>
      <c r="U241" s="400">
        <v>1</v>
      </c>
      <c r="V241" s="709">
        <v>0</v>
      </c>
      <c r="W241" s="709"/>
      <c r="X241" s="325">
        <v>0</v>
      </c>
      <c r="Y241" s="114">
        <v>0</v>
      </c>
      <c r="Z241" s="325">
        <v>1</v>
      </c>
      <c r="AA241" s="325">
        <v>0</v>
      </c>
      <c r="AB241" s="329">
        <v>0</v>
      </c>
      <c r="AC241" s="711">
        <v>0</v>
      </c>
      <c r="AD241" s="133"/>
      <c r="AE241" s="133"/>
      <c r="AF241" s="133"/>
      <c r="AG241" s="592">
        <v>94</v>
      </c>
      <c r="AH241" s="608">
        <v>0.91</v>
      </c>
      <c r="AI241" s="608">
        <v>62</v>
      </c>
      <c r="AJ241" s="608"/>
      <c r="AK241" s="616">
        <v>13.5</v>
      </c>
      <c r="AL241" s="608">
        <v>40</v>
      </c>
      <c r="AM241" s="608"/>
      <c r="AN241" s="609">
        <v>90</v>
      </c>
      <c r="AO241" s="214">
        <v>4.499809670330265</v>
      </c>
      <c r="AP241" s="310">
        <v>200</v>
      </c>
      <c r="AQ241" s="310">
        <v>102</v>
      </c>
      <c r="AR241" s="310">
        <v>87</v>
      </c>
      <c r="AS241" s="310">
        <v>53</v>
      </c>
      <c r="AT241" s="310">
        <v>2.02</v>
      </c>
      <c r="AU241" s="310">
        <v>30</v>
      </c>
      <c r="AV241" s="557"/>
      <c r="AW241" s="557"/>
      <c r="AX241" s="568">
        <v>0.91</v>
      </c>
      <c r="AY241" s="310"/>
      <c r="AZ241" s="310"/>
      <c r="BA241" s="608"/>
      <c r="BB241" s="558"/>
      <c r="BC241" s="65">
        <v>20.8</v>
      </c>
      <c r="BD241" s="68"/>
      <c r="BE241" s="66">
        <v>20.8</v>
      </c>
      <c r="BF241" s="218">
        <v>24.880075767280903</v>
      </c>
      <c r="BG241" s="66">
        <v>73.66</v>
      </c>
      <c r="BH241" s="68">
        <v>1.3180633349627615</v>
      </c>
      <c r="BI241" s="219">
        <v>1.3180633349627615</v>
      </c>
      <c r="BJ241" s="219">
        <v>1.3958516985775391</v>
      </c>
      <c r="BK241" s="219">
        <v>1.8672317145188941</v>
      </c>
      <c r="BL241" s="66">
        <v>2.76</v>
      </c>
      <c r="BM241" s="66">
        <v>1.05</v>
      </c>
      <c r="BN241" s="66">
        <v>56</v>
      </c>
      <c r="BO241" s="66">
        <v>1.29</v>
      </c>
      <c r="BP241" s="571">
        <v>74.3</v>
      </c>
      <c r="BQ241" s="66">
        <v>32</v>
      </c>
      <c r="BR241" s="66">
        <v>40</v>
      </c>
      <c r="BS241" s="66">
        <v>3</v>
      </c>
      <c r="BT241" s="66">
        <v>44</v>
      </c>
      <c r="BU241" s="221">
        <v>0</v>
      </c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1"/>
      <c r="CG241" s="61">
        <v>0</v>
      </c>
      <c r="CH241" s="61">
        <v>0</v>
      </c>
      <c r="CI241" s="61">
        <v>0</v>
      </c>
      <c r="CJ241" s="61">
        <v>0</v>
      </c>
      <c r="CK241" s="326">
        <v>0</v>
      </c>
      <c r="CL241" s="114">
        <v>0</v>
      </c>
      <c r="CM241" s="326">
        <v>0</v>
      </c>
      <c r="CN241" s="114">
        <v>0</v>
      </c>
      <c r="CO241" s="326">
        <v>0</v>
      </c>
      <c r="CP241" s="114">
        <v>0</v>
      </c>
      <c r="CQ241" s="326">
        <v>0</v>
      </c>
      <c r="CR241" s="114">
        <v>0</v>
      </c>
      <c r="CS241" s="326">
        <v>0</v>
      </c>
      <c r="CT241" s="114">
        <v>0</v>
      </c>
      <c r="CU241" s="326">
        <v>0</v>
      </c>
      <c r="CV241" s="114">
        <v>0</v>
      </c>
      <c r="CW241" s="299">
        <v>30.3</v>
      </c>
      <c r="CX241" s="299">
        <v>1.06</v>
      </c>
      <c r="CY241" s="299">
        <v>8.6999999999999993</v>
      </c>
      <c r="CZ241" s="299"/>
      <c r="DA241" s="61"/>
      <c r="DB241" s="61"/>
      <c r="DC241" s="61"/>
      <c r="DD241" s="61"/>
      <c r="DE241" s="61"/>
      <c r="DF241" s="221">
        <v>0</v>
      </c>
      <c r="DG241" s="267"/>
      <c r="DK241" s="267"/>
      <c r="DL241" s="267"/>
      <c r="DM241" s="267"/>
      <c r="DO241" s="282">
        <v>0</v>
      </c>
      <c r="DP241" s="221">
        <v>0</v>
      </c>
      <c r="DQ241" s="221">
        <v>0</v>
      </c>
      <c r="DR241" s="221">
        <v>0</v>
      </c>
      <c r="DS241" s="221">
        <v>0</v>
      </c>
      <c r="DT241" s="310"/>
      <c r="DU241" s="221">
        <v>0</v>
      </c>
      <c r="DV241" s="221">
        <v>0</v>
      </c>
      <c r="DW241" s="221">
        <v>0</v>
      </c>
      <c r="DX241" s="221">
        <v>0</v>
      </c>
      <c r="DY241" s="221">
        <v>0</v>
      </c>
      <c r="DZ241" s="438">
        <v>0</v>
      </c>
      <c r="EC241" s="317">
        <v>1</v>
      </c>
      <c r="ED241" s="317">
        <v>1</v>
      </c>
      <c r="EE241" s="221">
        <v>62</v>
      </c>
      <c r="EH241" s="221">
        <v>0</v>
      </c>
      <c r="EI241" s="61"/>
      <c r="EJ241" s="61"/>
      <c r="EK241" s="61"/>
      <c r="EL241" s="61"/>
      <c r="EM241" s="61"/>
      <c r="EN241" s="61"/>
      <c r="EO241" s="61"/>
      <c r="EP241" s="267">
        <v>246</v>
      </c>
      <c r="EQ241" s="135">
        <v>42212</v>
      </c>
      <c r="ER241" s="133" t="s">
        <v>415</v>
      </c>
      <c r="ES241" s="133"/>
      <c r="ET241" s="133"/>
      <c r="EU241" s="133">
        <v>79</v>
      </c>
      <c r="EV241" s="133">
        <v>0</v>
      </c>
      <c r="EW241" s="133"/>
      <c r="EX241" s="133">
        <v>8</v>
      </c>
      <c r="EY241" s="133">
        <v>7</v>
      </c>
      <c r="EZ241" s="133">
        <v>47</v>
      </c>
      <c r="FA241" s="133">
        <v>25</v>
      </c>
      <c r="FB241" s="133">
        <v>14</v>
      </c>
      <c r="FC241" s="133">
        <v>18</v>
      </c>
      <c r="FD241" s="133">
        <v>33</v>
      </c>
      <c r="FE241" s="133">
        <v>20</v>
      </c>
      <c r="FF241" s="133">
        <v>38</v>
      </c>
      <c r="FG241" s="133">
        <v>140</v>
      </c>
      <c r="FH241" s="133">
        <v>320</v>
      </c>
      <c r="FI241" s="91">
        <v>140</v>
      </c>
      <c r="FJ241" s="91">
        <v>320</v>
      </c>
      <c r="FK241" s="227">
        <v>45.3</v>
      </c>
      <c r="FL241" s="227">
        <v>26.841064525144699</v>
      </c>
      <c r="FM241" s="228">
        <v>107.65</v>
      </c>
      <c r="FN241" s="228">
        <v>39.950000000000003</v>
      </c>
      <c r="FO241" s="228">
        <v>63.784560621011636</v>
      </c>
      <c r="FP241" s="228">
        <v>23.671093328466466</v>
      </c>
      <c r="FQ241" s="228">
        <v>62.888992104040874</v>
      </c>
      <c r="FR241" s="228"/>
      <c r="FS241" s="193">
        <v>0</v>
      </c>
      <c r="FT241" s="230">
        <v>32.5</v>
      </c>
      <c r="FU241" s="230">
        <v>66.5</v>
      </c>
      <c r="FV241" s="230">
        <v>130</v>
      </c>
      <c r="FW241" s="229">
        <v>4.2</v>
      </c>
      <c r="FX241" s="229">
        <v>7.3</v>
      </c>
      <c r="FY241" s="426">
        <v>7.7380952380952381</v>
      </c>
      <c r="FZ241" s="229">
        <v>0.48872180451127817</v>
      </c>
      <c r="GA241" s="133">
        <v>93.1</v>
      </c>
      <c r="GB241" s="129">
        <v>14.4</v>
      </c>
      <c r="GC241" s="238">
        <v>4.5999999999999996</v>
      </c>
      <c r="GD241" s="238">
        <v>107.2</v>
      </c>
      <c r="GE241" s="238">
        <v>2.5</v>
      </c>
      <c r="GF241" s="238">
        <v>74.900000000000006</v>
      </c>
      <c r="GG241" s="238">
        <v>18.8</v>
      </c>
      <c r="GH241" s="133">
        <v>0</v>
      </c>
      <c r="GI241" s="133">
        <v>1</v>
      </c>
      <c r="GJ241" s="133">
        <v>1</v>
      </c>
      <c r="GK241" s="133">
        <v>0</v>
      </c>
      <c r="GL241" s="231"/>
      <c r="GM241" s="133"/>
      <c r="GN241" s="133">
        <v>0</v>
      </c>
      <c r="GO241" s="133">
        <v>0</v>
      </c>
      <c r="GP241" s="133">
        <v>0</v>
      </c>
      <c r="GQ241" s="61"/>
      <c r="GR241" s="106"/>
      <c r="GS241" s="111">
        <v>0.57512953367875652</v>
      </c>
      <c r="GT241" s="61">
        <v>0</v>
      </c>
      <c r="GU241" s="111">
        <v>0.65217391304347827</v>
      </c>
      <c r="GV241" s="61">
        <v>1</v>
      </c>
      <c r="GW241" s="106">
        <v>12.1</v>
      </c>
      <c r="GX241" s="61"/>
      <c r="GY241" s="106">
        <v>21.5</v>
      </c>
      <c r="GZ241" s="61"/>
      <c r="HA241" s="745"/>
      <c r="HB241" s="133" t="s">
        <v>381</v>
      </c>
      <c r="HC241" s="133"/>
      <c r="HD241" s="117" t="s">
        <v>1559</v>
      </c>
      <c r="HE241" s="227">
        <v>79.273521000000002</v>
      </c>
      <c r="HF241" s="227">
        <v>83.237196999999995</v>
      </c>
      <c r="HG241" s="270">
        <v>49.319535884529373</v>
      </c>
      <c r="HH241" s="106">
        <v>126.14734799999999</v>
      </c>
      <c r="HI241" s="270">
        <v>74.744571906045977</v>
      </c>
      <c r="HJ241" s="106">
        <v>41.915672999999998</v>
      </c>
      <c r="HK241" s="270">
        <v>24.835789925118444</v>
      </c>
      <c r="HL241" s="106">
        <v>84.231674999999996</v>
      </c>
      <c r="HM241" s="270">
        <v>49.908781980927536</v>
      </c>
      <c r="HN241" s="227">
        <v>66.772450000000006</v>
      </c>
      <c r="HO241" s="106">
        <v>6.4016070000000003</v>
      </c>
      <c r="HP241" s="106">
        <v>3.7936969999999999</v>
      </c>
      <c r="HQ241" s="106">
        <v>112.353731</v>
      </c>
      <c r="HR241" s="270">
        <v>66.571605814828928</v>
      </c>
      <c r="HS241" s="106">
        <v>41.858863999999997</v>
      </c>
      <c r="HT241" s="270">
        <v>24.802129571153564</v>
      </c>
      <c r="HU241" s="106">
        <v>70.494866999999999</v>
      </c>
      <c r="HV241" s="270">
        <v>41.769476243675356</v>
      </c>
      <c r="HW241" s="227">
        <v>62.743681000000002</v>
      </c>
      <c r="HX241" s="144">
        <v>0</v>
      </c>
      <c r="HY241" s="427">
        <v>0.65984103764115598</v>
      </c>
      <c r="HZ241" s="428">
        <v>11.6</v>
      </c>
      <c r="IA241" s="427">
        <v>3.4</v>
      </c>
      <c r="IB241" s="427">
        <v>15.9</v>
      </c>
      <c r="IC241" s="427">
        <v>4.0999999999999996</v>
      </c>
      <c r="ID241" s="427">
        <v>14.6</v>
      </c>
      <c r="IE241" s="427">
        <v>4.8</v>
      </c>
      <c r="IF241" s="237">
        <v>45.422870588235291</v>
      </c>
      <c r="IG241" s="237">
        <v>26.913867557971763</v>
      </c>
      <c r="IH241" s="239"/>
      <c r="II241" s="161">
        <v>0.4</v>
      </c>
      <c r="IJ241" s="161">
        <v>1186</v>
      </c>
      <c r="IK241" s="161">
        <v>1298</v>
      </c>
      <c r="IL241" s="161">
        <v>948</v>
      </c>
      <c r="IM241" s="161">
        <v>1279</v>
      </c>
      <c r="IN241" s="161">
        <v>1331</v>
      </c>
      <c r="IO241" s="161">
        <v>1221</v>
      </c>
      <c r="IP241" s="133">
        <v>1203.5</v>
      </c>
      <c r="IQ241" s="429">
        <v>1210.5</v>
      </c>
      <c r="IR241" s="161">
        <v>1694</v>
      </c>
      <c r="IS241" s="161">
        <v>329</v>
      </c>
      <c r="IT241" s="161">
        <v>232</v>
      </c>
      <c r="IU241" s="161">
        <v>244</v>
      </c>
      <c r="IV241" s="161">
        <v>305</v>
      </c>
      <c r="IW241" s="161">
        <v>313</v>
      </c>
      <c r="IX241" s="161">
        <v>364</v>
      </c>
      <c r="IY241" s="61">
        <v>346.5</v>
      </c>
      <c r="IZ241" s="430">
        <v>297.83333333333331</v>
      </c>
      <c r="JA241" s="161">
        <v>201</v>
      </c>
      <c r="JB241" s="431">
        <v>34.639769961046071</v>
      </c>
      <c r="JC241" s="240">
        <v>28.121105805766888</v>
      </c>
      <c r="JD241" s="267"/>
      <c r="JE241" s="70"/>
      <c r="JF241" s="70"/>
      <c r="JG241" s="70"/>
      <c r="JH241" s="267"/>
      <c r="JI241" s="267"/>
      <c r="JJ241" s="267"/>
      <c r="JK241" s="267"/>
      <c r="JM241" s="420">
        <v>58</v>
      </c>
      <c r="JN241" s="362"/>
      <c r="JO241" s="244"/>
      <c r="JP241" s="61"/>
      <c r="JQ241" s="200"/>
      <c r="JR241" s="90"/>
      <c r="JS241" s="90"/>
      <c r="JT241" s="69"/>
      <c r="JU241" s="248"/>
      <c r="JV241" s="200"/>
      <c r="JW241" s="433"/>
      <c r="JX241" s="248"/>
      <c r="JY241" s="243"/>
      <c r="JZ241" s="433"/>
      <c r="KA241" s="248"/>
      <c r="KB241" s="247"/>
      <c r="KC241" s="245"/>
      <c r="KD241" s="248"/>
      <c r="KE241" s="63">
        <v>0</v>
      </c>
      <c r="KF241" s="263"/>
      <c r="KG241" s="263"/>
      <c r="KH241" s="250"/>
      <c r="KI241" s="250"/>
      <c r="KJ241" s="250"/>
      <c r="KK241" s="251"/>
      <c r="KL241" s="250"/>
      <c r="KM241" s="250"/>
      <c r="KN241" s="250"/>
      <c r="KO241" s="250"/>
      <c r="KP241" s="250"/>
      <c r="KQ241" s="250"/>
      <c r="KR241" s="92"/>
      <c r="KS241" s="93">
        <v>0.57512953367875652</v>
      </c>
      <c r="KT241" s="92"/>
      <c r="KU241" s="361"/>
      <c r="KV241" s="92"/>
      <c r="KW241" s="361"/>
      <c r="KX241" s="361"/>
      <c r="KY241" s="361"/>
      <c r="KZ241" s="361"/>
      <c r="LA241" s="361"/>
      <c r="LB241" s="361"/>
      <c r="LC241" s="361"/>
      <c r="LD241" s="361"/>
      <c r="LE241" s="361"/>
      <c r="LF241" s="118">
        <v>42212</v>
      </c>
      <c r="LG241" s="454">
        <v>0</v>
      </c>
      <c r="LH241" s="454"/>
      <c r="LI241" s="454"/>
      <c r="LJ241" s="454"/>
      <c r="LK241" s="454"/>
      <c r="LL241" s="454"/>
      <c r="LM241" s="454"/>
      <c r="LN241" s="454"/>
      <c r="LO241" s="454"/>
      <c r="LP241" s="454"/>
      <c r="LQ241" s="454"/>
      <c r="LR241" s="454"/>
      <c r="LS241" s="454"/>
      <c r="LT241" s="454"/>
      <c r="LU241" s="500"/>
      <c r="LV241" s="500"/>
      <c r="LW241" s="500">
        <v>-14.4</v>
      </c>
      <c r="LX241" s="500">
        <v>2</v>
      </c>
      <c r="LY241" s="500">
        <v>14.3</v>
      </c>
      <c r="LZ241" s="500">
        <v>2</v>
      </c>
      <c r="MA241" s="690">
        <v>62.743681000000002</v>
      </c>
      <c r="MB241" s="454"/>
      <c r="MD241" s="253"/>
      <c r="ME241" s="274"/>
      <c r="MF241" s="581">
        <v>246</v>
      </c>
      <c r="MG241" s="135"/>
      <c r="MJ241" s="584">
        <v>81.327699999999993</v>
      </c>
      <c r="MR241" s="135"/>
      <c r="MS241" s="585"/>
      <c r="MT241" s="585"/>
      <c r="MU241" s="133">
        <v>0</v>
      </c>
      <c r="MV241" s="585"/>
      <c r="MW241" s="585"/>
      <c r="MX241" s="585"/>
      <c r="MY241" s="585"/>
      <c r="MZ241" s="585"/>
      <c r="NA241" s="238">
        <v>90</v>
      </c>
      <c r="NB241" s="585"/>
      <c r="NC241" s="238">
        <v>1</v>
      </c>
      <c r="NE241" s="876">
        <v>246</v>
      </c>
      <c r="NF241" s="877">
        <v>8.0700672618021301</v>
      </c>
      <c r="NG241" s="877">
        <v>6.8672787397096604</v>
      </c>
      <c r="NH241" s="877">
        <v>4.86245139132558</v>
      </c>
      <c r="NI241" s="877">
        <v>2.4672794804599798</v>
      </c>
      <c r="NJ241" s="877">
        <v>6.9368734618242298</v>
      </c>
      <c r="NK241" s="877">
        <v>7.0621001196868196</v>
      </c>
      <c r="NL241" s="877">
        <v>9.1169417110085096</v>
      </c>
      <c r="NM241" s="877">
        <v>7.1185258489356702</v>
      </c>
      <c r="NN241" s="877">
        <v>6.0351839966183398</v>
      </c>
      <c r="NO241" s="877">
        <v>0.83187724119167294</v>
      </c>
      <c r="NP241" s="877">
        <v>6.6759570329417501</v>
      </c>
      <c r="NQ241" s="877">
        <v>6.9525665409427999</v>
      </c>
      <c r="NR241" s="877">
        <v>7.0286796485044798</v>
      </c>
      <c r="NS241" s="877">
        <v>3.9662458732249402</v>
      </c>
      <c r="NT241" s="877">
        <v>5.6721424328538301</v>
      </c>
      <c r="NU241" s="877">
        <v>7.5250509268715398</v>
      </c>
      <c r="NV241" s="877">
        <v>5.4883221911408198</v>
      </c>
      <c r="NW241" s="877">
        <v>6.6444331524062497</v>
      </c>
      <c r="NX241" s="877">
        <v>6.2701551387665297</v>
      </c>
      <c r="NY241" s="877">
        <v>6.3195818085715603</v>
      </c>
      <c r="NZ241" s="877">
        <v>7.9504100892712604</v>
      </c>
      <c r="OA241" s="877">
        <v>-0.94341647163363296</v>
      </c>
      <c r="OB241" s="877">
        <v>11.2274956135388</v>
      </c>
      <c r="OC241" s="877">
        <v>1.58014548442338</v>
      </c>
      <c r="OD241" s="877">
        <v>6.8182626083044697</v>
      </c>
      <c r="OE241" s="877">
        <v>6.9486008474933598</v>
      </c>
      <c r="OF241" s="877">
        <v>4.67807190511264</v>
      </c>
      <c r="OG241" s="877">
        <v>10.5665012423806</v>
      </c>
      <c r="OH241" s="877">
        <v>3.5993177936982299</v>
      </c>
      <c r="OI241" s="877">
        <v>5.3146965256562897</v>
      </c>
      <c r="OJ241" s="877">
        <v>4.1731274334806603</v>
      </c>
      <c r="OK241" s="877">
        <v>5.2518047167243402</v>
      </c>
      <c r="OL241" s="877">
        <v>7.7616790799381103</v>
      </c>
      <c r="OM241" s="877">
        <v>9.6473501291153898</v>
      </c>
    </row>
    <row r="242" spans="1:403" s="221" customFormat="1" x14ac:dyDescent="0.25">
      <c r="A242" s="902">
        <v>241</v>
      </c>
      <c r="B242" s="274">
        <v>0</v>
      </c>
      <c r="C242" s="221">
        <v>1</v>
      </c>
      <c r="D242" s="267">
        <v>0</v>
      </c>
      <c r="E242" s="267">
        <v>247</v>
      </c>
      <c r="F242" s="896">
        <v>247</v>
      </c>
      <c r="G242" s="61">
        <v>58</v>
      </c>
      <c r="H242" s="898"/>
      <c r="I242" s="232" t="s">
        <v>1560</v>
      </c>
      <c r="J242" s="167" t="s">
        <v>1561</v>
      </c>
      <c r="K242" s="266">
        <v>17178</v>
      </c>
      <c r="L242" s="422">
        <v>68</v>
      </c>
      <c r="M242" s="400">
        <v>78</v>
      </c>
      <c r="N242" s="400">
        <v>178</v>
      </c>
      <c r="O242" s="342">
        <v>24.618103774775911</v>
      </c>
      <c r="P242" s="348">
        <v>1.9591199696209576</v>
      </c>
      <c r="Q242" s="221">
        <v>1</v>
      </c>
      <c r="R242" s="125">
        <v>110</v>
      </c>
      <c r="S242" s="125">
        <v>70</v>
      </c>
      <c r="T242" s="61">
        <v>0</v>
      </c>
      <c r="U242" s="400">
        <v>1</v>
      </c>
      <c r="V242" s="709">
        <v>0</v>
      </c>
      <c r="W242" s="709"/>
      <c r="X242" s="325">
        <v>0</v>
      </c>
      <c r="Y242" s="114">
        <v>1</v>
      </c>
      <c r="Z242" s="325">
        <v>1</v>
      </c>
      <c r="AA242" s="325">
        <v>0</v>
      </c>
      <c r="AB242" s="329">
        <v>0</v>
      </c>
      <c r="AC242" s="711">
        <v>0</v>
      </c>
      <c r="AD242" s="61"/>
      <c r="AE242" s="133"/>
      <c r="AF242" s="61"/>
      <c r="AG242" s="592">
        <v>85</v>
      </c>
      <c r="AH242" s="608">
        <v>0.91</v>
      </c>
      <c r="AI242" s="608">
        <v>61</v>
      </c>
      <c r="AJ242" s="608"/>
      <c r="AK242" s="616">
        <v>14.3</v>
      </c>
      <c r="AL242" s="608">
        <v>41</v>
      </c>
      <c r="AM242" s="608"/>
      <c r="AN242" s="609">
        <v>175.5</v>
      </c>
      <c r="AO242" s="214">
        <v>5.1676390429059209</v>
      </c>
      <c r="AP242" s="310">
        <v>179</v>
      </c>
      <c r="AQ242" s="310">
        <v>100</v>
      </c>
      <c r="AR242" s="310">
        <v>58</v>
      </c>
      <c r="AS242" s="310">
        <v>105</v>
      </c>
      <c r="AT242" s="310">
        <v>1.21</v>
      </c>
      <c r="AU242" s="310">
        <v>170</v>
      </c>
      <c r="AV242" s="557"/>
      <c r="AW242" s="557"/>
      <c r="AX242" s="310">
        <v>0.91</v>
      </c>
      <c r="AY242" s="310"/>
      <c r="AZ242" s="310"/>
      <c r="BA242" s="608"/>
      <c r="BB242" s="558"/>
      <c r="BC242" s="65">
        <v>18.16</v>
      </c>
      <c r="BD242" s="425"/>
      <c r="BE242" s="66">
        <v>18.16</v>
      </c>
      <c r="BF242" s="218">
        <v>60.679313882833029</v>
      </c>
      <c r="BG242" s="66">
        <v>79.069999999999993</v>
      </c>
      <c r="BH242" s="68">
        <v>1.2591158441850663</v>
      </c>
      <c r="BI242" s="219">
        <v>1.2591158441850663</v>
      </c>
      <c r="BJ242" s="219">
        <v>1.7830406614590535</v>
      </c>
      <c r="BK242" s="219">
        <v>1.8980117387975015</v>
      </c>
      <c r="BL242" s="66">
        <v>2.33</v>
      </c>
      <c r="BM242" s="66">
        <v>0.91</v>
      </c>
      <c r="BN242" s="66">
        <v>59</v>
      </c>
      <c r="BO242" s="66">
        <v>1.02</v>
      </c>
      <c r="BP242" s="571">
        <v>171.6</v>
      </c>
      <c r="BQ242" s="66">
        <v>31</v>
      </c>
      <c r="BR242" s="66">
        <v>162</v>
      </c>
      <c r="BS242" s="66">
        <v>4</v>
      </c>
      <c r="BT242" s="66">
        <v>10</v>
      </c>
      <c r="BU242" s="221">
        <v>0</v>
      </c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/>
      <c r="CG242" s="61">
        <v>0</v>
      </c>
      <c r="CH242" s="61">
        <v>0</v>
      </c>
      <c r="CI242" s="61">
        <v>0</v>
      </c>
      <c r="CJ242" s="61">
        <v>0</v>
      </c>
      <c r="CK242" s="326">
        <v>0</v>
      </c>
      <c r="CL242" s="114">
        <v>0</v>
      </c>
      <c r="CM242" s="326">
        <v>0</v>
      </c>
      <c r="CN242" s="114">
        <v>0</v>
      </c>
      <c r="CO242" s="326">
        <v>0</v>
      </c>
      <c r="CP242" s="114">
        <v>0</v>
      </c>
      <c r="CQ242" s="326">
        <v>0</v>
      </c>
      <c r="CR242" s="114">
        <v>0</v>
      </c>
      <c r="CS242" s="326">
        <v>0</v>
      </c>
      <c r="CT242" s="114">
        <v>0</v>
      </c>
      <c r="CU242" s="326">
        <v>1</v>
      </c>
      <c r="CV242" s="114">
        <v>0</v>
      </c>
      <c r="CW242" s="299">
        <v>19.5</v>
      </c>
      <c r="CX242" s="299">
        <v>1.2</v>
      </c>
      <c r="CY242" s="299">
        <v>5.6</v>
      </c>
      <c r="CZ242" s="299"/>
      <c r="DA242" s="61"/>
      <c r="DB242" s="61"/>
      <c r="DC242" s="61"/>
      <c r="DD242" s="61"/>
      <c r="DE242" s="61"/>
      <c r="DF242" s="221">
        <v>0</v>
      </c>
      <c r="DG242" s="267"/>
      <c r="DK242" s="267"/>
      <c r="DL242" s="267"/>
      <c r="DM242" s="267"/>
      <c r="DO242" s="282">
        <v>0</v>
      </c>
      <c r="DP242" s="221">
        <v>0</v>
      </c>
      <c r="DQ242" s="221">
        <v>0</v>
      </c>
      <c r="DR242" s="221">
        <v>0</v>
      </c>
      <c r="DS242" s="221">
        <v>0</v>
      </c>
      <c r="DT242" s="310"/>
      <c r="DU242" s="221">
        <v>0</v>
      </c>
      <c r="DV242" s="221">
        <v>0</v>
      </c>
      <c r="DW242" s="221">
        <v>0</v>
      </c>
      <c r="DX242" s="221">
        <v>0</v>
      </c>
      <c r="DY242" s="221">
        <v>0</v>
      </c>
      <c r="DZ242" s="438">
        <v>0</v>
      </c>
      <c r="EC242" s="317">
        <v>1</v>
      </c>
      <c r="ED242" s="317">
        <v>1</v>
      </c>
      <c r="EE242" s="221">
        <v>61</v>
      </c>
      <c r="EH242" s="221">
        <v>0</v>
      </c>
      <c r="EI242" s="61"/>
      <c r="EJ242" s="61"/>
      <c r="EK242" s="61"/>
      <c r="EL242" s="61"/>
      <c r="EM242" s="61"/>
      <c r="EN242" s="61"/>
      <c r="EO242" s="61"/>
      <c r="EP242" s="267">
        <v>247</v>
      </c>
      <c r="EQ242" s="135">
        <v>42087</v>
      </c>
      <c r="ER242" s="133" t="s">
        <v>383</v>
      </c>
      <c r="ES242" s="133"/>
      <c r="ET242" s="133"/>
      <c r="EU242" s="133">
        <v>55</v>
      </c>
      <c r="EV242" s="133">
        <v>0</v>
      </c>
      <c r="EW242" s="133"/>
      <c r="EX242" s="133">
        <v>12</v>
      </c>
      <c r="EY242" s="133">
        <v>6</v>
      </c>
      <c r="EZ242" s="133">
        <v>45</v>
      </c>
      <c r="FA242" s="133">
        <v>29</v>
      </c>
      <c r="FB242" s="133">
        <v>14</v>
      </c>
      <c r="FC242" s="133">
        <v>15</v>
      </c>
      <c r="FD242" s="133">
        <v>34</v>
      </c>
      <c r="FE242" s="133">
        <v>23</v>
      </c>
      <c r="FF242" s="133">
        <v>37</v>
      </c>
      <c r="FG242" s="133">
        <v>170</v>
      </c>
      <c r="FH242" s="133">
        <v>350</v>
      </c>
      <c r="FI242" s="91">
        <v>170</v>
      </c>
      <c r="FJ242" s="91">
        <v>350</v>
      </c>
      <c r="FK242" s="227">
        <v>50.8</v>
      </c>
      <c r="FL242" s="227">
        <v>25.930009794054914</v>
      </c>
      <c r="FM242" s="228">
        <v>119.95</v>
      </c>
      <c r="FN242" s="228">
        <v>40.200000000000003</v>
      </c>
      <c r="FO242" s="228">
        <v>61.226469976316679</v>
      </c>
      <c r="FP242" s="228">
        <v>20.519417199232436</v>
      </c>
      <c r="FQ242" s="228">
        <v>66.486035848270106</v>
      </c>
      <c r="FR242" s="228"/>
      <c r="FS242" s="193">
        <v>0</v>
      </c>
      <c r="FT242" s="230">
        <v>51.5</v>
      </c>
      <c r="FU242" s="230">
        <v>63.6</v>
      </c>
      <c r="FV242" s="230">
        <v>105</v>
      </c>
      <c r="FW242" s="229">
        <v>7.9</v>
      </c>
      <c r="FX242" s="229">
        <v>9.4</v>
      </c>
      <c r="FY242" s="426">
        <v>6.518987341772152</v>
      </c>
      <c r="FZ242" s="229">
        <v>0.80974842767295596</v>
      </c>
      <c r="GA242" s="95" t="s">
        <v>858</v>
      </c>
      <c r="GB242" s="129">
        <v>22.1</v>
      </c>
      <c r="GC242" s="238">
        <v>7.4</v>
      </c>
      <c r="GD242" s="238">
        <v>3.5</v>
      </c>
      <c r="GE242" s="238">
        <v>135.69999999999999</v>
      </c>
      <c r="GF242" s="238">
        <v>87.1</v>
      </c>
      <c r="GG242" s="238">
        <v>31.6</v>
      </c>
      <c r="GH242" s="133">
        <v>0</v>
      </c>
      <c r="GI242" s="133">
        <v>1</v>
      </c>
      <c r="GJ242" s="133">
        <v>1</v>
      </c>
      <c r="GK242" s="133">
        <v>1</v>
      </c>
      <c r="GL242" s="231">
        <v>21</v>
      </c>
      <c r="GM242" s="133"/>
      <c r="GN242" s="133">
        <v>0</v>
      </c>
      <c r="GO242" s="133">
        <v>0</v>
      </c>
      <c r="GP242" s="133">
        <v>0</v>
      </c>
      <c r="GQ242" s="61">
        <v>32.35</v>
      </c>
      <c r="GR242" s="106">
        <v>16.512516079481824</v>
      </c>
      <c r="GS242" s="111">
        <v>0.46666666666666667</v>
      </c>
      <c r="GT242" s="61">
        <v>0</v>
      </c>
      <c r="GU242" s="111">
        <v>0.33333333333333331</v>
      </c>
      <c r="GV242" s="61">
        <v>0</v>
      </c>
      <c r="GW242" s="106">
        <v>12.2</v>
      </c>
      <c r="GX242" s="61"/>
      <c r="GY242" s="106">
        <v>29</v>
      </c>
      <c r="GZ242" s="61"/>
      <c r="HA242" s="745">
        <v>26</v>
      </c>
      <c r="HB242" s="133">
        <v>14</v>
      </c>
      <c r="HC242" s="133">
        <v>0.45</v>
      </c>
      <c r="HD242" s="117" t="s">
        <v>1562</v>
      </c>
      <c r="HE242" s="427">
        <v>81.633150999999998</v>
      </c>
      <c r="HF242" s="427">
        <v>85.714809000000002</v>
      </c>
      <c r="HG242" s="270">
        <v>43.751689702077691</v>
      </c>
      <c r="HH242" s="435">
        <v>124.99401899999999</v>
      </c>
      <c r="HI242" s="270">
        <v>63.801105056462326</v>
      </c>
      <c r="HJ242" s="435">
        <v>43.701731000000002</v>
      </c>
      <c r="HK242" s="270">
        <v>22.306817182030578</v>
      </c>
      <c r="HL242" s="435">
        <v>81.292287999999999</v>
      </c>
      <c r="HM242" s="270">
        <v>41.494287874431748</v>
      </c>
      <c r="HN242" s="427">
        <v>65.036942999999994</v>
      </c>
      <c r="HO242" s="435">
        <v>4.2271989999999997</v>
      </c>
      <c r="HP242" s="435">
        <v>2.1273029999999999</v>
      </c>
      <c r="HQ242" s="227">
        <v>133.18785500000001</v>
      </c>
      <c r="HR242" s="270">
        <v>67.9835115078576</v>
      </c>
      <c r="HS242" s="227">
        <v>59.272993999999997</v>
      </c>
      <c r="HT242" s="270">
        <v>30.254907774467682</v>
      </c>
      <c r="HU242" s="227">
        <v>73.914861000000002</v>
      </c>
      <c r="HV242" s="270">
        <v>37.728603733389917</v>
      </c>
      <c r="HW242" s="227">
        <v>55.496698000000002</v>
      </c>
      <c r="HX242" s="144">
        <v>0</v>
      </c>
      <c r="HY242" s="427">
        <v>0.68575128382742867</v>
      </c>
      <c r="HZ242" s="428">
        <v>17.899999999999999</v>
      </c>
      <c r="IA242" s="427">
        <v>4.4000000000000004</v>
      </c>
      <c r="IB242" s="427">
        <v>11.6</v>
      </c>
      <c r="IC242" s="427">
        <v>3.4</v>
      </c>
      <c r="ID242" s="427">
        <v>13.7</v>
      </c>
      <c r="IE242" s="427">
        <v>3.9</v>
      </c>
      <c r="IF242" s="237">
        <v>39.514521212121203</v>
      </c>
      <c r="IG242" s="237">
        <v>20.169526024364046</v>
      </c>
      <c r="IH242" s="239"/>
      <c r="II242" s="133">
        <v>0.41</v>
      </c>
      <c r="IJ242" s="61">
        <v>1194</v>
      </c>
      <c r="IK242" s="61">
        <v>1108</v>
      </c>
      <c r="IL242" s="61">
        <v>1143</v>
      </c>
      <c r="IM242" s="61">
        <v>1116</v>
      </c>
      <c r="IN242" s="61">
        <v>1145</v>
      </c>
      <c r="IO242" s="61">
        <v>1188</v>
      </c>
      <c r="IP242" s="133">
        <v>1191</v>
      </c>
      <c r="IQ242" s="429">
        <v>1149</v>
      </c>
      <c r="IR242" s="61">
        <v>1895</v>
      </c>
      <c r="IS242" s="61">
        <v>358</v>
      </c>
      <c r="IT242" s="61">
        <v>344</v>
      </c>
      <c r="IU242" s="61">
        <v>353</v>
      </c>
      <c r="IV242" s="61">
        <v>360</v>
      </c>
      <c r="IW242" s="61">
        <v>383</v>
      </c>
      <c r="IX242" s="61">
        <v>380</v>
      </c>
      <c r="IY242" s="61">
        <v>369</v>
      </c>
      <c r="IZ242" s="430">
        <v>363</v>
      </c>
      <c r="JA242" s="61">
        <v>208</v>
      </c>
      <c r="JB242" s="431">
        <v>25.977979552934766</v>
      </c>
      <c r="JC242" s="240">
        <v>25.783577035637766</v>
      </c>
      <c r="JD242" s="267"/>
      <c r="JE242" s="280"/>
      <c r="JF242" s="70"/>
      <c r="JG242" s="70"/>
      <c r="JH242" s="267"/>
      <c r="JI242" s="267"/>
      <c r="JJ242" s="267"/>
      <c r="JK242" s="267"/>
      <c r="JM242" s="420">
        <v>63</v>
      </c>
      <c r="JN242" s="362"/>
      <c r="JO242" s="244"/>
      <c r="JP242" s="61"/>
      <c r="JQ242" s="200"/>
      <c r="JR242" s="90"/>
      <c r="JS242" s="90"/>
      <c r="JT242" s="69"/>
      <c r="JU242" s="248"/>
      <c r="JV242" s="200"/>
      <c r="JW242" s="433"/>
      <c r="JX242" s="248"/>
      <c r="JY242" s="243"/>
      <c r="JZ242" s="433"/>
      <c r="KA242" s="248"/>
      <c r="KB242" s="247"/>
      <c r="KC242" s="245"/>
      <c r="KD242" s="248"/>
      <c r="KE242" s="63">
        <v>0</v>
      </c>
      <c r="KF242" s="263"/>
      <c r="KG242" s="263"/>
      <c r="KH242" s="250"/>
      <c r="KI242" s="250"/>
      <c r="KJ242" s="250"/>
      <c r="KK242" s="251"/>
      <c r="KL242" s="250"/>
      <c r="KM242" s="250"/>
      <c r="KN242" s="250"/>
      <c r="KO242" s="250"/>
      <c r="KP242" s="250"/>
      <c r="KQ242" s="250"/>
      <c r="KR242" s="92"/>
      <c r="KS242" s="93">
        <v>0.46666666666666667</v>
      </c>
      <c r="KT242" s="92"/>
      <c r="KU242" s="361"/>
      <c r="KV242" s="92"/>
      <c r="KW242" s="361"/>
      <c r="KX242" s="361"/>
      <c r="KY242" s="361"/>
      <c r="KZ242" s="361"/>
      <c r="LA242" s="361"/>
      <c r="LB242" s="361"/>
      <c r="LC242" s="361"/>
      <c r="LD242" s="361"/>
      <c r="LE242" s="361"/>
      <c r="LF242" s="118">
        <v>42087</v>
      </c>
      <c r="LG242" s="454">
        <v>0</v>
      </c>
      <c r="LH242" s="454"/>
      <c r="LI242" s="454">
        <v>48</v>
      </c>
      <c r="LJ242" s="454">
        <v>54.04</v>
      </c>
      <c r="LK242" s="454">
        <v>-26.45</v>
      </c>
      <c r="LL242" s="454">
        <v>-29.8</v>
      </c>
      <c r="LM242" s="454">
        <v>-29.5</v>
      </c>
      <c r="LN242" s="454">
        <v>381</v>
      </c>
      <c r="LO242" s="454">
        <v>-23.7</v>
      </c>
      <c r="LP242" s="454">
        <v>-21.5</v>
      </c>
      <c r="LQ242" s="454">
        <v>502</v>
      </c>
      <c r="LR242" s="454">
        <v>-26.7</v>
      </c>
      <c r="LS242" s="454">
        <v>-25.5</v>
      </c>
      <c r="LT242" s="454">
        <v>502</v>
      </c>
      <c r="LU242" s="500">
        <v>48.58</v>
      </c>
      <c r="LV242" s="693">
        <v>-26.32</v>
      </c>
      <c r="LW242" s="500">
        <v>-17.899999999999999</v>
      </c>
      <c r="LX242" s="500">
        <v>1</v>
      </c>
      <c r="LY242" s="500">
        <v>-19.7</v>
      </c>
      <c r="LZ242" s="500">
        <v>1</v>
      </c>
      <c r="MA242" s="690">
        <v>55.496698000000002</v>
      </c>
      <c r="MB242" s="455"/>
      <c r="MD242" s="253"/>
      <c r="ME242" s="274"/>
      <c r="MF242" s="581">
        <v>247</v>
      </c>
      <c r="MG242" s="135"/>
      <c r="MJ242" s="584">
        <v>34.017499999999998</v>
      </c>
      <c r="MR242" s="135"/>
      <c r="MS242" s="585"/>
      <c r="MT242" s="585"/>
      <c r="MU242" s="133">
        <v>0</v>
      </c>
      <c r="MV242" s="585"/>
      <c r="MW242" s="585"/>
      <c r="MX242" s="585"/>
      <c r="MY242" s="585"/>
      <c r="MZ242" s="585"/>
      <c r="NA242" s="238">
        <v>175.5</v>
      </c>
      <c r="NB242" s="585"/>
      <c r="NC242" s="238">
        <v>1</v>
      </c>
      <c r="NE242" s="876">
        <v>247</v>
      </c>
      <c r="NF242" s="877">
        <v>8.1870550899680605</v>
      </c>
      <c r="NG242" s="877">
        <v>8.0163625987608906</v>
      </c>
      <c r="NH242" s="877">
        <v>4.9836776946980699</v>
      </c>
      <c r="NI242" s="877">
        <v>0.97085365434048398</v>
      </c>
      <c r="NJ242" s="877">
        <v>7.4866339350701603</v>
      </c>
      <c r="NK242" s="877">
        <v>5.1081062236861303</v>
      </c>
      <c r="NL242" s="877">
        <v>8.9722331238073902</v>
      </c>
      <c r="NM242" s="877">
        <v>7.8511868429127896</v>
      </c>
      <c r="NN242" s="877">
        <v>6.0378214654349698</v>
      </c>
      <c r="NO242" s="877">
        <v>0.99276843076892396</v>
      </c>
      <c r="NP242" s="877">
        <v>6.0652276227756197</v>
      </c>
      <c r="NQ242" s="877">
        <v>6.4763816875672404</v>
      </c>
      <c r="NR242" s="877">
        <v>7.4253418057363803</v>
      </c>
      <c r="NS242" s="877">
        <v>4.1699250014423104</v>
      </c>
      <c r="NT242" s="877">
        <v>5.6223447227242396</v>
      </c>
      <c r="NU242" s="877">
        <v>7.6832753729081196</v>
      </c>
      <c r="NV242" s="877">
        <v>6.7099798322400197</v>
      </c>
      <c r="NW242" s="877">
        <v>7.1025531584644401</v>
      </c>
      <c r="NX242" s="877">
        <v>5.6550655511950296</v>
      </c>
      <c r="NY242" s="877">
        <v>5.74200621086674</v>
      </c>
      <c r="NZ242" s="877">
        <v>7.6515540348200002</v>
      </c>
      <c r="OA242" s="877">
        <v>6.0836388792507101</v>
      </c>
      <c r="OB242" s="877">
        <v>10.2701084065041</v>
      </c>
      <c r="OC242" s="877">
        <v>2.7070829917717099</v>
      </c>
      <c r="OD242" s="877">
        <v>8.0877810477084697</v>
      </c>
      <c r="OE242" s="877">
        <v>6.8256584449336701</v>
      </c>
      <c r="OF242" s="877">
        <v>4.7902507388352298</v>
      </c>
      <c r="OG242" s="877">
        <v>10.386670859637601</v>
      </c>
      <c r="OH242" s="877">
        <v>3.0992952043377802</v>
      </c>
      <c r="OI242" s="877">
        <v>8.2374967978639706</v>
      </c>
      <c r="OJ242" s="877">
        <v>4.2532329385380301</v>
      </c>
      <c r="OK242" s="877">
        <v>2.1491740617736501</v>
      </c>
      <c r="OL242" s="877">
        <v>2.0041421684577601</v>
      </c>
      <c r="OM242" s="877">
        <v>7.5630254147323503</v>
      </c>
    </row>
    <row r="243" spans="1:403" s="221" customFormat="1" ht="17.25" customHeight="1" x14ac:dyDescent="0.25">
      <c r="A243" s="455">
        <v>242</v>
      </c>
      <c r="B243" s="221">
        <v>0</v>
      </c>
      <c r="C243" s="221">
        <v>1</v>
      </c>
      <c r="D243" s="267">
        <v>0</v>
      </c>
      <c r="E243" s="267">
        <v>248</v>
      </c>
      <c r="F243" s="896">
        <v>248</v>
      </c>
      <c r="G243" s="61">
        <v>59</v>
      </c>
      <c r="H243" s="898"/>
      <c r="I243" s="232" t="s">
        <v>1563</v>
      </c>
      <c r="J243" s="232" t="s">
        <v>1564</v>
      </c>
      <c r="K243" s="69">
        <v>17448</v>
      </c>
      <c r="L243" s="143">
        <v>67</v>
      </c>
      <c r="M243" s="400">
        <v>72</v>
      </c>
      <c r="N243" s="400">
        <v>169</v>
      </c>
      <c r="O243" s="342">
        <v>25.209201358495854</v>
      </c>
      <c r="P243" s="348">
        <v>1.8236878113019588</v>
      </c>
      <c r="Q243" s="221">
        <v>0</v>
      </c>
      <c r="R243" s="144">
        <v>150</v>
      </c>
      <c r="S243" s="144">
        <v>100</v>
      </c>
      <c r="T243" s="133">
        <v>0</v>
      </c>
      <c r="U243" s="400">
        <v>1</v>
      </c>
      <c r="V243" s="709">
        <v>0</v>
      </c>
      <c r="W243" s="709"/>
      <c r="X243" s="325">
        <v>0</v>
      </c>
      <c r="Y243" s="114">
        <v>0</v>
      </c>
      <c r="Z243" s="325">
        <v>1</v>
      </c>
      <c r="AA243" s="325">
        <v>0</v>
      </c>
      <c r="AB243" s="329">
        <v>0</v>
      </c>
      <c r="AC243" s="711">
        <v>0</v>
      </c>
      <c r="AD243" s="133"/>
      <c r="AE243" s="133"/>
      <c r="AF243" s="133"/>
      <c r="AG243" s="592">
        <v>94</v>
      </c>
      <c r="AH243" s="608">
        <v>1.06</v>
      </c>
      <c r="AI243" s="608">
        <v>70</v>
      </c>
      <c r="AJ243" s="608"/>
      <c r="AK243" s="616">
        <v>14.3</v>
      </c>
      <c r="AL243" s="608">
        <v>41</v>
      </c>
      <c r="AM243" s="608"/>
      <c r="AN243" s="609">
        <v>30</v>
      </c>
      <c r="AO243" s="214">
        <v>3.4011973816621555</v>
      </c>
      <c r="AP243" s="310">
        <v>199</v>
      </c>
      <c r="AQ243" s="310">
        <v>120</v>
      </c>
      <c r="AR243" s="310">
        <v>65</v>
      </c>
      <c r="AS243" s="310">
        <v>71</v>
      </c>
      <c r="AT243" s="310">
        <v>1.43</v>
      </c>
      <c r="AU243" s="310">
        <v>110</v>
      </c>
      <c r="AV243" s="557"/>
      <c r="AW243" s="557"/>
      <c r="AX243" s="310">
        <v>1.06</v>
      </c>
      <c r="AY243" s="310"/>
      <c r="AZ243" s="310"/>
      <c r="BA243" s="608"/>
      <c r="BB243" s="558"/>
      <c r="BC243" s="65">
        <v>31.43</v>
      </c>
      <c r="BD243" s="425"/>
      <c r="BE243" s="66">
        <v>31.43</v>
      </c>
      <c r="BF243" s="218">
        <v>20.903657348346098</v>
      </c>
      <c r="BG243" s="66">
        <v>36.68</v>
      </c>
      <c r="BH243" s="68">
        <v>1.4973443810175799</v>
      </c>
      <c r="BI243" s="219">
        <v>1.4973443810175799</v>
      </c>
      <c r="BJ243" s="219">
        <v>1.3202222778452664</v>
      </c>
      <c r="BK243" s="219">
        <v>1.5644293269979834</v>
      </c>
      <c r="BL243" s="66">
        <v>1.9</v>
      </c>
      <c r="BM243" s="66">
        <v>1.05</v>
      </c>
      <c r="BN243" s="66">
        <v>81</v>
      </c>
      <c r="BO243" s="66">
        <v>1.1499999999999999</v>
      </c>
      <c r="BP243" s="571">
        <v>29.5</v>
      </c>
      <c r="BQ243" s="66">
        <v>27</v>
      </c>
      <c r="BR243" s="66">
        <v>100</v>
      </c>
      <c r="BS243" s="66">
        <v>7</v>
      </c>
      <c r="BT243" s="66">
        <v>35</v>
      </c>
      <c r="BU243" s="221">
        <v>0</v>
      </c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1"/>
      <c r="CG243" s="61">
        <v>0</v>
      </c>
      <c r="CH243" s="61">
        <v>0</v>
      </c>
      <c r="CI243" s="61">
        <v>0</v>
      </c>
      <c r="CJ243" s="61">
        <v>0</v>
      </c>
      <c r="CK243" s="326">
        <v>0</v>
      </c>
      <c r="CL243" s="114">
        <v>0</v>
      </c>
      <c r="CM243" s="326">
        <v>0</v>
      </c>
      <c r="CN243" s="114">
        <v>0</v>
      </c>
      <c r="CO243" s="326">
        <v>0</v>
      </c>
      <c r="CP243" s="114">
        <v>0</v>
      </c>
      <c r="CQ243" s="326">
        <v>0</v>
      </c>
      <c r="CR243" s="114">
        <v>0</v>
      </c>
      <c r="CS243" s="326">
        <v>0</v>
      </c>
      <c r="CT243" s="114">
        <v>0</v>
      </c>
      <c r="CU243" s="326">
        <v>1</v>
      </c>
      <c r="CV243" s="114">
        <v>0</v>
      </c>
      <c r="CW243" s="299"/>
      <c r="CX243" s="299"/>
      <c r="CY243" s="299"/>
      <c r="CZ243" s="299"/>
      <c r="DA243" s="61"/>
      <c r="DB243" s="334"/>
      <c r="DC243" s="334"/>
      <c r="DD243" s="334"/>
      <c r="DE243" s="334"/>
      <c r="DF243" s="221">
        <v>0</v>
      </c>
      <c r="DG243" s="267"/>
      <c r="DK243" s="267"/>
      <c r="DL243" s="267"/>
      <c r="DM243" s="267"/>
      <c r="DO243" s="282">
        <v>0</v>
      </c>
      <c r="DP243" s="221">
        <v>0</v>
      </c>
      <c r="DQ243" s="221">
        <v>0</v>
      </c>
      <c r="DR243" s="221">
        <v>0</v>
      </c>
      <c r="DS243" s="221">
        <v>0</v>
      </c>
      <c r="DT243" s="310"/>
      <c r="DU243" s="221">
        <v>0</v>
      </c>
      <c r="DV243" s="221">
        <v>0</v>
      </c>
      <c r="DW243" s="221">
        <v>0</v>
      </c>
      <c r="DX243" s="221">
        <v>0</v>
      </c>
      <c r="DY243" s="221">
        <v>0</v>
      </c>
      <c r="DZ243" s="438">
        <v>0</v>
      </c>
      <c r="EC243" s="317">
        <v>1</v>
      </c>
      <c r="ED243" s="317">
        <v>1</v>
      </c>
      <c r="EE243" s="221">
        <v>70</v>
      </c>
      <c r="EH243" s="221">
        <v>0</v>
      </c>
      <c r="EI243" s="334"/>
      <c r="EJ243" s="334"/>
      <c r="EK243" s="334"/>
      <c r="EL243" s="334"/>
      <c r="EM243" s="334"/>
      <c r="EN243" s="334"/>
      <c r="EO243" s="334"/>
      <c r="EP243" s="267">
        <v>248</v>
      </c>
      <c r="EQ243" s="135">
        <v>42153</v>
      </c>
      <c r="ER243" s="133" t="s">
        <v>1565</v>
      </c>
      <c r="ES243" s="133"/>
      <c r="ET243" s="133"/>
      <c r="EU243" s="133">
        <v>69</v>
      </c>
      <c r="EV243" s="133">
        <v>0</v>
      </c>
      <c r="EW243" s="133"/>
      <c r="EX243" s="133">
        <v>11</v>
      </c>
      <c r="EY243" s="133">
        <v>9</v>
      </c>
      <c r="EZ243" s="133">
        <v>55</v>
      </c>
      <c r="FA243" s="133">
        <v>29</v>
      </c>
      <c r="FB243" s="133">
        <v>17</v>
      </c>
      <c r="FC243" s="133">
        <v>20</v>
      </c>
      <c r="FD243" s="133">
        <v>38</v>
      </c>
      <c r="FE243" s="133">
        <v>23</v>
      </c>
      <c r="FF243" s="133">
        <v>30</v>
      </c>
      <c r="FG243" s="133">
        <v>130</v>
      </c>
      <c r="FH243" s="133">
        <v>280</v>
      </c>
      <c r="FI243" s="91">
        <v>130</v>
      </c>
      <c r="FJ243" s="91">
        <v>280</v>
      </c>
      <c r="FK243" s="227">
        <v>48.099999999999994</v>
      </c>
      <c r="FL243" s="227">
        <v>26.375128298774264</v>
      </c>
      <c r="FM243" s="228">
        <v>141.19999999999999</v>
      </c>
      <c r="FN243" s="228">
        <v>51.7</v>
      </c>
      <c r="FO243" s="228">
        <v>77.425532552742752</v>
      </c>
      <c r="FP243" s="228">
        <v>28.349150375189808</v>
      </c>
      <c r="FQ243" s="228">
        <v>63.385269121813025</v>
      </c>
      <c r="FR243" s="228"/>
      <c r="FS243" s="193">
        <v>0</v>
      </c>
      <c r="FT243" s="230">
        <v>37</v>
      </c>
      <c r="FU243" s="230">
        <v>85</v>
      </c>
      <c r="FV243" s="230">
        <v>140</v>
      </c>
      <c r="FW243" s="229">
        <v>4.5</v>
      </c>
      <c r="FX243" s="229">
        <v>5.5</v>
      </c>
      <c r="FY243" s="426">
        <v>8.2222222222222214</v>
      </c>
      <c r="FZ243" s="229">
        <v>0.43529411764705883</v>
      </c>
      <c r="GA243" s="133">
        <v>88.5</v>
      </c>
      <c r="GB243" s="129">
        <v>12.4</v>
      </c>
      <c r="GC243" s="238">
        <v>6.6</v>
      </c>
      <c r="GD243" s="238">
        <v>4</v>
      </c>
      <c r="GE243" s="238">
        <v>128.1</v>
      </c>
      <c r="GF243" s="238">
        <v>94.4</v>
      </c>
      <c r="GG243" s="238">
        <v>24.9</v>
      </c>
      <c r="GH243" s="133">
        <v>0</v>
      </c>
      <c r="GI243" s="133">
        <v>1</v>
      </c>
      <c r="GJ243" s="133">
        <v>1</v>
      </c>
      <c r="GK243" s="133">
        <v>1</v>
      </c>
      <c r="GL243" s="231">
        <v>8</v>
      </c>
      <c r="GM243" s="133"/>
      <c r="GN243" s="133">
        <v>0</v>
      </c>
      <c r="GO243" s="133">
        <v>0</v>
      </c>
      <c r="GP243" s="133">
        <v>0</v>
      </c>
      <c r="GQ243" s="61">
        <v>46.2</v>
      </c>
      <c r="GR243" s="106">
        <v>25.333283313999402</v>
      </c>
      <c r="GS243" s="111">
        <v>0.32128514056224899</v>
      </c>
      <c r="GT243" s="61">
        <v>1</v>
      </c>
      <c r="GU243" s="111">
        <v>0.48148148148148145</v>
      </c>
      <c r="GV243" s="61">
        <v>0</v>
      </c>
      <c r="GW243" s="106">
        <v>10.7</v>
      </c>
      <c r="GX243" s="61"/>
      <c r="GY243" s="106">
        <v>23</v>
      </c>
      <c r="GZ243" s="61"/>
      <c r="HA243" s="745">
        <v>13</v>
      </c>
      <c r="HB243" s="133">
        <v>6</v>
      </c>
      <c r="HC243" s="133">
        <v>0.57999999999999996</v>
      </c>
      <c r="HD243" s="117" t="s">
        <v>1566</v>
      </c>
      <c r="HE243" s="427">
        <v>142.04018199999999</v>
      </c>
      <c r="HF243" s="427">
        <v>149.142191</v>
      </c>
      <c r="HG243" s="270">
        <v>81.780549321939645</v>
      </c>
      <c r="HH243" s="435">
        <v>186.325558</v>
      </c>
      <c r="HI243" s="270">
        <v>102.1696569145677</v>
      </c>
      <c r="HJ243" s="435">
        <v>76.751718999999994</v>
      </c>
      <c r="HK243" s="270">
        <v>42.08599658578941</v>
      </c>
      <c r="HL243" s="435">
        <v>109.57384</v>
      </c>
      <c r="HM243" s="270">
        <v>60.083660877117751</v>
      </c>
      <c r="HN243" s="427">
        <v>58.807734000000004</v>
      </c>
      <c r="HO243" s="435">
        <v>6.9031520000000004</v>
      </c>
      <c r="HP243" s="435">
        <v>3.7245819999999998</v>
      </c>
      <c r="HQ243" s="106">
        <v>174.970495</v>
      </c>
      <c r="HR243" s="270">
        <v>95.943227736487344</v>
      </c>
      <c r="HS243" s="106">
        <v>73.308511999999993</v>
      </c>
      <c r="HT243" s="270">
        <v>40.197950299214817</v>
      </c>
      <c r="HU243" s="106">
        <v>101.66198199999999</v>
      </c>
      <c r="HV243" s="270">
        <v>55.745276888933056</v>
      </c>
      <c r="HW243" s="227">
        <v>58.102356999999998</v>
      </c>
      <c r="HX243" s="144">
        <v>0</v>
      </c>
      <c r="HY243" s="427">
        <v>0.80043871920136689</v>
      </c>
      <c r="HZ243" s="428">
        <v>18.600000000000001</v>
      </c>
      <c r="IA243" s="427">
        <v>5.0999999999999996</v>
      </c>
      <c r="IB243" s="427">
        <v>20.100000000000001</v>
      </c>
      <c r="IC243" s="427">
        <v>5.4</v>
      </c>
      <c r="ID243" s="427">
        <v>23.6</v>
      </c>
      <c r="IE243" s="427">
        <v>5.8</v>
      </c>
      <c r="IF243" s="237">
        <v>61.381458823529421</v>
      </c>
      <c r="IG243" s="237">
        <v>33.65787633339955</v>
      </c>
      <c r="IH243" s="239"/>
      <c r="II243" s="161">
        <v>0.41</v>
      </c>
      <c r="IJ243" s="61">
        <v>1152</v>
      </c>
      <c r="IK243" s="61">
        <v>1037</v>
      </c>
      <c r="IL243" s="61">
        <v>1202</v>
      </c>
      <c r="IM243" s="61">
        <v>1126</v>
      </c>
      <c r="IN243" s="61">
        <v>1102</v>
      </c>
      <c r="IO243" s="61">
        <v>1122</v>
      </c>
      <c r="IP243" s="133">
        <v>1137</v>
      </c>
      <c r="IQ243" s="429">
        <v>1123.5</v>
      </c>
      <c r="IR243" s="61">
        <v>1708</v>
      </c>
      <c r="IS243" s="61">
        <v>375</v>
      </c>
      <c r="IT243" s="61">
        <v>388</v>
      </c>
      <c r="IU243" s="61">
        <v>416</v>
      </c>
      <c r="IV243" s="61">
        <v>417</v>
      </c>
      <c r="IW243" s="61">
        <v>433</v>
      </c>
      <c r="IX243" s="61">
        <v>377</v>
      </c>
      <c r="IY243" s="61">
        <v>376</v>
      </c>
      <c r="IZ243" s="430">
        <v>401</v>
      </c>
      <c r="JA243" s="61">
        <v>236</v>
      </c>
      <c r="JB243" s="431">
        <v>25.90982460211384</v>
      </c>
      <c r="JC243" s="240">
        <v>28.759439526538589</v>
      </c>
      <c r="JD243" s="267"/>
      <c r="JE243" s="70"/>
      <c r="JF243" s="70"/>
      <c r="JG243" s="70"/>
      <c r="JH243" s="267"/>
      <c r="JI243" s="267"/>
      <c r="JJ243" s="267"/>
      <c r="JK243" s="267"/>
      <c r="JM243" s="420">
        <v>79</v>
      </c>
      <c r="JN243" s="362"/>
      <c r="JO243" s="244"/>
      <c r="JP243" s="61"/>
      <c r="JQ243" s="200"/>
      <c r="JR243" s="90"/>
      <c r="JS243" s="90"/>
      <c r="JT243" s="69"/>
      <c r="JU243" s="248"/>
      <c r="JV243" s="200"/>
      <c r="JW243" s="433"/>
      <c r="JX243" s="248"/>
      <c r="JY243" s="243"/>
      <c r="JZ243" s="433"/>
      <c r="KA243" s="248"/>
      <c r="KB243" s="247"/>
      <c r="KC243" s="245"/>
      <c r="KD243" s="248"/>
      <c r="KE243" s="63">
        <v>0</v>
      </c>
      <c r="KF243" s="263"/>
      <c r="KG243" s="263"/>
      <c r="KH243" s="250"/>
      <c r="KI243" s="250"/>
      <c r="KJ243" s="250"/>
      <c r="KK243" s="251"/>
      <c r="KL243" s="250"/>
      <c r="KM243" s="250"/>
      <c r="KN243" s="250"/>
      <c r="KO243" s="250"/>
      <c r="KP243" s="250"/>
      <c r="KQ243" s="250"/>
      <c r="KR243" s="92"/>
      <c r="KS243" s="93">
        <v>0.32128514056224899</v>
      </c>
      <c r="KT243" s="92">
        <v>55</v>
      </c>
      <c r="KU243" s="361">
        <v>38.44</v>
      </c>
      <c r="KV243" s="92">
        <v>-21.2</v>
      </c>
      <c r="KW243" s="361">
        <v>-24.4</v>
      </c>
      <c r="KX243" s="361">
        <v>-23</v>
      </c>
      <c r="KY243" s="361">
        <v>241</v>
      </c>
      <c r="KZ243" s="361">
        <v>-20.3</v>
      </c>
      <c r="LA243" s="361">
        <v>-16.5</v>
      </c>
      <c r="LB243" s="361">
        <v>241</v>
      </c>
      <c r="LC243" s="361">
        <v>-22.3</v>
      </c>
      <c r="LD243" s="361">
        <v>-19.7</v>
      </c>
      <c r="LE243" s="361">
        <v>241</v>
      </c>
      <c r="LF243" s="118">
        <v>42153</v>
      </c>
      <c r="LG243" s="454">
        <v>0</v>
      </c>
      <c r="LH243" s="454"/>
      <c r="LI243" s="454">
        <v>55</v>
      </c>
      <c r="LJ243" s="454">
        <v>43.86</v>
      </c>
      <c r="LK243" s="454">
        <v>-23.75</v>
      </c>
      <c r="LL243" s="454">
        <v>-29.1</v>
      </c>
      <c r="LM243" s="454">
        <v>-28.2</v>
      </c>
      <c r="LN243" s="454">
        <v>361</v>
      </c>
      <c r="LO243" s="454">
        <v>-23</v>
      </c>
      <c r="LP243" s="454">
        <v>-22.2</v>
      </c>
      <c r="LQ243" s="454">
        <v>281</v>
      </c>
      <c r="LR243" s="454">
        <v>-25.8</v>
      </c>
      <c r="LS243" s="454">
        <v>-25.2</v>
      </c>
      <c r="LT243" s="454">
        <v>281</v>
      </c>
      <c r="LU243" s="500">
        <v>33.71</v>
      </c>
      <c r="LV243" s="693">
        <v>-19.010000000000002</v>
      </c>
      <c r="LW243" s="500">
        <v>-16.899999999999999</v>
      </c>
      <c r="LX243" s="500">
        <v>2</v>
      </c>
      <c r="LY243" s="500">
        <v>-16.899999999999999</v>
      </c>
      <c r="LZ243" s="500">
        <v>2</v>
      </c>
      <c r="MA243" s="690">
        <v>58.102356999999998</v>
      </c>
      <c r="MB243" s="454"/>
      <c r="MD243" s="253"/>
      <c r="ME243" s="274"/>
      <c r="MF243" s="581">
        <v>248</v>
      </c>
      <c r="MG243" s="135"/>
      <c r="MJ243" s="584">
        <v>33.0764</v>
      </c>
      <c r="MR243" s="135"/>
      <c r="MS243" s="585"/>
      <c r="MT243" s="585"/>
      <c r="MU243" s="133">
        <v>0</v>
      </c>
      <c r="MV243" s="585"/>
      <c r="MW243" s="585"/>
      <c r="MX243" s="585"/>
      <c r="MY243" s="585"/>
      <c r="MZ243" s="585"/>
      <c r="NA243" s="238">
        <v>30</v>
      </c>
      <c r="NB243" s="585"/>
      <c r="NC243" s="238">
        <v>1</v>
      </c>
      <c r="NE243" s="876">
        <v>248</v>
      </c>
      <c r="NF243" s="877" t="s">
        <v>64</v>
      </c>
      <c r="NG243" s="877" t="s">
        <v>64</v>
      </c>
      <c r="NH243" s="877" t="s">
        <v>64</v>
      </c>
      <c r="NI243" s="877" t="s">
        <v>64</v>
      </c>
      <c r="NJ243" s="877" t="s">
        <v>64</v>
      </c>
      <c r="NK243" s="877" t="s">
        <v>64</v>
      </c>
      <c r="NL243" s="877" t="s">
        <v>64</v>
      </c>
      <c r="NM243" s="877" t="s">
        <v>64</v>
      </c>
      <c r="NN243" s="877" t="s">
        <v>64</v>
      </c>
      <c r="NO243" s="877" t="s">
        <v>64</v>
      </c>
      <c r="NP243" s="877" t="s">
        <v>64</v>
      </c>
      <c r="NQ243" s="877" t="s">
        <v>64</v>
      </c>
      <c r="NR243" s="877" t="s">
        <v>64</v>
      </c>
      <c r="NS243" s="877" t="s">
        <v>64</v>
      </c>
      <c r="NT243" s="877" t="s">
        <v>64</v>
      </c>
      <c r="NU243" s="877" t="s">
        <v>64</v>
      </c>
      <c r="NV243" s="877" t="s">
        <v>64</v>
      </c>
      <c r="NW243" s="877" t="s">
        <v>64</v>
      </c>
      <c r="NX243" s="877" t="s">
        <v>64</v>
      </c>
      <c r="NY243" s="877" t="s">
        <v>64</v>
      </c>
      <c r="NZ243" s="877" t="s">
        <v>64</v>
      </c>
      <c r="OA243" s="877" t="s">
        <v>64</v>
      </c>
      <c r="OB243" s="877" t="s">
        <v>64</v>
      </c>
      <c r="OC243" s="877" t="s">
        <v>64</v>
      </c>
      <c r="OD243" s="877" t="s">
        <v>64</v>
      </c>
      <c r="OE243" s="877" t="s">
        <v>64</v>
      </c>
      <c r="OF243" s="877" t="s">
        <v>64</v>
      </c>
      <c r="OG243" s="877" t="s">
        <v>64</v>
      </c>
      <c r="OH243" s="877" t="s">
        <v>64</v>
      </c>
      <c r="OI243" s="877" t="s">
        <v>64</v>
      </c>
      <c r="OJ243" s="877" t="s">
        <v>64</v>
      </c>
      <c r="OK243" s="877" t="s">
        <v>64</v>
      </c>
      <c r="OL243" s="877" t="s">
        <v>64</v>
      </c>
      <c r="OM243" s="877" t="s">
        <v>64</v>
      </c>
    </row>
    <row r="244" spans="1:403" s="221" customFormat="1" x14ac:dyDescent="0.25">
      <c r="A244" s="455">
        <v>243</v>
      </c>
      <c r="B244" s="221">
        <v>0</v>
      </c>
      <c r="C244" s="221">
        <v>1</v>
      </c>
      <c r="D244" s="267">
        <v>0</v>
      </c>
      <c r="E244" s="267">
        <v>249</v>
      </c>
      <c r="F244" s="896">
        <v>249</v>
      </c>
      <c r="G244" s="61">
        <v>60</v>
      </c>
      <c r="H244" s="898"/>
      <c r="I244" s="232" t="s">
        <v>1031</v>
      </c>
      <c r="J244" s="232" t="s">
        <v>1567</v>
      </c>
      <c r="K244" s="69">
        <v>16203</v>
      </c>
      <c r="L244" s="143">
        <v>70</v>
      </c>
      <c r="M244" s="62">
        <v>56</v>
      </c>
      <c r="N244" s="62">
        <v>160</v>
      </c>
      <c r="O244" s="342">
        <v>21.874999999999996</v>
      </c>
      <c r="P244" s="348">
        <v>1.5751910029274148</v>
      </c>
      <c r="Q244" s="61">
        <v>1</v>
      </c>
      <c r="R244" s="144">
        <v>165</v>
      </c>
      <c r="S244" s="144">
        <v>90</v>
      </c>
      <c r="T244" s="133">
        <v>0</v>
      </c>
      <c r="U244" s="400">
        <v>1</v>
      </c>
      <c r="V244" s="326">
        <v>0</v>
      </c>
      <c r="W244" s="326" t="s">
        <v>1568</v>
      </c>
      <c r="X244" s="326">
        <v>0</v>
      </c>
      <c r="Y244" s="114">
        <v>0</v>
      </c>
      <c r="Z244" s="326">
        <v>1</v>
      </c>
      <c r="AA244" s="326">
        <v>0</v>
      </c>
      <c r="AB244" s="329">
        <v>0</v>
      </c>
      <c r="AC244" s="711">
        <v>0</v>
      </c>
      <c r="AD244" s="133"/>
      <c r="AE244" s="133"/>
      <c r="AF244" s="133"/>
      <c r="AG244" s="592">
        <v>126</v>
      </c>
      <c r="AH244" s="617">
        <v>0.64</v>
      </c>
      <c r="AI244" s="592">
        <v>92</v>
      </c>
      <c r="AJ244" s="592"/>
      <c r="AK244" s="606">
        <v>13.7</v>
      </c>
      <c r="AL244" s="592">
        <v>42</v>
      </c>
      <c r="AM244" s="592"/>
      <c r="AN244" s="607">
        <v>82.6</v>
      </c>
      <c r="AO244" s="214">
        <v>4.4140096805269327</v>
      </c>
      <c r="AP244" s="63">
        <v>215</v>
      </c>
      <c r="AQ244" s="63">
        <v>121</v>
      </c>
      <c r="AR244" s="63">
        <v>71</v>
      </c>
      <c r="AS244" s="63">
        <v>117</v>
      </c>
      <c r="AT244" s="63">
        <v>3.15</v>
      </c>
      <c r="AU244" s="63">
        <v>181</v>
      </c>
      <c r="AV244" s="557"/>
      <c r="AW244" s="557"/>
      <c r="AX244" s="434">
        <v>0.64</v>
      </c>
      <c r="AY244" s="434"/>
      <c r="AZ244" s="434"/>
      <c r="BA244" s="617"/>
      <c r="BB244" s="558"/>
      <c r="BC244" s="65">
        <v>10.92</v>
      </c>
      <c r="BD244" s="425"/>
      <c r="BE244" s="66">
        <v>10.92</v>
      </c>
      <c r="BF244" s="218">
        <v>65.925552674065841</v>
      </c>
      <c r="BG244" s="66">
        <v>71.64</v>
      </c>
      <c r="BH244" s="68">
        <v>1.0382226383687185</v>
      </c>
      <c r="BI244" s="219">
        <v>1.0382226383687185</v>
      </c>
      <c r="BJ244" s="219">
        <v>1.8190537793041672</v>
      </c>
      <c r="BK244" s="219">
        <v>1.8551555771769939</v>
      </c>
      <c r="BL244" s="66">
        <v>2.29</v>
      </c>
      <c r="BM244" s="66">
        <v>0.66</v>
      </c>
      <c r="BN244" s="66">
        <v>82</v>
      </c>
      <c r="BO244" s="66">
        <v>0.8</v>
      </c>
      <c r="BP244" s="571">
        <v>82.3</v>
      </c>
      <c r="BQ244" s="66">
        <v>33</v>
      </c>
      <c r="BR244" s="66">
        <v>167</v>
      </c>
      <c r="BS244" s="66">
        <v>6</v>
      </c>
      <c r="BT244" s="66">
        <v>54</v>
      </c>
      <c r="BU244" s="221">
        <v>0</v>
      </c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/>
      <c r="CG244" s="61">
        <v>0</v>
      </c>
      <c r="CH244" s="61">
        <v>0</v>
      </c>
      <c r="CI244" s="61">
        <v>0</v>
      </c>
      <c r="CJ244" s="61">
        <v>0</v>
      </c>
      <c r="CK244" s="326">
        <v>0</v>
      </c>
      <c r="CL244" s="114">
        <v>0</v>
      </c>
      <c r="CM244" s="326">
        <v>0</v>
      </c>
      <c r="CN244" s="114">
        <v>0</v>
      </c>
      <c r="CO244" s="326">
        <v>0</v>
      </c>
      <c r="CP244" s="114">
        <v>0</v>
      </c>
      <c r="CQ244" s="326">
        <v>0</v>
      </c>
      <c r="CR244" s="114">
        <v>0</v>
      </c>
      <c r="CS244" s="326">
        <v>0</v>
      </c>
      <c r="CT244" s="114">
        <v>0</v>
      </c>
      <c r="CU244" s="326">
        <v>0</v>
      </c>
      <c r="CV244" s="114">
        <v>0</v>
      </c>
      <c r="CW244" s="299">
        <v>12.1</v>
      </c>
      <c r="CX244" s="299">
        <v>1.01</v>
      </c>
      <c r="CY244" s="299">
        <v>3.5</v>
      </c>
      <c r="CZ244" s="362"/>
      <c r="DA244" s="61"/>
      <c r="DB244" s="61"/>
      <c r="DC244" s="61"/>
      <c r="DD244" s="61"/>
      <c r="DE244" s="61"/>
      <c r="DF244" s="221">
        <v>0</v>
      </c>
      <c r="DG244" s="267"/>
      <c r="DK244" s="267"/>
      <c r="DL244" s="267"/>
      <c r="DM244" s="267"/>
      <c r="DO244" s="282">
        <v>0</v>
      </c>
      <c r="DP244" s="221">
        <v>0</v>
      </c>
      <c r="DQ244" s="221">
        <v>0</v>
      </c>
      <c r="DR244" s="221">
        <v>0</v>
      </c>
      <c r="DS244" s="221">
        <v>0</v>
      </c>
      <c r="DT244" s="310"/>
      <c r="DU244" s="221">
        <v>0</v>
      </c>
      <c r="DV244" s="221">
        <v>0</v>
      </c>
      <c r="DW244" s="221">
        <v>0</v>
      </c>
      <c r="DX244" s="221">
        <v>0</v>
      </c>
      <c r="DY244" s="221">
        <v>0</v>
      </c>
      <c r="DZ244" s="438">
        <v>0</v>
      </c>
      <c r="EC244" s="317">
        <v>0</v>
      </c>
      <c r="ED244" s="317">
        <v>0</v>
      </c>
      <c r="EE244" s="61">
        <v>92</v>
      </c>
      <c r="EF244" s="61"/>
      <c r="EH244" s="221">
        <v>0</v>
      </c>
      <c r="EI244" s="61"/>
      <c r="EJ244" s="61"/>
      <c r="EK244" s="61"/>
      <c r="EL244" s="61"/>
      <c r="EM244" s="61"/>
      <c r="EN244" s="61"/>
      <c r="EO244" s="61"/>
      <c r="EP244" s="259">
        <v>249</v>
      </c>
      <c r="EQ244" s="135">
        <v>42097</v>
      </c>
      <c r="ER244" s="136" t="s">
        <v>383</v>
      </c>
      <c r="ES244" s="133"/>
      <c r="ET244" s="133"/>
      <c r="EU244" s="133">
        <v>71</v>
      </c>
      <c r="EV244" s="133">
        <v>0</v>
      </c>
      <c r="EW244" s="133"/>
      <c r="EX244" s="133">
        <v>10</v>
      </c>
      <c r="EY244" s="133">
        <v>9</v>
      </c>
      <c r="EZ244" s="133">
        <v>48</v>
      </c>
      <c r="FA244" s="133">
        <v>32</v>
      </c>
      <c r="FB244" s="133">
        <v>16</v>
      </c>
      <c r="FC244" s="133">
        <v>20</v>
      </c>
      <c r="FD244" s="133">
        <v>27</v>
      </c>
      <c r="FE244" s="133">
        <v>22</v>
      </c>
      <c r="FF244" s="133">
        <v>35</v>
      </c>
      <c r="FG244" s="133">
        <v>140</v>
      </c>
      <c r="FH244" s="133">
        <v>280</v>
      </c>
      <c r="FI244" s="91">
        <v>140</v>
      </c>
      <c r="FJ244" s="91">
        <v>280</v>
      </c>
      <c r="FK244" s="227">
        <v>19.5</v>
      </c>
      <c r="FL244" s="227">
        <v>12.379451103872617</v>
      </c>
      <c r="FM244" s="228">
        <v>95.75</v>
      </c>
      <c r="FN244" s="228">
        <v>37.85</v>
      </c>
      <c r="FO244" s="228">
        <v>60.786279138246314</v>
      </c>
      <c r="FP244" s="228">
        <v>24.028832014439928</v>
      </c>
      <c r="FQ244" s="228">
        <v>60.469973890339425</v>
      </c>
      <c r="FR244" s="228"/>
      <c r="FS244" s="193">
        <v>0</v>
      </c>
      <c r="FT244" s="230">
        <v>34.299999999999997</v>
      </c>
      <c r="FU244" s="230">
        <v>60</v>
      </c>
      <c r="FV244" s="230">
        <v>190</v>
      </c>
      <c r="FW244" s="229">
        <v>4.3</v>
      </c>
      <c r="FX244" s="229">
        <v>5.0999999999999996</v>
      </c>
      <c r="FY244" s="426">
        <v>7.9767441860465116</v>
      </c>
      <c r="FZ244" s="229">
        <v>0.57166666666666666</v>
      </c>
      <c r="GA244" s="133">
        <v>44.8</v>
      </c>
      <c r="GB244" s="129">
        <v>14.7</v>
      </c>
      <c r="GC244" s="238">
        <v>6.4</v>
      </c>
      <c r="GD244" s="238">
        <v>3.3</v>
      </c>
      <c r="GE244" s="238">
        <v>126.7</v>
      </c>
      <c r="GF244" s="238">
        <v>87.5</v>
      </c>
      <c r="GG244" s="238">
        <v>26.2</v>
      </c>
      <c r="GH244" s="133">
        <v>1</v>
      </c>
      <c r="GI244" s="133">
        <v>1</v>
      </c>
      <c r="GJ244" s="133">
        <v>1</v>
      </c>
      <c r="GK244" s="133">
        <v>0</v>
      </c>
      <c r="GL244" s="231">
        <v>22</v>
      </c>
      <c r="GM244" s="133"/>
      <c r="GN244" s="133">
        <v>0</v>
      </c>
      <c r="GO244" s="133">
        <v>0</v>
      </c>
      <c r="GP244" s="133">
        <v>0</v>
      </c>
      <c r="GQ244" s="61">
        <v>31.65</v>
      </c>
      <c r="GR244" s="106">
        <v>20.092801407054786</v>
      </c>
      <c r="GS244" s="111">
        <v>0.37037037037037029</v>
      </c>
      <c r="GT244" s="61">
        <v>0</v>
      </c>
      <c r="GU244" s="111">
        <v>0.44827586206896552</v>
      </c>
      <c r="GV244" s="61">
        <v>0</v>
      </c>
      <c r="GW244" s="106">
        <v>7.7</v>
      </c>
      <c r="GX244" s="61"/>
      <c r="GY244" s="106">
        <v>19</v>
      </c>
      <c r="GZ244" s="61"/>
      <c r="HA244" s="745">
        <v>27</v>
      </c>
      <c r="HB244" s="133">
        <v>12</v>
      </c>
      <c r="HC244" s="133">
        <v>0.49</v>
      </c>
      <c r="HD244" s="117" t="s">
        <v>1569</v>
      </c>
      <c r="HE244" s="427">
        <v>103.001507</v>
      </c>
      <c r="HF244" s="427">
        <v>108.151582</v>
      </c>
      <c r="HG244" s="270">
        <v>68.659344675665125</v>
      </c>
      <c r="HH244" s="435">
        <v>114.36172500000001</v>
      </c>
      <c r="HI244" s="270">
        <v>72.601814502155221</v>
      </c>
      <c r="HJ244" s="435">
        <v>37.354934999999998</v>
      </c>
      <c r="HK244" s="270">
        <v>23.714543144658453</v>
      </c>
      <c r="HL244" s="435">
        <v>77.006789999999995</v>
      </c>
      <c r="HM244" s="270">
        <v>48.887271357496758</v>
      </c>
      <c r="HN244" s="427">
        <v>67.336157</v>
      </c>
      <c r="HO244" s="435">
        <v>5.3904750000000003</v>
      </c>
      <c r="HP244" s="435">
        <v>3.3873419999999999</v>
      </c>
      <c r="HQ244" s="106">
        <v>123.008557</v>
      </c>
      <c r="HR244" s="270">
        <v>78.091200858432188</v>
      </c>
      <c r="HS244" s="106">
        <v>51.322834</v>
      </c>
      <c r="HT244" s="270">
        <v>32.581975077701081</v>
      </c>
      <c r="HU244" s="106">
        <v>71.685722999999996</v>
      </c>
      <c r="HV244" s="270">
        <v>45.509225780731107</v>
      </c>
      <c r="HW244" s="227">
        <v>58.277020999999998</v>
      </c>
      <c r="HX244" s="144">
        <v>0</v>
      </c>
      <c r="HY244" s="427">
        <v>0.94569736509308511</v>
      </c>
      <c r="HZ244" s="428">
        <v>14.4</v>
      </c>
      <c r="IA244" s="427">
        <v>3.8</v>
      </c>
      <c r="IB244" s="427">
        <v>11.7</v>
      </c>
      <c r="IC244" s="427">
        <v>3.9</v>
      </c>
      <c r="ID244" s="427">
        <v>14.3</v>
      </c>
      <c r="IE244" s="427">
        <v>4.2</v>
      </c>
      <c r="IF244" s="237">
        <v>37.124715789473683</v>
      </c>
      <c r="IG244" s="237">
        <v>23.568389941587547</v>
      </c>
      <c r="IH244" s="239"/>
      <c r="II244" s="161">
        <v>0.42</v>
      </c>
      <c r="IJ244" s="61">
        <v>1197</v>
      </c>
      <c r="IK244" s="61">
        <v>1122</v>
      </c>
      <c r="IL244" s="61">
        <v>1148</v>
      </c>
      <c r="IM244" s="61">
        <v>1152</v>
      </c>
      <c r="IN244" s="61">
        <v>1221</v>
      </c>
      <c r="IO244" s="61">
        <v>1234</v>
      </c>
      <c r="IP244" s="133">
        <v>1215.5</v>
      </c>
      <c r="IQ244" s="429">
        <v>1179</v>
      </c>
      <c r="IR244" s="61">
        <v>1791</v>
      </c>
      <c r="IS244" s="61">
        <v>375</v>
      </c>
      <c r="IT244" s="61">
        <v>297</v>
      </c>
      <c r="IU244" s="61">
        <v>322</v>
      </c>
      <c r="IV244" s="61">
        <v>377</v>
      </c>
      <c r="IW244" s="61">
        <v>393</v>
      </c>
      <c r="IX244" s="61">
        <v>374</v>
      </c>
      <c r="IY244" s="61">
        <v>374.5</v>
      </c>
      <c r="IZ244" s="430">
        <v>356.33333333333331</v>
      </c>
      <c r="JA244" s="61">
        <v>235</v>
      </c>
      <c r="JB244" s="406">
        <v>30.721010311284765</v>
      </c>
      <c r="JC244" s="240">
        <v>28.984850161871918</v>
      </c>
      <c r="JD244" s="267"/>
      <c r="JE244" s="70"/>
      <c r="JF244" s="70"/>
      <c r="JG244" s="70"/>
      <c r="JH244" s="267"/>
      <c r="JI244" s="267"/>
      <c r="JJ244" s="267"/>
      <c r="JK244" s="267"/>
      <c r="JM244" s="420">
        <v>62</v>
      </c>
      <c r="JN244" s="362"/>
      <c r="JO244" s="244"/>
      <c r="JP244" s="61"/>
      <c r="JQ244" s="200"/>
      <c r="JR244" s="90"/>
      <c r="JS244" s="90"/>
      <c r="JT244" s="69"/>
      <c r="JU244" s="248"/>
      <c r="JV244" s="200"/>
      <c r="JW244" s="433"/>
      <c r="JX244" s="248"/>
      <c r="JY244" s="243"/>
      <c r="JZ244" s="433"/>
      <c r="KA244" s="248"/>
      <c r="KB244" s="247"/>
      <c r="KC244" s="245"/>
      <c r="KD244" s="248"/>
      <c r="KE244" s="63">
        <v>0</v>
      </c>
      <c r="KF244" s="263"/>
      <c r="KG244" s="263"/>
      <c r="KH244" s="250">
        <v>84.9</v>
      </c>
      <c r="KI244" s="250">
        <v>31</v>
      </c>
      <c r="KJ244" s="250">
        <v>64.099999999999994</v>
      </c>
      <c r="KK244" s="251">
        <v>-19.2</v>
      </c>
      <c r="KL244" s="250">
        <v>-16.3</v>
      </c>
      <c r="KM244" s="250">
        <v>66.2</v>
      </c>
      <c r="KN244" s="250">
        <v>50.7</v>
      </c>
      <c r="KO244" s="250">
        <v>4.9000000000000004</v>
      </c>
      <c r="KP244" s="250"/>
      <c r="KQ244" s="250"/>
      <c r="KR244" s="92"/>
      <c r="KS244" s="93">
        <v>0.37037037037037029</v>
      </c>
      <c r="KT244" s="92"/>
      <c r="KU244" s="361"/>
      <c r="KV244" s="92"/>
      <c r="KW244" s="361"/>
      <c r="KX244" s="361"/>
      <c r="KY244" s="361"/>
      <c r="KZ244" s="361"/>
      <c r="LA244" s="361"/>
      <c r="LB244" s="361"/>
      <c r="LC244" s="361"/>
      <c r="LD244" s="361"/>
      <c r="LE244" s="361"/>
      <c r="LF244" s="118">
        <v>42097</v>
      </c>
      <c r="LG244" s="454">
        <v>0</v>
      </c>
      <c r="LH244" s="454"/>
      <c r="LI244" s="454">
        <v>51</v>
      </c>
      <c r="LJ244" s="454">
        <v>36.270000000000003</v>
      </c>
      <c r="LK244" s="454">
        <v>-19.84</v>
      </c>
      <c r="LL244" s="454">
        <v>-23.2</v>
      </c>
      <c r="LM244" s="454">
        <v>-23.2</v>
      </c>
      <c r="LN244" s="454">
        <v>361</v>
      </c>
      <c r="LO244" s="454">
        <v>-10.199999999999999</v>
      </c>
      <c r="LP244" s="454">
        <v>-9.6999999999999993</v>
      </c>
      <c r="LQ244" s="454">
        <v>401</v>
      </c>
      <c r="LR244" s="454">
        <v>-16.5</v>
      </c>
      <c r="LS244" s="454">
        <v>-16.5</v>
      </c>
      <c r="LT244" s="454">
        <v>361</v>
      </c>
      <c r="LU244" s="500">
        <v>32.25</v>
      </c>
      <c r="LV244" s="693">
        <v>-18.8</v>
      </c>
      <c r="LW244" s="500">
        <v>-17.600000000000001</v>
      </c>
      <c r="LX244" s="500">
        <v>2</v>
      </c>
      <c r="LY244" s="500">
        <v>-18.100000000000001</v>
      </c>
      <c r="LZ244" s="500">
        <v>1</v>
      </c>
      <c r="MA244" s="690">
        <v>58.277020999999998</v>
      </c>
      <c r="MB244" s="454"/>
      <c r="MD244" s="253"/>
      <c r="ME244" s="274"/>
      <c r="MF244" s="581">
        <v>249</v>
      </c>
      <c r="MG244" s="135"/>
      <c r="MJ244" s="584">
        <v>41.066600000000001</v>
      </c>
      <c r="MR244" s="135"/>
      <c r="MS244" s="585"/>
      <c r="MT244" s="585"/>
      <c r="MU244" s="133">
        <v>0</v>
      </c>
      <c r="MV244" s="585"/>
      <c r="MW244" s="585"/>
      <c r="MX244" s="585"/>
      <c r="MY244" s="585"/>
      <c r="MZ244" s="585"/>
      <c r="NA244" s="238">
        <v>82.6</v>
      </c>
      <c r="NB244" s="585"/>
      <c r="NC244" s="238">
        <v>1</v>
      </c>
      <c r="NE244" s="876">
        <v>249</v>
      </c>
      <c r="NF244" s="877">
        <v>8.9416345449332493</v>
      </c>
      <c r="NG244" s="877">
        <v>8.1099873185369091</v>
      </c>
      <c r="NH244" s="877">
        <v>5.4554916206284698</v>
      </c>
      <c r="NI244" s="877">
        <v>1.4594316186373</v>
      </c>
      <c r="NJ244" s="877">
        <v>7.3453608895396396</v>
      </c>
      <c r="NK244" s="877">
        <v>5.3878450129655802</v>
      </c>
      <c r="NL244" s="877">
        <v>9.27185983118952</v>
      </c>
      <c r="NM244" s="877">
        <v>7.5480512380125999</v>
      </c>
      <c r="NN244" s="877">
        <v>6.3015876466031902</v>
      </c>
      <c r="NO244" s="877">
        <v>0.64154602908752401</v>
      </c>
      <c r="NP244" s="877">
        <v>5.75702324650746</v>
      </c>
      <c r="NQ244" s="877">
        <v>6.3685937626508498</v>
      </c>
      <c r="NR244" s="877">
        <v>7.73822740036724</v>
      </c>
      <c r="NS244" s="877">
        <v>4.2311251578790499</v>
      </c>
      <c r="NT244" s="877">
        <v>5.7697717392494496</v>
      </c>
      <c r="NU244" s="877">
        <v>7.6489686878454801</v>
      </c>
      <c r="NV244" s="877">
        <v>6.2439356015668599</v>
      </c>
      <c r="NW244" s="877">
        <v>6.7979208634494404</v>
      </c>
      <c r="NX244" s="877">
        <v>6.2777988210103297</v>
      </c>
      <c r="NY244" s="877">
        <v>5.8361766248092204</v>
      </c>
      <c r="NZ244" s="877">
        <v>7.8503743914398401</v>
      </c>
      <c r="OA244" s="877">
        <v>3.19692173382033</v>
      </c>
      <c r="OB244" s="877">
        <v>9.9165065012281293</v>
      </c>
      <c r="OC244" s="877">
        <v>2.03210084316702</v>
      </c>
      <c r="OD244" s="877">
        <v>3.0531113364595601</v>
      </c>
      <c r="OE244" s="877">
        <v>6.8875252707415902</v>
      </c>
      <c r="OF244" s="877">
        <v>5.0729632715552198</v>
      </c>
      <c r="OG244" s="877">
        <v>10.3676986753965</v>
      </c>
      <c r="OH244" s="877">
        <v>2.9278964537288199</v>
      </c>
      <c r="OI244" s="877">
        <v>8.2606373163222404</v>
      </c>
      <c r="OJ244" s="877">
        <v>4.01524777369894</v>
      </c>
      <c r="OK244" s="877">
        <v>2.1070613590742502</v>
      </c>
      <c r="OL244" s="877">
        <v>-0.14381039736076701</v>
      </c>
      <c r="OM244" s="877">
        <v>7.8844056580610999</v>
      </c>
    </row>
    <row r="245" spans="1:403" s="221" customFormat="1" x14ac:dyDescent="0.25">
      <c r="A245" s="902">
        <v>244</v>
      </c>
      <c r="B245" s="221">
        <v>0</v>
      </c>
      <c r="C245" s="221">
        <v>1</v>
      </c>
      <c r="D245" s="267">
        <v>0</v>
      </c>
      <c r="E245" s="267">
        <v>250</v>
      </c>
      <c r="F245" s="896">
        <v>250</v>
      </c>
      <c r="G245" s="61">
        <v>61</v>
      </c>
      <c r="H245" s="898"/>
      <c r="I245" s="232" t="s">
        <v>658</v>
      </c>
      <c r="J245" s="232" t="s">
        <v>1570</v>
      </c>
      <c r="K245" s="69">
        <v>16030</v>
      </c>
      <c r="L245" s="422">
        <v>71</v>
      </c>
      <c r="M245" s="62">
        <v>71</v>
      </c>
      <c r="N245" s="62">
        <v>162</v>
      </c>
      <c r="O245" s="342">
        <v>27.053802773967377</v>
      </c>
      <c r="P245" s="348">
        <v>1.7581240199191002</v>
      </c>
      <c r="Q245" s="61">
        <v>1</v>
      </c>
      <c r="R245" s="144">
        <v>140</v>
      </c>
      <c r="S245" s="144">
        <v>90</v>
      </c>
      <c r="T245" s="133">
        <v>0</v>
      </c>
      <c r="U245" s="400">
        <v>1</v>
      </c>
      <c r="V245" s="326">
        <v>0</v>
      </c>
      <c r="W245" s="326"/>
      <c r="X245" s="326">
        <v>0</v>
      </c>
      <c r="Y245" s="114">
        <v>0</v>
      </c>
      <c r="Z245" s="326">
        <v>1</v>
      </c>
      <c r="AA245" s="326">
        <v>0</v>
      </c>
      <c r="AB245" s="329">
        <v>0</v>
      </c>
      <c r="AC245" s="711">
        <v>0</v>
      </c>
      <c r="AD245" s="133"/>
      <c r="AE245" s="133"/>
      <c r="AF245" s="133"/>
      <c r="AG245" s="592">
        <v>91</v>
      </c>
      <c r="AH245" s="617">
        <v>0.72</v>
      </c>
      <c r="AI245" s="592">
        <v>80</v>
      </c>
      <c r="AJ245" s="592"/>
      <c r="AK245" s="606">
        <v>13.5</v>
      </c>
      <c r="AL245" s="592">
        <v>40</v>
      </c>
      <c r="AM245" s="592"/>
      <c r="AN245" s="607">
        <v>55.1</v>
      </c>
      <c r="AO245" s="214">
        <v>4.0091497161588689</v>
      </c>
      <c r="AP245" s="63">
        <v>238</v>
      </c>
      <c r="AQ245" s="63">
        <v>143</v>
      </c>
      <c r="AR245" s="63">
        <v>73</v>
      </c>
      <c r="AS245" s="63">
        <v>108</v>
      </c>
      <c r="AT245" s="63">
        <v>1.86</v>
      </c>
      <c r="AU245" s="63">
        <v>117</v>
      </c>
      <c r="AV245" s="557"/>
      <c r="AW245" s="557"/>
      <c r="AX245" s="434">
        <v>0.72</v>
      </c>
      <c r="AY245" s="434"/>
      <c r="AZ245" s="434"/>
      <c r="BA245" s="617"/>
      <c r="BB245" s="558"/>
      <c r="BC245" s="65">
        <v>40.31</v>
      </c>
      <c r="BD245" s="425"/>
      <c r="BE245" s="66">
        <v>40.31</v>
      </c>
      <c r="BF245" s="218">
        <v>56.015072574840843</v>
      </c>
      <c r="BG245" s="66">
        <v>86.41</v>
      </c>
      <c r="BH245" s="68">
        <v>1.6054127981530513</v>
      </c>
      <c r="BI245" s="219">
        <v>1.6054127981530513</v>
      </c>
      <c r="BJ245" s="219">
        <v>1.7483049029938775</v>
      </c>
      <c r="BK245" s="219">
        <v>1.9365640051352659</v>
      </c>
      <c r="BL245" s="66">
        <v>2.41</v>
      </c>
      <c r="BM245" s="66">
        <v>0.76</v>
      </c>
      <c r="BN245" s="66">
        <v>93</v>
      </c>
      <c r="BO245" s="66">
        <v>1.08</v>
      </c>
      <c r="BP245" s="571">
        <v>50.5</v>
      </c>
      <c r="BQ245" s="66">
        <v>26</v>
      </c>
      <c r="BR245" s="66">
        <v>122</v>
      </c>
      <c r="BS245" s="66">
        <v>5</v>
      </c>
      <c r="BT245" s="66">
        <v>26</v>
      </c>
      <c r="BU245" s="221">
        <v>0</v>
      </c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/>
      <c r="CG245" s="61">
        <v>0</v>
      </c>
      <c r="CH245" s="61">
        <v>0</v>
      </c>
      <c r="CI245" s="61">
        <v>0</v>
      </c>
      <c r="CJ245" s="61">
        <v>0</v>
      </c>
      <c r="CK245" s="326">
        <v>0</v>
      </c>
      <c r="CL245" s="114">
        <v>0</v>
      </c>
      <c r="CM245" s="326">
        <v>0</v>
      </c>
      <c r="CN245" s="114">
        <v>0</v>
      </c>
      <c r="CO245" s="326">
        <v>0</v>
      </c>
      <c r="CP245" s="114">
        <v>0</v>
      </c>
      <c r="CQ245" s="326">
        <v>0</v>
      </c>
      <c r="CR245" s="114">
        <v>0</v>
      </c>
      <c r="CS245" s="326">
        <v>0</v>
      </c>
      <c r="CT245" s="114">
        <v>0</v>
      </c>
      <c r="CU245" s="326">
        <v>0</v>
      </c>
      <c r="CV245" s="114">
        <v>0</v>
      </c>
      <c r="CW245" s="299">
        <v>27.9</v>
      </c>
      <c r="CX245" s="299">
        <v>1.04</v>
      </c>
      <c r="CY245" s="299">
        <v>8</v>
      </c>
      <c r="CZ245" s="362"/>
      <c r="DA245" s="61"/>
      <c r="DB245" s="61"/>
      <c r="DC245" s="61"/>
      <c r="DD245" s="61"/>
      <c r="DE245" s="61"/>
      <c r="DF245" s="221">
        <v>0</v>
      </c>
      <c r="DG245" s="267"/>
      <c r="DK245" s="267"/>
      <c r="DL245" s="267"/>
      <c r="DM245" s="267"/>
      <c r="DO245" s="282">
        <v>0</v>
      </c>
      <c r="DP245" s="221">
        <v>0</v>
      </c>
      <c r="DQ245" s="221">
        <v>0</v>
      </c>
      <c r="DR245" s="221">
        <v>0</v>
      </c>
      <c r="DS245" s="221">
        <v>0</v>
      </c>
      <c r="DT245" s="310"/>
      <c r="DU245" s="221">
        <v>0</v>
      </c>
      <c r="DV245" s="221">
        <v>0</v>
      </c>
      <c r="DW245" s="221">
        <v>0</v>
      </c>
      <c r="DX245" s="221">
        <v>0</v>
      </c>
      <c r="DY245" s="221">
        <v>0</v>
      </c>
      <c r="DZ245" s="438">
        <v>0</v>
      </c>
      <c r="EC245" s="317">
        <v>1</v>
      </c>
      <c r="ED245" s="317">
        <v>1</v>
      </c>
      <c r="EE245" s="61">
        <v>80</v>
      </c>
      <c r="EF245" s="61"/>
      <c r="EH245" s="221">
        <v>0</v>
      </c>
      <c r="EI245" s="61"/>
      <c r="EJ245" s="61"/>
      <c r="EK245" s="61"/>
      <c r="EL245" s="61"/>
      <c r="EM245" s="61"/>
      <c r="EN245" s="61"/>
      <c r="EO245" s="61"/>
      <c r="EP245" s="267">
        <v>250</v>
      </c>
      <c r="EQ245" s="135">
        <v>42156</v>
      </c>
      <c r="ER245" s="136" t="s">
        <v>383</v>
      </c>
      <c r="ES245" s="133"/>
      <c r="ET245" s="133"/>
      <c r="EU245" s="133">
        <v>74</v>
      </c>
      <c r="EV245" s="133">
        <v>0</v>
      </c>
      <c r="EW245" s="133"/>
      <c r="EX245" s="133">
        <v>11</v>
      </c>
      <c r="EY245" s="133">
        <v>7.5</v>
      </c>
      <c r="EZ245" s="133">
        <v>49</v>
      </c>
      <c r="FA245" s="133">
        <v>30</v>
      </c>
      <c r="FB245" s="133">
        <v>14</v>
      </c>
      <c r="FC245" s="133">
        <v>13</v>
      </c>
      <c r="FD245" s="133">
        <v>32</v>
      </c>
      <c r="FE245" s="133">
        <v>23</v>
      </c>
      <c r="FF245" s="133">
        <v>39</v>
      </c>
      <c r="FG245" s="133">
        <v>130</v>
      </c>
      <c r="FH245" s="133">
        <v>340</v>
      </c>
      <c r="FI245" s="91">
        <v>130</v>
      </c>
      <c r="FJ245" s="91">
        <v>340</v>
      </c>
      <c r="FK245" s="227">
        <v>30.55</v>
      </c>
      <c r="FL245" s="227">
        <v>17.376476092628412</v>
      </c>
      <c r="FM245" s="228">
        <v>118.80000000000001</v>
      </c>
      <c r="FN245" s="228">
        <v>46.3</v>
      </c>
      <c r="FO245" s="228">
        <v>67.572024870843052</v>
      </c>
      <c r="FP245" s="228">
        <v>26.33488848080836</v>
      </c>
      <c r="FQ245" s="228">
        <v>61.026936026936028</v>
      </c>
      <c r="FR245" s="228"/>
      <c r="FS245" s="193">
        <v>0</v>
      </c>
      <c r="FT245" s="230">
        <v>53.3</v>
      </c>
      <c r="FU245" s="230">
        <v>71.099999999999994</v>
      </c>
      <c r="FV245" s="230">
        <v>180</v>
      </c>
      <c r="FW245" s="229">
        <v>5.3</v>
      </c>
      <c r="FX245" s="229">
        <v>6.3</v>
      </c>
      <c r="FY245" s="426">
        <v>10.056603773584905</v>
      </c>
      <c r="FZ245" s="229">
        <v>0.74964838255977495</v>
      </c>
      <c r="GA245" s="133">
        <v>64.400000000000006</v>
      </c>
      <c r="GB245" s="129">
        <v>15.9</v>
      </c>
      <c r="GC245" s="238">
        <v>3.9</v>
      </c>
      <c r="GD245" s="238">
        <v>2</v>
      </c>
      <c r="GE245" s="238">
        <v>98.8</v>
      </c>
      <c r="GF245" s="238">
        <v>66.2</v>
      </c>
      <c r="GG245" s="238">
        <v>18.899999999999999</v>
      </c>
      <c r="GH245" s="133">
        <v>0</v>
      </c>
      <c r="GI245" s="133">
        <v>1</v>
      </c>
      <c r="GJ245" s="133">
        <v>1</v>
      </c>
      <c r="GK245" s="133">
        <v>0</v>
      </c>
      <c r="GL245" s="231"/>
      <c r="GM245" s="133"/>
      <c r="GN245" s="133">
        <v>0</v>
      </c>
      <c r="GO245" s="133">
        <v>0</v>
      </c>
      <c r="GP245" s="133">
        <v>0</v>
      </c>
      <c r="GQ245" s="61">
        <v>31.700000000000003</v>
      </c>
      <c r="GR245" s="106">
        <v>18.030582393987583</v>
      </c>
      <c r="GS245" s="111">
        <v>0.36734693877551022</v>
      </c>
      <c r="GT245" s="61">
        <v>0</v>
      </c>
      <c r="GU245" s="111">
        <v>0.31034482758620691</v>
      </c>
      <c r="GV245" s="61">
        <v>0</v>
      </c>
      <c r="GW245" s="106">
        <v>9.75</v>
      </c>
      <c r="GX245" s="61"/>
      <c r="GY245" s="106">
        <v>21</v>
      </c>
      <c r="GZ245" s="61"/>
      <c r="HA245" s="745"/>
      <c r="HB245" s="133">
        <v>7</v>
      </c>
      <c r="HC245" s="133">
        <v>0.53</v>
      </c>
      <c r="HD245" s="117" t="s">
        <v>1571</v>
      </c>
      <c r="HE245" s="427">
        <v>96.728387999999995</v>
      </c>
      <c r="HF245" s="427">
        <v>101.564807</v>
      </c>
      <c r="HG245" s="270">
        <v>57.768852395676554</v>
      </c>
      <c r="HH245" s="435">
        <v>128.960658</v>
      </c>
      <c r="HI245" s="270">
        <v>73.351286108891287</v>
      </c>
      <c r="HJ245" s="435">
        <v>50.823881</v>
      </c>
      <c r="HK245" s="270">
        <v>28.908018105764036</v>
      </c>
      <c r="HL245" s="435">
        <v>78.136776999999995</v>
      </c>
      <c r="HM245" s="270">
        <v>44.443268003127244</v>
      </c>
      <c r="HN245" s="427">
        <v>60.589623000000003</v>
      </c>
      <c r="HO245" s="435">
        <v>5.9383949999999999</v>
      </c>
      <c r="HP245" s="435">
        <v>3.2853829999999999</v>
      </c>
      <c r="HQ245" s="106">
        <v>109.51682099999999</v>
      </c>
      <c r="HR245" s="270">
        <v>62.291863235586412</v>
      </c>
      <c r="HS245" s="106">
        <v>44.112465</v>
      </c>
      <c r="HT245" s="270">
        <v>25.090644630422506</v>
      </c>
      <c r="HU245" s="106">
        <v>65.404354999999995</v>
      </c>
      <c r="HV245" s="270">
        <v>37.20121803637582</v>
      </c>
      <c r="HW245" s="227">
        <v>59.720830999999997</v>
      </c>
      <c r="HX245" s="144">
        <v>0</v>
      </c>
      <c r="HY245" s="427">
        <v>0.78756427405945773</v>
      </c>
      <c r="HZ245" s="428">
        <v>14</v>
      </c>
      <c r="IA245" s="427">
        <v>3.9</v>
      </c>
      <c r="IB245" s="427">
        <v>22.2</v>
      </c>
      <c r="IC245" s="427">
        <v>4.9000000000000004</v>
      </c>
      <c r="ID245" s="427">
        <v>18.600000000000001</v>
      </c>
      <c r="IE245" s="427">
        <v>4.5999999999999996</v>
      </c>
      <c r="IF245" s="237">
        <v>66.729025641025629</v>
      </c>
      <c r="IG245" s="237">
        <v>37.954674917697872</v>
      </c>
      <c r="IH245" s="239"/>
      <c r="II245" s="161">
        <v>0.4</v>
      </c>
      <c r="IJ245" s="61">
        <v>1205</v>
      </c>
      <c r="IK245" s="61">
        <v>1192</v>
      </c>
      <c r="IL245" s="61">
        <v>1157</v>
      </c>
      <c r="IM245" s="61">
        <v>1173</v>
      </c>
      <c r="IN245" s="61">
        <v>1163</v>
      </c>
      <c r="IO245" s="61">
        <v>1269</v>
      </c>
      <c r="IP245" s="133">
        <v>1237</v>
      </c>
      <c r="IQ245" s="429">
        <v>1193.1666666666667</v>
      </c>
      <c r="IR245" s="61">
        <v>1712</v>
      </c>
      <c r="IS245" s="61">
        <v>344</v>
      </c>
      <c r="IT245" s="61">
        <v>381</v>
      </c>
      <c r="IU245" s="61">
        <v>352</v>
      </c>
      <c r="IV245" s="61">
        <v>371</v>
      </c>
      <c r="IW245" s="61">
        <v>340</v>
      </c>
      <c r="IX245" s="61">
        <v>326</v>
      </c>
      <c r="IY245" s="61">
        <v>335</v>
      </c>
      <c r="IZ245" s="430">
        <v>352.33333333333331</v>
      </c>
      <c r="JA245" s="61">
        <v>207</v>
      </c>
      <c r="JB245" s="431">
        <v>28.258163384045055</v>
      </c>
      <c r="JC245" s="240">
        <v>30.752532569696235</v>
      </c>
      <c r="JD245" s="267"/>
      <c r="JE245" s="70"/>
      <c r="JF245" s="70"/>
      <c r="JG245" s="70"/>
      <c r="JH245" s="267"/>
      <c r="JI245" s="267"/>
      <c r="JJ245" s="267"/>
      <c r="JK245" s="267"/>
      <c r="JM245" s="420">
        <v>55</v>
      </c>
      <c r="JN245" s="362"/>
      <c r="JO245" s="244"/>
      <c r="JP245" s="61"/>
      <c r="JQ245" s="200"/>
      <c r="JR245" s="90"/>
      <c r="JS245" s="90"/>
      <c r="JT245" s="69"/>
      <c r="JU245" s="248"/>
      <c r="JV245" s="200"/>
      <c r="JW245" s="433"/>
      <c r="JX245" s="248"/>
      <c r="JY245" s="243"/>
      <c r="JZ245" s="433"/>
      <c r="KA245" s="248"/>
      <c r="KB245" s="247"/>
      <c r="KC245" s="245"/>
      <c r="KD245" s="248"/>
      <c r="KE245" s="63">
        <v>0</v>
      </c>
      <c r="KF245" s="263"/>
      <c r="KG245" s="263"/>
      <c r="KH245" s="250">
        <v>97.8</v>
      </c>
      <c r="KI245" s="250">
        <v>29.6</v>
      </c>
      <c r="KJ245" s="250">
        <v>69.400000000000006</v>
      </c>
      <c r="KK245" s="251">
        <v>-24.02</v>
      </c>
      <c r="KL245" s="250">
        <v>-18.7</v>
      </c>
      <c r="KM245" s="250">
        <v>72.7</v>
      </c>
      <c r="KN245" s="250">
        <v>31.5</v>
      </c>
      <c r="KO245" s="250">
        <v>3.9</v>
      </c>
      <c r="KP245" s="250"/>
      <c r="KQ245" s="250"/>
      <c r="KR245" s="92"/>
      <c r="KS245" s="93">
        <v>0.36734693877551022</v>
      </c>
      <c r="KT245" s="92"/>
      <c r="KU245" s="361"/>
      <c r="KV245" s="92"/>
      <c r="KW245" s="361"/>
      <c r="KX245" s="361"/>
      <c r="KY245" s="361"/>
      <c r="KZ245" s="361"/>
      <c r="LA245" s="361"/>
      <c r="LB245" s="361"/>
      <c r="LC245" s="361"/>
      <c r="LD245" s="361"/>
      <c r="LE245" s="361"/>
      <c r="LF245" s="118">
        <v>42156</v>
      </c>
      <c r="LG245" s="454">
        <v>0</v>
      </c>
      <c r="LH245" s="454">
        <v>1</v>
      </c>
      <c r="LI245" s="454">
        <v>54</v>
      </c>
      <c r="LJ245" s="454">
        <v>41.72</v>
      </c>
      <c r="LK245" s="454">
        <v>-23.23</v>
      </c>
      <c r="LL245" s="454">
        <v>-23.1</v>
      </c>
      <c r="LM245" s="454">
        <v>-23.1</v>
      </c>
      <c r="LN245" s="454">
        <v>361</v>
      </c>
      <c r="LO245" s="454">
        <v>-20.7</v>
      </c>
      <c r="LP245" s="454">
        <v>-20.3</v>
      </c>
      <c r="LQ245" s="454">
        <v>421</v>
      </c>
      <c r="LR245" s="454">
        <v>-21.7</v>
      </c>
      <c r="LS245" s="454">
        <v>-21.7</v>
      </c>
      <c r="LT245" s="454">
        <v>381</v>
      </c>
      <c r="LU245" s="500">
        <v>38.25</v>
      </c>
      <c r="LV245" s="693">
        <v>-23.64</v>
      </c>
      <c r="LW245" s="500">
        <v>-21.8</v>
      </c>
      <c r="LX245" s="500">
        <v>2</v>
      </c>
      <c r="LY245" s="500">
        <v>-21.9</v>
      </c>
      <c r="LZ245" s="500">
        <v>1</v>
      </c>
      <c r="MA245" s="690">
        <v>59.720830999999997</v>
      </c>
      <c r="MB245" s="455"/>
      <c r="MD245" s="253"/>
      <c r="ME245" s="274"/>
      <c r="MF245" s="581">
        <v>250</v>
      </c>
      <c r="MG245" s="135"/>
      <c r="MJ245" s="584">
        <v>43.2654</v>
      </c>
      <c r="MR245" s="135"/>
      <c r="MS245" s="585"/>
      <c r="MT245" s="585"/>
      <c r="MU245" s="133">
        <v>0</v>
      </c>
      <c r="MV245" s="585"/>
      <c r="MW245" s="585"/>
      <c r="MX245" s="585"/>
      <c r="MY245" s="585"/>
      <c r="MZ245" s="585"/>
      <c r="NA245" s="238">
        <v>55.1</v>
      </c>
      <c r="NB245" s="585"/>
      <c r="NC245" s="238">
        <v>2</v>
      </c>
      <c r="NE245" s="876">
        <v>250</v>
      </c>
      <c r="NF245" s="877" t="s">
        <v>64</v>
      </c>
      <c r="NG245" s="877" t="s">
        <v>64</v>
      </c>
      <c r="NH245" s="877" t="s">
        <v>64</v>
      </c>
      <c r="NI245" s="877" t="s">
        <v>64</v>
      </c>
      <c r="NJ245" s="877" t="s">
        <v>64</v>
      </c>
      <c r="NK245" s="877" t="s">
        <v>64</v>
      </c>
      <c r="NL245" s="877" t="s">
        <v>64</v>
      </c>
      <c r="NM245" s="877" t="s">
        <v>64</v>
      </c>
      <c r="NN245" s="877" t="s">
        <v>64</v>
      </c>
      <c r="NO245" s="877" t="s">
        <v>64</v>
      </c>
      <c r="NP245" s="877" t="s">
        <v>64</v>
      </c>
      <c r="NQ245" s="877" t="s">
        <v>64</v>
      </c>
      <c r="NR245" s="877" t="s">
        <v>64</v>
      </c>
      <c r="NS245" s="877" t="s">
        <v>64</v>
      </c>
      <c r="NT245" s="877" t="s">
        <v>64</v>
      </c>
      <c r="NU245" s="877" t="s">
        <v>64</v>
      </c>
      <c r="NV245" s="877" t="s">
        <v>64</v>
      </c>
      <c r="NW245" s="877" t="s">
        <v>64</v>
      </c>
      <c r="NX245" s="877" t="s">
        <v>64</v>
      </c>
      <c r="NY245" s="877" t="s">
        <v>64</v>
      </c>
      <c r="NZ245" s="877" t="s">
        <v>64</v>
      </c>
      <c r="OA245" s="877" t="s">
        <v>64</v>
      </c>
      <c r="OB245" s="877" t="s">
        <v>64</v>
      </c>
      <c r="OC245" s="877" t="s">
        <v>64</v>
      </c>
      <c r="OD245" s="877" t="s">
        <v>64</v>
      </c>
      <c r="OE245" s="877" t="s">
        <v>64</v>
      </c>
      <c r="OF245" s="877" t="s">
        <v>64</v>
      </c>
      <c r="OG245" s="877" t="s">
        <v>64</v>
      </c>
      <c r="OH245" s="877" t="s">
        <v>64</v>
      </c>
      <c r="OI245" s="877" t="s">
        <v>64</v>
      </c>
      <c r="OJ245" s="877" t="s">
        <v>64</v>
      </c>
      <c r="OK245" s="877" t="s">
        <v>64</v>
      </c>
      <c r="OL245" s="877" t="s">
        <v>64</v>
      </c>
      <c r="OM245" s="877" t="s">
        <v>64</v>
      </c>
    </row>
    <row r="246" spans="1:403" s="221" customFormat="1" x14ac:dyDescent="0.25">
      <c r="A246" s="455">
        <v>245</v>
      </c>
      <c r="B246" s="274">
        <v>0</v>
      </c>
      <c r="C246" s="221">
        <v>0</v>
      </c>
      <c r="D246" s="267">
        <v>0</v>
      </c>
      <c r="E246" s="267">
        <v>251</v>
      </c>
      <c r="F246" s="896">
        <v>251</v>
      </c>
      <c r="G246" s="61">
        <v>62</v>
      </c>
      <c r="H246" s="898"/>
      <c r="I246" s="232" t="s">
        <v>1419</v>
      </c>
      <c r="J246" s="167" t="s">
        <v>1572</v>
      </c>
      <c r="K246" s="69">
        <v>16010</v>
      </c>
      <c r="L246" s="422">
        <v>71</v>
      </c>
      <c r="M246" s="62">
        <v>89</v>
      </c>
      <c r="N246" s="62">
        <v>168</v>
      </c>
      <c r="O246" s="342">
        <v>31.533446712018144</v>
      </c>
      <c r="P246" s="348">
        <v>1.9870386090798344</v>
      </c>
      <c r="Q246" s="61">
        <v>1</v>
      </c>
      <c r="R246" s="144">
        <v>160</v>
      </c>
      <c r="S246" s="144">
        <v>110</v>
      </c>
      <c r="T246" s="133">
        <v>0</v>
      </c>
      <c r="U246" s="400">
        <v>1</v>
      </c>
      <c r="V246" s="326">
        <v>0</v>
      </c>
      <c r="W246" s="326"/>
      <c r="X246" s="326">
        <v>0</v>
      </c>
      <c r="Y246" s="114">
        <v>0</v>
      </c>
      <c r="Z246" s="326">
        <v>1</v>
      </c>
      <c r="AA246" s="326">
        <v>0</v>
      </c>
      <c r="AB246" s="329">
        <v>0</v>
      </c>
      <c r="AC246" s="711">
        <v>0</v>
      </c>
      <c r="AD246" s="133"/>
      <c r="AE246" s="133"/>
      <c r="AF246" s="133"/>
      <c r="AG246" s="592">
        <v>94</v>
      </c>
      <c r="AH246" s="617">
        <v>0.88</v>
      </c>
      <c r="AI246" s="592">
        <v>63</v>
      </c>
      <c r="AJ246" s="592"/>
      <c r="AK246" s="606">
        <v>14.5</v>
      </c>
      <c r="AL246" s="592">
        <v>42</v>
      </c>
      <c r="AM246" s="592"/>
      <c r="AN246" s="607">
        <v>192.4</v>
      </c>
      <c r="AO246" s="214">
        <v>5.259576538231606</v>
      </c>
      <c r="AP246" s="63">
        <v>219</v>
      </c>
      <c r="AQ246" s="63">
        <v>113</v>
      </c>
      <c r="AR246" s="63">
        <v>90</v>
      </c>
      <c r="AS246" s="63">
        <v>78</v>
      </c>
      <c r="AT246" s="63">
        <v>1.41</v>
      </c>
      <c r="AU246" s="63">
        <v>619</v>
      </c>
      <c r="AV246" s="557"/>
      <c r="AW246" s="557"/>
      <c r="AX246" s="434">
        <v>0.88</v>
      </c>
      <c r="AY246" s="434"/>
      <c r="AZ246" s="434"/>
      <c r="BA246" s="617"/>
      <c r="BB246" s="558"/>
      <c r="BC246" s="65">
        <v>54.92</v>
      </c>
      <c r="BD246" s="425"/>
      <c r="BE246" s="66">
        <v>54.92</v>
      </c>
      <c r="BF246" s="218">
        <v>20.326879825003846</v>
      </c>
      <c r="BG246" s="66">
        <v>50.78</v>
      </c>
      <c r="BH246" s="68">
        <v>1.7397305285647175</v>
      </c>
      <c r="BI246" s="219">
        <v>1.7397305285647175</v>
      </c>
      <c r="BJ246" s="219">
        <v>1.3080707195736001</v>
      </c>
      <c r="BK246" s="219">
        <v>1.7056926965377035</v>
      </c>
      <c r="BL246" s="66">
        <v>2.4900000000000002</v>
      </c>
      <c r="BM246" s="66">
        <v>0.98</v>
      </c>
      <c r="BN246" s="66">
        <v>143</v>
      </c>
      <c r="BO246" s="66">
        <v>0.94</v>
      </c>
      <c r="BP246" s="571">
        <v>147.30000000000001</v>
      </c>
      <c r="BQ246" s="66">
        <v>24</v>
      </c>
      <c r="BR246" s="66">
        <v>629</v>
      </c>
      <c r="BS246" s="66">
        <v>6</v>
      </c>
      <c r="BT246" s="66">
        <v>37</v>
      </c>
      <c r="BU246" s="221">
        <v>0</v>
      </c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>
        <v>0</v>
      </c>
      <c r="CH246" s="61">
        <v>0</v>
      </c>
      <c r="CI246" s="61">
        <v>0</v>
      </c>
      <c r="CJ246" s="61">
        <v>0</v>
      </c>
      <c r="CK246" s="326">
        <v>0</v>
      </c>
      <c r="CL246" s="114">
        <v>0</v>
      </c>
      <c r="CM246" s="326">
        <v>0</v>
      </c>
      <c r="CN246" s="114">
        <v>0</v>
      </c>
      <c r="CO246" s="326">
        <v>0</v>
      </c>
      <c r="CP246" s="114">
        <v>0</v>
      </c>
      <c r="CQ246" s="326">
        <v>0</v>
      </c>
      <c r="CR246" s="114">
        <v>0</v>
      </c>
      <c r="CS246" s="326">
        <v>0</v>
      </c>
      <c r="CT246" s="114">
        <v>0</v>
      </c>
      <c r="CU246" s="326">
        <v>0</v>
      </c>
      <c r="CV246" s="114">
        <v>0</v>
      </c>
      <c r="CW246" s="299">
        <v>14.6</v>
      </c>
      <c r="CX246" s="299">
        <v>1.18</v>
      </c>
      <c r="CY246" s="299">
        <v>4.7</v>
      </c>
      <c r="CZ246" s="362"/>
      <c r="DA246" s="61"/>
      <c r="DB246" s="61"/>
      <c r="DC246" s="61"/>
      <c r="DD246" s="61"/>
      <c r="DE246" s="61"/>
      <c r="DF246" s="221">
        <v>0</v>
      </c>
      <c r="DG246" s="267"/>
      <c r="DK246" s="267"/>
      <c r="DL246" s="267"/>
      <c r="DM246" s="267"/>
      <c r="DO246" s="282">
        <v>0</v>
      </c>
      <c r="DP246" s="221">
        <v>0</v>
      </c>
      <c r="DQ246" s="221">
        <v>0</v>
      </c>
      <c r="DR246" s="221">
        <v>0</v>
      </c>
      <c r="DS246" s="221">
        <v>0</v>
      </c>
      <c r="DT246" s="310"/>
      <c r="DU246" s="221">
        <v>0</v>
      </c>
      <c r="DV246" s="221">
        <v>0</v>
      </c>
      <c r="DW246" s="221">
        <v>0</v>
      </c>
      <c r="DX246" s="221">
        <v>0</v>
      </c>
      <c r="DY246" s="221">
        <v>0</v>
      </c>
      <c r="DZ246" s="438">
        <v>0</v>
      </c>
      <c r="EC246" s="317">
        <v>1</v>
      </c>
      <c r="ED246" s="317">
        <v>1</v>
      </c>
      <c r="EE246" s="61">
        <v>63</v>
      </c>
      <c r="EF246" s="61"/>
      <c r="EH246" s="221">
        <v>0</v>
      </c>
      <c r="EI246" s="61"/>
      <c r="EJ246" s="61"/>
      <c r="EK246" s="61"/>
      <c r="EL246" s="61"/>
      <c r="EM246" s="61"/>
      <c r="EN246" s="61"/>
      <c r="EO246" s="61"/>
      <c r="EP246" s="267">
        <v>251</v>
      </c>
      <c r="EQ246" s="135">
        <v>42157</v>
      </c>
      <c r="ER246" s="133" t="s">
        <v>678</v>
      </c>
      <c r="ES246" s="133"/>
      <c r="ET246" s="133"/>
      <c r="EU246" s="133">
        <v>77</v>
      </c>
      <c r="EV246" s="133">
        <v>0</v>
      </c>
      <c r="EW246" s="133"/>
      <c r="EX246" s="133">
        <v>10</v>
      </c>
      <c r="EY246" s="133">
        <v>7.5</v>
      </c>
      <c r="EZ246" s="133">
        <v>43</v>
      </c>
      <c r="FA246" s="133">
        <v>23</v>
      </c>
      <c r="FB246" s="133">
        <v>16</v>
      </c>
      <c r="FC246" s="133">
        <v>15</v>
      </c>
      <c r="FD246" s="133">
        <v>37</v>
      </c>
      <c r="FE246" s="133">
        <v>23</v>
      </c>
      <c r="FF246" s="133">
        <v>35</v>
      </c>
      <c r="FG246" s="133">
        <v>110</v>
      </c>
      <c r="FH246" s="133">
        <v>300</v>
      </c>
      <c r="FI246" s="91">
        <v>110</v>
      </c>
      <c r="FJ246" s="91">
        <v>300</v>
      </c>
      <c r="FK246" s="227">
        <v>40.099999999999994</v>
      </c>
      <c r="FL246" s="227">
        <v>20.180785525133636</v>
      </c>
      <c r="FM246" s="228">
        <v>89.15</v>
      </c>
      <c r="FN246" s="228">
        <v>29.65</v>
      </c>
      <c r="FO246" s="228">
        <v>44.865761335802091</v>
      </c>
      <c r="FP246" s="228">
        <v>14.921703012972877</v>
      </c>
      <c r="FQ246" s="228">
        <v>66.741446999439148</v>
      </c>
      <c r="FR246" s="228"/>
      <c r="FS246" s="193">
        <v>0</v>
      </c>
      <c r="FT246" s="230">
        <v>54.5</v>
      </c>
      <c r="FU246" s="230">
        <v>73.400000000000006</v>
      </c>
      <c r="FV246" s="230">
        <v>190</v>
      </c>
      <c r="FW246" s="229">
        <v>7.1</v>
      </c>
      <c r="FX246" s="229">
        <v>7.3</v>
      </c>
      <c r="FY246" s="426">
        <v>7.676056338028169</v>
      </c>
      <c r="FZ246" s="229">
        <v>0.74250681198910073</v>
      </c>
      <c r="GA246" s="133">
        <v>98.6</v>
      </c>
      <c r="GB246" s="129">
        <v>15.2</v>
      </c>
      <c r="GC246" s="238">
        <v>5.4</v>
      </c>
      <c r="GD246" s="238">
        <v>2.9</v>
      </c>
      <c r="GE246" s="238">
        <v>116.4</v>
      </c>
      <c r="GF246" s="238">
        <v>80.400000000000006</v>
      </c>
      <c r="GG246" s="238">
        <v>24.3</v>
      </c>
      <c r="GH246" s="133">
        <v>0</v>
      </c>
      <c r="GI246" s="133">
        <v>0</v>
      </c>
      <c r="GJ246" s="133">
        <v>1</v>
      </c>
      <c r="GK246" s="133">
        <v>0</v>
      </c>
      <c r="GL246" s="231"/>
      <c r="GM246" s="133"/>
      <c r="GN246" s="133">
        <v>0</v>
      </c>
      <c r="GO246" s="133">
        <v>0</v>
      </c>
      <c r="GP246" s="133">
        <v>0</v>
      </c>
      <c r="GQ246" s="61">
        <v>19.649999999999999</v>
      </c>
      <c r="GR246" s="106">
        <v>9.8890881687998995</v>
      </c>
      <c r="GS246" s="111">
        <v>0.52409638554216864</v>
      </c>
      <c r="GT246" s="61">
        <v>0</v>
      </c>
      <c r="GU246" s="111">
        <v>0.52</v>
      </c>
      <c r="GV246" s="61">
        <v>0</v>
      </c>
      <c r="GW246" s="106">
        <v>8.6999999999999993</v>
      </c>
      <c r="GX246" s="61"/>
      <c r="GY246" s="106">
        <v>19</v>
      </c>
      <c r="GZ246" s="61"/>
      <c r="HA246" s="745"/>
      <c r="HB246" s="133">
        <v>0</v>
      </c>
      <c r="HC246" s="133">
        <v>0.65</v>
      </c>
      <c r="HD246" s="117" t="s">
        <v>1573</v>
      </c>
      <c r="HE246" s="427">
        <v>80.590328</v>
      </c>
      <c r="HF246" s="427">
        <v>84.619844000000001</v>
      </c>
      <c r="HG246" s="270">
        <v>42.58590830260016</v>
      </c>
      <c r="HH246" s="435">
        <v>115.07768799999999</v>
      </c>
      <c r="HI246" s="270">
        <v>57.914168086190642</v>
      </c>
      <c r="HJ246" s="435">
        <v>37.128723000000001</v>
      </c>
      <c r="HK246" s="270">
        <v>18.685456251498664</v>
      </c>
      <c r="HL246" s="435">
        <v>77.948965000000001</v>
      </c>
      <c r="HM246" s="270">
        <v>39.228711834691985</v>
      </c>
      <c r="HN246" s="427">
        <v>67.735950000000003</v>
      </c>
      <c r="HO246" s="435">
        <v>5.9241210000000004</v>
      </c>
      <c r="HP246" s="435">
        <v>2.8732530000000001</v>
      </c>
      <c r="HQ246" s="106">
        <v>105.822202</v>
      </c>
      <c r="HR246" s="270">
        <v>53.256238462827135</v>
      </c>
      <c r="HS246" s="106">
        <v>43.446860999999998</v>
      </c>
      <c r="HT246" s="270">
        <v>21.865131760131998</v>
      </c>
      <c r="HU246" s="106">
        <v>62.375340999999999</v>
      </c>
      <c r="HV246" s="270">
        <v>31.391106702695129</v>
      </c>
      <c r="HW246" s="227">
        <v>58.943530000000003</v>
      </c>
      <c r="HX246" s="144">
        <v>0</v>
      </c>
      <c r="HY246" s="427">
        <v>0.73532798121561149</v>
      </c>
      <c r="HZ246" s="428">
        <v>19.2</v>
      </c>
      <c r="IA246" s="427">
        <v>4.5</v>
      </c>
      <c r="IB246" s="427">
        <v>20.3</v>
      </c>
      <c r="IC246" s="427">
        <v>5.3</v>
      </c>
      <c r="ID246" s="427">
        <v>14.9</v>
      </c>
      <c r="IE246" s="427">
        <v>4.8</v>
      </c>
      <c r="IF246" s="237">
        <v>72.524231111111106</v>
      </c>
      <c r="IG246" s="237">
        <v>36.498652205200941</v>
      </c>
      <c r="IH246" s="239"/>
      <c r="II246" s="161">
        <v>0.42</v>
      </c>
      <c r="IJ246" s="61"/>
      <c r="IK246" s="61"/>
      <c r="IL246" s="61"/>
      <c r="IM246" s="61"/>
      <c r="IN246" s="61"/>
      <c r="IO246" s="61"/>
      <c r="IP246" s="133"/>
      <c r="IQ246" s="429"/>
      <c r="IR246" s="61"/>
      <c r="IS246" s="61">
        <v>546</v>
      </c>
      <c r="IT246" s="61">
        <v>590</v>
      </c>
      <c r="IU246" s="61">
        <v>620</v>
      </c>
      <c r="IV246" s="61">
        <v>571</v>
      </c>
      <c r="IW246" s="61"/>
      <c r="IX246" s="61">
        <v>570</v>
      </c>
      <c r="IY246" s="61">
        <v>558</v>
      </c>
      <c r="IZ246" s="430">
        <v>579.4</v>
      </c>
      <c r="JA246" s="61">
        <v>493</v>
      </c>
      <c r="JB246" s="240"/>
      <c r="JC246" s="240"/>
      <c r="JD246" s="267"/>
      <c r="JE246" s="70"/>
      <c r="JF246" s="70"/>
      <c r="JG246" s="70"/>
      <c r="JH246" s="267"/>
      <c r="JI246" s="267"/>
      <c r="JJ246" s="267"/>
      <c r="JK246" s="267"/>
      <c r="JM246" s="420">
        <v>53</v>
      </c>
      <c r="JN246" s="362"/>
      <c r="JO246" s="244"/>
      <c r="JP246" s="61"/>
      <c r="JQ246" s="200"/>
      <c r="JR246" s="90"/>
      <c r="JS246" s="90"/>
      <c r="JT246" s="69"/>
      <c r="JU246" s="248"/>
      <c r="JV246" s="200"/>
      <c r="JW246" s="433"/>
      <c r="JX246" s="248"/>
      <c r="JY246" s="243"/>
      <c r="JZ246" s="433"/>
      <c r="KA246" s="248"/>
      <c r="KB246" s="247"/>
      <c r="KC246" s="245"/>
      <c r="KD246" s="248"/>
      <c r="KE246" s="63">
        <v>0</v>
      </c>
      <c r="KF246" s="263"/>
      <c r="KG246" s="263"/>
      <c r="KH246" s="250">
        <v>81.3</v>
      </c>
      <c r="KI246" s="250">
        <v>30.1</v>
      </c>
      <c r="KJ246" s="250">
        <v>62.3</v>
      </c>
      <c r="KK246" s="251">
        <v>-21.9</v>
      </c>
      <c r="KL246" s="250">
        <v>-17.100000000000001</v>
      </c>
      <c r="KM246" s="250">
        <v>57.3</v>
      </c>
      <c r="KN246" s="250">
        <v>37.4</v>
      </c>
      <c r="KO246" s="250">
        <v>5.2</v>
      </c>
      <c r="KP246" s="250"/>
      <c r="KQ246" s="250"/>
      <c r="KR246" s="92"/>
      <c r="KS246" s="93">
        <v>0.52409638554216864</v>
      </c>
      <c r="KT246" s="92">
        <v>44</v>
      </c>
      <c r="KU246" s="361">
        <v>46.16</v>
      </c>
      <c r="KV246" s="92">
        <v>-21.94</v>
      </c>
      <c r="KW246" s="361">
        <v>-29</v>
      </c>
      <c r="KX246" s="361">
        <v>-25.2</v>
      </c>
      <c r="KY246" s="361">
        <v>381</v>
      </c>
      <c r="KZ246" s="361">
        <v>-17.8</v>
      </c>
      <c r="LA246" s="361">
        <v>-16.600000000000001</v>
      </c>
      <c r="LB246" s="361">
        <v>381</v>
      </c>
      <c r="LC246" s="361">
        <v>-23.4</v>
      </c>
      <c r="LD246" s="361">
        <v>-20.9</v>
      </c>
      <c r="LE246" s="361">
        <v>381</v>
      </c>
      <c r="LF246" s="118">
        <v>42157</v>
      </c>
      <c r="LG246" s="454">
        <v>0</v>
      </c>
      <c r="LH246" s="454"/>
      <c r="LI246" s="454">
        <v>44</v>
      </c>
      <c r="LJ246" s="454">
        <v>56.86</v>
      </c>
      <c r="LK246" s="454">
        <v>-23.13</v>
      </c>
      <c r="LL246" s="454">
        <v>-33.9</v>
      </c>
      <c r="LM246" s="454">
        <v>-28.1</v>
      </c>
      <c r="LN246" s="454">
        <v>462</v>
      </c>
      <c r="LO246" s="454">
        <v>-21</v>
      </c>
      <c r="LP246" s="454">
        <v>-17</v>
      </c>
      <c r="LQ246" s="454">
        <v>462</v>
      </c>
      <c r="LR246" s="454">
        <v>-27.4</v>
      </c>
      <c r="LS246" s="454">
        <v>-22.5</v>
      </c>
      <c r="LT246" s="454">
        <v>462</v>
      </c>
      <c r="LU246" s="500">
        <v>48.78</v>
      </c>
      <c r="LV246" s="693">
        <v>-25.45</v>
      </c>
      <c r="LW246" s="500">
        <v>-22.8</v>
      </c>
      <c r="LX246" s="500">
        <v>1</v>
      </c>
      <c r="LY246" s="500">
        <v>-20.2</v>
      </c>
      <c r="LZ246" s="500">
        <v>1</v>
      </c>
      <c r="MA246" s="690">
        <v>58.943530000000003</v>
      </c>
      <c r="MB246" s="455"/>
      <c r="MD246" s="253"/>
      <c r="ME246" s="274"/>
      <c r="MF246" s="581">
        <v>251</v>
      </c>
      <c r="MG246" s="135"/>
      <c r="MJ246" s="584">
        <v>82.834000000000003</v>
      </c>
      <c r="MR246" s="135"/>
      <c r="MS246" s="585"/>
      <c r="MT246" s="585"/>
      <c r="MU246" s="133">
        <v>0</v>
      </c>
      <c r="MV246" s="585"/>
      <c r="MW246" s="585"/>
      <c r="MX246" s="585"/>
      <c r="MY246" s="585"/>
      <c r="MZ246" s="585"/>
      <c r="NA246" s="238">
        <v>192.4</v>
      </c>
      <c r="NB246" s="585"/>
      <c r="NC246" s="238">
        <v>3</v>
      </c>
      <c r="NE246" s="876" t="s">
        <v>64</v>
      </c>
      <c r="NF246" s="877" t="s">
        <v>64</v>
      </c>
      <c r="NG246" s="877" t="s">
        <v>64</v>
      </c>
      <c r="NH246" s="877" t="s">
        <v>64</v>
      </c>
      <c r="NI246" s="877" t="s">
        <v>64</v>
      </c>
      <c r="NJ246" s="877" t="s">
        <v>64</v>
      </c>
      <c r="NK246" s="877" t="s">
        <v>64</v>
      </c>
      <c r="NL246" s="877" t="s">
        <v>64</v>
      </c>
      <c r="NM246" s="877" t="s">
        <v>64</v>
      </c>
      <c r="NN246" s="877" t="s">
        <v>64</v>
      </c>
      <c r="NO246" s="877" t="s">
        <v>64</v>
      </c>
      <c r="NP246" s="877" t="s">
        <v>64</v>
      </c>
      <c r="NQ246" s="877" t="s">
        <v>64</v>
      </c>
      <c r="NR246" s="877" t="s">
        <v>64</v>
      </c>
      <c r="NS246" s="877" t="s">
        <v>64</v>
      </c>
      <c r="NT246" s="877" t="s">
        <v>64</v>
      </c>
      <c r="NU246" s="877" t="s">
        <v>64</v>
      </c>
      <c r="NV246" s="877" t="s">
        <v>64</v>
      </c>
      <c r="NW246" s="877" t="s">
        <v>64</v>
      </c>
      <c r="NX246" s="877" t="s">
        <v>64</v>
      </c>
      <c r="NY246" s="877" t="s">
        <v>64</v>
      </c>
      <c r="NZ246" s="877" t="s">
        <v>64</v>
      </c>
      <c r="OA246" s="877" t="s">
        <v>64</v>
      </c>
      <c r="OB246" s="877" t="s">
        <v>64</v>
      </c>
      <c r="OC246" s="877" t="s">
        <v>64</v>
      </c>
      <c r="OD246" s="877" t="s">
        <v>64</v>
      </c>
      <c r="OE246" s="877" t="s">
        <v>64</v>
      </c>
      <c r="OF246" s="877" t="s">
        <v>64</v>
      </c>
      <c r="OG246" s="877" t="s">
        <v>64</v>
      </c>
      <c r="OH246" s="877" t="s">
        <v>64</v>
      </c>
      <c r="OI246" s="877" t="s">
        <v>64</v>
      </c>
      <c r="OJ246" s="877" t="s">
        <v>64</v>
      </c>
      <c r="OK246" s="877" t="s">
        <v>64</v>
      </c>
      <c r="OL246" s="877" t="s">
        <v>64</v>
      </c>
      <c r="OM246" s="877" t="s">
        <v>64</v>
      </c>
    </row>
    <row r="247" spans="1:403" s="221" customFormat="1" x14ac:dyDescent="0.25">
      <c r="A247" s="455">
        <v>246</v>
      </c>
      <c r="B247" s="221">
        <v>0</v>
      </c>
      <c r="C247" s="221">
        <v>1</v>
      </c>
      <c r="D247" s="267">
        <v>0</v>
      </c>
      <c r="E247" s="267">
        <v>252</v>
      </c>
      <c r="F247" s="896">
        <v>252</v>
      </c>
      <c r="G247" s="61">
        <v>63</v>
      </c>
      <c r="H247" s="898"/>
      <c r="I247" s="232" t="s">
        <v>1574</v>
      </c>
      <c r="J247" s="167" t="s">
        <v>1575</v>
      </c>
      <c r="K247" s="266">
        <v>15187</v>
      </c>
      <c r="L247" s="422">
        <v>73</v>
      </c>
      <c r="M247" s="400">
        <v>75</v>
      </c>
      <c r="N247" s="400">
        <v>169</v>
      </c>
      <c r="O247" s="342">
        <v>26.259584748433181</v>
      </c>
      <c r="P247" s="348">
        <v>1.855603664246676</v>
      </c>
      <c r="Q247" s="221">
        <v>0</v>
      </c>
      <c r="R247" s="144">
        <v>190</v>
      </c>
      <c r="S247" s="144">
        <v>100</v>
      </c>
      <c r="T247" s="133">
        <v>0</v>
      </c>
      <c r="U247" s="400">
        <v>1</v>
      </c>
      <c r="V247" s="709">
        <v>0</v>
      </c>
      <c r="W247" s="709"/>
      <c r="X247" s="325">
        <v>1</v>
      </c>
      <c r="Y247" s="114">
        <v>0</v>
      </c>
      <c r="Z247" s="325">
        <v>1</v>
      </c>
      <c r="AA247" s="325">
        <v>0</v>
      </c>
      <c r="AB247" s="329">
        <v>0</v>
      </c>
      <c r="AC247" s="711">
        <v>0</v>
      </c>
      <c r="AD247" s="133"/>
      <c r="AE247" s="133"/>
      <c r="AF247" s="133"/>
      <c r="AG247" s="592">
        <v>97</v>
      </c>
      <c r="AH247" s="608">
        <v>0.84</v>
      </c>
      <c r="AI247" s="608">
        <v>89</v>
      </c>
      <c r="AJ247" s="608"/>
      <c r="AK247" s="616">
        <v>12.4</v>
      </c>
      <c r="AL247" s="608">
        <v>37</v>
      </c>
      <c r="AM247" s="608"/>
      <c r="AN247" s="609">
        <v>55.3</v>
      </c>
      <c r="AO247" s="214">
        <v>4.0127729085282891</v>
      </c>
      <c r="AP247" s="310">
        <v>168</v>
      </c>
      <c r="AQ247" s="310">
        <v>67</v>
      </c>
      <c r="AR247" s="310">
        <v>84</v>
      </c>
      <c r="AS247" s="310">
        <v>85</v>
      </c>
      <c r="AT247" s="310">
        <v>1.5</v>
      </c>
      <c r="AU247" s="310">
        <v>135</v>
      </c>
      <c r="AV247" s="557"/>
      <c r="AW247" s="557"/>
      <c r="AX247" s="310">
        <v>0.84</v>
      </c>
      <c r="AY247" s="310"/>
      <c r="AZ247" s="310"/>
      <c r="BA247" s="608"/>
      <c r="BB247" s="558"/>
      <c r="BC247" s="65">
        <v>19.21</v>
      </c>
      <c r="BD247" s="68"/>
      <c r="BE247" s="66">
        <v>19.21</v>
      </c>
      <c r="BF247" s="218">
        <v>53.580831107647057</v>
      </c>
      <c r="BG247" s="66">
        <v>84.68</v>
      </c>
      <c r="BH247" s="68">
        <v>1.2835273648616936</v>
      </c>
      <c r="BI247" s="219">
        <v>1.2835273648616936</v>
      </c>
      <c r="BJ247" s="219">
        <v>1.7290094457907716</v>
      </c>
      <c r="BK247" s="219">
        <v>1.9277808493473745</v>
      </c>
      <c r="BL247" s="66">
        <v>2.33</v>
      </c>
      <c r="BM247" s="66">
        <v>0.97</v>
      </c>
      <c r="BN247" s="66">
        <v>74</v>
      </c>
      <c r="BO247" s="66">
        <v>1.03</v>
      </c>
      <c r="BP247" s="571">
        <v>44.4</v>
      </c>
      <c r="BQ247" s="66">
        <v>73</v>
      </c>
      <c r="BR247" s="66">
        <v>127</v>
      </c>
      <c r="BS247" s="66">
        <v>7</v>
      </c>
      <c r="BT247" s="66">
        <v>15</v>
      </c>
      <c r="BU247" s="221">
        <v>0</v>
      </c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>
        <v>0</v>
      </c>
      <c r="CH247" s="61">
        <v>0</v>
      </c>
      <c r="CI247" s="61">
        <v>0</v>
      </c>
      <c r="CJ247" s="61">
        <v>0</v>
      </c>
      <c r="CK247" s="326">
        <v>0</v>
      </c>
      <c r="CL247" s="114">
        <v>0</v>
      </c>
      <c r="CM247" s="326">
        <v>0</v>
      </c>
      <c r="CN247" s="114">
        <v>0</v>
      </c>
      <c r="CO247" s="326">
        <v>1</v>
      </c>
      <c r="CP247" s="114">
        <v>0</v>
      </c>
      <c r="CQ247" s="326">
        <v>0</v>
      </c>
      <c r="CR247" s="114">
        <v>0</v>
      </c>
      <c r="CS247" s="326">
        <v>0</v>
      </c>
      <c r="CT247" s="114">
        <v>0</v>
      </c>
      <c r="CU247" s="326">
        <v>1</v>
      </c>
      <c r="CV247" s="114">
        <v>0</v>
      </c>
      <c r="CW247" s="299">
        <v>20.2</v>
      </c>
      <c r="CX247" s="299">
        <v>1.23</v>
      </c>
      <c r="CY247" s="299">
        <v>5.8</v>
      </c>
      <c r="CZ247" s="299"/>
      <c r="DA247" s="61"/>
      <c r="DB247" s="61"/>
      <c r="DC247" s="61"/>
      <c r="DD247" s="61"/>
      <c r="DE247" s="61"/>
      <c r="DF247" s="221">
        <v>0</v>
      </c>
      <c r="DG247" s="267"/>
      <c r="DK247" s="267"/>
      <c r="DL247" s="267"/>
      <c r="DM247" s="267"/>
      <c r="DO247" s="282">
        <v>0</v>
      </c>
      <c r="DP247" s="221">
        <v>0</v>
      </c>
      <c r="DQ247" s="221">
        <v>0</v>
      </c>
      <c r="DR247" s="221">
        <v>0</v>
      </c>
      <c r="DS247" s="221">
        <v>0</v>
      </c>
      <c r="DT247" s="310"/>
      <c r="DU247" s="221">
        <v>0</v>
      </c>
      <c r="DV247" s="221">
        <v>0</v>
      </c>
      <c r="DW247" s="221">
        <v>0</v>
      </c>
      <c r="DX247" s="221">
        <v>0</v>
      </c>
      <c r="DY247" s="221">
        <v>0</v>
      </c>
      <c r="DZ247" s="438">
        <v>0</v>
      </c>
      <c r="EC247" s="317">
        <v>1</v>
      </c>
      <c r="ED247" s="317">
        <v>1</v>
      </c>
      <c r="EE247" s="221">
        <v>89</v>
      </c>
      <c r="EH247" s="221">
        <v>0</v>
      </c>
      <c r="EI247" s="61"/>
      <c r="EJ247" s="61"/>
      <c r="EK247" s="61"/>
      <c r="EL247" s="61"/>
      <c r="EM247" s="61"/>
      <c r="EN247" s="61"/>
      <c r="EO247" s="61"/>
      <c r="EP247" s="267">
        <v>252</v>
      </c>
      <c r="EQ247" s="135">
        <v>42221</v>
      </c>
      <c r="ER247" s="136" t="s">
        <v>383</v>
      </c>
      <c r="ES247" s="133"/>
      <c r="ET247" s="133"/>
      <c r="EU247" s="133">
        <v>56</v>
      </c>
      <c r="EV247" s="133">
        <v>0</v>
      </c>
      <c r="EW247" s="133"/>
      <c r="EX247" s="133">
        <v>10</v>
      </c>
      <c r="EY247" s="133">
        <v>8</v>
      </c>
      <c r="EZ247" s="133">
        <v>49</v>
      </c>
      <c r="FA247" s="133">
        <v>25</v>
      </c>
      <c r="FB247" s="133">
        <v>18</v>
      </c>
      <c r="FC247" s="133">
        <v>17</v>
      </c>
      <c r="FD247" s="133">
        <v>45</v>
      </c>
      <c r="FE247" s="133">
        <v>19</v>
      </c>
      <c r="FF247" s="133">
        <v>27</v>
      </c>
      <c r="FG247" s="133">
        <v>130</v>
      </c>
      <c r="FH247" s="133">
        <v>350</v>
      </c>
      <c r="FI247" s="91">
        <v>130</v>
      </c>
      <c r="FJ247" s="91">
        <v>350</v>
      </c>
      <c r="FK247" s="227">
        <v>70.75</v>
      </c>
      <c r="FL247" s="227">
        <v>38.127753982811065</v>
      </c>
      <c r="FM247" s="228">
        <v>135.14999999999998</v>
      </c>
      <c r="FN247" s="228">
        <v>51.45</v>
      </c>
      <c r="FO247" s="228">
        <v>72.833441000380404</v>
      </c>
      <c r="FP247" s="228">
        <v>27.726826041210305</v>
      </c>
      <c r="FQ247" s="228">
        <v>61.93118756936736</v>
      </c>
      <c r="FR247" s="228"/>
      <c r="FS247" s="193">
        <v>0</v>
      </c>
      <c r="FT247" s="230">
        <v>62.4</v>
      </c>
      <c r="FU247" s="230">
        <v>72.7</v>
      </c>
      <c r="FV247" s="230">
        <v>175</v>
      </c>
      <c r="FW247" s="229">
        <v>6</v>
      </c>
      <c r="FX247" s="229">
        <v>9.9</v>
      </c>
      <c r="FY247" s="426">
        <v>10.4</v>
      </c>
      <c r="FZ247" s="229">
        <v>0.858321870701513</v>
      </c>
      <c r="GA247" s="133">
        <v>81.400000000000006</v>
      </c>
      <c r="GB247" s="129">
        <v>20.8</v>
      </c>
      <c r="GC247" s="238">
        <v>14</v>
      </c>
      <c r="GD247" s="238">
        <v>6.7</v>
      </c>
      <c r="GE247" s="238">
        <v>187</v>
      </c>
      <c r="GF247" s="238">
        <v>120.4</v>
      </c>
      <c r="GG247" s="238">
        <v>38.6</v>
      </c>
      <c r="GH247" s="133">
        <v>1</v>
      </c>
      <c r="GI247" s="133">
        <v>1</v>
      </c>
      <c r="GJ247" s="133">
        <v>1</v>
      </c>
      <c r="GK247" s="133">
        <v>1</v>
      </c>
      <c r="GL247" s="231"/>
      <c r="GM247" s="133"/>
      <c r="GN247" s="133">
        <v>0</v>
      </c>
      <c r="GO247" s="133">
        <v>0</v>
      </c>
      <c r="GP247" s="133">
        <v>0</v>
      </c>
      <c r="GQ247" s="61"/>
      <c r="GR247" s="106"/>
      <c r="GS247" s="111">
        <v>0.41284403669724767</v>
      </c>
      <c r="GT247" s="61">
        <v>0</v>
      </c>
      <c r="GU247" s="111">
        <v>0.4838709677419355</v>
      </c>
      <c r="GV247" s="61">
        <v>0</v>
      </c>
      <c r="GW247" s="106">
        <v>11.3</v>
      </c>
      <c r="GX247" s="61"/>
      <c r="GY247" s="106">
        <v>22.5</v>
      </c>
      <c r="GZ247" s="61"/>
      <c r="HA247" s="745"/>
      <c r="HB247" s="133">
        <v>14</v>
      </c>
      <c r="HC247" s="133">
        <v>0.45</v>
      </c>
      <c r="HD247" s="117" t="s">
        <v>1480</v>
      </c>
      <c r="HE247" s="227">
        <v>126.78854200000001</v>
      </c>
      <c r="HF247" s="227">
        <v>133.12796900000001</v>
      </c>
      <c r="HG247" s="270">
        <v>71.743751947184421</v>
      </c>
      <c r="HH247" s="106">
        <v>139.173036</v>
      </c>
      <c r="HI247" s="270">
        <v>75.001488023306109</v>
      </c>
      <c r="HJ247" s="106">
        <v>44.319797000000001</v>
      </c>
      <c r="HK247" s="270">
        <v>23.884301294475303</v>
      </c>
      <c r="HL247" s="106">
        <v>94.853239000000002</v>
      </c>
      <c r="HM247" s="270">
        <v>51.117186728830809</v>
      </c>
      <c r="HN247" s="227">
        <v>68.154897000000005</v>
      </c>
      <c r="HO247" s="106">
        <v>5.2169280000000002</v>
      </c>
      <c r="HP247" s="106">
        <v>2.7562739999999999</v>
      </c>
      <c r="HQ247" s="106">
        <v>143.18609499999999</v>
      </c>
      <c r="HR247" s="270">
        <v>77.164158359284983</v>
      </c>
      <c r="HS247" s="106">
        <v>46.133325999999997</v>
      </c>
      <c r="HT247" s="270">
        <v>24.861626913594641</v>
      </c>
      <c r="HU247" s="106">
        <v>97.052769999999995</v>
      </c>
      <c r="HV247" s="270">
        <v>52.302531984598524</v>
      </c>
      <c r="HW247" s="227">
        <v>67.780861999999999</v>
      </c>
      <c r="HX247" s="144">
        <v>0</v>
      </c>
      <c r="HY247" s="427">
        <v>0.95656438076122741</v>
      </c>
      <c r="HZ247" s="428">
        <v>26.1</v>
      </c>
      <c r="IA247" s="427">
        <v>6.1</v>
      </c>
      <c r="IB247" s="427">
        <v>24.7</v>
      </c>
      <c r="IC247" s="427">
        <v>5.8</v>
      </c>
      <c r="ID247" s="427">
        <v>22.3</v>
      </c>
      <c r="IE247" s="427">
        <v>5.7</v>
      </c>
      <c r="IF247" s="237">
        <v>88.492406557377052</v>
      </c>
      <c r="IG247" s="237">
        <v>47.689282071612276</v>
      </c>
      <c r="IH247" s="239"/>
      <c r="II247" s="161">
        <v>0.37</v>
      </c>
      <c r="IJ247" s="61">
        <v>1129</v>
      </c>
      <c r="IK247" s="61">
        <v>933</v>
      </c>
      <c r="IL247" s="61">
        <v>889</v>
      </c>
      <c r="IM247" s="61">
        <v>1007</v>
      </c>
      <c r="IN247" s="61">
        <v>1146</v>
      </c>
      <c r="IO247" s="61">
        <v>1179</v>
      </c>
      <c r="IP247" s="133">
        <v>1154</v>
      </c>
      <c r="IQ247" s="429">
        <v>1047.1666666666667</v>
      </c>
      <c r="IR247" s="61">
        <v>1885</v>
      </c>
      <c r="IS247" s="61">
        <v>337</v>
      </c>
      <c r="IT247" s="61">
        <v>308</v>
      </c>
      <c r="IU247" s="61">
        <v>334</v>
      </c>
      <c r="IV247" s="61">
        <v>343</v>
      </c>
      <c r="IW247" s="61">
        <v>381</v>
      </c>
      <c r="IX247" s="61">
        <v>382</v>
      </c>
      <c r="IY247" s="61">
        <v>359.5</v>
      </c>
      <c r="IZ247" s="430">
        <v>347.5</v>
      </c>
      <c r="JA247" s="61">
        <v>215</v>
      </c>
      <c r="JB247" s="431">
        <v>29.396420991851347</v>
      </c>
      <c r="JC247" s="240">
        <v>29.279461886711001</v>
      </c>
      <c r="JD247" s="267"/>
      <c r="JE247" s="280"/>
      <c r="JF247" s="70"/>
      <c r="JG247" s="70"/>
      <c r="JH247" s="267"/>
      <c r="JI247" s="267"/>
      <c r="JJ247" s="267"/>
      <c r="JK247" s="267"/>
      <c r="JM247" s="420">
        <v>80</v>
      </c>
      <c r="JN247" s="362"/>
      <c r="JO247" s="244"/>
      <c r="JP247" s="61"/>
      <c r="JQ247" s="200"/>
      <c r="JR247" s="90"/>
      <c r="JS247" s="90"/>
      <c r="JT247" s="69"/>
      <c r="JU247" s="248"/>
      <c r="JV247" s="200"/>
      <c r="JW247" s="433"/>
      <c r="JX247" s="248"/>
      <c r="JY247" s="243"/>
      <c r="JZ247" s="433"/>
      <c r="KA247" s="248"/>
      <c r="KB247" s="247"/>
      <c r="KC247" s="245"/>
      <c r="KD247" s="248"/>
      <c r="KE247" s="63">
        <v>0</v>
      </c>
      <c r="KF247" s="263"/>
      <c r="KG247" s="263"/>
      <c r="KH247" s="250">
        <v>136.30000000000001</v>
      </c>
      <c r="KI247" s="250">
        <v>63.07</v>
      </c>
      <c r="KJ247" s="250">
        <v>53.6</v>
      </c>
      <c r="KK247" s="251">
        <v>-18.7</v>
      </c>
      <c r="KL247" s="250">
        <v>-15.25</v>
      </c>
      <c r="KM247" s="250">
        <v>41.92</v>
      </c>
      <c r="KN247" s="250">
        <v>13.2</v>
      </c>
      <c r="KO247" s="250">
        <v>4.2</v>
      </c>
      <c r="KP247" s="250"/>
      <c r="KQ247" s="250"/>
      <c r="KR247" s="92"/>
      <c r="KS247" s="93">
        <v>0.41284403669724767</v>
      </c>
      <c r="KT247" s="92"/>
      <c r="KU247" s="361"/>
      <c r="KV247" s="92"/>
      <c r="KW247" s="361"/>
      <c r="KX247" s="361"/>
      <c r="KY247" s="361"/>
      <c r="KZ247" s="361"/>
      <c r="LA247" s="361"/>
      <c r="LB247" s="361"/>
      <c r="LC247" s="361"/>
      <c r="LD247" s="361"/>
      <c r="LE247" s="361"/>
      <c r="LF247" s="118">
        <v>42221</v>
      </c>
      <c r="LG247" s="454">
        <v>0</v>
      </c>
      <c r="LH247" s="454"/>
      <c r="LI247" s="454">
        <v>52</v>
      </c>
      <c r="LJ247" s="454">
        <v>44.81</v>
      </c>
      <c r="LK247" s="454">
        <v>-26</v>
      </c>
      <c r="LL247" s="454">
        <v>-31.1</v>
      </c>
      <c r="LM247" s="454">
        <v>-31.1</v>
      </c>
      <c r="LN247" s="454">
        <v>367</v>
      </c>
      <c r="LO247" s="454">
        <v>-20.8</v>
      </c>
      <c r="LP247" s="454">
        <v>-20.8</v>
      </c>
      <c r="LQ247" s="454">
        <v>367</v>
      </c>
      <c r="LR247" s="454">
        <v>-25.9</v>
      </c>
      <c r="LS247" s="454">
        <v>-25.9</v>
      </c>
      <c r="LT247" s="454">
        <v>367</v>
      </c>
      <c r="LU247" s="500">
        <v>43.28</v>
      </c>
      <c r="LV247" s="693">
        <v>-27.31</v>
      </c>
      <c r="LW247" s="500">
        <v>-13.9</v>
      </c>
      <c r="LX247" s="500">
        <v>2</v>
      </c>
      <c r="LY247" s="500">
        <v>-13.9</v>
      </c>
      <c r="LZ247" s="500">
        <v>3</v>
      </c>
      <c r="MA247" s="690">
        <v>67.780861999999999</v>
      </c>
      <c r="MB247" s="455"/>
      <c r="MD247" s="253"/>
      <c r="ME247" s="274"/>
      <c r="MF247" s="581">
        <v>252</v>
      </c>
      <c r="MG247" s="135"/>
      <c r="MJ247" s="584">
        <v>44.335599999999999</v>
      </c>
      <c r="MR247" s="135"/>
      <c r="MS247" s="585"/>
      <c r="MT247" s="585"/>
      <c r="MU247" s="133">
        <v>0</v>
      </c>
      <c r="MV247" s="585"/>
      <c r="MW247" s="585"/>
      <c r="MX247" s="585"/>
      <c r="MY247" s="585"/>
      <c r="MZ247" s="585"/>
      <c r="NA247" s="238">
        <v>55.3</v>
      </c>
      <c r="NB247" s="585"/>
      <c r="NC247" s="238">
        <v>2</v>
      </c>
      <c r="NE247" s="876">
        <v>252</v>
      </c>
      <c r="NF247" s="877">
        <v>9.56128794516483</v>
      </c>
      <c r="NG247" s="877">
        <v>6.9088129077395504</v>
      </c>
      <c r="NH247" s="877">
        <v>5.6507645591169</v>
      </c>
      <c r="NI247" s="877">
        <v>2.8659188145522099</v>
      </c>
      <c r="NJ247" s="877">
        <v>7.1582562288113403</v>
      </c>
      <c r="NK247" s="877">
        <v>7.1915034320335103</v>
      </c>
      <c r="NL247" s="877">
        <v>9.02608074525393</v>
      </c>
      <c r="NM247" s="877">
        <v>7.67807190511264</v>
      </c>
      <c r="NN247" s="877">
        <v>6.5125429550968601</v>
      </c>
      <c r="NO247" s="877">
        <v>1.4436066514756101</v>
      </c>
      <c r="NP247" s="877">
        <v>7.1179027890940301</v>
      </c>
      <c r="NQ247" s="877">
        <v>7.4784865120841904</v>
      </c>
      <c r="NR247" s="877">
        <v>7.7578899903249896</v>
      </c>
      <c r="NS247" s="877">
        <v>5.2513403827886203</v>
      </c>
      <c r="NT247" s="877">
        <v>6.2596491206491596</v>
      </c>
      <c r="NU247" s="877">
        <v>8.6482497129273401</v>
      </c>
      <c r="NV247" s="877">
        <v>6.9219599173261699</v>
      </c>
      <c r="NW247" s="877">
        <v>7.2338113842931602</v>
      </c>
      <c r="NX247" s="877">
        <v>6.0393577651596999</v>
      </c>
      <c r="NY247" s="877">
        <v>6.4046306842176097</v>
      </c>
      <c r="NZ247" s="877">
        <v>8.5067637755311196</v>
      </c>
      <c r="OA247" s="877">
        <v>2.5008020530571602</v>
      </c>
      <c r="OB247" s="877">
        <v>11.2860032165968</v>
      </c>
      <c r="OC247" s="877">
        <v>2.8914191868460799</v>
      </c>
      <c r="OD247" s="877">
        <v>6.80154670335678</v>
      </c>
      <c r="OE247" s="877">
        <v>6.7664626524257701</v>
      </c>
      <c r="OF247" s="877">
        <v>5.3023190509488298</v>
      </c>
      <c r="OG247" s="877">
        <v>11.813119804410601</v>
      </c>
      <c r="OH247" s="877">
        <v>4.0908534304511104</v>
      </c>
      <c r="OI247" s="877">
        <v>9.2812577714590994</v>
      </c>
      <c r="OJ247" s="877">
        <v>3.46988597627446</v>
      </c>
      <c r="OK247" s="877">
        <v>2.5318620329514698</v>
      </c>
      <c r="OL247" s="877">
        <v>4.3007446502996203</v>
      </c>
      <c r="OM247" s="877">
        <v>8.3945840297507104</v>
      </c>
    </row>
    <row r="248" spans="1:403" s="221" customFormat="1" x14ac:dyDescent="0.25">
      <c r="A248" s="902">
        <v>247</v>
      </c>
      <c r="B248" s="221">
        <v>0</v>
      </c>
      <c r="C248" s="221">
        <v>1</v>
      </c>
      <c r="D248" s="267">
        <v>0</v>
      </c>
      <c r="E248" s="267">
        <v>253</v>
      </c>
      <c r="F248" s="896">
        <v>253</v>
      </c>
      <c r="G248" s="61">
        <v>64</v>
      </c>
      <c r="H248" s="898"/>
      <c r="I248" s="651" t="s">
        <v>469</v>
      </c>
      <c r="J248" s="167" t="s">
        <v>1576</v>
      </c>
      <c r="K248" s="403">
        <v>14500</v>
      </c>
      <c r="L248" s="422">
        <v>75</v>
      </c>
      <c r="M248" s="62">
        <v>80</v>
      </c>
      <c r="N248" s="62">
        <v>180</v>
      </c>
      <c r="O248" s="342">
        <v>24.691358024691358</v>
      </c>
      <c r="P248" s="348">
        <v>1.9964210222750447</v>
      </c>
      <c r="Q248" s="161">
        <v>0</v>
      </c>
      <c r="R248" s="145">
        <v>170</v>
      </c>
      <c r="S248" s="145">
        <v>110</v>
      </c>
      <c r="T248" s="146">
        <v>0</v>
      </c>
      <c r="U248" s="400">
        <v>1</v>
      </c>
      <c r="V248" s="326">
        <v>0</v>
      </c>
      <c r="W248" s="326"/>
      <c r="X248" s="326">
        <v>1</v>
      </c>
      <c r="Y248" s="114">
        <v>1</v>
      </c>
      <c r="Z248" s="326">
        <v>1</v>
      </c>
      <c r="AA248" s="326">
        <v>0</v>
      </c>
      <c r="AB248" s="329">
        <v>0</v>
      </c>
      <c r="AC248" s="711">
        <v>0</v>
      </c>
      <c r="AD248" s="146"/>
      <c r="AE248" s="133"/>
      <c r="AF248" s="146"/>
      <c r="AG248" s="618">
        <v>95</v>
      </c>
      <c r="AH248" s="619">
        <v>1.02</v>
      </c>
      <c r="AI248" s="592">
        <v>71</v>
      </c>
      <c r="AJ248" s="592"/>
      <c r="AK248" s="606">
        <v>14.7</v>
      </c>
      <c r="AL248" s="592">
        <v>46</v>
      </c>
      <c r="AM248" s="592"/>
      <c r="AN248" s="607">
        <v>142.80000000000001</v>
      </c>
      <c r="AO248" s="214">
        <v>4.9614450499054845</v>
      </c>
      <c r="AP248" s="63">
        <v>245</v>
      </c>
      <c r="AQ248" s="63">
        <v>147</v>
      </c>
      <c r="AR248" s="63">
        <v>82</v>
      </c>
      <c r="AS248" s="63">
        <v>81</v>
      </c>
      <c r="AT248" s="63">
        <v>0.89</v>
      </c>
      <c r="AU248" s="63">
        <v>129</v>
      </c>
      <c r="AV248" s="557"/>
      <c r="AW248" s="557"/>
      <c r="AX248" s="436">
        <v>1.02</v>
      </c>
      <c r="AY248" s="436"/>
      <c r="AZ248" s="436"/>
      <c r="BA248" s="619"/>
      <c r="BB248" s="558"/>
      <c r="BC248" s="65">
        <v>28.88</v>
      </c>
      <c r="BD248" s="68"/>
      <c r="BE248" s="66">
        <v>28.88</v>
      </c>
      <c r="BF248" s="218">
        <v>58.402176218233308</v>
      </c>
      <c r="BG248" s="66">
        <v>65.260000000000005</v>
      </c>
      <c r="BH248" s="68">
        <v>1.4605971888976015</v>
      </c>
      <c r="BI248" s="219">
        <v>1.4605971888976015</v>
      </c>
      <c r="BJ248" s="219">
        <v>1.7664290303651582</v>
      </c>
      <c r="BK248" s="219">
        <v>1.8146470694518562</v>
      </c>
      <c r="BL248" s="66">
        <v>2.4700000000000002</v>
      </c>
      <c r="BM248" s="66">
        <v>0.9</v>
      </c>
      <c r="BN248" s="66">
        <v>84</v>
      </c>
      <c r="BO248" s="66">
        <v>1.44</v>
      </c>
      <c r="BP248" s="571">
        <v>128.9</v>
      </c>
      <c r="BQ248" s="66">
        <v>39</v>
      </c>
      <c r="BR248" s="66">
        <v>122</v>
      </c>
      <c r="BS248" s="66">
        <v>11</v>
      </c>
      <c r="BT248" s="66">
        <v>16</v>
      </c>
      <c r="BU248" s="221">
        <v>0</v>
      </c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>
        <v>0</v>
      </c>
      <c r="CH248" s="61">
        <v>0</v>
      </c>
      <c r="CI248" s="61">
        <v>0</v>
      </c>
      <c r="CJ248" s="61">
        <v>0</v>
      </c>
      <c r="CK248" s="326">
        <v>0</v>
      </c>
      <c r="CL248" s="114">
        <v>0</v>
      </c>
      <c r="CM248" s="326">
        <v>0</v>
      </c>
      <c r="CN248" s="114">
        <v>0</v>
      </c>
      <c r="CO248" s="326">
        <v>0</v>
      </c>
      <c r="CP248" s="114">
        <v>0</v>
      </c>
      <c r="CQ248" s="326">
        <v>0</v>
      </c>
      <c r="CR248" s="114">
        <v>0</v>
      </c>
      <c r="CS248" s="326">
        <v>0</v>
      </c>
      <c r="CT248" s="114">
        <v>0</v>
      </c>
      <c r="CU248" s="326">
        <v>0</v>
      </c>
      <c r="CV248" s="114">
        <v>0</v>
      </c>
      <c r="CW248" s="299">
        <v>20.100000000000001</v>
      </c>
      <c r="CX248" s="299">
        <v>1</v>
      </c>
      <c r="CY248" s="299">
        <v>5.7</v>
      </c>
      <c r="CZ248" s="362"/>
      <c r="DA248" s="61"/>
      <c r="DB248" s="61"/>
      <c r="DC248" s="61"/>
      <c r="DD248" s="61"/>
      <c r="DE248" s="61"/>
      <c r="DF248" s="221">
        <v>0</v>
      </c>
      <c r="DG248" s="267"/>
      <c r="DK248" s="267"/>
      <c r="DL248" s="267"/>
      <c r="DM248" s="267"/>
      <c r="DO248" s="282">
        <v>0</v>
      </c>
      <c r="DP248" s="221">
        <v>0</v>
      </c>
      <c r="DQ248" s="221">
        <v>0</v>
      </c>
      <c r="DR248" s="221">
        <v>0</v>
      </c>
      <c r="DS248" s="221">
        <v>0</v>
      </c>
      <c r="DT248" s="310"/>
      <c r="DU248" s="221">
        <v>0</v>
      </c>
      <c r="DV248" s="221">
        <v>0</v>
      </c>
      <c r="DW248" s="221">
        <v>0</v>
      </c>
      <c r="DX248" s="221">
        <v>0</v>
      </c>
      <c r="DY248" s="221">
        <v>0</v>
      </c>
      <c r="DZ248" s="438">
        <v>0</v>
      </c>
      <c r="EC248" s="317">
        <v>1</v>
      </c>
      <c r="ED248" s="317">
        <v>1</v>
      </c>
      <c r="EE248" s="61">
        <v>71</v>
      </c>
      <c r="EF248" s="61"/>
      <c r="EH248" s="221">
        <v>0</v>
      </c>
      <c r="EI248" s="61"/>
      <c r="EJ248" s="61"/>
      <c r="EK248" s="61"/>
      <c r="EL248" s="61"/>
      <c r="EM248" s="61"/>
      <c r="EN248" s="61"/>
      <c r="EO248" s="61"/>
      <c r="EP248" s="267">
        <v>253</v>
      </c>
      <c r="EQ248" s="135">
        <v>42192</v>
      </c>
      <c r="ER248" s="133" t="s">
        <v>383</v>
      </c>
      <c r="ES248" s="133"/>
      <c r="ET248" s="133"/>
      <c r="EU248" s="133">
        <v>64</v>
      </c>
      <c r="EV248" s="133">
        <v>0</v>
      </c>
      <c r="EW248" s="133"/>
      <c r="EX248" s="133">
        <v>11</v>
      </c>
      <c r="EY248" s="133">
        <v>8</v>
      </c>
      <c r="EZ248" s="133">
        <v>53</v>
      </c>
      <c r="FA248" s="133">
        <v>35</v>
      </c>
      <c r="FB248" s="133">
        <v>16</v>
      </c>
      <c r="FC248" s="133">
        <v>17</v>
      </c>
      <c r="FD248" s="133">
        <v>33</v>
      </c>
      <c r="FE248" s="133">
        <v>25</v>
      </c>
      <c r="FF248" s="133">
        <v>36</v>
      </c>
      <c r="FG248" s="133">
        <v>140</v>
      </c>
      <c r="FH248" s="133">
        <v>310</v>
      </c>
      <c r="FI248" s="91">
        <v>140</v>
      </c>
      <c r="FJ248" s="91">
        <v>310</v>
      </c>
      <c r="FK248" s="227">
        <v>34.299999999999997</v>
      </c>
      <c r="FL248" s="227">
        <v>17.180744751381667</v>
      </c>
      <c r="FM248" s="228">
        <v>156.89999999999998</v>
      </c>
      <c r="FN248" s="228">
        <v>77.050000000000011</v>
      </c>
      <c r="FO248" s="228">
        <v>78.590637069731301</v>
      </c>
      <c r="FP248" s="228">
        <v>38.594063647054163</v>
      </c>
      <c r="FQ248" s="228">
        <v>50.892288081580602</v>
      </c>
      <c r="FR248" s="228"/>
      <c r="FS248" s="193">
        <v>0</v>
      </c>
      <c r="FT248" s="230">
        <v>39.5</v>
      </c>
      <c r="FU248" s="230">
        <v>69.599999999999994</v>
      </c>
      <c r="FV248" s="230">
        <v>250</v>
      </c>
      <c r="FW248" s="229">
        <v>5.3</v>
      </c>
      <c r="FX248" s="229">
        <v>6.1</v>
      </c>
      <c r="FY248" s="426">
        <v>7.4528301886792452</v>
      </c>
      <c r="FZ248" s="229">
        <v>0.56752873563218398</v>
      </c>
      <c r="GA248" s="133">
        <v>63.8</v>
      </c>
      <c r="GB248" s="129">
        <v>14.8</v>
      </c>
      <c r="GC248" s="238">
        <v>3.8</v>
      </c>
      <c r="GD248" s="238">
        <v>1.8</v>
      </c>
      <c r="GE248" s="238">
        <v>97</v>
      </c>
      <c r="GF248" s="238">
        <v>62.5</v>
      </c>
      <c r="GG248" s="238">
        <v>19</v>
      </c>
      <c r="GH248" s="133">
        <v>1</v>
      </c>
      <c r="GI248" s="133">
        <v>1</v>
      </c>
      <c r="GJ248" s="133">
        <v>1</v>
      </c>
      <c r="GK248" s="133">
        <v>1</v>
      </c>
      <c r="GL248" s="231"/>
      <c r="GM248" s="133"/>
      <c r="GN248" s="133">
        <v>0</v>
      </c>
      <c r="GO248" s="133">
        <v>0</v>
      </c>
      <c r="GP248" s="133">
        <v>0</v>
      </c>
      <c r="GQ248" s="61">
        <v>48.45</v>
      </c>
      <c r="GR248" s="106">
        <v>24.268428081762156</v>
      </c>
      <c r="GS248" s="111">
        <v>0.42521994134897356</v>
      </c>
      <c r="GT248" s="61">
        <v>0</v>
      </c>
      <c r="GU248" s="111">
        <v>0.73076923076923073</v>
      </c>
      <c r="GV248" s="61">
        <v>1</v>
      </c>
      <c r="GW248" s="106">
        <v>11.3</v>
      </c>
      <c r="GX248" s="61"/>
      <c r="GY248" s="106">
        <v>23</v>
      </c>
      <c r="GZ248" s="61"/>
      <c r="HA248" s="745"/>
      <c r="HB248" s="133">
        <v>20</v>
      </c>
      <c r="HC248" s="133">
        <v>0.54</v>
      </c>
      <c r="HD248" s="442" t="s">
        <v>1515</v>
      </c>
      <c r="HE248" s="236">
        <v>127.154363</v>
      </c>
      <c r="HF248" s="236">
        <v>133.51208099999999</v>
      </c>
      <c r="HG248" s="144">
        <v>66.017675999999994</v>
      </c>
      <c r="HH248" s="236">
        <v>142.36745099999999</v>
      </c>
      <c r="HI248" s="125">
        <v>70.396388000000002</v>
      </c>
      <c r="HJ248" s="236">
        <v>64.314589999999995</v>
      </c>
      <c r="HK248" s="144">
        <v>31.801615000000002</v>
      </c>
      <c r="HL248" s="236">
        <v>78.052860999999993</v>
      </c>
      <c r="HM248" s="144">
        <v>38.594773000000004</v>
      </c>
      <c r="HN248" s="236">
        <v>54.824933999999999</v>
      </c>
      <c r="HO248" s="144">
        <v>6.0881230000000004</v>
      </c>
      <c r="HP248" s="144">
        <v>3.010392</v>
      </c>
      <c r="HQ248" s="236">
        <v>155.904796</v>
      </c>
      <c r="HR248" s="144">
        <v>77.090193999999997</v>
      </c>
      <c r="HS248" s="236">
        <v>72.527215999999996</v>
      </c>
      <c r="HT248" s="144">
        <v>35.862509000000003</v>
      </c>
      <c r="HU248" s="236">
        <v>83.377579999999995</v>
      </c>
      <c r="HV248" s="144">
        <v>41.227685000000001</v>
      </c>
      <c r="HW248" s="236">
        <v>53.479804000000001</v>
      </c>
      <c r="HX248" s="144">
        <v>0</v>
      </c>
      <c r="HY248" s="427">
        <v>0.93779919540738288</v>
      </c>
      <c r="HZ248" s="428">
        <v>18.7</v>
      </c>
      <c r="IA248" s="427">
        <v>4.9000000000000004</v>
      </c>
      <c r="IB248" s="427">
        <v>20.8</v>
      </c>
      <c r="IC248" s="427">
        <v>5.5</v>
      </c>
      <c r="ID248" s="427">
        <v>16.3</v>
      </c>
      <c r="IE248" s="427">
        <v>4.5</v>
      </c>
      <c r="IF248" s="237">
        <v>66.467178231292522</v>
      </c>
      <c r="IG248" s="237">
        <v>33.293166866951282</v>
      </c>
      <c r="IH248" s="239"/>
      <c r="II248" s="161">
        <v>0.46</v>
      </c>
      <c r="IJ248" s="161">
        <v>1231</v>
      </c>
      <c r="IK248" s="161">
        <v>1199</v>
      </c>
      <c r="IL248" s="161">
        <v>1184</v>
      </c>
      <c r="IM248" s="161">
        <v>1207</v>
      </c>
      <c r="IN248" s="161">
        <v>1244</v>
      </c>
      <c r="IO248" s="161">
        <v>1274</v>
      </c>
      <c r="IP248" s="133">
        <v>1252.5</v>
      </c>
      <c r="IQ248" s="429">
        <v>1223.1666666666667</v>
      </c>
      <c r="IR248" s="161">
        <v>1878</v>
      </c>
      <c r="IS248" s="161">
        <v>363</v>
      </c>
      <c r="IT248" s="161">
        <v>342</v>
      </c>
      <c r="IU248" s="161">
        <v>373</v>
      </c>
      <c r="IV248" s="161">
        <v>347</v>
      </c>
      <c r="IW248" s="161">
        <v>355</v>
      </c>
      <c r="IX248" s="161">
        <v>367</v>
      </c>
      <c r="IY248" s="61">
        <v>365</v>
      </c>
      <c r="IZ248" s="430">
        <v>357.83333333333331</v>
      </c>
      <c r="JA248" s="161">
        <v>202</v>
      </c>
      <c r="JB248" s="431">
        <v>24.164827814905575</v>
      </c>
      <c r="JC248" s="240">
        <v>23.72818204438542</v>
      </c>
      <c r="JD248" s="267"/>
      <c r="JE248" s="443"/>
      <c r="JF248" s="443"/>
      <c r="JG248" s="443"/>
      <c r="JH248" s="267"/>
      <c r="JI248" s="267"/>
      <c r="JJ248" s="267"/>
      <c r="JK248" s="267"/>
      <c r="JM248" s="444">
        <v>52</v>
      </c>
      <c r="JN248" s="362"/>
      <c r="JO248" s="244"/>
      <c r="JP248" s="61"/>
      <c r="JQ248" s="200"/>
      <c r="JR248" s="90"/>
      <c r="JS248" s="90"/>
      <c r="JT248" s="69"/>
      <c r="JU248" s="248"/>
      <c r="JV248" s="200"/>
      <c r="JW248" s="433"/>
      <c r="JX248" s="248"/>
      <c r="JY248" s="243"/>
      <c r="JZ248" s="433"/>
      <c r="KA248" s="248"/>
      <c r="KB248" s="247"/>
      <c r="KC248" s="245"/>
      <c r="KD248" s="248"/>
      <c r="KE248" s="63">
        <v>0</v>
      </c>
      <c r="KF248" s="263"/>
      <c r="KG248" s="263"/>
      <c r="KH248" s="250">
        <v>147</v>
      </c>
      <c r="KI248" s="250">
        <v>62.4</v>
      </c>
      <c r="KJ248" s="250">
        <v>57.7</v>
      </c>
      <c r="KK248" s="251">
        <v>-21.47</v>
      </c>
      <c r="KL248" s="250">
        <v>-16.98</v>
      </c>
      <c r="KM248" s="250">
        <v>72.44</v>
      </c>
      <c r="KN248" s="250">
        <v>39.9</v>
      </c>
      <c r="KO248" s="250">
        <v>2.2999999999999998</v>
      </c>
      <c r="KP248" s="250"/>
      <c r="KQ248" s="250"/>
      <c r="KR248" s="92"/>
      <c r="KS248" s="93">
        <v>0.42521994134897356</v>
      </c>
      <c r="KT248" s="92"/>
      <c r="KU248" s="361"/>
      <c r="KV248" s="92"/>
      <c r="KW248" s="361"/>
      <c r="KX248" s="361"/>
      <c r="KY248" s="361"/>
      <c r="KZ248" s="361"/>
      <c r="LA248" s="361"/>
      <c r="LB248" s="361"/>
      <c r="LC248" s="361"/>
      <c r="LD248" s="361"/>
      <c r="LE248" s="361"/>
      <c r="LF248" s="118">
        <v>42192</v>
      </c>
      <c r="LG248" s="454">
        <v>0</v>
      </c>
      <c r="LH248" s="454"/>
      <c r="LI248" s="454">
        <v>60</v>
      </c>
      <c r="LJ248" s="454">
        <v>43.68</v>
      </c>
      <c r="LK248" s="454">
        <v>-23.97</v>
      </c>
      <c r="LL248" s="454">
        <v>-26.7</v>
      </c>
      <c r="LM248" s="454">
        <v>-26.6</v>
      </c>
      <c r="LN248" s="454">
        <v>376</v>
      </c>
      <c r="LO248" s="454">
        <v>-10.4</v>
      </c>
      <c r="LP248" s="454">
        <v>-10.3</v>
      </c>
      <c r="LQ248" s="454">
        <v>376</v>
      </c>
      <c r="LR248" s="454">
        <v>-18.5</v>
      </c>
      <c r="LS248" s="454">
        <v>-18.399999999999999</v>
      </c>
      <c r="LT248" s="454">
        <v>376</v>
      </c>
      <c r="LU248" s="500">
        <v>45.79</v>
      </c>
      <c r="LV248" s="693">
        <v>-23.45</v>
      </c>
      <c r="LW248" s="500">
        <v>-12.7</v>
      </c>
      <c r="LX248" s="500">
        <v>1</v>
      </c>
      <c r="LY248" s="500">
        <v>-11.5</v>
      </c>
      <c r="LZ248" s="500">
        <v>2</v>
      </c>
      <c r="MA248" s="690">
        <v>53.479804000000001</v>
      </c>
      <c r="MB248" s="455"/>
      <c r="MD248" s="253"/>
      <c r="ME248" s="274"/>
      <c r="MF248" s="581">
        <v>253</v>
      </c>
      <c r="MG248" s="135"/>
      <c r="MJ248" s="584">
        <v>31.595199999999998</v>
      </c>
      <c r="MR248" s="135"/>
      <c r="MS248" s="585"/>
      <c r="MT248" s="585"/>
      <c r="MU248" s="133">
        <v>0</v>
      </c>
      <c r="MV248" s="585"/>
      <c r="MW248" s="585"/>
      <c r="MX248" s="585"/>
      <c r="MY248" s="585"/>
      <c r="MZ248" s="585"/>
      <c r="NA248" s="238">
        <v>142.80000000000001</v>
      </c>
      <c r="NB248" s="585"/>
      <c r="NC248" s="238">
        <v>1</v>
      </c>
      <c r="NE248" s="876">
        <v>253</v>
      </c>
      <c r="NF248" s="877" t="s">
        <v>64</v>
      </c>
      <c r="NG248" s="877" t="s">
        <v>64</v>
      </c>
      <c r="NH248" s="877" t="s">
        <v>64</v>
      </c>
      <c r="NI248" s="877" t="s">
        <v>64</v>
      </c>
      <c r="NJ248" s="877" t="s">
        <v>64</v>
      </c>
      <c r="NK248" s="877" t="s">
        <v>64</v>
      </c>
      <c r="NL248" s="877" t="s">
        <v>64</v>
      </c>
      <c r="NM248" s="877" t="s">
        <v>64</v>
      </c>
      <c r="NN248" s="877" t="s">
        <v>64</v>
      </c>
      <c r="NO248" s="877" t="s">
        <v>64</v>
      </c>
      <c r="NP248" s="877" t="s">
        <v>64</v>
      </c>
      <c r="NQ248" s="877" t="s">
        <v>64</v>
      </c>
      <c r="NR248" s="877" t="s">
        <v>64</v>
      </c>
      <c r="NS248" s="877" t="s">
        <v>64</v>
      </c>
      <c r="NT248" s="877" t="s">
        <v>64</v>
      </c>
      <c r="NU248" s="877" t="s">
        <v>64</v>
      </c>
      <c r="NV248" s="877" t="s">
        <v>64</v>
      </c>
      <c r="NW248" s="877" t="s">
        <v>64</v>
      </c>
      <c r="NX248" s="877" t="s">
        <v>64</v>
      </c>
      <c r="NY248" s="877" t="s">
        <v>64</v>
      </c>
      <c r="NZ248" s="877" t="s">
        <v>64</v>
      </c>
      <c r="OA248" s="877" t="s">
        <v>64</v>
      </c>
      <c r="OB248" s="877" t="s">
        <v>64</v>
      </c>
      <c r="OC248" s="877" t="s">
        <v>64</v>
      </c>
      <c r="OD248" s="877" t="s">
        <v>64</v>
      </c>
      <c r="OE248" s="877" t="s">
        <v>64</v>
      </c>
      <c r="OF248" s="877" t="s">
        <v>64</v>
      </c>
      <c r="OG248" s="877" t="s">
        <v>64</v>
      </c>
      <c r="OH248" s="877" t="s">
        <v>64</v>
      </c>
      <c r="OI248" s="877" t="s">
        <v>64</v>
      </c>
      <c r="OJ248" s="877" t="s">
        <v>64</v>
      </c>
      <c r="OK248" s="877" t="s">
        <v>64</v>
      </c>
      <c r="OL248" s="877" t="s">
        <v>64</v>
      </c>
      <c r="OM248" s="877" t="s">
        <v>64</v>
      </c>
    </row>
    <row r="249" spans="1:403" s="221" customFormat="1" ht="15.75" customHeight="1" x14ac:dyDescent="0.25">
      <c r="A249" s="455">
        <v>248</v>
      </c>
      <c r="B249" s="221">
        <v>0</v>
      </c>
      <c r="C249" s="221">
        <v>1</v>
      </c>
      <c r="D249" s="267">
        <v>0</v>
      </c>
      <c r="E249" s="267">
        <v>254</v>
      </c>
      <c r="F249" s="896">
        <v>254</v>
      </c>
      <c r="G249" s="61">
        <v>65</v>
      </c>
      <c r="H249" s="898"/>
      <c r="I249" s="167" t="s">
        <v>1577</v>
      </c>
      <c r="J249" s="167" t="s">
        <v>1578</v>
      </c>
      <c r="K249" s="69">
        <v>14136</v>
      </c>
      <c r="L249" s="422">
        <v>76</v>
      </c>
      <c r="M249" s="62">
        <v>64</v>
      </c>
      <c r="N249" s="62">
        <v>160</v>
      </c>
      <c r="O249" s="342">
        <v>24.999999999999996</v>
      </c>
      <c r="P249" s="348">
        <v>1.667169667094486</v>
      </c>
      <c r="Q249" s="161">
        <v>0</v>
      </c>
      <c r="R249" s="144">
        <v>145</v>
      </c>
      <c r="S249" s="145">
        <v>80</v>
      </c>
      <c r="T249" s="146">
        <v>0</v>
      </c>
      <c r="U249" s="400">
        <v>1</v>
      </c>
      <c r="V249" s="326">
        <v>0</v>
      </c>
      <c r="W249" s="326"/>
      <c r="X249" s="326">
        <v>0</v>
      </c>
      <c r="Y249" s="114">
        <v>0</v>
      </c>
      <c r="Z249" s="326">
        <v>1</v>
      </c>
      <c r="AA249" s="326">
        <v>0</v>
      </c>
      <c r="AB249" s="329">
        <v>0</v>
      </c>
      <c r="AC249" s="711">
        <v>0</v>
      </c>
      <c r="AD249" s="146"/>
      <c r="AE249" s="133"/>
      <c r="AF249" s="146"/>
      <c r="AG249" s="618">
        <v>110</v>
      </c>
      <c r="AH249" s="619">
        <v>0.76</v>
      </c>
      <c r="AI249" s="592">
        <v>100</v>
      </c>
      <c r="AJ249" s="592"/>
      <c r="AK249" s="606">
        <v>13.9</v>
      </c>
      <c r="AL249" s="592">
        <v>40</v>
      </c>
      <c r="AM249" s="592"/>
      <c r="AN249" s="607">
        <v>161.6</v>
      </c>
      <c r="AO249" s="214">
        <v>5.0851241460869954</v>
      </c>
      <c r="AP249" s="63">
        <v>222</v>
      </c>
      <c r="AQ249" s="63">
        <v>143</v>
      </c>
      <c r="AR249" s="63">
        <v>66</v>
      </c>
      <c r="AS249" s="63">
        <v>66</v>
      </c>
      <c r="AT249" s="63">
        <v>1.94</v>
      </c>
      <c r="AU249" s="63">
        <v>98</v>
      </c>
      <c r="AV249" s="557"/>
      <c r="AW249" s="557"/>
      <c r="AX249" s="436">
        <v>0.76</v>
      </c>
      <c r="AY249" s="436"/>
      <c r="AZ249" s="436"/>
      <c r="BA249" s="619"/>
      <c r="BB249" s="558"/>
      <c r="BC249" s="65">
        <v>24.36</v>
      </c>
      <c r="BD249" s="425"/>
      <c r="BE249" s="66">
        <v>24.36</v>
      </c>
      <c r="BF249" s="218">
        <v>61.103632009232975</v>
      </c>
      <c r="BG249" s="66">
        <v>77.75</v>
      </c>
      <c r="BH249" s="68">
        <v>1.3866772839608377</v>
      </c>
      <c r="BI249" s="219">
        <v>1.3866772839608377</v>
      </c>
      <c r="BJ249" s="219">
        <v>1.786067025540228</v>
      </c>
      <c r="BK249" s="219">
        <v>1.8907003976988752</v>
      </c>
      <c r="BL249" s="66">
        <v>2.2599999999999998</v>
      </c>
      <c r="BM249" s="66">
        <v>0.88</v>
      </c>
      <c r="BN249" s="66">
        <v>48</v>
      </c>
      <c r="BO249" s="66">
        <v>1.1100000000000001</v>
      </c>
      <c r="BP249" s="571">
        <v>162.19999999999999</v>
      </c>
      <c r="BQ249" s="66">
        <v>26</v>
      </c>
      <c r="BR249" s="66">
        <v>78</v>
      </c>
      <c r="BS249" s="66">
        <v>19</v>
      </c>
      <c r="BT249" s="66">
        <v>22</v>
      </c>
      <c r="BU249" s="221">
        <v>0</v>
      </c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>
        <v>0</v>
      </c>
      <c r="CH249" s="61">
        <v>0</v>
      </c>
      <c r="CI249" s="61">
        <v>0</v>
      </c>
      <c r="CJ249" s="61">
        <v>0</v>
      </c>
      <c r="CK249" s="326">
        <v>0</v>
      </c>
      <c r="CL249" s="114">
        <v>0</v>
      </c>
      <c r="CM249" s="326">
        <v>0</v>
      </c>
      <c r="CN249" s="114">
        <v>0</v>
      </c>
      <c r="CO249" s="326">
        <v>0</v>
      </c>
      <c r="CP249" s="114">
        <v>0</v>
      </c>
      <c r="CQ249" s="326">
        <v>0</v>
      </c>
      <c r="CR249" s="114">
        <v>0</v>
      </c>
      <c r="CS249" s="326">
        <v>0</v>
      </c>
      <c r="CT249" s="114">
        <v>0</v>
      </c>
      <c r="CU249" s="326">
        <v>0</v>
      </c>
      <c r="CV249" s="114">
        <v>0</v>
      </c>
      <c r="CW249" s="299">
        <v>20.8</v>
      </c>
      <c r="CX249" s="299">
        <v>1.21</v>
      </c>
      <c r="CY249" s="299">
        <v>5.9</v>
      </c>
      <c r="CZ249" s="362"/>
      <c r="DA249" s="61"/>
      <c r="DB249" s="61"/>
      <c r="DC249" s="61"/>
      <c r="DD249" s="61"/>
      <c r="DE249" s="61"/>
      <c r="DF249" s="221">
        <v>0</v>
      </c>
      <c r="DG249" s="267"/>
      <c r="DK249" s="267"/>
      <c r="DL249" s="267"/>
      <c r="DM249" s="267"/>
      <c r="DO249" s="282">
        <v>0</v>
      </c>
      <c r="DP249" s="221">
        <v>0</v>
      </c>
      <c r="DQ249" s="221">
        <v>0</v>
      </c>
      <c r="DR249" s="221">
        <v>0</v>
      </c>
      <c r="DS249" s="221">
        <v>0</v>
      </c>
      <c r="DT249" s="310"/>
      <c r="DU249" s="221">
        <v>0</v>
      </c>
      <c r="DV249" s="221">
        <v>0</v>
      </c>
      <c r="DW249" s="221">
        <v>0</v>
      </c>
      <c r="DX249" s="221">
        <v>0</v>
      </c>
      <c r="DY249" s="221">
        <v>0</v>
      </c>
      <c r="DZ249" s="438">
        <v>0</v>
      </c>
      <c r="EC249" s="317">
        <v>0</v>
      </c>
      <c r="ED249" s="317">
        <v>0</v>
      </c>
      <c r="EE249" s="61">
        <v>100</v>
      </c>
      <c r="EF249" s="61"/>
      <c r="EH249" s="221">
        <v>0</v>
      </c>
      <c r="EI249" s="61"/>
      <c r="EJ249" s="61"/>
      <c r="EK249" s="61"/>
      <c r="EL249" s="61"/>
      <c r="EM249" s="61"/>
      <c r="EN249" s="61"/>
      <c r="EO249" s="61"/>
      <c r="EP249" s="259">
        <v>254</v>
      </c>
      <c r="EQ249" s="135">
        <v>42072</v>
      </c>
      <c r="ER249" s="133" t="s">
        <v>383</v>
      </c>
      <c r="ES249" s="133"/>
      <c r="ET249" s="133"/>
      <c r="EU249" s="133">
        <v>52</v>
      </c>
      <c r="EV249" s="133">
        <v>0</v>
      </c>
      <c r="EW249" s="133"/>
      <c r="EX249" s="133">
        <v>10</v>
      </c>
      <c r="EY249" s="133">
        <v>8</v>
      </c>
      <c r="EZ249" s="133">
        <v>51</v>
      </c>
      <c r="FA249" s="133">
        <v>28</v>
      </c>
      <c r="FB249" s="133">
        <v>16</v>
      </c>
      <c r="FC249" s="133">
        <v>17</v>
      </c>
      <c r="FD249" s="133">
        <v>41</v>
      </c>
      <c r="FE249" s="133">
        <v>21</v>
      </c>
      <c r="FF249" s="133">
        <v>30</v>
      </c>
      <c r="FG249" s="133">
        <v>160</v>
      </c>
      <c r="FH249" s="133">
        <v>330</v>
      </c>
      <c r="FI249" s="91">
        <v>160</v>
      </c>
      <c r="FJ249" s="91">
        <v>330</v>
      </c>
      <c r="FK249" s="227">
        <v>46.55</v>
      </c>
      <c r="FL249" s="227">
        <v>27.921573262022285</v>
      </c>
      <c r="FM249" s="228">
        <v>125.65</v>
      </c>
      <c r="FN249" s="228">
        <v>47.099999999999994</v>
      </c>
      <c r="FO249" s="228">
        <v>75.367254143353392</v>
      </c>
      <c r="FP249" s="228">
        <v>28.251473697986029</v>
      </c>
      <c r="FQ249" s="228">
        <v>62.514922403501792</v>
      </c>
      <c r="FR249" s="228"/>
      <c r="FS249" s="193">
        <v>0</v>
      </c>
      <c r="FT249" s="230">
        <v>55.1</v>
      </c>
      <c r="FU249" s="230">
        <v>65.900000000000006</v>
      </c>
      <c r="FV249" s="230">
        <v>170</v>
      </c>
      <c r="FW249" s="229">
        <v>6.8</v>
      </c>
      <c r="FX249" s="229">
        <v>6</v>
      </c>
      <c r="FY249" s="426">
        <v>8.1029411764705888</v>
      </c>
      <c r="FZ249" s="229">
        <v>0.83611532625189677</v>
      </c>
      <c r="GA249" s="133">
        <v>95.2</v>
      </c>
      <c r="GB249" s="129">
        <v>19.899999999999999</v>
      </c>
      <c r="GC249" s="238">
        <v>6.2</v>
      </c>
      <c r="GD249" s="238">
        <v>3</v>
      </c>
      <c r="GE249" s="238">
        <v>124.3</v>
      </c>
      <c r="GF249" s="238">
        <v>81.400000000000006</v>
      </c>
      <c r="GG249" s="238">
        <v>28.9</v>
      </c>
      <c r="GH249" s="133">
        <v>0</v>
      </c>
      <c r="GI249" s="133">
        <v>1</v>
      </c>
      <c r="GJ249" s="133">
        <v>1</v>
      </c>
      <c r="GK249" s="133">
        <v>0</v>
      </c>
      <c r="GL249" s="231">
        <v>24</v>
      </c>
      <c r="GM249" s="133"/>
      <c r="GN249" s="133">
        <v>0</v>
      </c>
      <c r="GO249" s="133">
        <v>0</v>
      </c>
      <c r="GP249" s="133">
        <v>0</v>
      </c>
      <c r="GQ249" s="61">
        <v>40.5</v>
      </c>
      <c r="GR249" s="106">
        <v>24.292668466421109</v>
      </c>
      <c r="GS249" s="111">
        <v>0.44298245614035092</v>
      </c>
      <c r="GT249" s="61">
        <v>0</v>
      </c>
      <c r="GU249" s="111">
        <v>0.4375</v>
      </c>
      <c r="GV249" s="61">
        <v>0</v>
      </c>
      <c r="GW249" s="106">
        <v>12.7</v>
      </c>
      <c r="GX249" s="61"/>
      <c r="GY249" s="106">
        <v>30</v>
      </c>
      <c r="GZ249" s="61"/>
      <c r="HA249" s="745">
        <v>34</v>
      </c>
      <c r="HB249" s="133">
        <v>15</v>
      </c>
      <c r="HC249" s="133">
        <v>0.46</v>
      </c>
      <c r="HD249" s="442" t="s">
        <v>1579</v>
      </c>
      <c r="HE249" s="427">
        <v>124.68110299999999</v>
      </c>
      <c r="HF249" s="427">
        <v>130.91515799999999</v>
      </c>
      <c r="HG249" s="270">
        <v>78.525395815386105</v>
      </c>
      <c r="HH249" s="435">
        <v>151.112415</v>
      </c>
      <c r="HI249" s="270">
        <v>90.640093796425688</v>
      </c>
      <c r="HJ249" s="435">
        <v>57.612245999999999</v>
      </c>
      <c r="HK249" s="270">
        <v>34.556918313182614</v>
      </c>
      <c r="HL249" s="435">
        <v>93.500169</v>
      </c>
      <c r="HM249" s="270">
        <v>56.083175483243075</v>
      </c>
      <c r="HN249" s="427">
        <v>61.874578</v>
      </c>
      <c r="HO249" s="435">
        <v>4.8620089999999996</v>
      </c>
      <c r="HP249" s="435">
        <v>2.8523800000000001</v>
      </c>
      <c r="HQ249" s="106">
        <v>132.19648799999999</v>
      </c>
      <c r="HR249" s="270">
        <v>79.293961861955964</v>
      </c>
      <c r="HS249" s="106">
        <v>60.078372000000002</v>
      </c>
      <c r="HT249" s="270">
        <v>36.036147481439926</v>
      </c>
      <c r="HU249" s="106">
        <v>72.118116000000001</v>
      </c>
      <c r="HV249" s="270">
        <v>43.257814380516045</v>
      </c>
      <c r="HW249" s="227">
        <v>54.553730999999999</v>
      </c>
      <c r="HX249" s="144">
        <v>0</v>
      </c>
      <c r="HY249" s="427">
        <v>0.86634283490208264</v>
      </c>
      <c r="HZ249" s="428">
        <v>21.3</v>
      </c>
      <c r="IA249" s="427">
        <v>5.0999999999999996</v>
      </c>
      <c r="IB249" s="427">
        <v>17.5</v>
      </c>
      <c r="IC249" s="427">
        <v>4.3</v>
      </c>
      <c r="ID249" s="427">
        <v>20.5</v>
      </c>
      <c r="IE249" s="427">
        <v>5.5</v>
      </c>
      <c r="IF249" s="237">
        <v>61.199215686274513</v>
      </c>
      <c r="IG249" s="237">
        <v>36.708450791892965</v>
      </c>
      <c r="IH249" s="239"/>
      <c r="II249" s="146">
        <v>0.4</v>
      </c>
      <c r="IJ249" s="161">
        <v>1157</v>
      </c>
      <c r="IK249" s="161">
        <v>893</v>
      </c>
      <c r="IL249" s="161">
        <v>1148</v>
      </c>
      <c r="IM249" s="61">
        <v>1150</v>
      </c>
      <c r="IN249" s="161">
        <v>1202</v>
      </c>
      <c r="IO249" s="161">
        <v>1208</v>
      </c>
      <c r="IP249" s="133">
        <v>1182.5</v>
      </c>
      <c r="IQ249" s="429">
        <v>1126.3333333333333</v>
      </c>
      <c r="IR249" s="161">
        <v>1911</v>
      </c>
      <c r="IS249" s="161">
        <v>488</v>
      </c>
      <c r="IT249" s="161">
        <v>430</v>
      </c>
      <c r="IU249" s="161">
        <v>452</v>
      </c>
      <c r="IV249" s="161">
        <v>471</v>
      </c>
      <c r="IW249" s="161">
        <v>438</v>
      </c>
      <c r="IX249" s="161">
        <v>476</v>
      </c>
      <c r="IY249" s="61">
        <v>482</v>
      </c>
      <c r="IZ249" s="430">
        <v>459.16666666666669</v>
      </c>
      <c r="JA249" s="161">
        <v>279</v>
      </c>
      <c r="JB249" s="392">
        <v>25.28675123873289</v>
      </c>
      <c r="JC249" s="240">
        <v>24.091061609304187</v>
      </c>
      <c r="JD249" s="267"/>
      <c r="JE249" s="70"/>
      <c r="JF249" s="70"/>
      <c r="JG249" s="70"/>
      <c r="JH249" s="267"/>
      <c r="JI249" s="267"/>
      <c r="JJ249" s="267"/>
      <c r="JK249" s="267"/>
      <c r="JM249" s="420">
        <v>72</v>
      </c>
      <c r="JN249" s="362"/>
      <c r="JO249" s="244"/>
      <c r="JP249" s="61"/>
      <c r="JQ249" s="200"/>
      <c r="JR249" s="90"/>
      <c r="JS249" s="90"/>
      <c r="JT249" s="69"/>
      <c r="JU249" s="248"/>
      <c r="JV249" s="200"/>
      <c r="JW249" s="433"/>
      <c r="JX249" s="248"/>
      <c r="JY249" s="243"/>
      <c r="JZ249" s="433"/>
      <c r="KA249" s="248"/>
      <c r="KB249" s="247"/>
      <c r="KC249" s="245"/>
      <c r="KD249" s="248"/>
      <c r="KE249" s="63">
        <v>0</v>
      </c>
      <c r="KF249" s="263"/>
      <c r="KG249" s="263"/>
      <c r="KH249" s="250">
        <v>120.1</v>
      </c>
      <c r="KI249" s="250">
        <v>39.299999999999997</v>
      </c>
      <c r="KJ249" s="250">
        <v>67.3</v>
      </c>
      <c r="KK249" s="251">
        <v>-27.5</v>
      </c>
      <c r="KL249" s="250">
        <v>-20.100000000000001</v>
      </c>
      <c r="KM249" s="250">
        <v>80.8</v>
      </c>
      <c r="KN249" s="250">
        <v>34.299999999999997</v>
      </c>
      <c r="KO249" s="250">
        <v>5.0999999999999996</v>
      </c>
      <c r="KP249" s="250"/>
      <c r="KQ249" s="250"/>
      <c r="KR249" s="92"/>
      <c r="KS249" s="93">
        <v>0.44298245614035092</v>
      </c>
      <c r="KT249" s="92"/>
      <c r="KU249" s="361"/>
      <c r="KV249" s="92"/>
      <c r="KW249" s="361"/>
      <c r="KX249" s="361"/>
      <c r="KY249" s="361"/>
      <c r="KZ249" s="361"/>
      <c r="LA249" s="361"/>
      <c r="LB249" s="361"/>
      <c r="LC249" s="361"/>
      <c r="LD249" s="361"/>
      <c r="LE249" s="361"/>
      <c r="LF249" s="118">
        <v>42072</v>
      </c>
      <c r="LG249" s="454">
        <v>0</v>
      </c>
      <c r="LH249" s="454"/>
      <c r="LI249" s="454">
        <v>38</v>
      </c>
      <c r="LJ249" s="454">
        <v>48.97</v>
      </c>
      <c r="LK249" s="454">
        <v>-28.21</v>
      </c>
      <c r="LL249" s="454">
        <v>-23.9</v>
      </c>
      <c r="LM249" s="454">
        <v>-23.8</v>
      </c>
      <c r="LN249" s="454">
        <v>410</v>
      </c>
      <c r="LO249" s="454">
        <v>-25.2</v>
      </c>
      <c r="LP249" s="454">
        <v>-24.9</v>
      </c>
      <c r="LQ249" s="454">
        <v>410</v>
      </c>
      <c r="LR249" s="454">
        <v>-24.6</v>
      </c>
      <c r="LS249" s="454">
        <v>-24.4</v>
      </c>
      <c r="LT249" s="454">
        <v>410</v>
      </c>
      <c r="LU249" s="500">
        <v>49.03</v>
      </c>
      <c r="LV249" s="693">
        <v>-27.83</v>
      </c>
      <c r="LW249" s="500">
        <v>-12.5</v>
      </c>
      <c r="LX249" s="500">
        <v>3</v>
      </c>
      <c r="LY249" s="500">
        <v>-12.1</v>
      </c>
      <c r="LZ249" s="500">
        <v>3</v>
      </c>
      <c r="MA249" s="690">
        <v>54.553730999999999</v>
      </c>
      <c r="MB249" s="455"/>
      <c r="MD249" s="253"/>
      <c r="ME249" s="274"/>
      <c r="MF249" s="581">
        <v>254</v>
      </c>
      <c r="MG249" s="135"/>
      <c r="MJ249" s="584">
        <v>44.047600000000003</v>
      </c>
      <c r="MR249" s="135"/>
      <c r="MS249" s="585"/>
      <c r="MT249" s="585"/>
      <c r="MU249" s="133">
        <v>0</v>
      </c>
      <c r="MV249" s="585"/>
      <c r="MW249" s="585"/>
      <c r="MX249" s="585"/>
      <c r="MY249" s="585"/>
      <c r="MZ249" s="585"/>
      <c r="NA249" s="238">
        <v>161.6</v>
      </c>
      <c r="NB249" s="585"/>
      <c r="NC249" s="238">
        <v>1</v>
      </c>
      <c r="NE249" s="876">
        <v>254</v>
      </c>
      <c r="NF249" s="877">
        <v>8.5837597536394998</v>
      </c>
      <c r="NG249" s="877">
        <v>6.8196681834964599</v>
      </c>
      <c r="NH249" s="877">
        <v>4.3902549563218702</v>
      </c>
      <c r="NI249" s="877">
        <v>3.22342254993494</v>
      </c>
      <c r="NJ249" s="877">
        <v>7.3500551772045002</v>
      </c>
      <c r="NK249" s="877">
        <v>8.33873638257392</v>
      </c>
      <c r="NL249" s="877">
        <v>7.9608707637961702</v>
      </c>
      <c r="NM249" s="877">
        <v>7.4713500633785204</v>
      </c>
      <c r="NN249" s="877">
        <v>6.1156159314281098</v>
      </c>
      <c r="NO249" s="877">
        <v>0.49569516262406899</v>
      </c>
      <c r="NP249" s="877">
        <v>5.66249036391378</v>
      </c>
      <c r="NQ249" s="877">
        <v>6.2276640725543899</v>
      </c>
      <c r="NR249" s="877">
        <v>6.9869797091765804</v>
      </c>
      <c r="NS249" s="877">
        <v>3.54101915313356</v>
      </c>
      <c r="NT249" s="877">
        <v>5.6901376929866396</v>
      </c>
      <c r="NU249" s="877">
        <v>7.1825929896489402</v>
      </c>
      <c r="NV249" s="877">
        <v>5.7463127664254596</v>
      </c>
      <c r="NW249" s="877">
        <v>6.4051414631363404</v>
      </c>
      <c r="NX249" s="877">
        <v>4.6639138421159796</v>
      </c>
      <c r="NY249" s="877">
        <v>5.8142940582828304</v>
      </c>
      <c r="NZ249" s="877">
        <v>7.4706182055510304</v>
      </c>
      <c r="OA249" s="877">
        <v>-1.9378782880922001</v>
      </c>
      <c r="OB249" s="877">
        <v>10.012722298043499</v>
      </c>
      <c r="OC249" s="877">
        <v>-1.02914634565952</v>
      </c>
      <c r="OD249" s="877">
        <v>7.8466186750506104</v>
      </c>
      <c r="OE249" s="877">
        <v>6.6229303509201802</v>
      </c>
      <c r="OF249" s="877">
        <v>1.5607149544744801</v>
      </c>
      <c r="OG249" s="877">
        <v>10.2569870384003</v>
      </c>
      <c r="OH249" s="877">
        <v>2.7158933705476</v>
      </c>
      <c r="OI249" s="877">
        <v>4.7580899342018101</v>
      </c>
      <c r="OJ249" s="877">
        <v>4.1763227726404599</v>
      </c>
      <c r="OK249" s="877">
        <v>5.4988971041985302</v>
      </c>
      <c r="OL249" s="877">
        <v>9.7844969631428107</v>
      </c>
      <c r="OM249" s="877">
        <v>11.041868643702999</v>
      </c>
    </row>
    <row r="250" spans="1:403" s="267" customFormat="1" x14ac:dyDescent="0.25">
      <c r="A250" s="455">
        <v>249</v>
      </c>
      <c r="B250" s="274">
        <v>0</v>
      </c>
      <c r="C250" s="267">
        <v>1</v>
      </c>
      <c r="D250" s="267">
        <v>0</v>
      </c>
      <c r="E250" s="267">
        <v>255</v>
      </c>
      <c r="F250" s="896">
        <v>255</v>
      </c>
      <c r="G250" s="61">
        <v>66</v>
      </c>
      <c r="H250" s="898"/>
      <c r="I250" s="167" t="s">
        <v>1580</v>
      </c>
      <c r="J250" s="167" t="s">
        <v>1581</v>
      </c>
      <c r="K250" s="69">
        <v>13823</v>
      </c>
      <c r="L250" s="456">
        <v>77</v>
      </c>
      <c r="M250" s="62">
        <v>61</v>
      </c>
      <c r="N250" s="62">
        <v>154</v>
      </c>
      <c r="O250" s="342">
        <v>25.72103221453871</v>
      </c>
      <c r="P250" s="348">
        <v>1.5888541261465869</v>
      </c>
      <c r="Q250" s="161">
        <v>1</v>
      </c>
      <c r="R250" s="145">
        <v>115</v>
      </c>
      <c r="S250" s="145">
        <v>70</v>
      </c>
      <c r="T250" s="146">
        <v>0</v>
      </c>
      <c r="U250" s="400">
        <v>1</v>
      </c>
      <c r="V250" s="326">
        <v>0</v>
      </c>
      <c r="W250" s="326"/>
      <c r="X250" s="326">
        <v>0</v>
      </c>
      <c r="Y250" s="114">
        <v>0</v>
      </c>
      <c r="Z250" s="326">
        <v>1</v>
      </c>
      <c r="AA250" s="326">
        <v>0</v>
      </c>
      <c r="AB250" s="329">
        <v>0</v>
      </c>
      <c r="AC250" s="711">
        <v>0</v>
      </c>
      <c r="AD250" s="146"/>
      <c r="AE250" s="133"/>
      <c r="AF250" s="146"/>
      <c r="AG250" s="618">
        <v>91</v>
      </c>
      <c r="AH250" s="619">
        <v>0.78</v>
      </c>
      <c r="AI250" s="592">
        <v>71</v>
      </c>
      <c r="AJ250" s="592"/>
      <c r="AK250" s="606">
        <v>12.7</v>
      </c>
      <c r="AL250" s="592">
        <v>38</v>
      </c>
      <c r="AM250" s="592"/>
      <c r="AN250" s="607">
        <v>154.4</v>
      </c>
      <c r="AO250" s="214">
        <v>5.0395466375906759</v>
      </c>
      <c r="AP250" s="63">
        <v>324</v>
      </c>
      <c r="AQ250" s="63">
        <v>217</v>
      </c>
      <c r="AR250" s="63">
        <v>95</v>
      </c>
      <c r="AS250" s="63">
        <v>58</v>
      </c>
      <c r="AT250" s="63">
        <v>3.55</v>
      </c>
      <c r="AU250" s="63">
        <v>152</v>
      </c>
      <c r="AV250" s="557"/>
      <c r="AW250" s="557"/>
      <c r="AX250" s="436">
        <v>0.78</v>
      </c>
      <c r="AY250" s="436"/>
      <c r="AZ250" s="436"/>
      <c r="BA250" s="619"/>
      <c r="BB250" s="558"/>
      <c r="BC250" s="65">
        <v>19.55</v>
      </c>
      <c r="BD250" s="425"/>
      <c r="BE250" s="66">
        <v>19.55</v>
      </c>
      <c r="BF250" s="218">
        <v>38.149799385203281</v>
      </c>
      <c r="BG250" s="66">
        <v>61.91</v>
      </c>
      <c r="BH250" s="68">
        <v>1.2911467617318857</v>
      </c>
      <c r="BI250" s="219">
        <v>1.2911467617318857</v>
      </c>
      <c r="BJ250" s="219">
        <v>1.5814922585129627</v>
      </c>
      <c r="BK250" s="219">
        <v>1.7917608040129049</v>
      </c>
      <c r="BL250" s="66">
        <v>2.44</v>
      </c>
      <c r="BM250" s="66">
        <v>0.82</v>
      </c>
      <c r="BN250" s="66">
        <v>49</v>
      </c>
      <c r="BO250" s="66">
        <v>1.1599999999999999</v>
      </c>
      <c r="BP250" s="571">
        <v>69.5</v>
      </c>
      <c r="BQ250" s="66">
        <v>39</v>
      </c>
      <c r="BR250" s="66">
        <v>138</v>
      </c>
      <c r="BS250" s="66">
        <v>4</v>
      </c>
      <c r="BT250" s="66">
        <v>16</v>
      </c>
      <c r="BU250" s="221">
        <v>0</v>
      </c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>
        <v>0</v>
      </c>
      <c r="CH250" s="61">
        <v>0</v>
      </c>
      <c r="CI250" s="61">
        <v>0</v>
      </c>
      <c r="CJ250" s="61">
        <v>0</v>
      </c>
      <c r="CK250" s="326">
        <v>0</v>
      </c>
      <c r="CL250" s="114">
        <v>0</v>
      </c>
      <c r="CM250" s="326">
        <v>0</v>
      </c>
      <c r="CN250" s="114">
        <v>0</v>
      </c>
      <c r="CO250" s="326">
        <v>0</v>
      </c>
      <c r="CP250" s="114">
        <v>0</v>
      </c>
      <c r="CQ250" s="326">
        <v>0</v>
      </c>
      <c r="CR250" s="114">
        <v>0</v>
      </c>
      <c r="CS250" s="326">
        <v>0</v>
      </c>
      <c r="CT250" s="114">
        <v>0</v>
      </c>
      <c r="CU250" s="326">
        <v>0</v>
      </c>
      <c r="CV250" s="114">
        <v>0</v>
      </c>
      <c r="CW250" s="299">
        <v>12.5</v>
      </c>
      <c r="CX250" s="299">
        <v>1.08</v>
      </c>
      <c r="CY250" s="299">
        <v>3.6</v>
      </c>
      <c r="CZ250" s="362"/>
      <c r="DA250" s="61"/>
      <c r="DB250" s="61"/>
      <c r="DC250" s="61"/>
      <c r="DD250" s="61"/>
      <c r="DE250" s="61"/>
      <c r="DF250" s="221">
        <v>0</v>
      </c>
      <c r="DH250" s="221"/>
      <c r="DI250" s="221"/>
      <c r="DJ250" s="221"/>
      <c r="DN250" s="221"/>
      <c r="DO250" s="282">
        <v>0</v>
      </c>
      <c r="DP250" s="221">
        <v>0</v>
      </c>
      <c r="DQ250" s="221">
        <v>0</v>
      </c>
      <c r="DR250" s="221">
        <v>0</v>
      </c>
      <c r="DS250" s="221">
        <v>0</v>
      </c>
      <c r="DT250" s="310"/>
      <c r="DU250" s="221">
        <v>0</v>
      </c>
      <c r="DV250" s="221">
        <v>0</v>
      </c>
      <c r="DW250" s="221">
        <v>0</v>
      </c>
      <c r="DX250" s="221">
        <v>0</v>
      </c>
      <c r="DY250" s="221">
        <v>0</v>
      </c>
      <c r="DZ250" s="438">
        <v>0</v>
      </c>
      <c r="EC250" s="317">
        <v>1</v>
      </c>
      <c r="ED250" s="317">
        <v>1</v>
      </c>
      <c r="EE250" s="61">
        <v>71</v>
      </c>
      <c r="EF250" s="61"/>
      <c r="EH250" s="221">
        <v>0</v>
      </c>
      <c r="EI250" s="61"/>
      <c r="EJ250" s="61"/>
      <c r="EK250" s="61"/>
      <c r="EL250" s="61"/>
      <c r="EM250" s="61"/>
      <c r="EN250" s="61"/>
      <c r="EO250" s="61"/>
      <c r="EP250" s="267">
        <v>255</v>
      </c>
      <c r="EQ250" s="135">
        <v>42227</v>
      </c>
      <c r="ER250" s="133" t="s">
        <v>383</v>
      </c>
      <c r="ES250" s="133"/>
      <c r="ET250" s="133"/>
      <c r="EU250" s="133">
        <v>52</v>
      </c>
      <c r="EV250" s="133">
        <v>0</v>
      </c>
      <c r="EW250" s="133"/>
      <c r="EX250" s="133">
        <v>10</v>
      </c>
      <c r="EY250" s="133">
        <v>8</v>
      </c>
      <c r="EZ250" s="133">
        <v>38</v>
      </c>
      <c r="FA250" s="133">
        <v>22</v>
      </c>
      <c r="FB250" s="133">
        <v>13</v>
      </c>
      <c r="FC250" s="133">
        <v>16</v>
      </c>
      <c r="FD250" s="133">
        <v>36</v>
      </c>
      <c r="FE250" s="133">
        <v>19</v>
      </c>
      <c r="FF250" s="133">
        <v>25</v>
      </c>
      <c r="FG250" s="133">
        <v>170</v>
      </c>
      <c r="FH250" s="133">
        <v>340</v>
      </c>
      <c r="FI250" s="91">
        <v>170</v>
      </c>
      <c r="FJ250" s="91">
        <v>340</v>
      </c>
      <c r="FK250" s="227">
        <v>34.85</v>
      </c>
      <c r="FL250" s="227">
        <v>21.934046320867065</v>
      </c>
      <c r="FM250" s="228">
        <v>70.099999999999994</v>
      </c>
      <c r="FN250" s="228">
        <v>21.6</v>
      </c>
      <c r="FO250" s="228">
        <v>44.119846401514522</v>
      </c>
      <c r="FP250" s="228">
        <v>13.594703028141424</v>
      </c>
      <c r="FQ250" s="228">
        <v>69.186875891583441</v>
      </c>
      <c r="FR250" s="228"/>
      <c r="FS250" s="193">
        <v>0</v>
      </c>
      <c r="FT250" s="230">
        <v>52.8</v>
      </c>
      <c r="FU250" s="230">
        <v>80.2</v>
      </c>
      <c r="FV250" s="230">
        <v>170</v>
      </c>
      <c r="FW250" s="229">
        <v>5.0999999999999996</v>
      </c>
      <c r="FX250" s="229">
        <v>7</v>
      </c>
      <c r="FY250" s="426">
        <v>10.352941176470589</v>
      </c>
      <c r="FZ250" s="229">
        <v>0.65835411471321692</v>
      </c>
      <c r="GA250" s="133">
        <v>47</v>
      </c>
      <c r="GB250" s="129">
        <v>20</v>
      </c>
      <c r="GC250" s="238">
        <v>4.9000000000000004</v>
      </c>
      <c r="GD250" s="238">
        <v>2.6</v>
      </c>
      <c r="GE250" s="238">
        <v>110.6</v>
      </c>
      <c r="GF250" s="238">
        <v>76.099999999999994</v>
      </c>
      <c r="GG250" s="238">
        <v>23.3</v>
      </c>
      <c r="GH250" s="133">
        <v>1</v>
      </c>
      <c r="GI250" s="133">
        <v>1</v>
      </c>
      <c r="GJ250" s="133">
        <v>1</v>
      </c>
      <c r="GK250" s="133">
        <v>1</v>
      </c>
      <c r="GL250" s="231">
        <v>17</v>
      </c>
      <c r="GM250" s="133"/>
      <c r="GN250" s="133">
        <v>0</v>
      </c>
      <c r="GO250" s="133">
        <v>0</v>
      </c>
      <c r="GP250" s="133">
        <v>0</v>
      </c>
      <c r="GQ250" s="61">
        <v>29.700000000000003</v>
      </c>
      <c r="GR250" s="106">
        <v>18.692716663694458</v>
      </c>
      <c r="GS250" s="111">
        <v>0.49000000000000005</v>
      </c>
      <c r="GT250" s="61">
        <v>0</v>
      </c>
      <c r="GU250" s="111">
        <v>0.37931034482758619</v>
      </c>
      <c r="GV250" s="61">
        <v>0</v>
      </c>
      <c r="GW250" s="106">
        <v>8.3000000000000007</v>
      </c>
      <c r="GX250" s="61"/>
      <c r="GY250" s="106">
        <v>24</v>
      </c>
      <c r="GZ250" s="61"/>
      <c r="HA250" s="745">
        <v>22</v>
      </c>
      <c r="HB250" s="133">
        <v>13</v>
      </c>
      <c r="HC250" s="133">
        <v>0.47</v>
      </c>
      <c r="HD250" s="442" t="s">
        <v>1582</v>
      </c>
      <c r="HE250" s="427">
        <v>68.206796999999995</v>
      </c>
      <c r="HF250" s="427">
        <v>71.617137</v>
      </c>
      <c r="HG250" s="270">
        <v>45.074708761144407</v>
      </c>
      <c r="HH250" s="435">
        <v>88.445277000000004</v>
      </c>
      <c r="HI250" s="270">
        <v>55.666077548921621</v>
      </c>
      <c r="HJ250" s="435">
        <v>29.560831</v>
      </c>
      <c r="HK250" s="270">
        <v>18.605125866207263</v>
      </c>
      <c r="HL250" s="435">
        <v>58.884445999999997</v>
      </c>
      <c r="HM250" s="270">
        <v>37.060951682714354</v>
      </c>
      <c r="HN250" s="427">
        <v>66.577264</v>
      </c>
      <c r="HO250" s="435">
        <v>3.4152979999999999</v>
      </c>
      <c r="HP250" s="435">
        <v>2.0871870000000001</v>
      </c>
      <c r="HQ250" s="106">
        <v>95.453097</v>
      </c>
      <c r="HR250" s="270">
        <v>60.076690131082266</v>
      </c>
      <c r="HS250" s="106">
        <v>44.931091000000002</v>
      </c>
      <c r="HT250" s="270">
        <v>28.278927725712865</v>
      </c>
      <c r="HU250" s="106">
        <v>50.522005999999998</v>
      </c>
      <c r="HV250" s="270">
        <v>31.797762405369404</v>
      </c>
      <c r="HW250" s="227">
        <v>52.928618999999998</v>
      </c>
      <c r="HX250" s="144">
        <v>0</v>
      </c>
      <c r="HY250" s="427">
        <v>0.80973387646239148</v>
      </c>
      <c r="HZ250" s="428">
        <v>19.7</v>
      </c>
      <c r="IA250" s="427">
        <v>5.2</v>
      </c>
      <c r="IB250" s="427">
        <v>20.9</v>
      </c>
      <c r="IC250" s="427">
        <v>5.5</v>
      </c>
      <c r="ID250" s="427">
        <v>19.8</v>
      </c>
      <c r="IE250" s="427">
        <v>4.9000000000000004</v>
      </c>
      <c r="IF250" s="237">
        <v>66.299087179487174</v>
      </c>
      <c r="IG250" s="237">
        <v>41.727611168610487</v>
      </c>
      <c r="IH250" s="239"/>
      <c r="II250" s="161">
        <v>0.38</v>
      </c>
      <c r="IJ250" s="161">
        <v>1181</v>
      </c>
      <c r="IK250" s="161">
        <v>1201</v>
      </c>
      <c r="IL250" s="161">
        <v>1161</v>
      </c>
      <c r="IM250" s="161">
        <v>1037</v>
      </c>
      <c r="IN250" s="161">
        <v>1317</v>
      </c>
      <c r="IO250" s="161">
        <v>1200</v>
      </c>
      <c r="IP250" s="133">
        <v>1190.5</v>
      </c>
      <c r="IQ250" s="429">
        <v>1182.8333333333333</v>
      </c>
      <c r="IR250" s="161">
        <v>1881</v>
      </c>
      <c r="IS250" s="161">
        <v>259</v>
      </c>
      <c r="IT250" s="161">
        <v>281</v>
      </c>
      <c r="IU250" s="161">
        <v>289</v>
      </c>
      <c r="IV250" s="161">
        <v>237</v>
      </c>
      <c r="IW250" s="161">
        <v>284</v>
      </c>
      <c r="IX250" s="161">
        <v>270</v>
      </c>
      <c r="IY250" s="61">
        <v>264.5</v>
      </c>
      <c r="IZ250" s="430">
        <v>270</v>
      </c>
      <c r="JA250" s="161">
        <v>160</v>
      </c>
      <c r="JB250" s="392">
        <v>30.990156463609285</v>
      </c>
      <c r="JC250" s="240">
        <v>31.884198772606148</v>
      </c>
      <c r="JE250" s="70"/>
      <c r="JF250" s="70"/>
      <c r="JG250" s="70"/>
      <c r="JL250" s="221"/>
      <c r="JM250" s="420">
        <v>67</v>
      </c>
      <c r="JN250" s="362"/>
      <c r="JO250" s="244"/>
      <c r="JP250" s="61"/>
      <c r="JQ250" s="200"/>
      <c r="JR250" s="90"/>
      <c r="JS250" s="90"/>
      <c r="JT250" s="69"/>
      <c r="JU250" s="248"/>
      <c r="JV250" s="200"/>
      <c r="JW250" s="433"/>
      <c r="JX250" s="248"/>
      <c r="JY250" s="243"/>
      <c r="JZ250" s="433"/>
      <c r="KA250" s="248"/>
      <c r="KB250" s="247"/>
      <c r="KC250" s="245"/>
      <c r="KD250" s="248"/>
      <c r="KE250" s="63">
        <v>0</v>
      </c>
      <c r="KF250" s="263"/>
      <c r="KG250" s="263"/>
      <c r="KH250" s="250">
        <v>63.3</v>
      </c>
      <c r="KI250" s="250">
        <v>24.2</v>
      </c>
      <c r="KJ250" s="250">
        <v>61.5</v>
      </c>
      <c r="KK250" s="251">
        <v>-19.7</v>
      </c>
      <c r="KL250" s="250">
        <v>-15.9</v>
      </c>
      <c r="KM250" s="250">
        <v>71.400000000000006</v>
      </c>
      <c r="KN250" s="250">
        <v>33.1</v>
      </c>
      <c r="KO250" s="250">
        <v>4.5</v>
      </c>
      <c r="KP250" s="250"/>
      <c r="KQ250" s="250"/>
      <c r="KR250" s="92"/>
      <c r="KS250" s="93">
        <v>0.49000000000000005</v>
      </c>
      <c r="KT250" s="92">
        <v>57</v>
      </c>
      <c r="KU250" s="361">
        <v>45.67</v>
      </c>
      <c r="KV250" s="92">
        <v>-24.89</v>
      </c>
      <c r="KW250" s="361">
        <v>-29.2</v>
      </c>
      <c r="KX250" s="361">
        <v>-26.2</v>
      </c>
      <c r="KY250" s="361">
        <v>355</v>
      </c>
      <c r="KZ250" s="361">
        <v>-25.8</v>
      </c>
      <c r="LA250" s="361">
        <v>-24.2</v>
      </c>
      <c r="LB250" s="361">
        <v>355</v>
      </c>
      <c r="LC250" s="361">
        <v>-27.5</v>
      </c>
      <c r="LD250" s="361">
        <v>-25.2</v>
      </c>
      <c r="LE250" s="361">
        <v>355</v>
      </c>
      <c r="LF250" s="118">
        <v>42227</v>
      </c>
      <c r="LG250" s="454">
        <v>0</v>
      </c>
      <c r="LH250" s="454"/>
      <c r="LI250" s="454">
        <v>57</v>
      </c>
      <c r="LJ250" s="454">
        <v>49.14</v>
      </c>
      <c r="LK250" s="454">
        <v>-26.97</v>
      </c>
      <c r="LL250" s="454">
        <v>-28.5</v>
      </c>
      <c r="LM250" s="454">
        <v>-28.4</v>
      </c>
      <c r="LN250" s="454">
        <v>408</v>
      </c>
      <c r="LO250" s="454">
        <v>-22.9</v>
      </c>
      <c r="LP250" s="454">
        <v>-22.5</v>
      </c>
      <c r="LQ250" s="454">
        <v>408</v>
      </c>
      <c r="LR250" s="454">
        <v>-25.7</v>
      </c>
      <c r="LS250" s="454">
        <v>-25.4</v>
      </c>
      <c r="LT250" s="454">
        <v>408</v>
      </c>
      <c r="LU250" s="500">
        <v>52.48</v>
      </c>
      <c r="LV250" s="693">
        <v>-24.99</v>
      </c>
      <c r="LW250" s="500">
        <v>-21.4</v>
      </c>
      <c r="LX250" s="500">
        <v>1</v>
      </c>
      <c r="LY250" s="500">
        <v>-22.9</v>
      </c>
      <c r="LZ250" s="500">
        <v>1</v>
      </c>
      <c r="MA250" s="690">
        <v>64</v>
      </c>
      <c r="MB250" s="455"/>
      <c r="MD250" s="253"/>
      <c r="ME250" s="274"/>
      <c r="MF250" s="581">
        <v>255</v>
      </c>
      <c r="MG250" s="135"/>
      <c r="MJ250" s="584">
        <v>41.636299999999999</v>
      </c>
      <c r="MR250" s="135"/>
      <c r="MS250" s="585"/>
      <c r="MT250" s="585"/>
      <c r="MU250" s="133">
        <v>0</v>
      </c>
      <c r="MV250" s="585"/>
      <c r="MW250" s="585"/>
      <c r="MX250" s="585"/>
      <c r="MY250" s="585"/>
      <c r="MZ250" s="585"/>
      <c r="NA250" s="238">
        <v>154.4</v>
      </c>
      <c r="NB250" s="585"/>
      <c r="NC250" s="238">
        <v>2</v>
      </c>
      <c r="NE250" s="876">
        <v>255</v>
      </c>
      <c r="NF250" s="877" t="s">
        <v>64</v>
      </c>
      <c r="NG250" s="877" t="s">
        <v>64</v>
      </c>
      <c r="NH250" s="877" t="s">
        <v>64</v>
      </c>
      <c r="NI250" s="877" t="s">
        <v>64</v>
      </c>
      <c r="NJ250" s="877" t="s">
        <v>64</v>
      </c>
      <c r="NK250" s="877" t="s">
        <v>64</v>
      </c>
      <c r="NL250" s="877" t="s">
        <v>64</v>
      </c>
      <c r="NM250" s="877" t="s">
        <v>64</v>
      </c>
      <c r="NN250" s="877" t="s">
        <v>64</v>
      </c>
      <c r="NO250" s="877" t="s">
        <v>64</v>
      </c>
      <c r="NP250" s="877" t="s">
        <v>64</v>
      </c>
      <c r="NQ250" s="877" t="s">
        <v>64</v>
      </c>
      <c r="NR250" s="877" t="s">
        <v>64</v>
      </c>
      <c r="NS250" s="877" t="s">
        <v>64</v>
      </c>
      <c r="NT250" s="877" t="s">
        <v>64</v>
      </c>
      <c r="NU250" s="877" t="s">
        <v>64</v>
      </c>
      <c r="NV250" s="877" t="s">
        <v>64</v>
      </c>
      <c r="NW250" s="877" t="s">
        <v>64</v>
      </c>
      <c r="NX250" s="877" t="s">
        <v>64</v>
      </c>
      <c r="NY250" s="877" t="s">
        <v>64</v>
      </c>
      <c r="NZ250" s="877" t="s">
        <v>64</v>
      </c>
      <c r="OA250" s="877" t="s">
        <v>64</v>
      </c>
      <c r="OB250" s="877" t="s">
        <v>64</v>
      </c>
      <c r="OC250" s="877" t="s">
        <v>64</v>
      </c>
      <c r="OD250" s="877" t="s">
        <v>64</v>
      </c>
      <c r="OE250" s="877" t="s">
        <v>64</v>
      </c>
      <c r="OF250" s="877" t="s">
        <v>64</v>
      </c>
      <c r="OG250" s="877" t="s">
        <v>64</v>
      </c>
      <c r="OH250" s="877" t="s">
        <v>64</v>
      </c>
      <c r="OI250" s="877" t="s">
        <v>64</v>
      </c>
      <c r="OJ250" s="877" t="s">
        <v>64</v>
      </c>
      <c r="OK250" s="877" t="s">
        <v>64</v>
      </c>
      <c r="OL250" s="877" t="s">
        <v>64</v>
      </c>
      <c r="OM250" s="877" t="s">
        <v>64</v>
      </c>
    </row>
    <row r="251" spans="1:403" s="61" customFormat="1" x14ac:dyDescent="0.25">
      <c r="A251" s="902">
        <v>250</v>
      </c>
      <c r="B251" s="221">
        <v>0</v>
      </c>
      <c r="C251" s="61">
        <v>1</v>
      </c>
      <c r="D251" s="267">
        <v>0</v>
      </c>
      <c r="E251" s="267">
        <v>256</v>
      </c>
      <c r="F251" s="896">
        <v>256</v>
      </c>
      <c r="G251" s="61">
        <v>67</v>
      </c>
      <c r="H251" s="898"/>
      <c r="I251" s="232" t="s">
        <v>1583</v>
      </c>
      <c r="J251" s="232" t="s">
        <v>1584</v>
      </c>
      <c r="K251" s="69">
        <v>13365</v>
      </c>
      <c r="L251" s="456">
        <v>79</v>
      </c>
      <c r="M251" s="62">
        <v>65</v>
      </c>
      <c r="N251" s="62">
        <v>158</v>
      </c>
      <c r="O251" s="342">
        <v>26.037493991347535</v>
      </c>
      <c r="P251" s="348">
        <v>1.6629564972492779</v>
      </c>
      <c r="Q251" s="61">
        <v>1</v>
      </c>
      <c r="R251" s="144">
        <v>130</v>
      </c>
      <c r="S251" s="144">
        <v>80</v>
      </c>
      <c r="T251" s="133">
        <v>0</v>
      </c>
      <c r="U251" s="400">
        <v>1</v>
      </c>
      <c r="V251" s="326">
        <v>0</v>
      </c>
      <c r="W251" s="326"/>
      <c r="X251" s="326">
        <v>1</v>
      </c>
      <c r="Y251" s="114">
        <v>0</v>
      </c>
      <c r="Z251" s="326">
        <v>1</v>
      </c>
      <c r="AA251" s="326">
        <v>0</v>
      </c>
      <c r="AB251" s="714">
        <v>0</v>
      </c>
      <c r="AC251" s="336">
        <v>0</v>
      </c>
      <c r="AD251" s="133"/>
      <c r="AE251" s="133"/>
      <c r="AF251" s="133"/>
      <c r="AG251" s="592">
        <v>78</v>
      </c>
      <c r="AH251" s="617">
        <v>1.42</v>
      </c>
      <c r="AI251" s="592">
        <v>36</v>
      </c>
      <c r="AJ251" s="592"/>
      <c r="AK251" s="606">
        <v>14.5</v>
      </c>
      <c r="AL251" s="592">
        <v>44</v>
      </c>
      <c r="AM251" s="592"/>
      <c r="AN251" s="607">
        <v>392.8</v>
      </c>
      <c r="AO251" s="214">
        <v>5.9733005764803107</v>
      </c>
      <c r="AP251" s="63">
        <v>166</v>
      </c>
      <c r="AQ251" s="63">
        <v>83</v>
      </c>
      <c r="AR251" s="63">
        <v>58</v>
      </c>
      <c r="AS251" s="63">
        <v>127</v>
      </c>
      <c r="AT251" s="63">
        <v>4.7699999999999996</v>
      </c>
      <c r="AU251" s="63">
        <v>122</v>
      </c>
      <c r="AV251" s="557"/>
      <c r="AW251" s="557"/>
      <c r="AX251" s="434">
        <v>1.42</v>
      </c>
      <c r="AY251" s="434"/>
      <c r="AZ251" s="434"/>
      <c r="BA251" s="617"/>
      <c r="BB251" s="558"/>
      <c r="BC251" s="65">
        <v>36.79</v>
      </c>
      <c r="BD251" s="68"/>
      <c r="BE251" s="66">
        <v>36.79</v>
      </c>
      <c r="BF251" s="218">
        <v>69.590499712079264</v>
      </c>
      <c r="BG251" s="66">
        <v>77.56</v>
      </c>
      <c r="BH251" s="68">
        <v>1.5657297878311269</v>
      </c>
      <c r="BI251" s="219">
        <v>1.5657297878311269</v>
      </c>
      <c r="BJ251" s="219">
        <v>1.8425499550669271</v>
      </c>
      <c r="BK251" s="219">
        <v>1.8896378004066678</v>
      </c>
      <c r="BL251" s="66">
        <v>2.31</v>
      </c>
      <c r="BM251" s="66">
        <v>1.41</v>
      </c>
      <c r="BN251" s="66">
        <v>162</v>
      </c>
      <c r="BO251" s="66">
        <v>1.05</v>
      </c>
      <c r="BP251" s="571">
        <v>477.7</v>
      </c>
      <c r="BQ251" s="66">
        <v>98</v>
      </c>
      <c r="BR251" s="66">
        <v>105</v>
      </c>
      <c r="BS251" s="66">
        <v>13</v>
      </c>
      <c r="BT251" s="66">
        <v>26</v>
      </c>
      <c r="BU251" s="221">
        <v>0</v>
      </c>
      <c r="CG251" s="61">
        <v>0</v>
      </c>
      <c r="CH251" s="61">
        <v>0</v>
      </c>
      <c r="CI251" s="61">
        <v>0</v>
      </c>
      <c r="CJ251" s="61">
        <v>0</v>
      </c>
      <c r="CK251" s="326">
        <v>0</v>
      </c>
      <c r="CL251" s="114">
        <v>0</v>
      </c>
      <c r="CM251" s="326">
        <v>0</v>
      </c>
      <c r="CN251" s="114">
        <v>0</v>
      </c>
      <c r="CO251" s="326">
        <v>0</v>
      </c>
      <c r="CP251" s="114">
        <v>1</v>
      </c>
      <c r="CQ251" s="326">
        <v>0</v>
      </c>
      <c r="CR251" s="114">
        <v>0</v>
      </c>
      <c r="CS251" s="326">
        <v>0</v>
      </c>
      <c r="CT251" s="114">
        <v>0</v>
      </c>
      <c r="CU251" s="326">
        <v>1</v>
      </c>
      <c r="CV251" s="114">
        <v>0</v>
      </c>
      <c r="CW251" s="299">
        <v>15.5</v>
      </c>
      <c r="CX251" s="299">
        <v>1.06</v>
      </c>
      <c r="CY251" s="299">
        <v>4.4000000000000004</v>
      </c>
      <c r="CZ251" s="362"/>
      <c r="DF251" s="451">
        <v>0</v>
      </c>
      <c r="DG251" s="457"/>
      <c r="DH251" s="451"/>
      <c r="DI251" s="451"/>
      <c r="DJ251" s="451"/>
      <c r="DK251" s="457"/>
      <c r="DL251" s="457"/>
      <c r="DM251" s="457"/>
      <c r="DN251" s="451"/>
      <c r="DO251" s="282">
        <v>0</v>
      </c>
      <c r="DP251" s="451">
        <v>0</v>
      </c>
      <c r="DQ251" s="451">
        <v>0</v>
      </c>
      <c r="DR251" s="451">
        <v>0</v>
      </c>
      <c r="DS251" s="451">
        <v>0</v>
      </c>
      <c r="DT251" s="458"/>
      <c r="DU251" s="451">
        <v>0</v>
      </c>
      <c r="DV251" s="451">
        <v>0</v>
      </c>
      <c r="DW251" s="451">
        <v>0</v>
      </c>
      <c r="DX251" s="451">
        <v>0</v>
      </c>
      <c r="DY251" s="61">
        <v>0</v>
      </c>
      <c r="DZ251" s="438">
        <v>0</v>
      </c>
      <c r="EC251" s="459">
        <v>1</v>
      </c>
      <c r="ED251" s="459">
        <v>2</v>
      </c>
      <c r="EE251" s="61">
        <v>36</v>
      </c>
      <c r="EH251" s="221">
        <v>0</v>
      </c>
      <c r="EP251" s="267">
        <v>256</v>
      </c>
      <c r="EQ251" s="135">
        <v>42272</v>
      </c>
      <c r="ER251" s="136" t="s">
        <v>383</v>
      </c>
      <c r="ES251" s="133"/>
      <c r="ET251" s="133"/>
      <c r="EU251" s="133">
        <v>66</v>
      </c>
      <c r="EV251" s="133">
        <v>0</v>
      </c>
      <c r="EW251" s="133"/>
      <c r="EX251" s="133">
        <v>12</v>
      </c>
      <c r="EY251" s="133">
        <v>8</v>
      </c>
      <c r="EZ251" s="133">
        <v>37</v>
      </c>
      <c r="FA251" s="133">
        <v>21</v>
      </c>
      <c r="FB251" s="133">
        <v>15</v>
      </c>
      <c r="FC251" s="133">
        <v>20</v>
      </c>
      <c r="FD251" s="133">
        <v>35</v>
      </c>
      <c r="FE251" s="133">
        <v>20</v>
      </c>
      <c r="FF251" s="133">
        <v>28</v>
      </c>
      <c r="FG251" s="133">
        <v>120</v>
      </c>
      <c r="FH251" s="133">
        <v>260</v>
      </c>
      <c r="FI251" s="91">
        <v>120</v>
      </c>
      <c r="FJ251" s="91">
        <v>260</v>
      </c>
      <c r="FK251" s="227">
        <v>38.25</v>
      </c>
      <c r="FL251" s="227">
        <v>23.001203015995859</v>
      </c>
      <c r="FM251" s="228">
        <v>98</v>
      </c>
      <c r="FN251" s="228">
        <v>35.299999999999997</v>
      </c>
      <c r="FO251" s="228">
        <v>58.931186812224688</v>
      </c>
      <c r="FP251" s="228">
        <v>21.227254025219708</v>
      </c>
      <c r="FQ251" s="228">
        <v>63.979591836734699</v>
      </c>
      <c r="FR251" s="228"/>
      <c r="FS251" s="193">
        <v>0</v>
      </c>
      <c r="FT251" s="230">
        <v>69.099999999999994</v>
      </c>
      <c r="FU251" s="230">
        <v>115.4</v>
      </c>
      <c r="FV251" s="230">
        <v>210</v>
      </c>
      <c r="FW251" s="229">
        <v>4.9000000000000004</v>
      </c>
      <c r="FX251" s="229">
        <v>5.7</v>
      </c>
      <c r="FY251" s="426">
        <v>14.102040816326529</v>
      </c>
      <c r="FZ251" s="229">
        <v>0.59878682842287689</v>
      </c>
      <c r="GA251" s="133">
        <v>49.6</v>
      </c>
      <c r="GB251" s="129">
        <v>17.8</v>
      </c>
      <c r="GC251" s="238">
        <v>19.899999999999999</v>
      </c>
      <c r="GD251" s="238">
        <v>10.4</v>
      </c>
      <c r="GE251" s="238">
        <v>223.2</v>
      </c>
      <c r="GF251" s="238">
        <v>152.30000000000001</v>
      </c>
      <c r="GG251" s="238">
        <v>51.5</v>
      </c>
      <c r="GH251" s="133">
        <v>1</v>
      </c>
      <c r="GI251" s="133">
        <v>1</v>
      </c>
      <c r="GJ251" s="133">
        <v>1</v>
      </c>
      <c r="GK251" s="133">
        <v>0</v>
      </c>
      <c r="GL251" s="231"/>
      <c r="GM251" s="133"/>
      <c r="GN251" s="133">
        <v>0</v>
      </c>
      <c r="GO251" s="133">
        <v>0</v>
      </c>
      <c r="GP251" s="133">
        <v>0</v>
      </c>
      <c r="GQ251" s="61">
        <v>30.049999999999997</v>
      </c>
      <c r="GR251" s="106">
        <v>18.070226160279098</v>
      </c>
      <c r="GS251" s="111">
        <v>0.61589403973509937</v>
      </c>
      <c r="GT251" s="61">
        <v>0</v>
      </c>
      <c r="GU251" s="111">
        <v>0.41379310344827586</v>
      </c>
      <c r="GV251" s="61">
        <v>0</v>
      </c>
      <c r="GW251" s="106">
        <v>12.9</v>
      </c>
      <c r="GY251" s="106">
        <v>20</v>
      </c>
      <c r="HA251" s="745"/>
      <c r="HB251" s="133">
        <v>8</v>
      </c>
      <c r="HC251" s="133">
        <v>0.55000000000000004</v>
      </c>
      <c r="HD251" s="442" t="s">
        <v>1585</v>
      </c>
      <c r="HE251" s="236">
        <v>98.148285000000001</v>
      </c>
      <c r="HF251" s="236">
        <v>103.055699</v>
      </c>
      <c r="HG251" s="144">
        <v>60.298538000000001</v>
      </c>
      <c r="HH251" s="236">
        <v>109.553219</v>
      </c>
      <c r="HI251" s="125">
        <v>64.100278000000003</v>
      </c>
      <c r="HJ251" s="236">
        <v>34.852080999999998</v>
      </c>
      <c r="HK251" s="144">
        <v>20.392171999999999</v>
      </c>
      <c r="HL251" s="236">
        <v>74.701138</v>
      </c>
      <c r="HM251" s="144">
        <v>43.708106000000001</v>
      </c>
      <c r="HN251" s="236">
        <v>68.187077000000002</v>
      </c>
      <c r="HO251" s="144">
        <v>5.6025850000000004</v>
      </c>
      <c r="HP251" s="144">
        <v>3.278108</v>
      </c>
      <c r="HQ251" s="236">
        <v>103.68705199999999</v>
      </c>
      <c r="HR251" s="144">
        <v>60.667946999999998</v>
      </c>
      <c r="HS251" s="236">
        <v>26.132735</v>
      </c>
      <c r="HT251" s="144">
        <v>15.290428</v>
      </c>
      <c r="HU251" s="236">
        <v>77.554316999999998</v>
      </c>
      <c r="HV251" s="144">
        <v>45.377518999999999</v>
      </c>
      <c r="HW251" s="236">
        <v>74.796530000000004</v>
      </c>
      <c r="HX251" s="144">
        <v>0</v>
      </c>
      <c r="HY251" s="427">
        <v>0.94069074319030288</v>
      </c>
      <c r="HZ251" s="428">
        <v>25.9</v>
      </c>
      <c r="IA251" s="427">
        <v>5.7</v>
      </c>
      <c r="IB251" s="427">
        <v>20.6</v>
      </c>
      <c r="IC251" s="427">
        <v>5</v>
      </c>
      <c r="ID251" s="427">
        <v>13.4</v>
      </c>
      <c r="IE251" s="427">
        <v>4.5</v>
      </c>
      <c r="IF251" s="237">
        <v>78.377338011695912</v>
      </c>
      <c r="IG251" s="237">
        <v>47.131321920531946</v>
      </c>
      <c r="IH251" s="239"/>
      <c r="II251" s="161">
        <v>0.44</v>
      </c>
      <c r="IJ251" s="61">
        <v>1151</v>
      </c>
      <c r="IK251" s="61">
        <v>1165</v>
      </c>
      <c r="IL251" s="61">
        <v>1147</v>
      </c>
      <c r="IM251" s="61">
        <v>1123</v>
      </c>
      <c r="IN251" s="61">
        <v>1173</v>
      </c>
      <c r="IO251" s="61">
        <v>1163</v>
      </c>
      <c r="IP251" s="133">
        <v>1157</v>
      </c>
      <c r="IQ251" s="429">
        <v>1153.6666666666667</v>
      </c>
      <c r="IR251" s="61">
        <v>1682</v>
      </c>
      <c r="IS251" s="61">
        <v>413</v>
      </c>
      <c r="IT251" s="61">
        <v>407</v>
      </c>
      <c r="IX251" s="61">
        <v>380</v>
      </c>
      <c r="IY251" s="61">
        <v>396.5</v>
      </c>
      <c r="IZ251" s="430">
        <v>400</v>
      </c>
      <c r="JA251" s="61">
        <v>207</v>
      </c>
      <c r="JB251" s="431">
        <v>21.588939800880521</v>
      </c>
      <c r="JC251" s="240">
        <v>21.913664657161327</v>
      </c>
      <c r="JD251" s="457"/>
      <c r="JE251" s="70"/>
      <c r="JF251" s="70"/>
      <c r="JG251" s="70"/>
      <c r="JH251" s="457"/>
      <c r="JI251" s="457"/>
      <c r="JJ251" s="457"/>
      <c r="JK251" s="457"/>
      <c r="JL251" s="451"/>
      <c r="JM251" s="420">
        <v>81</v>
      </c>
      <c r="JN251" s="362"/>
      <c r="JO251" s="244"/>
      <c r="JQ251" s="200"/>
      <c r="JR251" s="90"/>
      <c r="JS251" s="90"/>
      <c r="JT251" s="69"/>
      <c r="JU251" s="248"/>
      <c r="JV251" s="200"/>
      <c r="JW251" s="433"/>
      <c r="JX251" s="248"/>
      <c r="JY251" s="243"/>
      <c r="JZ251" s="433"/>
      <c r="KA251" s="248"/>
      <c r="KB251" s="247"/>
      <c r="KC251" s="245"/>
      <c r="KD251" s="248"/>
      <c r="KE251" s="63">
        <v>0</v>
      </c>
      <c r="KF251" s="263"/>
      <c r="KG251" s="263"/>
      <c r="KH251" s="250">
        <v>75.5</v>
      </c>
      <c r="KI251" s="250">
        <v>28.4</v>
      </c>
      <c r="KJ251" s="250">
        <v>62.6</v>
      </c>
      <c r="KK251" s="251">
        <v>-16.600000000000001</v>
      </c>
      <c r="KL251" s="250">
        <v>-12.7</v>
      </c>
      <c r="KM251" s="250">
        <v>50.7</v>
      </c>
      <c r="KN251" s="250">
        <v>21.1</v>
      </c>
      <c r="KO251" s="250">
        <v>4.3</v>
      </c>
      <c r="KP251" s="250"/>
      <c r="KQ251" s="250"/>
      <c r="KR251" s="92"/>
      <c r="KS251" s="93">
        <v>0.61589403973509937</v>
      </c>
      <c r="KT251" s="92"/>
      <c r="KU251" s="361"/>
      <c r="KV251" s="92"/>
      <c r="KW251" s="361"/>
      <c r="KX251" s="361"/>
      <c r="KY251" s="361"/>
      <c r="KZ251" s="361"/>
      <c r="LA251" s="361"/>
      <c r="LB251" s="361"/>
      <c r="LC251" s="361"/>
      <c r="LD251" s="361"/>
      <c r="LE251" s="361"/>
      <c r="LF251" s="118">
        <v>42272</v>
      </c>
      <c r="LG251" s="454">
        <v>0</v>
      </c>
      <c r="LH251" s="454"/>
      <c r="LI251" s="454">
        <v>37</v>
      </c>
      <c r="LJ251" s="454">
        <v>66.87</v>
      </c>
      <c r="LK251" s="454">
        <v>-35.619999999999997</v>
      </c>
      <c r="LL251" s="454">
        <v>-37.700000000000003</v>
      </c>
      <c r="LM251" s="454">
        <v>-37.700000000000003</v>
      </c>
      <c r="LN251" s="454">
        <v>341</v>
      </c>
      <c r="LO251" s="454">
        <v>-28</v>
      </c>
      <c r="LP251" s="454">
        <v>-28</v>
      </c>
      <c r="LQ251" s="454">
        <v>341</v>
      </c>
      <c r="LR251" s="454">
        <v>-32.9</v>
      </c>
      <c r="LS251" s="454">
        <v>-32.9</v>
      </c>
      <c r="LT251" s="454">
        <v>341</v>
      </c>
      <c r="LU251" s="500">
        <v>64.06</v>
      </c>
      <c r="LV251" s="693">
        <v>-35.229999999999997</v>
      </c>
      <c r="LW251" s="500">
        <v>-21.5</v>
      </c>
      <c r="LX251" s="500">
        <v>2</v>
      </c>
      <c r="LY251" s="500">
        <v>-21</v>
      </c>
      <c r="LZ251" s="500">
        <v>1</v>
      </c>
      <c r="MA251" s="690">
        <v>62</v>
      </c>
      <c r="MB251" s="500"/>
      <c r="MD251" s="253"/>
      <c r="ME251" s="274"/>
      <c r="MF251" s="581">
        <v>256</v>
      </c>
      <c r="MG251" s="135"/>
      <c r="MJ251" s="584">
        <v>55.9803</v>
      </c>
      <c r="MR251" s="135"/>
      <c r="MS251" s="585"/>
      <c r="MT251" s="585"/>
      <c r="MU251" s="133">
        <v>0</v>
      </c>
      <c r="MV251" s="585"/>
      <c r="MW251" s="585"/>
      <c r="MX251" s="585"/>
      <c r="MY251" s="585"/>
      <c r="MZ251" s="585"/>
      <c r="NA251" s="238">
        <v>392.8</v>
      </c>
      <c r="NB251" s="585"/>
      <c r="NC251" s="238">
        <v>2</v>
      </c>
      <c r="NE251" s="876">
        <v>256</v>
      </c>
      <c r="NF251" s="877">
        <v>8.9666496421053399</v>
      </c>
      <c r="NG251" s="877">
        <v>8.4252159032993799</v>
      </c>
      <c r="NH251" s="877">
        <v>6.3478427936381596</v>
      </c>
      <c r="NI251" s="877">
        <v>3.8257856274647901</v>
      </c>
      <c r="NJ251" s="877">
        <v>7.2900188469326199</v>
      </c>
      <c r="NK251" s="877">
        <v>7.4463389508575002</v>
      </c>
      <c r="NL251" s="877">
        <v>8.8259445898635391</v>
      </c>
      <c r="NM251" s="877">
        <v>8.4557792761242894</v>
      </c>
      <c r="NN251" s="877">
        <v>6.57076649652761</v>
      </c>
      <c r="NO251" s="877">
        <v>1.76128527336162</v>
      </c>
      <c r="NP251" s="877">
        <v>6.09676785471469</v>
      </c>
      <c r="NQ251" s="877">
        <v>6.5648354170103502</v>
      </c>
      <c r="NR251" s="877">
        <v>8.2050601105446503</v>
      </c>
      <c r="NS251" s="877">
        <v>5.0268000593437199</v>
      </c>
      <c r="NT251" s="877">
        <v>5.9102529627992801</v>
      </c>
      <c r="NU251" s="877">
        <v>7.5289619437996</v>
      </c>
      <c r="NV251" s="877">
        <v>6.9893661140260601</v>
      </c>
      <c r="NW251" s="877">
        <v>7.8383845583576903</v>
      </c>
      <c r="NX251" s="877">
        <v>5.9770509061106099</v>
      </c>
      <c r="NY251" s="877">
        <v>5.6918132971713797</v>
      </c>
      <c r="NZ251" s="877">
        <v>7.7869883453304896</v>
      </c>
      <c r="OA251" s="877">
        <v>0.45417589318580198</v>
      </c>
      <c r="OB251" s="877">
        <v>9.3050585195374307</v>
      </c>
      <c r="OC251" s="877">
        <v>0.98550043030488499</v>
      </c>
      <c r="OD251" s="877">
        <v>4.5601035134647399</v>
      </c>
      <c r="OE251" s="877">
        <v>6.2410774581750399</v>
      </c>
      <c r="OF251" s="877">
        <v>4.2410774581750399</v>
      </c>
      <c r="OG251" s="877">
        <v>10.755488499898</v>
      </c>
      <c r="OH251" s="877">
        <v>2.9202933002110099</v>
      </c>
      <c r="OI251" s="877">
        <v>7.3623822162369903</v>
      </c>
      <c r="OJ251" s="877">
        <v>4.1375035237499302</v>
      </c>
      <c r="OK251" s="877">
        <v>3.39310628366102</v>
      </c>
      <c r="OL251" s="877">
        <v>4.1059276202789396</v>
      </c>
      <c r="OM251" s="877">
        <v>8.3195580892325491</v>
      </c>
    </row>
    <row r="252" spans="1:403" s="61" customFormat="1" x14ac:dyDescent="0.25">
      <c r="A252" s="455">
        <v>251</v>
      </c>
      <c r="B252" s="221">
        <v>0</v>
      </c>
      <c r="C252" s="61">
        <v>1</v>
      </c>
      <c r="D252" s="267">
        <v>0</v>
      </c>
      <c r="E252" s="267">
        <v>257</v>
      </c>
      <c r="F252" s="896">
        <v>257</v>
      </c>
      <c r="G252" s="61">
        <v>69</v>
      </c>
      <c r="H252" s="898"/>
      <c r="I252" s="651" t="s">
        <v>1586</v>
      </c>
      <c r="J252" s="651" t="s">
        <v>1587</v>
      </c>
      <c r="K252" s="69">
        <v>16194</v>
      </c>
      <c r="L252" s="456">
        <v>71</v>
      </c>
      <c r="M252" s="62">
        <v>57</v>
      </c>
      <c r="N252" s="62">
        <v>162</v>
      </c>
      <c r="O252" s="342">
        <v>21.719250114311837</v>
      </c>
      <c r="P252" s="348">
        <v>1.601443137868376</v>
      </c>
      <c r="Q252" s="61">
        <v>1</v>
      </c>
      <c r="R252" s="144">
        <v>100</v>
      </c>
      <c r="S252" s="144">
        <v>60</v>
      </c>
      <c r="T252" s="133">
        <v>0</v>
      </c>
      <c r="U252" s="400">
        <v>1</v>
      </c>
      <c r="V252" s="326">
        <v>0</v>
      </c>
      <c r="W252" s="326"/>
      <c r="X252" s="326">
        <v>0</v>
      </c>
      <c r="Y252" s="114">
        <v>0</v>
      </c>
      <c r="Z252" s="326">
        <v>1</v>
      </c>
      <c r="AA252" s="326">
        <v>0</v>
      </c>
      <c r="AB252" s="714">
        <v>0</v>
      </c>
      <c r="AC252" s="336">
        <v>0</v>
      </c>
      <c r="AD252" s="133"/>
      <c r="AE252" s="133"/>
      <c r="AF252" s="133"/>
      <c r="AG252" s="592">
        <v>90</v>
      </c>
      <c r="AH252" s="617">
        <v>0.69</v>
      </c>
      <c r="AI252" s="592">
        <v>84</v>
      </c>
      <c r="AJ252" s="592"/>
      <c r="AK252" s="606">
        <v>14.4</v>
      </c>
      <c r="AL252" s="592">
        <v>43</v>
      </c>
      <c r="AM252" s="592"/>
      <c r="AN252" s="607">
        <v>114</v>
      </c>
      <c r="AO252" s="214">
        <v>4.7361984483944957</v>
      </c>
      <c r="AP252" s="63">
        <v>266</v>
      </c>
      <c r="AQ252" s="63">
        <v>140</v>
      </c>
      <c r="AR252" s="63">
        <v>104</v>
      </c>
      <c r="AS252" s="63">
        <v>112</v>
      </c>
      <c r="AT252" s="63">
        <v>2.98</v>
      </c>
      <c r="AU252" s="63">
        <v>36</v>
      </c>
      <c r="AV252" s="557"/>
      <c r="AW252" s="557"/>
      <c r="AX252" s="434">
        <v>0.69</v>
      </c>
      <c r="AY252" s="434"/>
      <c r="AZ252" s="434"/>
      <c r="BA252" s="617"/>
      <c r="BB252" s="558"/>
      <c r="BC252" s="65">
        <v>20.68</v>
      </c>
      <c r="BD252" s="68">
        <v>470</v>
      </c>
      <c r="BE252" s="66">
        <v>20.68</v>
      </c>
      <c r="BF252" s="218">
        <v>59.690255298048122</v>
      </c>
      <c r="BG252" s="66">
        <v>51.79</v>
      </c>
      <c r="BH252" s="68">
        <v>1.3155505344219049</v>
      </c>
      <c r="BI252" s="219">
        <v>1.3155505344219049</v>
      </c>
      <c r="BJ252" s="219">
        <v>1.7759034363937087</v>
      </c>
      <c r="BK252" s="219">
        <v>1.714245911017894</v>
      </c>
      <c r="BL252" s="66">
        <v>2.5099999999999998</v>
      </c>
      <c r="BM252" s="66">
        <v>0.78</v>
      </c>
      <c r="BN252" s="66">
        <v>94</v>
      </c>
      <c r="BO252" s="66">
        <v>1.25</v>
      </c>
      <c r="BP252" s="571">
        <v>116.7</v>
      </c>
      <c r="BQ252" s="66">
        <v>54</v>
      </c>
      <c r="BR252" s="66">
        <v>31</v>
      </c>
      <c r="BS252" s="66">
        <v>6</v>
      </c>
      <c r="BT252" s="66">
        <v>33</v>
      </c>
      <c r="BU252" s="221">
        <v>0</v>
      </c>
      <c r="CG252" s="61">
        <v>0</v>
      </c>
      <c r="CH252" s="61">
        <v>0</v>
      </c>
      <c r="CI252" s="61">
        <v>0</v>
      </c>
      <c r="CJ252" s="61">
        <v>0</v>
      </c>
      <c r="CK252" s="326">
        <v>0</v>
      </c>
      <c r="CL252" s="114">
        <v>0</v>
      </c>
      <c r="CM252" s="326">
        <v>0</v>
      </c>
      <c r="CN252" s="114">
        <v>0</v>
      </c>
      <c r="CO252" s="326">
        <v>0</v>
      </c>
      <c r="CP252" s="114">
        <v>0</v>
      </c>
      <c r="CQ252" s="326">
        <v>0</v>
      </c>
      <c r="CR252" s="114">
        <v>0</v>
      </c>
      <c r="CS252" s="326">
        <v>0</v>
      </c>
      <c r="CT252" s="114">
        <v>0</v>
      </c>
      <c r="CU252" s="326">
        <v>0</v>
      </c>
      <c r="CV252" s="114">
        <v>0</v>
      </c>
      <c r="CW252" s="299">
        <v>18.100000000000001</v>
      </c>
      <c r="CX252" s="299">
        <v>1.32</v>
      </c>
      <c r="CY252" s="299">
        <v>5.2</v>
      </c>
      <c r="CZ252" s="299">
        <v>24.7</v>
      </c>
      <c r="DA252" s="221">
        <v>67</v>
      </c>
      <c r="DB252" s="221">
        <v>125</v>
      </c>
      <c r="DF252" s="451">
        <v>0</v>
      </c>
      <c r="DG252" s="457"/>
      <c r="DH252" s="451"/>
      <c r="DI252" s="451"/>
      <c r="DJ252" s="451"/>
      <c r="DK252" s="457"/>
      <c r="DL252" s="457"/>
      <c r="DM252" s="457"/>
      <c r="DN252" s="451"/>
      <c r="DO252" s="221">
        <v>0</v>
      </c>
      <c r="DP252" s="451">
        <v>0</v>
      </c>
      <c r="DQ252" s="451">
        <v>0</v>
      </c>
      <c r="DR252" s="451">
        <v>0</v>
      </c>
      <c r="DS252" s="451">
        <v>0</v>
      </c>
      <c r="DT252" s="424"/>
      <c r="DU252" s="451">
        <v>0</v>
      </c>
      <c r="DV252" s="451">
        <v>0</v>
      </c>
      <c r="DW252" s="451">
        <v>0</v>
      </c>
      <c r="DX252" s="221">
        <v>0</v>
      </c>
      <c r="DY252" s="61">
        <v>0</v>
      </c>
      <c r="DZ252" s="438">
        <v>0</v>
      </c>
      <c r="EC252" s="267">
        <v>1</v>
      </c>
      <c r="ED252" s="267">
        <v>1</v>
      </c>
      <c r="EE252" s="61">
        <v>84</v>
      </c>
      <c r="EH252" s="221">
        <v>0</v>
      </c>
      <c r="EP252" s="267">
        <v>257</v>
      </c>
      <c r="EQ252" s="135">
        <v>42353</v>
      </c>
      <c r="ER252" s="136" t="s">
        <v>383</v>
      </c>
      <c r="ES252" s="133"/>
      <c r="ET252" s="133"/>
      <c r="EU252" s="133">
        <v>75</v>
      </c>
      <c r="EV252" s="133">
        <v>0</v>
      </c>
      <c r="EW252" s="133"/>
      <c r="EX252" s="133">
        <v>10</v>
      </c>
      <c r="EY252" s="133">
        <v>8</v>
      </c>
      <c r="EZ252" s="133">
        <v>44</v>
      </c>
      <c r="FA252" s="133">
        <v>23</v>
      </c>
      <c r="FB252" s="133">
        <v>18</v>
      </c>
      <c r="FC252" s="133">
        <v>16</v>
      </c>
      <c r="FD252" s="133">
        <v>28</v>
      </c>
      <c r="FE252" s="133">
        <v>21</v>
      </c>
      <c r="FF252" s="133">
        <v>32</v>
      </c>
      <c r="FG252" s="133">
        <v>160</v>
      </c>
      <c r="FH252" s="133">
        <v>330</v>
      </c>
      <c r="FI252" s="91">
        <v>160</v>
      </c>
      <c r="FJ252" s="91">
        <v>330</v>
      </c>
      <c r="FK252" s="227">
        <v>24.9</v>
      </c>
      <c r="FL252" s="227">
        <v>15.548475878540092</v>
      </c>
      <c r="FM252" s="228">
        <v>90</v>
      </c>
      <c r="FN252" s="228">
        <v>34.4</v>
      </c>
      <c r="FO252" s="228">
        <v>56.199310404361782</v>
      </c>
      <c r="FP252" s="228">
        <v>21.480625310111613</v>
      </c>
      <c r="FQ252" s="228">
        <v>61.777777777777779</v>
      </c>
      <c r="FR252" s="228"/>
      <c r="FS252" s="193">
        <v>0</v>
      </c>
      <c r="FT252" s="230">
        <v>47.4</v>
      </c>
      <c r="FU252" s="230">
        <v>62.5</v>
      </c>
      <c r="FV252" s="230">
        <v>230</v>
      </c>
      <c r="FW252" s="229">
        <v>6.65</v>
      </c>
      <c r="FX252" s="229">
        <v>7.8</v>
      </c>
      <c r="FY252" s="426">
        <v>7.1818181818181817</v>
      </c>
      <c r="FZ252" s="229">
        <v>0.75839999999999996</v>
      </c>
      <c r="GA252" s="133">
        <v>80</v>
      </c>
      <c r="GB252" s="129">
        <v>14.9</v>
      </c>
      <c r="GC252" s="238">
        <v>3</v>
      </c>
      <c r="GD252" s="238">
        <v>1.4</v>
      </c>
      <c r="GE252" s="238">
        <v>86.1</v>
      </c>
      <c r="GF252" s="238">
        <v>54.4</v>
      </c>
      <c r="GG252" s="238">
        <v>17.8</v>
      </c>
      <c r="GH252" s="133">
        <v>0</v>
      </c>
      <c r="GI252" s="133">
        <v>0</v>
      </c>
      <c r="GJ252" s="133">
        <v>1</v>
      </c>
      <c r="GK252" s="133">
        <v>0</v>
      </c>
      <c r="GL252" s="231">
        <v>16</v>
      </c>
      <c r="GM252" s="133"/>
      <c r="GN252" s="133">
        <v>0</v>
      </c>
      <c r="GO252" s="133">
        <v>0</v>
      </c>
      <c r="GP252" s="133">
        <v>0</v>
      </c>
      <c r="GQ252" s="61">
        <v>13.1</v>
      </c>
      <c r="GR252" s="106">
        <v>8.1801218477459923</v>
      </c>
      <c r="GS252" s="111">
        <v>0.53926701570680624</v>
      </c>
      <c r="GT252" s="61">
        <v>0</v>
      </c>
      <c r="GU252" s="111">
        <v>0.4375</v>
      </c>
      <c r="GV252" s="61">
        <v>0</v>
      </c>
      <c r="GW252" s="106">
        <v>14.5</v>
      </c>
      <c r="GY252" s="106">
        <v>32</v>
      </c>
      <c r="HA252" s="745">
        <v>21</v>
      </c>
      <c r="HB252" s="133">
        <v>12</v>
      </c>
      <c r="HC252" s="133">
        <v>0.79</v>
      </c>
      <c r="HD252" s="442" t="s">
        <v>1588</v>
      </c>
      <c r="HE252" s="227">
        <v>80.069543999999993</v>
      </c>
      <c r="HF252" s="227">
        <v>84.073020999999997</v>
      </c>
      <c r="HG252" s="270">
        <v>52.498286709015851</v>
      </c>
      <c r="HH252" s="106">
        <v>110.176603</v>
      </c>
      <c r="HI252" s="270">
        <v>68.798323458834858</v>
      </c>
      <c r="HJ252" s="106">
        <v>48.603599000000003</v>
      </c>
      <c r="HK252" s="270">
        <v>30.349874966334756</v>
      </c>
      <c r="HL252" s="106">
        <v>61.573003</v>
      </c>
      <c r="HM252" s="270">
        <v>38.448447868063326</v>
      </c>
      <c r="HN252" s="227">
        <v>55.885733999999999</v>
      </c>
      <c r="HO252" s="106">
        <v>4.1869639999999997</v>
      </c>
      <c r="HP252" s="106">
        <v>2.5935619999999999</v>
      </c>
      <c r="HQ252" s="106">
        <v>111.946966</v>
      </c>
      <c r="HR252" s="270">
        <v>69.903803234005935</v>
      </c>
      <c r="HS252" s="106">
        <v>49.488588999999997</v>
      </c>
      <c r="HT252" s="270">
        <v>30.902495274276486</v>
      </c>
      <c r="HU252" s="106">
        <v>62.458376000000001</v>
      </c>
      <c r="HV252" s="270">
        <v>39.001307335292665</v>
      </c>
      <c r="HW252" s="227">
        <v>55.792827000000003</v>
      </c>
      <c r="HX252" s="144">
        <v>0</v>
      </c>
      <c r="HY252" s="427">
        <v>0.76307508772983312</v>
      </c>
      <c r="HZ252" s="428">
        <v>15.3</v>
      </c>
      <c r="IA252" s="427">
        <v>4.0999999999999996</v>
      </c>
      <c r="IB252" s="427">
        <v>18.2</v>
      </c>
      <c r="IC252" s="427">
        <v>5</v>
      </c>
      <c r="ID252" s="427">
        <v>22.2</v>
      </c>
      <c r="IE252" s="427">
        <v>5.2</v>
      </c>
      <c r="IF252" s="237">
        <v>56.869229268292692</v>
      </c>
      <c r="IG252" s="237">
        <v>35.511238534506631</v>
      </c>
      <c r="IH252" s="239"/>
      <c r="II252" s="161">
        <v>0.43</v>
      </c>
      <c r="IJ252" s="61">
        <v>1143</v>
      </c>
      <c r="IK252" s="61">
        <v>889</v>
      </c>
      <c r="IL252" s="61">
        <v>1055</v>
      </c>
      <c r="IM252" s="61">
        <v>1145</v>
      </c>
      <c r="IN252" s="61">
        <v>1240</v>
      </c>
      <c r="IO252" s="61">
        <v>1157</v>
      </c>
      <c r="IP252" s="133">
        <v>1150</v>
      </c>
      <c r="IQ252" s="429">
        <v>1104.8333333333333</v>
      </c>
      <c r="IR252" s="61">
        <v>1798</v>
      </c>
      <c r="IS252" s="61">
        <v>330</v>
      </c>
      <c r="IT252" s="61">
        <v>238</v>
      </c>
      <c r="IU252" s="61">
        <v>317</v>
      </c>
      <c r="IV252" s="61">
        <v>319</v>
      </c>
      <c r="IW252" s="61">
        <v>347</v>
      </c>
      <c r="IX252" s="61">
        <v>381</v>
      </c>
      <c r="IY252" s="61">
        <v>355.5</v>
      </c>
      <c r="IZ252" s="430">
        <v>322</v>
      </c>
      <c r="JA252" s="61">
        <v>193</v>
      </c>
      <c r="JB252" s="431">
        <v>27.118363937065222</v>
      </c>
      <c r="JC252" s="240">
        <v>23.94987612436142</v>
      </c>
      <c r="JD252" s="457"/>
      <c r="JE252" s="70"/>
      <c r="JF252" s="70"/>
      <c r="JG252" s="70"/>
      <c r="JH252" s="457"/>
      <c r="JI252" s="457"/>
      <c r="JJ252" s="457"/>
      <c r="JK252" s="457"/>
      <c r="JL252" s="451"/>
      <c r="JM252" s="420">
        <v>66</v>
      </c>
      <c r="JN252" s="362"/>
      <c r="JO252" s="244"/>
      <c r="JQ252" s="200"/>
      <c r="JR252" s="90"/>
      <c r="JS252" s="90"/>
      <c r="JT252" s="69"/>
      <c r="JU252" s="248"/>
      <c r="JV252" s="200"/>
      <c r="JW252" s="433"/>
      <c r="JX252" s="248"/>
      <c r="JY252" s="243"/>
      <c r="JZ252" s="433"/>
      <c r="KA252" s="248"/>
      <c r="KB252" s="247"/>
      <c r="KC252" s="245"/>
      <c r="KD252" s="248"/>
      <c r="KE252" s="63">
        <v>0</v>
      </c>
      <c r="KF252" s="263"/>
      <c r="KG252" s="263"/>
      <c r="KH252" s="250">
        <v>82</v>
      </c>
      <c r="KI252" s="250">
        <v>28</v>
      </c>
      <c r="KJ252" s="250">
        <v>65</v>
      </c>
      <c r="KK252" s="251">
        <v>-23.8</v>
      </c>
      <c r="KL252" s="250">
        <v>-18</v>
      </c>
      <c r="KM252" s="250">
        <v>60.5</v>
      </c>
      <c r="KN252" s="250">
        <v>21.2</v>
      </c>
      <c r="KO252" s="250">
        <v>5.4</v>
      </c>
      <c r="KP252" s="250"/>
      <c r="KQ252" s="250"/>
      <c r="KR252" s="92"/>
      <c r="KS252" s="93">
        <v>0.53926701570680624</v>
      </c>
      <c r="KT252" s="92">
        <v>50</v>
      </c>
      <c r="KU252" s="361">
        <v>60.94</v>
      </c>
      <c r="KV252" s="92">
        <v>-35.04</v>
      </c>
      <c r="KW252" s="361">
        <v>-38.5</v>
      </c>
      <c r="KX252" s="361">
        <v>-37.9</v>
      </c>
      <c r="KY252" s="361">
        <v>395</v>
      </c>
      <c r="KZ252" s="361">
        <v>-28</v>
      </c>
      <c r="LA252" s="361">
        <v>-27.8</v>
      </c>
      <c r="LB252" s="361">
        <v>395</v>
      </c>
      <c r="LC252" s="361">
        <v>-33.299999999999997</v>
      </c>
      <c r="LD252" s="361">
        <v>-32.9</v>
      </c>
      <c r="LE252" s="361">
        <v>395</v>
      </c>
      <c r="LF252" s="118">
        <v>42353</v>
      </c>
      <c r="LG252" s="454">
        <v>0</v>
      </c>
      <c r="LH252" s="454"/>
      <c r="LI252" s="454">
        <v>50</v>
      </c>
      <c r="LJ252" s="454">
        <v>59.21</v>
      </c>
      <c r="LK252" s="454">
        <v>-33.340000000000003</v>
      </c>
      <c r="LL252" s="454">
        <v>-37.1</v>
      </c>
      <c r="LM252" s="454">
        <v>-36.1</v>
      </c>
      <c r="LN252" s="454">
        <v>395</v>
      </c>
      <c r="LO252" s="454">
        <v>-26.8</v>
      </c>
      <c r="LP252" s="454">
        <v>-26.1</v>
      </c>
      <c r="LQ252" s="454">
        <v>395</v>
      </c>
      <c r="LR252" s="454">
        <v>-31.9</v>
      </c>
      <c r="LS252" s="454">
        <v>-31.1</v>
      </c>
      <c r="LT252" s="454">
        <v>395</v>
      </c>
      <c r="LU252" s="500">
        <v>57.9</v>
      </c>
      <c r="LV252" s="693">
        <v>-31.77</v>
      </c>
      <c r="LW252" s="500">
        <v>-16.5</v>
      </c>
      <c r="LX252" s="500">
        <v>2</v>
      </c>
      <c r="LY252" s="500">
        <v>-15.5</v>
      </c>
      <c r="LZ252" s="500">
        <v>2</v>
      </c>
      <c r="MA252" s="690">
        <v>57</v>
      </c>
      <c r="MB252" s="455">
        <v>57</v>
      </c>
      <c r="MD252" s="253"/>
      <c r="ME252" s="274"/>
      <c r="MF252" s="581">
        <v>257</v>
      </c>
      <c r="MG252" s="135"/>
      <c r="MJ252" s="584">
        <v>41.400100000000002</v>
      </c>
      <c r="MR252" s="135"/>
      <c r="MS252" s="585"/>
      <c r="MT252" s="585"/>
      <c r="MU252" s="133">
        <v>0</v>
      </c>
      <c r="MV252" s="585"/>
      <c r="MW252" s="585"/>
      <c r="MX252" s="585"/>
      <c r="MY252" s="585"/>
      <c r="MZ252" s="585"/>
      <c r="NA252" s="238">
        <v>114</v>
      </c>
      <c r="NB252" s="585"/>
      <c r="NC252" s="238">
        <v>1</v>
      </c>
      <c r="NE252" s="876">
        <v>257</v>
      </c>
      <c r="NF252" s="877">
        <v>8.3775142236937192</v>
      </c>
      <c r="NG252" s="877">
        <v>7.5817278414544802</v>
      </c>
      <c r="NH252" s="877">
        <v>5.2028094921250103</v>
      </c>
      <c r="NI252" s="877">
        <v>1.8155754288625701</v>
      </c>
      <c r="NJ252" s="877">
        <v>7.0373822220030799</v>
      </c>
      <c r="NK252" s="877">
        <v>6.6055535954944</v>
      </c>
      <c r="NL252" s="877">
        <v>8.8789398663455792</v>
      </c>
      <c r="NM252" s="877">
        <v>7.78626962764847</v>
      </c>
      <c r="NN252" s="877">
        <v>6.2547451976292097</v>
      </c>
      <c r="NO252" s="877">
        <v>0.72246602447109098</v>
      </c>
      <c r="NP252" s="877">
        <v>5.7314548076983503</v>
      </c>
      <c r="NQ252" s="877">
        <v>6.2813273296594803</v>
      </c>
      <c r="NR252" s="877">
        <v>7.3765161341097496</v>
      </c>
      <c r="NS252" s="877">
        <v>4.0992952043377704</v>
      </c>
      <c r="NT252" s="877">
        <v>5.6573541815236998</v>
      </c>
      <c r="NU252" s="877">
        <v>7.2858645470318502</v>
      </c>
      <c r="NV252" s="877">
        <v>6.5245025374491599</v>
      </c>
      <c r="NW252" s="877">
        <v>6.8997798500482901</v>
      </c>
      <c r="NX252" s="877">
        <v>5.9171930369249504</v>
      </c>
      <c r="NY252" s="877">
        <v>5.9941271140031303</v>
      </c>
      <c r="NZ252" s="877">
        <v>7.4380432863415296</v>
      </c>
      <c r="OA252" s="877">
        <v>-1.47393118833241</v>
      </c>
      <c r="OB252" s="877">
        <v>8.9563180707238796</v>
      </c>
      <c r="OC252" s="877">
        <v>0.33342373372519202</v>
      </c>
      <c r="OD252" s="877">
        <v>4.7311832415722002</v>
      </c>
      <c r="OE252" s="877">
        <v>6.7453718052659699</v>
      </c>
      <c r="OF252" s="877">
        <v>4.8524982987898904</v>
      </c>
      <c r="OG252" s="877">
        <v>10.4109176874552</v>
      </c>
      <c r="OH252" s="877">
        <v>2.7376867614098601</v>
      </c>
      <c r="OI252" s="877">
        <v>6.1560324988888704</v>
      </c>
      <c r="OJ252" s="877">
        <v>4.3778178530836396</v>
      </c>
      <c r="OK252" s="877">
        <v>4.2548851885663499</v>
      </c>
      <c r="OL252" s="877">
        <v>6.2051144299046097</v>
      </c>
      <c r="OM252" s="877">
        <v>8.6228943369986908</v>
      </c>
    </row>
    <row r="253" spans="1:403" s="61" customFormat="1" x14ac:dyDescent="0.25">
      <c r="A253" s="455">
        <v>252</v>
      </c>
      <c r="B253" s="221">
        <v>0</v>
      </c>
      <c r="C253" s="61">
        <v>1</v>
      </c>
      <c r="D253" s="267">
        <v>0</v>
      </c>
      <c r="E253" s="267">
        <v>258</v>
      </c>
      <c r="F253" s="896">
        <v>258</v>
      </c>
      <c r="G253" s="61">
        <v>70</v>
      </c>
      <c r="H253" s="898"/>
      <c r="I253" s="651" t="s">
        <v>1589</v>
      </c>
      <c r="J253" s="651" t="s">
        <v>1590</v>
      </c>
      <c r="K253" s="69">
        <v>14204</v>
      </c>
      <c r="L253" s="439">
        <v>77</v>
      </c>
      <c r="M253" s="62">
        <v>60</v>
      </c>
      <c r="N253" s="62">
        <v>164</v>
      </c>
      <c r="O253" s="342">
        <v>22.308149910767405</v>
      </c>
      <c r="P253" s="348">
        <v>1.6513624114814676</v>
      </c>
      <c r="Q253" s="61">
        <v>1</v>
      </c>
      <c r="R253" s="144">
        <v>140</v>
      </c>
      <c r="S253" s="144">
        <v>80</v>
      </c>
      <c r="T253" s="133">
        <v>0</v>
      </c>
      <c r="U253" s="400">
        <v>1</v>
      </c>
      <c r="V253" s="326">
        <v>0</v>
      </c>
      <c r="W253" s="326"/>
      <c r="X253" s="326">
        <v>1</v>
      </c>
      <c r="Y253" s="715">
        <v>0</v>
      </c>
      <c r="Z253" s="326">
        <v>0</v>
      </c>
      <c r="AA253" s="326">
        <v>0</v>
      </c>
      <c r="AB253" s="714">
        <v>0</v>
      </c>
      <c r="AC253" s="336">
        <v>0</v>
      </c>
      <c r="AD253" s="133"/>
      <c r="AE253" s="133"/>
      <c r="AF253" s="133"/>
      <c r="AG253" s="592">
        <v>75</v>
      </c>
      <c r="AH253" s="617">
        <v>0.96</v>
      </c>
      <c r="AI253" s="592">
        <v>56</v>
      </c>
      <c r="AJ253" s="592"/>
      <c r="AK253" s="606">
        <v>14.3</v>
      </c>
      <c r="AL253" s="592">
        <v>43</v>
      </c>
      <c r="AM253" s="592"/>
      <c r="AN253" s="607">
        <v>117.9</v>
      </c>
      <c r="AO253" s="214">
        <v>4.7698368075433253</v>
      </c>
      <c r="AP253" s="63">
        <v>178</v>
      </c>
      <c r="AQ253" s="63">
        <v>98</v>
      </c>
      <c r="AR253" s="63">
        <v>62</v>
      </c>
      <c r="AS253" s="63">
        <v>90</v>
      </c>
      <c r="AT253" s="63">
        <v>0.51</v>
      </c>
      <c r="AU253" s="63">
        <v>136</v>
      </c>
      <c r="AV253" s="557"/>
      <c r="AW253" s="557"/>
      <c r="AX253" s="434">
        <v>0.96</v>
      </c>
      <c r="AY253" s="434"/>
      <c r="AZ253" s="434"/>
      <c r="BA253" s="617"/>
      <c r="BB253" s="558"/>
      <c r="BC253" s="65">
        <v>19.38</v>
      </c>
      <c r="BD253" s="68"/>
      <c r="BE253" s="66">
        <v>19.38</v>
      </c>
      <c r="BF253" s="218">
        <v>84.982270864474714</v>
      </c>
      <c r="BG253" s="66">
        <v>93.53</v>
      </c>
      <c r="BH253" s="68">
        <v>1.2873537727147466</v>
      </c>
      <c r="BI253" s="219">
        <v>1.2873537727147466</v>
      </c>
      <c r="BJ253" s="219">
        <v>1.9293283319633525</v>
      </c>
      <c r="BK253" s="219">
        <v>1.9709509343454241</v>
      </c>
      <c r="BL253" s="66">
        <v>2.5099999999999998</v>
      </c>
      <c r="BM253" s="66">
        <v>1.01</v>
      </c>
      <c r="BN253" s="66">
        <v>90</v>
      </c>
      <c r="BO253" s="66">
        <v>1.33</v>
      </c>
      <c r="BP253" s="571">
        <v>123.8</v>
      </c>
      <c r="BQ253" s="66">
        <v>31</v>
      </c>
      <c r="BR253" s="66">
        <v>122</v>
      </c>
      <c r="BS253" s="66">
        <v>4</v>
      </c>
      <c r="BT253" s="66">
        <v>38</v>
      </c>
      <c r="BU253" s="221">
        <v>0</v>
      </c>
      <c r="CG253" s="61">
        <v>0</v>
      </c>
      <c r="CH253" s="61">
        <v>0</v>
      </c>
      <c r="CI253" s="61">
        <v>0</v>
      </c>
      <c r="CJ253" s="61">
        <v>0</v>
      </c>
      <c r="CK253" s="326">
        <v>0</v>
      </c>
      <c r="CL253" s="114">
        <v>0</v>
      </c>
      <c r="CM253" s="326">
        <v>0</v>
      </c>
      <c r="CN253" s="114">
        <v>0</v>
      </c>
      <c r="CO253" s="326">
        <v>1</v>
      </c>
      <c r="CP253" s="114">
        <v>0</v>
      </c>
      <c r="CQ253" s="326">
        <v>0</v>
      </c>
      <c r="CR253" s="114">
        <v>0</v>
      </c>
      <c r="CS253" s="326">
        <v>0</v>
      </c>
      <c r="CT253" s="114">
        <v>0</v>
      </c>
      <c r="CU253" s="326">
        <v>0</v>
      </c>
      <c r="CV253" s="114">
        <v>0</v>
      </c>
      <c r="CW253" s="299">
        <v>16.399999999999999</v>
      </c>
      <c r="CX253" s="299">
        <v>1.07</v>
      </c>
      <c r="CY253" s="299">
        <v>4.7</v>
      </c>
      <c r="CZ253" s="299">
        <v>29</v>
      </c>
      <c r="DA253" s="221">
        <v>71</v>
      </c>
      <c r="DB253" s="221">
        <v>129</v>
      </c>
      <c r="DF253" s="451">
        <v>0</v>
      </c>
      <c r="DG253" s="457"/>
      <c r="DH253" s="451"/>
      <c r="DI253" s="451"/>
      <c r="DJ253" s="451"/>
      <c r="DK253" s="457"/>
      <c r="DL253" s="457"/>
      <c r="DM253" s="457"/>
      <c r="DN253" s="451"/>
      <c r="DO253" s="221">
        <v>0</v>
      </c>
      <c r="DP253" s="451">
        <v>0</v>
      </c>
      <c r="DQ253" s="451">
        <v>0</v>
      </c>
      <c r="DR253" s="451">
        <v>0</v>
      </c>
      <c r="DS253" s="451">
        <v>0</v>
      </c>
      <c r="DT253" s="424"/>
      <c r="DU253" s="451">
        <v>0</v>
      </c>
      <c r="DV253" s="451">
        <v>0</v>
      </c>
      <c r="DW253" s="451">
        <v>0</v>
      </c>
      <c r="DX253" s="221">
        <v>0</v>
      </c>
      <c r="DY253" s="61">
        <v>0</v>
      </c>
      <c r="DZ253" s="438">
        <v>0</v>
      </c>
      <c r="EC253" s="267">
        <v>1</v>
      </c>
      <c r="ED253" s="267">
        <v>2</v>
      </c>
      <c r="EE253" s="61">
        <v>56</v>
      </c>
      <c r="EH253" s="221">
        <v>0</v>
      </c>
      <c r="EP253" s="267">
        <v>258</v>
      </c>
      <c r="EQ253" s="135">
        <v>42345</v>
      </c>
      <c r="ER253" s="136" t="s">
        <v>383</v>
      </c>
      <c r="ES253" s="133"/>
      <c r="ET253" s="133"/>
      <c r="EU253" s="133">
        <v>66</v>
      </c>
      <c r="EV253" s="133">
        <v>0</v>
      </c>
      <c r="EW253" s="133"/>
      <c r="EX253" s="133">
        <v>9</v>
      </c>
      <c r="EY253" s="133">
        <v>7</v>
      </c>
      <c r="EZ253" s="133">
        <v>38</v>
      </c>
      <c r="FA253" s="133">
        <v>23</v>
      </c>
      <c r="FB253" s="133">
        <v>14</v>
      </c>
      <c r="FC253" s="133">
        <v>16</v>
      </c>
      <c r="FD253" s="133">
        <v>27</v>
      </c>
      <c r="FE253" s="133">
        <v>20</v>
      </c>
      <c r="FF253" s="133">
        <v>33</v>
      </c>
      <c r="FG253" s="133">
        <v>150</v>
      </c>
      <c r="FH253" s="133">
        <v>320</v>
      </c>
      <c r="FI253" s="91">
        <v>150</v>
      </c>
      <c r="FJ253" s="91">
        <v>320</v>
      </c>
      <c r="FK253" s="227">
        <v>13.45</v>
      </c>
      <c r="FL253" s="227">
        <v>8.144789966445801</v>
      </c>
      <c r="FM253" s="228">
        <v>79.3</v>
      </c>
      <c r="FN253" s="228">
        <v>28.4</v>
      </c>
      <c r="FO253" s="228">
        <v>48.020954969453683</v>
      </c>
      <c r="FP253" s="228">
        <v>17.197920821342805</v>
      </c>
      <c r="FQ253" s="228">
        <v>64.186633039092058</v>
      </c>
      <c r="FR253" s="228"/>
      <c r="FS253" s="193">
        <v>0</v>
      </c>
      <c r="FT253" s="230">
        <v>63.1</v>
      </c>
      <c r="FU253" s="230">
        <v>74.900000000000006</v>
      </c>
      <c r="FV253" s="230">
        <v>180</v>
      </c>
      <c r="FW253" s="229">
        <v>7.1</v>
      </c>
      <c r="FX253" s="229">
        <v>9</v>
      </c>
      <c r="FY253" s="426">
        <v>8.887323943661972</v>
      </c>
      <c r="FZ253" s="229">
        <v>0.842456608811749</v>
      </c>
      <c r="GA253" s="133">
        <v>38.4</v>
      </c>
      <c r="GB253" s="129">
        <v>16.5</v>
      </c>
      <c r="GC253" s="238">
        <v>3.9</v>
      </c>
      <c r="GD253" s="238">
        <v>2.2999999999999998</v>
      </c>
      <c r="GE253" s="238">
        <v>99</v>
      </c>
      <c r="GF253" s="238">
        <v>72.599999999999994</v>
      </c>
      <c r="GG253" s="238">
        <v>23</v>
      </c>
      <c r="GH253" s="133">
        <v>0</v>
      </c>
      <c r="GI253" s="133">
        <v>1</v>
      </c>
      <c r="GJ253" s="133">
        <v>1</v>
      </c>
      <c r="GK253" s="133">
        <v>1</v>
      </c>
      <c r="GL253" s="231">
        <v>15</v>
      </c>
      <c r="GM253" s="133"/>
      <c r="GN253" s="133">
        <v>0</v>
      </c>
      <c r="GO253" s="133">
        <v>0</v>
      </c>
      <c r="GP253" s="133">
        <v>0</v>
      </c>
      <c r="GQ253" s="61">
        <v>13.95</v>
      </c>
      <c r="GR253" s="106">
        <v>8.4475702625962032</v>
      </c>
      <c r="GS253" s="111">
        <v>0.52272727272727271</v>
      </c>
      <c r="GT253" s="61">
        <v>0</v>
      </c>
      <c r="GU253" s="111">
        <v>0.66666666666666663</v>
      </c>
      <c r="GV253" s="61">
        <v>1</v>
      </c>
      <c r="GW253" s="106">
        <v>10.3</v>
      </c>
      <c r="GY253" s="106">
        <v>18</v>
      </c>
      <c r="HA253" s="745">
        <v>20</v>
      </c>
      <c r="HB253" s="133">
        <v>14</v>
      </c>
      <c r="HC253" s="133">
        <v>0.5</v>
      </c>
      <c r="HD253" s="442" t="s">
        <v>1591</v>
      </c>
      <c r="HE253" s="227">
        <v>56.695621000000003</v>
      </c>
      <c r="HF253" s="227">
        <v>59.530402000000002</v>
      </c>
      <c r="HG253" s="270">
        <v>36.049265495024912</v>
      </c>
      <c r="HH253" s="106">
        <v>76.537300000000002</v>
      </c>
      <c r="HI253" s="270">
        <v>46.347972721104256</v>
      </c>
      <c r="HJ253" s="106">
        <v>28.876239000000002</v>
      </c>
      <c r="HK253" s="270">
        <v>17.486312392259549</v>
      </c>
      <c r="HL253" s="106">
        <v>47.661060999999997</v>
      </c>
      <c r="HM253" s="270">
        <v>28.861660328844703</v>
      </c>
      <c r="HN253" s="227">
        <v>62.271678000000001</v>
      </c>
      <c r="HO253" s="106">
        <v>3.0503079999999998</v>
      </c>
      <c r="HP253" s="106">
        <v>1.8499410000000001</v>
      </c>
      <c r="HQ253" s="106">
        <v>86.112288000000007</v>
      </c>
      <c r="HR253" s="270">
        <v>52.146208125657338</v>
      </c>
      <c r="HS253" s="106">
        <v>36.681265000000003</v>
      </c>
      <c r="HT253" s="270">
        <v>22.212728559742718</v>
      </c>
      <c r="HU253" s="106">
        <v>49.431023000000003</v>
      </c>
      <c r="HV253" s="270">
        <v>29.933479565914624</v>
      </c>
      <c r="HW253" s="227">
        <v>57.402983999999996</v>
      </c>
      <c r="HX253" s="144">
        <v>0</v>
      </c>
      <c r="HY253" s="427">
        <v>0.7777959504712082</v>
      </c>
      <c r="HZ253" s="428">
        <v>6.7</v>
      </c>
      <c r="IA253" s="427">
        <v>2.7</v>
      </c>
      <c r="IB253" s="427">
        <v>8.3000000000000007</v>
      </c>
      <c r="IC253" s="427">
        <v>2.9</v>
      </c>
      <c r="ID253" s="427">
        <v>11.8</v>
      </c>
      <c r="IE253" s="427">
        <v>3.2</v>
      </c>
      <c r="IF253" s="237">
        <v>17.245965432098764</v>
      </c>
      <c r="IG253" s="237">
        <v>10.443477041860902</v>
      </c>
      <c r="IH253" s="239"/>
      <c r="II253" s="161">
        <v>0.43</v>
      </c>
      <c r="IJ253" s="161">
        <v>1294</v>
      </c>
      <c r="IK253" s="161">
        <v>1118</v>
      </c>
      <c r="IL253" s="161">
        <v>1056</v>
      </c>
      <c r="IM253" s="161">
        <v>1056</v>
      </c>
      <c r="IN253" s="161">
        <v>1196</v>
      </c>
      <c r="IO253" s="161">
        <v>1237</v>
      </c>
      <c r="IP253" s="133">
        <v>1265.5</v>
      </c>
      <c r="IQ253" s="429">
        <v>1159.5</v>
      </c>
      <c r="IR253" s="161">
        <v>1828</v>
      </c>
      <c r="IS253" s="161">
        <v>346</v>
      </c>
      <c r="IT253" s="161">
        <v>366</v>
      </c>
      <c r="IU253" s="161">
        <v>327</v>
      </c>
      <c r="IV253" s="161"/>
      <c r="IW253" s="161"/>
      <c r="IX253" s="161">
        <v>315</v>
      </c>
      <c r="IY253" s="61">
        <v>330.5</v>
      </c>
      <c r="IZ253" s="430">
        <v>338.5</v>
      </c>
      <c r="JA253" s="161">
        <v>199</v>
      </c>
      <c r="JB253" s="431">
        <v>26.625438579824877</v>
      </c>
      <c r="JC253" s="240">
        <v>28.455160313866372</v>
      </c>
      <c r="JD253" s="457"/>
      <c r="JE253" s="70"/>
      <c r="JF253" s="70"/>
      <c r="JG253" s="70"/>
      <c r="JH253" s="457"/>
      <c r="JI253" s="457"/>
      <c r="JJ253" s="457"/>
      <c r="JK253" s="457"/>
      <c r="JL253" s="451"/>
      <c r="JM253" s="420"/>
      <c r="JN253" s="362"/>
      <c r="JO253" s="244"/>
      <c r="JQ253" s="200"/>
      <c r="JR253" s="90"/>
      <c r="JS253" s="90"/>
      <c r="JT253" s="69"/>
      <c r="JU253" s="248"/>
      <c r="JV253" s="200"/>
      <c r="JW253" s="433"/>
      <c r="JX253" s="248"/>
      <c r="JY253" s="243"/>
      <c r="JZ253" s="433"/>
      <c r="KA253" s="248"/>
      <c r="KB253" s="247"/>
      <c r="KC253" s="245"/>
      <c r="KD253" s="248"/>
      <c r="KE253" s="63">
        <v>0</v>
      </c>
      <c r="KF253" s="263"/>
      <c r="KG253" s="263"/>
      <c r="KH253" s="250">
        <v>59</v>
      </c>
      <c r="KI253" s="250">
        <v>27</v>
      </c>
      <c r="KJ253" s="250">
        <v>54</v>
      </c>
      <c r="KK253" s="251">
        <v>-20.7</v>
      </c>
      <c r="KL253" s="250">
        <v>-17.2</v>
      </c>
      <c r="KM253" s="250">
        <v>61.08</v>
      </c>
      <c r="KN253" s="250">
        <v>38.700000000000003</v>
      </c>
      <c r="KO253" s="250">
        <v>4.2</v>
      </c>
      <c r="KP253" s="250"/>
      <c r="KQ253" s="250"/>
      <c r="KR253" s="92"/>
      <c r="KS253" s="93">
        <v>0.52272727272727271</v>
      </c>
      <c r="KT253" s="92">
        <v>53</v>
      </c>
      <c r="KU253" s="361"/>
      <c r="KV253" s="92"/>
      <c r="KW253" s="361"/>
      <c r="KX253" s="361"/>
      <c r="KY253" s="361"/>
      <c r="KZ253" s="361"/>
      <c r="LA253" s="361"/>
      <c r="LB253" s="361"/>
      <c r="LC253" s="361"/>
      <c r="LD253" s="361"/>
      <c r="LE253" s="361"/>
      <c r="LF253" s="118">
        <v>42345</v>
      </c>
      <c r="LG253" s="454">
        <v>0</v>
      </c>
      <c r="LH253" s="454"/>
      <c r="LI253" s="454">
        <v>53</v>
      </c>
      <c r="LJ253" s="454">
        <v>52.66</v>
      </c>
      <c r="LK253" s="454">
        <v>-28.3</v>
      </c>
      <c r="LL253" s="454">
        <v>-29.6</v>
      </c>
      <c r="LM253" s="454">
        <v>-28.5</v>
      </c>
      <c r="LN253" s="454">
        <v>440</v>
      </c>
      <c r="LO253" s="454">
        <v>-27.1</v>
      </c>
      <c r="LP253" s="454">
        <v>-26.1</v>
      </c>
      <c r="LQ253" s="454">
        <v>440</v>
      </c>
      <c r="LR253" s="454">
        <v>-28.4</v>
      </c>
      <c r="LS253" s="454">
        <v>-27.3</v>
      </c>
      <c r="LT253" s="454">
        <v>440</v>
      </c>
      <c r="LU253" s="500">
        <v>48.41</v>
      </c>
      <c r="LV253" s="693">
        <v>-21.68</v>
      </c>
      <c r="LW253" s="500">
        <v>-21.4</v>
      </c>
      <c r="LX253" s="500">
        <v>1</v>
      </c>
      <c r="LY253" s="500">
        <v>-18.3</v>
      </c>
      <c r="LZ253" s="500">
        <v>1</v>
      </c>
      <c r="MA253" s="690">
        <v>57.402983999999996</v>
      </c>
      <c r="MB253" s="454"/>
      <c r="MD253" s="253"/>
      <c r="ME253" s="274"/>
      <c r="MF253" s="581">
        <v>258</v>
      </c>
      <c r="MG253" s="135"/>
      <c r="MJ253" s="584">
        <v>34.049100000000003</v>
      </c>
      <c r="MR253" s="135"/>
      <c r="MS253" s="585"/>
      <c r="MT253" s="585"/>
      <c r="MU253" s="133">
        <v>0</v>
      </c>
      <c r="MV253" s="585"/>
      <c r="MW253" s="585"/>
      <c r="MX253" s="585"/>
      <c r="MY253" s="585"/>
      <c r="MZ253" s="585"/>
      <c r="NA253" s="238">
        <v>117.9</v>
      </c>
      <c r="NB253" s="585"/>
      <c r="NC253" s="238">
        <v>1</v>
      </c>
      <c r="NE253" s="876">
        <v>258</v>
      </c>
      <c r="NF253" s="877">
        <v>9.0947111180662095</v>
      </c>
      <c r="NG253" s="877">
        <v>7.4536821858721796</v>
      </c>
      <c r="NH253" s="877">
        <v>5.36667191611176</v>
      </c>
      <c r="NI253" s="877">
        <v>1.93734439215023</v>
      </c>
      <c r="NJ253" s="877">
        <v>7.3109762495813104</v>
      </c>
      <c r="NK253" s="877">
        <v>5.9664766121364101</v>
      </c>
      <c r="NL253" s="877">
        <v>9.2136146027447197</v>
      </c>
      <c r="NM253" s="877">
        <v>8.4214757908468592</v>
      </c>
      <c r="NN253" s="877">
        <v>6.2710894662656003</v>
      </c>
      <c r="NO253" s="877">
        <v>0.76553474636297703</v>
      </c>
      <c r="NP253" s="877">
        <v>6.0040518845070796</v>
      </c>
      <c r="NQ253" s="877">
        <v>6.6576400052078197</v>
      </c>
      <c r="NR253" s="877">
        <v>7.6852393687941296</v>
      </c>
      <c r="NS253" s="877">
        <v>4.6695937511883301</v>
      </c>
      <c r="NT253" s="877">
        <v>6.0426443374084897</v>
      </c>
      <c r="NU253" s="877">
        <v>7.6689558766296404</v>
      </c>
      <c r="NV253" s="877">
        <v>6.5177481142281204</v>
      </c>
      <c r="NW253" s="877">
        <v>7.3323499003738704</v>
      </c>
      <c r="NX253" s="877">
        <v>5.8708578643637601</v>
      </c>
      <c r="NY253" s="877">
        <v>6.1984941536390803</v>
      </c>
      <c r="NZ253" s="877">
        <v>7.8041955698529701</v>
      </c>
      <c r="OA253" s="877">
        <v>0.57531233068743703</v>
      </c>
      <c r="OB253" s="877">
        <v>10.2556069486049</v>
      </c>
      <c r="OC253" s="877">
        <v>1.1570437101455799</v>
      </c>
      <c r="OD253" s="877">
        <v>4.3652725997645296</v>
      </c>
      <c r="OE253" s="877">
        <v>7.1309308698264502</v>
      </c>
      <c r="OF253" s="877">
        <v>4.9083325697824298</v>
      </c>
      <c r="OG253" s="877">
        <v>11.211073051030199</v>
      </c>
      <c r="OH253" s="877">
        <v>2.9616233282869402</v>
      </c>
      <c r="OI253" s="877">
        <v>8.3159646698060303</v>
      </c>
      <c r="OJ253" s="877">
        <v>3.9653225483672498</v>
      </c>
      <c r="OK253" s="877">
        <v>2.89510838122421</v>
      </c>
      <c r="OL253" s="877">
        <v>3.7899602690770902</v>
      </c>
      <c r="OM253" s="877">
        <v>9.0985632384593202</v>
      </c>
    </row>
    <row r="254" spans="1:403" s="61" customFormat="1" x14ac:dyDescent="0.25">
      <c r="A254" s="902">
        <v>253</v>
      </c>
      <c r="B254" s="274">
        <v>0</v>
      </c>
      <c r="C254" s="61">
        <v>1</v>
      </c>
      <c r="D254" s="267">
        <v>0</v>
      </c>
      <c r="E254" s="267">
        <v>259</v>
      </c>
      <c r="F254" s="896">
        <v>259</v>
      </c>
      <c r="G254" s="61">
        <v>72</v>
      </c>
      <c r="H254" s="898"/>
      <c r="I254" s="651" t="s">
        <v>404</v>
      </c>
      <c r="J254" s="651" t="s">
        <v>1592</v>
      </c>
      <c r="K254" s="69">
        <v>12718</v>
      </c>
      <c r="L254" s="456">
        <v>81</v>
      </c>
      <c r="M254" s="62">
        <v>94</v>
      </c>
      <c r="N254" s="62">
        <v>171</v>
      </c>
      <c r="O254" s="342">
        <v>32.146643411648029</v>
      </c>
      <c r="P254" s="348">
        <v>2.0600029461017382</v>
      </c>
      <c r="Q254" s="161">
        <v>0</v>
      </c>
      <c r="R254" s="145">
        <v>170</v>
      </c>
      <c r="S254" s="145">
        <v>90</v>
      </c>
      <c r="T254" s="146">
        <v>0</v>
      </c>
      <c r="U254" s="400">
        <v>1</v>
      </c>
      <c r="V254" s="326">
        <v>0</v>
      </c>
      <c r="W254" s="326"/>
      <c r="X254" s="326">
        <v>1</v>
      </c>
      <c r="Y254" s="715">
        <v>1</v>
      </c>
      <c r="Z254" s="326">
        <v>1</v>
      </c>
      <c r="AA254" s="326">
        <v>0</v>
      </c>
      <c r="AB254" s="714">
        <v>0</v>
      </c>
      <c r="AC254" s="336">
        <v>0</v>
      </c>
      <c r="AD254" s="146"/>
      <c r="AE254" s="133"/>
      <c r="AF254" s="146"/>
      <c r="AG254" s="618">
        <v>102</v>
      </c>
      <c r="AH254" s="619">
        <v>1.28</v>
      </c>
      <c r="AI254" s="592">
        <v>54</v>
      </c>
      <c r="AJ254" s="592"/>
      <c r="AK254" s="606">
        <v>12.7</v>
      </c>
      <c r="AL254" s="592">
        <v>39</v>
      </c>
      <c r="AM254" s="592"/>
      <c r="AN254" s="607">
        <v>28.5</v>
      </c>
      <c r="AO254" s="214">
        <v>3.3499040872746049</v>
      </c>
      <c r="AP254" s="63">
        <v>246</v>
      </c>
      <c r="AQ254" s="63">
        <v>161</v>
      </c>
      <c r="AR254" s="63">
        <v>46</v>
      </c>
      <c r="AS254" s="63">
        <v>194</v>
      </c>
      <c r="AT254" s="63">
        <v>4.08</v>
      </c>
      <c r="AU254" s="63">
        <v>112</v>
      </c>
      <c r="AV254" s="557"/>
      <c r="AW254" s="557"/>
      <c r="AX254" s="436">
        <v>1.28</v>
      </c>
      <c r="AY254" s="436"/>
      <c r="AZ254" s="436"/>
      <c r="BA254" s="619"/>
      <c r="BB254" s="558"/>
      <c r="BC254" s="65">
        <v>31.9</v>
      </c>
      <c r="BD254" s="68"/>
      <c r="BE254" s="66">
        <v>31.9</v>
      </c>
      <c r="BF254" s="218">
        <v>106.11508467988068</v>
      </c>
      <c r="BG254" s="66">
        <v>131.6</v>
      </c>
      <c r="BH254" s="68">
        <v>1.503790683057181</v>
      </c>
      <c r="BI254" s="219">
        <v>1.503790683057181</v>
      </c>
      <c r="BJ254" s="219">
        <v>2.0257771249717682</v>
      </c>
      <c r="BK254" s="219">
        <v>2.1192558892779365</v>
      </c>
      <c r="BL254" s="66">
        <v>2.61</v>
      </c>
      <c r="BM254" s="66">
        <v>1.36</v>
      </c>
      <c r="BN254" s="66">
        <v>94</v>
      </c>
      <c r="BO254" s="66">
        <v>1.1399999999999999</v>
      </c>
      <c r="BP254" s="571">
        <v>27.2</v>
      </c>
      <c r="BQ254" s="66">
        <v>35</v>
      </c>
      <c r="BR254" s="66">
        <v>103</v>
      </c>
      <c r="BS254" s="66">
        <v>13</v>
      </c>
      <c r="BT254" s="66">
        <v>33</v>
      </c>
      <c r="BU254" s="221">
        <v>0</v>
      </c>
      <c r="CG254" s="61">
        <v>0</v>
      </c>
      <c r="CH254" s="61">
        <v>0</v>
      </c>
      <c r="CI254" s="61">
        <v>0</v>
      </c>
      <c r="CJ254" s="61">
        <v>0</v>
      </c>
      <c r="CK254" s="326">
        <v>0</v>
      </c>
      <c r="CL254" s="114">
        <v>0</v>
      </c>
      <c r="CM254" s="326">
        <v>0</v>
      </c>
      <c r="CN254" s="114">
        <v>0</v>
      </c>
      <c r="CO254" s="326">
        <v>0</v>
      </c>
      <c r="CP254" s="114">
        <v>1</v>
      </c>
      <c r="CQ254" s="326">
        <v>0</v>
      </c>
      <c r="CR254" s="114">
        <v>0</v>
      </c>
      <c r="CS254" s="326">
        <v>0</v>
      </c>
      <c r="CT254" s="114">
        <v>0</v>
      </c>
      <c r="CU254" s="326">
        <v>0</v>
      </c>
      <c r="CV254" s="114">
        <v>0</v>
      </c>
      <c r="CW254" s="299">
        <v>13.4</v>
      </c>
      <c r="CX254" s="299">
        <v>0.92</v>
      </c>
      <c r="CY254" s="299">
        <v>3.8</v>
      </c>
      <c r="CZ254" s="299">
        <v>31.9</v>
      </c>
      <c r="DA254" s="221">
        <v>80</v>
      </c>
      <c r="DB254" s="221">
        <v>116</v>
      </c>
      <c r="DF254" s="451">
        <v>0</v>
      </c>
      <c r="DG254" s="457"/>
      <c r="DH254" s="451"/>
      <c r="DI254" s="451"/>
      <c r="DJ254" s="451"/>
      <c r="DK254" s="457"/>
      <c r="DL254" s="457"/>
      <c r="DM254" s="457"/>
      <c r="DN254" s="451"/>
      <c r="DO254" s="221">
        <v>0</v>
      </c>
      <c r="DP254" s="451">
        <v>0</v>
      </c>
      <c r="DQ254" s="451">
        <v>0</v>
      </c>
      <c r="DR254" s="451">
        <v>0</v>
      </c>
      <c r="DS254" s="451">
        <v>0</v>
      </c>
      <c r="DT254" s="424"/>
      <c r="DU254" s="451">
        <v>0</v>
      </c>
      <c r="DV254" s="451">
        <v>0</v>
      </c>
      <c r="DW254" s="451">
        <v>0</v>
      </c>
      <c r="DX254" s="221">
        <v>0</v>
      </c>
      <c r="DY254" s="61">
        <v>0</v>
      </c>
      <c r="DZ254" s="438">
        <v>0</v>
      </c>
      <c r="EC254" s="267">
        <v>1</v>
      </c>
      <c r="ED254" s="267">
        <v>2</v>
      </c>
      <c r="EE254" s="61">
        <v>54</v>
      </c>
      <c r="EH254" s="221">
        <v>0</v>
      </c>
      <c r="EP254" s="259">
        <v>259</v>
      </c>
      <c r="EQ254" s="135">
        <v>42366</v>
      </c>
      <c r="ER254" s="136" t="s">
        <v>383</v>
      </c>
      <c r="ES254" s="133"/>
      <c r="ET254" s="133"/>
      <c r="EU254" s="133">
        <v>78</v>
      </c>
      <c r="EV254" s="133">
        <v>0</v>
      </c>
      <c r="EW254" s="133"/>
      <c r="EX254" s="133">
        <v>14</v>
      </c>
      <c r="EY254" s="133">
        <v>8</v>
      </c>
      <c r="EZ254" s="133">
        <v>41</v>
      </c>
      <c r="FA254" s="133">
        <v>20</v>
      </c>
      <c r="FB254" s="133">
        <v>15</v>
      </c>
      <c r="FC254" s="133">
        <v>21</v>
      </c>
      <c r="FD254" s="133">
        <v>36</v>
      </c>
      <c r="FE254" s="133">
        <v>24</v>
      </c>
      <c r="FF254" s="133">
        <v>36</v>
      </c>
      <c r="FG254" s="133">
        <v>100</v>
      </c>
      <c r="FH254" s="133">
        <v>270</v>
      </c>
      <c r="FI254" s="91">
        <v>100</v>
      </c>
      <c r="FJ254" s="91">
        <v>270</v>
      </c>
      <c r="FK254" s="227">
        <v>32.1</v>
      </c>
      <c r="FL254" s="227">
        <v>15.582501986584376</v>
      </c>
      <c r="FM254" s="228">
        <v>107.95</v>
      </c>
      <c r="FN254" s="228">
        <v>23.65</v>
      </c>
      <c r="FO254" s="228">
        <v>52.402837677625648</v>
      </c>
      <c r="FP254" s="228">
        <v>11.480566105380699</v>
      </c>
      <c r="FQ254" s="228">
        <v>78.091709124594729</v>
      </c>
      <c r="FR254" s="228"/>
      <c r="FS254" s="193">
        <v>0</v>
      </c>
      <c r="FT254" s="230">
        <v>70.099999999999994</v>
      </c>
      <c r="FU254" s="230">
        <v>97.4</v>
      </c>
      <c r="FV254" s="230">
        <v>170</v>
      </c>
      <c r="FW254" s="229">
        <v>5.4</v>
      </c>
      <c r="FX254" s="229">
        <v>7.8</v>
      </c>
      <c r="FY254" s="426">
        <v>12.981481481481479</v>
      </c>
      <c r="FZ254" s="229">
        <v>0.719712525667351</v>
      </c>
      <c r="GA254" s="133">
        <v>66.2</v>
      </c>
      <c r="GB254" s="129">
        <v>25.6</v>
      </c>
      <c r="GC254" s="238">
        <v>10.6</v>
      </c>
      <c r="GD254" s="238">
        <v>5.3</v>
      </c>
      <c r="GE254" s="238">
        <v>162.9</v>
      </c>
      <c r="GF254" s="238">
        <v>108.2</v>
      </c>
      <c r="GG254" s="238">
        <v>30.6</v>
      </c>
      <c r="GH254" s="133">
        <v>0</v>
      </c>
      <c r="GI254" s="133">
        <v>1</v>
      </c>
      <c r="GJ254" s="133">
        <v>1</v>
      </c>
      <c r="GK254" s="133">
        <v>1</v>
      </c>
      <c r="GL254" s="231"/>
      <c r="GM254" s="133"/>
      <c r="GN254" s="133">
        <v>0</v>
      </c>
      <c r="GO254" s="133">
        <v>0</v>
      </c>
      <c r="GP254" s="133">
        <v>0</v>
      </c>
      <c r="GQ254" s="61">
        <v>34.5</v>
      </c>
      <c r="GR254" s="106">
        <v>16.74754886408601</v>
      </c>
      <c r="GS254" s="111">
        <v>0.62411347517730498</v>
      </c>
      <c r="GT254" s="61">
        <v>0</v>
      </c>
      <c r="GU254" s="111">
        <v>0.6</v>
      </c>
      <c r="GV254" s="61">
        <v>1</v>
      </c>
      <c r="GW254" s="106">
        <v>14.4</v>
      </c>
      <c r="GY254" s="106">
        <v>27</v>
      </c>
      <c r="HA254" s="745"/>
      <c r="HB254" s="133">
        <v>13</v>
      </c>
      <c r="HC254" s="133">
        <v>0.55000000000000004</v>
      </c>
      <c r="HD254" s="442" t="s">
        <v>1593</v>
      </c>
      <c r="HE254" s="227">
        <v>137.998119</v>
      </c>
      <c r="HF254" s="227">
        <v>144.89802499999999</v>
      </c>
      <c r="HG254" s="270">
        <v>70.338746492668292</v>
      </c>
      <c r="HH254" s="106">
        <v>102.58367800000001</v>
      </c>
      <c r="HI254" s="270">
        <v>49.797830723555514</v>
      </c>
      <c r="HJ254" s="106">
        <v>22.661708000000001</v>
      </c>
      <c r="HK254" s="270">
        <v>11.000813393439097</v>
      </c>
      <c r="HL254" s="106">
        <v>79.921970000000002</v>
      </c>
      <c r="HM254" s="270">
        <v>38.797017330116411</v>
      </c>
      <c r="HN254" s="227">
        <v>77.909051000000005</v>
      </c>
      <c r="HO254" s="106">
        <v>6.7134450000000001</v>
      </c>
      <c r="HP254" s="106">
        <v>3.1421969999999999</v>
      </c>
      <c r="HQ254" s="106">
        <v>119.410676</v>
      </c>
      <c r="HR254" s="270">
        <v>57.966264672566453</v>
      </c>
      <c r="HS254" s="106">
        <v>40.050583000000003</v>
      </c>
      <c r="HT254" s="270">
        <v>19.442002777612537</v>
      </c>
      <c r="HU254" s="106">
        <v>79.360093000000006</v>
      </c>
      <c r="HV254" s="270">
        <v>38.524261894953924</v>
      </c>
      <c r="HW254" s="227">
        <v>66.459796999999995</v>
      </c>
      <c r="HX254" s="144">
        <v>0</v>
      </c>
      <c r="HY254" s="427">
        <v>1.4124861559360349</v>
      </c>
      <c r="HZ254" s="428">
        <v>15.1</v>
      </c>
      <c r="IA254" s="427">
        <v>4.9000000000000004</v>
      </c>
      <c r="IB254" s="427">
        <v>9.9</v>
      </c>
      <c r="IC254" s="427">
        <v>3.6</v>
      </c>
      <c r="ID254" s="427">
        <v>17.600000000000001</v>
      </c>
      <c r="IE254" s="427">
        <v>5.4</v>
      </c>
      <c r="IF254" s="237">
        <v>25.545502040816324</v>
      </c>
      <c r="IG254" s="237">
        <v>12.400711411193631</v>
      </c>
      <c r="IH254" s="239"/>
      <c r="II254" s="161">
        <v>0.39</v>
      </c>
      <c r="IJ254" s="161">
        <v>1083</v>
      </c>
      <c r="IK254" s="161">
        <v>1041</v>
      </c>
      <c r="IL254" s="161">
        <v>1048</v>
      </c>
      <c r="IM254" s="161">
        <v>962</v>
      </c>
      <c r="IN254" s="161">
        <v>1041</v>
      </c>
      <c r="IO254" s="161">
        <v>1078</v>
      </c>
      <c r="IP254" s="133">
        <v>1080.5</v>
      </c>
      <c r="IQ254" s="429">
        <v>1042.1666666666667</v>
      </c>
      <c r="IR254" s="161">
        <v>1626</v>
      </c>
      <c r="IS254" s="161">
        <v>410</v>
      </c>
      <c r="IT254" s="161">
        <v>425</v>
      </c>
      <c r="IU254" s="161">
        <v>389</v>
      </c>
      <c r="IV254" s="161">
        <v>421</v>
      </c>
      <c r="IW254" s="161">
        <v>424</v>
      </c>
      <c r="IX254" s="161">
        <v>399</v>
      </c>
      <c r="IY254" s="61">
        <v>404.5</v>
      </c>
      <c r="IZ254" s="430">
        <v>411.33333333333331</v>
      </c>
      <c r="JA254" s="161">
        <v>270</v>
      </c>
      <c r="JB254" s="431">
        <v>29.062836660164145</v>
      </c>
      <c r="JC254" s="240">
        <v>30.546246330911607</v>
      </c>
      <c r="JD254" s="457"/>
      <c r="JE254" s="70"/>
      <c r="JF254" s="70"/>
      <c r="JG254" s="70"/>
      <c r="JH254" s="457"/>
      <c r="JI254" s="457"/>
      <c r="JJ254" s="457"/>
      <c r="JK254" s="457"/>
      <c r="JL254" s="451"/>
      <c r="JM254" s="420">
        <v>47</v>
      </c>
      <c r="JN254" s="362"/>
      <c r="JO254" s="244"/>
      <c r="JQ254" s="200"/>
      <c r="JR254" s="90"/>
      <c r="JS254" s="90"/>
      <c r="JT254" s="69"/>
      <c r="JU254" s="248"/>
      <c r="JV254" s="200"/>
      <c r="JW254" s="433"/>
      <c r="JX254" s="248"/>
      <c r="JY254" s="243"/>
      <c r="JZ254" s="433"/>
      <c r="KA254" s="248"/>
      <c r="KB254" s="247"/>
      <c r="KC254" s="245"/>
      <c r="KD254" s="248"/>
      <c r="KE254" s="63">
        <v>0</v>
      </c>
      <c r="KF254" s="263"/>
      <c r="KG254" s="263"/>
      <c r="KH254" s="250">
        <v>85.3</v>
      </c>
      <c r="KI254" s="250">
        <v>27</v>
      </c>
      <c r="KJ254" s="250">
        <v>68.5</v>
      </c>
      <c r="KK254" s="251">
        <v>-19.399999999999999</v>
      </c>
      <c r="KL254" s="250">
        <v>-15.36</v>
      </c>
      <c r="KM254" s="250">
        <v>64.56</v>
      </c>
      <c r="KN254" s="250">
        <v>32</v>
      </c>
      <c r="KO254" s="250">
        <v>5.0999999999999996</v>
      </c>
      <c r="KP254" s="250"/>
      <c r="KQ254" s="250"/>
      <c r="KR254" s="92"/>
      <c r="KS254" s="93">
        <v>0.62411347517730498</v>
      </c>
      <c r="KT254" s="92"/>
      <c r="KU254" s="361"/>
      <c r="KV254" s="92"/>
      <c r="KW254" s="361"/>
      <c r="KX254" s="361"/>
      <c r="KY254" s="361"/>
      <c r="KZ254" s="361"/>
      <c r="LA254" s="361"/>
      <c r="LB254" s="361"/>
      <c r="LC254" s="361"/>
      <c r="LD254" s="361"/>
      <c r="LE254" s="361"/>
      <c r="LF254" s="118">
        <v>42366</v>
      </c>
      <c r="LG254" s="454">
        <v>0</v>
      </c>
      <c r="LH254" s="454"/>
      <c r="LI254" s="454">
        <v>65</v>
      </c>
      <c r="LJ254" s="454">
        <v>60.46</v>
      </c>
      <c r="LK254" s="454">
        <v>-31.95</v>
      </c>
      <c r="LL254" s="454">
        <v>-39.200000000000003</v>
      </c>
      <c r="LM254" s="454">
        <v>-38.799999999999997</v>
      </c>
      <c r="LN254" s="454">
        <v>399</v>
      </c>
      <c r="LO254" s="454">
        <v>-27.7</v>
      </c>
      <c r="LP254" s="454">
        <v>-27.6</v>
      </c>
      <c r="LQ254" s="454">
        <v>399</v>
      </c>
      <c r="LR254" s="454">
        <v>-33.4</v>
      </c>
      <c r="LS254" s="454">
        <v>-33.200000000000003</v>
      </c>
      <c r="LT254" s="454">
        <v>399</v>
      </c>
      <c r="LU254" s="500">
        <v>57.87</v>
      </c>
      <c r="LV254" s="693">
        <v>-29.88</v>
      </c>
      <c r="LW254" s="500">
        <v>-15.2</v>
      </c>
      <c r="LX254" s="500">
        <v>2</v>
      </c>
      <c r="LY254" s="500">
        <v>-15.6</v>
      </c>
      <c r="LZ254" s="500">
        <v>3</v>
      </c>
      <c r="MA254" s="690">
        <v>66.459796999999995</v>
      </c>
      <c r="MB254" s="455"/>
      <c r="MD254" s="253"/>
      <c r="ME254" s="274"/>
      <c r="MF254" s="581">
        <v>259</v>
      </c>
      <c r="MG254" s="135"/>
      <c r="MJ254" s="584">
        <v>47.173000000000002</v>
      </c>
      <c r="MR254" s="135"/>
      <c r="MS254" s="585"/>
      <c r="MT254" s="585"/>
      <c r="MU254" s="133">
        <v>0</v>
      </c>
      <c r="MV254" s="585"/>
      <c r="MW254" s="585"/>
      <c r="MX254" s="585"/>
      <c r="MY254" s="585"/>
      <c r="MZ254" s="585"/>
      <c r="NA254" s="238">
        <v>28.5</v>
      </c>
      <c r="NB254" s="585"/>
      <c r="NC254" s="238">
        <v>4</v>
      </c>
      <c r="NE254" s="876">
        <v>259</v>
      </c>
      <c r="NF254" s="877">
        <v>8.6461986664688997</v>
      </c>
      <c r="NG254" s="877">
        <v>6.7708290460324898</v>
      </c>
      <c r="NH254" s="877">
        <v>4.8649289722897899</v>
      </c>
      <c r="NI254" s="877">
        <v>3.0408924306468998</v>
      </c>
      <c r="NJ254" s="877">
        <v>7.4491486453754403</v>
      </c>
      <c r="NK254" s="877">
        <v>8.0166968783625201</v>
      </c>
      <c r="NL254" s="877">
        <v>8.6303035332750202</v>
      </c>
      <c r="NM254" s="877">
        <v>7.5929801996685198</v>
      </c>
      <c r="NN254" s="877">
        <v>6.1364785183491701</v>
      </c>
      <c r="NO254" s="877">
        <v>1.0703893278914001</v>
      </c>
      <c r="NP254" s="877">
        <v>6.6257088430644604</v>
      </c>
      <c r="NQ254" s="877">
        <v>7.0888412292970999</v>
      </c>
      <c r="NR254" s="877">
        <v>7.8894126988459297</v>
      </c>
      <c r="NS254" s="877">
        <v>4.7186356162713397</v>
      </c>
      <c r="NT254" s="877">
        <v>5.9720033038083598</v>
      </c>
      <c r="NU254" s="877">
        <v>7.6938353924825202</v>
      </c>
      <c r="NV254" s="877">
        <v>6.5106455040900402</v>
      </c>
      <c r="NW254" s="877">
        <v>6.9941271140031303</v>
      </c>
      <c r="NX254" s="877">
        <v>5.9848171742935898</v>
      </c>
      <c r="NY254" s="877">
        <v>6.5196362528432097</v>
      </c>
      <c r="NZ254" s="877">
        <v>8.2083806936102395</v>
      </c>
      <c r="OA254" s="877">
        <v>-1.9378782880922001</v>
      </c>
      <c r="OB254" s="877">
        <v>10.8776215665831</v>
      </c>
      <c r="OC254" s="877">
        <v>2.0908534304511099</v>
      </c>
      <c r="OD254" s="877">
        <v>7.9338676618895603</v>
      </c>
      <c r="OE254" s="877">
        <v>6.9870934370581503</v>
      </c>
      <c r="OF254" s="877">
        <v>4.7268312170324904</v>
      </c>
      <c r="OG254" s="877">
        <v>10.2514705755016</v>
      </c>
      <c r="OH254" s="877">
        <v>3.44095219802964</v>
      </c>
      <c r="OI254" s="877">
        <v>6.2755658345603296</v>
      </c>
      <c r="OJ254" s="877">
        <v>4.3074285251922504</v>
      </c>
      <c r="OK254" s="877">
        <v>3.9759047409412802</v>
      </c>
      <c r="OL254" s="877">
        <v>9.8717459499817704</v>
      </c>
      <c r="OM254" s="877">
        <v>8.7867681361319505</v>
      </c>
    </row>
    <row r="255" spans="1:403" s="61" customFormat="1" x14ac:dyDescent="0.25">
      <c r="A255" s="455">
        <v>254</v>
      </c>
      <c r="B255" s="221">
        <v>0</v>
      </c>
      <c r="C255" s="61">
        <v>1</v>
      </c>
      <c r="D255" s="267">
        <v>0</v>
      </c>
      <c r="E255" s="267">
        <v>260</v>
      </c>
      <c r="F255" s="896">
        <v>260</v>
      </c>
      <c r="G255" s="61">
        <v>73</v>
      </c>
      <c r="H255" s="898"/>
      <c r="I255" s="651" t="s">
        <v>1149</v>
      </c>
      <c r="J255" s="651" t="s">
        <v>1594</v>
      </c>
      <c r="K255" s="69">
        <v>15874</v>
      </c>
      <c r="L255" s="456">
        <v>72</v>
      </c>
      <c r="M255" s="62">
        <v>62</v>
      </c>
      <c r="N255" s="62">
        <v>169</v>
      </c>
      <c r="O255" s="342">
        <v>21.707923392038097</v>
      </c>
      <c r="P255" s="348">
        <v>1.7113965514971101</v>
      </c>
      <c r="Q255" s="61">
        <v>1</v>
      </c>
      <c r="R255" s="125">
        <v>135</v>
      </c>
      <c r="S255" s="125">
        <v>80</v>
      </c>
      <c r="T255" s="61">
        <v>0</v>
      </c>
      <c r="U255" s="400">
        <v>1</v>
      </c>
      <c r="V255" s="326">
        <v>0</v>
      </c>
      <c r="W255" s="326"/>
      <c r="X255" s="326">
        <v>0</v>
      </c>
      <c r="Y255" s="715">
        <v>0</v>
      </c>
      <c r="Z255" s="326">
        <v>1</v>
      </c>
      <c r="AA255" s="326">
        <v>0</v>
      </c>
      <c r="AB255" s="714">
        <v>0</v>
      </c>
      <c r="AC255" s="336">
        <v>0</v>
      </c>
      <c r="AD255" s="133"/>
      <c r="AE255" s="133"/>
      <c r="AF255" s="133"/>
      <c r="AG255" s="592">
        <v>83</v>
      </c>
      <c r="AH255" s="617">
        <v>0.53</v>
      </c>
      <c r="AI255" s="592">
        <v>113</v>
      </c>
      <c r="AJ255" s="592"/>
      <c r="AK255" s="606">
        <v>12.2</v>
      </c>
      <c r="AL255" s="592">
        <v>36</v>
      </c>
      <c r="AM255" s="592"/>
      <c r="AN255" s="607">
        <v>48.5</v>
      </c>
      <c r="AO255" s="214">
        <v>3.8815637979434374</v>
      </c>
      <c r="AP255" s="63">
        <v>290</v>
      </c>
      <c r="AQ255" s="63">
        <v>149</v>
      </c>
      <c r="AR255" s="63">
        <v>131</v>
      </c>
      <c r="AS255" s="63">
        <v>50</v>
      </c>
      <c r="AT255" s="63">
        <v>2.41</v>
      </c>
      <c r="AU255" s="63">
        <v>110</v>
      </c>
      <c r="AV255" s="557"/>
      <c r="AW255" s="557"/>
      <c r="AX255" s="434">
        <v>0.53</v>
      </c>
      <c r="AY255" s="434"/>
      <c r="AZ255" s="434"/>
      <c r="BA255" s="617"/>
      <c r="BB255" s="558"/>
      <c r="BC255" s="65">
        <v>21.81</v>
      </c>
      <c r="BD255" s="68"/>
      <c r="BE255" s="66">
        <v>21.81</v>
      </c>
      <c r="BF255" s="218">
        <v>34.970401158978412</v>
      </c>
      <c r="BG255" s="66">
        <v>58.02</v>
      </c>
      <c r="BH255" s="68">
        <v>1.3386556655787003</v>
      </c>
      <c r="BI255" s="219">
        <v>1.3386556655787003</v>
      </c>
      <c r="BJ255" s="219">
        <v>1.5437006142975607</v>
      </c>
      <c r="BK255" s="219">
        <v>1.7635777244666453</v>
      </c>
      <c r="BL255" s="66">
        <v>2.46</v>
      </c>
      <c r="BM255" s="66">
        <v>0.62</v>
      </c>
      <c r="BN255" s="66">
        <v>133</v>
      </c>
      <c r="BO255" s="66">
        <v>1.0900000000000001</v>
      </c>
      <c r="BP255" s="571">
        <v>164.2</v>
      </c>
      <c r="BQ255" s="66">
        <v>36</v>
      </c>
      <c r="BR255" s="66">
        <v>101</v>
      </c>
      <c r="BS255" s="66">
        <v>6</v>
      </c>
      <c r="BT255" s="66">
        <v>41</v>
      </c>
      <c r="BU255" s="221">
        <v>0</v>
      </c>
      <c r="CG255" s="61">
        <v>0</v>
      </c>
      <c r="CH255" s="61">
        <v>0</v>
      </c>
      <c r="CI255" s="61">
        <v>0</v>
      </c>
      <c r="CJ255" s="61">
        <v>0</v>
      </c>
      <c r="CK255" s="326">
        <v>0</v>
      </c>
      <c r="CL255" s="114">
        <v>0</v>
      </c>
      <c r="CM255" s="326">
        <v>0</v>
      </c>
      <c r="CN255" s="114">
        <v>0</v>
      </c>
      <c r="CO255" s="326">
        <v>0</v>
      </c>
      <c r="CP255" s="114">
        <v>0</v>
      </c>
      <c r="CQ255" s="326">
        <v>0</v>
      </c>
      <c r="CR255" s="114">
        <v>0</v>
      </c>
      <c r="CS255" s="326">
        <v>0</v>
      </c>
      <c r="CT255" s="114">
        <v>0</v>
      </c>
      <c r="CU255" s="326">
        <v>0</v>
      </c>
      <c r="CV255" s="114">
        <v>0</v>
      </c>
      <c r="CW255" s="299">
        <v>16.899999999999999</v>
      </c>
      <c r="CX255" s="299">
        <v>1.21</v>
      </c>
      <c r="CY255" s="299">
        <v>4.8</v>
      </c>
      <c r="CZ255" s="299">
        <v>30</v>
      </c>
      <c r="DA255" s="221">
        <v>88</v>
      </c>
      <c r="DB255" s="221">
        <v>136</v>
      </c>
      <c r="DF255" s="451">
        <v>0</v>
      </c>
      <c r="DG255" s="457"/>
      <c r="DH255" s="451"/>
      <c r="DI255" s="451"/>
      <c r="DJ255" s="451"/>
      <c r="DK255" s="457"/>
      <c r="DL255" s="457"/>
      <c r="DM255" s="457"/>
      <c r="DN255" s="451"/>
      <c r="DO255" s="61">
        <v>0</v>
      </c>
      <c r="DP255" s="451">
        <v>0</v>
      </c>
      <c r="DQ255" s="451">
        <v>0</v>
      </c>
      <c r="DR255" s="451">
        <v>0</v>
      </c>
      <c r="DS255" s="451">
        <v>0</v>
      </c>
      <c r="DT255" s="63"/>
      <c r="DU255" s="451">
        <v>0</v>
      </c>
      <c r="DV255" s="451">
        <v>0</v>
      </c>
      <c r="DW255" s="451">
        <v>0</v>
      </c>
      <c r="DX255" s="61">
        <v>0</v>
      </c>
      <c r="DY255" s="61">
        <v>0</v>
      </c>
      <c r="DZ255" s="438">
        <v>0</v>
      </c>
      <c r="EC255" s="61">
        <v>0</v>
      </c>
      <c r="ED255" s="61">
        <v>0</v>
      </c>
      <c r="EE255" s="61">
        <v>113</v>
      </c>
      <c r="EH255" s="221">
        <v>0</v>
      </c>
      <c r="EP255" s="267">
        <v>260</v>
      </c>
      <c r="EQ255" s="135">
        <v>42349</v>
      </c>
      <c r="ER255" s="136" t="s">
        <v>383</v>
      </c>
      <c r="ES255" s="133"/>
      <c r="ET255" s="133"/>
      <c r="EU255" s="133">
        <v>77</v>
      </c>
      <c r="EV255" s="133">
        <v>0</v>
      </c>
      <c r="EW255" s="133"/>
      <c r="EX255" s="133">
        <v>10</v>
      </c>
      <c r="EY255" s="133">
        <v>8</v>
      </c>
      <c r="EZ255" s="133">
        <v>47</v>
      </c>
      <c r="FA255" s="133">
        <v>30</v>
      </c>
      <c r="FB255" s="133">
        <v>14</v>
      </c>
      <c r="FC255" s="133">
        <v>14</v>
      </c>
      <c r="FD255" s="133">
        <v>35</v>
      </c>
      <c r="FE255" s="133">
        <v>20</v>
      </c>
      <c r="FF255" s="133">
        <v>32</v>
      </c>
      <c r="FG255" s="133">
        <v>150</v>
      </c>
      <c r="FH255" s="133">
        <v>340</v>
      </c>
      <c r="FI255" s="91">
        <v>150</v>
      </c>
      <c r="FJ255" s="91">
        <v>340</v>
      </c>
      <c r="FK255" s="227">
        <v>34.9</v>
      </c>
      <c r="FL255" s="227">
        <v>20.392702070989845</v>
      </c>
      <c r="FM255" s="228">
        <v>99.15</v>
      </c>
      <c r="FN255" s="228">
        <v>36.049999999999997</v>
      </c>
      <c r="FO255" s="228">
        <v>57.935140697382337</v>
      </c>
      <c r="FP255" s="228">
        <v>21.064667898543952</v>
      </c>
      <c r="FQ255" s="228">
        <v>63.64094805849723</v>
      </c>
      <c r="FR255" s="228"/>
      <c r="FS255" s="193">
        <v>0</v>
      </c>
      <c r="FT255" s="230">
        <v>57.4</v>
      </c>
      <c r="FU255" s="230">
        <v>79.599999999999994</v>
      </c>
      <c r="FV255" s="230">
        <v>190</v>
      </c>
      <c r="FW255" s="229">
        <v>5.8</v>
      </c>
      <c r="FX255" s="229">
        <v>9.6999999999999993</v>
      </c>
      <c r="FY255" s="426">
        <v>9.8965517241379306</v>
      </c>
      <c r="FZ255" s="229">
        <v>0.72110552763819102</v>
      </c>
      <c r="GA255" s="133">
        <v>77.5</v>
      </c>
      <c r="GB255" s="129" t="s">
        <v>381</v>
      </c>
      <c r="GC255" s="238">
        <v>7.8</v>
      </c>
      <c r="GD255" s="238">
        <v>4.2</v>
      </c>
      <c r="GE255" s="238">
        <v>139.80000000000001</v>
      </c>
      <c r="GF255" s="238">
        <v>95.4</v>
      </c>
      <c r="GG255" s="238">
        <v>30.7</v>
      </c>
      <c r="GH255" s="133">
        <v>1</v>
      </c>
      <c r="GI255" s="133">
        <v>1</v>
      </c>
      <c r="GJ255" s="133">
        <v>1</v>
      </c>
      <c r="GK255" s="133">
        <v>0</v>
      </c>
      <c r="GL255" s="231">
        <v>19</v>
      </c>
      <c r="GM255" s="133"/>
      <c r="GN255" s="133">
        <v>0</v>
      </c>
      <c r="GO255" s="133">
        <v>0</v>
      </c>
      <c r="GP255" s="133">
        <v>0</v>
      </c>
      <c r="GQ255" s="61">
        <v>24</v>
      </c>
      <c r="GR255" s="106">
        <v>14.023634661998749</v>
      </c>
      <c r="GS255" s="111">
        <v>0.52040816326530615</v>
      </c>
      <c r="GT255" s="61">
        <v>0</v>
      </c>
      <c r="GU255" s="111">
        <v>0.33333333333333331</v>
      </c>
      <c r="GV255" s="61">
        <v>0</v>
      </c>
      <c r="GW255" s="106">
        <v>14.3</v>
      </c>
      <c r="GY255" s="106">
        <v>23.5</v>
      </c>
      <c r="HA255" s="745">
        <v>29</v>
      </c>
      <c r="HB255" s="133">
        <v>15</v>
      </c>
      <c r="HC255" s="133">
        <v>0.47</v>
      </c>
      <c r="HD255" s="442" t="s">
        <v>1595</v>
      </c>
      <c r="HE255" s="227">
        <v>101.13860189011</v>
      </c>
      <c r="HF255" s="227">
        <v>106.195531934066</v>
      </c>
      <c r="HG255" s="270">
        <v>62.051972607498456</v>
      </c>
      <c r="HH255" s="106">
        <v>94.131190131868195</v>
      </c>
      <c r="HI255" s="270">
        <v>55.002559196185892</v>
      </c>
      <c r="HJ255" s="106">
        <v>29.765763439560498</v>
      </c>
      <c r="HK255" s="270">
        <v>17.392674662994821</v>
      </c>
      <c r="HL255" s="106">
        <v>64.365426307692303</v>
      </c>
      <c r="HM255" s="270">
        <v>37.609884308453331</v>
      </c>
      <c r="HN255" s="227">
        <v>67.857098406593394</v>
      </c>
      <c r="HO255" s="106">
        <v>4.6201665054945096</v>
      </c>
      <c r="HP255" s="106">
        <v>2.5113971978022001</v>
      </c>
      <c r="HQ255" s="106">
        <v>99.218004120879101</v>
      </c>
      <c r="HR255" s="270">
        <v>57.974876736828953</v>
      </c>
      <c r="HS255" s="106">
        <v>39.639883703296697</v>
      </c>
      <c r="HT255" s="270">
        <v>23.162301962464621</v>
      </c>
      <c r="HU255" s="106">
        <v>59.578120340659403</v>
      </c>
      <c r="HV255" s="270">
        <v>34.812574729416831</v>
      </c>
      <c r="HW255" s="227">
        <v>60.052139934065899</v>
      </c>
      <c r="HX255" s="144">
        <v>0</v>
      </c>
      <c r="HY255" s="427">
        <v>1.1281651892990718</v>
      </c>
      <c r="HZ255" s="428">
        <v>16.600000000000001</v>
      </c>
      <c r="IA255" s="427">
        <v>4.4000000000000004</v>
      </c>
      <c r="IB255" s="427">
        <v>19.899999999999999</v>
      </c>
      <c r="IC255" s="427">
        <v>5.8</v>
      </c>
      <c r="ID255" s="427">
        <v>14.5</v>
      </c>
      <c r="IE255" s="427">
        <v>3.9</v>
      </c>
      <c r="IF255" s="237">
        <v>62.864703030303005</v>
      </c>
      <c r="IG255" s="237">
        <v>36.732984518000627</v>
      </c>
      <c r="IH255" s="239"/>
      <c r="II255" s="161">
        <v>0.36</v>
      </c>
      <c r="IJ255" s="61">
        <v>1246</v>
      </c>
      <c r="IK255" s="61">
        <v>1175</v>
      </c>
      <c r="IL255" s="61">
        <v>1147</v>
      </c>
      <c r="IM255" s="61">
        <v>1024</v>
      </c>
      <c r="IO255" s="61">
        <v>1096</v>
      </c>
      <c r="IP255" s="133">
        <v>1171</v>
      </c>
      <c r="IQ255" s="429">
        <v>1137.5999999999999</v>
      </c>
      <c r="IR255" s="61">
        <v>1632</v>
      </c>
      <c r="IS255" s="61">
        <v>440</v>
      </c>
      <c r="IT255" s="61">
        <v>449</v>
      </c>
      <c r="IU255" s="61">
        <v>462</v>
      </c>
      <c r="IX255" s="61">
        <v>400</v>
      </c>
      <c r="IY255" s="61">
        <v>420</v>
      </c>
      <c r="IZ255" s="430">
        <v>437.75</v>
      </c>
      <c r="JA255" s="61">
        <v>276</v>
      </c>
      <c r="JB255" s="431">
        <v>29.877121260073164</v>
      </c>
      <c r="JC255" s="240">
        <v>32.462597907069402</v>
      </c>
      <c r="JD255" s="457"/>
      <c r="JE255" s="70"/>
      <c r="JF255" s="70"/>
      <c r="JG255" s="70"/>
      <c r="JH255" s="457"/>
      <c r="JI255" s="457"/>
      <c r="JJ255" s="457"/>
      <c r="JK255" s="457"/>
      <c r="JL255" s="451"/>
      <c r="JM255" s="444">
        <v>66</v>
      </c>
      <c r="JN255" s="362"/>
      <c r="JO255" s="244"/>
      <c r="JQ255" s="200"/>
      <c r="JR255" s="90"/>
      <c r="JS255" s="90"/>
      <c r="JT255" s="69"/>
      <c r="JU255" s="248"/>
      <c r="JV255" s="200"/>
      <c r="JW255" s="433"/>
      <c r="JX255" s="248"/>
      <c r="JY255" s="243"/>
      <c r="JZ255" s="433"/>
      <c r="KA255" s="248"/>
      <c r="KB255" s="247"/>
      <c r="KC255" s="245"/>
      <c r="KD255" s="248"/>
      <c r="KE255" s="63">
        <v>0</v>
      </c>
      <c r="KF255" s="263"/>
      <c r="KG255" s="263"/>
      <c r="KH255" s="250">
        <v>106</v>
      </c>
      <c r="KI255" s="250">
        <v>44</v>
      </c>
      <c r="KJ255" s="250">
        <v>58</v>
      </c>
      <c r="KK255" s="251">
        <v>-20.7</v>
      </c>
      <c r="KL255" s="250">
        <v>-15.6</v>
      </c>
      <c r="KM255" s="250">
        <v>53.93</v>
      </c>
      <c r="KN255" s="250">
        <v>60.3</v>
      </c>
      <c r="KO255" s="250">
        <v>4.4000000000000004</v>
      </c>
      <c r="KP255" s="250"/>
      <c r="KQ255" s="250"/>
      <c r="KR255" s="92"/>
      <c r="KS255" s="93">
        <v>0.52040816326530615</v>
      </c>
      <c r="KT255" s="92">
        <v>73</v>
      </c>
      <c r="KU255" s="361">
        <v>50.16</v>
      </c>
      <c r="KV255" s="92">
        <v>-26.62</v>
      </c>
      <c r="KW255" s="361">
        <v>-29.7</v>
      </c>
      <c r="KX255" s="361">
        <v>-27.5</v>
      </c>
      <c r="KY255" s="361">
        <v>326</v>
      </c>
      <c r="KZ255" s="361">
        <v>-21.9</v>
      </c>
      <c r="LA255" s="361">
        <v>-19.100000000000001</v>
      </c>
      <c r="LB255" s="361">
        <v>310</v>
      </c>
      <c r="LC255" s="361">
        <v>-25.8</v>
      </c>
      <c r="LD255" s="361">
        <v>-23.3</v>
      </c>
      <c r="LE255" s="361">
        <v>310</v>
      </c>
      <c r="LF255" s="118">
        <v>42349</v>
      </c>
      <c r="LG255" s="454">
        <v>0</v>
      </c>
      <c r="LH255" s="454"/>
      <c r="LI255" s="454">
        <v>73</v>
      </c>
      <c r="LJ255" s="454">
        <v>52.77</v>
      </c>
      <c r="LK255" s="454">
        <v>-26.57</v>
      </c>
      <c r="LL255" s="454">
        <v>-29.4</v>
      </c>
      <c r="LM255" s="454">
        <v>-29.1</v>
      </c>
      <c r="LN255" s="454">
        <v>342</v>
      </c>
      <c r="LO255" s="454">
        <v>-20.399999999999999</v>
      </c>
      <c r="LP255" s="454">
        <v>-19.899999999999999</v>
      </c>
      <c r="LQ255" s="454">
        <v>342</v>
      </c>
      <c r="LR255" s="454">
        <v>-24.9</v>
      </c>
      <c r="LS255" s="454">
        <v>24.5</v>
      </c>
      <c r="LT255" s="454">
        <v>342</v>
      </c>
      <c r="LU255" s="500">
        <v>51.93</v>
      </c>
      <c r="LV255" s="693">
        <v>-30.33</v>
      </c>
      <c r="LW255" s="500">
        <v>-18.2</v>
      </c>
      <c r="LX255" s="500">
        <v>3</v>
      </c>
      <c r="LY255" s="500">
        <v>-19.399999999999999</v>
      </c>
      <c r="LZ255" s="500">
        <v>2</v>
      </c>
      <c r="MA255" s="690">
        <v>60.052139934065899</v>
      </c>
      <c r="MB255" s="455"/>
      <c r="MD255" s="253"/>
      <c r="ME255" s="274"/>
      <c r="MF255" s="581">
        <v>260</v>
      </c>
      <c r="MG255" s="135"/>
      <c r="MJ255" s="584">
        <v>26.3443</v>
      </c>
      <c r="MR255" s="135"/>
      <c r="MS255" s="585"/>
      <c r="MT255" s="585"/>
      <c r="MU255" s="133">
        <v>0</v>
      </c>
      <c r="MV255" s="585"/>
      <c r="MW255" s="585"/>
      <c r="MX255" s="585"/>
      <c r="MY255" s="585"/>
      <c r="MZ255" s="585"/>
      <c r="NA255" s="238">
        <v>48.5</v>
      </c>
      <c r="NB255" s="585"/>
      <c r="NC255" s="238">
        <v>2</v>
      </c>
      <c r="NE255" s="876">
        <v>260</v>
      </c>
      <c r="NF255" s="877">
        <v>7.8664134811234501</v>
      </c>
      <c r="NG255" s="877">
        <v>7.3544697921574</v>
      </c>
      <c r="NH255" s="877">
        <v>4.7575566889394496</v>
      </c>
      <c r="NI255" s="877">
        <v>2.6848187375532202</v>
      </c>
      <c r="NJ255" s="877">
        <v>6.50239425611126</v>
      </c>
      <c r="NK255" s="877">
        <v>7.0723202160326997</v>
      </c>
      <c r="NL255" s="877">
        <v>8.7644403760564007</v>
      </c>
      <c r="NM255" s="877">
        <v>7.6213193010141902</v>
      </c>
      <c r="NN255" s="877">
        <v>6.1426176554465801</v>
      </c>
      <c r="NO255" s="877">
        <v>0.94110631094643105</v>
      </c>
      <c r="NP255" s="877">
        <v>6.0650121504369503</v>
      </c>
      <c r="NQ255" s="877">
        <v>6.7182246115562796</v>
      </c>
      <c r="NR255" s="877">
        <v>7.1875500280637201</v>
      </c>
      <c r="NS255" s="877">
        <v>3.82171021503467</v>
      </c>
      <c r="NT255" s="877">
        <v>5.6822923714308304</v>
      </c>
      <c r="NU255" s="877">
        <v>6.62512434187511</v>
      </c>
      <c r="NV255" s="877">
        <v>6.2481173292508299</v>
      </c>
      <c r="NW255" s="877">
        <v>6.7261500257261604</v>
      </c>
      <c r="NX255" s="877">
        <v>5.2149019101606999</v>
      </c>
      <c r="NY255" s="877">
        <v>5.5601035134647399</v>
      </c>
      <c r="NZ255" s="877">
        <v>7.7635443642939199</v>
      </c>
      <c r="OA255" s="877">
        <v>1.5310694927259501</v>
      </c>
      <c r="OB255" s="877">
        <v>10.9458461546538</v>
      </c>
      <c r="OC255" s="877">
        <v>1.87578006306849</v>
      </c>
      <c r="OD255" s="877">
        <v>9.3995983691201204</v>
      </c>
      <c r="OE255" s="877">
        <v>6.7631459581494804</v>
      </c>
      <c r="OF255" s="877">
        <v>4.6948801927991903</v>
      </c>
      <c r="OG255" s="877">
        <v>10.8030736256675</v>
      </c>
      <c r="OH255" s="877">
        <v>2.8991756304805101</v>
      </c>
      <c r="OI255" s="877">
        <v>6.2454576326096696</v>
      </c>
      <c r="OJ255" s="877">
        <v>4.5558161550616401</v>
      </c>
      <c r="OK255" s="877">
        <v>4.5576159930578601</v>
      </c>
      <c r="OL255" s="877">
        <v>7.8685288763941603</v>
      </c>
      <c r="OM255" s="877">
        <v>9.0700660915853408</v>
      </c>
    </row>
    <row r="256" spans="1:403" s="61" customFormat="1" x14ac:dyDescent="0.25">
      <c r="A256" s="455">
        <v>255</v>
      </c>
      <c r="B256" s="221">
        <v>0</v>
      </c>
      <c r="C256" s="61">
        <v>0</v>
      </c>
      <c r="D256" s="267">
        <v>0</v>
      </c>
      <c r="E256" s="267">
        <v>261</v>
      </c>
      <c r="F256" s="896">
        <v>261</v>
      </c>
      <c r="G256" s="61">
        <v>75</v>
      </c>
      <c r="H256" s="898"/>
      <c r="I256" s="460" t="s">
        <v>745</v>
      </c>
      <c r="J256" s="460" t="s">
        <v>1596</v>
      </c>
      <c r="K256" s="461">
        <v>15930</v>
      </c>
      <c r="L256" s="462">
        <v>72</v>
      </c>
      <c r="M256" s="474">
        <v>81</v>
      </c>
      <c r="N256" s="474">
        <v>165</v>
      </c>
      <c r="O256" s="719">
        <v>29.752066115702483</v>
      </c>
      <c r="P256" s="464">
        <v>1.884292485775481</v>
      </c>
      <c r="Q256" s="151">
        <v>1</v>
      </c>
      <c r="R256" s="150">
        <v>150</v>
      </c>
      <c r="S256" s="150">
        <v>70</v>
      </c>
      <c r="T256" s="151">
        <v>0</v>
      </c>
      <c r="U256" s="465">
        <v>2</v>
      </c>
      <c r="V256" s="326">
        <v>0</v>
      </c>
      <c r="W256" s="326"/>
      <c r="X256" s="326">
        <v>1</v>
      </c>
      <c r="Y256" s="716">
        <v>1</v>
      </c>
      <c r="Z256" s="326">
        <v>1</v>
      </c>
      <c r="AA256" s="326">
        <v>0</v>
      </c>
      <c r="AB256" s="714">
        <v>0</v>
      </c>
      <c r="AC256" s="336">
        <v>0</v>
      </c>
      <c r="AD256" s="152"/>
      <c r="AE256" s="152"/>
      <c r="AF256" s="152"/>
      <c r="AG256" s="592">
        <v>101</v>
      </c>
      <c r="AH256" s="617">
        <v>0.73</v>
      </c>
      <c r="AI256" s="617">
        <v>78</v>
      </c>
      <c r="AJ256" s="617"/>
      <c r="AK256" s="617">
        <v>14.5</v>
      </c>
      <c r="AL256" s="617">
        <v>43</v>
      </c>
      <c r="AM256" s="617"/>
      <c r="AN256" s="625">
        <v>107</v>
      </c>
      <c r="AO256" s="214">
        <v>4.6728288344619058</v>
      </c>
      <c r="AP256" s="434">
        <v>185</v>
      </c>
      <c r="AQ256" s="434">
        <v>55</v>
      </c>
      <c r="AR256" s="434">
        <v>97</v>
      </c>
      <c r="AS256" s="434">
        <v>165</v>
      </c>
      <c r="AT256" s="434">
        <v>1.77</v>
      </c>
      <c r="AU256" s="434">
        <v>113</v>
      </c>
      <c r="AV256" s="557"/>
      <c r="AW256" s="557"/>
      <c r="AX256" s="434">
        <v>0.73</v>
      </c>
      <c r="AY256" s="434"/>
      <c r="AZ256" s="434"/>
      <c r="BA256" s="617"/>
      <c r="BB256" s="569"/>
      <c r="BC256" s="152"/>
      <c r="BD256" s="155"/>
      <c r="BE256" s="152"/>
      <c r="BF256" s="466"/>
      <c r="BG256" s="152"/>
      <c r="BH256" s="155"/>
      <c r="BI256" s="467"/>
      <c r="BJ256" s="467"/>
      <c r="BK256" s="467"/>
      <c r="BL256" s="152"/>
      <c r="BM256" s="152"/>
      <c r="BN256" s="152"/>
      <c r="BO256" s="152"/>
      <c r="BP256" s="474"/>
      <c r="BQ256" s="152"/>
      <c r="BR256" s="152"/>
      <c r="BS256" s="152"/>
      <c r="BT256" s="152"/>
      <c r="BU256" s="221">
        <v>0</v>
      </c>
      <c r="CG256" s="61">
        <v>0</v>
      </c>
      <c r="CH256" s="61">
        <v>0</v>
      </c>
      <c r="CI256" s="61">
        <v>0</v>
      </c>
      <c r="CJ256" s="61">
        <v>0</v>
      </c>
      <c r="CK256" s="326">
        <v>0</v>
      </c>
      <c r="CL256" s="114">
        <v>1</v>
      </c>
      <c r="CM256" s="326">
        <v>0</v>
      </c>
      <c r="CN256" s="114">
        <v>1</v>
      </c>
      <c r="CO256" s="326">
        <v>0</v>
      </c>
      <c r="CP256" s="114">
        <v>0</v>
      </c>
      <c r="CQ256" s="326">
        <v>0</v>
      </c>
      <c r="CR256" s="114">
        <v>0</v>
      </c>
      <c r="CS256" s="326">
        <v>0</v>
      </c>
      <c r="CT256" s="114">
        <v>0</v>
      </c>
      <c r="CU256" s="326">
        <v>1</v>
      </c>
      <c r="CV256" s="114">
        <v>0</v>
      </c>
      <c r="CW256" s="299">
        <v>8.6</v>
      </c>
      <c r="CX256" s="299">
        <v>0.87</v>
      </c>
      <c r="CY256" s="299">
        <v>2.4</v>
      </c>
      <c r="CZ256" s="299">
        <v>50.2</v>
      </c>
      <c r="DA256" s="468">
        <v>69</v>
      </c>
      <c r="DB256" s="468">
        <v>109</v>
      </c>
      <c r="DC256" s="152"/>
      <c r="DD256" s="152"/>
      <c r="DE256" s="152"/>
      <c r="DF256" s="469">
        <v>0</v>
      </c>
      <c r="DG256" s="470"/>
      <c r="DH256" s="469"/>
      <c r="DI256" s="469"/>
      <c r="DJ256" s="469"/>
      <c r="DK256" s="470"/>
      <c r="DL256" s="470"/>
      <c r="DM256" s="470"/>
      <c r="DN256" s="469"/>
      <c r="DO256" s="152">
        <v>0</v>
      </c>
      <c r="DP256" s="469">
        <v>0</v>
      </c>
      <c r="DQ256" s="469">
        <v>0</v>
      </c>
      <c r="DR256" s="469">
        <v>0</v>
      </c>
      <c r="DS256" s="469">
        <v>0</v>
      </c>
      <c r="DT256" s="152"/>
      <c r="DU256" s="469">
        <v>0</v>
      </c>
      <c r="DV256" s="469">
        <v>0</v>
      </c>
      <c r="DW256" s="469">
        <v>0</v>
      </c>
      <c r="DX256" s="152">
        <v>0</v>
      </c>
      <c r="DY256" s="152">
        <v>0</v>
      </c>
      <c r="DZ256" s="471">
        <v>0</v>
      </c>
      <c r="EC256" s="152">
        <v>1</v>
      </c>
      <c r="ED256" s="152">
        <v>1</v>
      </c>
      <c r="EE256" s="462">
        <v>78</v>
      </c>
      <c r="EF256" s="462"/>
      <c r="EH256" s="468">
        <v>0</v>
      </c>
      <c r="EI256" s="152"/>
      <c r="EJ256" s="152"/>
      <c r="EK256" s="152"/>
      <c r="EL256" s="152"/>
      <c r="EM256" s="152"/>
      <c r="EN256" s="152"/>
      <c r="EO256" s="152"/>
      <c r="EP256" s="472">
        <v>261</v>
      </c>
      <c r="EQ256" s="461">
        <v>42388</v>
      </c>
      <c r="ER256" s="473" t="s">
        <v>383</v>
      </c>
      <c r="ES256" s="152"/>
      <c r="ET256" s="152"/>
      <c r="EU256" s="152">
        <v>67</v>
      </c>
      <c r="EV256" s="152">
        <v>0</v>
      </c>
      <c r="EW256" s="152"/>
      <c r="EX256" s="152">
        <v>9</v>
      </c>
      <c r="EY256" s="152">
        <v>7</v>
      </c>
      <c r="EZ256" s="152">
        <v>51</v>
      </c>
      <c r="FA256" s="152">
        <v>33</v>
      </c>
      <c r="FB256" s="152">
        <v>17</v>
      </c>
      <c r="FC256" s="152">
        <v>17</v>
      </c>
      <c r="FD256" s="152">
        <v>33</v>
      </c>
      <c r="FE256" s="152">
        <v>20</v>
      </c>
      <c r="FF256" s="152">
        <v>34</v>
      </c>
      <c r="FG256" s="152">
        <v>140</v>
      </c>
      <c r="FH256" s="152">
        <v>320</v>
      </c>
      <c r="FI256" s="466">
        <v>140</v>
      </c>
      <c r="FJ256" s="466">
        <v>320</v>
      </c>
      <c r="FK256" s="466">
        <v>35.099999999999994</v>
      </c>
      <c r="FL256" s="466">
        <v>18.627681352534069</v>
      </c>
      <c r="FM256" s="474">
        <v>111.55000000000001</v>
      </c>
      <c r="FN256" s="474">
        <v>40.150000000000006</v>
      </c>
      <c r="FO256" s="474">
        <v>59.199938885332649</v>
      </c>
      <c r="FP256" s="474">
        <v>21.307732373340258</v>
      </c>
      <c r="FQ256" s="474">
        <v>64.007171671896018</v>
      </c>
      <c r="FR256" s="474"/>
      <c r="FS256" s="474">
        <v>0</v>
      </c>
      <c r="FT256" s="474">
        <v>50.2</v>
      </c>
      <c r="FU256" s="474">
        <v>75.8</v>
      </c>
      <c r="FV256" s="474">
        <v>230</v>
      </c>
      <c r="FW256" s="466">
        <v>5.6</v>
      </c>
      <c r="FX256" s="466">
        <v>7.4</v>
      </c>
      <c r="FY256" s="475">
        <v>8.9642857142857153</v>
      </c>
      <c r="FZ256" s="466">
        <v>0.66226912928759896</v>
      </c>
      <c r="GA256" s="152">
        <v>51.3</v>
      </c>
      <c r="GB256" s="155">
        <v>20.8</v>
      </c>
      <c r="GC256" s="155">
        <v>5.9</v>
      </c>
      <c r="GD256" s="155">
        <v>3</v>
      </c>
      <c r="GE256" s="155">
        <v>121.9</v>
      </c>
      <c r="GF256" s="155">
        <v>81.8</v>
      </c>
      <c r="GG256" s="155">
        <v>28.5</v>
      </c>
      <c r="GH256" s="152">
        <v>1</v>
      </c>
      <c r="GI256" s="152">
        <v>0</v>
      </c>
      <c r="GJ256" s="152">
        <v>1</v>
      </c>
      <c r="GK256" s="152">
        <v>0</v>
      </c>
      <c r="GL256" s="476">
        <v>28</v>
      </c>
      <c r="GM256" s="152"/>
      <c r="GN256" s="152">
        <v>0</v>
      </c>
      <c r="GO256" s="152">
        <v>0</v>
      </c>
      <c r="GP256" s="152">
        <v>0</v>
      </c>
      <c r="GQ256" s="61">
        <v>41.25</v>
      </c>
      <c r="GR256" s="106">
        <v>21.891505863020811</v>
      </c>
      <c r="GS256" s="111">
        <v>0.44059405940594054</v>
      </c>
      <c r="GT256" s="61">
        <v>0</v>
      </c>
      <c r="GU256" s="111">
        <v>0.45161290322580644</v>
      </c>
      <c r="GV256" s="61">
        <v>0</v>
      </c>
      <c r="GW256" s="106">
        <v>9.5</v>
      </c>
      <c r="GY256" s="106"/>
      <c r="HA256" s="745">
        <v>33</v>
      </c>
      <c r="HB256" s="152">
        <v>10</v>
      </c>
      <c r="HC256" s="152">
        <v>0.61</v>
      </c>
      <c r="HD256" s="460" t="s">
        <v>1597</v>
      </c>
      <c r="HE256" s="466">
        <v>101.10022838022</v>
      </c>
      <c r="HF256" s="466">
        <v>106.155239753846</v>
      </c>
      <c r="HG256" s="463">
        <v>56.336922508162417</v>
      </c>
      <c r="HH256" s="466">
        <v>90.474716035164889</v>
      </c>
      <c r="HI256" s="463">
        <v>48.015218825186793</v>
      </c>
      <c r="HJ256" s="466">
        <v>28.048777136263798</v>
      </c>
      <c r="HK256" s="463">
        <v>14.885575009189891</v>
      </c>
      <c r="HL256" s="466">
        <v>62.425938472527498</v>
      </c>
      <c r="HM256" s="463">
        <v>33.12964358971908</v>
      </c>
      <c r="HN256" s="466">
        <v>68.19157304175819</v>
      </c>
      <c r="HO256" s="466">
        <v>4.5269090681318698</v>
      </c>
      <c r="HP256" s="466">
        <v>2.4548903384615404</v>
      </c>
      <c r="HQ256" s="466">
        <v>96.539620127472503</v>
      </c>
      <c r="HR256" s="463">
        <v>51.233882667499785</v>
      </c>
      <c r="HS256" s="466">
        <v>38.360004320879199</v>
      </c>
      <c r="HT256" s="463">
        <v>20.35777598778256</v>
      </c>
      <c r="HU256" s="466">
        <v>58.1796157384616</v>
      </c>
      <c r="HV256" s="463">
        <v>30.876106643559513</v>
      </c>
      <c r="HW256" s="466">
        <v>60.206013039560403</v>
      </c>
      <c r="HX256" s="477">
        <v>0</v>
      </c>
      <c r="HY256" s="475">
        <v>1.1733138760290394</v>
      </c>
      <c r="HZ256" s="464">
        <v>22.4</v>
      </c>
      <c r="IA256" s="475">
        <v>6</v>
      </c>
      <c r="IB256" s="475">
        <v>22.2</v>
      </c>
      <c r="IC256" s="475">
        <v>5.3</v>
      </c>
      <c r="ID256" s="475">
        <v>16.100000000000001</v>
      </c>
      <c r="IE256" s="475">
        <v>4.4000000000000004</v>
      </c>
      <c r="IF256" s="466">
        <v>69.398186666666646</v>
      </c>
      <c r="IG256" s="466">
        <v>36.829837825365949</v>
      </c>
      <c r="IH256" s="152"/>
      <c r="II256" s="478">
        <v>0.43</v>
      </c>
      <c r="IJ256" s="478">
        <v>1160.9000000000001</v>
      </c>
      <c r="IK256" s="478">
        <v>1153.3</v>
      </c>
      <c r="IL256" s="478"/>
      <c r="IM256" s="478">
        <v>1100.5</v>
      </c>
      <c r="IN256" s="478">
        <v>1236.2</v>
      </c>
      <c r="IO256" s="478">
        <v>1250</v>
      </c>
      <c r="IP256" s="152">
        <v>1205.45</v>
      </c>
      <c r="IQ256" s="466">
        <v>1180.1799999999998</v>
      </c>
      <c r="IR256" s="478">
        <v>1804</v>
      </c>
      <c r="IS256" s="478">
        <v>378.7</v>
      </c>
      <c r="IT256" s="478">
        <v>411.3</v>
      </c>
      <c r="IU256" s="478">
        <v>401.3</v>
      </c>
      <c r="IV256" s="478">
        <v>377.7</v>
      </c>
      <c r="IW256" s="478">
        <v>356</v>
      </c>
      <c r="IX256" s="478">
        <v>351</v>
      </c>
      <c r="IY256" s="152">
        <v>364.85</v>
      </c>
      <c r="IZ256" s="474">
        <v>379.33333333333331</v>
      </c>
      <c r="JA256" s="478">
        <v>234</v>
      </c>
      <c r="JB256" s="479">
        <v>27.416228322609598</v>
      </c>
      <c r="JC256" s="480">
        <v>29.292296918038591</v>
      </c>
      <c r="JD256" s="470"/>
      <c r="JE256" s="481"/>
      <c r="JF256" s="481"/>
      <c r="JG256" s="481"/>
      <c r="JH256" s="470"/>
      <c r="JI256" s="470"/>
      <c r="JJ256" s="470"/>
      <c r="JK256" s="470"/>
      <c r="JL256" s="469"/>
      <c r="JM256" s="460">
        <v>47</v>
      </c>
      <c r="JN256" s="362"/>
      <c r="JO256" s="244"/>
      <c r="JQ256" s="200"/>
      <c r="JR256" s="90"/>
      <c r="JS256" s="90"/>
      <c r="JT256" s="69"/>
      <c r="JU256" s="248"/>
      <c r="JV256" s="200"/>
      <c r="JW256" s="433"/>
      <c r="JX256" s="248"/>
      <c r="JY256" s="243"/>
      <c r="JZ256" s="433"/>
      <c r="KA256" s="248"/>
      <c r="KB256" s="247"/>
      <c r="KC256" s="245"/>
      <c r="KD256" s="248"/>
      <c r="KE256" s="63">
        <v>0</v>
      </c>
      <c r="KF256" s="476"/>
      <c r="KG256" s="476"/>
      <c r="KH256" s="152">
        <v>110</v>
      </c>
      <c r="KI256" s="152">
        <v>53</v>
      </c>
      <c r="KJ256" s="152">
        <v>51.8</v>
      </c>
      <c r="KK256" s="473">
        <v>-19.899999999999999</v>
      </c>
      <c r="KL256" s="152">
        <v>-16.399999999999999</v>
      </c>
      <c r="KM256" s="152">
        <v>41.97</v>
      </c>
      <c r="KN256" s="152">
        <v>19.600000000000001</v>
      </c>
      <c r="KO256" s="152">
        <v>3.7</v>
      </c>
      <c r="KP256" s="152"/>
      <c r="KQ256" s="152"/>
      <c r="KR256" s="473"/>
      <c r="KS256" s="482">
        <v>0.44059405940594054</v>
      </c>
      <c r="KT256" s="473"/>
      <c r="KU256" s="152"/>
      <c r="KV256" s="473"/>
      <c r="KW256" s="152"/>
      <c r="KX256" s="152"/>
      <c r="KY256" s="152"/>
      <c r="KZ256" s="152"/>
      <c r="LA256" s="152"/>
      <c r="LB256" s="152"/>
      <c r="LC256" s="152"/>
      <c r="LD256" s="152"/>
      <c r="LE256" s="152"/>
      <c r="LF256" s="483">
        <v>42388</v>
      </c>
      <c r="LG256" s="454">
        <v>0</v>
      </c>
      <c r="LH256" s="454"/>
      <c r="LI256" s="454">
        <v>45</v>
      </c>
      <c r="LJ256" s="454">
        <v>36.229999999999997</v>
      </c>
      <c r="LK256" s="454">
        <v>-22.6</v>
      </c>
      <c r="LL256" s="454">
        <v>-29.4</v>
      </c>
      <c r="LM256" s="454">
        <v>-26.9</v>
      </c>
      <c r="LN256" s="454">
        <v>361</v>
      </c>
      <c r="LO256" s="454">
        <v>-21.9</v>
      </c>
      <c r="LP256" s="454">
        <v>-20.6</v>
      </c>
      <c r="LQ256" s="454">
        <v>361</v>
      </c>
      <c r="LR256" s="454">
        <v>-25.6</v>
      </c>
      <c r="LS256" s="454">
        <v>-23.7</v>
      </c>
      <c r="LT256" s="454">
        <v>361</v>
      </c>
      <c r="LU256" s="500">
        <v>34.39</v>
      </c>
      <c r="LV256" s="693">
        <v>-21.23</v>
      </c>
      <c r="LW256" s="500"/>
      <c r="LX256" s="500"/>
      <c r="LY256" s="500">
        <v>-16.399999999999999</v>
      </c>
      <c r="LZ256" s="500">
        <v>3</v>
      </c>
      <c r="MA256" s="690">
        <v>60.206013039560403</v>
      </c>
      <c r="MB256" s="454"/>
      <c r="MD256" s="253"/>
      <c r="ME256" s="274"/>
      <c r="MF256" s="581">
        <v>261</v>
      </c>
      <c r="MG256" s="135"/>
      <c r="MJ256" s="586"/>
      <c r="MR256" s="135"/>
      <c r="MS256" s="585"/>
      <c r="MT256" s="585"/>
      <c r="MU256" s="133">
        <v>0</v>
      </c>
      <c r="MV256" s="585"/>
      <c r="MW256" s="585"/>
      <c r="MX256" s="585"/>
      <c r="MY256" s="585"/>
      <c r="MZ256" s="585"/>
      <c r="NA256" s="238">
        <v>107</v>
      </c>
      <c r="NB256" s="585"/>
      <c r="NC256" s="238">
        <v>2</v>
      </c>
      <c r="NE256" s="876" t="s">
        <v>64</v>
      </c>
      <c r="NF256" s="877" t="s">
        <v>64</v>
      </c>
      <c r="NG256" s="877" t="s">
        <v>64</v>
      </c>
      <c r="NH256" s="877" t="s">
        <v>64</v>
      </c>
      <c r="NI256" s="877" t="s">
        <v>64</v>
      </c>
      <c r="NJ256" s="877" t="s">
        <v>64</v>
      </c>
      <c r="NK256" s="877" t="s">
        <v>64</v>
      </c>
      <c r="NL256" s="877" t="s">
        <v>64</v>
      </c>
      <c r="NM256" s="877" t="s">
        <v>64</v>
      </c>
      <c r="NN256" s="877" t="s">
        <v>64</v>
      </c>
      <c r="NO256" s="877" t="s">
        <v>64</v>
      </c>
      <c r="NP256" s="877" t="s">
        <v>64</v>
      </c>
      <c r="NQ256" s="877" t="s">
        <v>64</v>
      </c>
      <c r="NR256" s="877" t="s">
        <v>64</v>
      </c>
      <c r="NS256" s="877" t="s">
        <v>64</v>
      </c>
      <c r="NT256" s="877" t="s">
        <v>64</v>
      </c>
      <c r="NU256" s="877" t="s">
        <v>64</v>
      </c>
      <c r="NV256" s="877" t="s">
        <v>64</v>
      </c>
      <c r="NW256" s="877" t="s">
        <v>64</v>
      </c>
      <c r="NX256" s="877" t="s">
        <v>64</v>
      </c>
      <c r="NY256" s="877" t="s">
        <v>64</v>
      </c>
      <c r="NZ256" s="877" t="s">
        <v>64</v>
      </c>
      <c r="OA256" s="877" t="s">
        <v>64</v>
      </c>
      <c r="OB256" s="877" t="s">
        <v>64</v>
      </c>
      <c r="OC256" s="877" t="s">
        <v>64</v>
      </c>
      <c r="OD256" s="877" t="s">
        <v>64</v>
      </c>
      <c r="OE256" s="877" t="s">
        <v>64</v>
      </c>
      <c r="OF256" s="877" t="s">
        <v>64</v>
      </c>
      <c r="OG256" s="877" t="s">
        <v>64</v>
      </c>
      <c r="OH256" s="877" t="s">
        <v>64</v>
      </c>
      <c r="OI256" s="877" t="s">
        <v>64</v>
      </c>
      <c r="OJ256" s="877" t="s">
        <v>64</v>
      </c>
      <c r="OK256" s="877" t="s">
        <v>64</v>
      </c>
      <c r="OL256" s="877" t="s">
        <v>64</v>
      </c>
      <c r="OM256" s="877" t="s">
        <v>64</v>
      </c>
    </row>
    <row r="257" spans="1:403" s="61" customFormat="1" x14ac:dyDescent="0.25">
      <c r="A257" s="902">
        <v>256</v>
      </c>
      <c r="B257" s="221">
        <v>0</v>
      </c>
      <c r="C257" s="61">
        <v>1</v>
      </c>
      <c r="D257" s="267">
        <v>0</v>
      </c>
      <c r="E257" s="267">
        <v>262</v>
      </c>
      <c r="F257" s="896">
        <v>262</v>
      </c>
      <c r="G257" s="61">
        <v>76</v>
      </c>
      <c r="H257" s="898"/>
      <c r="I257" s="651" t="s">
        <v>1546</v>
      </c>
      <c r="J257" s="651" t="s">
        <v>1598</v>
      </c>
      <c r="K257" s="403">
        <v>14898</v>
      </c>
      <c r="L257" s="161">
        <v>75</v>
      </c>
      <c r="M257" s="438">
        <v>80</v>
      </c>
      <c r="N257" s="438">
        <v>182</v>
      </c>
      <c r="O257" s="342">
        <v>24.151672503320853</v>
      </c>
      <c r="P257" s="348">
        <v>2.0124788478793492</v>
      </c>
      <c r="Q257" s="484">
        <v>0</v>
      </c>
      <c r="R257" s="485">
        <v>140</v>
      </c>
      <c r="S257" s="485">
        <v>80</v>
      </c>
      <c r="T257" s="484">
        <v>0</v>
      </c>
      <c r="U257" s="486">
        <v>1</v>
      </c>
      <c r="V257" s="711">
        <v>0</v>
      </c>
      <c r="W257" s="711"/>
      <c r="X257" s="711">
        <v>0</v>
      </c>
      <c r="Y257" s="330">
        <v>0</v>
      </c>
      <c r="Z257" s="711">
        <v>1</v>
      </c>
      <c r="AA257" s="711">
        <v>0</v>
      </c>
      <c r="AB257" s="714">
        <v>0</v>
      </c>
      <c r="AC257" s="336">
        <v>0</v>
      </c>
      <c r="AD257" s="484"/>
      <c r="AE257" s="133"/>
      <c r="AF257" s="484"/>
      <c r="AG257" s="626">
        <v>78</v>
      </c>
      <c r="AH257" s="626">
        <v>1.31</v>
      </c>
      <c r="AI257" s="627">
        <v>53</v>
      </c>
      <c r="AJ257" s="627"/>
      <c r="AK257" s="628">
        <v>16.7</v>
      </c>
      <c r="AL257" s="629">
        <v>52</v>
      </c>
      <c r="AM257" s="629"/>
      <c r="AN257" s="627">
        <v>105.5</v>
      </c>
      <c r="AO257" s="214">
        <v>4.6587109529161213</v>
      </c>
      <c r="AP257" s="488">
        <v>195</v>
      </c>
      <c r="AQ257" s="488">
        <v>115</v>
      </c>
      <c r="AR257" s="488">
        <v>61</v>
      </c>
      <c r="AS257" s="488">
        <v>95</v>
      </c>
      <c r="AT257" s="488">
        <v>2.44</v>
      </c>
      <c r="AU257" s="488">
        <v>251</v>
      </c>
      <c r="AV257" s="557"/>
      <c r="AW257" s="557"/>
      <c r="AX257" s="487">
        <v>1.31</v>
      </c>
      <c r="AY257" s="487"/>
      <c r="AZ257" s="487"/>
      <c r="BA257" s="626"/>
      <c r="BB257" s="558"/>
      <c r="BC257" s="65">
        <v>34.869999999999997</v>
      </c>
      <c r="BD257" s="490"/>
      <c r="BE257" s="66">
        <v>34.869999999999997</v>
      </c>
      <c r="BF257" s="218">
        <v>17.795081883720897</v>
      </c>
      <c r="BG257" s="66">
        <v>33.14</v>
      </c>
      <c r="BH257" s="68">
        <v>1.5424519473759766</v>
      </c>
      <c r="BI257" s="219">
        <v>1.5424519473759766</v>
      </c>
      <c r="BJ257" s="219">
        <v>1.2502999907420185</v>
      </c>
      <c r="BK257" s="219">
        <v>1.5203525040833179</v>
      </c>
      <c r="BL257" s="66">
        <v>2.5099999999999998</v>
      </c>
      <c r="BM257" s="66">
        <v>1.2</v>
      </c>
      <c r="BN257" s="66">
        <v>48</v>
      </c>
      <c r="BO257" s="66">
        <v>0.75</v>
      </c>
      <c r="BP257" s="571">
        <v>150.19999999999999</v>
      </c>
      <c r="BQ257" s="66">
        <v>12</v>
      </c>
      <c r="BR257" s="66">
        <v>279</v>
      </c>
      <c r="BS257" s="66">
        <v>7</v>
      </c>
      <c r="BT257" s="66">
        <v>42</v>
      </c>
      <c r="BU257" s="317">
        <v>0</v>
      </c>
      <c r="CG257" s="61">
        <v>0</v>
      </c>
      <c r="CH257" s="61">
        <v>0</v>
      </c>
      <c r="CI257" s="61">
        <v>0</v>
      </c>
      <c r="CJ257" s="61">
        <v>0</v>
      </c>
      <c r="CK257" s="326">
        <v>0</v>
      </c>
      <c r="CL257" s="114">
        <v>0</v>
      </c>
      <c r="CM257" s="326">
        <v>0</v>
      </c>
      <c r="CN257" s="114">
        <v>0</v>
      </c>
      <c r="CO257" s="326">
        <v>0</v>
      </c>
      <c r="CP257" s="114">
        <v>0</v>
      </c>
      <c r="CQ257" s="326">
        <v>0</v>
      </c>
      <c r="CR257" s="114">
        <v>0</v>
      </c>
      <c r="CS257" s="326">
        <v>0</v>
      </c>
      <c r="CT257" s="114">
        <v>0</v>
      </c>
      <c r="CU257" s="326">
        <v>0</v>
      </c>
      <c r="CV257" s="114">
        <v>0</v>
      </c>
      <c r="CW257" s="299">
        <v>20.100000000000001</v>
      </c>
      <c r="CX257" s="299">
        <v>1.1499999999999999</v>
      </c>
      <c r="CY257" s="299">
        <v>5.7</v>
      </c>
      <c r="CZ257" s="299">
        <v>24.7</v>
      </c>
      <c r="DA257" s="221">
        <v>86</v>
      </c>
      <c r="DB257" s="221">
        <v>134</v>
      </c>
      <c r="DF257" s="451">
        <v>0</v>
      </c>
      <c r="DG257" s="457"/>
      <c r="DH257" s="451"/>
      <c r="DI257" s="451"/>
      <c r="DJ257" s="451"/>
      <c r="DK257" s="457"/>
      <c r="DL257" s="457"/>
      <c r="DM257" s="457"/>
      <c r="DN257" s="451"/>
      <c r="DO257" s="61">
        <v>0</v>
      </c>
      <c r="DP257" s="451">
        <v>0</v>
      </c>
      <c r="DQ257" s="451">
        <v>0</v>
      </c>
      <c r="DR257" s="451">
        <v>0</v>
      </c>
      <c r="DS257" s="451">
        <v>0</v>
      </c>
      <c r="DT257" s="63"/>
      <c r="DU257" s="451">
        <v>0</v>
      </c>
      <c r="DV257" s="451">
        <v>0</v>
      </c>
      <c r="DW257" s="451">
        <v>0</v>
      </c>
      <c r="DX257" s="61">
        <v>0</v>
      </c>
      <c r="DY257" s="61">
        <v>0</v>
      </c>
      <c r="DZ257" s="438">
        <v>0</v>
      </c>
      <c r="EC257" s="61">
        <v>1</v>
      </c>
      <c r="ED257" s="61">
        <v>2</v>
      </c>
      <c r="EE257" s="438">
        <v>53</v>
      </c>
      <c r="EF257" s="438"/>
      <c r="EH257" s="221">
        <v>0</v>
      </c>
      <c r="EP257" s="267">
        <v>262</v>
      </c>
      <c r="EQ257" s="135">
        <v>42409</v>
      </c>
      <c r="ER257" s="136" t="s">
        <v>383</v>
      </c>
      <c r="ES257" s="133"/>
      <c r="ET257" s="133"/>
      <c r="EU257" s="133">
        <v>86</v>
      </c>
      <c r="EV257" s="133">
        <v>0</v>
      </c>
      <c r="EW257" s="133"/>
      <c r="EX257" s="133">
        <v>9</v>
      </c>
      <c r="EY257" s="133">
        <v>9</v>
      </c>
      <c r="EZ257" s="133">
        <v>52</v>
      </c>
      <c r="FA257" s="133">
        <v>26</v>
      </c>
      <c r="FB257" s="133">
        <v>17</v>
      </c>
      <c r="FC257" s="133">
        <v>16</v>
      </c>
      <c r="FD257" s="133">
        <v>39</v>
      </c>
      <c r="FE257" s="133">
        <v>25</v>
      </c>
      <c r="FF257" s="133">
        <v>35</v>
      </c>
      <c r="FG257" s="133">
        <v>90</v>
      </c>
      <c r="FH257" s="133">
        <v>300</v>
      </c>
      <c r="FI257" s="91">
        <v>90</v>
      </c>
      <c r="FJ257" s="91">
        <v>300</v>
      </c>
      <c r="FK257" s="227">
        <v>45.95</v>
      </c>
      <c r="FL257" s="227">
        <v>22.832538115081231</v>
      </c>
      <c r="FM257" s="228">
        <v>143.6</v>
      </c>
      <c r="FN257" s="228">
        <v>51.099999999999994</v>
      </c>
      <c r="FO257" s="228">
        <v>71.3547872323322</v>
      </c>
      <c r="FP257" s="228">
        <v>25.391571222647457</v>
      </c>
      <c r="FQ257" s="228">
        <v>64.415041782729816</v>
      </c>
      <c r="FR257" s="228"/>
      <c r="FS257" s="193">
        <v>0</v>
      </c>
      <c r="FT257" s="230">
        <v>59.5</v>
      </c>
      <c r="FU257" s="230">
        <v>84.6</v>
      </c>
      <c r="FV257" s="230">
        <v>240</v>
      </c>
      <c r="FW257" s="229">
        <v>6.1</v>
      </c>
      <c r="FX257" s="229">
        <v>9.9</v>
      </c>
      <c r="FY257" s="426">
        <v>9.754098360655739</v>
      </c>
      <c r="FZ257" s="229">
        <v>0.70330969267139487</v>
      </c>
      <c r="GA257" s="133">
        <v>21.6</v>
      </c>
      <c r="GB257" s="129">
        <v>18.5</v>
      </c>
      <c r="GC257" s="238">
        <v>8.1999999999999993</v>
      </c>
      <c r="GD257" s="238">
        <v>4.0999999999999996</v>
      </c>
      <c r="GE257" s="238">
        <v>143</v>
      </c>
      <c r="GF257" s="238">
        <v>94.5</v>
      </c>
      <c r="GG257" s="238">
        <v>25.7</v>
      </c>
      <c r="GH257" s="133">
        <v>0</v>
      </c>
      <c r="GI257" s="133">
        <v>1</v>
      </c>
      <c r="GJ257" s="133">
        <v>1</v>
      </c>
      <c r="GK257" s="133">
        <v>1</v>
      </c>
      <c r="GL257" s="231">
        <v>22</v>
      </c>
      <c r="GM257" s="133"/>
      <c r="GN257" s="133">
        <v>0</v>
      </c>
      <c r="GO257" s="133">
        <v>0</v>
      </c>
      <c r="GP257" s="133">
        <v>0</v>
      </c>
      <c r="GQ257" s="61">
        <v>43.8</v>
      </c>
      <c r="GR257" s="106">
        <v>21.764203905126394</v>
      </c>
      <c r="GS257" s="111">
        <v>0.45323741007194246</v>
      </c>
      <c r="GT257" s="61">
        <v>0</v>
      </c>
      <c r="GU257" s="111">
        <v>0.44444444444444442</v>
      </c>
      <c r="GV257" s="61">
        <v>0</v>
      </c>
      <c r="GW257" s="106">
        <v>16.5</v>
      </c>
      <c r="GY257" s="106">
        <v>28</v>
      </c>
      <c r="HA257" s="745">
        <v>27</v>
      </c>
      <c r="HB257" s="133">
        <v>12</v>
      </c>
      <c r="HC257" s="133">
        <v>0.5</v>
      </c>
      <c r="HD257" s="442" t="s">
        <v>1599</v>
      </c>
      <c r="HE257" s="227">
        <v>138.36821399999999</v>
      </c>
      <c r="HF257" s="227">
        <v>145.28662399999999</v>
      </c>
      <c r="HG257" s="270">
        <v>72.19287007816051</v>
      </c>
      <c r="HH257" s="237">
        <v>132.133476</v>
      </c>
      <c r="HI257" s="270">
        <v>65.657075670253988</v>
      </c>
      <c r="HJ257" s="237">
        <v>46.774047000000003</v>
      </c>
      <c r="HK257" s="270">
        <v>23.242006766574558</v>
      </c>
      <c r="HL257" s="237">
        <v>85.359429000000006</v>
      </c>
      <c r="HM257" s="270">
        <v>42.41506890367944</v>
      </c>
      <c r="HN257" s="227">
        <v>64.600910999999996</v>
      </c>
      <c r="HO257" s="106">
        <v>6.1458789999999999</v>
      </c>
      <c r="HP257" s="106">
        <v>3.0441940000000001</v>
      </c>
      <c r="HQ257" s="237">
        <v>151.41744399999999</v>
      </c>
      <c r="HR257" s="270">
        <v>75.239272283311806</v>
      </c>
      <c r="HS257" s="237">
        <v>79.957993000000002</v>
      </c>
      <c r="HT257" s="270">
        <v>39.731097340106601</v>
      </c>
      <c r="HU257" s="237">
        <v>71.459451000000001</v>
      </c>
      <c r="HV257" s="270">
        <v>35.508174943205212</v>
      </c>
      <c r="HW257" s="227">
        <v>47.193671000000002</v>
      </c>
      <c r="HX257" s="144">
        <v>1</v>
      </c>
      <c r="HY257" s="427">
        <v>1.0995444031155284</v>
      </c>
      <c r="HZ257" s="428">
        <v>15.3</v>
      </c>
      <c r="IA257" s="427">
        <v>4.5999999999999996</v>
      </c>
      <c r="IB257" s="427">
        <v>9.9</v>
      </c>
      <c r="IC257" s="427">
        <v>2.9</v>
      </c>
      <c r="ID257" s="427">
        <v>25.2</v>
      </c>
      <c r="IE257" s="427">
        <v>5.2</v>
      </c>
      <c r="IF257" s="237">
        <v>27.571930434782608</v>
      </c>
      <c r="IG257" s="237">
        <v>13.700482101382853</v>
      </c>
      <c r="IH257" s="239"/>
      <c r="II257" s="484">
        <v>0.52</v>
      </c>
      <c r="IJ257" s="484">
        <v>1177.4000000000001</v>
      </c>
      <c r="IK257" s="484">
        <v>1110.3</v>
      </c>
      <c r="IL257" s="484">
        <v>1256.2</v>
      </c>
      <c r="IM257" s="484">
        <v>1169.7</v>
      </c>
      <c r="IN257" s="484">
        <v>1100.8</v>
      </c>
      <c r="IO257" s="484">
        <v>1177.9000000000001</v>
      </c>
      <c r="IP257" s="133">
        <v>1177.6500000000001</v>
      </c>
      <c r="IQ257" s="429">
        <v>1165.3833333333332</v>
      </c>
      <c r="IR257" s="484">
        <v>1642.9</v>
      </c>
      <c r="IS257" s="484">
        <v>329</v>
      </c>
      <c r="IT257" s="484">
        <v>320</v>
      </c>
      <c r="IU257" s="484">
        <v>400.3</v>
      </c>
      <c r="IV257" s="484">
        <v>367</v>
      </c>
      <c r="IW257" s="484">
        <v>391</v>
      </c>
      <c r="IX257" s="484">
        <v>386</v>
      </c>
      <c r="IY257" s="61">
        <v>357.5</v>
      </c>
      <c r="IZ257" s="430">
        <v>365.55</v>
      </c>
      <c r="JA257" s="484">
        <v>239</v>
      </c>
      <c r="JB257" s="491">
        <v>25.20565586190714</v>
      </c>
      <c r="JC257" s="240">
        <v>26.152613801545467</v>
      </c>
      <c r="JD257" s="457"/>
      <c r="JE257" s="443"/>
      <c r="JF257" s="443"/>
      <c r="JG257" s="443"/>
      <c r="JH257" s="457"/>
      <c r="JI257" s="457"/>
      <c r="JJ257" s="457"/>
      <c r="JK257" s="457"/>
      <c r="JL257" s="451"/>
      <c r="JM257" s="444">
        <v>48.8</v>
      </c>
      <c r="JN257" s="362"/>
      <c r="JO257" s="244"/>
      <c r="JQ257" s="200"/>
      <c r="JR257" s="90"/>
      <c r="JS257" s="90"/>
      <c r="JT257" s="69"/>
      <c r="JU257" s="248"/>
      <c r="JV257" s="200"/>
      <c r="JW257" s="433"/>
      <c r="JX257" s="248"/>
      <c r="JY257" s="243"/>
      <c r="JZ257" s="433"/>
      <c r="KA257" s="248"/>
      <c r="KB257" s="247"/>
      <c r="KC257" s="245"/>
      <c r="KD257" s="248"/>
      <c r="KE257" s="63">
        <v>0</v>
      </c>
      <c r="KF257" s="263"/>
      <c r="KG257" s="263"/>
      <c r="KH257" s="250">
        <v>110</v>
      </c>
      <c r="KI257" s="250">
        <v>53</v>
      </c>
      <c r="KJ257" s="250">
        <v>51.5</v>
      </c>
      <c r="KK257" s="251">
        <v>-17.600000000000001</v>
      </c>
      <c r="KL257" s="250">
        <v>-13.3</v>
      </c>
      <c r="KM257" s="250">
        <v>36.78</v>
      </c>
      <c r="KN257" s="250">
        <v>22.3</v>
      </c>
      <c r="KO257" s="250">
        <v>3.6</v>
      </c>
      <c r="KP257" s="250"/>
      <c r="KQ257" s="250"/>
      <c r="KR257" s="92"/>
      <c r="KS257" s="93">
        <v>0.45323741007194246</v>
      </c>
      <c r="KT257" s="92"/>
      <c r="KU257" s="361"/>
      <c r="KV257" s="92"/>
      <c r="KW257" s="361"/>
      <c r="KX257" s="361"/>
      <c r="KY257" s="361"/>
      <c r="KZ257" s="361"/>
      <c r="LA257" s="361"/>
      <c r="LB257" s="361"/>
      <c r="LC257" s="361"/>
      <c r="LD257" s="361"/>
      <c r="LE257" s="361"/>
      <c r="LF257" s="118">
        <v>42409</v>
      </c>
      <c r="LG257" s="454">
        <v>0</v>
      </c>
      <c r="LH257" s="454"/>
      <c r="LI257" s="454">
        <v>46</v>
      </c>
      <c r="LJ257" s="454">
        <v>46.7</v>
      </c>
      <c r="LK257" s="454">
        <v>-23.89</v>
      </c>
      <c r="LL257" s="454">
        <v>-22.4</v>
      </c>
      <c r="LM257" s="454">
        <v>-22.4</v>
      </c>
      <c r="LN257" s="454">
        <v>359</v>
      </c>
      <c r="LO257" s="454">
        <v>-11.6</v>
      </c>
      <c r="LP257" s="454">
        <v>-11.3</v>
      </c>
      <c r="LQ257" s="454">
        <v>339</v>
      </c>
      <c r="LR257" s="454">
        <v>-16.899999999999999</v>
      </c>
      <c r="LS257" s="454">
        <v>-16.8</v>
      </c>
      <c r="LT257" s="454">
        <v>339</v>
      </c>
      <c r="LU257" s="500">
        <v>45.19</v>
      </c>
      <c r="LV257" s="693">
        <v>-21.73</v>
      </c>
      <c r="LW257" s="500">
        <v>-13.3</v>
      </c>
      <c r="LX257" s="500">
        <v>2</v>
      </c>
      <c r="LY257" s="500">
        <v>-9.6999999999999993</v>
      </c>
      <c r="LZ257" s="500">
        <v>3</v>
      </c>
      <c r="MA257" s="690">
        <v>47.193671000000002</v>
      </c>
      <c r="MB257" s="454"/>
      <c r="MD257" s="253"/>
      <c r="ME257" s="274"/>
      <c r="MF257" s="581">
        <v>262</v>
      </c>
      <c r="MG257" s="135"/>
      <c r="MJ257" s="584">
        <v>42.583399999999997</v>
      </c>
      <c r="MR257" s="135"/>
      <c r="MS257" s="585"/>
      <c r="MT257" s="585"/>
      <c r="MU257" s="133">
        <v>0</v>
      </c>
      <c r="MV257" s="585"/>
      <c r="MW257" s="585"/>
      <c r="MX257" s="585"/>
      <c r="MY257" s="585"/>
      <c r="MZ257" s="585"/>
      <c r="NA257" s="238">
        <v>105.5</v>
      </c>
      <c r="NB257" s="585"/>
      <c r="NC257" s="238">
        <v>2</v>
      </c>
      <c r="NE257" s="876">
        <v>262</v>
      </c>
      <c r="NF257" s="877">
        <v>9.5105070506205092</v>
      </c>
      <c r="NG257" s="877">
        <v>6.7705647919716903</v>
      </c>
      <c r="NH257" s="877">
        <v>5.2828104395725601</v>
      </c>
      <c r="NI257" s="877">
        <v>2.4672794804599798</v>
      </c>
      <c r="NJ257" s="877">
        <v>7.6875506510007003</v>
      </c>
      <c r="NK257" s="877">
        <v>6.4252578719992099</v>
      </c>
      <c r="NL257" s="877">
        <v>9.2892581202642095</v>
      </c>
      <c r="NM257" s="877">
        <v>7.6897883636934496</v>
      </c>
      <c r="NN257" s="877">
        <v>6.4786482945391803</v>
      </c>
      <c r="NO257" s="877">
        <v>1.20163386116965</v>
      </c>
      <c r="NP257" s="877">
        <v>6.7205520916051098</v>
      </c>
      <c r="NQ257" s="877">
        <v>7.2076000672586202</v>
      </c>
      <c r="NR257" s="877">
        <v>7.4998458870832101</v>
      </c>
      <c r="NS257" s="877">
        <v>5.0742485233470296</v>
      </c>
      <c r="NT257" s="877">
        <v>6.2774268965326598</v>
      </c>
      <c r="NU257" s="877">
        <v>8.8717512598543706</v>
      </c>
      <c r="NV257" s="877">
        <v>6.7145202905535104</v>
      </c>
      <c r="NW257" s="877">
        <v>7.1527918516391198</v>
      </c>
      <c r="NX257" s="877">
        <v>6.2057443850627596</v>
      </c>
      <c r="NY257" s="877">
        <v>6.6383635058978596</v>
      </c>
      <c r="NZ257" s="877">
        <v>8.2181514977825803</v>
      </c>
      <c r="OA257" s="877">
        <v>2.3334237337251902</v>
      </c>
      <c r="OB257" s="877">
        <v>10.8840025765777</v>
      </c>
      <c r="OC257" s="877">
        <v>2.66220549965362</v>
      </c>
      <c r="OD257" s="877">
        <v>6.3981451165044101</v>
      </c>
      <c r="OE257" s="877">
        <v>6.6385083184491398</v>
      </c>
      <c r="OF257" s="877">
        <v>4.96023367169445</v>
      </c>
      <c r="OG257" s="877">
        <v>11.6363481983431</v>
      </c>
      <c r="OH257" s="877">
        <v>4.2509615735332202</v>
      </c>
      <c r="OI257" s="877">
        <v>9.2079904332329594</v>
      </c>
      <c r="OJ257" s="877">
        <v>4.0916998341368096</v>
      </c>
      <c r="OK257" s="877">
        <v>2.4283577651101802</v>
      </c>
      <c r="OL257" s="877">
        <v>4.0647213827792203</v>
      </c>
      <c r="OM257" s="877">
        <v>8.2217970769241102</v>
      </c>
    </row>
    <row r="258" spans="1:403" s="61" customFormat="1" x14ac:dyDescent="0.25">
      <c r="A258" s="455">
        <v>257</v>
      </c>
      <c r="B258" s="274">
        <v>0</v>
      </c>
      <c r="C258" s="61">
        <v>0</v>
      </c>
      <c r="D258" s="267">
        <v>0</v>
      </c>
      <c r="E258" s="267">
        <v>263</v>
      </c>
      <c r="F258" s="896">
        <v>263</v>
      </c>
      <c r="G258" s="61">
        <v>77</v>
      </c>
      <c r="H258" s="898"/>
      <c r="I258" s="651" t="s">
        <v>663</v>
      </c>
      <c r="J258" s="651" t="s">
        <v>1600</v>
      </c>
      <c r="K258" s="403">
        <v>9381</v>
      </c>
      <c r="L258" s="161">
        <v>90</v>
      </c>
      <c r="M258" s="438">
        <v>55</v>
      </c>
      <c r="N258" s="438">
        <v>156</v>
      </c>
      <c r="O258" s="342">
        <v>22.600262984878366</v>
      </c>
      <c r="P258" s="348">
        <v>1.5347434921704106</v>
      </c>
      <c r="Q258" s="484">
        <v>1</v>
      </c>
      <c r="R258" s="492">
        <v>150</v>
      </c>
      <c r="S258" s="485">
        <v>80</v>
      </c>
      <c r="T258" s="484">
        <v>0</v>
      </c>
      <c r="U258" s="486">
        <v>1</v>
      </c>
      <c r="V258" s="711">
        <v>0</v>
      </c>
      <c r="W258" s="711"/>
      <c r="X258" s="711">
        <v>1</v>
      </c>
      <c r="Y258" s="330">
        <v>0</v>
      </c>
      <c r="Z258" s="711">
        <v>1</v>
      </c>
      <c r="AA258" s="711">
        <v>0</v>
      </c>
      <c r="AB258" s="714">
        <v>0</v>
      </c>
      <c r="AC258" s="336">
        <v>0</v>
      </c>
      <c r="AD258" s="484"/>
      <c r="AE258" s="133"/>
      <c r="AF258" s="484"/>
      <c r="AG258" s="626">
        <v>111</v>
      </c>
      <c r="AH258" s="626">
        <v>0.76</v>
      </c>
      <c r="AI258" s="627">
        <v>71</v>
      </c>
      <c r="AJ258" s="627"/>
      <c r="AK258" s="628">
        <v>12.6</v>
      </c>
      <c r="AL258" s="629">
        <v>37</v>
      </c>
      <c r="AM258" s="629"/>
      <c r="AN258" s="627">
        <v>244.2</v>
      </c>
      <c r="AO258" s="214">
        <v>5.4979875616766041</v>
      </c>
      <c r="AP258" s="488">
        <v>226</v>
      </c>
      <c r="AQ258" s="488">
        <v>136</v>
      </c>
      <c r="AR258" s="488">
        <v>56</v>
      </c>
      <c r="AS258" s="488">
        <v>172</v>
      </c>
      <c r="AT258" s="488">
        <v>1.86</v>
      </c>
      <c r="AU258" s="488">
        <v>54</v>
      </c>
      <c r="AV258" s="557"/>
      <c r="AW258" s="557"/>
      <c r="AX258" s="487">
        <v>0.76</v>
      </c>
      <c r="AY258" s="487"/>
      <c r="AZ258" s="487"/>
      <c r="BA258" s="626"/>
      <c r="BB258" s="558"/>
      <c r="BC258" s="65">
        <v>24.4</v>
      </c>
      <c r="BD258" s="490"/>
      <c r="BE258" s="66">
        <v>24.4</v>
      </c>
      <c r="BF258" s="218">
        <v>125.75799903906174</v>
      </c>
      <c r="BG258" s="66">
        <v>146.69999999999999</v>
      </c>
      <c r="BH258" s="68">
        <v>1.3873898263387294</v>
      </c>
      <c r="BI258" s="219">
        <v>1.3873898263387294</v>
      </c>
      <c r="BJ258" s="219">
        <v>2.0995356186030345</v>
      </c>
      <c r="BK258" s="219">
        <v>2.1664301138432824</v>
      </c>
      <c r="BL258" s="66">
        <v>2.82</v>
      </c>
      <c r="BM258" s="66">
        <v>0.67</v>
      </c>
      <c r="BN258" s="66">
        <v>70</v>
      </c>
      <c r="BO258" s="66">
        <v>1.05</v>
      </c>
      <c r="BP258" s="571">
        <v>244.4</v>
      </c>
      <c r="BQ258" s="66">
        <v>99</v>
      </c>
      <c r="BR258" s="66">
        <v>49</v>
      </c>
      <c r="BS258" s="66">
        <v>8</v>
      </c>
      <c r="BT258" s="66">
        <v>52</v>
      </c>
      <c r="BU258" s="317">
        <v>0</v>
      </c>
      <c r="CG258" s="61">
        <v>0</v>
      </c>
      <c r="CH258" s="61">
        <v>0</v>
      </c>
      <c r="CI258" s="61">
        <v>0</v>
      </c>
      <c r="CJ258" s="61">
        <v>0</v>
      </c>
      <c r="CK258" s="326">
        <v>0</v>
      </c>
      <c r="CL258" s="114">
        <v>0</v>
      </c>
      <c r="CM258" s="326">
        <v>0</v>
      </c>
      <c r="CN258" s="114">
        <v>0</v>
      </c>
      <c r="CO258" s="114">
        <v>1</v>
      </c>
      <c r="CP258" s="114">
        <v>0</v>
      </c>
      <c r="CQ258" s="114">
        <v>1</v>
      </c>
      <c r="CR258" s="114">
        <v>0</v>
      </c>
      <c r="CS258" s="326">
        <v>0</v>
      </c>
      <c r="CT258" s="114">
        <v>0</v>
      </c>
      <c r="CU258" s="326">
        <v>0</v>
      </c>
      <c r="CV258" s="114">
        <v>0</v>
      </c>
      <c r="CW258" s="299">
        <v>18.600000000000001</v>
      </c>
      <c r="CX258" s="299">
        <v>1.17</v>
      </c>
      <c r="CY258" s="299">
        <v>5.3</v>
      </c>
      <c r="CZ258" s="299">
        <v>28</v>
      </c>
      <c r="DA258" s="221">
        <v>55</v>
      </c>
      <c r="DB258" s="221">
        <v>123</v>
      </c>
      <c r="DF258" s="451">
        <v>0</v>
      </c>
      <c r="DG258" s="457"/>
      <c r="DH258" s="451"/>
      <c r="DI258" s="451"/>
      <c r="DJ258" s="451"/>
      <c r="DK258" s="457"/>
      <c r="DL258" s="457"/>
      <c r="DM258" s="457"/>
      <c r="DN258" s="451"/>
      <c r="DO258" s="61">
        <v>0</v>
      </c>
      <c r="DP258" s="451">
        <v>0</v>
      </c>
      <c r="DQ258" s="451">
        <v>0</v>
      </c>
      <c r="DR258" s="451">
        <v>0</v>
      </c>
      <c r="DS258" s="451">
        <v>0</v>
      </c>
      <c r="DT258" s="63"/>
      <c r="DU258" s="451">
        <v>0</v>
      </c>
      <c r="DV258" s="451">
        <v>0</v>
      </c>
      <c r="DW258" s="451">
        <v>0</v>
      </c>
      <c r="DX258" s="61">
        <v>0</v>
      </c>
      <c r="DY258" s="61">
        <v>0</v>
      </c>
      <c r="DZ258" s="438">
        <v>0</v>
      </c>
      <c r="EC258" s="61">
        <v>1</v>
      </c>
      <c r="ED258" s="61">
        <v>1</v>
      </c>
      <c r="EE258" s="438">
        <v>71</v>
      </c>
      <c r="EF258" s="438"/>
      <c r="EH258" s="221">
        <v>0</v>
      </c>
      <c r="EP258" s="267">
        <v>263</v>
      </c>
      <c r="EQ258" s="135">
        <v>42475</v>
      </c>
      <c r="ER258" s="136" t="s">
        <v>383</v>
      </c>
      <c r="ES258" s="133"/>
      <c r="ET258" s="133"/>
      <c r="EU258" s="133">
        <v>56</v>
      </c>
      <c r="EV258" s="133">
        <v>0</v>
      </c>
      <c r="EW258" s="133"/>
      <c r="EX258" s="133">
        <v>9</v>
      </c>
      <c r="EY258" s="133">
        <v>11</v>
      </c>
      <c r="EZ258" s="133">
        <v>40</v>
      </c>
      <c r="FA258" s="133">
        <v>21</v>
      </c>
      <c r="FB258" s="133">
        <v>15</v>
      </c>
      <c r="FC258" s="133">
        <v>18</v>
      </c>
      <c r="FD258" s="133">
        <v>28</v>
      </c>
      <c r="FE258" s="133">
        <v>19</v>
      </c>
      <c r="FF258" s="133">
        <v>32</v>
      </c>
      <c r="FG258" s="133">
        <v>130</v>
      </c>
      <c r="FH258" s="133">
        <v>340</v>
      </c>
      <c r="FI258" s="91">
        <v>130</v>
      </c>
      <c r="FJ258" s="91">
        <v>340</v>
      </c>
      <c r="FK258" s="227">
        <v>23.1</v>
      </c>
      <c r="FL258" s="227">
        <v>15.051375111115368</v>
      </c>
      <c r="FM258" s="228">
        <v>99.2</v>
      </c>
      <c r="FN258" s="228">
        <v>29.1</v>
      </c>
      <c r="FO258" s="228">
        <v>64.636208269378542</v>
      </c>
      <c r="FP258" s="228">
        <v>18.960823191924554</v>
      </c>
      <c r="FQ258" s="228">
        <v>70.665322580645153</v>
      </c>
      <c r="FR258" s="228"/>
      <c r="FS258" s="193">
        <v>0</v>
      </c>
      <c r="FT258" s="230">
        <v>45.3</v>
      </c>
      <c r="FU258" s="230">
        <v>77.400000000000006</v>
      </c>
      <c r="FV258" s="230">
        <v>200</v>
      </c>
      <c r="FW258" s="229">
        <v>4.7</v>
      </c>
      <c r="FX258" s="229">
        <v>7.5</v>
      </c>
      <c r="FY258" s="426">
        <v>9.6382978723404253</v>
      </c>
      <c r="FZ258" s="229">
        <v>0.58527131782945729</v>
      </c>
      <c r="GA258" s="133">
        <v>74.099999999999994</v>
      </c>
      <c r="GB258" s="129">
        <v>16.8</v>
      </c>
      <c r="GC258" s="238">
        <v>8.4</v>
      </c>
      <c r="GD258" s="238">
        <v>4.3</v>
      </c>
      <c r="GE258" s="238">
        <v>145</v>
      </c>
      <c r="GF258" s="238">
        <v>97.2</v>
      </c>
      <c r="GG258" s="238">
        <v>30.5</v>
      </c>
      <c r="GH258" s="133">
        <v>1</v>
      </c>
      <c r="GI258" s="133">
        <v>1</v>
      </c>
      <c r="GJ258" s="133">
        <v>1</v>
      </c>
      <c r="GK258" s="133">
        <v>1</v>
      </c>
      <c r="GL258" s="231">
        <v>14</v>
      </c>
      <c r="GM258" s="133"/>
      <c r="GN258" s="133">
        <v>0</v>
      </c>
      <c r="GO258" s="133">
        <v>0</v>
      </c>
      <c r="GP258" s="133">
        <v>0</v>
      </c>
      <c r="GQ258" s="61">
        <v>27.549999999999997</v>
      </c>
      <c r="GR258" s="106">
        <v>17.95088243771551</v>
      </c>
      <c r="GS258" s="111">
        <v>0.51366120218579236</v>
      </c>
      <c r="GT258" s="61">
        <v>0</v>
      </c>
      <c r="GU258" s="111">
        <v>0.70370370370370372</v>
      </c>
      <c r="GV258" s="61">
        <v>1</v>
      </c>
      <c r="GW258" s="106">
        <v>11.5</v>
      </c>
      <c r="GY258" s="106">
        <v>21</v>
      </c>
      <c r="HA258" s="745">
        <v>19</v>
      </c>
      <c r="HB258" s="133">
        <v>13</v>
      </c>
      <c r="HC258" s="133">
        <v>0.41</v>
      </c>
      <c r="HD258" s="442" t="s">
        <v>1601</v>
      </c>
      <c r="HE258" s="236">
        <v>102.606432</v>
      </c>
      <c r="HF258" s="236">
        <v>107.736754</v>
      </c>
      <c r="HG258" s="144">
        <v>69.066520999999995</v>
      </c>
      <c r="HH258" s="236">
        <v>91.965306999999996</v>
      </c>
      <c r="HI258" s="125">
        <v>58.955961000000002</v>
      </c>
      <c r="HJ258" s="236">
        <v>23.687830999999999</v>
      </c>
      <c r="HK258" s="144">
        <v>15.185496000000001</v>
      </c>
      <c r="HL258" s="236">
        <v>68.277475999999993</v>
      </c>
      <c r="HM258" s="144">
        <v>43.770463999999997</v>
      </c>
      <c r="HN258" s="236">
        <v>74.242643999999999</v>
      </c>
      <c r="HO258" s="144">
        <v>4.4380360000000003</v>
      </c>
      <c r="HP258" s="144">
        <v>2.8450799999999998</v>
      </c>
      <c r="HQ258" s="236">
        <v>103.92709499999999</v>
      </c>
      <c r="HR258" s="144">
        <v>66.624273000000002</v>
      </c>
      <c r="HS258" s="236">
        <v>36.593325</v>
      </c>
      <c r="HT258" s="144">
        <v>23.458787999999998</v>
      </c>
      <c r="HU258" s="236">
        <v>67.333770000000001</v>
      </c>
      <c r="HV258" s="144">
        <v>43.165484999999997</v>
      </c>
      <c r="HW258" s="236">
        <v>64.789428000000001</v>
      </c>
      <c r="HX258" s="144">
        <v>0</v>
      </c>
      <c r="HY258" s="427">
        <v>1.1714934415431246</v>
      </c>
      <c r="HZ258" s="428">
        <v>14.8</v>
      </c>
      <c r="IA258" s="427">
        <v>4.5</v>
      </c>
      <c r="IB258" s="427">
        <v>18.5</v>
      </c>
      <c r="IC258" s="427">
        <v>5.2</v>
      </c>
      <c r="ID258" s="427">
        <v>13.6</v>
      </c>
      <c r="IE258" s="427">
        <v>3.8</v>
      </c>
      <c r="IF258" s="237">
        <v>50.947081481481476</v>
      </c>
      <c r="IG258" s="237">
        <v>33.195828320101164</v>
      </c>
      <c r="IH258" s="239"/>
      <c r="II258" s="484">
        <v>0.37</v>
      </c>
      <c r="IJ258" s="484">
        <v>1100</v>
      </c>
      <c r="IK258" s="484">
        <v>956</v>
      </c>
      <c r="IL258" s="484"/>
      <c r="IM258" s="317"/>
      <c r="IN258" s="484">
        <v>1220</v>
      </c>
      <c r="IO258" s="484">
        <v>1210</v>
      </c>
      <c r="IP258" s="133">
        <v>1155</v>
      </c>
      <c r="IQ258" s="429">
        <v>1121.5</v>
      </c>
      <c r="IR258" s="484">
        <v>1835</v>
      </c>
      <c r="IS258" s="484">
        <v>442.4</v>
      </c>
      <c r="IT258" s="484">
        <v>442.8</v>
      </c>
      <c r="IU258" s="484">
        <v>474.4</v>
      </c>
      <c r="IV258" s="484">
        <v>444.9</v>
      </c>
      <c r="IW258" s="484">
        <v>434</v>
      </c>
      <c r="IX258" s="484">
        <v>457.8</v>
      </c>
      <c r="IY258" s="61">
        <v>450.1</v>
      </c>
      <c r="IZ258" s="430">
        <v>449.38333333333338</v>
      </c>
      <c r="JA258" s="484">
        <v>293</v>
      </c>
      <c r="JB258" s="431">
        <v>29.294648427094895</v>
      </c>
      <c r="JC258" s="240">
        <v>29.784915893783609</v>
      </c>
      <c r="JD258" s="457"/>
      <c r="JE258" s="443"/>
      <c r="JF258" s="443"/>
      <c r="JG258" s="443"/>
      <c r="JH258" s="457"/>
      <c r="JI258" s="457"/>
      <c r="JJ258" s="457"/>
      <c r="JK258" s="457"/>
      <c r="JL258" s="451"/>
      <c r="JM258" s="420">
        <v>46.6</v>
      </c>
      <c r="JN258" s="362"/>
      <c r="JO258" s="244"/>
      <c r="JQ258" s="200"/>
      <c r="JR258" s="90"/>
      <c r="JS258" s="90"/>
      <c r="JT258" s="69"/>
      <c r="JU258" s="248"/>
      <c r="JV258" s="200"/>
      <c r="JW258" s="433"/>
      <c r="JX258" s="248"/>
      <c r="JY258" s="243"/>
      <c r="JZ258" s="433"/>
      <c r="KA258" s="248"/>
      <c r="KB258" s="247"/>
      <c r="KC258" s="245"/>
      <c r="KD258" s="248"/>
      <c r="KE258" s="63">
        <v>0</v>
      </c>
      <c r="KF258" s="263"/>
      <c r="KG258" s="263"/>
      <c r="KH258" s="250">
        <v>76.5</v>
      </c>
      <c r="KI258" s="250">
        <v>26.5</v>
      </c>
      <c r="KJ258" s="250">
        <v>65.8</v>
      </c>
      <c r="KK258" s="251">
        <v>-22.4</v>
      </c>
      <c r="KL258" s="250">
        <v>-18.5</v>
      </c>
      <c r="KM258" s="250">
        <v>69.5</v>
      </c>
      <c r="KN258" s="250">
        <v>44.9</v>
      </c>
      <c r="KO258" s="250">
        <v>5.6</v>
      </c>
      <c r="KP258" s="250"/>
      <c r="KQ258" s="250"/>
      <c r="KR258" s="92"/>
      <c r="KS258" s="93">
        <v>0.51366120218579236</v>
      </c>
      <c r="KT258" s="92"/>
      <c r="KU258" s="361"/>
      <c r="KV258" s="92"/>
      <c r="KW258" s="361"/>
      <c r="KX258" s="361"/>
      <c r="KY258" s="361"/>
      <c r="KZ258" s="361"/>
      <c r="LA258" s="361"/>
      <c r="LB258" s="361"/>
      <c r="LC258" s="361"/>
      <c r="LD258" s="361"/>
      <c r="LE258" s="361"/>
      <c r="LF258" s="118">
        <v>42475</v>
      </c>
      <c r="LG258" s="454">
        <v>0</v>
      </c>
      <c r="LH258" s="454"/>
      <c r="LI258" s="454">
        <v>66</v>
      </c>
      <c r="LJ258" s="454">
        <v>54.39</v>
      </c>
      <c r="LK258" s="454">
        <v>-30.97</v>
      </c>
      <c r="LL258" s="454">
        <v>-34.799999999999997</v>
      </c>
      <c r="LM258" s="454">
        <v>-34.5</v>
      </c>
      <c r="LN258" s="454">
        <v>400</v>
      </c>
      <c r="LO258" s="454">
        <v>-29.1</v>
      </c>
      <c r="LP258" s="454">
        <v>-28.9</v>
      </c>
      <c r="LQ258" s="454">
        <v>400</v>
      </c>
      <c r="LR258" s="454">
        <v>-32</v>
      </c>
      <c r="LS258" s="454">
        <v>-31.7</v>
      </c>
      <c r="LT258" s="454">
        <v>400</v>
      </c>
      <c r="LU258" s="500">
        <v>48.67</v>
      </c>
      <c r="LV258" s="693">
        <v>-30.83</v>
      </c>
      <c r="LW258" s="500">
        <v>-10.1</v>
      </c>
      <c r="LX258" s="500">
        <v>3</v>
      </c>
      <c r="LY258" s="500">
        <v>-9.6999999999999993</v>
      </c>
      <c r="LZ258" s="500">
        <v>3</v>
      </c>
      <c r="MA258" s="690">
        <v>64.789428000000001</v>
      </c>
      <c r="MB258" s="455"/>
      <c r="MD258" s="253"/>
      <c r="ME258" s="274"/>
      <c r="MF258" s="581">
        <v>263</v>
      </c>
      <c r="MG258" s="135"/>
      <c r="MJ258" s="584">
        <v>43.034999999999997</v>
      </c>
      <c r="MR258" s="135"/>
      <c r="MS258" s="585"/>
      <c r="MT258" s="585"/>
      <c r="MU258" s="133">
        <v>0</v>
      </c>
      <c r="MV258" s="585"/>
      <c r="MW258" s="585"/>
      <c r="MX258" s="585"/>
      <c r="MY258" s="585"/>
      <c r="MZ258" s="585"/>
      <c r="NA258" s="238">
        <v>244.2</v>
      </c>
      <c r="NB258" s="585"/>
      <c r="NC258" s="238">
        <v>2</v>
      </c>
      <c r="NE258" s="876" t="s">
        <v>64</v>
      </c>
      <c r="NF258" s="877" t="s">
        <v>64</v>
      </c>
      <c r="NG258" s="877" t="s">
        <v>64</v>
      </c>
      <c r="NH258" s="877" t="s">
        <v>64</v>
      </c>
      <c r="NI258" s="877" t="s">
        <v>64</v>
      </c>
      <c r="NJ258" s="877" t="s">
        <v>64</v>
      </c>
      <c r="NK258" s="877" t="s">
        <v>64</v>
      </c>
      <c r="NL258" s="877" t="s">
        <v>64</v>
      </c>
      <c r="NM258" s="877" t="s">
        <v>64</v>
      </c>
      <c r="NN258" s="877" t="s">
        <v>64</v>
      </c>
      <c r="NO258" s="877" t="s">
        <v>64</v>
      </c>
      <c r="NP258" s="877" t="s">
        <v>64</v>
      </c>
      <c r="NQ258" s="877" t="s">
        <v>64</v>
      </c>
      <c r="NR258" s="877" t="s">
        <v>64</v>
      </c>
      <c r="NS258" s="877" t="s">
        <v>64</v>
      </c>
      <c r="NT258" s="877" t="s">
        <v>64</v>
      </c>
      <c r="NU258" s="877" t="s">
        <v>64</v>
      </c>
      <c r="NV258" s="877" t="s">
        <v>64</v>
      </c>
      <c r="NW258" s="877" t="s">
        <v>64</v>
      </c>
      <c r="NX258" s="877" t="s">
        <v>64</v>
      </c>
      <c r="NY258" s="877" t="s">
        <v>64</v>
      </c>
      <c r="NZ258" s="877" t="s">
        <v>64</v>
      </c>
      <c r="OA258" s="877" t="s">
        <v>64</v>
      </c>
      <c r="OB258" s="877" t="s">
        <v>64</v>
      </c>
      <c r="OC258" s="877" t="s">
        <v>64</v>
      </c>
      <c r="OD258" s="877" t="s">
        <v>64</v>
      </c>
      <c r="OE258" s="877" t="s">
        <v>64</v>
      </c>
      <c r="OF258" s="877" t="s">
        <v>64</v>
      </c>
      <c r="OG258" s="877" t="s">
        <v>64</v>
      </c>
      <c r="OH258" s="877" t="s">
        <v>64</v>
      </c>
      <c r="OI258" s="877" t="s">
        <v>64</v>
      </c>
      <c r="OJ258" s="877" t="s">
        <v>64</v>
      </c>
      <c r="OK258" s="877" t="s">
        <v>64</v>
      </c>
      <c r="OL258" s="877" t="s">
        <v>64</v>
      </c>
      <c r="OM258" s="877" t="s">
        <v>64</v>
      </c>
    </row>
    <row r="259" spans="1:403" s="61" customFormat="1" ht="16.5" customHeight="1" x14ac:dyDescent="0.25">
      <c r="A259" s="455">
        <v>258</v>
      </c>
      <c r="B259" s="221">
        <v>0</v>
      </c>
      <c r="C259" s="61">
        <v>0</v>
      </c>
      <c r="D259" s="267">
        <v>0</v>
      </c>
      <c r="E259" s="267">
        <v>264</v>
      </c>
      <c r="F259" s="896">
        <v>264</v>
      </c>
      <c r="G259" s="61">
        <v>78</v>
      </c>
      <c r="H259" s="898"/>
      <c r="I259" s="651" t="s">
        <v>404</v>
      </c>
      <c r="J259" s="651" t="s">
        <v>1602</v>
      </c>
      <c r="K259" s="403">
        <v>13967</v>
      </c>
      <c r="L259" s="61">
        <v>77</v>
      </c>
      <c r="M259" s="438">
        <v>78</v>
      </c>
      <c r="N259" s="438">
        <v>163</v>
      </c>
      <c r="O259" s="342">
        <v>29.357521924046825</v>
      </c>
      <c r="P259" s="348">
        <v>1.8379874557153144</v>
      </c>
      <c r="Q259" s="484">
        <v>0</v>
      </c>
      <c r="R259" s="485">
        <v>125</v>
      </c>
      <c r="S259" s="485">
        <v>80</v>
      </c>
      <c r="T259" s="484">
        <v>0</v>
      </c>
      <c r="U259" s="486">
        <v>1</v>
      </c>
      <c r="V259" s="711">
        <v>0</v>
      </c>
      <c r="W259" s="711"/>
      <c r="X259" s="711">
        <v>1</v>
      </c>
      <c r="Y259" s="330">
        <v>1</v>
      </c>
      <c r="Z259" s="711">
        <v>0</v>
      </c>
      <c r="AA259" s="711">
        <v>0</v>
      </c>
      <c r="AB259" s="714">
        <v>0</v>
      </c>
      <c r="AC259" s="336">
        <v>0</v>
      </c>
      <c r="AD259" s="484"/>
      <c r="AE259" s="133"/>
      <c r="AF259" s="484"/>
      <c r="AG259" s="626">
        <v>88</v>
      </c>
      <c r="AH259" s="626">
        <v>1.21</v>
      </c>
      <c r="AI259" s="627">
        <v>58</v>
      </c>
      <c r="AJ259" s="627"/>
      <c r="AK259" s="628">
        <v>17.899999999999999</v>
      </c>
      <c r="AL259" s="629">
        <v>55</v>
      </c>
      <c r="AM259" s="629"/>
      <c r="AN259" s="627">
        <v>64.900000000000006</v>
      </c>
      <c r="AO259" s="214">
        <v>4.1728476237100445</v>
      </c>
      <c r="AP259" s="488">
        <v>170</v>
      </c>
      <c r="AQ259" s="488">
        <v>79</v>
      </c>
      <c r="AR259" s="488">
        <v>74</v>
      </c>
      <c r="AS259" s="488">
        <v>86</v>
      </c>
      <c r="AT259" s="488">
        <v>2.33</v>
      </c>
      <c r="AU259" s="488">
        <v>144</v>
      </c>
      <c r="AV259" s="557"/>
      <c r="AW259" s="557"/>
      <c r="AX259" s="487">
        <v>1.21</v>
      </c>
      <c r="AY259" s="487"/>
      <c r="AZ259" s="487"/>
      <c r="BA259" s="626"/>
      <c r="BB259" s="558"/>
      <c r="BC259" s="65">
        <v>39.89</v>
      </c>
      <c r="BD259" s="490"/>
      <c r="BE259" s="66">
        <v>39.89</v>
      </c>
      <c r="BF259" s="218">
        <v>63.87085196873047</v>
      </c>
      <c r="BG259" s="66">
        <v>92.26</v>
      </c>
      <c r="BH259" s="68">
        <v>1.6008640363098396</v>
      </c>
      <c r="BI259" s="219">
        <v>1.6008640363098396</v>
      </c>
      <c r="BJ259" s="219">
        <v>1.8053027092196829</v>
      </c>
      <c r="BK259" s="219">
        <v>1.9650134502722478</v>
      </c>
      <c r="BL259" s="66">
        <v>2.62</v>
      </c>
      <c r="BM259" s="66">
        <v>1.3</v>
      </c>
      <c r="BN259" s="66">
        <v>141</v>
      </c>
      <c r="BO259" s="66">
        <v>1.08</v>
      </c>
      <c r="BP259" s="571">
        <v>87.9</v>
      </c>
      <c r="BQ259" s="66">
        <v>42</v>
      </c>
      <c r="BR259" s="66">
        <v>120</v>
      </c>
      <c r="BS259" s="66">
        <v>19</v>
      </c>
      <c r="BT259" s="66">
        <v>55</v>
      </c>
      <c r="BU259" s="317">
        <v>0</v>
      </c>
      <c r="CG259" s="61">
        <v>0</v>
      </c>
      <c r="CH259" s="61">
        <v>0</v>
      </c>
      <c r="CI259" s="61">
        <v>0</v>
      </c>
      <c r="CJ259" s="61">
        <v>0</v>
      </c>
      <c r="CK259" s="326">
        <v>0</v>
      </c>
      <c r="CL259" s="114">
        <v>0</v>
      </c>
      <c r="CM259" s="326">
        <v>0</v>
      </c>
      <c r="CN259" s="114">
        <v>0</v>
      </c>
      <c r="CO259" s="114">
        <v>1</v>
      </c>
      <c r="CP259" s="114">
        <v>1</v>
      </c>
      <c r="CQ259" s="114">
        <v>1</v>
      </c>
      <c r="CR259" s="114">
        <v>0</v>
      </c>
      <c r="CS259" s="326">
        <v>0</v>
      </c>
      <c r="CT259" s="114">
        <v>0</v>
      </c>
      <c r="CU259" s="326">
        <v>0</v>
      </c>
      <c r="CV259" s="114">
        <v>0</v>
      </c>
      <c r="CW259" s="299">
        <v>20.2</v>
      </c>
      <c r="CX259" s="299">
        <v>1.06</v>
      </c>
      <c r="CY259" s="299">
        <v>5.8</v>
      </c>
      <c r="CZ259" s="299">
        <v>33.6</v>
      </c>
      <c r="DA259" s="221">
        <v>70</v>
      </c>
      <c r="DB259" s="221">
        <v>117</v>
      </c>
      <c r="DF259" s="451">
        <v>0</v>
      </c>
      <c r="DG259" s="457"/>
      <c r="DH259" s="451"/>
      <c r="DI259" s="451"/>
      <c r="DJ259" s="451"/>
      <c r="DK259" s="457"/>
      <c r="DL259" s="457"/>
      <c r="DM259" s="457"/>
      <c r="DN259" s="451"/>
      <c r="DO259" s="61">
        <v>0</v>
      </c>
      <c r="DP259" s="451">
        <v>0</v>
      </c>
      <c r="DQ259" s="451">
        <v>0</v>
      </c>
      <c r="DR259" s="451">
        <v>0</v>
      </c>
      <c r="DS259" s="451">
        <v>0</v>
      </c>
      <c r="DT259" s="63"/>
      <c r="DU259" s="451">
        <v>0</v>
      </c>
      <c r="DV259" s="451">
        <v>0</v>
      </c>
      <c r="DW259" s="451">
        <v>0</v>
      </c>
      <c r="DX259" s="61">
        <v>0</v>
      </c>
      <c r="DY259" s="61">
        <v>0</v>
      </c>
      <c r="DZ259" s="438">
        <v>0</v>
      </c>
      <c r="EC259" s="61">
        <v>1</v>
      </c>
      <c r="ED259" s="61">
        <v>2</v>
      </c>
      <c r="EE259" s="438">
        <v>58</v>
      </c>
      <c r="EF259" s="438"/>
      <c r="EH259" s="221">
        <v>0</v>
      </c>
      <c r="EP259" s="259">
        <v>264</v>
      </c>
      <c r="EQ259" s="135">
        <v>42450</v>
      </c>
      <c r="ER259" s="136" t="s">
        <v>415</v>
      </c>
      <c r="ES259" s="133"/>
      <c r="ET259" s="133"/>
      <c r="EU259" s="133">
        <v>61</v>
      </c>
      <c r="EV259" s="133">
        <v>0</v>
      </c>
      <c r="EW259" s="133"/>
      <c r="EX259" s="133">
        <v>9</v>
      </c>
      <c r="EY259" s="133">
        <v>8</v>
      </c>
      <c r="EZ259" s="133">
        <v>48</v>
      </c>
      <c r="FA259" s="133">
        <v>27</v>
      </c>
      <c r="FB259" s="133">
        <v>17</v>
      </c>
      <c r="FC259" s="133">
        <v>14</v>
      </c>
      <c r="FD259" s="133">
        <v>34</v>
      </c>
      <c r="FE259" s="133">
        <v>23</v>
      </c>
      <c r="FF259" s="133">
        <v>36</v>
      </c>
      <c r="FG259" s="133">
        <v>80</v>
      </c>
      <c r="FH259" s="133">
        <v>270</v>
      </c>
      <c r="FI259" s="91">
        <v>80</v>
      </c>
      <c r="FJ259" s="91">
        <v>270</v>
      </c>
      <c r="FK259" s="227">
        <v>36.1</v>
      </c>
      <c r="FL259" s="227">
        <v>19.641048086451971</v>
      </c>
      <c r="FM259" s="228">
        <v>116.85</v>
      </c>
      <c r="FN259" s="228">
        <v>41.45</v>
      </c>
      <c r="FO259" s="228">
        <v>63.574971437726106</v>
      </c>
      <c r="FP259" s="228">
        <v>22.551840531397069</v>
      </c>
      <c r="FQ259" s="228">
        <v>64.52717158750535</v>
      </c>
      <c r="FR259" s="228"/>
      <c r="FS259" s="193">
        <v>0</v>
      </c>
      <c r="FT259" s="230">
        <v>41.3</v>
      </c>
      <c r="FU259" s="230">
        <v>69.099999999999994</v>
      </c>
      <c r="FV259" s="230">
        <v>310</v>
      </c>
      <c r="FW259" s="229">
        <v>5.0999999999999996</v>
      </c>
      <c r="FX259" s="229">
        <v>6.8</v>
      </c>
      <c r="FY259" s="426">
        <v>8.0980392156862742</v>
      </c>
      <c r="FZ259" s="229">
        <v>0.59768451519536903</v>
      </c>
      <c r="GA259" s="133">
        <v>85.3</v>
      </c>
      <c r="GB259" s="129">
        <v>15</v>
      </c>
      <c r="GC259" s="238">
        <v>7</v>
      </c>
      <c r="GD259" s="238">
        <v>3.3</v>
      </c>
      <c r="GE259" s="238">
        <v>132</v>
      </c>
      <c r="GF259" s="238">
        <v>82.3</v>
      </c>
      <c r="GG259" s="238">
        <v>23.9</v>
      </c>
      <c r="GH259" s="133">
        <v>1</v>
      </c>
      <c r="GI259" s="133">
        <v>1</v>
      </c>
      <c r="GJ259" s="133">
        <v>1</v>
      </c>
      <c r="GK259" s="133">
        <v>0</v>
      </c>
      <c r="GL259" s="231">
        <v>17</v>
      </c>
      <c r="GM259" s="133"/>
      <c r="GN259" s="133">
        <v>0</v>
      </c>
      <c r="GO259" s="133">
        <v>0</v>
      </c>
      <c r="GP259" s="133">
        <v>0</v>
      </c>
      <c r="GQ259" s="61">
        <v>40.300000000000004</v>
      </c>
      <c r="GR259" s="106">
        <v>21.926156174072421</v>
      </c>
      <c r="GS259" s="111">
        <v>0.36734693877551011</v>
      </c>
      <c r="GT259" s="61">
        <v>0</v>
      </c>
      <c r="GU259" s="111">
        <v>0.59259259259259256</v>
      </c>
      <c r="GV259" s="61">
        <v>1</v>
      </c>
      <c r="GW259" s="106">
        <v>11.6</v>
      </c>
      <c r="GY259" s="106">
        <v>30</v>
      </c>
      <c r="HA259" s="745">
        <v>22</v>
      </c>
      <c r="HB259" s="133">
        <v>12</v>
      </c>
      <c r="HC259" s="133">
        <v>0.56999999999999995</v>
      </c>
      <c r="HD259" s="442" t="s">
        <v>1603</v>
      </c>
      <c r="HE259" s="227">
        <v>118.153246</v>
      </c>
      <c r="HF259" s="227">
        <v>124.060908</v>
      </c>
      <c r="HG259" s="270">
        <v>67.49823434008016</v>
      </c>
      <c r="HH259" s="106">
        <v>102.81352</v>
      </c>
      <c r="HI259" s="270">
        <v>55.938096683030231</v>
      </c>
      <c r="HJ259" s="106">
        <v>32.908521999999998</v>
      </c>
      <c r="HK259" s="270">
        <v>17.904649946151316</v>
      </c>
      <c r="HL259" s="106">
        <v>69.904998000000006</v>
      </c>
      <c r="HM259" s="270">
        <v>38.033446736878915</v>
      </c>
      <c r="HN259" s="227">
        <v>67.992029000000002</v>
      </c>
      <c r="HO259" s="106">
        <v>4.4739199999999997</v>
      </c>
      <c r="HP259" s="106">
        <v>2.352141</v>
      </c>
      <c r="HQ259" s="237">
        <v>142.915065</v>
      </c>
      <c r="HR259" s="270">
        <v>77.756278779595817</v>
      </c>
      <c r="HS259" s="106">
        <v>61.493125999999997</v>
      </c>
      <c r="HT259" s="270">
        <v>33.456771322777001</v>
      </c>
      <c r="HU259" s="106">
        <v>81.421938999999995</v>
      </c>
      <c r="HV259" s="270">
        <v>44.299507456818809</v>
      </c>
      <c r="HW259" s="227">
        <v>56.972257999999997</v>
      </c>
      <c r="HX259" s="144">
        <v>0</v>
      </c>
      <c r="HY259" s="427">
        <v>1.2066594743570691</v>
      </c>
      <c r="HZ259" s="428">
        <v>16.3</v>
      </c>
      <c r="IA259" s="427">
        <v>4.7</v>
      </c>
      <c r="IB259" s="427">
        <v>18.899999999999999</v>
      </c>
      <c r="IC259" s="427">
        <v>5.4</v>
      </c>
      <c r="ID259" s="427">
        <v>25.1</v>
      </c>
      <c r="IE259" s="427">
        <v>5.2</v>
      </c>
      <c r="IF259" s="237">
        <v>54.884527659574459</v>
      </c>
      <c r="IG259" s="237">
        <v>29.861209057171887</v>
      </c>
      <c r="IH259" s="239"/>
      <c r="II259" s="484">
        <v>0.55000000000000004</v>
      </c>
      <c r="IJ259" s="484">
        <v>1157.8</v>
      </c>
      <c r="IK259" s="484">
        <v>1080.2</v>
      </c>
      <c r="IL259" s="484">
        <v>1047.4000000000001</v>
      </c>
      <c r="IM259" s="484">
        <v>1123.5</v>
      </c>
      <c r="IN259" s="484">
        <v>1153.8</v>
      </c>
      <c r="IO259" s="484">
        <v>1215</v>
      </c>
      <c r="IP259" s="133">
        <v>1186.4000000000001</v>
      </c>
      <c r="IQ259" s="429">
        <v>1129.6166666666666</v>
      </c>
      <c r="IR259" s="484">
        <v>1702</v>
      </c>
      <c r="IS259" s="484">
        <v>339</v>
      </c>
      <c r="IT259" s="484">
        <v>384</v>
      </c>
      <c r="IU259" s="484">
        <v>412</v>
      </c>
      <c r="IV259" s="484">
        <v>408.7</v>
      </c>
      <c r="IW259" s="484">
        <v>386.4</v>
      </c>
      <c r="IX259" s="484">
        <v>351</v>
      </c>
      <c r="IY259" s="61">
        <v>345</v>
      </c>
      <c r="IZ259" s="430">
        <v>380.18333333333334</v>
      </c>
      <c r="JA259" s="484">
        <v>309</v>
      </c>
      <c r="JB259" s="431">
        <v>29.647513309710895</v>
      </c>
      <c r="JC259" s="240">
        <v>34.924621421334585</v>
      </c>
      <c r="JD259" s="457"/>
      <c r="JE259" s="443"/>
      <c r="JF259" s="443"/>
      <c r="JG259" s="443"/>
      <c r="JH259" s="457"/>
      <c r="JI259" s="457"/>
      <c r="JJ259" s="457"/>
      <c r="JK259" s="457"/>
      <c r="JL259" s="451"/>
      <c r="JM259" s="444">
        <v>46.6</v>
      </c>
      <c r="JN259" s="362"/>
      <c r="JO259" s="244"/>
      <c r="JQ259" s="200"/>
      <c r="JR259" s="90"/>
      <c r="JS259" s="90"/>
      <c r="JT259" s="69"/>
      <c r="JU259" s="248"/>
      <c r="JV259" s="200"/>
      <c r="JW259" s="433"/>
      <c r="JX259" s="248"/>
      <c r="JY259" s="243"/>
      <c r="JZ259" s="433"/>
      <c r="KA259" s="248"/>
      <c r="KB259" s="247"/>
      <c r="KC259" s="245"/>
      <c r="KD259" s="248"/>
      <c r="KE259" s="63">
        <v>0</v>
      </c>
      <c r="KF259" s="263"/>
      <c r="KG259" s="263"/>
      <c r="KH259" s="250">
        <v>109.3</v>
      </c>
      <c r="KI259" s="250">
        <v>40.4</v>
      </c>
      <c r="KJ259" s="250">
        <v>62.9</v>
      </c>
      <c r="KK259" s="251">
        <v>-22.6</v>
      </c>
      <c r="KL259" s="250">
        <v>-19.2</v>
      </c>
      <c r="KM259" s="250">
        <v>70</v>
      </c>
      <c r="KN259" s="250">
        <v>90.1</v>
      </c>
      <c r="KO259" s="250">
        <v>4</v>
      </c>
      <c r="KP259" s="250"/>
      <c r="KQ259" s="250"/>
      <c r="KR259" s="92"/>
      <c r="KS259" s="93">
        <v>0.36734693877551011</v>
      </c>
      <c r="KT259" s="92"/>
      <c r="KU259" s="361"/>
      <c r="KV259" s="92"/>
      <c r="KW259" s="361"/>
      <c r="KX259" s="361"/>
      <c r="KY259" s="361"/>
      <c r="KZ259" s="361"/>
      <c r="LA259" s="361"/>
      <c r="LB259" s="361"/>
      <c r="LC259" s="361"/>
      <c r="LD259" s="361"/>
      <c r="LE259" s="361"/>
      <c r="LF259" s="118">
        <v>42450</v>
      </c>
      <c r="LG259" s="454">
        <v>0</v>
      </c>
      <c r="LH259" s="454"/>
      <c r="LI259" s="454">
        <v>52</v>
      </c>
      <c r="LJ259" s="454">
        <v>43.15</v>
      </c>
      <c r="LK259" s="454">
        <v>-20.14</v>
      </c>
      <c r="LL259" s="454">
        <v>-24.5</v>
      </c>
      <c r="LM259" s="454">
        <v>-24.3</v>
      </c>
      <c r="LN259" s="454">
        <v>301</v>
      </c>
      <c r="LO259" s="454">
        <v>-13.2</v>
      </c>
      <c r="LP259" s="454">
        <v>-13.1</v>
      </c>
      <c r="LQ259" s="454">
        <v>321</v>
      </c>
      <c r="LR259" s="454">
        <v>-18.8</v>
      </c>
      <c r="LS259" s="454">
        <v>-18.7</v>
      </c>
      <c r="LT259" s="454">
        <v>321</v>
      </c>
      <c r="LU259" s="500">
        <v>37.42</v>
      </c>
      <c r="LV259" s="693">
        <v>-21.36</v>
      </c>
      <c r="LW259" s="500">
        <v>-15.5</v>
      </c>
      <c r="LX259" s="500">
        <v>3</v>
      </c>
      <c r="LY259" s="500">
        <v>-13.7</v>
      </c>
      <c r="LZ259" s="500">
        <v>3</v>
      </c>
      <c r="MA259" s="690">
        <v>56.972257999999997</v>
      </c>
      <c r="MB259" s="454"/>
      <c r="MD259" s="253"/>
      <c r="ME259" s="274"/>
      <c r="MF259" s="581">
        <v>264</v>
      </c>
      <c r="MG259" s="135"/>
      <c r="MJ259" s="584">
        <v>74.124700000000004</v>
      </c>
      <c r="MR259" s="135"/>
      <c r="MS259" s="585"/>
      <c r="MT259" s="585"/>
      <c r="MU259" s="133">
        <v>0</v>
      </c>
      <c r="MV259" s="585"/>
      <c r="MW259" s="585"/>
      <c r="MX259" s="585"/>
      <c r="MY259" s="585"/>
      <c r="MZ259" s="585"/>
      <c r="NA259" s="238">
        <v>64.900000000000006</v>
      </c>
      <c r="NB259" s="585"/>
      <c r="NC259" s="238">
        <v>2</v>
      </c>
      <c r="NE259" s="876" t="s">
        <v>64</v>
      </c>
      <c r="NF259" s="877" t="s">
        <v>64</v>
      </c>
      <c r="NG259" s="877" t="s">
        <v>64</v>
      </c>
      <c r="NH259" s="877" t="s">
        <v>64</v>
      </c>
      <c r="NI259" s="877" t="s">
        <v>64</v>
      </c>
      <c r="NJ259" s="877" t="s">
        <v>64</v>
      </c>
      <c r="NK259" s="877" t="s">
        <v>64</v>
      </c>
      <c r="NL259" s="877" t="s">
        <v>64</v>
      </c>
      <c r="NM259" s="877" t="s">
        <v>64</v>
      </c>
      <c r="NN259" s="877" t="s">
        <v>64</v>
      </c>
      <c r="NO259" s="877" t="s">
        <v>64</v>
      </c>
      <c r="NP259" s="877" t="s">
        <v>64</v>
      </c>
      <c r="NQ259" s="877" t="s">
        <v>64</v>
      </c>
      <c r="NR259" s="877" t="s">
        <v>64</v>
      </c>
      <c r="NS259" s="877" t="s">
        <v>64</v>
      </c>
      <c r="NT259" s="877" t="s">
        <v>64</v>
      </c>
      <c r="NU259" s="877" t="s">
        <v>64</v>
      </c>
      <c r="NV259" s="877" t="s">
        <v>64</v>
      </c>
      <c r="NW259" s="877" t="s">
        <v>64</v>
      </c>
      <c r="NX259" s="877" t="s">
        <v>64</v>
      </c>
      <c r="NY259" s="877" t="s">
        <v>64</v>
      </c>
      <c r="NZ259" s="877" t="s">
        <v>64</v>
      </c>
      <c r="OA259" s="877" t="s">
        <v>64</v>
      </c>
      <c r="OB259" s="877" t="s">
        <v>64</v>
      </c>
      <c r="OC259" s="877" t="s">
        <v>64</v>
      </c>
      <c r="OD259" s="877" t="s">
        <v>64</v>
      </c>
      <c r="OE259" s="877" t="s">
        <v>64</v>
      </c>
      <c r="OF259" s="877" t="s">
        <v>64</v>
      </c>
      <c r="OG259" s="877" t="s">
        <v>64</v>
      </c>
      <c r="OH259" s="877" t="s">
        <v>64</v>
      </c>
      <c r="OI259" s="877" t="s">
        <v>64</v>
      </c>
      <c r="OJ259" s="877" t="s">
        <v>64</v>
      </c>
      <c r="OK259" s="877" t="s">
        <v>64</v>
      </c>
      <c r="OL259" s="877" t="s">
        <v>64</v>
      </c>
      <c r="OM259" s="877" t="s">
        <v>64</v>
      </c>
    </row>
    <row r="260" spans="1:403" s="61" customFormat="1" x14ac:dyDescent="0.25">
      <c r="A260" s="902">
        <v>259</v>
      </c>
      <c r="B260" s="221">
        <v>0</v>
      </c>
      <c r="C260" s="61">
        <v>0</v>
      </c>
      <c r="D260" s="267">
        <v>0</v>
      </c>
      <c r="E260" s="267">
        <v>265</v>
      </c>
      <c r="F260" s="896">
        <v>265</v>
      </c>
      <c r="G260" s="61">
        <v>79</v>
      </c>
      <c r="H260" s="898"/>
      <c r="I260" s="651" t="s">
        <v>455</v>
      </c>
      <c r="J260" s="651" t="s">
        <v>1604</v>
      </c>
      <c r="K260" s="403">
        <v>9755</v>
      </c>
      <c r="L260" s="61">
        <v>89</v>
      </c>
      <c r="M260" s="438">
        <v>61</v>
      </c>
      <c r="N260" s="438">
        <v>165</v>
      </c>
      <c r="O260" s="342">
        <v>22.4058769513315</v>
      </c>
      <c r="P260" s="348">
        <v>1.6703495449321595</v>
      </c>
      <c r="Q260" s="484">
        <v>1</v>
      </c>
      <c r="R260" s="485">
        <v>130</v>
      </c>
      <c r="S260" s="485">
        <v>70</v>
      </c>
      <c r="T260" s="484">
        <v>0</v>
      </c>
      <c r="U260" s="486">
        <v>1</v>
      </c>
      <c r="V260" s="711">
        <v>0</v>
      </c>
      <c r="W260" s="711"/>
      <c r="X260" s="711">
        <v>1</v>
      </c>
      <c r="Y260" s="114">
        <v>0</v>
      </c>
      <c r="Z260" s="711">
        <v>0</v>
      </c>
      <c r="AA260" s="711">
        <v>0</v>
      </c>
      <c r="AB260" s="331">
        <v>0</v>
      </c>
      <c r="AC260" s="114">
        <v>0</v>
      </c>
      <c r="AD260" s="484"/>
      <c r="AE260" s="133"/>
      <c r="AF260" s="484"/>
      <c r="AG260" s="626">
        <v>100</v>
      </c>
      <c r="AH260" s="626">
        <v>0.68</v>
      </c>
      <c r="AI260" s="627">
        <v>81</v>
      </c>
      <c r="AJ260" s="627"/>
      <c r="AK260" s="628">
        <v>12.8</v>
      </c>
      <c r="AL260" s="629">
        <v>40</v>
      </c>
      <c r="AM260" s="629"/>
      <c r="AN260" s="627">
        <v>143</v>
      </c>
      <c r="AO260" s="214">
        <v>4.962844630259907</v>
      </c>
      <c r="AP260" s="488">
        <v>184</v>
      </c>
      <c r="AQ260" s="488">
        <v>107</v>
      </c>
      <c r="AR260" s="488">
        <v>61</v>
      </c>
      <c r="AS260" s="488">
        <v>78</v>
      </c>
      <c r="AT260" s="488">
        <v>2.35</v>
      </c>
      <c r="AU260" s="488">
        <v>70</v>
      </c>
      <c r="AV260" s="557"/>
      <c r="AW260" s="557"/>
      <c r="AX260" s="487">
        <v>0.68</v>
      </c>
      <c r="AY260" s="487"/>
      <c r="AZ260" s="487"/>
      <c r="BA260" s="626"/>
      <c r="BB260" s="558"/>
      <c r="BC260" s="65">
        <v>29.09</v>
      </c>
      <c r="BD260" s="490">
        <v>250</v>
      </c>
      <c r="BE260" s="66">
        <v>29.09</v>
      </c>
      <c r="BF260" s="218">
        <v>75.371997928322159</v>
      </c>
      <c r="BG260" s="66">
        <v>78.98</v>
      </c>
      <c r="BH260" s="68">
        <v>1.4637437212470592</v>
      </c>
      <c r="BI260" s="219">
        <v>1.4637437212470592</v>
      </c>
      <c r="BJ260" s="219">
        <v>1.8772100275146621</v>
      </c>
      <c r="BK260" s="219">
        <v>1.8975171294005253</v>
      </c>
      <c r="BL260" s="66">
        <v>2.5499999999999998</v>
      </c>
      <c r="BM260" s="66">
        <v>0.89</v>
      </c>
      <c r="BN260" s="66">
        <v>154</v>
      </c>
      <c r="BO260" s="66">
        <v>1.1200000000000001</v>
      </c>
      <c r="BP260" s="571">
        <v>152.4</v>
      </c>
      <c r="BQ260" s="66">
        <v>44</v>
      </c>
      <c r="BR260" s="66">
        <v>72</v>
      </c>
      <c r="BS260" s="66">
        <v>8</v>
      </c>
      <c r="BT260" s="66">
        <v>46</v>
      </c>
      <c r="BU260" s="317">
        <v>0</v>
      </c>
      <c r="CG260" s="61">
        <v>0</v>
      </c>
      <c r="CH260" s="61">
        <v>0</v>
      </c>
      <c r="CI260" s="61">
        <v>0</v>
      </c>
      <c r="CJ260" s="61">
        <v>0</v>
      </c>
      <c r="CK260" s="326">
        <v>0</v>
      </c>
      <c r="CL260" s="114">
        <v>0</v>
      </c>
      <c r="CM260" s="326">
        <v>0</v>
      </c>
      <c r="CN260" s="114">
        <v>1</v>
      </c>
      <c r="CO260" s="326">
        <v>0</v>
      </c>
      <c r="CP260" s="114">
        <v>1</v>
      </c>
      <c r="CQ260" s="326">
        <v>0</v>
      </c>
      <c r="CR260" s="114">
        <v>1</v>
      </c>
      <c r="CS260" s="326">
        <v>0</v>
      </c>
      <c r="CT260" s="114">
        <v>0</v>
      </c>
      <c r="CU260" s="326">
        <v>0</v>
      </c>
      <c r="CV260" s="114">
        <v>0</v>
      </c>
      <c r="CW260" s="362"/>
      <c r="CX260" s="362"/>
      <c r="CY260" s="362"/>
      <c r="CZ260" s="362"/>
      <c r="DA260" s="133" t="s">
        <v>381</v>
      </c>
      <c r="DB260" s="61" t="s">
        <v>381</v>
      </c>
      <c r="DF260" s="451">
        <v>0</v>
      </c>
      <c r="DG260" s="457"/>
      <c r="DH260" s="451"/>
      <c r="DI260" s="451"/>
      <c r="DJ260" s="451"/>
      <c r="DK260" s="457"/>
      <c r="DL260" s="457"/>
      <c r="DM260" s="457"/>
      <c r="DN260" s="451"/>
      <c r="DO260" s="61">
        <v>1</v>
      </c>
      <c r="DP260" s="451">
        <v>0</v>
      </c>
      <c r="DQ260" s="451">
        <v>0</v>
      </c>
      <c r="DR260" s="451">
        <v>0</v>
      </c>
      <c r="DS260" s="451">
        <v>0</v>
      </c>
      <c r="DT260" s="63"/>
      <c r="DU260" s="451">
        <v>0</v>
      </c>
      <c r="DV260" s="451">
        <v>0</v>
      </c>
      <c r="DW260" s="451">
        <v>0</v>
      </c>
      <c r="DX260" s="61">
        <v>0</v>
      </c>
      <c r="DY260" s="61">
        <v>0</v>
      </c>
      <c r="DZ260" s="61">
        <v>1</v>
      </c>
      <c r="EC260" s="61">
        <v>1</v>
      </c>
      <c r="ED260" s="61">
        <v>1</v>
      </c>
      <c r="EE260" s="438">
        <v>81</v>
      </c>
      <c r="EF260" s="438"/>
      <c r="EH260" s="221">
        <v>0</v>
      </c>
      <c r="EP260" s="267">
        <v>265</v>
      </c>
      <c r="EQ260" s="135">
        <v>42461</v>
      </c>
      <c r="ER260" s="136" t="s">
        <v>383</v>
      </c>
      <c r="ES260" s="133"/>
      <c r="ET260" s="133"/>
      <c r="EU260" s="133">
        <v>61</v>
      </c>
      <c r="EV260" s="133">
        <v>0</v>
      </c>
      <c r="EW260" s="133"/>
      <c r="EX260" s="133">
        <v>12</v>
      </c>
      <c r="EY260" s="133">
        <v>7</v>
      </c>
      <c r="EZ260" s="133">
        <v>37</v>
      </c>
      <c r="FA260" s="133">
        <v>19</v>
      </c>
      <c r="FB260" s="133">
        <v>17</v>
      </c>
      <c r="FC260" s="133">
        <v>17</v>
      </c>
      <c r="FD260" s="133">
        <v>31</v>
      </c>
      <c r="FE260" s="133">
        <v>21</v>
      </c>
      <c r="FF260" s="133">
        <v>30</v>
      </c>
      <c r="FG260" s="133">
        <v>140</v>
      </c>
      <c r="FH260" s="133">
        <v>370</v>
      </c>
      <c r="FI260" s="91">
        <v>140</v>
      </c>
      <c r="FJ260" s="91">
        <v>370</v>
      </c>
      <c r="FK260" s="227">
        <v>38.15</v>
      </c>
      <c r="FL260" s="227">
        <v>22.839530872892503</v>
      </c>
      <c r="FM260" s="228">
        <v>82.5</v>
      </c>
      <c r="FN260" s="228">
        <v>24.2</v>
      </c>
      <c r="FO260" s="228">
        <v>49.390859685809474</v>
      </c>
      <c r="FP260" s="228">
        <v>14.487985507837445</v>
      </c>
      <c r="FQ260" s="228">
        <v>70.666666666666671</v>
      </c>
      <c r="FR260" s="228"/>
      <c r="FS260" s="193">
        <v>0</v>
      </c>
      <c r="FT260" s="230">
        <v>44.4</v>
      </c>
      <c r="FU260" s="230">
        <v>54.3</v>
      </c>
      <c r="FV260" s="230">
        <v>240</v>
      </c>
      <c r="FW260" s="229">
        <v>6.0500000000000007</v>
      </c>
      <c r="FX260" s="229">
        <v>7.15</v>
      </c>
      <c r="FY260" s="426">
        <v>6.6268656716417906</v>
      </c>
      <c r="FZ260" s="229">
        <v>0.81767955801104975</v>
      </c>
      <c r="GA260" s="133">
        <v>40</v>
      </c>
      <c r="GB260" s="129">
        <v>18.899999999999999</v>
      </c>
      <c r="GC260" s="238">
        <v>5</v>
      </c>
      <c r="GD260" s="238">
        <v>2.5</v>
      </c>
      <c r="GE260" s="238">
        <v>112.1</v>
      </c>
      <c r="GF260" s="238">
        <v>74.400000000000006</v>
      </c>
      <c r="GG260" s="238">
        <v>24</v>
      </c>
      <c r="GH260" s="133">
        <v>1</v>
      </c>
      <c r="GI260" s="133">
        <v>1</v>
      </c>
      <c r="GJ260" s="133">
        <v>1</v>
      </c>
      <c r="GK260" s="133">
        <v>1</v>
      </c>
      <c r="GL260" s="231">
        <v>13</v>
      </c>
      <c r="GM260" s="133"/>
      <c r="GN260" s="133">
        <v>0</v>
      </c>
      <c r="GO260" s="133">
        <v>0</v>
      </c>
      <c r="GP260" s="133">
        <v>0</v>
      </c>
      <c r="GQ260" s="61">
        <v>32.1</v>
      </c>
      <c r="GR260" s="106">
        <v>19.217534495933144</v>
      </c>
      <c r="GS260" s="111">
        <v>0.39393939393939398</v>
      </c>
      <c r="GT260" s="61">
        <v>0</v>
      </c>
      <c r="GU260" s="111">
        <v>0.4838709677419355</v>
      </c>
      <c r="GV260" s="61">
        <v>0</v>
      </c>
      <c r="GW260" s="106">
        <v>11.399999999999999</v>
      </c>
      <c r="GY260" s="106">
        <v>25</v>
      </c>
      <c r="HA260" s="745">
        <v>18</v>
      </c>
      <c r="HB260" s="133">
        <v>9</v>
      </c>
      <c r="HC260" s="133">
        <v>0.5</v>
      </c>
      <c r="HD260" s="442" t="s">
        <v>1605</v>
      </c>
      <c r="HE260" s="236">
        <v>76.759829999999994</v>
      </c>
      <c r="HF260" s="236">
        <v>80.597821999999994</v>
      </c>
      <c r="HG260" s="144">
        <v>47.840736</v>
      </c>
      <c r="HH260" s="236">
        <v>106.914464</v>
      </c>
      <c r="HI260" s="125">
        <v>63.461599999999997</v>
      </c>
      <c r="HJ260" s="236">
        <v>29.410198999999999</v>
      </c>
      <c r="HK260" s="144">
        <v>17.457117</v>
      </c>
      <c r="HL260" s="236">
        <v>77.504265000000004</v>
      </c>
      <c r="HM260" s="144">
        <v>46.004483</v>
      </c>
      <c r="HN260" s="236">
        <v>72.491843000000003</v>
      </c>
      <c r="HO260" s="144">
        <v>4.5727520000000004</v>
      </c>
      <c r="HP260" s="144">
        <v>2.714264</v>
      </c>
      <c r="HQ260" s="236">
        <v>133.54733200000001</v>
      </c>
      <c r="HR260" s="144">
        <v>79.270166000000003</v>
      </c>
      <c r="HS260" s="236">
        <v>45.245499000000002</v>
      </c>
      <c r="HT260" s="144">
        <v>26.856532000000001</v>
      </c>
      <c r="HU260" s="236">
        <v>88.301833000000002</v>
      </c>
      <c r="HV260" s="144">
        <v>52.413634000000002</v>
      </c>
      <c r="HW260" s="236">
        <v>66.120251999999994</v>
      </c>
      <c r="HX260" s="144">
        <v>0</v>
      </c>
      <c r="HY260" s="427">
        <v>0.75385330463799549</v>
      </c>
      <c r="HZ260" s="428">
        <v>13.9</v>
      </c>
      <c r="IA260" s="427">
        <v>4</v>
      </c>
      <c r="IB260" s="427">
        <v>16.5</v>
      </c>
      <c r="IC260" s="427">
        <v>4.4000000000000004</v>
      </c>
      <c r="ID260" s="427">
        <v>20.8</v>
      </c>
      <c r="IE260" s="427">
        <v>5.4</v>
      </c>
      <c r="IF260" s="237">
        <v>48.010599999999997</v>
      </c>
      <c r="IG260" s="237">
        <v>28.742846157957871</v>
      </c>
      <c r="IH260" s="239"/>
      <c r="II260" s="484">
        <v>0.4</v>
      </c>
      <c r="IJ260" s="484">
        <v>1243.9000000000001</v>
      </c>
      <c r="IK260" s="484">
        <v>1121.5999999999999</v>
      </c>
      <c r="IL260" s="484">
        <v>1171.9000000000001</v>
      </c>
      <c r="IM260" s="484">
        <v>1089.9000000000001</v>
      </c>
      <c r="IN260" s="484">
        <v>1199</v>
      </c>
      <c r="IO260" s="484">
        <v>1169.3</v>
      </c>
      <c r="IP260" s="133">
        <v>1206.5999999999999</v>
      </c>
      <c r="IQ260" s="429">
        <v>1165.9333333333334</v>
      </c>
      <c r="IR260" s="484">
        <v>1828.4</v>
      </c>
      <c r="IS260" s="484">
        <v>296</v>
      </c>
      <c r="IT260" s="484">
        <v>343</v>
      </c>
      <c r="IU260" s="484">
        <v>377</v>
      </c>
      <c r="IV260" s="484"/>
      <c r="IW260" s="484">
        <v>358.6</v>
      </c>
      <c r="IX260" s="484">
        <v>402</v>
      </c>
      <c r="IY260" s="61">
        <v>349</v>
      </c>
      <c r="IZ260" s="430">
        <v>355.32</v>
      </c>
      <c r="JA260" s="484">
        <v>232</v>
      </c>
      <c r="JB260" s="406">
        <v>31.195295191578175</v>
      </c>
      <c r="JC260" s="240">
        <v>32.468688990606218</v>
      </c>
      <c r="JD260" s="457"/>
      <c r="JE260" s="443"/>
      <c r="JF260" s="443"/>
      <c r="JG260" s="443"/>
      <c r="JH260" s="457"/>
      <c r="JI260" s="457"/>
      <c r="JJ260" s="457"/>
      <c r="JK260" s="457"/>
      <c r="JL260" s="451"/>
      <c r="JM260" s="444">
        <v>48.3</v>
      </c>
      <c r="JN260" s="362"/>
      <c r="JO260" s="244"/>
      <c r="JQ260" s="200"/>
      <c r="JR260" s="90"/>
      <c r="JS260" s="90"/>
      <c r="JT260" s="69"/>
      <c r="JU260" s="248"/>
      <c r="JV260" s="200"/>
      <c r="JW260" s="433"/>
      <c r="JX260" s="248"/>
      <c r="JY260" s="243"/>
      <c r="JZ260" s="433"/>
      <c r="KA260" s="248"/>
      <c r="KB260" s="247"/>
      <c r="KC260" s="245"/>
      <c r="KD260" s="248"/>
      <c r="KE260" s="63">
        <v>0</v>
      </c>
      <c r="KF260" s="263"/>
      <c r="KG260" s="263"/>
      <c r="KH260" s="250">
        <v>67</v>
      </c>
      <c r="KI260" s="250">
        <v>23</v>
      </c>
      <c r="KJ260" s="250">
        <v>66</v>
      </c>
      <c r="KK260" s="251">
        <v>-19.3</v>
      </c>
      <c r="KL260" s="250">
        <v>-16.7</v>
      </c>
      <c r="KM260" s="250">
        <v>55.8</v>
      </c>
      <c r="KN260" s="250">
        <v>22.1</v>
      </c>
      <c r="KO260" s="250">
        <v>5</v>
      </c>
      <c r="KP260" s="250"/>
      <c r="KQ260" s="250"/>
      <c r="KR260" s="92"/>
      <c r="KS260" s="93">
        <v>0.39393939393939398</v>
      </c>
      <c r="KT260" s="92">
        <v>78</v>
      </c>
      <c r="KU260" s="361">
        <v>50.27</v>
      </c>
      <c r="KV260" s="92">
        <v>-28.35</v>
      </c>
      <c r="KW260" s="361">
        <v>-31.8</v>
      </c>
      <c r="KX260" s="361">
        <v>-28.6</v>
      </c>
      <c r="KY260" s="361">
        <v>322</v>
      </c>
      <c r="KZ260" s="361">
        <v>-26.9</v>
      </c>
      <c r="LA260" s="361">
        <v>-24.3</v>
      </c>
      <c r="LB260" s="361">
        <v>322</v>
      </c>
      <c r="LC260" s="361">
        <v>-29.3</v>
      </c>
      <c r="LD260" s="361">
        <v>-26.4</v>
      </c>
      <c r="LE260" s="361">
        <v>322</v>
      </c>
      <c r="LF260" s="118">
        <v>42461</v>
      </c>
      <c r="LG260" s="454">
        <v>0</v>
      </c>
      <c r="LH260" s="454"/>
      <c r="LI260" s="454">
        <v>78</v>
      </c>
      <c r="LJ260" s="454">
        <v>45.87</v>
      </c>
      <c r="LK260" s="454">
        <v>-28.6</v>
      </c>
      <c r="LL260" s="454">
        <v>-27.9</v>
      </c>
      <c r="LM260" s="454">
        <v>-27.5</v>
      </c>
      <c r="LN260" s="454">
        <v>369</v>
      </c>
      <c r="LO260" s="454">
        <v>-20.6</v>
      </c>
      <c r="LP260" s="454">
        <v>-19.8</v>
      </c>
      <c r="LQ260" s="454">
        <v>323</v>
      </c>
      <c r="LR260" s="454">
        <v>-24.1</v>
      </c>
      <c r="LS260" s="454">
        <v>-23.7</v>
      </c>
      <c r="LT260" s="454">
        <v>353</v>
      </c>
      <c r="LU260" s="500">
        <v>39.85</v>
      </c>
      <c r="LV260" s="693">
        <v>-21.82</v>
      </c>
      <c r="LW260" s="500">
        <v>-20.8</v>
      </c>
      <c r="LX260" s="500">
        <v>2</v>
      </c>
      <c r="LY260" s="500">
        <v>-20.2</v>
      </c>
      <c r="LZ260" s="500">
        <v>2</v>
      </c>
      <c r="MA260" s="690">
        <v>66.120251999999994</v>
      </c>
      <c r="MB260" s="455"/>
      <c r="MD260" s="253"/>
      <c r="ME260" s="274"/>
      <c r="MF260" s="581">
        <v>265</v>
      </c>
      <c r="MG260" s="135"/>
      <c r="MJ260" s="584">
        <v>37.025300000000001</v>
      </c>
      <c r="MR260" s="135"/>
      <c r="MS260" s="585"/>
      <c r="MT260" s="585"/>
      <c r="MU260" s="133">
        <v>0</v>
      </c>
      <c r="MV260" s="585"/>
      <c r="MW260" s="585"/>
      <c r="MX260" s="585"/>
      <c r="MY260" s="585"/>
      <c r="MZ260" s="585"/>
      <c r="NA260" s="238">
        <v>143</v>
      </c>
      <c r="NB260" s="585"/>
      <c r="NC260" s="238">
        <v>5</v>
      </c>
      <c r="NE260" s="876" t="s">
        <v>64</v>
      </c>
      <c r="NF260" s="877" t="s">
        <v>64</v>
      </c>
      <c r="NG260" s="877" t="s">
        <v>64</v>
      </c>
      <c r="NH260" s="877" t="s">
        <v>64</v>
      </c>
      <c r="NI260" s="877" t="s">
        <v>64</v>
      </c>
      <c r="NJ260" s="877" t="s">
        <v>64</v>
      </c>
      <c r="NK260" s="877" t="s">
        <v>64</v>
      </c>
      <c r="NL260" s="877" t="s">
        <v>64</v>
      </c>
      <c r="NM260" s="877" t="s">
        <v>64</v>
      </c>
      <c r="NN260" s="877" t="s">
        <v>64</v>
      </c>
      <c r="NO260" s="877" t="s">
        <v>64</v>
      </c>
      <c r="NP260" s="877" t="s">
        <v>64</v>
      </c>
      <c r="NQ260" s="877" t="s">
        <v>64</v>
      </c>
      <c r="NR260" s="877" t="s">
        <v>64</v>
      </c>
      <c r="NS260" s="877" t="s">
        <v>64</v>
      </c>
      <c r="NT260" s="877" t="s">
        <v>64</v>
      </c>
      <c r="NU260" s="877" t="s">
        <v>64</v>
      </c>
      <c r="NV260" s="877" t="s">
        <v>64</v>
      </c>
      <c r="NW260" s="877" t="s">
        <v>64</v>
      </c>
      <c r="NX260" s="877" t="s">
        <v>64</v>
      </c>
      <c r="NY260" s="877" t="s">
        <v>64</v>
      </c>
      <c r="NZ260" s="877" t="s">
        <v>64</v>
      </c>
      <c r="OA260" s="877" t="s">
        <v>64</v>
      </c>
      <c r="OB260" s="877" t="s">
        <v>64</v>
      </c>
      <c r="OC260" s="877" t="s">
        <v>64</v>
      </c>
      <c r="OD260" s="877" t="s">
        <v>64</v>
      </c>
      <c r="OE260" s="877" t="s">
        <v>64</v>
      </c>
      <c r="OF260" s="877" t="s">
        <v>64</v>
      </c>
      <c r="OG260" s="877" t="s">
        <v>64</v>
      </c>
      <c r="OH260" s="877" t="s">
        <v>64</v>
      </c>
      <c r="OI260" s="877" t="s">
        <v>64</v>
      </c>
      <c r="OJ260" s="877" t="s">
        <v>64</v>
      </c>
      <c r="OK260" s="877" t="s">
        <v>64</v>
      </c>
      <c r="OL260" s="877" t="s">
        <v>64</v>
      </c>
      <c r="OM260" s="877" t="s">
        <v>64</v>
      </c>
    </row>
    <row r="261" spans="1:403" s="61" customFormat="1" x14ac:dyDescent="0.25">
      <c r="A261" s="455">
        <v>260</v>
      </c>
      <c r="B261" s="221">
        <v>0</v>
      </c>
      <c r="C261" s="61">
        <v>1</v>
      </c>
      <c r="D261" s="267">
        <v>0</v>
      </c>
      <c r="E261" s="267">
        <v>266</v>
      </c>
      <c r="F261" s="896">
        <v>266</v>
      </c>
      <c r="G261" s="61">
        <v>80</v>
      </c>
      <c r="H261" s="898"/>
      <c r="I261" s="651" t="s">
        <v>1606</v>
      </c>
      <c r="J261" s="166" t="s">
        <v>1607</v>
      </c>
      <c r="K261" s="403">
        <v>16396</v>
      </c>
      <c r="L261" s="161">
        <v>72</v>
      </c>
      <c r="M261" s="438">
        <v>78</v>
      </c>
      <c r="N261" s="438">
        <v>170</v>
      </c>
      <c r="O261" s="342">
        <v>26.989619377162633</v>
      </c>
      <c r="P261" s="348">
        <v>1.8948812472696042</v>
      </c>
      <c r="Q261" s="316">
        <v>0</v>
      </c>
      <c r="R261" s="492">
        <v>170</v>
      </c>
      <c r="S261" s="492">
        <v>80</v>
      </c>
      <c r="T261" s="316">
        <v>0</v>
      </c>
      <c r="U261" s="486">
        <v>1</v>
      </c>
      <c r="V261" s="347">
        <v>0</v>
      </c>
      <c r="W261" s="347"/>
      <c r="X261" s="347">
        <v>1</v>
      </c>
      <c r="Y261" s="330">
        <v>0</v>
      </c>
      <c r="Z261" s="347">
        <v>1</v>
      </c>
      <c r="AA261" s="347">
        <v>0</v>
      </c>
      <c r="AB261" s="114">
        <v>0</v>
      </c>
      <c r="AC261" s="114">
        <v>0</v>
      </c>
      <c r="AD261" s="316"/>
      <c r="AE261" s="133"/>
      <c r="AF261" s="316"/>
      <c r="AG261" s="630">
        <v>98</v>
      </c>
      <c r="AH261" s="631">
        <v>1.06</v>
      </c>
      <c r="AI261" s="627">
        <v>69</v>
      </c>
      <c r="AJ261" s="627"/>
      <c r="AK261" s="628">
        <v>14.6</v>
      </c>
      <c r="AL261" s="629">
        <v>45</v>
      </c>
      <c r="AM261" s="629"/>
      <c r="AN261" s="627">
        <v>55.4</v>
      </c>
      <c r="AO261" s="214">
        <v>4.014579593753238</v>
      </c>
      <c r="AP261" s="488">
        <v>188</v>
      </c>
      <c r="AQ261" s="488">
        <v>110</v>
      </c>
      <c r="AR261" s="488">
        <v>69</v>
      </c>
      <c r="AS261" s="488">
        <v>47</v>
      </c>
      <c r="AT261" s="488">
        <v>1.39</v>
      </c>
      <c r="AU261" s="488">
        <v>83</v>
      </c>
      <c r="AV261" s="557"/>
      <c r="AW261" s="557"/>
      <c r="AX261" s="488">
        <v>1.06</v>
      </c>
      <c r="AY261" s="488"/>
      <c r="AZ261" s="488"/>
      <c r="BA261" s="629"/>
      <c r="BB261" s="558"/>
      <c r="BC261" s="65">
        <v>26.08</v>
      </c>
      <c r="BD261" s="490">
        <v>449</v>
      </c>
      <c r="BE261" s="66">
        <v>26.08</v>
      </c>
      <c r="BF261" s="218">
        <v>47.786894823177377</v>
      </c>
      <c r="BG261" s="66">
        <v>58.07</v>
      </c>
      <c r="BH261" s="68">
        <v>1.4163075870598825</v>
      </c>
      <c r="BI261" s="219">
        <v>1.4163075870598825</v>
      </c>
      <c r="BJ261" s="219">
        <v>1.6793088111239958</v>
      </c>
      <c r="BK261" s="219">
        <v>1.7639518260333242</v>
      </c>
      <c r="BL261" s="66">
        <v>2.6</v>
      </c>
      <c r="BM261" s="66">
        <v>1.1299999999999999</v>
      </c>
      <c r="BN261" s="66">
        <v>90</v>
      </c>
      <c r="BO261" s="66">
        <v>1.22</v>
      </c>
      <c r="BP261" s="571">
        <v>77.2</v>
      </c>
      <c r="BQ261" s="66">
        <v>67</v>
      </c>
      <c r="BR261" s="66">
        <v>82</v>
      </c>
      <c r="BS261" s="66">
        <v>7</v>
      </c>
      <c r="BT261" s="66">
        <v>48</v>
      </c>
      <c r="BU261" s="317">
        <v>0</v>
      </c>
      <c r="CG261" s="61">
        <v>0</v>
      </c>
      <c r="CH261" s="61">
        <v>0</v>
      </c>
      <c r="CI261" s="61">
        <v>0</v>
      </c>
      <c r="CJ261" s="61">
        <v>0</v>
      </c>
      <c r="CK261" s="326">
        <v>0</v>
      </c>
      <c r="CL261" s="114">
        <v>0</v>
      </c>
      <c r="CM261" s="326">
        <v>0</v>
      </c>
      <c r="CN261" s="114">
        <v>0</v>
      </c>
      <c r="CO261" s="326">
        <v>1</v>
      </c>
      <c r="CP261" s="114">
        <v>0</v>
      </c>
      <c r="CQ261" s="326">
        <v>1</v>
      </c>
      <c r="CR261" s="114">
        <v>0</v>
      </c>
      <c r="CS261" s="326">
        <v>0</v>
      </c>
      <c r="CT261" s="114">
        <v>0</v>
      </c>
      <c r="CU261" s="326">
        <v>1</v>
      </c>
      <c r="CV261" s="114">
        <v>0</v>
      </c>
      <c r="CW261" s="299">
        <v>17.8</v>
      </c>
      <c r="CX261" s="299">
        <v>1.1000000000000001</v>
      </c>
      <c r="CY261" s="299">
        <v>5.0999999999999996</v>
      </c>
      <c r="CZ261" s="299">
        <v>21.1</v>
      </c>
      <c r="DA261" s="221">
        <v>72</v>
      </c>
      <c r="DB261" s="221">
        <v>131</v>
      </c>
      <c r="DC261" s="133"/>
      <c r="DD261" s="133"/>
      <c r="DE261" s="133"/>
      <c r="DF261" s="451">
        <v>0</v>
      </c>
      <c r="DG261" s="457"/>
      <c r="DH261" s="451"/>
      <c r="DI261" s="451"/>
      <c r="DJ261" s="451"/>
      <c r="DK261" s="457"/>
      <c r="DL261" s="457"/>
      <c r="DM261" s="457"/>
      <c r="DN261" s="451"/>
      <c r="DO261" s="133">
        <v>0</v>
      </c>
      <c r="DP261" s="451">
        <v>0</v>
      </c>
      <c r="DQ261" s="451">
        <v>0</v>
      </c>
      <c r="DR261" s="451">
        <v>0</v>
      </c>
      <c r="DS261" s="451">
        <v>0</v>
      </c>
      <c r="DT261" s="63"/>
      <c r="DU261" s="451">
        <v>0</v>
      </c>
      <c r="DV261" s="451">
        <v>0</v>
      </c>
      <c r="DW261" s="451">
        <v>0</v>
      </c>
      <c r="DX261" s="133">
        <v>0</v>
      </c>
      <c r="DY261" s="61">
        <v>0</v>
      </c>
      <c r="DZ261" s="133">
        <v>0</v>
      </c>
      <c r="EC261" s="133">
        <v>1</v>
      </c>
      <c r="ED261" s="133">
        <v>1</v>
      </c>
      <c r="EE261" s="438">
        <v>69</v>
      </c>
      <c r="EF261" s="438"/>
      <c r="EH261" s="221">
        <v>0</v>
      </c>
      <c r="EI261" s="133"/>
      <c r="EJ261" s="133"/>
      <c r="EK261" s="133"/>
      <c r="EL261" s="133"/>
      <c r="EM261" s="133"/>
      <c r="EN261" s="133"/>
      <c r="EO261" s="133"/>
      <c r="EP261" s="267">
        <v>266</v>
      </c>
      <c r="EQ261" s="135">
        <v>42510</v>
      </c>
      <c r="ER261" s="133" t="s">
        <v>383</v>
      </c>
      <c r="ES261" s="133"/>
      <c r="ET261" s="133"/>
      <c r="EU261" s="133">
        <v>64</v>
      </c>
      <c r="EV261" s="133">
        <v>0</v>
      </c>
      <c r="EW261" s="133"/>
      <c r="EX261" s="133">
        <v>13</v>
      </c>
      <c r="EY261" s="133">
        <v>9</v>
      </c>
      <c r="EZ261" s="133">
        <v>38</v>
      </c>
      <c r="FA261" s="133">
        <v>22</v>
      </c>
      <c r="FB261" s="133">
        <v>16</v>
      </c>
      <c r="FC261" s="133">
        <v>15</v>
      </c>
      <c r="FD261" s="133">
        <v>34</v>
      </c>
      <c r="FE261" s="133">
        <v>23</v>
      </c>
      <c r="FF261" s="133">
        <v>36</v>
      </c>
      <c r="FG261" s="133">
        <v>120</v>
      </c>
      <c r="FH261" s="133">
        <v>280</v>
      </c>
      <c r="FI261" s="91">
        <v>120</v>
      </c>
      <c r="FJ261" s="91">
        <v>280</v>
      </c>
      <c r="FK261" s="227">
        <v>43.599999999999994</v>
      </c>
      <c r="FL261" s="227">
        <v>23.00935747969676</v>
      </c>
      <c r="FM261" s="228">
        <v>124</v>
      </c>
      <c r="FN261" s="228">
        <v>42.9</v>
      </c>
      <c r="FO261" s="228">
        <v>65.439457052348601</v>
      </c>
      <c r="FP261" s="228">
        <v>22.639941189885118</v>
      </c>
      <c r="FQ261" s="228">
        <v>65.403225806451601</v>
      </c>
      <c r="FR261" s="228"/>
      <c r="FS261" s="193">
        <v>0</v>
      </c>
      <c r="FT261" s="230">
        <v>62.2</v>
      </c>
      <c r="FU261" s="230">
        <v>79.5</v>
      </c>
      <c r="FV261" s="230">
        <v>170</v>
      </c>
      <c r="FW261" s="229">
        <v>6.1</v>
      </c>
      <c r="FX261" s="229">
        <v>9.8000000000000007</v>
      </c>
      <c r="FY261" s="426">
        <v>10.196721311475411</v>
      </c>
      <c r="FZ261" s="229">
        <v>0.78238993710691829</v>
      </c>
      <c r="GA261" s="133">
        <v>93.9</v>
      </c>
      <c r="GB261" s="129">
        <v>28.3</v>
      </c>
      <c r="GC261" s="238">
        <v>5.8</v>
      </c>
      <c r="GD261" s="238">
        <v>3.1</v>
      </c>
      <c r="GE261" s="238">
        <v>120.5</v>
      </c>
      <c r="GF261" s="238">
        <v>84.3</v>
      </c>
      <c r="GG261" s="238">
        <v>27.4</v>
      </c>
      <c r="GH261" s="133">
        <v>0</v>
      </c>
      <c r="GI261" s="133">
        <v>1</v>
      </c>
      <c r="GJ261" s="133">
        <v>1</v>
      </c>
      <c r="GK261" s="133">
        <v>1</v>
      </c>
      <c r="GL261" s="231">
        <v>18</v>
      </c>
      <c r="GM261" s="133"/>
      <c r="GN261" s="133">
        <v>0</v>
      </c>
      <c r="GO261" s="133">
        <v>0</v>
      </c>
      <c r="GP261" s="133">
        <v>0</v>
      </c>
      <c r="GQ261" s="61">
        <v>39.35</v>
      </c>
      <c r="GR261" s="106">
        <v>20.766472862983203</v>
      </c>
      <c r="GS261" s="111">
        <v>0.43428571428571427</v>
      </c>
      <c r="GT261" s="61">
        <v>0</v>
      </c>
      <c r="GU261" s="111">
        <v>0.5</v>
      </c>
      <c r="GV261" s="61">
        <v>0</v>
      </c>
      <c r="GW261" s="106">
        <v>13.4</v>
      </c>
      <c r="GY261" s="106">
        <v>23</v>
      </c>
      <c r="HA261" s="745">
        <v>23</v>
      </c>
      <c r="HB261" s="133">
        <v>9</v>
      </c>
      <c r="HC261" s="133">
        <v>0.68</v>
      </c>
      <c r="HD261" s="221">
        <v>1</v>
      </c>
      <c r="HE261" s="236">
        <v>131.029653</v>
      </c>
      <c r="HF261" s="236">
        <v>137.58113599999999</v>
      </c>
      <c r="HG261" s="144">
        <v>71.059047000000007</v>
      </c>
      <c r="HH261" s="236">
        <v>151.701662</v>
      </c>
      <c r="HI261" s="125">
        <v>78.352134000000007</v>
      </c>
      <c r="HJ261" s="236">
        <v>57.805942000000002</v>
      </c>
      <c r="HK261" s="144">
        <v>29.856092</v>
      </c>
      <c r="HL261" s="236">
        <v>93.895720999999995</v>
      </c>
      <c r="HM261" s="144">
        <v>48.496040999999998</v>
      </c>
      <c r="HN261" s="236">
        <v>61.894984999999998</v>
      </c>
      <c r="HO261" s="144">
        <v>5.3520560000000001</v>
      </c>
      <c r="HP261" s="144">
        <v>2.7642739999999999</v>
      </c>
      <c r="HQ261" s="236">
        <v>161.96968100000001</v>
      </c>
      <c r="HR261" s="144">
        <v>83.655445</v>
      </c>
      <c r="HS261" s="236">
        <v>63.653906999999997</v>
      </c>
      <c r="HT261" s="144">
        <v>32.876497999999998</v>
      </c>
      <c r="HU261" s="236">
        <v>98.315774000000005</v>
      </c>
      <c r="HV261" s="144">
        <v>50.778947000000002</v>
      </c>
      <c r="HW261" s="236">
        <v>60.700110000000002</v>
      </c>
      <c r="HX261" s="144">
        <v>0</v>
      </c>
      <c r="HY261" s="427">
        <v>0.90691910811102383</v>
      </c>
      <c r="HZ261" s="428">
        <v>23.3</v>
      </c>
      <c r="IA261" s="427">
        <v>5.2</v>
      </c>
      <c r="IB261" s="427">
        <v>19.399999999999999</v>
      </c>
      <c r="IC261" s="427">
        <v>4.5999999999999996</v>
      </c>
      <c r="ID261" s="427">
        <v>25</v>
      </c>
      <c r="IE261" s="427">
        <v>5.0999999999999996</v>
      </c>
      <c r="IF261" s="237">
        <v>72.786810256410249</v>
      </c>
      <c r="IG261" s="237">
        <v>38.412333417353267</v>
      </c>
      <c r="IH261" s="133"/>
      <c r="II261" s="484">
        <v>0.45</v>
      </c>
      <c r="IJ261" s="484">
        <v>1170</v>
      </c>
      <c r="IK261" s="484">
        <v>1031</v>
      </c>
      <c r="IL261" s="484">
        <v>1096</v>
      </c>
      <c r="IM261" s="484">
        <v>1156</v>
      </c>
      <c r="IN261" s="484">
        <v>1188</v>
      </c>
      <c r="IO261" s="484">
        <v>1210</v>
      </c>
      <c r="IP261" s="133">
        <v>1190</v>
      </c>
      <c r="IQ261" s="429">
        <v>1141.8333333333333</v>
      </c>
      <c r="IR261" s="484">
        <v>1782</v>
      </c>
      <c r="IS261" s="484">
        <v>387</v>
      </c>
      <c r="IT261" s="484">
        <v>396</v>
      </c>
      <c r="IU261" s="484">
        <v>385</v>
      </c>
      <c r="IV261" s="484">
        <v>395</v>
      </c>
      <c r="IW261" s="484">
        <v>421</v>
      </c>
      <c r="IX261" s="484">
        <v>393</v>
      </c>
      <c r="IY261" s="61">
        <v>390</v>
      </c>
      <c r="IZ261" s="430">
        <v>396.16666666666669</v>
      </c>
      <c r="JA261" s="484">
        <v>247</v>
      </c>
      <c r="JB261" s="431">
        <v>25.996988588259594</v>
      </c>
      <c r="JC261" s="240">
        <v>27.185503517367859</v>
      </c>
      <c r="JD261" s="457"/>
      <c r="JE261" s="443"/>
      <c r="JF261" s="443"/>
      <c r="JG261" s="443"/>
      <c r="JH261" s="457"/>
      <c r="JI261" s="457"/>
      <c r="JJ261" s="457"/>
      <c r="JK261" s="457"/>
      <c r="JL261" s="451"/>
      <c r="JM261" s="444">
        <v>53</v>
      </c>
      <c r="JN261" s="362"/>
      <c r="JO261" s="244"/>
      <c r="JQ261" s="200"/>
      <c r="JR261" s="90"/>
      <c r="JS261" s="90"/>
      <c r="JT261" s="69"/>
      <c r="JU261" s="248"/>
      <c r="JV261" s="200"/>
      <c r="JW261" s="433"/>
      <c r="JX261" s="248"/>
      <c r="JY261" s="243"/>
      <c r="JZ261" s="433"/>
      <c r="KA261" s="248"/>
      <c r="KB261" s="247"/>
      <c r="KC261" s="245"/>
      <c r="KD261" s="248"/>
      <c r="KE261" s="63">
        <v>0</v>
      </c>
      <c r="KF261" s="263"/>
      <c r="KG261" s="263"/>
      <c r="KH261" s="250">
        <v>109</v>
      </c>
      <c r="KI261" s="250">
        <v>46</v>
      </c>
      <c r="KJ261" s="250">
        <v>58</v>
      </c>
      <c r="KK261" s="251">
        <v>-21.4</v>
      </c>
      <c r="KL261" s="250">
        <v>-17.3</v>
      </c>
      <c r="KM261" s="250">
        <v>57.8</v>
      </c>
      <c r="KN261" s="250">
        <v>35.6</v>
      </c>
      <c r="KO261" s="250">
        <v>5.7</v>
      </c>
      <c r="KP261" s="250"/>
      <c r="KQ261" s="250"/>
      <c r="KR261" s="92"/>
      <c r="KS261" s="93">
        <v>0.43428571428571427</v>
      </c>
      <c r="KT261" s="92"/>
      <c r="KU261" s="361"/>
      <c r="KV261" s="92"/>
      <c r="KW261" s="361"/>
      <c r="KX261" s="361"/>
      <c r="KY261" s="361"/>
      <c r="KZ261" s="361"/>
      <c r="LA261" s="361"/>
      <c r="LB261" s="361"/>
      <c r="LC261" s="361"/>
      <c r="LD261" s="361"/>
      <c r="LE261" s="361"/>
      <c r="LF261" s="118">
        <v>42510</v>
      </c>
      <c r="LG261" s="454">
        <v>0</v>
      </c>
      <c r="LH261" s="454"/>
      <c r="LI261" s="454">
        <v>48</v>
      </c>
      <c r="LJ261" s="454">
        <v>52.14</v>
      </c>
      <c r="LK261" s="454">
        <v>-28.14</v>
      </c>
      <c r="LL261" s="454">
        <v>-38.299999999999997</v>
      </c>
      <c r="LM261" s="454">
        <v>-35.700000000000003</v>
      </c>
      <c r="LN261" s="454">
        <v>380</v>
      </c>
      <c r="LO261" s="454">
        <v>-21.3</v>
      </c>
      <c r="LP261" s="454">
        <v>-19.7</v>
      </c>
      <c r="LQ261" s="454">
        <v>380</v>
      </c>
      <c r="LR261" s="454">
        <v>-29.8</v>
      </c>
      <c r="LS261" s="454">
        <v>-27.7</v>
      </c>
      <c r="LT261" s="454">
        <v>380</v>
      </c>
      <c r="LU261" s="500">
        <v>44.79</v>
      </c>
      <c r="LV261" s="693">
        <v>-25.39</v>
      </c>
      <c r="LW261" s="500">
        <v>-9.1999999999999993</v>
      </c>
      <c r="LX261" s="500">
        <v>2</v>
      </c>
      <c r="LY261" s="500">
        <v>-11.4</v>
      </c>
      <c r="LZ261" s="500">
        <v>3</v>
      </c>
      <c r="MA261" s="690">
        <v>60.700110000000002</v>
      </c>
      <c r="MB261" s="455"/>
      <c r="MD261" s="253"/>
      <c r="ME261" s="274"/>
      <c r="MF261" s="581">
        <v>266</v>
      </c>
      <c r="MG261" s="135"/>
      <c r="MJ261" s="584">
        <v>29.838699999999999</v>
      </c>
      <c r="MR261" s="135"/>
      <c r="MS261" s="585"/>
      <c r="MT261" s="585"/>
      <c r="MU261" s="133">
        <v>0</v>
      </c>
      <c r="MV261" s="585"/>
      <c r="MW261" s="585"/>
      <c r="MX261" s="585"/>
      <c r="MY261" s="585"/>
      <c r="MZ261" s="585"/>
      <c r="NA261" s="238">
        <v>55.4</v>
      </c>
      <c r="NB261" s="585"/>
      <c r="NC261" s="238">
        <v>2</v>
      </c>
      <c r="NE261" s="876">
        <v>266</v>
      </c>
      <c r="NF261" s="877" t="s">
        <v>64</v>
      </c>
      <c r="NG261" s="877" t="s">
        <v>64</v>
      </c>
      <c r="NH261" s="877" t="s">
        <v>64</v>
      </c>
      <c r="NI261" s="877" t="s">
        <v>64</v>
      </c>
      <c r="NJ261" s="877" t="s">
        <v>64</v>
      </c>
      <c r="NK261" s="877" t="s">
        <v>64</v>
      </c>
      <c r="NL261" s="877" t="s">
        <v>64</v>
      </c>
      <c r="NM261" s="877" t="s">
        <v>64</v>
      </c>
      <c r="NN261" s="877" t="s">
        <v>64</v>
      </c>
      <c r="NO261" s="877" t="s">
        <v>64</v>
      </c>
      <c r="NP261" s="877" t="s">
        <v>64</v>
      </c>
      <c r="NQ261" s="877" t="s">
        <v>64</v>
      </c>
      <c r="NR261" s="877" t="s">
        <v>64</v>
      </c>
      <c r="NS261" s="877" t="s">
        <v>64</v>
      </c>
      <c r="NT261" s="877" t="s">
        <v>64</v>
      </c>
      <c r="NU261" s="877" t="s">
        <v>64</v>
      </c>
      <c r="NV261" s="877" t="s">
        <v>64</v>
      </c>
      <c r="NW261" s="877" t="s">
        <v>64</v>
      </c>
      <c r="NX261" s="877" t="s">
        <v>64</v>
      </c>
      <c r="NY261" s="877" t="s">
        <v>64</v>
      </c>
      <c r="NZ261" s="877" t="s">
        <v>64</v>
      </c>
      <c r="OA261" s="877" t="s">
        <v>64</v>
      </c>
      <c r="OB261" s="877" t="s">
        <v>64</v>
      </c>
      <c r="OC261" s="877" t="s">
        <v>64</v>
      </c>
      <c r="OD261" s="877" t="s">
        <v>64</v>
      </c>
      <c r="OE261" s="877" t="s">
        <v>64</v>
      </c>
      <c r="OF261" s="877" t="s">
        <v>64</v>
      </c>
      <c r="OG261" s="877" t="s">
        <v>64</v>
      </c>
      <c r="OH261" s="877" t="s">
        <v>64</v>
      </c>
      <c r="OI261" s="877" t="s">
        <v>64</v>
      </c>
      <c r="OJ261" s="877" t="s">
        <v>64</v>
      </c>
      <c r="OK261" s="877" t="s">
        <v>64</v>
      </c>
      <c r="OL261" s="877" t="s">
        <v>64</v>
      </c>
      <c r="OM261" s="877" t="s">
        <v>64</v>
      </c>
    </row>
    <row r="262" spans="1:403" s="61" customFormat="1" x14ac:dyDescent="0.25">
      <c r="A262" s="455">
        <v>261</v>
      </c>
      <c r="B262" s="274">
        <v>0</v>
      </c>
      <c r="C262" s="61">
        <v>1</v>
      </c>
      <c r="D262" s="267">
        <v>0</v>
      </c>
      <c r="E262" s="267">
        <v>267</v>
      </c>
      <c r="F262" s="896">
        <v>267</v>
      </c>
      <c r="G262" s="61">
        <v>81</v>
      </c>
      <c r="H262" s="898"/>
      <c r="I262" s="651" t="s">
        <v>1608</v>
      </c>
      <c r="J262" s="651" t="s">
        <v>1609</v>
      </c>
      <c r="K262" s="403">
        <v>16444</v>
      </c>
      <c r="L262" s="61">
        <v>71</v>
      </c>
      <c r="M262" s="438">
        <v>65</v>
      </c>
      <c r="N262" s="438">
        <v>170</v>
      </c>
      <c r="O262" s="342">
        <v>22.491349480968861</v>
      </c>
      <c r="P262" s="348">
        <v>1.7535977042116846</v>
      </c>
      <c r="Q262" s="316">
        <v>1</v>
      </c>
      <c r="R262" s="492">
        <v>135</v>
      </c>
      <c r="S262" s="492">
        <v>70</v>
      </c>
      <c r="T262" s="316">
        <v>0</v>
      </c>
      <c r="U262" s="486">
        <v>1</v>
      </c>
      <c r="V262" s="711">
        <v>0</v>
      </c>
      <c r="W262" s="711"/>
      <c r="X262" s="711">
        <v>0</v>
      </c>
      <c r="Y262" s="330">
        <v>1</v>
      </c>
      <c r="Z262" s="711">
        <v>1</v>
      </c>
      <c r="AA262" s="711">
        <v>0</v>
      </c>
      <c r="AB262" s="114">
        <v>0</v>
      </c>
      <c r="AC262" s="114">
        <v>0</v>
      </c>
      <c r="AD262" s="316"/>
      <c r="AE262" s="133"/>
      <c r="AF262" s="316"/>
      <c r="AG262" s="630">
        <v>90</v>
      </c>
      <c r="AH262" s="631">
        <v>0.77</v>
      </c>
      <c r="AI262" s="627">
        <v>74</v>
      </c>
      <c r="AJ262" s="627"/>
      <c r="AK262" s="628">
        <v>13.4</v>
      </c>
      <c r="AL262" s="629">
        <v>40</v>
      </c>
      <c r="AM262" s="629"/>
      <c r="AN262" s="627">
        <v>133.69999999999999</v>
      </c>
      <c r="AO262" s="214">
        <v>4.8955984841078974</v>
      </c>
      <c r="AP262" s="488">
        <v>227</v>
      </c>
      <c r="AQ262" s="488">
        <v>136</v>
      </c>
      <c r="AR262" s="488">
        <v>80</v>
      </c>
      <c r="AS262" s="488">
        <v>55</v>
      </c>
      <c r="AT262" s="488">
        <v>1.41</v>
      </c>
      <c r="AU262" s="488">
        <v>240</v>
      </c>
      <c r="AV262" s="557"/>
      <c r="AW262" s="557"/>
      <c r="AX262" s="488">
        <v>0.77</v>
      </c>
      <c r="AY262" s="488"/>
      <c r="AZ262" s="488"/>
      <c r="BA262" s="629"/>
      <c r="BB262" s="558"/>
      <c r="BC262" s="65">
        <v>24.57</v>
      </c>
      <c r="BD262" s="490">
        <v>379</v>
      </c>
      <c r="BE262" s="66">
        <v>24.57</v>
      </c>
      <c r="BF262" s="218">
        <v>43.629473550997375</v>
      </c>
      <c r="BG262" s="66">
        <v>50.67</v>
      </c>
      <c r="BH262" s="68">
        <v>1.390405156480081</v>
      </c>
      <c r="BI262" s="219">
        <v>1.390405156480081</v>
      </c>
      <c r="BJ262" s="219">
        <v>1.6397799726641928</v>
      </c>
      <c r="BK262" s="219">
        <v>1.7047509042906712</v>
      </c>
      <c r="BL262" s="66">
        <v>2.56</v>
      </c>
      <c r="BM262" s="66">
        <v>0.94</v>
      </c>
      <c r="BN262" s="66">
        <v>137</v>
      </c>
      <c r="BO262" s="66">
        <v>1.08</v>
      </c>
      <c r="BP262" s="571">
        <v>154.30000000000001</v>
      </c>
      <c r="BQ262" s="66">
        <v>41</v>
      </c>
      <c r="BR262" s="66">
        <v>247</v>
      </c>
      <c r="BS262" s="66">
        <v>4</v>
      </c>
      <c r="BT262" s="66">
        <v>31</v>
      </c>
      <c r="BU262" s="317">
        <v>0</v>
      </c>
      <c r="CG262" s="61">
        <v>0</v>
      </c>
      <c r="CH262" s="61">
        <v>0</v>
      </c>
      <c r="CI262" s="61">
        <v>0</v>
      </c>
      <c r="CJ262" s="61">
        <v>0</v>
      </c>
      <c r="CK262" s="326">
        <v>0</v>
      </c>
      <c r="CL262" s="114">
        <v>0</v>
      </c>
      <c r="CM262" s="326">
        <v>0</v>
      </c>
      <c r="CN262" s="114">
        <v>0</v>
      </c>
      <c r="CO262" s="114">
        <v>0</v>
      </c>
      <c r="CP262" s="114">
        <v>0</v>
      </c>
      <c r="CQ262" s="114">
        <v>0</v>
      </c>
      <c r="CR262" s="114">
        <v>0</v>
      </c>
      <c r="CS262" s="326">
        <v>0</v>
      </c>
      <c r="CT262" s="114">
        <v>0</v>
      </c>
      <c r="CU262" s="326">
        <v>0</v>
      </c>
      <c r="CV262" s="114">
        <v>0</v>
      </c>
      <c r="CW262" s="299">
        <v>19.899999999999999</v>
      </c>
      <c r="CX262" s="299">
        <v>1.0900000000000001</v>
      </c>
      <c r="CY262" s="299">
        <v>5.7</v>
      </c>
      <c r="CZ262" s="299">
        <v>30.6</v>
      </c>
      <c r="DA262" s="221">
        <v>73</v>
      </c>
      <c r="DB262" s="221">
        <v>130</v>
      </c>
      <c r="DC262" s="133"/>
      <c r="DD262" s="133"/>
      <c r="DE262" s="133"/>
      <c r="DF262" s="451">
        <v>0</v>
      </c>
      <c r="DG262" s="457"/>
      <c r="DH262" s="451"/>
      <c r="DI262" s="451"/>
      <c r="DJ262" s="451"/>
      <c r="DK262" s="457"/>
      <c r="DL262" s="457"/>
      <c r="DM262" s="457"/>
      <c r="DN262" s="451"/>
      <c r="DO262" s="133">
        <v>0</v>
      </c>
      <c r="DP262" s="451">
        <v>0</v>
      </c>
      <c r="DQ262" s="451">
        <v>0</v>
      </c>
      <c r="DR262" s="451">
        <v>0</v>
      </c>
      <c r="DS262" s="451">
        <v>0</v>
      </c>
      <c r="DT262" s="63"/>
      <c r="DU262" s="451">
        <v>0</v>
      </c>
      <c r="DV262" s="451">
        <v>0</v>
      </c>
      <c r="DW262" s="451">
        <v>0</v>
      </c>
      <c r="DX262" s="133">
        <v>0</v>
      </c>
      <c r="DY262" s="61">
        <v>0</v>
      </c>
      <c r="DZ262" s="133">
        <v>0</v>
      </c>
      <c r="EC262" s="133">
        <v>1</v>
      </c>
      <c r="ED262" s="133">
        <v>1</v>
      </c>
      <c r="EE262" s="438">
        <v>74</v>
      </c>
      <c r="EF262" s="438"/>
      <c r="EH262" s="221">
        <v>0</v>
      </c>
      <c r="EI262" s="133"/>
      <c r="EJ262" s="133"/>
      <c r="EK262" s="133"/>
      <c r="EL262" s="133"/>
      <c r="EM262" s="133"/>
      <c r="EN262" s="133"/>
      <c r="EO262" s="133"/>
      <c r="EP262" s="267">
        <v>267</v>
      </c>
      <c r="EQ262" s="135">
        <v>42510</v>
      </c>
      <c r="ER262" s="133" t="s">
        <v>383</v>
      </c>
      <c r="ES262" s="133"/>
      <c r="ET262" s="133"/>
      <c r="EU262" s="133">
        <v>67</v>
      </c>
      <c r="EV262" s="133">
        <v>0</v>
      </c>
      <c r="EW262" s="133"/>
      <c r="EX262" s="133">
        <v>5</v>
      </c>
      <c r="EY262" s="133">
        <v>8</v>
      </c>
      <c r="EZ262" s="133">
        <v>40</v>
      </c>
      <c r="FA262" s="133">
        <v>23</v>
      </c>
      <c r="FB262" s="133">
        <v>9</v>
      </c>
      <c r="FC262" s="133">
        <v>10</v>
      </c>
      <c r="FD262" s="133">
        <v>35</v>
      </c>
      <c r="FE262" s="133">
        <v>18</v>
      </c>
      <c r="FF262" s="133">
        <v>27</v>
      </c>
      <c r="FG262" s="133">
        <v>130</v>
      </c>
      <c r="FH262" s="133">
        <v>280</v>
      </c>
      <c r="FI262" s="91">
        <v>130</v>
      </c>
      <c r="FJ262" s="91">
        <v>280</v>
      </c>
      <c r="FK262" s="227">
        <v>46.45</v>
      </c>
      <c r="FL262" s="227">
        <v>26.488401466561694</v>
      </c>
      <c r="FM262" s="228">
        <v>128.65</v>
      </c>
      <c r="FN262" s="228">
        <v>44.3</v>
      </c>
      <c r="FO262" s="228">
        <v>73.363462834728992</v>
      </c>
      <c r="FP262" s="228">
        <v>25.262350591360232</v>
      </c>
      <c r="FQ262" s="228">
        <v>65.565487757481549</v>
      </c>
      <c r="FR262" s="228"/>
      <c r="FS262" s="193">
        <v>0</v>
      </c>
      <c r="FT262" s="230">
        <v>59.3</v>
      </c>
      <c r="FU262" s="230">
        <v>68.900000000000006</v>
      </c>
      <c r="FV262" s="230">
        <v>190</v>
      </c>
      <c r="FW262" s="229">
        <v>7.1</v>
      </c>
      <c r="FX262" s="229">
        <v>8.4</v>
      </c>
      <c r="FY262" s="426">
        <v>8.352112676056338</v>
      </c>
      <c r="FZ262" s="229">
        <v>0.86066763425253978</v>
      </c>
      <c r="GA262" s="133">
        <v>79</v>
      </c>
      <c r="GB262" s="129">
        <v>21.4</v>
      </c>
      <c r="GC262" s="238">
        <v>6.2</v>
      </c>
      <c r="GD262" s="238">
        <v>3.2</v>
      </c>
      <c r="GE262" s="238">
        <v>124.1</v>
      </c>
      <c r="GF262" s="238">
        <v>84.3</v>
      </c>
      <c r="GG262" s="238">
        <v>28.1</v>
      </c>
      <c r="GH262" s="133">
        <v>0</v>
      </c>
      <c r="GI262" s="133">
        <v>1</v>
      </c>
      <c r="GJ262" s="133">
        <v>1</v>
      </c>
      <c r="GK262" s="133">
        <v>0</v>
      </c>
      <c r="GL262" s="231">
        <v>15</v>
      </c>
      <c r="GM262" s="133"/>
      <c r="GN262" s="133">
        <v>0</v>
      </c>
      <c r="GO262" s="133">
        <v>0</v>
      </c>
      <c r="GP262" s="133">
        <v>0</v>
      </c>
      <c r="GQ262" s="61">
        <v>23.2</v>
      </c>
      <c r="GR262" s="106">
        <v>13.229944327755247</v>
      </c>
      <c r="GS262" s="111">
        <v>0.3979057591623037</v>
      </c>
      <c r="GT262" s="61">
        <v>0</v>
      </c>
      <c r="GU262" s="111">
        <v>0.55555555555555558</v>
      </c>
      <c r="GV262" s="61">
        <v>1</v>
      </c>
      <c r="GW262" s="106">
        <v>13.9</v>
      </c>
      <c r="GY262" s="106">
        <v>22</v>
      </c>
      <c r="HA262" s="745">
        <v>20</v>
      </c>
      <c r="HB262" s="133">
        <v>9.5</v>
      </c>
      <c r="HC262" s="133">
        <v>0.52</v>
      </c>
      <c r="HD262" s="221">
        <v>1</v>
      </c>
      <c r="HE262" s="494">
        <v>131.029653</v>
      </c>
      <c r="HF262" s="494">
        <v>137.58113599999999</v>
      </c>
      <c r="HG262" s="270">
        <v>78.456498699539793</v>
      </c>
      <c r="HH262" s="125">
        <v>151.701662</v>
      </c>
      <c r="HI262" s="270">
        <v>86.508816495169981</v>
      </c>
      <c r="HJ262" s="125">
        <v>57.805942000000002</v>
      </c>
      <c r="HK262" s="270">
        <v>32.964198037648657</v>
      </c>
      <c r="HL262" s="125">
        <v>93.895720999999995</v>
      </c>
      <c r="HM262" s="270">
        <v>53.54461902777755</v>
      </c>
      <c r="HN262" s="494">
        <v>61.894984999999998</v>
      </c>
      <c r="HO262" s="125">
        <v>5.3520560000000001</v>
      </c>
      <c r="HP262" s="125">
        <v>2.7642739999999999</v>
      </c>
      <c r="HQ262" s="125">
        <v>161.96968100000001</v>
      </c>
      <c r="HR262" s="270">
        <v>92.364218207511939</v>
      </c>
      <c r="HS262" s="125">
        <v>63.653906999999997</v>
      </c>
      <c r="HT262" s="270">
        <v>36.29903645922888</v>
      </c>
      <c r="HU262" s="125">
        <v>98.315774000000005</v>
      </c>
      <c r="HV262" s="270">
        <v>56.065181748283052</v>
      </c>
      <c r="HW262" s="494">
        <v>60.700110000000002</v>
      </c>
      <c r="HX262" s="144">
        <v>0</v>
      </c>
      <c r="HY262" s="427">
        <v>0.90691910811102383</v>
      </c>
      <c r="HZ262" s="428">
        <v>22</v>
      </c>
      <c r="IA262" s="427">
        <v>5.2</v>
      </c>
      <c r="IB262" s="427">
        <v>16.7</v>
      </c>
      <c r="IC262" s="427">
        <v>4.5</v>
      </c>
      <c r="ID262" s="427">
        <v>17</v>
      </c>
      <c r="IE262" s="427">
        <v>4.3</v>
      </c>
      <c r="IF262" s="237">
        <v>59.160820512820507</v>
      </c>
      <c r="IG262" s="237">
        <v>33.736825938316201</v>
      </c>
      <c r="IH262" s="133"/>
      <c r="II262" s="484">
        <v>0.4</v>
      </c>
      <c r="IJ262" s="484">
        <v>1217</v>
      </c>
      <c r="IK262" s="484">
        <v>961</v>
      </c>
      <c r="IL262" s="484">
        <v>1042</v>
      </c>
      <c r="IM262" s="484">
        <v>1140</v>
      </c>
      <c r="IN262" s="484">
        <v>1207</v>
      </c>
      <c r="IO262" s="484">
        <v>1202</v>
      </c>
      <c r="IP262" s="133">
        <v>1209.5</v>
      </c>
      <c r="IQ262" s="429">
        <v>1128.1666666666667</v>
      </c>
      <c r="IR262" s="484">
        <v>1780</v>
      </c>
      <c r="IS262" s="484">
        <v>338</v>
      </c>
      <c r="IT262" s="484">
        <v>420</v>
      </c>
      <c r="IU262" s="484">
        <v>425</v>
      </c>
      <c r="IV262" s="484">
        <v>320</v>
      </c>
      <c r="IW262" s="484">
        <v>349</v>
      </c>
      <c r="IX262" s="484">
        <v>289</v>
      </c>
      <c r="IY262" s="61">
        <v>313.5</v>
      </c>
      <c r="IZ262" s="430">
        <v>356.83333333333331</v>
      </c>
      <c r="JA262" s="484">
        <v>227</v>
      </c>
      <c r="JB262" s="431">
        <v>29.910871938334004</v>
      </c>
      <c r="JC262" s="240">
        <v>36.888436306039345</v>
      </c>
      <c r="JD262" s="457"/>
      <c r="JE262" s="443"/>
      <c r="JF262" s="443"/>
      <c r="JG262" s="443"/>
      <c r="JH262" s="457"/>
      <c r="JI262" s="457"/>
      <c r="JJ262" s="457"/>
      <c r="JK262" s="457"/>
      <c r="JL262" s="451"/>
      <c r="JM262" s="444">
        <v>44</v>
      </c>
      <c r="JN262" s="362"/>
      <c r="JO262" s="244"/>
      <c r="JQ262" s="200"/>
      <c r="JR262" s="90"/>
      <c r="JS262" s="90"/>
      <c r="JT262" s="69"/>
      <c r="JU262" s="248"/>
      <c r="JV262" s="200"/>
      <c r="JW262" s="433"/>
      <c r="JX262" s="248"/>
      <c r="JY262" s="243"/>
      <c r="JZ262" s="433"/>
      <c r="KA262" s="248"/>
      <c r="KB262" s="247"/>
      <c r="KC262" s="245"/>
      <c r="KD262" s="248"/>
      <c r="KE262" s="63">
        <v>0</v>
      </c>
      <c r="KF262" s="263"/>
      <c r="KG262" s="263"/>
      <c r="KH262" s="250">
        <v>128</v>
      </c>
      <c r="KI262" s="250">
        <v>55</v>
      </c>
      <c r="KJ262" s="250">
        <v>57.2</v>
      </c>
      <c r="KK262" s="251">
        <v>-20.36</v>
      </c>
      <c r="KL262" s="250">
        <v>-16.37</v>
      </c>
      <c r="KM262" s="250">
        <v>49.65</v>
      </c>
      <c r="KN262" s="250">
        <v>27.2</v>
      </c>
      <c r="KO262" s="250">
        <v>3.5</v>
      </c>
      <c r="KP262" s="250"/>
      <c r="KQ262" s="250">
        <v>-20.36</v>
      </c>
      <c r="KR262" s="92"/>
      <c r="KS262" s="93">
        <v>0.3979057591623037</v>
      </c>
      <c r="KT262" s="92"/>
      <c r="KU262" s="361"/>
      <c r="KV262" s="92"/>
      <c r="KW262" s="361"/>
      <c r="KX262" s="361"/>
      <c r="KY262" s="361"/>
      <c r="KZ262" s="361"/>
      <c r="LA262" s="361"/>
      <c r="LB262" s="361"/>
      <c r="LC262" s="361"/>
      <c r="LD262" s="361"/>
      <c r="LE262" s="361"/>
      <c r="LF262" s="118">
        <v>42510</v>
      </c>
      <c r="LG262" s="454">
        <v>0</v>
      </c>
      <c r="LH262" s="454"/>
      <c r="LI262" s="454">
        <v>50</v>
      </c>
      <c r="LJ262" s="454">
        <v>46.55</v>
      </c>
      <c r="LK262" s="454">
        <v>-26.43</v>
      </c>
      <c r="LL262" s="454">
        <v>-30.5</v>
      </c>
      <c r="LM262" s="454">
        <v>-30</v>
      </c>
      <c r="LN262" s="454">
        <v>369</v>
      </c>
      <c r="LO262" s="454">
        <v>-15</v>
      </c>
      <c r="LP262" s="454">
        <v>-14.7</v>
      </c>
      <c r="LQ262" s="454">
        <v>354</v>
      </c>
      <c r="LR262" s="454">
        <v>-22.7</v>
      </c>
      <c r="LS262" s="454">
        <v>-22.4</v>
      </c>
      <c r="LT262" s="454">
        <v>354</v>
      </c>
      <c r="LU262" s="500">
        <v>40.380000000000003</v>
      </c>
      <c r="LV262" s="693">
        <v>-21.45</v>
      </c>
      <c r="LW262" s="500">
        <v>-21.2</v>
      </c>
      <c r="LX262" s="500">
        <v>2</v>
      </c>
      <c r="LY262" s="500">
        <v>-20.3</v>
      </c>
      <c r="LZ262" s="500">
        <v>2</v>
      </c>
      <c r="MA262" s="690">
        <v>60.700110000000002</v>
      </c>
      <c r="MB262" s="454"/>
      <c r="MD262" s="253"/>
      <c r="ME262" s="274"/>
      <c r="MF262" s="581">
        <v>267</v>
      </c>
      <c r="MG262" s="135"/>
      <c r="MJ262" s="584">
        <v>33.314799999999998</v>
      </c>
      <c r="MR262" s="135"/>
      <c r="MS262" s="585"/>
      <c r="MT262" s="585"/>
      <c r="MU262" s="133">
        <v>0</v>
      </c>
      <c r="MV262" s="585"/>
      <c r="MW262" s="585"/>
      <c r="MX262" s="585"/>
      <c r="MY262" s="585"/>
      <c r="MZ262" s="585"/>
      <c r="NA262" s="238">
        <v>133.69999999999999</v>
      </c>
      <c r="NB262" s="585"/>
      <c r="NC262" s="238">
        <v>1</v>
      </c>
      <c r="NE262" s="876">
        <v>267</v>
      </c>
      <c r="NF262" s="877" t="s">
        <v>64</v>
      </c>
      <c r="NG262" s="877" t="s">
        <v>64</v>
      </c>
      <c r="NH262" s="877" t="s">
        <v>64</v>
      </c>
      <c r="NI262" s="877" t="s">
        <v>64</v>
      </c>
      <c r="NJ262" s="877" t="s">
        <v>64</v>
      </c>
      <c r="NK262" s="877" t="s">
        <v>64</v>
      </c>
      <c r="NL262" s="877" t="s">
        <v>64</v>
      </c>
      <c r="NM262" s="877" t="s">
        <v>64</v>
      </c>
      <c r="NN262" s="877" t="s">
        <v>64</v>
      </c>
      <c r="NO262" s="877" t="s">
        <v>64</v>
      </c>
      <c r="NP262" s="877" t="s">
        <v>64</v>
      </c>
      <c r="NQ262" s="877" t="s">
        <v>64</v>
      </c>
      <c r="NR262" s="877" t="s">
        <v>64</v>
      </c>
      <c r="NS262" s="877" t="s">
        <v>64</v>
      </c>
      <c r="NT262" s="877" t="s">
        <v>64</v>
      </c>
      <c r="NU262" s="877" t="s">
        <v>64</v>
      </c>
      <c r="NV262" s="877" t="s">
        <v>64</v>
      </c>
      <c r="NW262" s="877" t="s">
        <v>64</v>
      </c>
      <c r="NX262" s="877" t="s">
        <v>64</v>
      </c>
      <c r="NY262" s="877" t="s">
        <v>64</v>
      </c>
      <c r="NZ262" s="877" t="s">
        <v>64</v>
      </c>
      <c r="OA262" s="877" t="s">
        <v>64</v>
      </c>
      <c r="OB262" s="877" t="s">
        <v>64</v>
      </c>
      <c r="OC262" s="877" t="s">
        <v>64</v>
      </c>
      <c r="OD262" s="877" t="s">
        <v>64</v>
      </c>
      <c r="OE262" s="877" t="s">
        <v>64</v>
      </c>
      <c r="OF262" s="877" t="s">
        <v>64</v>
      </c>
      <c r="OG262" s="877" t="s">
        <v>64</v>
      </c>
      <c r="OH262" s="877" t="s">
        <v>64</v>
      </c>
      <c r="OI262" s="877" t="s">
        <v>64</v>
      </c>
      <c r="OJ262" s="877" t="s">
        <v>64</v>
      </c>
      <c r="OK262" s="877" t="s">
        <v>64</v>
      </c>
      <c r="OL262" s="877" t="s">
        <v>64</v>
      </c>
      <c r="OM262" s="877" t="s">
        <v>64</v>
      </c>
    </row>
    <row r="263" spans="1:403" s="334" customFormat="1" x14ac:dyDescent="0.25">
      <c r="A263" s="902">
        <v>262</v>
      </c>
      <c r="B263" s="221">
        <v>0</v>
      </c>
      <c r="C263" s="61">
        <v>1</v>
      </c>
      <c r="D263" s="267">
        <v>0</v>
      </c>
      <c r="E263" s="267">
        <v>268</v>
      </c>
      <c r="F263" s="896">
        <v>268</v>
      </c>
      <c r="G263" s="61">
        <v>82</v>
      </c>
      <c r="H263" s="898"/>
      <c r="I263" s="651" t="s">
        <v>1610</v>
      </c>
      <c r="J263" s="166" t="s">
        <v>1611</v>
      </c>
      <c r="K263" s="495">
        <v>13182</v>
      </c>
      <c r="L263" s="161">
        <v>80</v>
      </c>
      <c r="M263" s="438">
        <v>62</v>
      </c>
      <c r="N263" s="438">
        <v>164</v>
      </c>
      <c r="O263" s="342">
        <v>23.051754907792983</v>
      </c>
      <c r="P263" s="348">
        <v>1.6745363581138533</v>
      </c>
      <c r="Q263" s="316">
        <v>1</v>
      </c>
      <c r="R263" s="492">
        <v>140</v>
      </c>
      <c r="S263" s="492">
        <v>80</v>
      </c>
      <c r="T263" s="316">
        <v>0</v>
      </c>
      <c r="U263" s="486">
        <v>1</v>
      </c>
      <c r="V263" s="711">
        <v>0</v>
      </c>
      <c r="W263" s="711"/>
      <c r="X263" s="711">
        <v>1</v>
      </c>
      <c r="Y263" s="114">
        <v>0</v>
      </c>
      <c r="Z263" s="711">
        <v>1</v>
      </c>
      <c r="AA263" s="711">
        <v>0</v>
      </c>
      <c r="AB263" s="717">
        <v>0</v>
      </c>
      <c r="AC263" s="717">
        <v>0</v>
      </c>
      <c r="AD263" s="316"/>
      <c r="AE263" s="133"/>
      <c r="AF263" s="316"/>
      <c r="AG263" s="630">
        <v>92</v>
      </c>
      <c r="AH263" s="631">
        <v>1.01</v>
      </c>
      <c r="AI263" s="627">
        <v>53</v>
      </c>
      <c r="AJ263" s="627"/>
      <c r="AK263" s="628">
        <v>13</v>
      </c>
      <c r="AL263" s="629">
        <v>38</v>
      </c>
      <c r="AM263" s="629"/>
      <c r="AN263" s="627">
        <v>60</v>
      </c>
      <c r="AO263" s="214">
        <v>4.0943445622221004</v>
      </c>
      <c r="AP263" s="488">
        <v>225</v>
      </c>
      <c r="AQ263" s="488">
        <v>148</v>
      </c>
      <c r="AR263" s="488">
        <v>64</v>
      </c>
      <c r="AS263" s="488">
        <v>66</v>
      </c>
      <c r="AT263" s="488">
        <v>0.94</v>
      </c>
      <c r="AU263" s="488">
        <v>126</v>
      </c>
      <c r="AV263" s="557"/>
      <c r="AW263" s="557"/>
      <c r="AX263" s="488">
        <v>1.01</v>
      </c>
      <c r="AY263" s="488"/>
      <c r="AZ263" s="488"/>
      <c r="BA263" s="629"/>
      <c r="BB263" s="558"/>
      <c r="BC263" s="65">
        <v>22.43</v>
      </c>
      <c r="BD263" s="490">
        <v>469</v>
      </c>
      <c r="BE263" s="66">
        <v>22.43</v>
      </c>
      <c r="BF263" s="218">
        <v>88.449315547469524</v>
      </c>
      <c r="BG263" s="66">
        <v>87.63</v>
      </c>
      <c r="BH263" s="68">
        <v>1.3508292735829677</v>
      </c>
      <c r="BI263" s="219">
        <v>1.3508292735829677</v>
      </c>
      <c r="BJ263" s="219">
        <v>1.9466944765322627</v>
      </c>
      <c r="BK263" s="219">
        <v>1.9426528116932122</v>
      </c>
      <c r="BL263" s="66">
        <v>2.44</v>
      </c>
      <c r="BM263" s="66">
        <v>1.19</v>
      </c>
      <c r="BN263" s="66">
        <v>87</v>
      </c>
      <c r="BO263" s="66">
        <v>1.1399999999999999</v>
      </c>
      <c r="BP263" s="571">
        <v>124.4</v>
      </c>
      <c r="BQ263" s="66">
        <v>29</v>
      </c>
      <c r="BR263" s="66">
        <v>82</v>
      </c>
      <c r="BS263" s="66">
        <v>9</v>
      </c>
      <c r="BT263" s="66">
        <v>58</v>
      </c>
      <c r="BU263" s="317">
        <v>0</v>
      </c>
      <c r="BV263" s="61"/>
      <c r="BW263" s="61"/>
      <c r="BX263" s="61"/>
      <c r="BY263" s="61"/>
      <c r="BZ263" s="61"/>
      <c r="CA263" s="61"/>
      <c r="CB263" s="61"/>
      <c r="CC263" s="61"/>
      <c r="CD263" s="61"/>
      <c r="CE263" s="61"/>
      <c r="CF263" s="61"/>
      <c r="CG263" s="61">
        <v>0</v>
      </c>
      <c r="CH263" s="61">
        <v>0</v>
      </c>
      <c r="CI263" s="61">
        <v>0</v>
      </c>
      <c r="CJ263" s="61">
        <v>0</v>
      </c>
      <c r="CK263" s="326">
        <v>0</v>
      </c>
      <c r="CL263" s="114">
        <v>0</v>
      </c>
      <c r="CM263" s="326">
        <v>0</v>
      </c>
      <c r="CN263" s="114">
        <v>0</v>
      </c>
      <c r="CO263" s="114">
        <v>1</v>
      </c>
      <c r="CP263" s="114">
        <v>0</v>
      </c>
      <c r="CQ263" s="114">
        <v>1</v>
      </c>
      <c r="CR263" s="114">
        <v>0</v>
      </c>
      <c r="CS263" s="326">
        <v>0</v>
      </c>
      <c r="CT263" s="114">
        <v>0</v>
      </c>
      <c r="CU263" s="326">
        <v>0</v>
      </c>
      <c r="CV263" s="114">
        <v>0</v>
      </c>
      <c r="CW263" s="299">
        <v>18.100000000000001</v>
      </c>
      <c r="CX263" s="299">
        <v>1.02</v>
      </c>
      <c r="CY263" s="299">
        <v>5.2</v>
      </c>
      <c r="CZ263" s="299">
        <v>25.2</v>
      </c>
      <c r="DA263" s="221">
        <v>63</v>
      </c>
      <c r="DB263" s="221">
        <v>144</v>
      </c>
      <c r="DC263" s="61"/>
      <c r="DD263" s="61"/>
      <c r="DE263" s="61"/>
      <c r="DF263" s="451">
        <v>0</v>
      </c>
      <c r="DG263" s="457"/>
      <c r="DH263" s="451"/>
      <c r="DI263" s="451"/>
      <c r="DJ263" s="451"/>
      <c r="DK263" s="457"/>
      <c r="DL263" s="457"/>
      <c r="DM263" s="457"/>
      <c r="DN263" s="451"/>
      <c r="DO263" s="161">
        <v>0</v>
      </c>
      <c r="DP263" s="451">
        <v>0</v>
      </c>
      <c r="DQ263" s="451">
        <v>0</v>
      </c>
      <c r="DR263" s="451">
        <v>0</v>
      </c>
      <c r="DS263" s="451">
        <v>0</v>
      </c>
      <c r="DT263" s="63"/>
      <c r="DU263" s="451">
        <v>0</v>
      </c>
      <c r="DV263" s="451">
        <v>0</v>
      </c>
      <c r="DW263" s="451">
        <v>0</v>
      </c>
      <c r="DX263" s="61">
        <v>0</v>
      </c>
      <c r="DY263" s="61">
        <v>0</v>
      </c>
      <c r="DZ263" s="438">
        <v>0</v>
      </c>
      <c r="EC263" s="317">
        <v>1</v>
      </c>
      <c r="ED263" s="317">
        <v>2</v>
      </c>
      <c r="EE263" s="438">
        <v>53</v>
      </c>
      <c r="EF263" s="438"/>
      <c r="EH263" s="221">
        <v>0</v>
      </c>
      <c r="EI263" s="61"/>
      <c r="EJ263" s="61"/>
      <c r="EK263" s="61"/>
      <c r="EL263" s="61"/>
      <c r="EM263" s="61"/>
      <c r="EN263" s="61"/>
      <c r="EO263" s="61"/>
      <c r="EP263" s="267">
        <v>268</v>
      </c>
      <c r="EQ263" s="135">
        <v>42489</v>
      </c>
      <c r="ER263" s="133" t="s">
        <v>415</v>
      </c>
      <c r="ES263" s="133"/>
      <c r="ET263" s="133"/>
      <c r="EU263" s="133">
        <v>63</v>
      </c>
      <c r="EV263" s="133">
        <v>0</v>
      </c>
      <c r="EW263" s="133"/>
      <c r="EX263" s="133">
        <v>10</v>
      </c>
      <c r="EY263" s="133">
        <v>6</v>
      </c>
      <c r="EZ263" s="133">
        <v>43</v>
      </c>
      <c r="FA263" s="133">
        <v>26</v>
      </c>
      <c r="FB263" s="133">
        <v>14</v>
      </c>
      <c r="FC263" s="133">
        <v>15</v>
      </c>
      <c r="FD263" s="133">
        <v>30</v>
      </c>
      <c r="FE263" s="133">
        <v>18</v>
      </c>
      <c r="FF263" s="133">
        <v>28</v>
      </c>
      <c r="FG263" s="133">
        <v>170</v>
      </c>
      <c r="FH263" s="133">
        <v>360</v>
      </c>
      <c r="FI263" s="91">
        <v>170</v>
      </c>
      <c r="FJ263" s="91">
        <v>360</v>
      </c>
      <c r="FK263" s="227">
        <v>30.05</v>
      </c>
      <c r="FL263" s="227">
        <v>17.945265777237232</v>
      </c>
      <c r="FM263" s="228">
        <v>87.65</v>
      </c>
      <c r="FN263" s="228">
        <v>32.9</v>
      </c>
      <c r="FO263" s="228">
        <v>52.342846767881646</v>
      </c>
      <c r="FP263" s="228">
        <v>19.647229420003491</v>
      </c>
      <c r="FQ263" s="228">
        <v>62.46434683399886</v>
      </c>
      <c r="FR263" s="228"/>
      <c r="FS263" s="193">
        <v>0</v>
      </c>
      <c r="FT263" s="230">
        <v>63.2</v>
      </c>
      <c r="FU263" s="230">
        <v>77.5</v>
      </c>
      <c r="FV263" s="230">
        <v>170</v>
      </c>
      <c r="FW263" s="229">
        <v>7</v>
      </c>
      <c r="FX263" s="229">
        <v>5.9</v>
      </c>
      <c r="FY263" s="426">
        <v>9.0285714285714285</v>
      </c>
      <c r="FZ263" s="229">
        <v>0.815483870967742</v>
      </c>
      <c r="GA263" s="133">
        <v>61</v>
      </c>
      <c r="GB263" s="129">
        <v>20.100000000000001</v>
      </c>
      <c r="GC263" s="238">
        <v>4.4000000000000004</v>
      </c>
      <c r="GD263" s="238">
        <v>2</v>
      </c>
      <c r="GE263" s="238">
        <v>104.5</v>
      </c>
      <c r="GF263" s="238">
        <v>65.599999999999994</v>
      </c>
      <c r="GG263" s="238">
        <v>24.8</v>
      </c>
      <c r="GH263" s="133">
        <v>0</v>
      </c>
      <c r="GI263" s="133">
        <v>1</v>
      </c>
      <c r="GJ263" s="133">
        <v>1</v>
      </c>
      <c r="GK263" s="133">
        <v>0</v>
      </c>
      <c r="GL263" s="231">
        <v>16</v>
      </c>
      <c r="GM263" s="133"/>
      <c r="GN263" s="133">
        <v>0</v>
      </c>
      <c r="GO263" s="133">
        <v>0</v>
      </c>
      <c r="GP263" s="133">
        <v>0</v>
      </c>
      <c r="GQ263" s="61">
        <v>32.549999999999997</v>
      </c>
      <c r="GR263" s="106">
        <v>19.438216341067282</v>
      </c>
      <c r="GS263" s="111">
        <v>0.56097560975609762</v>
      </c>
      <c r="GT263" s="61">
        <v>0</v>
      </c>
      <c r="GU263" s="111">
        <v>0.38709677419354838</v>
      </c>
      <c r="GV263" s="61">
        <v>0</v>
      </c>
      <c r="GW263" s="106">
        <v>11.6</v>
      </c>
      <c r="GX263" s="61"/>
      <c r="GY263" s="106">
        <v>25</v>
      </c>
      <c r="GZ263" s="61"/>
      <c r="HA263" s="745">
        <v>26</v>
      </c>
      <c r="HB263" s="133">
        <v>19</v>
      </c>
      <c r="HC263" s="133">
        <v>0.49</v>
      </c>
      <c r="HD263" s="442" t="s">
        <v>1612</v>
      </c>
      <c r="HE263" s="227">
        <v>79.197526999999994</v>
      </c>
      <c r="HF263" s="227">
        <v>83.157403000000002</v>
      </c>
      <c r="HG263" s="270">
        <v>49.659956678197162</v>
      </c>
      <c r="HH263" s="106">
        <v>110.027412</v>
      </c>
      <c r="HI263" s="270">
        <v>65.706194712864601</v>
      </c>
      <c r="HJ263" s="106">
        <v>41.485627999999998</v>
      </c>
      <c r="HK263" s="270">
        <v>24.774396685377525</v>
      </c>
      <c r="HL263" s="106">
        <v>68.541784000000007</v>
      </c>
      <c r="HM263" s="270">
        <v>40.931798027487076</v>
      </c>
      <c r="HN263" s="227">
        <v>62.295189000000001</v>
      </c>
      <c r="HO263" s="106">
        <v>3.906882</v>
      </c>
      <c r="HP263" s="106">
        <v>2.3056130000000001</v>
      </c>
      <c r="HQ263" s="106">
        <v>94.851543000000007</v>
      </c>
      <c r="HR263" s="270">
        <v>56.643465840800197</v>
      </c>
      <c r="HS263" s="106">
        <v>34.595042999999997</v>
      </c>
      <c r="HT263" s="270">
        <v>20.659475581029962</v>
      </c>
      <c r="HU263" s="106">
        <v>60.256500000000003</v>
      </c>
      <c r="HV263" s="270">
        <v>35.983990259770223</v>
      </c>
      <c r="HW263" s="227">
        <v>63.527169000000001</v>
      </c>
      <c r="HX263" s="144">
        <v>0</v>
      </c>
      <c r="HY263" s="427">
        <v>0.75578804852739789</v>
      </c>
      <c r="HZ263" s="428">
        <v>14.9</v>
      </c>
      <c r="IA263" s="427">
        <v>3.8</v>
      </c>
      <c r="IB263" s="427">
        <v>11.1</v>
      </c>
      <c r="IC263" s="427">
        <v>3.9</v>
      </c>
      <c r="ID263" s="427">
        <v>18</v>
      </c>
      <c r="IE263" s="427">
        <v>5</v>
      </c>
      <c r="IF263" s="237">
        <v>36.443831578947368</v>
      </c>
      <c r="IG263" s="237">
        <v>21.76353556156678</v>
      </c>
      <c r="IH263" s="239"/>
      <c r="II263" s="317">
        <v>0.38</v>
      </c>
      <c r="IJ263" s="317">
        <v>1323</v>
      </c>
      <c r="IK263" s="317">
        <v>1169</v>
      </c>
      <c r="IL263" s="317">
        <v>1171</v>
      </c>
      <c r="IM263" s="317">
        <v>1165</v>
      </c>
      <c r="IN263" s="317">
        <v>1201</v>
      </c>
      <c r="IO263" s="317">
        <v>1241</v>
      </c>
      <c r="IP263" s="133">
        <v>1282</v>
      </c>
      <c r="IQ263" s="429">
        <v>1211.6666666666667</v>
      </c>
      <c r="IR263" s="317">
        <v>1874</v>
      </c>
      <c r="IS263" s="317">
        <v>375</v>
      </c>
      <c r="IT263" s="317">
        <v>369</v>
      </c>
      <c r="IU263" s="317">
        <v>408</v>
      </c>
      <c r="IV263" s="317">
        <v>382</v>
      </c>
      <c r="IW263" s="405">
        <v>386</v>
      </c>
      <c r="IX263" s="405">
        <v>384</v>
      </c>
      <c r="IY263" s="61">
        <v>379.5</v>
      </c>
      <c r="IZ263" s="430">
        <v>384</v>
      </c>
      <c r="JA263" s="430">
        <v>224</v>
      </c>
      <c r="JB263" s="431">
        <v>28.058627929918167</v>
      </c>
      <c r="JC263" s="240">
        <v>29.2598944623733</v>
      </c>
      <c r="JD263" s="457"/>
      <c r="JE263" s="496"/>
      <c r="JF263" s="443"/>
      <c r="JG263" s="443"/>
      <c r="JH263" s="457"/>
      <c r="JI263" s="457"/>
      <c r="JJ263" s="457"/>
      <c r="JK263" s="457"/>
      <c r="JL263" s="451"/>
      <c r="JM263" s="444">
        <v>47.2</v>
      </c>
      <c r="JN263" s="362"/>
      <c r="JO263" s="244"/>
      <c r="JP263" s="61"/>
      <c r="JQ263" s="200"/>
      <c r="JR263" s="90"/>
      <c r="JS263" s="90"/>
      <c r="JT263" s="69"/>
      <c r="JU263" s="248"/>
      <c r="JV263" s="200"/>
      <c r="JW263" s="433"/>
      <c r="JX263" s="248"/>
      <c r="JY263" s="243"/>
      <c r="JZ263" s="433"/>
      <c r="KA263" s="248"/>
      <c r="KB263" s="247"/>
      <c r="KC263" s="245"/>
      <c r="KD263" s="248"/>
      <c r="KE263" s="63">
        <v>0</v>
      </c>
      <c r="KF263" s="263"/>
      <c r="KG263" s="263"/>
      <c r="KH263" s="250">
        <v>72</v>
      </c>
      <c r="KI263" s="250">
        <v>27.4</v>
      </c>
      <c r="KJ263" s="250">
        <v>63</v>
      </c>
      <c r="KK263" s="251">
        <v>-22.02</v>
      </c>
      <c r="KL263" s="250">
        <v>-18.579999999999998</v>
      </c>
      <c r="KM263" s="250">
        <v>54.57</v>
      </c>
      <c r="KN263" s="250">
        <v>18.5</v>
      </c>
      <c r="KO263" s="250">
        <v>4.7</v>
      </c>
      <c r="KP263" s="250"/>
      <c r="KQ263" s="250">
        <v>-22.02</v>
      </c>
      <c r="KR263" s="92"/>
      <c r="KS263" s="93">
        <v>0.56097560975609762</v>
      </c>
      <c r="KT263" s="92"/>
      <c r="KU263" s="361"/>
      <c r="KV263" s="92"/>
      <c r="KW263" s="361"/>
      <c r="KX263" s="361"/>
      <c r="KY263" s="361"/>
      <c r="KZ263" s="361"/>
      <c r="LA263" s="361"/>
      <c r="LB263" s="361"/>
      <c r="LC263" s="361"/>
      <c r="LD263" s="361"/>
      <c r="LE263" s="361"/>
      <c r="LF263" s="118">
        <v>42489</v>
      </c>
      <c r="LG263" s="454">
        <v>0</v>
      </c>
      <c r="LH263" s="454"/>
      <c r="LI263" s="454">
        <v>33</v>
      </c>
      <c r="LJ263" s="454">
        <v>58.37</v>
      </c>
      <c r="LK263" s="454">
        <v>-31.16</v>
      </c>
      <c r="LL263" s="454">
        <v>-37.1</v>
      </c>
      <c r="LM263" s="454">
        <v>-34.5</v>
      </c>
      <c r="LN263" s="454">
        <v>481</v>
      </c>
      <c r="LO263" s="454">
        <v>-19.399999999999999</v>
      </c>
      <c r="LP263" s="454">
        <v>-16.3</v>
      </c>
      <c r="LQ263" s="454">
        <v>542</v>
      </c>
      <c r="LR263" s="454">
        <v>-28</v>
      </c>
      <c r="LS263" s="454">
        <v>-25.4</v>
      </c>
      <c r="LT263" s="454">
        <v>481</v>
      </c>
      <c r="LU263" s="500">
        <v>54.99</v>
      </c>
      <c r="LV263" s="693">
        <v>-34.630000000000003</v>
      </c>
      <c r="LW263" s="500">
        <v>-23.2</v>
      </c>
      <c r="LX263" s="500">
        <v>2</v>
      </c>
      <c r="LY263" s="500">
        <v>-27.9</v>
      </c>
      <c r="LZ263" s="500">
        <v>1</v>
      </c>
      <c r="MA263" s="690">
        <v>63.527169000000001</v>
      </c>
      <c r="MB263" s="455"/>
      <c r="MD263" s="253"/>
      <c r="ME263" s="274"/>
      <c r="MF263" s="581">
        <v>268</v>
      </c>
      <c r="MG263" s="135"/>
      <c r="MJ263" s="584">
        <v>58.299300000000002</v>
      </c>
      <c r="MR263" s="135"/>
      <c r="MS263" s="585"/>
      <c r="MT263" s="585"/>
      <c r="MU263" s="133">
        <v>0</v>
      </c>
      <c r="MV263" s="585"/>
      <c r="MW263" s="585"/>
      <c r="MX263" s="585"/>
      <c r="MY263" s="585"/>
      <c r="MZ263" s="585"/>
      <c r="NA263" s="238">
        <v>60</v>
      </c>
      <c r="NB263" s="585"/>
      <c r="NC263" s="238">
        <v>2</v>
      </c>
      <c r="NE263" s="876">
        <v>268</v>
      </c>
      <c r="NF263" s="877" t="s">
        <v>64</v>
      </c>
      <c r="NG263" s="877" t="s">
        <v>64</v>
      </c>
      <c r="NH263" s="877" t="s">
        <v>64</v>
      </c>
      <c r="NI263" s="877" t="s">
        <v>64</v>
      </c>
      <c r="NJ263" s="877" t="s">
        <v>64</v>
      </c>
      <c r="NK263" s="877" t="s">
        <v>64</v>
      </c>
      <c r="NL263" s="877" t="s">
        <v>64</v>
      </c>
      <c r="NM263" s="877" t="s">
        <v>64</v>
      </c>
      <c r="NN263" s="877" t="s">
        <v>64</v>
      </c>
      <c r="NO263" s="877" t="s">
        <v>64</v>
      </c>
      <c r="NP263" s="877" t="s">
        <v>64</v>
      </c>
      <c r="NQ263" s="877" t="s">
        <v>64</v>
      </c>
      <c r="NR263" s="877" t="s">
        <v>64</v>
      </c>
      <c r="NS263" s="877" t="s">
        <v>64</v>
      </c>
      <c r="NT263" s="877" t="s">
        <v>64</v>
      </c>
      <c r="NU263" s="877" t="s">
        <v>64</v>
      </c>
      <c r="NV263" s="877" t="s">
        <v>64</v>
      </c>
      <c r="NW263" s="877" t="s">
        <v>64</v>
      </c>
      <c r="NX263" s="877" t="s">
        <v>64</v>
      </c>
      <c r="NY263" s="877" t="s">
        <v>64</v>
      </c>
      <c r="NZ263" s="877" t="s">
        <v>64</v>
      </c>
      <c r="OA263" s="877" t="s">
        <v>64</v>
      </c>
      <c r="OB263" s="877" t="s">
        <v>64</v>
      </c>
      <c r="OC263" s="877" t="s">
        <v>64</v>
      </c>
      <c r="OD263" s="877" t="s">
        <v>64</v>
      </c>
      <c r="OE263" s="877" t="s">
        <v>64</v>
      </c>
      <c r="OF263" s="877" t="s">
        <v>64</v>
      </c>
      <c r="OG263" s="877" t="s">
        <v>64</v>
      </c>
      <c r="OH263" s="877" t="s">
        <v>64</v>
      </c>
      <c r="OI263" s="877" t="s">
        <v>64</v>
      </c>
      <c r="OJ263" s="877" t="s">
        <v>64</v>
      </c>
      <c r="OK263" s="877" t="s">
        <v>64</v>
      </c>
      <c r="OL263" s="877" t="s">
        <v>64</v>
      </c>
      <c r="OM263" s="877" t="s">
        <v>64</v>
      </c>
    </row>
    <row r="264" spans="1:403" s="61" customFormat="1" x14ac:dyDescent="0.25">
      <c r="A264" s="455">
        <v>263</v>
      </c>
      <c r="B264" s="221">
        <v>0</v>
      </c>
      <c r="C264" s="61">
        <v>1</v>
      </c>
      <c r="D264" s="267">
        <v>0</v>
      </c>
      <c r="E264" s="267">
        <v>269</v>
      </c>
      <c r="F264" s="896">
        <v>269</v>
      </c>
      <c r="G264" s="61">
        <v>83</v>
      </c>
      <c r="H264" s="898"/>
      <c r="I264" s="651" t="s">
        <v>1610</v>
      </c>
      <c r="J264" s="651" t="s">
        <v>1613</v>
      </c>
      <c r="K264" s="403">
        <v>14348</v>
      </c>
      <c r="L264" s="456">
        <v>77</v>
      </c>
      <c r="M264" s="438">
        <v>70</v>
      </c>
      <c r="N264" s="438">
        <v>156</v>
      </c>
      <c r="O264" s="342">
        <v>28.763971071663377</v>
      </c>
      <c r="P264" s="348">
        <v>1.7003891474733532</v>
      </c>
      <c r="Q264" s="316">
        <v>1</v>
      </c>
      <c r="R264" s="492">
        <v>120</v>
      </c>
      <c r="S264" s="492">
        <v>70</v>
      </c>
      <c r="T264" s="316">
        <v>0</v>
      </c>
      <c r="U264" s="486">
        <v>1</v>
      </c>
      <c r="V264" s="711">
        <v>0</v>
      </c>
      <c r="W264" s="711"/>
      <c r="X264" s="711">
        <v>1</v>
      </c>
      <c r="Y264" s="114">
        <v>0</v>
      </c>
      <c r="Z264" s="711">
        <v>1</v>
      </c>
      <c r="AA264" s="711">
        <v>0</v>
      </c>
      <c r="AB264" s="114">
        <v>0</v>
      </c>
      <c r="AC264" s="114">
        <v>0</v>
      </c>
      <c r="AD264" s="316"/>
      <c r="AE264" s="133"/>
      <c r="AF264" s="316"/>
      <c r="AG264" s="630">
        <v>87</v>
      </c>
      <c r="AH264" s="631">
        <v>0.99</v>
      </c>
      <c r="AI264" s="627">
        <v>54</v>
      </c>
      <c r="AJ264" s="627"/>
      <c r="AK264" s="628">
        <v>13.9</v>
      </c>
      <c r="AL264" s="629">
        <v>41</v>
      </c>
      <c r="AM264" s="629"/>
      <c r="AN264" s="627">
        <v>102.6</v>
      </c>
      <c r="AO264" s="214">
        <v>4.6308379327366689</v>
      </c>
      <c r="AP264" s="488">
        <v>207</v>
      </c>
      <c r="AQ264" s="488">
        <v>118</v>
      </c>
      <c r="AR264" s="488">
        <v>67</v>
      </c>
      <c r="AS264" s="488">
        <v>112</v>
      </c>
      <c r="AT264" s="488">
        <v>1.07</v>
      </c>
      <c r="AU264" s="488">
        <v>70</v>
      </c>
      <c r="AV264" s="557"/>
      <c r="AW264" s="557"/>
      <c r="AX264" s="488">
        <v>0.99</v>
      </c>
      <c r="AY264" s="488"/>
      <c r="AZ264" s="488"/>
      <c r="BA264" s="629"/>
      <c r="BB264" s="558"/>
      <c r="BC264" s="65">
        <v>17.329999999999998</v>
      </c>
      <c r="BD264" s="490">
        <v>685</v>
      </c>
      <c r="BE264" s="66">
        <v>17.329999999999998</v>
      </c>
      <c r="BF264" s="218">
        <v>59.467701285431509</v>
      </c>
      <c r="BG264" s="66">
        <v>96.22</v>
      </c>
      <c r="BH264" s="68">
        <v>1.2387985627139169</v>
      </c>
      <c r="BI264" s="219">
        <v>1.2387985627139169</v>
      </c>
      <c r="BJ264" s="219">
        <v>1.7742811512393606</v>
      </c>
      <c r="BK264" s="219">
        <v>1.9832653525665453</v>
      </c>
      <c r="BL264" s="66">
        <v>2.41</v>
      </c>
      <c r="BM264" s="66">
        <v>1.22</v>
      </c>
      <c r="BN264" s="66">
        <v>75</v>
      </c>
      <c r="BO264" s="66">
        <v>1.35</v>
      </c>
      <c r="BP264" s="571">
        <v>92.7</v>
      </c>
      <c r="BQ264" s="66">
        <v>34</v>
      </c>
      <c r="BR264" s="66">
        <v>64</v>
      </c>
      <c r="BS264" s="66">
        <v>6</v>
      </c>
      <c r="BT264" s="66">
        <v>45</v>
      </c>
      <c r="BU264" s="317">
        <v>0</v>
      </c>
      <c r="CG264" s="61">
        <v>0</v>
      </c>
      <c r="CH264" s="61">
        <v>0</v>
      </c>
      <c r="CI264" s="61">
        <v>0</v>
      </c>
      <c r="CJ264" s="61">
        <v>0</v>
      </c>
      <c r="CK264" s="326">
        <v>0</v>
      </c>
      <c r="CL264" s="114">
        <v>0</v>
      </c>
      <c r="CM264" s="326">
        <v>0</v>
      </c>
      <c r="CN264" s="114">
        <v>0</v>
      </c>
      <c r="CO264" s="326">
        <v>0</v>
      </c>
      <c r="CP264" s="114">
        <v>1</v>
      </c>
      <c r="CQ264" s="326">
        <v>0</v>
      </c>
      <c r="CR264" s="114">
        <v>0</v>
      </c>
      <c r="CS264" s="326">
        <v>0</v>
      </c>
      <c r="CT264" s="114">
        <v>0</v>
      </c>
      <c r="CU264" s="326">
        <v>0</v>
      </c>
      <c r="CV264" s="114">
        <v>0</v>
      </c>
      <c r="CW264" s="299">
        <v>12.9</v>
      </c>
      <c r="CX264" s="299">
        <v>1.05</v>
      </c>
      <c r="CY264" s="299">
        <v>3.7</v>
      </c>
      <c r="CZ264" s="299">
        <v>39.4</v>
      </c>
      <c r="DA264" s="221">
        <v>78</v>
      </c>
      <c r="DB264" s="221">
        <v>105</v>
      </c>
      <c r="DF264" s="451">
        <v>0</v>
      </c>
      <c r="DG264" s="457"/>
      <c r="DH264" s="451"/>
      <c r="DI264" s="451"/>
      <c r="DJ264" s="451"/>
      <c r="DK264" s="457"/>
      <c r="DL264" s="457"/>
      <c r="DM264" s="457"/>
      <c r="DN264" s="451"/>
      <c r="DO264" s="61">
        <v>0</v>
      </c>
      <c r="DP264" s="451">
        <v>0</v>
      </c>
      <c r="DQ264" s="451">
        <v>0</v>
      </c>
      <c r="DR264" s="451">
        <v>0</v>
      </c>
      <c r="DS264" s="451">
        <v>0</v>
      </c>
      <c r="DT264" s="63"/>
      <c r="DU264" s="451">
        <v>0</v>
      </c>
      <c r="DV264" s="451">
        <v>0</v>
      </c>
      <c r="DW264" s="451">
        <v>0</v>
      </c>
      <c r="DX264" s="61">
        <v>0</v>
      </c>
      <c r="DY264" s="61">
        <v>0</v>
      </c>
      <c r="DZ264" s="61">
        <v>0</v>
      </c>
      <c r="EC264" s="61">
        <v>1</v>
      </c>
      <c r="ED264" s="61">
        <v>2</v>
      </c>
      <c r="EE264" s="438">
        <v>54</v>
      </c>
      <c r="EF264" s="438"/>
      <c r="EH264" s="221">
        <v>0</v>
      </c>
      <c r="EP264" s="259">
        <v>269</v>
      </c>
      <c r="EQ264" s="135">
        <v>42517</v>
      </c>
      <c r="ER264" s="133" t="s">
        <v>383</v>
      </c>
      <c r="ES264" s="133"/>
      <c r="ET264" s="133"/>
      <c r="EU264" s="133">
        <v>70</v>
      </c>
      <c r="EV264" s="133">
        <v>0</v>
      </c>
      <c r="EW264" s="133"/>
      <c r="EX264" s="133">
        <v>9</v>
      </c>
      <c r="EY264" s="133">
        <v>7</v>
      </c>
      <c r="EZ264" s="133">
        <v>44</v>
      </c>
      <c r="FA264" s="133">
        <v>27</v>
      </c>
      <c r="FB264" s="133">
        <v>13</v>
      </c>
      <c r="FC264" s="133">
        <v>16</v>
      </c>
      <c r="FD264" s="133">
        <v>29</v>
      </c>
      <c r="FE264" s="133">
        <v>19</v>
      </c>
      <c r="FF264" s="133">
        <v>32</v>
      </c>
      <c r="FG264" s="133">
        <v>140</v>
      </c>
      <c r="FH264" s="133">
        <v>310</v>
      </c>
      <c r="FI264" s="91">
        <v>140</v>
      </c>
      <c r="FJ264" s="91">
        <v>310</v>
      </c>
      <c r="FK264" s="227">
        <v>28.7</v>
      </c>
      <c r="FL264" s="227">
        <v>16.878489281495344</v>
      </c>
      <c r="FM264" s="228">
        <v>84</v>
      </c>
      <c r="FN264" s="228">
        <v>30.7</v>
      </c>
      <c r="FO264" s="228">
        <v>49.400456433644912</v>
      </c>
      <c r="FP264" s="228">
        <v>18.054690625153558</v>
      </c>
      <c r="FQ264" s="228">
        <v>63.452380952380949</v>
      </c>
      <c r="FR264" s="228"/>
      <c r="FS264" s="193">
        <v>0</v>
      </c>
      <c r="FT264" s="230">
        <v>44.6</v>
      </c>
      <c r="FU264" s="230">
        <v>68.8</v>
      </c>
      <c r="FV264" s="230">
        <v>200</v>
      </c>
      <c r="FW264" s="229">
        <v>4.5</v>
      </c>
      <c r="FX264" s="229">
        <v>6.5</v>
      </c>
      <c r="FY264" s="426">
        <v>9.9111111111111114</v>
      </c>
      <c r="FZ264" s="229">
        <v>0.64825581395348841</v>
      </c>
      <c r="GA264" s="133">
        <v>49.5</v>
      </c>
      <c r="GB264" s="129">
        <v>17.3</v>
      </c>
      <c r="GC264" s="238">
        <v>4.5999999999999996</v>
      </c>
      <c r="GD264" s="238">
        <v>2.4</v>
      </c>
      <c r="GE264" s="238">
        <v>107.4</v>
      </c>
      <c r="GF264" s="238">
        <v>74.099999999999994</v>
      </c>
      <c r="GG264" s="238">
        <v>23.5</v>
      </c>
      <c r="GH264" s="133">
        <v>0</v>
      </c>
      <c r="GI264" s="133">
        <v>1</v>
      </c>
      <c r="GJ264" s="133">
        <v>1</v>
      </c>
      <c r="GK264" s="133">
        <v>0</v>
      </c>
      <c r="GL264" s="231">
        <v>10</v>
      </c>
      <c r="GM264" s="133"/>
      <c r="GN264" s="133">
        <v>0</v>
      </c>
      <c r="GO264" s="133">
        <v>0</v>
      </c>
      <c r="GP264" s="133">
        <v>0</v>
      </c>
      <c r="GQ264" s="61">
        <v>29.55</v>
      </c>
      <c r="GR264" s="106">
        <v>17.378374852550085</v>
      </c>
      <c r="GS264" s="111">
        <v>0.50931677018633548</v>
      </c>
      <c r="GT264" s="61">
        <v>0</v>
      </c>
      <c r="GU264" s="111">
        <v>0.53125</v>
      </c>
      <c r="GV264" s="61">
        <v>0</v>
      </c>
      <c r="GW264" s="106">
        <v>9.8999999999999986</v>
      </c>
      <c r="GY264" s="106">
        <v>23</v>
      </c>
      <c r="HA264" s="745">
        <v>15</v>
      </c>
      <c r="HB264" s="133">
        <v>13</v>
      </c>
      <c r="HC264" s="133">
        <v>0.71</v>
      </c>
      <c r="HD264" s="221">
        <v>1</v>
      </c>
      <c r="HE264" s="494">
        <v>73.007543999999996</v>
      </c>
      <c r="HF264" s="494">
        <v>76.657921000000002</v>
      </c>
      <c r="HG264" s="270">
        <v>45.082574841122543</v>
      </c>
      <c r="HH264" s="125">
        <v>99.312734000000006</v>
      </c>
      <c r="HI264" s="270">
        <v>58.405885586585313</v>
      </c>
      <c r="HJ264" s="125">
        <v>34.729968</v>
      </c>
      <c r="HK264" s="270">
        <v>20.424717513403355</v>
      </c>
      <c r="HL264" s="125">
        <v>64.582764999999995</v>
      </c>
      <c r="HM264" s="270">
        <v>37.981167485081279</v>
      </c>
      <c r="HN264" s="494">
        <v>65.029691999999997</v>
      </c>
      <c r="HO264" s="125">
        <v>4.0041310000000001</v>
      </c>
      <c r="HP264" s="125">
        <v>2.2673540000000001</v>
      </c>
      <c r="HQ264" s="125">
        <v>96.514463000000006</v>
      </c>
      <c r="HR264" s="270">
        <v>56.760220531525405</v>
      </c>
      <c r="HS264" s="125">
        <v>38.986851000000001</v>
      </c>
      <c r="HT264" s="270">
        <v>22.928193265601259</v>
      </c>
      <c r="HU264" s="125">
        <v>57.527613000000002</v>
      </c>
      <c r="HV264" s="270">
        <v>33.832027854024822</v>
      </c>
      <c r="HW264" s="494">
        <v>59.605173000000001</v>
      </c>
      <c r="HX264" s="144">
        <v>0</v>
      </c>
      <c r="HY264" s="427">
        <v>0.77188410702700017</v>
      </c>
      <c r="HZ264" s="428">
        <v>19.2</v>
      </c>
      <c r="IA264" s="427">
        <v>5.3</v>
      </c>
      <c r="IB264" s="427">
        <v>20.8</v>
      </c>
      <c r="IC264" s="427">
        <v>5.4</v>
      </c>
      <c r="ID264" s="427">
        <v>16</v>
      </c>
      <c r="IE264" s="427">
        <v>4.4000000000000004</v>
      </c>
      <c r="IF264" s="237">
        <v>63.093856603773588</v>
      </c>
      <c r="IG264" s="237">
        <v>37.105539456968529</v>
      </c>
      <c r="IH264" s="239"/>
      <c r="II264" s="317">
        <v>0.41</v>
      </c>
      <c r="IJ264" s="317">
        <v>1296</v>
      </c>
      <c r="IK264" s="317">
        <v>937</v>
      </c>
      <c r="IL264" s="317">
        <v>1039</v>
      </c>
      <c r="IM264" s="317">
        <v>1169</v>
      </c>
      <c r="IN264" s="317">
        <v>1063</v>
      </c>
      <c r="IO264" s="317">
        <v>1211</v>
      </c>
      <c r="IP264" s="133">
        <v>1253.5</v>
      </c>
      <c r="IQ264" s="497">
        <v>1119.1666666666667</v>
      </c>
      <c r="IR264" s="317">
        <v>1726</v>
      </c>
      <c r="IS264" s="317">
        <v>323</v>
      </c>
      <c r="IT264" s="317">
        <v>368</v>
      </c>
      <c r="IU264" s="317">
        <v>324</v>
      </c>
      <c r="IV264" s="317">
        <v>229</v>
      </c>
      <c r="IW264" s="405">
        <v>258</v>
      </c>
      <c r="IX264" s="405">
        <v>304</v>
      </c>
      <c r="IY264" s="61">
        <v>313.5</v>
      </c>
      <c r="IZ264" s="430">
        <v>301</v>
      </c>
      <c r="JA264" s="317">
        <v>190</v>
      </c>
      <c r="JB264" s="431">
        <v>30.593960933100067</v>
      </c>
      <c r="JC264" s="240">
        <v>30.131528185726435</v>
      </c>
      <c r="JD264" s="457"/>
      <c r="JE264" s="443"/>
      <c r="JF264" s="443"/>
      <c r="JG264" s="443"/>
      <c r="JH264" s="457"/>
      <c r="JI264" s="457"/>
      <c r="JJ264" s="457"/>
      <c r="JK264" s="457"/>
      <c r="JL264" s="451"/>
      <c r="JM264" s="444">
        <v>57</v>
      </c>
      <c r="JN264" s="362"/>
      <c r="JO264" s="244"/>
      <c r="JQ264" s="200"/>
      <c r="JR264" s="90"/>
      <c r="JS264" s="90"/>
      <c r="JT264" s="69"/>
      <c r="JU264" s="248"/>
      <c r="JV264" s="200"/>
      <c r="JW264" s="433"/>
      <c r="JX264" s="248"/>
      <c r="JY264" s="243"/>
      <c r="JZ264" s="433"/>
      <c r="KA264" s="248"/>
      <c r="KB264" s="247"/>
      <c r="KC264" s="245"/>
      <c r="KD264" s="248"/>
      <c r="KE264" s="63">
        <v>0</v>
      </c>
      <c r="KF264" s="263"/>
      <c r="KG264" s="263"/>
      <c r="KH264" s="250">
        <v>78.010000000000005</v>
      </c>
      <c r="KI264" s="250">
        <v>30.52</v>
      </c>
      <c r="KJ264" s="250">
        <v>61.29</v>
      </c>
      <c r="KK264" s="251">
        <v>-23.13</v>
      </c>
      <c r="KL264" s="250">
        <v>-18.14</v>
      </c>
      <c r="KM264" s="250">
        <v>97.21</v>
      </c>
      <c r="KN264" s="250">
        <v>119.3</v>
      </c>
      <c r="KO264" s="250">
        <v>1.9</v>
      </c>
      <c r="KP264" s="250"/>
      <c r="KQ264" s="250">
        <v>-23.13</v>
      </c>
      <c r="KR264" s="92"/>
      <c r="KS264" s="93">
        <v>0.50931677018633548</v>
      </c>
      <c r="KT264" s="92">
        <v>53</v>
      </c>
      <c r="KU264" s="361">
        <v>47.17</v>
      </c>
      <c r="KV264" s="92">
        <v>-24.93</v>
      </c>
      <c r="KW264" s="361">
        <v>-25.9</v>
      </c>
      <c r="KX264" s="361">
        <v>-25.6</v>
      </c>
      <c r="KY264" s="361">
        <v>434</v>
      </c>
      <c r="KZ264" s="361">
        <v>-22.8</v>
      </c>
      <c r="LA264" s="361">
        <v>-21.1</v>
      </c>
      <c r="LB264" s="361">
        <v>554</v>
      </c>
      <c r="LC264" s="361">
        <v>-23.5</v>
      </c>
      <c r="LD264" s="361">
        <v>-23.3</v>
      </c>
      <c r="LE264" s="361">
        <v>539</v>
      </c>
      <c r="LF264" s="118">
        <v>42517</v>
      </c>
      <c r="LG264" s="454">
        <v>0</v>
      </c>
      <c r="LH264" s="454"/>
      <c r="LI264" s="454">
        <v>53</v>
      </c>
      <c r="LJ264" s="454">
        <v>51.92</v>
      </c>
      <c r="LK264" s="454">
        <v>-30.44</v>
      </c>
      <c r="LL264" s="454">
        <v>-35.5</v>
      </c>
      <c r="LM264" s="454">
        <v>-35</v>
      </c>
      <c r="LN264" s="454">
        <v>449</v>
      </c>
      <c r="LO264" s="454">
        <v>-21.5</v>
      </c>
      <c r="LP264" s="454">
        <v>-21.1</v>
      </c>
      <c r="LQ264" s="454">
        <v>449</v>
      </c>
      <c r="LR264" s="454">
        <v>-28.5</v>
      </c>
      <c r="LS264" s="454">
        <v>-28.1</v>
      </c>
      <c r="LT264" s="454">
        <v>449</v>
      </c>
      <c r="LU264" s="500">
        <v>51.74</v>
      </c>
      <c r="LV264" s="693">
        <v>-28.11</v>
      </c>
      <c r="LW264" s="500">
        <v>-18.399999999999999</v>
      </c>
      <c r="LX264" s="500">
        <v>2</v>
      </c>
      <c r="LY264" s="500">
        <v>-17.5</v>
      </c>
      <c r="LZ264" s="500">
        <v>2</v>
      </c>
      <c r="MA264" s="690">
        <v>59.605173000000001</v>
      </c>
      <c r="MB264" s="455"/>
      <c r="MD264" s="253"/>
      <c r="ME264" s="274"/>
      <c r="MF264" s="581">
        <v>269</v>
      </c>
      <c r="MG264" s="135"/>
      <c r="MJ264" s="584">
        <v>46.686300000000003</v>
      </c>
      <c r="MR264" s="135"/>
      <c r="MS264" s="585"/>
      <c r="MT264" s="585"/>
      <c r="MU264" s="133">
        <v>0</v>
      </c>
      <c r="MV264" s="585"/>
      <c r="MW264" s="585"/>
      <c r="MX264" s="585"/>
      <c r="MY264" s="585"/>
      <c r="MZ264" s="585"/>
      <c r="NA264" s="238">
        <v>102.6</v>
      </c>
      <c r="NB264" s="585"/>
      <c r="NC264" s="238">
        <v>2</v>
      </c>
      <c r="NE264" s="876">
        <v>269</v>
      </c>
      <c r="NF264" s="877">
        <v>8.3737352019006597</v>
      </c>
      <c r="NG264" s="877">
        <v>7.5907367381327298</v>
      </c>
      <c r="NH264" s="877">
        <v>4.9429835981870998</v>
      </c>
      <c r="NI264" s="877">
        <v>2.2326607567902701</v>
      </c>
      <c r="NJ264" s="877">
        <v>7.1634987322828803</v>
      </c>
      <c r="NK264" s="877">
        <v>7.4556560022204996</v>
      </c>
      <c r="NL264" s="877">
        <v>8.5755770627226795</v>
      </c>
      <c r="NM264" s="877">
        <v>7.7469173461082796</v>
      </c>
      <c r="NN264" s="877">
        <v>6.0647966459118097</v>
      </c>
      <c r="NO264" s="877">
        <v>0.86393845042397199</v>
      </c>
      <c r="NP264" s="877">
        <v>5.6182386555954498</v>
      </c>
      <c r="NQ264" s="877">
        <v>6.22612314312524</v>
      </c>
      <c r="NR264" s="877">
        <v>7.3747786797648898</v>
      </c>
      <c r="NS264" s="877">
        <v>4.2086733196294697</v>
      </c>
      <c r="NT264" s="877">
        <v>5.8270568365001498</v>
      </c>
      <c r="NU264" s="877">
        <v>7.0079803364953497</v>
      </c>
      <c r="NV264" s="877">
        <v>6.3983161634002004</v>
      </c>
      <c r="NW264" s="877">
        <v>6.7261500257261604</v>
      </c>
      <c r="NX264" s="877">
        <v>5.9497683599313502</v>
      </c>
      <c r="NY264" s="877">
        <v>6.0127921219726304</v>
      </c>
      <c r="NZ264" s="877">
        <v>7.5213648784462199</v>
      </c>
      <c r="OA264" s="877">
        <v>-0.51457317282975801</v>
      </c>
      <c r="OB264" s="877">
        <v>9.0786578639608297</v>
      </c>
      <c r="OC264" s="877">
        <v>1.43295940727611</v>
      </c>
      <c r="OD264" s="877">
        <v>4.3284056589585704</v>
      </c>
      <c r="OE264" s="877">
        <v>6.5038257379957498</v>
      </c>
      <c r="OF264" s="877">
        <v>4.7048719644563501</v>
      </c>
      <c r="OG264" s="877">
        <v>9.6552444812379097</v>
      </c>
      <c r="OH264" s="877">
        <v>2.5134907455881201</v>
      </c>
      <c r="OI264" s="877">
        <v>7.2420308019227297</v>
      </c>
      <c r="OJ264" s="877">
        <v>3.8569856897822001</v>
      </c>
      <c r="OK264" s="877">
        <v>2.4132136793151799</v>
      </c>
      <c r="OL264" s="877">
        <v>4.8429788317883196</v>
      </c>
      <c r="OM264" s="877">
        <v>7.6456984566847197</v>
      </c>
    </row>
    <row r="265" spans="1:403" s="61" customFormat="1" x14ac:dyDescent="0.25">
      <c r="A265" s="455">
        <v>264</v>
      </c>
      <c r="B265" s="221">
        <v>0</v>
      </c>
      <c r="C265" s="61">
        <v>1</v>
      </c>
      <c r="D265" s="267">
        <v>0</v>
      </c>
      <c r="E265" s="267">
        <v>270</v>
      </c>
      <c r="F265" s="896">
        <v>270</v>
      </c>
      <c r="G265" s="61">
        <v>84</v>
      </c>
      <c r="H265" s="898"/>
      <c r="I265" s="166" t="s">
        <v>561</v>
      </c>
      <c r="J265" s="166" t="s">
        <v>1614</v>
      </c>
      <c r="K265" s="495">
        <v>14794</v>
      </c>
      <c r="L265" s="161">
        <v>75</v>
      </c>
      <c r="M265" s="438">
        <v>56</v>
      </c>
      <c r="N265" s="438">
        <v>159</v>
      </c>
      <c r="O265" s="342">
        <v>22.151022507021082</v>
      </c>
      <c r="P265" s="348">
        <v>1.5680472684827271</v>
      </c>
      <c r="Q265" s="316">
        <v>1</v>
      </c>
      <c r="R265" s="492">
        <v>190</v>
      </c>
      <c r="S265" s="492">
        <v>90</v>
      </c>
      <c r="T265" s="316">
        <v>0</v>
      </c>
      <c r="U265" s="486">
        <v>1</v>
      </c>
      <c r="V265" s="711">
        <v>0</v>
      </c>
      <c r="W265" s="711"/>
      <c r="X265" s="711">
        <v>0</v>
      </c>
      <c r="Y265" s="114">
        <v>0</v>
      </c>
      <c r="Z265" s="711">
        <v>1</v>
      </c>
      <c r="AA265" s="711">
        <v>0</v>
      </c>
      <c r="AB265" s="114">
        <v>0</v>
      </c>
      <c r="AC265" s="114">
        <v>0</v>
      </c>
      <c r="AD265" s="316"/>
      <c r="AE265" s="133"/>
      <c r="AF265" s="316"/>
      <c r="AG265" s="630">
        <v>79</v>
      </c>
      <c r="AH265" s="631">
        <v>0.64</v>
      </c>
      <c r="AI265" s="627">
        <v>90</v>
      </c>
      <c r="AJ265" s="627"/>
      <c r="AK265" s="628">
        <v>14.5</v>
      </c>
      <c r="AL265" s="629">
        <v>43</v>
      </c>
      <c r="AM265" s="629"/>
      <c r="AN265" s="627">
        <v>140.4</v>
      </c>
      <c r="AO265" s="214">
        <v>4.9444954915917112</v>
      </c>
      <c r="AP265" s="488">
        <v>203</v>
      </c>
      <c r="AQ265" s="488">
        <v>119</v>
      </c>
      <c r="AR265" s="488">
        <v>64</v>
      </c>
      <c r="AS265" s="488">
        <v>102</v>
      </c>
      <c r="AT265" s="488">
        <v>0.74</v>
      </c>
      <c r="AU265" s="488">
        <v>561</v>
      </c>
      <c r="AV265" s="557"/>
      <c r="AW265" s="557"/>
      <c r="AX265" s="493">
        <v>0.64</v>
      </c>
      <c r="AY265" s="493"/>
      <c r="AZ265" s="493"/>
      <c r="BA265" s="631"/>
      <c r="BB265" s="558"/>
      <c r="BC265" s="65">
        <v>24.36</v>
      </c>
      <c r="BD265" s="490">
        <v>414</v>
      </c>
      <c r="BE265" s="66">
        <v>24.36</v>
      </c>
      <c r="BF265" s="218">
        <v>62.244327312298608</v>
      </c>
      <c r="BG265" s="66">
        <v>79.39</v>
      </c>
      <c r="BH265" s="68">
        <v>1.3866772839608377</v>
      </c>
      <c r="BI265" s="219">
        <v>1.3866772839608377</v>
      </c>
      <c r="BJ265" s="219">
        <v>1.7940997777882601</v>
      </c>
      <c r="BK265" s="219">
        <v>1.8997658019443862</v>
      </c>
      <c r="BL265" s="66">
        <v>2.67</v>
      </c>
      <c r="BM265" s="66">
        <v>0.7</v>
      </c>
      <c r="BN265" s="66">
        <v>104</v>
      </c>
      <c r="BO265" s="66">
        <v>1.1000000000000001</v>
      </c>
      <c r="BP265" s="571">
        <v>97.5</v>
      </c>
      <c r="BQ265" s="66">
        <v>15</v>
      </c>
      <c r="BR265" s="66">
        <v>470</v>
      </c>
      <c r="BS265" s="66">
        <v>8</v>
      </c>
      <c r="BT265" s="66">
        <v>48</v>
      </c>
      <c r="BU265" s="317">
        <v>0</v>
      </c>
      <c r="CG265" s="61">
        <v>0</v>
      </c>
      <c r="CH265" s="61">
        <v>0</v>
      </c>
      <c r="CI265" s="61">
        <v>0</v>
      </c>
      <c r="CJ265" s="61">
        <v>0</v>
      </c>
      <c r="CK265" s="326">
        <v>0</v>
      </c>
      <c r="CL265" s="114">
        <v>0</v>
      </c>
      <c r="CM265" s="326">
        <v>0</v>
      </c>
      <c r="CN265" s="114">
        <v>0</v>
      </c>
      <c r="CO265" s="326">
        <v>0</v>
      </c>
      <c r="CP265" s="114">
        <v>0</v>
      </c>
      <c r="CQ265" s="326">
        <v>0</v>
      </c>
      <c r="CR265" s="114">
        <v>0</v>
      </c>
      <c r="CS265" s="326">
        <v>0</v>
      </c>
      <c r="CT265" s="114">
        <v>0</v>
      </c>
      <c r="CU265" s="326">
        <v>0</v>
      </c>
      <c r="CV265" s="114">
        <v>0</v>
      </c>
      <c r="CW265" s="299">
        <v>18.7</v>
      </c>
      <c r="CX265" s="299">
        <v>1.0900000000000001</v>
      </c>
      <c r="CY265" s="299">
        <v>5.4</v>
      </c>
      <c r="CZ265" s="299">
        <v>26.9</v>
      </c>
      <c r="DA265" s="221">
        <v>55</v>
      </c>
      <c r="DB265" s="221">
        <v>130</v>
      </c>
      <c r="DF265" s="451">
        <v>0</v>
      </c>
      <c r="DG265" s="457"/>
      <c r="DH265" s="451"/>
      <c r="DI265" s="451"/>
      <c r="DJ265" s="451"/>
      <c r="DK265" s="457"/>
      <c r="DL265" s="457"/>
      <c r="DM265" s="457"/>
      <c r="DN265" s="451"/>
      <c r="DO265" s="61">
        <v>0</v>
      </c>
      <c r="DP265" s="451">
        <v>0</v>
      </c>
      <c r="DQ265" s="451">
        <v>0</v>
      </c>
      <c r="DR265" s="451">
        <v>0</v>
      </c>
      <c r="DS265" s="451">
        <v>0</v>
      </c>
      <c r="DT265" s="63"/>
      <c r="DU265" s="451">
        <v>0</v>
      </c>
      <c r="DV265" s="451">
        <v>0</v>
      </c>
      <c r="DW265" s="451">
        <v>0</v>
      </c>
      <c r="DX265" s="61">
        <v>0</v>
      </c>
      <c r="DY265" s="61">
        <v>0</v>
      </c>
      <c r="DZ265" s="61">
        <v>0</v>
      </c>
      <c r="EC265" s="61">
        <v>0</v>
      </c>
      <c r="ED265" s="61">
        <v>0</v>
      </c>
      <c r="EE265" s="438">
        <v>90</v>
      </c>
      <c r="EF265" s="438"/>
      <c r="EH265" s="221">
        <v>0</v>
      </c>
      <c r="EP265" s="267">
        <v>270</v>
      </c>
      <c r="EQ265" s="135">
        <v>42459</v>
      </c>
      <c r="ER265" s="133" t="s">
        <v>383</v>
      </c>
      <c r="ES265" s="133"/>
      <c r="ET265" s="133"/>
      <c r="EU265" s="133">
        <v>63</v>
      </c>
      <c r="EV265" s="133">
        <v>0</v>
      </c>
      <c r="EW265" s="133"/>
      <c r="EX265" s="133">
        <v>9</v>
      </c>
      <c r="EY265" s="133">
        <v>8</v>
      </c>
      <c r="EZ265" s="133">
        <v>45</v>
      </c>
      <c r="FA265" s="133">
        <v>28</v>
      </c>
      <c r="FB265" s="133">
        <v>14</v>
      </c>
      <c r="FC265" s="133">
        <v>16</v>
      </c>
      <c r="FD265" s="133">
        <v>22</v>
      </c>
      <c r="FE265" s="133">
        <v>18</v>
      </c>
      <c r="FF265" s="133">
        <v>31</v>
      </c>
      <c r="FG265" s="133">
        <v>130</v>
      </c>
      <c r="FH265" s="133">
        <v>370</v>
      </c>
      <c r="FI265" s="91">
        <v>130</v>
      </c>
      <c r="FJ265" s="91">
        <v>370</v>
      </c>
      <c r="FK265" s="227">
        <v>22.450000000000003</v>
      </c>
      <c r="FL265" s="227">
        <v>14.317170439461979</v>
      </c>
      <c r="FM265" s="228">
        <v>105.5</v>
      </c>
      <c r="FN265" s="228">
        <v>28.8</v>
      </c>
      <c r="FO265" s="228">
        <v>67.281135027315756</v>
      </c>
      <c r="FP265" s="228">
        <v>18.366793258641646</v>
      </c>
      <c r="FQ265" s="228">
        <v>72.70142180094787</v>
      </c>
      <c r="FR265" s="228"/>
      <c r="FS265" s="193">
        <v>0</v>
      </c>
      <c r="FT265" s="230">
        <v>57.5</v>
      </c>
      <c r="FU265" s="230">
        <v>49.6</v>
      </c>
      <c r="FV265" s="230">
        <v>175</v>
      </c>
      <c r="FW265" s="229">
        <v>5.9</v>
      </c>
      <c r="FX265" s="229">
        <v>6</v>
      </c>
      <c r="FY265" s="426">
        <v>9.7457627118644066</v>
      </c>
      <c r="FZ265" s="229">
        <v>1.159274193548387</v>
      </c>
      <c r="GA265" s="133">
        <v>66.099999999999994</v>
      </c>
      <c r="GB265" s="129">
        <v>24.2</v>
      </c>
      <c r="GC265" s="238">
        <v>3.4</v>
      </c>
      <c r="GD265" s="238">
        <v>1.8</v>
      </c>
      <c r="GE265" s="238">
        <v>92.8</v>
      </c>
      <c r="GF265" s="238">
        <v>62.8</v>
      </c>
      <c r="GG265" s="238">
        <v>21.9</v>
      </c>
      <c r="GH265" s="133">
        <v>1</v>
      </c>
      <c r="GI265" s="133">
        <v>1</v>
      </c>
      <c r="GJ265" s="133">
        <v>1</v>
      </c>
      <c r="GK265" s="133">
        <v>1</v>
      </c>
      <c r="GL265" s="231"/>
      <c r="GM265" s="133"/>
      <c r="GN265" s="133">
        <v>0</v>
      </c>
      <c r="GO265" s="133">
        <v>0</v>
      </c>
      <c r="GP265" s="133">
        <v>0</v>
      </c>
      <c r="GQ265" s="61">
        <v>31.5</v>
      </c>
      <c r="GR265" s="106">
        <v>20.0886801266393</v>
      </c>
      <c r="GS265" s="111">
        <v>0.54748603351955305</v>
      </c>
      <c r="GT265" s="61">
        <v>0</v>
      </c>
      <c r="GU265" s="111">
        <v>0.37142857142857144</v>
      </c>
      <c r="GV265" s="61">
        <v>0</v>
      </c>
      <c r="GW265" s="106">
        <v>10.199999999999999</v>
      </c>
      <c r="GY265" s="106">
        <v>24.5</v>
      </c>
      <c r="HA265" s="745"/>
      <c r="HB265" s="133">
        <v>12</v>
      </c>
      <c r="HC265" s="133">
        <v>0.6</v>
      </c>
      <c r="HD265" s="442" t="s">
        <v>1615</v>
      </c>
      <c r="HE265" s="227">
        <v>86.653226000000004</v>
      </c>
      <c r="HF265" s="227">
        <v>90.985887000000005</v>
      </c>
      <c r="HG265" s="270">
        <v>58.024964443858707</v>
      </c>
      <c r="HH265" s="106">
        <v>116.951329</v>
      </c>
      <c r="HI265" s="270">
        <v>74.584058370360466</v>
      </c>
      <c r="HJ265" s="106">
        <v>37.666249000000001</v>
      </c>
      <c r="HK265" s="270">
        <v>24.021118340677695</v>
      </c>
      <c r="HL265" s="106">
        <v>79.285079999999994</v>
      </c>
      <c r="HM265" s="270">
        <v>50.562940029682757</v>
      </c>
      <c r="HN265" s="227">
        <v>67.793227000000002</v>
      </c>
      <c r="HO265" s="106">
        <v>4.3606790000000002</v>
      </c>
      <c r="HP265" s="106">
        <v>2.7474919999999998</v>
      </c>
      <c r="HQ265" s="106">
        <v>117.66943499999999</v>
      </c>
      <c r="HR265" s="270">
        <v>75.042020330075388</v>
      </c>
      <c r="HS265" s="106">
        <v>42.531131000000002</v>
      </c>
      <c r="HT265" s="270">
        <v>27.123628129625164</v>
      </c>
      <c r="HU265" s="106">
        <v>75.138305000000003</v>
      </c>
      <c r="HV265" s="270">
        <v>47.918392838186108</v>
      </c>
      <c r="HW265" s="227">
        <v>63.855414000000003</v>
      </c>
      <c r="HX265" s="144">
        <v>0</v>
      </c>
      <c r="HY265" s="427">
        <v>0.77798078720422237</v>
      </c>
      <c r="HZ265" s="428">
        <v>20.5</v>
      </c>
      <c r="IA265" s="427">
        <v>5.3</v>
      </c>
      <c r="IB265" s="427">
        <v>14.3</v>
      </c>
      <c r="IC265" s="427">
        <v>4.7</v>
      </c>
      <c r="ID265" s="427">
        <v>18.3</v>
      </c>
      <c r="IE265" s="427">
        <v>4.7</v>
      </c>
      <c r="IF265" s="237">
        <v>46.314012578616357</v>
      </c>
      <c r="IG265" s="237">
        <v>29.53610743088803</v>
      </c>
      <c r="IH265" s="239"/>
      <c r="II265" s="316">
        <v>0.43</v>
      </c>
      <c r="IJ265" s="316">
        <v>1230</v>
      </c>
      <c r="IK265" s="316">
        <v>1032</v>
      </c>
      <c r="IL265" s="316">
        <v>1041</v>
      </c>
      <c r="IM265" s="316">
        <v>1045</v>
      </c>
      <c r="IN265" s="316">
        <v>1092</v>
      </c>
      <c r="IO265" s="316">
        <v>1230</v>
      </c>
      <c r="IP265" s="133">
        <v>1230</v>
      </c>
      <c r="IQ265" s="429">
        <v>1111.6666666666667</v>
      </c>
      <c r="IR265" s="316">
        <v>1800</v>
      </c>
      <c r="IS265" s="316">
        <v>370</v>
      </c>
      <c r="IT265" s="316">
        <v>290</v>
      </c>
      <c r="IU265" s="316">
        <v>314</v>
      </c>
      <c r="IV265" s="316">
        <v>352</v>
      </c>
      <c r="IW265" s="498">
        <v>280</v>
      </c>
      <c r="IX265" s="498">
        <v>328</v>
      </c>
      <c r="IY265" s="61">
        <v>349</v>
      </c>
      <c r="IZ265" s="430">
        <v>322.33333333333331</v>
      </c>
      <c r="JA265" s="499">
        <v>204</v>
      </c>
      <c r="JB265" s="431">
        <v>28.888519250494422</v>
      </c>
      <c r="JC265" s="240">
        <v>26.914728991743459</v>
      </c>
      <c r="JD265" s="457"/>
      <c r="JE265" s="496"/>
      <c r="JF265" s="443"/>
      <c r="JG265" s="443"/>
      <c r="JH265" s="457"/>
      <c r="JI265" s="457"/>
      <c r="JJ265" s="457"/>
      <c r="JK265" s="457"/>
      <c r="JL265" s="451"/>
      <c r="JM265" s="444">
        <v>41.4</v>
      </c>
      <c r="JN265" s="362"/>
      <c r="JO265" s="244"/>
      <c r="JQ265" s="200"/>
      <c r="JR265" s="90"/>
      <c r="JS265" s="90"/>
      <c r="JT265" s="69"/>
      <c r="JU265" s="248"/>
      <c r="JV265" s="200"/>
      <c r="JW265" s="433"/>
      <c r="JX265" s="248"/>
      <c r="JY265" s="243"/>
      <c r="JZ265" s="433"/>
      <c r="KA265" s="248"/>
      <c r="KB265" s="247"/>
      <c r="KC265" s="245"/>
      <c r="KD265" s="248"/>
      <c r="KE265" s="63">
        <v>0</v>
      </c>
      <c r="KF265" s="263"/>
      <c r="KG265" s="263"/>
      <c r="KH265" s="250">
        <v>95.7</v>
      </c>
      <c r="KI265" s="250">
        <v>43.6</v>
      </c>
      <c r="KJ265" s="250">
        <v>54.9</v>
      </c>
      <c r="KK265" s="251">
        <v>-19.62</v>
      </c>
      <c r="KL265" s="250">
        <v>-15.4</v>
      </c>
      <c r="KM265" s="250">
        <v>44.6</v>
      </c>
      <c r="KN265" s="250">
        <v>29.7</v>
      </c>
      <c r="KO265" s="250">
        <v>4.4000000000000004</v>
      </c>
      <c r="KP265" s="250"/>
      <c r="KQ265" s="250">
        <v>-19.62</v>
      </c>
      <c r="KR265" s="92"/>
      <c r="KS265" s="93">
        <v>0.54748603351955305</v>
      </c>
      <c r="KT265" s="92"/>
      <c r="KU265" s="361"/>
      <c r="KV265" s="92"/>
      <c r="KW265" s="361"/>
      <c r="KX265" s="361"/>
      <c r="KY265" s="361"/>
      <c r="KZ265" s="361"/>
      <c r="LA265" s="361"/>
      <c r="LB265" s="361"/>
      <c r="LC265" s="361"/>
      <c r="LD265" s="361"/>
      <c r="LE265" s="361"/>
      <c r="LF265" s="118">
        <v>42459</v>
      </c>
      <c r="LG265" s="454">
        <v>0</v>
      </c>
      <c r="LH265" s="454"/>
      <c r="LI265" s="454">
        <v>50</v>
      </c>
      <c r="LJ265" s="454">
        <v>50.55</v>
      </c>
      <c r="LK265" s="454">
        <v>-24.94</v>
      </c>
      <c r="LL265" s="454">
        <v>-29.2</v>
      </c>
      <c r="LM265" s="454">
        <v>-28.4</v>
      </c>
      <c r="LN265" s="454">
        <v>564</v>
      </c>
      <c r="LO265" s="454">
        <v>-14.8</v>
      </c>
      <c r="LP265" s="454">
        <v>-14</v>
      </c>
      <c r="LQ265" s="454">
        <v>423</v>
      </c>
      <c r="LR265" s="454">
        <v>-21.9</v>
      </c>
      <c r="LS265" s="454">
        <v>-21.2</v>
      </c>
      <c r="LT265" s="454">
        <v>564</v>
      </c>
      <c r="LU265" s="500">
        <v>51.75</v>
      </c>
      <c r="LV265" s="693">
        <v>-27.42</v>
      </c>
      <c r="LW265" s="500">
        <v>-19.600000000000001</v>
      </c>
      <c r="LX265" s="500">
        <v>1</v>
      </c>
      <c r="LY265" s="500">
        <v>-20.9</v>
      </c>
      <c r="LZ265" s="500">
        <v>1</v>
      </c>
      <c r="MA265" s="690">
        <v>63.855414000000003</v>
      </c>
      <c r="MB265" s="500"/>
      <c r="MD265" s="253"/>
      <c r="ME265" s="274"/>
      <c r="MF265" s="581">
        <v>270</v>
      </c>
      <c r="MG265" s="135"/>
      <c r="MJ265" s="584">
        <v>64.390900000000002</v>
      </c>
      <c r="MR265" s="135"/>
      <c r="MS265" s="585"/>
      <c r="MT265" s="585"/>
      <c r="MU265" s="133">
        <v>0</v>
      </c>
      <c r="MV265" s="585"/>
      <c r="MW265" s="585"/>
      <c r="MX265" s="585"/>
      <c r="MY265" s="585"/>
      <c r="MZ265" s="585"/>
      <c r="NA265" s="238">
        <v>140.4</v>
      </c>
      <c r="NB265" s="585"/>
      <c r="NC265" s="238">
        <v>2</v>
      </c>
      <c r="NE265" s="876">
        <v>270</v>
      </c>
      <c r="NF265" s="877">
        <v>8.6395939495041194</v>
      </c>
      <c r="NG265" s="877">
        <v>7.7657999232851296</v>
      </c>
      <c r="NH265" s="877">
        <v>5.5594918132050397</v>
      </c>
      <c r="NI265" s="877">
        <v>2.58014548442338</v>
      </c>
      <c r="NJ265" s="877">
        <v>7.80896417491926</v>
      </c>
      <c r="NK265" s="877">
        <v>5.7271036035226599</v>
      </c>
      <c r="NL265" s="877">
        <v>9.2172064771890696</v>
      </c>
      <c r="NM265" s="877">
        <v>7.9215434435089698</v>
      </c>
      <c r="NN265" s="877">
        <v>6.4810728568277503</v>
      </c>
      <c r="NO265" s="877">
        <v>1.22650852980868</v>
      </c>
      <c r="NP265" s="877">
        <v>6.02569327368077</v>
      </c>
      <c r="NQ265" s="877">
        <v>6.7150696793799902</v>
      </c>
      <c r="NR265" s="877">
        <v>7.76692638175067</v>
      </c>
      <c r="NS265" s="877">
        <v>4.6987741089036801</v>
      </c>
      <c r="NT265" s="877">
        <v>6.1114486984876697</v>
      </c>
      <c r="NU265" s="877">
        <v>8.5699695008121601</v>
      </c>
      <c r="NV265" s="877">
        <v>6.8586027124571203</v>
      </c>
      <c r="NW265" s="877">
        <v>7.2557839569900597</v>
      </c>
      <c r="NX265" s="877">
        <v>5.81044310384517</v>
      </c>
      <c r="NY265" s="877">
        <v>6.3255303315675597</v>
      </c>
      <c r="NZ265" s="877">
        <v>7.7901203846412503</v>
      </c>
      <c r="OA265" s="877">
        <v>2.6553518286125501</v>
      </c>
      <c r="OB265" s="877">
        <v>10.0017740999001</v>
      </c>
      <c r="OC265" s="877">
        <v>1.8032270364349301</v>
      </c>
      <c r="OD265" s="877">
        <v>4.7076352195453</v>
      </c>
      <c r="OE265" s="877">
        <v>6.3876727200124996</v>
      </c>
      <c r="OF265" s="877">
        <v>5.51191074867093</v>
      </c>
      <c r="OG265" s="877">
        <v>10.4271242442209</v>
      </c>
      <c r="OH265" s="877">
        <v>2.9763636357327599</v>
      </c>
      <c r="OI265" s="877">
        <v>8.0092127868052003</v>
      </c>
      <c r="OJ265" s="877">
        <v>4.4789718050329403</v>
      </c>
      <c r="OK265" s="877">
        <v>2.4179114574156602</v>
      </c>
      <c r="OL265" s="877">
        <v>2.05228339093274</v>
      </c>
      <c r="OM265" s="877">
        <v>8.1985470634651296</v>
      </c>
    </row>
    <row r="266" spans="1:403" s="61" customFormat="1" ht="18" customHeight="1" x14ac:dyDescent="0.25">
      <c r="A266" s="902">
        <v>265</v>
      </c>
      <c r="B266" s="274">
        <v>0</v>
      </c>
      <c r="C266" s="61">
        <v>1</v>
      </c>
      <c r="D266" s="267">
        <v>0</v>
      </c>
      <c r="E266" s="267">
        <v>271</v>
      </c>
      <c r="F266" s="896">
        <v>271</v>
      </c>
      <c r="G266" s="61">
        <v>85</v>
      </c>
      <c r="H266" s="898"/>
      <c r="I266" s="651" t="s">
        <v>1616</v>
      </c>
      <c r="J266" s="166" t="s">
        <v>1617</v>
      </c>
      <c r="K266" s="495">
        <v>13274</v>
      </c>
      <c r="L266" s="161">
        <v>80</v>
      </c>
      <c r="M266" s="438">
        <v>96</v>
      </c>
      <c r="N266" s="438">
        <v>182</v>
      </c>
      <c r="O266" s="342">
        <v>28.982007003985025</v>
      </c>
      <c r="P266" s="348">
        <v>2.1746198801552397</v>
      </c>
      <c r="Q266" s="316">
        <v>0</v>
      </c>
      <c r="R266" s="492">
        <v>130</v>
      </c>
      <c r="S266" s="492">
        <v>80</v>
      </c>
      <c r="T266" s="316">
        <v>0</v>
      </c>
      <c r="U266" s="486">
        <v>1</v>
      </c>
      <c r="V266" s="711">
        <v>0</v>
      </c>
      <c r="W266" s="711"/>
      <c r="X266" s="711">
        <v>1</v>
      </c>
      <c r="Y266" s="114">
        <v>0</v>
      </c>
      <c r="Z266" s="711">
        <v>1</v>
      </c>
      <c r="AA266" s="711">
        <v>1</v>
      </c>
      <c r="AB266" s="114">
        <v>0</v>
      </c>
      <c r="AC266" s="114">
        <v>0</v>
      </c>
      <c r="AD266" s="316"/>
      <c r="AE266" s="133"/>
      <c r="AF266" s="316"/>
      <c r="AG266" s="630">
        <v>96</v>
      </c>
      <c r="AH266" s="632">
        <v>1</v>
      </c>
      <c r="AI266" s="627">
        <v>72</v>
      </c>
      <c r="AJ266" s="627"/>
      <c r="AK266" s="628">
        <v>14</v>
      </c>
      <c r="AL266" s="629">
        <v>42</v>
      </c>
      <c r="AM266" s="629"/>
      <c r="AN266" s="627">
        <v>30.7</v>
      </c>
      <c r="AO266" s="214">
        <v>3.4242626545931514</v>
      </c>
      <c r="AP266" s="488">
        <v>195</v>
      </c>
      <c r="AQ266" s="488">
        <v>101</v>
      </c>
      <c r="AR266" s="488">
        <v>51</v>
      </c>
      <c r="AS266" s="488">
        <v>216</v>
      </c>
      <c r="AT266" s="488">
        <v>2.68</v>
      </c>
      <c r="AU266" s="488">
        <v>104</v>
      </c>
      <c r="AV266" s="557"/>
      <c r="AW266" s="557"/>
      <c r="AX266" s="489">
        <v>1</v>
      </c>
      <c r="AY266" s="489"/>
      <c r="AZ266" s="489"/>
      <c r="BA266" s="655"/>
      <c r="BB266" s="558"/>
      <c r="BC266" s="65">
        <v>46.34</v>
      </c>
      <c r="BD266" s="490">
        <v>505</v>
      </c>
      <c r="BE266" s="66">
        <v>46.34</v>
      </c>
      <c r="BF266" s="218">
        <v>66.549252627383666</v>
      </c>
      <c r="BG266" s="66">
        <v>91.62</v>
      </c>
      <c r="BH266" s="68">
        <v>1.6659560294539568</v>
      </c>
      <c r="BI266" s="219">
        <v>1.6659560294539568</v>
      </c>
      <c r="BJ266" s="219">
        <v>1.8231431825511031</v>
      </c>
      <c r="BK266" s="219">
        <v>1.9619902874400648</v>
      </c>
      <c r="BL266" s="66">
        <v>2.1</v>
      </c>
      <c r="BM266" s="66">
        <v>1.17</v>
      </c>
      <c r="BN266" s="66">
        <v>87</v>
      </c>
      <c r="BO266" s="66">
        <v>0.66</v>
      </c>
      <c r="BP266" s="571">
        <v>46.2</v>
      </c>
      <c r="BQ266" s="66">
        <v>55</v>
      </c>
      <c r="BR266" s="66">
        <v>86</v>
      </c>
      <c r="BS266" s="66">
        <v>11</v>
      </c>
      <c r="BT266" s="66">
        <v>7</v>
      </c>
      <c r="BU266" s="317">
        <v>0</v>
      </c>
      <c r="CG266" s="61">
        <v>0</v>
      </c>
      <c r="CH266" s="61">
        <v>0</v>
      </c>
      <c r="CI266" s="61">
        <v>0</v>
      </c>
      <c r="CJ266" s="61">
        <v>0</v>
      </c>
      <c r="CK266" s="326">
        <v>0</v>
      </c>
      <c r="CL266" s="114">
        <v>0</v>
      </c>
      <c r="CM266" s="326">
        <v>0</v>
      </c>
      <c r="CN266" s="114">
        <v>0</v>
      </c>
      <c r="CO266" s="326">
        <v>1</v>
      </c>
      <c r="CP266" s="114">
        <v>1</v>
      </c>
      <c r="CQ266" s="326">
        <v>0</v>
      </c>
      <c r="CR266" s="114">
        <v>0</v>
      </c>
      <c r="CS266" s="326">
        <v>0</v>
      </c>
      <c r="CT266" s="114">
        <v>0</v>
      </c>
      <c r="CU266" s="326">
        <v>0</v>
      </c>
      <c r="CV266" s="114">
        <v>0</v>
      </c>
      <c r="CW266" s="362">
        <v>22.5</v>
      </c>
      <c r="CX266" s="362">
        <v>1.1200000000000001</v>
      </c>
      <c r="CY266" s="362">
        <v>6.4</v>
      </c>
      <c r="CZ266" s="362">
        <v>31.7</v>
      </c>
      <c r="DA266" s="61">
        <v>67</v>
      </c>
      <c r="DB266" s="61">
        <v>134</v>
      </c>
      <c r="DF266" s="451">
        <v>0</v>
      </c>
      <c r="DG266" s="457"/>
      <c r="DH266" s="451"/>
      <c r="DI266" s="451"/>
      <c r="DJ266" s="451"/>
      <c r="DK266" s="457"/>
      <c r="DL266" s="457"/>
      <c r="DM266" s="457"/>
      <c r="DN266" s="451"/>
      <c r="DO266" s="61">
        <v>0</v>
      </c>
      <c r="DP266" s="451">
        <v>0</v>
      </c>
      <c r="DQ266" s="451">
        <v>0</v>
      </c>
      <c r="DR266" s="451">
        <v>0</v>
      </c>
      <c r="DS266" s="451">
        <v>0</v>
      </c>
      <c r="DT266" s="63"/>
      <c r="DU266" s="451">
        <v>0</v>
      </c>
      <c r="DV266" s="451">
        <v>0</v>
      </c>
      <c r="DW266" s="451">
        <v>0</v>
      </c>
      <c r="DX266" s="61">
        <v>0</v>
      </c>
      <c r="DY266" s="61">
        <v>0</v>
      </c>
      <c r="DZ266" s="61">
        <v>0</v>
      </c>
      <c r="EC266" s="61">
        <v>1</v>
      </c>
      <c r="ED266" s="61">
        <v>1</v>
      </c>
      <c r="EE266" s="438">
        <v>72</v>
      </c>
      <c r="EF266" s="438"/>
      <c r="EH266" s="221">
        <v>0</v>
      </c>
      <c r="EP266" s="267">
        <v>271</v>
      </c>
      <c r="EQ266" s="135">
        <v>42524</v>
      </c>
      <c r="ER266" s="133" t="s">
        <v>383</v>
      </c>
      <c r="ES266" s="133"/>
      <c r="ET266" s="133"/>
      <c r="EU266" s="133">
        <v>57</v>
      </c>
      <c r="EV266" s="133">
        <v>0</v>
      </c>
      <c r="EW266" s="133"/>
      <c r="EX266" s="133">
        <v>10</v>
      </c>
      <c r="EY266" s="133">
        <v>8</v>
      </c>
      <c r="EZ266" s="133">
        <v>51</v>
      </c>
      <c r="FA266" s="133">
        <v>27</v>
      </c>
      <c r="FB266" s="133">
        <v>20</v>
      </c>
      <c r="FC266" s="133">
        <v>17</v>
      </c>
      <c r="FD266" s="133">
        <v>38</v>
      </c>
      <c r="FE266" s="133">
        <v>22</v>
      </c>
      <c r="FF266" s="133">
        <v>33</v>
      </c>
      <c r="FG266" s="133">
        <v>80</v>
      </c>
      <c r="FH266" s="133">
        <v>330</v>
      </c>
      <c r="FI266" s="91">
        <v>80</v>
      </c>
      <c r="FJ266" s="91">
        <v>330</v>
      </c>
      <c r="FK266" s="227">
        <v>32.700000000000003</v>
      </c>
      <c r="FL266" s="227">
        <v>15.037110760555379</v>
      </c>
      <c r="FM266" s="228">
        <v>126.69999999999999</v>
      </c>
      <c r="FN266" s="228">
        <v>40.65</v>
      </c>
      <c r="FO266" s="228">
        <v>58.263056066127405</v>
      </c>
      <c r="FP266" s="228">
        <v>18.692922092250033</v>
      </c>
      <c r="FQ266" s="228">
        <v>67.91633780584057</v>
      </c>
      <c r="FR266" s="228"/>
      <c r="FS266" s="193">
        <v>0</v>
      </c>
      <c r="FT266" s="230">
        <v>54.3</v>
      </c>
      <c r="FU266" s="230">
        <v>79.599999999999994</v>
      </c>
      <c r="FV266" s="230">
        <v>190</v>
      </c>
      <c r="FW266" s="229">
        <v>5.9</v>
      </c>
      <c r="FX266" s="229">
        <v>5.7</v>
      </c>
      <c r="FY266" s="426">
        <v>9.203389830508474</v>
      </c>
      <c r="FZ266" s="229">
        <v>0.68216080402010049</v>
      </c>
      <c r="GA266" s="133">
        <v>52.3</v>
      </c>
      <c r="GB266" s="129">
        <v>16.3</v>
      </c>
      <c r="GC266" s="238">
        <v>4.5999999999999996</v>
      </c>
      <c r="GD266" s="238">
        <v>2.7</v>
      </c>
      <c r="GE266" s="238">
        <v>106.7</v>
      </c>
      <c r="GF266" s="238">
        <v>76.099999999999994</v>
      </c>
      <c r="GG266" s="238">
        <v>23.3</v>
      </c>
      <c r="GH266" s="133">
        <v>0</v>
      </c>
      <c r="GI266" s="133">
        <v>1</v>
      </c>
      <c r="GJ266" s="133">
        <v>1</v>
      </c>
      <c r="GK266" s="133">
        <v>0</v>
      </c>
      <c r="GL266" s="231">
        <v>17</v>
      </c>
      <c r="GM266" s="133"/>
      <c r="GN266" s="133">
        <v>0</v>
      </c>
      <c r="GO266" s="133">
        <v>0</v>
      </c>
      <c r="GP266" s="133">
        <v>0</v>
      </c>
      <c r="GR266" s="106"/>
      <c r="GS266" s="111">
        <v>0.40873015873015872</v>
      </c>
      <c r="GT266" s="61">
        <v>0</v>
      </c>
      <c r="GU266" s="111">
        <v>0.36666666666666664</v>
      </c>
      <c r="GV266" s="61">
        <v>0</v>
      </c>
      <c r="GW266" s="106">
        <v>11.5</v>
      </c>
      <c r="GY266" s="106">
        <v>21</v>
      </c>
      <c r="HA266" s="745">
        <v>22</v>
      </c>
      <c r="HB266" s="133">
        <v>8</v>
      </c>
      <c r="HC266" s="133">
        <v>0.44</v>
      </c>
      <c r="HD266" s="221">
        <v>1</v>
      </c>
      <c r="HE266" s="494">
        <v>129.66412</v>
      </c>
      <c r="HF266" s="494">
        <v>136.14732599999999</v>
      </c>
      <c r="HG266" s="270">
        <v>62.607413480594523</v>
      </c>
      <c r="HH266" s="125">
        <v>119.34742799999999</v>
      </c>
      <c r="HI266" s="270">
        <v>54.881972288177614</v>
      </c>
      <c r="HJ266" s="125">
        <v>33.953322</v>
      </c>
      <c r="HK266" s="270">
        <v>15.613451486324209</v>
      </c>
      <c r="HL266" s="125">
        <v>85.394105999999994</v>
      </c>
      <c r="HM266" s="270">
        <v>39.268520801853406</v>
      </c>
      <c r="HN266" s="494">
        <v>71.550855999999996</v>
      </c>
      <c r="HO266" s="125">
        <v>7.1731049999999996</v>
      </c>
      <c r="HP266" s="125">
        <v>3.2348349999999999</v>
      </c>
      <c r="HQ266" s="125">
        <v>165.73827900000001</v>
      </c>
      <c r="HR266" s="270">
        <v>76.21482747971956</v>
      </c>
      <c r="HS266" s="125">
        <v>73.580461999999997</v>
      </c>
      <c r="HT266" s="270">
        <v>33.83601091458214</v>
      </c>
      <c r="HU266" s="125">
        <v>92.157816999999994</v>
      </c>
      <c r="HV266" s="270">
        <v>42.378816565137406</v>
      </c>
      <c r="HW266" s="494">
        <v>55.604424999999999</v>
      </c>
      <c r="HX266" s="144">
        <v>0</v>
      </c>
      <c r="HY266" s="427">
        <v>1.1407646422007518</v>
      </c>
      <c r="HZ266" s="428">
        <v>20.3</v>
      </c>
      <c r="IA266" s="427">
        <v>4.9000000000000004</v>
      </c>
      <c r="IB266" s="427">
        <v>17.8</v>
      </c>
      <c r="IC266" s="427">
        <v>5.0999999999999996</v>
      </c>
      <c r="ID266" s="427">
        <v>18.8</v>
      </c>
      <c r="IE266" s="427">
        <v>5.9</v>
      </c>
      <c r="IF266" s="237">
        <v>61.747352380952385</v>
      </c>
      <c r="IG266" s="237">
        <v>28.394549753009905</v>
      </c>
      <c r="IH266" s="239"/>
      <c r="II266" s="317">
        <v>0.42</v>
      </c>
      <c r="IJ266" s="317">
        <v>1196</v>
      </c>
      <c r="IK266" s="317">
        <v>1074</v>
      </c>
      <c r="IL266" s="317">
        <v>1155</v>
      </c>
      <c r="IM266" s="317">
        <v>1118</v>
      </c>
      <c r="IN266" s="317">
        <v>1236</v>
      </c>
      <c r="IO266" s="317">
        <v>1232</v>
      </c>
      <c r="IP266" s="133">
        <v>1214</v>
      </c>
      <c r="IQ266" s="497">
        <v>1168.5</v>
      </c>
      <c r="IR266" s="317">
        <v>1725</v>
      </c>
      <c r="IS266" s="317">
        <v>427</v>
      </c>
      <c r="IT266" s="317">
        <v>334</v>
      </c>
      <c r="IU266" s="317">
        <v>429</v>
      </c>
      <c r="IV266" s="317">
        <v>484</v>
      </c>
      <c r="IW266" s="403">
        <v>463</v>
      </c>
      <c r="IX266" s="403">
        <v>467</v>
      </c>
      <c r="IY266" s="61">
        <v>447</v>
      </c>
      <c r="IZ266" s="430">
        <v>434</v>
      </c>
      <c r="JA266" s="317">
        <v>280</v>
      </c>
      <c r="JB266" s="431">
        <v>28.078934974203552</v>
      </c>
      <c r="JC266" s="240">
        <v>27.401632112477355</v>
      </c>
      <c r="JD266" s="457"/>
      <c r="JE266" s="496"/>
      <c r="JF266" s="443"/>
      <c r="JG266" s="443"/>
      <c r="JH266" s="457"/>
      <c r="JI266" s="457"/>
      <c r="JJ266" s="457"/>
      <c r="JK266" s="457"/>
      <c r="JL266" s="451"/>
      <c r="JM266" s="444">
        <v>37</v>
      </c>
      <c r="JN266" s="362"/>
      <c r="JO266" s="244"/>
      <c r="JP266" s="133"/>
      <c r="JQ266" s="200"/>
      <c r="JR266" s="90"/>
      <c r="JS266" s="90"/>
      <c r="JT266" s="135"/>
      <c r="JU266" s="248"/>
      <c r="JV266" s="200"/>
      <c r="JW266" s="433"/>
      <c r="JX266" s="248"/>
      <c r="JY266" s="243"/>
      <c r="JZ266" s="433"/>
      <c r="KA266" s="248"/>
      <c r="KB266" s="247"/>
      <c r="KC266" s="245"/>
      <c r="KD266" s="248"/>
      <c r="KE266" s="63">
        <v>0</v>
      </c>
      <c r="KF266" s="263"/>
      <c r="KG266" s="263"/>
      <c r="KH266" s="250">
        <v>105</v>
      </c>
      <c r="KI266" s="250">
        <v>50</v>
      </c>
      <c r="KJ266" s="250">
        <v>52.7</v>
      </c>
      <c r="KK266" s="251">
        <v>-16.399999999999999</v>
      </c>
      <c r="KL266" s="250">
        <v>-13.1</v>
      </c>
      <c r="KM266" s="250">
        <v>39.6</v>
      </c>
      <c r="KN266" s="250">
        <v>26.8</v>
      </c>
      <c r="KO266" s="250">
        <v>5.9</v>
      </c>
      <c r="KP266" s="250"/>
      <c r="KQ266" s="250">
        <v>-16.399999999999999</v>
      </c>
      <c r="KR266" s="92"/>
      <c r="KS266" s="93">
        <v>0.40873015873015872</v>
      </c>
      <c r="KT266" s="92"/>
      <c r="KU266" s="361"/>
      <c r="KV266" s="92"/>
      <c r="KW266" s="361"/>
      <c r="KX266" s="361"/>
      <c r="KY266" s="361"/>
      <c r="KZ266" s="361"/>
      <c r="LA266" s="361"/>
      <c r="LB266" s="361"/>
      <c r="LC266" s="361"/>
      <c r="LD266" s="361"/>
      <c r="LE266" s="361"/>
      <c r="LF266" s="118">
        <v>42524</v>
      </c>
      <c r="LG266" s="454">
        <v>0</v>
      </c>
      <c r="LH266" s="454"/>
      <c r="LI266" s="454">
        <v>36</v>
      </c>
      <c r="LJ266" s="454">
        <v>40.869999999999997</v>
      </c>
      <c r="LK266" s="454">
        <v>-21.17</v>
      </c>
      <c r="LL266" s="454">
        <v>-24.3</v>
      </c>
      <c r="LM266" s="454">
        <v>-23.9</v>
      </c>
      <c r="LN266" s="454">
        <v>379</v>
      </c>
      <c r="LO266" s="454">
        <v>-14.3</v>
      </c>
      <c r="LP266" s="454">
        <v>-14.2</v>
      </c>
      <c r="LQ266" s="454">
        <v>363</v>
      </c>
      <c r="LR266" s="454">
        <v>-19.2</v>
      </c>
      <c r="LS266" s="454">
        <v>-19</v>
      </c>
      <c r="LT266" s="454">
        <v>363</v>
      </c>
      <c r="LU266" s="500">
        <v>41.08</v>
      </c>
      <c r="LV266" s="693">
        <v>-25.89</v>
      </c>
      <c r="LW266" s="500">
        <v>0</v>
      </c>
      <c r="LX266" s="500">
        <v>0</v>
      </c>
      <c r="LY266" s="500">
        <v>-10.199999999999999</v>
      </c>
      <c r="LZ266" s="500">
        <v>3</v>
      </c>
      <c r="MA266" s="690">
        <v>55.604424999999999</v>
      </c>
      <c r="MB266" s="455"/>
      <c r="MD266" s="253"/>
      <c r="ME266" s="274"/>
      <c r="MF266" s="581">
        <v>271</v>
      </c>
      <c r="MG266" s="135"/>
      <c r="MJ266" s="584">
        <v>35.314100000000003</v>
      </c>
      <c r="MR266" s="135"/>
      <c r="MS266" s="585"/>
      <c r="MT266" s="585"/>
      <c r="MU266" s="133">
        <v>0</v>
      </c>
      <c r="MV266" s="585"/>
      <c r="MW266" s="585"/>
      <c r="MX266" s="585"/>
      <c r="MY266" s="585"/>
      <c r="MZ266" s="585"/>
      <c r="NA266" s="238">
        <v>30.7</v>
      </c>
      <c r="NB266" s="585"/>
      <c r="NC266" s="238">
        <v>3</v>
      </c>
      <c r="NE266" s="876">
        <v>271</v>
      </c>
      <c r="NF266" s="877" t="s">
        <v>64</v>
      </c>
      <c r="NG266" s="877" t="s">
        <v>64</v>
      </c>
      <c r="NH266" s="877" t="s">
        <v>64</v>
      </c>
      <c r="NI266" s="877" t="s">
        <v>64</v>
      </c>
      <c r="NJ266" s="877" t="s">
        <v>64</v>
      </c>
      <c r="NK266" s="877" t="s">
        <v>64</v>
      </c>
      <c r="NL266" s="877" t="s">
        <v>64</v>
      </c>
      <c r="NM266" s="877" t="s">
        <v>64</v>
      </c>
      <c r="NN266" s="877" t="s">
        <v>64</v>
      </c>
      <c r="NO266" s="877" t="s">
        <v>64</v>
      </c>
      <c r="NP266" s="877" t="s">
        <v>64</v>
      </c>
      <c r="NQ266" s="877" t="s">
        <v>64</v>
      </c>
      <c r="NR266" s="877" t="s">
        <v>64</v>
      </c>
      <c r="NS266" s="877" t="s">
        <v>64</v>
      </c>
      <c r="NT266" s="877" t="s">
        <v>64</v>
      </c>
      <c r="NU266" s="877" t="s">
        <v>64</v>
      </c>
      <c r="NV266" s="877" t="s">
        <v>64</v>
      </c>
      <c r="NW266" s="877" t="s">
        <v>64</v>
      </c>
      <c r="NX266" s="877" t="s">
        <v>64</v>
      </c>
      <c r="NY266" s="877" t="s">
        <v>64</v>
      </c>
      <c r="NZ266" s="877" t="s">
        <v>64</v>
      </c>
      <c r="OA266" s="877" t="s">
        <v>64</v>
      </c>
      <c r="OB266" s="877" t="s">
        <v>64</v>
      </c>
      <c r="OC266" s="877" t="s">
        <v>64</v>
      </c>
      <c r="OD266" s="877" t="s">
        <v>64</v>
      </c>
      <c r="OE266" s="877" t="s">
        <v>64</v>
      </c>
      <c r="OF266" s="877" t="s">
        <v>64</v>
      </c>
      <c r="OG266" s="877" t="s">
        <v>64</v>
      </c>
      <c r="OH266" s="877" t="s">
        <v>64</v>
      </c>
      <c r="OI266" s="877" t="s">
        <v>64</v>
      </c>
      <c r="OJ266" s="877" t="s">
        <v>64</v>
      </c>
      <c r="OK266" s="877" t="s">
        <v>64</v>
      </c>
      <c r="OL266" s="877" t="s">
        <v>64</v>
      </c>
      <c r="OM266" s="877" t="s">
        <v>64</v>
      </c>
    </row>
    <row r="267" spans="1:403" s="61" customFormat="1" ht="18" customHeight="1" x14ac:dyDescent="0.25">
      <c r="A267" s="455">
        <v>266</v>
      </c>
      <c r="B267" s="221">
        <v>0</v>
      </c>
      <c r="C267" s="61">
        <v>1</v>
      </c>
      <c r="D267" s="267">
        <v>0</v>
      </c>
      <c r="E267" s="267">
        <v>272</v>
      </c>
      <c r="F267" s="896">
        <v>272</v>
      </c>
      <c r="G267" s="61">
        <v>87</v>
      </c>
      <c r="H267" s="898"/>
      <c r="I267" s="651" t="s">
        <v>404</v>
      </c>
      <c r="J267" s="651" t="s">
        <v>1618</v>
      </c>
      <c r="K267" s="403">
        <v>11698</v>
      </c>
      <c r="L267" s="161">
        <v>84</v>
      </c>
      <c r="M267" s="438">
        <v>75</v>
      </c>
      <c r="N267" s="438">
        <v>169</v>
      </c>
      <c r="O267" s="342">
        <v>26.259584748433181</v>
      </c>
      <c r="P267" s="348">
        <v>1.855603664246676</v>
      </c>
      <c r="Q267" s="484">
        <v>0</v>
      </c>
      <c r="R267" s="485">
        <v>135</v>
      </c>
      <c r="S267" s="485">
        <v>80</v>
      </c>
      <c r="T267" s="484">
        <v>0</v>
      </c>
      <c r="U267" s="486">
        <v>1</v>
      </c>
      <c r="V267" s="711">
        <v>1</v>
      </c>
      <c r="W267" s="711">
        <v>2</v>
      </c>
      <c r="X267" s="711">
        <v>1</v>
      </c>
      <c r="Y267" s="324">
        <v>0</v>
      </c>
      <c r="Z267" s="711">
        <v>1</v>
      </c>
      <c r="AA267" s="711">
        <v>1</v>
      </c>
      <c r="AB267" s="114">
        <v>0</v>
      </c>
      <c r="AC267" s="114">
        <v>0</v>
      </c>
      <c r="AD267" s="484"/>
      <c r="AE267" s="133"/>
      <c r="AF267" s="484"/>
      <c r="AG267" s="633">
        <v>143</v>
      </c>
      <c r="AH267" s="626">
        <v>1.3</v>
      </c>
      <c r="AI267" s="627">
        <v>53</v>
      </c>
      <c r="AJ267" s="627"/>
      <c r="AK267" s="628">
        <v>15.2</v>
      </c>
      <c r="AL267" s="629">
        <v>45</v>
      </c>
      <c r="AM267" s="629"/>
      <c r="AN267" s="627">
        <v>174</v>
      </c>
      <c r="AO267" s="214">
        <v>5.1590552992145291</v>
      </c>
      <c r="AP267" s="488">
        <v>185</v>
      </c>
      <c r="AQ267" s="488">
        <v>115</v>
      </c>
      <c r="AR267" s="488">
        <v>39</v>
      </c>
      <c r="AS267" s="488">
        <v>153</v>
      </c>
      <c r="AT267" s="488">
        <v>2.16</v>
      </c>
      <c r="AU267" s="488">
        <v>677</v>
      </c>
      <c r="AV267" s="557"/>
      <c r="AW267" s="557"/>
      <c r="AX267" s="487">
        <v>1.3</v>
      </c>
      <c r="AY267" s="487"/>
      <c r="AZ267" s="487"/>
      <c r="BA267" s="626"/>
      <c r="BB267" s="558"/>
      <c r="BC267" s="65">
        <v>57.56</v>
      </c>
      <c r="BD267" s="490">
        <v>1177</v>
      </c>
      <c r="BE267" s="66">
        <v>57.56</v>
      </c>
      <c r="BF267" s="218">
        <v>55.630005301914196</v>
      </c>
      <c r="BG267" s="66">
        <v>94.68</v>
      </c>
      <c r="BH267" s="68">
        <v>1.7601207852645675</v>
      </c>
      <c r="BI267" s="219">
        <v>1.7601207852645675</v>
      </c>
      <c r="BJ267" s="219">
        <v>1.7453091013320192</v>
      </c>
      <c r="BK267" s="219">
        <v>1.9762582492570451</v>
      </c>
      <c r="BL267" s="66">
        <v>2.38</v>
      </c>
      <c r="BM267" s="66">
        <v>1.25</v>
      </c>
      <c r="BN267" s="66">
        <v>119</v>
      </c>
      <c r="BO267" s="66">
        <v>1.1000000000000001</v>
      </c>
      <c r="BP267" s="571">
        <v>165.3</v>
      </c>
      <c r="BQ267" s="66">
        <v>91</v>
      </c>
      <c r="BR267" s="66">
        <v>742</v>
      </c>
      <c r="BS267" s="66">
        <v>28</v>
      </c>
      <c r="BT267" s="66">
        <v>13</v>
      </c>
      <c r="BU267" s="317">
        <v>0</v>
      </c>
      <c r="CG267" s="61">
        <v>0</v>
      </c>
      <c r="CH267" s="61">
        <v>0</v>
      </c>
      <c r="CI267" s="61">
        <v>0</v>
      </c>
      <c r="CJ267" s="61">
        <v>0</v>
      </c>
      <c r="CK267" s="326">
        <v>0</v>
      </c>
      <c r="CL267" s="114">
        <v>1</v>
      </c>
      <c r="CM267" s="326">
        <v>0</v>
      </c>
      <c r="CN267" s="114">
        <v>1</v>
      </c>
      <c r="CO267" s="114">
        <v>1</v>
      </c>
      <c r="CP267" s="114">
        <v>0</v>
      </c>
      <c r="CQ267" s="114">
        <v>1</v>
      </c>
      <c r="CR267" s="114">
        <v>0</v>
      </c>
      <c r="CS267" s="326">
        <v>0</v>
      </c>
      <c r="CT267" s="114">
        <v>0</v>
      </c>
      <c r="CU267" s="114">
        <v>1</v>
      </c>
      <c r="CV267" s="114">
        <v>0</v>
      </c>
      <c r="CW267" s="299">
        <v>19</v>
      </c>
      <c r="CX267" s="299">
        <v>1.07</v>
      </c>
      <c r="CY267" s="299">
        <v>5.4</v>
      </c>
      <c r="CZ267" s="299">
        <v>30.3</v>
      </c>
      <c r="DA267" s="221">
        <v>74</v>
      </c>
      <c r="DB267" s="221">
        <v>108</v>
      </c>
      <c r="DF267" s="451">
        <v>0</v>
      </c>
      <c r="DG267" s="457"/>
      <c r="DH267" s="451"/>
      <c r="DI267" s="451"/>
      <c r="DJ267" s="451"/>
      <c r="DK267" s="457"/>
      <c r="DL267" s="457"/>
      <c r="DM267" s="457"/>
      <c r="DN267" s="451"/>
      <c r="DO267" s="61">
        <v>0</v>
      </c>
      <c r="DP267" s="451">
        <v>0</v>
      </c>
      <c r="DQ267" s="451">
        <v>0</v>
      </c>
      <c r="DR267" s="451">
        <v>0</v>
      </c>
      <c r="DS267" s="451">
        <v>0</v>
      </c>
      <c r="DT267" s="63"/>
      <c r="DU267" s="451">
        <v>0</v>
      </c>
      <c r="DV267" s="451">
        <v>0</v>
      </c>
      <c r="DW267" s="451">
        <v>0</v>
      </c>
      <c r="DX267" s="61">
        <v>0</v>
      </c>
      <c r="DY267" s="61">
        <v>0</v>
      </c>
      <c r="DZ267" s="61">
        <v>0</v>
      </c>
      <c r="EC267" s="61">
        <v>1</v>
      </c>
      <c r="ED267" s="61">
        <v>2</v>
      </c>
      <c r="EE267" s="438">
        <v>53</v>
      </c>
      <c r="EF267" s="438"/>
      <c r="EH267" s="221">
        <v>0</v>
      </c>
      <c r="EP267" s="267">
        <v>272</v>
      </c>
      <c r="EQ267" s="135">
        <v>42461</v>
      </c>
      <c r="ER267" s="133" t="s">
        <v>415</v>
      </c>
      <c r="ES267" s="133"/>
      <c r="ET267" s="133"/>
      <c r="EU267" s="133">
        <v>68</v>
      </c>
      <c r="EV267" s="133">
        <v>0</v>
      </c>
      <c r="EW267" s="133"/>
      <c r="EX267" s="133">
        <v>12</v>
      </c>
      <c r="EY267" s="133">
        <v>7</v>
      </c>
      <c r="EZ267" s="133">
        <v>43</v>
      </c>
      <c r="FA267" s="133">
        <v>21</v>
      </c>
      <c r="FB267" s="133">
        <v>18</v>
      </c>
      <c r="FC267" s="133">
        <v>17</v>
      </c>
      <c r="FD267" s="133">
        <v>32</v>
      </c>
      <c r="FE267" s="133">
        <v>22</v>
      </c>
      <c r="FF267" s="133">
        <v>37</v>
      </c>
      <c r="FG267" s="133">
        <v>120</v>
      </c>
      <c r="FH267" s="133">
        <v>370</v>
      </c>
      <c r="FI267" s="91">
        <v>120</v>
      </c>
      <c r="FJ267" s="91">
        <v>370</v>
      </c>
      <c r="FK267" s="227">
        <v>29.200000000000003</v>
      </c>
      <c r="FL267" s="227">
        <v>15.736118958276792</v>
      </c>
      <c r="FM267" s="228">
        <v>104.25</v>
      </c>
      <c r="FN267" s="228">
        <v>38.700000000000003</v>
      </c>
      <c r="FO267" s="228">
        <v>56.181178130149164</v>
      </c>
      <c r="FP267" s="228">
        <v>20.855746701551777</v>
      </c>
      <c r="FQ267" s="228">
        <v>62.877697841726622</v>
      </c>
      <c r="FR267" s="228"/>
      <c r="FS267" s="193">
        <v>0</v>
      </c>
      <c r="FT267" s="230">
        <v>52.8</v>
      </c>
      <c r="FU267" s="230">
        <v>79.5</v>
      </c>
      <c r="FV267" s="230">
        <v>170</v>
      </c>
      <c r="FW267" s="229">
        <v>4.5</v>
      </c>
      <c r="FX267" s="229">
        <v>5.2</v>
      </c>
      <c r="FY267" s="426">
        <v>11.733333333333333</v>
      </c>
      <c r="FZ267" s="229">
        <v>0.66415094339622638</v>
      </c>
      <c r="GA267" s="133">
        <v>58.3</v>
      </c>
      <c r="GB267" s="129">
        <v>21.4</v>
      </c>
      <c r="GC267" s="238">
        <v>5.3</v>
      </c>
      <c r="GD267" s="238">
        <v>2.7</v>
      </c>
      <c r="GE267" s="238">
        <v>115.6</v>
      </c>
      <c r="GF267" s="238">
        <v>76.8</v>
      </c>
      <c r="GG267" s="238">
        <v>26</v>
      </c>
      <c r="GH267" s="133">
        <v>0</v>
      </c>
      <c r="GI267" s="133">
        <v>0</v>
      </c>
      <c r="GJ267" s="133">
        <v>1</v>
      </c>
      <c r="GK267" s="133">
        <v>0</v>
      </c>
      <c r="GL267" s="231">
        <v>17</v>
      </c>
      <c r="GM267" s="133"/>
      <c r="GN267" s="133">
        <v>0</v>
      </c>
      <c r="GO267" s="133">
        <v>0</v>
      </c>
      <c r="GP267" s="133">
        <v>0</v>
      </c>
      <c r="GQ267" s="61">
        <v>10.75</v>
      </c>
      <c r="GR267" s="106">
        <v>5.7932629726532712</v>
      </c>
      <c r="GS267" s="111">
        <v>0.40361445783132532</v>
      </c>
      <c r="GT267" s="61">
        <v>0</v>
      </c>
      <c r="GU267" s="111">
        <v>0.38709677419354838</v>
      </c>
      <c r="GV267" s="61">
        <v>0</v>
      </c>
      <c r="GW267" s="106">
        <v>7.5</v>
      </c>
      <c r="GY267" s="106">
        <v>23</v>
      </c>
      <c r="HA267" s="745">
        <v>22</v>
      </c>
      <c r="HB267" s="133">
        <v>0</v>
      </c>
      <c r="HC267" s="133">
        <v>0.56999999999999995</v>
      </c>
      <c r="HD267" s="442" t="s">
        <v>1619</v>
      </c>
      <c r="HE267" s="227">
        <v>84.761671000000007</v>
      </c>
      <c r="HF267" s="227">
        <v>88.999753999999996</v>
      </c>
      <c r="HG267" s="270">
        <v>47.962695760320912</v>
      </c>
      <c r="HH267" s="106">
        <v>99.319626999999997</v>
      </c>
      <c r="HI267" s="270">
        <v>53.524159772728744</v>
      </c>
      <c r="HJ267" s="106">
        <v>31.155387000000001</v>
      </c>
      <c r="HK267" s="270">
        <v>16.789893014491447</v>
      </c>
      <c r="HL267" s="106">
        <v>68.164240000000007</v>
      </c>
      <c r="HM267" s="270">
        <v>36.734266758237304</v>
      </c>
      <c r="HN267" s="227">
        <v>68.631187999999995</v>
      </c>
      <c r="HO267" s="106">
        <v>4.9078249999999999</v>
      </c>
      <c r="HP267" s="106">
        <v>2.592965</v>
      </c>
      <c r="HQ267" s="106">
        <v>110.432366</v>
      </c>
      <c r="HR267" s="270">
        <v>59.51290576095758</v>
      </c>
      <c r="HS267" s="106">
        <v>32.165354000000001</v>
      </c>
      <c r="HT267" s="270">
        <v>17.33417249585905</v>
      </c>
      <c r="HU267" s="106">
        <v>78.267011999999994</v>
      </c>
      <c r="HV267" s="270">
        <v>42.178733265098529</v>
      </c>
      <c r="HW267" s="227">
        <v>70.873255</v>
      </c>
      <c r="HX267" s="144">
        <v>0</v>
      </c>
      <c r="HY267" s="427">
        <v>0.89609432383389842</v>
      </c>
      <c r="HZ267" s="428">
        <v>17.8</v>
      </c>
      <c r="IA267" s="427">
        <v>5.0999999999999996</v>
      </c>
      <c r="IB267" s="427">
        <v>18.7</v>
      </c>
      <c r="IC267" s="427">
        <v>5.8</v>
      </c>
      <c r="ID267" s="427" t="s">
        <v>381</v>
      </c>
      <c r="IE267" s="427" t="s">
        <v>381</v>
      </c>
      <c r="IF267" s="237">
        <v>54.649955555555565</v>
      </c>
      <c r="IG267" s="237">
        <v>29.451308276943902</v>
      </c>
      <c r="IH267" s="239"/>
      <c r="II267" s="484">
        <v>0.45</v>
      </c>
      <c r="IJ267" s="484">
        <v>1195.3</v>
      </c>
      <c r="IK267" s="484">
        <v>1288.2</v>
      </c>
      <c r="IL267" s="484"/>
      <c r="IM267" s="484">
        <v>1209.5999999999999</v>
      </c>
      <c r="IN267" s="484">
        <v>1171.4000000000001</v>
      </c>
      <c r="IO267" s="484">
        <v>1168.5999999999999</v>
      </c>
      <c r="IP267" s="133">
        <v>1181.9499999999998</v>
      </c>
      <c r="IQ267" s="429">
        <v>1206.6200000000001</v>
      </c>
      <c r="IR267" s="484">
        <v>1731.2</v>
      </c>
      <c r="IS267" s="484">
        <v>404.3</v>
      </c>
      <c r="IT267" s="484">
        <v>405.8</v>
      </c>
      <c r="IU267" s="484">
        <v>377.3</v>
      </c>
      <c r="IV267" s="484"/>
      <c r="IW267" s="484">
        <v>387.5</v>
      </c>
      <c r="IX267" s="484">
        <v>388.9</v>
      </c>
      <c r="IY267" s="61">
        <v>396.6</v>
      </c>
      <c r="IZ267" s="430">
        <v>392.76000000000005</v>
      </c>
      <c r="JA267" s="484">
        <v>251</v>
      </c>
      <c r="JB267" s="431">
        <v>27.727785625860445</v>
      </c>
      <c r="JC267" s="240">
        <v>27.050462052489504</v>
      </c>
      <c r="JD267" s="457"/>
      <c r="JE267" s="443"/>
      <c r="JF267" s="443"/>
      <c r="JG267" s="443"/>
      <c r="JH267" s="457"/>
      <c r="JI267" s="457"/>
      <c r="JJ267" s="457"/>
      <c r="JK267" s="457"/>
      <c r="JL267" s="451"/>
      <c r="JM267" s="444"/>
      <c r="JN267" s="362"/>
      <c r="JO267" s="244"/>
      <c r="JP267" s="133"/>
      <c r="JQ267" s="200"/>
      <c r="JR267" s="90"/>
      <c r="JS267" s="90"/>
      <c r="JT267" s="135"/>
      <c r="JU267" s="248"/>
      <c r="JV267" s="200"/>
      <c r="JW267" s="433"/>
      <c r="JX267" s="248"/>
      <c r="JY267" s="243"/>
      <c r="JZ267" s="433"/>
      <c r="KA267" s="248"/>
      <c r="KB267" s="247"/>
      <c r="KC267" s="245"/>
      <c r="KD267" s="248"/>
      <c r="KE267" s="63">
        <v>0</v>
      </c>
      <c r="KF267" s="263"/>
      <c r="KG267" s="263"/>
      <c r="KH267" s="250">
        <v>91.7</v>
      </c>
      <c r="KI267" s="250">
        <v>40</v>
      </c>
      <c r="KJ267" s="250">
        <v>57.4</v>
      </c>
      <c r="KK267" s="251">
        <v>-20.8</v>
      </c>
      <c r="KL267" s="250">
        <v>-16.7</v>
      </c>
      <c r="KM267" s="250">
        <v>49.8</v>
      </c>
      <c r="KN267" s="250">
        <v>36.9</v>
      </c>
      <c r="KO267" s="250">
        <v>4.9000000000000004</v>
      </c>
      <c r="KP267" s="250"/>
      <c r="KQ267" s="250">
        <v>-20.8</v>
      </c>
      <c r="KR267" s="92"/>
      <c r="KS267" s="93">
        <v>0.40361445783132532</v>
      </c>
      <c r="KT267" s="92"/>
      <c r="KU267" s="361"/>
      <c r="KV267" s="92"/>
      <c r="KW267" s="361"/>
      <c r="KX267" s="361"/>
      <c r="KY267" s="361"/>
      <c r="KZ267" s="361"/>
      <c r="LA267" s="361"/>
      <c r="LB267" s="361"/>
      <c r="LC267" s="361"/>
      <c r="LD267" s="361"/>
      <c r="LE267" s="361"/>
      <c r="LF267" s="118">
        <v>42461</v>
      </c>
      <c r="LG267" s="454">
        <v>0</v>
      </c>
      <c r="LH267" s="454"/>
      <c r="LI267" s="454">
        <v>64</v>
      </c>
      <c r="LJ267" s="454">
        <v>48.44</v>
      </c>
      <c r="LK267" s="454">
        <v>-26.87</v>
      </c>
      <c r="LL267" s="454">
        <v>-34.5</v>
      </c>
      <c r="LM267" s="454">
        <v>-34.5</v>
      </c>
      <c r="LN267" s="454">
        <v>494</v>
      </c>
      <c r="LO267" s="454">
        <v>-16.2</v>
      </c>
      <c r="LP267" s="454">
        <v>-16.2</v>
      </c>
      <c r="LQ267" s="454">
        <v>494</v>
      </c>
      <c r="LR267" s="454">
        <v>-25.3</v>
      </c>
      <c r="LS267" s="454">
        <v>-25.3</v>
      </c>
      <c r="LT267" s="454">
        <v>494</v>
      </c>
      <c r="LU267" s="500">
        <v>40.61</v>
      </c>
      <c r="LV267" s="693">
        <v>-24.35</v>
      </c>
      <c r="LW267" s="500">
        <v>-19.7</v>
      </c>
      <c r="LX267" s="500">
        <v>3</v>
      </c>
      <c r="LY267" s="500">
        <v>-15.3</v>
      </c>
      <c r="LZ267" s="500">
        <v>2</v>
      </c>
      <c r="MA267" s="690">
        <v>62</v>
      </c>
      <c r="MB267" s="455">
        <v>62</v>
      </c>
      <c r="MD267" s="253"/>
      <c r="ME267" s="274"/>
      <c r="MF267" s="581">
        <v>272</v>
      </c>
      <c r="MG267" s="135"/>
      <c r="MJ267" s="584">
        <v>48.961300000000001</v>
      </c>
      <c r="MR267" s="135"/>
      <c r="MS267" s="585"/>
      <c r="MT267" s="585"/>
      <c r="MU267" s="133">
        <v>1</v>
      </c>
      <c r="MV267" s="585"/>
      <c r="MW267" s="585"/>
      <c r="MX267" s="585"/>
      <c r="MY267" s="585"/>
      <c r="MZ267" s="585"/>
      <c r="NA267" s="238">
        <v>174</v>
      </c>
      <c r="NB267" s="585"/>
      <c r="NC267" s="238">
        <v>3</v>
      </c>
      <c r="NE267" s="876">
        <v>272</v>
      </c>
      <c r="NF267" s="877">
        <v>8.4160796953375794</v>
      </c>
      <c r="NG267" s="877">
        <v>7.5431865245651704</v>
      </c>
      <c r="NH267" s="877">
        <v>5.0785244453890801</v>
      </c>
      <c r="NI267" s="877">
        <v>2.20163386116965</v>
      </c>
      <c r="NJ267" s="877">
        <v>7.24384042129034</v>
      </c>
      <c r="NK267" s="877">
        <v>6.3964335312509899</v>
      </c>
      <c r="NL267" s="877">
        <v>8.9443313911298397</v>
      </c>
      <c r="NM267" s="877">
        <v>7.5924570372680797</v>
      </c>
      <c r="NN267" s="877">
        <v>6.1898245588800203</v>
      </c>
      <c r="NO267" s="877">
        <v>0.79077203786200001</v>
      </c>
      <c r="NP267" s="877">
        <v>6.2981084032114198</v>
      </c>
      <c r="NQ267" s="877">
        <v>6.7814908616581002</v>
      </c>
      <c r="NR267" s="877">
        <v>7.5438824887395803</v>
      </c>
      <c r="NS267" s="877">
        <v>4.6152985790921104</v>
      </c>
      <c r="NT267" s="877">
        <v>6.0125686735030603</v>
      </c>
      <c r="NU267" s="877">
        <v>7.9151623335720602</v>
      </c>
      <c r="NV267" s="877">
        <v>6.0087647448634396</v>
      </c>
      <c r="NW267" s="877">
        <v>6.8327634564173101</v>
      </c>
      <c r="NX267" s="877">
        <v>5.9252873867703304</v>
      </c>
      <c r="NY267" s="877">
        <v>6.0810839286876304</v>
      </c>
      <c r="NZ267" s="877">
        <v>8.0369977742673502</v>
      </c>
      <c r="OA267" s="877">
        <v>1</v>
      </c>
      <c r="OB267" s="877">
        <v>9.9641097870181508</v>
      </c>
      <c r="OC267" s="877">
        <v>0.53605290024021002</v>
      </c>
      <c r="OD267" s="877">
        <v>4.97269265400426</v>
      </c>
      <c r="OE267" s="877">
        <v>6.3797249188483001</v>
      </c>
      <c r="OF267" s="877">
        <v>4.1929831699739903</v>
      </c>
      <c r="OG267" s="877">
        <v>10.947826849862</v>
      </c>
      <c r="OH267" s="877">
        <v>3.13257684267001</v>
      </c>
      <c r="OI267" s="877">
        <v>7.3671089242757901</v>
      </c>
      <c r="OJ267" s="877">
        <v>3.9588426752432402</v>
      </c>
      <c r="OK267" s="877">
        <v>3.58071792558622</v>
      </c>
      <c r="OL267" s="877">
        <v>3.97269265400426</v>
      </c>
      <c r="OM267" s="877">
        <v>9.4280568867779397</v>
      </c>
    </row>
    <row r="268" spans="1:403" s="61" customFormat="1" x14ac:dyDescent="0.25">
      <c r="A268" s="455">
        <v>267</v>
      </c>
      <c r="B268" s="221">
        <v>0</v>
      </c>
      <c r="C268" s="61">
        <v>1</v>
      </c>
      <c r="D268" s="267">
        <v>0</v>
      </c>
      <c r="E268" s="267">
        <v>273</v>
      </c>
      <c r="F268" s="896">
        <v>273</v>
      </c>
      <c r="G268" s="61">
        <v>88</v>
      </c>
      <c r="H268" s="898"/>
      <c r="I268" s="651" t="s">
        <v>1608</v>
      </c>
      <c r="J268" s="651" t="s">
        <v>1620</v>
      </c>
      <c r="K268" s="403">
        <v>14508</v>
      </c>
      <c r="L268" s="61">
        <v>76</v>
      </c>
      <c r="M268" s="438">
        <v>46</v>
      </c>
      <c r="N268" s="438">
        <v>160</v>
      </c>
      <c r="O268" s="342">
        <v>17.968749999999996</v>
      </c>
      <c r="P268" s="348">
        <v>1.4488565535384403</v>
      </c>
      <c r="Q268" s="484">
        <v>1</v>
      </c>
      <c r="R268" s="485">
        <v>140</v>
      </c>
      <c r="S268" s="485">
        <v>75</v>
      </c>
      <c r="T268" s="484">
        <v>0</v>
      </c>
      <c r="U268" s="486">
        <v>1</v>
      </c>
      <c r="V268" s="711">
        <v>0</v>
      </c>
      <c r="W268" s="711"/>
      <c r="X268" s="711">
        <v>1</v>
      </c>
      <c r="Y268" s="324">
        <v>1</v>
      </c>
      <c r="Z268" s="711">
        <v>1</v>
      </c>
      <c r="AA268" s="711">
        <v>1</v>
      </c>
      <c r="AB268" s="114">
        <v>0</v>
      </c>
      <c r="AC268" s="114">
        <v>0</v>
      </c>
      <c r="AD268" s="484"/>
      <c r="AE268" s="133"/>
      <c r="AF268" s="484"/>
      <c r="AG268" s="633">
        <v>92</v>
      </c>
      <c r="AH268" s="626">
        <v>1.06</v>
      </c>
      <c r="AI268" s="627">
        <v>50</v>
      </c>
      <c r="AJ268" s="627"/>
      <c r="AK268" s="628">
        <v>13.6</v>
      </c>
      <c r="AL268" s="629">
        <v>40</v>
      </c>
      <c r="AM268" s="629"/>
      <c r="AN268" s="627">
        <v>250</v>
      </c>
      <c r="AO268" s="214">
        <v>5.521460917862246</v>
      </c>
      <c r="AP268" s="488">
        <v>220</v>
      </c>
      <c r="AQ268" s="488">
        <v>94</v>
      </c>
      <c r="AR268" s="488">
        <v>114</v>
      </c>
      <c r="AS268" s="488">
        <v>61</v>
      </c>
      <c r="AT268" s="488">
        <v>1.1499999999999999</v>
      </c>
      <c r="AU268" s="488">
        <v>97</v>
      </c>
      <c r="AV268" s="557"/>
      <c r="AW268" s="557"/>
      <c r="AX268" s="487">
        <v>1.06</v>
      </c>
      <c r="AY268" s="487"/>
      <c r="AZ268" s="487"/>
      <c r="BA268" s="626"/>
      <c r="BB268" s="558"/>
      <c r="BC268" s="65">
        <v>24.44</v>
      </c>
      <c r="BD268" s="490">
        <v>300</v>
      </c>
      <c r="BE268" s="66">
        <v>24.44</v>
      </c>
      <c r="BF268" s="218">
        <v>43.744501813197012</v>
      </c>
      <c r="BG268" s="66">
        <v>53.24</v>
      </c>
      <c r="BH268" s="68">
        <v>1.3881012015705168</v>
      </c>
      <c r="BI268" s="219">
        <v>1.3881012015705168</v>
      </c>
      <c r="BJ268" s="219">
        <v>1.6409234749070312</v>
      </c>
      <c r="BK268" s="219">
        <v>1.7262380468026375</v>
      </c>
      <c r="BL268" s="66">
        <v>2.4900000000000002</v>
      </c>
      <c r="BM268" s="66">
        <v>0.99</v>
      </c>
      <c r="BN268" s="66">
        <v>124</v>
      </c>
      <c r="BO268" s="66">
        <v>1.06</v>
      </c>
      <c r="BP268" s="571">
        <v>308.89999999999998</v>
      </c>
      <c r="BQ268" s="66">
        <v>26</v>
      </c>
      <c r="BR268" s="66">
        <v>88</v>
      </c>
      <c r="BS268" s="66">
        <v>24</v>
      </c>
      <c r="BT268" s="66">
        <v>45</v>
      </c>
      <c r="BU268" s="317">
        <v>0</v>
      </c>
      <c r="CG268" s="61">
        <v>0</v>
      </c>
      <c r="CH268" s="61">
        <v>0</v>
      </c>
      <c r="CI268" s="61">
        <v>0</v>
      </c>
      <c r="CJ268" s="61">
        <v>0</v>
      </c>
      <c r="CK268" s="326">
        <v>0</v>
      </c>
      <c r="CL268" s="114">
        <v>0</v>
      </c>
      <c r="CM268" s="326">
        <v>0</v>
      </c>
      <c r="CN268" s="114">
        <v>0</v>
      </c>
      <c r="CO268" s="114">
        <v>1</v>
      </c>
      <c r="CP268" s="114">
        <v>0</v>
      </c>
      <c r="CQ268" s="114">
        <v>1</v>
      </c>
      <c r="CR268" s="114">
        <v>0</v>
      </c>
      <c r="CS268" s="326">
        <v>0</v>
      </c>
      <c r="CT268" s="114">
        <v>0</v>
      </c>
      <c r="CU268" s="326">
        <v>0</v>
      </c>
      <c r="CV268" s="114">
        <v>0</v>
      </c>
      <c r="CW268" s="299">
        <v>20.2</v>
      </c>
      <c r="CX268" s="299">
        <v>1.1299999999999999</v>
      </c>
      <c r="CY268" s="299">
        <v>5.8</v>
      </c>
      <c r="CZ268" s="299">
        <v>34.9</v>
      </c>
      <c r="DA268" s="221">
        <v>75</v>
      </c>
      <c r="DB268" s="221">
        <v>141</v>
      </c>
      <c r="DF268" s="451">
        <v>0</v>
      </c>
      <c r="DG268" s="457"/>
      <c r="DH268" s="451"/>
      <c r="DI268" s="451"/>
      <c r="DJ268" s="451"/>
      <c r="DK268" s="457"/>
      <c r="DL268" s="457"/>
      <c r="DM268" s="457"/>
      <c r="DN268" s="451"/>
      <c r="DO268" s="61">
        <v>0</v>
      </c>
      <c r="DP268" s="451">
        <v>0</v>
      </c>
      <c r="DQ268" s="451">
        <v>0</v>
      </c>
      <c r="DR268" s="451">
        <v>0</v>
      </c>
      <c r="DS268" s="451">
        <v>0</v>
      </c>
      <c r="DT268" s="63"/>
      <c r="DU268" s="451">
        <v>0</v>
      </c>
      <c r="DV268" s="451">
        <v>0</v>
      </c>
      <c r="DW268" s="451">
        <v>0</v>
      </c>
      <c r="DX268" s="61">
        <v>0</v>
      </c>
      <c r="DY268" s="61">
        <v>0</v>
      </c>
      <c r="DZ268" s="61">
        <v>0</v>
      </c>
      <c r="EC268" s="61">
        <v>1</v>
      </c>
      <c r="ED268" s="61">
        <v>2</v>
      </c>
      <c r="EE268" s="438">
        <v>50</v>
      </c>
      <c r="EF268" s="438"/>
      <c r="EH268" s="221">
        <v>0</v>
      </c>
      <c r="EP268" s="267">
        <v>273</v>
      </c>
      <c r="EQ268" s="135">
        <v>42478</v>
      </c>
      <c r="ER268" s="133" t="s">
        <v>383</v>
      </c>
      <c r="ES268" s="133"/>
      <c r="ET268" s="133"/>
      <c r="EU268" s="133">
        <v>66</v>
      </c>
      <c r="EV268" s="133">
        <v>0</v>
      </c>
      <c r="EW268" s="133"/>
      <c r="EX268" s="133">
        <v>6</v>
      </c>
      <c r="EY268" s="133">
        <v>6</v>
      </c>
      <c r="EZ268" s="133">
        <v>39</v>
      </c>
      <c r="FA268" s="133">
        <v>24</v>
      </c>
      <c r="FB268" s="133">
        <v>10</v>
      </c>
      <c r="FC268" s="133">
        <v>12</v>
      </c>
      <c r="FD268" s="133">
        <v>31</v>
      </c>
      <c r="FE268" s="133">
        <v>17</v>
      </c>
      <c r="FF268" s="133">
        <v>28</v>
      </c>
      <c r="FG268" s="133">
        <v>130</v>
      </c>
      <c r="FH268" s="133">
        <v>320</v>
      </c>
      <c r="FI268" s="91">
        <v>130</v>
      </c>
      <c r="FJ268" s="91">
        <v>320</v>
      </c>
      <c r="FK268" s="227">
        <v>21.700000000000003</v>
      </c>
      <c r="FL268" s="227">
        <v>14.977328119201049</v>
      </c>
      <c r="FM268" s="228">
        <v>76.25</v>
      </c>
      <c r="FN268" s="228">
        <v>27.85</v>
      </c>
      <c r="FO268" s="228">
        <v>52.627708252952985</v>
      </c>
      <c r="FP268" s="228">
        <v>19.222054752062174</v>
      </c>
      <c r="FQ268" s="228">
        <v>63.47540983606558</v>
      </c>
      <c r="FR268" s="228"/>
      <c r="FS268" s="193">
        <v>0</v>
      </c>
      <c r="FT268" s="230">
        <v>65.400000000000006</v>
      </c>
      <c r="FU268" s="230">
        <v>63.5</v>
      </c>
      <c r="FV268" s="230">
        <v>150</v>
      </c>
      <c r="FW268" s="229">
        <v>7.1</v>
      </c>
      <c r="FX268" s="229">
        <v>9.8000000000000007</v>
      </c>
      <c r="FY268" s="426">
        <v>9.2112676056338039</v>
      </c>
      <c r="FZ268" s="229">
        <v>1.0299212598425198</v>
      </c>
      <c r="GA268" s="133">
        <v>53.7</v>
      </c>
      <c r="GB268" s="129">
        <v>21.2</v>
      </c>
      <c r="GC268" s="238">
        <v>4.7</v>
      </c>
      <c r="GD268" s="238">
        <v>2.7</v>
      </c>
      <c r="GE268" s="238">
        <v>108.6</v>
      </c>
      <c r="GF268" s="238">
        <v>77.599999999999994</v>
      </c>
      <c r="GG268" s="238">
        <v>27.2</v>
      </c>
      <c r="GH268" s="133">
        <v>1</v>
      </c>
      <c r="GI268" s="133">
        <v>1</v>
      </c>
      <c r="GJ268" s="133">
        <v>1</v>
      </c>
      <c r="GK268" s="133">
        <v>0</v>
      </c>
      <c r="GL268" s="231">
        <v>22</v>
      </c>
      <c r="GM268" s="133"/>
      <c r="GN268" s="133">
        <v>0</v>
      </c>
      <c r="GO268" s="133">
        <v>0</v>
      </c>
      <c r="GP268" s="133">
        <v>0</v>
      </c>
      <c r="GQ268" s="61">
        <v>30.1</v>
      </c>
      <c r="GR268" s="106">
        <v>20.7750035201821</v>
      </c>
      <c r="GS268" s="111">
        <v>0.38759689922480617</v>
      </c>
      <c r="GT268" s="61">
        <v>0</v>
      </c>
      <c r="GU268" s="111">
        <v>0.37142857142857144</v>
      </c>
      <c r="GV268" s="61">
        <v>0</v>
      </c>
      <c r="GW268" s="106">
        <v>8.3000000000000007</v>
      </c>
      <c r="GY268" s="106">
        <v>20</v>
      </c>
      <c r="HA268" s="745">
        <v>27</v>
      </c>
      <c r="HB268" s="133">
        <v>14</v>
      </c>
      <c r="HC268" s="133">
        <v>0.33</v>
      </c>
      <c r="HD268" s="442" t="s">
        <v>1621</v>
      </c>
      <c r="HE268" s="227">
        <v>68.284858</v>
      </c>
      <c r="HF268" s="227">
        <v>71.699100999999999</v>
      </c>
      <c r="HG268" s="270">
        <v>49.48668025478046</v>
      </c>
      <c r="HH268" s="106">
        <v>89.969009999999997</v>
      </c>
      <c r="HI268" s="270">
        <v>62.09656144376406</v>
      </c>
      <c r="HJ268" s="106">
        <v>29.804514000000001</v>
      </c>
      <c r="HK268" s="270">
        <v>20.571059244761351</v>
      </c>
      <c r="HL268" s="106">
        <v>60.164496</v>
      </c>
      <c r="HM268" s="270">
        <v>41.525502199002716</v>
      </c>
      <c r="HN268" s="227">
        <v>66.872466000000003</v>
      </c>
      <c r="HO268" s="106">
        <v>3.6700339999999998</v>
      </c>
      <c r="HP268" s="106">
        <v>2.551885</v>
      </c>
      <c r="HQ268" s="106">
        <v>94.064736999999994</v>
      </c>
      <c r="HR268" s="270">
        <v>64.923429976744288</v>
      </c>
      <c r="HS268" s="106">
        <v>35.452962999999997</v>
      </c>
      <c r="HT268" s="270">
        <v>24.469615652022778</v>
      </c>
      <c r="HU268" s="106">
        <v>58.611773999999997</v>
      </c>
      <c r="HV268" s="270">
        <v>40.453814324721513</v>
      </c>
      <c r="HW268" s="227">
        <v>62.310039000000003</v>
      </c>
      <c r="HX268" s="144">
        <v>0</v>
      </c>
      <c r="HY268" s="427">
        <v>0.79693108771564791</v>
      </c>
      <c r="HZ268" s="428">
        <v>17.7</v>
      </c>
      <c r="IA268" s="427">
        <v>4.7</v>
      </c>
      <c r="IB268" s="427">
        <v>22.5</v>
      </c>
      <c r="IC268" s="427">
        <v>6</v>
      </c>
      <c r="ID268" s="427">
        <v>19.2</v>
      </c>
      <c r="IE268" s="427">
        <v>5.2</v>
      </c>
      <c r="IF268" s="237">
        <v>70.950638297872331</v>
      </c>
      <c r="IG268" s="237">
        <v>48.970091707556961</v>
      </c>
      <c r="IH268" s="239"/>
      <c r="II268" s="484">
        <v>0.4</v>
      </c>
      <c r="IJ268" s="484">
        <v>1073</v>
      </c>
      <c r="IK268" s="484"/>
      <c r="IL268" s="484">
        <v>1172.3</v>
      </c>
      <c r="IM268" s="484">
        <v>1152.9000000000001</v>
      </c>
      <c r="IN268" s="484">
        <v>1077.2</v>
      </c>
      <c r="IO268" s="484">
        <v>1115.3</v>
      </c>
      <c r="IP268" s="133">
        <v>1094.1500000000001</v>
      </c>
      <c r="IQ268" s="429">
        <v>1118.1400000000001</v>
      </c>
      <c r="IR268" s="484">
        <v>1772.7</v>
      </c>
      <c r="IS268" s="484">
        <v>450.6</v>
      </c>
      <c r="IT268" s="484">
        <v>430.6</v>
      </c>
      <c r="IU268" s="484"/>
      <c r="IV268" s="484">
        <v>467.1</v>
      </c>
      <c r="IW268" s="484">
        <v>478.8</v>
      </c>
      <c r="IX268" s="484">
        <v>454</v>
      </c>
      <c r="IY268" s="61">
        <v>452.3</v>
      </c>
      <c r="IZ268" s="430">
        <v>456.22000000000008</v>
      </c>
      <c r="JA268" s="484">
        <v>312</v>
      </c>
      <c r="JB268" s="431">
        <v>29.47915693675095</v>
      </c>
      <c r="JC268" s="240">
        <v>29.465251539401631</v>
      </c>
      <c r="JD268" s="457"/>
      <c r="JE268" s="443"/>
      <c r="JF268" s="443"/>
      <c r="JG268" s="443"/>
      <c r="JH268" s="457"/>
      <c r="JI268" s="457"/>
      <c r="JJ268" s="457"/>
      <c r="JK268" s="457"/>
      <c r="JL268" s="451"/>
      <c r="JM268" s="444">
        <v>41</v>
      </c>
      <c r="JN268" s="362"/>
      <c r="JO268" s="244"/>
      <c r="JQ268" s="200"/>
      <c r="JR268" s="90"/>
      <c r="JS268" s="90"/>
      <c r="JT268" s="69"/>
      <c r="JU268" s="248"/>
      <c r="JV268" s="200"/>
      <c r="JW268" s="433"/>
      <c r="JX268" s="248"/>
      <c r="JY268" s="243"/>
      <c r="JZ268" s="433"/>
      <c r="KA268" s="248"/>
      <c r="KB268" s="247"/>
      <c r="KC268" s="245"/>
      <c r="KD268" s="248"/>
      <c r="KE268" s="63">
        <v>0</v>
      </c>
      <c r="KF268" s="263"/>
      <c r="KG268" s="263"/>
      <c r="KH268" s="250">
        <v>68.5</v>
      </c>
      <c r="KI268" s="250">
        <v>25.4</v>
      </c>
      <c r="KJ268" s="250">
        <v>63.02</v>
      </c>
      <c r="KK268" s="251">
        <v>-22.9</v>
      </c>
      <c r="KL268" s="250">
        <v>-18.600000000000001</v>
      </c>
      <c r="KM268" s="250">
        <v>77.599999999999994</v>
      </c>
      <c r="KN268" s="250">
        <v>37.6</v>
      </c>
      <c r="KO268" s="250">
        <v>3.6</v>
      </c>
      <c r="KP268" s="250"/>
      <c r="KQ268" s="250">
        <v>-22.9</v>
      </c>
      <c r="KR268" s="92"/>
      <c r="KS268" s="93">
        <v>0.38759689922480617</v>
      </c>
      <c r="KT268" s="92">
        <v>83</v>
      </c>
      <c r="KU268" s="361">
        <v>47.86</v>
      </c>
      <c r="KV268" s="92">
        <v>-24.05</v>
      </c>
      <c r="KW268" s="361">
        <v>-29.9</v>
      </c>
      <c r="KX268" s="361">
        <v>-29.8</v>
      </c>
      <c r="KY268" s="361">
        <v>327</v>
      </c>
      <c r="KZ268" s="361">
        <v>-20.5</v>
      </c>
      <c r="LA268" s="361">
        <v>-19.600000000000001</v>
      </c>
      <c r="LB268" s="361">
        <v>436</v>
      </c>
      <c r="LC268" s="361">
        <v>-24.8</v>
      </c>
      <c r="LD268" s="361">
        <v>-24.7</v>
      </c>
      <c r="LE268" s="361">
        <v>327</v>
      </c>
      <c r="LF268" s="118">
        <v>42478</v>
      </c>
      <c r="LG268" s="454">
        <v>0</v>
      </c>
      <c r="LH268" s="454"/>
      <c r="LI268" s="454">
        <v>83</v>
      </c>
      <c r="LJ268" s="454">
        <v>51.84</v>
      </c>
      <c r="LK268" s="454">
        <v>-23.99</v>
      </c>
      <c r="LL268" s="454">
        <v>-28.4</v>
      </c>
      <c r="LM268" s="454">
        <v>-28.3</v>
      </c>
      <c r="LN268" s="454">
        <v>382</v>
      </c>
      <c r="LO268" s="454">
        <v>-13.6</v>
      </c>
      <c r="LP268" s="454">
        <v>-13.1</v>
      </c>
      <c r="LQ268" s="454">
        <v>491</v>
      </c>
      <c r="LR268" s="454">
        <v>-20.8</v>
      </c>
      <c r="LS268" s="454">
        <v>-20.7</v>
      </c>
      <c r="LT268" s="454">
        <v>491</v>
      </c>
      <c r="LU268" s="500">
        <v>51.3</v>
      </c>
      <c r="LV268" s="693">
        <v>-22.84</v>
      </c>
      <c r="LW268" s="500">
        <v>-10.5</v>
      </c>
      <c r="LX268" s="500">
        <v>3</v>
      </c>
      <c r="LY268" s="500">
        <v>-11.4</v>
      </c>
      <c r="LZ268" s="500">
        <v>3</v>
      </c>
      <c r="MA268" s="690">
        <v>62.310039000000003</v>
      </c>
      <c r="MB268" s="455"/>
      <c r="MD268" s="253"/>
      <c r="ME268" s="274"/>
      <c r="MF268" s="581">
        <v>273</v>
      </c>
      <c r="MG268" s="135"/>
      <c r="MJ268" s="584">
        <v>30.666599999999999</v>
      </c>
      <c r="MR268" s="135"/>
      <c r="MS268" s="585"/>
      <c r="MT268" s="585"/>
      <c r="MU268" s="133">
        <v>0</v>
      </c>
      <c r="MV268" s="585"/>
      <c r="MW268" s="585"/>
      <c r="MX268" s="585"/>
      <c r="MY268" s="585"/>
      <c r="MZ268" s="585"/>
      <c r="NA268" s="238">
        <v>250</v>
      </c>
      <c r="NB268" s="585"/>
      <c r="NC268" s="238">
        <v>2</v>
      </c>
      <c r="NE268" s="876">
        <v>273</v>
      </c>
      <c r="NF268" s="877">
        <v>8.0168082876865494</v>
      </c>
      <c r="NG268" s="877">
        <v>7.9108525617609402</v>
      </c>
      <c r="NH268" s="877">
        <v>5.2008495746372096</v>
      </c>
      <c r="NI268" s="877">
        <v>0.81885056089543395</v>
      </c>
      <c r="NJ268" s="877">
        <v>6.9502351004856902</v>
      </c>
      <c r="NK268" s="877">
        <v>5.1731274334806603</v>
      </c>
      <c r="NL268" s="877">
        <v>9.2996659441301794</v>
      </c>
      <c r="NM268" s="877">
        <v>7.8500617882358901</v>
      </c>
      <c r="NN268" s="877">
        <v>6.2716497724572102</v>
      </c>
      <c r="NO268" s="877">
        <v>1.2986583155645199</v>
      </c>
      <c r="NP268" s="877">
        <v>5.8504994137581203</v>
      </c>
      <c r="NQ268" s="877">
        <v>6.4495613746132401</v>
      </c>
      <c r="NR268" s="877">
        <v>7.2367795981337801</v>
      </c>
      <c r="NS268" s="877">
        <v>4.3805909342659204</v>
      </c>
      <c r="NT268" s="877">
        <v>5.7863349804169699</v>
      </c>
      <c r="NU268" s="877">
        <v>7.7589560376027196</v>
      </c>
      <c r="NV268" s="877">
        <v>6.5536676884830598</v>
      </c>
      <c r="NW268" s="877">
        <v>6.7738644938833303</v>
      </c>
      <c r="NX268" s="877">
        <v>5.9641675606817701</v>
      </c>
      <c r="NY268" s="877">
        <v>6.6311042823658797</v>
      </c>
      <c r="NZ268" s="877">
        <v>7.7041803229258301</v>
      </c>
      <c r="OA268" s="877">
        <v>2.72683121703249</v>
      </c>
      <c r="OB268" s="877">
        <v>10.1409703276587</v>
      </c>
      <c r="OC268" s="877">
        <v>2.0356239097307198</v>
      </c>
      <c r="OD268" s="877">
        <v>7.1876489953106004</v>
      </c>
      <c r="OE268" s="877">
        <v>6.9386386584727999</v>
      </c>
      <c r="OF268" s="877">
        <v>5.1917995010650797</v>
      </c>
      <c r="OG268" s="877">
        <v>9.6029586195175796</v>
      </c>
      <c r="OH268" s="877">
        <v>2.6915341649191999</v>
      </c>
      <c r="OI268" s="877">
        <v>7.3651850974117599</v>
      </c>
      <c r="OJ268" s="877">
        <v>3.9532652390148399</v>
      </c>
      <c r="OK268" s="877">
        <v>2.2377735221058299</v>
      </c>
      <c r="OL268" s="877">
        <v>4.46081777827811</v>
      </c>
      <c r="OM268" s="877">
        <v>8.1053464179280095</v>
      </c>
    </row>
    <row r="269" spans="1:403" s="61" customFormat="1" x14ac:dyDescent="0.25">
      <c r="A269" s="902">
        <v>268</v>
      </c>
      <c r="B269" s="221">
        <v>0</v>
      </c>
      <c r="C269" s="61">
        <v>1</v>
      </c>
      <c r="D269" s="267">
        <v>0</v>
      </c>
      <c r="E269" s="267">
        <v>274</v>
      </c>
      <c r="F269" s="896">
        <v>274</v>
      </c>
      <c r="G269" s="61">
        <v>89</v>
      </c>
      <c r="H269" s="898"/>
      <c r="I269" s="232" t="s">
        <v>663</v>
      </c>
      <c r="J269" s="167" t="s">
        <v>1622</v>
      </c>
      <c r="K269" s="135">
        <v>15786</v>
      </c>
      <c r="L269" s="161">
        <v>73</v>
      </c>
      <c r="M269" s="438">
        <v>79</v>
      </c>
      <c r="N269" s="193">
        <v>167</v>
      </c>
      <c r="O269" s="342">
        <v>28.326580372189753</v>
      </c>
      <c r="P269" s="348">
        <v>1.8807335808612411</v>
      </c>
      <c r="Q269" s="484">
        <v>1</v>
      </c>
      <c r="R269" s="140">
        <v>140</v>
      </c>
      <c r="S269" s="140">
        <v>80</v>
      </c>
      <c r="T269" s="484">
        <v>0</v>
      </c>
      <c r="U269" s="501">
        <v>2</v>
      </c>
      <c r="V269" s="711">
        <v>0</v>
      </c>
      <c r="W269" s="711"/>
      <c r="X269" s="711">
        <v>1</v>
      </c>
      <c r="Y269" s="324">
        <v>0</v>
      </c>
      <c r="Z269" s="711">
        <v>1</v>
      </c>
      <c r="AA269" s="711">
        <v>0</v>
      </c>
      <c r="AB269" s="114">
        <v>0</v>
      </c>
      <c r="AC269" s="114">
        <v>0</v>
      </c>
      <c r="AD269" s="484"/>
      <c r="AE269" s="133"/>
      <c r="AF269" s="484"/>
      <c r="AG269" s="633">
        <v>100</v>
      </c>
      <c r="AH269" s="592">
        <v>0.97</v>
      </c>
      <c r="AI269" s="607">
        <v>56</v>
      </c>
      <c r="AJ269" s="607"/>
      <c r="AK269" s="592">
        <v>12.9</v>
      </c>
      <c r="AL269" s="592">
        <v>39</v>
      </c>
      <c r="AM269" s="592"/>
      <c r="AN269" s="607">
        <v>57</v>
      </c>
      <c r="AO269" s="214">
        <v>4.0430512678345503</v>
      </c>
      <c r="AP269" s="63">
        <v>220</v>
      </c>
      <c r="AQ269" s="63">
        <v>126</v>
      </c>
      <c r="AR269" s="63">
        <v>74</v>
      </c>
      <c r="AS269" s="63">
        <v>102</v>
      </c>
      <c r="AT269" s="63">
        <v>1.64</v>
      </c>
      <c r="AU269" s="63">
        <v>16</v>
      </c>
      <c r="AV269" s="557"/>
      <c r="AW269" s="557"/>
      <c r="AX269" s="63">
        <v>0.97</v>
      </c>
      <c r="AY269" s="63"/>
      <c r="AZ269" s="63"/>
      <c r="BA269" s="592"/>
      <c r="BB269" s="558"/>
      <c r="BC269" s="65">
        <v>27.46</v>
      </c>
      <c r="BD269" s="490">
        <v>935</v>
      </c>
      <c r="BE269" s="66">
        <v>27.46</v>
      </c>
      <c r="BF269" s="218">
        <v>93.492681965321779</v>
      </c>
      <c r="BG269" s="66">
        <v>97.79</v>
      </c>
      <c r="BH269" s="68">
        <v>1.4387005329007363</v>
      </c>
      <c r="BI269" s="219">
        <v>1.4387005329007363</v>
      </c>
      <c r="BJ269" s="219">
        <v>1.9707776182900558</v>
      </c>
      <c r="BK269" s="219">
        <v>1.9902944461284389</v>
      </c>
      <c r="BL269" s="66">
        <v>2.44</v>
      </c>
      <c r="BM269" s="66">
        <v>1.07</v>
      </c>
      <c r="BN269" s="66">
        <v>61</v>
      </c>
      <c r="BO269" s="66">
        <v>0.92</v>
      </c>
      <c r="BP269" s="571">
        <v>77.7</v>
      </c>
      <c r="BQ269" s="66">
        <v>75</v>
      </c>
      <c r="BR269" s="66">
        <v>15</v>
      </c>
      <c r="BS269" s="66">
        <v>4</v>
      </c>
      <c r="BT269" s="66">
        <v>31</v>
      </c>
      <c r="BU269" s="317">
        <v>0</v>
      </c>
      <c r="CG269" s="61">
        <v>0</v>
      </c>
      <c r="CH269" s="61">
        <v>0</v>
      </c>
      <c r="CI269" s="61">
        <v>0</v>
      </c>
      <c r="CJ269" s="61">
        <v>0</v>
      </c>
      <c r="CK269" s="326">
        <v>0</v>
      </c>
      <c r="CL269" s="114">
        <v>0</v>
      </c>
      <c r="CM269" s="326">
        <v>0</v>
      </c>
      <c r="CN269" s="114">
        <v>0</v>
      </c>
      <c r="CO269" s="326">
        <v>0</v>
      </c>
      <c r="CP269" s="114">
        <v>1</v>
      </c>
      <c r="CQ269" s="326">
        <v>0</v>
      </c>
      <c r="CR269" s="114">
        <v>0</v>
      </c>
      <c r="CS269" s="326">
        <v>0</v>
      </c>
      <c r="CT269" s="114">
        <v>0</v>
      </c>
      <c r="CU269" s="326">
        <v>0</v>
      </c>
      <c r="CV269" s="114">
        <v>0</v>
      </c>
      <c r="CW269" s="299">
        <v>16.3</v>
      </c>
      <c r="CX269" s="299">
        <v>1.04</v>
      </c>
      <c r="CY269" s="299">
        <v>4.7</v>
      </c>
      <c r="CZ269" s="299">
        <v>32.299999999999997</v>
      </c>
      <c r="DA269" s="221">
        <v>90</v>
      </c>
      <c r="DB269" s="221">
        <v>136</v>
      </c>
      <c r="DC269" s="133"/>
      <c r="DD269" s="133"/>
      <c r="DE269" s="133"/>
      <c r="DF269" s="451">
        <v>0</v>
      </c>
      <c r="DG269" s="457"/>
      <c r="DH269" s="451"/>
      <c r="DI269" s="451"/>
      <c r="DJ269" s="451"/>
      <c r="DK269" s="457"/>
      <c r="DL269" s="457"/>
      <c r="DM269" s="457"/>
      <c r="DN269" s="451"/>
      <c r="DO269" s="133">
        <v>0</v>
      </c>
      <c r="DP269" s="451">
        <v>0</v>
      </c>
      <c r="DQ269" s="451">
        <v>0</v>
      </c>
      <c r="DR269" s="451">
        <v>0</v>
      </c>
      <c r="DS269" s="451">
        <v>0</v>
      </c>
      <c r="DT269" s="63"/>
      <c r="DU269" s="451">
        <v>0</v>
      </c>
      <c r="DV269" s="451">
        <v>0</v>
      </c>
      <c r="DW269" s="451">
        <v>0</v>
      </c>
      <c r="DX269" s="133">
        <v>0</v>
      </c>
      <c r="DY269" s="61">
        <v>0</v>
      </c>
      <c r="DZ269" s="133">
        <v>0</v>
      </c>
      <c r="EC269" s="133">
        <v>1</v>
      </c>
      <c r="ED269" s="133">
        <v>2</v>
      </c>
      <c r="EE269" s="193">
        <v>56</v>
      </c>
      <c r="EF269" s="193"/>
      <c r="EH269" s="221">
        <v>0</v>
      </c>
      <c r="EI269" s="133"/>
      <c r="EJ269" s="133"/>
      <c r="EK269" s="133"/>
      <c r="EL269" s="133"/>
      <c r="EM269" s="133"/>
      <c r="EN269" s="133"/>
      <c r="EO269" s="133"/>
      <c r="EP269" s="267">
        <v>274</v>
      </c>
      <c r="EQ269" s="135">
        <v>42534</v>
      </c>
      <c r="ER269" s="133" t="s">
        <v>383</v>
      </c>
      <c r="ES269" s="133"/>
      <c r="ET269" s="133"/>
      <c r="EU269" s="133">
        <v>79</v>
      </c>
      <c r="EV269" s="133">
        <v>0</v>
      </c>
      <c r="EW269" s="133"/>
      <c r="EX269" s="133">
        <v>8</v>
      </c>
      <c r="EY269" s="133">
        <v>90</v>
      </c>
      <c r="EZ269" s="133">
        <v>43</v>
      </c>
      <c r="FA269" s="133">
        <v>26</v>
      </c>
      <c r="FB269" s="133">
        <v>12</v>
      </c>
      <c r="FC269" s="133">
        <v>12</v>
      </c>
      <c r="FD269" s="133">
        <v>33</v>
      </c>
      <c r="FE269" s="133">
        <v>20</v>
      </c>
      <c r="FF269" s="133">
        <v>33</v>
      </c>
      <c r="FG269" s="133">
        <v>110</v>
      </c>
      <c r="FH269" s="133">
        <v>290</v>
      </c>
      <c r="FI269" s="91">
        <v>110</v>
      </c>
      <c r="FJ269" s="91">
        <v>290</v>
      </c>
      <c r="FK269" s="227">
        <v>26.7</v>
      </c>
      <c r="FL269" s="227">
        <v>14.196588114183252</v>
      </c>
      <c r="FM269" s="228">
        <v>104.05</v>
      </c>
      <c r="FN269" s="228">
        <v>37.549999999999997</v>
      </c>
      <c r="FO269" s="228">
        <v>55.324157051714131</v>
      </c>
      <c r="FP269" s="228">
        <v>19.965613621257717</v>
      </c>
      <c r="FQ269" s="228">
        <v>63.911580970687176</v>
      </c>
      <c r="FR269" s="228"/>
      <c r="FS269" s="193">
        <v>0</v>
      </c>
      <c r="FT269" s="230">
        <v>59.3</v>
      </c>
      <c r="FU269" s="230">
        <v>71.599999999999994</v>
      </c>
      <c r="FV269" s="230">
        <v>180</v>
      </c>
      <c r="FW269" s="229">
        <v>6.8</v>
      </c>
      <c r="FX269" s="229">
        <v>6.3</v>
      </c>
      <c r="FY269" s="426">
        <v>8.7205882352941178</v>
      </c>
      <c r="FZ269" s="229">
        <v>0.82821229050279332</v>
      </c>
      <c r="GA269" s="133">
        <v>66</v>
      </c>
      <c r="GB269" s="129">
        <v>21.7</v>
      </c>
      <c r="GC269" s="238">
        <v>5.5</v>
      </c>
      <c r="GD269" s="238">
        <v>2.8</v>
      </c>
      <c r="GE269" s="238">
        <v>117.3</v>
      </c>
      <c r="GF269" s="238">
        <v>79.2</v>
      </c>
      <c r="GG269" s="238">
        <v>23.2</v>
      </c>
      <c r="GH269" s="133">
        <v>0</v>
      </c>
      <c r="GI269" s="133">
        <v>1</v>
      </c>
      <c r="GJ269" s="133">
        <v>1</v>
      </c>
      <c r="GK269" s="133">
        <v>1</v>
      </c>
      <c r="GL269" s="231">
        <v>32</v>
      </c>
      <c r="GM269" s="133"/>
      <c r="GN269" s="133">
        <v>0</v>
      </c>
      <c r="GO269" s="133">
        <v>0</v>
      </c>
      <c r="GP269" s="133">
        <v>0</v>
      </c>
      <c r="GQ269" s="61">
        <v>42.55</v>
      </c>
      <c r="GR269" s="106">
        <v>22.624150721292033</v>
      </c>
      <c r="GS269" s="111">
        <v>0.467741935483871</v>
      </c>
      <c r="GT269" s="61">
        <v>0</v>
      </c>
      <c r="GU269" s="111">
        <v>0.7142857142857143</v>
      </c>
      <c r="GV269" s="61">
        <v>1</v>
      </c>
      <c r="GW269" s="106">
        <v>13.5</v>
      </c>
      <c r="GY269" s="106">
        <v>27</v>
      </c>
      <c r="HA269" s="745">
        <v>37</v>
      </c>
      <c r="HB269" s="133">
        <v>14</v>
      </c>
      <c r="HC269" s="133">
        <v>0.64</v>
      </c>
      <c r="HD269" s="221">
        <v>1</v>
      </c>
      <c r="HE269" s="236">
        <v>79.109390000000005</v>
      </c>
      <c r="HF269" s="236">
        <v>83.064858999999998</v>
      </c>
      <c r="HG269" s="144">
        <v>42.943523999999996</v>
      </c>
      <c r="HH269" s="236">
        <v>100.804676</v>
      </c>
      <c r="HI269" s="125">
        <v>52.114792999999999</v>
      </c>
      <c r="HJ269" s="236">
        <v>34.250667</v>
      </c>
      <c r="HK269" s="144">
        <v>17.707179</v>
      </c>
      <c r="HL269" s="236">
        <v>66.554008999999994</v>
      </c>
      <c r="HM269" s="144">
        <v>34.407614000000002</v>
      </c>
      <c r="HN269" s="236">
        <v>66.022739999999999</v>
      </c>
      <c r="HO269" s="144">
        <v>4.2594570000000003</v>
      </c>
      <c r="HP269" s="144">
        <v>2.2020870000000001</v>
      </c>
      <c r="HQ269" s="236">
        <v>128.46397899999999</v>
      </c>
      <c r="HR269" s="144">
        <v>66.414316999999997</v>
      </c>
      <c r="HS269" s="236">
        <v>50.270831000000001</v>
      </c>
      <c r="HT269" s="144">
        <v>25.989408999999998</v>
      </c>
      <c r="HU269" s="236">
        <v>78.193149000000005</v>
      </c>
      <c r="HV269" s="144">
        <v>40.424908000000002</v>
      </c>
      <c r="HW269" s="236">
        <v>60.867761999999999</v>
      </c>
      <c r="HX269" s="144">
        <v>0</v>
      </c>
      <c r="HY269" s="427">
        <v>0.82401791559748672</v>
      </c>
      <c r="HZ269" s="428">
        <v>20</v>
      </c>
      <c r="IA269" s="427">
        <v>5</v>
      </c>
      <c r="IB269" s="427">
        <v>18.100000000000001</v>
      </c>
      <c r="IC269" s="427">
        <v>5.4</v>
      </c>
      <c r="ID269" s="427">
        <v>18.899999999999999</v>
      </c>
      <c r="IE269" s="427">
        <v>5.4</v>
      </c>
      <c r="IF269" s="237">
        <v>60.622933333333336</v>
      </c>
      <c r="IG269" s="237">
        <v>32.233663475914746</v>
      </c>
      <c r="IH269" s="133"/>
      <c r="II269" s="484">
        <v>0.39</v>
      </c>
      <c r="IJ269" s="484">
        <v>1199</v>
      </c>
      <c r="IK269" s="484">
        <v>887</v>
      </c>
      <c r="IL269" s="484">
        <v>1030</v>
      </c>
      <c r="IM269" s="484">
        <v>1075</v>
      </c>
      <c r="IN269" s="484">
        <v>1170</v>
      </c>
      <c r="IO269" s="484">
        <v>1191</v>
      </c>
      <c r="IP269" s="133">
        <v>1195</v>
      </c>
      <c r="IQ269" s="429">
        <v>1092</v>
      </c>
      <c r="IR269" s="484">
        <v>1755</v>
      </c>
      <c r="IS269" s="484">
        <v>313</v>
      </c>
      <c r="IT269" s="484">
        <v>229</v>
      </c>
      <c r="IU269" s="484">
        <v>292</v>
      </c>
      <c r="IV269" s="484">
        <v>282</v>
      </c>
      <c r="IW269" s="484">
        <v>342</v>
      </c>
      <c r="IX269" s="484">
        <v>336</v>
      </c>
      <c r="IY269" s="61">
        <v>324.5</v>
      </c>
      <c r="IZ269" s="430">
        <v>299</v>
      </c>
      <c r="JA269" s="484">
        <v>184</v>
      </c>
      <c r="JB269" s="431">
        <v>30.45285077748477</v>
      </c>
      <c r="JC269" s="240">
        <v>28.147171729724647</v>
      </c>
      <c r="JD269" s="457"/>
      <c r="JE269" s="278"/>
      <c r="JF269" s="70"/>
      <c r="JG269" s="70"/>
      <c r="JH269" s="457"/>
      <c r="JI269" s="457"/>
      <c r="JJ269" s="457"/>
      <c r="JK269" s="457"/>
      <c r="JL269" s="451"/>
      <c r="JM269" s="444">
        <v>48.7</v>
      </c>
      <c r="JN269" s="362"/>
      <c r="JO269" s="244"/>
      <c r="JQ269" s="200"/>
      <c r="JR269" s="90"/>
      <c r="JS269" s="90"/>
      <c r="JT269" s="69"/>
      <c r="JU269" s="248"/>
      <c r="JV269" s="200"/>
      <c r="JW269" s="433"/>
      <c r="JX269" s="248"/>
      <c r="JY269" s="243"/>
      <c r="JZ269" s="433"/>
      <c r="KA269" s="248"/>
      <c r="KB269" s="247"/>
      <c r="KC269" s="245"/>
      <c r="KD269" s="248"/>
      <c r="KE269" s="63">
        <v>0</v>
      </c>
      <c r="KF269" s="263"/>
      <c r="KG269" s="263"/>
      <c r="KH269" s="250">
        <v>91.3</v>
      </c>
      <c r="KI269" s="250">
        <v>30.3</v>
      </c>
      <c r="KJ269" s="250">
        <v>67.099999999999994</v>
      </c>
      <c r="KK269" s="251">
        <v>-24.5</v>
      </c>
      <c r="KL269" s="250">
        <v>-19.7</v>
      </c>
      <c r="KM269" s="250">
        <v>61.9</v>
      </c>
      <c r="KN269" s="250">
        <v>28</v>
      </c>
      <c r="KO269" s="250">
        <v>3.9</v>
      </c>
      <c r="KP269" s="250"/>
      <c r="KQ269" s="250">
        <v>-24.5</v>
      </c>
      <c r="KR269" s="92"/>
      <c r="KS269" s="93">
        <v>0.467741935483871</v>
      </c>
      <c r="KT269" s="92"/>
      <c r="KU269" s="361"/>
      <c r="KV269" s="92"/>
      <c r="KW269" s="361"/>
      <c r="KX269" s="361"/>
      <c r="KY269" s="361"/>
      <c r="KZ269" s="361"/>
      <c r="LA269" s="361"/>
      <c r="LB269" s="361"/>
      <c r="LC269" s="361"/>
      <c r="LD269" s="361"/>
      <c r="LE269" s="361"/>
      <c r="LF269" s="118">
        <v>42534</v>
      </c>
      <c r="LG269" s="454">
        <v>0</v>
      </c>
      <c r="LH269" s="454"/>
      <c r="LI269" s="454">
        <v>69</v>
      </c>
      <c r="LJ269" s="454">
        <v>49.38</v>
      </c>
      <c r="LK269" s="454">
        <v>-25.49</v>
      </c>
      <c r="LL269" s="454">
        <v>-26.9</v>
      </c>
      <c r="LM269" s="454">
        <v>-26.9</v>
      </c>
      <c r="LN269" s="454">
        <v>368</v>
      </c>
      <c r="LO269" s="454">
        <v>-23.9</v>
      </c>
      <c r="LP269" s="454">
        <v>-23.7</v>
      </c>
      <c r="LQ269" s="454">
        <v>353</v>
      </c>
      <c r="LR269" s="454">
        <v>-25.4</v>
      </c>
      <c r="LS269" s="454">
        <v>-25.3</v>
      </c>
      <c r="LT269" s="454">
        <v>353</v>
      </c>
      <c r="LU269" s="500">
        <v>46.69</v>
      </c>
      <c r="LV269" s="693">
        <v>-25.58</v>
      </c>
      <c r="LW269" s="500">
        <v>-18.2</v>
      </c>
      <c r="LX269" s="500">
        <v>2</v>
      </c>
      <c r="LY269" s="500">
        <v>-18.8</v>
      </c>
      <c r="LZ269" s="500">
        <v>2</v>
      </c>
      <c r="MA269" s="690">
        <v>60.867761999999999</v>
      </c>
      <c r="MB269" s="455"/>
      <c r="MD269" s="253"/>
      <c r="ME269" s="274"/>
      <c r="MF269" s="581">
        <v>274</v>
      </c>
      <c r="MG269" s="135"/>
      <c r="MJ269" s="584">
        <v>36.758000000000003</v>
      </c>
      <c r="MR269" s="135"/>
      <c r="MS269" s="585"/>
      <c r="MT269" s="585"/>
      <c r="MU269" s="133">
        <v>0</v>
      </c>
      <c r="MV269" s="585"/>
      <c r="MW269" s="585"/>
      <c r="MX269" s="585"/>
      <c r="MY269" s="585"/>
      <c r="MZ269" s="585"/>
      <c r="NA269" s="238">
        <v>57</v>
      </c>
      <c r="NB269" s="585"/>
      <c r="NC269" s="238">
        <v>2</v>
      </c>
      <c r="NE269" s="876">
        <v>274</v>
      </c>
      <c r="NF269" s="877">
        <v>8.5085078844862299</v>
      </c>
      <c r="NG269" s="877">
        <v>8.0014081943928108</v>
      </c>
      <c r="NH269" s="877">
        <v>5.3586072491178101</v>
      </c>
      <c r="NI269" s="877">
        <v>1.92219784839637</v>
      </c>
      <c r="NJ269" s="877">
        <v>7.8019346462733496</v>
      </c>
      <c r="NK269" s="877">
        <v>5.9995490873409496</v>
      </c>
      <c r="NL269" s="877">
        <v>9.2037639873732804</v>
      </c>
      <c r="NM269" s="877">
        <v>7.5043025831631702</v>
      </c>
      <c r="NN269" s="877">
        <v>6.2479275134435897</v>
      </c>
      <c r="NO269" s="877">
        <v>1.20163386116965</v>
      </c>
      <c r="NP269" s="877">
        <v>6.4465870853068798</v>
      </c>
      <c r="NQ269" s="877">
        <v>6.7924649599799398</v>
      </c>
      <c r="NR269" s="877">
        <v>7.3638719248575297</v>
      </c>
      <c r="NS269" s="877">
        <v>4.5515160176280096</v>
      </c>
      <c r="NT269" s="877">
        <v>5.8237493603082697</v>
      </c>
      <c r="NU269" s="877">
        <v>7.66817586897014</v>
      </c>
      <c r="NV269" s="877">
        <v>6.5223068928713896</v>
      </c>
      <c r="NW269" s="877">
        <v>6.93428059364002</v>
      </c>
      <c r="NX269" s="877">
        <v>5.51191074867093</v>
      </c>
      <c r="NY269" s="877">
        <v>6.0349639897492997</v>
      </c>
      <c r="NZ269" s="877">
        <v>8.0678645504919793</v>
      </c>
      <c r="OA269" s="877">
        <v>5.5052558009321597</v>
      </c>
      <c r="OB269" s="877">
        <v>10.5695043832359</v>
      </c>
      <c r="OC269" s="877">
        <v>2.7739963251111699</v>
      </c>
      <c r="OD269" s="877">
        <v>6.7839804136837998</v>
      </c>
      <c r="OE269" s="877">
        <v>6.6252704893746897</v>
      </c>
      <c r="OF269" s="877">
        <v>4.7897292513757703</v>
      </c>
      <c r="OG269" s="877">
        <v>10.3447730281407</v>
      </c>
      <c r="OH269" s="877">
        <v>2.8678964639926501</v>
      </c>
      <c r="OI269" s="877">
        <v>8.2560199343923095</v>
      </c>
      <c r="OJ269" s="877">
        <v>3.8914191868460799</v>
      </c>
      <c r="OK269" s="877">
        <v>2.0887530937484202</v>
      </c>
      <c r="OL269" s="877">
        <v>1.2787246127516301</v>
      </c>
      <c r="OM269" s="877">
        <v>7.7955080581247698</v>
      </c>
    </row>
    <row r="270" spans="1:403" s="61" customFormat="1" x14ac:dyDescent="0.25">
      <c r="A270" s="455">
        <v>269</v>
      </c>
      <c r="B270" s="274">
        <v>0</v>
      </c>
      <c r="C270" s="61">
        <v>1</v>
      </c>
      <c r="D270" s="267">
        <v>0</v>
      </c>
      <c r="E270" s="267">
        <v>275</v>
      </c>
      <c r="F270" s="896">
        <v>275</v>
      </c>
      <c r="G270" s="61">
        <v>90</v>
      </c>
      <c r="H270" s="898"/>
      <c r="I270" s="651" t="s">
        <v>1623</v>
      </c>
      <c r="J270" s="166" t="s">
        <v>1624</v>
      </c>
      <c r="K270" s="495">
        <v>26761</v>
      </c>
      <c r="L270" s="161">
        <v>43</v>
      </c>
      <c r="M270" s="438">
        <v>76</v>
      </c>
      <c r="N270" s="438">
        <v>178</v>
      </c>
      <c r="O270" s="342">
        <v>23.98687034465345</v>
      </c>
      <c r="P270" s="348">
        <v>1.9376110478091879</v>
      </c>
      <c r="Q270" s="484">
        <v>0</v>
      </c>
      <c r="R270" s="485">
        <v>140</v>
      </c>
      <c r="S270" s="485">
        <v>90</v>
      </c>
      <c r="T270" s="484">
        <v>0</v>
      </c>
      <c r="U270" s="486">
        <v>1</v>
      </c>
      <c r="V270" s="711">
        <v>0</v>
      </c>
      <c r="W270" s="711"/>
      <c r="X270" s="711">
        <v>0</v>
      </c>
      <c r="Y270" s="324">
        <v>0</v>
      </c>
      <c r="Z270" s="711">
        <v>0</v>
      </c>
      <c r="AA270" s="711">
        <v>0</v>
      </c>
      <c r="AB270" s="114">
        <v>0</v>
      </c>
      <c r="AC270" s="114">
        <v>0</v>
      </c>
      <c r="AD270" s="484"/>
      <c r="AE270" s="133"/>
      <c r="AF270" s="484"/>
      <c r="AG270" s="633">
        <v>91</v>
      </c>
      <c r="AH270" s="626">
        <v>1.08</v>
      </c>
      <c r="AI270" s="627">
        <v>75</v>
      </c>
      <c r="AJ270" s="627"/>
      <c r="AK270" s="628">
        <v>13.8</v>
      </c>
      <c r="AL270" s="629">
        <v>41</v>
      </c>
      <c r="AM270" s="629"/>
      <c r="AN270" s="627"/>
      <c r="AO270" s="214"/>
      <c r="AP270" s="488">
        <v>178</v>
      </c>
      <c r="AQ270" s="488">
        <v>99</v>
      </c>
      <c r="AR270" s="488">
        <v>69</v>
      </c>
      <c r="AS270" s="488">
        <v>51</v>
      </c>
      <c r="AT270" s="488">
        <v>1.25</v>
      </c>
      <c r="AU270" s="488">
        <v>157</v>
      </c>
      <c r="AV270" s="557"/>
      <c r="AW270" s="557" t="s">
        <v>198</v>
      </c>
      <c r="AX270" s="487">
        <v>1.08</v>
      </c>
      <c r="AY270" s="487"/>
      <c r="AZ270" s="487"/>
      <c r="BA270" s="626"/>
      <c r="BB270" s="558"/>
      <c r="BC270" s="65">
        <v>35.39</v>
      </c>
      <c r="BD270" s="490"/>
      <c r="BE270" s="66">
        <v>35.39</v>
      </c>
      <c r="BF270" s="218">
        <v>50.521731124707323</v>
      </c>
      <c r="BG270" s="66">
        <v>77.11</v>
      </c>
      <c r="BH270" s="68">
        <v>1.5488805626375148</v>
      </c>
      <c r="BI270" s="219">
        <v>1.5488805626375148</v>
      </c>
      <c r="BJ270" s="219">
        <v>1.7034782232179573</v>
      </c>
      <c r="BK270" s="219">
        <v>1.8871107031248837</v>
      </c>
      <c r="BL270" s="66">
        <v>2.4900000000000002</v>
      </c>
      <c r="BM270" s="66">
        <v>1.19</v>
      </c>
      <c r="BN270" s="66">
        <v>90</v>
      </c>
      <c r="BO270" s="66">
        <v>1.25</v>
      </c>
      <c r="BP270" s="571">
        <v>24.8</v>
      </c>
      <c r="BQ270" s="66">
        <v>37</v>
      </c>
      <c r="BR270" s="66">
        <v>155</v>
      </c>
      <c r="BS270" s="66">
        <v>4</v>
      </c>
      <c r="BT270" s="66">
        <v>35</v>
      </c>
      <c r="BU270" s="317">
        <v>0</v>
      </c>
      <c r="CG270" s="61">
        <v>0</v>
      </c>
      <c r="CH270" s="61">
        <v>0</v>
      </c>
      <c r="CI270" s="61">
        <v>0</v>
      </c>
      <c r="CJ270" s="61">
        <v>0</v>
      </c>
      <c r="CK270" s="326">
        <v>0</v>
      </c>
      <c r="CL270" s="114">
        <v>0</v>
      </c>
      <c r="CM270" s="326">
        <v>0</v>
      </c>
      <c r="CN270" s="114">
        <v>0</v>
      </c>
      <c r="CO270" s="114">
        <v>0</v>
      </c>
      <c r="CP270" s="114">
        <v>0</v>
      </c>
      <c r="CQ270" s="114">
        <v>0</v>
      </c>
      <c r="CR270" s="114">
        <v>0</v>
      </c>
      <c r="CS270" s="326">
        <v>0</v>
      </c>
      <c r="CT270" s="114">
        <v>0</v>
      </c>
      <c r="CU270" s="326">
        <v>0</v>
      </c>
      <c r="CV270" s="114">
        <v>0</v>
      </c>
      <c r="CW270" s="299">
        <v>46.5</v>
      </c>
      <c r="CX270" s="299">
        <v>1.33</v>
      </c>
      <c r="CY270" s="299">
        <v>13.3</v>
      </c>
      <c r="CZ270" s="299">
        <v>22.3</v>
      </c>
      <c r="DA270" s="221">
        <v>62</v>
      </c>
      <c r="DB270" s="221">
        <v>181</v>
      </c>
      <c r="DF270" s="451">
        <v>0</v>
      </c>
      <c r="DG270" s="457"/>
      <c r="DH270" s="451"/>
      <c r="DI270" s="451"/>
      <c r="DJ270" s="451"/>
      <c r="DK270" s="457"/>
      <c r="DL270" s="457"/>
      <c r="DM270" s="457"/>
      <c r="DN270" s="451"/>
      <c r="DO270" s="61">
        <v>0</v>
      </c>
      <c r="DP270" s="451">
        <v>0</v>
      </c>
      <c r="DQ270" s="451">
        <v>0</v>
      </c>
      <c r="DR270" s="451">
        <v>0</v>
      </c>
      <c r="DS270" s="451">
        <v>0</v>
      </c>
      <c r="DT270" s="63"/>
      <c r="DU270" s="451">
        <v>0</v>
      </c>
      <c r="DV270" s="451">
        <v>0</v>
      </c>
      <c r="DW270" s="451">
        <v>0</v>
      </c>
      <c r="DX270" s="61">
        <v>0</v>
      </c>
      <c r="DY270" s="61">
        <v>0</v>
      </c>
      <c r="DZ270" s="61">
        <v>0</v>
      </c>
      <c r="EC270" s="61">
        <v>1</v>
      </c>
      <c r="ED270" s="61">
        <v>1</v>
      </c>
      <c r="EE270" s="438">
        <v>75</v>
      </c>
      <c r="EF270" s="438"/>
      <c r="EH270" s="221">
        <v>0</v>
      </c>
      <c r="EP270" s="259">
        <v>275</v>
      </c>
      <c r="EQ270" s="135">
        <v>42548</v>
      </c>
      <c r="ER270" s="133" t="s">
        <v>383</v>
      </c>
      <c r="ES270" s="133"/>
      <c r="ET270" s="133"/>
      <c r="EU270" s="133">
        <v>62</v>
      </c>
      <c r="EV270" s="133">
        <v>0</v>
      </c>
      <c r="EW270" s="133"/>
      <c r="EX270" s="133">
        <v>11</v>
      </c>
      <c r="EY270" s="133">
        <v>9</v>
      </c>
      <c r="EZ270" s="133">
        <v>54</v>
      </c>
      <c r="FA270" s="133">
        <v>30</v>
      </c>
      <c r="FB270" s="133">
        <v>16</v>
      </c>
      <c r="FC270" s="133">
        <v>21</v>
      </c>
      <c r="FD270" s="133">
        <v>33</v>
      </c>
      <c r="FE270" s="133">
        <v>24</v>
      </c>
      <c r="FF270" s="133">
        <v>30</v>
      </c>
      <c r="FG270" s="133">
        <v>140</v>
      </c>
      <c r="FH270" s="133">
        <v>300</v>
      </c>
      <c r="FI270" s="91">
        <v>140</v>
      </c>
      <c r="FJ270" s="91">
        <v>300</v>
      </c>
      <c r="FK270" s="227">
        <v>38.85</v>
      </c>
      <c r="FL270" s="227">
        <v>20.05046371093249</v>
      </c>
      <c r="FM270" s="228">
        <v>133.94999999999999</v>
      </c>
      <c r="FN270" s="228">
        <v>52.900000000000006</v>
      </c>
      <c r="FO270" s="228">
        <v>69.131521597925527</v>
      </c>
      <c r="FP270" s="228">
        <v>27.301661011797396</v>
      </c>
      <c r="FQ270" s="228">
        <v>60.507652108995892</v>
      </c>
      <c r="FR270" s="228"/>
      <c r="FS270" s="193">
        <v>0</v>
      </c>
      <c r="FT270" s="230">
        <v>75.8</v>
      </c>
      <c r="FU270" s="230">
        <v>35.1</v>
      </c>
      <c r="FV270" s="230">
        <v>210</v>
      </c>
      <c r="FW270" s="229">
        <v>12.6</v>
      </c>
      <c r="FX270" s="229">
        <v>11.1</v>
      </c>
      <c r="FY270" s="426">
        <v>6.0158730158730158</v>
      </c>
      <c r="FZ270" s="229">
        <v>2.1595441595441596</v>
      </c>
      <c r="GA270" s="133" t="s">
        <v>381</v>
      </c>
      <c r="GB270" s="129">
        <v>17.600000000000001</v>
      </c>
      <c r="GC270" s="238">
        <v>9.6999999999999993</v>
      </c>
      <c r="GD270" s="238">
        <v>4.5999999999999996</v>
      </c>
      <c r="GE270" s="238">
        <v>155.6</v>
      </c>
      <c r="GF270" s="238">
        <v>98.9</v>
      </c>
      <c r="GG270" s="238">
        <v>28.7</v>
      </c>
      <c r="GH270" s="133">
        <v>0</v>
      </c>
      <c r="GI270" s="133">
        <v>1</v>
      </c>
      <c r="GJ270" s="133">
        <v>1</v>
      </c>
      <c r="GK270" s="133">
        <v>0</v>
      </c>
      <c r="GL270" s="231"/>
      <c r="GM270" s="133"/>
      <c r="GN270" s="133">
        <v>0</v>
      </c>
      <c r="GO270" s="133">
        <v>0</v>
      </c>
      <c r="GP270" s="133">
        <v>0</v>
      </c>
      <c r="GQ270" s="61">
        <v>75.300000000000011</v>
      </c>
      <c r="GR270" s="106">
        <v>38.862288737019732</v>
      </c>
      <c r="GS270" s="111">
        <v>0.47924528301886787</v>
      </c>
      <c r="GT270" s="61">
        <v>0</v>
      </c>
      <c r="GU270" s="111">
        <v>0.39285714285714285</v>
      </c>
      <c r="GV270" s="61">
        <v>0</v>
      </c>
      <c r="GW270" s="106">
        <v>22.8</v>
      </c>
      <c r="GY270" s="106">
        <v>34</v>
      </c>
      <c r="HA270" s="745"/>
      <c r="HB270" s="133">
        <v>10</v>
      </c>
      <c r="HC270" s="133">
        <v>0.71</v>
      </c>
      <c r="HD270" s="221">
        <v>1</v>
      </c>
      <c r="HE270" s="494">
        <v>124.905039</v>
      </c>
      <c r="HF270" s="494">
        <v>131.15029100000001</v>
      </c>
      <c r="HG270" s="270">
        <v>67.68659331721328</v>
      </c>
      <c r="HH270" s="125">
        <v>158.00706500000001</v>
      </c>
      <c r="HI270" s="270">
        <v>81.547359661607501</v>
      </c>
      <c r="HJ270" s="125">
        <v>62.072310000000002</v>
      </c>
      <c r="HK270" s="270">
        <v>32.035485176544448</v>
      </c>
      <c r="HL270" s="125">
        <v>95.934755999999993</v>
      </c>
      <c r="HM270" s="270">
        <v>49.511875001162494</v>
      </c>
      <c r="HN270" s="494">
        <v>60.715485000000001</v>
      </c>
      <c r="HO270" s="125">
        <v>5.1804769999999998</v>
      </c>
      <c r="HP270" s="125">
        <v>2.6594880000000001</v>
      </c>
      <c r="HQ270" s="125">
        <v>161.865532</v>
      </c>
      <c r="HR270" s="270">
        <v>83.538712365940327</v>
      </c>
      <c r="HS270" s="125">
        <v>71.236723999999995</v>
      </c>
      <c r="HT270" s="270">
        <v>36.765234220018364</v>
      </c>
      <c r="HU270" s="125">
        <v>90.628808000000006</v>
      </c>
      <c r="HV270" s="270">
        <v>46.773478145921963</v>
      </c>
      <c r="HW270" s="494">
        <v>55.990183000000002</v>
      </c>
      <c r="HX270" s="144">
        <v>0</v>
      </c>
      <c r="HY270" s="427">
        <v>0.83002801805096504</v>
      </c>
      <c r="HZ270" s="428">
        <v>22.8</v>
      </c>
      <c r="IA270" s="427">
        <v>5.6</v>
      </c>
      <c r="IB270" s="427">
        <v>11.6</v>
      </c>
      <c r="IC270" s="427">
        <v>3.3</v>
      </c>
      <c r="ID270" s="427">
        <v>25.8</v>
      </c>
      <c r="IE270" s="427">
        <v>6</v>
      </c>
      <c r="IF270" s="237">
        <v>39.546057142857151</v>
      </c>
      <c r="IG270" s="237">
        <v>20.409698420934873</v>
      </c>
      <c r="IH270" s="239"/>
      <c r="II270" s="484">
        <v>0.41</v>
      </c>
      <c r="IJ270" s="484">
        <v>1018</v>
      </c>
      <c r="IK270" s="484">
        <v>1044</v>
      </c>
      <c r="IL270" s="484">
        <v>954</v>
      </c>
      <c r="IM270" s="484"/>
      <c r="IN270" s="484">
        <v>998</v>
      </c>
      <c r="IO270" s="484">
        <v>964</v>
      </c>
      <c r="IP270" s="133">
        <v>991</v>
      </c>
      <c r="IQ270" s="429">
        <v>995.6</v>
      </c>
      <c r="IR270" s="484">
        <v>1532</v>
      </c>
      <c r="IS270" s="484">
        <v>381</v>
      </c>
      <c r="IT270" s="484">
        <v>409</v>
      </c>
      <c r="IU270" s="484">
        <v>437</v>
      </c>
      <c r="IV270" s="484">
        <v>387</v>
      </c>
      <c r="IW270" s="484">
        <v>401</v>
      </c>
      <c r="IX270" s="484">
        <v>380</v>
      </c>
      <c r="IY270" s="61">
        <v>380.5</v>
      </c>
      <c r="IZ270" s="430">
        <v>399.16666666666669</v>
      </c>
      <c r="JA270" s="484">
        <v>215</v>
      </c>
      <c r="JB270" s="491">
        <v>22.145536897302154</v>
      </c>
      <c r="JC270" s="240">
        <v>23.890256607976035</v>
      </c>
      <c r="JD270" s="457"/>
      <c r="JE270" s="496"/>
      <c r="JF270" s="443"/>
      <c r="JG270" s="443"/>
      <c r="JH270" s="457"/>
      <c r="JI270" s="457"/>
      <c r="JJ270" s="457"/>
      <c r="JK270" s="457"/>
      <c r="JL270" s="451"/>
      <c r="JM270" s="444">
        <v>46</v>
      </c>
      <c r="JN270" s="362"/>
      <c r="JO270" s="244"/>
      <c r="JQ270" s="200"/>
      <c r="JR270" s="90"/>
      <c r="JS270" s="90"/>
      <c r="JT270" s="69"/>
      <c r="JU270" s="248"/>
      <c r="JV270" s="200"/>
      <c r="JW270" s="433"/>
      <c r="JX270" s="248"/>
      <c r="JY270" s="243"/>
      <c r="JZ270" s="433"/>
      <c r="KA270" s="248"/>
      <c r="KB270" s="247"/>
      <c r="KC270" s="245"/>
      <c r="KD270" s="248"/>
      <c r="KE270" s="63"/>
      <c r="KF270" s="263"/>
      <c r="KG270" s="263"/>
      <c r="KH270" s="250"/>
      <c r="KI270" s="250"/>
      <c r="KJ270" s="250"/>
      <c r="KK270" s="251"/>
      <c r="KL270" s="250"/>
      <c r="KM270" s="250"/>
      <c r="KN270" s="250"/>
      <c r="KO270" s="250"/>
      <c r="KP270" s="250"/>
      <c r="KQ270" s="250"/>
      <c r="KR270" s="92"/>
      <c r="KS270" s="93">
        <v>0.47924528301886787</v>
      </c>
      <c r="KT270" s="92"/>
      <c r="KU270" s="361"/>
      <c r="KV270" s="92"/>
      <c r="KW270" s="361"/>
      <c r="KX270" s="361"/>
      <c r="KY270" s="361"/>
      <c r="KZ270" s="361"/>
      <c r="LA270" s="361"/>
      <c r="LB270" s="361"/>
      <c r="LC270" s="361"/>
      <c r="LD270" s="361"/>
      <c r="LE270" s="361"/>
      <c r="LF270" s="118">
        <v>42548</v>
      </c>
      <c r="LG270" s="454">
        <v>0</v>
      </c>
      <c r="LH270" s="454"/>
      <c r="LI270" s="454">
        <v>30</v>
      </c>
      <c r="LJ270" s="454">
        <v>47.95</v>
      </c>
      <c r="LK270" s="454">
        <v>-25.41</v>
      </c>
      <c r="LL270" s="454">
        <v>-28.6</v>
      </c>
      <c r="LM270" s="454">
        <v>-28.2</v>
      </c>
      <c r="LN270" s="454">
        <v>367</v>
      </c>
      <c r="LO270" s="454">
        <v>-21.6</v>
      </c>
      <c r="LP270" s="454">
        <v>-21.4</v>
      </c>
      <c r="LQ270" s="454">
        <v>440</v>
      </c>
      <c r="LR270" s="454">
        <v>-24.8</v>
      </c>
      <c r="LS270" s="454">
        <v>-24.8</v>
      </c>
      <c r="LT270" s="454">
        <v>367</v>
      </c>
      <c r="LU270" s="500">
        <v>44.92</v>
      </c>
      <c r="LV270" s="693">
        <v>-26.37</v>
      </c>
      <c r="LW270" s="500">
        <v>-11.2</v>
      </c>
      <c r="LX270" s="500">
        <v>3</v>
      </c>
      <c r="LY270" s="500">
        <v>0</v>
      </c>
      <c r="LZ270" s="500">
        <v>3</v>
      </c>
      <c r="MA270" s="690">
        <v>55.990183000000002</v>
      </c>
      <c r="MB270" s="455"/>
      <c r="MD270" s="253"/>
      <c r="ME270" s="274"/>
      <c r="MF270" s="581">
        <v>275</v>
      </c>
      <c r="MG270" s="135"/>
      <c r="MJ270" s="584">
        <v>27.613299999999999</v>
      </c>
      <c r="MR270" s="135"/>
      <c r="MS270" s="585"/>
      <c r="MT270" s="585"/>
      <c r="MU270" s="133">
        <v>0</v>
      </c>
      <c r="MV270" s="585"/>
      <c r="MW270" s="585"/>
      <c r="MX270" s="585"/>
      <c r="MY270" s="585"/>
      <c r="MZ270" s="585"/>
      <c r="NA270" s="585"/>
      <c r="NB270" s="585"/>
      <c r="NC270" s="238">
        <v>0</v>
      </c>
      <c r="NE270" s="876">
        <v>275</v>
      </c>
      <c r="NF270" s="877" t="s">
        <v>64</v>
      </c>
      <c r="NG270" s="877" t="s">
        <v>64</v>
      </c>
      <c r="NH270" s="877" t="s">
        <v>64</v>
      </c>
      <c r="NI270" s="877" t="s">
        <v>64</v>
      </c>
      <c r="NJ270" s="877" t="s">
        <v>64</v>
      </c>
      <c r="NK270" s="877" t="s">
        <v>64</v>
      </c>
      <c r="NL270" s="877" t="s">
        <v>64</v>
      </c>
      <c r="NM270" s="877" t="s">
        <v>64</v>
      </c>
      <c r="NN270" s="877" t="s">
        <v>64</v>
      </c>
      <c r="NO270" s="877" t="s">
        <v>64</v>
      </c>
      <c r="NP270" s="877" t="s">
        <v>64</v>
      </c>
      <c r="NQ270" s="877" t="s">
        <v>64</v>
      </c>
      <c r="NR270" s="877" t="s">
        <v>64</v>
      </c>
      <c r="NS270" s="877" t="s">
        <v>64</v>
      </c>
      <c r="NT270" s="877" t="s">
        <v>64</v>
      </c>
      <c r="NU270" s="877" t="s">
        <v>64</v>
      </c>
      <c r="NV270" s="877" t="s">
        <v>64</v>
      </c>
      <c r="NW270" s="877" t="s">
        <v>64</v>
      </c>
      <c r="NX270" s="877" t="s">
        <v>64</v>
      </c>
      <c r="NY270" s="877" t="s">
        <v>64</v>
      </c>
      <c r="NZ270" s="877" t="s">
        <v>64</v>
      </c>
      <c r="OA270" s="877" t="s">
        <v>64</v>
      </c>
      <c r="OB270" s="877" t="s">
        <v>64</v>
      </c>
      <c r="OC270" s="877" t="s">
        <v>64</v>
      </c>
      <c r="OD270" s="877" t="s">
        <v>64</v>
      </c>
      <c r="OE270" s="877" t="s">
        <v>64</v>
      </c>
      <c r="OF270" s="877" t="s">
        <v>64</v>
      </c>
      <c r="OG270" s="877" t="s">
        <v>64</v>
      </c>
      <c r="OH270" s="877" t="s">
        <v>64</v>
      </c>
      <c r="OI270" s="877" t="s">
        <v>64</v>
      </c>
      <c r="OJ270" s="877" t="s">
        <v>64</v>
      </c>
      <c r="OK270" s="877" t="s">
        <v>64</v>
      </c>
      <c r="OL270" s="877" t="s">
        <v>64</v>
      </c>
      <c r="OM270" s="877" t="s">
        <v>64</v>
      </c>
    </row>
    <row r="271" spans="1:403" s="61" customFormat="1" x14ac:dyDescent="0.25">
      <c r="A271" s="455">
        <v>270</v>
      </c>
      <c r="B271" s="221">
        <v>0</v>
      </c>
      <c r="C271" s="61">
        <v>1</v>
      </c>
      <c r="D271" s="267">
        <v>0</v>
      </c>
      <c r="E271" s="27">
        <v>279</v>
      </c>
      <c r="F271" s="882">
        <v>279</v>
      </c>
      <c r="G271" s="27" t="s">
        <v>1625</v>
      </c>
      <c r="H271" s="898"/>
      <c r="I271" s="56" t="s">
        <v>1626</v>
      </c>
      <c r="J271" s="56" t="s">
        <v>1627</v>
      </c>
      <c r="K271" s="55">
        <v>17501</v>
      </c>
      <c r="L271" s="161">
        <v>67</v>
      </c>
      <c r="M271" s="438"/>
      <c r="N271" s="438"/>
      <c r="O271" s="342">
        <v>35</v>
      </c>
      <c r="P271" s="348">
        <v>1.79</v>
      </c>
      <c r="Q271" s="484">
        <v>1</v>
      </c>
      <c r="R271" s="485"/>
      <c r="S271" s="485"/>
      <c r="T271" s="484"/>
      <c r="U271" s="486"/>
      <c r="V271" s="711">
        <v>0</v>
      </c>
      <c r="W271" s="711"/>
      <c r="X271" s="711"/>
      <c r="Y271" s="324"/>
      <c r="Z271" s="711"/>
      <c r="AA271" s="711"/>
      <c r="AB271" s="114"/>
      <c r="AC271" s="114"/>
      <c r="AD271" s="484"/>
      <c r="AE271" s="133"/>
      <c r="AF271" s="484"/>
      <c r="AG271" s="633"/>
      <c r="AH271" s="626">
        <v>1.1499999999999999</v>
      </c>
      <c r="AI271" s="627">
        <v>47</v>
      </c>
      <c r="AJ271" s="627"/>
      <c r="AK271" s="628"/>
      <c r="AL271" s="629"/>
      <c r="AM271" s="629"/>
      <c r="AN271" s="627"/>
      <c r="AO271" s="214"/>
      <c r="AP271" s="488"/>
      <c r="AQ271" s="488"/>
      <c r="AR271" s="488"/>
      <c r="AS271" s="488"/>
      <c r="AT271" s="488"/>
      <c r="AU271" s="488"/>
      <c r="AV271" s="557"/>
      <c r="AW271" s="557"/>
      <c r="AX271" s="487"/>
      <c r="AY271" s="487"/>
      <c r="AZ271" s="487"/>
      <c r="BA271" s="626"/>
      <c r="BB271" s="558"/>
      <c r="BC271" s="22">
        <v>23.67</v>
      </c>
      <c r="BD271" s="490"/>
      <c r="BE271" s="22">
        <v>23.67</v>
      </c>
      <c r="BF271" s="23">
        <v>70.613843030526382</v>
      </c>
      <c r="BG271" s="22">
        <v>89.07</v>
      </c>
      <c r="BH271" s="24">
        <f t="shared" ref="BH271:BH280" si="0">LOG(BC271)</f>
        <v>1.3741982579290828</v>
      </c>
      <c r="BI271" s="219">
        <v>1.3741982579290828</v>
      </c>
      <c r="BJ271" s="764">
        <v>1.8488898478286446</v>
      </c>
      <c r="BK271" s="219">
        <v>1.949731452315707</v>
      </c>
      <c r="BL271" s="66"/>
      <c r="BM271" s="66"/>
      <c r="BN271" s="66"/>
      <c r="BO271" s="66"/>
      <c r="BP271" s="571"/>
      <c r="BQ271" s="66"/>
      <c r="BR271" s="66"/>
      <c r="BS271" s="66"/>
      <c r="BT271" s="66"/>
      <c r="BU271" s="317"/>
      <c r="CK271" s="326"/>
      <c r="CL271" s="114"/>
      <c r="CM271" s="326"/>
      <c r="CN271" s="114"/>
      <c r="CO271" s="114"/>
      <c r="CP271" s="114"/>
      <c r="CQ271" s="114"/>
      <c r="CR271" s="114"/>
      <c r="CS271" s="326"/>
      <c r="CT271" s="114"/>
      <c r="CU271" s="326"/>
      <c r="CV271" s="114"/>
      <c r="CW271" s="299"/>
      <c r="CX271" s="299"/>
      <c r="CY271" s="299"/>
      <c r="CZ271" s="299"/>
      <c r="DA271" s="221"/>
      <c r="DB271" s="221"/>
      <c r="DF271" s="451"/>
      <c r="DG271" s="457"/>
      <c r="DH271" s="451"/>
      <c r="DI271" s="451"/>
      <c r="DJ271" s="451"/>
      <c r="DK271" s="457"/>
      <c r="DL271" s="457"/>
      <c r="DM271" s="457"/>
      <c r="DN271" s="451"/>
      <c r="DP271" s="451"/>
      <c r="DQ271" s="451"/>
      <c r="DR271" s="451"/>
      <c r="DS271" s="451"/>
      <c r="DT271" s="63"/>
      <c r="DU271" s="451"/>
      <c r="DV271" s="451"/>
      <c r="DW271" s="451"/>
      <c r="EE271" s="438"/>
      <c r="EF271" s="438"/>
      <c r="EH271" s="221"/>
      <c r="EP271" s="259"/>
      <c r="EQ271" s="135"/>
      <c r="ER271" s="133"/>
      <c r="ES271" s="133"/>
      <c r="ET271" s="133"/>
      <c r="EU271" s="133"/>
      <c r="EV271" s="133"/>
      <c r="EW271" s="133"/>
      <c r="EX271" s="133"/>
      <c r="EY271" s="133"/>
      <c r="EZ271" s="133"/>
      <c r="FA271" s="133"/>
      <c r="FB271" s="133"/>
      <c r="FC271" s="133"/>
      <c r="FD271" s="133"/>
      <c r="FE271" s="133"/>
      <c r="FF271" s="133"/>
      <c r="FG271" s="133"/>
      <c r="FH271" s="133"/>
      <c r="FI271" s="91"/>
      <c r="FJ271" s="91"/>
      <c r="FK271" s="227"/>
      <c r="FL271" s="227"/>
      <c r="FM271" s="228"/>
      <c r="FN271" s="228"/>
      <c r="FO271" s="228"/>
      <c r="FP271" s="228"/>
      <c r="FQ271" s="228"/>
      <c r="FR271" s="228"/>
      <c r="FS271" s="193"/>
      <c r="FT271" s="230"/>
      <c r="FU271" s="230"/>
      <c r="FV271" s="230"/>
      <c r="FW271" s="229"/>
      <c r="FX271" s="229"/>
      <c r="FY271" s="426"/>
      <c r="FZ271" s="229"/>
      <c r="GA271" s="133"/>
      <c r="GB271" s="129"/>
      <c r="GC271" s="238"/>
      <c r="GD271" s="238"/>
      <c r="GE271" s="238"/>
      <c r="GF271" s="238"/>
      <c r="GG271" s="238"/>
      <c r="GH271" s="133"/>
      <c r="GI271" s="133"/>
      <c r="GJ271" s="133"/>
      <c r="GK271" s="133"/>
      <c r="GL271" s="231"/>
      <c r="GM271" s="133"/>
      <c r="GN271" s="133"/>
      <c r="GO271" s="133"/>
      <c r="GP271" s="133"/>
      <c r="GR271" s="106"/>
      <c r="GS271" s="111"/>
      <c r="GU271" s="111"/>
      <c r="GW271" s="106"/>
      <c r="GY271" s="106"/>
      <c r="HA271" s="745"/>
      <c r="HB271" s="133"/>
      <c r="HC271" s="133"/>
      <c r="HD271" s="221"/>
      <c r="HE271" s="494"/>
      <c r="HF271" s="494"/>
      <c r="HG271" s="270"/>
      <c r="HH271" s="125"/>
      <c r="HI271" s="270"/>
      <c r="HJ271" s="125"/>
      <c r="HK271" s="270"/>
      <c r="HL271" s="125"/>
      <c r="HM271" s="270"/>
      <c r="HN271" s="494"/>
      <c r="HO271" s="125"/>
      <c r="HP271" s="125"/>
      <c r="HQ271" s="125"/>
      <c r="HR271" s="270"/>
      <c r="HS271" s="125"/>
      <c r="HT271" s="270"/>
      <c r="HU271" s="125"/>
      <c r="HV271" s="270"/>
      <c r="HW271" s="494"/>
      <c r="HX271" s="144"/>
      <c r="HY271" s="427"/>
      <c r="HZ271" s="428"/>
      <c r="IA271" s="427"/>
      <c r="IB271" s="427"/>
      <c r="IC271" s="427"/>
      <c r="ID271" s="427"/>
      <c r="IE271" s="427"/>
      <c r="IF271" s="237"/>
      <c r="IG271" s="237"/>
      <c r="IH271" s="239"/>
      <c r="II271" s="484"/>
      <c r="IJ271" s="484"/>
      <c r="IK271" s="484"/>
      <c r="IL271" s="484"/>
      <c r="IM271" s="484"/>
      <c r="IN271" s="484"/>
      <c r="IO271" s="484"/>
      <c r="IP271" s="133"/>
      <c r="IQ271" s="429"/>
      <c r="IR271" s="484"/>
      <c r="IS271" s="484"/>
      <c r="IT271" s="484"/>
      <c r="IU271" s="484"/>
      <c r="IV271" s="484"/>
      <c r="IW271" s="484"/>
      <c r="IX271" s="484"/>
      <c r="IZ271" s="430"/>
      <c r="JA271" s="484"/>
      <c r="JB271" s="491"/>
      <c r="JC271" s="240"/>
      <c r="JD271" s="457"/>
      <c r="JE271" s="496"/>
      <c r="JF271" s="443"/>
      <c r="JG271" s="443"/>
      <c r="JH271" s="457"/>
      <c r="JI271" s="457"/>
      <c r="JJ271" s="457"/>
      <c r="JK271" s="457"/>
      <c r="JL271" s="451"/>
      <c r="JM271" s="444"/>
      <c r="JN271" s="362"/>
      <c r="JO271" s="244"/>
      <c r="JQ271" s="200"/>
      <c r="JR271" s="90"/>
      <c r="JS271" s="90"/>
      <c r="JT271" s="69"/>
      <c r="JU271" s="248"/>
      <c r="JV271" s="200"/>
      <c r="JW271" s="433"/>
      <c r="JX271" s="248"/>
      <c r="JY271" s="243"/>
      <c r="JZ271" s="433"/>
      <c r="KA271" s="248"/>
      <c r="KB271" s="247"/>
      <c r="KC271" s="245"/>
      <c r="KD271" s="248"/>
      <c r="KE271" s="63"/>
      <c r="KF271" s="263"/>
      <c r="KG271" s="263"/>
      <c r="KH271" s="250"/>
      <c r="KI271" s="250"/>
      <c r="KJ271" s="250"/>
      <c r="KK271" s="251"/>
      <c r="KL271" s="250"/>
      <c r="KM271" s="250"/>
      <c r="KN271" s="250"/>
      <c r="KO271" s="250"/>
      <c r="KP271" s="250"/>
      <c r="KQ271" s="250"/>
      <c r="KR271" s="92"/>
      <c r="KS271" s="93"/>
      <c r="KT271" s="92"/>
      <c r="KU271" s="361"/>
      <c r="KV271" s="92"/>
      <c r="KW271" s="361"/>
      <c r="KX271" s="361"/>
      <c r="KY271" s="361"/>
      <c r="KZ271" s="361"/>
      <c r="LA271" s="361"/>
      <c r="LB271" s="361"/>
      <c r="LC271" s="361"/>
      <c r="LD271" s="361"/>
      <c r="LE271" s="361"/>
      <c r="LF271" s="118"/>
      <c r="LG271" s="454"/>
      <c r="LH271" s="454"/>
      <c r="LI271" s="454"/>
      <c r="LJ271" s="454"/>
      <c r="LK271" s="454"/>
      <c r="LL271" s="454"/>
      <c r="LM271" s="454"/>
      <c r="LN271" s="454"/>
      <c r="LO271" s="454"/>
      <c r="LP271" s="454"/>
      <c r="LQ271" s="454"/>
      <c r="LR271" s="454"/>
      <c r="LS271" s="454"/>
      <c r="LT271" s="454"/>
      <c r="LU271" s="500"/>
      <c r="LV271" s="693"/>
      <c r="LW271" s="500"/>
      <c r="LX271" s="500"/>
      <c r="LY271" s="500"/>
      <c r="LZ271" s="500"/>
      <c r="MA271" s="690"/>
      <c r="MB271" s="455"/>
      <c r="MD271" s="253"/>
      <c r="ME271" s="274"/>
      <c r="MF271" s="25">
        <v>279</v>
      </c>
      <c r="MG271" s="135"/>
      <c r="MJ271" s="765">
        <v>32.719099999999997</v>
      </c>
      <c r="MR271" s="135"/>
      <c r="MS271" s="585"/>
      <c r="MT271" s="585"/>
      <c r="MU271" s="133"/>
      <c r="MV271" s="585"/>
      <c r="MW271" s="585"/>
      <c r="MX271" s="585"/>
      <c r="MY271" s="585"/>
      <c r="MZ271" s="585"/>
      <c r="NA271" s="585"/>
      <c r="NB271" s="585"/>
      <c r="NC271" s="238"/>
      <c r="NE271" s="876">
        <v>279</v>
      </c>
      <c r="NF271" s="877">
        <v>8.2855409328704201</v>
      </c>
      <c r="NG271" s="877">
        <v>7.6920923754275696</v>
      </c>
      <c r="NH271" s="877">
        <v>5.2020258446093397</v>
      </c>
      <c r="NI271" s="877">
        <v>3.1651079851445401</v>
      </c>
      <c r="NJ271" s="877">
        <v>7.3352116817057897</v>
      </c>
      <c r="NK271" s="877">
        <v>6.8539956471763901</v>
      </c>
      <c r="NL271" s="877">
        <v>8.7646062431096503</v>
      </c>
      <c r="NM271" s="877">
        <v>7.5511314527741096</v>
      </c>
      <c r="NN271" s="877">
        <v>6.2937015420807398</v>
      </c>
      <c r="NO271" s="877">
        <v>1.99276843076892</v>
      </c>
      <c r="NP271" s="877">
        <v>5.8354188404754801</v>
      </c>
      <c r="NQ271" s="877">
        <v>6.3476656563009701</v>
      </c>
      <c r="NR271" s="877">
        <v>7.6113199476849998</v>
      </c>
      <c r="NS271" s="877">
        <v>4.3233700690612702</v>
      </c>
      <c r="NT271" s="877">
        <v>5.9071310247467901</v>
      </c>
      <c r="NU271" s="877">
        <v>7.1204970984442504</v>
      </c>
      <c r="NV271" s="877">
        <v>6.2988415731120302</v>
      </c>
      <c r="NW271" s="877">
        <v>7.52778975157233</v>
      </c>
      <c r="NX271" s="877">
        <v>5.9565213633331204</v>
      </c>
      <c r="NY271" s="877">
        <v>6.0285691521967699</v>
      </c>
      <c r="NZ271" s="877">
        <v>7.5752366840397602</v>
      </c>
      <c r="OA271" s="877">
        <v>-0.736965594166206</v>
      </c>
      <c r="OB271" s="877">
        <v>10.2181514977826</v>
      </c>
      <c r="OC271" s="877">
        <v>0.33342373372519202</v>
      </c>
      <c r="OD271" s="877">
        <v>5.7045953476323996</v>
      </c>
      <c r="OE271" s="877">
        <v>6.7856813194747501</v>
      </c>
      <c r="OF271" s="877">
        <v>3.9634741239748901</v>
      </c>
      <c r="OG271" s="877">
        <v>10.6364614925354</v>
      </c>
      <c r="OH271" s="877">
        <v>3.3045110418099499</v>
      </c>
      <c r="OI271" s="877">
        <v>6.3605398616518096</v>
      </c>
      <c r="OJ271" s="877">
        <v>4.6473145095471402</v>
      </c>
      <c r="OK271" s="877">
        <v>4.2759216308835697</v>
      </c>
      <c r="OL271" s="877">
        <v>6.4415609417986097</v>
      </c>
      <c r="OM271" s="877">
        <v>9.8847277640573896</v>
      </c>
    </row>
    <row r="272" spans="1:403" s="61" customFormat="1" x14ac:dyDescent="0.25">
      <c r="A272" s="902">
        <v>271</v>
      </c>
      <c r="B272" s="221">
        <v>0</v>
      </c>
      <c r="C272" s="61">
        <v>1</v>
      </c>
      <c r="D272" s="267">
        <v>0</v>
      </c>
      <c r="E272" s="27">
        <v>280</v>
      </c>
      <c r="F272" s="882">
        <v>280</v>
      </c>
      <c r="G272" s="27" t="s">
        <v>1625</v>
      </c>
      <c r="H272" s="898"/>
      <c r="I272" s="56" t="s">
        <v>1628</v>
      </c>
      <c r="J272" s="56" t="s">
        <v>1629</v>
      </c>
      <c r="K272" s="55">
        <v>18116</v>
      </c>
      <c r="L272" s="161">
        <v>65</v>
      </c>
      <c r="M272" s="438"/>
      <c r="N272" s="438"/>
      <c r="O272" s="342">
        <v>25</v>
      </c>
      <c r="P272" s="348">
        <v>1.61</v>
      </c>
      <c r="Q272" s="484">
        <v>1</v>
      </c>
      <c r="R272" s="485"/>
      <c r="S272" s="485"/>
      <c r="T272" s="484"/>
      <c r="U272" s="486"/>
      <c r="V272" s="711">
        <v>0</v>
      </c>
      <c r="W272" s="711"/>
      <c r="X272" s="711"/>
      <c r="Y272" s="324"/>
      <c r="Z272" s="711"/>
      <c r="AA272" s="711"/>
      <c r="AB272" s="114"/>
      <c r="AC272" s="114"/>
      <c r="AD272" s="484"/>
      <c r="AE272" s="133"/>
      <c r="AF272" s="484"/>
      <c r="AG272" s="633"/>
      <c r="AH272" s="626">
        <v>0.64</v>
      </c>
      <c r="AI272" s="627">
        <v>93</v>
      </c>
      <c r="AJ272" s="627"/>
      <c r="AK272" s="628"/>
      <c r="AL272" s="629"/>
      <c r="AM272" s="629"/>
      <c r="AN272" s="627"/>
      <c r="AO272" s="214"/>
      <c r="AP272" s="488"/>
      <c r="AQ272" s="488"/>
      <c r="AR272" s="488"/>
      <c r="AS272" s="488"/>
      <c r="AT272" s="488"/>
      <c r="AU272" s="488"/>
      <c r="AV272" s="557"/>
      <c r="AW272" s="557"/>
      <c r="AX272" s="487"/>
      <c r="AY272" s="487"/>
      <c r="AZ272" s="487"/>
      <c r="BA272" s="626"/>
      <c r="BB272" s="558"/>
      <c r="BC272" s="22">
        <v>25.51</v>
      </c>
      <c r="BD272" s="490"/>
      <c r="BE272" s="22">
        <v>25.51</v>
      </c>
      <c r="BF272" s="23">
        <v>75.037270527082811</v>
      </c>
      <c r="BG272" s="22">
        <v>77.81</v>
      </c>
      <c r="BH272" s="24">
        <f t="shared" si="0"/>
        <v>1.40671045860979</v>
      </c>
      <c r="BI272" s="219">
        <v>1.40671045860979</v>
      </c>
      <c r="BJ272" s="764">
        <v>1.8752770282416704</v>
      </c>
      <c r="BK272" s="219">
        <v>1.8910354153153108</v>
      </c>
      <c r="BL272" s="66"/>
      <c r="BM272" s="66"/>
      <c r="BN272" s="66"/>
      <c r="BO272" s="66"/>
      <c r="BP272" s="571"/>
      <c r="BQ272" s="66"/>
      <c r="BR272" s="66"/>
      <c r="BS272" s="66"/>
      <c r="BT272" s="66"/>
      <c r="BU272" s="317"/>
      <c r="CK272" s="326"/>
      <c r="CL272" s="114"/>
      <c r="CM272" s="326"/>
      <c r="CN272" s="114"/>
      <c r="CO272" s="114"/>
      <c r="CP272" s="114"/>
      <c r="CQ272" s="114"/>
      <c r="CR272" s="114"/>
      <c r="CS272" s="326"/>
      <c r="CT272" s="114"/>
      <c r="CU272" s="326"/>
      <c r="CV272" s="114"/>
      <c r="CW272" s="299"/>
      <c r="CX272" s="299"/>
      <c r="CY272" s="299"/>
      <c r="CZ272" s="299"/>
      <c r="DA272" s="221"/>
      <c r="DB272" s="221"/>
      <c r="DF272" s="451"/>
      <c r="DG272" s="457"/>
      <c r="DH272" s="451"/>
      <c r="DI272" s="451"/>
      <c r="DJ272" s="451"/>
      <c r="DK272" s="457"/>
      <c r="DL272" s="457"/>
      <c r="DM272" s="457"/>
      <c r="DN272" s="451"/>
      <c r="DP272" s="451"/>
      <c r="DQ272" s="451"/>
      <c r="DR272" s="451"/>
      <c r="DS272" s="451"/>
      <c r="DT272" s="63"/>
      <c r="DU272" s="451"/>
      <c r="DV272" s="451"/>
      <c r="DW272" s="451"/>
      <c r="EE272" s="438"/>
      <c r="EF272" s="438"/>
      <c r="EH272" s="221"/>
      <c r="EP272" s="259"/>
      <c r="EQ272" s="135"/>
      <c r="ER272" s="133"/>
      <c r="ES272" s="133"/>
      <c r="ET272" s="133"/>
      <c r="EU272" s="133"/>
      <c r="EV272" s="133"/>
      <c r="EW272" s="133"/>
      <c r="EX272" s="133"/>
      <c r="EY272" s="133"/>
      <c r="EZ272" s="133"/>
      <c r="FA272" s="133"/>
      <c r="FB272" s="133"/>
      <c r="FC272" s="133"/>
      <c r="FD272" s="133"/>
      <c r="FE272" s="133"/>
      <c r="FF272" s="133"/>
      <c r="FG272" s="133"/>
      <c r="FH272" s="133"/>
      <c r="FI272" s="91"/>
      <c r="FJ272" s="91"/>
      <c r="FK272" s="227"/>
      <c r="FL272" s="227"/>
      <c r="FM272" s="228"/>
      <c r="FN272" s="228"/>
      <c r="FO272" s="228"/>
      <c r="FP272" s="228"/>
      <c r="FQ272" s="228"/>
      <c r="FR272" s="228"/>
      <c r="FS272" s="193"/>
      <c r="FT272" s="230"/>
      <c r="FU272" s="230"/>
      <c r="FV272" s="230"/>
      <c r="FW272" s="229"/>
      <c r="FX272" s="229"/>
      <c r="FY272" s="426"/>
      <c r="FZ272" s="229"/>
      <c r="GA272" s="133"/>
      <c r="GB272" s="129"/>
      <c r="GC272" s="238"/>
      <c r="GD272" s="238"/>
      <c r="GE272" s="238"/>
      <c r="GF272" s="238"/>
      <c r="GG272" s="238"/>
      <c r="GH272" s="133"/>
      <c r="GI272" s="133"/>
      <c r="GJ272" s="133"/>
      <c r="GK272" s="133"/>
      <c r="GL272" s="231"/>
      <c r="GM272" s="133"/>
      <c r="GN272" s="133"/>
      <c r="GO272" s="133"/>
      <c r="GP272" s="133"/>
      <c r="GR272" s="106"/>
      <c r="GS272" s="111"/>
      <c r="GU272" s="111"/>
      <c r="GW272" s="106"/>
      <c r="GY272" s="106"/>
      <c r="HA272" s="745"/>
      <c r="HB272" s="133"/>
      <c r="HC272" s="133"/>
      <c r="HD272" s="221"/>
      <c r="HE272" s="494"/>
      <c r="HF272" s="494"/>
      <c r="HG272" s="270"/>
      <c r="HH272" s="125"/>
      <c r="HI272" s="270"/>
      <c r="HJ272" s="125"/>
      <c r="HK272" s="270"/>
      <c r="HL272" s="125"/>
      <c r="HM272" s="270"/>
      <c r="HN272" s="494"/>
      <c r="HO272" s="125"/>
      <c r="HP272" s="125"/>
      <c r="HQ272" s="125"/>
      <c r="HR272" s="270"/>
      <c r="HS272" s="125"/>
      <c r="HT272" s="270"/>
      <c r="HU272" s="125"/>
      <c r="HV272" s="270"/>
      <c r="HW272" s="494"/>
      <c r="HX272" s="144"/>
      <c r="HY272" s="427"/>
      <c r="HZ272" s="428"/>
      <c r="IA272" s="427"/>
      <c r="IB272" s="427"/>
      <c r="IC272" s="427"/>
      <c r="ID272" s="427"/>
      <c r="IE272" s="427"/>
      <c r="IF272" s="237"/>
      <c r="IG272" s="237"/>
      <c r="IH272" s="239"/>
      <c r="II272" s="484"/>
      <c r="IJ272" s="484"/>
      <c r="IK272" s="484"/>
      <c r="IL272" s="484"/>
      <c r="IM272" s="484"/>
      <c r="IN272" s="484"/>
      <c r="IO272" s="484"/>
      <c r="IP272" s="133"/>
      <c r="IQ272" s="429"/>
      <c r="IR272" s="484"/>
      <c r="IS272" s="484"/>
      <c r="IT272" s="484"/>
      <c r="IU272" s="484"/>
      <c r="IV272" s="484"/>
      <c r="IW272" s="484"/>
      <c r="IX272" s="484"/>
      <c r="IZ272" s="430"/>
      <c r="JA272" s="484"/>
      <c r="JB272" s="491"/>
      <c r="JC272" s="240"/>
      <c r="JD272" s="457"/>
      <c r="JE272" s="496"/>
      <c r="JF272" s="443"/>
      <c r="JG272" s="443"/>
      <c r="JH272" s="457"/>
      <c r="JI272" s="457"/>
      <c r="JJ272" s="457"/>
      <c r="JK272" s="457"/>
      <c r="JL272" s="451"/>
      <c r="JM272" s="444"/>
      <c r="JN272" s="362"/>
      <c r="JO272" s="244"/>
      <c r="JQ272" s="200"/>
      <c r="JR272" s="90"/>
      <c r="JS272" s="90"/>
      <c r="JT272" s="69"/>
      <c r="JU272" s="248"/>
      <c r="JV272" s="200"/>
      <c r="JW272" s="433"/>
      <c r="JX272" s="248"/>
      <c r="JY272" s="243"/>
      <c r="JZ272" s="433"/>
      <c r="KA272" s="248"/>
      <c r="KB272" s="247"/>
      <c r="KC272" s="245"/>
      <c r="KD272" s="248"/>
      <c r="KE272" s="63"/>
      <c r="KF272" s="263"/>
      <c r="KG272" s="263"/>
      <c r="KH272" s="250"/>
      <c r="KI272" s="250"/>
      <c r="KJ272" s="250"/>
      <c r="KK272" s="251"/>
      <c r="KL272" s="250"/>
      <c r="KM272" s="250"/>
      <c r="KN272" s="250"/>
      <c r="KO272" s="250"/>
      <c r="KP272" s="250"/>
      <c r="KQ272" s="250"/>
      <c r="KR272" s="92"/>
      <c r="KS272" s="93"/>
      <c r="KT272" s="92"/>
      <c r="KU272" s="361"/>
      <c r="KV272" s="92"/>
      <c r="KW272" s="361"/>
      <c r="KX272" s="361"/>
      <c r="KY272" s="361"/>
      <c r="KZ272" s="361"/>
      <c r="LA272" s="361"/>
      <c r="LB272" s="361"/>
      <c r="LC272" s="361"/>
      <c r="LD272" s="361"/>
      <c r="LE272" s="361"/>
      <c r="LF272" s="118"/>
      <c r="LG272" s="454"/>
      <c r="LH272" s="454"/>
      <c r="LI272" s="454"/>
      <c r="LJ272" s="454"/>
      <c r="LK272" s="454"/>
      <c r="LL272" s="454"/>
      <c r="LM272" s="454"/>
      <c r="LN272" s="454"/>
      <c r="LO272" s="454"/>
      <c r="LP272" s="454"/>
      <c r="LQ272" s="454"/>
      <c r="LR272" s="454"/>
      <c r="LS272" s="454"/>
      <c r="LT272" s="454"/>
      <c r="LU272" s="500"/>
      <c r="LV272" s="693"/>
      <c r="LW272" s="500"/>
      <c r="LX272" s="500"/>
      <c r="LY272" s="500"/>
      <c r="LZ272" s="500"/>
      <c r="MA272" s="690"/>
      <c r="MB272" s="455"/>
      <c r="MD272" s="253"/>
      <c r="ME272" s="274"/>
      <c r="MF272" s="25">
        <v>280</v>
      </c>
      <c r="MG272" s="135"/>
      <c r="MJ272" s="765">
        <v>20.4876</v>
      </c>
      <c r="MR272" s="135"/>
      <c r="MS272" s="585"/>
      <c r="MT272" s="585"/>
      <c r="MU272" s="133"/>
      <c r="MV272" s="585"/>
      <c r="MW272" s="585"/>
      <c r="MX272" s="585"/>
      <c r="MY272" s="585"/>
      <c r="MZ272" s="585"/>
      <c r="NA272" s="585"/>
      <c r="NB272" s="585"/>
      <c r="NC272" s="238"/>
      <c r="NE272" s="876">
        <v>280</v>
      </c>
      <c r="NF272" s="877">
        <v>8.9198465577994703</v>
      </c>
      <c r="NG272" s="877">
        <v>7.6139735873802303</v>
      </c>
      <c r="NH272" s="877">
        <v>5.1739269319998096</v>
      </c>
      <c r="NI272" s="877">
        <v>2.5160151470036598</v>
      </c>
      <c r="NJ272" s="877">
        <v>7.2872506432546196</v>
      </c>
      <c r="NK272" s="877">
        <v>7.35438163211332</v>
      </c>
      <c r="NL272" s="877">
        <v>8.9356070743349907</v>
      </c>
      <c r="NM272" s="877">
        <v>7.83781712667255</v>
      </c>
      <c r="NN272" s="877">
        <v>6.3608909677720398</v>
      </c>
      <c r="NO272" s="877">
        <v>0.79077203786200001</v>
      </c>
      <c r="NP272" s="877">
        <v>5.7158933705476098</v>
      </c>
      <c r="NQ272" s="877">
        <v>6.6002102744200899</v>
      </c>
      <c r="NR272" s="877">
        <v>7.6621342747990697</v>
      </c>
      <c r="NS272" s="877">
        <v>4.3659724275933796</v>
      </c>
      <c r="NT272" s="877">
        <v>5.7816219978705998</v>
      </c>
      <c r="NU272" s="877">
        <v>7.2046689507670498</v>
      </c>
      <c r="NV272" s="877">
        <v>6.44790974874208</v>
      </c>
      <c r="NW272" s="877">
        <v>7.0094367556080899</v>
      </c>
      <c r="NX272" s="877">
        <v>6.1185258489356702</v>
      </c>
      <c r="NY272" s="877">
        <v>6.2505826647875402</v>
      </c>
      <c r="NZ272" s="877">
        <v>7.7687798099085397</v>
      </c>
      <c r="OA272" s="877">
        <v>-0.83650126771711997</v>
      </c>
      <c r="OB272" s="877">
        <v>10.3892979161183</v>
      </c>
      <c r="OC272" s="877">
        <v>1.4114262457264699</v>
      </c>
      <c r="OD272" s="877">
        <v>5.0963461989931798</v>
      </c>
      <c r="OE272" s="877">
        <v>6.9031588111198703</v>
      </c>
      <c r="OF272" s="877">
        <v>5.2551230148477899</v>
      </c>
      <c r="OG272" s="877">
        <v>10.914631789495401</v>
      </c>
      <c r="OH272" s="877">
        <v>3.3276873641760498</v>
      </c>
      <c r="OI272" s="877">
        <v>7.4238302508404796</v>
      </c>
      <c r="OJ272" s="877">
        <v>4.3240905160379803</v>
      </c>
      <c r="OK272" s="877">
        <v>3.49080153865496</v>
      </c>
      <c r="OL272" s="877">
        <v>5.9328474667103004</v>
      </c>
      <c r="OM272" s="877">
        <v>8.9778716703918597</v>
      </c>
    </row>
    <row r="273" spans="1:403" s="61" customFormat="1" x14ac:dyDescent="0.25">
      <c r="A273" s="455">
        <v>272</v>
      </c>
      <c r="B273" s="221">
        <v>0</v>
      </c>
      <c r="C273" s="61">
        <v>1</v>
      </c>
      <c r="D273" s="267">
        <v>0</v>
      </c>
      <c r="E273" s="27">
        <v>281</v>
      </c>
      <c r="F273" s="882">
        <v>281</v>
      </c>
      <c r="G273" s="27" t="s">
        <v>1625</v>
      </c>
      <c r="H273" s="898"/>
      <c r="I273" s="56" t="s">
        <v>1630</v>
      </c>
      <c r="J273" s="56" t="s">
        <v>1631</v>
      </c>
      <c r="K273" s="55">
        <v>17501</v>
      </c>
      <c r="L273" s="161">
        <v>58</v>
      </c>
      <c r="M273" s="438"/>
      <c r="N273" s="438"/>
      <c r="O273" s="342">
        <v>30</v>
      </c>
      <c r="P273" s="348">
        <v>2.23</v>
      </c>
      <c r="Q273" s="484">
        <v>0</v>
      </c>
      <c r="R273" s="485"/>
      <c r="S273" s="485"/>
      <c r="T273" s="484"/>
      <c r="U273" s="486"/>
      <c r="V273" s="711">
        <v>0</v>
      </c>
      <c r="W273" s="711"/>
      <c r="X273" s="711"/>
      <c r="Y273" s="324"/>
      <c r="Z273" s="711"/>
      <c r="AA273" s="711"/>
      <c r="AB273" s="114"/>
      <c r="AC273" s="114"/>
      <c r="AD273" s="484"/>
      <c r="AE273" s="133"/>
      <c r="AF273" s="484"/>
      <c r="AG273" s="633"/>
      <c r="AH273" s="626">
        <v>1</v>
      </c>
      <c r="AI273" s="627">
        <v>77</v>
      </c>
      <c r="AJ273" s="627"/>
      <c r="AK273" s="628"/>
      <c r="AL273" s="629"/>
      <c r="AM273" s="629"/>
      <c r="AN273" s="627"/>
      <c r="AO273" s="214"/>
      <c r="AP273" s="488"/>
      <c r="AQ273" s="488"/>
      <c r="AR273" s="488"/>
      <c r="AS273" s="488"/>
      <c r="AT273" s="488"/>
      <c r="AU273" s="488"/>
      <c r="AV273" s="557"/>
      <c r="AW273" s="557"/>
      <c r="AX273" s="487"/>
      <c r="AY273" s="487"/>
      <c r="AZ273" s="487"/>
      <c r="BA273" s="626"/>
      <c r="BB273" s="558"/>
      <c r="BC273" s="22">
        <v>27.44</v>
      </c>
      <c r="BD273" s="490"/>
      <c r="BE273" s="22">
        <v>27.44</v>
      </c>
      <c r="BF273" s="23">
        <v>91.295349955459173</v>
      </c>
      <c r="BG273" s="22">
        <v>118.6</v>
      </c>
      <c r="BH273" s="24">
        <f t="shared" si="0"/>
        <v>1.4383841070347141</v>
      </c>
      <c r="BI273" s="219">
        <v>1.4383841070347141</v>
      </c>
      <c r="BJ273" s="764">
        <v>1.9604486577082945</v>
      </c>
      <c r="BK273" s="219">
        <v>2.0740846890282438</v>
      </c>
      <c r="BL273" s="66"/>
      <c r="BM273" s="66"/>
      <c r="BN273" s="66"/>
      <c r="BO273" s="66"/>
      <c r="BP273" s="571"/>
      <c r="BQ273" s="66"/>
      <c r="BR273" s="66"/>
      <c r="BS273" s="66"/>
      <c r="BT273" s="66"/>
      <c r="BU273" s="317"/>
      <c r="CK273" s="326"/>
      <c r="CL273" s="114"/>
      <c r="CM273" s="326"/>
      <c r="CN273" s="114"/>
      <c r="CO273" s="114"/>
      <c r="CP273" s="114"/>
      <c r="CQ273" s="114"/>
      <c r="CR273" s="114"/>
      <c r="CS273" s="326"/>
      <c r="CT273" s="114"/>
      <c r="CU273" s="326"/>
      <c r="CV273" s="114"/>
      <c r="CW273" s="299"/>
      <c r="CX273" s="299"/>
      <c r="CY273" s="299"/>
      <c r="CZ273" s="299"/>
      <c r="DA273" s="221"/>
      <c r="DB273" s="221"/>
      <c r="DF273" s="451"/>
      <c r="DG273" s="457"/>
      <c r="DH273" s="451"/>
      <c r="DI273" s="451"/>
      <c r="DJ273" s="451"/>
      <c r="DK273" s="457"/>
      <c r="DL273" s="457"/>
      <c r="DM273" s="457"/>
      <c r="DN273" s="451"/>
      <c r="DP273" s="451"/>
      <c r="DQ273" s="451"/>
      <c r="DR273" s="451"/>
      <c r="DS273" s="451"/>
      <c r="DT273" s="63"/>
      <c r="DU273" s="451"/>
      <c r="DV273" s="451"/>
      <c r="DW273" s="451"/>
      <c r="EE273" s="438"/>
      <c r="EF273" s="438"/>
      <c r="EH273" s="221"/>
      <c r="EP273" s="259"/>
      <c r="EQ273" s="135"/>
      <c r="ER273" s="133"/>
      <c r="ES273" s="133"/>
      <c r="ET273" s="133"/>
      <c r="EU273" s="133"/>
      <c r="EV273" s="133"/>
      <c r="EW273" s="133"/>
      <c r="EX273" s="133"/>
      <c r="EY273" s="133"/>
      <c r="EZ273" s="133"/>
      <c r="FA273" s="133"/>
      <c r="FB273" s="133"/>
      <c r="FC273" s="133"/>
      <c r="FD273" s="133"/>
      <c r="FE273" s="133"/>
      <c r="FF273" s="133"/>
      <c r="FG273" s="133"/>
      <c r="FH273" s="133"/>
      <c r="FI273" s="91"/>
      <c r="FJ273" s="91"/>
      <c r="FK273" s="227"/>
      <c r="FL273" s="227"/>
      <c r="FM273" s="228"/>
      <c r="FN273" s="228"/>
      <c r="FO273" s="228"/>
      <c r="FP273" s="228"/>
      <c r="FQ273" s="228"/>
      <c r="FR273" s="228"/>
      <c r="FS273" s="193"/>
      <c r="FT273" s="230"/>
      <c r="FU273" s="230"/>
      <c r="FV273" s="230"/>
      <c r="FW273" s="229"/>
      <c r="FX273" s="229"/>
      <c r="FY273" s="426"/>
      <c r="FZ273" s="229"/>
      <c r="GA273" s="133"/>
      <c r="GB273" s="129"/>
      <c r="GC273" s="238"/>
      <c r="GD273" s="238"/>
      <c r="GE273" s="238"/>
      <c r="GF273" s="238"/>
      <c r="GG273" s="238"/>
      <c r="GH273" s="133"/>
      <c r="GI273" s="133"/>
      <c r="GJ273" s="133"/>
      <c r="GK273" s="133"/>
      <c r="GL273" s="231"/>
      <c r="GM273" s="133"/>
      <c r="GN273" s="133"/>
      <c r="GO273" s="133"/>
      <c r="GP273" s="133"/>
      <c r="GR273" s="106"/>
      <c r="GS273" s="111"/>
      <c r="GU273" s="111"/>
      <c r="GW273" s="106"/>
      <c r="GY273" s="106"/>
      <c r="HA273" s="745"/>
      <c r="HB273" s="133"/>
      <c r="HC273" s="133"/>
      <c r="HD273" s="221"/>
      <c r="HE273" s="494"/>
      <c r="HF273" s="494"/>
      <c r="HG273" s="270"/>
      <c r="HH273" s="125"/>
      <c r="HI273" s="270"/>
      <c r="HJ273" s="125"/>
      <c r="HK273" s="270"/>
      <c r="HL273" s="125"/>
      <c r="HM273" s="270"/>
      <c r="HN273" s="494"/>
      <c r="HO273" s="125"/>
      <c r="HP273" s="125"/>
      <c r="HQ273" s="125"/>
      <c r="HR273" s="270"/>
      <c r="HS273" s="125"/>
      <c r="HT273" s="270"/>
      <c r="HU273" s="125"/>
      <c r="HV273" s="270"/>
      <c r="HW273" s="494"/>
      <c r="HX273" s="144"/>
      <c r="HY273" s="427"/>
      <c r="HZ273" s="428"/>
      <c r="IA273" s="427"/>
      <c r="IB273" s="427"/>
      <c r="IC273" s="427"/>
      <c r="ID273" s="427"/>
      <c r="IE273" s="427"/>
      <c r="IF273" s="237"/>
      <c r="IG273" s="237"/>
      <c r="IH273" s="239"/>
      <c r="II273" s="484"/>
      <c r="IJ273" s="484"/>
      <c r="IK273" s="484"/>
      <c r="IL273" s="484"/>
      <c r="IM273" s="484"/>
      <c r="IN273" s="484"/>
      <c r="IO273" s="484"/>
      <c r="IP273" s="133"/>
      <c r="IQ273" s="429"/>
      <c r="IR273" s="484"/>
      <c r="IS273" s="484"/>
      <c r="IT273" s="484"/>
      <c r="IU273" s="484"/>
      <c r="IV273" s="484"/>
      <c r="IW273" s="484"/>
      <c r="IX273" s="484"/>
      <c r="IZ273" s="430"/>
      <c r="JA273" s="484"/>
      <c r="JB273" s="491"/>
      <c r="JC273" s="240"/>
      <c r="JD273" s="457"/>
      <c r="JE273" s="496"/>
      <c r="JF273" s="443"/>
      <c r="JG273" s="443"/>
      <c r="JH273" s="457"/>
      <c r="JI273" s="457"/>
      <c r="JJ273" s="457"/>
      <c r="JK273" s="457"/>
      <c r="JL273" s="451"/>
      <c r="JM273" s="444"/>
      <c r="JN273" s="362"/>
      <c r="JO273" s="244"/>
      <c r="JQ273" s="200"/>
      <c r="JR273" s="90"/>
      <c r="JS273" s="90"/>
      <c r="JT273" s="69"/>
      <c r="JU273" s="248"/>
      <c r="JV273" s="200"/>
      <c r="JW273" s="433"/>
      <c r="JX273" s="248"/>
      <c r="JY273" s="243"/>
      <c r="JZ273" s="433"/>
      <c r="KA273" s="248"/>
      <c r="KB273" s="247"/>
      <c r="KC273" s="245"/>
      <c r="KD273" s="248"/>
      <c r="KE273" s="63"/>
      <c r="KF273" s="263"/>
      <c r="KG273" s="263"/>
      <c r="KH273" s="250"/>
      <c r="KI273" s="250"/>
      <c r="KJ273" s="250"/>
      <c r="KK273" s="251"/>
      <c r="KL273" s="250"/>
      <c r="KM273" s="250"/>
      <c r="KN273" s="250"/>
      <c r="KO273" s="250"/>
      <c r="KP273" s="250"/>
      <c r="KQ273" s="250"/>
      <c r="KR273" s="92"/>
      <c r="KS273" s="93"/>
      <c r="KT273" s="92"/>
      <c r="KU273" s="361"/>
      <c r="KV273" s="92"/>
      <c r="KW273" s="361"/>
      <c r="KX273" s="361"/>
      <c r="KY273" s="361"/>
      <c r="KZ273" s="361"/>
      <c r="LA273" s="361"/>
      <c r="LB273" s="361"/>
      <c r="LC273" s="361"/>
      <c r="LD273" s="361"/>
      <c r="LE273" s="361"/>
      <c r="LF273" s="118"/>
      <c r="LG273" s="454"/>
      <c r="LH273" s="454"/>
      <c r="LI273" s="454"/>
      <c r="LJ273" s="454"/>
      <c r="LK273" s="454"/>
      <c r="LL273" s="454"/>
      <c r="LM273" s="454"/>
      <c r="LN273" s="454"/>
      <c r="LO273" s="454"/>
      <c r="LP273" s="454"/>
      <c r="LQ273" s="454"/>
      <c r="LR273" s="454"/>
      <c r="LS273" s="454"/>
      <c r="LT273" s="454"/>
      <c r="LU273" s="500"/>
      <c r="LV273" s="693"/>
      <c r="LW273" s="500"/>
      <c r="LX273" s="500"/>
      <c r="LY273" s="500"/>
      <c r="LZ273" s="500"/>
      <c r="MA273" s="690"/>
      <c r="MB273" s="455"/>
      <c r="MD273" s="253"/>
      <c r="ME273" s="274"/>
      <c r="MF273" s="25">
        <v>281</v>
      </c>
      <c r="MG273" s="135"/>
      <c r="MJ273" s="765">
        <v>30.706600000000002</v>
      </c>
      <c r="MR273" s="135"/>
      <c r="MS273" s="585"/>
      <c r="MT273" s="585"/>
      <c r="MU273" s="133"/>
      <c r="MV273" s="585"/>
      <c r="MW273" s="585"/>
      <c r="MX273" s="585"/>
      <c r="MY273" s="585"/>
      <c r="MZ273" s="585"/>
      <c r="NA273" s="585"/>
      <c r="NB273" s="585"/>
      <c r="NC273" s="238"/>
      <c r="NE273" s="876">
        <v>281</v>
      </c>
      <c r="NF273" s="877">
        <v>8.4657704490839603</v>
      </c>
      <c r="NG273" s="877">
        <v>7.1837842331275299</v>
      </c>
      <c r="NH273" s="877">
        <v>4.78240856492737</v>
      </c>
      <c r="NI273" s="877">
        <v>2.1505596765753801</v>
      </c>
      <c r="NJ273" s="877">
        <v>7.8369340113210901</v>
      </c>
      <c r="NK273" s="877">
        <v>6.2102329900958502</v>
      </c>
      <c r="NL273" s="877">
        <v>9.2205476197786407</v>
      </c>
      <c r="NM273" s="877">
        <v>7.1569426209088904</v>
      </c>
      <c r="NN273" s="877">
        <v>6.1701253618399496</v>
      </c>
      <c r="NO273" s="877">
        <v>0.44360665147561501</v>
      </c>
      <c r="NP273" s="877">
        <v>6.3282261187877298</v>
      </c>
      <c r="NQ273" s="877">
        <v>6.8544944181548804</v>
      </c>
      <c r="NR273" s="877">
        <v>7.2566332950599204</v>
      </c>
      <c r="NS273" s="877">
        <v>4.2479275134435897</v>
      </c>
      <c r="NT273" s="877">
        <v>5.8414699994657999</v>
      </c>
      <c r="NU273" s="877">
        <v>7.37859832107178</v>
      </c>
      <c r="NV273" s="877">
        <v>5.7689782503445501</v>
      </c>
      <c r="NW273" s="877">
        <v>6.50191677967437</v>
      </c>
      <c r="NX273" s="877">
        <v>5.9997745612870004</v>
      </c>
      <c r="NY273" s="877">
        <v>6.0465783666203299</v>
      </c>
      <c r="NZ273" s="877">
        <v>8.0454866563594596</v>
      </c>
      <c r="OA273" s="877">
        <v>5.0643655402636298</v>
      </c>
      <c r="OB273" s="877">
        <v>9.8107965362589908</v>
      </c>
      <c r="OC273" s="877">
        <v>2.2898344651775102</v>
      </c>
      <c r="OD273" s="877">
        <v>7.2411728209037598</v>
      </c>
      <c r="OE273" s="877">
        <v>6.2922295919049498</v>
      </c>
      <c r="OF273" s="877">
        <v>4.7349805234358904</v>
      </c>
      <c r="OG273" s="877">
        <v>10.0024634388925</v>
      </c>
      <c r="OH273" s="877">
        <v>2.8359240742543701</v>
      </c>
      <c r="OI273" s="877">
        <v>7.9825943548279001</v>
      </c>
      <c r="OJ273" s="877">
        <v>3.85299758761332</v>
      </c>
      <c r="OK273" s="877">
        <v>2.0198690840646401</v>
      </c>
      <c r="OL273" s="877">
        <v>2.17680728064013</v>
      </c>
      <c r="OM273" s="877">
        <v>7.52096207108149</v>
      </c>
    </row>
    <row r="274" spans="1:403" s="61" customFormat="1" x14ac:dyDescent="0.25">
      <c r="A274" s="455">
        <v>273</v>
      </c>
      <c r="B274" s="274">
        <v>0</v>
      </c>
      <c r="C274" s="61">
        <v>1</v>
      </c>
      <c r="D274" s="267">
        <v>0</v>
      </c>
      <c r="E274" s="27">
        <v>282</v>
      </c>
      <c r="F274" s="882">
        <v>282</v>
      </c>
      <c r="G274" s="27" t="s">
        <v>1625</v>
      </c>
      <c r="H274" s="898"/>
      <c r="I274" s="56" t="s">
        <v>1632</v>
      </c>
      <c r="J274" s="56" t="s">
        <v>1633</v>
      </c>
      <c r="K274" s="55">
        <v>14738</v>
      </c>
      <c r="L274" s="161">
        <v>75</v>
      </c>
      <c r="M274" s="438"/>
      <c r="N274" s="438"/>
      <c r="O274" s="342">
        <v>24</v>
      </c>
      <c r="P274" s="348">
        <v>1.61</v>
      </c>
      <c r="Q274" s="484">
        <v>1</v>
      </c>
      <c r="R274" s="485"/>
      <c r="S274" s="485"/>
      <c r="T274" s="484"/>
      <c r="U274" s="486"/>
      <c r="V274" s="711">
        <v>1</v>
      </c>
      <c r="W274" s="711"/>
      <c r="X274" s="711"/>
      <c r="Y274" s="324"/>
      <c r="Z274" s="711"/>
      <c r="AA274" s="711"/>
      <c r="AB274" s="114"/>
      <c r="AC274" s="114"/>
      <c r="AD274" s="484"/>
      <c r="AE274" s="133"/>
      <c r="AF274" s="484"/>
      <c r="AG274" s="633"/>
      <c r="AH274" s="626">
        <v>0.79</v>
      </c>
      <c r="AI274" s="627">
        <v>71</v>
      </c>
      <c r="AJ274" s="627"/>
      <c r="AK274" s="628"/>
      <c r="AL274" s="629"/>
      <c r="AM274" s="629"/>
      <c r="AN274" s="627"/>
      <c r="AO274" s="214"/>
      <c r="AP274" s="488"/>
      <c r="AQ274" s="488"/>
      <c r="AR274" s="488"/>
      <c r="AS274" s="488"/>
      <c r="AT274" s="488"/>
      <c r="AU274" s="488"/>
      <c r="AV274" s="557"/>
      <c r="AW274" s="557"/>
      <c r="AX274" s="487"/>
      <c r="AY274" s="487"/>
      <c r="AZ274" s="487"/>
      <c r="BA274" s="626"/>
      <c r="BB274" s="558"/>
      <c r="BC274" s="22">
        <v>38.35</v>
      </c>
      <c r="BD274" s="490"/>
      <c r="BE274" s="22">
        <v>38.35</v>
      </c>
      <c r="BF274" s="23">
        <v>53.478301666975895</v>
      </c>
      <c r="BG274" s="22">
        <v>78.319999999999993</v>
      </c>
      <c r="BH274" s="24">
        <f t="shared" si="0"/>
        <v>1.5837653682849997</v>
      </c>
      <c r="BI274" s="219">
        <v>1.5837653682849997</v>
      </c>
      <c r="BJ274" s="764">
        <v>1.728177606735563</v>
      </c>
      <c r="BK274" s="219">
        <v>1.8938726787950815</v>
      </c>
      <c r="BL274" s="66"/>
      <c r="BM274" s="66"/>
      <c r="BN274" s="66"/>
      <c r="BO274" s="66"/>
      <c r="BP274" s="571"/>
      <c r="BQ274" s="66"/>
      <c r="BR274" s="66"/>
      <c r="BS274" s="66"/>
      <c r="BT274" s="66"/>
      <c r="BU274" s="317"/>
      <c r="CK274" s="326"/>
      <c r="CL274" s="114"/>
      <c r="CM274" s="326"/>
      <c r="CN274" s="114"/>
      <c r="CO274" s="114"/>
      <c r="CP274" s="114"/>
      <c r="CQ274" s="114"/>
      <c r="CR274" s="114"/>
      <c r="CS274" s="326"/>
      <c r="CT274" s="114"/>
      <c r="CU274" s="326"/>
      <c r="CV274" s="114"/>
      <c r="CW274" s="299"/>
      <c r="CX274" s="299"/>
      <c r="CY274" s="299"/>
      <c r="CZ274" s="299"/>
      <c r="DA274" s="221"/>
      <c r="DB274" s="221"/>
      <c r="DF274" s="451"/>
      <c r="DG274" s="457"/>
      <c r="DH274" s="451"/>
      <c r="DI274" s="451"/>
      <c r="DJ274" s="451"/>
      <c r="DK274" s="457"/>
      <c r="DL274" s="457"/>
      <c r="DM274" s="457"/>
      <c r="DN274" s="451"/>
      <c r="DP274" s="451"/>
      <c r="DQ274" s="451"/>
      <c r="DR274" s="451"/>
      <c r="DS274" s="451"/>
      <c r="DT274" s="63"/>
      <c r="DU274" s="451"/>
      <c r="DV274" s="451"/>
      <c r="DW274" s="451"/>
      <c r="EE274" s="438"/>
      <c r="EF274" s="438"/>
      <c r="EH274" s="221"/>
      <c r="EP274" s="259"/>
      <c r="EQ274" s="135"/>
      <c r="ER274" s="133"/>
      <c r="ES274" s="133"/>
      <c r="ET274" s="133"/>
      <c r="EU274" s="133"/>
      <c r="EV274" s="133"/>
      <c r="EW274" s="133"/>
      <c r="EX274" s="133"/>
      <c r="EY274" s="133"/>
      <c r="EZ274" s="133"/>
      <c r="FA274" s="133"/>
      <c r="FB274" s="133"/>
      <c r="FC274" s="133"/>
      <c r="FD274" s="133"/>
      <c r="FE274" s="133"/>
      <c r="FF274" s="133"/>
      <c r="FG274" s="133"/>
      <c r="FH274" s="133"/>
      <c r="FI274" s="91"/>
      <c r="FJ274" s="91"/>
      <c r="FK274" s="227"/>
      <c r="FL274" s="227"/>
      <c r="FM274" s="228"/>
      <c r="FN274" s="228"/>
      <c r="FO274" s="228"/>
      <c r="FP274" s="228"/>
      <c r="FQ274" s="228"/>
      <c r="FR274" s="228"/>
      <c r="FS274" s="193"/>
      <c r="FT274" s="230"/>
      <c r="FU274" s="230"/>
      <c r="FV274" s="230"/>
      <c r="FW274" s="229"/>
      <c r="FX274" s="229"/>
      <c r="FY274" s="426"/>
      <c r="FZ274" s="229"/>
      <c r="GA274" s="133"/>
      <c r="GB274" s="129"/>
      <c r="GC274" s="238"/>
      <c r="GD274" s="238"/>
      <c r="GE274" s="238"/>
      <c r="GF274" s="238"/>
      <c r="GG274" s="238"/>
      <c r="GH274" s="133"/>
      <c r="GI274" s="133"/>
      <c r="GJ274" s="133"/>
      <c r="GK274" s="133"/>
      <c r="GL274" s="231"/>
      <c r="GM274" s="133"/>
      <c r="GN274" s="133"/>
      <c r="GO274" s="133"/>
      <c r="GP274" s="133"/>
      <c r="GR274" s="106"/>
      <c r="GS274" s="111"/>
      <c r="GU274" s="111"/>
      <c r="GW274" s="106"/>
      <c r="GY274" s="106"/>
      <c r="HA274" s="745"/>
      <c r="HB274" s="133"/>
      <c r="HC274" s="133"/>
      <c r="HD274" s="221"/>
      <c r="HE274" s="494"/>
      <c r="HF274" s="494"/>
      <c r="HG274" s="270"/>
      <c r="HH274" s="125"/>
      <c r="HI274" s="270"/>
      <c r="HJ274" s="125"/>
      <c r="HK274" s="270"/>
      <c r="HL274" s="125"/>
      <c r="HM274" s="270"/>
      <c r="HN274" s="494"/>
      <c r="HO274" s="125"/>
      <c r="HP274" s="125"/>
      <c r="HQ274" s="125"/>
      <c r="HR274" s="270"/>
      <c r="HS274" s="125"/>
      <c r="HT274" s="270"/>
      <c r="HU274" s="125"/>
      <c r="HV274" s="270"/>
      <c r="HW274" s="494"/>
      <c r="HX274" s="144"/>
      <c r="HY274" s="427"/>
      <c r="HZ274" s="428"/>
      <c r="IA274" s="427"/>
      <c r="IB274" s="427"/>
      <c r="IC274" s="427"/>
      <c r="ID274" s="427"/>
      <c r="IE274" s="427"/>
      <c r="IF274" s="237"/>
      <c r="IG274" s="237"/>
      <c r="IH274" s="239"/>
      <c r="II274" s="484"/>
      <c r="IJ274" s="484"/>
      <c r="IK274" s="484"/>
      <c r="IL274" s="484"/>
      <c r="IM274" s="484"/>
      <c r="IN274" s="484"/>
      <c r="IO274" s="484"/>
      <c r="IP274" s="133"/>
      <c r="IQ274" s="429"/>
      <c r="IR274" s="484"/>
      <c r="IS274" s="484"/>
      <c r="IT274" s="484"/>
      <c r="IU274" s="484"/>
      <c r="IV274" s="484"/>
      <c r="IW274" s="484"/>
      <c r="IX274" s="484"/>
      <c r="IZ274" s="430"/>
      <c r="JA274" s="484"/>
      <c r="JB274" s="491"/>
      <c r="JC274" s="240"/>
      <c r="JD274" s="457"/>
      <c r="JE274" s="496"/>
      <c r="JF274" s="443"/>
      <c r="JG274" s="443"/>
      <c r="JH274" s="457"/>
      <c r="JI274" s="457"/>
      <c r="JJ274" s="457"/>
      <c r="JK274" s="457"/>
      <c r="JL274" s="451"/>
      <c r="JM274" s="444"/>
      <c r="JN274" s="362"/>
      <c r="JO274" s="244"/>
      <c r="JQ274" s="200"/>
      <c r="JR274" s="90"/>
      <c r="JS274" s="90"/>
      <c r="JT274" s="69"/>
      <c r="JU274" s="248"/>
      <c r="JV274" s="200"/>
      <c r="JW274" s="433"/>
      <c r="JX274" s="248"/>
      <c r="JY274" s="243"/>
      <c r="JZ274" s="433"/>
      <c r="KA274" s="248"/>
      <c r="KB274" s="247"/>
      <c r="KC274" s="245"/>
      <c r="KD274" s="248"/>
      <c r="KE274" s="63"/>
      <c r="KF274" s="263"/>
      <c r="KG274" s="263"/>
      <c r="KH274" s="250"/>
      <c r="KI274" s="250"/>
      <c r="KJ274" s="250"/>
      <c r="KK274" s="251"/>
      <c r="KL274" s="250"/>
      <c r="KM274" s="250"/>
      <c r="KN274" s="250"/>
      <c r="KO274" s="250"/>
      <c r="KP274" s="250"/>
      <c r="KQ274" s="250"/>
      <c r="KR274" s="92"/>
      <c r="KS274" s="93"/>
      <c r="KT274" s="92"/>
      <c r="KU274" s="361"/>
      <c r="KV274" s="92"/>
      <c r="KW274" s="361"/>
      <c r="KX274" s="361"/>
      <c r="KY274" s="361"/>
      <c r="KZ274" s="361"/>
      <c r="LA274" s="361"/>
      <c r="LB274" s="361"/>
      <c r="LC274" s="361"/>
      <c r="LD274" s="361"/>
      <c r="LE274" s="361"/>
      <c r="LF274" s="118"/>
      <c r="LG274" s="454"/>
      <c r="LH274" s="454"/>
      <c r="LI274" s="454"/>
      <c r="LJ274" s="454"/>
      <c r="LK274" s="454"/>
      <c r="LL274" s="454"/>
      <c r="LM274" s="454"/>
      <c r="LN274" s="454"/>
      <c r="LO274" s="454"/>
      <c r="LP274" s="454"/>
      <c r="LQ274" s="454"/>
      <c r="LR274" s="454"/>
      <c r="LS274" s="454"/>
      <c r="LT274" s="454"/>
      <c r="LU274" s="500"/>
      <c r="LV274" s="693"/>
      <c r="LW274" s="500"/>
      <c r="LX274" s="500"/>
      <c r="LY274" s="500"/>
      <c r="LZ274" s="500"/>
      <c r="MA274" s="690"/>
      <c r="MB274" s="455"/>
      <c r="MD274" s="253"/>
      <c r="ME274" s="274"/>
      <c r="MF274" s="25">
        <v>282</v>
      </c>
      <c r="MG274" s="135"/>
      <c r="MJ274" s="765">
        <v>29.714600000000001</v>
      </c>
      <c r="MR274" s="135"/>
      <c r="MS274" s="585"/>
      <c r="MT274" s="585"/>
      <c r="MU274" s="133"/>
      <c r="MV274" s="585"/>
      <c r="MW274" s="585"/>
      <c r="MX274" s="585"/>
      <c r="MY274" s="585"/>
      <c r="MZ274" s="585"/>
      <c r="NA274" s="585"/>
      <c r="NB274" s="585"/>
      <c r="NC274" s="238"/>
      <c r="NE274" s="876">
        <v>282</v>
      </c>
      <c r="NF274" s="877" t="s">
        <v>64</v>
      </c>
      <c r="NG274" s="877" t="s">
        <v>64</v>
      </c>
      <c r="NH274" s="877" t="s">
        <v>64</v>
      </c>
      <c r="NI274" s="877" t="s">
        <v>64</v>
      </c>
      <c r="NJ274" s="877" t="s">
        <v>64</v>
      </c>
      <c r="NK274" s="877" t="s">
        <v>64</v>
      </c>
      <c r="NL274" s="877" t="s">
        <v>64</v>
      </c>
      <c r="NM274" s="877" t="s">
        <v>64</v>
      </c>
      <c r="NN274" s="877" t="s">
        <v>64</v>
      </c>
      <c r="NO274" s="877" t="s">
        <v>64</v>
      </c>
      <c r="NP274" s="877" t="s">
        <v>64</v>
      </c>
      <c r="NQ274" s="877" t="s">
        <v>64</v>
      </c>
      <c r="NR274" s="877" t="s">
        <v>64</v>
      </c>
      <c r="NS274" s="877" t="s">
        <v>64</v>
      </c>
      <c r="NT274" s="877" t="s">
        <v>64</v>
      </c>
      <c r="NU274" s="877" t="s">
        <v>64</v>
      </c>
      <c r="NV274" s="877" t="s">
        <v>64</v>
      </c>
      <c r="NW274" s="877" t="s">
        <v>64</v>
      </c>
      <c r="NX274" s="877" t="s">
        <v>64</v>
      </c>
      <c r="NY274" s="877" t="s">
        <v>64</v>
      </c>
      <c r="NZ274" s="877" t="s">
        <v>64</v>
      </c>
      <c r="OA274" s="877" t="s">
        <v>64</v>
      </c>
      <c r="OB274" s="877" t="s">
        <v>64</v>
      </c>
      <c r="OC274" s="877" t="s">
        <v>64</v>
      </c>
      <c r="OD274" s="877" t="s">
        <v>64</v>
      </c>
      <c r="OE274" s="877" t="s">
        <v>64</v>
      </c>
      <c r="OF274" s="877" t="s">
        <v>64</v>
      </c>
      <c r="OG274" s="877" t="s">
        <v>64</v>
      </c>
      <c r="OH274" s="877" t="s">
        <v>64</v>
      </c>
      <c r="OI274" s="877" t="s">
        <v>64</v>
      </c>
      <c r="OJ274" s="877" t="s">
        <v>64</v>
      </c>
      <c r="OK274" s="877" t="s">
        <v>64</v>
      </c>
      <c r="OL274" s="877" t="s">
        <v>64</v>
      </c>
      <c r="OM274" s="877" t="s">
        <v>64</v>
      </c>
    </row>
    <row r="275" spans="1:403" s="61" customFormat="1" x14ac:dyDescent="0.25">
      <c r="A275" s="902">
        <v>274</v>
      </c>
      <c r="B275" s="221">
        <v>0</v>
      </c>
      <c r="C275" s="61">
        <v>1</v>
      </c>
      <c r="D275" s="267">
        <v>0</v>
      </c>
      <c r="E275" s="27">
        <v>283</v>
      </c>
      <c r="F275" s="882">
        <v>283</v>
      </c>
      <c r="G275" s="27" t="s">
        <v>1625</v>
      </c>
      <c r="H275" s="898"/>
      <c r="I275" s="56" t="s">
        <v>1634</v>
      </c>
      <c r="J275" s="56" t="s">
        <v>1635</v>
      </c>
      <c r="K275" s="55">
        <v>14194</v>
      </c>
      <c r="L275" s="161">
        <v>77</v>
      </c>
      <c r="M275" s="438"/>
      <c r="N275" s="438"/>
      <c r="O275" s="342">
        <v>25</v>
      </c>
      <c r="P275" s="348">
        <v>2.0299999999999998</v>
      </c>
      <c r="Q275" s="484">
        <v>0</v>
      </c>
      <c r="R275" s="485"/>
      <c r="S275" s="485"/>
      <c r="T275" s="484"/>
      <c r="U275" s="486"/>
      <c r="V275" s="711">
        <v>0</v>
      </c>
      <c r="W275" s="711"/>
      <c r="X275" s="711"/>
      <c r="Y275" s="324"/>
      <c r="Z275" s="711"/>
      <c r="AA275" s="711"/>
      <c r="AB275" s="114"/>
      <c r="AC275" s="114"/>
      <c r="AD275" s="484"/>
      <c r="AE275" s="133"/>
      <c r="AF275" s="484"/>
      <c r="AG275" s="633"/>
      <c r="AH275" s="626">
        <v>0.99</v>
      </c>
      <c r="AI275" s="627">
        <v>73</v>
      </c>
      <c r="AJ275" s="627"/>
      <c r="AK275" s="628"/>
      <c r="AL275" s="629"/>
      <c r="AM275" s="629"/>
      <c r="AN275" s="627"/>
      <c r="AO275" s="214"/>
      <c r="AP275" s="488"/>
      <c r="AQ275" s="488"/>
      <c r="AR275" s="488"/>
      <c r="AS275" s="488"/>
      <c r="AT275" s="488"/>
      <c r="AU275" s="488"/>
      <c r="AV275" s="557"/>
      <c r="AW275" s="557"/>
      <c r="AX275" s="487"/>
      <c r="AY275" s="487"/>
      <c r="AZ275" s="487"/>
      <c r="BA275" s="626"/>
      <c r="BB275" s="558"/>
      <c r="BC275" s="22">
        <v>28.34</v>
      </c>
      <c r="BD275" s="490"/>
      <c r="BE275" s="22">
        <v>28.34</v>
      </c>
      <c r="BF275" s="23">
        <v>50.366799659827223</v>
      </c>
      <c r="BG275" s="22">
        <v>65.19</v>
      </c>
      <c r="BH275" s="24">
        <f t="shared" si="0"/>
        <v>1.4523998459114416</v>
      </c>
      <c r="BI275" s="219">
        <v>1.4523998459114416</v>
      </c>
      <c r="BJ275" s="764">
        <v>1.702144356372232</v>
      </c>
      <c r="BK275" s="219">
        <v>1.814180981040187</v>
      </c>
      <c r="BL275" s="66"/>
      <c r="BM275" s="66"/>
      <c r="BN275" s="66"/>
      <c r="BO275" s="66"/>
      <c r="BP275" s="571"/>
      <c r="BQ275" s="66"/>
      <c r="BR275" s="66"/>
      <c r="BS275" s="66"/>
      <c r="BT275" s="66"/>
      <c r="BU275" s="317"/>
      <c r="CK275" s="326"/>
      <c r="CL275" s="114"/>
      <c r="CM275" s="326"/>
      <c r="CN275" s="114"/>
      <c r="CO275" s="114"/>
      <c r="CP275" s="114"/>
      <c r="CQ275" s="114"/>
      <c r="CR275" s="114"/>
      <c r="CS275" s="326"/>
      <c r="CT275" s="114"/>
      <c r="CU275" s="326"/>
      <c r="CV275" s="114"/>
      <c r="CW275" s="299"/>
      <c r="CX275" s="299"/>
      <c r="CY275" s="299"/>
      <c r="CZ275" s="299"/>
      <c r="DA275" s="221"/>
      <c r="DB275" s="221"/>
      <c r="DF275" s="451"/>
      <c r="DG275" s="457"/>
      <c r="DH275" s="451"/>
      <c r="DI275" s="451"/>
      <c r="DJ275" s="451"/>
      <c r="DK275" s="457"/>
      <c r="DL275" s="457"/>
      <c r="DM275" s="457"/>
      <c r="DN275" s="451"/>
      <c r="DP275" s="451"/>
      <c r="DQ275" s="451"/>
      <c r="DR275" s="451"/>
      <c r="DS275" s="451"/>
      <c r="DT275" s="63"/>
      <c r="DU275" s="451"/>
      <c r="DV275" s="451"/>
      <c r="DW275" s="451"/>
      <c r="EE275" s="438"/>
      <c r="EF275" s="438"/>
      <c r="EH275" s="221"/>
      <c r="EP275" s="259"/>
      <c r="EQ275" s="135"/>
      <c r="ER275" s="133"/>
      <c r="ES275" s="133"/>
      <c r="ET275" s="133"/>
      <c r="EU275" s="133"/>
      <c r="EV275" s="133"/>
      <c r="EW275" s="133"/>
      <c r="EX275" s="133"/>
      <c r="EY275" s="133"/>
      <c r="EZ275" s="133"/>
      <c r="FA275" s="133"/>
      <c r="FB275" s="133"/>
      <c r="FC275" s="133"/>
      <c r="FD275" s="133"/>
      <c r="FE275" s="133"/>
      <c r="FF275" s="133"/>
      <c r="FG275" s="133"/>
      <c r="FH275" s="133"/>
      <c r="FI275" s="91"/>
      <c r="FJ275" s="91"/>
      <c r="FK275" s="227"/>
      <c r="FL275" s="227"/>
      <c r="FM275" s="228"/>
      <c r="FN275" s="228"/>
      <c r="FO275" s="228"/>
      <c r="FP275" s="228"/>
      <c r="FQ275" s="228"/>
      <c r="FR275" s="228"/>
      <c r="FS275" s="193"/>
      <c r="FT275" s="230"/>
      <c r="FU275" s="230"/>
      <c r="FV275" s="230"/>
      <c r="FW275" s="229"/>
      <c r="FX275" s="229"/>
      <c r="FY275" s="426"/>
      <c r="FZ275" s="229"/>
      <c r="GA275" s="133"/>
      <c r="GB275" s="129"/>
      <c r="GC275" s="238"/>
      <c r="GD275" s="238"/>
      <c r="GE275" s="238"/>
      <c r="GF275" s="238"/>
      <c r="GG275" s="238"/>
      <c r="GH275" s="133"/>
      <c r="GI275" s="133"/>
      <c r="GJ275" s="133"/>
      <c r="GK275" s="133"/>
      <c r="GL275" s="231"/>
      <c r="GM275" s="133"/>
      <c r="GN275" s="133"/>
      <c r="GO275" s="133"/>
      <c r="GP275" s="133"/>
      <c r="GR275" s="106"/>
      <c r="GS275" s="111"/>
      <c r="GU275" s="111"/>
      <c r="GW275" s="106"/>
      <c r="GY275" s="106"/>
      <c r="HA275" s="745"/>
      <c r="HB275" s="133"/>
      <c r="HC275" s="133"/>
      <c r="HD275" s="221"/>
      <c r="HE275" s="494"/>
      <c r="HF275" s="494"/>
      <c r="HG275" s="270"/>
      <c r="HH275" s="125"/>
      <c r="HI275" s="270"/>
      <c r="HJ275" s="125"/>
      <c r="HK275" s="270"/>
      <c r="HL275" s="125"/>
      <c r="HM275" s="270"/>
      <c r="HN275" s="494"/>
      <c r="HO275" s="125"/>
      <c r="HP275" s="125"/>
      <c r="HQ275" s="125"/>
      <c r="HR275" s="270"/>
      <c r="HS275" s="125"/>
      <c r="HT275" s="270"/>
      <c r="HU275" s="125"/>
      <c r="HV275" s="270"/>
      <c r="HW275" s="494"/>
      <c r="HX275" s="144"/>
      <c r="HY275" s="427"/>
      <c r="HZ275" s="428"/>
      <c r="IA275" s="427"/>
      <c r="IB275" s="427"/>
      <c r="IC275" s="427"/>
      <c r="ID275" s="427"/>
      <c r="IE275" s="427"/>
      <c r="IF275" s="237"/>
      <c r="IG275" s="237"/>
      <c r="IH275" s="239"/>
      <c r="II275" s="484"/>
      <c r="IJ275" s="484"/>
      <c r="IK275" s="484"/>
      <c r="IL275" s="484"/>
      <c r="IM275" s="484"/>
      <c r="IN275" s="484"/>
      <c r="IO275" s="484"/>
      <c r="IP275" s="133"/>
      <c r="IQ275" s="429"/>
      <c r="IR275" s="484"/>
      <c r="IS275" s="484"/>
      <c r="IT275" s="484"/>
      <c r="IU275" s="484"/>
      <c r="IV275" s="484"/>
      <c r="IW275" s="484"/>
      <c r="IX275" s="484"/>
      <c r="IZ275" s="430"/>
      <c r="JA275" s="484"/>
      <c r="JB275" s="491"/>
      <c r="JC275" s="240"/>
      <c r="JD275" s="457"/>
      <c r="JE275" s="496"/>
      <c r="JF275" s="443"/>
      <c r="JG275" s="443"/>
      <c r="JH275" s="457"/>
      <c r="JI275" s="457"/>
      <c r="JJ275" s="457"/>
      <c r="JK275" s="457"/>
      <c r="JL275" s="451"/>
      <c r="JM275" s="444"/>
      <c r="JN275" s="362"/>
      <c r="JO275" s="244"/>
      <c r="JQ275" s="200"/>
      <c r="JR275" s="90"/>
      <c r="JS275" s="90"/>
      <c r="JT275" s="69"/>
      <c r="JU275" s="248"/>
      <c r="JV275" s="200"/>
      <c r="JW275" s="433"/>
      <c r="JX275" s="248"/>
      <c r="JY275" s="243"/>
      <c r="JZ275" s="433"/>
      <c r="KA275" s="248"/>
      <c r="KB275" s="247"/>
      <c r="KC275" s="245"/>
      <c r="KD275" s="248"/>
      <c r="KE275" s="63"/>
      <c r="KF275" s="263"/>
      <c r="KG275" s="263"/>
      <c r="KH275" s="250"/>
      <c r="KI275" s="250"/>
      <c r="KJ275" s="250"/>
      <c r="KK275" s="251"/>
      <c r="KL275" s="250"/>
      <c r="KM275" s="250"/>
      <c r="KN275" s="250"/>
      <c r="KO275" s="250"/>
      <c r="KP275" s="250"/>
      <c r="KQ275" s="250"/>
      <c r="KR275" s="92"/>
      <c r="KS275" s="93"/>
      <c r="KT275" s="92"/>
      <c r="KU275" s="361"/>
      <c r="KV275" s="92"/>
      <c r="KW275" s="361"/>
      <c r="KX275" s="361"/>
      <c r="KY275" s="361"/>
      <c r="KZ275" s="361"/>
      <c r="LA275" s="361"/>
      <c r="LB275" s="361"/>
      <c r="LC275" s="361"/>
      <c r="LD275" s="361"/>
      <c r="LE275" s="361"/>
      <c r="LF275" s="118"/>
      <c r="LG275" s="454"/>
      <c r="LH275" s="454"/>
      <c r="LI275" s="454"/>
      <c r="LJ275" s="454"/>
      <c r="LK275" s="454"/>
      <c r="LL275" s="454"/>
      <c r="LM275" s="454"/>
      <c r="LN275" s="454"/>
      <c r="LO275" s="454"/>
      <c r="LP275" s="454"/>
      <c r="LQ275" s="454"/>
      <c r="LR275" s="454"/>
      <c r="LS275" s="454"/>
      <c r="LT275" s="454"/>
      <c r="LU275" s="500"/>
      <c r="LV275" s="693"/>
      <c r="LW275" s="500"/>
      <c r="LX275" s="500"/>
      <c r="LY275" s="500"/>
      <c r="LZ275" s="500"/>
      <c r="MA275" s="690"/>
      <c r="MB275" s="455"/>
      <c r="MD275" s="253"/>
      <c r="ME275" s="274"/>
      <c r="MF275" s="25">
        <v>283</v>
      </c>
      <c r="MG275" s="135"/>
      <c r="MJ275" s="765">
        <v>32.076000000000001</v>
      </c>
      <c r="MR275" s="135"/>
      <c r="MS275" s="585"/>
      <c r="MT275" s="585"/>
      <c r="MU275" s="133"/>
      <c r="MV275" s="585"/>
      <c r="MW275" s="585"/>
      <c r="MX275" s="585"/>
      <c r="MY275" s="585"/>
      <c r="MZ275" s="585"/>
      <c r="NA275" s="585"/>
      <c r="NB275" s="585"/>
      <c r="NC275" s="238"/>
      <c r="NE275" s="876">
        <v>283</v>
      </c>
      <c r="NF275" s="877" t="s">
        <v>64</v>
      </c>
      <c r="NG275" s="877" t="s">
        <v>64</v>
      </c>
      <c r="NH275" s="877" t="s">
        <v>64</v>
      </c>
      <c r="NI275" s="877" t="s">
        <v>64</v>
      </c>
      <c r="NJ275" s="877" t="s">
        <v>64</v>
      </c>
      <c r="NK275" s="877" t="s">
        <v>64</v>
      </c>
      <c r="NL275" s="877" t="s">
        <v>64</v>
      </c>
      <c r="NM275" s="877" t="s">
        <v>64</v>
      </c>
      <c r="NN275" s="877" t="s">
        <v>64</v>
      </c>
      <c r="NO275" s="877" t="s">
        <v>64</v>
      </c>
      <c r="NP275" s="877" t="s">
        <v>64</v>
      </c>
      <c r="NQ275" s="877" t="s">
        <v>64</v>
      </c>
      <c r="NR275" s="877" t="s">
        <v>64</v>
      </c>
      <c r="NS275" s="877" t="s">
        <v>64</v>
      </c>
      <c r="NT275" s="877" t="s">
        <v>64</v>
      </c>
      <c r="NU275" s="877" t="s">
        <v>64</v>
      </c>
      <c r="NV275" s="877" t="s">
        <v>64</v>
      </c>
      <c r="NW275" s="877" t="s">
        <v>64</v>
      </c>
      <c r="NX275" s="877" t="s">
        <v>64</v>
      </c>
      <c r="NY275" s="877" t="s">
        <v>64</v>
      </c>
      <c r="NZ275" s="877" t="s">
        <v>64</v>
      </c>
      <c r="OA275" s="877" t="s">
        <v>64</v>
      </c>
      <c r="OB275" s="877" t="s">
        <v>64</v>
      </c>
      <c r="OC275" s="877" t="s">
        <v>64</v>
      </c>
      <c r="OD275" s="877" t="s">
        <v>64</v>
      </c>
      <c r="OE275" s="877" t="s">
        <v>64</v>
      </c>
      <c r="OF275" s="877" t="s">
        <v>64</v>
      </c>
      <c r="OG275" s="877" t="s">
        <v>64</v>
      </c>
      <c r="OH275" s="877" t="s">
        <v>64</v>
      </c>
      <c r="OI275" s="877" t="s">
        <v>64</v>
      </c>
      <c r="OJ275" s="877" t="s">
        <v>64</v>
      </c>
      <c r="OK275" s="877" t="s">
        <v>64</v>
      </c>
      <c r="OL275" s="877" t="s">
        <v>64</v>
      </c>
      <c r="OM275" s="877" t="s">
        <v>64</v>
      </c>
    </row>
    <row r="276" spans="1:403" s="61" customFormat="1" x14ac:dyDescent="0.25">
      <c r="A276" s="455">
        <v>275</v>
      </c>
      <c r="B276" s="221">
        <v>0</v>
      </c>
      <c r="C276" s="61">
        <v>1</v>
      </c>
      <c r="D276" s="267">
        <v>0</v>
      </c>
      <c r="E276" s="27">
        <v>284</v>
      </c>
      <c r="F276" s="882">
        <v>284</v>
      </c>
      <c r="G276" s="27" t="s">
        <v>1625</v>
      </c>
      <c r="H276" s="898"/>
      <c r="I276" s="56" t="s">
        <v>1636</v>
      </c>
      <c r="J276" s="56" t="s">
        <v>1637</v>
      </c>
      <c r="K276" s="55">
        <v>18308</v>
      </c>
      <c r="L276" s="161">
        <v>65</v>
      </c>
      <c r="M276" s="438"/>
      <c r="N276" s="438"/>
      <c r="O276" s="342">
        <v>28</v>
      </c>
      <c r="P276" s="348">
        <v>2.16</v>
      </c>
      <c r="Q276" s="484">
        <v>0</v>
      </c>
      <c r="R276" s="485"/>
      <c r="S276" s="485"/>
      <c r="T276" s="484"/>
      <c r="U276" s="486"/>
      <c r="V276" s="711">
        <v>1</v>
      </c>
      <c r="W276" s="711"/>
      <c r="X276" s="711"/>
      <c r="Y276" s="324"/>
      <c r="Z276" s="711"/>
      <c r="AA276" s="711"/>
      <c r="AB276" s="114"/>
      <c r="AC276" s="114"/>
      <c r="AD276" s="484"/>
      <c r="AE276" s="133"/>
      <c r="AF276" s="484"/>
      <c r="AG276" s="633"/>
      <c r="AH276" s="592"/>
      <c r="AI276" s="592"/>
      <c r="AJ276" s="627"/>
      <c r="AK276" s="628"/>
      <c r="AL276" s="629"/>
      <c r="AM276" s="629"/>
      <c r="AN276" s="627"/>
      <c r="AO276" s="214"/>
      <c r="AP276" s="488"/>
      <c r="AQ276" s="488"/>
      <c r="AR276" s="488"/>
      <c r="AS276" s="488"/>
      <c r="AT276" s="488"/>
      <c r="AU276" s="488"/>
      <c r="AV276" s="557"/>
      <c r="AW276" s="557"/>
      <c r="AX276" s="487"/>
      <c r="AY276" s="487"/>
      <c r="AZ276" s="487"/>
      <c r="BA276" s="626"/>
      <c r="BB276" s="558"/>
      <c r="BC276" s="22">
        <v>33.409999999999997</v>
      </c>
      <c r="BD276" s="490"/>
      <c r="BE276" s="22">
        <v>33.409999999999997</v>
      </c>
      <c r="BF276" s="23">
        <v>32.265999603948323</v>
      </c>
      <c r="BG276" s="22">
        <v>52.75</v>
      </c>
      <c r="BH276" s="24">
        <f t="shared" si="0"/>
        <v>1.5238764756381313</v>
      </c>
      <c r="BI276" s="219">
        <v>1.5238764756381313</v>
      </c>
      <c r="BJ276" s="764">
        <v>1.5087451241387644</v>
      </c>
      <c r="BK276" s="219">
        <v>1.7222224639697303</v>
      </c>
      <c r="BL276" s="66"/>
      <c r="BM276" s="66"/>
      <c r="BN276" s="66"/>
      <c r="BO276" s="66"/>
      <c r="BP276" s="571"/>
      <c r="BQ276" s="66"/>
      <c r="BR276" s="66"/>
      <c r="BS276" s="66"/>
      <c r="BT276" s="66"/>
      <c r="BU276" s="317"/>
      <c r="CK276" s="326"/>
      <c r="CL276" s="114"/>
      <c r="CM276" s="326"/>
      <c r="CN276" s="114"/>
      <c r="CO276" s="114"/>
      <c r="CP276" s="114"/>
      <c r="CQ276" s="114"/>
      <c r="CR276" s="114"/>
      <c r="CS276" s="326"/>
      <c r="CT276" s="114"/>
      <c r="CU276" s="326"/>
      <c r="CV276" s="114"/>
      <c r="CW276" s="299"/>
      <c r="CX276" s="299"/>
      <c r="CY276" s="299"/>
      <c r="CZ276" s="299"/>
      <c r="DA276" s="221"/>
      <c r="DB276" s="221"/>
      <c r="DF276" s="451"/>
      <c r="DG276" s="457"/>
      <c r="DH276" s="451"/>
      <c r="DI276" s="451"/>
      <c r="DJ276" s="451"/>
      <c r="DK276" s="457"/>
      <c r="DL276" s="457"/>
      <c r="DM276" s="457"/>
      <c r="DN276" s="451"/>
      <c r="DP276" s="451"/>
      <c r="DQ276" s="451"/>
      <c r="DR276" s="451"/>
      <c r="DS276" s="451"/>
      <c r="DT276" s="63"/>
      <c r="DU276" s="451"/>
      <c r="DV276" s="451"/>
      <c r="DW276" s="451"/>
      <c r="EE276" s="438"/>
      <c r="EF276" s="438"/>
      <c r="EH276" s="221"/>
      <c r="EP276" s="259"/>
      <c r="EQ276" s="135"/>
      <c r="ER276" s="133"/>
      <c r="ES276" s="133"/>
      <c r="ET276" s="133"/>
      <c r="EU276" s="133"/>
      <c r="EV276" s="133"/>
      <c r="EW276" s="133"/>
      <c r="EX276" s="133"/>
      <c r="EY276" s="133"/>
      <c r="EZ276" s="133"/>
      <c r="FA276" s="133"/>
      <c r="FB276" s="133"/>
      <c r="FC276" s="133"/>
      <c r="FD276" s="133"/>
      <c r="FE276" s="133"/>
      <c r="FF276" s="133"/>
      <c r="FG276" s="133"/>
      <c r="FH276" s="133"/>
      <c r="FI276" s="91"/>
      <c r="FJ276" s="91"/>
      <c r="FK276" s="227"/>
      <c r="FL276" s="227"/>
      <c r="FM276" s="228"/>
      <c r="FN276" s="228"/>
      <c r="FO276" s="228"/>
      <c r="FP276" s="228"/>
      <c r="FQ276" s="228"/>
      <c r="FR276" s="228"/>
      <c r="FS276" s="193"/>
      <c r="FT276" s="230"/>
      <c r="FU276" s="230"/>
      <c r="FV276" s="230"/>
      <c r="FW276" s="229"/>
      <c r="FX276" s="229"/>
      <c r="FY276" s="426"/>
      <c r="FZ276" s="229"/>
      <c r="GA276" s="133"/>
      <c r="GB276" s="129"/>
      <c r="GC276" s="238"/>
      <c r="GD276" s="238"/>
      <c r="GE276" s="238"/>
      <c r="GF276" s="238"/>
      <c r="GG276" s="238"/>
      <c r="GH276" s="133"/>
      <c r="GI276" s="133"/>
      <c r="GJ276" s="133"/>
      <c r="GK276" s="133"/>
      <c r="GL276" s="231"/>
      <c r="GM276" s="133"/>
      <c r="GN276" s="133"/>
      <c r="GO276" s="133"/>
      <c r="GP276" s="133"/>
      <c r="GR276" s="106"/>
      <c r="GS276" s="111"/>
      <c r="GU276" s="111"/>
      <c r="GW276" s="106"/>
      <c r="GY276" s="106"/>
      <c r="HA276" s="745"/>
      <c r="HB276" s="133"/>
      <c r="HC276" s="133"/>
      <c r="HD276" s="221"/>
      <c r="HE276" s="494"/>
      <c r="HF276" s="494"/>
      <c r="HG276" s="270"/>
      <c r="HH276" s="125"/>
      <c r="HI276" s="270"/>
      <c r="HJ276" s="125"/>
      <c r="HK276" s="270"/>
      <c r="HL276" s="125"/>
      <c r="HM276" s="270"/>
      <c r="HN276" s="494"/>
      <c r="HO276" s="125"/>
      <c r="HP276" s="125"/>
      <c r="HQ276" s="125"/>
      <c r="HR276" s="270"/>
      <c r="HS276" s="125"/>
      <c r="HT276" s="270"/>
      <c r="HU276" s="125"/>
      <c r="HV276" s="270"/>
      <c r="HW276" s="494"/>
      <c r="HX276" s="144"/>
      <c r="HY276" s="427"/>
      <c r="HZ276" s="428"/>
      <c r="IA276" s="427"/>
      <c r="IB276" s="427"/>
      <c r="IC276" s="427"/>
      <c r="ID276" s="427"/>
      <c r="IE276" s="427"/>
      <c r="IF276" s="237"/>
      <c r="IG276" s="237"/>
      <c r="IH276" s="239"/>
      <c r="II276" s="484"/>
      <c r="IJ276" s="484"/>
      <c r="IK276" s="484"/>
      <c r="IL276" s="484"/>
      <c r="IM276" s="484"/>
      <c r="IN276" s="484"/>
      <c r="IO276" s="484"/>
      <c r="IP276" s="133"/>
      <c r="IQ276" s="429"/>
      <c r="IR276" s="484"/>
      <c r="IS276" s="484"/>
      <c r="IT276" s="484"/>
      <c r="IU276" s="484"/>
      <c r="IV276" s="484"/>
      <c r="IW276" s="484"/>
      <c r="IX276" s="484"/>
      <c r="IZ276" s="430"/>
      <c r="JA276" s="484"/>
      <c r="JB276" s="491"/>
      <c r="JC276" s="240"/>
      <c r="JD276" s="457"/>
      <c r="JE276" s="496"/>
      <c r="JF276" s="443"/>
      <c r="JG276" s="443"/>
      <c r="JH276" s="457"/>
      <c r="JI276" s="457"/>
      <c r="JJ276" s="457"/>
      <c r="JK276" s="457"/>
      <c r="JL276" s="451"/>
      <c r="JM276" s="444"/>
      <c r="JN276" s="362"/>
      <c r="JO276" s="244"/>
      <c r="JQ276" s="200"/>
      <c r="JR276" s="90"/>
      <c r="JS276" s="90"/>
      <c r="JT276" s="69"/>
      <c r="JU276" s="248"/>
      <c r="JV276" s="200"/>
      <c r="JW276" s="433"/>
      <c r="JX276" s="248"/>
      <c r="JY276" s="243"/>
      <c r="JZ276" s="433"/>
      <c r="KA276" s="248"/>
      <c r="KB276" s="247"/>
      <c r="KC276" s="245"/>
      <c r="KD276" s="248"/>
      <c r="KE276" s="63"/>
      <c r="KF276" s="263"/>
      <c r="KG276" s="263"/>
      <c r="KH276" s="250"/>
      <c r="KI276" s="250"/>
      <c r="KJ276" s="250"/>
      <c r="KK276" s="251"/>
      <c r="KL276" s="250"/>
      <c r="KM276" s="250"/>
      <c r="KN276" s="250"/>
      <c r="KO276" s="250"/>
      <c r="KP276" s="250"/>
      <c r="KQ276" s="250"/>
      <c r="KR276" s="92"/>
      <c r="KS276" s="93"/>
      <c r="KT276" s="92"/>
      <c r="KU276" s="361"/>
      <c r="KV276" s="92"/>
      <c r="KW276" s="361"/>
      <c r="KX276" s="361"/>
      <c r="KY276" s="361"/>
      <c r="KZ276" s="361"/>
      <c r="LA276" s="361"/>
      <c r="LB276" s="361"/>
      <c r="LC276" s="361"/>
      <c r="LD276" s="361"/>
      <c r="LE276" s="361"/>
      <c r="LF276" s="118"/>
      <c r="LG276" s="454"/>
      <c r="LH276" s="454"/>
      <c r="LI276" s="454"/>
      <c r="LJ276" s="454"/>
      <c r="LK276" s="454"/>
      <c r="LL276" s="454"/>
      <c r="LM276" s="454"/>
      <c r="LN276" s="454"/>
      <c r="LO276" s="454"/>
      <c r="LP276" s="454"/>
      <c r="LQ276" s="454"/>
      <c r="LR276" s="454"/>
      <c r="LS276" s="454"/>
      <c r="LT276" s="454"/>
      <c r="LU276" s="500"/>
      <c r="LV276" s="693"/>
      <c r="LW276" s="500"/>
      <c r="LX276" s="500"/>
      <c r="LY276" s="500"/>
      <c r="LZ276" s="500"/>
      <c r="MA276" s="690"/>
      <c r="MB276" s="455"/>
      <c r="MD276" s="253"/>
      <c r="ME276" s="274"/>
      <c r="MF276" s="25">
        <v>284</v>
      </c>
      <c r="MG276" s="135"/>
      <c r="MJ276" s="765">
        <v>30.0397</v>
      </c>
      <c r="MR276" s="135"/>
      <c r="MS276" s="585"/>
      <c r="MT276" s="585"/>
      <c r="MU276" s="133"/>
      <c r="MV276" s="585"/>
      <c r="MW276" s="585"/>
      <c r="MX276" s="585"/>
      <c r="MY276" s="585"/>
      <c r="MZ276" s="585"/>
      <c r="NA276" s="585"/>
      <c r="NB276" s="585"/>
      <c r="NC276" s="238"/>
      <c r="NE276" s="876">
        <v>284</v>
      </c>
      <c r="NF276" s="877">
        <v>8.7669594995708398</v>
      </c>
      <c r="NG276" s="877">
        <v>7.3164173084195001</v>
      </c>
      <c r="NH276" s="877">
        <v>5.0647966459118097</v>
      </c>
      <c r="NI276" s="877">
        <v>1.8073549220576</v>
      </c>
      <c r="NJ276" s="877">
        <v>7.2023197623124799</v>
      </c>
      <c r="NK276" s="877">
        <v>5.1403696706515296</v>
      </c>
      <c r="NL276" s="877">
        <v>9.4597389783034593</v>
      </c>
      <c r="NM276" s="877">
        <v>8.0726953665868795</v>
      </c>
      <c r="NN276" s="877">
        <v>6.3793783670712596</v>
      </c>
      <c r="NO276" s="877">
        <v>0.89530262133330696</v>
      </c>
      <c r="NP276" s="877">
        <v>6.32228872357088</v>
      </c>
      <c r="NQ276" s="877">
        <v>6.8866720738015701</v>
      </c>
      <c r="NR276" s="877">
        <v>7.4813150891004696</v>
      </c>
      <c r="NS276" s="877">
        <v>4.8634429343480399</v>
      </c>
      <c r="NT276" s="877">
        <v>5.9375797996796598</v>
      </c>
      <c r="NU276" s="877">
        <v>7.7748529345830804</v>
      </c>
      <c r="NV276" s="877">
        <v>6.7733370484736</v>
      </c>
      <c r="NW276" s="877">
        <v>7.3163267920571498</v>
      </c>
      <c r="NX276" s="877">
        <v>5.1992797213366204</v>
      </c>
      <c r="NY276" s="877">
        <v>6.4924941516794297</v>
      </c>
      <c r="NZ276" s="877">
        <v>8.1112921928510904</v>
      </c>
      <c r="OA276" s="877">
        <v>5.2802139958106196</v>
      </c>
      <c r="OB276" s="877">
        <v>10.8977774027476</v>
      </c>
      <c r="OC276" s="877">
        <v>2.4880007708340699</v>
      </c>
      <c r="OD276" s="877">
        <v>7.2666928561570003</v>
      </c>
      <c r="OE276" s="877">
        <v>6.6993295256731598</v>
      </c>
      <c r="OF276" s="877">
        <v>4.0338634518662797</v>
      </c>
      <c r="OG276" s="877">
        <v>9.7494337045658899</v>
      </c>
      <c r="OH276" s="877">
        <v>2.7928553523624902</v>
      </c>
      <c r="OI276" s="877">
        <v>7.5965624974049497</v>
      </c>
      <c r="OJ276" s="877">
        <v>3.9269482479497699</v>
      </c>
      <c r="OK276" s="877">
        <v>2.1528712071609402</v>
      </c>
      <c r="OL276" s="877">
        <v>1.9864788603463801</v>
      </c>
      <c r="OM276" s="877">
        <v>8.4097766319135303</v>
      </c>
    </row>
    <row r="277" spans="1:403" s="61" customFormat="1" x14ac:dyDescent="0.25">
      <c r="A277" s="455">
        <v>276</v>
      </c>
      <c r="B277" s="221">
        <v>0</v>
      </c>
      <c r="C277" s="61">
        <v>1</v>
      </c>
      <c r="D277" s="267">
        <v>0</v>
      </c>
      <c r="E277" s="27">
        <v>285</v>
      </c>
      <c r="F277" s="882">
        <v>285</v>
      </c>
      <c r="G277" s="27" t="s">
        <v>1625</v>
      </c>
      <c r="H277" s="898"/>
      <c r="I277" s="56" t="s">
        <v>1638</v>
      </c>
      <c r="J277" s="56" t="s">
        <v>1639</v>
      </c>
      <c r="K277" s="55">
        <v>18088</v>
      </c>
      <c r="L277" s="161">
        <v>66</v>
      </c>
      <c r="M277" s="438"/>
      <c r="N277" s="438"/>
      <c r="O277" s="342">
        <v>30</v>
      </c>
      <c r="P277" s="348">
        <v>2.2200000000000002</v>
      </c>
      <c r="Q277" s="484">
        <v>0</v>
      </c>
      <c r="R277" s="485"/>
      <c r="S277" s="485"/>
      <c r="T277" s="484"/>
      <c r="U277" s="486"/>
      <c r="V277" s="711">
        <v>1</v>
      </c>
      <c r="W277" s="711"/>
      <c r="X277" s="711"/>
      <c r="Y277" s="324"/>
      <c r="Z277" s="711"/>
      <c r="AA277" s="711"/>
      <c r="AB277" s="114"/>
      <c r="AC277" s="114"/>
      <c r="AD277" s="484"/>
      <c r="AE277" s="133"/>
      <c r="AF277" s="484"/>
      <c r="AG277" s="633"/>
      <c r="AH277" s="626">
        <v>1.36</v>
      </c>
      <c r="AI277" s="627">
        <v>78</v>
      </c>
      <c r="AJ277" s="627"/>
      <c r="AK277" s="628"/>
      <c r="AL277" s="629"/>
      <c r="AM277" s="629"/>
      <c r="AN277" s="627"/>
      <c r="AO277" s="214"/>
      <c r="AP277" s="488"/>
      <c r="AQ277" s="488"/>
      <c r="AR277" s="488"/>
      <c r="AS277" s="488"/>
      <c r="AT277" s="488"/>
      <c r="AU277" s="488"/>
      <c r="AV277" s="557"/>
      <c r="AW277" s="557"/>
      <c r="AX277" s="487"/>
      <c r="AY277" s="487"/>
      <c r="AZ277" s="487"/>
      <c r="BA277" s="626"/>
      <c r="BB277" s="558"/>
      <c r="BC277" s="22">
        <v>25.51</v>
      </c>
      <c r="BD277" s="490"/>
      <c r="BE277" s="22">
        <v>25.51</v>
      </c>
      <c r="BF277" s="23">
        <v>54.14479519015962</v>
      </c>
      <c r="BG277" s="22">
        <v>114.7</v>
      </c>
      <c r="BH277" s="24">
        <f t="shared" si="0"/>
        <v>1.40671045860979</v>
      </c>
      <c r="BI277" s="219">
        <v>1.40671045860979</v>
      </c>
      <c r="BJ277" s="764">
        <v>1.7335567152765017</v>
      </c>
      <c r="BK277" s="219">
        <v>2.0595634179012676</v>
      </c>
      <c r="BL277" s="66"/>
      <c r="BM277" s="66"/>
      <c r="BN277" s="66"/>
      <c r="BO277" s="66"/>
      <c r="BP277" s="571"/>
      <c r="BQ277" s="66"/>
      <c r="BR277" s="66"/>
      <c r="BS277" s="66"/>
      <c r="BT277" s="66"/>
      <c r="BU277" s="317"/>
      <c r="CK277" s="326"/>
      <c r="CL277" s="114"/>
      <c r="CM277" s="326"/>
      <c r="CN277" s="114"/>
      <c r="CO277" s="114"/>
      <c r="CP277" s="114"/>
      <c r="CQ277" s="114"/>
      <c r="CR277" s="114"/>
      <c r="CS277" s="326"/>
      <c r="CT277" s="114"/>
      <c r="CU277" s="326"/>
      <c r="CV277" s="114"/>
      <c r="CW277" s="299"/>
      <c r="CX277" s="299"/>
      <c r="CY277" s="299"/>
      <c r="CZ277" s="299"/>
      <c r="DA277" s="221"/>
      <c r="DB277" s="221"/>
      <c r="DF277" s="451"/>
      <c r="DG277" s="457"/>
      <c r="DH277" s="451"/>
      <c r="DI277" s="451"/>
      <c r="DJ277" s="451"/>
      <c r="DK277" s="457"/>
      <c r="DL277" s="457"/>
      <c r="DM277" s="457"/>
      <c r="DN277" s="451"/>
      <c r="DP277" s="451"/>
      <c r="DQ277" s="451"/>
      <c r="DR277" s="451"/>
      <c r="DS277" s="451"/>
      <c r="DT277" s="63"/>
      <c r="DU277" s="451"/>
      <c r="DV277" s="451"/>
      <c r="DW277" s="451"/>
      <c r="EE277" s="438"/>
      <c r="EF277" s="438"/>
      <c r="EH277" s="221"/>
      <c r="EP277" s="259"/>
      <c r="EQ277" s="135"/>
      <c r="ER277" s="133"/>
      <c r="ES277" s="133"/>
      <c r="ET277" s="133"/>
      <c r="EU277" s="133"/>
      <c r="EV277" s="133"/>
      <c r="EW277" s="133"/>
      <c r="EX277" s="133"/>
      <c r="EY277" s="133"/>
      <c r="EZ277" s="133"/>
      <c r="FA277" s="133"/>
      <c r="FB277" s="133"/>
      <c r="FC277" s="133"/>
      <c r="FD277" s="133"/>
      <c r="FE277" s="133"/>
      <c r="FF277" s="133"/>
      <c r="FG277" s="133"/>
      <c r="FH277" s="133"/>
      <c r="FI277" s="91"/>
      <c r="FJ277" s="91"/>
      <c r="FK277" s="227"/>
      <c r="FL277" s="227"/>
      <c r="FM277" s="228"/>
      <c r="FN277" s="228"/>
      <c r="FO277" s="228"/>
      <c r="FP277" s="228"/>
      <c r="FQ277" s="228"/>
      <c r="FR277" s="228"/>
      <c r="FS277" s="193"/>
      <c r="FT277" s="230"/>
      <c r="FU277" s="230"/>
      <c r="FV277" s="230"/>
      <c r="FW277" s="229"/>
      <c r="FX277" s="229"/>
      <c r="FY277" s="426"/>
      <c r="FZ277" s="229"/>
      <c r="GA277" s="133"/>
      <c r="GB277" s="129"/>
      <c r="GC277" s="238"/>
      <c r="GD277" s="238"/>
      <c r="GE277" s="238"/>
      <c r="GF277" s="238"/>
      <c r="GG277" s="238"/>
      <c r="GH277" s="133"/>
      <c r="GI277" s="133"/>
      <c r="GJ277" s="133"/>
      <c r="GK277" s="133"/>
      <c r="GL277" s="231"/>
      <c r="GM277" s="133"/>
      <c r="GN277" s="133"/>
      <c r="GO277" s="133"/>
      <c r="GP277" s="133"/>
      <c r="GR277" s="106"/>
      <c r="GS277" s="111"/>
      <c r="GU277" s="111"/>
      <c r="GW277" s="106"/>
      <c r="GY277" s="106"/>
      <c r="HA277" s="745"/>
      <c r="HB277" s="133"/>
      <c r="HC277" s="133"/>
      <c r="HD277" s="221"/>
      <c r="HE277" s="494"/>
      <c r="HF277" s="494"/>
      <c r="HG277" s="270"/>
      <c r="HH277" s="125"/>
      <c r="HI277" s="270"/>
      <c r="HJ277" s="125"/>
      <c r="HK277" s="270"/>
      <c r="HL277" s="125"/>
      <c r="HM277" s="270"/>
      <c r="HN277" s="494"/>
      <c r="HO277" s="125"/>
      <c r="HP277" s="125"/>
      <c r="HQ277" s="125"/>
      <c r="HR277" s="270"/>
      <c r="HS277" s="125"/>
      <c r="HT277" s="270"/>
      <c r="HU277" s="125"/>
      <c r="HV277" s="270"/>
      <c r="HW277" s="494"/>
      <c r="HX277" s="144"/>
      <c r="HY277" s="427"/>
      <c r="HZ277" s="428"/>
      <c r="IA277" s="427"/>
      <c r="IB277" s="427"/>
      <c r="IC277" s="427"/>
      <c r="ID277" s="427"/>
      <c r="IE277" s="427"/>
      <c r="IF277" s="237"/>
      <c r="IG277" s="237"/>
      <c r="IH277" s="239"/>
      <c r="II277" s="484"/>
      <c r="IJ277" s="484"/>
      <c r="IK277" s="484"/>
      <c r="IL277" s="484"/>
      <c r="IM277" s="484"/>
      <c r="IN277" s="484"/>
      <c r="IO277" s="484"/>
      <c r="IP277" s="133"/>
      <c r="IQ277" s="429"/>
      <c r="IR277" s="484"/>
      <c r="IS277" s="484"/>
      <c r="IT277" s="484"/>
      <c r="IU277" s="484"/>
      <c r="IV277" s="484"/>
      <c r="IW277" s="484"/>
      <c r="IX277" s="484"/>
      <c r="IZ277" s="430"/>
      <c r="JA277" s="484"/>
      <c r="JB277" s="491"/>
      <c r="JC277" s="240"/>
      <c r="JD277" s="457"/>
      <c r="JE277" s="496"/>
      <c r="JF277" s="443"/>
      <c r="JG277" s="443"/>
      <c r="JH277" s="457"/>
      <c r="JI277" s="457"/>
      <c r="JJ277" s="457"/>
      <c r="JK277" s="457"/>
      <c r="JL277" s="451"/>
      <c r="JM277" s="444"/>
      <c r="JN277" s="362"/>
      <c r="JO277" s="244"/>
      <c r="JQ277" s="200"/>
      <c r="JR277" s="90"/>
      <c r="JS277" s="90"/>
      <c r="JT277" s="69"/>
      <c r="JU277" s="248"/>
      <c r="JV277" s="200"/>
      <c r="JW277" s="433"/>
      <c r="JX277" s="248"/>
      <c r="JY277" s="243"/>
      <c r="JZ277" s="433"/>
      <c r="KA277" s="248"/>
      <c r="KB277" s="247"/>
      <c r="KC277" s="245"/>
      <c r="KD277" s="248"/>
      <c r="KE277" s="63"/>
      <c r="KF277" s="263"/>
      <c r="KG277" s="263"/>
      <c r="KH277" s="250"/>
      <c r="KI277" s="250"/>
      <c r="KJ277" s="250"/>
      <c r="KK277" s="251"/>
      <c r="KL277" s="250"/>
      <c r="KM277" s="250"/>
      <c r="KN277" s="250"/>
      <c r="KO277" s="250"/>
      <c r="KP277" s="250"/>
      <c r="KQ277" s="250"/>
      <c r="KR277" s="92"/>
      <c r="KS277" s="93"/>
      <c r="KT277" s="92"/>
      <c r="KU277" s="361"/>
      <c r="KV277" s="92"/>
      <c r="KW277" s="361"/>
      <c r="KX277" s="361"/>
      <c r="KY277" s="361"/>
      <c r="KZ277" s="361"/>
      <c r="LA277" s="361"/>
      <c r="LB277" s="361"/>
      <c r="LC277" s="361"/>
      <c r="LD277" s="361"/>
      <c r="LE277" s="361"/>
      <c r="LF277" s="118"/>
      <c r="LG277" s="454"/>
      <c r="LH277" s="454"/>
      <c r="LI277" s="454"/>
      <c r="LJ277" s="454"/>
      <c r="LK277" s="454"/>
      <c r="LL277" s="454"/>
      <c r="LM277" s="454"/>
      <c r="LN277" s="454"/>
      <c r="LO277" s="454"/>
      <c r="LP277" s="454"/>
      <c r="LQ277" s="454"/>
      <c r="LR277" s="454"/>
      <c r="LS277" s="454"/>
      <c r="LT277" s="454"/>
      <c r="LU277" s="500"/>
      <c r="LV277" s="693"/>
      <c r="LW277" s="500"/>
      <c r="LX277" s="500"/>
      <c r="LY277" s="500"/>
      <c r="LZ277" s="500"/>
      <c r="MA277" s="690"/>
      <c r="MB277" s="455"/>
      <c r="MD277" s="253"/>
      <c r="ME277" s="274"/>
      <c r="MF277" s="25">
        <v>285</v>
      </c>
      <c r="MG277" s="135"/>
      <c r="MJ277" s="765">
        <v>36.059600000000003</v>
      </c>
      <c r="MR277" s="135"/>
      <c r="MS277" s="585"/>
      <c r="MT277" s="585"/>
      <c r="MU277" s="133"/>
      <c r="MV277" s="585"/>
      <c r="MW277" s="585"/>
      <c r="MX277" s="585"/>
      <c r="MY277" s="585"/>
      <c r="MZ277" s="585"/>
      <c r="NA277" s="585"/>
      <c r="NB277" s="585"/>
      <c r="NC277" s="238"/>
      <c r="NE277" s="876">
        <v>285</v>
      </c>
      <c r="NF277" s="877" t="s">
        <v>64</v>
      </c>
      <c r="NG277" s="877" t="s">
        <v>64</v>
      </c>
      <c r="NH277" s="877" t="s">
        <v>64</v>
      </c>
      <c r="NI277" s="877" t="s">
        <v>64</v>
      </c>
      <c r="NJ277" s="877" t="s">
        <v>64</v>
      </c>
      <c r="NK277" s="877" t="s">
        <v>64</v>
      </c>
      <c r="NL277" s="877" t="s">
        <v>64</v>
      </c>
      <c r="NM277" s="877" t="s">
        <v>64</v>
      </c>
      <c r="NN277" s="877" t="s">
        <v>64</v>
      </c>
      <c r="NO277" s="877" t="s">
        <v>64</v>
      </c>
      <c r="NP277" s="877" t="s">
        <v>64</v>
      </c>
      <c r="NQ277" s="877" t="s">
        <v>64</v>
      </c>
      <c r="NR277" s="877" t="s">
        <v>64</v>
      </c>
      <c r="NS277" s="877" t="s">
        <v>64</v>
      </c>
      <c r="NT277" s="877" t="s">
        <v>64</v>
      </c>
      <c r="NU277" s="877" t="s">
        <v>64</v>
      </c>
      <c r="NV277" s="877" t="s">
        <v>64</v>
      </c>
      <c r="NW277" s="877" t="s">
        <v>64</v>
      </c>
      <c r="NX277" s="877" t="s">
        <v>64</v>
      </c>
      <c r="NY277" s="877" t="s">
        <v>64</v>
      </c>
      <c r="NZ277" s="877" t="s">
        <v>64</v>
      </c>
      <c r="OA277" s="877" t="s">
        <v>64</v>
      </c>
      <c r="OB277" s="877" t="s">
        <v>64</v>
      </c>
      <c r="OC277" s="877" t="s">
        <v>64</v>
      </c>
      <c r="OD277" s="877" t="s">
        <v>64</v>
      </c>
      <c r="OE277" s="877" t="s">
        <v>64</v>
      </c>
      <c r="OF277" s="877" t="s">
        <v>64</v>
      </c>
      <c r="OG277" s="877" t="s">
        <v>64</v>
      </c>
      <c r="OH277" s="877" t="s">
        <v>64</v>
      </c>
      <c r="OI277" s="877" t="s">
        <v>64</v>
      </c>
      <c r="OJ277" s="877" t="s">
        <v>64</v>
      </c>
      <c r="OK277" s="877" t="s">
        <v>64</v>
      </c>
      <c r="OL277" s="877" t="s">
        <v>64</v>
      </c>
      <c r="OM277" s="877" t="s">
        <v>64</v>
      </c>
    </row>
    <row r="278" spans="1:403" s="61" customFormat="1" x14ac:dyDescent="0.25">
      <c r="A278" s="902">
        <v>277</v>
      </c>
      <c r="B278" s="274">
        <v>0</v>
      </c>
      <c r="C278" s="61">
        <v>1</v>
      </c>
      <c r="D278" s="267">
        <v>0</v>
      </c>
      <c r="E278" s="27">
        <v>286</v>
      </c>
      <c r="F278" s="882">
        <v>286</v>
      </c>
      <c r="G278" s="27" t="s">
        <v>1625</v>
      </c>
      <c r="H278" s="898"/>
      <c r="I278" s="56" t="s">
        <v>1640</v>
      </c>
      <c r="J278" s="56" t="s">
        <v>1641</v>
      </c>
      <c r="K278" s="55">
        <v>21215</v>
      </c>
      <c r="L278" s="161">
        <v>57</v>
      </c>
      <c r="M278" s="438"/>
      <c r="N278" s="438"/>
      <c r="O278" s="342">
        <v>29</v>
      </c>
      <c r="P278" s="348">
        <v>1.83</v>
      </c>
      <c r="Q278" s="484">
        <v>1</v>
      </c>
      <c r="R278" s="485"/>
      <c r="S278" s="485"/>
      <c r="T278" s="484"/>
      <c r="U278" s="486"/>
      <c r="V278" s="711">
        <v>0</v>
      </c>
      <c r="W278" s="711"/>
      <c r="X278" s="711"/>
      <c r="Y278" s="324"/>
      <c r="Z278" s="711"/>
      <c r="AA278" s="711"/>
      <c r="AB278" s="114"/>
      <c r="AC278" s="114"/>
      <c r="AD278" s="484"/>
      <c r="AE278" s="133"/>
      <c r="AF278" s="484"/>
      <c r="AG278" s="633"/>
      <c r="AH278" s="626">
        <v>0.76</v>
      </c>
      <c r="AI278" s="627">
        <v>78</v>
      </c>
      <c r="AJ278" s="627"/>
      <c r="AK278" s="628"/>
      <c r="AL278" s="629"/>
      <c r="AM278" s="629"/>
      <c r="AN278" s="627"/>
      <c r="AO278" s="214"/>
      <c r="AP278" s="488"/>
      <c r="AQ278" s="488"/>
      <c r="AR278" s="488"/>
      <c r="AS278" s="488"/>
      <c r="AT278" s="488"/>
      <c r="AU278" s="488"/>
      <c r="AV278" s="557"/>
      <c r="AW278" s="557"/>
      <c r="AX278" s="487"/>
      <c r="AY278" s="487"/>
      <c r="AZ278" s="487"/>
      <c r="BA278" s="626"/>
      <c r="BB278" s="558"/>
      <c r="BC278" s="22">
        <v>28.12</v>
      </c>
      <c r="BD278" s="490"/>
      <c r="BE278" s="22">
        <v>28.12</v>
      </c>
      <c r="BF278" s="23">
        <v>73.659081702813197</v>
      </c>
      <c r="BG278" s="22">
        <v>94.34</v>
      </c>
      <c r="BH278" s="24">
        <f t="shared" si="0"/>
        <v>1.4490153163477864</v>
      </c>
      <c r="BI278" s="219">
        <v>1.4490153163477864</v>
      </c>
      <c r="BJ278" s="764">
        <v>1.8672263002657454</v>
      </c>
      <c r="BK278" s="219">
        <v>1.974695871909683</v>
      </c>
      <c r="BL278" s="66"/>
      <c r="BM278" s="66"/>
      <c r="BN278" s="66"/>
      <c r="BO278" s="66"/>
      <c r="BP278" s="571"/>
      <c r="BQ278" s="66"/>
      <c r="BR278" s="66"/>
      <c r="BS278" s="66"/>
      <c r="BT278" s="66"/>
      <c r="BU278" s="317"/>
      <c r="CK278" s="326"/>
      <c r="CL278" s="114"/>
      <c r="CM278" s="326"/>
      <c r="CN278" s="114"/>
      <c r="CO278" s="114"/>
      <c r="CP278" s="114"/>
      <c r="CQ278" s="114"/>
      <c r="CR278" s="114"/>
      <c r="CS278" s="326"/>
      <c r="CT278" s="114"/>
      <c r="CU278" s="326"/>
      <c r="CV278" s="114"/>
      <c r="CW278" s="299"/>
      <c r="CX278" s="299"/>
      <c r="CY278" s="299"/>
      <c r="CZ278" s="299"/>
      <c r="DA278" s="221"/>
      <c r="DB278" s="221"/>
      <c r="DF278" s="451"/>
      <c r="DG278" s="457"/>
      <c r="DH278" s="451"/>
      <c r="DI278" s="451"/>
      <c r="DJ278" s="451"/>
      <c r="DK278" s="457"/>
      <c r="DL278" s="457"/>
      <c r="DM278" s="457"/>
      <c r="DN278" s="451"/>
      <c r="DP278" s="451"/>
      <c r="DQ278" s="451"/>
      <c r="DR278" s="451"/>
      <c r="DS278" s="451"/>
      <c r="DT278" s="63"/>
      <c r="DU278" s="451"/>
      <c r="DV278" s="451"/>
      <c r="DW278" s="451"/>
      <c r="EE278" s="438"/>
      <c r="EF278" s="438"/>
      <c r="EH278" s="221"/>
      <c r="EP278" s="259"/>
      <c r="EQ278" s="135"/>
      <c r="ER278" s="133"/>
      <c r="ES278" s="133"/>
      <c r="ET278" s="133"/>
      <c r="EU278" s="133"/>
      <c r="EV278" s="133"/>
      <c r="EW278" s="133"/>
      <c r="EX278" s="133"/>
      <c r="EY278" s="133"/>
      <c r="EZ278" s="133"/>
      <c r="FA278" s="133"/>
      <c r="FB278" s="133"/>
      <c r="FC278" s="133"/>
      <c r="FD278" s="133"/>
      <c r="FE278" s="133"/>
      <c r="FF278" s="133"/>
      <c r="FG278" s="133"/>
      <c r="FH278" s="133"/>
      <c r="FI278" s="91"/>
      <c r="FJ278" s="91"/>
      <c r="FK278" s="227"/>
      <c r="FL278" s="227"/>
      <c r="FM278" s="228"/>
      <c r="FN278" s="228"/>
      <c r="FO278" s="228"/>
      <c r="FP278" s="228"/>
      <c r="FQ278" s="228"/>
      <c r="FR278" s="228"/>
      <c r="FS278" s="193"/>
      <c r="FT278" s="230"/>
      <c r="FU278" s="230"/>
      <c r="FV278" s="230"/>
      <c r="FW278" s="229"/>
      <c r="FX278" s="229"/>
      <c r="FY278" s="426"/>
      <c r="FZ278" s="229"/>
      <c r="GA278" s="133"/>
      <c r="GB278" s="129"/>
      <c r="GC278" s="238"/>
      <c r="GD278" s="238"/>
      <c r="GE278" s="238"/>
      <c r="GF278" s="238"/>
      <c r="GG278" s="238"/>
      <c r="GH278" s="133"/>
      <c r="GI278" s="133"/>
      <c r="GJ278" s="133"/>
      <c r="GK278" s="133"/>
      <c r="GL278" s="231"/>
      <c r="GM278" s="133"/>
      <c r="GN278" s="133"/>
      <c r="GO278" s="133"/>
      <c r="GP278" s="133"/>
      <c r="GR278" s="106"/>
      <c r="GS278" s="111"/>
      <c r="GU278" s="111"/>
      <c r="GW278" s="106"/>
      <c r="GY278" s="106"/>
      <c r="HA278" s="745"/>
      <c r="HB278" s="133"/>
      <c r="HC278" s="133"/>
      <c r="HD278" s="221"/>
      <c r="HE278" s="494"/>
      <c r="HF278" s="494"/>
      <c r="HG278" s="270"/>
      <c r="HH278" s="125"/>
      <c r="HI278" s="270"/>
      <c r="HJ278" s="125"/>
      <c r="HK278" s="270"/>
      <c r="HL278" s="125"/>
      <c r="HM278" s="270"/>
      <c r="HN278" s="494"/>
      <c r="HO278" s="125"/>
      <c r="HP278" s="125"/>
      <c r="HQ278" s="125"/>
      <c r="HR278" s="270"/>
      <c r="HS278" s="125"/>
      <c r="HT278" s="270"/>
      <c r="HU278" s="125"/>
      <c r="HV278" s="270"/>
      <c r="HW278" s="494"/>
      <c r="HX278" s="144"/>
      <c r="HY278" s="427"/>
      <c r="HZ278" s="428"/>
      <c r="IA278" s="427"/>
      <c r="IB278" s="427"/>
      <c r="IC278" s="427"/>
      <c r="ID278" s="427"/>
      <c r="IE278" s="427"/>
      <c r="IF278" s="237"/>
      <c r="IG278" s="237"/>
      <c r="IH278" s="239"/>
      <c r="II278" s="484"/>
      <c r="IJ278" s="484"/>
      <c r="IK278" s="484"/>
      <c r="IL278" s="484"/>
      <c r="IM278" s="484"/>
      <c r="IN278" s="484"/>
      <c r="IO278" s="484"/>
      <c r="IP278" s="133"/>
      <c r="IQ278" s="429"/>
      <c r="IR278" s="484"/>
      <c r="IS278" s="484"/>
      <c r="IT278" s="484"/>
      <c r="IU278" s="484"/>
      <c r="IV278" s="484"/>
      <c r="IW278" s="484"/>
      <c r="IX278" s="484"/>
      <c r="IZ278" s="430"/>
      <c r="JA278" s="484"/>
      <c r="JB278" s="491"/>
      <c r="JC278" s="240"/>
      <c r="JD278" s="457"/>
      <c r="JE278" s="496"/>
      <c r="JF278" s="443"/>
      <c r="JG278" s="443"/>
      <c r="JH278" s="457"/>
      <c r="JI278" s="457"/>
      <c r="JJ278" s="457"/>
      <c r="JK278" s="457"/>
      <c r="JL278" s="451"/>
      <c r="JM278" s="444"/>
      <c r="JN278" s="362"/>
      <c r="JO278" s="244"/>
      <c r="JQ278" s="200"/>
      <c r="JR278" s="90"/>
      <c r="JS278" s="90"/>
      <c r="JT278" s="69"/>
      <c r="JU278" s="248"/>
      <c r="JV278" s="200"/>
      <c r="JW278" s="433"/>
      <c r="JX278" s="248"/>
      <c r="JY278" s="243"/>
      <c r="JZ278" s="433"/>
      <c r="KA278" s="248"/>
      <c r="KB278" s="247"/>
      <c r="KC278" s="245"/>
      <c r="KD278" s="248"/>
      <c r="KE278" s="63"/>
      <c r="KF278" s="263"/>
      <c r="KG278" s="263"/>
      <c r="KH278" s="250"/>
      <c r="KI278" s="250"/>
      <c r="KJ278" s="250"/>
      <c r="KK278" s="251"/>
      <c r="KL278" s="250"/>
      <c r="KM278" s="250"/>
      <c r="KN278" s="250"/>
      <c r="KO278" s="250"/>
      <c r="KP278" s="250"/>
      <c r="KQ278" s="250"/>
      <c r="KR278" s="92"/>
      <c r="KS278" s="93"/>
      <c r="KT278" s="92"/>
      <c r="KU278" s="361"/>
      <c r="KV278" s="92"/>
      <c r="KW278" s="361"/>
      <c r="KX278" s="361"/>
      <c r="KY278" s="361"/>
      <c r="KZ278" s="361"/>
      <c r="LA278" s="361"/>
      <c r="LB278" s="361"/>
      <c r="LC278" s="361"/>
      <c r="LD278" s="361"/>
      <c r="LE278" s="361"/>
      <c r="LF278" s="118"/>
      <c r="LG278" s="454"/>
      <c r="LH278" s="454"/>
      <c r="LI278" s="454"/>
      <c r="LJ278" s="454"/>
      <c r="LK278" s="454"/>
      <c r="LL278" s="454"/>
      <c r="LM278" s="454"/>
      <c r="LN278" s="454"/>
      <c r="LO278" s="454"/>
      <c r="LP278" s="454"/>
      <c r="LQ278" s="454"/>
      <c r="LR278" s="454"/>
      <c r="LS278" s="454"/>
      <c r="LT278" s="454"/>
      <c r="LU278" s="500"/>
      <c r="LV278" s="693"/>
      <c r="LW278" s="500"/>
      <c r="LX278" s="500"/>
      <c r="LY278" s="500"/>
      <c r="LZ278" s="500"/>
      <c r="MA278" s="690"/>
      <c r="MB278" s="455"/>
      <c r="MD278" s="253"/>
      <c r="ME278" s="274"/>
      <c r="MF278" s="25">
        <v>286</v>
      </c>
      <c r="MG278" s="135"/>
      <c r="MJ278" s="765">
        <v>30.173300000000001</v>
      </c>
      <c r="MR278" s="135"/>
      <c r="MS278" s="585"/>
      <c r="MT278" s="585"/>
      <c r="MU278" s="133"/>
      <c r="MV278" s="585"/>
      <c r="MW278" s="585"/>
      <c r="MX278" s="585"/>
      <c r="MY278" s="585"/>
      <c r="MZ278" s="585"/>
      <c r="NA278" s="585"/>
      <c r="NB278" s="585"/>
      <c r="NC278" s="238"/>
      <c r="NE278" s="876">
        <v>286</v>
      </c>
      <c r="NF278" s="877">
        <v>8.6850991720066109</v>
      </c>
      <c r="NG278" s="877">
        <v>7.4517056653563003</v>
      </c>
      <c r="NH278" s="877">
        <v>4.8313705879675402</v>
      </c>
      <c r="NI278" s="877">
        <v>3.1489341045263401</v>
      </c>
      <c r="NJ278" s="877">
        <v>7.4032677223393</v>
      </c>
      <c r="NK278" s="877">
        <v>7.60110220337641</v>
      </c>
      <c r="NL278" s="877">
        <v>8.3026389237875495</v>
      </c>
      <c r="NM278" s="877">
        <v>7.3490821463910896</v>
      </c>
      <c r="NN278" s="877">
        <v>6.2100381234728896</v>
      </c>
      <c r="NO278" s="877">
        <v>0.81557542886257295</v>
      </c>
      <c r="NP278" s="877">
        <v>6.1276332797258704</v>
      </c>
      <c r="NQ278" s="877">
        <v>6.8227301479445197</v>
      </c>
      <c r="NR278" s="877">
        <v>7.8769466215223796</v>
      </c>
      <c r="NS278" s="877">
        <v>4.2203299548795599</v>
      </c>
      <c r="NT278" s="877">
        <v>5.8547437389955403</v>
      </c>
      <c r="NU278" s="877">
        <v>7.2593666546588498</v>
      </c>
      <c r="NV278" s="877">
        <v>6.1757241853802798</v>
      </c>
      <c r="NW278" s="877">
        <v>6.5994665788312297</v>
      </c>
      <c r="NX278" s="877">
        <v>5.8762713605501302</v>
      </c>
      <c r="NY278" s="877">
        <v>6.1636999870841898</v>
      </c>
      <c r="NZ278" s="877">
        <v>8.0629635565590903</v>
      </c>
      <c r="OA278" s="877">
        <v>2.4195388915137799</v>
      </c>
      <c r="OB278" s="877">
        <v>10.3704367658073</v>
      </c>
      <c r="OC278" s="877">
        <v>1.6599245584023801</v>
      </c>
      <c r="OD278" s="877">
        <v>4.8323837165491303</v>
      </c>
      <c r="OE278" s="877">
        <v>6.2505826647875402</v>
      </c>
      <c r="OF278" s="877">
        <v>4.2141248053528502</v>
      </c>
      <c r="OG278" s="877">
        <v>10.465535795678999</v>
      </c>
      <c r="OH278" s="877">
        <v>2.6088092426755201</v>
      </c>
      <c r="OI278" s="877">
        <v>6.5145957147636597</v>
      </c>
      <c r="OJ278" s="877">
        <v>4.2241946639704304</v>
      </c>
      <c r="OK278" s="877">
        <v>3.9509400809153501</v>
      </c>
      <c r="OL278" s="877">
        <v>2.4128448250353398</v>
      </c>
      <c r="OM278" s="877">
        <v>8.7105122074048698</v>
      </c>
    </row>
    <row r="279" spans="1:403" s="61" customFormat="1" x14ac:dyDescent="0.25">
      <c r="A279" s="455">
        <v>278</v>
      </c>
      <c r="B279" s="221">
        <v>0</v>
      </c>
      <c r="C279" s="61">
        <v>0</v>
      </c>
      <c r="D279" s="267">
        <v>0</v>
      </c>
      <c r="E279" s="27">
        <v>287</v>
      </c>
      <c r="F279" s="882">
        <v>287</v>
      </c>
      <c r="G279" s="27" t="s">
        <v>1625</v>
      </c>
      <c r="H279" s="898"/>
      <c r="I279" s="56" t="s">
        <v>1642</v>
      </c>
      <c r="J279" s="56" t="s">
        <v>1643</v>
      </c>
      <c r="K279" s="55">
        <v>20034</v>
      </c>
      <c r="L279" s="161">
        <v>60</v>
      </c>
      <c r="M279" s="438"/>
      <c r="N279" s="438"/>
      <c r="O279" s="342">
        <v>35</v>
      </c>
      <c r="P279" s="348">
        <v>2.02</v>
      </c>
      <c r="Q279" s="484">
        <v>1</v>
      </c>
      <c r="R279" s="485"/>
      <c r="S279" s="485"/>
      <c r="T279" s="484"/>
      <c r="U279" s="486"/>
      <c r="V279" s="711">
        <v>1</v>
      </c>
      <c r="W279" s="711"/>
      <c r="X279" s="711"/>
      <c r="Y279" s="324"/>
      <c r="Z279" s="711"/>
      <c r="AA279" s="711"/>
      <c r="AB279" s="114"/>
      <c r="AC279" s="114"/>
      <c r="AD279" s="484"/>
      <c r="AE279" s="133"/>
      <c r="AF279" s="484"/>
      <c r="AG279" s="633"/>
      <c r="AH279" s="626">
        <v>0.53</v>
      </c>
      <c r="AI279" s="627">
        <v>123</v>
      </c>
      <c r="AJ279" s="627"/>
      <c r="AK279" s="628"/>
      <c r="AL279" s="629"/>
      <c r="AM279" s="629"/>
      <c r="AN279" s="627"/>
      <c r="AO279" s="214"/>
      <c r="AP279" s="488"/>
      <c r="AQ279" s="488"/>
      <c r="AR279" s="488"/>
      <c r="AS279" s="488"/>
      <c r="AT279" s="488"/>
      <c r="AU279" s="488"/>
      <c r="AV279" s="557"/>
      <c r="AW279" s="557"/>
      <c r="AX279" s="487"/>
      <c r="AY279" s="487"/>
      <c r="AZ279" s="487"/>
      <c r="BA279" s="626"/>
      <c r="BB279" s="558"/>
      <c r="BC279" s="22">
        <v>27.13</v>
      </c>
      <c r="BD279" s="490"/>
      <c r="BE279" s="22">
        <v>27.13</v>
      </c>
      <c r="BF279" s="23">
        <v>49.622892863889554</v>
      </c>
      <c r="BG279" s="22">
        <v>52.99</v>
      </c>
      <c r="BH279" s="24">
        <f t="shared" si="0"/>
        <v>1.433449793761596</v>
      </c>
      <c r="BI279" s="219">
        <v>1.433449793761596</v>
      </c>
      <c r="BJ279" s="764">
        <v>1.695682078723022</v>
      </c>
      <c r="BK279" s="219">
        <v>1.7241939195143297</v>
      </c>
      <c r="BL279" s="66"/>
      <c r="BM279" s="66"/>
      <c r="BN279" s="66"/>
      <c r="BO279" s="66"/>
      <c r="BP279" s="571"/>
      <c r="BQ279" s="66"/>
      <c r="BR279" s="66"/>
      <c r="BS279" s="66"/>
      <c r="BT279" s="66"/>
      <c r="BU279" s="317"/>
      <c r="CK279" s="326"/>
      <c r="CL279" s="114"/>
      <c r="CM279" s="326"/>
      <c r="CN279" s="114"/>
      <c r="CO279" s="114"/>
      <c r="CP279" s="114"/>
      <c r="CQ279" s="114"/>
      <c r="CR279" s="114"/>
      <c r="CS279" s="326"/>
      <c r="CT279" s="114"/>
      <c r="CU279" s="326"/>
      <c r="CV279" s="114"/>
      <c r="CW279" s="299"/>
      <c r="CX279" s="299"/>
      <c r="CY279" s="299"/>
      <c r="CZ279" s="299"/>
      <c r="DA279" s="221"/>
      <c r="DB279" s="221"/>
      <c r="DF279" s="451"/>
      <c r="DG279" s="457"/>
      <c r="DH279" s="451"/>
      <c r="DI279" s="451"/>
      <c r="DJ279" s="451"/>
      <c r="DK279" s="457"/>
      <c r="DL279" s="457"/>
      <c r="DM279" s="457"/>
      <c r="DN279" s="451"/>
      <c r="DP279" s="451"/>
      <c r="DQ279" s="451"/>
      <c r="DR279" s="451"/>
      <c r="DS279" s="451"/>
      <c r="DT279" s="63"/>
      <c r="DU279" s="451"/>
      <c r="DV279" s="451"/>
      <c r="DW279" s="451"/>
      <c r="EE279" s="438"/>
      <c r="EF279" s="438"/>
      <c r="EH279" s="221"/>
      <c r="EP279" s="259"/>
      <c r="EQ279" s="135"/>
      <c r="ER279" s="133"/>
      <c r="ES279" s="133"/>
      <c r="ET279" s="133"/>
      <c r="EU279" s="133"/>
      <c r="EV279" s="133"/>
      <c r="EW279" s="133"/>
      <c r="EX279" s="133"/>
      <c r="EY279" s="133"/>
      <c r="EZ279" s="133"/>
      <c r="FA279" s="133"/>
      <c r="FB279" s="133"/>
      <c r="FC279" s="133"/>
      <c r="FD279" s="133"/>
      <c r="FE279" s="133"/>
      <c r="FF279" s="133"/>
      <c r="FG279" s="133"/>
      <c r="FH279" s="133"/>
      <c r="FI279" s="91"/>
      <c r="FJ279" s="91"/>
      <c r="FK279" s="227"/>
      <c r="FL279" s="227"/>
      <c r="FM279" s="228"/>
      <c r="FN279" s="228"/>
      <c r="FO279" s="228"/>
      <c r="FP279" s="228"/>
      <c r="FQ279" s="228"/>
      <c r="FR279" s="228"/>
      <c r="FS279" s="193"/>
      <c r="FT279" s="230"/>
      <c r="FU279" s="230"/>
      <c r="FV279" s="230"/>
      <c r="FW279" s="229"/>
      <c r="FX279" s="229"/>
      <c r="FY279" s="426"/>
      <c r="FZ279" s="229"/>
      <c r="GA279" s="133"/>
      <c r="GB279" s="129"/>
      <c r="GC279" s="238"/>
      <c r="GD279" s="238"/>
      <c r="GE279" s="238"/>
      <c r="GF279" s="238"/>
      <c r="GG279" s="238"/>
      <c r="GH279" s="133"/>
      <c r="GI279" s="133"/>
      <c r="GJ279" s="133"/>
      <c r="GK279" s="133"/>
      <c r="GL279" s="231"/>
      <c r="GM279" s="133"/>
      <c r="GN279" s="133"/>
      <c r="GO279" s="133"/>
      <c r="GP279" s="133"/>
      <c r="GR279" s="106"/>
      <c r="GS279" s="111"/>
      <c r="GU279" s="111"/>
      <c r="GW279" s="106"/>
      <c r="GY279" s="106"/>
      <c r="HA279" s="745"/>
      <c r="HB279" s="133"/>
      <c r="HC279" s="133"/>
      <c r="HD279" s="221"/>
      <c r="HE279" s="494"/>
      <c r="HF279" s="494"/>
      <c r="HG279" s="270"/>
      <c r="HH279" s="125"/>
      <c r="HI279" s="270"/>
      <c r="HJ279" s="125"/>
      <c r="HK279" s="270"/>
      <c r="HL279" s="125"/>
      <c r="HM279" s="270"/>
      <c r="HN279" s="494"/>
      <c r="HO279" s="125"/>
      <c r="HP279" s="125"/>
      <c r="HQ279" s="125"/>
      <c r="HR279" s="270"/>
      <c r="HS279" s="125"/>
      <c r="HT279" s="270"/>
      <c r="HU279" s="125"/>
      <c r="HV279" s="270"/>
      <c r="HW279" s="494"/>
      <c r="HX279" s="144"/>
      <c r="HY279" s="427"/>
      <c r="HZ279" s="428"/>
      <c r="IA279" s="427"/>
      <c r="IB279" s="427"/>
      <c r="IC279" s="427"/>
      <c r="ID279" s="427"/>
      <c r="IE279" s="427"/>
      <c r="IF279" s="237"/>
      <c r="IG279" s="237"/>
      <c r="IH279" s="239"/>
      <c r="II279" s="484"/>
      <c r="IJ279" s="484"/>
      <c r="IK279" s="484"/>
      <c r="IL279" s="484"/>
      <c r="IM279" s="484"/>
      <c r="IN279" s="484"/>
      <c r="IO279" s="484"/>
      <c r="IP279" s="133"/>
      <c r="IQ279" s="429"/>
      <c r="IR279" s="484"/>
      <c r="IS279" s="484"/>
      <c r="IT279" s="484"/>
      <c r="IU279" s="484"/>
      <c r="IV279" s="484"/>
      <c r="IW279" s="484"/>
      <c r="IX279" s="484"/>
      <c r="IZ279" s="430"/>
      <c r="JA279" s="484"/>
      <c r="JB279" s="491"/>
      <c r="JC279" s="240"/>
      <c r="JD279" s="457"/>
      <c r="JE279" s="496"/>
      <c r="JF279" s="443"/>
      <c r="JG279" s="443"/>
      <c r="JH279" s="457"/>
      <c r="JI279" s="457"/>
      <c r="JJ279" s="457"/>
      <c r="JK279" s="457"/>
      <c r="JL279" s="451"/>
      <c r="JM279" s="444"/>
      <c r="JN279" s="362"/>
      <c r="JO279" s="244"/>
      <c r="JQ279" s="200"/>
      <c r="JR279" s="90"/>
      <c r="JS279" s="90"/>
      <c r="JT279" s="69"/>
      <c r="JU279" s="248"/>
      <c r="JV279" s="200"/>
      <c r="JW279" s="433"/>
      <c r="JX279" s="248"/>
      <c r="JY279" s="243"/>
      <c r="JZ279" s="433"/>
      <c r="KA279" s="248"/>
      <c r="KB279" s="247"/>
      <c r="KC279" s="245"/>
      <c r="KD279" s="248"/>
      <c r="KE279" s="63"/>
      <c r="KF279" s="263"/>
      <c r="KG279" s="263"/>
      <c r="KH279" s="250"/>
      <c r="KI279" s="250"/>
      <c r="KJ279" s="250"/>
      <c r="KK279" s="251"/>
      <c r="KL279" s="250"/>
      <c r="KM279" s="250"/>
      <c r="KN279" s="250"/>
      <c r="KO279" s="250"/>
      <c r="KP279" s="250"/>
      <c r="KQ279" s="250"/>
      <c r="KR279" s="92"/>
      <c r="KS279" s="93"/>
      <c r="KT279" s="92"/>
      <c r="KU279" s="361"/>
      <c r="KV279" s="92"/>
      <c r="KW279" s="361"/>
      <c r="KX279" s="361"/>
      <c r="KY279" s="361"/>
      <c r="KZ279" s="361"/>
      <c r="LA279" s="361"/>
      <c r="LB279" s="361"/>
      <c r="LC279" s="361"/>
      <c r="LD279" s="361"/>
      <c r="LE279" s="361"/>
      <c r="LF279" s="118"/>
      <c r="LG279" s="454"/>
      <c r="LH279" s="454"/>
      <c r="LI279" s="454"/>
      <c r="LJ279" s="454"/>
      <c r="LK279" s="454"/>
      <c r="LL279" s="454"/>
      <c r="LM279" s="454"/>
      <c r="LN279" s="454"/>
      <c r="LO279" s="454"/>
      <c r="LP279" s="454"/>
      <c r="LQ279" s="454"/>
      <c r="LR279" s="454"/>
      <c r="LS279" s="454"/>
      <c r="LT279" s="454"/>
      <c r="LU279" s="500"/>
      <c r="LV279" s="693"/>
      <c r="LW279" s="500"/>
      <c r="LX279" s="500"/>
      <c r="LY279" s="500"/>
      <c r="LZ279" s="500"/>
      <c r="MA279" s="690"/>
      <c r="MB279" s="455"/>
      <c r="MD279" s="253"/>
      <c r="ME279" s="274"/>
      <c r="MF279" s="25">
        <v>287</v>
      </c>
      <c r="MG279" s="135"/>
      <c r="MJ279" s="765">
        <v>32.238999999999997</v>
      </c>
      <c r="MR279" s="135"/>
      <c r="MS279" s="585"/>
      <c r="MT279" s="585"/>
      <c r="MU279" s="133"/>
      <c r="MV279" s="585"/>
      <c r="MW279" s="585"/>
      <c r="MX279" s="585"/>
      <c r="MY279" s="585"/>
      <c r="MZ279" s="585"/>
      <c r="NA279" s="585"/>
      <c r="NB279" s="585"/>
      <c r="NC279" s="238"/>
      <c r="NE279" s="876" t="s">
        <v>64</v>
      </c>
      <c r="NF279" s="877" t="s">
        <v>64</v>
      </c>
      <c r="NG279" s="877" t="s">
        <v>64</v>
      </c>
      <c r="NH279" s="877" t="s">
        <v>64</v>
      </c>
      <c r="NI279" s="877" t="s">
        <v>64</v>
      </c>
      <c r="NJ279" s="877" t="s">
        <v>64</v>
      </c>
      <c r="NK279" s="877" t="s">
        <v>64</v>
      </c>
      <c r="NL279" s="877" t="s">
        <v>64</v>
      </c>
      <c r="NM279" s="877" t="s">
        <v>64</v>
      </c>
      <c r="NN279" s="877" t="s">
        <v>64</v>
      </c>
      <c r="NO279" s="877" t="s">
        <v>64</v>
      </c>
      <c r="NP279" s="877" t="s">
        <v>64</v>
      </c>
      <c r="NQ279" s="877" t="s">
        <v>64</v>
      </c>
      <c r="NR279" s="877" t="s">
        <v>64</v>
      </c>
      <c r="NS279" s="877" t="s">
        <v>64</v>
      </c>
      <c r="NT279" s="877" t="s">
        <v>64</v>
      </c>
      <c r="NU279" s="877" t="s">
        <v>64</v>
      </c>
      <c r="NV279" s="877" t="s">
        <v>64</v>
      </c>
      <c r="NW279" s="877" t="s">
        <v>64</v>
      </c>
      <c r="NX279" s="877" t="s">
        <v>64</v>
      </c>
      <c r="NY279" s="877" t="s">
        <v>64</v>
      </c>
      <c r="NZ279" s="877" t="s">
        <v>64</v>
      </c>
      <c r="OA279" s="877" t="s">
        <v>64</v>
      </c>
      <c r="OB279" s="877" t="s">
        <v>64</v>
      </c>
      <c r="OC279" s="877" t="s">
        <v>64</v>
      </c>
      <c r="OD279" s="877" t="s">
        <v>64</v>
      </c>
      <c r="OE279" s="877" t="s">
        <v>64</v>
      </c>
      <c r="OF279" s="877" t="s">
        <v>64</v>
      </c>
      <c r="OG279" s="877" t="s">
        <v>64</v>
      </c>
      <c r="OH279" s="877" t="s">
        <v>64</v>
      </c>
      <c r="OI279" s="877" t="s">
        <v>64</v>
      </c>
      <c r="OJ279" s="877" t="s">
        <v>64</v>
      </c>
      <c r="OK279" s="877" t="s">
        <v>64</v>
      </c>
      <c r="OL279" s="877" t="s">
        <v>64</v>
      </c>
      <c r="OM279" s="877" t="s">
        <v>64</v>
      </c>
    </row>
    <row r="280" spans="1:403" s="61" customFormat="1" x14ac:dyDescent="0.25">
      <c r="A280" s="455">
        <v>279</v>
      </c>
      <c r="B280" s="221">
        <v>0</v>
      </c>
      <c r="C280" s="61">
        <v>1</v>
      </c>
      <c r="D280" s="267">
        <v>0</v>
      </c>
      <c r="E280" s="27">
        <v>288</v>
      </c>
      <c r="F280" s="882">
        <v>288</v>
      </c>
      <c r="G280" s="27" t="s">
        <v>1625</v>
      </c>
      <c r="H280" s="898"/>
      <c r="I280" s="56" t="s">
        <v>1644</v>
      </c>
      <c r="J280" s="56" t="s">
        <v>1645</v>
      </c>
      <c r="K280" s="55">
        <v>15711</v>
      </c>
      <c r="L280" s="161">
        <v>72</v>
      </c>
      <c r="M280" s="438"/>
      <c r="N280" s="438"/>
      <c r="O280" s="342">
        <v>27</v>
      </c>
      <c r="P280" s="348">
        <v>2.04</v>
      </c>
      <c r="Q280" s="484">
        <v>0</v>
      </c>
      <c r="R280" s="485"/>
      <c r="S280" s="485"/>
      <c r="T280" s="484"/>
      <c r="U280" s="486"/>
      <c r="V280" s="711">
        <v>1</v>
      </c>
      <c r="W280" s="711"/>
      <c r="X280" s="711"/>
      <c r="Y280" s="324"/>
      <c r="Z280" s="711"/>
      <c r="AA280" s="711"/>
      <c r="AB280" s="114"/>
      <c r="AC280" s="114"/>
      <c r="AD280" s="484"/>
      <c r="AE280" s="133"/>
      <c r="AF280" s="484"/>
      <c r="AG280" s="633"/>
      <c r="AH280" s="626">
        <v>1.07</v>
      </c>
      <c r="AI280" s="627">
        <v>68</v>
      </c>
      <c r="AJ280" s="627"/>
      <c r="AK280" s="628"/>
      <c r="AL280" s="629"/>
      <c r="AM280" s="629"/>
      <c r="AN280" s="627"/>
      <c r="AO280" s="214"/>
      <c r="AP280" s="488"/>
      <c r="AQ280" s="488"/>
      <c r="AR280" s="488"/>
      <c r="AS280" s="488"/>
      <c r="AT280" s="488"/>
      <c r="AU280" s="488"/>
      <c r="AV280" s="557"/>
      <c r="AW280" s="557"/>
      <c r="AX280" s="487"/>
      <c r="AY280" s="487"/>
      <c r="AZ280" s="487"/>
      <c r="BA280" s="626"/>
      <c r="BB280" s="558"/>
      <c r="BC280" s="22">
        <v>25.65</v>
      </c>
      <c r="BD280" s="490"/>
      <c r="BE280" s="22">
        <v>25.65</v>
      </c>
      <c r="BF280" s="23">
        <v>88.789858738500385</v>
      </c>
      <c r="BG280" s="22">
        <v>116.8</v>
      </c>
      <c r="BH280" s="24">
        <f t="shared" si="0"/>
        <v>1.409087369447835</v>
      </c>
      <c r="BI280" s="219">
        <v>1.409087369447835</v>
      </c>
      <c r="BJ280" s="764">
        <v>1.9483633650418821</v>
      </c>
      <c r="BK280" s="219">
        <v>2.0674428427763805</v>
      </c>
      <c r="BL280" s="66"/>
      <c r="BM280" s="66"/>
      <c r="BN280" s="66"/>
      <c r="BO280" s="66"/>
      <c r="BP280" s="571"/>
      <c r="BQ280" s="66"/>
      <c r="BR280" s="66"/>
      <c r="BS280" s="66"/>
      <c r="BT280" s="66"/>
      <c r="BU280" s="317"/>
      <c r="CK280" s="326"/>
      <c r="CL280" s="114"/>
      <c r="CM280" s="326"/>
      <c r="CN280" s="114"/>
      <c r="CO280" s="114"/>
      <c r="CP280" s="114"/>
      <c r="CQ280" s="114"/>
      <c r="CR280" s="114"/>
      <c r="CS280" s="326"/>
      <c r="CT280" s="114"/>
      <c r="CU280" s="326"/>
      <c r="CV280" s="114"/>
      <c r="CW280" s="299"/>
      <c r="CX280" s="299"/>
      <c r="CY280" s="299"/>
      <c r="CZ280" s="299"/>
      <c r="DA280" s="221"/>
      <c r="DB280" s="221"/>
      <c r="DF280" s="451"/>
      <c r="DG280" s="457"/>
      <c r="DH280" s="451"/>
      <c r="DI280" s="451"/>
      <c r="DJ280" s="451"/>
      <c r="DK280" s="457"/>
      <c r="DL280" s="457"/>
      <c r="DM280" s="457"/>
      <c r="DN280" s="451"/>
      <c r="DP280" s="451"/>
      <c r="DQ280" s="451"/>
      <c r="DR280" s="451"/>
      <c r="DS280" s="451"/>
      <c r="DT280" s="63"/>
      <c r="DU280" s="451"/>
      <c r="DV280" s="451"/>
      <c r="DW280" s="451"/>
      <c r="EE280" s="438"/>
      <c r="EF280" s="438"/>
      <c r="EH280" s="221"/>
      <c r="EP280" s="259"/>
      <c r="EQ280" s="135"/>
      <c r="ER280" s="133"/>
      <c r="ES280" s="133"/>
      <c r="ET280" s="133"/>
      <c r="EU280" s="133"/>
      <c r="EV280" s="133"/>
      <c r="EW280" s="133"/>
      <c r="EX280" s="133"/>
      <c r="EY280" s="133"/>
      <c r="EZ280" s="133"/>
      <c r="FA280" s="133"/>
      <c r="FB280" s="133"/>
      <c r="FC280" s="133"/>
      <c r="FD280" s="133"/>
      <c r="FE280" s="133"/>
      <c r="FF280" s="133"/>
      <c r="FG280" s="133"/>
      <c r="FH280" s="133"/>
      <c r="FI280" s="91"/>
      <c r="FJ280" s="91"/>
      <c r="FK280" s="227"/>
      <c r="FL280" s="227"/>
      <c r="FM280" s="228"/>
      <c r="FN280" s="228"/>
      <c r="FO280" s="228"/>
      <c r="FP280" s="228"/>
      <c r="FQ280" s="228"/>
      <c r="FR280" s="228"/>
      <c r="FS280" s="193"/>
      <c r="FT280" s="230"/>
      <c r="FU280" s="230"/>
      <c r="FV280" s="230"/>
      <c r="FW280" s="229"/>
      <c r="FX280" s="229"/>
      <c r="FY280" s="426"/>
      <c r="FZ280" s="229"/>
      <c r="GA280" s="133"/>
      <c r="GB280" s="129"/>
      <c r="GC280" s="238"/>
      <c r="GD280" s="238"/>
      <c r="GE280" s="238"/>
      <c r="GF280" s="238"/>
      <c r="GG280" s="238"/>
      <c r="GH280" s="133"/>
      <c r="GI280" s="133"/>
      <c r="GJ280" s="133"/>
      <c r="GK280" s="133"/>
      <c r="GL280" s="231"/>
      <c r="GM280" s="133"/>
      <c r="GN280" s="133"/>
      <c r="GO280" s="133"/>
      <c r="GP280" s="133"/>
      <c r="GR280" s="106"/>
      <c r="GS280" s="111"/>
      <c r="GU280" s="111"/>
      <c r="GW280" s="106"/>
      <c r="GY280" s="106"/>
      <c r="HA280" s="745"/>
      <c r="HB280" s="133"/>
      <c r="HC280" s="133"/>
      <c r="HD280" s="221"/>
      <c r="HE280" s="494"/>
      <c r="HF280" s="494"/>
      <c r="HG280" s="270"/>
      <c r="HH280" s="125"/>
      <c r="HI280" s="270"/>
      <c r="HJ280" s="125"/>
      <c r="HK280" s="270"/>
      <c r="HL280" s="125"/>
      <c r="HM280" s="270"/>
      <c r="HN280" s="494"/>
      <c r="HO280" s="125"/>
      <c r="HP280" s="125"/>
      <c r="HQ280" s="125"/>
      <c r="HR280" s="270"/>
      <c r="HS280" s="125"/>
      <c r="HT280" s="270"/>
      <c r="HU280" s="125"/>
      <c r="HV280" s="270"/>
      <c r="HW280" s="494"/>
      <c r="HX280" s="144"/>
      <c r="HY280" s="427"/>
      <c r="HZ280" s="428"/>
      <c r="IA280" s="427"/>
      <c r="IB280" s="427"/>
      <c r="IC280" s="427"/>
      <c r="ID280" s="427"/>
      <c r="IE280" s="427"/>
      <c r="IF280" s="237"/>
      <c r="IG280" s="237"/>
      <c r="IH280" s="239"/>
      <c r="II280" s="484"/>
      <c r="IJ280" s="484"/>
      <c r="IK280" s="484"/>
      <c r="IL280" s="484"/>
      <c r="IM280" s="484"/>
      <c r="IN280" s="484"/>
      <c r="IO280" s="484"/>
      <c r="IP280" s="133"/>
      <c r="IQ280" s="429"/>
      <c r="IR280" s="484"/>
      <c r="IS280" s="484"/>
      <c r="IT280" s="484"/>
      <c r="IU280" s="484"/>
      <c r="IV280" s="484"/>
      <c r="IW280" s="484"/>
      <c r="IX280" s="484"/>
      <c r="IZ280" s="430"/>
      <c r="JA280" s="484"/>
      <c r="JB280" s="491"/>
      <c r="JC280" s="240"/>
      <c r="JD280" s="457"/>
      <c r="JE280" s="496"/>
      <c r="JF280" s="443"/>
      <c r="JG280" s="443"/>
      <c r="JH280" s="457"/>
      <c r="JI280" s="457"/>
      <c r="JJ280" s="457"/>
      <c r="JK280" s="457"/>
      <c r="JL280" s="451"/>
      <c r="JM280" s="444"/>
      <c r="JN280" s="362"/>
      <c r="JO280" s="244"/>
      <c r="JQ280" s="200"/>
      <c r="JR280" s="90"/>
      <c r="JS280" s="90"/>
      <c r="JT280" s="69"/>
      <c r="JU280" s="248"/>
      <c r="JV280" s="200"/>
      <c r="JW280" s="433"/>
      <c r="JX280" s="248"/>
      <c r="JY280" s="243"/>
      <c r="JZ280" s="433"/>
      <c r="KA280" s="248"/>
      <c r="KB280" s="247"/>
      <c r="KC280" s="245"/>
      <c r="KD280" s="248"/>
      <c r="KE280" s="63"/>
      <c r="KF280" s="263"/>
      <c r="KG280" s="263"/>
      <c r="KH280" s="250"/>
      <c r="KI280" s="250"/>
      <c r="KJ280" s="250"/>
      <c r="KK280" s="251"/>
      <c r="KL280" s="250"/>
      <c r="KM280" s="250"/>
      <c r="KN280" s="250"/>
      <c r="KO280" s="250"/>
      <c r="KP280" s="250"/>
      <c r="KQ280" s="250"/>
      <c r="KR280" s="92"/>
      <c r="KS280" s="93"/>
      <c r="KT280" s="92"/>
      <c r="KU280" s="361"/>
      <c r="KV280" s="92"/>
      <c r="KW280" s="361"/>
      <c r="KX280" s="361"/>
      <c r="KY280" s="361"/>
      <c r="KZ280" s="361"/>
      <c r="LA280" s="361"/>
      <c r="LB280" s="361"/>
      <c r="LC280" s="361"/>
      <c r="LD280" s="361"/>
      <c r="LE280" s="361"/>
      <c r="LF280" s="118"/>
      <c r="LG280" s="454"/>
      <c r="LH280" s="454"/>
      <c r="LI280" s="454"/>
      <c r="LJ280" s="454"/>
      <c r="LK280" s="454"/>
      <c r="LL280" s="454"/>
      <c r="LM280" s="454"/>
      <c r="LN280" s="454"/>
      <c r="LO280" s="454"/>
      <c r="LP280" s="454"/>
      <c r="LQ280" s="454"/>
      <c r="LR280" s="454"/>
      <c r="LS280" s="454"/>
      <c r="LT280" s="454"/>
      <c r="LU280" s="500"/>
      <c r="LV280" s="693"/>
      <c r="LW280" s="500"/>
      <c r="LX280" s="500"/>
      <c r="LY280" s="500"/>
      <c r="LZ280" s="500"/>
      <c r="MA280" s="690"/>
      <c r="MB280" s="455"/>
      <c r="MD280" s="253"/>
      <c r="ME280" s="274"/>
      <c r="MF280" s="25">
        <v>288</v>
      </c>
      <c r="MG280" s="135"/>
      <c r="MJ280" s="765">
        <v>38.918599999999998</v>
      </c>
      <c r="MR280" s="135"/>
      <c r="MS280" s="585"/>
      <c r="MT280" s="585"/>
      <c r="MU280" s="133"/>
      <c r="MV280" s="585"/>
      <c r="MW280" s="585"/>
      <c r="MX280" s="585"/>
      <c r="MY280" s="585"/>
      <c r="MZ280" s="585"/>
      <c r="NA280" s="585"/>
      <c r="NB280" s="585"/>
      <c r="NC280" s="238"/>
      <c r="NE280" s="876">
        <v>288</v>
      </c>
      <c r="NF280" s="877">
        <v>7.86554770328563</v>
      </c>
      <c r="NG280" s="877">
        <v>7.2618128578706598</v>
      </c>
      <c r="NH280" s="877">
        <v>5.0268000593437199</v>
      </c>
      <c r="NI280" s="877">
        <v>1.9745293124838801</v>
      </c>
      <c r="NJ280" s="877">
        <v>7.5557394791805201</v>
      </c>
      <c r="NK280" s="877">
        <v>6.14404636961671</v>
      </c>
      <c r="NL280" s="877">
        <v>8.9711698992816107</v>
      </c>
      <c r="NM280" s="877">
        <v>7.2680038864025196</v>
      </c>
      <c r="NN280" s="877">
        <v>6.1149916133335998</v>
      </c>
      <c r="NO280" s="877">
        <v>1.18269229751619</v>
      </c>
      <c r="NP280" s="877">
        <v>6.7992168526139301</v>
      </c>
      <c r="NQ280" s="877">
        <v>6.9770509061106099</v>
      </c>
      <c r="NR280" s="877">
        <v>7.6454422821287498</v>
      </c>
      <c r="NS280" s="877">
        <v>4.9283703230189699</v>
      </c>
      <c r="NT280" s="877">
        <v>5.6013993905318298</v>
      </c>
      <c r="NU280" s="877">
        <v>7.4308706635481503</v>
      </c>
      <c r="NV280" s="877">
        <v>6.3107036572251101</v>
      </c>
      <c r="NW280" s="877">
        <v>7.1175911582383202</v>
      </c>
      <c r="NX280" s="877">
        <v>3.7937918632950098</v>
      </c>
      <c r="NY280" s="877">
        <v>6.1162399794693698</v>
      </c>
      <c r="NZ280" s="877">
        <v>8.0459234396025501</v>
      </c>
      <c r="OA280" s="877">
        <v>2.9335726382610199</v>
      </c>
      <c r="OB280" s="877">
        <v>11.461008704026799</v>
      </c>
      <c r="OC280" s="877">
        <v>3.6599245584023801</v>
      </c>
      <c r="OD280" s="877">
        <v>7.6944623634655098</v>
      </c>
      <c r="OE280" s="877">
        <v>6.4780010558379297</v>
      </c>
      <c r="OF280" s="877">
        <v>4.4963345134171098</v>
      </c>
      <c r="OG280" s="877">
        <v>10.7152584834806</v>
      </c>
      <c r="OH280" s="877">
        <v>2.35895882583233</v>
      </c>
      <c r="OI280" s="877">
        <v>8.3471341137561001</v>
      </c>
      <c r="OJ280" s="877">
        <v>3.6926503700355302</v>
      </c>
      <c r="OK280" s="877">
        <v>2.3681243697245198</v>
      </c>
      <c r="OL280" s="877">
        <v>4.7608897252044899</v>
      </c>
      <c r="OM280" s="877">
        <v>7.8010841456244497</v>
      </c>
    </row>
    <row r="281" spans="1:403" s="61" customFormat="1" x14ac:dyDescent="0.25">
      <c r="A281" s="902">
        <v>280</v>
      </c>
      <c r="B281" s="221">
        <v>0</v>
      </c>
      <c r="C281" s="61">
        <v>1</v>
      </c>
      <c r="D281" s="267">
        <v>0</v>
      </c>
      <c r="E281" s="90">
        <v>290</v>
      </c>
      <c r="F281" s="883">
        <v>290</v>
      </c>
      <c r="G281" s="334">
        <v>1</v>
      </c>
      <c r="H281" s="898"/>
      <c r="I281" s="334" t="s">
        <v>1247</v>
      </c>
      <c r="J281" s="334" t="s">
        <v>1646</v>
      </c>
      <c r="K281" s="69">
        <v>19028</v>
      </c>
      <c r="L281" s="161">
        <v>64</v>
      </c>
      <c r="M281" s="62">
        <v>65</v>
      </c>
      <c r="N281" s="62">
        <v>154</v>
      </c>
      <c r="O281" s="342">
        <v>27.407657277787148</v>
      </c>
      <c r="P281" s="348">
        <v>1.6323264684413363</v>
      </c>
      <c r="Q281" s="161">
        <v>1</v>
      </c>
      <c r="R281" s="161">
        <v>150</v>
      </c>
      <c r="S281" s="161">
        <v>90</v>
      </c>
      <c r="T281" s="161">
        <v>0</v>
      </c>
      <c r="U281" s="501">
        <v>0</v>
      </c>
      <c r="V281" s="114">
        <v>1</v>
      </c>
      <c r="W281" s="114">
        <v>2</v>
      </c>
      <c r="X281" s="114">
        <v>1</v>
      </c>
      <c r="Y281" s="114">
        <v>1</v>
      </c>
      <c r="Z281" s="114">
        <v>0</v>
      </c>
      <c r="AA281" s="114">
        <v>1</v>
      </c>
      <c r="AB281" s="114">
        <v>0</v>
      </c>
      <c r="AC281" s="114">
        <v>0</v>
      </c>
      <c r="AG281" s="592"/>
      <c r="AH281" s="592">
        <v>0.97</v>
      </c>
      <c r="AI281" s="592">
        <v>58</v>
      </c>
      <c r="AJ281" s="592"/>
      <c r="AK281" s="592">
        <v>13.1</v>
      </c>
      <c r="AL281" s="592">
        <v>38</v>
      </c>
      <c r="AM281" s="592"/>
      <c r="AN281" s="607"/>
      <c r="AO281" s="409"/>
      <c r="AP281" s="63">
        <v>135</v>
      </c>
      <c r="AQ281" s="63">
        <v>78</v>
      </c>
      <c r="AR281" s="63">
        <v>37</v>
      </c>
      <c r="AS281" s="63">
        <v>101</v>
      </c>
      <c r="AT281" s="63">
        <v>0.98</v>
      </c>
      <c r="AU281" s="63">
        <v>24</v>
      </c>
      <c r="AV281" s="557"/>
      <c r="AW281" s="557">
        <v>42713</v>
      </c>
      <c r="AX281" s="147">
        <v>0.97</v>
      </c>
      <c r="AY281" s="63"/>
      <c r="AZ281" s="63"/>
      <c r="BA281" s="592"/>
      <c r="BB281" s="567"/>
      <c r="BC281" s="65">
        <v>28.79</v>
      </c>
      <c r="BD281" s="68"/>
      <c r="BE281" s="66">
        <v>28.79</v>
      </c>
      <c r="BF281" s="218">
        <v>170.19135210318052</v>
      </c>
      <c r="BG281" s="66">
        <v>83.44</v>
      </c>
      <c r="BH281" s="68">
        <v>1.4592416648780819</v>
      </c>
      <c r="BI281" s="219">
        <v>1.4592416648780819</v>
      </c>
      <c r="BJ281" s="219">
        <v>2.2309374885964726</v>
      </c>
      <c r="BK281" s="219">
        <v>1.9213742954184745</v>
      </c>
      <c r="BL281" s="66">
        <v>2.46</v>
      </c>
      <c r="BM281" s="66">
        <v>1.02</v>
      </c>
      <c r="BN281" s="66">
        <v>39</v>
      </c>
      <c r="BO281" s="66">
        <v>1.24</v>
      </c>
      <c r="BP281" s="571">
        <v>29.9</v>
      </c>
      <c r="BQ281" s="66">
        <v>16</v>
      </c>
      <c r="BR281" s="66">
        <v>21</v>
      </c>
      <c r="BS281" s="66">
        <v>3</v>
      </c>
      <c r="BT281" s="66">
        <v>23</v>
      </c>
      <c r="BU281" s="61">
        <v>0</v>
      </c>
      <c r="CE281" s="61">
        <v>0</v>
      </c>
      <c r="CF281" s="61">
        <v>0</v>
      </c>
      <c r="CG281" s="61">
        <v>0</v>
      </c>
      <c r="CH281" s="61">
        <v>0</v>
      </c>
      <c r="CI281" s="61">
        <v>0</v>
      </c>
      <c r="CJ281" s="61">
        <v>0</v>
      </c>
      <c r="CK281" s="114">
        <v>0</v>
      </c>
      <c r="CL281" s="114">
        <v>0</v>
      </c>
      <c r="CM281" s="114">
        <v>0</v>
      </c>
      <c r="CN281" s="114">
        <v>0</v>
      </c>
      <c r="CO281" s="114">
        <v>1</v>
      </c>
      <c r="CP281" s="114">
        <v>0</v>
      </c>
      <c r="CQ281" s="114">
        <v>1</v>
      </c>
      <c r="CR281" s="114">
        <v>0</v>
      </c>
      <c r="CS281" s="114">
        <v>0</v>
      </c>
      <c r="CT281" s="114">
        <v>0</v>
      </c>
      <c r="CU281" s="114">
        <v>0</v>
      </c>
      <c r="CV281" s="114">
        <v>0</v>
      </c>
      <c r="CW281" s="362"/>
      <c r="CX281" s="362"/>
      <c r="CY281" s="362"/>
      <c r="CZ281" s="362"/>
      <c r="DA281" s="61">
        <v>81</v>
      </c>
      <c r="DB281" s="61">
        <v>148</v>
      </c>
      <c r="DF281" s="61">
        <v>0</v>
      </c>
      <c r="DG281" s="90">
        <v>0</v>
      </c>
      <c r="DK281" s="90">
        <v>1</v>
      </c>
      <c r="DL281" s="90">
        <v>0</v>
      </c>
      <c r="DM281" s="90">
        <v>0</v>
      </c>
      <c r="DO281" s="61">
        <v>0</v>
      </c>
      <c r="DP281" s="61">
        <v>0</v>
      </c>
      <c r="DQ281" s="61">
        <v>0</v>
      </c>
      <c r="DR281" s="61">
        <v>0</v>
      </c>
      <c r="DS281" s="61">
        <v>0</v>
      </c>
      <c r="DT281" s="63"/>
      <c r="DU281" s="61">
        <v>0</v>
      </c>
      <c r="DV281" s="61">
        <v>0</v>
      </c>
      <c r="DW281" s="61">
        <v>0</v>
      </c>
      <c r="DX281" s="61">
        <v>0</v>
      </c>
      <c r="DY281" s="61">
        <v>0</v>
      </c>
      <c r="DZ281" s="61">
        <v>0</v>
      </c>
      <c r="EC281" s="61">
        <v>1</v>
      </c>
      <c r="ED281" s="61">
        <v>58</v>
      </c>
      <c r="EH281" s="61">
        <v>0</v>
      </c>
      <c r="EP281" s="90">
        <v>290</v>
      </c>
      <c r="EQ281" s="69">
        <v>42681</v>
      </c>
      <c r="ER281" s="61" t="s">
        <v>383</v>
      </c>
      <c r="EV281" s="61">
        <v>0</v>
      </c>
      <c r="EX281" s="61">
        <v>10</v>
      </c>
      <c r="EY281" s="61">
        <v>7</v>
      </c>
      <c r="EZ281" s="61">
        <v>46</v>
      </c>
      <c r="FA281" s="61">
        <v>27</v>
      </c>
      <c r="FB281" s="61">
        <v>16</v>
      </c>
      <c r="FC281" s="61">
        <v>15</v>
      </c>
      <c r="FD281" s="61">
        <v>31</v>
      </c>
      <c r="FE281" s="61">
        <v>21</v>
      </c>
      <c r="FF281" s="61">
        <v>28</v>
      </c>
      <c r="FG281" s="61">
        <v>100</v>
      </c>
      <c r="FH281" s="61">
        <v>280</v>
      </c>
      <c r="FI281" s="91">
        <v>100</v>
      </c>
      <c r="FJ281" s="91">
        <v>280</v>
      </c>
      <c r="FK281" s="227">
        <v>30.4</v>
      </c>
      <c r="FL281" s="227">
        <v>18.623725454276389</v>
      </c>
      <c r="FM281" s="228">
        <v>93.35</v>
      </c>
      <c r="FN281" s="228">
        <v>30.700000000000003</v>
      </c>
      <c r="FO281" s="228">
        <v>57.188314840680945</v>
      </c>
      <c r="FP281" s="228">
        <v>18.807512218627803</v>
      </c>
      <c r="FQ281" s="228">
        <v>67.113015532940551</v>
      </c>
      <c r="FR281" s="228"/>
      <c r="FT281" s="230">
        <v>47.4</v>
      </c>
      <c r="FU281" s="62">
        <v>61.5</v>
      </c>
      <c r="FV281" s="230">
        <v>200</v>
      </c>
      <c r="FW281" s="229">
        <v>4.4000000000000004</v>
      </c>
      <c r="FX281" s="229">
        <v>6.3</v>
      </c>
      <c r="FY281" s="426">
        <v>10.772727272727272</v>
      </c>
      <c r="FZ281" s="229">
        <v>0.77073170731707319</v>
      </c>
      <c r="GA281" s="61">
        <v>41.3</v>
      </c>
      <c r="GB281" s="129">
        <v>13.6</v>
      </c>
      <c r="GC281" s="111">
        <v>3.4</v>
      </c>
      <c r="GD281" s="111" t="s">
        <v>381</v>
      </c>
      <c r="GE281" s="111" t="s">
        <v>381</v>
      </c>
      <c r="GF281" s="111" t="s">
        <v>381</v>
      </c>
      <c r="GG281" s="111" t="s">
        <v>381</v>
      </c>
      <c r="GH281" s="61">
        <v>0</v>
      </c>
      <c r="GI281" s="61">
        <v>0</v>
      </c>
      <c r="GJ281" s="61">
        <v>1</v>
      </c>
      <c r="GK281" s="61">
        <v>1</v>
      </c>
      <c r="GL281" s="231">
        <v>12</v>
      </c>
      <c r="GN281" s="61" t="s">
        <v>381</v>
      </c>
      <c r="GO281" s="61" t="s">
        <v>381</v>
      </c>
      <c r="GP281" s="61">
        <v>0</v>
      </c>
      <c r="GQ281" s="61">
        <v>28.049999999999997</v>
      </c>
      <c r="GR281" s="106">
        <v>17.184062466856997</v>
      </c>
      <c r="GS281" s="111">
        <v>0.57425742574257421</v>
      </c>
      <c r="GT281" s="61">
        <v>0</v>
      </c>
      <c r="GU281" s="111">
        <v>0.4642857142857143</v>
      </c>
      <c r="GV281" s="61">
        <v>0</v>
      </c>
      <c r="GW281" s="106">
        <v>11.7</v>
      </c>
      <c r="GY281" s="106">
        <v>20</v>
      </c>
      <c r="HA281" s="745">
        <v>17</v>
      </c>
      <c r="HB281" s="61">
        <v>12</v>
      </c>
      <c r="HD281" s="61">
        <v>1</v>
      </c>
      <c r="HE281" s="236">
        <v>72.557471000000007</v>
      </c>
      <c r="HF281" s="236">
        <v>76.185344999999998</v>
      </c>
      <c r="HG281" s="144">
        <v>45.062043000000003</v>
      </c>
      <c r="HH281" s="236">
        <v>82.682246000000006</v>
      </c>
      <c r="HI281" s="125">
        <v>48.904823999999998</v>
      </c>
      <c r="HJ281" s="236">
        <v>29.334412</v>
      </c>
      <c r="HK281" s="144">
        <v>17.350693</v>
      </c>
      <c r="HL281" s="236">
        <v>53.347833999999999</v>
      </c>
      <c r="HM281" s="144">
        <v>31.554131000000002</v>
      </c>
      <c r="HN281" s="236">
        <v>64.521510000000006</v>
      </c>
      <c r="HO281" s="144">
        <v>3.94774</v>
      </c>
      <c r="HP281" s="144">
        <v>2.3350059999999999</v>
      </c>
      <c r="HQ281" s="236">
        <v>88.930449999999993</v>
      </c>
      <c r="HR281" s="144">
        <v>52.600507</v>
      </c>
      <c r="HS281" s="236">
        <v>38.661248999999998</v>
      </c>
      <c r="HT281" s="144">
        <v>22.867322999999999</v>
      </c>
      <c r="HU281" s="236">
        <v>50.269201000000002</v>
      </c>
      <c r="HV281" s="144">
        <v>29.733184000000001</v>
      </c>
      <c r="HW281" s="236">
        <v>56.526420999999999</v>
      </c>
      <c r="HX281" s="144">
        <v>0</v>
      </c>
      <c r="HY281" s="427">
        <v>0.92142326419144438</v>
      </c>
      <c r="HZ281" s="111">
        <v>9.8000000000000007</v>
      </c>
      <c r="IA281" s="61">
        <v>3.5</v>
      </c>
      <c r="IB281" s="61">
        <v>11.9</v>
      </c>
      <c r="IC281" s="61">
        <v>3.4</v>
      </c>
      <c r="ID281" s="61">
        <v>12.2</v>
      </c>
      <c r="IE281" s="61">
        <v>3.8</v>
      </c>
      <c r="IF281" s="237">
        <v>27.899946666666665</v>
      </c>
      <c r="IG281" s="237">
        <v>17.092136411478737</v>
      </c>
      <c r="II281" s="161">
        <v>0.38</v>
      </c>
      <c r="IJ281" s="161">
        <v>996</v>
      </c>
      <c r="IK281" s="161">
        <v>1072</v>
      </c>
      <c r="IL281" s="161">
        <v>1008</v>
      </c>
      <c r="IM281" s="161">
        <v>899</v>
      </c>
      <c r="IN281" s="161">
        <v>899</v>
      </c>
      <c r="IO281" s="161">
        <v>1081</v>
      </c>
      <c r="IP281" s="133">
        <v>1038.5</v>
      </c>
      <c r="IQ281" s="429">
        <v>992.5</v>
      </c>
      <c r="IR281" s="161">
        <v>1800</v>
      </c>
      <c r="IS281" s="161">
        <v>338</v>
      </c>
      <c r="IT281" s="161">
        <v>339</v>
      </c>
      <c r="IU281" s="161">
        <v>330</v>
      </c>
      <c r="IV281" s="161">
        <v>259</v>
      </c>
      <c r="IW281" s="161">
        <v>265</v>
      </c>
      <c r="IX281" s="161">
        <v>252</v>
      </c>
      <c r="IY281" s="61">
        <v>295</v>
      </c>
      <c r="IZ281" s="430">
        <v>297.16666666666669</v>
      </c>
      <c r="JA281" s="161">
        <v>173</v>
      </c>
      <c r="JB281" s="491">
        <v>27.975972083971847</v>
      </c>
      <c r="JD281" s="90">
        <v>1</v>
      </c>
      <c r="JE281" s="70"/>
      <c r="JF281" s="70"/>
      <c r="JG281" s="70"/>
      <c r="JH281" s="90">
        <v>0</v>
      </c>
      <c r="JI281" s="90"/>
      <c r="JJ281" s="90"/>
      <c r="JK281" s="90">
        <v>0</v>
      </c>
      <c r="JM281" s="420"/>
      <c r="JN281" s="362"/>
      <c r="JO281" s="244"/>
      <c r="JQ281" s="200"/>
      <c r="JR281" s="90"/>
      <c r="JS281" s="90"/>
      <c r="JT281" s="69"/>
      <c r="JU281" s="248"/>
      <c r="JV281" s="200"/>
      <c r="JW281" s="433"/>
      <c r="JX281" s="248"/>
      <c r="JY281" s="243"/>
      <c r="JZ281" s="433"/>
      <c r="KA281" s="248"/>
      <c r="KB281" s="247"/>
      <c r="KC281" s="245"/>
      <c r="KD281" s="248"/>
      <c r="KE281" s="63"/>
      <c r="KF281" s="250"/>
      <c r="KG281" s="502"/>
      <c r="KH281" s="250"/>
      <c r="KI281" s="250"/>
      <c r="KJ281" s="250"/>
      <c r="KK281" s="250"/>
      <c r="KL281" s="250"/>
      <c r="KM281" s="250"/>
      <c r="KN281" s="133"/>
      <c r="KO281" s="133"/>
      <c r="KP281" s="133"/>
      <c r="KQ281" s="133"/>
      <c r="KR281" s="92"/>
      <c r="KS281" s="92">
        <v>0.57425742574257421</v>
      </c>
      <c r="KT281" s="92"/>
      <c r="KU281" s="361"/>
      <c r="KV281" s="92"/>
      <c r="KW281" s="361"/>
      <c r="KX281" s="361"/>
      <c r="KY281" s="361"/>
      <c r="KZ281" s="361"/>
      <c r="LA281" s="361"/>
      <c r="LB281" s="361"/>
      <c r="LC281" s="361"/>
      <c r="LD281" s="361"/>
      <c r="LE281" s="361"/>
      <c r="LF281" s="118">
        <v>42681</v>
      </c>
      <c r="LG281" s="454"/>
      <c r="LH281" s="454"/>
      <c r="LI281" s="454"/>
      <c r="LJ281" s="454"/>
      <c r="LK281" s="454"/>
      <c r="LL281" s="454"/>
      <c r="LM281" s="454"/>
      <c r="LN281" s="454"/>
      <c r="LO281" s="454"/>
      <c r="LP281" s="454"/>
      <c r="LQ281" s="454"/>
      <c r="LR281" s="454"/>
      <c r="LS281" s="454"/>
      <c r="LT281" s="454"/>
      <c r="LU281" s="454"/>
      <c r="LV281" s="454"/>
      <c r="LW281" s="500"/>
      <c r="LX281" s="454"/>
      <c r="LY281" s="500">
        <v>0</v>
      </c>
      <c r="LZ281" s="500">
        <v>0</v>
      </c>
      <c r="MA281" s="690">
        <v>56.526420999999999</v>
      </c>
      <c r="MB281" s="454"/>
      <c r="MD281" s="253"/>
      <c r="ME281" s="274"/>
      <c r="MF281" s="581">
        <v>290</v>
      </c>
      <c r="MG281" s="135">
        <v>42713</v>
      </c>
      <c r="MJ281" s="584">
        <v>26.8872</v>
      </c>
      <c r="MR281" s="135"/>
      <c r="MS281" s="585"/>
      <c r="MT281" s="585"/>
      <c r="MU281" s="133">
        <v>1</v>
      </c>
      <c r="MV281" s="585"/>
      <c r="MW281" s="585"/>
      <c r="MX281" s="585"/>
      <c r="MY281" s="585"/>
      <c r="MZ281" s="585"/>
      <c r="NA281" s="585"/>
      <c r="NB281" s="585"/>
      <c r="NC281" s="238">
        <v>2</v>
      </c>
      <c r="NE281" s="876">
        <v>290</v>
      </c>
      <c r="NF281" s="877" t="s">
        <v>64</v>
      </c>
      <c r="NG281" s="877" t="s">
        <v>64</v>
      </c>
      <c r="NH281" s="877" t="s">
        <v>64</v>
      </c>
      <c r="NI281" s="877" t="s">
        <v>64</v>
      </c>
      <c r="NJ281" s="877" t="s">
        <v>64</v>
      </c>
      <c r="NK281" s="877" t="s">
        <v>64</v>
      </c>
      <c r="NL281" s="877" t="s">
        <v>64</v>
      </c>
      <c r="NM281" s="877" t="s">
        <v>64</v>
      </c>
      <c r="NN281" s="877" t="s">
        <v>64</v>
      </c>
      <c r="NO281" s="877" t="s">
        <v>64</v>
      </c>
      <c r="NP281" s="877" t="s">
        <v>64</v>
      </c>
      <c r="NQ281" s="877" t="s">
        <v>64</v>
      </c>
      <c r="NR281" s="877" t="s">
        <v>64</v>
      </c>
      <c r="NS281" s="877" t="s">
        <v>64</v>
      </c>
      <c r="NT281" s="877" t="s">
        <v>64</v>
      </c>
      <c r="NU281" s="877" t="s">
        <v>64</v>
      </c>
      <c r="NV281" s="877" t="s">
        <v>64</v>
      </c>
      <c r="NW281" s="877" t="s">
        <v>64</v>
      </c>
      <c r="NX281" s="877" t="s">
        <v>64</v>
      </c>
      <c r="NY281" s="877" t="s">
        <v>64</v>
      </c>
      <c r="NZ281" s="877" t="s">
        <v>64</v>
      </c>
      <c r="OA281" s="877" t="s">
        <v>64</v>
      </c>
      <c r="OB281" s="877" t="s">
        <v>64</v>
      </c>
      <c r="OC281" s="877" t="s">
        <v>64</v>
      </c>
      <c r="OD281" s="877" t="s">
        <v>64</v>
      </c>
      <c r="OE281" s="877" t="s">
        <v>64</v>
      </c>
      <c r="OF281" s="877" t="s">
        <v>64</v>
      </c>
      <c r="OG281" s="877" t="s">
        <v>64</v>
      </c>
      <c r="OH281" s="877" t="s">
        <v>64</v>
      </c>
      <c r="OI281" s="877" t="s">
        <v>64</v>
      </c>
      <c r="OJ281" s="877" t="s">
        <v>64</v>
      </c>
      <c r="OK281" s="877" t="s">
        <v>64</v>
      </c>
      <c r="OL281" s="877" t="s">
        <v>64</v>
      </c>
      <c r="OM281" s="877" t="s">
        <v>64</v>
      </c>
    </row>
    <row r="282" spans="1:403" s="61" customFormat="1" x14ac:dyDescent="0.25">
      <c r="A282" s="455">
        <v>281</v>
      </c>
      <c r="B282" s="274">
        <v>0</v>
      </c>
      <c r="C282" s="61">
        <v>1</v>
      </c>
      <c r="D282" s="267">
        <v>0</v>
      </c>
      <c r="E282" s="90">
        <v>291</v>
      </c>
      <c r="F282" s="883">
        <v>291</v>
      </c>
      <c r="G282" s="334">
        <v>2</v>
      </c>
      <c r="H282" s="898"/>
      <c r="I282" s="334" t="s">
        <v>956</v>
      </c>
      <c r="J282" s="503" t="s">
        <v>1647</v>
      </c>
      <c r="K282" s="135">
        <v>17685</v>
      </c>
      <c r="L282" s="146">
        <v>68</v>
      </c>
      <c r="M282" s="193">
        <v>89</v>
      </c>
      <c r="N282" s="193">
        <v>169</v>
      </c>
      <c r="O282" s="342">
        <v>31.161373901474043</v>
      </c>
      <c r="P282" s="348">
        <v>1.9956066263377477</v>
      </c>
      <c r="Q282" s="146">
        <v>0</v>
      </c>
      <c r="R282" s="146">
        <v>160</v>
      </c>
      <c r="S282" s="146">
        <v>80</v>
      </c>
      <c r="T282" s="146">
        <v>0</v>
      </c>
      <c r="U282" s="413">
        <v>0</v>
      </c>
      <c r="V282" s="114">
        <v>1</v>
      </c>
      <c r="W282" s="114">
        <v>2</v>
      </c>
      <c r="X282" s="114">
        <v>1</v>
      </c>
      <c r="Y282" s="114">
        <v>1</v>
      </c>
      <c r="Z282" s="114">
        <v>0</v>
      </c>
      <c r="AA282" s="114">
        <v>0</v>
      </c>
      <c r="AB282" s="114">
        <v>0</v>
      </c>
      <c r="AC282" s="114">
        <v>0</v>
      </c>
      <c r="AD282" s="133"/>
      <c r="AE282" s="133"/>
      <c r="AF282" s="133"/>
      <c r="AG282" s="592"/>
      <c r="AH282" s="592">
        <v>0.98</v>
      </c>
      <c r="AI282" s="592">
        <v>81</v>
      </c>
      <c r="AJ282" s="592"/>
      <c r="AK282" s="592">
        <v>15.9</v>
      </c>
      <c r="AL282" s="592">
        <v>46</v>
      </c>
      <c r="AM282" s="592"/>
      <c r="AN282" s="607"/>
      <c r="AO282" s="409"/>
      <c r="AP282" s="63">
        <v>145</v>
      </c>
      <c r="AQ282" s="63">
        <v>73</v>
      </c>
      <c r="AR282" s="63">
        <v>56</v>
      </c>
      <c r="AS282" s="63">
        <v>78</v>
      </c>
      <c r="AT282" s="63"/>
      <c r="AU282" s="63"/>
      <c r="AV282" s="557"/>
      <c r="AW282" s="557" t="s">
        <v>1648</v>
      </c>
      <c r="AX282" s="147">
        <v>0.98</v>
      </c>
      <c r="AY282" s="63"/>
      <c r="AZ282" s="63"/>
      <c r="BA282" s="592"/>
      <c r="BB282" s="567"/>
      <c r="BC282" s="65">
        <v>26.81</v>
      </c>
      <c r="BD282" s="68"/>
      <c r="BE282" s="66">
        <v>26.81</v>
      </c>
      <c r="BF282" s="218">
        <v>43.82384967595366</v>
      </c>
      <c r="BG282" s="66">
        <v>65.69</v>
      </c>
      <c r="BH282" s="68">
        <v>1.4282968139828796</v>
      </c>
      <c r="BI282" s="219">
        <v>1.4282968139828796</v>
      </c>
      <c r="BJ282" s="219">
        <v>1.6417105252006905</v>
      </c>
      <c r="BK282" s="219">
        <v>1.8174992618677583</v>
      </c>
      <c r="BL282" s="66">
        <v>2.62</v>
      </c>
      <c r="BM282" s="66">
        <v>1.06</v>
      </c>
      <c r="BN282" s="66">
        <v>100</v>
      </c>
      <c r="BO282" s="66">
        <v>1.18</v>
      </c>
      <c r="BP282" s="571">
        <v>90.4</v>
      </c>
      <c r="BQ282" s="66">
        <v>24</v>
      </c>
      <c r="BR282" s="66">
        <v>196</v>
      </c>
      <c r="BS282" s="66">
        <v>8</v>
      </c>
      <c r="BT282" s="66">
        <v>29</v>
      </c>
      <c r="BU282" s="61">
        <v>0</v>
      </c>
      <c r="CE282" s="61">
        <v>0</v>
      </c>
      <c r="CF282" s="61">
        <v>0</v>
      </c>
      <c r="CG282" s="61">
        <v>0</v>
      </c>
      <c r="CH282" s="61">
        <v>0</v>
      </c>
      <c r="CI282" s="61">
        <v>0</v>
      </c>
      <c r="CJ282" s="61">
        <v>0</v>
      </c>
      <c r="CK282" s="114">
        <v>0</v>
      </c>
      <c r="CL282" s="114">
        <v>0</v>
      </c>
      <c r="CM282" s="114">
        <v>0</v>
      </c>
      <c r="CN282" s="114">
        <v>1</v>
      </c>
      <c r="CO282" s="114">
        <v>0</v>
      </c>
      <c r="CP282" s="114">
        <v>0</v>
      </c>
      <c r="CQ282" s="114">
        <v>1</v>
      </c>
      <c r="CR282" s="114">
        <v>0</v>
      </c>
      <c r="CS282" s="114">
        <v>0</v>
      </c>
      <c r="CT282" s="114">
        <v>0</v>
      </c>
      <c r="CU282" s="114">
        <v>0</v>
      </c>
      <c r="CV282" s="114">
        <v>0</v>
      </c>
      <c r="CW282" s="362"/>
      <c r="CX282" s="362"/>
      <c r="CY282" s="362"/>
      <c r="CZ282" s="362"/>
      <c r="DA282" s="133">
        <v>79</v>
      </c>
      <c r="DB282" s="133">
        <v>130</v>
      </c>
      <c r="DC282" s="133"/>
      <c r="DD282" s="133"/>
      <c r="DE282" s="133"/>
      <c r="DF282" s="133">
        <v>0</v>
      </c>
      <c r="DG282" s="136">
        <v>0</v>
      </c>
      <c r="DH282" s="133"/>
      <c r="DI282" s="133"/>
      <c r="DJ282" s="133"/>
      <c r="DK282" s="136">
        <v>1</v>
      </c>
      <c r="DL282" s="136">
        <v>0</v>
      </c>
      <c r="DM282" s="136">
        <v>0</v>
      </c>
      <c r="DN282" s="133"/>
      <c r="DO282" s="133">
        <v>0</v>
      </c>
      <c r="DP282" s="133">
        <v>0</v>
      </c>
      <c r="DQ282" s="133">
        <v>0</v>
      </c>
      <c r="DR282" s="133">
        <v>0</v>
      </c>
      <c r="DS282" s="133">
        <v>0</v>
      </c>
      <c r="DT282" s="63"/>
      <c r="DU282" s="133">
        <v>0</v>
      </c>
      <c r="DV282" s="133">
        <v>0</v>
      </c>
      <c r="DW282" s="133">
        <v>0</v>
      </c>
      <c r="DX282" s="133">
        <v>0</v>
      </c>
      <c r="DY282" s="133">
        <v>0</v>
      </c>
      <c r="DZ282" s="133">
        <v>0</v>
      </c>
      <c r="EC282" s="133">
        <v>0</v>
      </c>
      <c r="ED282" s="133"/>
      <c r="EE282" s="133"/>
      <c r="EF282" s="133"/>
      <c r="EH282" s="133">
        <v>0</v>
      </c>
      <c r="EI282" s="133"/>
      <c r="EJ282" s="133"/>
      <c r="EK282" s="133"/>
      <c r="EL282" s="133"/>
      <c r="EM282" s="133"/>
      <c r="EN282" s="133"/>
      <c r="EO282" s="133"/>
      <c r="EP282" s="136">
        <v>291</v>
      </c>
      <c r="EQ282" s="135">
        <v>42702</v>
      </c>
      <c r="ER282" s="133" t="s">
        <v>415</v>
      </c>
      <c r="ES282" s="133"/>
      <c r="ET282" s="133"/>
      <c r="EU282" s="133"/>
      <c r="EV282" s="133">
        <v>0</v>
      </c>
      <c r="EW282" s="133"/>
      <c r="EX282" s="133">
        <v>10</v>
      </c>
      <c r="EY282" s="133">
        <v>7</v>
      </c>
      <c r="EZ282" s="133">
        <v>45</v>
      </c>
      <c r="FA282" s="133">
        <v>29</v>
      </c>
      <c r="FB282" s="133">
        <v>15</v>
      </c>
      <c r="FC282" s="133">
        <v>14</v>
      </c>
      <c r="FD282" s="133">
        <v>39</v>
      </c>
      <c r="FE282" s="133">
        <v>22</v>
      </c>
      <c r="FF282" s="133">
        <v>41</v>
      </c>
      <c r="FG282" s="133">
        <v>90</v>
      </c>
      <c r="FH282" s="133">
        <v>310</v>
      </c>
      <c r="FI282" s="91">
        <v>90</v>
      </c>
      <c r="FJ282" s="91">
        <v>310</v>
      </c>
      <c r="FK282" s="227">
        <v>45.15</v>
      </c>
      <c r="FL282" s="227">
        <v>22.624699379184442</v>
      </c>
      <c r="FM282" s="228">
        <v>115.25</v>
      </c>
      <c r="FN282" s="228">
        <v>41.5</v>
      </c>
      <c r="FO282" s="228">
        <v>57.751862756389968</v>
      </c>
      <c r="FP282" s="228">
        <v>20.795681599914825</v>
      </c>
      <c r="FQ282" s="228">
        <v>63.991323210412141</v>
      </c>
      <c r="FR282" s="228"/>
      <c r="FS282" s="133"/>
      <c r="FT282" s="230">
        <v>47.6</v>
      </c>
      <c r="FU282" s="230">
        <v>97.4</v>
      </c>
      <c r="FV282" s="230">
        <v>180</v>
      </c>
      <c r="FW282" s="229">
        <v>4.04</v>
      </c>
      <c r="FX282" s="229">
        <v>4.0999999999999996</v>
      </c>
      <c r="FY282" s="426">
        <v>11.782178217821782</v>
      </c>
      <c r="FZ282" s="229">
        <v>0.48870636550308005</v>
      </c>
      <c r="GA282" s="133">
        <v>40.299999999999997</v>
      </c>
      <c r="GB282" s="129">
        <v>16.7</v>
      </c>
      <c r="GC282" s="238">
        <v>2.2000000000000002</v>
      </c>
      <c r="GD282" s="238" t="s">
        <v>381</v>
      </c>
      <c r="GE282" s="238" t="s">
        <v>381</v>
      </c>
      <c r="GF282" s="238" t="s">
        <v>381</v>
      </c>
      <c r="GG282" s="238" t="s">
        <v>381</v>
      </c>
      <c r="GH282" s="133">
        <v>0</v>
      </c>
      <c r="GI282" s="133">
        <v>1</v>
      </c>
      <c r="GJ282" s="133">
        <v>1</v>
      </c>
      <c r="GK282" s="133">
        <v>0</v>
      </c>
      <c r="GL282" s="231"/>
      <c r="GM282" s="133"/>
      <c r="GN282" s="133" t="s">
        <v>381</v>
      </c>
      <c r="GO282" s="133" t="s">
        <v>381</v>
      </c>
      <c r="GP282" s="133">
        <v>0</v>
      </c>
      <c r="GQ282" s="61">
        <v>34.5</v>
      </c>
      <c r="GR282" s="106">
        <v>17.287976269808709</v>
      </c>
      <c r="GS282" s="111">
        <v>0.42238267148014441</v>
      </c>
      <c r="GT282" s="61">
        <v>0</v>
      </c>
      <c r="GU282" s="111">
        <v>0.38461538461538464</v>
      </c>
      <c r="GV282" s="61">
        <v>0</v>
      </c>
      <c r="GW282" s="106">
        <v>11.3</v>
      </c>
      <c r="GY282" s="106">
        <v>19</v>
      </c>
      <c r="HA282" s="745"/>
      <c r="HB282" s="133">
        <v>6</v>
      </c>
      <c r="HC282" s="133">
        <v>0.41</v>
      </c>
      <c r="HD282" s="61">
        <v>1</v>
      </c>
      <c r="HE282" s="236">
        <v>111.15080399999999</v>
      </c>
      <c r="HF282" s="236">
        <v>116.708344</v>
      </c>
      <c r="HG282" s="144">
        <v>56.462865000000001</v>
      </c>
      <c r="HH282" s="236">
        <v>120.851766</v>
      </c>
      <c r="HI282" s="125">
        <v>58.467429000000003</v>
      </c>
      <c r="HJ282" s="236">
        <v>47.811779999999999</v>
      </c>
      <c r="HK282" s="144">
        <v>23.131080000000001</v>
      </c>
      <c r="HL282" s="236">
        <v>73.039985000000001</v>
      </c>
      <c r="HM282" s="144">
        <v>35.336348999999998</v>
      </c>
      <c r="HN282" s="236">
        <v>60.437665000000003</v>
      </c>
      <c r="HO282" s="144">
        <v>5.7701589999999996</v>
      </c>
      <c r="HP282" s="144">
        <v>2.7915719999999999</v>
      </c>
      <c r="HQ282" s="236">
        <v>129.982384</v>
      </c>
      <c r="HR282" s="144">
        <v>62.884773000000003</v>
      </c>
      <c r="HS282" s="236">
        <v>62.149535999999998</v>
      </c>
      <c r="HT282" s="144">
        <v>30.067609000000001</v>
      </c>
      <c r="HU282" s="236">
        <v>67.832847999999998</v>
      </c>
      <c r="HV282" s="144">
        <v>32.817163999999998</v>
      </c>
      <c r="HW282" s="236">
        <v>52.186185000000002</v>
      </c>
      <c r="HX282" s="144">
        <v>0</v>
      </c>
      <c r="HY282" s="427">
        <v>0.96571484110542494</v>
      </c>
      <c r="HZ282" s="238">
        <v>16.3</v>
      </c>
      <c r="IA282" s="133">
        <v>4.7</v>
      </c>
      <c r="IB282" s="133">
        <v>19.8</v>
      </c>
      <c r="IC282" s="133">
        <v>5.4</v>
      </c>
      <c r="ID282" s="133">
        <v>20.6</v>
      </c>
      <c r="IE282" s="133">
        <v>5.3</v>
      </c>
      <c r="IF282" s="237">
        <v>57.498076595744671</v>
      </c>
      <c r="IG282" s="237">
        <v>28.812329963677609</v>
      </c>
      <c r="IH282" s="133"/>
      <c r="II282" s="146">
        <v>0.46</v>
      </c>
      <c r="IJ282" s="146">
        <v>1144</v>
      </c>
      <c r="IK282" s="146">
        <v>1081</v>
      </c>
      <c r="IL282" s="146">
        <v>1064</v>
      </c>
      <c r="IM282" s="146">
        <v>1045</v>
      </c>
      <c r="IN282" s="146">
        <v>1064</v>
      </c>
      <c r="IO282" s="146">
        <v>1074</v>
      </c>
      <c r="IP282" s="133">
        <v>1109</v>
      </c>
      <c r="IQ282" s="429">
        <v>1078.6666666666667</v>
      </c>
      <c r="IR282" s="146">
        <v>1546</v>
      </c>
      <c r="IS282" s="146">
        <v>398</v>
      </c>
      <c r="IT282" s="146">
        <v>398</v>
      </c>
      <c r="IU282" s="146">
        <v>406</v>
      </c>
      <c r="IV282" s="146">
        <v>398</v>
      </c>
      <c r="IW282" s="146">
        <v>393</v>
      </c>
      <c r="IX282" s="146">
        <v>405</v>
      </c>
      <c r="IY282" s="61">
        <v>401.5</v>
      </c>
      <c r="IZ282" s="430">
        <v>399.66666666666669</v>
      </c>
      <c r="JA282" s="161">
        <v>245</v>
      </c>
      <c r="JB282" s="491">
        <v>24.761481475143299</v>
      </c>
      <c r="JC282" s="133"/>
      <c r="JD282" s="136">
        <v>1</v>
      </c>
      <c r="JE282" s="278"/>
      <c r="JF282" s="70"/>
      <c r="JG282" s="70"/>
      <c r="JH282" s="136">
        <v>0</v>
      </c>
      <c r="JI282" s="136"/>
      <c r="JJ282" s="136"/>
      <c r="JK282" s="136">
        <v>0</v>
      </c>
      <c r="JL282" s="133"/>
      <c r="JM282" s="420"/>
      <c r="JN282" s="362"/>
      <c r="JO282" s="244"/>
      <c r="JQ282" s="200"/>
      <c r="JR282" s="90"/>
      <c r="JS282" s="90"/>
      <c r="JT282" s="69"/>
      <c r="JU282" s="248"/>
      <c r="JV282" s="200"/>
      <c r="JW282" s="433"/>
      <c r="JX282" s="248"/>
      <c r="JY282" s="243"/>
      <c r="JZ282" s="433"/>
      <c r="KA282" s="248"/>
      <c r="KB282" s="247"/>
      <c r="KC282" s="245"/>
      <c r="KD282" s="248"/>
      <c r="KE282" s="63"/>
      <c r="KF282" s="250"/>
      <c r="KG282" s="250"/>
      <c r="KH282" s="250"/>
      <c r="KI282" s="250"/>
      <c r="KJ282" s="250"/>
      <c r="KK282" s="250"/>
      <c r="KL282" s="250"/>
      <c r="KM282" s="250"/>
      <c r="KN282" s="133"/>
      <c r="KO282" s="133"/>
      <c r="KP282" s="133"/>
      <c r="KQ282" s="133"/>
      <c r="KR282" s="92"/>
      <c r="KS282" s="92">
        <v>0.42238267148014441</v>
      </c>
      <c r="KT282" s="92"/>
      <c r="KU282" s="361"/>
      <c r="KV282" s="92"/>
      <c r="KW282" s="361"/>
      <c r="KX282" s="361"/>
      <c r="KY282" s="361"/>
      <c r="KZ282" s="361"/>
      <c r="LA282" s="361"/>
      <c r="LB282" s="361"/>
      <c r="LC282" s="361"/>
      <c r="LD282" s="361"/>
      <c r="LE282" s="361"/>
      <c r="LF282" s="118">
        <v>42702</v>
      </c>
      <c r="LG282" s="454"/>
      <c r="LH282" s="454"/>
      <c r="LI282" s="454"/>
      <c r="LJ282" s="454"/>
      <c r="LK282" s="454"/>
      <c r="LL282" s="454"/>
      <c r="LM282" s="454"/>
      <c r="LN282" s="454"/>
      <c r="LO282" s="454"/>
      <c r="LP282" s="454"/>
      <c r="LQ282" s="454"/>
      <c r="LR282" s="454"/>
      <c r="LS282" s="454"/>
      <c r="LT282" s="454"/>
      <c r="LU282" s="454"/>
      <c r="LV282" s="454"/>
      <c r="LW282" s="500"/>
      <c r="LX282" s="454"/>
      <c r="LY282" s="500">
        <v>0</v>
      </c>
      <c r="LZ282" s="500">
        <v>0</v>
      </c>
      <c r="MA282" s="690">
        <v>52.186185000000002</v>
      </c>
      <c r="MB282" s="454"/>
      <c r="MD282" s="253"/>
      <c r="ME282" s="274"/>
      <c r="MF282" s="581">
        <v>291</v>
      </c>
      <c r="MG282" s="135"/>
      <c r="MJ282" s="584">
        <v>30.783200000000001</v>
      </c>
      <c r="MR282" s="135"/>
      <c r="MS282" s="585"/>
      <c r="MT282" s="585"/>
      <c r="MU282" s="133">
        <v>1</v>
      </c>
      <c r="MV282" s="585"/>
      <c r="MW282" s="585"/>
      <c r="MX282" s="585"/>
      <c r="MY282" s="585"/>
      <c r="MZ282" s="585"/>
      <c r="NA282" s="585"/>
      <c r="NB282" s="585"/>
      <c r="NC282" s="238">
        <v>4</v>
      </c>
      <c r="NE282" s="876">
        <v>291</v>
      </c>
      <c r="NF282" s="877">
        <v>8.1163959493112294</v>
      </c>
      <c r="NG282" s="877">
        <v>7.5306014145168296</v>
      </c>
      <c r="NH282" s="877">
        <v>4.9786532649086102</v>
      </c>
      <c r="NI282" s="877">
        <v>2.2630344058337899</v>
      </c>
      <c r="NJ282" s="877">
        <v>7.4667902378031004</v>
      </c>
      <c r="NK282" s="877">
        <v>7.02181282358484</v>
      </c>
      <c r="NL282" s="877">
        <v>9.0140204703149305</v>
      </c>
      <c r="NM282" s="877">
        <v>7.46164314807391</v>
      </c>
      <c r="NN282" s="877">
        <v>6.1253618063517798</v>
      </c>
      <c r="NO282" s="877">
        <v>1.14404636961671</v>
      </c>
      <c r="NP282" s="877">
        <v>6.2257376534660596</v>
      </c>
      <c r="NQ282" s="877">
        <v>6.6572112484437902</v>
      </c>
      <c r="NR282" s="877">
        <v>7.34385193344212</v>
      </c>
      <c r="NS282" s="877">
        <v>4.1284583841469296</v>
      </c>
      <c r="NT282" s="877">
        <v>6.13729858092114</v>
      </c>
      <c r="NU282" s="877">
        <v>7.5117526537673802</v>
      </c>
      <c r="NV282" s="877">
        <v>6.38577613826941</v>
      </c>
      <c r="NW282" s="877">
        <v>6.7770251232607697</v>
      </c>
      <c r="NX282" s="877">
        <v>6.0546314487829704</v>
      </c>
      <c r="NY282" s="877">
        <v>6.4666271200415002</v>
      </c>
      <c r="NZ282" s="877">
        <v>7.8417215811284597</v>
      </c>
      <c r="OA282" s="877">
        <v>-1.9378782880922001</v>
      </c>
      <c r="OB282" s="877">
        <v>9.7019128729494</v>
      </c>
      <c r="OC282" s="877">
        <v>1.85598969730848</v>
      </c>
      <c r="OD282" s="877">
        <v>5.3362833878644302</v>
      </c>
      <c r="OE282" s="877">
        <v>6.7011331548479696</v>
      </c>
      <c r="OF282" s="877">
        <v>4.2226500224514796</v>
      </c>
      <c r="OG282" s="877">
        <v>9.7849619502048597</v>
      </c>
      <c r="OH282" s="877">
        <v>2.5033487351675001</v>
      </c>
      <c r="OI282" s="877">
        <v>6.9321556844320602</v>
      </c>
      <c r="OJ282" s="877">
        <v>3.7147950111181598</v>
      </c>
      <c r="OK282" s="877">
        <v>2.8528062657727999</v>
      </c>
      <c r="OL282" s="877">
        <v>7.2741616759566297</v>
      </c>
      <c r="OM282" s="877">
        <v>7.8459231756409196</v>
      </c>
    </row>
    <row r="283" spans="1:403" s="61" customFormat="1" x14ac:dyDescent="0.25">
      <c r="A283" s="455">
        <v>282</v>
      </c>
      <c r="B283" s="221">
        <v>0</v>
      </c>
      <c r="C283" s="61">
        <v>1</v>
      </c>
      <c r="D283" s="267">
        <v>0</v>
      </c>
      <c r="E283" s="90">
        <v>292</v>
      </c>
      <c r="F283" s="883">
        <v>292</v>
      </c>
      <c r="G283" s="334">
        <v>3</v>
      </c>
      <c r="H283" s="898"/>
      <c r="I283" s="334" t="s">
        <v>1286</v>
      </c>
      <c r="J283" s="334" t="s">
        <v>1649</v>
      </c>
      <c r="K283" s="135">
        <v>17779</v>
      </c>
      <c r="L283" s="133">
        <v>68</v>
      </c>
      <c r="M283" s="193">
        <v>85</v>
      </c>
      <c r="N283" s="193">
        <v>184</v>
      </c>
      <c r="O283" s="342">
        <v>25.10633270321361</v>
      </c>
      <c r="P283" s="348">
        <v>2.0814322954008078</v>
      </c>
      <c r="Q283" s="146">
        <v>0</v>
      </c>
      <c r="R283" s="146">
        <v>135</v>
      </c>
      <c r="S283" s="146">
        <v>80</v>
      </c>
      <c r="T283" s="146">
        <v>0</v>
      </c>
      <c r="U283" s="413">
        <v>0</v>
      </c>
      <c r="V283" s="114">
        <v>1</v>
      </c>
      <c r="W283" s="114">
        <v>2</v>
      </c>
      <c r="X283" s="114">
        <v>0</v>
      </c>
      <c r="Y283" s="114">
        <v>0</v>
      </c>
      <c r="Z283" s="114">
        <v>0</v>
      </c>
      <c r="AA283" s="114">
        <v>0</v>
      </c>
      <c r="AB283" s="114">
        <v>0</v>
      </c>
      <c r="AC283" s="114">
        <v>0</v>
      </c>
      <c r="AD283" s="133"/>
      <c r="AE283" s="133"/>
      <c r="AF283" s="133"/>
      <c r="AG283" s="592"/>
      <c r="AH283" s="592">
        <v>0.9</v>
      </c>
      <c r="AI283" s="592">
        <v>89</v>
      </c>
      <c r="AJ283" s="592"/>
      <c r="AK283" s="592">
        <v>13.9</v>
      </c>
      <c r="AL283" s="592">
        <v>43</v>
      </c>
      <c r="AM283" s="592"/>
      <c r="AN283" s="607"/>
      <c r="AO283" s="409"/>
      <c r="AP283" s="63">
        <v>152</v>
      </c>
      <c r="AQ283" s="63">
        <v>74</v>
      </c>
      <c r="AR283" s="63">
        <v>54</v>
      </c>
      <c r="AS283" s="63">
        <v>121</v>
      </c>
      <c r="AT283" s="63">
        <v>4.38</v>
      </c>
      <c r="AU283" s="63"/>
      <c r="AV283" s="557"/>
      <c r="AW283" s="557" t="s">
        <v>1650</v>
      </c>
      <c r="AX283" s="147">
        <v>0.9</v>
      </c>
      <c r="AY283" s="63"/>
      <c r="AZ283" s="63"/>
      <c r="BA283" s="592"/>
      <c r="BB283" s="567"/>
      <c r="BC283" s="65">
        <v>22.28</v>
      </c>
      <c r="BD283" s="68"/>
      <c r="BE283" s="66">
        <v>22.28</v>
      </c>
      <c r="BF283" s="218">
        <v>61.203959682708025</v>
      </c>
      <c r="BG283" s="66">
        <v>81.89</v>
      </c>
      <c r="BH283" s="68">
        <v>1.3479151865016914</v>
      </c>
      <c r="BI283" s="219">
        <v>1.3479151865016914</v>
      </c>
      <c r="BJ283" s="219">
        <v>1.7867795203926315</v>
      </c>
      <c r="BK283" s="219">
        <v>1.9132308711135606</v>
      </c>
      <c r="BL283" s="66">
        <v>2.59</v>
      </c>
      <c r="BM283" s="66">
        <v>1.22</v>
      </c>
      <c r="BN283" s="66">
        <v>37</v>
      </c>
      <c r="BO283" s="66">
        <v>1.24</v>
      </c>
      <c r="BP283" s="571">
        <v>67.099999999999994</v>
      </c>
      <c r="BQ283" s="66">
        <v>24</v>
      </c>
      <c r="BR283" s="66">
        <v>33</v>
      </c>
      <c r="BS283" s="66">
        <v>7</v>
      </c>
      <c r="BT283" s="66">
        <v>47</v>
      </c>
      <c r="BU283" s="61">
        <v>0</v>
      </c>
      <c r="CE283" s="61">
        <v>0</v>
      </c>
      <c r="CF283" s="61">
        <v>0</v>
      </c>
      <c r="CG283" s="61">
        <v>0</v>
      </c>
      <c r="CH283" s="61">
        <v>0</v>
      </c>
      <c r="CI283" s="61">
        <v>0</v>
      </c>
      <c r="CJ283" s="61">
        <v>0</v>
      </c>
      <c r="CK283" s="114">
        <v>0</v>
      </c>
      <c r="CL283" s="114">
        <v>0</v>
      </c>
      <c r="CM283" s="114">
        <v>0</v>
      </c>
      <c r="CN283" s="114">
        <v>0</v>
      </c>
      <c r="CO283" s="114">
        <v>1</v>
      </c>
      <c r="CP283" s="114">
        <v>0</v>
      </c>
      <c r="CQ283" s="114">
        <v>1</v>
      </c>
      <c r="CR283" s="114">
        <v>0</v>
      </c>
      <c r="CS283" s="114">
        <v>0</v>
      </c>
      <c r="CT283" s="114">
        <v>0</v>
      </c>
      <c r="CU283" s="114">
        <v>0</v>
      </c>
      <c r="CV283" s="114">
        <v>0</v>
      </c>
      <c r="CW283" s="362"/>
      <c r="CX283" s="362"/>
      <c r="CY283" s="362"/>
      <c r="CZ283" s="362"/>
      <c r="DA283" s="133">
        <v>57</v>
      </c>
      <c r="DB283" s="133">
        <v>146</v>
      </c>
      <c r="DC283" s="133"/>
      <c r="DD283" s="133"/>
      <c r="DE283" s="133"/>
      <c r="DF283" s="133">
        <v>0</v>
      </c>
      <c r="DG283" s="136">
        <v>0</v>
      </c>
      <c r="DH283" s="133"/>
      <c r="DI283" s="133"/>
      <c r="DJ283" s="133"/>
      <c r="DK283" s="136">
        <v>1</v>
      </c>
      <c r="DL283" s="136">
        <v>0</v>
      </c>
      <c r="DM283" s="136">
        <v>0</v>
      </c>
      <c r="DN283" s="133"/>
      <c r="DO283" s="133">
        <v>0</v>
      </c>
      <c r="DP283" s="133">
        <v>0</v>
      </c>
      <c r="DQ283" s="133">
        <v>0</v>
      </c>
      <c r="DR283" s="133">
        <v>0</v>
      </c>
      <c r="DS283" s="133">
        <v>0</v>
      </c>
      <c r="DT283" s="63"/>
      <c r="DU283" s="133">
        <v>0</v>
      </c>
      <c r="DV283" s="133">
        <v>0</v>
      </c>
      <c r="DW283" s="133">
        <v>0</v>
      </c>
      <c r="DX283" s="133">
        <v>0</v>
      </c>
      <c r="DY283" s="133">
        <v>0</v>
      </c>
      <c r="DZ283" s="133">
        <v>0</v>
      </c>
      <c r="EC283" s="103"/>
      <c r="ED283" s="133"/>
      <c r="EE283" s="133"/>
      <c r="EF283" s="133"/>
      <c r="EH283" s="133">
        <v>0</v>
      </c>
      <c r="EI283" s="133"/>
      <c r="EJ283" s="133"/>
      <c r="EK283" s="133"/>
      <c r="EL283" s="133"/>
      <c r="EM283" s="133"/>
      <c r="EN283" s="133"/>
      <c r="EO283" s="133"/>
      <c r="EP283" s="136">
        <v>292</v>
      </c>
      <c r="EQ283" s="135">
        <v>42699</v>
      </c>
      <c r="ER283" s="133" t="s">
        <v>415</v>
      </c>
      <c r="ES283" s="133"/>
      <c r="ET283" s="133"/>
      <c r="EU283" s="133"/>
      <c r="EV283" s="133">
        <v>0</v>
      </c>
      <c r="EW283" s="133"/>
      <c r="EX283" s="133">
        <v>9</v>
      </c>
      <c r="EY283" s="133">
        <v>7</v>
      </c>
      <c r="EZ283" s="133">
        <v>54</v>
      </c>
      <c r="FA283" s="133">
        <v>31</v>
      </c>
      <c r="FB283" s="133">
        <v>17</v>
      </c>
      <c r="FC283" s="133">
        <v>14</v>
      </c>
      <c r="FD283" s="133">
        <v>36</v>
      </c>
      <c r="FE283" s="133">
        <v>20</v>
      </c>
      <c r="FF283" s="133">
        <v>34</v>
      </c>
      <c r="FG283" s="133">
        <v>120</v>
      </c>
      <c r="FH283" s="133">
        <v>270</v>
      </c>
      <c r="FI283" s="91">
        <v>120</v>
      </c>
      <c r="FJ283" s="91">
        <v>270</v>
      </c>
      <c r="FK283" s="227">
        <v>69.75</v>
      </c>
      <c r="FL283" s="227">
        <v>33.510578342673739</v>
      </c>
      <c r="FM283" s="228">
        <v>131.44999999999999</v>
      </c>
      <c r="FN283" s="228">
        <v>37.75</v>
      </c>
      <c r="FO283" s="228">
        <v>63.153627571963625</v>
      </c>
      <c r="FP283" s="228">
        <v>18.136549568973958</v>
      </c>
      <c r="FQ283" s="228">
        <v>71.281856219094706</v>
      </c>
      <c r="FR283" s="228"/>
      <c r="FS283" s="133"/>
      <c r="FT283" s="230">
        <v>70.400000000000006</v>
      </c>
      <c r="FU283" s="230">
        <v>61.6</v>
      </c>
      <c r="FV283" s="230">
        <v>120</v>
      </c>
      <c r="FW283" s="229">
        <v>8.6999999999999993</v>
      </c>
      <c r="FX283" s="229">
        <v>10.95</v>
      </c>
      <c r="FY283" s="426">
        <v>8.0919540229885065</v>
      </c>
      <c r="FZ283" s="229">
        <v>1.142857142857143</v>
      </c>
      <c r="GA283" s="133">
        <v>39.9</v>
      </c>
      <c r="GB283" s="129">
        <v>26</v>
      </c>
      <c r="GC283" s="238">
        <v>7</v>
      </c>
      <c r="GD283" s="238" t="s">
        <v>381</v>
      </c>
      <c r="GE283" s="238" t="s">
        <v>381</v>
      </c>
      <c r="GF283" s="238" t="s">
        <v>381</v>
      </c>
      <c r="GG283" s="238" t="s">
        <v>381</v>
      </c>
      <c r="GH283" s="133">
        <v>0</v>
      </c>
      <c r="GI283" s="133">
        <v>1</v>
      </c>
      <c r="GJ283" s="133">
        <v>1</v>
      </c>
      <c r="GK283" s="133">
        <v>0</v>
      </c>
      <c r="GL283" s="231">
        <v>19</v>
      </c>
      <c r="GM283" s="133"/>
      <c r="GN283" s="133" t="s">
        <v>381</v>
      </c>
      <c r="GO283" s="133" t="s">
        <v>381</v>
      </c>
      <c r="GP283" s="133">
        <v>0</v>
      </c>
      <c r="GQ283" s="61">
        <v>57.900000000000006</v>
      </c>
      <c r="GR283" s="106">
        <v>27.817383312413043</v>
      </c>
      <c r="GS283" s="111">
        <v>0.48898678414096919</v>
      </c>
      <c r="GT283" s="61">
        <v>0</v>
      </c>
      <c r="GU283" s="111">
        <v>0.35483870967741937</v>
      </c>
      <c r="GV283" s="61">
        <v>0</v>
      </c>
      <c r="GW283" s="106">
        <v>16</v>
      </c>
      <c r="GY283" s="106">
        <v>29</v>
      </c>
      <c r="HA283" s="745">
        <v>24</v>
      </c>
      <c r="HB283" s="133">
        <v>7</v>
      </c>
      <c r="HC283" s="133">
        <v>0.53</v>
      </c>
      <c r="HD283" s="61">
        <v>1</v>
      </c>
      <c r="HE283" s="236">
        <v>108.07800400000001</v>
      </c>
      <c r="HF283" s="236">
        <v>113.481905</v>
      </c>
      <c r="HG283" s="144">
        <v>54.232798000000003</v>
      </c>
      <c r="HH283" s="236">
        <v>161.166878</v>
      </c>
      <c r="HI283" s="125">
        <v>77.021360999999999</v>
      </c>
      <c r="HJ283" s="236">
        <v>50.886524000000001</v>
      </c>
      <c r="HK283" s="144">
        <v>24.318577999999999</v>
      </c>
      <c r="HL283" s="236">
        <v>110.280354</v>
      </c>
      <c r="HM283" s="144">
        <v>52.702782999999997</v>
      </c>
      <c r="HN283" s="236">
        <v>68.426190000000005</v>
      </c>
      <c r="HO283" s="144">
        <v>8.1607459999999996</v>
      </c>
      <c r="HP283" s="144">
        <v>3.9000059999999999</v>
      </c>
      <c r="HQ283" s="236">
        <v>151.101066</v>
      </c>
      <c r="HR283" s="144">
        <v>72.210927999999996</v>
      </c>
      <c r="HS283" s="236">
        <v>44.368051999999999</v>
      </c>
      <c r="HT283" s="144">
        <v>21.203412</v>
      </c>
      <c r="HU283" s="236">
        <v>106.733014</v>
      </c>
      <c r="HV283" s="144">
        <v>51.007516000000003</v>
      </c>
      <c r="HW283" s="236">
        <v>70.636837</v>
      </c>
      <c r="HX283" s="144">
        <v>0</v>
      </c>
      <c r="HY283" s="427">
        <v>0.70412671889071399</v>
      </c>
      <c r="HZ283" s="238">
        <v>30.3</v>
      </c>
      <c r="IA283" s="133">
        <v>6.4</v>
      </c>
      <c r="IB283" s="133">
        <v>17.399999999999999</v>
      </c>
      <c r="IC283" s="133">
        <v>4.4000000000000004</v>
      </c>
      <c r="ID283" s="133">
        <v>26.8</v>
      </c>
      <c r="IE283" s="133">
        <v>6.3</v>
      </c>
      <c r="IF283" s="237">
        <v>68.977949999999993</v>
      </c>
      <c r="IG283" s="237">
        <v>33.139655876588272</v>
      </c>
      <c r="IH283" s="133"/>
      <c r="II283" s="161">
        <v>0.43</v>
      </c>
      <c r="IJ283" s="146">
        <v>1070</v>
      </c>
      <c r="IK283" s="146">
        <v>988</v>
      </c>
      <c r="IL283" s="146">
        <v>1016</v>
      </c>
      <c r="IM283" s="146">
        <v>1087</v>
      </c>
      <c r="IN283" s="146">
        <v>1110</v>
      </c>
      <c r="IO283" s="146">
        <v>1079</v>
      </c>
      <c r="IP283" s="133">
        <v>1074.5</v>
      </c>
      <c r="IQ283" s="429">
        <v>1058.3333333333333</v>
      </c>
      <c r="IR283" s="146">
        <v>1590</v>
      </c>
      <c r="IS283" s="146">
        <v>297</v>
      </c>
      <c r="IT283" s="146">
        <v>323</v>
      </c>
      <c r="IU283" s="146">
        <v>289</v>
      </c>
      <c r="IV283" s="146">
        <v>245</v>
      </c>
      <c r="IW283" s="146">
        <v>292</v>
      </c>
      <c r="IX283" s="146">
        <v>304</v>
      </c>
      <c r="IY283" s="61">
        <v>300.5</v>
      </c>
      <c r="IZ283" s="430">
        <v>291.66666666666669</v>
      </c>
      <c r="JA283" s="161">
        <v>173</v>
      </c>
      <c r="JB283" s="491">
        <v>27.481823177184005</v>
      </c>
      <c r="JC283" s="133"/>
      <c r="JD283" s="136">
        <v>1</v>
      </c>
      <c r="JE283" s="278"/>
      <c r="JF283" s="70"/>
      <c r="JG283" s="70"/>
      <c r="JH283" s="136">
        <v>0</v>
      </c>
      <c r="JI283" s="136"/>
      <c r="JJ283" s="136"/>
      <c r="JK283" s="136">
        <v>0</v>
      </c>
      <c r="JL283" s="133"/>
      <c r="JM283" s="420"/>
      <c r="JN283" s="362"/>
      <c r="JO283" s="244"/>
      <c r="JQ283" s="200"/>
      <c r="JR283" s="90"/>
      <c r="JS283" s="90"/>
      <c r="JT283" s="69"/>
      <c r="JU283" s="248"/>
      <c r="JV283" s="200"/>
      <c r="JW283" s="433"/>
      <c r="JX283" s="248"/>
      <c r="JY283" s="243"/>
      <c r="JZ283" s="433"/>
      <c r="KA283" s="248"/>
      <c r="KB283" s="247"/>
      <c r="KC283" s="245"/>
      <c r="KD283" s="248"/>
      <c r="KE283" s="63"/>
      <c r="KF283" s="250"/>
      <c r="KG283" s="250"/>
      <c r="KH283" s="250"/>
      <c r="KI283" s="250"/>
      <c r="KJ283" s="250"/>
      <c r="KK283" s="250"/>
      <c r="KL283" s="250"/>
      <c r="KM283" s="250"/>
      <c r="KN283" s="133"/>
      <c r="KO283" s="133"/>
      <c r="KP283" s="133"/>
      <c r="KQ283" s="133"/>
      <c r="KR283" s="92"/>
      <c r="KS283" s="92">
        <v>0.48898678414096919</v>
      </c>
      <c r="KT283" s="92"/>
      <c r="KU283" s="361"/>
      <c r="KV283" s="92"/>
      <c r="KW283" s="361"/>
      <c r="KX283" s="361"/>
      <c r="KY283" s="361"/>
      <c r="KZ283" s="361"/>
      <c r="LA283" s="361"/>
      <c r="LB283" s="361"/>
      <c r="LC283" s="361"/>
      <c r="LD283" s="361"/>
      <c r="LE283" s="361"/>
      <c r="LF283" s="118">
        <v>42699</v>
      </c>
      <c r="LG283" s="454"/>
      <c r="LH283" s="454"/>
      <c r="LI283" s="454"/>
      <c r="LJ283" s="454"/>
      <c r="LK283" s="454"/>
      <c r="LL283" s="454"/>
      <c r="LM283" s="454"/>
      <c r="LN283" s="454"/>
      <c r="LO283" s="454"/>
      <c r="LP283" s="454"/>
      <c r="LQ283" s="454"/>
      <c r="LR283" s="454"/>
      <c r="LS283" s="454"/>
      <c r="LT283" s="454"/>
      <c r="LU283" s="454"/>
      <c r="LV283" s="454"/>
      <c r="LW283" s="500"/>
      <c r="LX283" s="454"/>
      <c r="LY283" s="500">
        <v>0</v>
      </c>
      <c r="LZ283" s="500">
        <v>0</v>
      </c>
      <c r="MA283" s="690">
        <v>70.636837</v>
      </c>
      <c r="MB283" s="454"/>
      <c r="MD283" s="253"/>
      <c r="ME283" s="274"/>
      <c r="MF283" s="581">
        <v>292</v>
      </c>
      <c r="MG283" s="135"/>
      <c r="MJ283" s="584">
        <v>37.7241</v>
      </c>
      <c r="MR283" s="135"/>
      <c r="MS283" s="585"/>
      <c r="MT283" s="585"/>
      <c r="MU283" s="133">
        <v>1</v>
      </c>
      <c r="MV283" s="585"/>
      <c r="MW283" s="585"/>
      <c r="MX283" s="585"/>
      <c r="MY283" s="585"/>
      <c r="MZ283" s="585"/>
      <c r="NA283" s="585"/>
      <c r="NB283" s="585"/>
      <c r="NC283" s="238">
        <v>1</v>
      </c>
      <c r="NE283" s="876">
        <v>292</v>
      </c>
      <c r="NF283" s="877" t="s">
        <v>64</v>
      </c>
      <c r="NG283" s="877" t="s">
        <v>64</v>
      </c>
      <c r="NH283" s="877" t="s">
        <v>64</v>
      </c>
      <c r="NI283" s="877" t="s">
        <v>64</v>
      </c>
      <c r="NJ283" s="877" t="s">
        <v>64</v>
      </c>
      <c r="NK283" s="877" t="s">
        <v>64</v>
      </c>
      <c r="NL283" s="877" t="s">
        <v>64</v>
      </c>
      <c r="NM283" s="877" t="s">
        <v>64</v>
      </c>
      <c r="NN283" s="877" t="s">
        <v>64</v>
      </c>
      <c r="NO283" s="877" t="s">
        <v>64</v>
      </c>
      <c r="NP283" s="877" t="s">
        <v>64</v>
      </c>
      <c r="NQ283" s="877" t="s">
        <v>64</v>
      </c>
      <c r="NR283" s="877" t="s">
        <v>64</v>
      </c>
      <c r="NS283" s="877" t="s">
        <v>64</v>
      </c>
      <c r="NT283" s="877" t="s">
        <v>64</v>
      </c>
      <c r="NU283" s="877" t="s">
        <v>64</v>
      </c>
      <c r="NV283" s="877" t="s">
        <v>64</v>
      </c>
      <c r="NW283" s="877" t="s">
        <v>64</v>
      </c>
      <c r="NX283" s="877" t="s">
        <v>64</v>
      </c>
      <c r="NY283" s="877" t="s">
        <v>64</v>
      </c>
      <c r="NZ283" s="877" t="s">
        <v>64</v>
      </c>
      <c r="OA283" s="877" t="s">
        <v>64</v>
      </c>
      <c r="OB283" s="877" t="s">
        <v>64</v>
      </c>
      <c r="OC283" s="877" t="s">
        <v>64</v>
      </c>
      <c r="OD283" s="877" t="s">
        <v>64</v>
      </c>
      <c r="OE283" s="877" t="s">
        <v>64</v>
      </c>
      <c r="OF283" s="877" t="s">
        <v>64</v>
      </c>
      <c r="OG283" s="877" t="s">
        <v>64</v>
      </c>
      <c r="OH283" s="877" t="s">
        <v>64</v>
      </c>
      <c r="OI283" s="877" t="s">
        <v>64</v>
      </c>
      <c r="OJ283" s="877" t="s">
        <v>64</v>
      </c>
      <c r="OK283" s="877" t="s">
        <v>64</v>
      </c>
      <c r="OL283" s="877" t="s">
        <v>64</v>
      </c>
      <c r="OM283" s="877" t="s">
        <v>64</v>
      </c>
    </row>
    <row r="284" spans="1:403" s="61" customFormat="1" x14ac:dyDescent="0.25">
      <c r="A284" s="902">
        <v>283</v>
      </c>
      <c r="B284" s="221">
        <v>0</v>
      </c>
      <c r="C284" s="61">
        <v>1</v>
      </c>
      <c r="D284" s="267">
        <v>0</v>
      </c>
      <c r="E284" s="90">
        <v>293</v>
      </c>
      <c r="F284" s="883">
        <v>293</v>
      </c>
      <c r="G284" s="334">
        <v>4</v>
      </c>
      <c r="H284" s="898"/>
      <c r="I284" s="334" t="s">
        <v>1651</v>
      </c>
      <c r="J284" s="334" t="s">
        <v>1652</v>
      </c>
      <c r="K284" s="135">
        <v>17798</v>
      </c>
      <c r="L284" s="133">
        <v>68</v>
      </c>
      <c r="M284" s="193">
        <v>77.540000000000006</v>
      </c>
      <c r="N284" s="193">
        <v>163</v>
      </c>
      <c r="O284" s="342">
        <v>29.184387820392192</v>
      </c>
      <c r="P284" s="348">
        <v>1.8333728700247816</v>
      </c>
      <c r="Q284" s="146">
        <v>0</v>
      </c>
      <c r="R284" s="146">
        <v>180</v>
      </c>
      <c r="S284" s="146">
        <v>95</v>
      </c>
      <c r="T284" s="146">
        <v>0</v>
      </c>
      <c r="U284" s="413">
        <v>1</v>
      </c>
      <c r="V284" s="114">
        <v>1</v>
      </c>
      <c r="W284" s="114">
        <v>2</v>
      </c>
      <c r="X284" s="114">
        <v>1</v>
      </c>
      <c r="Y284" s="114">
        <v>0</v>
      </c>
      <c r="Z284" s="114">
        <v>1</v>
      </c>
      <c r="AA284" s="114">
        <v>1</v>
      </c>
      <c r="AB284" s="114">
        <v>0</v>
      </c>
      <c r="AC284" s="114">
        <v>0</v>
      </c>
      <c r="AD284" s="133"/>
      <c r="AE284" s="133"/>
      <c r="AF284" s="133"/>
      <c r="AG284" s="592"/>
      <c r="AH284" s="592">
        <v>1.33</v>
      </c>
      <c r="AI284" s="592">
        <v>53</v>
      </c>
      <c r="AJ284" s="592"/>
      <c r="AK284" s="592">
        <v>12.9</v>
      </c>
      <c r="AL284" s="592">
        <v>40</v>
      </c>
      <c r="AM284" s="592"/>
      <c r="AN284" s="607"/>
      <c r="AO284" s="409"/>
      <c r="AP284" s="63">
        <v>117</v>
      </c>
      <c r="AQ284" s="63">
        <v>48</v>
      </c>
      <c r="AR284" s="63">
        <v>42</v>
      </c>
      <c r="AS284" s="63">
        <v>136</v>
      </c>
      <c r="AT284" s="63">
        <v>2.15</v>
      </c>
      <c r="AU284" s="63">
        <v>13</v>
      </c>
      <c r="AV284" s="557"/>
      <c r="AW284" s="557" t="s">
        <v>1653</v>
      </c>
      <c r="AX284" s="63">
        <v>1.33</v>
      </c>
      <c r="AY284" s="63"/>
      <c r="AZ284" s="63"/>
      <c r="BA284" s="592"/>
      <c r="BB284" s="567"/>
      <c r="BC284" s="65">
        <v>23.27</v>
      </c>
      <c r="BD284" s="68"/>
      <c r="BE284" s="66">
        <v>23.27</v>
      </c>
      <c r="BF284" s="218">
        <v>57.366531070096315</v>
      </c>
      <c r="BG284" s="66">
        <v>83.4</v>
      </c>
      <c r="BH284" s="68">
        <v>1.36679638328673</v>
      </c>
      <c r="BI284" s="219">
        <v>1.36679638328673</v>
      </c>
      <c r="BJ284" s="219">
        <v>1.758658589072537</v>
      </c>
      <c r="BK284" s="219">
        <v>1.9211660506377388</v>
      </c>
      <c r="BL284" s="66">
        <v>2.52</v>
      </c>
      <c r="BM284" s="66">
        <v>1.47</v>
      </c>
      <c r="BN284" s="66">
        <v>83</v>
      </c>
      <c r="BO284" s="66">
        <v>0.96</v>
      </c>
      <c r="BP284" s="571">
        <v>57.7</v>
      </c>
      <c r="BQ284" s="66">
        <v>44</v>
      </c>
      <c r="BR284" s="66">
        <v>17</v>
      </c>
      <c r="BS284" s="66">
        <v>11</v>
      </c>
      <c r="BT284" s="66">
        <v>28</v>
      </c>
      <c r="BU284" s="61">
        <v>0</v>
      </c>
      <c r="CE284" s="61">
        <v>0</v>
      </c>
      <c r="CF284" s="61">
        <v>0</v>
      </c>
      <c r="CG284" s="61">
        <v>0</v>
      </c>
      <c r="CH284" s="61">
        <v>0</v>
      </c>
      <c r="CI284" s="61">
        <v>0</v>
      </c>
      <c r="CJ284" s="61">
        <v>0</v>
      </c>
      <c r="CK284" s="114">
        <v>0</v>
      </c>
      <c r="CL284" s="114">
        <v>1</v>
      </c>
      <c r="CM284" s="114">
        <v>0</v>
      </c>
      <c r="CN284" s="114">
        <v>0</v>
      </c>
      <c r="CO284" s="114">
        <v>1</v>
      </c>
      <c r="CP284" s="114">
        <v>1</v>
      </c>
      <c r="CQ284" s="114">
        <v>0</v>
      </c>
      <c r="CR284" s="114">
        <v>0</v>
      </c>
      <c r="CS284" s="114">
        <v>0</v>
      </c>
      <c r="CT284" s="114">
        <v>0</v>
      </c>
      <c r="CU284" s="114">
        <v>1</v>
      </c>
      <c r="CV284" s="114">
        <v>0</v>
      </c>
      <c r="CW284" s="362"/>
      <c r="CX284" s="362"/>
      <c r="CY284" s="362"/>
      <c r="CZ284" s="362"/>
      <c r="DA284" s="103"/>
      <c r="DB284" s="103"/>
      <c r="DC284" s="103"/>
      <c r="DD284" s="103"/>
      <c r="DE284" s="103"/>
      <c r="DF284" s="133">
        <v>0</v>
      </c>
      <c r="DG284" s="136">
        <v>0</v>
      </c>
      <c r="DH284" s="133"/>
      <c r="DI284" s="133"/>
      <c r="DJ284" s="133"/>
      <c r="DK284" s="136">
        <v>1</v>
      </c>
      <c r="DL284" s="136">
        <v>0</v>
      </c>
      <c r="DM284" s="136">
        <v>0</v>
      </c>
      <c r="DN284" s="133"/>
      <c r="DO284" s="133">
        <v>0</v>
      </c>
      <c r="DP284" s="133">
        <v>0</v>
      </c>
      <c r="DQ284" s="133">
        <v>0</v>
      </c>
      <c r="DR284" s="133">
        <v>0</v>
      </c>
      <c r="DS284" s="133">
        <v>0</v>
      </c>
      <c r="DT284" s="63"/>
      <c r="DU284" s="133">
        <v>0</v>
      </c>
      <c r="DV284" s="133">
        <v>0</v>
      </c>
      <c r="DW284" s="133">
        <v>0</v>
      </c>
      <c r="DX284" s="133">
        <v>0</v>
      </c>
      <c r="DY284" s="133">
        <v>0</v>
      </c>
      <c r="DZ284" s="133">
        <v>0</v>
      </c>
      <c r="EC284" s="133">
        <v>1</v>
      </c>
      <c r="ED284" s="133"/>
      <c r="EE284" s="133"/>
      <c r="EF284" s="133"/>
      <c r="EH284" s="133">
        <v>0</v>
      </c>
      <c r="EI284" s="133"/>
      <c r="EJ284" s="133"/>
      <c r="EK284" s="133"/>
      <c r="EL284" s="133"/>
      <c r="EM284" s="133"/>
      <c r="EN284" s="133"/>
      <c r="EO284" s="133"/>
      <c r="EP284" s="136">
        <v>293</v>
      </c>
      <c r="EQ284" s="135">
        <v>42705</v>
      </c>
      <c r="ER284" s="133" t="s">
        <v>415</v>
      </c>
      <c r="ES284" s="133"/>
      <c r="ET284" s="133"/>
      <c r="EU284" s="133"/>
      <c r="EV284" s="133">
        <v>0</v>
      </c>
      <c r="EW284" s="133"/>
      <c r="EX284" s="133">
        <v>9</v>
      </c>
      <c r="EY284" s="133">
        <v>7</v>
      </c>
      <c r="EZ284" s="133">
        <v>41</v>
      </c>
      <c r="FA284" s="133">
        <v>14</v>
      </c>
      <c r="FB284" s="133">
        <v>18</v>
      </c>
      <c r="FC284" s="133">
        <v>14</v>
      </c>
      <c r="FD284" s="133">
        <v>28</v>
      </c>
      <c r="FE284" s="133">
        <v>21</v>
      </c>
      <c r="FF284" s="133">
        <v>34</v>
      </c>
      <c r="FG284" s="133">
        <v>100</v>
      </c>
      <c r="FH284" s="133">
        <v>250</v>
      </c>
      <c r="FI284" s="91">
        <v>100</v>
      </c>
      <c r="FJ284" s="91">
        <v>250</v>
      </c>
      <c r="FK284" s="227">
        <v>27.6</v>
      </c>
      <c r="FL284" s="227">
        <v>15.054220803227516</v>
      </c>
      <c r="FM284" s="228">
        <v>77.650000000000006</v>
      </c>
      <c r="FN284" s="228">
        <v>22.75</v>
      </c>
      <c r="FO284" s="228">
        <v>42.353632078645525</v>
      </c>
      <c r="FP284" s="228">
        <v>12.408823307008186</v>
      </c>
      <c r="FQ284" s="228">
        <v>70.701867353509343</v>
      </c>
      <c r="FR284" s="228"/>
      <c r="FS284" s="133"/>
      <c r="FT284" s="230">
        <v>50.5</v>
      </c>
      <c r="FU284" s="230">
        <v>85.6</v>
      </c>
      <c r="FV284" s="230">
        <v>110</v>
      </c>
      <c r="FW284" s="229">
        <v>6.5</v>
      </c>
      <c r="FX284" s="229">
        <v>8.5</v>
      </c>
      <c r="FY284" s="426">
        <v>7.7692307692307692</v>
      </c>
      <c r="FZ284" s="229">
        <v>0.58995327102803741</v>
      </c>
      <c r="GA284" s="133">
        <v>41.8</v>
      </c>
      <c r="GB284" s="129">
        <v>19.2</v>
      </c>
      <c r="GC284" s="238">
        <v>4</v>
      </c>
      <c r="GD284" s="238" t="s">
        <v>381</v>
      </c>
      <c r="GE284" s="238" t="s">
        <v>381</v>
      </c>
      <c r="GF284" s="238" t="s">
        <v>381</v>
      </c>
      <c r="GG284" s="238" t="s">
        <v>381</v>
      </c>
      <c r="GH284" s="133">
        <v>0</v>
      </c>
      <c r="GI284" s="133">
        <v>1</v>
      </c>
      <c r="GJ284" s="133">
        <v>1</v>
      </c>
      <c r="GK284" s="133">
        <v>0</v>
      </c>
      <c r="GL284" s="231">
        <v>18</v>
      </c>
      <c r="GM284" s="133"/>
      <c r="GN284" s="133" t="s">
        <v>381</v>
      </c>
      <c r="GO284" s="133" t="s">
        <v>381</v>
      </c>
      <c r="GP284" s="133">
        <v>0</v>
      </c>
      <c r="GQ284" s="61">
        <v>14.05</v>
      </c>
      <c r="GR284" s="106">
        <v>7.6634710972951661</v>
      </c>
      <c r="GS284" s="111">
        <v>0.53508771929824561</v>
      </c>
      <c r="GT284" s="61">
        <v>0</v>
      </c>
      <c r="GU284" s="111">
        <v>0.47826086956521741</v>
      </c>
      <c r="GV284" s="61">
        <v>0</v>
      </c>
      <c r="GW284" s="106">
        <v>11.3</v>
      </c>
      <c r="GY284" s="106">
        <v>18</v>
      </c>
      <c r="HA284" s="745">
        <v>23</v>
      </c>
      <c r="HB284" s="133">
        <v>10</v>
      </c>
      <c r="HC284" s="133">
        <v>0.67</v>
      </c>
      <c r="HD284" s="61">
        <v>1</v>
      </c>
      <c r="HE284" s="236">
        <v>92.510019</v>
      </c>
      <c r="HF284" s="236">
        <v>97.13552</v>
      </c>
      <c r="HG284" s="144">
        <v>51.237785000000002</v>
      </c>
      <c r="HH284" s="236">
        <v>91.205629999999999</v>
      </c>
      <c r="HI284" s="125">
        <v>48.109842</v>
      </c>
      <c r="HJ284" s="236">
        <v>18.507545</v>
      </c>
      <c r="HK284" s="144">
        <v>9.7625010000000003</v>
      </c>
      <c r="HL284" s="236">
        <v>72.698086000000004</v>
      </c>
      <c r="HM284" s="144">
        <v>38.347341</v>
      </c>
      <c r="HN284" s="236">
        <v>79.707892000000001</v>
      </c>
      <c r="HO284" s="144">
        <v>6.1793370000000003</v>
      </c>
      <c r="HP284" s="144">
        <v>3.2595239999999999</v>
      </c>
      <c r="HQ284" s="236">
        <v>96.517167999999998</v>
      </c>
      <c r="HR284" s="144">
        <v>50.911611999999998</v>
      </c>
      <c r="HS284" s="236">
        <v>29.978069000000001</v>
      </c>
      <c r="HT284" s="144">
        <v>15.813060999999999</v>
      </c>
      <c r="HU284" s="236">
        <v>66.539098999999993</v>
      </c>
      <c r="HV284" s="144">
        <v>35.098551</v>
      </c>
      <c r="HW284" s="236">
        <v>68.940168999999997</v>
      </c>
      <c r="HX284" s="144">
        <v>0</v>
      </c>
      <c r="HY284" s="427">
        <v>1.0650167100430095</v>
      </c>
      <c r="HZ284" s="238">
        <v>15.3</v>
      </c>
      <c r="IA284" s="133">
        <v>5.3</v>
      </c>
      <c r="IB284" s="133">
        <v>16.3</v>
      </c>
      <c r="IC284" s="133">
        <v>4.5</v>
      </c>
      <c r="ID284" s="133">
        <v>14.3</v>
      </c>
      <c r="IE284" s="133">
        <v>4.4000000000000004</v>
      </c>
      <c r="IF284" s="237">
        <v>39.400483018867931</v>
      </c>
      <c r="IG284" s="237">
        <v>21.490709098545434</v>
      </c>
      <c r="IH284" s="133"/>
      <c r="II284" s="146">
        <v>0.4</v>
      </c>
      <c r="IJ284" s="146">
        <v>1079</v>
      </c>
      <c r="IK284" s="146">
        <v>971</v>
      </c>
      <c r="IL284" s="146">
        <v>981</v>
      </c>
      <c r="IM284" s="146">
        <v>1000</v>
      </c>
      <c r="IN284" s="146">
        <v>1005</v>
      </c>
      <c r="IO284" s="146">
        <v>1046</v>
      </c>
      <c r="IP284" s="133">
        <v>1062.5</v>
      </c>
      <c r="IQ284" s="429">
        <v>1013.6666666666666</v>
      </c>
      <c r="IR284" s="146">
        <v>1496</v>
      </c>
      <c r="IS284" s="146">
        <v>339</v>
      </c>
      <c r="IT284" s="146">
        <v>386</v>
      </c>
      <c r="IU284" s="146">
        <v>363</v>
      </c>
      <c r="IV284" s="146">
        <v>314</v>
      </c>
      <c r="IW284" s="146">
        <v>345</v>
      </c>
      <c r="IX284" s="146">
        <v>362</v>
      </c>
      <c r="IY284" s="61">
        <v>350.5</v>
      </c>
      <c r="IZ284" s="430">
        <v>351.5</v>
      </c>
      <c r="JA284" s="161">
        <v>210</v>
      </c>
      <c r="JB284" s="491">
        <v>27.240055616555477</v>
      </c>
      <c r="JC284" s="133"/>
      <c r="JD284" s="136">
        <v>1</v>
      </c>
      <c r="JE284" s="278"/>
      <c r="JF284" s="70"/>
      <c r="JG284" s="70"/>
      <c r="JH284" s="136">
        <v>0</v>
      </c>
      <c r="JI284" s="136"/>
      <c r="JJ284" s="136"/>
      <c r="JK284" s="136">
        <v>0</v>
      </c>
      <c r="JL284" s="133"/>
      <c r="JM284" s="420"/>
      <c r="JN284" s="362"/>
      <c r="JO284" s="244"/>
      <c r="JP284" s="133"/>
      <c r="JQ284" s="200"/>
      <c r="JR284" s="90"/>
      <c r="JS284" s="90"/>
      <c r="JT284" s="135"/>
      <c r="JU284" s="248"/>
      <c r="JV284" s="200"/>
      <c r="JW284" s="433"/>
      <c r="JX284" s="248"/>
      <c r="JY284" s="243"/>
      <c r="JZ284" s="433"/>
      <c r="KA284" s="248"/>
      <c r="KB284" s="247"/>
      <c r="KC284" s="245"/>
      <c r="KD284" s="248"/>
      <c r="KE284" s="63"/>
      <c r="KF284" s="250"/>
      <c r="KG284" s="250"/>
      <c r="KH284" s="250"/>
      <c r="KI284" s="250"/>
      <c r="KJ284" s="250"/>
      <c r="KK284" s="250"/>
      <c r="KL284" s="250"/>
      <c r="KM284" s="250"/>
      <c r="KN284" s="133"/>
      <c r="KO284" s="133"/>
      <c r="KP284" s="133"/>
      <c r="KQ284" s="133"/>
      <c r="KR284" s="92"/>
      <c r="KS284" s="92">
        <v>0.53508771929824561</v>
      </c>
      <c r="KT284" s="92"/>
      <c r="KU284" s="361"/>
      <c r="KV284" s="92"/>
      <c r="KW284" s="361"/>
      <c r="KX284" s="361"/>
      <c r="KY284" s="361"/>
      <c r="KZ284" s="361"/>
      <c r="LA284" s="361"/>
      <c r="LB284" s="361"/>
      <c r="LC284" s="361"/>
      <c r="LD284" s="361"/>
      <c r="LE284" s="361"/>
      <c r="LF284" s="118">
        <v>42705</v>
      </c>
      <c r="LG284" s="454"/>
      <c r="LH284" s="454"/>
      <c r="LI284" s="454"/>
      <c r="LJ284" s="454"/>
      <c r="LK284" s="454"/>
      <c r="LL284" s="454"/>
      <c r="LM284" s="454"/>
      <c r="LN284" s="454"/>
      <c r="LO284" s="454"/>
      <c r="LP284" s="454"/>
      <c r="LQ284" s="454"/>
      <c r="LR284" s="454"/>
      <c r="LS284" s="454"/>
      <c r="LT284" s="454"/>
      <c r="LU284" s="454"/>
      <c r="LV284" s="454"/>
      <c r="LW284" s="500"/>
      <c r="LX284" s="454"/>
      <c r="LY284" s="500">
        <v>0</v>
      </c>
      <c r="LZ284" s="500">
        <v>0</v>
      </c>
      <c r="MA284" s="690">
        <v>68.940168999999997</v>
      </c>
      <c r="MB284" s="454"/>
      <c r="MD284" s="253"/>
      <c r="ME284" s="274"/>
      <c r="MF284" s="581">
        <v>293</v>
      </c>
      <c r="MG284" s="135"/>
      <c r="MJ284" s="584">
        <v>40.807299999999998</v>
      </c>
      <c r="MR284" s="135"/>
      <c r="MS284" s="585"/>
      <c r="MT284" s="585"/>
      <c r="MU284" s="133">
        <v>1</v>
      </c>
      <c r="MV284" s="585"/>
      <c r="MW284" s="585"/>
      <c r="MX284" s="585"/>
      <c r="MY284" s="585"/>
      <c r="MZ284" s="585"/>
      <c r="NA284" s="585"/>
      <c r="NB284" s="585"/>
      <c r="NC284" s="238">
        <v>2</v>
      </c>
      <c r="NE284" s="876">
        <v>293</v>
      </c>
      <c r="NF284" s="877">
        <v>9.2819995527519907</v>
      </c>
      <c r="NG284" s="877">
        <v>7.5208150858443004</v>
      </c>
      <c r="NH284" s="877">
        <v>5.5716768099709304</v>
      </c>
      <c r="NI284" s="877">
        <v>2.5285713188707599</v>
      </c>
      <c r="NJ284" s="877">
        <v>7.21169365139394</v>
      </c>
      <c r="NK284" s="877">
        <v>6.7367401554532096</v>
      </c>
      <c r="NL284" s="877">
        <v>9.1246641594334204</v>
      </c>
      <c r="NM284" s="877">
        <v>7.8231124369652303</v>
      </c>
      <c r="NN284" s="877">
        <v>6.3050585195374298</v>
      </c>
      <c r="NO284" s="877">
        <v>0.99276843076892396</v>
      </c>
      <c r="NP284" s="877">
        <v>6.4371278442728102</v>
      </c>
      <c r="NQ284" s="877">
        <v>6.8481221350642896</v>
      </c>
      <c r="NR284" s="877">
        <v>7.1847761852024199</v>
      </c>
      <c r="NS284" s="877">
        <v>4.9250499647273598</v>
      </c>
      <c r="NT284" s="877">
        <v>6.2643487633511699</v>
      </c>
      <c r="NU284" s="877">
        <v>7.9828224939927797</v>
      </c>
      <c r="NV284" s="877">
        <v>6.6305219634716401</v>
      </c>
      <c r="NW284" s="877">
        <v>6.9493014683282803</v>
      </c>
      <c r="NX284" s="877">
        <v>6.0812970141382703</v>
      </c>
      <c r="NY284" s="877">
        <v>6.5787877956769698</v>
      </c>
      <c r="NZ284" s="877">
        <v>7.9985904297453301</v>
      </c>
      <c r="OA284" s="877">
        <v>-1.9378782880922001</v>
      </c>
      <c r="OB284" s="877">
        <v>10.511060784793299</v>
      </c>
      <c r="OC284" s="877">
        <v>2.2957230245399698</v>
      </c>
      <c r="OD284" s="877">
        <v>5.8743051659822303</v>
      </c>
      <c r="OE284" s="877">
        <v>7.1318569606087898</v>
      </c>
      <c r="OF284" s="877">
        <v>5.2750070474998703</v>
      </c>
      <c r="OG284" s="877">
        <v>11.4985151645187</v>
      </c>
      <c r="OH284" s="877">
        <v>4.28762004411207</v>
      </c>
      <c r="OI284" s="877">
        <v>9.02561023051714</v>
      </c>
      <c r="OJ284" s="877">
        <v>4.2486866268738304</v>
      </c>
      <c r="OK284" s="877">
        <v>2.4729049340015301</v>
      </c>
      <c r="OL284" s="877">
        <v>7.8121834540744297</v>
      </c>
      <c r="OM284" s="877">
        <v>8.2153377602533606</v>
      </c>
    </row>
    <row r="285" spans="1:403" s="61" customFormat="1" x14ac:dyDescent="0.25">
      <c r="A285" s="455">
        <v>284</v>
      </c>
      <c r="B285" s="221">
        <v>0</v>
      </c>
      <c r="C285" s="61">
        <v>1</v>
      </c>
      <c r="D285" s="267">
        <v>0</v>
      </c>
      <c r="E285" s="90">
        <v>294</v>
      </c>
      <c r="F285" s="883">
        <v>294</v>
      </c>
      <c r="G285" s="334">
        <v>5</v>
      </c>
      <c r="H285" s="898"/>
      <c r="I285" s="334" t="s">
        <v>1654</v>
      </c>
      <c r="J285" s="334" t="s">
        <v>1655</v>
      </c>
      <c r="K285" s="135">
        <v>22148</v>
      </c>
      <c r="L285" s="146">
        <v>56</v>
      </c>
      <c r="M285" s="193">
        <v>97</v>
      </c>
      <c r="N285" s="193">
        <v>180</v>
      </c>
      <c r="O285" s="342">
        <v>29.938271604938269</v>
      </c>
      <c r="P285" s="348">
        <v>2.1667902710367435</v>
      </c>
      <c r="Q285" s="146">
        <v>0</v>
      </c>
      <c r="R285" s="146">
        <v>160</v>
      </c>
      <c r="S285" s="146">
        <v>70</v>
      </c>
      <c r="T285" s="146">
        <v>0</v>
      </c>
      <c r="U285" s="413">
        <v>1</v>
      </c>
      <c r="V285" s="114">
        <v>1</v>
      </c>
      <c r="W285" s="114">
        <v>2</v>
      </c>
      <c r="X285" s="114">
        <v>0</v>
      </c>
      <c r="Y285" s="114">
        <v>0</v>
      </c>
      <c r="Z285" s="114">
        <v>0</v>
      </c>
      <c r="AA285" s="114">
        <v>0</v>
      </c>
      <c r="AB285" s="114">
        <v>0</v>
      </c>
      <c r="AC285" s="114">
        <v>0</v>
      </c>
      <c r="AD285" s="133"/>
      <c r="AE285" s="133"/>
      <c r="AF285" s="133"/>
      <c r="AG285" s="592"/>
      <c r="AH285" s="592">
        <v>0.74</v>
      </c>
      <c r="AI285" s="592">
        <v>109</v>
      </c>
      <c r="AJ285" s="592"/>
      <c r="AK285" s="592">
        <v>14.3</v>
      </c>
      <c r="AL285" s="592">
        <v>42</v>
      </c>
      <c r="AM285" s="592"/>
      <c r="AN285" s="607"/>
      <c r="AO285" s="409"/>
      <c r="AP285" s="63">
        <v>161</v>
      </c>
      <c r="AQ285" s="63">
        <v>86</v>
      </c>
      <c r="AR285" s="63">
        <v>43</v>
      </c>
      <c r="AS285" s="63">
        <v>160</v>
      </c>
      <c r="AT285" s="63">
        <v>1.82</v>
      </c>
      <c r="AU285" s="63"/>
      <c r="AV285" s="557"/>
      <c r="AW285" s="557">
        <v>42654</v>
      </c>
      <c r="AX285" s="147">
        <v>0.74</v>
      </c>
      <c r="AY285" s="63"/>
      <c r="AZ285" s="63"/>
      <c r="BA285" s="592"/>
      <c r="BB285" s="567"/>
      <c r="BC285" s="65">
        <v>35.08</v>
      </c>
      <c r="BD285" s="68"/>
      <c r="BE285" s="66">
        <v>35.08</v>
      </c>
      <c r="BF285" s="218">
        <v>45.257887695078715</v>
      </c>
      <c r="BG285" s="66">
        <v>86.46</v>
      </c>
      <c r="BH285" s="68">
        <v>1.545059584694003</v>
      </c>
      <c r="BI285" s="219">
        <v>1.545059584694003</v>
      </c>
      <c r="BJ285" s="219">
        <v>1.6556942804234174</v>
      </c>
      <c r="BK285" s="219">
        <v>1.936815231197633</v>
      </c>
      <c r="BL285" s="66">
        <v>2.5</v>
      </c>
      <c r="BM285" s="66">
        <v>0.85</v>
      </c>
      <c r="BN285" s="66">
        <v>66</v>
      </c>
      <c r="BO285" s="66">
        <v>1.1299999999999999</v>
      </c>
      <c r="BP285" s="571">
        <v>40</v>
      </c>
      <c r="BQ285" s="66">
        <v>26</v>
      </c>
      <c r="BR285" s="66">
        <v>206</v>
      </c>
      <c r="BS285" s="66">
        <v>7</v>
      </c>
      <c r="BT285" s="66">
        <v>22</v>
      </c>
      <c r="BU285" s="61">
        <v>0</v>
      </c>
      <c r="CE285" s="61">
        <v>0</v>
      </c>
      <c r="CF285" s="61">
        <v>0</v>
      </c>
      <c r="CG285" s="61">
        <v>0</v>
      </c>
      <c r="CH285" s="61">
        <v>0</v>
      </c>
      <c r="CI285" s="61">
        <v>0</v>
      </c>
      <c r="CJ285" s="61">
        <v>0</v>
      </c>
      <c r="CK285" s="114">
        <v>0</v>
      </c>
      <c r="CL285" s="114">
        <v>0</v>
      </c>
      <c r="CM285" s="114">
        <v>0</v>
      </c>
      <c r="CN285" s="114">
        <v>0</v>
      </c>
      <c r="CO285" s="114">
        <v>1</v>
      </c>
      <c r="CP285" s="114">
        <v>0</v>
      </c>
      <c r="CQ285" s="114">
        <v>0</v>
      </c>
      <c r="CR285" s="114">
        <v>0</v>
      </c>
      <c r="CS285" s="114">
        <v>0</v>
      </c>
      <c r="CT285" s="114">
        <v>0</v>
      </c>
      <c r="CU285" s="114">
        <v>1</v>
      </c>
      <c r="CV285" s="114">
        <v>0</v>
      </c>
      <c r="CW285" s="362"/>
      <c r="CX285" s="362"/>
      <c r="CY285" s="362"/>
      <c r="CZ285" s="362"/>
      <c r="DA285" s="133">
        <v>75</v>
      </c>
      <c r="DB285" s="133">
        <v>166</v>
      </c>
      <c r="DC285" s="133"/>
      <c r="DD285" s="133"/>
      <c r="DE285" s="133"/>
      <c r="DF285" s="133">
        <v>0</v>
      </c>
      <c r="DG285" s="136">
        <v>0</v>
      </c>
      <c r="DH285" s="133"/>
      <c r="DI285" s="133"/>
      <c r="DJ285" s="133"/>
      <c r="DK285" s="136">
        <v>1</v>
      </c>
      <c r="DL285" s="136">
        <v>1</v>
      </c>
      <c r="DM285" s="136">
        <v>0</v>
      </c>
      <c r="DN285" s="133" t="s">
        <v>1656</v>
      </c>
      <c r="DO285" s="133">
        <v>0</v>
      </c>
      <c r="DP285" s="133">
        <v>0</v>
      </c>
      <c r="DQ285" s="133">
        <v>0</v>
      </c>
      <c r="DR285" s="133">
        <v>0</v>
      </c>
      <c r="DS285" s="133">
        <v>0</v>
      </c>
      <c r="DT285" s="63"/>
      <c r="DU285" s="133">
        <v>0</v>
      </c>
      <c r="DV285" s="133">
        <v>0</v>
      </c>
      <c r="DW285" s="133">
        <v>0</v>
      </c>
      <c r="DX285" s="133">
        <v>0</v>
      </c>
      <c r="DY285" s="133">
        <v>0</v>
      </c>
      <c r="DZ285" s="133">
        <v>0</v>
      </c>
      <c r="EC285" s="133">
        <v>0</v>
      </c>
      <c r="ED285" s="133">
        <v>109</v>
      </c>
      <c r="EE285" s="133"/>
      <c r="EF285" s="133"/>
      <c r="EH285" s="133">
        <v>0</v>
      </c>
      <c r="EI285" s="133"/>
      <c r="EJ285" s="133"/>
      <c r="EK285" s="133"/>
      <c r="EL285" s="133"/>
      <c r="EM285" s="133"/>
      <c r="EN285" s="133"/>
      <c r="EO285" s="133"/>
      <c r="EP285" s="136">
        <v>294</v>
      </c>
      <c r="EQ285" s="135">
        <v>42706</v>
      </c>
      <c r="ER285" s="133" t="s">
        <v>383</v>
      </c>
      <c r="ES285" s="133"/>
      <c r="ET285" s="133"/>
      <c r="EU285" s="133"/>
      <c r="EV285" s="133">
        <v>0</v>
      </c>
      <c r="EW285" s="133"/>
      <c r="EX285" s="133">
        <v>12</v>
      </c>
      <c r="EY285" s="133">
        <v>9</v>
      </c>
      <c r="EZ285" s="133">
        <v>52</v>
      </c>
      <c r="FA285" s="133">
        <v>30</v>
      </c>
      <c r="FB285" s="133">
        <v>20</v>
      </c>
      <c r="FC285" s="133">
        <v>19</v>
      </c>
      <c r="FD285" s="133">
        <v>40</v>
      </c>
      <c r="FE285" s="133">
        <v>24</v>
      </c>
      <c r="FF285" s="133">
        <v>32</v>
      </c>
      <c r="FG285" s="133">
        <v>160</v>
      </c>
      <c r="FH285" s="133">
        <v>380</v>
      </c>
      <c r="FI285" s="91">
        <v>160</v>
      </c>
      <c r="FJ285" s="91">
        <v>380</v>
      </c>
      <c r="FK285" s="227">
        <v>58.3</v>
      </c>
      <c r="FL285" s="227">
        <v>26.9061573606315</v>
      </c>
      <c r="FM285" s="228">
        <v>176.4</v>
      </c>
      <c r="FN285" s="228">
        <v>70.05</v>
      </c>
      <c r="FO285" s="228">
        <v>81.410740281567698</v>
      </c>
      <c r="FP285" s="228">
        <v>32.328924924738189</v>
      </c>
      <c r="FQ285" s="228">
        <v>60.289115646258509</v>
      </c>
      <c r="FR285" s="228"/>
      <c r="FS285" s="133"/>
      <c r="FT285" s="230">
        <v>79.2</v>
      </c>
      <c r="FU285" s="230">
        <v>61</v>
      </c>
      <c r="FV285" s="230">
        <v>150</v>
      </c>
      <c r="FW285" s="229">
        <v>6.2</v>
      </c>
      <c r="FX285" s="229">
        <v>6.8</v>
      </c>
      <c r="FY285" s="426">
        <v>12.774193548387096</v>
      </c>
      <c r="FZ285" s="229">
        <v>1.298360655737705</v>
      </c>
      <c r="GA285" s="133">
        <v>30.9</v>
      </c>
      <c r="GB285" s="129">
        <v>14.1</v>
      </c>
      <c r="GC285" s="238">
        <v>7.5</v>
      </c>
      <c r="GD285" s="238" t="s">
        <v>381</v>
      </c>
      <c r="GE285" s="238" t="s">
        <v>381</v>
      </c>
      <c r="GF285" s="238" t="s">
        <v>381</v>
      </c>
      <c r="GG285" s="238" t="s">
        <v>381</v>
      </c>
      <c r="GH285" s="133">
        <v>0</v>
      </c>
      <c r="GI285" s="133">
        <v>1</v>
      </c>
      <c r="GJ285" s="133">
        <v>1</v>
      </c>
      <c r="GK285" s="133">
        <v>1</v>
      </c>
      <c r="GL285" s="231">
        <v>14</v>
      </c>
      <c r="GM285" s="133"/>
      <c r="GN285" s="133" t="s">
        <v>381</v>
      </c>
      <c r="GO285" s="133" t="s">
        <v>381</v>
      </c>
      <c r="GP285" s="133">
        <v>0</v>
      </c>
      <c r="GQ285" s="61">
        <v>34.349999999999994</v>
      </c>
      <c r="GR285" s="106">
        <v>15.852941772516155</v>
      </c>
      <c r="GS285" s="111">
        <v>0.37010676156583633</v>
      </c>
      <c r="GT285" s="61">
        <v>0</v>
      </c>
      <c r="GU285" s="111">
        <v>0.58620689655172409</v>
      </c>
      <c r="GV285" s="61">
        <v>1</v>
      </c>
      <c r="GW285" s="106">
        <v>10.199999999999999</v>
      </c>
      <c r="GY285" s="106">
        <v>16</v>
      </c>
      <c r="HA285" s="745">
        <v>19</v>
      </c>
      <c r="HB285" s="133">
        <v>10</v>
      </c>
      <c r="HC285" s="133">
        <v>0.51</v>
      </c>
      <c r="HD285" s="61">
        <v>1</v>
      </c>
      <c r="HE285" s="236">
        <v>155.42872499999999</v>
      </c>
      <c r="HF285" s="236">
        <v>163.20016200000001</v>
      </c>
      <c r="HG285" s="144">
        <v>73.549045000000007</v>
      </c>
      <c r="HH285" s="236">
        <v>194.51358300000001</v>
      </c>
      <c r="HI285" s="125">
        <v>87.660993000000005</v>
      </c>
      <c r="HJ285" s="236">
        <v>79.005008000000004</v>
      </c>
      <c r="HK285" s="144">
        <v>35.605007000000001</v>
      </c>
      <c r="HL285" s="236">
        <v>115.50857600000001</v>
      </c>
      <c r="HM285" s="144">
        <v>52.055985999999997</v>
      </c>
      <c r="HN285" s="236">
        <v>59.383294999999997</v>
      </c>
      <c r="HO285" s="144">
        <v>7.1615320000000002</v>
      </c>
      <c r="HP285" s="144">
        <v>3.227471</v>
      </c>
      <c r="HQ285" s="236">
        <v>220.32201599999999</v>
      </c>
      <c r="HR285" s="144">
        <v>99.292021000000005</v>
      </c>
      <c r="HS285" s="236">
        <v>118.58777600000001</v>
      </c>
      <c r="HT285" s="144">
        <v>53.443683</v>
      </c>
      <c r="HU285" s="236">
        <v>101.73424</v>
      </c>
      <c r="HV285" s="144">
        <v>45.848337999999998</v>
      </c>
      <c r="HW285" s="236">
        <v>46.175249000000001</v>
      </c>
      <c r="HX285" s="144">
        <v>1</v>
      </c>
      <c r="HY285" s="427">
        <v>0.83901678989687833</v>
      </c>
      <c r="HZ285" s="238">
        <v>22.1</v>
      </c>
      <c r="IA285" s="133">
        <v>5.8</v>
      </c>
      <c r="IB285" s="133">
        <v>21.5</v>
      </c>
      <c r="IC285" s="133">
        <v>5.9</v>
      </c>
      <c r="ID285" s="133">
        <v>16.2</v>
      </c>
      <c r="IE285" s="133">
        <v>4.4000000000000004</v>
      </c>
      <c r="IF285" s="237">
        <v>68.596367816091956</v>
      </c>
      <c r="IG285" s="237">
        <v>31.658056034777502</v>
      </c>
      <c r="IH285" s="133"/>
      <c r="II285" s="146">
        <v>0.42</v>
      </c>
      <c r="IJ285" s="146">
        <v>1026</v>
      </c>
      <c r="IK285" s="146">
        <v>926</v>
      </c>
      <c r="IL285" s="146">
        <v>1082</v>
      </c>
      <c r="IM285" s="146">
        <v>1085</v>
      </c>
      <c r="IN285" s="146">
        <v>1012</v>
      </c>
      <c r="IO285" s="146">
        <v>1042</v>
      </c>
      <c r="IP285" s="133">
        <v>1034</v>
      </c>
      <c r="IQ285" s="429">
        <v>1028.8333333333333</v>
      </c>
      <c r="IR285" s="146">
        <v>1653</v>
      </c>
      <c r="IS285" s="146">
        <v>308</v>
      </c>
      <c r="IT285" s="146">
        <v>262</v>
      </c>
      <c r="IU285" s="146">
        <v>354</v>
      </c>
      <c r="IV285" s="146">
        <v>379</v>
      </c>
      <c r="IW285" s="146">
        <v>356</v>
      </c>
      <c r="IX285" s="146">
        <v>347</v>
      </c>
      <c r="IY285" s="61">
        <v>327.5</v>
      </c>
      <c r="IZ285" s="430">
        <v>334.33333333333331</v>
      </c>
      <c r="JA285" s="161">
        <v>205</v>
      </c>
      <c r="JB285" s="491">
        <v>27.405245160659042</v>
      </c>
      <c r="JC285" s="133"/>
      <c r="JD285" s="136">
        <v>1</v>
      </c>
      <c r="JE285" s="278"/>
      <c r="JF285" s="70"/>
      <c r="JG285" s="70"/>
      <c r="JH285" s="136">
        <v>1</v>
      </c>
      <c r="JI285" s="136"/>
      <c r="JJ285" s="136"/>
      <c r="JK285" s="136">
        <v>0</v>
      </c>
      <c r="JL285" s="133" t="s">
        <v>1656</v>
      </c>
      <c r="JM285" s="420"/>
      <c r="JN285" s="362"/>
      <c r="JO285" s="244"/>
      <c r="JQ285" s="200"/>
      <c r="JR285" s="90"/>
      <c r="JS285" s="90"/>
      <c r="JT285" s="69"/>
      <c r="JU285" s="248"/>
      <c r="JV285" s="200"/>
      <c r="JW285" s="433"/>
      <c r="JX285" s="248"/>
      <c r="JY285" s="243"/>
      <c r="JZ285" s="433"/>
      <c r="KA285" s="248"/>
      <c r="KB285" s="247"/>
      <c r="KC285" s="245"/>
      <c r="KD285" s="248"/>
      <c r="KE285" s="63"/>
      <c r="KF285" s="250"/>
      <c r="KG285" s="250"/>
      <c r="KH285" s="250"/>
      <c r="KI285" s="250"/>
      <c r="KJ285" s="250"/>
      <c r="KK285" s="250"/>
      <c r="KL285" s="250"/>
      <c r="KM285" s="250"/>
      <c r="KN285" s="133"/>
      <c r="KO285" s="133"/>
      <c r="KP285" s="133"/>
      <c r="KQ285" s="133"/>
      <c r="KR285" s="92"/>
      <c r="KS285" s="92">
        <v>0.37010676156583633</v>
      </c>
      <c r="KT285" s="92"/>
      <c r="KU285" s="361"/>
      <c r="KV285" s="92"/>
      <c r="KW285" s="361"/>
      <c r="KX285" s="361"/>
      <c r="KY285" s="361"/>
      <c r="KZ285" s="361"/>
      <c r="LA285" s="361"/>
      <c r="LB285" s="361"/>
      <c r="LC285" s="361"/>
      <c r="LD285" s="361"/>
      <c r="LE285" s="361"/>
      <c r="LF285" s="118">
        <v>42706</v>
      </c>
      <c r="LG285" s="454"/>
      <c r="LH285" s="454"/>
      <c r="LI285" s="454"/>
      <c r="LJ285" s="454"/>
      <c r="LK285" s="454"/>
      <c r="LL285" s="454"/>
      <c r="LM285" s="454"/>
      <c r="LN285" s="454"/>
      <c r="LO285" s="454"/>
      <c r="LP285" s="454"/>
      <c r="LQ285" s="454"/>
      <c r="LR285" s="454"/>
      <c r="LS285" s="454"/>
      <c r="LT285" s="454"/>
      <c r="LU285" s="454"/>
      <c r="LV285" s="454"/>
      <c r="LW285" s="500"/>
      <c r="LX285" s="454"/>
      <c r="LY285" s="500">
        <v>0</v>
      </c>
      <c r="LZ285" s="500">
        <v>0</v>
      </c>
      <c r="MA285" s="690">
        <v>46.175249000000001</v>
      </c>
      <c r="MB285" s="454"/>
      <c r="MD285" s="253"/>
      <c r="ME285" s="274"/>
      <c r="MF285" s="581">
        <v>294</v>
      </c>
      <c r="MG285" s="135">
        <v>42654</v>
      </c>
      <c r="MJ285" s="584">
        <v>28.108899999999998</v>
      </c>
      <c r="MR285" s="135"/>
      <c r="MS285" s="585"/>
      <c r="MT285" s="585"/>
      <c r="MU285" s="133">
        <v>1</v>
      </c>
      <c r="MV285" s="585"/>
      <c r="MW285" s="585"/>
      <c r="MX285" s="585"/>
      <c r="MY285" s="585"/>
      <c r="MZ285" s="585"/>
      <c r="NA285" s="585"/>
      <c r="NB285" s="585"/>
      <c r="NC285" s="238">
        <v>1</v>
      </c>
      <c r="NE285" s="876">
        <v>294</v>
      </c>
      <c r="NF285" s="877">
        <v>8.6338670918356293</v>
      </c>
      <c r="NG285" s="877">
        <v>7.3124292062506102</v>
      </c>
      <c r="NH285" s="877">
        <v>5.5558161550616401</v>
      </c>
      <c r="NI285" s="877">
        <v>2.2357270598380601</v>
      </c>
      <c r="NJ285" s="877">
        <v>6.1955444592136901</v>
      </c>
      <c r="NK285" s="877">
        <v>5.4860707437356702</v>
      </c>
      <c r="NL285" s="877">
        <v>9.1898986680231705</v>
      </c>
      <c r="NM285" s="877">
        <v>7.8479342882237697</v>
      </c>
      <c r="NN285" s="877">
        <v>6.5686401954192197</v>
      </c>
      <c r="NO285" s="877">
        <v>1.25096157353322</v>
      </c>
      <c r="NP285" s="877">
        <v>6.8728287595348903</v>
      </c>
      <c r="NQ285" s="877">
        <v>7.3370866453548196</v>
      </c>
      <c r="NR285" s="877">
        <v>7.4310378743783003</v>
      </c>
      <c r="NS285" s="877">
        <v>4.6444331524062497</v>
      </c>
      <c r="NT285" s="877">
        <v>6.3402061799117098</v>
      </c>
      <c r="NU285" s="877">
        <v>8.2715564032023501</v>
      </c>
      <c r="NV285" s="877">
        <v>6.1832880012095597</v>
      </c>
      <c r="NW285" s="877">
        <v>6.80877115932718</v>
      </c>
      <c r="NX285" s="877">
        <v>5.7671250772690703</v>
      </c>
      <c r="NY285" s="877">
        <v>6.4132894271359699</v>
      </c>
      <c r="NZ285" s="877">
        <v>8.3743874640054603</v>
      </c>
      <c r="OA285" s="877">
        <v>4.1538053360790403</v>
      </c>
      <c r="OB285" s="877">
        <v>10.185742682247</v>
      </c>
      <c r="OC285" s="877">
        <v>2.58255600301406</v>
      </c>
      <c r="OD285" s="877">
        <v>4.9231491804723104</v>
      </c>
      <c r="OE285" s="877">
        <v>6.6989129831436598</v>
      </c>
      <c r="OF285" s="877">
        <v>4.2712762591759299</v>
      </c>
      <c r="OG285" s="877">
        <v>10.546113109982301</v>
      </c>
      <c r="OH285" s="877">
        <v>2.8176232575114302</v>
      </c>
      <c r="OI285" s="877">
        <v>8.5595682899227494</v>
      </c>
      <c r="OJ285" s="877">
        <v>3.4737869116143698</v>
      </c>
      <c r="OK285" s="877">
        <v>1.9865448200595399</v>
      </c>
      <c r="OL285" s="877">
        <v>0.76934384439327297</v>
      </c>
      <c r="OM285" s="877">
        <v>7.6031866792329401</v>
      </c>
    </row>
    <row r="286" spans="1:403" s="152" customFormat="1" x14ac:dyDescent="0.25">
      <c r="A286" s="455">
        <v>285</v>
      </c>
      <c r="B286" s="274">
        <v>0</v>
      </c>
      <c r="C286" s="61">
        <v>1</v>
      </c>
      <c r="D286" s="267">
        <v>0</v>
      </c>
      <c r="E286" s="90">
        <v>295</v>
      </c>
      <c r="F286" s="883">
        <v>295</v>
      </c>
      <c r="G286" s="334">
        <v>6</v>
      </c>
      <c r="H286" s="898"/>
      <c r="I286" s="334" t="s">
        <v>917</v>
      </c>
      <c r="J286" s="334" t="s">
        <v>1657</v>
      </c>
      <c r="K286" s="135">
        <v>14421</v>
      </c>
      <c r="L286" s="133">
        <v>77</v>
      </c>
      <c r="M286" s="193">
        <v>46</v>
      </c>
      <c r="N286" s="193">
        <v>149</v>
      </c>
      <c r="O286" s="342">
        <v>20.719787396964101</v>
      </c>
      <c r="P286" s="348">
        <v>1.3759366749442972</v>
      </c>
      <c r="Q286" s="146">
        <v>1</v>
      </c>
      <c r="R286" s="146">
        <v>130</v>
      </c>
      <c r="S286" s="146">
        <v>50</v>
      </c>
      <c r="T286" s="146">
        <v>0</v>
      </c>
      <c r="U286" s="413">
        <v>1</v>
      </c>
      <c r="V286" s="114">
        <v>1</v>
      </c>
      <c r="W286" s="114">
        <v>2</v>
      </c>
      <c r="X286" s="114">
        <v>1</v>
      </c>
      <c r="Y286" s="114">
        <v>0</v>
      </c>
      <c r="Z286" s="114">
        <v>1</v>
      </c>
      <c r="AA286" s="114">
        <v>1</v>
      </c>
      <c r="AB286" s="114">
        <v>0</v>
      </c>
      <c r="AC286" s="114">
        <v>0</v>
      </c>
      <c r="AD286" s="133"/>
      <c r="AE286" s="133"/>
      <c r="AF286" s="133"/>
      <c r="AG286" s="592"/>
      <c r="AH286" s="592">
        <v>1.25</v>
      </c>
      <c r="AI286" s="592">
        <v>42</v>
      </c>
      <c r="AJ286" s="592"/>
      <c r="AK286" s="592">
        <v>10.9</v>
      </c>
      <c r="AL286" s="592">
        <v>32</v>
      </c>
      <c r="AM286" s="592"/>
      <c r="AN286" s="607"/>
      <c r="AO286" s="409"/>
      <c r="AP286" s="63">
        <v>143</v>
      </c>
      <c r="AQ286" s="63">
        <v>70</v>
      </c>
      <c r="AR286" s="63">
        <v>42</v>
      </c>
      <c r="AS286" s="63">
        <v>155</v>
      </c>
      <c r="AT286" s="63">
        <v>1.87</v>
      </c>
      <c r="AU286" s="63"/>
      <c r="AV286" s="557"/>
      <c r="AW286" s="557">
        <v>42667</v>
      </c>
      <c r="AX286" s="147">
        <v>1.25</v>
      </c>
      <c r="AY286" s="63"/>
      <c r="AZ286" s="63"/>
      <c r="BA286" s="592"/>
      <c r="BB286" s="567"/>
      <c r="BC286" s="65">
        <v>29.28</v>
      </c>
      <c r="BD286" s="68"/>
      <c r="BE286" s="66">
        <v>29.28</v>
      </c>
      <c r="BF286" s="218">
        <v>65.210652045773585</v>
      </c>
      <c r="BG286" s="66">
        <v>51.18</v>
      </c>
      <c r="BH286" s="68">
        <v>1.4665710723863543</v>
      </c>
      <c r="BI286" s="219">
        <v>1.4665710723863543</v>
      </c>
      <c r="BJ286" s="219">
        <v>1.8143185427694231</v>
      </c>
      <c r="BK286" s="219">
        <v>1.7091002815511667</v>
      </c>
      <c r="BL286" s="66">
        <v>2.36</v>
      </c>
      <c r="BM286" s="66">
        <v>1.1499999999999999</v>
      </c>
      <c r="BN286" s="66">
        <v>57</v>
      </c>
      <c r="BO286" s="66">
        <v>0.92</v>
      </c>
      <c r="BP286" s="571">
        <v>178.9</v>
      </c>
      <c r="BQ286" s="66">
        <v>51</v>
      </c>
      <c r="BR286" s="66">
        <v>73</v>
      </c>
      <c r="BS286" s="66">
        <v>10</v>
      </c>
      <c r="BT286" s="66">
        <v>22</v>
      </c>
      <c r="BU286" s="61">
        <v>0</v>
      </c>
      <c r="BV286" s="61"/>
      <c r="BW286" s="61"/>
      <c r="BX286" s="61"/>
      <c r="BY286" s="61"/>
      <c r="BZ286" s="61"/>
      <c r="CA286" s="61"/>
      <c r="CB286" s="61"/>
      <c r="CC286" s="61"/>
      <c r="CD286" s="61"/>
      <c r="CE286" s="61">
        <v>0</v>
      </c>
      <c r="CF286" s="61">
        <v>0</v>
      </c>
      <c r="CG286" s="61">
        <v>0</v>
      </c>
      <c r="CH286" s="61">
        <v>0</v>
      </c>
      <c r="CI286" s="61">
        <v>0</v>
      </c>
      <c r="CJ286" s="61">
        <v>0</v>
      </c>
      <c r="CK286" s="114">
        <v>0</v>
      </c>
      <c r="CL286" s="114">
        <v>0</v>
      </c>
      <c r="CM286" s="114">
        <v>0</v>
      </c>
      <c r="CN286" s="114">
        <v>0</v>
      </c>
      <c r="CO286" s="114">
        <v>1</v>
      </c>
      <c r="CP286" s="114">
        <v>1</v>
      </c>
      <c r="CQ286" s="114">
        <v>0</v>
      </c>
      <c r="CR286" s="114">
        <v>0</v>
      </c>
      <c r="CS286" s="114">
        <v>0</v>
      </c>
      <c r="CT286" s="114">
        <v>0</v>
      </c>
      <c r="CU286" s="114">
        <v>1</v>
      </c>
      <c r="CV286" s="114">
        <v>0</v>
      </c>
      <c r="CW286" s="362"/>
      <c r="CX286" s="362"/>
      <c r="CY286" s="362"/>
      <c r="CZ286" s="362"/>
      <c r="DA286" s="133">
        <v>106</v>
      </c>
      <c r="DB286" s="133">
        <v>142</v>
      </c>
      <c r="DC286" s="133"/>
      <c r="DD286" s="133"/>
      <c r="DE286" s="133"/>
      <c r="DF286" s="133">
        <v>0</v>
      </c>
      <c r="DG286" s="136">
        <v>0</v>
      </c>
      <c r="DH286" s="133"/>
      <c r="DI286" s="133"/>
      <c r="DJ286" s="133"/>
      <c r="DK286" s="136">
        <v>1</v>
      </c>
      <c r="DL286" s="136">
        <v>0</v>
      </c>
      <c r="DM286" s="136">
        <v>0</v>
      </c>
      <c r="DN286" s="133"/>
      <c r="DO286" s="133">
        <v>0</v>
      </c>
      <c r="DP286" s="133">
        <v>0</v>
      </c>
      <c r="DQ286" s="133">
        <v>0</v>
      </c>
      <c r="DR286" s="133">
        <v>0</v>
      </c>
      <c r="DS286" s="133">
        <v>0</v>
      </c>
      <c r="DT286" s="63"/>
      <c r="DU286" s="133">
        <v>0</v>
      </c>
      <c r="DV286" s="133">
        <v>0</v>
      </c>
      <c r="DW286" s="133">
        <v>0</v>
      </c>
      <c r="DX286" s="133">
        <v>0</v>
      </c>
      <c r="DY286" s="133">
        <v>0</v>
      </c>
      <c r="DZ286" s="133">
        <v>0</v>
      </c>
      <c r="EC286" s="133">
        <v>1</v>
      </c>
      <c r="ED286" s="133"/>
      <c r="EE286" s="133"/>
      <c r="EF286" s="133"/>
      <c r="EH286" s="133">
        <v>0</v>
      </c>
      <c r="EI286" s="133"/>
      <c r="EJ286" s="133"/>
      <c r="EK286" s="133"/>
      <c r="EL286" s="133"/>
      <c r="EM286" s="133"/>
      <c r="EN286" s="133"/>
      <c r="EO286" s="133"/>
      <c r="EP286" s="136">
        <v>295</v>
      </c>
      <c r="EQ286" s="135">
        <v>42667</v>
      </c>
      <c r="ER286" s="133" t="s">
        <v>383</v>
      </c>
      <c r="ES286" s="133"/>
      <c r="ET286" s="133"/>
      <c r="EU286" s="133"/>
      <c r="EV286" s="133">
        <v>0</v>
      </c>
      <c r="EW286" s="133"/>
      <c r="EX286" s="133">
        <v>7</v>
      </c>
      <c r="EY286" s="133">
        <v>6</v>
      </c>
      <c r="EZ286" s="133">
        <v>39</v>
      </c>
      <c r="FA286" s="133">
        <v>19</v>
      </c>
      <c r="FB286" s="133">
        <v>10</v>
      </c>
      <c r="FC286" s="133">
        <v>15</v>
      </c>
      <c r="FD286" s="133">
        <v>27</v>
      </c>
      <c r="FE286" s="133">
        <v>17</v>
      </c>
      <c r="FF286" s="133">
        <v>25</v>
      </c>
      <c r="FG286" s="133">
        <v>120</v>
      </c>
      <c r="FH286" s="133">
        <v>250</v>
      </c>
      <c r="FI286" s="91">
        <v>120</v>
      </c>
      <c r="FJ286" s="91">
        <v>250</v>
      </c>
      <c r="FK286" s="227">
        <v>20.399999999999999</v>
      </c>
      <c r="FL286" s="227">
        <v>14.826263716552118</v>
      </c>
      <c r="FM286" s="228">
        <v>62.2</v>
      </c>
      <c r="FN286" s="228">
        <v>16.7</v>
      </c>
      <c r="FO286" s="228">
        <v>45.205568782820677</v>
      </c>
      <c r="FP286" s="228">
        <v>12.137186473844135</v>
      </c>
      <c r="FQ286" s="228">
        <v>73.151125401929264</v>
      </c>
      <c r="FR286" s="228"/>
      <c r="FS286" s="133"/>
      <c r="FT286" s="230">
        <v>74</v>
      </c>
      <c r="FU286" s="230">
        <v>110</v>
      </c>
      <c r="FV286" s="230">
        <v>110</v>
      </c>
      <c r="FW286" s="229">
        <v>6.25</v>
      </c>
      <c r="FX286" s="229">
        <v>5.6</v>
      </c>
      <c r="FY286" s="426">
        <v>11.84</v>
      </c>
      <c r="FZ286" s="229">
        <v>0.67272727272727273</v>
      </c>
      <c r="GA286" s="133">
        <v>55.7</v>
      </c>
      <c r="GB286" s="129">
        <v>17.3</v>
      </c>
      <c r="GC286" s="238">
        <v>9.3000000000000007</v>
      </c>
      <c r="GD286" s="238" t="s">
        <v>381</v>
      </c>
      <c r="GE286" s="238" t="s">
        <v>381</v>
      </c>
      <c r="GF286" s="238" t="s">
        <v>381</v>
      </c>
      <c r="GG286" s="238" t="s">
        <v>381</v>
      </c>
      <c r="GH286" s="133">
        <v>1</v>
      </c>
      <c r="GI286" s="133">
        <v>1</v>
      </c>
      <c r="GJ286" s="133">
        <v>1</v>
      </c>
      <c r="GK286" s="133">
        <v>0</v>
      </c>
      <c r="GL286" s="231">
        <v>14</v>
      </c>
      <c r="GM286" s="133"/>
      <c r="GN286" s="133" t="s">
        <v>381</v>
      </c>
      <c r="GO286" s="133" t="s">
        <v>381</v>
      </c>
      <c r="GP286" s="133">
        <v>0</v>
      </c>
      <c r="GQ286" s="61">
        <v>25.1</v>
      </c>
      <c r="GR286" s="106">
        <v>18.242118592424422</v>
      </c>
      <c r="GS286" s="111">
        <v>0.44137931034482764</v>
      </c>
      <c r="GT286" s="61">
        <v>0</v>
      </c>
      <c r="GU286" s="111">
        <v>0.68</v>
      </c>
      <c r="GV286" s="61">
        <v>1</v>
      </c>
      <c r="GW286" s="106">
        <v>16.399999999999999</v>
      </c>
      <c r="GX286" s="61"/>
      <c r="GY286" s="106">
        <v>20</v>
      </c>
      <c r="GZ286" s="61"/>
      <c r="HA286" s="745">
        <v>19</v>
      </c>
      <c r="HB286" s="133">
        <v>10</v>
      </c>
      <c r="HC286" s="133">
        <v>0.36</v>
      </c>
      <c r="HD286" s="61">
        <v>1</v>
      </c>
      <c r="HE286" s="236">
        <v>52.730198000000001</v>
      </c>
      <c r="HF286" s="236">
        <v>55.366708000000003</v>
      </c>
      <c r="HG286" s="144">
        <v>39.674174999999998</v>
      </c>
      <c r="HH286" s="236">
        <v>84.543592000000004</v>
      </c>
      <c r="HI286" s="125">
        <v>60.581482000000001</v>
      </c>
      <c r="HJ286" s="236">
        <v>25.011904000000001</v>
      </c>
      <c r="HK286" s="144">
        <v>17.922803999999999</v>
      </c>
      <c r="HL286" s="236">
        <v>59.531686999999998</v>
      </c>
      <c r="HM286" s="144">
        <v>42.658678000000002</v>
      </c>
      <c r="HN286" s="236">
        <v>70.415374999999997</v>
      </c>
      <c r="HO286" s="144">
        <v>5.1792569999999998</v>
      </c>
      <c r="HP286" s="144">
        <v>3.7113049999999999</v>
      </c>
      <c r="HQ286" s="236">
        <v>87.646359000000004</v>
      </c>
      <c r="HR286" s="144">
        <v>62.804834999999997</v>
      </c>
      <c r="HS286" s="236">
        <v>23.301497000000001</v>
      </c>
      <c r="HT286" s="144">
        <v>16.697175999999999</v>
      </c>
      <c r="HU286" s="236">
        <v>64.344862000000006</v>
      </c>
      <c r="HV286" s="144">
        <v>46.107658999999998</v>
      </c>
      <c r="HW286" s="236">
        <v>73.414186999999998</v>
      </c>
      <c r="HX286" s="144">
        <v>0</v>
      </c>
      <c r="HY286" s="427">
        <v>0.65488946814561655</v>
      </c>
      <c r="HZ286" s="238">
        <v>14.6</v>
      </c>
      <c r="IA286" s="133">
        <v>5</v>
      </c>
      <c r="IB286" s="133">
        <v>18.2</v>
      </c>
      <c r="IC286" s="133">
        <v>5</v>
      </c>
      <c r="ID286" s="133">
        <v>14.1</v>
      </c>
      <c r="IE286" s="133">
        <v>4.2</v>
      </c>
      <c r="IF286" s="237">
        <v>44.49924266666666</v>
      </c>
      <c r="IG286" s="237">
        <v>32.341054262884697</v>
      </c>
      <c r="IH286" s="133"/>
      <c r="II286" s="172">
        <v>0.32</v>
      </c>
      <c r="IJ286" s="172"/>
      <c r="IK286" s="172">
        <v>1022</v>
      </c>
      <c r="IL286" s="172">
        <v>916</v>
      </c>
      <c r="IM286" s="172">
        <v>1126</v>
      </c>
      <c r="IN286" s="172">
        <v>1171</v>
      </c>
      <c r="IO286" s="172"/>
      <c r="IP286" s="133"/>
      <c r="IQ286" s="429">
        <v>1058.75</v>
      </c>
      <c r="IR286" s="172">
        <v>1704</v>
      </c>
      <c r="IS286" s="172">
        <v>338</v>
      </c>
      <c r="IT286" s="172">
        <v>406</v>
      </c>
      <c r="IU286" s="172">
        <v>416</v>
      </c>
      <c r="IV286" s="172"/>
      <c r="IW286" s="172">
        <v>363</v>
      </c>
      <c r="IX286" s="172">
        <v>408</v>
      </c>
      <c r="IY286" s="61">
        <v>373</v>
      </c>
      <c r="IZ286" s="430">
        <v>386.2</v>
      </c>
      <c r="JA286" s="169">
        <v>202</v>
      </c>
      <c r="JB286" s="491">
        <v>25.63178338361341</v>
      </c>
      <c r="JC286" s="133"/>
      <c r="JD286" s="136">
        <v>1</v>
      </c>
      <c r="JE286" s="278"/>
      <c r="JF286" s="70"/>
      <c r="JG286" s="70"/>
      <c r="JH286" s="136">
        <v>0</v>
      </c>
      <c r="JI286" s="136"/>
      <c r="JJ286" s="136"/>
      <c r="JK286" s="136">
        <v>0</v>
      </c>
      <c r="JL286" s="133"/>
      <c r="JM286" s="420"/>
      <c r="JN286" s="362"/>
      <c r="JO286" s="244"/>
      <c r="JP286" s="133"/>
      <c r="JQ286" s="200"/>
      <c r="JR286" s="90"/>
      <c r="JS286" s="90"/>
      <c r="JT286" s="135"/>
      <c r="JU286" s="248"/>
      <c r="JV286" s="200"/>
      <c r="JW286" s="433"/>
      <c r="JX286" s="248"/>
      <c r="JY286" s="243"/>
      <c r="JZ286" s="433"/>
      <c r="KA286" s="248"/>
      <c r="KB286" s="247"/>
      <c r="KC286" s="245"/>
      <c r="KD286" s="248"/>
      <c r="KE286" s="63"/>
      <c r="KF286" s="250"/>
      <c r="KG286" s="250"/>
      <c r="KH286" s="250"/>
      <c r="KI286" s="250"/>
      <c r="KJ286" s="250"/>
      <c r="KK286" s="250"/>
      <c r="KL286" s="250"/>
      <c r="KM286" s="250"/>
      <c r="KN286" s="133"/>
      <c r="KO286" s="133"/>
      <c r="KP286" s="133"/>
      <c r="KQ286" s="133"/>
      <c r="KR286" s="92"/>
      <c r="KS286" s="92">
        <v>0.44137931034482764</v>
      </c>
      <c r="KT286" s="92"/>
      <c r="KU286" s="361"/>
      <c r="KV286" s="92"/>
      <c r="KW286" s="361"/>
      <c r="KX286" s="361"/>
      <c r="KY286" s="361"/>
      <c r="KZ286" s="361"/>
      <c r="LA286" s="361"/>
      <c r="LB286" s="361"/>
      <c r="LC286" s="361"/>
      <c r="LD286" s="361"/>
      <c r="LE286" s="361"/>
      <c r="LF286" s="118">
        <v>42667</v>
      </c>
      <c r="LG286" s="454"/>
      <c r="LH286" s="454"/>
      <c r="LI286" s="454"/>
      <c r="LJ286" s="454"/>
      <c r="LK286" s="454"/>
      <c r="LL286" s="454"/>
      <c r="LM286" s="454"/>
      <c r="LN286" s="454"/>
      <c r="LO286" s="454"/>
      <c r="LP286" s="454"/>
      <c r="LQ286" s="454"/>
      <c r="LR286" s="454"/>
      <c r="LS286" s="454"/>
      <c r="LT286" s="454"/>
      <c r="LU286" s="454"/>
      <c r="LV286" s="454"/>
      <c r="LW286" s="500"/>
      <c r="LX286" s="454"/>
      <c r="LY286" s="500">
        <v>0</v>
      </c>
      <c r="LZ286" s="500">
        <v>0</v>
      </c>
      <c r="MA286" s="690">
        <v>73.414186999999998</v>
      </c>
      <c r="MB286" s="454"/>
      <c r="MD286" s="253"/>
      <c r="ME286" s="274"/>
      <c r="MF286" s="581">
        <v>295</v>
      </c>
      <c r="MG286" s="135">
        <v>42667</v>
      </c>
      <c r="MJ286" s="584">
        <v>47.747500000000002</v>
      </c>
      <c r="MR286" s="135"/>
      <c r="MS286" s="585"/>
      <c r="MT286" s="585"/>
      <c r="MU286" s="133">
        <v>1</v>
      </c>
      <c r="MV286" s="585"/>
      <c r="MW286" s="585"/>
      <c r="MX286" s="585"/>
      <c r="MY286" s="585"/>
      <c r="MZ286" s="585"/>
      <c r="NA286" s="585"/>
      <c r="NB286" s="585"/>
      <c r="NC286" s="238">
        <v>3</v>
      </c>
      <c r="NE286" s="876">
        <v>295</v>
      </c>
      <c r="NF286" s="877">
        <v>9.0501207303854105</v>
      </c>
      <c r="NG286" s="877">
        <v>8.6813789842265994</v>
      </c>
      <c r="NH286" s="877">
        <v>5.3483740751911597</v>
      </c>
      <c r="NI286" s="877">
        <v>2.7136958148433599</v>
      </c>
      <c r="NJ286" s="877">
        <v>7.6223447227242396</v>
      </c>
      <c r="NK286" s="877">
        <v>5.5789387130933896</v>
      </c>
      <c r="NL286" s="877">
        <v>9.1931310603270209</v>
      </c>
      <c r="NM286" s="877">
        <v>7.83926678650489</v>
      </c>
      <c r="NN286" s="877">
        <v>6.2020258446093397</v>
      </c>
      <c r="NO286" s="877">
        <v>0.80735492205760395</v>
      </c>
      <c r="NP286" s="877">
        <v>6.0107798387532396</v>
      </c>
      <c r="NQ286" s="877">
        <v>6.3352116817057897</v>
      </c>
      <c r="NR286" s="877">
        <v>7.2142219663483296</v>
      </c>
      <c r="NS286" s="877">
        <v>4.6644828403646796</v>
      </c>
      <c r="NT286" s="877">
        <v>6.1377084374696</v>
      </c>
      <c r="NU286" s="877">
        <v>8.5600652897960003</v>
      </c>
      <c r="NV286" s="877">
        <v>6.8344078418069998</v>
      </c>
      <c r="NW286" s="877">
        <v>6.97303720562177</v>
      </c>
      <c r="NX286" s="877">
        <v>5.7221927608958998</v>
      </c>
      <c r="NY286" s="877">
        <v>6.0481053744420601</v>
      </c>
      <c r="NZ286" s="877">
        <v>7.47110615201822</v>
      </c>
      <c r="OA286" s="877">
        <v>1.33342373372519</v>
      </c>
      <c r="OB286" s="877">
        <v>10.2128975846618</v>
      </c>
      <c r="OC286" s="877">
        <v>1.7527485914071299</v>
      </c>
      <c r="OD286" s="877">
        <v>4.4744360432522701</v>
      </c>
      <c r="OE286" s="877">
        <v>7.3162362700153398</v>
      </c>
      <c r="OF286" s="877">
        <v>5.4702114573905396</v>
      </c>
      <c r="OG286" s="877">
        <v>10.853933288677901</v>
      </c>
      <c r="OH286" s="877">
        <v>4.7131459024902602</v>
      </c>
      <c r="OI286" s="877">
        <v>8.0931270153074397</v>
      </c>
      <c r="OJ286" s="877">
        <v>5.81301154860562</v>
      </c>
      <c r="OK286" s="877">
        <v>2.7608062733704899</v>
      </c>
      <c r="OL286" s="877">
        <v>3.1410123095270701</v>
      </c>
      <c r="OM286" s="877">
        <v>8.4601489932547</v>
      </c>
    </row>
    <row r="287" spans="1:403" s="61" customFormat="1" x14ac:dyDescent="0.25">
      <c r="A287" s="902">
        <v>286</v>
      </c>
      <c r="B287" s="221">
        <v>0</v>
      </c>
      <c r="C287" s="61">
        <v>1</v>
      </c>
      <c r="D287" s="267">
        <v>0</v>
      </c>
      <c r="E287" s="90">
        <v>296</v>
      </c>
      <c r="F287" s="883">
        <v>296</v>
      </c>
      <c r="G287" s="334">
        <v>7</v>
      </c>
      <c r="H287" s="898"/>
      <c r="I287" s="334" t="s">
        <v>1658</v>
      </c>
      <c r="J287" s="334" t="s">
        <v>1659</v>
      </c>
      <c r="K287" s="135">
        <v>15852</v>
      </c>
      <c r="L287" s="133">
        <v>73</v>
      </c>
      <c r="M287" s="193">
        <v>92.5</v>
      </c>
      <c r="N287" s="193">
        <v>172</v>
      </c>
      <c r="O287" s="342">
        <v>31.266901027582481</v>
      </c>
      <c r="P287" s="348">
        <v>2.0546350103284814</v>
      </c>
      <c r="Q287" s="146">
        <v>1</v>
      </c>
      <c r="R287" s="146">
        <v>160</v>
      </c>
      <c r="S287" s="146">
        <v>100</v>
      </c>
      <c r="T287" s="146">
        <v>0</v>
      </c>
      <c r="U287" s="413">
        <v>2</v>
      </c>
      <c r="V287" s="114">
        <v>1</v>
      </c>
      <c r="W287" s="114">
        <v>2</v>
      </c>
      <c r="X287" s="114">
        <v>1</v>
      </c>
      <c r="Y287" s="114">
        <v>0</v>
      </c>
      <c r="Z287" s="114">
        <v>1</v>
      </c>
      <c r="AA287" s="114">
        <v>0</v>
      </c>
      <c r="AB287" s="114">
        <v>0</v>
      </c>
      <c r="AC287" s="114">
        <v>0</v>
      </c>
      <c r="AD287" s="133"/>
      <c r="AE287" s="133"/>
      <c r="AF287" s="133"/>
      <c r="AG287" s="592"/>
      <c r="AH287" s="592">
        <v>0.82</v>
      </c>
      <c r="AI287" s="592">
        <v>68</v>
      </c>
      <c r="AJ287" s="592"/>
      <c r="AK287" s="592">
        <v>13.6</v>
      </c>
      <c r="AL287" s="592">
        <v>41</v>
      </c>
      <c r="AM287" s="592"/>
      <c r="AN287" s="607"/>
      <c r="AO287" s="409"/>
      <c r="AP287" s="63">
        <v>142</v>
      </c>
      <c r="AQ287" s="63">
        <v>69</v>
      </c>
      <c r="AR287" s="63">
        <v>58</v>
      </c>
      <c r="AS287" s="63">
        <v>75</v>
      </c>
      <c r="AT287" s="63">
        <v>2.02</v>
      </c>
      <c r="AU287" s="63"/>
      <c r="AV287" s="557"/>
      <c r="AW287" s="557">
        <v>42653</v>
      </c>
      <c r="AX287" s="170">
        <v>0.82</v>
      </c>
      <c r="AY287" s="63"/>
      <c r="AZ287" s="63"/>
      <c r="BA287" s="592"/>
      <c r="BB287" s="567"/>
      <c r="BC287" s="65">
        <v>18.420000000000002</v>
      </c>
      <c r="BD287" s="68"/>
      <c r="BE287" s="66">
        <v>18.420000000000002</v>
      </c>
      <c r="BF287" s="218">
        <v>74.066811675707712</v>
      </c>
      <c r="BG287" s="66">
        <v>75.209999999999994</v>
      </c>
      <c r="BH287" s="68">
        <v>1.2652896258608302</v>
      </c>
      <c r="BI287" s="219">
        <v>1.2652896258608302</v>
      </c>
      <c r="BJ287" s="219">
        <v>1.8696236501538368</v>
      </c>
      <c r="BK287" s="219">
        <v>1.876275588677879</v>
      </c>
      <c r="BL287" s="66">
        <v>2.59</v>
      </c>
      <c r="BM287" s="66">
        <v>0.99</v>
      </c>
      <c r="BN287" s="66">
        <v>122</v>
      </c>
      <c r="BO287" s="66">
        <v>1.05</v>
      </c>
      <c r="BP287" s="571">
        <v>47.3</v>
      </c>
      <c r="BQ287" s="66">
        <v>21</v>
      </c>
      <c r="BR287" s="66">
        <v>176</v>
      </c>
      <c r="BS287" s="66">
        <v>5</v>
      </c>
      <c r="BT287" s="66">
        <v>16</v>
      </c>
      <c r="BU287" s="61">
        <v>0</v>
      </c>
      <c r="CE287" s="61">
        <v>0</v>
      </c>
      <c r="CF287" s="61">
        <v>0</v>
      </c>
      <c r="CG287" s="61">
        <v>0</v>
      </c>
      <c r="CH287" s="61">
        <v>0</v>
      </c>
      <c r="CI287" s="61">
        <v>0</v>
      </c>
      <c r="CJ287" s="61">
        <v>0</v>
      </c>
      <c r="CK287" s="114">
        <v>0</v>
      </c>
      <c r="CL287" s="114">
        <v>0</v>
      </c>
      <c r="CM287" s="114">
        <v>0</v>
      </c>
      <c r="CN287" s="114">
        <v>0</v>
      </c>
      <c r="CO287" s="114">
        <v>1</v>
      </c>
      <c r="CP287" s="114">
        <v>0</v>
      </c>
      <c r="CQ287" s="114">
        <v>0</v>
      </c>
      <c r="CR287" s="114">
        <v>0</v>
      </c>
      <c r="CS287" s="114">
        <v>0</v>
      </c>
      <c r="CT287" s="114">
        <v>0</v>
      </c>
      <c r="CU287" s="114">
        <v>1</v>
      </c>
      <c r="CV287" s="114">
        <v>0</v>
      </c>
      <c r="CW287" s="362"/>
      <c r="CX287" s="362"/>
      <c r="CY287" s="362"/>
      <c r="CZ287" s="362"/>
      <c r="DA287" s="133">
        <v>57</v>
      </c>
      <c r="DB287" s="133">
        <v>109</v>
      </c>
      <c r="DC287" s="133"/>
      <c r="DD287" s="133"/>
      <c r="DE287" s="133"/>
      <c r="DF287" s="133">
        <v>0</v>
      </c>
      <c r="DG287" s="136">
        <v>0</v>
      </c>
      <c r="DH287" s="133"/>
      <c r="DI287" s="133"/>
      <c r="DJ287" s="133"/>
      <c r="DK287" s="136">
        <v>1</v>
      </c>
      <c r="DL287" s="136">
        <v>0</v>
      </c>
      <c r="DM287" s="136">
        <v>0</v>
      </c>
      <c r="DN287" s="133"/>
      <c r="DO287" s="133">
        <v>0</v>
      </c>
      <c r="DP287" s="133">
        <v>0</v>
      </c>
      <c r="DQ287" s="133">
        <v>0</v>
      </c>
      <c r="DR287" s="133">
        <v>0</v>
      </c>
      <c r="DS287" s="133">
        <v>0</v>
      </c>
      <c r="DT287" s="63"/>
      <c r="DU287" s="133">
        <v>0</v>
      </c>
      <c r="DV287" s="133">
        <v>0</v>
      </c>
      <c r="DW287" s="133">
        <v>0</v>
      </c>
      <c r="DX287" s="133">
        <v>0</v>
      </c>
      <c r="DY287" s="133">
        <v>0</v>
      </c>
      <c r="DZ287" s="133">
        <v>0</v>
      </c>
      <c r="EC287" s="133">
        <v>1</v>
      </c>
      <c r="ED287" s="133">
        <v>68</v>
      </c>
      <c r="EE287" s="133"/>
      <c r="EF287" s="133"/>
      <c r="EH287" s="133">
        <v>0</v>
      </c>
      <c r="EI287" s="133"/>
      <c r="EJ287" s="133"/>
      <c r="EK287" s="133"/>
      <c r="EL287" s="133"/>
      <c r="EM287" s="133"/>
      <c r="EN287" s="133"/>
      <c r="EO287" s="133"/>
      <c r="EP287" s="136">
        <v>296</v>
      </c>
      <c r="EQ287" s="135">
        <v>42713</v>
      </c>
      <c r="ER287" s="133" t="s">
        <v>415</v>
      </c>
      <c r="ES287" s="133"/>
      <c r="ET287" s="133"/>
      <c r="EU287" s="133"/>
      <c r="EV287" s="133">
        <v>0</v>
      </c>
      <c r="EW287" s="133"/>
      <c r="EX287" s="133">
        <v>12</v>
      </c>
      <c r="EY287" s="133">
        <v>9</v>
      </c>
      <c r="EZ287" s="133">
        <v>50</v>
      </c>
      <c r="FA287" s="133">
        <v>32</v>
      </c>
      <c r="FB287" s="133">
        <v>15</v>
      </c>
      <c r="FC287" s="133">
        <v>17</v>
      </c>
      <c r="FD287" s="133">
        <v>32</v>
      </c>
      <c r="FE287" s="133">
        <v>21</v>
      </c>
      <c r="FF287" s="133">
        <v>33</v>
      </c>
      <c r="FG287" s="133">
        <v>130</v>
      </c>
      <c r="FH287" s="133">
        <v>370</v>
      </c>
      <c r="FI287" s="91">
        <v>130</v>
      </c>
      <c r="FJ287" s="91">
        <v>370</v>
      </c>
      <c r="FK287" s="227">
        <v>39.75</v>
      </c>
      <c r="FL287" s="227">
        <v>19.346501836180156</v>
      </c>
      <c r="FM287" s="228">
        <v>147</v>
      </c>
      <c r="FN287" s="228">
        <v>61.2</v>
      </c>
      <c r="FO287" s="228">
        <v>71.545553960213411</v>
      </c>
      <c r="FP287" s="228">
        <v>29.786312260986808</v>
      </c>
      <c r="FQ287" s="228">
        <v>58.367346938775512</v>
      </c>
      <c r="FR287" s="228"/>
      <c r="FS287" s="133"/>
      <c r="FT287" s="230">
        <v>50.7</v>
      </c>
      <c r="FU287" s="230">
        <v>76.400000000000006</v>
      </c>
      <c r="FV287" s="230">
        <v>200</v>
      </c>
      <c r="FW287" s="229">
        <v>4.3</v>
      </c>
      <c r="FX287" s="229">
        <v>5.0999999999999996</v>
      </c>
      <c r="FY287" s="426">
        <v>11.790697674418606</v>
      </c>
      <c r="FZ287" s="229">
        <v>0.66361256544502611</v>
      </c>
      <c r="GA287" s="133">
        <v>46.2</v>
      </c>
      <c r="GB287" s="129">
        <v>16.8</v>
      </c>
      <c r="GC287" s="238">
        <v>6</v>
      </c>
      <c r="GD287" s="238" t="s">
        <v>381</v>
      </c>
      <c r="GE287" s="238" t="s">
        <v>381</v>
      </c>
      <c r="GF287" s="238" t="s">
        <v>381</v>
      </c>
      <c r="GG287" s="238" t="s">
        <v>381</v>
      </c>
      <c r="GH287" s="133">
        <v>0</v>
      </c>
      <c r="GI287" s="133">
        <v>0</v>
      </c>
      <c r="GJ287" s="133">
        <v>1</v>
      </c>
      <c r="GK287" s="133">
        <v>0</v>
      </c>
      <c r="GL287" s="231">
        <v>15</v>
      </c>
      <c r="GM287" s="133"/>
      <c r="GN287" s="133" t="s">
        <v>381</v>
      </c>
      <c r="GO287" s="133" t="s">
        <v>381</v>
      </c>
      <c r="GP287" s="133">
        <v>0</v>
      </c>
      <c r="GQ287" s="61">
        <v>26.3</v>
      </c>
      <c r="GR287" s="106">
        <v>12.800327001044984</v>
      </c>
      <c r="GS287" s="111">
        <v>0.46188340807174888</v>
      </c>
      <c r="GT287" s="61">
        <v>0</v>
      </c>
      <c r="GU287" s="111">
        <v>0.3235294117647059</v>
      </c>
      <c r="GV287" s="61">
        <v>0</v>
      </c>
      <c r="GW287" s="106">
        <v>11.2</v>
      </c>
      <c r="GY287" s="106">
        <v>24</v>
      </c>
      <c r="HA287" s="745">
        <v>20</v>
      </c>
      <c r="HB287" s="133">
        <v>8</v>
      </c>
      <c r="HC287" s="133">
        <v>0.4</v>
      </c>
      <c r="HD287" s="61">
        <v>1</v>
      </c>
      <c r="HE287" s="236">
        <v>118.10853400000001</v>
      </c>
      <c r="HF287" s="236">
        <v>124.01396099999999</v>
      </c>
      <c r="HG287" s="144">
        <v>58.220882000000003</v>
      </c>
      <c r="HH287" s="236">
        <v>165.08388600000001</v>
      </c>
      <c r="HI287" s="125">
        <v>77.501996000000005</v>
      </c>
      <c r="HJ287" s="236">
        <v>81.980632999999997</v>
      </c>
      <c r="HK287" s="144">
        <v>38.487479999999998</v>
      </c>
      <c r="HL287" s="236">
        <v>83.103251999999998</v>
      </c>
      <c r="HM287" s="144">
        <v>39.014516</v>
      </c>
      <c r="HN287" s="236">
        <v>50.340015000000001</v>
      </c>
      <c r="HO287" s="144">
        <v>4.736885</v>
      </c>
      <c r="HP287" s="144">
        <v>2.223827</v>
      </c>
      <c r="HQ287" s="236">
        <v>130.87067200000001</v>
      </c>
      <c r="HR287" s="144">
        <v>61.439905000000003</v>
      </c>
      <c r="HS287" s="236">
        <v>52.808520000000001</v>
      </c>
      <c r="HT287" s="144">
        <v>24.792037000000001</v>
      </c>
      <c r="HU287" s="236">
        <v>78.062151999999998</v>
      </c>
      <c r="HV287" s="144">
        <v>36.647869</v>
      </c>
      <c r="HW287" s="236">
        <v>59.648316000000001</v>
      </c>
      <c r="HX287" s="144">
        <v>0</v>
      </c>
      <c r="HY287" s="427">
        <v>0.75121784448422779</v>
      </c>
      <c r="HZ287" s="238">
        <v>17</v>
      </c>
      <c r="IA287" s="133">
        <v>5.2</v>
      </c>
      <c r="IB287" s="133">
        <v>22.4</v>
      </c>
      <c r="IC287" s="133">
        <v>5.3</v>
      </c>
      <c r="ID287" s="133">
        <v>14.4</v>
      </c>
      <c r="IE287" s="133">
        <v>3.8</v>
      </c>
      <c r="IF287" s="237">
        <v>61.318564102564096</v>
      </c>
      <c r="IG287" s="237">
        <v>29.844017937161937</v>
      </c>
      <c r="IH287" s="133"/>
      <c r="II287" s="172">
        <v>0.41</v>
      </c>
      <c r="IJ287" s="172">
        <v>978</v>
      </c>
      <c r="IK287" s="172">
        <v>819</v>
      </c>
      <c r="IL287" s="172">
        <v>1018</v>
      </c>
      <c r="IM287" s="172">
        <v>1061</v>
      </c>
      <c r="IN287" s="172">
        <v>1049</v>
      </c>
      <c r="IO287" s="172">
        <v>1030</v>
      </c>
      <c r="IP287" s="133">
        <v>1004</v>
      </c>
      <c r="IQ287" s="429">
        <v>992.5</v>
      </c>
      <c r="IR287" s="172">
        <v>1636</v>
      </c>
      <c r="IS287" s="172">
        <v>344</v>
      </c>
      <c r="IT287" s="172">
        <v>310</v>
      </c>
      <c r="IU287" s="172">
        <v>344</v>
      </c>
      <c r="IV287" s="172">
        <v>361</v>
      </c>
      <c r="IW287" s="172">
        <v>365</v>
      </c>
      <c r="IX287" s="172">
        <v>366</v>
      </c>
      <c r="IY287" s="61">
        <v>355</v>
      </c>
      <c r="IZ287" s="430">
        <v>348.33333333333331</v>
      </c>
      <c r="JA287" s="169">
        <v>202</v>
      </c>
      <c r="JB287" s="491">
        <v>25.334376814383052</v>
      </c>
      <c r="JC287" s="133" t="s">
        <v>1660</v>
      </c>
      <c r="JD287" s="136">
        <v>1</v>
      </c>
      <c r="JE287" s="278"/>
      <c r="JF287" s="70"/>
      <c r="JG287" s="70"/>
      <c r="JH287" s="136">
        <v>0</v>
      </c>
      <c r="JI287" s="136"/>
      <c r="JJ287" s="136"/>
      <c r="JK287" s="136">
        <v>0</v>
      </c>
      <c r="JL287" s="133"/>
      <c r="JM287" s="420"/>
      <c r="JN287" s="362"/>
      <c r="JO287" s="244"/>
      <c r="JP287" s="133"/>
      <c r="JQ287" s="200"/>
      <c r="JR287" s="90"/>
      <c r="JS287" s="90"/>
      <c r="JT287" s="135"/>
      <c r="JU287" s="248"/>
      <c r="JV287" s="200"/>
      <c r="JW287" s="433"/>
      <c r="JX287" s="248"/>
      <c r="JY287" s="243"/>
      <c r="JZ287" s="433"/>
      <c r="KA287" s="248"/>
      <c r="KB287" s="247"/>
      <c r="KC287" s="245"/>
      <c r="KD287" s="248"/>
      <c r="KE287" s="63"/>
      <c r="KF287" s="250"/>
      <c r="KG287" s="250"/>
      <c r="KH287" s="250"/>
      <c r="KI287" s="250"/>
      <c r="KJ287" s="250"/>
      <c r="KK287" s="250"/>
      <c r="KL287" s="250"/>
      <c r="KM287" s="250"/>
      <c r="KN287" s="133"/>
      <c r="KO287" s="133"/>
      <c r="KP287" s="133"/>
      <c r="KQ287" s="133"/>
      <c r="KR287" s="92"/>
      <c r="KS287" s="92">
        <v>0.46188340807174888</v>
      </c>
      <c r="KT287" s="92"/>
      <c r="KU287" s="361"/>
      <c r="KV287" s="92"/>
      <c r="KW287" s="361"/>
      <c r="KX287" s="361"/>
      <c r="KY287" s="361"/>
      <c r="KZ287" s="361"/>
      <c r="LA287" s="361"/>
      <c r="LB287" s="361"/>
      <c r="LC287" s="361"/>
      <c r="LD287" s="361"/>
      <c r="LE287" s="361"/>
      <c r="LF287" s="118">
        <v>42713</v>
      </c>
      <c r="LG287" s="454"/>
      <c r="LH287" s="454"/>
      <c r="LI287" s="454"/>
      <c r="LJ287" s="454"/>
      <c r="LK287" s="454"/>
      <c r="LL287" s="454"/>
      <c r="LM287" s="454"/>
      <c r="LN287" s="454"/>
      <c r="LO287" s="454"/>
      <c r="LP287" s="454"/>
      <c r="LQ287" s="454"/>
      <c r="LR287" s="454"/>
      <c r="LS287" s="454"/>
      <c r="LT287" s="454"/>
      <c r="LU287" s="454"/>
      <c r="LV287" s="454"/>
      <c r="LW287" s="500"/>
      <c r="LX287" s="454"/>
      <c r="LY287" s="500">
        <v>0</v>
      </c>
      <c r="LZ287" s="500">
        <v>0</v>
      </c>
      <c r="MA287" s="690">
        <v>59.648316000000001</v>
      </c>
      <c r="MB287" s="454"/>
      <c r="MD287" s="253"/>
      <c r="ME287" s="274"/>
      <c r="MF287" s="581">
        <v>296</v>
      </c>
      <c r="MG287" s="135">
        <v>42653</v>
      </c>
      <c r="MJ287" s="584">
        <v>31.031600000000001</v>
      </c>
      <c r="MR287" s="135"/>
      <c r="MS287" s="585"/>
      <c r="MT287" s="585"/>
      <c r="MU287" s="133">
        <v>1</v>
      </c>
      <c r="MV287" s="585"/>
      <c r="MW287" s="585"/>
      <c r="MX287" s="585"/>
      <c r="MY287" s="585"/>
      <c r="MZ287" s="585"/>
      <c r="NA287" s="585"/>
      <c r="NB287" s="585"/>
      <c r="NC287" s="238">
        <v>4</v>
      </c>
      <c r="NE287" s="876">
        <v>296</v>
      </c>
      <c r="NF287" s="877">
        <v>8.28447711781042</v>
      </c>
      <c r="NG287" s="877">
        <v>7.0205910947732502</v>
      </c>
      <c r="NH287" s="877">
        <v>5.0976107966264204</v>
      </c>
      <c r="NI287" s="877">
        <v>1.7136958148433601</v>
      </c>
      <c r="NJ287" s="877">
        <v>7.8552422514541496</v>
      </c>
      <c r="NK287" s="877">
        <v>6.2792855608465397</v>
      </c>
      <c r="NL287" s="877">
        <v>9.1006623390052006</v>
      </c>
      <c r="NM287" s="877">
        <v>7.8319405603358803</v>
      </c>
      <c r="NN287" s="877">
        <v>6.0298945496633403</v>
      </c>
      <c r="NO287" s="877">
        <v>0.84799690655494997</v>
      </c>
      <c r="NP287" s="877">
        <v>6.2761244052742402</v>
      </c>
      <c r="NQ287" s="877">
        <v>6.8692545271154701</v>
      </c>
      <c r="NR287" s="877">
        <v>7.6349562197271696</v>
      </c>
      <c r="NS287" s="877">
        <v>4.47248777146274</v>
      </c>
      <c r="NT287" s="877">
        <v>5.8828875532249603</v>
      </c>
      <c r="NU287" s="877">
        <v>7.5750097202949496</v>
      </c>
      <c r="NV287" s="877">
        <v>6.4888041873725602</v>
      </c>
      <c r="NW287" s="877">
        <v>7.0025900163800099</v>
      </c>
      <c r="NX287" s="877">
        <v>5.4161641647331296</v>
      </c>
      <c r="NY287" s="877">
        <v>5.8472453071418098</v>
      </c>
      <c r="NZ287" s="877">
        <v>8.0019710875099292</v>
      </c>
      <c r="OA287" s="877">
        <v>4.1763227726404599</v>
      </c>
      <c r="OB287" s="877">
        <v>10.3716133111256</v>
      </c>
      <c r="OC287" s="877">
        <v>2.0214797274104499</v>
      </c>
      <c r="OD287" s="877">
        <v>7.7719515861122401</v>
      </c>
      <c r="OE287" s="877">
        <v>6.6229303509201802</v>
      </c>
      <c r="OF287" s="877">
        <v>4.9040023162836901</v>
      </c>
      <c r="OG287" s="877">
        <v>10.1406508603835</v>
      </c>
      <c r="OH287" s="877">
        <v>3.4087118610294298</v>
      </c>
      <c r="OI287" s="877">
        <v>7.6019935812490003</v>
      </c>
      <c r="OJ287" s="877">
        <v>4.1562347978502698</v>
      </c>
      <c r="OK287" s="877">
        <v>2.5386572791345299</v>
      </c>
      <c r="OL287" s="877">
        <v>3.5956288134717802</v>
      </c>
      <c r="OM287" s="877">
        <v>8.3501335837151291</v>
      </c>
    </row>
    <row r="288" spans="1:403" s="61" customFormat="1" x14ac:dyDescent="0.25">
      <c r="A288" s="455">
        <v>287</v>
      </c>
      <c r="B288" s="221">
        <v>0</v>
      </c>
      <c r="C288" s="61">
        <v>1</v>
      </c>
      <c r="D288" s="267">
        <v>0</v>
      </c>
      <c r="E288" s="90">
        <v>297</v>
      </c>
      <c r="F288" s="883">
        <v>297</v>
      </c>
      <c r="G288" s="334">
        <v>8</v>
      </c>
      <c r="H288" s="898"/>
      <c r="I288" s="334" t="s">
        <v>1661</v>
      </c>
      <c r="J288" s="503" t="s">
        <v>1662</v>
      </c>
      <c r="K288" s="135">
        <v>26082</v>
      </c>
      <c r="L288" s="146">
        <v>45</v>
      </c>
      <c r="M288" s="193">
        <v>75</v>
      </c>
      <c r="N288" s="193">
        <v>171</v>
      </c>
      <c r="O288" s="342">
        <v>25.64891761567662</v>
      </c>
      <c r="P288" s="348">
        <v>1.8714987467930686</v>
      </c>
      <c r="Q288" s="146">
        <v>0</v>
      </c>
      <c r="R288" s="146">
        <v>125</v>
      </c>
      <c r="S288" s="146">
        <v>75</v>
      </c>
      <c r="T288" s="146">
        <v>0</v>
      </c>
      <c r="U288" s="413">
        <v>1</v>
      </c>
      <c r="V288" s="114">
        <v>1</v>
      </c>
      <c r="W288" s="114">
        <v>2</v>
      </c>
      <c r="X288" s="114">
        <v>0</v>
      </c>
      <c r="Y288" s="114">
        <v>1</v>
      </c>
      <c r="Z288" s="114">
        <v>1</v>
      </c>
      <c r="AA288" s="114">
        <v>0</v>
      </c>
      <c r="AB288" s="114">
        <v>0</v>
      </c>
      <c r="AC288" s="114">
        <v>0</v>
      </c>
      <c r="AD288" s="133"/>
      <c r="AE288" s="133"/>
      <c r="AF288" s="133"/>
      <c r="AG288" s="592"/>
      <c r="AH288" s="592">
        <v>0.87</v>
      </c>
      <c r="AI288" s="592">
        <v>95</v>
      </c>
      <c r="AJ288" s="592"/>
      <c r="AK288" s="592">
        <v>15.7</v>
      </c>
      <c r="AL288" s="592">
        <v>46</v>
      </c>
      <c r="AM288" s="592"/>
      <c r="AN288" s="607"/>
      <c r="AO288" s="409"/>
      <c r="AP288" s="63">
        <v>125</v>
      </c>
      <c r="AQ288" s="63">
        <v>71</v>
      </c>
      <c r="AR288" s="63">
        <v>35</v>
      </c>
      <c r="AS288" s="63">
        <v>97</v>
      </c>
      <c r="AT288" s="63">
        <v>1.7</v>
      </c>
      <c r="AU288" s="63"/>
      <c r="AV288" s="557"/>
      <c r="AW288" s="557">
        <v>42670</v>
      </c>
      <c r="AX288" s="170">
        <v>0.87</v>
      </c>
      <c r="AY288" s="63"/>
      <c r="AZ288" s="63"/>
      <c r="BA288" s="592"/>
      <c r="BB288" s="567"/>
      <c r="BC288" s="65">
        <v>27.49</v>
      </c>
      <c r="BD288" s="68"/>
      <c r="BE288" s="66">
        <v>27.49</v>
      </c>
      <c r="BF288" s="218">
        <v>65.226189935310899</v>
      </c>
      <c r="BG288" s="66">
        <v>61.73</v>
      </c>
      <c r="BH288" s="68">
        <v>1.4391747398434684</v>
      </c>
      <c r="BI288" s="219">
        <v>1.4391747398434684</v>
      </c>
      <c r="BJ288" s="219">
        <v>1.8144220107714983</v>
      </c>
      <c r="BK288" s="219">
        <v>1.7904962769671096</v>
      </c>
      <c r="BL288" s="66">
        <v>2.61</v>
      </c>
      <c r="BM288" s="66">
        <v>1.0900000000000001</v>
      </c>
      <c r="BN288" s="66">
        <v>32</v>
      </c>
      <c r="BO288" s="66">
        <v>1.1100000000000001</v>
      </c>
      <c r="BP288" s="571">
        <v>36.4</v>
      </c>
      <c r="BQ288" s="66">
        <v>35</v>
      </c>
      <c r="BR288" s="66">
        <v>60</v>
      </c>
      <c r="BS288" s="66">
        <v>3</v>
      </c>
      <c r="BT288" s="66">
        <v>36</v>
      </c>
      <c r="BU288" s="61">
        <v>0</v>
      </c>
      <c r="CE288" s="61">
        <v>0</v>
      </c>
      <c r="CF288" s="61">
        <v>0</v>
      </c>
      <c r="CG288" s="61">
        <v>0</v>
      </c>
      <c r="CH288" s="61">
        <v>0</v>
      </c>
      <c r="CI288" s="61">
        <v>0</v>
      </c>
      <c r="CJ288" s="61">
        <v>0</v>
      </c>
      <c r="CK288" s="114">
        <v>0</v>
      </c>
      <c r="CL288" s="114">
        <v>0</v>
      </c>
      <c r="CM288" s="114">
        <v>0</v>
      </c>
      <c r="CN288" s="114">
        <v>0</v>
      </c>
      <c r="CO288" s="114">
        <v>0</v>
      </c>
      <c r="CP288" s="114">
        <v>0</v>
      </c>
      <c r="CQ288" s="114">
        <v>0</v>
      </c>
      <c r="CR288" s="114">
        <v>0</v>
      </c>
      <c r="CS288" s="114">
        <v>0</v>
      </c>
      <c r="CT288" s="114">
        <v>0</v>
      </c>
      <c r="CU288" s="114">
        <v>1</v>
      </c>
      <c r="CV288" s="114">
        <v>0</v>
      </c>
      <c r="CW288" s="362"/>
      <c r="CX288" s="362"/>
      <c r="CY288" s="362"/>
      <c r="CZ288" s="362"/>
      <c r="DA288" s="103"/>
      <c r="DB288" s="103"/>
      <c r="DC288" s="103"/>
      <c r="DD288" s="103"/>
      <c r="DE288" s="103"/>
      <c r="DF288" s="133">
        <v>0</v>
      </c>
      <c r="DG288" s="136">
        <v>0</v>
      </c>
      <c r="DH288" s="133"/>
      <c r="DI288" s="133"/>
      <c r="DJ288" s="133"/>
      <c r="DK288" s="136">
        <v>1</v>
      </c>
      <c r="DL288" s="136">
        <v>0</v>
      </c>
      <c r="DM288" s="136">
        <v>0</v>
      </c>
      <c r="DN288" s="133"/>
      <c r="DO288" s="133">
        <v>0</v>
      </c>
      <c r="DP288" s="133">
        <v>0</v>
      </c>
      <c r="DQ288" s="133">
        <v>0</v>
      </c>
      <c r="DR288" s="133">
        <v>0</v>
      </c>
      <c r="DS288" s="133">
        <v>0</v>
      </c>
      <c r="DT288" s="63"/>
      <c r="DU288" s="133">
        <v>0</v>
      </c>
      <c r="DV288" s="133">
        <v>0</v>
      </c>
      <c r="DW288" s="133">
        <v>0</v>
      </c>
      <c r="DX288" s="133">
        <v>0</v>
      </c>
      <c r="DY288" s="133">
        <v>0</v>
      </c>
      <c r="DZ288" s="133">
        <v>0</v>
      </c>
      <c r="EC288" s="133">
        <v>0</v>
      </c>
      <c r="ED288" s="133"/>
      <c r="EE288" s="133"/>
      <c r="EF288" s="133"/>
      <c r="EH288" s="135">
        <v>41758</v>
      </c>
      <c r="EI288" s="133">
        <v>3.34</v>
      </c>
      <c r="EJ288" s="133">
        <v>91</v>
      </c>
      <c r="EK288" s="133">
        <v>78</v>
      </c>
      <c r="EL288" s="133">
        <v>91</v>
      </c>
      <c r="EM288" s="133">
        <v>108</v>
      </c>
      <c r="EN288" s="133" t="s">
        <v>381</v>
      </c>
      <c r="EO288" s="133" t="s">
        <v>1663</v>
      </c>
      <c r="EP288" s="136">
        <v>297</v>
      </c>
      <c r="EQ288" s="135">
        <v>42716</v>
      </c>
      <c r="ER288" s="133" t="s">
        <v>383</v>
      </c>
      <c r="ES288" s="133"/>
      <c r="ET288" s="133"/>
      <c r="EU288" s="133"/>
      <c r="EV288" s="133">
        <v>0</v>
      </c>
      <c r="EW288" s="133"/>
      <c r="EX288" s="133">
        <v>9</v>
      </c>
      <c r="EY288" s="133">
        <v>7</v>
      </c>
      <c r="EZ288" s="133">
        <v>52</v>
      </c>
      <c r="FA288" s="133">
        <v>33</v>
      </c>
      <c r="FB288" s="133">
        <v>12</v>
      </c>
      <c r="FC288" s="133">
        <v>15</v>
      </c>
      <c r="FD288" s="133">
        <v>33</v>
      </c>
      <c r="FE288" s="133">
        <v>21</v>
      </c>
      <c r="FF288" s="133">
        <v>31</v>
      </c>
      <c r="FG288" s="133">
        <v>140</v>
      </c>
      <c r="FH288" s="133">
        <v>310</v>
      </c>
      <c r="FI288" s="91">
        <v>140</v>
      </c>
      <c r="FJ288" s="91">
        <v>310</v>
      </c>
      <c r="FK288" s="227">
        <v>31.85</v>
      </c>
      <c r="FL288" s="227">
        <v>17.018445806911167</v>
      </c>
      <c r="FM288" s="228">
        <v>122.15</v>
      </c>
      <c r="FN288" s="228">
        <v>48.55</v>
      </c>
      <c r="FO288" s="228">
        <v>65.26854490782415</v>
      </c>
      <c r="FP288" s="228">
        <v>25.94177531948311</v>
      </c>
      <c r="FQ288" s="228">
        <v>60.253786328284896</v>
      </c>
      <c r="FR288" s="228"/>
      <c r="FS288" s="133"/>
      <c r="FT288" s="230">
        <v>61.4</v>
      </c>
      <c r="FU288" s="230">
        <v>46.1</v>
      </c>
      <c r="FV288" s="230">
        <v>150</v>
      </c>
      <c r="FW288" s="229">
        <v>8.1999999999999993</v>
      </c>
      <c r="FX288" s="229">
        <v>11.6</v>
      </c>
      <c r="FY288" s="426">
        <v>7.4878048780487809</v>
      </c>
      <c r="FZ288" s="229">
        <v>1.3318872017353578</v>
      </c>
      <c r="GA288" s="133">
        <v>35.299999999999997</v>
      </c>
      <c r="GB288" s="129">
        <v>12.9</v>
      </c>
      <c r="GC288" s="238">
        <v>3.1</v>
      </c>
      <c r="GD288" s="238" t="s">
        <v>381</v>
      </c>
      <c r="GE288" s="238" t="s">
        <v>381</v>
      </c>
      <c r="GF288" s="238" t="s">
        <v>381</v>
      </c>
      <c r="GG288" s="238" t="s">
        <v>381</v>
      </c>
      <c r="GH288" s="133">
        <v>0</v>
      </c>
      <c r="GI288" s="133">
        <v>0</v>
      </c>
      <c r="GJ288" s="133">
        <v>1</v>
      </c>
      <c r="GK288" s="133">
        <v>0</v>
      </c>
      <c r="GL288" s="231"/>
      <c r="GM288" s="133"/>
      <c r="GN288" s="133" t="s">
        <v>381</v>
      </c>
      <c r="GO288" s="133" t="s">
        <v>381</v>
      </c>
      <c r="GP288" s="133">
        <v>0</v>
      </c>
      <c r="GQ288" s="61">
        <v>36.75</v>
      </c>
      <c r="GR288" s="106">
        <v>19.636668238743653</v>
      </c>
      <c r="GS288" s="111">
        <v>0.38528138528138534</v>
      </c>
      <c r="GT288" s="61">
        <v>0</v>
      </c>
      <c r="GU288" s="111">
        <v>0.44444444444444442</v>
      </c>
      <c r="GV288" s="61">
        <v>0</v>
      </c>
      <c r="GW288" s="106">
        <v>12.7</v>
      </c>
      <c r="GY288" s="106">
        <v>20</v>
      </c>
      <c r="HA288" s="745"/>
      <c r="HB288" s="133">
        <v>13</v>
      </c>
      <c r="HC288" s="133">
        <v>0.56000000000000005</v>
      </c>
      <c r="HD288" s="61">
        <v>1</v>
      </c>
      <c r="HE288" s="236">
        <v>113.775716</v>
      </c>
      <c r="HF288" s="236">
        <v>119.464501</v>
      </c>
      <c r="HG288" s="144">
        <v>62.804093999999999</v>
      </c>
      <c r="HH288" s="236">
        <v>154.481405</v>
      </c>
      <c r="HI288" s="125">
        <v>81.212950000000006</v>
      </c>
      <c r="HJ288" s="236">
        <v>76.226505000000003</v>
      </c>
      <c r="HK288" s="144">
        <v>40.073298000000001</v>
      </c>
      <c r="HL288" s="236">
        <v>78.254900000000006</v>
      </c>
      <c r="HM288" s="144">
        <v>41.139653000000003</v>
      </c>
      <c r="HN288" s="236">
        <v>50.656517999999998</v>
      </c>
      <c r="HO288" s="144">
        <v>6.2603920000000004</v>
      </c>
      <c r="HP288" s="144">
        <v>3.291172</v>
      </c>
      <c r="HQ288" s="236">
        <v>172.145017</v>
      </c>
      <c r="HR288" s="144">
        <v>90.498948999999996</v>
      </c>
      <c r="HS288" s="236">
        <v>79.804028000000002</v>
      </c>
      <c r="HT288" s="144">
        <v>41.954050000000002</v>
      </c>
      <c r="HU288" s="236">
        <v>92.340988999999993</v>
      </c>
      <c r="HV288" s="144">
        <v>48.544899000000001</v>
      </c>
      <c r="HW288" s="236">
        <v>53.641395000000003</v>
      </c>
      <c r="HX288" s="144">
        <v>0</v>
      </c>
      <c r="HY288" s="427">
        <v>0.77332609060618007</v>
      </c>
      <c r="HZ288" s="238">
        <v>20.3</v>
      </c>
      <c r="IA288" s="133">
        <v>5.8</v>
      </c>
      <c r="IB288" s="133">
        <v>10.8</v>
      </c>
      <c r="IC288" s="133">
        <v>3.2</v>
      </c>
      <c r="ID288" s="133">
        <v>19.100000000000001</v>
      </c>
      <c r="IE288" s="133">
        <v>5.0999999999999996</v>
      </c>
      <c r="IF288" s="237">
        <v>31.651200000000006</v>
      </c>
      <c r="IG288" s="237">
        <v>16.912220782533964</v>
      </c>
      <c r="IH288" s="133"/>
      <c r="II288" s="172">
        <v>0.46</v>
      </c>
      <c r="IJ288" s="172"/>
      <c r="IK288" s="172"/>
      <c r="IL288" s="172"/>
      <c r="IM288" s="146"/>
      <c r="IN288" s="172"/>
      <c r="IO288" s="172"/>
      <c r="IP288" s="133"/>
      <c r="IQ288" s="429"/>
      <c r="IR288" s="172"/>
      <c r="IS288" s="172"/>
      <c r="IT288" s="172"/>
      <c r="IU288" s="172"/>
      <c r="IV288" s="172"/>
      <c r="IW288" s="172"/>
      <c r="IX288" s="172"/>
      <c r="IZ288" s="430"/>
      <c r="JA288" s="172"/>
      <c r="JB288" s="133"/>
      <c r="JC288" s="133"/>
      <c r="JD288" s="136">
        <v>1</v>
      </c>
      <c r="JE288" s="278"/>
      <c r="JF288" s="70"/>
      <c r="JG288" s="70"/>
      <c r="JH288" s="136">
        <v>0</v>
      </c>
      <c r="JI288" s="136"/>
      <c r="JJ288" s="136"/>
      <c r="JK288" s="136">
        <v>0</v>
      </c>
      <c r="JL288" s="133"/>
      <c r="JM288" s="420"/>
      <c r="JN288" s="362"/>
      <c r="JO288" s="244"/>
      <c r="JP288" s="133"/>
      <c r="JQ288" s="200"/>
      <c r="JR288" s="90"/>
      <c r="JS288" s="90"/>
      <c r="JT288" s="135"/>
      <c r="JU288" s="248"/>
      <c r="JV288" s="200"/>
      <c r="JW288" s="433"/>
      <c r="JX288" s="248"/>
      <c r="JY288" s="243"/>
      <c r="JZ288" s="433"/>
      <c r="KA288" s="248"/>
      <c r="KB288" s="247"/>
      <c r="KC288" s="245"/>
      <c r="KD288" s="248"/>
      <c r="KE288" s="63"/>
      <c r="KF288" s="250"/>
      <c r="KG288" s="250"/>
      <c r="KH288" s="250"/>
      <c r="KI288" s="250"/>
      <c r="KJ288" s="250"/>
      <c r="KK288" s="250"/>
      <c r="KL288" s="250"/>
      <c r="KM288" s="250"/>
      <c r="KN288" s="133"/>
      <c r="KO288" s="133"/>
      <c r="KP288" s="133"/>
      <c r="KQ288" s="133"/>
      <c r="KR288" s="92"/>
      <c r="KS288" s="92">
        <v>0.38528138528138534</v>
      </c>
      <c r="KT288" s="92"/>
      <c r="KU288" s="361"/>
      <c r="KV288" s="92"/>
      <c r="KW288" s="361"/>
      <c r="KX288" s="361"/>
      <c r="KY288" s="361"/>
      <c r="KZ288" s="361"/>
      <c r="LA288" s="361"/>
      <c r="LB288" s="361"/>
      <c r="LC288" s="361"/>
      <c r="LD288" s="361"/>
      <c r="LE288" s="361"/>
      <c r="LF288" s="118">
        <v>42716</v>
      </c>
      <c r="LG288" s="454"/>
      <c r="LH288" s="454"/>
      <c r="LI288" s="454"/>
      <c r="LJ288" s="454"/>
      <c r="LK288" s="454"/>
      <c r="LL288" s="454"/>
      <c r="LM288" s="454"/>
      <c r="LN288" s="454"/>
      <c r="LO288" s="454"/>
      <c r="LP288" s="454"/>
      <c r="LQ288" s="454"/>
      <c r="LR288" s="454"/>
      <c r="LS288" s="454"/>
      <c r="LT288" s="454"/>
      <c r="LU288" s="454"/>
      <c r="LV288" s="454"/>
      <c r="LW288" s="500"/>
      <c r="LX288" s="454"/>
      <c r="LY288" s="500">
        <v>0</v>
      </c>
      <c r="LZ288" s="500">
        <v>0</v>
      </c>
      <c r="MA288" s="690">
        <v>53.641395000000003</v>
      </c>
      <c r="MB288" s="454"/>
      <c r="MD288" s="253"/>
      <c r="ME288" s="274"/>
      <c r="MF288" s="581">
        <v>297</v>
      </c>
      <c r="MG288" s="135">
        <v>42670</v>
      </c>
      <c r="MJ288" s="584">
        <v>21.462399999999999</v>
      </c>
      <c r="MR288" s="135"/>
      <c r="MS288" s="585"/>
      <c r="MT288" s="585"/>
      <c r="MU288" s="133">
        <v>1</v>
      </c>
      <c r="MV288" s="585"/>
      <c r="MW288" s="585"/>
      <c r="MX288" s="585"/>
      <c r="MY288" s="585"/>
      <c r="MZ288" s="585"/>
      <c r="NA288" s="585"/>
      <c r="NB288" s="585"/>
      <c r="NC288" s="238">
        <v>0</v>
      </c>
      <c r="NE288" s="876">
        <v>297</v>
      </c>
      <c r="NF288" s="877" t="s">
        <v>64</v>
      </c>
      <c r="NG288" s="877" t="s">
        <v>64</v>
      </c>
      <c r="NH288" s="877" t="s">
        <v>64</v>
      </c>
      <c r="NI288" s="877" t="s">
        <v>64</v>
      </c>
      <c r="NJ288" s="877" t="s">
        <v>64</v>
      </c>
      <c r="NK288" s="877" t="s">
        <v>64</v>
      </c>
      <c r="NL288" s="877" t="s">
        <v>64</v>
      </c>
      <c r="NM288" s="877" t="s">
        <v>64</v>
      </c>
      <c r="NN288" s="877" t="s">
        <v>64</v>
      </c>
      <c r="NO288" s="877" t="s">
        <v>64</v>
      </c>
      <c r="NP288" s="877" t="s">
        <v>64</v>
      </c>
      <c r="NQ288" s="877" t="s">
        <v>64</v>
      </c>
      <c r="NR288" s="877" t="s">
        <v>64</v>
      </c>
      <c r="NS288" s="877" t="s">
        <v>64</v>
      </c>
      <c r="NT288" s="877" t="s">
        <v>64</v>
      </c>
      <c r="NU288" s="877" t="s">
        <v>64</v>
      </c>
      <c r="NV288" s="877" t="s">
        <v>64</v>
      </c>
      <c r="NW288" s="877" t="s">
        <v>64</v>
      </c>
      <c r="NX288" s="877" t="s">
        <v>64</v>
      </c>
      <c r="NY288" s="877" t="s">
        <v>64</v>
      </c>
      <c r="NZ288" s="877" t="s">
        <v>64</v>
      </c>
      <c r="OA288" s="877" t="s">
        <v>64</v>
      </c>
      <c r="OB288" s="877" t="s">
        <v>64</v>
      </c>
      <c r="OC288" s="877" t="s">
        <v>64</v>
      </c>
      <c r="OD288" s="877" t="s">
        <v>64</v>
      </c>
      <c r="OE288" s="877" t="s">
        <v>64</v>
      </c>
      <c r="OF288" s="877" t="s">
        <v>64</v>
      </c>
      <c r="OG288" s="877" t="s">
        <v>64</v>
      </c>
      <c r="OH288" s="877" t="s">
        <v>64</v>
      </c>
      <c r="OI288" s="877" t="s">
        <v>64</v>
      </c>
      <c r="OJ288" s="877" t="s">
        <v>64</v>
      </c>
      <c r="OK288" s="877" t="s">
        <v>64</v>
      </c>
      <c r="OL288" s="877" t="s">
        <v>64</v>
      </c>
      <c r="OM288" s="877" t="s">
        <v>64</v>
      </c>
    </row>
    <row r="289" spans="1:403" s="61" customFormat="1" x14ac:dyDescent="0.25">
      <c r="A289" s="455">
        <v>288</v>
      </c>
      <c r="B289" s="221">
        <v>0</v>
      </c>
      <c r="C289" s="61">
        <v>1</v>
      </c>
      <c r="D289" s="267">
        <v>0</v>
      </c>
      <c r="E289" s="90">
        <v>298</v>
      </c>
      <c r="F289" s="883">
        <v>298</v>
      </c>
      <c r="G289" s="334">
        <v>9</v>
      </c>
      <c r="H289" s="898"/>
      <c r="I289" s="503" t="s">
        <v>1664</v>
      </c>
      <c r="J289" s="503" t="s">
        <v>1665</v>
      </c>
      <c r="K289" s="135">
        <v>20887</v>
      </c>
      <c r="L289" s="146">
        <v>59</v>
      </c>
      <c r="M289" s="193">
        <v>94</v>
      </c>
      <c r="N289" s="193">
        <v>168</v>
      </c>
      <c r="O289" s="342">
        <v>33.304988662131521</v>
      </c>
      <c r="P289" s="348">
        <v>2.0337374721360741</v>
      </c>
      <c r="Q289" s="146">
        <v>1</v>
      </c>
      <c r="R289" s="146">
        <v>165</v>
      </c>
      <c r="S289" s="146">
        <v>100</v>
      </c>
      <c r="T289" s="146">
        <v>0</v>
      </c>
      <c r="U289" s="413">
        <v>0</v>
      </c>
      <c r="V289" s="114">
        <v>1</v>
      </c>
      <c r="W289" s="114">
        <v>2</v>
      </c>
      <c r="X289" s="114">
        <v>1</v>
      </c>
      <c r="Y289" s="114">
        <v>0</v>
      </c>
      <c r="Z289" s="114">
        <v>0</v>
      </c>
      <c r="AA289" s="114">
        <v>0</v>
      </c>
      <c r="AB289" s="114">
        <v>0</v>
      </c>
      <c r="AC289" s="114">
        <v>0</v>
      </c>
      <c r="AD289" s="133"/>
      <c r="AE289" s="133"/>
      <c r="AF289" s="133"/>
      <c r="AG289" s="592"/>
      <c r="AH289" s="592">
        <v>0.77</v>
      </c>
      <c r="AI289" s="592">
        <v>77</v>
      </c>
      <c r="AJ289" s="592"/>
      <c r="AK289" s="592">
        <v>13.4</v>
      </c>
      <c r="AL289" s="592">
        <v>39</v>
      </c>
      <c r="AM289" s="592"/>
      <c r="AN289" s="607"/>
      <c r="AO289" s="409"/>
      <c r="AP289" s="63">
        <v>167</v>
      </c>
      <c r="AQ289" s="63">
        <v>65</v>
      </c>
      <c r="AR289" s="63">
        <v>92</v>
      </c>
      <c r="AS289" s="63">
        <v>49</v>
      </c>
      <c r="AT289" s="97">
        <v>2.04</v>
      </c>
      <c r="AU289" s="63"/>
      <c r="AV289" s="557"/>
      <c r="AW289" s="557">
        <v>42635</v>
      </c>
      <c r="AX289" s="170">
        <v>0.77</v>
      </c>
      <c r="AY289" s="63"/>
      <c r="AZ289" s="63"/>
      <c r="BA289" s="592"/>
      <c r="BB289" s="567"/>
      <c r="BC289" s="65">
        <v>29.55</v>
      </c>
      <c r="BD289" s="68"/>
      <c r="BE289" s="66">
        <v>29.55</v>
      </c>
      <c r="BF289" s="218">
        <v>166.87846603821319</v>
      </c>
      <c r="BG289" s="66">
        <v>121.5</v>
      </c>
      <c r="BH289" s="68">
        <v>1.4705574852172743</v>
      </c>
      <c r="BI289" s="219">
        <v>1.4705574852172743</v>
      </c>
      <c r="BJ289" s="219">
        <v>2.2224002990270786</v>
      </c>
      <c r="BK289" s="219">
        <v>2.0845762779343309</v>
      </c>
      <c r="BL289" s="66">
        <v>2.4700000000000002</v>
      </c>
      <c r="BM289" s="66">
        <v>0.87</v>
      </c>
      <c r="BN289" s="66">
        <v>97</v>
      </c>
      <c r="BO289" s="66"/>
      <c r="BP289" s="571">
        <v>29</v>
      </c>
      <c r="BQ289" s="66">
        <v>51</v>
      </c>
      <c r="BR289" s="66">
        <v>114</v>
      </c>
      <c r="BS289" s="66">
        <v>20</v>
      </c>
      <c r="BT289" s="66">
        <v>23</v>
      </c>
      <c r="BU289" s="61">
        <v>0</v>
      </c>
      <c r="CE289" s="61">
        <v>0</v>
      </c>
      <c r="CF289" s="61">
        <v>0</v>
      </c>
      <c r="CG289" s="61">
        <v>0</v>
      </c>
      <c r="CH289" s="61">
        <v>0</v>
      </c>
      <c r="CI289" s="61">
        <v>0</v>
      </c>
      <c r="CJ289" s="61">
        <v>0</v>
      </c>
      <c r="CK289" s="114">
        <v>0</v>
      </c>
      <c r="CL289" s="114">
        <v>1</v>
      </c>
      <c r="CM289" s="114">
        <v>0</v>
      </c>
      <c r="CN289" s="114">
        <v>0</v>
      </c>
      <c r="CO289" s="114">
        <v>1</v>
      </c>
      <c r="CP289" s="114">
        <v>1</v>
      </c>
      <c r="CQ289" s="114">
        <v>0</v>
      </c>
      <c r="CR289" s="114">
        <v>0</v>
      </c>
      <c r="CS289" s="114">
        <v>0</v>
      </c>
      <c r="CT289" s="114">
        <v>0</v>
      </c>
      <c r="CU289" s="114">
        <v>1</v>
      </c>
      <c r="CV289" s="114">
        <v>0</v>
      </c>
      <c r="CW289" s="362"/>
      <c r="CX289" s="362"/>
      <c r="CY289" s="362"/>
      <c r="CZ289" s="362"/>
      <c r="DA289" s="103"/>
      <c r="DB289" s="103"/>
      <c r="DC289" s="103"/>
      <c r="DD289" s="103"/>
      <c r="DE289" s="103"/>
      <c r="DF289" s="133">
        <v>0</v>
      </c>
      <c r="DG289" s="136">
        <v>0</v>
      </c>
      <c r="DH289" s="133"/>
      <c r="DI289" s="133"/>
      <c r="DJ289" s="133"/>
      <c r="DK289" s="136">
        <v>1</v>
      </c>
      <c r="DL289" s="136">
        <v>0</v>
      </c>
      <c r="DM289" s="136">
        <v>0</v>
      </c>
      <c r="DN289" s="133"/>
      <c r="DO289" s="133">
        <v>0</v>
      </c>
      <c r="DP289" s="133">
        <v>0</v>
      </c>
      <c r="DQ289" s="133">
        <v>0</v>
      </c>
      <c r="DR289" s="133">
        <v>0</v>
      </c>
      <c r="DS289" s="133">
        <v>0</v>
      </c>
      <c r="DT289" s="63"/>
      <c r="DU289" s="133">
        <v>0</v>
      </c>
      <c r="DV289" s="133">
        <v>0</v>
      </c>
      <c r="DW289" s="133">
        <v>0</v>
      </c>
      <c r="DX289" s="133">
        <v>0</v>
      </c>
      <c r="DY289" s="133">
        <v>0</v>
      </c>
      <c r="DZ289" s="133">
        <v>0</v>
      </c>
      <c r="EC289" s="133">
        <v>0</v>
      </c>
      <c r="ED289" s="133"/>
      <c r="EE289" s="133"/>
      <c r="EF289" s="133"/>
      <c r="EH289" s="133">
        <v>0</v>
      </c>
      <c r="EI289" s="133"/>
      <c r="EJ289" s="133"/>
      <c r="EK289" s="133"/>
      <c r="EL289" s="133"/>
      <c r="EM289" s="133"/>
      <c r="EN289" s="133"/>
      <c r="EO289" s="133"/>
      <c r="EP289" s="136">
        <v>298</v>
      </c>
      <c r="EQ289" s="135">
        <v>42725</v>
      </c>
      <c r="ER289" s="133" t="s">
        <v>383</v>
      </c>
      <c r="ES289" s="133"/>
      <c r="ET289" s="133"/>
      <c r="EU289" s="133"/>
      <c r="EV289" s="133">
        <v>0</v>
      </c>
      <c r="EW289" s="133"/>
      <c r="EX289" s="133">
        <v>7</v>
      </c>
      <c r="EY289" s="133">
        <v>7</v>
      </c>
      <c r="EZ289" s="133">
        <v>51</v>
      </c>
      <c r="FA289" s="133">
        <v>36</v>
      </c>
      <c r="FB289" s="133">
        <v>11</v>
      </c>
      <c r="FC289" s="133">
        <v>13</v>
      </c>
      <c r="FD289" s="133">
        <v>35</v>
      </c>
      <c r="FE289" s="133">
        <v>23</v>
      </c>
      <c r="FF289" s="133">
        <v>32</v>
      </c>
      <c r="FG289" s="133">
        <v>150</v>
      </c>
      <c r="FH289" s="133">
        <v>310</v>
      </c>
      <c r="FI289" s="91">
        <v>150</v>
      </c>
      <c r="FJ289" s="91">
        <v>310</v>
      </c>
      <c r="FK289" s="227">
        <v>45.900000000000006</v>
      </c>
      <c r="FL289" s="227">
        <v>22.569284693264926</v>
      </c>
      <c r="FM289" s="228">
        <v>136.94999999999999</v>
      </c>
      <c r="FN289" s="228">
        <v>54.85</v>
      </c>
      <c r="FO289" s="228">
        <v>67.339074918140113</v>
      </c>
      <c r="FP289" s="228">
        <v>26.970049355677151</v>
      </c>
      <c r="FQ289" s="228">
        <v>59.948886454910557</v>
      </c>
      <c r="FR289" s="228"/>
      <c r="FS289" s="133"/>
      <c r="FT289" s="230">
        <v>52</v>
      </c>
      <c r="FU289" s="230">
        <v>71.3</v>
      </c>
      <c r="FV289" s="230">
        <v>170</v>
      </c>
      <c r="FW289" s="229">
        <v>5.3</v>
      </c>
      <c r="FX289" s="229">
        <v>6.5</v>
      </c>
      <c r="FY289" s="426">
        <v>9.8113207547169807</v>
      </c>
      <c r="FZ289" s="229">
        <v>0.72931276297335201</v>
      </c>
      <c r="GA289" s="133">
        <v>31.8</v>
      </c>
      <c r="GB289" s="129" t="s">
        <v>381</v>
      </c>
      <c r="GC289" s="238">
        <v>7.5</v>
      </c>
      <c r="GD289" s="238" t="s">
        <v>381</v>
      </c>
      <c r="GE289" s="238" t="s">
        <v>381</v>
      </c>
      <c r="GF289" s="238" t="s">
        <v>381</v>
      </c>
      <c r="GG289" s="238" t="s">
        <v>381</v>
      </c>
      <c r="GH289" s="133" t="s">
        <v>381</v>
      </c>
      <c r="GI289" s="133">
        <v>1</v>
      </c>
      <c r="GJ289" s="133">
        <v>1</v>
      </c>
      <c r="GK289" s="133">
        <v>0</v>
      </c>
      <c r="GL289" s="231"/>
      <c r="GM289" s="133"/>
      <c r="GN289" s="133" t="s">
        <v>381</v>
      </c>
      <c r="GO289" s="133" t="s">
        <v>381</v>
      </c>
      <c r="GP289" s="133">
        <v>0</v>
      </c>
      <c r="GQ289" s="61">
        <v>32.35</v>
      </c>
      <c r="GR289" s="106">
        <v>15.906674506037481</v>
      </c>
      <c r="GS289" s="111">
        <v>0.50205761316872433</v>
      </c>
      <c r="GT289" s="61">
        <v>0</v>
      </c>
      <c r="GU289" s="111">
        <v>0.44</v>
      </c>
      <c r="GV289" s="61">
        <v>0</v>
      </c>
      <c r="GW289" s="106">
        <v>18.899999999999999</v>
      </c>
      <c r="GY289" s="106">
        <v>26</v>
      </c>
      <c r="HA289" s="745"/>
      <c r="HB289" s="133">
        <v>9</v>
      </c>
      <c r="HC289" s="133">
        <v>0.49</v>
      </c>
      <c r="HD289" s="61">
        <v>1</v>
      </c>
      <c r="HE289" s="236">
        <v>88.618155000000002</v>
      </c>
      <c r="HF289" s="236">
        <v>93.049063000000004</v>
      </c>
      <c r="HG289" s="144">
        <v>43.878050000000002</v>
      </c>
      <c r="HH289" s="236">
        <v>100.612145</v>
      </c>
      <c r="HI289" s="125">
        <v>47.444482999999998</v>
      </c>
      <c r="HJ289" s="236">
        <v>42.337909000000003</v>
      </c>
      <c r="HK289" s="144">
        <v>19.964787999999999</v>
      </c>
      <c r="HL289" s="236">
        <v>58.274236000000002</v>
      </c>
      <c r="HM289" s="144">
        <v>27.479693999999999</v>
      </c>
      <c r="HN289" s="236">
        <v>57.919683999999997</v>
      </c>
      <c r="HO289" s="144">
        <v>4.3705679999999996</v>
      </c>
      <c r="HP289" s="144">
        <v>2.0609769999999998</v>
      </c>
      <c r="HQ289" s="236">
        <v>106.921689</v>
      </c>
      <c r="HR289" s="144">
        <v>50.419800000000002</v>
      </c>
      <c r="HS289" s="236">
        <v>48.295265000000001</v>
      </c>
      <c r="HT289" s="144">
        <v>22.774028999999999</v>
      </c>
      <c r="HU289" s="236">
        <v>58.626424</v>
      </c>
      <c r="HV289" s="144">
        <v>27.645772000000001</v>
      </c>
      <c r="HW289" s="236">
        <v>54.831181000000001</v>
      </c>
      <c r="HX289" s="144">
        <v>0</v>
      </c>
      <c r="HY289" s="427">
        <v>0.9248293334765898</v>
      </c>
      <c r="HZ289" s="238">
        <v>20.3</v>
      </c>
      <c r="IA289" s="133">
        <v>5.4</v>
      </c>
      <c r="IB289" s="133">
        <v>16.3</v>
      </c>
      <c r="IC289" s="133">
        <v>4.5999999999999996</v>
      </c>
      <c r="ID289" s="133">
        <v>10.9</v>
      </c>
      <c r="IE289" s="133">
        <v>4</v>
      </c>
      <c r="IF289" s="237">
        <v>51.30837530864197</v>
      </c>
      <c r="IG289" s="237">
        <v>25.228612842911225</v>
      </c>
      <c r="IH289" s="133"/>
      <c r="II289" s="172"/>
      <c r="IJ289" s="172"/>
      <c r="IK289" s="172"/>
      <c r="IL289" s="172"/>
      <c r="IM289" s="172"/>
      <c r="IN289" s="172"/>
      <c r="IO289" s="172"/>
      <c r="IP289" s="133"/>
      <c r="IQ289" s="237"/>
      <c r="IR289" s="172"/>
      <c r="IS289" s="172"/>
      <c r="IT289" s="172"/>
      <c r="IU289" s="172"/>
      <c r="IV289" s="172"/>
      <c r="IW289" s="172"/>
      <c r="IX289" s="172"/>
      <c r="IY289" s="133"/>
      <c r="IZ289" s="133"/>
      <c r="JA289" s="172"/>
      <c r="JB289" s="133"/>
      <c r="JC289" s="133"/>
      <c r="JD289" s="136">
        <v>1</v>
      </c>
      <c r="JE289" s="278"/>
      <c r="JF289" s="70"/>
      <c r="JG289" s="70"/>
      <c r="JH289" s="136">
        <v>0</v>
      </c>
      <c r="JI289" s="136"/>
      <c r="JJ289" s="136"/>
      <c r="JK289" s="136">
        <v>0</v>
      </c>
      <c r="JL289" s="133"/>
      <c r="JM289" s="420"/>
      <c r="JN289" s="362"/>
      <c r="JO289" s="244"/>
      <c r="JP289" s="133"/>
      <c r="JQ289" s="200"/>
      <c r="JR289" s="90"/>
      <c r="JS289" s="90"/>
      <c r="JT289" s="135"/>
      <c r="JU289" s="248"/>
      <c r="JV289" s="200"/>
      <c r="JW289" s="433"/>
      <c r="JX289" s="248"/>
      <c r="JY289" s="243"/>
      <c r="JZ289" s="433"/>
      <c r="KA289" s="248"/>
      <c r="KB289" s="247"/>
      <c r="KC289" s="245"/>
      <c r="KD289" s="248"/>
      <c r="KE289" s="63">
        <v>1</v>
      </c>
      <c r="KF289" s="250"/>
      <c r="KG289" s="250"/>
      <c r="KH289" s="250"/>
      <c r="KI289" s="250"/>
      <c r="KJ289" s="250"/>
      <c r="KK289" s="250"/>
      <c r="KL289" s="250"/>
      <c r="KM289" s="250"/>
      <c r="KN289" s="133"/>
      <c r="KO289" s="133"/>
      <c r="KP289" s="133"/>
      <c r="KQ289" s="133"/>
      <c r="KR289" s="92"/>
      <c r="KS289" s="92">
        <v>0.50205761316872433</v>
      </c>
      <c r="KT289" s="92"/>
      <c r="KU289" s="361"/>
      <c r="KV289" s="92"/>
      <c r="KW289" s="361"/>
      <c r="KX289" s="361"/>
      <c r="KY289" s="361"/>
      <c r="KZ289" s="361"/>
      <c r="LA289" s="361"/>
      <c r="LB289" s="361"/>
      <c r="LC289" s="361"/>
      <c r="LD289" s="361"/>
      <c r="LE289" s="361"/>
      <c r="LF289" s="118">
        <v>42725</v>
      </c>
      <c r="LG289" s="454"/>
      <c r="LH289" s="454"/>
      <c r="LI289" s="454"/>
      <c r="LJ289" s="454"/>
      <c r="LK289" s="454"/>
      <c r="LL289" s="454"/>
      <c r="LM289" s="454"/>
      <c r="LN289" s="454"/>
      <c r="LO289" s="454"/>
      <c r="LP289" s="454"/>
      <c r="LQ289" s="454"/>
      <c r="LR289" s="454"/>
      <c r="LS289" s="454"/>
      <c r="LT289" s="454"/>
      <c r="LU289" s="454"/>
      <c r="LV289" s="454"/>
      <c r="LW289" s="500"/>
      <c r="LX289" s="454"/>
      <c r="LY289" s="500">
        <v>0</v>
      </c>
      <c r="LZ289" s="500">
        <v>0</v>
      </c>
      <c r="MA289" s="690">
        <v>54.831181000000001</v>
      </c>
      <c r="MB289" s="454"/>
      <c r="MD289" s="253"/>
      <c r="ME289" s="274"/>
      <c r="MF289" s="581">
        <v>298</v>
      </c>
      <c r="MG289" s="135">
        <v>42635</v>
      </c>
      <c r="MJ289" s="584">
        <v>45.474400000000003</v>
      </c>
      <c r="MR289" s="135"/>
      <c r="MS289" s="585"/>
      <c r="MT289" s="585"/>
      <c r="MU289" s="133">
        <v>1</v>
      </c>
      <c r="MV289" s="585"/>
      <c r="MW289" s="585"/>
      <c r="MX289" s="585"/>
      <c r="MY289" s="585"/>
      <c r="MZ289" s="585"/>
      <c r="NA289" s="585"/>
      <c r="NB289" s="585"/>
      <c r="NC289" s="238">
        <v>4</v>
      </c>
      <c r="NE289" s="876">
        <v>298</v>
      </c>
      <c r="NF289" s="877" t="s">
        <v>64</v>
      </c>
      <c r="NG289" s="877" t="s">
        <v>64</v>
      </c>
      <c r="NH289" s="877" t="s">
        <v>64</v>
      </c>
      <c r="NI289" s="877" t="s">
        <v>64</v>
      </c>
      <c r="NJ289" s="877" t="s">
        <v>64</v>
      </c>
      <c r="NK289" s="877" t="s">
        <v>64</v>
      </c>
      <c r="NL289" s="877" t="s">
        <v>64</v>
      </c>
      <c r="NM289" s="877" t="s">
        <v>64</v>
      </c>
      <c r="NN289" s="877" t="s">
        <v>64</v>
      </c>
      <c r="NO289" s="877" t="s">
        <v>64</v>
      </c>
      <c r="NP289" s="877" t="s">
        <v>64</v>
      </c>
      <c r="NQ289" s="877" t="s">
        <v>64</v>
      </c>
      <c r="NR289" s="877" t="s">
        <v>64</v>
      </c>
      <c r="NS289" s="877" t="s">
        <v>64</v>
      </c>
      <c r="NT289" s="877" t="s">
        <v>64</v>
      </c>
      <c r="NU289" s="877" t="s">
        <v>64</v>
      </c>
      <c r="NV289" s="877" t="s">
        <v>64</v>
      </c>
      <c r="NW289" s="877" t="s">
        <v>64</v>
      </c>
      <c r="NX289" s="877" t="s">
        <v>64</v>
      </c>
      <c r="NY289" s="877" t="s">
        <v>64</v>
      </c>
      <c r="NZ289" s="877" t="s">
        <v>64</v>
      </c>
      <c r="OA289" s="877" t="s">
        <v>64</v>
      </c>
      <c r="OB289" s="877" t="s">
        <v>64</v>
      </c>
      <c r="OC289" s="877" t="s">
        <v>64</v>
      </c>
      <c r="OD289" s="877" t="s">
        <v>64</v>
      </c>
      <c r="OE289" s="877" t="s">
        <v>64</v>
      </c>
      <c r="OF289" s="877" t="s">
        <v>64</v>
      </c>
      <c r="OG289" s="877" t="s">
        <v>64</v>
      </c>
      <c r="OH289" s="877" t="s">
        <v>64</v>
      </c>
      <c r="OI289" s="877" t="s">
        <v>64</v>
      </c>
      <c r="OJ289" s="877" t="s">
        <v>64</v>
      </c>
      <c r="OK289" s="877" t="s">
        <v>64</v>
      </c>
      <c r="OL289" s="877" t="s">
        <v>64</v>
      </c>
      <c r="OM289" s="877" t="s">
        <v>64</v>
      </c>
    </row>
    <row r="290" spans="1:403" s="61" customFormat="1" x14ac:dyDescent="0.25">
      <c r="A290" s="902">
        <v>289</v>
      </c>
      <c r="B290" s="274">
        <v>0</v>
      </c>
      <c r="C290" s="61">
        <v>0</v>
      </c>
      <c r="D290" s="61">
        <v>2</v>
      </c>
      <c r="E290" s="90">
        <v>500</v>
      </c>
      <c r="F290" s="883">
        <v>500</v>
      </c>
      <c r="G290" s="90">
        <v>500</v>
      </c>
      <c r="H290" s="898"/>
      <c r="I290" s="167" t="s">
        <v>1666</v>
      </c>
      <c r="J290" s="167" t="s">
        <v>1667</v>
      </c>
      <c r="K290" s="411">
        <v>10361</v>
      </c>
      <c r="L290" s="146">
        <v>88</v>
      </c>
      <c r="M290" s="193">
        <v>54</v>
      </c>
      <c r="N290" s="193">
        <v>143</v>
      </c>
      <c r="O290" s="342">
        <v>26.407159274292145</v>
      </c>
      <c r="P290" s="210">
        <v>1.4297243003785358</v>
      </c>
      <c r="Q290" s="133">
        <v>1</v>
      </c>
      <c r="R290" s="133">
        <v>160</v>
      </c>
      <c r="S290" s="133">
        <v>70</v>
      </c>
      <c r="T290" s="133">
        <v>1</v>
      </c>
      <c r="U290" s="193">
        <v>3</v>
      </c>
      <c r="V290" s="114">
        <v>0</v>
      </c>
      <c r="W290" s="114"/>
      <c r="X290" s="114">
        <v>1</v>
      </c>
      <c r="Y290" s="114">
        <v>0</v>
      </c>
      <c r="Z290" s="114">
        <v>1</v>
      </c>
      <c r="AA290" s="114">
        <v>0</v>
      </c>
      <c r="AB290" s="114">
        <v>0</v>
      </c>
      <c r="AC290" s="114">
        <v>0</v>
      </c>
      <c r="AD290" s="133"/>
      <c r="AE290" s="133"/>
      <c r="AF290" s="133"/>
      <c r="AG290" s="592">
        <v>155</v>
      </c>
      <c r="AH290" s="592">
        <v>0.68</v>
      </c>
      <c r="AI290" s="592">
        <v>78</v>
      </c>
      <c r="AJ290" s="603">
        <v>1</v>
      </c>
      <c r="AK290" s="592">
        <v>14.2</v>
      </c>
      <c r="AL290" s="592">
        <v>44</v>
      </c>
      <c r="AM290" s="592"/>
      <c r="AN290" s="607">
        <v>3276</v>
      </c>
      <c r="AO290" s="214">
        <v>8.0943784449729606</v>
      </c>
      <c r="AP290" s="63">
        <v>132</v>
      </c>
      <c r="AQ290" s="63">
        <v>80</v>
      </c>
      <c r="AR290" s="63">
        <v>36</v>
      </c>
      <c r="AS290" s="63">
        <v>78</v>
      </c>
      <c r="AT290" s="63">
        <v>0.61</v>
      </c>
      <c r="AU290" s="63">
        <v>149</v>
      </c>
      <c r="AV290" s="557">
        <v>42794</v>
      </c>
      <c r="AW290" s="557">
        <v>42786</v>
      </c>
      <c r="AX290" s="170">
        <v>0.68</v>
      </c>
      <c r="AY290" s="63">
        <v>30</v>
      </c>
      <c r="AZ290" s="63"/>
      <c r="BA290" s="592">
        <v>135</v>
      </c>
      <c r="BB290" s="567"/>
      <c r="BC290" s="66"/>
      <c r="BD290" s="68"/>
      <c r="BE290" s="66"/>
      <c r="BF290" s="419"/>
      <c r="BG290" s="418"/>
      <c r="BH290" s="68"/>
      <c r="BI290" s="219"/>
      <c r="BJ290" s="219"/>
      <c r="BK290" s="219"/>
      <c r="BL290" s="66"/>
      <c r="BM290" s="66"/>
      <c r="BN290" s="66"/>
      <c r="BO290" s="66"/>
      <c r="BP290" s="571"/>
      <c r="BQ290" s="66"/>
      <c r="BR290" s="66"/>
      <c r="BS290" s="66"/>
      <c r="BT290" s="66"/>
      <c r="BU290" s="69">
        <v>42787</v>
      </c>
      <c r="BV290" s="61" t="s">
        <v>1668</v>
      </c>
      <c r="BW290" s="61">
        <v>0</v>
      </c>
      <c r="BX290" s="61">
        <v>1</v>
      </c>
      <c r="BY290" s="61">
        <v>38</v>
      </c>
      <c r="BZ290" s="61">
        <v>0</v>
      </c>
      <c r="CB290" s="61" t="s">
        <v>381</v>
      </c>
      <c r="CD290" s="61">
        <v>1</v>
      </c>
      <c r="CE290" s="61">
        <v>0</v>
      </c>
      <c r="CF290" s="61">
        <v>0</v>
      </c>
      <c r="CG290" s="61">
        <v>0</v>
      </c>
      <c r="CH290" s="61">
        <v>0</v>
      </c>
      <c r="CI290" s="61">
        <v>0</v>
      </c>
      <c r="CJ290" s="61">
        <v>0</v>
      </c>
      <c r="CK290" s="114">
        <v>0</v>
      </c>
      <c r="CL290" s="114">
        <v>0</v>
      </c>
      <c r="CM290" s="114">
        <v>0</v>
      </c>
      <c r="CN290" s="114">
        <v>1</v>
      </c>
      <c r="CO290" s="114">
        <v>0</v>
      </c>
      <c r="CP290" s="114">
        <v>1</v>
      </c>
      <c r="CQ290" s="114">
        <v>1</v>
      </c>
      <c r="CR290" s="114">
        <v>1</v>
      </c>
      <c r="CS290" s="114">
        <v>0</v>
      </c>
      <c r="CT290" s="114">
        <v>0</v>
      </c>
      <c r="CU290" s="114">
        <v>1</v>
      </c>
      <c r="CV290" s="114">
        <v>0</v>
      </c>
      <c r="CW290" s="362"/>
      <c r="CX290" s="362"/>
      <c r="CY290" s="362"/>
      <c r="CZ290" s="362"/>
      <c r="DA290" s="133"/>
      <c r="DB290" s="133"/>
      <c r="DC290" s="133"/>
      <c r="DD290" s="133"/>
      <c r="DE290" s="133"/>
      <c r="DF290" s="133">
        <v>0</v>
      </c>
      <c r="DG290" s="136">
        <v>0</v>
      </c>
      <c r="DH290" s="135"/>
      <c r="DI290" s="133"/>
      <c r="DJ290" s="133"/>
      <c r="DK290" s="136">
        <v>1</v>
      </c>
      <c r="DL290" s="136">
        <v>0</v>
      </c>
      <c r="DM290" s="136"/>
      <c r="DN290" s="133"/>
      <c r="DO290" s="133">
        <v>1</v>
      </c>
      <c r="DP290" s="133">
        <v>0</v>
      </c>
      <c r="DQ290" s="133">
        <v>0</v>
      </c>
      <c r="DR290" s="133">
        <v>0</v>
      </c>
      <c r="DS290" s="133">
        <v>0</v>
      </c>
      <c r="DT290" s="212">
        <v>0</v>
      </c>
      <c r="DU290" s="133">
        <v>0</v>
      </c>
      <c r="DV290" s="133">
        <v>0</v>
      </c>
      <c r="DW290" s="133">
        <v>0</v>
      </c>
      <c r="DX290" s="133">
        <v>0</v>
      </c>
      <c r="DY290" s="133">
        <v>0</v>
      </c>
      <c r="DZ290" s="133">
        <v>1</v>
      </c>
      <c r="EC290" s="133">
        <v>1</v>
      </c>
      <c r="ED290" s="133">
        <v>1</v>
      </c>
      <c r="EE290" s="133">
        <v>67</v>
      </c>
      <c r="EF290" s="133"/>
      <c r="EH290" s="135">
        <v>2004</v>
      </c>
      <c r="EI290" s="133">
        <v>1.41</v>
      </c>
      <c r="EJ290" s="225">
        <v>97</v>
      </c>
      <c r="EK290" s="225">
        <v>76</v>
      </c>
      <c r="EL290" s="225">
        <v>85</v>
      </c>
      <c r="EM290" s="225">
        <v>110</v>
      </c>
      <c r="EN290" s="225">
        <v>107</v>
      </c>
      <c r="EO290" s="133" t="s">
        <v>1663</v>
      </c>
      <c r="EP290" s="136">
        <v>500</v>
      </c>
      <c r="EQ290" s="135">
        <v>42835</v>
      </c>
      <c r="ER290" s="133" t="s">
        <v>383</v>
      </c>
      <c r="ES290" s="133"/>
      <c r="ET290" s="133"/>
      <c r="EU290" s="133">
        <v>70</v>
      </c>
      <c r="EV290" s="133">
        <v>1</v>
      </c>
      <c r="EW290" s="133"/>
      <c r="EX290" s="133">
        <v>15</v>
      </c>
      <c r="EY290" s="133">
        <v>9</v>
      </c>
      <c r="EZ290" s="133">
        <v>45</v>
      </c>
      <c r="FA290" s="133">
        <v>25</v>
      </c>
      <c r="FB290" s="133">
        <v>19</v>
      </c>
      <c r="FC290" s="133">
        <v>17</v>
      </c>
      <c r="FD290" s="133">
        <v>43</v>
      </c>
      <c r="FE290" s="133">
        <v>19</v>
      </c>
      <c r="FF290" s="133">
        <v>28</v>
      </c>
      <c r="FG290" s="133">
        <v>50</v>
      </c>
      <c r="FH290" s="133">
        <v>200</v>
      </c>
      <c r="FI290" s="91">
        <v>50</v>
      </c>
      <c r="FJ290" s="91">
        <v>190</v>
      </c>
      <c r="FK290" s="227">
        <v>68.849999999999994</v>
      </c>
      <c r="FL290" s="227">
        <v>48.156137502713754</v>
      </c>
      <c r="FM290" s="228">
        <v>87.199999999999989</v>
      </c>
      <c r="FN290" s="228">
        <v>32.049999999999997</v>
      </c>
      <c r="FO290" s="228">
        <v>60.990779814620758</v>
      </c>
      <c r="FP290" s="228">
        <v>22.416909324066459</v>
      </c>
      <c r="FQ290" s="228">
        <v>63.2454128440367</v>
      </c>
      <c r="FR290" s="228"/>
      <c r="FS290" s="193">
        <v>0</v>
      </c>
      <c r="FT290" s="230">
        <v>99.666666666666671</v>
      </c>
      <c r="FU290" s="230"/>
      <c r="FV290" s="230">
        <v>126.66666666666667</v>
      </c>
      <c r="FW290" s="229">
        <v>3.7333333333333329</v>
      </c>
      <c r="FX290" s="229">
        <v>8</v>
      </c>
      <c r="FY290" s="229">
        <v>26.696428571428577</v>
      </c>
      <c r="FZ290" s="229"/>
      <c r="GA290" s="133">
        <v>39.6</v>
      </c>
      <c r="GB290" s="129">
        <v>15.833333333333334</v>
      </c>
      <c r="GC290" s="238">
        <v>9.9</v>
      </c>
      <c r="GD290" s="238">
        <v>5.0999999999999996</v>
      </c>
      <c r="GE290" s="238">
        <v>157.19999999999999</v>
      </c>
      <c r="GF290" s="238">
        <v>104.9</v>
      </c>
      <c r="GG290" s="238">
        <v>29.4</v>
      </c>
      <c r="GH290" s="133">
        <v>1</v>
      </c>
      <c r="GI290" s="133">
        <v>1</v>
      </c>
      <c r="GJ290" s="133">
        <v>1</v>
      </c>
      <c r="GK290" s="133">
        <v>1</v>
      </c>
      <c r="GL290" s="231">
        <v>36</v>
      </c>
      <c r="GM290" s="133">
        <v>0</v>
      </c>
      <c r="GN290" s="133">
        <v>0</v>
      </c>
      <c r="GO290" s="133">
        <v>0</v>
      </c>
      <c r="GP290" s="133">
        <v>0</v>
      </c>
      <c r="GQ290" s="61">
        <v>33</v>
      </c>
      <c r="GR290" s="106">
        <v>23.081373094982631</v>
      </c>
      <c r="GS290" s="111">
        <v>0.43406593406593402</v>
      </c>
      <c r="GT290" s="61">
        <v>0</v>
      </c>
      <c r="GU290" s="111">
        <v>0.48148148148148145</v>
      </c>
      <c r="GV290" s="62">
        <v>0</v>
      </c>
      <c r="GW290" s="106">
        <v>9.8333333333333339</v>
      </c>
      <c r="GX290" s="61">
        <v>0</v>
      </c>
      <c r="GY290" s="106">
        <v>12</v>
      </c>
      <c r="GZ290" s="61">
        <v>1</v>
      </c>
      <c r="HA290" s="745">
        <v>51</v>
      </c>
      <c r="HB290" s="133">
        <v>15</v>
      </c>
      <c r="HC290" s="133">
        <v>0.53</v>
      </c>
      <c r="HD290" s="61">
        <v>1</v>
      </c>
      <c r="HE290" s="236">
        <v>97.212253000000004</v>
      </c>
      <c r="HF290" s="236">
        <v>102.072866</v>
      </c>
      <c r="HG290" s="144">
        <v>68.529672000000005</v>
      </c>
      <c r="HH290" s="236">
        <v>95.160662000000002</v>
      </c>
      <c r="HI290" s="125">
        <v>63.888956999999998</v>
      </c>
      <c r="HJ290" s="236">
        <v>40.205485000000003</v>
      </c>
      <c r="HK290" s="144">
        <v>26.993155000000002</v>
      </c>
      <c r="HL290" s="236">
        <v>54.955177999999997</v>
      </c>
      <c r="HM290" s="144">
        <v>36.895802000000003</v>
      </c>
      <c r="HN290" s="236">
        <v>57.749890000000001</v>
      </c>
      <c r="HO290" s="144">
        <v>4.396414</v>
      </c>
      <c r="HP290" s="144">
        <v>2.9516640000000001</v>
      </c>
      <c r="HQ290" s="236">
        <v>81.516812999999999</v>
      </c>
      <c r="HR290" s="144">
        <v>54.728751000000003</v>
      </c>
      <c r="HS290" s="236">
        <v>28.854832999999999</v>
      </c>
      <c r="HT290" s="144">
        <v>19.372554999999998</v>
      </c>
      <c r="HU290" s="236">
        <v>52.66198</v>
      </c>
      <c r="HV290" s="144">
        <v>35.356195999999997</v>
      </c>
      <c r="HW290" s="236">
        <v>64.602598999999998</v>
      </c>
      <c r="HX290" s="144">
        <v>0</v>
      </c>
      <c r="HY290" s="237">
        <v>1.0726371996024997</v>
      </c>
      <c r="HZ290" s="238">
        <v>24.6</v>
      </c>
      <c r="IA290" s="133">
        <v>6.2</v>
      </c>
      <c r="IB290" s="133">
        <v>24.8</v>
      </c>
      <c r="IC290" s="133">
        <v>6.1</v>
      </c>
      <c r="ID290" s="133">
        <v>31.2</v>
      </c>
      <c r="IE290" s="133">
        <v>6.8</v>
      </c>
      <c r="IF290" s="237">
        <v>82.393600000000006</v>
      </c>
      <c r="IG290" s="237">
        <v>57.629012795113965</v>
      </c>
      <c r="IH290" s="133"/>
      <c r="II290" s="172">
        <v>0.45</v>
      </c>
      <c r="IJ290" s="172">
        <v>1013</v>
      </c>
      <c r="IK290" s="172">
        <v>963</v>
      </c>
      <c r="IL290" s="172">
        <v>950</v>
      </c>
      <c r="IM290" s="172">
        <v>924</v>
      </c>
      <c r="IN290" s="172">
        <v>962</v>
      </c>
      <c r="IO290" s="172">
        <v>1013</v>
      </c>
      <c r="IP290" s="133"/>
      <c r="IQ290" s="237">
        <v>970.83333333333337</v>
      </c>
      <c r="IR290" s="172">
        <v>1530</v>
      </c>
      <c r="IS290" s="172">
        <v>337</v>
      </c>
      <c r="IT290" s="172">
        <v>328</v>
      </c>
      <c r="IU290" s="172">
        <v>281</v>
      </c>
      <c r="IV290" s="172">
        <v>281</v>
      </c>
      <c r="IW290" s="172">
        <v>340</v>
      </c>
      <c r="IX290" s="172">
        <v>315</v>
      </c>
      <c r="IY290" s="133"/>
      <c r="IZ290" s="193">
        <v>313.66666666666669</v>
      </c>
      <c r="JA290" s="172">
        <v>202</v>
      </c>
      <c r="JB290" s="412">
        <v>27.622939574290562</v>
      </c>
      <c r="JC290" s="241">
        <v>0</v>
      </c>
      <c r="JD290" s="136">
        <v>1</v>
      </c>
      <c r="JE290" s="415">
        <v>0</v>
      </c>
      <c r="JF290" s="70">
        <v>0</v>
      </c>
      <c r="JG290" s="70"/>
      <c r="JH290" s="136">
        <v>0</v>
      </c>
      <c r="JI290" s="136">
        <v>0</v>
      </c>
      <c r="JJ290" s="136">
        <v>0</v>
      </c>
      <c r="JK290" s="136"/>
      <c r="JL290" s="133"/>
      <c r="JM290" s="285">
        <v>53.166666666666664</v>
      </c>
      <c r="JN290" s="200">
        <v>500</v>
      </c>
      <c r="JO290" s="244">
        <v>42794</v>
      </c>
      <c r="JP290" s="69">
        <v>43271</v>
      </c>
      <c r="JQ290" s="201">
        <v>0</v>
      </c>
      <c r="JR290" s="69">
        <v>43271</v>
      </c>
      <c r="JS290" s="31">
        <v>15</v>
      </c>
      <c r="JT290" s="243">
        <v>0</v>
      </c>
      <c r="JU290" s="69">
        <v>43271</v>
      </c>
      <c r="JV290" s="245">
        <v>15</v>
      </c>
      <c r="JW290" s="243">
        <v>0</v>
      </c>
      <c r="JX290" s="246">
        <v>43271</v>
      </c>
      <c r="JY290" s="245">
        <v>15</v>
      </c>
      <c r="JZ290" s="245">
        <v>15</v>
      </c>
      <c r="KA290" s="245">
        <v>477</v>
      </c>
      <c r="KB290" s="247"/>
      <c r="KC290" s="245"/>
      <c r="KD290" s="248"/>
      <c r="KE290" s="63">
        <v>0</v>
      </c>
      <c r="KF290" s="263">
        <v>1</v>
      </c>
      <c r="KG290" s="251" t="s">
        <v>421</v>
      </c>
      <c r="KH290" s="311">
        <v>80.059999999999988</v>
      </c>
      <c r="KI290" s="311">
        <v>36.483333333333327</v>
      </c>
      <c r="KJ290" s="311">
        <v>54.699999999999996</v>
      </c>
      <c r="KK290" s="312">
        <v>-16.073333333333334</v>
      </c>
      <c r="KL290" s="311">
        <v>-12.983333333333334</v>
      </c>
      <c r="KM290" s="311">
        <v>58.063333333333333</v>
      </c>
      <c r="KN290" s="311">
        <v>20.333333333333332</v>
      </c>
      <c r="KO290" s="311">
        <v>4.6333333333333329</v>
      </c>
      <c r="KP290" s="63"/>
      <c r="KQ290" s="250">
        <v>0</v>
      </c>
      <c r="KR290" s="92"/>
      <c r="KS290" s="93">
        <v>0.43406593406593402</v>
      </c>
      <c r="KT290" s="92"/>
      <c r="KU290" s="361"/>
      <c r="KV290" s="92"/>
      <c r="KW290" s="361"/>
      <c r="KX290" s="361"/>
      <c r="KY290" s="361"/>
      <c r="KZ290" s="361"/>
      <c r="LA290" s="361"/>
      <c r="LB290" s="361"/>
      <c r="LC290" s="361"/>
      <c r="LD290" s="361"/>
      <c r="LE290" s="361"/>
      <c r="LF290" s="118">
        <v>42835</v>
      </c>
      <c r="LG290" s="454">
        <v>1</v>
      </c>
      <c r="LH290" s="454"/>
      <c r="LI290" s="454"/>
      <c r="LJ290" s="454"/>
      <c r="LK290" s="454"/>
      <c r="LL290" s="454"/>
      <c r="LM290" s="454"/>
      <c r="LN290" s="454"/>
      <c r="LO290" s="454"/>
      <c r="LP290" s="454"/>
      <c r="LQ290" s="454"/>
      <c r="LR290" s="454"/>
      <c r="LS290" s="454"/>
      <c r="LT290" s="454"/>
      <c r="LU290" s="500">
        <v>37.49</v>
      </c>
      <c r="LV290" s="693">
        <v>-18.213333333333335</v>
      </c>
      <c r="LW290" s="500"/>
      <c r="LX290" s="500"/>
      <c r="LY290" s="500">
        <v>0</v>
      </c>
      <c r="LZ290" s="500">
        <v>0</v>
      </c>
      <c r="MA290" s="690">
        <v>51</v>
      </c>
      <c r="MB290" s="454">
        <v>51</v>
      </c>
      <c r="MD290" s="253"/>
      <c r="ME290" s="274"/>
      <c r="MF290" s="581">
        <v>500</v>
      </c>
      <c r="MG290" s="135">
        <v>42786</v>
      </c>
      <c r="MJ290" s="586"/>
      <c r="MR290" s="135"/>
      <c r="MS290" s="585"/>
      <c r="MT290" s="585"/>
      <c r="MU290" s="133">
        <v>0</v>
      </c>
      <c r="MV290" s="585"/>
      <c r="MW290" s="585"/>
      <c r="MX290" s="585"/>
      <c r="MY290" s="585"/>
      <c r="MZ290" s="585"/>
      <c r="NA290" s="238">
        <v>3276</v>
      </c>
      <c r="NB290" s="585"/>
      <c r="NC290" s="238">
        <v>7</v>
      </c>
      <c r="NE290" s="876" t="s">
        <v>64</v>
      </c>
      <c r="NF290" s="877" t="s">
        <v>64</v>
      </c>
      <c r="NG290" s="877" t="s">
        <v>64</v>
      </c>
      <c r="NH290" s="877" t="s">
        <v>64</v>
      </c>
      <c r="NI290" s="877" t="s">
        <v>64</v>
      </c>
      <c r="NJ290" s="877" t="s">
        <v>64</v>
      </c>
      <c r="NK290" s="877" t="s">
        <v>64</v>
      </c>
      <c r="NL290" s="877" t="s">
        <v>64</v>
      </c>
      <c r="NM290" s="877" t="s">
        <v>64</v>
      </c>
      <c r="NN290" s="877" t="s">
        <v>64</v>
      </c>
      <c r="NO290" s="877" t="s">
        <v>64</v>
      </c>
      <c r="NP290" s="877" t="s">
        <v>64</v>
      </c>
      <c r="NQ290" s="877" t="s">
        <v>64</v>
      </c>
      <c r="NR290" s="877" t="s">
        <v>64</v>
      </c>
      <c r="NS290" s="877" t="s">
        <v>64</v>
      </c>
      <c r="NT290" s="877" t="s">
        <v>64</v>
      </c>
      <c r="NU290" s="877" t="s">
        <v>64</v>
      </c>
      <c r="NV290" s="877" t="s">
        <v>64</v>
      </c>
      <c r="NW290" s="877" t="s">
        <v>64</v>
      </c>
      <c r="NX290" s="877" t="s">
        <v>64</v>
      </c>
      <c r="NY290" s="877" t="s">
        <v>64</v>
      </c>
      <c r="NZ290" s="877" t="s">
        <v>64</v>
      </c>
      <c r="OA290" s="877" t="s">
        <v>64</v>
      </c>
      <c r="OB290" s="877" t="s">
        <v>64</v>
      </c>
      <c r="OC290" s="877" t="s">
        <v>64</v>
      </c>
      <c r="OD290" s="877" t="s">
        <v>64</v>
      </c>
      <c r="OE290" s="877" t="s">
        <v>64</v>
      </c>
      <c r="OF290" s="877" t="s">
        <v>64</v>
      </c>
      <c r="OG290" s="877" t="s">
        <v>64</v>
      </c>
      <c r="OH290" s="877" t="s">
        <v>64</v>
      </c>
      <c r="OI290" s="877" t="s">
        <v>64</v>
      </c>
      <c r="OJ290" s="877" t="s">
        <v>64</v>
      </c>
      <c r="OK290" s="877" t="s">
        <v>64</v>
      </c>
      <c r="OL290" s="877" t="s">
        <v>64</v>
      </c>
      <c r="OM290" s="877" t="s">
        <v>64</v>
      </c>
    </row>
    <row r="291" spans="1:403" s="133" customFormat="1" x14ac:dyDescent="0.25">
      <c r="A291" s="455">
        <v>290</v>
      </c>
      <c r="B291" s="221">
        <v>0</v>
      </c>
      <c r="C291" s="61">
        <v>0</v>
      </c>
      <c r="D291" s="61">
        <v>1</v>
      </c>
      <c r="E291" s="90">
        <v>501</v>
      </c>
      <c r="F291" s="883">
        <v>501</v>
      </c>
      <c r="G291" s="90">
        <v>501</v>
      </c>
      <c r="H291" s="898"/>
      <c r="I291" s="232" t="s">
        <v>1669</v>
      </c>
      <c r="J291" s="232" t="s">
        <v>1670</v>
      </c>
      <c r="K291" s="135">
        <v>14611</v>
      </c>
      <c r="L291" s="146">
        <v>77</v>
      </c>
      <c r="M291" s="193">
        <v>55</v>
      </c>
      <c r="N291" s="193">
        <v>150</v>
      </c>
      <c r="O291" s="342">
        <v>24.444444444444443</v>
      </c>
      <c r="P291" s="210">
        <v>1.4917176540511605</v>
      </c>
      <c r="Q291" s="133">
        <v>1</v>
      </c>
      <c r="R291" s="133">
        <v>150</v>
      </c>
      <c r="S291" s="133">
        <v>70</v>
      </c>
      <c r="T291" s="133">
        <v>0</v>
      </c>
      <c r="U291" s="193">
        <v>2</v>
      </c>
      <c r="V291" s="114">
        <v>1</v>
      </c>
      <c r="W291" s="114">
        <v>2</v>
      </c>
      <c r="X291" s="114">
        <v>1</v>
      </c>
      <c r="Y291" s="114">
        <v>0</v>
      </c>
      <c r="Z291" s="114">
        <v>1</v>
      </c>
      <c r="AA291" s="114">
        <v>2</v>
      </c>
      <c r="AB291" s="114">
        <v>0</v>
      </c>
      <c r="AC291" s="114">
        <v>0</v>
      </c>
      <c r="AG291" s="592">
        <v>227</v>
      </c>
      <c r="AH291" s="592">
        <v>1.1299999999999999</v>
      </c>
      <c r="AI291" s="592">
        <v>47</v>
      </c>
      <c r="AJ291" s="603">
        <v>0</v>
      </c>
      <c r="AK291" s="592">
        <v>13.7</v>
      </c>
      <c r="AL291" s="592">
        <v>44</v>
      </c>
      <c r="AM291" s="592"/>
      <c r="AN291" s="607">
        <v>484.5</v>
      </c>
      <c r="AO291" s="214">
        <v>6.183117431330821</v>
      </c>
      <c r="AP291" s="63">
        <v>123</v>
      </c>
      <c r="AQ291" s="63">
        <v>48</v>
      </c>
      <c r="AR291" s="63">
        <v>39</v>
      </c>
      <c r="AS291" s="63">
        <v>178</v>
      </c>
      <c r="AT291" s="63">
        <v>0.88</v>
      </c>
      <c r="AU291" s="63"/>
      <c r="AV291" s="557">
        <v>42801</v>
      </c>
      <c r="AW291" s="557">
        <v>42793</v>
      </c>
      <c r="AX291" s="63">
        <v>1.1299999999999999</v>
      </c>
      <c r="AY291" s="63">
        <v>94</v>
      </c>
      <c r="AZ291" s="63"/>
      <c r="BA291" s="592">
        <v>145</v>
      </c>
      <c r="BB291" s="567"/>
      <c r="BC291" s="66"/>
      <c r="BD291" s="68"/>
      <c r="BE291" s="66"/>
      <c r="BF291" s="218"/>
      <c r="BG291" s="66"/>
      <c r="BH291" s="68"/>
      <c r="BI291" s="219"/>
      <c r="BJ291" s="219"/>
      <c r="BK291" s="219"/>
      <c r="BL291" s="66"/>
      <c r="BM291" s="66"/>
      <c r="BN291" s="66"/>
      <c r="BO291" s="66"/>
      <c r="BP291" s="571"/>
      <c r="BQ291" s="66"/>
      <c r="BR291" s="66"/>
      <c r="BS291" s="66"/>
      <c r="BT291" s="66"/>
      <c r="BU291" s="69" t="s">
        <v>1671</v>
      </c>
      <c r="BV291" s="61"/>
      <c r="BW291" s="61">
        <v>0</v>
      </c>
      <c r="BX291" s="61" t="s">
        <v>381</v>
      </c>
      <c r="BY291" s="61"/>
      <c r="BZ291" s="61">
        <v>0</v>
      </c>
      <c r="CA291" s="61"/>
      <c r="CB291" s="61" t="s">
        <v>381</v>
      </c>
      <c r="CC291" s="61"/>
      <c r="CD291" s="61">
        <v>0</v>
      </c>
      <c r="CE291" s="61">
        <v>0</v>
      </c>
      <c r="CF291" s="61">
        <v>0</v>
      </c>
      <c r="CG291" s="61">
        <v>1</v>
      </c>
      <c r="CH291" s="61">
        <v>1</v>
      </c>
      <c r="CI291" s="61">
        <v>0</v>
      </c>
      <c r="CJ291" s="61">
        <v>0</v>
      </c>
      <c r="CK291" s="114">
        <v>0</v>
      </c>
      <c r="CL291" s="114">
        <v>0</v>
      </c>
      <c r="CM291" s="114">
        <v>0</v>
      </c>
      <c r="CN291" s="114">
        <v>1</v>
      </c>
      <c r="CO291" s="114">
        <v>1</v>
      </c>
      <c r="CP291" s="114">
        <v>0</v>
      </c>
      <c r="CQ291" s="114">
        <v>0</v>
      </c>
      <c r="CR291" s="114">
        <v>0</v>
      </c>
      <c r="CS291" s="114">
        <v>0</v>
      </c>
      <c r="CT291" s="114">
        <v>1</v>
      </c>
      <c r="CU291" s="114">
        <v>1</v>
      </c>
      <c r="CV291" s="114">
        <v>0</v>
      </c>
      <c r="CW291" s="362"/>
      <c r="CX291" s="362"/>
      <c r="CY291" s="362"/>
      <c r="CZ291" s="362"/>
      <c r="DF291" s="133">
        <v>1</v>
      </c>
      <c r="DG291" s="136">
        <v>1</v>
      </c>
      <c r="DH291" s="135">
        <v>42425</v>
      </c>
      <c r="DI291" s="133">
        <v>1</v>
      </c>
      <c r="DJ291" s="133" t="s">
        <v>1672</v>
      </c>
      <c r="DK291" s="136">
        <v>1</v>
      </c>
      <c r="DL291" s="136">
        <v>1</v>
      </c>
      <c r="DM291" s="136"/>
      <c r="DN291" s="133" t="s">
        <v>1673</v>
      </c>
      <c r="DO291" s="133">
        <v>0</v>
      </c>
      <c r="DP291" s="133">
        <v>0</v>
      </c>
      <c r="DQ291" s="133">
        <v>0</v>
      </c>
      <c r="DR291" s="133">
        <v>1</v>
      </c>
      <c r="DS291" s="133">
        <v>0</v>
      </c>
      <c r="DT291" s="212">
        <v>0</v>
      </c>
      <c r="DU291" s="133">
        <v>0</v>
      </c>
      <c r="DV291" s="133">
        <v>0</v>
      </c>
      <c r="DW291" s="133">
        <v>1</v>
      </c>
      <c r="DX291" s="133">
        <v>0</v>
      </c>
      <c r="DY291" s="133">
        <v>0</v>
      </c>
      <c r="DZ291" s="133">
        <v>0</v>
      </c>
      <c r="EC291" s="133">
        <v>1</v>
      </c>
      <c r="ED291" s="133">
        <v>2</v>
      </c>
      <c r="EE291" s="133">
        <v>47</v>
      </c>
      <c r="EH291" s="135">
        <v>42426</v>
      </c>
      <c r="EI291" s="133">
        <v>1.17</v>
      </c>
      <c r="EJ291" s="225">
        <v>95</v>
      </c>
      <c r="EK291" s="225">
        <v>82</v>
      </c>
      <c r="EL291" s="225">
        <v>86</v>
      </c>
      <c r="EM291" s="225">
        <v>77</v>
      </c>
      <c r="EN291" s="225">
        <v>53</v>
      </c>
      <c r="EO291" s="133" t="s">
        <v>1674</v>
      </c>
      <c r="EP291" s="136">
        <v>501</v>
      </c>
      <c r="EQ291" s="504">
        <v>42426</v>
      </c>
      <c r="ER291" s="133" t="s">
        <v>383</v>
      </c>
      <c r="EU291" s="133">
        <v>64</v>
      </c>
      <c r="EV291" s="133">
        <v>0</v>
      </c>
      <c r="EX291" s="133">
        <v>14</v>
      </c>
      <c r="EY291" s="133">
        <v>9</v>
      </c>
      <c r="EZ291" s="133">
        <v>39</v>
      </c>
      <c r="FA291" s="133">
        <v>23</v>
      </c>
      <c r="FB291" s="133">
        <v>17</v>
      </c>
      <c r="FC291" s="133">
        <v>15</v>
      </c>
      <c r="FD291" s="133">
        <v>43</v>
      </c>
      <c r="FE291" s="133">
        <v>16</v>
      </c>
      <c r="FF291" s="133">
        <v>28</v>
      </c>
      <c r="FG291" s="133">
        <v>100</v>
      </c>
      <c r="FH291" s="133">
        <v>390</v>
      </c>
      <c r="FI291" s="91">
        <v>100</v>
      </c>
      <c r="FJ291" s="91">
        <v>390</v>
      </c>
      <c r="FK291" s="227">
        <v>53.4</v>
      </c>
      <c r="FL291" s="227">
        <v>35.797659064353056</v>
      </c>
      <c r="FM291" s="228">
        <v>61.099999999999994</v>
      </c>
      <c r="FN291" s="228">
        <v>17.95</v>
      </c>
      <c r="FO291" s="228">
        <v>40.959493798351524</v>
      </c>
      <c r="FP291" s="228">
        <v>12.033108243541896</v>
      </c>
      <c r="FQ291" s="228">
        <v>70.621931260229118</v>
      </c>
      <c r="FR291" s="228"/>
      <c r="FS291" s="193">
        <v>0</v>
      </c>
      <c r="FT291" s="230">
        <v>80</v>
      </c>
      <c r="FU291" s="230">
        <v>80</v>
      </c>
      <c r="FV291" s="230">
        <v>180</v>
      </c>
      <c r="FW291" s="229">
        <v>4.3499999999999996</v>
      </c>
      <c r="FX291" s="229">
        <v>3.6</v>
      </c>
      <c r="FY291" s="229">
        <v>18.390804597701152</v>
      </c>
      <c r="FZ291" s="229">
        <v>1</v>
      </c>
      <c r="GA291" s="133" t="s">
        <v>381</v>
      </c>
      <c r="GB291" s="129">
        <v>21.8</v>
      </c>
      <c r="GC291" s="238">
        <v>10.6</v>
      </c>
      <c r="GD291" s="238">
        <v>5.6</v>
      </c>
      <c r="GE291" s="238">
        <v>162.9</v>
      </c>
      <c r="GF291" s="238">
        <v>108.6</v>
      </c>
      <c r="GG291" s="238">
        <v>36.299999999999997</v>
      </c>
      <c r="GH291" s="133">
        <v>0</v>
      </c>
      <c r="GI291" s="133">
        <v>1</v>
      </c>
      <c r="GJ291" s="133">
        <v>2</v>
      </c>
      <c r="GK291" s="133">
        <v>1</v>
      </c>
      <c r="GL291" s="231">
        <v>70</v>
      </c>
      <c r="GM291" s="133">
        <v>1</v>
      </c>
      <c r="GN291" s="133">
        <v>0</v>
      </c>
      <c r="GO291" s="133">
        <v>0</v>
      </c>
      <c r="GP291" s="133">
        <v>0</v>
      </c>
      <c r="GQ291" s="61">
        <v>46.4</v>
      </c>
      <c r="GR291" s="106">
        <v>31.105082033445349</v>
      </c>
      <c r="GS291" s="111">
        <v>0.37297297297297299</v>
      </c>
      <c r="GT291" s="61">
        <v>0</v>
      </c>
      <c r="GU291" s="111"/>
      <c r="GV291" s="62"/>
      <c r="GW291" s="61"/>
      <c r="GX291" s="61"/>
      <c r="GY291" s="106">
        <v>14</v>
      </c>
      <c r="GZ291" s="61">
        <v>1</v>
      </c>
      <c r="HA291" s="745">
        <v>75</v>
      </c>
      <c r="HB291" s="133">
        <v>10</v>
      </c>
      <c r="HD291" s="61">
        <v>1</v>
      </c>
      <c r="HE291" s="236">
        <v>81.061057000000005</v>
      </c>
      <c r="HF291" s="236">
        <v>85.114109999999997</v>
      </c>
      <c r="HG291" s="144">
        <v>55.475492000000003</v>
      </c>
      <c r="HH291" s="236">
        <v>90.712850000000003</v>
      </c>
      <c r="HI291" s="125">
        <v>59.124626999999997</v>
      </c>
      <c r="HJ291" s="236">
        <v>26.058145</v>
      </c>
      <c r="HK291" s="144">
        <v>16.984121999999999</v>
      </c>
      <c r="HL291" s="236">
        <v>64.654705000000007</v>
      </c>
      <c r="HM291" s="144">
        <v>42.140504999999997</v>
      </c>
      <c r="HN291" s="236">
        <v>71.274030999999994</v>
      </c>
      <c r="HO291" s="144">
        <v>4.7844480000000003</v>
      </c>
      <c r="HP291" s="144">
        <v>3.1183969999999999</v>
      </c>
      <c r="HQ291" s="236">
        <v>99.679635000000005</v>
      </c>
      <c r="HR291" s="144">
        <v>64.968979000000004</v>
      </c>
      <c r="HS291" s="236">
        <v>36.219870999999998</v>
      </c>
      <c r="HT291" s="144">
        <v>23.607309999999998</v>
      </c>
      <c r="HU291" s="236">
        <v>63.459764</v>
      </c>
      <c r="HV291" s="144">
        <v>41.361668999999999</v>
      </c>
      <c r="HW291" s="236">
        <v>63.663721000000002</v>
      </c>
      <c r="HX291" s="144">
        <v>0</v>
      </c>
      <c r="HY291" s="237">
        <v>0.93828062948082869</v>
      </c>
      <c r="HZ291" s="238">
        <v>26</v>
      </c>
      <c r="IA291" s="133">
        <v>6.4</v>
      </c>
      <c r="IB291" s="133">
        <v>20.8</v>
      </c>
      <c r="IC291" s="133">
        <v>4.97</v>
      </c>
      <c r="ID291" s="133">
        <v>23.6</v>
      </c>
      <c r="IE291" s="133">
        <v>5.9</v>
      </c>
      <c r="IF291" s="237">
        <v>70.754666666666665</v>
      </c>
      <c r="IG291" s="237">
        <v>47.431674804218702</v>
      </c>
      <c r="II291" s="505">
        <v>0.44</v>
      </c>
      <c r="IJ291" s="505">
        <v>1122</v>
      </c>
      <c r="IK291" s="505">
        <v>999.2</v>
      </c>
      <c r="IL291" s="505">
        <v>1007</v>
      </c>
      <c r="IM291" s="505">
        <v>918</v>
      </c>
      <c r="IN291" s="505">
        <v>1067</v>
      </c>
      <c r="IO291" s="505">
        <v>1079</v>
      </c>
      <c r="IQ291" s="237">
        <v>1032.0333333333333</v>
      </c>
      <c r="IR291" s="505">
        <v>1539</v>
      </c>
      <c r="IS291" s="505">
        <v>333</v>
      </c>
      <c r="IT291" s="505">
        <v>339</v>
      </c>
      <c r="IU291" s="505">
        <v>334</v>
      </c>
      <c r="IV291" s="505">
        <v>320</v>
      </c>
      <c r="IW291" s="505">
        <v>362</v>
      </c>
      <c r="IX291" s="505">
        <v>342</v>
      </c>
      <c r="IZ291" s="193">
        <v>338.33333333333331</v>
      </c>
      <c r="JA291" s="505">
        <v>208</v>
      </c>
      <c r="JB291" s="412">
        <v>26.757473786381354</v>
      </c>
      <c r="JC291" s="241">
        <v>0</v>
      </c>
      <c r="JD291" s="136">
        <v>1</v>
      </c>
      <c r="JE291" s="278">
        <v>4</v>
      </c>
      <c r="JF291" s="70">
        <v>1</v>
      </c>
      <c r="JG291" s="70" t="s">
        <v>1675</v>
      </c>
      <c r="JH291" s="136">
        <v>1</v>
      </c>
      <c r="JI291" s="136">
        <v>1</v>
      </c>
      <c r="JJ291" s="136">
        <v>1</v>
      </c>
      <c r="JK291" s="136"/>
      <c r="JL291" s="133" t="s">
        <v>1673</v>
      </c>
      <c r="JM291" s="285">
        <v>45.199999999999996</v>
      </c>
      <c r="JN291" s="200">
        <v>501</v>
      </c>
      <c r="JO291" s="244">
        <v>42801</v>
      </c>
      <c r="JP291" s="69">
        <v>43059</v>
      </c>
      <c r="JQ291" s="201">
        <v>0</v>
      </c>
      <c r="JR291" s="69">
        <v>43059</v>
      </c>
      <c r="JS291" s="31">
        <v>8</v>
      </c>
      <c r="JT291" s="243">
        <v>0</v>
      </c>
      <c r="JU291" s="69">
        <v>43059</v>
      </c>
      <c r="JV291" s="245">
        <v>8</v>
      </c>
      <c r="JW291" s="243">
        <v>0</v>
      </c>
      <c r="JX291" s="246">
        <v>43059</v>
      </c>
      <c r="JY291" s="245">
        <v>8</v>
      </c>
      <c r="JZ291" s="245">
        <v>8.48</v>
      </c>
      <c r="KA291" s="245">
        <v>258</v>
      </c>
      <c r="KB291" s="247"/>
      <c r="KC291" s="245"/>
      <c r="KD291" s="248"/>
      <c r="KE291" s="63">
        <v>0</v>
      </c>
      <c r="KF291" s="263">
        <v>1</v>
      </c>
      <c r="KG291" s="251" t="s">
        <v>390</v>
      </c>
      <c r="KH291" s="250">
        <v>65.900000000000006</v>
      </c>
      <c r="KI291" s="250">
        <v>29.4</v>
      </c>
      <c r="KJ291" s="250">
        <v>54.9</v>
      </c>
      <c r="KK291" s="251">
        <v>-15.75</v>
      </c>
      <c r="KL291" s="250">
        <v>-12.4</v>
      </c>
      <c r="KM291" s="250">
        <v>65.97</v>
      </c>
      <c r="KN291" s="311">
        <v>27.3</v>
      </c>
      <c r="KO291" s="311">
        <v>3.7</v>
      </c>
      <c r="KP291" s="63"/>
      <c r="KQ291" s="250">
        <v>1</v>
      </c>
      <c r="KR291" s="92"/>
      <c r="KS291" s="93">
        <v>0.37297297297297299</v>
      </c>
      <c r="KT291" s="92">
        <v>22</v>
      </c>
      <c r="KU291" s="361">
        <v>42.11</v>
      </c>
      <c r="KV291" s="92">
        <v>-21.77</v>
      </c>
      <c r="KW291" s="361">
        <v>-23.9</v>
      </c>
      <c r="KX291" s="361">
        <v>-20.100000000000001</v>
      </c>
      <c r="KY291" s="361">
        <v>339</v>
      </c>
      <c r="KZ291" s="361">
        <v>-16.3</v>
      </c>
      <c r="LA291" s="361">
        <v>-14.7</v>
      </c>
      <c r="LB291" s="361">
        <v>339</v>
      </c>
      <c r="LC291" s="361">
        <v>-20.100000000000001</v>
      </c>
      <c r="LD291" s="361">
        <v>-17.5</v>
      </c>
      <c r="LE291" s="361">
        <v>339</v>
      </c>
      <c r="LF291" s="118">
        <v>42426</v>
      </c>
      <c r="LG291" s="454">
        <v>0</v>
      </c>
      <c r="LH291" s="454"/>
      <c r="LI291" s="454">
        <v>22</v>
      </c>
      <c r="LJ291" s="454">
        <v>40.42</v>
      </c>
      <c r="LK291" s="454">
        <v>-19.89</v>
      </c>
      <c r="LL291" s="454">
        <v>-27.4</v>
      </c>
      <c r="LM291" s="454">
        <v>-26.8</v>
      </c>
      <c r="LN291" s="454">
        <v>359</v>
      </c>
      <c r="LO291" s="454">
        <v>-17.600000000000001</v>
      </c>
      <c r="LP291" s="454">
        <v>-17.100000000000001</v>
      </c>
      <c r="LQ291" s="454">
        <v>359</v>
      </c>
      <c r="LR291" s="454">
        <v>-22.5</v>
      </c>
      <c r="LS291" s="454">
        <v>-22</v>
      </c>
      <c r="LT291" s="454">
        <v>359</v>
      </c>
      <c r="LU291" s="500">
        <v>39.619999999999997</v>
      </c>
      <c r="LV291" s="693">
        <v>-17.97</v>
      </c>
      <c r="LW291" s="500"/>
      <c r="LX291" s="500"/>
      <c r="LY291" s="500">
        <v>-20.6</v>
      </c>
      <c r="LZ291" s="500">
        <v>1</v>
      </c>
      <c r="MA291" s="690">
        <v>63.663721000000002</v>
      </c>
      <c r="MB291" s="454">
        <v>64</v>
      </c>
      <c r="MD291" s="253"/>
      <c r="ME291" s="274"/>
      <c r="MF291" s="581">
        <v>501</v>
      </c>
      <c r="MG291" s="135">
        <v>42793</v>
      </c>
      <c r="MJ291" s="586"/>
      <c r="MR291" s="135"/>
      <c r="MS291" s="585"/>
      <c r="MT291" s="585"/>
      <c r="MU291" s="133">
        <v>1</v>
      </c>
      <c r="MV291" s="133">
        <v>1</v>
      </c>
      <c r="MW291" s="133">
        <v>1</v>
      </c>
      <c r="MX291" s="133">
        <v>0</v>
      </c>
      <c r="MY291" s="133">
        <v>0</v>
      </c>
      <c r="MZ291" s="238">
        <v>2</v>
      </c>
      <c r="NA291" s="238">
        <v>484.5</v>
      </c>
      <c r="NB291" s="585"/>
      <c r="NC291" s="238">
        <v>4</v>
      </c>
      <c r="NE291" s="876" t="s">
        <v>64</v>
      </c>
      <c r="NF291" s="877" t="s">
        <v>64</v>
      </c>
      <c r="NG291" s="877" t="s">
        <v>64</v>
      </c>
      <c r="NH291" s="877" t="s">
        <v>64</v>
      </c>
      <c r="NI291" s="877" t="s">
        <v>64</v>
      </c>
      <c r="NJ291" s="877" t="s">
        <v>64</v>
      </c>
      <c r="NK291" s="877" t="s">
        <v>64</v>
      </c>
      <c r="NL291" s="877" t="s">
        <v>64</v>
      </c>
      <c r="NM291" s="877" t="s">
        <v>64</v>
      </c>
      <c r="NN291" s="877" t="s">
        <v>64</v>
      </c>
      <c r="NO291" s="877" t="s">
        <v>64</v>
      </c>
      <c r="NP291" s="877" t="s">
        <v>64</v>
      </c>
      <c r="NQ291" s="877" t="s">
        <v>64</v>
      </c>
      <c r="NR291" s="877" t="s">
        <v>64</v>
      </c>
      <c r="NS291" s="877" t="s">
        <v>64</v>
      </c>
      <c r="NT291" s="877" t="s">
        <v>64</v>
      </c>
      <c r="NU291" s="877" t="s">
        <v>64</v>
      </c>
      <c r="NV291" s="877" t="s">
        <v>64</v>
      </c>
      <c r="NW291" s="877" t="s">
        <v>64</v>
      </c>
      <c r="NX291" s="877" t="s">
        <v>64</v>
      </c>
      <c r="NY291" s="877" t="s">
        <v>64</v>
      </c>
      <c r="NZ291" s="877" t="s">
        <v>64</v>
      </c>
      <c r="OA291" s="877" t="s">
        <v>64</v>
      </c>
      <c r="OB291" s="877" t="s">
        <v>64</v>
      </c>
      <c r="OC291" s="877" t="s">
        <v>64</v>
      </c>
      <c r="OD291" s="877" t="s">
        <v>64</v>
      </c>
      <c r="OE291" s="877" t="s">
        <v>64</v>
      </c>
      <c r="OF291" s="877" t="s">
        <v>64</v>
      </c>
      <c r="OG291" s="877" t="s">
        <v>64</v>
      </c>
      <c r="OH291" s="877" t="s">
        <v>64</v>
      </c>
      <c r="OI291" s="877" t="s">
        <v>64</v>
      </c>
      <c r="OJ291" s="877" t="s">
        <v>64</v>
      </c>
      <c r="OK291" s="877" t="s">
        <v>64</v>
      </c>
      <c r="OL291" s="877" t="s">
        <v>64</v>
      </c>
      <c r="OM291" s="877" t="s">
        <v>64</v>
      </c>
    </row>
    <row r="292" spans="1:403" s="133" customFormat="1" x14ac:dyDescent="0.25">
      <c r="A292" s="455">
        <v>291</v>
      </c>
      <c r="B292" s="221">
        <v>0</v>
      </c>
      <c r="C292" s="61">
        <v>0</v>
      </c>
      <c r="D292" s="61">
        <v>1</v>
      </c>
      <c r="E292" s="90">
        <v>502</v>
      </c>
      <c r="F292" s="883">
        <v>502</v>
      </c>
      <c r="G292" s="90">
        <v>502</v>
      </c>
      <c r="H292" s="898"/>
      <c r="I292" s="167" t="s">
        <v>478</v>
      </c>
      <c r="J292" s="167" t="s">
        <v>1676</v>
      </c>
      <c r="K292" s="411">
        <v>11283</v>
      </c>
      <c r="L292" s="146">
        <v>86</v>
      </c>
      <c r="M292" s="193">
        <v>79</v>
      </c>
      <c r="N292" s="193">
        <v>172</v>
      </c>
      <c r="O292" s="342">
        <v>26.703623580313685</v>
      </c>
      <c r="P292" s="210">
        <v>1.9213919263181756</v>
      </c>
      <c r="Q292" s="133">
        <v>0</v>
      </c>
      <c r="R292" s="133">
        <v>170</v>
      </c>
      <c r="S292" s="133">
        <v>90</v>
      </c>
      <c r="T292" s="133">
        <v>0</v>
      </c>
      <c r="U292" s="193">
        <v>2</v>
      </c>
      <c r="V292" s="114">
        <v>0</v>
      </c>
      <c r="W292" s="114"/>
      <c r="X292" s="114">
        <v>1</v>
      </c>
      <c r="Y292" s="114">
        <v>0</v>
      </c>
      <c r="Z292" s="114">
        <v>0</v>
      </c>
      <c r="AA292" s="114">
        <v>0</v>
      </c>
      <c r="AB292" s="114">
        <v>0</v>
      </c>
      <c r="AC292" s="114">
        <v>0</v>
      </c>
      <c r="AG292" s="592">
        <v>98</v>
      </c>
      <c r="AH292" s="592">
        <v>1.1100000000000001</v>
      </c>
      <c r="AI292" s="592">
        <v>63</v>
      </c>
      <c r="AJ292" s="603">
        <v>1</v>
      </c>
      <c r="AK292" s="592">
        <v>12.2</v>
      </c>
      <c r="AL292" s="592">
        <v>38</v>
      </c>
      <c r="AM292" s="592"/>
      <c r="AN292" s="607">
        <v>267</v>
      </c>
      <c r="AO292" s="214">
        <v>5.5872486584002496</v>
      </c>
      <c r="AP292" s="63"/>
      <c r="AQ292" s="63"/>
      <c r="AR292" s="63"/>
      <c r="AS292" s="63"/>
      <c r="AT292" s="63">
        <v>0.01</v>
      </c>
      <c r="AU292" s="63"/>
      <c r="AV292" s="557">
        <v>42633</v>
      </c>
      <c r="AW292" s="557">
        <v>42632</v>
      </c>
      <c r="AX292" s="147">
        <v>1.1100000000000001</v>
      </c>
      <c r="AY292" s="63">
        <v>45</v>
      </c>
      <c r="AZ292" s="63"/>
      <c r="BA292" s="592">
        <v>143</v>
      </c>
      <c r="BB292" s="567">
        <v>42814</v>
      </c>
      <c r="BC292" s="66"/>
      <c r="BD292" s="68"/>
      <c r="BE292" s="66"/>
      <c r="BF292" s="218"/>
      <c r="BG292" s="66"/>
      <c r="BH292" s="68"/>
      <c r="BI292" s="219"/>
      <c r="BJ292" s="219"/>
      <c r="BK292" s="219"/>
      <c r="BL292" s="66">
        <v>2.41</v>
      </c>
      <c r="BM292" s="66">
        <v>2.04</v>
      </c>
      <c r="BN292" s="66">
        <v>72</v>
      </c>
      <c r="BO292" s="66">
        <v>1.1599999999999999</v>
      </c>
      <c r="BP292" s="571">
        <v>274.5</v>
      </c>
      <c r="BQ292" s="66">
        <v>31</v>
      </c>
      <c r="BR292" s="66">
        <v>43</v>
      </c>
      <c r="BS292" s="66">
        <v>19</v>
      </c>
      <c r="BT292" s="66">
        <v>10</v>
      </c>
      <c r="BU292" s="69" t="s">
        <v>1370</v>
      </c>
      <c r="BV292" s="61"/>
      <c r="BW292" s="61">
        <v>0</v>
      </c>
      <c r="BX292" s="61">
        <v>0</v>
      </c>
      <c r="BY292" s="61"/>
      <c r="BZ292" s="61">
        <v>0</v>
      </c>
      <c r="CA292" s="61"/>
      <c r="CB292" s="61" t="s">
        <v>381</v>
      </c>
      <c r="CC292" s="61"/>
      <c r="CD292" s="61">
        <v>0</v>
      </c>
      <c r="CE292" s="61">
        <v>0</v>
      </c>
      <c r="CF292" s="61">
        <v>0</v>
      </c>
      <c r="CG292" s="61">
        <v>0</v>
      </c>
      <c r="CH292" s="61">
        <v>0</v>
      </c>
      <c r="CI292" s="61">
        <v>0</v>
      </c>
      <c r="CJ292" s="61">
        <v>0</v>
      </c>
      <c r="CK292" s="114">
        <v>0</v>
      </c>
      <c r="CL292" s="114">
        <v>0</v>
      </c>
      <c r="CM292" s="114">
        <v>0</v>
      </c>
      <c r="CN292" s="114">
        <v>1</v>
      </c>
      <c r="CO292" s="114">
        <v>1</v>
      </c>
      <c r="CP292" s="114">
        <v>1</v>
      </c>
      <c r="CQ292" s="114">
        <v>0</v>
      </c>
      <c r="CR292" s="114">
        <v>0</v>
      </c>
      <c r="CS292" s="114">
        <v>0</v>
      </c>
      <c r="CT292" s="114">
        <v>0</v>
      </c>
      <c r="CU292" s="114">
        <v>0</v>
      </c>
      <c r="CV292" s="114">
        <v>0</v>
      </c>
      <c r="CW292" s="362"/>
      <c r="CX292" s="362"/>
      <c r="CY292" s="362"/>
      <c r="CZ292" s="362"/>
      <c r="DF292" s="133">
        <v>0</v>
      </c>
      <c r="DG292" s="136">
        <v>0</v>
      </c>
      <c r="DH292" s="135"/>
      <c r="DK292" s="136">
        <v>1</v>
      </c>
      <c r="DL292" s="136">
        <v>0</v>
      </c>
      <c r="DM292" s="136"/>
      <c r="DO292" s="133">
        <v>0</v>
      </c>
      <c r="DP292" s="133">
        <v>0</v>
      </c>
      <c r="DQ292" s="133">
        <v>0</v>
      </c>
      <c r="DR292" s="133">
        <v>0</v>
      </c>
      <c r="DS292" s="133">
        <v>0</v>
      </c>
      <c r="DT292" s="212">
        <v>0</v>
      </c>
      <c r="DU292" s="133">
        <v>0</v>
      </c>
      <c r="DV292" s="133">
        <v>0</v>
      </c>
      <c r="DW292" s="133">
        <v>0</v>
      </c>
      <c r="DX292" s="133">
        <v>0</v>
      </c>
      <c r="DY292" s="133">
        <v>0</v>
      </c>
      <c r="DZ292" s="133">
        <v>0</v>
      </c>
      <c r="EC292" s="133">
        <v>1</v>
      </c>
      <c r="ED292" s="133">
        <v>1</v>
      </c>
      <c r="EE292" s="133">
        <v>63</v>
      </c>
      <c r="EH292" s="294"/>
      <c r="EI292" s="103"/>
      <c r="EJ292" s="131"/>
      <c r="EK292" s="131"/>
      <c r="EL292" s="131"/>
      <c r="EM292" s="131"/>
      <c r="EN292" s="131"/>
      <c r="EO292" s="103"/>
      <c r="EP292" s="136">
        <v>502</v>
      </c>
      <c r="EQ292" s="135">
        <v>42814</v>
      </c>
      <c r="ER292" s="133" t="s">
        <v>383</v>
      </c>
      <c r="EU292" s="133">
        <v>54</v>
      </c>
      <c r="EV292" s="133">
        <v>0</v>
      </c>
      <c r="EX292" s="133">
        <v>12</v>
      </c>
      <c r="EY292" s="133">
        <v>10</v>
      </c>
      <c r="EZ292" s="133">
        <v>48</v>
      </c>
      <c r="FA292" s="133">
        <v>24</v>
      </c>
      <c r="FB292" s="133">
        <v>18</v>
      </c>
      <c r="FC292" s="133">
        <v>20</v>
      </c>
      <c r="FD292" s="133">
        <v>44</v>
      </c>
      <c r="FE292" s="133">
        <v>22</v>
      </c>
      <c r="FF292" s="133">
        <v>32</v>
      </c>
      <c r="FG292" s="133">
        <v>90</v>
      </c>
      <c r="FH292" s="133">
        <v>310</v>
      </c>
      <c r="FI292" s="91">
        <v>100</v>
      </c>
      <c r="FJ292" s="91">
        <v>325</v>
      </c>
      <c r="FK292" s="227">
        <v>82.2</v>
      </c>
      <c r="FL292" s="227">
        <v>42.781485065107937</v>
      </c>
      <c r="FM292" s="228">
        <v>140.6</v>
      </c>
      <c r="FN292" s="228">
        <v>58.4</v>
      </c>
      <c r="FO292" s="228">
        <v>73.176116790196787</v>
      </c>
      <c r="FP292" s="228">
        <v>30.39463172508885</v>
      </c>
      <c r="FQ292" s="228">
        <v>58.463726884779511</v>
      </c>
      <c r="FR292" s="228"/>
      <c r="FS292" s="193">
        <v>0</v>
      </c>
      <c r="FT292" s="230">
        <v>73</v>
      </c>
      <c r="FU292" s="230">
        <v>57.6</v>
      </c>
      <c r="FV292" s="230">
        <v>180</v>
      </c>
      <c r="FW292" s="229">
        <v>4.2</v>
      </c>
      <c r="FX292" s="229">
        <v>6.4</v>
      </c>
      <c r="FY292" s="229">
        <v>17.38095238095238</v>
      </c>
      <c r="FZ292" s="229">
        <v>1.2673611111111112</v>
      </c>
      <c r="GA292" s="133">
        <v>58.9</v>
      </c>
      <c r="GB292" s="129">
        <v>19.600000000000001</v>
      </c>
      <c r="GC292" s="238">
        <v>7</v>
      </c>
      <c r="GD292" s="238">
        <v>3.9</v>
      </c>
      <c r="GE292" s="238">
        <v>132</v>
      </c>
      <c r="GF292" s="238">
        <v>93.6</v>
      </c>
      <c r="GG292" s="238">
        <v>32.4</v>
      </c>
      <c r="GH292" s="133">
        <v>0</v>
      </c>
      <c r="GI292" s="133">
        <v>1</v>
      </c>
      <c r="GJ292" s="133">
        <v>1</v>
      </c>
      <c r="GK292" s="133">
        <v>1</v>
      </c>
      <c r="GL292" s="231">
        <v>19</v>
      </c>
      <c r="GM292" s="133">
        <v>0</v>
      </c>
      <c r="GN292" s="133">
        <v>0</v>
      </c>
      <c r="GO292" s="133">
        <v>0</v>
      </c>
      <c r="GP292" s="133">
        <v>0</v>
      </c>
      <c r="GQ292" s="61">
        <v>32.349999999999994</v>
      </c>
      <c r="GR292" s="106">
        <v>16.836752334017536</v>
      </c>
      <c r="GS292" s="111">
        <v>0.42723004694835687</v>
      </c>
      <c r="GT292" s="61">
        <v>0</v>
      </c>
      <c r="GU292" s="111">
        <v>0.34375</v>
      </c>
      <c r="GV292" s="62">
        <v>0</v>
      </c>
      <c r="GW292" s="61">
        <v>11.9</v>
      </c>
      <c r="GX292" s="61">
        <v>0</v>
      </c>
      <c r="GY292" s="106">
        <v>21</v>
      </c>
      <c r="GZ292" s="61">
        <v>0</v>
      </c>
      <c r="HA292" s="745">
        <v>24</v>
      </c>
      <c r="HB292" s="133">
        <v>10</v>
      </c>
      <c r="HC292" s="133">
        <v>0.51</v>
      </c>
      <c r="HD292" s="61">
        <v>1</v>
      </c>
      <c r="HE292" s="236">
        <v>135.60624000000001</v>
      </c>
      <c r="HF292" s="236">
        <v>142.38655199999999</v>
      </c>
      <c r="HG292" s="144">
        <v>72.700394000000003</v>
      </c>
      <c r="HH292" s="236">
        <v>139.386582</v>
      </c>
      <c r="HI292" s="125">
        <v>71.168655999999999</v>
      </c>
      <c r="HJ292" s="236">
        <v>43.610731999999999</v>
      </c>
      <c r="HK292" s="144">
        <v>22.266973</v>
      </c>
      <c r="HL292" s="236">
        <v>95.775848999999994</v>
      </c>
      <c r="HM292" s="144">
        <v>48.901682999999998</v>
      </c>
      <c r="HN292" s="236">
        <v>68.712388000000004</v>
      </c>
      <c r="HO292" s="144">
        <v>4.8845679999999998</v>
      </c>
      <c r="HP292" s="144">
        <v>2.493986</v>
      </c>
      <c r="HQ292" s="236">
        <v>153.51284100000001</v>
      </c>
      <c r="HR292" s="144">
        <v>78.381308000000004</v>
      </c>
      <c r="HS292" s="236">
        <v>52.025613999999997</v>
      </c>
      <c r="HT292" s="144">
        <v>26.563483000000002</v>
      </c>
      <c r="HU292" s="236">
        <v>101.487227</v>
      </c>
      <c r="HV292" s="144">
        <v>51.817824999999999</v>
      </c>
      <c r="HW292" s="236">
        <v>66.109926999999999</v>
      </c>
      <c r="HX292" s="144">
        <v>0</v>
      </c>
      <c r="HY292" s="237">
        <v>1.0215226599071063</v>
      </c>
      <c r="HZ292" s="238">
        <v>33.799999999999997</v>
      </c>
      <c r="IA292" s="133">
        <v>7.6</v>
      </c>
      <c r="IB292" s="133">
        <v>18.7</v>
      </c>
      <c r="IC292" s="133">
        <v>5.7</v>
      </c>
      <c r="ID292" s="133">
        <v>32.9</v>
      </c>
      <c r="IE292" s="133">
        <v>6.95</v>
      </c>
      <c r="IF292" s="237">
        <v>69.63748771929825</v>
      </c>
      <c r="IG292" s="237">
        <v>36.243249888501161</v>
      </c>
      <c r="II292" s="505">
        <v>0.42</v>
      </c>
      <c r="IJ292" s="505">
        <v>911</v>
      </c>
      <c r="IK292" s="505">
        <v>858</v>
      </c>
      <c r="IL292" s="505">
        <v>976</v>
      </c>
      <c r="IM292" s="505">
        <v>984</v>
      </c>
      <c r="IN292" s="505">
        <v>1038</v>
      </c>
      <c r="IO292" s="505">
        <v>1034</v>
      </c>
      <c r="IQ292" s="237">
        <v>966.83333333333337</v>
      </c>
      <c r="IR292" s="505">
        <v>1738</v>
      </c>
      <c r="IS292" s="505">
        <v>352</v>
      </c>
      <c r="IT292" s="505">
        <v>311</v>
      </c>
      <c r="IU292" s="505">
        <v>374</v>
      </c>
      <c r="IV292" s="505">
        <v>382</v>
      </c>
      <c r="IW292" s="505">
        <v>386</v>
      </c>
      <c r="IX292" s="505">
        <v>374</v>
      </c>
      <c r="IZ292" s="193">
        <v>363.16666666666669</v>
      </c>
      <c r="JA292" s="505">
        <v>197</v>
      </c>
      <c r="JB292" s="412">
        <v>22.155469301018208</v>
      </c>
      <c r="JC292" s="241">
        <v>0</v>
      </c>
      <c r="JD292" s="136">
        <v>1</v>
      </c>
      <c r="JE292" s="415">
        <v>0</v>
      </c>
      <c r="JF292" s="70">
        <v>0</v>
      </c>
      <c r="JG292" s="70"/>
      <c r="JH292" s="136">
        <v>0</v>
      </c>
      <c r="JI292" s="136">
        <v>0</v>
      </c>
      <c r="JJ292" s="136">
        <v>0</v>
      </c>
      <c r="JK292" s="136"/>
      <c r="JM292" s="285">
        <v>43.5</v>
      </c>
      <c r="JN292" s="200">
        <v>502</v>
      </c>
      <c r="JO292" s="244">
        <v>42814</v>
      </c>
      <c r="JP292" s="69">
        <v>43060</v>
      </c>
      <c r="JQ292" s="201">
        <v>0</v>
      </c>
      <c r="JR292" s="69">
        <v>43060</v>
      </c>
      <c r="JS292" s="31">
        <v>8</v>
      </c>
      <c r="JT292" s="243">
        <v>0</v>
      </c>
      <c r="JU292" s="69">
        <v>43060</v>
      </c>
      <c r="JV292" s="245">
        <v>8</v>
      </c>
      <c r="JW292" s="243">
        <v>0</v>
      </c>
      <c r="JX292" s="246">
        <v>43060</v>
      </c>
      <c r="JY292" s="245">
        <v>8</v>
      </c>
      <c r="JZ292" s="245">
        <v>8.09</v>
      </c>
      <c r="KA292" s="245">
        <v>246</v>
      </c>
      <c r="KB292" s="247"/>
      <c r="KC292" s="245"/>
      <c r="KD292" s="248"/>
      <c r="KE292" s="63">
        <v>0</v>
      </c>
      <c r="KF292" s="263">
        <v>1</v>
      </c>
      <c r="KG292" s="251" t="s">
        <v>390</v>
      </c>
      <c r="KH292" s="250">
        <v>134.30000000000001</v>
      </c>
      <c r="KI292" s="250">
        <v>58.3</v>
      </c>
      <c r="KJ292" s="250">
        <v>56.6</v>
      </c>
      <c r="KK292" s="251">
        <v>-17.899999999999999</v>
      </c>
      <c r="KL292" s="250">
        <v>-14.8</v>
      </c>
      <c r="KM292" s="250">
        <v>56.7</v>
      </c>
      <c r="KN292" s="311">
        <v>29</v>
      </c>
      <c r="KO292" s="311">
        <v>4.7</v>
      </c>
      <c r="KP292" s="63"/>
      <c r="KQ292" s="250">
        <v>0</v>
      </c>
      <c r="KR292" s="92"/>
      <c r="KS292" s="93">
        <v>0.42723004694835687</v>
      </c>
      <c r="KT292" s="92">
        <v>58</v>
      </c>
      <c r="KU292" s="361">
        <v>50.8</v>
      </c>
      <c r="KV292" s="92">
        <v>-30.77</v>
      </c>
      <c r="KW292" s="361">
        <v>-31.7</v>
      </c>
      <c r="KX292" s="361">
        <v>-30.2</v>
      </c>
      <c r="KY292" s="361">
        <v>369</v>
      </c>
      <c r="KZ292" s="361">
        <v>-21.8</v>
      </c>
      <c r="LA292" s="361">
        <v>-20.9</v>
      </c>
      <c r="LB292" s="361">
        <v>369</v>
      </c>
      <c r="LC292" s="361">
        <v>-26.8</v>
      </c>
      <c r="LD292" s="361">
        <v>-25.6</v>
      </c>
      <c r="LE292" s="361">
        <v>369</v>
      </c>
      <c r="LF292" s="118">
        <v>42814</v>
      </c>
      <c r="LG292" s="454">
        <v>0</v>
      </c>
      <c r="LH292" s="454"/>
      <c r="LI292" s="454">
        <v>58</v>
      </c>
      <c r="LJ292" s="454">
        <v>52.17</v>
      </c>
      <c r="LK292" s="454">
        <v>-28.1</v>
      </c>
      <c r="LL292" s="454">
        <v>-31.5</v>
      </c>
      <c r="LM292" s="454">
        <v>-31.1</v>
      </c>
      <c r="LN292" s="454">
        <v>399</v>
      </c>
      <c r="LO292" s="454">
        <v>-19.5</v>
      </c>
      <c r="LP292" s="454">
        <v>-19.100000000000001</v>
      </c>
      <c r="LQ292" s="454">
        <v>399</v>
      </c>
      <c r="LR292" s="454">
        <v>-25.5</v>
      </c>
      <c r="LS292" s="454">
        <v>-25.1</v>
      </c>
      <c r="LT292" s="454">
        <v>399</v>
      </c>
      <c r="LU292" s="500">
        <v>47.46</v>
      </c>
      <c r="LV292" s="693">
        <v>-27.49</v>
      </c>
      <c r="LW292" s="500"/>
      <c r="LX292" s="500"/>
      <c r="LY292" s="500">
        <v>-17.600000000000001</v>
      </c>
      <c r="LZ292" s="500">
        <v>2</v>
      </c>
      <c r="MA292" s="690">
        <v>66.109926999999999</v>
      </c>
      <c r="MB292" s="455"/>
      <c r="MD292" s="253"/>
      <c r="ME292" s="274"/>
      <c r="MF292" s="581">
        <v>502</v>
      </c>
      <c r="MG292" s="135">
        <v>42632</v>
      </c>
      <c r="MJ292" s="586"/>
      <c r="MR292" s="135"/>
      <c r="MS292" s="585"/>
      <c r="MT292" s="585"/>
      <c r="MU292" s="133">
        <v>0</v>
      </c>
      <c r="MV292" s="585"/>
      <c r="MW292" s="585"/>
      <c r="MX292" s="585"/>
      <c r="MY292" s="585"/>
      <c r="MZ292" s="585"/>
      <c r="NA292" s="238">
        <v>267</v>
      </c>
      <c r="NB292" s="585"/>
      <c r="NC292" s="238">
        <v>3</v>
      </c>
      <c r="NE292" s="876" t="s">
        <v>64</v>
      </c>
      <c r="NF292" s="877" t="s">
        <v>64</v>
      </c>
      <c r="NG292" s="877" t="s">
        <v>64</v>
      </c>
      <c r="NH292" s="877" t="s">
        <v>64</v>
      </c>
      <c r="NI292" s="877" t="s">
        <v>64</v>
      </c>
      <c r="NJ292" s="877" t="s">
        <v>64</v>
      </c>
      <c r="NK292" s="877" t="s">
        <v>64</v>
      </c>
      <c r="NL292" s="877" t="s">
        <v>64</v>
      </c>
      <c r="NM292" s="877" t="s">
        <v>64</v>
      </c>
      <c r="NN292" s="877" t="s">
        <v>64</v>
      </c>
      <c r="NO292" s="877" t="s">
        <v>64</v>
      </c>
      <c r="NP292" s="877" t="s">
        <v>64</v>
      </c>
      <c r="NQ292" s="877" t="s">
        <v>64</v>
      </c>
      <c r="NR292" s="877" t="s">
        <v>64</v>
      </c>
      <c r="NS292" s="877" t="s">
        <v>64</v>
      </c>
      <c r="NT292" s="877" t="s">
        <v>64</v>
      </c>
      <c r="NU292" s="877" t="s">
        <v>64</v>
      </c>
      <c r="NV292" s="877" t="s">
        <v>64</v>
      </c>
      <c r="NW292" s="877" t="s">
        <v>64</v>
      </c>
      <c r="NX292" s="877" t="s">
        <v>64</v>
      </c>
      <c r="NY292" s="877" t="s">
        <v>64</v>
      </c>
      <c r="NZ292" s="877" t="s">
        <v>64</v>
      </c>
      <c r="OA292" s="877" t="s">
        <v>64</v>
      </c>
      <c r="OB292" s="877" t="s">
        <v>64</v>
      </c>
      <c r="OC292" s="877" t="s">
        <v>64</v>
      </c>
      <c r="OD292" s="877" t="s">
        <v>64</v>
      </c>
      <c r="OE292" s="877" t="s">
        <v>64</v>
      </c>
      <c r="OF292" s="877" t="s">
        <v>64</v>
      </c>
      <c r="OG292" s="877" t="s">
        <v>64</v>
      </c>
      <c r="OH292" s="877" t="s">
        <v>64</v>
      </c>
      <c r="OI292" s="877" t="s">
        <v>64</v>
      </c>
      <c r="OJ292" s="877" t="s">
        <v>64</v>
      </c>
      <c r="OK292" s="877" t="s">
        <v>64</v>
      </c>
      <c r="OL292" s="877" t="s">
        <v>64</v>
      </c>
      <c r="OM292" s="877" t="s">
        <v>64</v>
      </c>
    </row>
    <row r="293" spans="1:403" s="61" customFormat="1" x14ac:dyDescent="0.25">
      <c r="A293" s="902">
        <v>292</v>
      </c>
      <c r="B293" s="221">
        <v>0</v>
      </c>
      <c r="C293" s="61">
        <v>0</v>
      </c>
      <c r="D293" s="61">
        <v>2</v>
      </c>
      <c r="E293" s="90">
        <v>503</v>
      </c>
      <c r="F293" s="883">
        <v>503</v>
      </c>
      <c r="G293" s="90">
        <v>503</v>
      </c>
      <c r="H293" s="898"/>
      <c r="I293" s="232" t="s">
        <v>1677</v>
      </c>
      <c r="J293" s="232" t="s">
        <v>1678</v>
      </c>
      <c r="K293" s="135">
        <v>12727</v>
      </c>
      <c r="L293" s="133">
        <v>82</v>
      </c>
      <c r="M293" s="193">
        <v>55</v>
      </c>
      <c r="N293" s="193">
        <v>150</v>
      </c>
      <c r="O293" s="342">
        <v>24.444444444444443</v>
      </c>
      <c r="P293" s="210">
        <v>1.4917176540511605</v>
      </c>
      <c r="Q293" s="133">
        <v>1</v>
      </c>
      <c r="R293" s="133">
        <v>165</v>
      </c>
      <c r="S293" s="133">
        <v>80</v>
      </c>
      <c r="T293" s="133">
        <v>0</v>
      </c>
      <c r="U293" s="193">
        <v>2</v>
      </c>
      <c r="V293" s="114">
        <v>1</v>
      </c>
      <c r="W293" s="114">
        <v>2</v>
      </c>
      <c r="X293" s="114">
        <v>1</v>
      </c>
      <c r="Y293" s="114">
        <v>0</v>
      </c>
      <c r="Z293" s="114">
        <v>1</v>
      </c>
      <c r="AA293" s="114">
        <v>0</v>
      </c>
      <c r="AB293" s="114">
        <v>0</v>
      </c>
      <c r="AC293" s="114">
        <v>0</v>
      </c>
      <c r="AD293" s="133"/>
      <c r="AE293" s="133"/>
      <c r="AF293" s="133"/>
      <c r="AG293" s="592">
        <v>143</v>
      </c>
      <c r="AH293" s="592">
        <v>0.79</v>
      </c>
      <c r="AI293" s="592">
        <v>70</v>
      </c>
      <c r="AJ293" s="603">
        <v>1</v>
      </c>
      <c r="AK293" s="592">
        <v>9.8000000000000007</v>
      </c>
      <c r="AL293" s="592">
        <v>29</v>
      </c>
      <c r="AM293" s="592"/>
      <c r="AN293" s="607">
        <v>1035</v>
      </c>
      <c r="AO293" s="214">
        <v>6.9421567056994693</v>
      </c>
      <c r="AP293" s="63">
        <v>132</v>
      </c>
      <c r="AQ293" s="63">
        <v>67</v>
      </c>
      <c r="AR293" s="63">
        <v>51</v>
      </c>
      <c r="AS293" s="63">
        <v>69</v>
      </c>
      <c r="AT293" s="63"/>
      <c r="AU293" s="63"/>
      <c r="AV293" s="557">
        <v>42796</v>
      </c>
      <c r="AW293" s="557">
        <v>42796</v>
      </c>
      <c r="AX293" s="147">
        <v>0.79</v>
      </c>
      <c r="AY293" s="63">
        <v>36</v>
      </c>
      <c r="AZ293" s="63"/>
      <c r="BA293" s="592">
        <v>139</v>
      </c>
      <c r="BB293" s="567"/>
      <c r="BC293" s="66"/>
      <c r="BD293" s="68"/>
      <c r="BE293" s="66"/>
      <c r="BF293" s="419"/>
      <c r="BG293" s="418"/>
      <c r="BH293" s="68"/>
      <c r="BI293" s="219"/>
      <c r="BJ293" s="219"/>
      <c r="BK293" s="219"/>
      <c r="BL293" s="66"/>
      <c r="BM293" s="66"/>
      <c r="BN293" s="66"/>
      <c r="BO293" s="66"/>
      <c r="BP293" s="571"/>
      <c r="BQ293" s="66"/>
      <c r="BR293" s="66"/>
      <c r="BS293" s="66"/>
      <c r="BT293" s="66"/>
      <c r="BU293" s="69">
        <v>42796</v>
      </c>
      <c r="BV293" s="61" t="s">
        <v>1679</v>
      </c>
      <c r="BW293" s="61">
        <v>0</v>
      </c>
      <c r="BX293" s="61">
        <v>0</v>
      </c>
      <c r="BZ293" s="61">
        <v>0</v>
      </c>
      <c r="CB293" s="61" t="s">
        <v>381</v>
      </c>
      <c r="CD293" s="61">
        <v>1</v>
      </c>
      <c r="CE293" s="61">
        <v>1</v>
      </c>
      <c r="CF293" s="61">
        <v>0</v>
      </c>
      <c r="CG293" s="61">
        <v>0</v>
      </c>
      <c r="CH293" s="61">
        <v>0</v>
      </c>
      <c r="CI293" s="61">
        <v>1</v>
      </c>
      <c r="CJ293" s="61">
        <v>0</v>
      </c>
      <c r="CK293" s="114">
        <v>0</v>
      </c>
      <c r="CL293" s="114">
        <v>0</v>
      </c>
      <c r="CM293" s="114">
        <v>0</v>
      </c>
      <c r="CN293" s="114">
        <v>1</v>
      </c>
      <c r="CO293" s="114">
        <v>1</v>
      </c>
      <c r="CP293" s="114">
        <v>1</v>
      </c>
      <c r="CQ293" s="114">
        <v>1</v>
      </c>
      <c r="CR293" s="114">
        <v>1</v>
      </c>
      <c r="CS293" s="114">
        <v>0</v>
      </c>
      <c r="CT293" s="114">
        <v>0</v>
      </c>
      <c r="CU293" s="114">
        <v>1</v>
      </c>
      <c r="CV293" s="114">
        <v>0</v>
      </c>
      <c r="CW293" s="362">
        <v>22.64</v>
      </c>
      <c r="CX293" s="362">
        <v>104</v>
      </c>
      <c r="CY293" s="362"/>
      <c r="CZ293" s="362"/>
      <c r="DA293" s="133"/>
      <c r="DB293" s="133">
        <v>133</v>
      </c>
      <c r="DC293" s="133"/>
      <c r="DD293" s="133"/>
      <c r="DE293" s="133"/>
      <c r="DF293" s="133">
        <v>0</v>
      </c>
      <c r="DG293" s="136">
        <v>0</v>
      </c>
      <c r="DH293" s="135"/>
      <c r="DI293" s="133"/>
      <c r="DJ293" s="133"/>
      <c r="DK293" s="136">
        <v>1</v>
      </c>
      <c r="DL293" s="136">
        <v>0</v>
      </c>
      <c r="DM293" s="136"/>
      <c r="DN293" s="133"/>
      <c r="DO293" s="133">
        <v>1</v>
      </c>
      <c r="DP293" s="133">
        <v>0</v>
      </c>
      <c r="DQ293" s="133">
        <v>0</v>
      </c>
      <c r="DR293" s="133">
        <v>0</v>
      </c>
      <c r="DS293" s="133">
        <v>0</v>
      </c>
      <c r="DT293" s="212">
        <v>0</v>
      </c>
      <c r="DU293" s="133">
        <v>0</v>
      </c>
      <c r="DV293" s="133">
        <v>0</v>
      </c>
      <c r="DW293" s="133">
        <v>0</v>
      </c>
      <c r="DX293" s="133">
        <v>0</v>
      </c>
      <c r="DY293" s="133">
        <v>0</v>
      </c>
      <c r="DZ293" s="133">
        <v>1</v>
      </c>
      <c r="EC293" s="133">
        <v>1</v>
      </c>
      <c r="ED293" s="133">
        <v>1</v>
      </c>
      <c r="EE293" s="133">
        <v>70</v>
      </c>
      <c r="EF293" s="133"/>
      <c r="EH293" s="294"/>
      <c r="EI293" s="103"/>
      <c r="EJ293" s="131"/>
      <c r="EK293" s="131"/>
      <c r="EL293" s="131"/>
      <c r="EM293" s="131"/>
      <c r="EN293" s="131"/>
      <c r="EO293" s="103"/>
      <c r="EP293" s="136">
        <v>503</v>
      </c>
      <c r="EQ293" s="135">
        <v>42816</v>
      </c>
      <c r="ER293" s="133" t="s">
        <v>383</v>
      </c>
      <c r="ES293" s="133"/>
      <c r="ET293" s="133"/>
      <c r="EU293" s="133">
        <v>62</v>
      </c>
      <c r="EV293" s="133">
        <v>0</v>
      </c>
      <c r="EW293" s="133"/>
      <c r="EX293" s="133">
        <v>12</v>
      </c>
      <c r="EY293" s="133">
        <v>10</v>
      </c>
      <c r="EZ293" s="133">
        <v>41</v>
      </c>
      <c r="FA293" s="133">
        <v>21</v>
      </c>
      <c r="FB293" s="133">
        <v>17</v>
      </c>
      <c r="FC293" s="133">
        <v>17</v>
      </c>
      <c r="FD293" s="133">
        <v>46</v>
      </c>
      <c r="FE293" s="133">
        <v>19</v>
      </c>
      <c r="FF293" s="133">
        <v>30</v>
      </c>
      <c r="FG293" s="133">
        <v>80</v>
      </c>
      <c r="FH293" s="133">
        <v>300</v>
      </c>
      <c r="FI293" s="91">
        <v>80</v>
      </c>
      <c r="FJ293" s="91">
        <v>300</v>
      </c>
      <c r="FK293" s="227">
        <v>62.85</v>
      </c>
      <c r="FL293" s="227">
        <v>42.132638056078456</v>
      </c>
      <c r="FM293" s="228">
        <v>86.4</v>
      </c>
      <c r="FN293" s="228">
        <v>30.799999999999997</v>
      </c>
      <c r="FO293" s="228">
        <v>57.919807924346522</v>
      </c>
      <c r="FP293" s="228">
        <v>20.647338935993893</v>
      </c>
      <c r="FQ293" s="228">
        <v>64.351851851851862</v>
      </c>
      <c r="FR293" s="228"/>
      <c r="FS293" s="193">
        <v>0</v>
      </c>
      <c r="FT293" s="230">
        <v>108</v>
      </c>
      <c r="FU293" s="230">
        <v>40</v>
      </c>
      <c r="FV293" s="230">
        <v>120</v>
      </c>
      <c r="FW293" s="229">
        <v>6.7</v>
      </c>
      <c r="FX293" s="229">
        <v>8.6</v>
      </c>
      <c r="FY293" s="229">
        <v>16.119402985074625</v>
      </c>
      <c r="FZ293" s="229">
        <v>2.7</v>
      </c>
      <c r="GA293" s="133">
        <v>58</v>
      </c>
      <c r="GB293" s="129">
        <v>16.100000000000001</v>
      </c>
      <c r="GC293" s="238">
        <v>4.5</v>
      </c>
      <c r="GD293" s="238">
        <v>2.7</v>
      </c>
      <c r="GE293" s="238">
        <v>106.3</v>
      </c>
      <c r="GF293" s="238">
        <v>77.099999999999994</v>
      </c>
      <c r="GG293" s="238">
        <v>25.7</v>
      </c>
      <c r="GH293" s="133">
        <v>0</v>
      </c>
      <c r="GI293" s="133">
        <v>1</v>
      </c>
      <c r="GJ293" s="133">
        <v>1</v>
      </c>
      <c r="GK293" s="133">
        <v>1</v>
      </c>
      <c r="GL293" s="231">
        <v>38</v>
      </c>
      <c r="GM293" s="133">
        <v>1</v>
      </c>
      <c r="GN293" s="133">
        <v>0</v>
      </c>
      <c r="GO293" s="133">
        <v>0</v>
      </c>
      <c r="GP293" s="133">
        <v>0</v>
      </c>
      <c r="GQ293" s="61">
        <v>37.15</v>
      </c>
      <c r="GR293" s="106">
        <v>24.904176671174454</v>
      </c>
      <c r="GS293" s="111">
        <v>0.36645962732919263</v>
      </c>
      <c r="GT293" s="61">
        <v>0</v>
      </c>
      <c r="GU293" s="111">
        <v>0.66666666666666663</v>
      </c>
      <c r="GV293" s="62">
        <v>1</v>
      </c>
      <c r="GW293" s="61">
        <v>10.4</v>
      </c>
      <c r="GX293" s="61">
        <v>0</v>
      </c>
      <c r="GY293" s="106">
        <v>11</v>
      </c>
      <c r="GZ293" s="61">
        <v>1</v>
      </c>
      <c r="HA293" s="745">
        <v>53</v>
      </c>
      <c r="HB293" s="133">
        <v>20</v>
      </c>
      <c r="HC293" s="133">
        <v>0.57999999999999996</v>
      </c>
      <c r="HD293" s="61">
        <v>1</v>
      </c>
      <c r="HE293" s="236">
        <v>86.535702000000001</v>
      </c>
      <c r="HF293" s="236">
        <v>90.862487000000002</v>
      </c>
      <c r="HG293" s="144">
        <v>59.222157000000003</v>
      </c>
      <c r="HH293" s="236">
        <v>109.974007</v>
      </c>
      <c r="HI293" s="125">
        <v>71.678622000000004</v>
      </c>
      <c r="HJ293" s="236">
        <v>44.400267999999997</v>
      </c>
      <c r="HK293" s="144">
        <v>28.939112000000002</v>
      </c>
      <c r="HL293" s="236">
        <v>65.573739000000003</v>
      </c>
      <c r="HM293" s="144">
        <v>42.739511</v>
      </c>
      <c r="HN293" s="236">
        <v>59.626579</v>
      </c>
      <c r="HO293" s="144">
        <v>3.7377030000000002</v>
      </c>
      <c r="HP293" s="144">
        <v>2.4361519999999999</v>
      </c>
      <c r="HQ293" s="236">
        <v>120.329551</v>
      </c>
      <c r="HR293" s="144">
        <v>78.428135999999995</v>
      </c>
      <c r="HS293" s="236">
        <v>50.655647000000002</v>
      </c>
      <c r="HT293" s="144">
        <v>33.016229000000003</v>
      </c>
      <c r="HU293" s="236">
        <v>69.673903999999993</v>
      </c>
      <c r="HV293" s="144">
        <v>45.411907999999997</v>
      </c>
      <c r="HW293" s="236">
        <v>57.902571000000002</v>
      </c>
      <c r="HX293" s="144">
        <v>0</v>
      </c>
      <c r="HY293" s="237">
        <v>0.82621784436753321</v>
      </c>
      <c r="HZ293" s="238">
        <v>29.5</v>
      </c>
      <c r="IA293" s="133">
        <v>5.9</v>
      </c>
      <c r="IB293" s="133">
        <v>22.4</v>
      </c>
      <c r="IC293" s="133">
        <v>5.0999999999999996</v>
      </c>
      <c r="ID293" s="133">
        <v>28.1</v>
      </c>
      <c r="IE293" s="133">
        <v>6.3</v>
      </c>
      <c r="IF293" s="237">
        <v>93.781333333333322</v>
      </c>
      <c r="IG293" s="237">
        <v>62.868018675414135</v>
      </c>
      <c r="IH293" s="133"/>
      <c r="II293" s="146">
        <v>0.31</v>
      </c>
      <c r="IJ293" s="146">
        <v>1182</v>
      </c>
      <c r="IK293" s="146">
        <v>1116</v>
      </c>
      <c r="IL293" s="146">
        <v>1151</v>
      </c>
      <c r="IM293" s="146">
        <v>1061</v>
      </c>
      <c r="IN293" s="146">
        <v>1081</v>
      </c>
      <c r="IO293" s="146">
        <v>1241</v>
      </c>
      <c r="IP293" s="133"/>
      <c r="IQ293" s="237">
        <v>1138.6666666666667</v>
      </c>
      <c r="IR293" s="146">
        <v>1944</v>
      </c>
      <c r="IS293" s="146">
        <v>398</v>
      </c>
      <c r="IT293" s="146">
        <v>385</v>
      </c>
      <c r="IU293" s="146">
        <v>431</v>
      </c>
      <c r="IV293" s="146">
        <v>416</v>
      </c>
      <c r="IW293" s="146">
        <v>409</v>
      </c>
      <c r="IX293" s="146">
        <v>420</v>
      </c>
      <c r="IY293" s="133"/>
      <c r="IZ293" s="193">
        <v>409.83333333333331</v>
      </c>
      <c r="JA293" s="146">
        <v>271</v>
      </c>
      <c r="JB293" s="412">
        <v>33.934624080711934</v>
      </c>
      <c r="JC293" s="241">
        <v>1</v>
      </c>
      <c r="JD293" s="136">
        <v>1</v>
      </c>
      <c r="JE293" s="278">
        <v>0</v>
      </c>
      <c r="JF293" s="70">
        <v>0</v>
      </c>
      <c r="JG293" s="70"/>
      <c r="JH293" s="136">
        <v>0</v>
      </c>
      <c r="JI293" s="136">
        <v>0</v>
      </c>
      <c r="JJ293" s="136">
        <v>0</v>
      </c>
      <c r="JK293" s="136"/>
      <c r="JL293" s="133"/>
      <c r="JM293" s="285">
        <v>45</v>
      </c>
      <c r="JN293" s="200">
        <v>503</v>
      </c>
      <c r="JO293" s="244">
        <v>42815</v>
      </c>
      <c r="JP293" s="69">
        <v>43494</v>
      </c>
      <c r="JQ293" s="201">
        <v>0</v>
      </c>
      <c r="JR293" s="69">
        <v>43494</v>
      </c>
      <c r="JS293" s="31">
        <v>22</v>
      </c>
      <c r="JT293" s="243">
        <v>1</v>
      </c>
      <c r="JU293" s="69">
        <v>43143</v>
      </c>
      <c r="JV293" s="245">
        <v>10</v>
      </c>
      <c r="JW293" s="243">
        <v>1</v>
      </c>
      <c r="JX293" s="246">
        <v>43143</v>
      </c>
      <c r="JY293" s="245">
        <v>10</v>
      </c>
      <c r="JZ293" s="245">
        <v>22</v>
      </c>
      <c r="KA293" s="245">
        <v>679</v>
      </c>
      <c r="KB293" s="247"/>
      <c r="KC293" s="245"/>
      <c r="KD293" s="248"/>
      <c r="KE293" s="63">
        <v>0</v>
      </c>
      <c r="KF293" s="263">
        <v>1</v>
      </c>
      <c r="KG293" s="251" t="s">
        <v>390</v>
      </c>
      <c r="KH293" s="250">
        <v>76.3</v>
      </c>
      <c r="KI293" s="250">
        <v>36.1</v>
      </c>
      <c r="KJ293" s="250">
        <v>52.8</v>
      </c>
      <c r="KK293" s="251">
        <v>-17.3</v>
      </c>
      <c r="KL293" s="250">
        <v>-14.6</v>
      </c>
      <c r="KM293" s="250">
        <v>53.6</v>
      </c>
      <c r="KN293" s="311">
        <v>15.6</v>
      </c>
      <c r="KO293" s="311">
        <v>4.5</v>
      </c>
      <c r="KP293" s="63"/>
      <c r="KQ293" s="250">
        <v>0</v>
      </c>
      <c r="KR293" s="92"/>
      <c r="KS293" s="93">
        <v>0.36645962732919263</v>
      </c>
      <c r="KT293" s="92">
        <v>58</v>
      </c>
      <c r="KU293" s="361">
        <v>35.130000000000003</v>
      </c>
      <c r="KV293" s="92">
        <v>-15.76</v>
      </c>
      <c r="KW293" s="361">
        <v>-21.2</v>
      </c>
      <c r="KX293" s="361">
        <v>-18.8</v>
      </c>
      <c r="KY293" s="361">
        <v>290</v>
      </c>
      <c r="KZ293" s="361">
        <v>-15.2</v>
      </c>
      <c r="LA293" s="361">
        <v>-13.5</v>
      </c>
      <c r="LB293" s="361">
        <v>290</v>
      </c>
      <c r="LC293" s="361">
        <v>-18.2</v>
      </c>
      <c r="LD293" s="361">
        <v>-16.100000000000001</v>
      </c>
      <c r="LE293" s="361">
        <v>290</v>
      </c>
      <c r="LF293" s="118">
        <v>42816</v>
      </c>
      <c r="LG293" s="454">
        <v>0</v>
      </c>
      <c r="LH293" s="454"/>
      <c r="LI293" s="454">
        <v>58</v>
      </c>
      <c r="LJ293" s="454">
        <v>44.91</v>
      </c>
      <c r="LK293" s="454">
        <v>-16.600000000000001</v>
      </c>
      <c r="LL293" s="454">
        <v>-23.4</v>
      </c>
      <c r="LM293" s="454">
        <v>-20.9</v>
      </c>
      <c r="LN293" s="454">
        <v>303</v>
      </c>
      <c r="LO293" s="454">
        <v>-11.7</v>
      </c>
      <c r="LP293" s="454">
        <v>9.5</v>
      </c>
      <c r="LQ293" s="454">
        <v>303</v>
      </c>
      <c r="LR293" s="454">
        <v>-17.5</v>
      </c>
      <c r="LS293" s="454">
        <v>-15.2</v>
      </c>
      <c r="LT293" s="454">
        <v>303</v>
      </c>
      <c r="LU293" s="500">
        <v>42.05</v>
      </c>
      <c r="LV293" s="693">
        <v>-21.87</v>
      </c>
      <c r="LW293" s="500"/>
      <c r="LX293" s="500"/>
      <c r="LY293" s="500">
        <v>-15.2</v>
      </c>
      <c r="LZ293" s="500">
        <v>2</v>
      </c>
      <c r="MA293" s="690">
        <v>57.902571000000002</v>
      </c>
      <c r="MB293" s="455"/>
      <c r="MD293" s="253"/>
      <c r="ME293" s="274"/>
      <c r="MF293" s="581">
        <v>503</v>
      </c>
      <c r="MG293" s="135">
        <v>42796</v>
      </c>
      <c r="MJ293" s="586"/>
      <c r="MR293" s="135">
        <v>42797</v>
      </c>
      <c r="MS293" s="238">
        <v>5.9</v>
      </c>
      <c r="MT293" s="238">
        <v>22</v>
      </c>
      <c r="MU293" s="133">
        <v>1</v>
      </c>
      <c r="MV293" s="133">
        <v>0</v>
      </c>
      <c r="MW293" s="133">
        <v>1</v>
      </c>
      <c r="MX293" s="133">
        <v>0</v>
      </c>
      <c r="MY293" s="133">
        <v>1</v>
      </c>
      <c r="MZ293" s="238">
        <v>2</v>
      </c>
      <c r="NA293" s="238">
        <v>1035</v>
      </c>
      <c r="NB293" s="585"/>
      <c r="NC293" s="238">
        <v>7</v>
      </c>
      <c r="NE293" s="876" t="s">
        <v>64</v>
      </c>
      <c r="NF293" s="877" t="s">
        <v>64</v>
      </c>
      <c r="NG293" s="877" t="s">
        <v>64</v>
      </c>
      <c r="NH293" s="877" t="s">
        <v>64</v>
      </c>
      <c r="NI293" s="877" t="s">
        <v>64</v>
      </c>
      <c r="NJ293" s="877" t="s">
        <v>64</v>
      </c>
      <c r="NK293" s="877" t="s">
        <v>64</v>
      </c>
      <c r="NL293" s="877" t="s">
        <v>64</v>
      </c>
      <c r="NM293" s="877" t="s">
        <v>64</v>
      </c>
      <c r="NN293" s="877" t="s">
        <v>64</v>
      </c>
      <c r="NO293" s="877" t="s">
        <v>64</v>
      </c>
      <c r="NP293" s="877" t="s">
        <v>64</v>
      </c>
      <c r="NQ293" s="877" t="s">
        <v>64</v>
      </c>
      <c r="NR293" s="877" t="s">
        <v>64</v>
      </c>
      <c r="NS293" s="877" t="s">
        <v>64</v>
      </c>
      <c r="NT293" s="877" t="s">
        <v>64</v>
      </c>
      <c r="NU293" s="877" t="s">
        <v>64</v>
      </c>
      <c r="NV293" s="877" t="s">
        <v>64</v>
      </c>
      <c r="NW293" s="877" t="s">
        <v>64</v>
      </c>
      <c r="NX293" s="877" t="s">
        <v>64</v>
      </c>
      <c r="NY293" s="877" t="s">
        <v>64</v>
      </c>
      <c r="NZ293" s="877" t="s">
        <v>64</v>
      </c>
      <c r="OA293" s="877" t="s">
        <v>64</v>
      </c>
      <c r="OB293" s="877" t="s">
        <v>64</v>
      </c>
      <c r="OC293" s="877" t="s">
        <v>64</v>
      </c>
      <c r="OD293" s="877" t="s">
        <v>64</v>
      </c>
      <c r="OE293" s="877" t="s">
        <v>64</v>
      </c>
      <c r="OF293" s="877" t="s">
        <v>64</v>
      </c>
      <c r="OG293" s="877" t="s">
        <v>64</v>
      </c>
      <c r="OH293" s="877" t="s">
        <v>64</v>
      </c>
      <c r="OI293" s="877" t="s">
        <v>64</v>
      </c>
      <c r="OJ293" s="877" t="s">
        <v>64</v>
      </c>
      <c r="OK293" s="877" t="s">
        <v>64</v>
      </c>
      <c r="OL293" s="877" t="s">
        <v>64</v>
      </c>
      <c r="OM293" s="877" t="s">
        <v>64</v>
      </c>
    </row>
    <row r="294" spans="1:403" s="61" customFormat="1" x14ac:dyDescent="0.25">
      <c r="A294" s="455">
        <v>293</v>
      </c>
      <c r="B294" s="274">
        <v>0</v>
      </c>
      <c r="C294" s="61">
        <v>0</v>
      </c>
      <c r="D294" s="61">
        <v>2</v>
      </c>
      <c r="E294" s="90">
        <v>504</v>
      </c>
      <c r="F294" s="883">
        <v>504</v>
      </c>
      <c r="G294" s="90">
        <v>504</v>
      </c>
      <c r="H294" s="898"/>
      <c r="I294" s="232" t="s">
        <v>1680</v>
      </c>
      <c r="J294" s="167" t="s">
        <v>1681</v>
      </c>
      <c r="K294" s="411">
        <v>12850</v>
      </c>
      <c r="L294" s="146">
        <v>82</v>
      </c>
      <c r="M294" s="193">
        <v>55</v>
      </c>
      <c r="N294" s="193">
        <v>154</v>
      </c>
      <c r="O294" s="342">
        <v>23.19109461966605</v>
      </c>
      <c r="P294" s="210">
        <v>1.5204529630811043</v>
      </c>
      <c r="Q294" s="133">
        <v>1</v>
      </c>
      <c r="R294" s="133">
        <v>130</v>
      </c>
      <c r="S294" s="133">
        <v>65</v>
      </c>
      <c r="T294" s="133">
        <v>0</v>
      </c>
      <c r="U294" s="193">
        <v>3</v>
      </c>
      <c r="V294" s="114">
        <v>0</v>
      </c>
      <c r="W294" s="114"/>
      <c r="X294" s="114">
        <v>0</v>
      </c>
      <c r="Y294" s="114">
        <v>1</v>
      </c>
      <c r="Z294" s="114">
        <v>0</v>
      </c>
      <c r="AA294" s="114">
        <v>0</v>
      </c>
      <c r="AB294" s="114">
        <v>0</v>
      </c>
      <c r="AC294" s="114">
        <v>0</v>
      </c>
      <c r="AD294" s="133"/>
      <c r="AE294" s="133"/>
      <c r="AF294" s="133"/>
      <c r="AG294" s="592">
        <v>161</v>
      </c>
      <c r="AH294" s="592">
        <v>1.06</v>
      </c>
      <c r="AI294" s="592">
        <v>49</v>
      </c>
      <c r="AJ294" s="603">
        <v>0</v>
      </c>
      <c r="AK294" s="592">
        <v>14.7</v>
      </c>
      <c r="AL294" s="592">
        <v>46</v>
      </c>
      <c r="AM294" s="592"/>
      <c r="AN294" s="607">
        <v>2128</v>
      </c>
      <c r="AO294" s="214">
        <v>7.6629378504615353</v>
      </c>
      <c r="AP294" s="63">
        <v>165</v>
      </c>
      <c r="AQ294" s="63">
        <v>93</v>
      </c>
      <c r="AR294" s="63">
        <v>57</v>
      </c>
      <c r="AS294" s="63">
        <v>76</v>
      </c>
      <c r="AT294" s="63">
        <v>1.92</v>
      </c>
      <c r="AU294" s="63"/>
      <c r="AV294" s="557">
        <v>42823</v>
      </c>
      <c r="AW294" s="557">
        <v>42822</v>
      </c>
      <c r="AX294" s="63">
        <v>1.06</v>
      </c>
      <c r="AY294" s="63">
        <v>50</v>
      </c>
      <c r="AZ294" s="63"/>
      <c r="BA294" s="592">
        <v>143</v>
      </c>
      <c r="BB294" s="567">
        <v>42829</v>
      </c>
      <c r="BC294" s="66"/>
      <c r="BD294" s="68"/>
      <c r="BE294" s="66"/>
      <c r="BF294" s="218"/>
      <c r="BG294" s="66"/>
      <c r="BH294" s="68"/>
      <c r="BI294" s="219"/>
      <c r="BJ294" s="219"/>
      <c r="BK294" s="219"/>
      <c r="BL294" s="66">
        <v>2.69</v>
      </c>
      <c r="BM294" s="66">
        <v>1.35</v>
      </c>
      <c r="BN294" s="66">
        <v>131</v>
      </c>
      <c r="BO294" s="66">
        <v>1.45</v>
      </c>
      <c r="BP294" s="571">
        <v>1259</v>
      </c>
      <c r="BQ294" s="66">
        <v>119</v>
      </c>
      <c r="BR294" s="66">
        <v>264</v>
      </c>
      <c r="BS294" s="66">
        <v>22</v>
      </c>
      <c r="BT294" s="66">
        <v>19</v>
      </c>
      <c r="BU294" s="69">
        <v>42823</v>
      </c>
      <c r="BV294" s="61" t="s">
        <v>1682</v>
      </c>
      <c r="BW294" s="61">
        <v>0</v>
      </c>
      <c r="BX294" s="61">
        <v>1</v>
      </c>
      <c r="BY294" s="61">
        <v>32</v>
      </c>
      <c r="BZ294" s="61">
        <v>1</v>
      </c>
      <c r="CB294" s="61">
        <v>1</v>
      </c>
      <c r="CC294" s="61" t="s">
        <v>1683</v>
      </c>
      <c r="CD294" s="61">
        <v>1</v>
      </c>
      <c r="CE294" s="61">
        <v>0</v>
      </c>
      <c r="CF294" s="61">
        <v>0</v>
      </c>
      <c r="CG294" s="61">
        <v>0</v>
      </c>
      <c r="CH294" s="61">
        <v>0</v>
      </c>
      <c r="CI294" s="61">
        <v>0</v>
      </c>
      <c r="CJ294" s="61">
        <v>0</v>
      </c>
      <c r="CK294" s="114">
        <v>1</v>
      </c>
      <c r="CL294" s="114">
        <v>0</v>
      </c>
      <c r="CM294" s="114">
        <v>0</v>
      </c>
      <c r="CN294" s="114">
        <v>1</v>
      </c>
      <c r="CO294" s="114">
        <v>0</v>
      </c>
      <c r="CP294" s="114">
        <v>0</v>
      </c>
      <c r="CQ294" s="114">
        <v>0</v>
      </c>
      <c r="CR294" s="114">
        <v>1</v>
      </c>
      <c r="CS294" s="114">
        <v>0</v>
      </c>
      <c r="CT294" s="114">
        <v>0</v>
      </c>
      <c r="CU294" s="114">
        <v>0</v>
      </c>
      <c r="CV294" s="114">
        <v>0</v>
      </c>
      <c r="CW294" s="362"/>
      <c r="CX294" s="362"/>
      <c r="CY294" s="362"/>
      <c r="CZ294" s="362"/>
      <c r="DA294" s="133"/>
      <c r="DB294" s="133"/>
      <c r="DC294" s="133"/>
      <c r="DD294" s="133"/>
      <c r="DE294" s="133"/>
      <c r="DF294" s="133">
        <v>1</v>
      </c>
      <c r="DG294" s="136">
        <v>1</v>
      </c>
      <c r="DH294" s="135">
        <v>42825</v>
      </c>
      <c r="DI294" s="133">
        <v>1</v>
      </c>
      <c r="DJ294" s="133" t="s">
        <v>1683</v>
      </c>
      <c r="DK294" s="136">
        <v>1</v>
      </c>
      <c r="DL294" s="136">
        <v>0</v>
      </c>
      <c r="DM294" s="136"/>
      <c r="DN294" s="133"/>
      <c r="DO294" s="133">
        <v>1</v>
      </c>
      <c r="DP294" s="133">
        <v>0</v>
      </c>
      <c r="DQ294" s="133">
        <v>0</v>
      </c>
      <c r="DR294" s="133">
        <v>0</v>
      </c>
      <c r="DS294" s="133">
        <v>0</v>
      </c>
      <c r="DT294" s="212">
        <v>0</v>
      </c>
      <c r="DU294" s="133">
        <v>0</v>
      </c>
      <c r="DV294" s="133">
        <v>0</v>
      </c>
      <c r="DW294" s="133">
        <v>0</v>
      </c>
      <c r="DX294" s="133">
        <v>0</v>
      </c>
      <c r="DY294" s="133">
        <v>0</v>
      </c>
      <c r="DZ294" s="133">
        <v>0</v>
      </c>
      <c r="EC294" s="133">
        <v>1</v>
      </c>
      <c r="ED294" s="133">
        <v>2</v>
      </c>
      <c r="EE294" s="133">
        <v>50</v>
      </c>
      <c r="EF294" s="133"/>
      <c r="EH294" s="294"/>
      <c r="EI294" s="103"/>
      <c r="EJ294" s="131"/>
      <c r="EK294" s="131"/>
      <c r="EL294" s="131"/>
      <c r="EM294" s="131"/>
      <c r="EN294" s="131"/>
      <c r="EO294" s="103"/>
      <c r="EP294" s="136">
        <v>504</v>
      </c>
      <c r="EQ294" s="135">
        <v>42823</v>
      </c>
      <c r="ER294" s="133" t="s">
        <v>383</v>
      </c>
      <c r="ES294" s="133"/>
      <c r="ET294" s="133"/>
      <c r="EU294" s="133">
        <v>58</v>
      </c>
      <c r="EV294" s="133">
        <v>0</v>
      </c>
      <c r="EW294" s="133"/>
      <c r="EX294" s="133">
        <v>12</v>
      </c>
      <c r="EY294" s="133">
        <v>7</v>
      </c>
      <c r="EZ294" s="133">
        <v>51</v>
      </c>
      <c r="FA294" s="133">
        <v>35</v>
      </c>
      <c r="FB294" s="133">
        <v>16</v>
      </c>
      <c r="FC294" s="133">
        <v>14</v>
      </c>
      <c r="FD294" s="133">
        <v>41</v>
      </c>
      <c r="FE294" s="133">
        <v>18</v>
      </c>
      <c r="FF294" s="133">
        <v>27</v>
      </c>
      <c r="FG294" s="133">
        <v>100</v>
      </c>
      <c r="FH294" s="133">
        <v>300</v>
      </c>
      <c r="FI294" s="91">
        <v>100</v>
      </c>
      <c r="FJ294" s="91">
        <v>300</v>
      </c>
      <c r="FK294" s="227">
        <v>50.5</v>
      </c>
      <c r="FL294" s="227">
        <v>33.21378643484298</v>
      </c>
      <c r="FM294" s="228">
        <v>93.65</v>
      </c>
      <c r="FN294" s="228">
        <v>42.599999999999994</v>
      </c>
      <c r="FO294" s="228">
        <v>61.593487121248423</v>
      </c>
      <c r="FP294" s="228">
        <v>28.017966378699224</v>
      </c>
      <c r="FQ294" s="228">
        <v>54.511478910838242</v>
      </c>
      <c r="FR294" s="228"/>
      <c r="FS294" s="193">
        <v>0</v>
      </c>
      <c r="FT294" s="230">
        <v>57</v>
      </c>
      <c r="FU294" s="230">
        <v>27.1</v>
      </c>
      <c r="FV294" s="230">
        <v>210</v>
      </c>
      <c r="FW294" s="229">
        <v>3.99</v>
      </c>
      <c r="FX294" s="229">
        <v>5.3</v>
      </c>
      <c r="FY294" s="229">
        <v>14.285714285714285</v>
      </c>
      <c r="FZ294" s="229">
        <v>2.103321033210332</v>
      </c>
      <c r="GA294" s="133">
        <v>28</v>
      </c>
      <c r="GB294" s="129">
        <v>12.9</v>
      </c>
      <c r="GC294" s="238">
        <v>5.6</v>
      </c>
      <c r="GD294" s="238">
        <v>3.2</v>
      </c>
      <c r="GE294" s="238">
        <v>117.9</v>
      </c>
      <c r="GF294" s="238">
        <v>82.3</v>
      </c>
      <c r="GG294" s="238">
        <v>23.7</v>
      </c>
      <c r="GH294" s="133">
        <v>1</v>
      </c>
      <c r="GI294" s="133">
        <v>1</v>
      </c>
      <c r="GJ294" s="133">
        <v>1</v>
      </c>
      <c r="GK294" s="133">
        <v>0</v>
      </c>
      <c r="GL294" s="231">
        <v>32</v>
      </c>
      <c r="GM294" s="133">
        <v>0</v>
      </c>
      <c r="GN294" s="133">
        <v>0</v>
      </c>
      <c r="GO294" s="133">
        <v>0</v>
      </c>
      <c r="GP294" s="133">
        <v>0</v>
      </c>
      <c r="GQ294" s="61">
        <v>35.549999999999997</v>
      </c>
      <c r="GR294" s="106">
        <v>23.381190252646888</v>
      </c>
      <c r="GS294" s="111">
        <v>0.33727810650887574</v>
      </c>
      <c r="GT294" s="61">
        <v>1</v>
      </c>
      <c r="GU294" s="111">
        <v>0.64</v>
      </c>
      <c r="GV294" s="62">
        <v>1</v>
      </c>
      <c r="GW294" s="61">
        <v>8.1999999999999993</v>
      </c>
      <c r="GX294" s="61">
        <v>1</v>
      </c>
      <c r="GY294" s="106">
        <v>13</v>
      </c>
      <c r="GZ294" s="61">
        <v>1</v>
      </c>
      <c r="HA294" s="745">
        <v>42</v>
      </c>
      <c r="HB294" s="133">
        <v>15</v>
      </c>
      <c r="HC294" s="133">
        <v>0.46</v>
      </c>
      <c r="HD294" s="61">
        <v>1</v>
      </c>
      <c r="HE294" s="236">
        <v>91.161997</v>
      </c>
      <c r="HF294" s="236">
        <v>95.720096999999996</v>
      </c>
      <c r="HG294" s="144">
        <v>61.698447999999999</v>
      </c>
      <c r="HH294" s="236">
        <v>110.554098</v>
      </c>
      <c r="HI294" s="125">
        <v>71.260023000000004</v>
      </c>
      <c r="HJ294" s="236">
        <v>46.395007</v>
      </c>
      <c r="HK294" s="144">
        <v>29.904900000000001</v>
      </c>
      <c r="HL294" s="236">
        <v>64.159091000000004</v>
      </c>
      <c r="HM294" s="144">
        <v>41.355122000000001</v>
      </c>
      <c r="HN294" s="236">
        <v>58.034114000000002</v>
      </c>
      <c r="HO294" s="144">
        <v>4.3628179999999999</v>
      </c>
      <c r="HP294" s="144">
        <v>2.8121480000000001</v>
      </c>
      <c r="HQ294" s="236">
        <v>127.441412</v>
      </c>
      <c r="HR294" s="144">
        <v>82.145104000000003</v>
      </c>
      <c r="HS294" s="236">
        <v>61.619768999999998</v>
      </c>
      <c r="HT294" s="144">
        <v>39.718347999999999</v>
      </c>
      <c r="HU294" s="236">
        <v>65.821642999999995</v>
      </c>
      <c r="HV294" s="144">
        <v>42.426755999999997</v>
      </c>
      <c r="HW294" s="236">
        <v>51.648550999999998</v>
      </c>
      <c r="HX294" s="144">
        <v>0</v>
      </c>
      <c r="HY294" s="237">
        <v>0.86582133753196555</v>
      </c>
      <c r="HZ294" s="238">
        <v>25.6</v>
      </c>
      <c r="IA294" s="133">
        <v>5.8</v>
      </c>
      <c r="IB294" s="133">
        <v>24.3</v>
      </c>
      <c r="IC294" s="133">
        <v>5.2</v>
      </c>
      <c r="ID294" s="133">
        <v>22.5</v>
      </c>
      <c r="IE294" s="133">
        <v>5.8</v>
      </c>
      <c r="IF294" s="237">
        <v>89.808331034482777</v>
      </c>
      <c r="IG294" s="237">
        <v>59.066826278197858</v>
      </c>
      <c r="IH294" s="133"/>
      <c r="II294" s="133">
        <v>0.4</v>
      </c>
      <c r="IJ294" s="133">
        <v>1088</v>
      </c>
      <c r="IK294" s="133">
        <v>896</v>
      </c>
      <c r="IL294" s="133">
        <v>1013</v>
      </c>
      <c r="IM294" s="133">
        <v>1107</v>
      </c>
      <c r="IN294" s="133">
        <v>1116</v>
      </c>
      <c r="IO294" s="133">
        <v>1052</v>
      </c>
      <c r="IP294" s="133"/>
      <c r="IQ294" s="237">
        <v>1045.3333333333333</v>
      </c>
      <c r="IR294" s="133">
        <v>1649</v>
      </c>
      <c r="IS294" s="133">
        <v>422</v>
      </c>
      <c r="IT294" s="133">
        <v>382</v>
      </c>
      <c r="IU294" s="133">
        <v>429</v>
      </c>
      <c r="IV294" s="133">
        <v>394</v>
      </c>
      <c r="IW294" s="133">
        <v>463</v>
      </c>
      <c r="IX294" s="133">
        <v>439</v>
      </c>
      <c r="IY294" s="133"/>
      <c r="IZ294" s="193">
        <v>421.5</v>
      </c>
      <c r="JA294" s="133">
        <v>281</v>
      </c>
      <c r="JB294" s="412">
        <v>28.77453585600907</v>
      </c>
      <c r="JC294" s="241">
        <v>0</v>
      </c>
      <c r="JD294" s="136">
        <v>1</v>
      </c>
      <c r="JE294" s="415">
        <v>0</v>
      </c>
      <c r="JF294" s="70">
        <v>0</v>
      </c>
      <c r="JG294" s="70"/>
      <c r="JH294" s="136">
        <v>0</v>
      </c>
      <c r="JI294" s="136">
        <v>0</v>
      </c>
      <c r="JJ294" s="136">
        <v>0</v>
      </c>
      <c r="JK294" s="136"/>
      <c r="JL294" s="133"/>
      <c r="JM294" s="285"/>
      <c r="JN294" s="200">
        <v>504</v>
      </c>
      <c r="JO294" s="244">
        <v>42823</v>
      </c>
      <c r="JP294" s="69">
        <v>43497</v>
      </c>
      <c r="JQ294" s="201">
        <v>0</v>
      </c>
      <c r="JR294" s="69">
        <v>43497</v>
      </c>
      <c r="JS294" s="31">
        <v>22</v>
      </c>
      <c r="JT294" s="243">
        <v>1</v>
      </c>
      <c r="JU294" s="69">
        <v>43450</v>
      </c>
      <c r="JV294" s="245">
        <v>20</v>
      </c>
      <c r="JW294" s="243">
        <v>1</v>
      </c>
      <c r="JX294" s="246">
        <v>43450</v>
      </c>
      <c r="JY294" s="245">
        <v>20</v>
      </c>
      <c r="JZ294" s="245">
        <v>22</v>
      </c>
      <c r="KA294" s="245">
        <v>674</v>
      </c>
      <c r="KB294" s="247"/>
      <c r="KC294" s="245"/>
      <c r="KD294" s="248"/>
      <c r="KE294" s="63">
        <v>0</v>
      </c>
      <c r="KF294" s="263">
        <v>1</v>
      </c>
      <c r="KG294" s="251" t="s">
        <v>390</v>
      </c>
      <c r="KH294" s="250">
        <v>105.8</v>
      </c>
      <c r="KI294" s="250">
        <v>51.9</v>
      </c>
      <c r="KJ294" s="250">
        <v>50.9</v>
      </c>
      <c r="KK294" s="251">
        <v>-15.8</v>
      </c>
      <c r="KL294" s="250">
        <v>-13.1</v>
      </c>
      <c r="KM294" s="250">
        <v>77.3</v>
      </c>
      <c r="KN294" s="250">
        <v>33.700000000000003</v>
      </c>
      <c r="KO294" s="250">
        <v>2.9</v>
      </c>
      <c r="KP294" s="63"/>
      <c r="KQ294" s="250">
        <v>0</v>
      </c>
      <c r="KR294" s="92"/>
      <c r="KS294" s="93">
        <v>0.33727810650887574</v>
      </c>
      <c r="KT294" s="92">
        <v>57</v>
      </c>
      <c r="KU294" s="361">
        <v>33.880000000000003</v>
      </c>
      <c r="KV294" s="92">
        <v>-16.54</v>
      </c>
      <c r="KW294" s="361">
        <v>-18.5</v>
      </c>
      <c r="KX294" s="361">
        <v>-17.7</v>
      </c>
      <c r="KY294" s="361">
        <v>169</v>
      </c>
      <c r="KZ294" s="361">
        <v>-15.5</v>
      </c>
      <c r="LA294" s="361">
        <v>-13.2</v>
      </c>
      <c r="LB294" s="361">
        <v>200</v>
      </c>
      <c r="LC294" s="361">
        <v>-16.899999999999999</v>
      </c>
      <c r="LD294" s="361">
        <v>-15.5</v>
      </c>
      <c r="LE294" s="361">
        <v>200</v>
      </c>
      <c r="LF294" s="118">
        <v>42823</v>
      </c>
      <c r="LG294" s="454">
        <v>0</v>
      </c>
      <c r="LH294" s="454"/>
      <c r="LI294" s="454">
        <v>57</v>
      </c>
      <c r="LJ294" s="454">
        <v>40.04</v>
      </c>
      <c r="LK294" s="454">
        <v>-17.329999999999998</v>
      </c>
      <c r="LL294" s="454">
        <v>-18.8</v>
      </c>
      <c r="LM294" s="454">
        <v>-18.8</v>
      </c>
      <c r="LN294" s="454">
        <v>261</v>
      </c>
      <c r="LO294" s="454">
        <v>-15.2</v>
      </c>
      <c r="LP294" s="454">
        <v>-15</v>
      </c>
      <c r="LQ294" s="454">
        <v>261</v>
      </c>
      <c r="LR294" s="454">
        <v>-17</v>
      </c>
      <c r="LS294" s="454">
        <v>-16.899999999999999</v>
      </c>
      <c r="LT294" s="454">
        <v>261</v>
      </c>
      <c r="LU294" s="500">
        <v>38.46</v>
      </c>
      <c r="LV294" s="693">
        <v>-16.93</v>
      </c>
      <c r="LW294" s="500"/>
      <c r="LX294" s="500"/>
      <c r="LY294" s="500">
        <v>0</v>
      </c>
      <c r="LZ294" s="500">
        <v>0</v>
      </c>
      <c r="MA294" s="690">
        <v>51.648550999999998</v>
      </c>
      <c r="MB294" s="455"/>
      <c r="MD294" s="253"/>
      <c r="ME294" s="274"/>
      <c r="MF294" s="581">
        <v>504</v>
      </c>
      <c r="MG294" s="135">
        <v>42822</v>
      </c>
      <c r="MJ294" s="586"/>
      <c r="MR294" s="135"/>
      <c r="MS294" s="585"/>
      <c r="MT294" s="585"/>
      <c r="MU294" s="133">
        <v>0</v>
      </c>
      <c r="MV294" s="585"/>
      <c r="MW294" s="585"/>
      <c r="MX294" s="585"/>
      <c r="MY294" s="585"/>
      <c r="MZ294" s="585"/>
      <c r="NA294" s="238">
        <v>2128</v>
      </c>
      <c r="NB294" s="585"/>
      <c r="NC294" s="238">
        <v>7</v>
      </c>
      <c r="NE294" s="876" t="s">
        <v>64</v>
      </c>
      <c r="NF294" s="877" t="s">
        <v>64</v>
      </c>
      <c r="NG294" s="877" t="s">
        <v>64</v>
      </c>
      <c r="NH294" s="877" t="s">
        <v>64</v>
      </c>
      <c r="NI294" s="877" t="s">
        <v>64</v>
      </c>
      <c r="NJ294" s="877" t="s">
        <v>64</v>
      </c>
      <c r="NK294" s="877" t="s">
        <v>64</v>
      </c>
      <c r="NL294" s="877" t="s">
        <v>64</v>
      </c>
      <c r="NM294" s="877" t="s">
        <v>64</v>
      </c>
      <c r="NN294" s="877" t="s">
        <v>64</v>
      </c>
      <c r="NO294" s="877" t="s">
        <v>64</v>
      </c>
      <c r="NP294" s="877" t="s">
        <v>64</v>
      </c>
      <c r="NQ294" s="877" t="s">
        <v>64</v>
      </c>
      <c r="NR294" s="877" t="s">
        <v>64</v>
      </c>
      <c r="NS294" s="877" t="s">
        <v>64</v>
      </c>
      <c r="NT294" s="877" t="s">
        <v>64</v>
      </c>
      <c r="NU294" s="877" t="s">
        <v>64</v>
      </c>
      <c r="NV294" s="877" t="s">
        <v>64</v>
      </c>
      <c r="NW294" s="877" t="s">
        <v>64</v>
      </c>
      <c r="NX294" s="877" t="s">
        <v>64</v>
      </c>
      <c r="NY294" s="877" t="s">
        <v>64</v>
      </c>
      <c r="NZ294" s="877" t="s">
        <v>64</v>
      </c>
      <c r="OA294" s="877" t="s">
        <v>64</v>
      </c>
      <c r="OB294" s="877" t="s">
        <v>64</v>
      </c>
      <c r="OC294" s="877" t="s">
        <v>64</v>
      </c>
      <c r="OD294" s="877" t="s">
        <v>64</v>
      </c>
      <c r="OE294" s="877" t="s">
        <v>64</v>
      </c>
      <c r="OF294" s="877" t="s">
        <v>64</v>
      </c>
      <c r="OG294" s="877" t="s">
        <v>64</v>
      </c>
      <c r="OH294" s="877" t="s">
        <v>64</v>
      </c>
      <c r="OI294" s="877" t="s">
        <v>64</v>
      </c>
      <c r="OJ294" s="877" t="s">
        <v>64</v>
      </c>
      <c r="OK294" s="877" t="s">
        <v>64</v>
      </c>
      <c r="OL294" s="877" t="s">
        <v>64</v>
      </c>
      <c r="OM294" s="877" t="s">
        <v>64</v>
      </c>
    </row>
    <row r="295" spans="1:403" s="61" customFormat="1" x14ac:dyDescent="0.25">
      <c r="A295" s="455">
        <v>294</v>
      </c>
      <c r="B295" s="221">
        <v>0</v>
      </c>
      <c r="C295" s="61">
        <v>0</v>
      </c>
      <c r="D295" s="61">
        <v>2</v>
      </c>
      <c r="E295" s="90">
        <v>505</v>
      </c>
      <c r="F295" s="883">
        <v>505</v>
      </c>
      <c r="G295" s="90">
        <v>505</v>
      </c>
      <c r="H295" s="898"/>
      <c r="I295" s="232" t="s">
        <v>1259</v>
      </c>
      <c r="J295" s="167" t="s">
        <v>1684</v>
      </c>
      <c r="K295" s="135">
        <v>18872</v>
      </c>
      <c r="L295" s="146">
        <v>65</v>
      </c>
      <c r="M295" s="193">
        <v>72</v>
      </c>
      <c r="N295" s="193">
        <v>160</v>
      </c>
      <c r="O295" s="342">
        <v>28.124999999999993</v>
      </c>
      <c r="P295" s="210">
        <v>1.7527485724543599</v>
      </c>
      <c r="Q295" s="133">
        <v>1</v>
      </c>
      <c r="R295" s="232">
        <v>150</v>
      </c>
      <c r="S295" s="232">
        <v>80</v>
      </c>
      <c r="T295" s="61">
        <v>1</v>
      </c>
      <c r="U295" s="193">
        <v>4</v>
      </c>
      <c r="V295" s="114">
        <v>0</v>
      </c>
      <c r="W295" s="114"/>
      <c r="X295" s="114">
        <v>1</v>
      </c>
      <c r="Y295" s="114">
        <v>1</v>
      </c>
      <c r="Z295" s="114">
        <v>0</v>
      </c>
      <c r="AA295" s="114">
        <v>0</v>
      </c>
      <c r="AB295" s="114">
        <v>1</v>
      </c>
      <c r="AC295" s="114">
        <v>0</v>
      </c>
      <c r="AD295" s="133"/>
      <c r="AE295" s="232"/>
      <c r="AF295" s="133"/>
      <c r="AG295" s="592">
        <v>152</v>
      </c>
      <c r="AH295" s="592">
        <v>0.8</v>
      </c>
      <c r="AI295" s="592">
        <v>77</v>
      </c>
      <c r="AJ295" s="603">
        <v>1</v>
      </c>
      <c r="AK295" s="592">
        <v>15.7</v>
      </c>
      <c r="AL295" s="592">
        <v>47</v>
      </c>
      <c r="AM295" s="592"/>
      <c r="AN295" s="607">
        <v>812.3</v>
      </c>
      <c r="AO295" s="214">
        <v>6.6998697300569079</v>
      </c>
      <c r="AP295" s="63">
        <v>243</v>
      </c>
      <c r="AQ295" s="63"/>
      <c r="AR295" s="63">
        <v>25</v>
      </c>
      <c r="AS295" s="63">
        <v>901</v>
      </c>
      <c r="AT295" s="63">
        <v>1.1100000000000001</v>
      </c>
      <c r="AU295" s="63"/>
      <c r="AV295" s="557">
        <v>42809</v>
      </c>
      <c r="AW295" s="557">
        <v>42808</v>
      </c>
      <c r="AX295" s="63">
        <v>0.8</v>
      </c>
      <c r="AY295" s="63">
        <v>33</v>
      </c>
      <c r="AZ295" s="63"/>
      <c r="BA295" s="592">
        <v>143</v>
      </c>
      <c r="BB295" s="567">
        <v>42830</v>
      </c>
      <c r="BC295" s="66"/>
      <c r="BD295" s="68">
        <v>638</v>
      </c>
      <c r="BE295" s="66"/>
      <c r="BF295" s="218"/>
      <c r="BG295" s="66"/>
      <c r="BH295" s="68"/>
      <c r="BI295" s="219"/>
      <c r="BJ295" s="219"/>
      <c r="BK295" s="219"/>
      <c r="BL295" s="66">
        <v>2.48</v>
      </c>
      <c r="BM295" s="66">
        <v>0.72</v>
      </c>
      <c r="BN295" s="66">
        <v>107</v>
      </c>
      <c r="BO295" s="66">
        <v>1.1000000000000001</v>
      </c>
      <c r="BP295" s="571">
        <v>294</v>
      </c>
      <c r="BQ295" s="66">
        <v>38</v>
      </c>
      <c r="BR295" s="66">
        <v>68</v>
      </c>
      <c r="BS295" s="66">
        <v>87</v>
      </c>
      <c r="BT295" s="66">
        <v>27</v>
      </c>
      <c r="BU295" s="69">
        <v>42809</v>
      </c>
      <c r="BV295" s="61" t="s">
        <v>1685</v>
      </c>
      <c r="BW295" s="61">
        <v>0</v>
      </c>
      <c r="BX295" s="61">
        <v>0</v>
      </c>
      <c r="BY295" s="61">
        <v>22</v>
      </c>
      <c r="BZ295" s="61">
        <v>0</v>
      </c>
      <c r="CB295" s="61" t="s">
        <v>381</v>
      </c>
      <c r="CD295" s="61">
        <v>1</v>
      </c>
      <c r="CE295" s="61">
        <v>0</v>
      </c>
      <c r="CF295" s="61">
        <v>0</v>
      </c>
      <c r="CG295" s="61">
        <v>0</v>
      </c>
      <c r="CH295" s="61">
        <v>0</v>
      </c>
      <c r="CI295" s="61">
        <v>0</v>
      </c>
      <c r="CJ295" s="61">
        <v>1</v>
      </c>
      <c r="CK295" s="114">
        <v>0</v>
      </c>
      <c r="CL295" s="114">
        <v>0</v>
      </c>
      <c r="CM295" s="114">
        <v>0</v>
      </c>
      <c r="CN295" s="114">
        <v>0</v>
      </c>
      <c r="CO295" s="114">
        <v>1</v>
      </c>
      <c r="CP295" s="114">
        <v>0</v>
      </c>
      <c r="CQ295" s="114">
        <v>0</v>
      </c>
      <c r="CR295" s="114">
        <v>0</v>
      </c>
      <c r="CS295" s="114">
        <v>0</v>
      </c>
      <c r="CT295" s="114">
        <v>0</v>
      </c>
      <c r="CU295" s="114">
        <v>0</v>
      </c>
      <c r="CV295" s="114">
        <v>0</v>
      </c>
      <c r="CW295" s="362">
        <v>14.8</v>
      </c>
      <c r="CX295" s="362">
        <v>1.03</v>
      </c>
      <c r="CY295" s="362">
        <v>4.2</v>
      </c>
      <c r="CZ295" s="362">
        <v>28.5</v>
      </c>
      <c r="DA295" s="133">
        <v>77</v>
      </c>
      <c r="DB295" s="133">
        <v>114</v>
      </c>
      <c r="DC295" s="133"/>
      <c r="DD295" s="133"/>
      <c r="DE295" s="133"/>
      <c r="DF295" s="133">
        <v>0</v>
      </c>
      <c r="DG295" s="136">
        <v>0</v>
      </c>
      <c r="DH295" s="135"/>
      <c r="DI295" s="133"/>
      <c r="DJ295" s="133"/>
      <c r="DK295" s="136">
        <v>1</v>
      </c>
      <c r="DL295" s="136">
        <v>0</v>
      </c>
      <c r="DM295" s="136"/>
      <c r="DN295" s="133"/>
      <c r="DO295" s="133">
        <v>0</v>
      </c>
      <c r="DP295" s="133">
        <v>0</v>
      </c>
      <c r="DQ295" s="133">
        <v>0</v>
      </c>
      <c r="DR295" s="133">
        <v>0</v>
      </c>
      <c r="DS295" s="133">
        <v>0</v>
      </c>
      <c r="DT295" s="212">
        <v>0</v>
      </c>
      <c r="DU295" s="133">
        <v>0</v>
      </c>
      <c r="DV295" s="133">
        <v>0</v>
      </c>
      <c r="DW295" s="133">
        <v>0</v>
      </c>
      <c r="DX295" s="133">
        <v>0</v>
      </c>
      <c r="DY295" s="133">
        <v>0</v>
      </c>
      <c r="DZ295" s="133">
        <v>0</v>
      </c>
      <c r="EC295" s="133">
        <v>1</v>
      </c>
      <c r="ED295" s="133">
        <v>1</v>
      </c>
      <c r="EE295" s="133">
        <v>77</v>
      </c>
      <c r="EF295" s="133"/>
      <c r="EH295" s="135">
        <v>42571</v>
      </c>
      <c r="EI295" s="133">
        <v>1.31</v>
      </c>
      <c r="EJ295" s="225">
        <v>63</v>
      </c>
      <c r="EK295" s="225">
        <v>53.6</v>
      </c>
      <c r="EL295" s="225">
        <v>94</v>
      </c>
      <c r="EM295" s="225">
        <v>114</v>
      </c>
      <c r="EN295" s="225">
        <v>55</v>
      </c>
      <c r="EO295" s="133" t="s">
        <v>1686</v>
      </c>
      <c r="EP295" s="136">
        <v>505</v>
      </c>
      <c r="EQ295" s="506">
        <v>42809</v>
      </c>
      <c r="ER295" s="232" t="s">
        <v>383</v>
      </c>
      <c r="ES295" s="232"/>
      <c r="ET295" s="232"/>
      <c r="EU295" s="232">
        <v>75</v>
      </c>
      <c r="EV295" s="232">
        <v>0</v>
      </c>
      <c r="EW295" s="232"/>
      <c r="EX295" s="232">
        <v>8</v>
      </c>
      <c r="EY295" s="232">
        <v>11</v>
      </c>
      <c r="EZ295" s="232">
        <v>50</v>
      </c>
      <c r="FA295" s="232">
        <v>33</v>
      </c>
      <c r="FB295" s="232">
        <v>17</v>
      </c>
      <c r="FC295" s="232">
        <v>16</v>
      </c>
      <c r="FD295" s="232">
        <v>31</v>
      </c>
      <c r="FE295" s="232">
        <v>21</v>
      </c>
      <c r="FF295" s="232">
        <v>30</v>
      </c>
      <c r="FG295" s="232">
        <v>100</v>
      </c>
      <c r="FH295" s="232">
        <v>280</v>
      </c>
      <c r="FI295" s="91">
        <v>86.666666666666671</v>
      </c>
      <c r="FJ295" s="91">
        <v>256.66666666666669</v>
      </c>
      <c r="FK295" s="227">
        <v>31</v>
      </c>
      <c r="FL295" s="227">
        <v>17.686507059361599</v>
      </c>
      <c r="FM295" s="228">
        <v>112.30000000000001</v>
      </c>
      <c r="FN295" s="228">
        <v>52.3</v>
      </c>
      <c r="FO295" s="228">
        <v>64.070798153751866</v>
      </c>
      <c r="FP295" s="228">
        <v>29.838849006600373</v>
      </c>
      <c r="FQ295" s="228">
        <v>53.428317008014261</v>
      </c>
      <c r="FR295" s="228"/>
      <c r="FS295" s="234">
        <v>0</v>
      </c>
      <c r="FT295" s="230">
        <v>61</v>
      </c>
      <c r="FU295" s="230">
        <v>43</v>
      </c>
      <c r="FV295" s="230">
        <v>180</v>
      </c>
      <c r="FW295" s="235">
        <v>4.3</v>
      </c>
      <c r="FX295" s="235">
        <v>6.1</v>
      </c>
      <c r="FY295" s="235">
        <v>14.186046511627907</v>
      </c>
      <c r="FZ295" s="235">
        <v>1.4186046511627908</v>
      </c>
      <c r="GA295" s="232" t="s">
        <v>381</v>
      </c>
      <c r="GB295" s="233">
        <v>15.1</v>
      </c>
      <c r="GC295" s="233">
        <v>5.8</v>
      </c>
      <c r="GD295" s="233">
        <v>3.1</v>
      </c>
      <c r="GE295" s="233">
        <v>120.2</v>
      </c>
      <c r="GF295" s="233">
        <v>83.5</v>
      </c>
      <c r="GG295" s="233">
        <v>24.4</v>
      </c>
      <c r="GH295" s="232">
        <v>1</v>
      </c>
      <c r="GI295" s="232">
        <v>1</v>
      </c>
      <c r="GJ295" s="232">
        <v>1</v>
      </c>
      <c r="GK295" s="232">
        <v>1</v>
      </c>
      <c r="GL295" s="507">
        <v>24</v>
      </c>
      <c r="GM295" s="133">
        <v>0</v>
      </c>
      <c r="GN295" s="232">
        <v>0</v>
      </c>
      <c r="GO295" s="232">
        <v>0</v>
      </c>
      <c r="GP295" s="232">
        <v>0</v>
      </c>
      <c r="GR295" s="106"/>
      <c r="GS295" s="111">
        <v>0.48571428571428571</v>
      </c>
      <c r="GT295" s="61">
        <v>0</v>
      </c>
      <c r="GU295" s="111"/>
      <c r="GV295" s="62"/>
      <c r="GY295" s="106">
        <v>19</v>
      </c>
      <c r="GZ295" s="61">
        <v>0</v>
      </c>
      <c r="HA295" s="745">
        <v>29</v>
      </c>
      <c r="HB295" s="232">
        <v>8</v>
      </c>
      <c r="HC295" s="133"/>
      <c r="HD295" s="61">
        <v>1</v>
      </c>
      <c r="HE295" s="236">
        <v>100.876226</v>
      </c>
      <c r="HF295" s="236">
        <v>105.92003699999999</v>
      </c>
      <c r="HG295" s="144">
        <v>58.485570000000003</v>
      </c>
      <c r="HH295" s="236">
        <v>109.741953</v>
      </c>
      <c r="HI295" s="125">
        <v>60.595906999999997</v>
      </c>
      <c r="HJ295" s="236">
        <v>50.741410999999999</v>
      </c>
      <c r="HK295" s="144">
        <v>28.017742999999999</v>
      </c>
      <c r="HL295" s="236">
        <v>59.000542000000003</v>
      </c>
      <c r="HM295" s="144">
        <v>32.578164000000001</v>
      </c>
      <c r="HN295" s="236">
        <v>53.762977999999997</v>
      </c>
      <c r="HO295" s="144">
        <v>4.602042</v>
      </c>
      <c r="HP295" s="144">
        <v>2.5410970000000002</v>
      </c>
      <c r="HQ295" s="236">
        <v>105.20218199999999</v>
      </c>
      <c r="HR295" s="144">
        <v>58.089193000000002</v>
      </c>
      <c r="HS295" s="236">
        <v>43.202995999999999</v>
      </c>
      <c r="HT295" s="144">
        <v>23.855277000000001</v>
      </c>
      <c r="HU295" s="236">
        <v>61.999186000000002</v>
      </c>
      <c r="HV295" s="144">
        <v>34.233916000000001</v>
      </c>
      <c r="HW295" s="236">
        <v>58.933365000000002</v>
      </c>
      <c r="HX295" s="144">
        <v>0</v>
      </c>
      <c r="HY295" s="237">
        <v>0.96517361049698103</v>
      </c>
      <c r="HZ295" s="238">
        <v>12.3</v>
      </c>
      <c r="IA295" s="133">
        <v>4.4000000000000004</v>
      </c>
      <c r="IB295" s="133">
        <v>16.100000000000001</v>
      </c>
      <c r="IC295" s="133">
        <v>4.2</v>
      </c>
      <c r="ID295" s="133">
        <v>22.2</v>
      </c>
      <c r="IE295" s="133">
        <v>5.7</v>
      </c>
      <c r="IF295" s="237">
        <v>37.685709090909093</v>
      </c>
      <c r="IG295" s="237">
        <v>21.500921286239073</v>
      </c>
      <c r="IH295" s="133"/>
      <c r="II295" s="133">
        <v>0.46</v>
      </c>
      <c r="IJ295" s="133">
        <v>996</v>
      </c>
      <c r="IK295" s="133">
        <v>926</v>
      </c>
      <c r="IL295" s="133">
        <v>930</v>
      </c>
      <c r="IM295" s="133">
        <v>832</v>
      </c>
      <c r="IN295" s="133">
        <v>1032</v>
      </c>
      <c r="IO295" s="133">
        <v>1028</v>
      </c>
      <c r="IP295" s="133"/>
      <c r="IQ295" s="237">
        <v>957.33333333333337</v>
      </c>
      <c r="IR295" s="133">
        <v>1430</v>
      </c>
      <c r="IS295" s="133">
        <v>339</v>
      </c>
      <c r="IT295" s="133"/>
      <c r="IU295" s="133">
        <v>328</v>
      </c>
      <c r="IV295" s="133">
        <v>299</v>
      </c>
      <c r="IW295" s="133">
        <v>310</v>
      </c>
      <c r="IX295" s="133">
        <v>334</v>
      </c>
      <c r="IY295" s="133"/>
      <c r="IZ295" s="193">
        <v>322</v>
      </c>
      <c r="JA295" s="133">
        <v>198</v>
      </c>
      <c r="JB295" s="412">
        <v>25.578016828022239</v>
      </c>
      <c r="JC295" s="241">
        <v>0</v>
      </c>
      <c r="JD295" s="136">
        <v>1</v>
      </c>
      <c r="JE295" s="278">
        <v>0</v>
      </c>
      <c r="JF295" s="70">
        <v>0</v>
      </c>
      <c r="JG295" s="70"/>
      <c r="JH295" s="136">
        <v>0</v>
      </c>
      <c r="JI295" s="136">
        <v>0</v>
      </c>
      <c r="JJ295" s="136">
        <v>0</v>
      </c>
      <c r="JK295" s="136"/>
      <c r="JL295" s="133"/>
      <c r="JM295" s="285">
        <v>44.5</v>
      </c>
      <c r="JN295" s="200">
        <v>505</v>
      </c>
      <c r="JO295" s="244">
        <v>42829</v>
      </c>
      <c r="JP295" s="69">
        <v>43291</v>
      </c>
      <c r="JQ295" s="201">
        <v>0</v>
      </c>
      <c r="JR295" s="69">
        <v>43291</v>
      </c>
      <c r="JS295" s="31">
        <v>15</v>
      </c>
      <c r="JT295" s="243">
        <v>0</v>
      </c>
      <c r="JU295" s="69">
        <v>43291</v>
      </c>
      <c r="JV295" s="245">
        <v>15</v>
      </c>
      <c r="JW295" s="243">
        <v>0</v>
      </c>
      <c r="JX295" s="246">
        <v>43291</v>
      </c>
      <c r="JY295" s="245">
        <v>15</v>
      </c>
      <c r="JZ295" s="245">
        <v>15</v>
      </c>
      <c r="KA295" s="245">
        <v>462</v>
      </c>
      <c r="KB295" s="247"/>
      <c r="KC295" s="245"/>
      <c r="KD295" s="248"/>
      <c r="KE295" s="63">
        <v>1</v>
      </c>
      <c r="KF295" s="263">
        <v>1</v>
      </c>
      <c r="KG295" s="251" t="s">
        <v>390</v>
      </c>
      <c r="KH295" s="250">
        <v>114.3</v>
      </c>
      <c r="KI295" s="250">
        <v>61.6</v>
      </c>
      <c r="KJ295" s="250">
        <v>46.7</v>
      </c>
      <c r="KK295" s="251">
        <v>-15.2</v>
      </c>
      <c r="KL295" s="250">
        <v>-12.7</v>
      </c>
      <c r="KM295" s="250">
        <v>45.48</v>
      </c>
      <c r="KN295" s="250">
        <v>20.7</v>
      </c>
      <c r="KO295" s="250">
        <v>3.8</v>
      </c>
      <c r="KP295" s="63"/>
      <c r="KQ295" s="250">
        <v>1</v>
      </c>
      <c r="KR295" s="92"/>
      <c r="KS295" s="93">
        <v>0.48571428571428571</v>
      </c>
      <c r="KT295" s="92">
        <v>16</v>
      </c>
      <c r="KU295" s="361">
        <v>55.42</v>
      </c>
      <c r="KV295" s="92">
        <v>-29.19</v>
      </c>
      <c r="KW295" s="361">
        <v>-30.7</v>
      </c>
      <c r="KX295" s="361">
        <v>-24.2</v>
      </c>
      <c r="KY295" s="361">
        <v>261</v>
      </c>
      <c r="KZ295" s="361">
        <v>-28.5</v>
      </c>
      <c r="LA295" s="361">
        <v>-23.4</v>
      </c>
      <c r="LB295" s="361">
        <v>261</v>
      </c>
      <c r="LC295" s="361">
        <v>-29.6</v>
      </c>
      <c r="LD295" s="361">
        <v>-23.8</v>
      </c>
      <c r="LE295" s="361">
        <v>261</v>
      </c>
      <c r="LF295" s="118">
        <v>42809</v>
      </c>
      <c r="LG295" s="454">
        <v>0</v>
      </c>
      <c r="LH295" s="454"/>
      <c r="LI295" s="454">
        <v>16</v>
      </c>
      <c r="LJ295" s="454">
        <v>56.21</v>
      </c>
      <c r="LK295" s="454">
        <v>-28.78</v>
      </c>
      <c r="LL295" s="454">
        <v>-32.5</v>
      </c>
      <c r="LM295" s="454">
        <v>-29.2</v>
      </c>
      <c r="LN295" s="454">
        <v>301</v>
      </c>
      <c r="LO295" s="454">
        <v>-28.1</v>
      </c>
      <c r="LP295" s="454">
        <v>-25.1</v>
      </c>
      <c r="LQ295" s="454">
        <v>301</v>
      </c>
      <c r="LR295" s="454">
        <v>-30.3</v>
      </c>
      <c r="LS295" s="454">
        <v>-27.1</v>
      </c>
      <c r="LT295" s="454">
        <v>301</v>
      </c>
      <c r="LU295" s="500">
        <v>34.049999999999997</v>
      </c>
      <c r="LV295" s="693">
        <v>-21.86</v>
      </c>
      <c r="LW295" s="500"/>
      <c r="LX295" s="500"/>
      <c r="LY295" s="500">
        <v>-15.4</v>
      </c>
      <c r="LZ295" s="500">
        <v>2</v>
      </c>
      <c r="MA295" s="690">
        <v>58.933365000000002</v>
      </c>
      <c r="MB295" s="455"/>
      <c r="MD295" s="253"/>
      <c r="ME295" s="274"/>
      <c r="MF295" s="581">
        <v>505</v>
      </c>
      <c r="MG295" s="135">
        <v>42808</v>
      </c>
      <c r="MJ295" s="586"/>
      <c r="MR295" s="135"/>
      <c r="MS295" s="585"/>
      <c r="MT295" s="585"/>
      <c r="MU295" s="133">
        <v>0</v>
      </c>
      <c r="MV295" s="585"/>
      <c r="MW295" s="585"/>
      <c r="MX295" s="585"/>
      <c r="MY295" s="585"/>
      <c r="MZ295" s="585"/>
      <c r="NA295" s="238">
        <v>812.3</v>
      </c>
      <c r="NB295" s="585"/>
      <c r="NC295" s="238">
        <v>2</v>
      </c>
      <c r="NE295" s="876" t="s">
        <v>64</v>
      </c>
      <c r="NF295" s="877" t="s">
        <v>64</v>
      </c>
      <c r="NG295" s="877" t="s">
        <v>64</v>
      </c>
      <c r="NH295" s="877" t="s">
        <v>64</v>
      </c>
      <c r="NI295" s="877" t="s">
        <v>64</v>
      </c>
      <c r="NJ295" s="877" t="s">
        <v>64</v>
      </c>
      <c r="NK295" s="877" t="s">
        <v>64</v>
      </c>
      <c r="NL295" s="877" t="s">
        <v>64</v>
      </c>
      <c r="NM295" s="877" t="s">
        <v>64</v>
      </c>
      <c r="NN295" s="877" t="s">
        <v>64</v>
      </c>
      <c r="NO295" s="877" t="s">
        <v>64</v>
      </c>
      <c r="NP295" s="877" t="s">
        <v>64</v>
      </c>
      <c r="NQ295" s="877" t="s">
        <v>64</v>
      </c>
      <c r="NR295" s="877" t="s">
        <v>64</v>
      </c>
      <c r="NS295" s="877" t="s">
        <v>64</v>
      </c>
      <c r="NT295" s="877" t="s">
        <v>64</v>
      </c>
      <c r="NU295" s="877" t="s">
        <v>64</v>
      </c>
      <c r="NV295" s="877" t="s">
        <v>64</v>
      </c>
      <c r="NW295" s="877" t="s">
        <v>64</v>
      </c>
      <c r="NX295" s="877" t="s">
        <v>64</v>
      </c>
      <c r="NY295" s="877" t="s">
        <v>64</v>
      </c>
      <c r="NZ295" s="877" t="s">
        <v>64</v>
      </c>
      <c r="OA295" s="877" t="s">
        <v>64</v>
      </c>
      <c r="OB295" s="877" t="s">
        <v>64</v>
      </c>
      <c r="OC295" s="877" t="s">
        <v>64</v>
      </c>
      <c r="OD295" s="877" t="s">
        <v>64</v>
      </c>
      <c r="OE295" s="877" t="s">
        <v>64</v>
      </c>
      <c r="OF295" s="877" t="s">
        <v>64</v>
      </c>
      <c r="OG295" s="877" t="s">
        <v>64</v>
      </c>
      <c r="OH295" s="877" t="s">
        <v>64</v>
      </c>
      <c r="OI295" s="877" t="s">
        <v>64</v>
      </c>
      <c r="OJ295" s="877" t="s">
        <v>64</v>
      </c>
      <c r="OK295" s="877" t="s">
        <v>64</v>
      </c>
      <c r="OL295" s="877" t="s">
        <v>64</v>
      </c>
      <c r="OM295" s="877" t="s">
        <v>64</v>
      </c>
    </row>
    <row r="296" spans="1:403" s="61" customFormat="1" x14ac:dyDescent="0.25">
      <c r="A296" s="902">
        <v>295</v>
      </c>
      <c r="B296" s="221">
        <v>0</v>
      </c>
      <c r="C296" s="61">
        <v>0</v>
      </c>
      <c r="D296" s="61">
        <v>2</v>
      </c>
      <c r="E296" s="90">
        <v>506</v>
      </c>
      <c r="F296" s="883">
        <v>506</v>
      </c>
      <c r="G296" s="90">
        <v>506</v>
      </c>
      <c r="H296" s="898"/>
      <c r="I296" s="232" t="s">
        <v>1259</v>
      </c>
      <c r="J296" s="232" t="s">
        <v>1687</v>
      </c>
      <c r="K296" s="135">
        <v>11864</v>
      </c>
      <c r="L296" s="133">
        <v>84</v>
      </c>
      <c r="M296" s="193">
        <v>63</v>
      </c>
      <c r="N296" s="193">
        <v>160</v>
      </c>
      <c r="O296" s="342">
        <v>24.609374999999996</v>
      </c>
      <c r="P296" s="210">
        <v>1.6560484731800862</v>
      </c>
      <c r="Q296" s="133">
        <v>1</v>
      </c>
      <c r="R296" s="133">
        <v>170</v>
      </c>
      <c r="S296" s="133">
        <v>70</v>
      </c>
      <c r="T296" s="133">
        <v>1</v>
      </c>
      <c r="U296" s="193">
        <v>4</v>
      </c>
      <c r="V296" s="114">
        <v>1</v>
      </c>
      <c r="W296" s="114">
        <v>2</v>
      </c>
      <c r="X296" s="114">
        <v>1</v>
      </c>
      <c r="Y296" s="114">
        <v>0</v>
      </c>
      <c r="Z296" s="114">
        <v>1</v>
      </c>
      <c r="AA296" s="114">
        <v>0</v>
      </c>
      <c r="AB296" s="114">
        <v>0</v>
      </c>
      <c r="AC296" s="114">
        <v>0</v>
      </c>
      <c r="AD296" s="133"/>
      <c r="AE296" s="133"/>
      <c r="AF296" s="133"/>
      <c r="AG296" s="592">
        <v>91</v>
      </c>
      <c r="AH296" s="592">
        <v>1.04</v>
      </c>
      <c r="AI296" s="592">
        <v>49</v>
      </c>
      <c r="AJ296" s="603">
        <v>0</v>
      </c>
      <c r="AK296" s="592">
        <v>12.6</v>
      </c>
      <c r="AL296" s="592">
        <v>40</v>
      </c>
      <c r="AM296" s="592"/>
      <c r="AN296" s="607">
        <v>11902</v>
      </c>
      <c r="AO296" s="214">
        <v>9.3844617322047981</v>
      </c>
      <c r="AP296" s="63">
        <v>221</v>
      </c>
      <c r="AQ296" s="63">
        <v>185</v>
      </c>
      <c r="AR296" s="63">
        <v>40</v>
      </c>
      <c r="AS296" s="63">
        <v>144</v>
      </c>
      <c r="AT296" s="63"/>
      <c r="AU296" s="63"/>
      <c r="AV296" s="557">
        <v>42770</v>
      </c>
      <c r="AW296" s="557">
        <v>42770</v>
      </c>
      <c r="AX296" s="63">
        <v>1.04</v>
      </c>
      <c r="AY296" s="63">
        <v>58</v>
      </c>
      <c r="AZ296" s="63"/>
      <c r="BA296" s="592">
        <v>137</v>
      </c>
      <c r="BB296" s="567"/>
      <c r="BC296" s="66"/>
      <c r="BD296" s="68">
        <v>1274</v>
      </c>
      <c r="BE296" s="66"/>
      <c r="BF296" s="218"/>
      <c r="BG296" s="66"/>
      <c r="BH296" s="68"/>
      <c r="BI296" s="219"/>
      <c r="BJ296" s="219"/>
      <c r="BK296" s="219"/>
      <c r="BL296" s="66"/>
      <c r="BM296" s="66"/>
      <c r="BN296" s="66"/>
      <c r="BO296" s="66"/>
      <c r="BP296" s="571"/>
      <c r="BQ296" s="66"/>
      <c r="BR296" s="66"/>
      <c r="BS296" s="66"/>
      <c r="BT296" s="66"/>
      <c r="BU296" s="69">
        <v>42770</v>
      </c>
      <c r="BV296" s="61" t="s">
        <v>1688</v>
      </c>
      <c r="BW296" s="61">
        <v>0</v>
      </c>
      <c r="BX296" s="61">
        <v>1</v>
      </c>
      <c r="BY296" s="61">
        <v>39</v>
      </c>
      <c r="BZ296" s="61">
        <v>0</v>
      </c>
      <c r="CB296" s="61" t="s">
        <v>381</v>
      </c>
      <c r="CD296" s="61">
        <v>0</v>
      </c>
      <c r="CE296" s="61">
        <v>0</v>
      </c>
      <c r="CF296" s="61">
        <v>0</v>
      </c>
      <c r="CG296" s="61">
        <v>0</v>
      </c>
      <c r="CH296" s="61">
        <v>0</v>
      </c>
      <c r="CI296" s="61">
        <v>0</v>
      </c>
      <c r="CJ296" s="61">
        <v>0</v>
      </c>
      <c r="CK296" s="114">
        <v>0</v>
      </c>
      <c r="CL296" s="114">
        <v>0</v>
      </c>
      <c r="CM296" s="114">
        <v>0</v>
      </c>
      <c r="CN296" s="114">
        <v>1</v>
      </c>
      <c r="CO296" s="114">
        <v>1</v>
      </c>
      <c r="CP296" s="114">
        <v>1</v>
      </c>
      <c r="CQ296" s="114">
        <v>0</v>
      </c>
      <c r="CR296" s="114">
        <v>1</v>
      </c>
      <c r="CS296" s="114">
        <v>0</v>
      </c>
      <c r="CT296" s="114">
        <v>0</v>
      </c>
      <c r="CU296" s="114">
        <v>0</v>
      </c>
      <c r="CV296" s="114">
        <v>0</v>
      </c>
      <c r="CW296" s="362"/>
      <c r="CX296" s="362"/>
      <c r="CY296" s="362"/>
      <c r="CZ296" s="362"/>
      <c r="DA296" s="133"/>
      <c r="DB296" s="133"/>
      <c r="DC296" s="133"/>
      <c r="DD296" s="133"/>
      <c r="DE296" s="133"/>
      <c r="DF296" s="133">
        <v>0</v>
      </c>
      <c r="DG296" s="136">
        <v>0</v>
      </c>
      <c r="DH296" s="135"/>
      <c r="DI296" s="133"/>
      <c r="DJ296" s="133"/>
      <c r="DK296" s="136">
        <v>0</v>
      </c>
      <c r="DL296" s="136"/>
      <c r="DM296" s="136"/>
      <c r="DN296" s="133"/>
      <c r="DO296" s="133">
        <v>1</v>
      </c>
      <c r="DP296" s="133">
        <v>0</v>
      </c>
      <c r="DQ296" s="133">
        <v>0</v>
      </c>
      <c r="DR296" s="133">
        <v>0</v>
      </c>
      <c r="DS296" s="133">
        <v>0</v>
      </c>
      <c r="DT296" s="212">
        <v>0</v>
      </c>
      <c r="DU296" s="133">
        <v>0</v>
      </c>
      <c r="DV296" s="133">
        <v>0</v>
      </c>
      <c r="DW296" s="133">
        <v>0</v>
      </c>
      <c r="DX296" s="133">
        <v>1</v>
      </c>
      <c r="DY296" s="133">
        <v>0</v>
      </c>
      <c r="DZ296" s="133">
        <v>0</v>
      </c>
      <c r="EC296" s="133">
        <v>1</v>
      </c>
      <c r="ED296" s="133">
        <v>2</v>
      </c>
      <c r="EE296" s="133">
        <v>49</v>
      </c>
      <c r="EF296" s="133"/>
      <c r="EH296" s="294"/>
      <c r="EI296" s="103"/>
      <c r="EJ296" s="131"/>
      <c r="EK296" s="131"/>
      <c r="EL296" s="131"/>
      <c r="EM296" s="131"/>
      <c r="EN296" s="131"/>
      <c r="EO296" s="103"/>
      <c r="EP296" s="136">
        <v>506</v>
      </c>
      <c r="EQ296" s="135">
        <v>42831</v>
      </c>
      <c r="ER296" s="133" t="s">
        <v>383</v>
      </c>
      <c r="ES296" s="133"/>
      <c r="ET296" s="133"/>
      <c r="EU296" s="133">
        <v>86</v>
      </c>
      <c r="EV296" s="133">
        <v>1</v>
      </c>
      <c r="EW296" s="133"/>
      <c r="EX296" s="133">
        <v>11</v>
      </c>
      <c r="EY296" s="133">
        <v>8</v>
      </c>
      <c r="EZ296" s="133">
        <v>45</v>
      </c>
      <c r="FA296" s="133">
        <v>33</v>
      </c>
      <c r="FB296" s="133">
        <v>14</v>
      </c>
      <c r="FC296" s="133">
        <v>13</v>
      </c>
      <c r="FD296" s="133">
        <v>44</v>
      </c>
      <c r="FE296" s="133">
        <v>19</v>
      </c>
      <c r="FF296" s="133">
        <v>26</v>
      </c>
      <c r="FG296" s="133">
        <v>80</v>
      </c>
      <c r="FH296" s="133">
        <v>290</v>
      </c>
      <c r="FI296" s="91">
        <v>76.666666666666671</v>
      </c>
      <c r="FJ296" s="91">
        <v>270</v>
      </c>
      <c r="FK296" s="227">
        <v>69.45</v>
      </c>
      <c r="FL296" s="227">
        <v>41.937178243723842</v>
      </c>
      <c r="FM296" s="228">
        <v>96.300000000000011</v>
      </c>
      <c r="FN296" s="228">
        <v>47.55</v>
      </c>
      <c r="FO296" s="228">
        <v>58.150471776394625</v>
      </c>
      <c r="FP296" s="228">
        <v>28.712927652830363</v>
      </c>
      <c r="FQ296" s="228">
        <v>50.623052959501571</v>
      </c>
      <c r="FR296" s="228"/>
      <c r="FS296" s="193">
        <v>0</v>
      </c>
      <c r="FT296" s="230">
        <v>83.7</v>
      </c>
      <c r="FU296" s="230"/>
      <c r="FV296" s="230">
        <v>136.66666666666666</v>
      </c>
      <c r="FW296" s="229">
        <v>5.0666666666666664</v>
      </c>
      <c r="FX296" s="229">
        <v>7.35</v>
      </c>
      <c r="FY296" s="229">
        <v>16.519736842105264</v>
      </c>
      <c r="FZ296" s="229"/>
      <c r="GA296" s="133">
        <v>28.2</v>
      </c>
      <c r="GB296" s="129">
        <v>16.133333333333333</v>
      </c>
      <c r="GC296" s="238">
        <v>9.9</v>
      </c>
      <c r="GD296" s="238">
        <v>5.4</v>
      </c>
      <c r="GE296" s="238">
        <v>157.19999999999999</v>
      </c>
      <c r="GF296" s="238">
        <v>109.6</v>
      </c>
      <c r="GG296" s="238">
        <v>33.5</v>
      </c>
      <c r="GH296" s="133">
        <v>1</v>
      </c>
      <c r="GI296" s="133">
        <v>1</v>
      </c>
      <c r="GJ296" s="133">
        <v>1</v>
      </c>
      <c r="GK296" s="133">
        <v>1</v>
      </c>
      <c r="GL296" s="231">
        <v>34</v>
      </c>
      <c r="GM296" s="133">
        <v>0</v>
      </c>
      <c r="GN296" s="133">
        <v>0</v>
      </c>
      <c r="GO296" s="133">
        <v>0</v>
      </c>
      <c r="GP296" s="133">
        <v>0</v>
      </c>
      <c r="GQ296" s="61">
        <v>69</v>
      </c>
      <c r="GR296" s="106">
        <v>41.665447067198635</v>
      </c>
      <c r="GS296" s="111">
        <v>0.3003802281368822</v>
      </c>
      <c r="GT296" s="61">
        <v>1</v>
      </c>
      <c r="GU296" s="111">
        <v>0.56000000000000005</v>
      </c>
      <c r="GV296" s="62">
        <v>1</v>
      </c>
      <c r="GW296" s="61">
        <v>8.4</v>
      </c>
      <c r="GX296" s="61">
        <v>1</v>
      </c>
      <c r="GY296" s="106">
        <v>13.666666666666666</v>
      </c>
      <c r="GZ296" s="61">
        <v>1</v>
      </c>
      <c r="HA296" s="745">
        <v>39</v>
      </c>
      <c r="HB296" s="133">
        <v>14</v>
      </c>
      <c r="HC296" s="133"/>
      <c r="HD296" s="103">
        <v>0</v>
      </c>
      <c r="HE296" s="269"/>
      <c r="HF296" s="269"/>
      <c r="HG296" s="269"/>
      <c r="HH296" s="269"/>
      <c r="HI296" s="269"/>
      <c r="HJ296" s="269"/>
      <c r="HK296" s="269"/>
      <c r="HL296" s="269"/>
      <c r="HM296" s="269"/>
      <c r="HN296" s="269"/>
      <c r="HO296" s="269"/>
      <c r="HP296" s="269"/>
      <c r="HQ296" s="269"/>
      <c r="HR296" s="269"/>
      <c r="HS296" s="269"/>
      <c r="HT296" s="269"/>
      <c r="HU296" s="269"/>
      <c r="HV296" s="269"/>
      <c r="HW296" s="269"/>
      <c r="HX296" s="269"/>
      <c r="HY296" s="91"/>
      <c r="HZ296" s="104"/>
      <c r="IA296" s="103"/>
      <c r="IB296" s="103"/>
      <c r="IC296" s="103"/>
      <c r="ID296" s="103"/>
      <c r="IE296" s="103"/>
      <c r="IF296" s="91"/>
      <c r="IG296" s="91"/>
      <c r="IH296" s="103"/>
      <c r="II296" s="296"/>
      <c r="IJ296" s="296"/>
      <c r="IK296" s="296"/>
      <c r="IL296" s="296"/>
      <c r="IM296" s="296"/>
      <c r="IN296" s="296"/>
      <c r="IO296" s="296"/>
      <c r="IP296" s="103"/>
      <c r="IQ296" s="237"/>
      <c r="IR296" s="296"/>
      <c r="IS296" s="296"/>
      <c r="IT296" s="296"/>
      <c r="IU296" s="296"/>
      <c r="IV296" s="296"/>
      <c r="IW296" s="296"/>
      <c r="IX296" s="296"/>
      <c r="IY296" s="103"/>
      <c r="IZ296" s="193"/>
      <c r="JA296" s="296"/>
      <c r="JB296" s="397"/>
      <c r="JC296" s="241"/>
      <c r="JD296" s="136">
        <v>0</v>
      </c>
      <c r="JE296" s="278"/>
      <c r="JF296" s="70"/>
      <c r="JG296" s="70"/>
      <c r="JH296" s="136"/>
      <c r="JI296" s="136"/>
      <c r="JJ296" s="136"/>
      <c r="JK296" s="136"/>
      <c r="JL296" s="133"/>
      <c r="JM296" s="285"/>
      <c r="JN296" s="200">
        <v>506</v>
      </c>
      <c r="JO296" s="244">
        <v>42770</v>
      </c>
      <c r="JP296" s="69">
        <v>43060</v>
      </c>
      <c r="JQ296" s="201">
        <v>0</v>
      </c>
      <c r="JR296" s="69">
        <v>43060</v>
      </c>
      <c r="JS296" s="31">
        <v>10</v>
      </c>
      <c r="JT296" s="243">
        <v>1</v>
      </c>
      <c r="JU296" s="69">
        <v>42884</v>
      </c>
      <c r="JV296" s="245">
        <v>4</v>
      </c>
      <c r="JW296" s="243">
        <v>1</v>
      </c>
      <c r="JX296" s="246">
        <v>42884</v>
      </c>
      <c r="JY296" s="245">
        <v>4</v>
      </c>
      <c r="JZ296" s="245">
        <v>9.5299999999999994</v>
      </c>
      <c r="KA296" s="245">
        <v>290</v>
      </c>
      <c r="KB296" s="247"/>
      <c r="KC296" s="245"/>
      <c r="KD296" s="248"/>
      <c r="KE296" s="63">
        <v>0</v>
      </c>
      <c r="KF296" s="263">
        <v>1</v>
      </c>
      <c r="KG296" s="250" t="s">
        <v>421</v>
      </c>
      <c r="KH296" s="311">
        <v>95.8</v>
      </c>
      <c r="KI296" s="311">
        <v>54.366666666666674</v>
      </c>
      <c r="KJ296" s="311">
        <v>43.490000000000009</v>
      </c>
      <c r="KK296" s="311">
        <v>-12.146666666666667</v>
      </c>
      <c r="KL296" s="311">
        <v>-10</v>
      </c>
      <c r="KM296" s="311">
        <v>45.22</v>
      </c>
      <c r="KN296" s="311">
        <v>17.666666666666668</v>
      </c>
      <c r="KO296" s="311">
        <v>4.8</v>
      </c>
      <c r="KP296" s="63"/>
      <c r="KQ296" s="250">
        <v>1</v>
      </c>
      <c r="KR296" s="92"/>
      <c r="KS296" s="93">
        <v>0.3003802281368822</v>
      </c>
      <c r="KT296" s="92"/>
      <c r="KU296" s="361"/>
      <c r="KV296" s="92"/>
      <c r="KW296" s="361"/>
      <c r="KX296" s="361"/>
      <c r="KY296" s="361"/>
      <c r="KZ296" s="361"/>
      <c r="LA296" s="361"/>
      <c r="LB296" s="361"/>
      <c r="LC296" s="361"/>
      <c r="LD296" s="361"/>
      <c r="LE296" s="361"/>
      <c r="LF296" s="118">
        <v>42831</v>
      </c>
      <c r="LG296" s="454">
        <v>1</v>
      </c>
      <c r="LH296" s="454"/>
      <c r="LI296" s="454"/>
      <c r="LJ296" s="454"/>
      <c r="LK296" s="454"/>
      <c r="LL296" s="454"/>
      <c r="LM296" s="454"/>
      <c r="LN296" s="454"/>
      <c r="LO296" s="454"/>
      <c r="LP296" s="454"/>
      <c r="LQ296" s="454"/>
      <c r="LR296" s="454"/>
      <c r="LS296" s="454"/>
      <c r="LT296" s="454"/>
      <c r="LU296" s="500">
        <v>32.516666666666666</v>
      </c>
      <c r="LV296" s="693">
        <v>-17.173333333333332</v>
      </c>
      <c r="LW296" s="500"/>
      <c r="LX296" s="500"/>
      <c r="LY296" s="500">
        <v>0</v>
      </c>
      <c r="LZ296" s="500">
        <v>0</v>
      </c>
      <c r="MA296" s="690"/>
      <c r="MB296" s="455"/>
      <c r="MD296" s="253"/>
      <c r="ME296" s="274"/>
      <c r="MF296" s="581">
        <v>506</v>
      </c>
      <c r="MG296" s="135">
        <v>42770</v>
      </c>
      <c r="MJ296" s="586"/>
      <c r="MR296" s="135">
        <v>42732</v>
      </c>
      <c r="MS296" s="238">
        <v>5.4</v>
      </c>
      <c r="MT296" s="585"/>
      <c r="MU296" s="133">
        <v>1</v>
      </c>
      <c r="MV296" s="133">
        <v>0</v>
      </c>
      <c r="MW296" s="133">
        <v>1</v>
      </c>
      <c r="MX296" s="133">
        <v>0</v>
      </c>
      <c r="MY296" s="133">
        <v>0</v>
      </c>
      <c r="MZ296" s="238">
        <v>1</v>
      </c>
      <c r="NA296" s="238">
        <v>11902</v>
      </c>
      <c r="NB296" s="585"/>
      <c r="NC296" s="238">
        <v>7</v>
      </c>
      <c r="NE296" s="876" t="s">
        <v>64</v>
      </c>
      <c r="NF296" s="877" t="s">
        <v>64</v>
      </c>
      <c r="NG296" s="877" t="s">
        <v>64</v>
      </c>
      <c r="NH296" s="877" t="s">
        <v>64</v>
      </c>
      <c r="NI296" s="877" t="s">
        <v>64</v>
      </c>
      <c r="NJ296" s="877" t="s">
        <v>64</v>
      </c>
      <c r="NK296" s="877" t="s">
        <v>64</v>
      </c>
      <c r="NL296" s="877" t="s">
        <v>64</v>
      </c>
      <c r="NM296" s="877" t="s">
        <v>64</v>
      </c>
      <c r="NN296" s="877" t="s">
        <v>64</v>
      </c>
      <c r="NO296" s="877" t="s">
        <v>64</v>
      </c>
      <c r="NP296" s="877" t="s">
        <v>64</v>
      </c>
      <c r="NQ296" s="877" t="s">
        <v>64</v>
      </c>
      <c r="NR296" s="877" t="s">
        <v>64</v>
      </c>
      <c r="NS296" s="877" t="s">
        <v>64</v>
      </c>
      <c r="NT296" s="877" t="s">
        <v>64</v>
      </c>
      <c r="NU296" s="877" t="s">
        <v>64</v>
      </c>
      <c r="NV296" s="877" t="s">
        <v>64</v>
      </c>
      <c r="NW296" s="877" t="s">
        <v>64</v>
      </c>
      <c r="NX296" s="877" t="s">
        <v>64</v>
      </c>
      <c r="NY296" s="877" t="s">
        <v>64</v>
      </c>
      <c r="NZ296" s="877" t="s">
        <v>64</v>
      </c>
      <c r="OA296" s="877" t="s">
        <v>64</v>
      </c>
      <c r="OB296" s="877" t="s">
        <v>64</v>
      </c>
      <c r="OC296" s="877" t="s">
        <v>64</v>
      </c>
      <c r="OD296" s="877" t="s">
        <v>64</v>
      </c>
      <c r="OE296" s="877" t="s">
        <v>64</v>
      </c>
      <c r="OF296" s="877" t="s">
        <v>64</v>
      </c>
      <c r="OG296" s="877" t="s">
        <v>64</v>
      </c>
      <c r="OH296" s="877" t="s">
        <v>64</v>
      </c>
      <c r="OI296" s="877" t="s">
        <v>64</v>
      </c>
      <c r="OJ296" s="877" t="s">
        <v>64</v>
      </c>
      <c r="OK296" s="877" t="s">
        <v>64</v>
      </c>
      <c r="OL296" s="877" t="s">
        <v>64</v>
      </c>
      <c r="OM296" s="877" t="s">
        <v>64</v>
      </c>
    </row>
    <row r="297" spans="1:403" s="61" customFormat="1" x14ac:dyDescent="0.25">
      <c r="A297" s="455">
        <v>296</v>
      </c>
      <c r="B297" s="221">
        <v>0</v>
      </c>
      <c r="C297" s="61">
        <v>0</v>
      </c>
      <c r="D297" s="61">
        <v>2</v>
      </c>
      <c r="E297" s="90">
        <v>507</v>
      </c>
      <c r="F297" s="883">
        <v>507</v>
      </c>
      <c r="G297" s="90">
        <v>507</v>
      </c>
      <c r="H297" s="898"/>
      <c r="I297" s="167" t="s">
        <v>1689</v>
      </c>
      <c r="J297" s="167" t="s">
        <v>1690</v>
      </c>
      <c r="K297" s="135">
        <v>11995</v>
      </c>
      <c r="L297" s="146">
        <v>84</v>
      </c>
      <c r="M297" s="193">
        <v>65</v>
      </c>
      <c r="N297" s="193">
        <v>158</v>
      </c>
      <c r="O297" s="342">
        <v>26.037493991347535</v>
      </c>
      <c r="P297" s="210">
        <v>1.6629564972492779</v>
      </c>
      <c r="Q297" s="133">
        <v>1</v>
      </c>
      <c r="R297" s="133">
        <v>145</v>
      </c>
      <c r="S297" s="133">
        <v>70</v>
      </c>
      <c r="T297" s="133">
        <v>0</v>
      </c>
      <c r="U297" s="193">
        <v>2</v>
      </c>
      <c r="V297" s="114">
        <v>0</v>
      </c>
      <c r="W297" s="114"/>
      <c r="X297" s="114">
        <v>1</v>
      </c>
      <c r="Y297" s="114">
        <v>1</v>
      </c>
      <c r="Z297" s="114">
        <v>1</v>
      </c>
      <c r="AA297" s="114">
        <v>0</v>
      </c>
      <c r="AB297" s="114">
        <v>0</v>
      </c>
      <c r="AC297" s="114">
        <v>0</v>
      </c>
      <c r="AD297" s="133"/>
      <c r="AE297" s="133"/>
      <c r="AF297" s="133"/>
      <c r="AG297" s="592">
        <v>100</v>
      </c>
      <c r="AH297" s="592">
        <v>0.77</v>
      </c>
      <c r="AI297" s="592">
        <v>71</v>
      </c>
      <c r="AJ297" s="603">
        <v>1</v>
      </c>
      <c r="AK297" s="592">
        <v>12.5</v>
      </c>
      <c r="AL297" s="592">
        <v>37</v>
      </c>
      <c r="AM297" s="592"/>
      <c r="AN297" s="607">
        <v>1499</v>
      </c>
      <c r="AO297" s="214">
        <v>7.3125534981025977</v>
      </c>
      <c r="AP297" s="63">
        <v>208</v>
      </c>
      <c r="AQ297" s="63">
        <v>98</v>
      </c>
      <c r="AR297" s="63">
        <v>96</v>
      </c>
      <c r="AS297" s="63">
        <v>69</v>
      </c>
      <c r="AT297" s="63">
        <v>2.1800000000000002</v>
      </c>
      <c r="AU297" s="63"/>
      <c r="AV297" s="557">
        <v>42775</v>
      </c>
      <c r="AW297" s="557">
        <v>42775</v>
      </c>
      <c r="AX297" s="170">
        <v>0.77</v>
      </c>
      <c r="AY297" s="63">
        <v>31</v>
      </c>
      <c r="AZ297" s="63"/>
      <c r="BA297" s="592">
        <v>138</v>
      </c>
      <c r="BB297" s="567">
        <v>42843</v>
      </c>
      <c r="BC297" s="66"/>
      <c r="BD297" s="68"/>
      <c r="BE297" s="66"/>
      <c r="BF297" s="218"/>
      <c r="BG297" s="66"/>
      <c r="BH297" s="68"/>
      <c r="BI297" s="219"/>
      <c r="BJ297" s="219"/>
      <c r="BK297" s="219"/>
      <c r="BL297" s="66">
        <v>2.4500000000000002</v>
      </c>
      <c r="BM297" s="66">
        <v>0.73</v>
      </c>
      <c r="BN297" s="66">
        <v>95</v>
      </c>
      <c r="BO297" s="66">
        <v>1.1200000000000001</v>
      </c>
      <c r="BP297" s="571">
        <v>432.3</v>
      </c>
      <c r="BQ297" s="66">
        <v>55</v>
      </c>
      <c r="BR297" s="66">
        <v>60</v>
      </c>
      <c r="BS297" s="66">
        <v>9</v>
      </c>
      <c r="BT297" s="66">
        <v>51</v>
      </c>
      <c r="BU297" s="69">
        <v>42775</v>
      </c>
      <c r="BV297" s="61" t="s">
        <v>1691</v>
      </c>
      <c r="BW297" s="61">
        <v>0</v>
      </c>
      <c r="BX297" s="61">
        <v>0</v>
      </c>
      <c r="BZ297" s="61">
        <v>1</v>
      </c>
      <c r="CB297" s="61">
        <v>0</v>
      </c>
      <c r="CD297" s="61">
        <v>0</v>
      </c>
      <c r="CE297" s="61">
        <v>0</v>
      </c>
      <c r="CF297" s="61">
        <v>0</v>
      </c>
      <c r="CG297" s="61">
        <v>0</v>
      </c>
      <c r="CH297" s="61">
        <v>0</v>
      </c>
      <c r="CI297" s="61">
        <v>0</v>
      </c>
      <c r="CJ297" s="61">
        <v>1</v>
      </c>
      <c r="CK297" s="114">
        <v>1</v>
      </c>
      <c r="CL297" s="114">
        <v>1</v>
      </c>
      <c r="CM297" s="114">
        <v>0</v>
      </c>
      <c r="CN297" s="114">
        <v>0</v>
      </c>
      <c r="CO297" s="114">
        <v>1</v>
      </c>
      <c r="CP297" s="114">
        <v>1</v>
      </c>
      <c r="CQ297" s="114">
        <v>1</v>
      </c>
      <c r="CR297" s="114">
        <v>0</v>
      </c>
      <c r="CS297" s="114">
        <v>0</v>
      </c>
      <c r="CT297" s="114">
        <v>0</v>
      </c>
      <c r="CU297" s="114">
        <v>1</v>
      </c>
      <c r="CV297" s="114">
        <v>0</v>
      </c>
      <c r="CW297" s="362"/>
      <c r="CX297" s="362"/>
      <c r="CY297" s="362"/>
      <c r="CZ297" s="362"/>
      <c r="DA297" s="133"/>
      <c r="DB297" s="133">
        <v>111</v>
      </c>
      <c r="DC297" s="133"/>
      <c r="DD297" s="133"/>
      <c r="DE297" s="133"/>
      <c r="DF297" s="133">
        <v>0</v>
      </c>
      <c r="DG297" s="136">
        <v>1</v>
      </c>
      <c r="DH297" s="135">
        <v>42775</v>
      </c>
      <c r="DI297" s="133">
        <v>0</v>
      </c>
      <c r="DJ297" s="133" t="s">
        <v>1692</v>
      </c>
      <c r="DK297" s="136">
        <v>1</v>
      </c>
      <c r="DL297" s="136">
        <v>0</v>
      </c>
      <c r="DM297" s="136"/>
      <c r="DN297" s="133"/>
      <c r="DO297" s="133">
        <v>0</v>
      </c>
      <c r="DP297" s="133">
        <v>0</v>
      </c>
      <c r="DQ297" s="133">
        <v>0</v>
      </c>
      <c r="DR297" s="133">
        <v>0</v>
      </c>
      <c r="DS297" s="133">
        <v>0</v>
      </c>
      <c r="DT297" s="212">
        <v>0</v>
      </c>
      <c r="DU297" s="133">
        <v>0</v>
      </c>
      <c r="DV297" s="133">
        <v>0</v>
      </c>
      <c r="DW297" s="133">
        <v>0</v>
      </c>
      <c r="DX297" s="133">
        <v>0</v>
      </c>
      <c r="DY297" s="133">
        <v>0</v>
      </c>
      <c r="DZ297" s="133">
        <v>0</v>
      </c>
      <c r="EC297" s="133">
        <v>1</v>
      </c>
      <c r="ED297" s="133">
        <v>1</v>
      </c>
      <c r="EE297" s="133">
        <v>71</v>
      </c>
      <c r="EF297" s="133"/>
      <c r="EH297" s="294"/>
      <c r="EI297" s="103"/>
      <c r="EJ297" s="131"/>
      <c r="EK297" s="131"/>
      <c r="EL297" s="131"/>
      <c r="EM297" s="131"/>
      <c r="EN297" s="131"/>
      <c r="EO297" s="103"/>
      <c r="EP297" s="136">
        <v>507</v>
      </c>
      <c r="EQ297" s="135">
        <v>42843</v>
      </c>
      <c r="ER297" s="133" t="s">
        <v>383</v>
      </c>
      <c r="ES297" s="133"/>
      <c r="ET297" s="133"/>
      <c r="EU297" s="133">
        <v>77</v>
      </c>
      <c r="EV297" s="133">
        <v>0</v>
      </c>
      <c r="EW297" s="133"/>
      <c r="EX297" s="133">
        <v>9</v>
      </c>
      <c r="EY297" s="133">
        <v>7</v>
      </c>
      <c r="EZ297" s="133">
        <v>54</v>
      </c>
      <c r="FA297" s="133">
        <v>29</v>
      </c>
      <c r="FB297" s="133">
        <v>14</v>
      </c>
      <c r="FC297" s="133">
        <v>16</v>
      </c>
      <c r="FD297" s="133">
        <v>39</v>
      </c>
      <c r="FE297" s="133">
        <v>20</v>
      </c>
      <c r="FF297" s="133">
        <v>26</v>
      </c>
      <c r="FG297" s="133">
        <v>100</v>
      </c>
      <c r="FH297" s="133">
        <v>340</v>
      </c>
      <c r="FI297" s="91">
        <v>100</v>
      </c>
      <c r="FJ297" s="91">
        <v>340</v>
      </c>
      <c r="FK297" s="227">
        <v>67.650000000000006</v>
      </c>
      <c r="FL297" s="227">
        <v>40.680559059663267</v>
      </c>
      <c r="FM297" s="228">
        <v>116.8</v>
      </c>
      <c r="FN297" s="228">
        <v>41.15</v>
      </c>
      <c r="FO297" s="228">
        <v>70.236353261916761</v>
      </c>
      <c r="FP297" s="228">
        <v>24.745085074724958</v>
      </c>
      <c r="FQ297" s="228">
        <v>64.768835616438352</v>
      </c>
      <c r="FR297" s="228"/>
      <c r="FS297" s="193">
        <v>0</v>
      </c>
      <c r="FT297" s="230">
        <v>110</v>
      </c>
      <c r="FU297" s="230">
        <v>79.2</v>
      </c>
      <c r="FV297" s="230">
        <v>123.33333333333333</v>
      </c>
      <c r="FW297" s="229">
        <v>6.7</v>
      </c>
      <c r="FX297" s="229">
        <v>8.1999999999999993</v>
      </c>
      <c r="FY297" s="229">
        <v>16.417910447761194</v>
      </c>
      <c r="FZ297" s="229">
        <v>1.3888888888888888</v>
      </c>
      <c r="GA297" s="133">
        <v>26.2</v>
      </c>
      <c r="GB297" s="129">
        <v>24.1</v>
      </c>
      <c r="GC297" s="238">
        <v>29</v>
      </c>
      <c r="GD297" s="238">
        <v>18</v>
      </c>
      <c r="GE297" s="238">
        <v>268.60000000000002</v>
      </c>
      <c r="GF297" s="238">
        <v>195.3</v>
      </c>
      <c r="GG297" s="238">
        <v>73.8</v>
      </c>
      <c r="GH297" s="133">
        <v>0</v>
      </c>
      <c r="GI297" s="133">
        <v>1</v>
      </c>
      <c r="GJ297" s="133">
        <v>1</v>
      </c>
      <c r="GK297" s="133">
        <v>0</v>
      </c>
      <c r="GL297" s="231">
        <v>33</v>
      </c>
      <c r="GM297" s="133">
        <v>0</v>
      </c>
      <c r="GN297" s="133">
        <v>0</v>
      </c>
      <c r="GO297" s="133">
        <v>0</v>
      </c>
      <c r="GP297" s="133">
        <v>0</v>
      </c>
      <c r="GQ297" s="61">
        <v>62.900000000000006</v>
      </c>
      <c r="GR297" s="106">
        <v>37.824200515193198</v>
      </c>
      <c r="GS297" s="111">
        <v>0.5024390243902439</v>
      </c>
      <c r="GT297" s="61">
        <v>0</v>
      </c>
      <c r="GU297" s="111">
        <v>0.45161290322580644</v>
      </c>
      <c r="GV297" s="62">
        <v>0</v>
      </c>
      <c r="GW297" s="61">
        <v>12.9</v>
      </c>
      <c r="GX297" s="61">
        <v>0</v>
      </c>
      <c r="GY297" s="106">
        <v>28</v>
      </c>
      <c r="GZ297" s="61">
        <v>0</v>
      </c>
      <c r="HA297" s="745">
        <v>48</v>
      </c>
      <c r="HB297" s="133">
        <v>20</v>
      </c>
      <c r="HC297" s="133">
        <v>0.44</v>
      </c>
      <c r="HD297" s="61">
        <v>1</v>
      </c>
      <c r="HE297" s="236">
        <v>92.551608000000002</v>
      </c>
      <c r="HF297" s="236">
        <v>97.179187999999996</v>
      </c>
      <c r="HG297" s="144">
        <v>56.860154000000001</v>
      </c>
      <c r="HH297" s="236">
        <v>144.595969</v>
      </c>
      <c r="HI297" s="125">
        <v>84.604011</v>
      </c>
      <c r="HJ297" s="236">
        <v>53.743093999999999</v>
      </c>
      <c r="HK297" s="144">
        <v>31.445422000000001</v>
      </c>
      <c r="HL297" s="236">
        <v>90.852874999999997</v>
      </c>
      <c r="HM297" s="144">
        <v>53.158588999999999</v>
      </c>
      <c r="HN297" s="236">
        <v>62.832231999999998</v>
      </c>
      <c r="HO297" s="144">
        <v>5.905437</v>
      </c>
      <c r="HP297" s="144">
        <v>3.455308</v>
      </c>
      <c r="HQ297" s="236">
        <v>140.728545</v>
      </c>
      <c r="HR297" s="144">
        <v>82.341156999999995</v>
      </c>
      <c r="HS297" s="236">
        <v>63.987805000000002</v>
      </c>
      <c r="HT297" s="144">
        <v>37.439667</v>
      </c>
      <c r="HU297" s="236">
        <v>76.740740000000002</v>
      </c>
      <c r="HV297" s="144">
        <v>44.901490000000003</v>
      </c>
      <c r="HW297" s="236">
        <v>54.531039999999997</v>
      </c>
      <c r="HX297" s="144">
        <v>0</v>
      </c>
      <c r="HY297" s="237">
        <v>0.67207397738729491</v>
      </c>
      <c r="HZ297" s="238">
        <v>21.6</v>
      </c>
      <c r="IA297" s="133">
        <v>5.3</v>
      </c>
      <c r="IB297" s="133">
        <v>17.899999999999999</v>
      </c>
      <c r="IC297" s="133">
        <v>4.7</v>
      </c>
      <c r="ID297" s="133">
        <v>25.2</v>
      </c>
      <c r="IE297" s="133">
        <v>5.9</v>
      </c>
      <c r="IF297" s="237">
        <v>61.084256603773589</v>
      </c>
      <c r="IG297" s="237">
        <v>36.732323849008679</v>
      </c>
      <c r="IH297" s="133"/>
      <c r="II297" s="172">
        <v>0.35</v>
      </c>
      <c r="IJ297" s="172">
        <v>1186</v>
      </c>
      <c r="IK297" s="172">
        <v>1178</v>
      </c>
      <c r="IL297" s="172">
        <v>1038</v>
      </c>
      <c r="IM297" s="172">
        <v>1068</v>
      </c>
      <c r="IN297" s="172">
        <v>1174</v>
      </c>
      <c r="IO297" s="172">
        <v>1129</v>
      </c>
      <c r="IP297" s="133"/>
      <c r="IQ297" s="237">
        <v>1128.8333333333333</v>
      </c>
      <c r="IR297" s="172">
        <v>1689</v>
      </c>
      <c r="IS297" s="172">
        <v>376</v>
      </c>
      <c r="IT297" s="172">
        <v>303</v>
      </c>
      <c r="IU297" s="172">
        <v>367</v>
      </c>
      <c r="IV297" s="172">
        <v>440</v>
      </c>
      <c r="IW297" s="172">
        <v>405</v>
      </c>
      <c r="IX297" s="172">
        <v>332</v>
      </c>
      <c r="IY297" s="133"/>
      <c r="IZ297" s="193">
        <v>370.5</v>
      </c>
      <c r="JA297" s="172">
        <v>261</v>
      </c>
      <c r="JB297" s="412">
        <v>36.382908552854417</v>
      </c>
      <c r="JC297" s="241">
        <v>1</v>
      </c>
      <c r="JD297" s="136">
        <v>1</v>
      </c>
      <c r="JE297" s="278">
        <v>0</v>
      </c>
      <c r="JF297" s="70">
        <v>0</v>
      </c>
      <c r="JG297" s="70"/>
      <c r="JH297" s="136">
        <v>0</v>
      </c>
      <c r="JI297" s="136">
        <v>0</v>
      </c>
      <c r="JJ297" s="136">
        <v>0</v>
      </c>
      <c r="JK297" s="136"/>
      <c r="JL297" s="133"/>
      <c r="JM297" s="285">
        <v>52.666666666666664</v>
      </c>
      <c r="JN297" s="200">
        <v>507</v>
      </c>
      <c r="JO297" s="244">
        <v>42775</v>
      </c>
      <c r="JP297" s="69">
        <v>43514</v>
      </c>
      <c r="JQ297" s="201">
        <v>0</v>
      </c>
      <c r="JR297" s="69">
        <v>43514</v>
      </c>
      <c r="JS297" s="31">
        <v>24</v>
      </c>
      <c r="JT297" s="243">
        <v>1</v>
      </c>
      <c r="JU297" s="69">
        <v>43452</v>
      </c>
      <c r="JV297" s="245">
        <v>22</v>
      </c>
      <c r="JW297" s="243">
        <v>1</v>
      </c>
      <c r="JX297" s="246">
        <v>43452</v>
      </c>
      <c r="JY297" s="245">
        <v>22</v>
      </c>
      <c r="JZ297" s="245">
        <v>24</v>
      </c>
      <c r="KA297" s="245">
        <v>739</v>
      </c>
      <c r="KB297" s="247"/>
      <c r="KC297" s="245"/>
      <c r="KD297" s="248"/>
      <c r="KE297" s="63">
        <v>1</v>
      </c>
      <c r="KF297" s="263">
        <v>1</v>
      </c>
      <c r="KG297" s="251" t="s">
        <v>390</v>
      </c>
      <c r="KH297" s="250">
        <v>125.4</v>
      </c>
      <c r="KI297" s="250">
        <v>46.8</v>
      </c>
      <c r="KJ297" s="250">
        <v>62.6</v>
      </c>
      <c r="KK297" s="251">
        <v>-22.43</v>
      </c>
      <c r="KL297" s="250">
        <v>-20.010000000000002</v>
      </c>
      <c r="KM297" s="250">
        <v>55.8</v>
      </c>
      <c r="KN297" s="250">
        <v>15.6</v>
      </c>
      <c r="KO297" s="250">
        <v>4.9000000000000004</v>
      </c>
      <c r="KP297" s="63"/>
      <c r="KQ297" s="250">
        <v>0</v>
      </c>
      <c r="KR297" s="92"/>
      <c r="KS297" s="93">
        <v>0.5024390243902439</v>
      </c>
      <c r="KT297" s="92">
        <v>64</v>
      </c>
      <c r="KU297" s="361">
        <v>59.17</v>
      </c>
      <c r="KV297" s="92">
        <v>-26.88</v>
      </c>
      <c r="KW297" s="361">
        <v>-34.299999999999997</v>
      </c>
      <c r="KX297" s="361">
        <v>-30.3</v>
      </c>
      <c r="KY297" s="361">
        <v>301</v>
      </c>
      <c r="KZ297" s="361">
        <v>-24.1</v>
      </c>
      <c r="LA297" s="361">
        <v>-18.7</v>
      </c>
      <c r="LB297" s="361">
        <v>301</v>
      </c>
      <c r="LC297" s="361">
        <v>-29.2</v>
      </c>
      <c r="LD297" s="361">
        <v>-24.5</v>
      </c>
      <c r="LE297" s="361">
        <v>301</v>
      </c>
      <c r="LF297" s="118">
        <v>42843</v>
      </c>
      <c r="LG297" s="454">
        <v>0</v>
      </c>
      <c r="LH297" s="454"/>
      <c r="LI297" s="454">
        <v>64</v>
      </c>
      <c r="LJ297" s="454">
        <v>61.26</v>
      </c>
      <c r="LK297" s="454">
        <v>-26.19</v>
      </c>
      <c r="LL297" s="454">
        <v>-32.200000000000003</v>
      </c>
      <c r="LM297" s="454">
        <v>-29.1</v>
      </c>
      <c r="LN297" s="454">
        <v>341</v>
      </c>
      <c r="LO297" s="454">
        <v>-20.399999999999999</v>
      </c>
      <c r="LP297" s="454">
        <v>-16.899999999999999</v>
      </c>
      <c r="LQ297" s="454">
        <v>341</v>
      </c>
      <c r="LR297" s="454">
        <v>-26.3</v>
      </c>
      <c r="LS297" s="454">
        <v>-23</v>
      </c>
      <c r="LT297" s="454">
        <v>341</v>
      </c>
      <c r="LU297" s="500">
        <v>59.57</v>
      </c>
      <c r="LV297" s="693">
        <v>-30.3</v>
      </c>
      <c r="LW297" s="500"/>
      <c r="LX297" s="500"/>
      <c r="LY297" s="500">
        <v>-11.1</v>
      </c>
      <c r="LZ297" s="500">
        <v>2</v>
      </c>
      <c r="MA297" s="690">
        <v>54.531039999999997</v>
      </c>
      <c r="MB297" s="455"/>
      <c r="MD297" s="253">
        <v>52</v>
      </c>
      <c r="ME297" s="274"/>
      <c r="MF297" s="581">
        <v>507</v>
      </c>
      <c r="MG297" s="135">
        <v>42775</v>
      </c>
      <c r="MJ297" s="586"/>
      <c r="MR297" s="135"/>
      <c r="MS297" s="585"/>
      <c r="MT297" s="585"/>
      <c r="MU297" s="133">
        <v>0</v>
      </c>
      <c r="MV297" s="585"/>
      <c r="MW297" s="585"/>
      <c r="MX297" s="585"/>
      <c r="MY297" s="585"/>
      <c r="MZ297" s="585"/>
      <c r="NA297" s="238">
        <v>1499</v>
      </c>
      <c r="NB297" s="133">
        <v>52</v>
      </c>
      <c r="NC297" s="238">
        <v>4</v>
      </c>
      <c r="NE297" s="876" t="s">
        <v>64</v>
      </c>
      <c r="NF297" s="877" t="s">
        <v>64</v>
      </c>
      <c r="NG297" s="877" t="s">
        <v>64</v>
      </c>
      <c r="NH297" s="877" t="s">
        <v>64</v>
      </c>
      <c r="NI297" s="877" t="s">
        <v>64</v>
      </c>
      <c r="NJ297" s="877" t="s">
        <v>64</v>
      </c>
      <c r="NK297" s="877" t="s">
        <v>64</v>
      </c>
      <c r="NL297" s="877" t="s">
        <v>64</v>
      </c>
      <c r="NM297" s="877" t="s">
        <v>64</v>
      </c>
      <c r="NN297" s="877" t="s">
        <v>64</v>
      </c>
      <c r="NO297" s="877" t="s">
        <v>64</v>
      </c>
      <c r="NP297" s="877" t="s">
        <v>64</v>
      </c>
      <c r="NQ297" s="877" t="s">
        <v>64</v>
      </c>
      <c r="NR297" s="877" t="s">
        <v>64</v>
      </c>
      <c r="NS297" s="877" t="s">
        <v>64</v>
      </c>
      <c r="NT297" s="877" t="s">
        <v>64</v>
      </c>
      <c r="NU297" s="877" t="s">
        <v>64</v>
      </c>
      <c r="NV297" s="877" t="s">
        <v>64</v>
      </c>
      <c r="NW297" s="877" t="s">
        <v>64</v>
      </c>
      <c r="NX297" s="877" t="s">
        <v>64</v>
      </c>
      <c r="NY297" s="877" t="s">
        <v>64</v>
      </c>
      <c r="NZ297" s="877" t="s">
        <v>64</v>
      </c>
      <c r="OA297" s="877" t="s">
        <v>64</v>
      </c>
      <c r="OB297" s="877" t="s">
        <v>64</v>
      </c>
      <c r="OC297" s="877" t="s">
        <v>64</v>
      </c>
      <c r="OD297" s="877" t="s">
        <v>64</v>
      </c>
      <c r="OE297" s="877" t="s">
        <v>64</v>
      </c>
      <c r="OF297" s="877" t="s">
        <v>64</v>
      </c>
      <c r="OG297" s="877" t="s">
        <v>64</v>
      </c>
      <c r="OH297" s="877" t="s">
        <v>64</v>
      </c>
      <c r="OI297" s="877" t="s">
        <v>64</v>
      </c>
      <c r="OJ297" s="877" t="s">
        <v>64</v>
      </c>
      <c r="OK297" s="877" t="s">
        <v>64</v>
      </c>
      <c r="OL297" s="877" t="s">
        <v>64</v>
      </c>
      <c r="OM297" s="877" t="s">
        <v>64</v>
      </c>
    </row>
    <row r="298" spans="1:403" s="61" customFormat="1" x14ac:dyDescent="0.25">
      <c r="A298" s="455">
        <v>297</v>
      </c>
      <c r="B298" s="274">
        <v>0</v>
      </c>
      <c r="C298" s="61">
        <v>0</v>
      </c>
      <c r="D298" s="61">
        <v>2</v>
      </c>
      <c r="E298" s="90">
        <v>508</v>
      </c>
      <c r="F298" s="883">
        <v>508</v>
      </c>
      <c r="G298" s="90">
        <v>508</v>
      </c>
      <c r="H298" s="898"/>
      <c r="I298" s="232" t="s">
        <v>1693</v>
      </c>
      <c r="J298" s="167" t="s">
        <v>1694</v>
      </c>
      <c r="K298" s="411">
        <v>15297</v>
      </c>
      <c r="L298" s="146">
        <v>75</v>
      </c>
      <c r="M298" s="193">
        <v>120</v>
      </c>
      <c r="N298" s="193">
        <v>180</v>
      </c>
      <c r="O298" s="342">
        <v>37.037037037037038</v>
      </c>
      <c r="P298" s="210">
        <v>2.3718702040585979</v>
      </c>
      <c r="Q298" s="133">
        <v>0</v>
      </c>
      <c r="R298" s="133">
        <v>155</v>
      </c>
      <c r="S298" s="133">
        <v>80</v>
      </c>
      <c r="T298" s="133">
        <v>1</v>
      </c>
      <c r="U298" s="193">
        <v>2</v>
      </c>
      <c r="V298" s="114">
        <v>1</v>
      </c>
      <c r="W298" s="114"/>
      <c r="X298" s="114">
        <v>1</v>
      </c>
      <c r="Y298" s="114">
        <v>1</v>
      </c>
      <c r="Z298" s="114">
        <v>0</v>
      </c>
      <c r="AA298" s="114">
        <v>0</v>
      </c>
      <c r="AB298" s="114">
        <v>0</v>
      </c>
      <c r="AC298" s="114">
        <v>0</v>
      </c>
      <c r="AD298" s="133"/>
      <c r="AE298" s="133"/>
      <c r="AF298" s="133"/>
      <c r="AG298" s="592">
        <v>199</v>
      </c>
      <c r="AH298" s="592">
        <v>0.75</v>
      </c>
      <c r="AI298" s="592">
        <v>90</v>
      </c>
      <c r="AJ298" s="603">
        <v>1</v>
      </c>
      <c r="AK298" s="592">
        <v>13.7</v>
      </c>
      <c r="AL298" s="592">
        <v>39</v>
      </c>
      <c r="AM298" s="592"/>
      <c r="AN298" s="607">
        <v>767</v>
      </c>
      <c r="AO298" s="214">
        <v>6.642486801367256</v>
      </c>
      <c r="AP298" s="63">
        <v>153</v>
      </c>
      <c r="AQ298" s="63">
        <v>59</v>
      </c>
      <c r="AR298" s="63">
        <v>54</v>
      </c>
      <c r="AS298" s="63">
        <v>221</v>
      </c>
      <c r="AT298" s="63">
        <v>5.97</v>
      </c>
      <c r="AU298" s="63"/>
      <c r="AV298" s="557">
        <v>42752</v>
      </c>
      <c r="AW298" s="557">
        <v>42752</v>
      </c>
      <c r="AX298" s="170">
        <v>0.75</v>
      </c>
      <c r="AY298" s="63">
        <v>25</v>
      </c>
      <c r="AZ298" s="63"/>
      <c r="BA298" s="592">
        <v>141</v>
      </c>
      <c r="BB298" s="567">
        <v>42846</v>
      </c>
      <c r="BC298" s="66"/>
      <c r="BD298" s="68"/>
      <c r="BE298" s="66"/>
      <c r="BF298" s="218"/>
      <c r="BG298" s="66"/>
      <c r="BH298" s="68"/>
      <c r="BI298" s="219"/>
      <c r="BJ298" s="219"/>
      <c r="BK298" s="219"/>
      <c r="BL298" s="66">
        <v>2.35</v>
      </c>
      <c r="BM298" s="66">
        <v>0.98</v>
      </c>
      <c r="BN298" s="66">
        <v>76</v>
      </c>
      <c r="BO298" s="66">
        <v>0.92</v>
      </c>
      <c r="BP298" s="571">
        <v>1108</v>
      </c>
      <c r="BQ298" s="66">
        <v>51</v>
      </c>
      <c r="BR298" s="66">
        <v>224</v>
      </c>
      <c r="BS298" s="66">
        <v>9</v>
      </c>
      <c r="BT298" s="66">
        <v>17</v>
      </c>
      <c r="BU298" s="69" t="s">
        <v>1695</v>
      </c>
      <c r="BV298" s="61" t="s">
        <v>1696</v>
      </c>
      <c r="BW298" s="61" t="s">
        <v>381</v>
      </c>
      <c r="BX298" s="61" t="s">
        <v>381</v>
      </c>
      <c r="BZ298" s="61" t="s">
        <v>381</v>
      </c>
      <c r="CB298" s="61" t="s">
        <v>381</v>
      </c>
      <c r="CD298" s="61" t="s">
        <v>381</v>
      </c>
      <c r="CE298" s="61">
        <v>0</v>
      </c>
      <c r="CF298" s="61">
        <v>0</v>
      </c>
      <c r="CG298" s="61">
        <v>0</v>
      </c>
      <c r="CH298" s="61">
        <v>0</v>
      </c>
      <c r="CI298" s="61">
        <v>0</v>
      </c>
      <c r="CJ298" s="61">
        <v>0</v>
      </c>
      <c r="CK298" s="114">
        <v>0</v>
      </c>
      <c r="CL298" s="114">
        <v>1</v>
      </c>
      <c r="CM298" s="114">
        <v>0</v>
      </c>
      <c r="CN298" s="114">
        <v>0</v>
      </c>
      <c r="CO298" s="114">
        <v>1</v>
      </c>
      <c r="CP298" s="114">
        <v>1</v>
      </c>
      <c r="CQ298" s="114">
        <v>0</v>
      </c>
      <c r="CR298" s="114">
        <v>1</v>
      </c>
      <c r="CS298" s="114">
        <v>0</v>
      </c>
      <c r="CT298" s="114">
        <v>0</v>
      </c>
      <c r="CU298" s="114">
        <v>0</v>
      </c>
      <c r="CV298" s="114">
        <v>0</v>
      </c>
      <c r="CW298" s="362"/>
      <c r="CX298" s="362"/>
      <c r="CY298" s="362"/>
      <c r="CZ298" s="362"/>
      <c r="DA298" s="133">
        <v>66</v>
      </c>
      <c r="DB298" s="133">
        <v>121</v>
      </c>
      <c r="DC298" s="133"/>
      <c r="DD298" s="133"/>
      <c r="DE298" s="133"/>
      <c r="DF298" s="133">
        <v>0</v>
      </c>
      <c r="DG298" s="136">
        <v>0</v>
      </c>
      <c r="DH298" s="135"/>
      <c r="DI298" s="133"/>
      <c r="DJ298" s="133"/>
      <c r="DK298" s="136">
        <v>1</v>
      </c>
      <c r="DL298" s="136">
        <v>0</v>
      </c>
      <c r="DM298" s="136">
        <v>1</v>
      </c>
      <c r="DN298" s="133"/>
      <c r="DO298" s="133">
        <v>1</v>
      </c>
      <c r="DP298" s="133">
        <v>0</v>
      </c>
      <c r="DQ298" s="133">
        <v>0</v>
      </c>
      <c r="DR298" s="133">
        <v>0</v>
      </c>
      <c r="DS298" s="133">
        <v>0</v>
      </c>
      <c r="DT298" s="212">
        <v>0</v>
      </c>
      <c r="DU298" s="133">
        <v>0</v>
      </c>
      <c r="DV298" s="133">
        <v>0</v>
      </c>
      <c r="DW298" s="133">
        <v>0</v>
      </c>
      <c r="DX298" s="133">
        <v>0</v>
      </c>
      <c r="DY298" s="133">
        <v>0</v>
      </c>
      <c r="DZ298" s="133">
        <v>0</v>
      </c>
      <c r="EC298" s="133">
        <v>0</v>
      </c>
      <c r="ED298" s="133">
        <v>1</v>
      </c>
      <c r="EE298" s="133">
        <v>75</v>
      </c>
      <c r="EF298" s="133"/>
      <c r="EH298" s="294"/>
      <c r="EI298" s="103"/>
      <c r="EJ298" s="131"/>
      <c r="EK298" s="131"/>
      <c r="EL298" s="131"/>
      <c r="EM298" s="131"/>
      <c r="EN298" s="131"/>
      <c r="EO298" s="103"/>
      <c r="EP298" s="136">
        <v>508</v>
      </c>
      <c r="EQ298" s="135">
        <v>42846</v>
      </c>
      <c r="ER298" s="133" t="s">
        <v>415</v>
      </c>
      <c r="ES298" s="133"/>
      <c r="ET298" s="133"/>
      <c r="EU298" s="133">
        <v>56</v>
      </c>
      <c r="EV298" s="133">
        <v>1</v>
      </c>
      <c r="EW298" s="133"/>
      <c r="EX298" s="133">
        <v>14</v>
      </c>
      <c r="EY298" s="133">
        <v>8</v>
      </c>
      <c r="EZ298" s="133">
        <v>53</v>
      </c>
      <c r="FA298" s="133">
        <v>35</v>
      </c>
      <c r="FB298" s="133">
        <v>18</v>
      </c>
      <c r="FC298" s="133">
        <v>15</v>
      </c>
      <c r="FD298" s="133">
        <v>55</v>
      </c>
      <c r="FE298" s="133">
        <v>28</v>
      </c>
      <c r="FF298" s="133">
        <v>47</v>
      </c>
      <c r="FG298" s="133">
        <v>110</v>
      </c>
      <c r="FH298" s="133">
        <v>340</v>
      </c>
      <c r="FI298" s="91">
        <v>113.33333333333333</v>
      </c>
      <c r="FJ298" s="91">
        <v>353.33333333333331</v>
      </c>
      <c r="FK298" s="227">
        <v>103.1</v>
      </c>
      <c r="FL298" s="227">
        <v>43.467808577206981</v>
      </c>
      <c r="FM298" s="228">
        <v>227.75</v>
      </c>
      <c r="FN298" s="228">
        <v>96.15</v>
      </c>
      <c r="FO298" s="228">
        <v>96.02127452433453</v>
      </c>
      <c r="FP298" s="228">
        <v>40.537631374378776</v>
      </c>
      <c r="FQ298" s="228">
        <v>57.782656421514808</v>
      </c>
      <c r="FR298" s="228"/>
      <c r="FS298" s="193">
        <v>0</v>
      </c>
      <c r="FT298" s="230">
        <v>87</v>
      </c>
      <c r="FU298" s="230"/>
      <c r="FV298" s="230">
        <v>193.33333333333334</v>
      </c>
      <c r="FW298" s="229">
        <v>5.1666666666666661</v>
      </c>
      <c r="FX298" s="229">
        <v>9.6666666666666661</v>
      </c>
      <c r="FY298" s="229">
        <v>16.838709677419356</v>
      </c>
      <c r="FZ298" s="229"/>
      <c r="GA298" s="133">
        <v>32.4</v>
      </c>
      <c r="GB298" s="129">
        <v>16.899999999999999</v>
      </c>
      <c r="GC298" s="238" t="s">
        <v>381</v>
      </c>
      <c r="GD298" s="238" t="s">
        <v>381</v>
      </c>
      <c r="GE298" s="238" t="s">
        <v>381</v>
      </c>
      <c r="GF298" s="238" t="s">
        <v>381</v>
      </c>
      <c r="GG298" s="238" t="s">
        <v>381</v>
      </c>
      <c r="GH298" s="133">
        <v>1</v>
      </c>
      <c r="GI298" s="133">
        <v>1</v>
      </c>
      <c r="GJ298" s="133">
        <v>1</v>
      </c>
      <c r="GK298" s="133">
        <v>1</v>
      </c>
      <c r="GL298" s="231">
        <v>26</v>
      </c>
      <c r="GM298" s="133">
        <v>0</v>
      </c>
      <c r="GN298" s="133">
        <v>0</v>
      </c>
      <c r="GO298" s="133">
        <v>0</v>
      </c>
      <c r="GP298" s="133">
        <v>0</v>
      </c>
      <c r="GQ298" s="61">
        <v>73.3</v>
      </c>
      <c r="GR298" s="106">
        <v>30.903883304648609</v>
      </c>
      <c r="GS298" s="111">
        <v>0.35</v>
      </c>
      <c r="GT298" s="61">
        <v>1</v>
      </c>
      <c r="GU298" s="111">
        <v>0.46153846153846156</v>
      </c>
      <c r="GV298" s="62">
        <v>0</v>
      </c>
      <c r="GW298" s="61">
        <v>11.300000000000002</v>
      </c>
      <c r="GX298" s="61">
        <v>0</v>
      </c>
      <c r="GY298" s="106">
        <v>17</v>
      </c>
      <c r="GZ298" s="61">
        <v>0</v>
      </c>
      <c r="HA298" s="745">
        <v>36</v>
      </c>
      <c r="HB298" s="133">
        <v>24</v>
      </c>
      <c r="HC298" s="133">
        <v>0.66</v>
      </c>
      <c r="HD298" s="61">
        <v>1</v>
      </c>
      <c r="HE298" s="236">
        <v>151.31385700000001</v>
      </c>
      <c r="HF298" s="236">
        <v>158.87954999999999</v>
      </c>
      <c r="HG298" s="144">
        <v>64.176231999999999</v>
      </c>
      <c r="HH298" s="236">
        <v>201.73712399999999</v>
      </c>
      <c r="HI298" s="125">
        <v>81.487696</v>
      </c>
      <c r="HJ298" s="236">
        <v>95.595498000000006</v>
      </c>
      <c r="HK298" s="144">
        <v>38.613899000000004</v>
      </c>
      <c r="HL298" s="236">
        <v>106.141626</v>
      </c>
      <c r="HM298" s="144">
        <v>42.873797000000003</v>
      </c>
      <c r="HN298" s="236">
        <v>52.613829000000003</v>
      </c>
      <c r="HO298" s="144">
        <v>6.3684979999999998</v>
      </c>
      <c r="HP298" s="144">
        <v>2.5724279999999999</v>
      </c>
      <c r="HQ298" s="236">
        <v>228.977272</v>
      </c>
      <c r="HR298" s="144">
        <v>92.490812000000005</v>
      </c>
      <c r="HS298" s="236">
        <v>109.063175</v>
      </c>
      <c r="HT298" s="144">
        <v>44.053899000000001</v>
      </c>
      <c r="HU298" s="236">
        <v>119.914097</v>
      </c>
      <c r="HV298" s="144">
        <v>48.436912999999997</v>
      </c>
      <c r="HW298" s="236">
        <v>52.369432000000003</v>
      </c>
      <c r="HX298" s="144">
        <v>0</v>
      </c>
      <c r="HY298" s="237">
        <v>0.78755732633523612</v>
      </c>
      <c r="HZ298" s="238">
        <v>46.9</v>
      </c>
      <c r="IA298" s="133">
        <v>8.1</v>
      </c>
      <c r="IB298" s="133">
        <v>37.1</v>
      </c>
      <c r="IC298" s="133">
        <v>6.4</v>
      </c>
      <c r="ID298" s="133">
        <v>40.1</v>
      </c>
      <c r="IE298" s="133">
        <v>7.1</v>
      </c>
      <c r="IF298" s="237">
        <v>179.87057119341563</v>
      </c>
      <c r="IG298" s="237">
        <v>75.834913261961887</v>
      </c>
      <c r="IH298" s="133"/>
      <c r="II298" s="172">
        <v>0.39</v>
      </c>
      <c r="IJ298" s="172">
        <v>1122</v>
      </c>
      <c r="IK298" s="172"/>
      <c r="IL298" s="172">
        <v>1137</v>
      </c>
      <c r="IM298" s="172">
        <v>1312</v>
      </c>
      <c r="IN298" s="172">
        <v>1306</v>
      </c>
      <c r="IO298" s="172">
        <v>1242</v>
      </c>
      <c r="IP298" s="133"/>
      <c r="IQ298" s="237">
        <v>1223.8</v>
      </c>
      <c r="IR298" s="172">
        <v>1772</v>
      </c>
      <c r="IS298" s="172">
        <v>337</v>
      </c>
      <c r="IT298" s="172"/>
      <c r="IU298" s="172">
        <v>363</v>
      </c>
      <c r="IV298" s="172"/>
      <c r="IW298" s="172"/>
      <c r="IX298" s="172">
        <v>368</v>
      </c>
      <c r="IY298" s="133"/>
      <c r="IZ298" s="193">
        <v>356</v>
      </c>
      <c r="JA298" s="172">
        <v>258</v>
      </c>
      <c r="JB298" s="412">
        <v>36.689904583345083</v>
      </c>
      <c r="JC298" s="241">
        <v>1</v>
      </c>
      <c r="JD298" s="136">
        <v>1</v>
      </c>
      <c r="JE298" s="415">
        <v>1</v>
      </c>
      <c r="JF298" s="70">
        <v>0</v>
      </c>
      <c r="JG298" s="70"/>
      <c r="JH298" s="136">
        <v>0</v>
      </c>
      <c r="JI298" s="136">
        <v>1</v>
      </c>
      <c r="JJ298" s="136">
        <v>0</v>
      </c>
      <c r="JK298" s="136">
        <v>1</v>
      </c>
      <c r="JL298" s="133"/>
      <c r="JM298" s="285">
        <v>65.666666666666671</v>
      </c>
      <c r="JN298" s="200">
        <v>508</v>
      </c>
      <c r="JO298" s="244">
        <v>42846</v>
      </c>
      <c r="JP298" s="69">
        <v>43123</v>
      </c>
      <c r="JQ298" s="201">
        <v>0</v>
      </c>
      <c r="JR298" s="69">
        <v>43123</v>
      </c>
      <c r="JS298" s="31">
        <v>9</v>
      </c>
      <c r="JT298" s="243">
        <v>1</v>
      </c>
      <c r="JU298" s="69">
        <v>43118</v>
      </c>
      <c r="JV298" s="245">
        <v>8</v>
      </c>
      <c r="JW298" s="243">
        <v>1</v>
      </c>
      <c r="JX298" s="246">
        <v>43118</v>
      </c>
      <c r="JY298" s="245">
        <v>8</v>
      </c>
      <c r="JZ298" s="245">
        <v>9</v>
      </c>
      <c r="KA298" s="245">
        <v>277</v>
      </c>
      <c r="KB298" s="247"/>
      <c r="KC298" s="245"/>
      <c r="KD298" s="248"/>
      <c r="KE298" s="63">
        <v>1</v>
      </c>
      <c r="KF298" s="263">
        <v>1</v>
      </c>
      <c r="KG298" s="251" t="s">
        <v>390</v>
      </c>
      <c r="KH298" s="311">
        <v>226.84333333333333</v>
      </c>
      <c r="KI298" s="311">
        <v>105.02333333333333</v>
      </c>
      <c r="KJ298" s="311">
        <v>53.613333333333337</v>
      </c>
      <c r="KK298" s="311">
        <v>-17.296666666666667</v>
      </c>
      <c r="KL298" s="311">
        <v>-15.13</v>
      </c>
      <c r="KM298" s="311">
        <v>42.389999999999993</v>
      </c>
      <c r="KN298" s="311">
        <v>13.100000000000001</v>
      </c>
      <c r="KO298" s="311">
        <v>4</v>
      </c>
      <c r="KP298" s="63"/>
      <c r="KQ298" s="250">
        <v>0</v>
      </c>
      <c r="KR298" s="92"/>
      <c r="KS298" s="93">
        <v>0.35</v>
      </c>
      <c r="KT298" s="92"/>
      <c r="KU298" s="361"/>
      <c r="KV298" s="92"/>
      <c r="KW298" s="361"/>
      <c r="KX298" s="361"/>
      <c r="KY298" s="361"/>
      <c r="KZ298" s="361"/>
      <c r="LA298" s="361"/>
      <c r="LB298" s="361"/>
      <c r="LC298" s="361"/>
      <c r="LD298" s="361"/>
      <c r="LE298" s="361"/>
      <c r="LF298" s="118">
        <v>42846</v>
      </c>
      <c r="LG298" s="454">
        <v>1</v>
      </c>
      <c r="LH298" s="454"/>
      <c r="LI298" s="454"/>
      <c r="LJ298" s="454"/>
      <c r="LK298" s="454"/>
      <c r="LL298" s="454"/>
      <c r="LM298" s="454"/>
      <c r="LN298" s="454"/>
      <c r="LO298" s="454"/>
      <c r="LP298" s="454"/>
      <c r="LQ298" s="454"/>
      <c r="LR298" s="454"/>
      <c r="LS298" s="454"/>
      <c r="LT298" s="454"/>
      <c r="LU298" s="500">
        <v>34.03</v>
      </c>
      <c r="LV298" s="693">
        <v>-17.933333333333334</v>
      </c>
      <c r="LW298" s="500"/>
      <c r="LX298" s="500"/>
      <c r="LY298" s="500">
        <v>0</v>
      </c>
      <c r="LZ298" s="500">
        <v>0</v>
      </c>
      <c r="MA298" s="690">
        <v>52.369432000000003</v>
      </c>
      <c r="MB298" s="455"/>
      <c r="MD298" s="253">
        <v>18</v>
      </c>
      <c r="ME298" s="274"/>
      <c r="MF298" s="581">
        <v>508</v>
      </c>
      <c r="MG298" s="135">
        <v>42752</v>
      </c>
      <c r="MJ298" s="586"/>
      <c r="MR298" s="135">
        <v>42752</v>
      </c>
      <c r="MS298" s="238">
        <v>6.5</v>
      </c>
      <c r="MT298" s="585"/>
      <c r="MU298" s="133">
        <v>1</v>
      </c>
      <c r="MV298" s="133">
        <v>0</v>
      </c>
      <c r="MW298" s="133">
        <v>1</v>
      </c>
      <c r="MX298" s="133">
        <v>0</v>
      </c>
      <c r="MY298" s="133">
        <v>1</v>
      </c>
      <c r="MZ298" s="238">
        <v>2</v>
      </c>
      <c r="NA298" s="238">
        <v>767</v>
      </c>
      <c r="NB298" s="133">
        <v>18</v>
      </c>
      <c r="NC298" s="238">
        <v>9</v>
      </c>
      <c r="NE298" s="876" t="s">
        <v>64</v>
      </c>
      <c r="NF298" s="877" t="s">
        <v>64</v>
      </c>
      <c r="NG298" s="877" t="s">
        <v>64</v>
      </c>
      <c r="NH298" s="877" t="s">
        <v>64</v>
      </c>
      <c r="NI298" s="877" t="s">
        <v>64</v>
      </c>
      <c r="NJ298" s="877" t="s">
        <v>64</v>
      </c>
      <c r="NK298" s="877" t="s">
        <v>64</v>
      </c>
      <c r="NL298" s="877" t="s">
        <v>64</v>
      </c>
      <c r="NM298" s="877" t="s">
        <v>64</v>
      </c>
      <c r="NN298" s="877" t="s">
        <v>64</v>
      </c>
      <c r="NO298" s="877" t="s">
        <v>64</v>
      </c>
      <c r="NP298" s="877" t="s">
        <v>64</v>
      </c>
      <c r="NQ298" s="877" t="s">
        <v>64</v>
      </c>
      <c r="NR298" s="877" t="s">
        <v>64</v>
      </c>
      <c r="NS298" s="877" t="s">
        <v>64</v>
      </c>
      <c r="NT298" s="877" t="s">
        <v>64</v>
      </c>
      <c r="NU298" s="877" t="s">
        <v>64</v>
      </c>
      <c r="NV298" s="877" t="s">
        <v>64</v>
      </c>
      <c r="NW298" s="877" t="s">
        <v>64</v>
      </c>
      <c r="NX298" s="877" t="s">
        <v>64</v>
      </c>
      <c r="NY298" s="877" t="s">
        <v>64</v>
      </c>
      <c r="NZ298" s="877" t="s">
        <v>64</v>
      </c>
      <c r="OA298" s="877" t="s">
        <v>64</v>
      </c>
      <c r="OB298" s="877" t="s">
        <v>64</v>
      </c>
      <c r="OC298" s="877" t="s">
        <v>64</v>
      </c>
      <c r="OD298" s="877" t="s">
        <v>64</v>
      </c>
      <c r="OE298" s="877" t="s">
        <v>64</v>
      </c>
      <c r="OF298" s="877" t="s">
        <v>64</v>
      </c>
      <c r="OG298" s="877" t="s">
        <v>64</v>
      </c>
      <c r="OH298" s="877" t="s">
        <v>64</v>
      </c>
      <c r="OI298" s="877" t="s">
        <v>64</v>
      </c>
      <c r="OJ298" s="877" t="s">
        <v>64</v>
      </c>
      <c r="OK298" s="877" t="s">
        <v>64</v>
      </c>
      <c r="OL298" s="877" t="s">
        <v>64</v>
      </c>
      <c r="OM298" s="877" t="s">
        <v>64</v>
      </c>
    </row>
    <row r="299" spans="1:403" s="133" customFormat="1" x14ac:dyDescent="0.25">
      <c r="A299" s="902">
        <v>298</v>
      </c>
      <c r="B299" s="221">
        <v>0</v>
      </c>
      <c r="C299" s="61">
        <v>0</v>
      </c>
      <c r="D299" s="61">
        <v>2</v>
      </c>
      <c r="E299" s="90">
        <v>509</v>
      </c>
      <c r="F299" s="883">
        <v>509</v>
      </c>
      <c r="G299" s="90">
        <v>509</v>
      </c>
      <c r="H299" s="898"/>
      <c r="I299" s="232" t="s">
        <v>1697</v>
      </c>
      <c r="J299" s="167" t="s">
        <v>1698</v>
      </c>
      <c r="K299" s="135">
        <v>11185</v>
      </c>
      <c r="L299" s="146">
        <v>86</v>
      </c>
      <c r="M299" s="193">
        <v>92</v>
      </c>
      <c r="N299" s="193">
        <v>188</v>
      </c>
      <c r="O299" s="342">
        <v>26.029877772747852</v>
      </c>
      <c r="P299" s="210">
        <v>2.1864552394020134</v>
      </c>
      <c r="Q299" s="133">
        <v>0</v>
      </c>
      <c r="R299" s="133">
        <v>150</v>
      </c>
      <c r="S299" s="133">
        <v>60</v>
      </c>
      <c r="T299" s="133">
        <v>1</v>
      </c>
      <c r="U299" s="193">
        <v>4</v>
      </c>
      <c r="V299" s="114">
        <v>0</v>
      </c>
      <c r="W299" s="114"/>
      <c r="X299" s="114">
        <v>1</v>
      </c>
      <c r="Y299" s="114">
        <v>1</v>
      </c>
      <c r="Z299" s="114">
        <v>1</v>
      </c>
      <c r="AA299" s="114">
        <v>0</v>
      </c>
      <c r="AB299" s="114">
        <v>0</v>
      </c>
      <c r="AC299" s="114">
        <v>0</v>
      </c>
      <c r="AE299" s="232"/>
      <c r="AG299" s="592">
        <v>154</v>
      </c>
      <c r="AH299" s="592">
        <v>1.1499999999999999</v>
      </c>
      <c r="AI299" s="592">
        <v>63</v>
      </c>
      <c r="AJ299" s="603">
        <v>1</v>
      </c>
      <c r="AK299" s="592">
        <v>11.9</v>
      </c>
      <c r="AL299" s="592">
        <v>36</v>
      </c>
      <c r="AM299" s="592"/>
      <c r="AN299" s="607">
        <v>3134</v>
      </c>
      <c r="AO299" s="214">
        <v>8.0500654229159654</v>
      </c>
      <c r="AP299" s="63">
        <v>116</v>
      </c>
      <c r="AQ299" s="63">
        <v>59</v>
      </c>
      <c r="AR299" s="63">
        <v>47</v>
      </c>
      <c r="AS299" s="63">
        <v>50</v>
      </c>
      <c r="AT299" s="63">
        <v>0.43</v>
      </c>
      <c r="AU299" s="63">
        <v>427</v>
      </c>
      <c r="AV299" s="557">
        <v>42846</v>
      </c>
      <c r="AW299" s="557">
        <v>42846</v>
      </c>
      <c r="AX299" s="63">
        <v>1.1499999999999999</v>
      </c>
      <c r="AY299" s="63">
        <v>63</v>
      </c>
      <c r="AZ299" s="63"/>
      <c r="BA299" s="592">
        <v>139</v>
      </c>
      <c r="BB299" s="567">
        <v>42850</v>
      </c>
      <c r="BC299" s="66"/>
      <c r="BD299" s="68">
        <v>347</v>
      </c>
      <c r="BE299" s="66"/>
      <c r="BF299" s="218"/>
      <c r="BG299" s="66"/>
      <c r="BH299" s="68"/>
      <c r="BI299" s="219"/>
      <c r="BJ299" s="219"/>
      <c r="BK299" s="219"/>
      <c r="BL299" s="66">
        <v>2.2599999999999998</v>
      </c>
      <c r="BM299" s="66">
        <v>1.59</v>
      </c>
      <c r="BN299" s="66">
        <v>39</v>
      </c>
      <c r="BO299" s="66">
        <v>1.29</v>
      </c>
      <c r="BP299" s="571">
        <v>2540</v>
      </c>
      <c r="BQ299" s="66">
        <v>91</v>
      </c>
      <c r="BR299" s="66">
        <v>450</v>
      </c>
      <c r="BS299" s="66">
        <v>182</v>
      </c>
      <c r="BT299" s="66">
        <v>9</v>
      </c>
      <c r="BU299" s="69">
        <v>42846</v>
      </c>
      <c r="BV299" s="61" t="s">
        <v>1699</v>
      </c>
      <c r="BW299" s="61">
        <v>0</v>
      </c>
      <c r="BX299" s="61">
        <v>1</v>
      </c>
      <c r="BY299" s="61">
        <v>45</v>
      </c>
      <c r="BZ299" s="61">
        <v>1</v>
      </c>
      <c r="CA299" s="61"/>
      <c r="CB299" s="61">
        <v>1</v>
      </c>
      <c r="CC299" s="61"/>
      <c r="CD299" s="61">
        <v>1</v>
      </c>
      <c r="CE299" s="61">
        <v>0</v>
      </c>
      <c r="CF299" s="61">
        <v>0</v>
      </c>
      <c r="CG299" s="61">
        <v>0</v>
      </c>
      <c r="CH299" s="61">
        <v>0</v>
      </c>
      <c r="CI299" s="61">
        <v>1</v>
      </c>
      <c r="CJ299" s="61">
        <v>0</v>
      </c>
      <c r="CK299" s="114">
        <v>0</v>
      </c>
      <c r="CL299" s="114">
        <v>0</v>
      </c>
      <c r="CM299" s="114">
        <v>0</v>
      </c>
      <c r="CN299" s="114">
        <v>0</v>
      </c>
      <c r="CO299" s="114">
        <v>1</v>
      </c>
      <c r="CP299" s="114">
        <v>0</v>
      </c>
      <c r="CQ299" s="114">
        <v>1</v>
      </c>
      <c r="CR299" s="114">
        <v>1</v>
      </c>
      <c r="CS299" s="114">
        <v>0</v>
      </c>
      <c r="CT299" s="114">
        <v>0</v>
      </c>
      <c r="CU299" s="114">
        <v>1</v>
      </c>
      <c r="CV299" s="114">
        <v>0</v>
      </c>
      <c r="CW299" s="362"/>
      <c r="CX299" s="362"/>
      <c r="CY299" s="362"/>
      <c r="CZ299" s="362"/>
      <c r="DF299" s="133">
        <v>1</v>
      </c>
      <c r="DG299" s="136">
        <v>1</v>
      </c>
      <c r="DH299" s="135">
        <v>42846</v>
      </c>
      <c r="DI299" s="133">
        <v>1</v>
      </c>
      <c r="DK299" s="136">
        <v>1</v>
      </c>
      <c r="DL299" s="136">
        <v>0</v>
      </c>
      <c r="DM299" s="136"/>
      <c r="DO299" s="133">
        <v>1</v>
      </c>
      <c r="DP299" s="133">
        <v>1</v>
      </c>
      <c r="DQ299" s="133">
        <v>1</v>
      </c>
      <c r="DR299" s="133">
        <v>0</v>
      </c>
      <c r="DS299" s="133">
        <v>0</v>
      </c>
      <c r="DT299" s="212">
        <v>0</v>
      </c>
      <c r="DU299" s="133">
        <v>0</v>
      </c>
      <c r="DV299" s="133">
        <v>0</v>
      </c>
      <c r="DW299" s="133">
        <v>1</v>
      </c>
      <c r="DX299" s="133">
        <v>0</v>
      </c>
      <c r="DY299" s="133">
        <v>0</v>
      </c>
      <c r="DZ299" s="133">
        <v>0</v>
      </c>
      <c r="EC299" s="133">
        <v>1</v>
      </c>
      <c r="ED299" s="133">
        <v>2</v>
      </c>
      <c r="EE299" s="133">
        <v>49</v>
      </c>
      <c r="EH299" s="69">
        <v>41884</v>
      </c>
      <c r="EI299" s="61">
        <v>2.15</v>
      </c>
      <c r="EJ299" s="31">
        <v>69</v>
      </c>
      <c r="EK299" s="31">
        <v>66.400000000000006</v>
      </c>
      <c r="EL299" s="31">
        <v>74</v>
      </c>
      <c r="EM299" s="31">
        <v>92</v>
      </c>
      <c r="EN299" s="31">
        <v>72</v>
      </c>
      <c r="EO299" s="61" t="s">
        <v>1197</v>
      </c>
      <c r="EP299" s="136">
        <v>509</v>
      </c>
      <c r="EQ299" s="506">
        <v>42846</v>
      </c>
      <c r="ER299" s="232" t="s">
        <v>415</v>
      </c>
      <c r="ES299" s="232"/>
      <c r="ET299" s="232"/>
      <c r="EU299" s="232">
        <v>52</v>
      </c>
      <c r="EV299" s="232">
        <v>1</v>
      </c>
      <c r="EW299" s="232"/>
      <c r="EX299" s="232">
        <v>12</v>
      </c>
      <c r="EY299" s="232">
        <v>11</v>
      </c>
      <c r="EZ299" s="232">
        <v>58</v>
      </c>
      <c r="FA299" s="232">
        <v>42</v>
      </c>
      <c r="FB299" s="232">
        <v>16</v>
      </c>
      <c r="FC299" s="232">
        <v>14</v>
      </c>
      <c r="FD299" s="232">
        <v>47</v>
      </c>
      <c r="FE299" s="232">
        <v>24</v>
      </c>
      <c r="FF299" s="232">
        <v>34</v>
      </c>
      <c r="FG299" s="232">
        <v>80</v>
      </c>
      <c r="FH299" s="232">
        <v>320</v>
      </c>
      <c r="FI299" s="91">
        <v>76.666666666666671</v>
      </c>
      <c r="FJ299" s="91">
        <v>270</v>
      </c>
      <c r="FK299" s="227">
        <v>123.45</v>
      </c>
      <c r="FL299" s="227">
        <v>56.461251881727556</v>
      </c>
      <c r="FM299" s="228">
        <v>159.05000000000001</v>
      </c>
      <c r="FN299" s="228">
        <v>65.5</v>
      </c>
      <c r="FO299" s="228">
        <v>72.743313987758356</v>
      </c>
      <c r="FP299" s="228">
        <v>29.957164829916199</v>
      </c>
      <c r="FQ299" s="228">
        <v>58.817981766740026</v>
      </c>
      <c r="FR299" s="228"/>
      <c r="FS299" s="193">
        <v>0</v>
      </c>
      <c r="FT299" s="230">
        <v>89.666666666666671</v>
      </c>
      <c r="FU299" s="230"/>
      <c r="FV299" s="230">
        <v>173.33333333333334</v>
      </c>
      <c r="FW299" s="229">
        <v>4.5</v>
      </c>
      <c r="FX299" s="229">
        <v>6.3666666666666671</v>
      </c>
      <c r="FY299" s="229">
        <v>19.925925925925927</v>
      </c>
      <c r="FZ299" s="235"/>
      <c r="GA299" s="232" t="s">
        <v>381</v>
      </c>
      <c r="GB299" s="129">
        <v>17.2</v>
      </c>
      <c r="GC299" s="233">
        <v>50.7</v>
      </c>
      <c r="GD299" s="233">
        <v>27.9</v>
      </c>
      <c r="GE299" s="233">
        <v>356</v>
      </c>
      <c r="GF299" s="233">
        <v>247.2</v>
      </c>
      <c r="GG299" s="233">
        <v>75.400000000000006</v>
      </c>
      <c r="GH299" s="232">
        <v>1</v>
      </c>
      <c r="GI299" s="232">
        <v>1</v>
      </c>
      <c r="GJ299" s="232">
        <v>1</v>
      </c>
      <c r="GK299" s="232">
        <v>1</v>
      </c>
      <c r="GL299" s="507">
        <v>39</v>
      </c>
      <c r="GM299" s="232">
        <v>1</v>
      </c>
      <c r="GN299" s="232">
        <v>1</v>
      </c>
      <c r="GO299" s="232" t="s">
        <v>464</v>
      </c>
      <c r="GP299" s="232">
        <v>0</v>
      </c>
      <c r="GQ299" s="61"/>
      <c r="GR299" s="106"/>
      <c r="GS299" s="111">
        <v>0.50638297872340432</v>
      </c>
      <c r="GT299" s="61">
        <v>0</v>
      </c>
      <c r="GU299" s="111"/>
      <c r="GV299" s="62"/>
      <c r="GW299" s="61"/>
      <c r="GX299" s="61"/>
      <c r="GY299" s="106">
        <v>22</v>
      </c>
      <c r="GZ299" s="61">
        <v>0</v>
      </c>
      <c r="HA299" s="745">
        <v>54</v>
      </c>
      <c r="HB299" s="232">
        <v>21</v>
      </c>
      <c r="HC299" s="232"/>
      <c r="HD299" s="61">
        <v>1</v>
      </c>
      <c r="HE299" s="236">
        <v>201.176929</v>
      </c>
      <c r="HF299" s="236">
        <v>211.23577499999999</v>
      </c>
      <c r="HG299" s="144">
        <v>96.044438</v>
      </c>
      <c r="HH299" s="236">
        <v>169.27657199999999</v>
      </c>
      <c r="HI299" s="125">
        <v>76.966476</v>
      </c>
      <c r="HJ299" s="236">
        <v>59.329166000000001</v>
      </c>
      <c r="HK299" s="144">
        <v>26.975717</v>
      </c>
      <c r="HL299" s="236">
        <v>109.947406</v>
      </c>
      <c r="HM299" s="144">
        <v>49.990760000000002</v>
      </c>
      <c r="HN299" s="236">
        <v>64.951342999999994</v>
      </c>
      <c r="HO299" s="144">
        <v>6.3769499999999999</v>
      </c>
      <c r="HP299" s="144">
        <v>2.899464</v>
      </c>
      <c r="HQ299" s="236">
        <v>153.422292</v>
      </c>
      <c r="HR299" s="144">
        <v>69.757869999999997</v>
      </c>
      <c r="HS299" s="236">
        <v>67.554323999999994</v>
      </c>
      <c r="HT299" s="144">
        <v>30.715522</v>
      </c>
      <c r="HU299" s="236">
        <v>85.867968000000005</v>
      </c>
      <c r="HV299" s="144">
        <v>39.042347999999997</v>
      </c>
      <c r="HW299" s="236">
        <v>55.968378000000001</v>
      </c>
      <c r="HX299" s="144">
        <v>0</v>
      </c>
      <c r="HY299" s="237">
        <v>1.2478736573186278</v>
      </c>
      <c r="HZ299" s="238">
        <v>40.200000000000003</v>
      </c>
      <c r="IA299" s="133">
        <v>7.5</v>
      </c>
      <c r="IB299" s="133">
        <v>27.8</v>
      </c>
      <c r="IC299" s="133">
        <v>5.9</v>
      </c>
      <c r="ID299" s="133">
        <v>37</v>
      </c>
      <c r="IE299" s="133">
        <v>7</v>
      </c>
      <c r="IF299" s="237">
        <v>124.76936533333333</v>
      </c>
      <c r="IG299" s="237">
        <v>57.06467851930838</v>
      </c>
      <c r="II299" s="133">
        <v>0.36</v>
      </c>
      <c r="IJ299" s="133">
        <v>1150</v>
      </c>
      <c r="IK299" s="133">
        <v>1000</v>
      </c>
      <c r="IL299" s="133">
        <v>1160</v>
      </c>
      <c r="IM299" s="133">
        <v>1147</v>
      </c>
      <c r="IN299" s="133">
        <v>1145</v>
      </c>
      <c r="IO299" s="133">
        <v>1237</v>
      </c>
      <c r="IQ299" s="237">
        <v>1139.8333333333333</v>
      </c>
      <c r="IR299" s="133">
        <v>1777</v>
      </c>
      <c r="IS299" s="133">
        <v>418</v>
      </c>
      <c r="IT299" s="133">
        <v>435</v>
      </c>
      <c r="IU299" s="133">
        <v>434</v>
      </c>
      <c r="IV299" s="133">
        <v>461</v>
      </c>
      <c r="IW299" s="133">
        <v>406</v>
      </c>
      <c r="IX299" s="133">
        <v>452</v>
      </c>
      <c r="IZ299" s="193">
        <v>434.33333333333331</v>
      </c>
      <c r="JA299" s="133">
        <v>266</v>
      </c>
      <c r="JB299" s="412">
        <v>28.531005522305051</v>
      </c>
      <c r="JC299" s="241">
        <v>0</v>
      </c>
      <c r="JD299" s="136">
        <v>1</v>
      </c>
      <c r="JE299" s="278">
        <v>0</v>
      </c>
      <c r="JF299" s="70">
        <v>0</v>
      </c>
      <c r="JG299" s="70"/>
      <c r="JH299" s="136">
        <v>0</v>
      </c>
      <c r="JI299" s="136">
        <v>0</v>
      </c>
      <c r="JJ299" s="136">
        <v>0</v>
      </c>
      <c r="JK299" s="136"/>
      <c r="JM299" s="285">
        <v>50</v>
      </c>
      <c r="JN299" s="200">
        <v>509</v>
      </c>
      <c r="JO299" s="244">
        <v>42850</v>
      </c>
      <c r="JP299" s="69">
        <v>43157</v>
      </c>
      <c r="JQ299" s="201">
        <v>0</v>
      </c>
      <c r="JR299" s="69">
        <v>43157</v>
      </c>
      <c r="JS299" s="245">
        <v>10</v>
      </c>
      <c r="JT299" s="243">
        <v>0</v>
      </c>
      <c r="JU299" s="69">
        <v>43157</v>
      </c>
      <c r="JV299" s="245">
        <v>10</v>
      </c>
      <c r="JW299" s="243">
        <v>0</v>
      </c>
      <c r="JX299" s="246">
        <v>43157</v>
      </c>
      <c r="JY299" s="245">
        <v>10</v>
      </c>
      <c r="JZ299" s="245">
        <v>10</v>
      </c>
      <c r="KA299" s="245">
        <v>307</v>
      </c>
      <c r="KB299" s="247"/>
      <c r="KC299" s="245"/>
      <c r="KD299" s="248"/>
      <c r="KE299" s="63">
        <v>0</v>
      </c>
      <c r="KF299" s="263">
        <v>1</v>
      </c>
      <c r="KG299" s="251" t="s">
        <v>390</v>
      </c>
      <c r="KH299" s="250">
        <v>167.1</v>
      </c>
      <c r="KI299" s="250">
        <v>80.3</v>
      </c>
      <c r="KJ299" s="250">
        <v>52.01</v>
      </c>
      <c r="KK299" s="250">
        <v>-17.43</v>
      </c>
      <c r="KL299" s="250">
        <v>-13.9</v>
      </c>
      <c r="KM299" s="250">
        <v>73.099999999999994</v>
      </c>
      <c r="KN299" s="250">
        <v>20.8</v>
      </c>
      <c r="KO299" s="250">
        <v>4.0999999999999996</v>
      </c>
      <c r="KP299" s="63"/>
      <c r="KQ299" s="250">
        <v>0</v>
      </c>
      <c r="KR299" s="92"/>
      <c r="KS299" s="93">
        <v>0.50638297872340432</v>
      </c>
      <c r="KT299" s="92"/>
      <c r="KU299" s="361"/>
      <c r="KV299" s="92"/>
      <c r="KW299" s="361"/>
      <c r="KX299" s="361"/>
      <c r="KY299" s="361"/>
      <c r="KZ299" s="361"/>
      <c r="LA299" s="361"/>
      <c r="LB299" s="361"/>
      <c r="LC299" s="361"/>
      <c r="LD299" s="361"/>
      <c r="LE299" s="361"/>
      <c r="LF299" s="118">
        <v>42846</v>
      </c>
      <c r="LG299" s="454">
        <v>1</v>
      </c>
      <c r="LH299" s="454"/>
      <c r="LI299" s="454"/>
      <c r="LJ299" s="454"/>
      <c r="LK299" s="454"/>
      <c r="LL299" s="454"/>
      <c r="LM299" s="454"/>
      <c r="LN299" s="454"/>
      <c r="LO299" s="454"/>
      <c r="LP299" s="454"/>
      <c r="LQ299" s="454"/>
      <c r="LR299" s="454"/>
      <c r="LS299" s="454"/>
      <c r="LT299" s="454"/>
      <c r="LU299" s="500"/>
      <c r="LV299" s="500"/>
      <c r="LW299" s="500"/>
      <c r="LX299" s="500"/>
      <c r="LY299" s="500">
        <v>0</v>
      </c>
      <c r="LZ299" s="500">
        <v>0</v>
      </c>
      <c r="MA299" s="690">
        <v>55.968378000000001</v>
      </c>
      <c r="MB299" s="454"/>
      <c r="MD299" s="253">
        <v>45</v>
      </c>
      <c r="ME299" s="274"/>
      <c r="MF299" s="581">
        <v>509</v>
      </c>
      <c r="MG299" s="135">
        <v>42846</v>
      </c>
      <c r="MJ299" s="586"/>
      <c r="MR299" s="135"/>
      <c r="MS299" s="585"/>
      <c r="MT299" s="585"/>
      <c r="MU299" s="133">
        <v>0</v>
      </c>
      <c r="MV299" s="585"/>
      <c r="MW299" s="585"/>
      <c r="MX299" s="585"/>
      <c r="MY299" s="585"/>
      <c r="MZ299" s="585"/>
      <c r="NA299" s="238">
        <v>3134</v>
      </c>
      <c r="NB299" s="133">
        <v>45</v>
      </c>
      <c r="NC299" s="238">
        <v>6</v>
      </c>
      <c r="NE299" s="876" t="s">
        <v>64</v>
      </c>
      <c r="NF299" s="877" t="s">
        <v>64</v>
      </c>
      <c r="NG299" s="877" t="s">
        <v>64</v>
      </c>
      <c r="NH299" s="877" t="s">
        <v>64</v>
      </c>
      <c r="NI299" s="877" t="s">
        <v>64</v>
      </c>
      <c r="NJ299" s="877" t="s">
        <v>64</v>
      </c>
      <c r="NK299" s="877" t="s">
        <v>64</v>
      </c>
      <c r="NL299" s="877" t="s">
        <v>64</v>
      </c>
      <c r="NM299" s="877" t="s">
        <v>64</v>
      </c>
      <c r="NN299" s="877" t="s">
        <v>64</v>
      </c>
      <c r="NO299" s="877" t="s">
        <v>64</v>
      </c>
      <c r="NP299" s="877" t="s">
        <v>64</v>
      </c>
      <c r="NQ299" s="877" t="s">
        <v>64</v>
      </c>
      <c r="NR299" s="877" t="s">
        <v>64</v>
      </c>
      <c r="NS299" s="877" t="s">
        <v>64</v>
      </c>
      <c r="NT299" s="877" t="s">
        <v>64</v>
      </c>
      <c r="NU299" s="877" t="s">
        <v>64</v>
      </c>
      <c r="NV299" s="877" t="s">
        <v>64</v>
      </c>
      <c r="NW299" s="877" t="s">
        <v>64</v>
      </c>
      <c r="NX299" s="877" t="s">
        <v>64</v>
      </c>
      <c r="NY299" s="877" t="s">
        <v>64</v>
      </c>
      <c r="NZ299" s="877" t="s">
        <v>64</v>
      </c>
      <c r="OA299" s="877" t="s">
        <v>64</v>
      </c>
      <c r="OB299" s="877" t="s">
        <v>64</v>
      </c>
      <c r="OC299" s="877" t="s">
        <v>64</v>
      </c>
      <c r="OD299" s="877" t="s">
        <v>64</v>
      </c>
      <c r="OE299" s="877" t="s">
        <v>64</v>
      </c>
      <c r="OF299" s="877" t="s">
        <v>64</v>
      </c>
      <c r="OG299" s="877" t="s">
        <v>64</v>
      </c>
      <c r="OH299" s="877" t="s">
        <v>64</v>
      </c>
      <c r="OI299" s="877" t="s">
        <v>64</v>
      </c>
      <c r="OJ299" s="877" t="s">
        <v>64</v>
      </c>
      <c r="OK299" s="877" t="s">
        <v>64</v>
      </c>
      <c r="OL299" s="877" t="s">
        <v>64</v>
      </c>
      <c r="OM299" s="877" t="s">
        <v>64</v>
      </c>
    </row>
    <row r="300" spans="1:403" s="61" customFormat="1" x14ac:dyDescent="0.25">
      <c r="A300" s="455">
        <v>299</v>
      </c>
      <c r="B300" s="221">
        <v>0</v>
      </c>
      <c r="C300" s="61">
        <v>0</v>
      </c>
      <c r="D300" s="61">
        <v>2</v>
      </c>
      <c r="E300" s="90">
        <v>510</v>
      </c>
      <c r="F300" s="883">
        <v>510</v>
      </c>
      <c r="G300" s="90">
        <v>510</v>
      </c>
      <c r="H300" s="898"/>
      <c r="I300" s="232" t="s">
        <v>814</v>
      </c>
      <c r="J300" s="232" t="s">
        <v>1700</v>
      </c>
      <c r="K300" s="135">
        <v>11821</v>
      </c>
      <c r="L300" s="146">
        <v>84</v>
      </c>
      <c r="M300" s="193">
        <v>49</v>
      </c>
      <c r="N300" s="193">
        <v>175</v>
      </c>
      <c r="O300" s="342">
        <v>16</v>
      </c>
      <c r="P300" s="210">
        <v>1.588189216683273</v>
      </c>
      <c r="Q300" s="133">
        <v>0</v>
      </c>
      <c r="R300" s="103">
        <v>144</v>
      </c>
      <c r="S300" s="103">
        <v>74</v>
      </c>
      <c r="T300" s="133">
        <v>1</v>
      </c>
      <c r="U300" s="193">
        <v>3</v>
      </c>
      <c r="V300" s="114">
        <v>0</v>
      </c>
      <c r="W300" s="114"/>
      <c r="X300" s="114">
        <v>1</v>
      </c>
      <c r="Y300" s="114">
        <v>0</v>
      </c>
      <c r="Z300" s="114">
        <v>0</v>
      </c>
      <c r="AA300" s="114">
        <v>0</v>
      </c>
      <c r="AB300" s="114">
        <v>0</v>
      </c>
      <c r="AC300" s="114">
        <v>0</v>
      </c>
      <c r="AD300" s="133"/>
      <c r="AE300" s="232"/>
      <c r="AF300" s="133"/>
      <c r="AG300" s="592">
        <v>95</v>
      </c>
      <c r="AH300" s="592">
        <v>1.7</v>
      </c>
      <c r="AI300" s="592">
        <v>36</v>
      </c>
      <c r="AJ300" s="603">
        <v>0</v>
      </c>
      <c r="AK300" s="592">
        <v>13.3</v>
      </c>
      <c r="AL300" s="592">
        <v>39</v>
      </c>
      <c r="AM300" s="592"/>
      <c r="AN300" s="607">
        <v>4325</v>
      </c>
      <c r="AO300" s="214">
        <v>8.3721674193659794</v>
      </c>
      <c r="AP300" s="63"/>
      <c r="AQ300" s="63"/>
      <c r="AR300" s="63"/>
      <c r="AS300" s="63"/>
      <c r="AT300" s="63">
        <v>0.69</v>
      </c>
      <c r="AU300" s="63">
        <v>259</v>
      </c>
      <c r="AV300" s="557">
        <v>42864</v>
      </c>
      <c r="AW300" s="557">
        <v>42861</v>
      </c>
      <c r="AX300" s="63">
        <v>1.7</v>
      </c>
      <c r="AY300" s="63">
        <v>76</v>
      </c>
      <c r="AZ300" s="63"/>
      <c r="BA300" s="592">
        <v>140</v>
      </c>
      <c r="BB300" s="567">
        <v>42865</v>
      </c>
      <c r="BC300" s="66"/>
      <c r="BD300" s="68"/>
      <c r="BE300" s="66"/>
      <c r="BF300" s="218"/>
      <c r="BG300" s="66"/>
      <c r="BH300" s="68"/>
      <c r="BI300" s="219"/>
      <c r="BJ300" s="219"/>
      <c r="BK300" s="219"/>
      <c r="BL300" s="66">
        <v>2.98</v>
      </c>
      <c r="BM300" s="66">
        <v>2.17</v>
      </c>
      <c r="BN300" s="66">
        <v>52</v>
      </c>
      <c r="BO300" s="66">
        <v>1.19</v>
      </c>
      <c r="BP300" s="571">
        <v>3272</v>
      </c>
      <c r="BQ300" s="66">
        <v>57</v>
      </c>
      <c r="BR300" s="66">
        <v>325</v>
      </c>
      <c r="BS300" s="66">
        <v>40</v>
      </c>
      <c r="BT300" s="66">
        <v>65</v>
      </c>
      <c r="BU300" s="69">
        <v>42860</v>
      </c>
      <c r="BV300" s="61" t="s">
        <v>1701</v>
      </c>
      <c r="BW300" s="61">
        <v>0</v>
      </c>
      <c r="BX300" s="61">
        <v>1</v>
      </c>
      <c r="BY300" s="61">
        <v>38</v>
      </c>
      <c r="BZ300" s="61">
        <v>0</v>
      </c>
      <c r="CB300" s="61" t="s">
        <v>381</v>
      </c>
      <c r="CD300" s="61">
        <v>1</v>
      </c>
      <c r="CE300" s="61">
        <v>0</v>
      </c>
      <c r="CF300" s="61">
        <v>0</v>
      </c>
      <c r="CG300" s="61">
        <v>0</v>
      </c>
      <c r="CH300" s="61">
        <v>0</v>
      </c>
      <c r="CI300" s="61">
        <v>0</v>
      </c>
      <c r="CJ300" s="61">
        <v>0</v>
      </c>
      <c r="CK300" s="114">
        <v>0</v>
      </c>
      <c r="CL300" s="114">
        <v>1</v>
      </c>
      <c r="CM300" s="114">
        <v>0</v>
      </c>
      <c r="CN300" s="114">
        <v>0</v>
      </c>
      <c r="CO300" s="114">
        <v>0</v>
      </c>
      <c r="CP300" s="114">
        <v>0</v>
      </c>
      <c r="CQ300" s="114">
        <v>0</v>
      </c>
      <c r="CR300" s="114">
        <v>0</v>
      </c>
      <c r="CS300" s="114">
        <v>0</v>
      </c>
      <c r="CT300" s="114">
        <v>0</v>
      </c>
      <c r="CU300" s="114">
        <v>0</v>
      </c>
      <c r="CV300" s="114">
        <v>0</v>
      </c>
      <c r="CW300" s="362"/>
      <c r="CX300" s="362"/>
      <c r="CY300" s="362"/>
      <c r="CZ300" s="362"/>
      <c r="DA300" s="133"/>
      <c r="DB300" s="133"/>
      <c r="DC300" s="133"/>
      <c r="DD300" s="133"/>
      <c r="DE300" s="133"/>
      <c r="DF300" s="133">
        <v>0</v>
      </c>
      <c r="DG300" s="136">
        <v>0</v>
      </c>
      <c r="DH300" s="135"/>
      <c r="DI300" s="133"/>
      <c r="DJ300" s="133"/>
      <c r="DK300" s="136">
        <v>1</v>
      </c>
      <c r="DL300" s="136">
        <v>1</v>
      </c>
      <c r="DM300" s="136"/>
      <c r="DN300" s="133" t="s">
        <v>1702</v>
      </c>
      <c r="DO300" s="133">
        <v>0</v>
      </c>
      <c r="DP300" s="133">
        <v>0</v>
      </c>
      <c r="DQ300" s="133">
        <v>0</v>
      </c>
      <c r="DR300" s="133">
        <v>0</v>
      </c>
      <c r="DS300" s="133">
        <v>0</v>
      </c>
      <c r="DT300" s="212">
        <v>0</v>
      </c>
      <c r="DU300" s="133">
        <v>0</v>
      </c>
      <c r="DV300" s="133">
        <v>0</v>
      </c>
      <c r="DW300" s="133">
        <v>0</v>
      </c>
      <c r="DX300" s="133">
        <v>0</v>
      </c>
      <c r="DY300" s="133">
        <v>0</v>
      </c>
      <c r="DZ300" s="133">
        <v>0</v>
      </c>
      <c r="EC300" s="133">
        <v>1</v>
      </c>
      <c r="ED300" s="133">
        <v>2</v>
      </c>
      <c r="EE300" s="133">
        <v>38</v>
      </c>
      <c r="EF300" s="133"/>
      <c r="EH300" s="294"/>
      <c r="EI300" s="103"/>
      <c r="EJ300" s="131"/>
      <c r="EK300" s="131"/>
      <c r="EL300" s="131"/>
      <c r="EM300" s="131"/>
      <c r="EN300" s="131"/>
      <c r="EO300" s="103"/>
      <c r="EP300" s="136">
        <v>510</v>
      </c>
      <c r="EQ300" s="506">
        <v>42863</v>
      </c>
      <c r="ER300" s="232" t="s">
        <v>383</v>
      </c>
      <c r="ES300" s="232"/>
      <c r="ET300" s="232"/>
      <c r="EU300" s="232">
        <v>74</v>
      </c>
      <c r="EV300" s="232">
        <v>0</v>
      </c>
      <c r="EW300" s="232"/>
      <c r="EX300" s="232">
        <v>9</v>
      </c>
      <c r="EY300" s="232">
        <v>9</v>
      </c>
      <c r="EZ300" s="232">
        <v>47</v>
      </c>
      <c r="FA300" s="232">
        <v>36</v>
      </c>
      <c r="FB300" s="232">
        <v>12</v>
      </c>
      <c r="FC300" s="232">
        <v>13</v>
      </c>
      <c r="FD300" s="232">
        <v>39</v>
      </c>
      <c r="FE300" s="232">
        <v>21</v>
      </c>
      <c r="FF300" s="232">
        <v>33</v>
      </c>
      <c r="FG300" s="232">
        <v>90</v>
      </c>
      <c r="FH300" s="232">
        <v>250</v>
      </c>
      <c r="FI300" s="91">
        <v>103.33333333333333</v>
      </c>
      <c r="FJ300" s="91">
        <v>270</v>
      </c>
      <c r="FK300" s="227">
        <v>44.05</v>
      </c>
      <c r="FL300" s="227">
        <v>27.735989853899589</v>
      </c>
      <c r="FM300" s="228">
        <v>95.55</v>
      </c>
      <c r="FN300" s="228">
        <v>48.2</v>
      </c>
      <c r="FO300" s="228">
        <v>60.162856538935436</v>
      </c>
      <c r="FP300" s="228">
        <v>30.349028625606365</v>
      </c>
      <c r="FQ300" s="228">
        <v>49.555206698063834</v>
      </c>
      <c r="FR300" s="228"/>
      <c r="FS300" s="193">
        <v>1</v>
      </c>
      <c r="FT300" s="230">
        <v>62.1</v>
      </c>
      <c r="FU300" s="230">
        <v>48.7</v>
      </c>
      <c r="FV300" s="230">
        <v>130</v>
      </c>
      <c r="FW300" s="229">
        <v>5.0999999999999996</v>
      </c>
      <c r="FX300" s="229">
        <v>5.2</v>
      </c>
      <c r="FY300" s="229">
        <v>12.176470588235295</v>
      </c>
      <c r="FZ300" s="229">
        <v>1.2751540041067762</v>
      </c>
      <c r="GA300" s="232" t="s">
        <v>381</v>
      </c>
      <c r="GB300" s="129">
        <v>7.9</v>
      </c>
      <c r="GC300" s="233">
        <v>6.4</v>
      </c>
      <c r="GD300" s="233">
        <v>3.1</v>
      </c>
      <c r="GE300" s="233">
        <v>126.2</v>
      </c>
      <c r="GF300" s="233">
        <v>84.1</v>
      </c>
      <c r="GG300" s="233">
        <v>19</v>
      </c>
      <c r="GH300" s="232">
        <v>1</v>
      </c>
      <c r="GI300" s="232">
        <v>1</v>
      </c>
      <c r="GJ300" s="232">
        <v>2</v>
      </c>
      <c r="GK300" s="232">
        <v>1</v>
      </c>
      <c r="GL300" s="231">
        <v>38</v>
      </c>
      <c r="GM300" s="133">
        <v>1</v>
      </c>
      <c r="GN300" s="232">
        <v>0</v>
      </c>
      <c r="GO300" s="232">
        <v>0</v>
      </c>
      <c r="GP300" s="232">
        <v>0</v>
      </c>
      <c r="GQ300" s="61">
        <v>80.900000000000006</v>
      </c>
      <c r="GR300" s="106">
        <v>50.938514850862141</v>
      </c>
      <c r="GS300" s="111">
        <v>0.38888888888888895</v>
      </c>
      <c r="GT300" s="61">
        <v>0</v>
      </c>
      <c r="GU300" s="111"/>
      <c r="GV300" s="62"/>
      <c r="GY300" s="106">
        <v>21</v>
      </c>
      <c r="GZ300" s="61">
        <v>0</v>
      </c>
      <c r="HA300" s="745">
        <v>43</v>
      </c>
      <c r="HB300" s="232">
        <v>9</v>
      </c>
      <c r="HC300" s="232"/>
      <c r="HD300" s="61">
        <v>1</v>
      </c>
      <c r="HE300" s="236">
        <v>102.657931</v>
      </c>
      <c r="HF300" s="236">
        <v>107.79082699999999</v>
      </c>
      <c r="HG300" s="144">
        <v>69.857460000000003</v>
      </c>
      <c r="HH300" s="236">
        <v>171.57056600000001</v>
      </c>
      <c r="HI300" s="125">
        <v>111.192059</v>
      </c>
      <c r="HJ300" s="236">
        <v>95.830910000000003</v>
      </c>
      <c r="HK300" s="144">
        <v>62.106434999999998</v>
      </c>
      <c r="HL300" s="236">
        <v>75.739655999999997</v>
      </c>
      <c r="HM300" s="144">
        <v>49.085624000000003</v>
      </c>
      <c r="HN300" s="236">
        <v>44.144900999999997</v>
      </c>
      <c r="HO300" s="144">
        <v>6.2106519999999996</v>
      </c>
      <c r="HP300" s="144">
        <v>4.0250209999999997</v>
      </c>
      <c r="HQ300" s="236">
        <v>157.03026700000001</v>
      </c>
      <c r="HR300" s="144">
        <v>101.768731</v>
      </c>
      <c r="HS300" s="236">
        <v>86.948791</v>
      </c>
      <c r="HT300" s="144">
        <v>56.350079999999998</v>
      </c>
      <c r="HU300" s="236">
        <v>70.081475999999995</v>
      </c>
      <c r="HV300" s="144">
        <v>45.418650999999997</v>
      </c>
      <c r="HW300" s="236">
        <v>44.629278999999997</v>
      </c>
      <c r="HX300" s="144">
        <v>1</v>
      </c>
      <c r="HY300" s="237">
        <v>0.62825943582887045</v>
      </c>
      <c r="HZ300" s="238">
        <v>28.1</v>
      </c>
      <c r="IA300" s="133">
        <v>6.2</v>
      </c>
      <c r="IB300" s="133">
        <v>27</v>
      </c>
      <c r="IC300" s="133">
        <v>5.7</v>
      </c>
      <c r="ID300" s="133">
        <v>27.1</v>
      </c>
      <c r="IE300" s="133">
        <v>6</v>
      </c>
      <c r="IF300" s="237">
        <v>102.46529032258066</v>
      </c>
      <c r="IG300" s="237">
        <v>64.517054546287696</v>
      </c>
      <c r="IH300" s="133"/>
      <c r="II300" s="133">
        <v>0.38</v>
      </c>
      <c r="IJ300" s="133">
        <v>1174</v>
      </c>
      <c r="IK300" s="133">
        <v>1069</v>
      </c>
      <c r="IL300" s="133">
        <v>1120</v>
      </c>
      <c r="IM300" s="133">
        <v>1100</v>
      </c>
      <c r="IN300" s="133">
        <v>953</v>
      </c>
      <c r="IO300" s="133">
        <v>1072</v>
      </c>
      <c r="IP300" s="133"/>
      <c r="IQ300" s="237">
        <v>1081.3333333333333</v>
      </c>
      <c r="IR300" s="133">
        <v>1825</v>
      </c>
      <c r="IS300" s="133">
        <v>339</v>
      </c>
      <c r="IT300" s="133">
        <v>328</v>
      </c>
      <c r="IU300" s="133">
        <v>455</v>
      </c>
      <c r="IV300" s="133">
        <v>430</v>
      </c>
      <c r="IW300" s="133">
        <v>457</v>
      </c>
      <c r="IX300" s="133">
        <v>417</v>
      </c>
      <c r="IY300" s="133"/>
      <c r="IZ300" s="193">
        <v>404.33333333333331</v>
      </c>
      <c r="JA300" s="133">
        <v>258</v>
      </c>
      <c r="JB300" s="412">
        <v>28.846611095572428</v>
      </c>
      <c r="JC300" s="241">
        <v>0</v>
      </c>
      <c r="JD300" s="136">
        <v>1</v>
      </c>
      <c r="JE300" s="278">
        <v>0</v>
      </c>
      <c r="JF300" s="70">
        <v>0</v>
      </c>
      <c r="JG300" s="70"/>
      <c r="JH300" s="136">
        <v>1</v>
      </c>
      <c r="JI300" s="136">
        <v>2</v>
      </c>
      <c r="JJ300" s="136">
        <v>0</v>
      </c>
      <c r="JK300" s="136"/>
      <c r="JL300" s="133" t="s">
        <v>1702</v>
      </c>
      <c r="JM300" s="285">
        <v>45.5</v>
      </c>
      <c r="JN300" s="200">
        <v>510</v>
      </c>
      <c r="JO300" s="244">
        <v>42863</v>
      </c>
      <c r="JP300" s="69">
        <v>43168</v>
      </c>
      <c r="JQ300" s="201">
        <v>0</v>
      </c>
      <c r="JR300" s="69">
        <v>43168</v>
      </c>
      <c r="JS300" s="31">
        <v>10</v>
      </c>
      <c r="JT300" s="243">
        <v>0</v>
      </c>
      <c r="JU300" s="69">
        <v>43168</v>
      </c>
      <c r="JV300" s="245">
        <v>10</v>
      </c>
      <c r="JW300" s="243">
        <v>0</v>
      </c>
      <c r="JX300" s="246">
        <v>43168</v>
      </c>
      <c r="JY300" s="245">
        <v>10</v>
      </c>
      <c r="JZ300" s="245">
        <v>10</v>
      </c>
      <c r="KA300" s="245">
        <v>305</v>
      </c>
      <c r="KB300" s="247"/>
      <c r="KC300" s="245"/>
      <c r="KD300" s="248"/>
      <c r="KE300" s="63"/>
      <c r="KF300" s="263">
        <v>1</v>
      </c>
      <c r="KG300" s="251" t="s">
        <v>390</v>
      </c>
      <c r="KH300" s="250">
        <v>113.5</v>
      </c>
      <c r="KI300" s="250">
        <v>65.099999999999994</v>
      </c>
      <c r="KJ300" s="250">
        <v>42.9</v>
      </c>
      <c r="KK300" s="251">
        <v>-15.8</v>
      </c>
      <c r="KL300" s="250">
        <v>-13.4</v>
      </c>
      <c r="KM300" s="250">
        <v>57.7</v>
      </c>
      <c r="KN300" s="250">
        <v>35.799999999999997</v>
      </c>
      <c r="KO300" s="250">
        <v>5.6</v>
      </c>
      <c r="KP300" s="63"/>
      <c r="KQ300" s="250">
        <v>0</v>
      </c>
      <c r="KR300" s="92"/>
      <c r="KS300" s="93">
        <v>0.38888888888888895</v>
      </c>
      <c r="KT300" s="92">
        <v>22</v>
      </c>
      <c r="KU300" s="361">
        <v>36.14</v>
      </c>
      <c r="KV300" s="92">
        <v>-18.48</v>
      </c>
      <c r="KW300" s="361">
        <v>-23.7</v>
      </c>
      <c r="KX300" s="361">
        <v>-21.4</v>
      </c>
      <c r="KY300" s="361">
        <v>260</v>
      </c>
      <c r="KZ300" s="361">
        <v>-25.8</v>
      </c>
      <c r="LA300" s="361">
        <v>-20.3</v>
      </c>
      <c r="LB300" s="361">
        <v>240</v>
      </c>
      <c r="LC300" s="361">
        <v>-24.7</v>
      </c>
      <c r="LD300" s="361">
        <v>-20.9</v>
      </c>
      <c r="LE300" s="361">
        <v>260</v>
      </c>
      <c r="LF300" s="118">
        <v>42863</v>
      </c>
      <c r="LG300" s="454">
        <v>0</v>
      </c>
      <c r="LH300" s="454"/>
      <c r="LI300" s="454">
        <v>22</v>
      </c>
      <c r="LJ300" s="454">
        <v>35.18</v>
      </c>
      <c r="LK300" s="454">
        <v>-18.760000000000002</v>
      </c>
      <c r="LL300" s="454">
        <v>-17.7</v>
      </c>
      <c r="LM300" s="454">
        <v>-14.7</v>
      </c>
      <c r="LN300" s="454">
        <v>479</v>
      </c>
      <c r="LO300" s="454">
        <v>-21.4</v>
      </c>
      <c r="LP300" s="454">
        <v>-20.9</v>
      </c>
      <c r="LQ300" s="454">
        <v>320</v>
      </c>
      <c r="LR300" s="454">
        <v>-19.3</v>
      </c>
      <c r="LS300" s="454">
        <v>-17.8</v>
      </c>
      <c r="LT300" s="454">
        <v>479</v>
      </c>
      <c r="LU300" s="500">
        <v>30.16</v>
      </c>
      <c r="LV300" s="693">
        <v>-19.3</v>
      </c>
      <c r="LW300" s="500"/>
      <c r="LX300" s="500"/>
      <c r="LY300" s="500">
        <v>0</v>
      </c>
      <c r="LZ300" s="500">
        <v>0</v>
      </c>
      <c r="MA300" s="690">
        <v>44.629278999999997</v>
      </c>
      <c r="MB300" s="454"/>
      <c r="MD300" s="253"/>
      <c r="ME300" s="274"/>
      <c r="MF300" s="581">
        <v>510</v>
      </c>
      <c r="MG300" s="135">
        <v>42861</v>
      </c>
      <c r="MJ300" s="586"/>
      <c r="MR300" s="135"/>
      <c r="MS300" s="585"/>
      <c r="MT300" s="585"/>
      <c r="MU300" s="133">
        <v>0</v>
      </c>
      <c r="MV300" s="585"/>
      <c r="MW300" s="585"/>
      <c r="MX300" s="585"/>
      <c r="MY300" s="585"/>
      <c r="MZ300" s="585"/>
      <c r="NA300" s="238">
        <v>4325</v>
      </c>
      <c r="NB300" s="585"/>
      <c r="NC300" s="238">
        <v>3</v>
      </c>
      <c r="NE300" s="876" t="s">
        <v>64</v>
      </c>
      <c r="NF300" s="877" t="s">
        <v>64</v>
      </c>
      <c r="NG300" s="877" t="s">
        <v>64</v>
      </c>
      <c r="NH300" s="877" t="s">
        <v>64</v>
      </c>
      <c r="NI300" s="877" t="s">
        <v>64</v>
      </c>
      <c r="NJ300" s="877" t="s">
        <v>64</v>
      </c>
      <c r="NK300" s="877" t="s">
        <v>64</v>
      </c>
      <c r="NL300" s="877" t="s">
        <v>64</v>
      </c>
      <c r="NM300" s="877" t="s">
        <v>64</v>
      </c>
      <c r="NN300" s="877" t="s">
        <v>64</v>
      </c>
      <c r="NO300" s="877" t="s">
        <v>64</v>
      </c>
      <c r="NP300" s="877" t="s">
        <v>64</v>
      </c>
      <c r="NQ300" s="877" t="s">
        <v>64</v>
      </c>
      <c r="NR300" s="877" t="s">
        <v>64</v>
      </c>
      <c r="NS300" s="877" t="s">
        <v>64</v>
      </c>
      <c r="NT300" s="877" t="s">
        <v>64</v>
      </c>
      <c r="NU300" s="877" t="s">
        <v>64</v>
      </c>
      <c r="NV300" s="877" t="s">
        <v>64</v>
      </c>
      <c r="NW300" s="877" t="s">
        <v>64</v>
      </c>
      <c r="NX300" s="877" t="s">
        <v>64</v>
      </c>
      <c r="NY300" s="877" t="s">
        <v>64</v>
      </c>
      <c r="NZ300" s="877" t="s">
        <v>64</v>
      </c>
      <c r="OA300" s="877" t="s">
        <v>64</v>
      </c>
      <c r="OB300" s="877" t="s">
        <v>64</v>
      </c>
      <c r="OC300" s="877" t="s">
        <v>64</v>
      </c>
      <c r="OD300" s="877" t="s">
        <v>64</v>
      </c>
      <c r="OE300" s="877" t="s">
        <v>64</v>
      </c>
      <c r="OF300" s="877" t="s">
        <v>64</v>
      </c>
      <c r="OG300" s="877" t="s">
        <v>64</v>
      </c>
      <c r="OH300" s="877" t="s">
        <v>64</v>
      </c>
      <c r="OI300" s="877" t="s">
        <v>64</v>
      </c>
      <c r="OJ300" s="877" t="s">
        <v>64</v>
      </c>
      <c r="OK300" s="877" t="s">
        <v>64</v>
      </c>
      <c r="OL300" s="877" t="s">
        <v>64</v>
      </c>
      <c r="OM300" s="877" t="s">
        <v>64</v>
      </c>
    </row>
    <row r="301" spans="1:403" s="61" customFormat="1" x14ac:dyDescent="0.25">
      <c r="A301" s="455">
        <v>300</v>
      </c>
      <c r="B301" s="221">
        <v>0</v>
      </c>
      <c r="C301" s="61">
        <v>0</v>
      </c>
      <c r="D301" s="61">
        <v>2</v>
      </c>
      <c r="E301" s="90">
        <v>511</v>
      </c>
      <c r="F301" s="883">
        <v>511</v>
      </c>
      <c r="G301" s="90">
        <v>511</v>
      </c>
      <c r="H301" s="898"/>
      <c r="I301" s="232" t="s">
        <v>1528</v>
      </c>
      <c r="J301" s="232" t="s">
        <v>1703</v>
      </c>
      <c r="K301" s="135">
        <v>19918</v>
      </c>
      <c r="L301" s="133">
        <v>62</v>
      </c>
      <c r="M301" s="193">
        <v>104</v>
      </c>
      <c r="N301" s="193">
        <v>174</v>
      </c>
      <c r="O301" s="342">
        <v>34.350640771568237</v>
      </c>
      <c r="P301" s="210">
        <v>2.1777283148716422</v>
      </c>
      <c r="Q301" s="133">
        <v>0</v>
      </c>
      <c r="R301" s="103">
        <v>150</v>
      </c>
      <c r="S301" s="103">
        <v>80</v>
      </c>
      <c r="T301" s="133">
        <v>0</v>
      </c>
      <c r="U301" s="193">
        <v>3</v>
      </c>
      <c r="V301" s="114">
        <v>0</v>
      </c>
      <c r="W301" s="114"/>
      <c r="X301" s="114">
        <v>1</v>
      </c>
      <c r="Y301" s="114">
        <v>1</v>
      </c>
      <c r="Z301" s="114">
        <v>0</v>
      </c>
      <c r="AA301" s="114">
        <v>0</v>
      </c>
      <c r="AB301" s="114">
        <v>1</v>
      </c>
      <c r="AC301" s="114">
        <v>0</v>
      </c>
      <c r="AD301" s="133"/>
      <c r="AE301" s="232"/>
      <c r="AF301" s="133"/>
      <c r="AG301" s="592">
        <v>92</v>
      </c>
      <c r="AH301" s="592">
        <v>0.88</v>
      </c>
      <c r="AI301" s="592">
        <v>92</v>
      </c>
      <c r="AJ301" s="603">
        <v>1</v>
      </c>
      <c r="AK301" s="592">
        <v>16.7</v>
      </c>
      <c r="AL301" s="592">
        <v>49</v>
      </c>
      <c r="AM301" s="592"/>
      <c r="AN301" s="607">
        <v>1978</v>
      </c>
      <c r="AO301" s="214">
        <v>7.589841512182657</v>
      </c>
      <c r="AP301" s="63">
        <v>170</v>
      </c>
      <c r="AQ301" s="63">
        <v>109</v>
      </c>
      <c r="AR301" s="63">
        <v>33</v>
      </c>
      <c r="AS301" s="63">
        <v>139</v>
      </c>
      <c r="AT301" s="63">
        <v>1.37</v>
      </c>
      <c r="AU301" s="63"/>
      <c r="AV301" s="557">
        <v>42871</v>
      </c>
      <c r="AW301" s="557">
        <v>42866</v>
      </c>
      <c r="AX301" s="63">
        <v>0.88</v>
      </c>
      <c r="AY301" s="63">
        <v>92</v>
      </c>
      <c r="AZ301" s="63"/>
      <c r="BA301" s="592">
        <v>141</v>
      </c>
      <c r="BB301" s="567">
        <v>42871</v>
      </c>
      <c r="BC301" s="66"/>
      <c r="BD301" s="68"/>
      <c r="BE301" s="66"/>
      <c r="BF301" s="218"/>
      <c r="BG301" s="66"/>
      <c r="BH301" s="68"/>
      <c r="BI301" s="219"/>
      <c r="BJ301" s="219"/>
      <c r="BK301" s="219"/>
      <c r="BL301" s="66">
        <v>2.5099999999999998</v>
      </c>
      <c r="BM301" s="66">
        <v>1.27</v>
      </c>
      <c r="BN301" s="66">
        <v>54</v>
      </c>
      <c r="BO301" s="66">
        <v>1.47</v>
      </c>
      <c r="BP301" s="571">
        <v>517</v>
      </c>
      <c r="BQ301" s="66">
        <v>42</v>
      </c>
      <c r="BR301" s="66">
        <v>355</v>
      </c>
      <c r="BS301" s="66">
        <v>22</v>
      </c>
      <c r="BT301" s="66">
        <v>11</v>
      </c>
      <c r="BU301" s="69">
        <v>42866</v>
      </c>
      <c r="BV301" s="61" t="s">
        <v>1704</v>
      </c>
      <c r="BW301" s="61">
        <v>0</v>
      </c>
      <c r="BX301" s="61">
        <v>0</v>
      </c>
      <c r="BZ301" s="61">
        <v>0</v>
      </c>
      <c r="CB301" s="61" t="s">
        <v>381</v>
      </c>
      <c r="CD301" s="61">
        <v>0</v>
      </c>
      <c r="CE301" s="61">
        <v>0</v>
      </c>
      <c r="CF301" s="61">
        <v>0</v>
      </c>
      <c r="CG301" s="61">
        <v>0</v>
      </c>
      <c r="CH301" s="61">
        <v>0</v>
      </c>
      <c r="CI301" s="61">
        <v>0</v>
      </c>
      <c r="CJ301" s="61">
        <v>0</v>
      </c>
      <c r="CK301" s="114">
        <v>0</v>
      </c>
      <c r="CL301" s="114">
        <v>0</v>
      </c>
      <c r="CM301" s="114">
        <v>0</v>
      </c>
      <c r="CN301" s="114">
        <v>0</v>
      </c>
      <c r="CO301" s="114">
        <v>0</v>
      </c>
      <c r="CP301" s="114">
        <v>0</v>
      </c>
      <c r="CQ301" s="114">
        <v>0</v>
      </c>
      <c r="CR301" s="114">
        <v>0</v>
      </c>
      <c r="CS301" s="114">
        <v>0</v>
      </c>
      <c r="CT301" s="114">
        <v>0</v>
      </c>
      <c r="CU301" s="114">
        <v>0</v>
      </c>
      <c r="CV301" s="114">
        <v>0</v>
      </c>
      <c r="CW301" s="362"/>
      <c r="CX301" s="362"/>
      <c r="CY301" s="362"/>
      <c r="CZ301" s="362"/>
      <c r="DA301" s="133"/>
      <c r="DB301" s="133"/>
      <c r="DC301" s="133"/>
      <c r="DD301" s="133"/>
      <c r="DE301" s="133"/>
      <c r="DF301" s="133">
        <v>0</v>
      </c>
      <c r="DG301" s="136">
        <v>0</v>
      </c>
      <c r="DH301" s="135"/>
      <c r="DI301" s="133"/>
      <c r="DJ301" s="133"/>
      <c r="DK301" s="136">
        <v>1</v>
      </c>
      <c r="DL301" s="136">
        <v>1</v>
      </c>
      <c r="DM301" s="136"/>
      <c r="DN301" s="133"/>
      <c r="DO301" s="133">
        <v>0</v>
      </c>
      <c r="DP301" s="133">
        <v>0</v>
      </c>
      <c r="DQ301" s="133">
        <v>0</v>
      </c>
      <c r="DR301" s="133">
        <v>0</v>
      </c>
      <c r="DS301" s="133">
        <v>0</v>
      </c>
      <c r="DT301" s="212">
        <v>0</v>
      </c>
      <c r="DU301" s="133">
        <v>0</v>
      </c>
      <c r="DV301" s="133">
        <v>0</v>
      </c>
      <c r="DW301" s="133">
        <v>0</v>
      </c>
      <c r="DX301" s="133">
        <v>0</v>
      </c>
      <c r="DY301" s="133">
        <v>0</v>
      </c>
      <c r="DZ301" s="133">
        <v>0</v>
      </c>
      <c r="EC301" s="133">
        <v>0</v>
      </c>
      <c r="ED301" s="133">
        <v>0</v>
      </c>
      <c r="EE301" s="133">
        <v>92</v>
      </c>
      <c r="EF301" s="133"/>
      <c r="EH301" s="294"/>
      <c r="EI301" s="103"/>
      <c r="EJ301" s="131"/>
      <c r="EK301" s="131"/>
      <c r="EL301" s="131"/>
      <c r="EM301" s="131"/>
      <c r="EN301" s="131"/>
      <c r="EO301" s="103"/>
      <c r="EP301" s="136">
        <v>511</v>
      </c>
      <c r="EQ301" s="506">
        <v>42867</v>
      </c>
      <c r="ER301" s="232" t="s">
        <v>415</v>
      </c>
      <c r="ES301" s="232"/>
      <c r="ET301" s="232"/>
      <c r="EU301" s="232">
        <v>99</v>
      </c>
      <c r="EV301" s="232">
        <v>0</v>
      </c>
      <c r="EW301" s="232"/>
      <c r="EX301" s="232">
        <v>15</v>
      </c>
      <c r="EY301" s="232">
        <v>14</v>
      </c>
      <c r="EZ301" s="232">
        <v>59</v>
      </c>
      <c r="FA301" s="232">
        <v>31</v>
      </c>
      <c r="FB301" s="232">
        <v>21</v>
      </c>
      <c r="FC301" s="232">
        <v>25</v>
      </c>
      <c r="FD301" s="232">
        <v>47</v>
      </c>
      <c r="FE301" s="133">
        <v>24</v>
      </c>
      <c r="FF301" s="232">
        <v>34</v>
      </c>
      <c r="FG301" s="232">
        <v>90</v>
      </c>
      <c r="FH301" s="232">
        <v>260</v>
      </c>
      <c r="FI301" s="91">
        <v>90</v>
      </c>
      <c r="FJ301" s="91">
        <v>260</v>
      </c>
      <c r="FK301" s="227">
        <v>59.8</v>
      </c>
      <c r="FL301" s="227">
        <v>27.459807355962436</v>
      </c>
      <c r="FM301" s="228">
        <v>211.8</v>
      </c>
      <c r="FN301" s="228">
        <v>100.1</v>
      </c>
      <c r="FO301" s="228">
        <v>97.257311003224814</v>
      </c>
      <c r="FP301" s="228">
        <v>45.965329704545816</v>
      </c>
      <c r="FQ301" s="228">
        <v>52.73843248347498</v>
      </c>
      <c r="FR301" s="228"/>
      <c r="FS301" s="193">
        <v>0</v>
      </c>
      <c r="FT301" s="230">
        <v>69</v>
      </c>
      <c r="FU301" s="230">
        <v>110.1</v>
      </c>
      <c r="FV301" s="230">
        <v>110</v>
      </c>
      <c r="FW301" s="229">
        <v>4.3</v>
      </c>
      <c r="FX301" s="229">
        <v>6.2</v>
      </c>
      <c r="FY301" s="229">
        <v>16.046511627906977</v>
      </c>
      <c r="FZ301" s="229">
        <v>0.6267029972752044</v>
      </c>
      <c r="GA301" s="232" t="s">
        <v>381</v>
      </c>
      <c r="GB301" s="233">
        <v>23.5</v>
      </c>
      <c r="GC301" s="233">
        <v>14.5</v>
      </c>
      <c r="GD301" s="233">
        <v>8</v>
      </c>
      <c r="GE301" s="233">
        <v>190.6</v>
      </c>
      <c r="GF301" s="233">
        <v>131.4</v>
      </c>
      <c r="GG301" s="233">
        <v>30.2</v>
      </c>
      <c r="GH301" s="232">
        <v>0</v>
      </c>
      <c r="GI301" s="232">
        <v>1</v>
      </c>
      <c r="GJ301" s="232">
        <v>1</v>
      </c>
      <c r="GK301" s="232">
        <v>0</v>
      </c>
      <c r="GL301" s="507"/>
      <c r="GM301" s="232" t="s">
        <v>381</v>
      </c>
      <c r="GN301" s="232">
        <v>1</v>
      </c>
      <c r="GO301" s="232" t="s">
        <v>464</v>
      </c>
      <c r="GP301" s="232">
        <v>0</v>
      </c>
      <c r="GR301" s="106"/>
      <c r="GS301" s="111">
        <v>0.38434163701067614</v>
      </c>
      <c r="GT301" s="61">
        <v>0</v>
      </c>
      <c r="GU301" s="111"/>
      <c r="GV301" s="62"/>
      <c r="GY301" s="106">
        <v>27</v>
      </c>
      <c r="GZ301" s="61">
        <v>0</v>
      </c>
      <c r="HA301" s="745"/>
      <c r="HB301" s="232">
        <v>13</v>
      </c>
      <c r="HC301" s="232"/>
      <c r="HD301" s="61">
        <v>1</v>
      </c>
      <c r="HE301" s="236">
        <v>321.30047999999999</v>
      </c>
      <c r="HF301" s="236">
        <v>337.36550399999999</v>
      </c>
      <c r="HG301" s="144">
        <v>148.800949</v>
      </c>
      <c r="HH301" s="236">
        <v>255.27818600000001</v>
      </c>
      <c r="HI301" s="125">
        <v>112.594903</v>
      </c>
      <c r="HJ301" s="236">
        <v>132.474344</v>
      </c>
      <c r="HK301" s="144">
        <v>58.430123999999999</v>
      </c>
      <c r="HL301" s="236">
        <v>122.803842</v>
      </c>
      <c r="HM301" s="144">
        <v>54.16478</v>
      </c>
      <c r="HN301" s="236">
        <v>48.105890000000002</v>
      </c>
      <c r="HO301" s="144">
        <v>8.1050540000000009</v>
      </c>
      <c r="HP301" s="144">
        <v>3.574875</v>
      </c>
      <c r="HQ301" s="236">
        <v>233.75321299999999</v>
      </c>
      <c r="HR301" s="144">
        <v>103.100938</v>
      </c>
      <c r="HS301" s="236">
        <v>100.99299600000001</v>
      </c>
      <c r="HT301" s="144">
        <v>44.544725</v>
      </c>
      <c r="HU301" s="236">
        <v>132.76021700000001</v>
      </c>
      <c r="HV301" s="144">
        <v>58.556213</v>
      </c>
      <c r="HW301" s="236">
        <v>56.795034000000001</v>
      </c>
      <c r="HX301" s="144">
        <v>0</v>
      </c>
      <c r="HY301" s="237">
        <v>1.3215602527040833</v>
      </c>
      <c r="HZ301" s="238">
        <v>31.6</v>
      </c>
      <c r="IA301" s="133">
        <v>6.3</v>
      </c>
      <c r="IB301" s="133">
        <v>28.5</v>
      </c>
      <c r="IC301" s="133">
        <v>6.4</v>
      </c>
      <c r="ID301" s="133">
        <v>28.5</v>
      </c>
      <c r="IE301" s="133">
        <v>6.4</v>
      </c>
      <c r="IF301" s="237">
        <v>119.69879365079365</v>
      </c>
      <c r="IG301" s="237">
        <v>54.964980173777477</v>
      </c>
      <c r="IH301" s="133"/>
      <c r="II301" s="133">
        <v>0.49</v>
      </c>
      <c r="IJ301" s="133">
        <v>974</v>
      </c>
      <c r="IK301" s="133">
        <v>879.5</v>
      </c>
      <c r="IL301" s="133">
        <v>1074</v>
      </c>
      <c r="IM301" s="133">
        <v>1070</v>
      </c>
      <c r="IN301" s="133">
        <v>1118</v>
      </c>
      <c r="IO301" s="133">
        <v>1091</v>
      </c>
      <c r="IP301" s="133"/>
      <c r="IQ301" s="237">
        <v>1034.4166666666667</v>
      </c>
      <c r="IR301" s="133">
        <v>1570</v>
      </c>
      <c r="IS301" s="133">
        <v>411</v>
      </c>
      <c r="IT301" s="133">
        <v>309</v>
      </c>
      <c r="IU301" s="133">
        <v>429</v>
      </c>
      <c r="IV301" s="133">
        <v>409</v>
      </c>
      <c r="IW301" s="133">
        <v>402</v>
      </c>
      <c r="IX301" s="133">
        <v>430</v>
      </c>
      <c r="IY301" s="133"/>
      <c r="IZ301" s="193">
        <v>398.33333333333331</v>
      </c>
      <c r="JA301" s="133">
        <v>265</v>
      </c>
      <c r="JB301" s="412">
        <v>25.100192210095056</v>
      </c>
      <c r="JC301" s="241">
        <v>0</v>
      </c>
      <c r="JD301" s="136">
        <v>1</v>
      </c>
      <c r="JE301" s="278">
        <v>4</v>
      </c>
      <c r="JF301" s="70">
        <v>0</v>
      </c>
      <c r="JG301" s="70"/>
      <c r="JH301" s="136">
        <v>1</v>
      </c>
      <c r="JI301" s="136">
        <v>1</v>
      </c>
      <c r="JJ301" s="136">
        <v>1</v>
      </c>
      <c r="JK301" s="136"/>
      <c r="JL301" s="133"/>
      <c r="JM301" s="410">
        <v>55.666666666666664</v>
      </c>
      <c r="JN301" s="201">
        <v>511</v>
      </c>
      <c r="JO301" s="244">
        <v>42871</v>
      </c>
      <c r="JP301" s="69">
        <v>43375</v>
      </c>
      <c r="JQ301" s="201">
        <v>0</v>
      </c>
      <c r="JR301" s="69">
        <v>43375</v>
      </c>
      <c r="JS301" s="31">
        <v>16</v>
      </c>
      <c r="JT301" s="243"/>
      <c r="JU301" s="69">
        <v>43375</v>
      </c>
      <c r="JV301" s="245">
        <v>16</v>
      </c>
      <c r="JW301" s="243">
        <v>0</v>
      </c>
      <c r="JX301" s="246">
        <v>43375</v>
      </c>
      <c r="JY301" s="245">
        <v>16</v>
      </c>
      <c r="JZ301" s="245">
        <v>16</v>
      </c>
      <c r="KA301" s="245">
        <v>504</v>
      </c>
      <c r="KB301" s="247"/>
      <c r="KC301" s="245"/>
      <c r="KD301" s="248"/>
      <c r="KE301" s="63"/>
      <c r="KR301" s="92"/>
      <c r="KS301" s="93">
        <v>0.38434163701067614</v>
      </c>
      <c r="KT301" s="92"/>
      <c r="KU301" s="361"/>
      <c r="KV301" s="92"/>
      <c r="KW301" s="361"/>
      <c r="KX301" s="361"/>
      <c r="KY301" s="361"/>
      <c r="KZ301" s="361"/>
      <c r="LA301" s="361"/>
      <c r="LB301" s="361"/>
      <c r="LC301" s="361"/>
      <c r="LD301" s="361"/>
      <c r="LE301" s="361"/>
      <c r="LF301" s="118">
        <v>42867</v>
      </c>
      <c r="LG301" s="454"/>
      <c r="LH301" s="454"/>
      <c r="LI301" s="454"/>
      <c r="LJ301" s="454"/>
      <c r="LK301" s="454"/>
      <c r="LL301" s="454"/>
      <c r="LM301" s="454"/>
      <c r="LN301" s="454"/>
      <c r="LO301" s="454"/>
      <c r="LP301" s="454"/>
      <c r="LQ301" s="454"/>
      <c r="LR301" s="454"/>
      <c r="LS301" s="454"/>
      <c r="LT301" s="454"/>
      <c r="LU301" s="500"/>
      <c r="LV301" s="500"/>
      <c r="LW301" s="500"/>
      <c r="LX301" s="500"/>
      <c r="LY301" s="500">
        <v>0</v>
      </c>
      <c r="LZ301" s="500">
        <v>0</v>
      </c>
      <c r="MA301" s="690">
        <v>56.795034000000001</v>
      </c>
      <c r="MB301" s="454"/>
      <c r="MD301" s="253"/>
      <c r="ME301" s="274"/>
      <c r="MF301" s="581">
        <v>511</v>
      </c>
      <c r="MG301" s="135">
        <v>42866</v>
      </c>
      <c r="MJ301" s="586"/>
      <c r="MR301" s="135"/>
      <c r="MS301" s="585"/>
      <c r="MT301" s="585"/>
      <c r="MU301" s="133">
        <v>0</v>
      </c>
      <c r="MV301" s="585"/>
      <c r="MW301" s="585"/>
      <c r="MX301" s="585"/>
      <c r="MY301" s="585"/>
      <c r="MZ301" s="585"/>
      <c r="NA301" s="238">
        <v>1978</v>
      </c>
      <c r="NB301" s="585"/>
      <c r="NC301" s="238">
        <v>4</v>
      </c>
      <c r="NE301" s="876" t="s">
        <v>64</v>
      </c>
      <c r="NF301" s="877" t="s">
        <v>64</v>
      </c>
      <c r="NG301" s="877" t="s">
        <v>64</v>
      </c>
      <c r="NH301" s="877" t="s">
        <v>64</v>
      </c>
      <c r="NI301" s="877" t="s">
        <v>64</v>
      </c>
      <c r="NJ301" s="877" t="s">
        <v>64</v>
      </c>
      <c r="NK301" s="877" t="s">
        <v>64</v>
      </c>
      <c r="NL301" s="877" t="s">
        <v>64</v>
      </c>
      <c r="NM301" s="877" t="s">
        <v>64</v>
      </c>
      <c r="NN301" s="877" t="s">
        <v>64</v>
      </c>
      <c r="NO301" s="877" t="s">
        <v>64</v>
      </c>
      <c r="NP301" s="877" t="s">
        <v>64</v>
      </c>
      <c r="NQ301" s="877" t="s">
        <v>64</v>
      </c>
      <c r="NR301" s="877" t="s">
        <v>64</v>
      </c>
      <c r="NS301" s="877" t="s">
        <v>64</v>
      </c>
      <c r="NT301" s="877" t="s">
        <v>64</v>
      </c>
      <c r="NU301" s="877" t="s">
        <v>64</v>
      </c>
      <c r="NV301" s="877" t="s">
        <v>64</v>
      </c>
      <c r="NW301" s="877" t="s">
        <v>64</v>
      </c>
      <c r="NX301" s="877" t="s">
        <v>64</v>
      </c>
      <c r="NY301" s="877" t="s">
        <v>64</v>
      </c>
      <c r="NZ301" s="877" t="s">
        <v>64</v>
      </c>
      <c r="OA301" s="877" t="s">
        <v>64</v>
      </c>
      <c r="OB301" s="877" t="s">
        <v>64</v>
      </c>
      <c r="OC301" s="877" t="s">
        <v>64</v>
      </c>
      <c r="OD301" s="877" t="s">
        <v>64</v>
      </c>
      <c r="OE301" s="877" t="s">
        <v>64</v>
      </c>
      <c r="OF301" s="877" t="s">
        <v>64</v>
      </c>
      <c r="OG301" s="877" t="s">
        <v>64</v>
      </c>
      <c r="OH301" s="877" t="s">
        <v>64</v>
      </c>
      <c r="OI301" s="877" t="s">
        <v>64</v>
      </c>
      <c r="OJ301" s="877" t="s">
        <v>64</v>
      </c>
      <c r="OK301" s="877" t="s">
        <v>64</v>
      </c>
      <c r="OL301" s="877" t="s">
        <v>64</v>
      </c>
      <c r="OM301" s="877" t="s">
        <v>64</v>
      </c>
    </row>
    <row r="302" spans="1:403" s="95" customFormat="1" x14ac:dyDescent="0.25">
      <c r="A302" s="902">
        <v>301</v>
      </c>
      <c r="B302" s="453">
        <v>0</v>
      </c>
      <c r="C302" s="95">
        <v>0</v>
      </c>
      <c r="D302" s="95">
        <v>4</v>
      </c>
      <c r="E302" s="90">
        <v>512</v>
      </c>
      <c r="F302" s="883">
        <v>512</v>
      </c>
      <c r="G302" s="90">
        <v>512</v>
      </c>
      <c r="H302" s="898"/>
      <c r="I302" s="95" t="s">
        <v>702</v>
      </c>
      <c r="J302" s="95" t="s">
        <v>1705</v>
      </c>
      <c r="K302" s="504"/>
      <c r="M302" s="375"/>
      <c r="N302" s="375"/>
      <c r="O302" s="671"/>
      <c r="P302" s="669"/>
      <c r="U302" s="375"/>
      <c r="AJ302" s="670"/>
      <c r="AN302" s="375"/>
      <c r="AO302" s="674"/>
      <c r="AV302" s="504"/>
      <c r="AW302" s="504"/>
      <c r="BB302" s="844"/>
      <c r="BD302" s="678"/>
      <c r="BF302" s="677"/>
      <c r="BH302" s="678"/>
      <c r="BI302" s="679"/>
      <c r="BJ302" s="679"/>
      <c r="BK302" s="679"/>
      <c r="BP302" s="375"/>
      <c r="BU302" s="504"/>
      <c r="DG302" s="110"/>
      <c r="DH302" s="504"/>
      <c r="DK302" s="110"/>
      <c r="DL302" s="110"/>
      <c r="DM302" s="110"/>
      <c r="EH302" s="504"/>
      <c r="EJ302" s="99"/>
      <c r="EK302" s="99"/>
      <c r="EL302" s="99"/>
      <c r="EM302" s="99"/>
      <c r="EN302" s="99"/>
      <c r="EP302" s="110">
        <v>512</v>
      </c>
      <c r="EQ302" s="504"/>
      <c r="FI302" s="677"/>
      <c r="FJ302" s="677"/>
      <c r="FK302" s="677"/>
      <c r="FL302" s="677"/>
      <c r="FM302" s="375"/>
      <c r="FN302" s="375"/>
      <c r="FO302" s="375"/>
      <c r="FP302" s="375"/>
      <c r="FQ302" s="375"/>
      <c r="FR302" s="375"/>
      <c r="FS302" s="375"/>
      <c r="FT302" s="375"/>
      <c r="FU302" s="375"/>
      <c r="FV302" s="375"/>
      <c r="FW302" s="677"/>
      <c r="FX302" s="677"/>
      <c r="FY302" s="677"/>
      <c r="FZ302" s="677"/>
      <c r="GB302" s="678"/>
      <c r="GC302" s="678"/>
      <c r="GD302" s="678"/>
      <c r="GE302" s="678"/>
      <c r="GF302" s="678"/>
      <c r="GG302" s="678"/>
      <c r="GL302" s="355"/>
      <c r="GR302" s="677"/>
      <c r="GS302" s="678"/>
      <c r="GU302" s="678"/>
      <c r="GV302" s="375"/>
      <c r="GY302" s="677"/>
      <c r="HA302" s="811"/>
      <c r="HE302" s="681"/>
      <c r="HF302" s="681"/>
      <c r="HG302" s="681"/>
      <c r="HH302" s="681"/>
      <c r="HI302" s="681"/>
      <c r="HJ302" s="681"/>
      <c r="HK302" s="681"/>
      <c r="HL302" s="681"/>
      <c r="HM302" s="681"/>
      <c r="HN302" s="681"/>
      <c r="HO302" s="681"/>
      <c r="HP302" s="681"/>
      <c r="HQ302" s="681"/>
      <c r="HR302" s="681"/>
      <c r="HS302" s="681"/>
      <c r="HT302" s="681"/>
      <c r="HU302" s="681"/>
      <c r="HV302" s="681"/>
      <c r="HW302" s="681"/>
      <c r="HX302" s="681"/>
      <c r="HY302" s="677"/>
      <c r="HZ302" s="678"/>
      <c r="IF302" s="677"/>
      <c r="IG302" s="677"/>
      <c r="IQ302" s="677"/>
      <c r="IZ302" s="375"/>
      <c r="JB302" s="811"/>
      <c r="JC302" s="683"/>
      <c r="JD302" s="110"/>
      <c r="JE302" s="407"/>
      <c r="JF302" s="407"/>
      <c r="JG302" s="407"/>
      <c r="JH302" s="110"/>
      <c r="JI302" s="110"/>
      <c r="JJ302" s="110"/>
      <c r="JK302" s="110"/>
      <c r="JN302" s="407">
        <v>512</v>
      </c>
      <c r="JO302" s="504"/>
      <c r="JP302" s="504"/>
      <c r="JQ302" s="407"/>
      <c r="JR302" s="99"/>
      <c r="JS302" s="99"/>
      <c r="JT302" s="453"/>
      <c r="JU302" s="99"/>
      <c r="JV302" s="654"/>
      <c r="JW302" s="453"/>
      <c r="JX302" s="654"/>
      <c r="JY302" s="654"/>
      <c r="JZ302" s="654"/>
      <c r="KA302" s="654"/>
      <c r="KB302" s="654"/>
      <c r="KC302" s="654"/>
      <c r="KD302" s="654"/>
      <c r="KR302" s="110"/>
      <c r="KS302" s="684"/>
      <c r="KT302" s="110"/>
      <c r="KV302" s="110"/>
      <c r="LF302" s="685"/>
      <c r="LU302" s="654"/>
      <c r="LV302" s="654"/>
      <c r="LW302" s="654"/>
      <c r="LX302" s="654"/>
      <c r="LY302" s="654">
        <v>0</v>
      </c>
      <c r="LZ302" s="654">
        <v>0</v>
      </c>
      <c r="MA302" s="686"/>
      <c r="MD302" s="453"/>
      <c r="ME302" s="453"/>
      <c r="MF302" s="95">
        <v>512</v>
      </c>
      <c r="MG302" s="504"/>
      <c r="MJ302" s="687"/>
      <c r="MR302" s="504"/>
      <c r="MS302" s="687"/>
      <c r="MT302" s="687"/>
      <c r="MU302" s="687"/>
      <c r="MV302" s="687"/>
      <c r="MW302" s="687"/>
      <c r="MX302" s="687"/>
      <c r="MY302" s="687"/>
      <c r="MZ302" s="687"/>
      <c r="NA302" s="687"/>
      <c r="NB302" s="687"/>
      <c r="NC302" s="678">
        <v>0</v>
      </c>
      <c r="NE302" s="876" t="s">
        <v>64</v>
      </c>
      <c r="NF302" s="877" t="s">
        <v>64</v>
      </c>
      <c r="NG302" s="877" t="s">
        <v>64</v>
      </c>
      <c r="NH302" s="877" t="s">
        <v>64</v>
      </c>
      <c r="NI302" s="877" t="s">
        <v>64</v>
      </c>
      <c r="NJ302" s="877" t="s">
        <v>64</v>
      </c>
      <c r="NK302" s="877" t="s">
        <v>64</v>
      </c>
      <c r="NL302" s="877" t="s">
        <v>64</v>
      </c>
      <c r="NM302" s="877" t="s">
        <v>64</v>
      </c>
      <c r="NN302" s="877" t="s">
        <v>64</v>
      </c>
      <c r="NO302" s="877" t="s">
        <v>64</v>
      </c>
      <c r="NP302" s="877" t="s">
        <v>64</v>
      </c>
      <c r="NQ302" s="877" t="s">
        <v>64</v>
      </c>
      <c r="NR302" s="877" t="s">
        <v>64</v>
      </c>
      <c r="NS302" s="877" t="s">
        <v>64</v>
      </c>
      <c r="NT302" s="877" t="s">
        <v>64</v>
      </c>
      <c r="NU302" s="877" t="s">
        <v>64</v>
      </c>
      <c r="NV302" s="877" t="s">
        <v>64</v>
      </c>
      <c r="NW302" s="877" t="s">
        <v>64</v>
      </c>
      <c r="NX302" s="877" t="s">
        <v>64</v>
      </c>
      <c r="NY302" s="877" t="s">
        <v>64</v>
      </c>
      <c r="NZ302" s="877" t="s">
        <v>64</v>
      </c>
      <c r="OA302" s="877" t="s">
        <v>64</v>
      </c>
      <c r="OB302" s="877" t="s">
        <v>64</v>
      </c>
      <c r="OC302" s="877" t="s">
        <v>64</v>
      </c>
      <c r="OD302" s="877" t="s">
        <v>64</v>
      </c>
      <c r="OE302" s="877" t="s">
        <v>64</v>
      </c>
      <c r="OF302" s="877" t="s">
        <v>64</v>
      </c>
      <c r="OG302" s="877" t="s">
        <v>64</v>
      </c>
      <c r="OH302" s="877" t="s">
        <v>64</v>
      </c>
      <c r="OI302" s="877" t="s">
        <v>64</v>
      </c>
      <c r="OJ302" s="877" t="s">
        <v>64</v>
      </c>
      <c r="OK302" s="877" t="s">
        <v>64</v>
      </c>
      <c r="OL302" s="877" t="s">
        <v>64</v>
      </c>
      <c r="OM302" s="877" t="s">
        <v>64</v>
      </c>
    </row>
    <row r="303" spans="1:403" s="133" customFormat="1" x14ac:dyDescent="0.25">
      <c r="A303" s="455">
        <v>302</v>
      </c>
      <c r="B303" s="221">
        <v>0</v>
      </c>
      <c r="C303" s="61">
        <v>0</v>
      </c>
      <c r="D303" s="61">
        <v>2</v>
      </c>
      <c r="E303" s="90">
        <v>513</v>
      </c>
      <c r="F303" s="883">
        <v>513</v>
      </c>
      <c r="G303" s="90">
        <v>513</v>
      </c>
      <c r="H303" s="898"/>
      <c r="I303" s="232" t="s">
        <v>1706</v>
      </c>
      <c r="J303" s="232" t="s">
        <v>1707</v>
      </c>
      <c r="K303" s="135">
        <v>10515</v>
      </c>
      <c r="L303" s="133">
        <v>88</v>
      </c>
      <c r="M303" s="193">
        <v>79</v>
      </c>
      <c r="N303" s="193">
        <v>143</v>
      </c>
      <c r="O303" s="342">
        <v>38.632695975353322</v>
      </c>
      <c r="P303" s="210">
        <v>1.68064684526485</v>
      </c>
      <c r="Q303" s="133">
        <v>1</v>
      </c>
      <c r="R303" s="133">
        <v>110</v>
      </c>
      <c r="S303" s="133">
        <v>80</v>
      </c>
      <c r="T303" s="133">
        <v>0</v>
      </c>
      <c r="U303" s="193">
        <v>2</v>
      </c>
      <c r="V303" s="114">
        <v>0</v>
      </c>
      <c r="W303" s="114"/>
      <c r="X303" s="114">
        <v>1</v>
      </c>
      <c r="Y303" s="114">
        <v>1</v>
      </c>
      <c r="Z303" s="114">
        <v>1</v>
      </c>
      <c r="AA303" s="114">
        <v>0</v>
      </c>
      <c r="AB303" s="114"/>
      <c r="AC303" s="114">
        <v>0</v>
      </c>
      <c r="AG303" s="592"/>
      <c r="AH303" s="592">
        <v>1.27</v>
      </c>
      <c r="AI303" s="592">
        <v>38</v>
      </c>
      <c r="AJ303" s="603">
        <v>0</v>
      </c>
      <c r="AK303" s="592">
        <v>12.5</v>
      </c>
      <c r="AL303" s="592">
        <v>39</v>
      </c>
      <c r="AM303" s="592"/>
      <c r="AN303" s="607">
        <v>372</v>
      </c>
      <c r="AO303" s="214">
        <v>5.9188938542731462</v>
      </c>
      <c r="AP303" s="63"/>
      <c r="AQ303" s="63"/>
      <c r="AR303" s="63"/>
      <c r="AS303" s="63"/>
      <c r="AT303" s="63">
        <v>3.82</v>
      </c>
      <c r="AU303" s="63"/>
      <c r="AV303" s="557">
        <v>42845</v>
      </c>
      <c r="AW303" s="557">
        <v>42845</v>
      </c>
      <c r="AX303" s="63">
        <v>1.27</v>
      </c>
      <c r="AY303" s="63">
        <v>75</v>
      </c>
      <c r="AZ303" s="63"/>
      <c r="BA303" s="592">
        <v>142</v>
      </c>
      <c r="BB303" s="567">
        <v>42888</v>
      </c>
      <c r="BC303" s="66"/>
      <c r="BD303" s="68"/>
      <c r="BE303" s="66"/>
      <c r="BF303" s="218"/>
      <c r="BG303" s="66"/>
      <c r="BH303" s="68"/>
      <c r="BI303" s="219"/>
      <c r="BJ303" s="219"/>
      <c r="BK303" s="219"/>
      <c r="BL303" s="66">
        <v>2.2999999999999998</v>
      </c>
      <c r="BM303" s="66">
        <v>1.38</v>
      </c>
      <c r="BN303" s="66">
        <v>83</v>
      </c>
      <c r="BO303" s="66">
        <v>0.95</v>
      </c>
      <c r="BP303" s="571">
        <v>672.3</v>
      </c>
      <c r="BQ303" s="66">
        <v>97</v>
      </c>
      <c r="BR303" s="66">
        <v>122</v>
      </c>
      <c r="BS303" s="66">
        <v>19</v>
      </c>
      <c r="BT303" s="66">
        <v>33</v>
      </c>
      <c r="BU303" s="69" t="s">
        <v>1708</v>
      </c>
      <c r="BV303" s="61" t="s">
        <v>442</v>
      </c>
      <c r="BW303" s="61">
        <v>0</v>
      </c>
      <c r="BX303" s="61">
        <v>0</v>
      </c>
      <c r="BY303" s="61">
        <v>9</v>
      </c>
      <c r="BZ303" s="61">
        <v>0</v>
      </c>
      <c r="CA303" s="61"/>
      <c r="CB303" s="61" t="s">
        <v>381</v>
      </c>
      <c r="CC303" s="61"/>
      <c r="CD303" s="61">
        <v>0</v>
      </c>
      <c r="CE303" s="61">
        <v>0</v>
      </c>
      <c r="CF303" s="61">
        <v>1</v>
      </c>
      <c r="CG303" s="61">
        <v>0</v>
      </c>
      <c r="CH303" s="61">
        <v>1</v>
      </c>
      <c r="CI303" s="61">
        <v>1</v>
      </c>
      <c r="CJ303" s="61">
        <v>0</v>
      </c>
      <c r="CK303" s="114">
        <v>1</v>
      </c>
      <c r="CL303" s="114">
        <v>0</v>
      </c>
      <c r="CM303" s="114">
        <v>1</v>
      </c>
      <c r="CN303" s="114">
        <v>1</v>
      </c>
      <c r="CO303" s="114">
        <v>1</v>
      </c>
      <c r="CP303" s="114">
        <v>0</v>
      </c>
      <c r="CQ303" s="114">
        <v>1</v>
      </c>
      <c r="CR303" s="114">
        <v>0</v>
      </c>
      <c r="CS303" s="114">
        <v>0</v>
      </c>
      <c r="CT303" s="114">
        <v>0</v>
      </c>
      <c r="CU303" s="114">
        <v>1</v>
      </c>
      <c r="CV303" s="114">
        <v>0</v>
      </c>
      <c r="CW303" s="362"/>
      <c r="CX303" s="362"/>
      <c r="CY303" s="362"/>
      <c r="CZ303" s="362"/>
      <c r="DF303" s="133">
        <v>0</v>
      </c>
      <c r="DG303" s="136">
        <v>0</v>
      </c>
      <c r="DH303" s="135"/>
      <c r="DI303" s="133" t="s">
        <v>1709</v>
      </c>
      <c r="DK303" s="136">
        <v>1</v>
      </c>
      <c r="DL303" s="136">
        <v>0</v>
      </c>
      <c r="DM303" s="136">
        <v>0</v>
      </c>
      <c r="DO303" s="133">
        <v>1</v>
      </c>
      <c r="DP303" s="133">
        <v>0</v>
      </c>
      <c r="DQ303" s="133">
        <v>0</v>
      </c>
      <c r="DR303" s="133">
        <v>0</v>
      </c>
      <c r="DS303" s="133">
        <v>1</v>
      </c>
      <c r="DT303" s="63">
        <v>1</v>
      </c>
      <c r="DU303" s="133">
        <v>1</v>
      </c>
      <c r="DV303" s="133">
        <v>0</v>
      </c>
      <c r="DW303" s="133">
        <v>0</v>
      </c>
      <c r="DX303" s="133">
        <v>0</v>
      </c>
      <c r="DY303" s="133">
        <v>0</v>
      </c>
      <c r="DZ303" s="133">
        <v>0</v>
      </c>
      <c r="EC303" s="133">
        <v>1</v>
      </c>
      <c r="ED303" s="133">
        <v>2</v>
      </c>
      <c r="EE303" s="133">
        <v>37</v>
      </c>
      <c r="EH303" s="69">
        <v>41691</v>
      </c>
      <c r="EI303" s="61">
        <v>1.04</v>
      </c>
      <c r="EJ303" s="31">
        <v>123</v>
      </c>
      <c r="EK303" s="31">
        <v>73</v>
      </c>
      <c r="EL303" s="31">
        <v>115</v>
      </c>
      <c r="EM303" s="31">
        <v>88</v>
      </c>
      <c r="EN303" s="31">
        <v>71</v>
      </c>
      <c r="EO303" s="61" t="s">
        <v>544</v>
      </c>
      <c r="EP303" s="136">
        <v>513</v>
      </c>
      <c r="EQ303" s="135">
        <v>42888</v>
      </c>
      <c r="ER303" s="133" t="s">
        <v>415</v>
      </c>
      <c r="EU303" s="133">
        <v>60</v>
      </c>
      <c r="EV303" s="133">
        <v>0</v>
      </c>
      <c r="EX303" s="133">
        <v>10</v>
      </c>
      <c r="EY303" s="133">
        <v>8</v>
      </c>
      <c r="EZ303" s="133">
        <v>55</v>
      </c>
      <c r="FA303" s="133">
        <v>29</v>
      </c>
      <c r="FB303" s="133">
        <v>16</v>
      </c>
      <c r="FC303" s="133">
        <v>17</v>
      </c>
      <c r="FD303" s="133">
        <v>52</v>
      </c>
      <c r="FE303" s="133">
        <v>22</v>
      </c>
      <c r="FF303" s="133">
        <v>30</v>
      </c>
      <c r="FG303" s="133">
        <v>120</v>
      </c>
      <c r="FH303" s="133">
        <v>280</v>
      </c>
      <c r="FI303" s="91">
        <v>120</v>
      </c>
      <c r="FJ303" s="91">
        <v>280</v>
      </c>
      <c r="FK303" s="227">
        <v>45.25</v>
      </c>
      <c r="FL303" s="227">
        <v>26.9241572835423</v>
      </c>
      <c r="FM303" s="228">
        <v>87.050000000000011</v>
      </c>
      <c r="FN303" s="228">
        <v>29.85</v>
      </c>
      <c r="FO303" s="228">
        <v>51.795533514527236</v>
      </c>
      <c r="FP303" s="228">
        <v>17.761018672126799</v>
      </c>
      <c r="FQ303" s="228">
        <v>65.709362435381962</v>
      </c>
      <c r="FR303" s="228"/>
      <c r="FS303" s="193">
        <v>0</v>
      </c>
      <c r="FT303" s="230">
        <v>54</v>
      </c>
      <c r="FU303" s="230">
        <v>59</v>
      </c>
      <c r="FV303" s="230">
        <v>160</v>
      </c>
      <c r="FW303" s="229">
        <v>4.4000000000000004</v>
      </c>
      <c r="FX303" s="229">
        <v>5</v>
      </c>
      <c r="FY303" s="229">
        <v>12.272727272727272</v>
      </c>
      <c r="FZ303" s="229">
        <v>0.9152542372881356</v>
      </c>
      <c r="GA303" s="133">
        <v>25</v>
      </c>
      <c r="GB303" s="233">
        <v>14.5</v>
      </c>
      <c r="GC303" s="238">
        <v>4.9000000000000004</v>
      </c>
      <c r="GD303" s="238">
        <v>2.2000000000000002</v>
      </c>
      <c r="GE303" s="238">
        <v>110.8</v>
      </c>
      <c r="GF303" s="238">
        <v>68.8</v>
      </c>
      <c r="GG303" s="238">
        <v>23.8</v>
      </c>
      <c r="GH303" s="133">
        <v>1</v>
      </c>
      <c r="GI303" s="133">
        <v>1</v>
      </c>
      <c r="GJ303" s="133">
        <v>1</v>
      </c>
      <c r="GK303" s="133">
        <v>1</v>
      </c>
      <c r="GL303" s="231"/>
      <c r="GM303" s="133" t="s">
        <v>381</v>
      </c>
      <c r="GN303" s="133">
        <v>0</v>
      </c>
      <c r="GO303" s="133">
        <v>0</v>
      </c>
      <c r="GP303" s="133">
        <v>0</v>
      </c>
      <c r="GQ303" s="61">
        <v>12.9</v>
      </c>
      <c r="GR303" s="106">
        <v>7.6756161095623359</v>
      </c>
      <c r="GS303" s="111">
        <v>0.43137254901960781</v>
      </c>
      <c r="GT303" s="61">
        <v>0</v>
      </c>
      <c r="GU303" s="111">
        <v>0.5</v>
      </c>
      <c r="GV303" s="62">
        <v>0</v>
      </c>
      <c r="GW303" s="61">
        <v>6.4</v>
      </c>
      <c r="GX303" s="61">
        <v>1</v>
      </c>
      <c r="GY303" s="106">
        <v>14</v>
      </c>
      <c r="GZ303" s="61">
        <v>1</v>
      </c>
      <c r="HA303" s="745"/>
      <c r="HB303" s="133">
        <v>13</v>
      </c>
      <c r="HD303" s="61">
        <v>1</v>
      </c>
      <c r="HE303" s="236">
        <v>88.125549000000007</v>
      </c>
      <c r="HF303" s="236">
        <v>92.531825999999995</v>
      </c>
      <c r="HG303" s="144">
        <v>51.078367999999998</v>
      </c>
      <c r="HH303" s="236">
        <v>112.10183000000001</v>
      </c>
      <c r="HI303" s="125">
        <v>61.881179000000003</v>
      </c>
      <c r="HJ303" s="236">
        <v>28.416067999999999</v>
      </c>
      <c r="HK303" s="144">
        <v>15.685915</v>
      </c>
      <c r="HL303" s="236">
        <v>83.685761999999997</v>
      </c>
      <c r="HM303" s="144">
        <v>46.195264000000002</v>
      </c>
      <c r="HN303" s="236">
        <v>74.651557999999994</v>
      </c>
      <c r="HO303" s="144">
        <v>6.6948610000000004</v>
      </c>
      <c r="HP303" s="144">
        <v>3.695621</v>
      </c>
      <c r="HQ303" s="236">
        <v>109.106155</v>
      </c>
      <c r="HR303" s="144">
        <v>60.227541000000002</v>
      </c>
      <c r="HS303" s="236">
        <v>36.070813999999999</v>
      </c>
      <c r="HT303" s="144">
        <v>19.911401000000001</v>
      </c>
      <c r="HU303" s="236">
        <v>73.035342</v>
      </c>
      <c r="HV303" s="144">
        <v>40.316139999999997</v>
      </c>
      <c r="HW303" s="236">
        <v>66.939707999999996</v>
      </c>
      <c r="HX303" s="144">
        <v>0</v>
      </c>
      <c r="HY303" s="237">
        <v>0.82542654299220619</v>
      </c>
      <c r="HZ303" s="238">
        <v>25.7</v>
      </c>
      <c r="IA303" s="133">
        <v>6.5</v>
      </c>
      <c r="IB303" s="133">
        <v>23.5</v>
      </c>
      <c r="IC303" s="133">
        <v>6.4</v>
      </c>
      <c r="ID303" s="133">
        <v>15.6</v>
      </c>
      <c r="IE303" s="133">
        <v>5.5</v>
      </c>
      <c r="IF303" s="237">
        <v>77.80114871794872</v>
      </c>
      <c r="IG303" s="237">
        <v>46.29238375518932</v>
      </c>
      <c r="II303" s="146">
        <v>0.39</v>
      </c>
      <c r="IJ303" s="146">
        <v>1226</v>
      </c>
      <c r="IK303" s="146">
        <v>1116</v>
      </c>
      <c r="IL303" s="146">
        <v>1042</v>
      </c>
      <c r="IM303" s="146">
        <v>1119</v>
      </c>
      <c r="IN303" s="146">
        <v>1224</v>
      </c>
      <c r="IO303" s="146">
        <v>1199</v>
      </c>
      <c r="IQ303" s="237">
        <v>1154.3333333333333</v>
      </c>
      <c r="IR303" s="146">
        <v>1807</v>
      </c>
      <c r="IS303" s="146">
        <v>451</v>
      </c>
      <c r="IT303" s="146">
        <v>397</v>
      </c>
      <c r="IU303" s="146">
        <v>399</v>
      </c>
      <c r="IV303" s="146">
        <v>420</v>
      </c>
      <c r="IW303" s="146">
        <v>335</v>
      </c>
      <c r="IX303" s="146">
        <v>436</v>
      </c>
      <c r="IZ303" s="193">
        <v>406.33333333333331</v>
      </c>
      <c r="JA303" s="146">
        <v>290</v>
      </c>
      <c r="JB303" s="412">
        <v>33.603794086137015</v>
      </c>
      <c r="JC303" s="241">
        <v>1</v>
      </c>
      <c r="JD303" s="136">
        <v>1</v>
      </c>
      <c r="JE303" s="278">
        <v>0</v>
      </c>
      <c r="JF303" s="70">
        <v>0</v>
      </c>
      <c r="JG303" s="70"/>
      <c r="JH303" s="136">
        <v>0</v>
      </c>
      <c r="JI303" s="136">
        <v>0</v>
      </c>
      <c r="JJ303" s="136">
        <v>0</v>
      </c>
      <c r="JK303" s="136">
        <v>0</v>
      </c>
      <c r="JM303" s="410">
        <v>46</v>
      </c>
      <c r="JN303" s="201">
        <v>513</v>
      </c>
      <c r="JO303" s="244">
        <v>42888</v>
      </c>
      <c r="JP303" s="69">
        <v>43345</v>
      </c>
      <c r="JQ303" s="201">
        <v>0</v>
      </c>
      <c r="JR303" s="69">
        <v>43345</v>
      </c>
      <c r="JS303" s="31">
        <v>15</v>
      </c>
      <c r="JT303" s="243">
        <v>0</v>
      </c>
      <c r="JU303" s="69">
        <v>43345</v>
      </c>
      <c r="JV303" s="245">
        <v>15</v>
      </c>
      <c r="JW303" s="243">
        <v>0</v>
      </c>
      <c r="JX303" s="246">
        <v>43345</v>
      </c>
      <c r="JY303" s="245">
        <v>15</v>
      </c>
      <c r="JZ303" s="245">
        <v>15</v>
      </c>
      <c r="KA303" s="245">
        <v>457</v>
      </c>
      <c r="KB303" s="247"/>
      <c r="KC303" s="245"/>
      <c r="KD303" s="248"/>
      <c r="KE303" s="63"/>
      <c r="KF303" s="61"/>
      <c r="KG303" s="61"/>
      <c r="KH303" s="61"/>
      <c r="KI303" s="61"/>
      <c r="KJ303" s="61"/>
      <c r="KK303" s="61"/>
      <c r="KL303" s="61"/>
      <c r="KM303" s="61"/>
      <c r="KN303" s="61"/>
      <c r="KO303" s="61"/>
      <c r="KP303" s="61"/>
      <c r="KQ303" s="61"/>
      <c r="KR303" s="92"/>
      <c r="KS303" s="93">
        <v>0.43137254901960781</v>
      </c>
      <c r="KT303" s="92"/>
      <c r="KU303" s="361"/>
      <c r="KV303" s="92"/>
      <c r="KW303" s="361"/>
      <c r="KX303" s="361"/>
      <c r="KY303" s="361"/>
      <c r="KZ303" s="361"/>
      <c r="LA303" s="361"/>
      <c r="LB303" s="361"/>
      <c r="LC303" s="361"/>
      <c r="LD303" s="361"/>
      <c r="LE303" s="361"/>
      <c r="LF303" s="118">
        <v>42888</v>
      </c>
      <c r="LG303" s="454"/>
      <c r="LH303" s="454"/>
      <c r="LI303" s="454"/>
      <c r="LJ303" s="454"/>
      <c r="LK303" s="454"/>
      <c r="LL303" s="454"/>
      <c r="LM303" s="454"/>
      <c r="LN303" s="454"/>
      <c r="LO303" s="454"/>
      <c r="LP303" s="454"/>
      <c r="LQ303" s="454"/>
      <c r="LR303" s="454"/>
      <c r="LS303" s="454"/>
      <c r="LT303" s="454"/>
      <c r="LU303" s="500"/>
      <c r="LV303" s="500"/>
      <c r="LW303" s="500"/>
      <c r="LX303" s="500"/>
      <c r="LY303" s="500">
        <v>0</v>
      </c>
      <c r="LZ303" s="500">
        <v>0</v>
      </c>
      <c r="MA303" s="690">
        <v>66.939707999999996</v>
      </c>
      <c r="MB303" s="454"/>
      <c r="MD303" s="253"/>
      <c r="ME303" s="274"/>
      <c r="MF303" s="581">
        <v>513</v>
      </c>
      <c r="MG303" s="135">
        <v>42845</v>
      </c>
      <c r="MJ303" s="586"/>
      <c r="MR303" s="135"/>
      <c r="MS303" s="585"/>
      <c r="MT303" s="585"/>
      <c r="MU303" s="133">
        <v>0</v>
      </c>
      <c r="MV303" s="585"/>
      <c r="MW303" s="585"/>
      <c r="MX303" s="585"/>
      <c r="MY303" s="585"/>
      <c r="MZ303" s="585"/>
      <c r="NA303" s="238">
        <v>372</v>
      </c>
      <c r="NB303" s="585"/>
      <c r="NC303" s="238">
        <v>8</v>
      </c>
      <c r="NE303" s="876" t="s">
        <v>64</v>
      </c>
      <c r="NF303" s="877" t="s">
        <v>64</v>
      </c>
      <c r="NG303" s="877" t="s">
        <v>64</v>
      </c>
      <c r="NH303" s="877" t="s">
        <v>64</v>
      </c>
      <c r="NI303" s="877" t="s">
        <v>64</v>
      </c>
      <c r="NJ303" s="877" t="s">
        <v>64</v>
      </c>
      <c r="NK303" s="877" t="s">
        <v>64</v>
      </c>
      <c r="NL303" s="877" t="s">
        <v>64</v>
      </c>
      <c r="NM303" s="877" t="s">
        <v>64</v>
      </c>
      <c r="NN303" s="877" t="s">
        <v>64</v>
      </c>
      <c r="NO303" s="877" t="s">
        <v>64</v>
      </c>
      <c r="NP303" s="877" t="s">
        <v>64</v>
      </c>
      <c r="NQ303" s="877" t="s">
        <v>64</v>
      </c>
      <c r="NR303" s="877" t="s">
        <v>64</v>
      </c>
      <c r="NS303" s="877" t="s">
        <v>64</v>
      </c>
      <c r="NT303" s="877" t="s">
        <v>64</v>
      </c>
      <c r="NU303" s="877" t="s">
        <v>64</v>
      </c>
      <c r="NV303" s="877" t="s">
        <v>64</v>
      </c>
      <c r="NW303" s="877" t="s">
        <v>64</v>
      </c>
      <c r="NX303" s="877" t="s">
        <v>64</v>
      </c>
      <c r="NY303" s="877" t="s">
        <v>64</v>
      </c>
      <c r="NZ303" s="877" t="s">
        <v>64</v>
      </c>
      <c r="OA303" s="877" t="s">
        <v>64</v>
      </c>
      <c r="OB303" s="877" t="s">
        <v>64</v>
      </c>
      <c r="OC303" s="877" t="s">
        <v>64</v>
      </c>
      <c r="OD303" s="877" t="s">
        <v>64</v>
      </c>
      <c r="OE303" s="877" t="s">
        <v>64</v>
      </c>
      <c r="OF303" s="877" t="s">
        <v>64</v>
      </c>
      <c r="OG303" s="877" t="s">
        <v>64</v>
      </c>
      <c r="OH303" s="877" t="s">
        <v>64</v>
      </c>
      <c r="OI303" s="877" t="s">
        <v>64</v>
      </c>
      <c r="OJ303" s="877" t="s">
        <v>64</v>
      </c>
      <c r="OK303" s="877" t="s">
        <v>64</v>
      </c>
      <c r="OL303" s="877" t="s">
        <v>64</v>
      </c>
      <c r="OM303" s="877" t="s">
        <v>64</v>
      </c>
    </row>
    <row r="304" spans="1:403" s="95" customFormat="1" x14ac:dyDescent="0.25">
      <c r="A304" s="455">
        <v>303</v>
      </c>
      <c r="B304" s="636">
        <v>0</v>
      </c>
      <c r="C304" s="95">
        <v>0</v>
      </c>
      <c r="D304" s="95">
        <v>4</v>
      </c>
      <c r="E304" s="90">
        <v>514</v>
      </c>
      <c r="F304" s="883">
        <v>514</v>
      </c>
      <c r="G304" s="90">
        <v>514</v>
      </c>
      <c r="H304" s="898"/>
      <c r="I304" s="95" t="s">
        <v>1710</v>
      </c>
      <c r="J304" s="95" t="s">
        <v>1711</v>
      </c>
      <c r="K304" s="504">
        <v>15414</v>
      </c>
      <c r="L304" s="95">
        <v>75</v>
      </c>
      <c r="M304" s="375">
        <v>82</v>
      </c>
      <c r="N304" s="375">
        <v>162</v>
      </c>
      <c r="O304" s="671">
        <v>31.245237006553872</v>
      </c>
      <c r="P304" s="669">
        <v>1.8691131651616539</v>
      </c>
      <c r="Q304" s="95">
        <v>1</v>
      </c>
      <c r="U304" s="375"/>
      <c r="AJ304" s="670"/>
      <c r="AN304" s="375"/>
      <c r="AO304" s="674"/>
      <c r="AV304" s="504"/>
      <c r="AW304" s="504"/>
      <c r="BB304" s="844"/>
      <c r="BD304" s="678"/>
      <c r="BF304" s="677"/>
      <c r="BH304" s="678"/>
      <c r="BI304" s="679"/>
      <c r="BJ304" s="679"/>
      <c r="BK304" s="679"/>
      <c r="BP304" s="375"/>
      <c r="BU304" s="504"/>
      <c r="DG304" s="110"/>
      <c r="DH304" s="504"/>
      <c r="DK304" s="110"/>
      <c r="DL304" s="110"/>
      <c r="DM304" s="110"/>
      <c r="EH304" s="504"/>
      <c r="EJ304" s="99"/>
      <c r="EK304" s="99"/>
      <c r="EL304" s="99"/>
      <c r="EM304" s="99"/>
      <c r="EN304" s="99"/>
      <c r="EP304" s="110">
        <v>514</v>
      </c>
      <c r="EQ304" s="504"/>
      <c r="FI304" s="677"/>
      <c r="FJ304" s="677"/>
      <c r="FK304" s="677"/>
      <c r="FL304" s="677"/>
      <c r="FM304" s="375"/>
      <c r="FN304" s="375"/>
      <c r="FO304" s="375"/>
      <c r="FP304" s="375"/>
      <c r="FQ304" s="375"/>
      <c r="FR304" s="375"/>
      <c r="FS304" s="375"/>
      <c r="FT304" s="375"/>
      <c r="FU304" s="375"/>
      <c r="FV304" s="375"/>
      <c r="FW304" s="677"/>
      <c r="FX304" s="677"/>
      <c r="FY304" s="677"/>
      <c r="FZ304" s="677"/>
      <c r="GB304" s="678"/>
      <c r="GC304" s="678"/>
      <c r="GD304" s="678"/>
      <c r="GE304" s="678"/>
      <c r="GF304" s="678"/>
      <c r="GG304" s="678"/>
      <c r="GL304" s="355"/>
      <c r="GR304" s="677"/>
      <c r="GS304" s="678"/>
      <c r="GU304" s="678"/>
      <c r="GV304" s="375"/>
      <c r="GY304" s="677"/>
      <c r="HA304" s="811"/>
      <c r="HD304" s="95">
        <v>1</v>
      </c>
      <c r="HE304" s="681">
        <v>136.11514099999999</v>
      </c>
      <c r="HF304" s="681">
        <v>142.92089799999999</v>
      </c>
      <c r="HG304" s="681">
        <v>73.421644000000001</v>
      </c>
      <c r="HH304" s="681">
        <v>127.971326</v>
      </c>
      <c r="HI304" s="681">
        <v>65.741715999999997</v>
      </c>
      <c r="HJ304" s="681">
        <v>28.944780999999999</v>
      </c>
      <c r="HK304" s="681">
        <v>14.869578000000001</v>
      </c>
      <c r="HL304" s="681">
        <v>99.026544999999999</v>
      </c>
      <c r="HM304" s="681">
        <v>50.872138999999997</v>
      </c>
      <c r="HN304" s="681">
        <v>77.381822999999997</v>
      </c>
      <c r="HO304" s="681">
        <v>6.9318580000000001</v>
      </c>
      <c r="HP304" s="681">
        <v>3.5610499999999998</v>
      </c>
      <c r="HQ304" s="681">
        <v>120.234425</v>
      </c>
      <c r="HR304" s="681">
        <v>61.767097999999997</v>
      </c>
      <c r="HS304" s="681">
        <v>37.392808000000002</v>
      </c>
      <c r="HT304" s="681">
        <v>19.209517000000002</v>
      </c>
      <c r="HU304" s="681">
        <v>82.841616999999999</v>
      </c>
      <c r="HV304" s="681">
        <v>42.557580999999999</v>
      </c>
      <c r="HW304" s="681">
        <v>68.900081999999998</v>
      </c>
      <c r="HX304" s="681">
        <v>0</v>
      </c>
      <c r="HY304" s="677">
        <v>1.1168197006882619</v>
      </c>
      <c r="HZ304" s="678">
        <v>22.1</v>
      </c>
      <c r="IA304" s="95">
        <v>5</v>
      </c>
      <c r="IB304" s="95">
        <v>24.8</v>
      </c>
      <c r="IC304" s="95">
        <v>6.2</v>
      </c>
      <c r="ID304" s="95">
        <v>12.1</v>
      </c>
      <c r="IE304" s="95">
        <v>4.8</v>
      </c>
      <c r="IF304" s="677">
        <v>91.785130666666674</v>
      </c>
      <c r="IG304" s="677">
        <v>49.106245880371006</v>
      </c>
      <c r="II304" s="635">
        <v>0.38</v>
      </c>
      <c r="IJ304" s="635">
        <v>1018</v>
      </c>
      <c r="IK304" s="635">
        <v>841</v>
      </c>
      <c r="IL304" s="635">
        <v>990</v>
      </c>
      <c r="IM304" s="635">
        <v>984</v>
      </c>
      <c r="IN304" s="635">
        <v>1043</v>
      </c>
      <c r="IO304" s="635">
        <v>4059</v>
      </c>
      <c r="IQ304" s="677">
        <v>1489.1666666666667</v>
      </c>
      <c r="IR304" s="635">
        <v>1635</v>
      </c>
      <c r="IS304" s="635">
        <v>365</v>
      </c>
      <c r="IT304" s="635">
        <v>331</v>
      </c>
      <c r="IU304" s="635">
        <v>416</v>
      </c>
      <c r="IV304" s="635">
        <v>376</v>
      </c>
      <c r="IW304" s="635">
        <v>393</v>
      </c>
      <c r="IX304" s="635">
        <v>373</v>
      </c>
      <c r="IZ304" s="375">
        <v>375.66666666666669</v>
      </c>
      <c r="JA304" s="635">
        <v>220</v>
      </c>
      <c r="JB304" s="811">
        <v>31.370391669730562</v>
      </c>
      <c r="JC304" s="683">
        <v>0</v>
      </c>
      <c r="JD304" s="110"/>
      <c r="JE304" s="407"/>
      <c r="JF304" s="407">
        <v>0</v>
      </c>
      <c r="JG304" s="407"/>
      <c r="JH304" s="110"/>
      <c r="JI304" s="110"/>
      <c r="JJ304" s="110"/>
      <c r="JK304" s="110"/>
      <c r="JM304" s="811">
        <v>53</v>
      </c>
      <c r="JN304" s="407">
        <v>514</v>
      </c>
      <c r="JO304" s="504">
        <v>42892</v>
      </c>
      <c r="JP304" s="504">
        <v>43122</v>
      </c>
      <c r="JQ304" s="407">
        <v>0</v>
      </c>
      <c r="JR304" s="504">
        <v>43122</v>
      </c>
      <c r="JS304" s="99">
        <v>7</v>
      </c>
      <c r="JT304" s="453">
        <v>0</v>
      </c>
      <c r="JU304" s="504">
        <v>43122</v>
      </c>
      <c r="JV304" s="654">
        <v>7</v>
      </c>
      <c r="JW304" s="453">
        <v>0</v>
      </c>
      <c r="JX304" s="680">
        <v>43122</v>
      </c>
      <c r="JY304" s="654">
        <v>7</v>
      </c>
      <c r="JZ304" s="654">
        <v>7</v>
      </c>
      <c r="KA304" s="654">
        <v>230</v>
      </c>
      <c r="KB304" s="654"/>
      <c r="KC304" s="654"/>
      <c r="KD304" s="654"/>
      <c r="KR304" s="110"/>
      <c r="KS304" s="684"/>
      <c r="KT304" s="110"/>
      <c r="KV304" s="110"/>
      <c r="LF304" s="685"/>
      <c r="LU304" s="654"/>
      <c r="LV304" s="654"/>
      <c r="LW304" s="654"/>
      <c r="LX304" s="654"/>
      <c r="LY304" s="654">
        <v>0</v>
      </c>
      <c r="LZ304" s="654">
        <v>0</v>
      </c>
      <c r="MA304" s="686">
        <v>68.900081999999998</v>
      </c>
      <c r="MD304" s="453"/>
      <c r="ME304" s="453"/>
      <c r="MF304" s="95">
        <v>514</v>
      </c>
      <c r="MG304" s="504"/>
      <c r="MJ304" s="687"/>
      <c r="MR304" s="504"/>
      <c r="MS304" s="687"/>
      <c r="MT304" s="687"/>
      <c r="MU304" s="687"/>
      <c r="MV304" s="687"/>
      <c r="MW304" s="687"/>
      <c r="MX304" s="687"/>
      <c r="MY304" s="687"/>
      <c r="MZ304" s="687"/>
      <c r="NA304" s="687"/>
      <c r="NB304" s="687"/>
      <c r="NC304" s="678">
        <v>3</v>
      </c>
      <c r="NE304" s="876" t="s">
        <v>64</v>
      </c>
      <c r="NF304" s="877" t="s">
        <v>64</v>
      </c>
      <c r="NG304" s="877" t="s">
        <v>64</v>
      </c>
      <c r="NH304" s="877" t="s">
        <v>64</v>
      </c>
      <c r="NI304" s="877" t="s">
        <v>64</v>
      </c>
      <c r="NJ304" s="877" t="s">
        <v>64</v>
      </c>
      <c r="NK304" s="877" t="s">
        <v>64</v>
      </c>
      <c r="NL304" s="877" t="s">
        <v>64</v>
      </c>
      <c r="NM304" s="877" t="s">
        <v>64</v>
      </c>
      <c r="NN304" s="877" t="s">
        <v>64</v>
      </c>
      <c r="NO304" s="877" t="s">
        <v>64</v>
      </c>
      <c r="NP304" s="877" t="s">
        <v>64</v>
      </c>
      <c r="NQ304" s="877" t="s">
        <v>64</v>
      </c>
      <c r="NR304" s="877" t="s">
        <v>64</v>
      </c>
      <c r="NS304" s="877" t="s">
        <v>64</v>
      </c>
      <c r="NT304" s="877" t="s">
        <v>64</v>
      </c>
      <c r="NU304" s="877" t="s">
        <v>64</v>
      </c>
      <c r="NV304" s="877" t="s">
        <v>64</v>
      </c>
      <c r="NW304" s="877" t="s">
        <v>64</v>
      </c>
      <c r="NX304" s="877" t="s">
        <v>64</v>
      </c>
      <c r="NY304" s="877" t="s">
        <v>64</v>
      </c>
      <c r="NZ304" s="877" t="s">
        <v>64</v>
      </c>
      <c r="OA304" s="877" t="s">
        <v>64</v>
      </c>
      <c r="OB304" s="877" t="s">
        <v>64</v>
      </c>
      <c r="OC304" s="877" t="s">
        <v>64</v>
      </c>
      <c r="OD304" s="877" t="s">
        <v>64</v>
      </c>
      <c r="OE304" s="877" t="s">
        <v>64</v>
      </c>
      <c r="OF304" s="877" t="s">
        <v>64</v>
      </c>
      <c r="OG304" s="877" t="s">
        <v>64</v>
      </c>
      <c r="OH304" s="877" t="s">
        <v>64</v>
      </c>
      <c r="OI304" s="877" t="s">
        <v>64</v>
      </c>
      <c r="OJ304" s="877" t="s">
        <v>64</v>
      </c>
      <c r="OK304" s="877" t="s">
        <v>64</v>
      </c>
      <c r="OL304" s="877" t="s">
        <v>64</v>
      </c>
      <c r="OM304" s="877" t="s">
        <v>64</v>
      </c>
    </row>
    <row r="305" spans="1:403" s="133" customFormat="1" x14ac:dyDescent="0.25">
      <c r="A305" s="902">
        <v>304</v>
      </c>
      <c r="B305" s="221">
        <v>0</v>
      </c>
      <c r="C305" s="61">
        <v>0</v>
      </c>
      <c r="D305" s="61">
        <v>2</v>
      </c>
      <c r="E305" s="90">
        <v>515</v>
      </c>
      <c r="F305" s="883">
        <v>515</v>
      </c>
      <c r="G305" s="90">
        <v>515</v>
      </c>
      <c r="H305" s="898"/>
      <c r="I305" s="232" t="s">
        <v>422</v>
      </c>
      <c r="J305" s="232" t="s">
        <v>1712</v>
      </c>
      <c r="K305" s="135">
        <v>12314</v>
      </c>
      <c r="L305" s="133">
        <v>83</v>
      </c>
      <c r="M305" s="193">
        <v>95</v>
      </c>
      <c r="N305" s="193">
        <v>160</v>
      </c>
      <c r="O305" s="342">
        <v>37.109374999999993</v>
      </c>
      <c r="P305" s="210">
        <v>1.9719043422015652</v>
      </c>
      <c r="Q305" s="133">
        <v>1</v>
      </c>
      <c r="R305" s="133">
        <v>140</v>
      </c>
      <c r="S305" s="133">
        <v>90</v>
      </c>
      <c r="T305" s="133">
        <v>0</v>
      </c>
      <c r="U305" s="193">
        <v>2</v>
      </c>
      <c r="V305" s="114">
        <v>0</v>
      </c>
      <c r="W305" s="114"/>
      <c r="X305" s="114">
        <v>1</v>
      </c>
      <c r="Y305" s="114">
        <v>0</v>
      </c>
      <c r="Z305" s="114">
        <v>1</v>
      </c>
      <c r="AA305" s="114">
        <v>0</v>
      </c>
      <c r="AB305" s="114">
        <v>0</v>
      </c>
      <c r="AC305" s="114">
        <v>0</v>
      </c>
      <c r="AG305" s="592"/>
      <c r="AH305" s="592">
        <v>1.39</v>
      </c>
      <c r="AI305" s="592">
        <v>35</v>
      </c>
      <c r="AJ305" s="603">
        <v>0</v>
      </c>
      <c r="AK305" s="592">
        <v>11.8</v>
      </c>
      <c r="AL305" s="592">
        <v>37</v>
      </c>
      <c r="AM305" s="592"/>
      <c r="AN305" s="607">
        <v>1274</v>
      </c>
      <c r="AO305" s="214">
        <v>7.1499168361321086</v>
      </c>
      <c r="AP305" s="63"/>
      <c r="AQ305" s="63"/>
      <c r="AR305" s="63"/>
      <c r="AS305" s="63"/>
      <c r="AT305" s="63">
        <v>4.12</v>
      </c>
      <c r="AU305" s="63">
        <v>92</v>
      </c>
      <c r="AV305" s="557">
        <v>42906</v>
      </c>
      <c r="AW305" s="557">
        <v>42905</v>
      </c>
      <c r="AX305" s="147">
        <v>1.39</v>
      </c>
      <c r="AY305" s="63">
        <v>83</v>
      </c>
      <c r="AZ305" s="63"/>
      <c r="BA305" s="592">
        <v>140</v>
      </c>
      <c r="BB305" s="567">
        <v>42908</v>
      </c>
      <c r="BC305" s="66"/>
      <c r="BD305" s="68">
        <v>686</v>
      </c>
      <c r="BE305" s="66"/>
      <c r="BF305" s="218"/>
      <c r="BG305" s="66"/>
      <c r="BH305" s="68"/>
      <c r="BI305" s="219"/>
      <c r="BJ305" s="219"/>
      <c r="BK305" s="219"/>
      <c r="BL305" s="66">
        <v>2.4300000000000002</v>
      </c>
      <c r="BM305" s="66">
        <v>1.91</v>
      </c>
      <c r="BN305" s="66">
        <v>82</v>
      </c>
      <c r="BO305" s="66">
        <v>1.41</v>
      </c>
      <c r="BP305" s="571">
        <v>804.7</v>
      </c>
      <c r="BQ305" s="66">
        <v>154</v>
      </c>
      <c r="BR305" s="66">
        <v>121</v>
      </c>
      <c r="BS305" s="66">
        <v>32</v>
      </c>
      <c r="BT305" s="66">
        <v>12</v>
      </c>
      <c r="BU305" s="69">
        <v>42905</v>
      </c>
      <c r="BV305" s="61" t="s">
        <v>1713</v>
      </c>
      <c r="BW305" s="61">
        <v>0</v>
      </c>
      <c r="BX305" s="61">
        <v>1</v>
      </c>
      <c r="BY305" s="61">
        <v>40</v>
      </c>
      <c r="BZ305" s="61">
        <v>0</v>
      </c>
      <c r="CA305" s="61"/>
      <c r="CB305" s="61" t="s">
        <v>381</v>
      </c>
      <c r="CC305" s="61"/>
      <c r="CD305" s="61">
        <v>0</v>
      </c>
      <c r="CE305" s="61">
        <v>0</v>
      </c>
      <c r="CF305" s="61">
        <v>1</v>
      </c>
      <c r="CG305" s="61">
        <v>0</v>
      </c>
      <c r="CH305" s="61">
        <v>0</v>
      </c>
      <c r="CI305" s="61">
        <v>1</v>
      </c>
      <c r="CJ305" s="61">
        <v>1</v>
      </c>
      <c r="CK305" s="114">
        <v>1</v>
      </c>
      <c r="CL305" s="114">
        <v>0</v>
      </c>
      <c r="CM305" s="114">
        <v>0</v>
      </c>
      <c r="CN305" s="114">
        <v>1</v>
      </c>
      <c r="CO305" s="114">
        <v>1</v>
      </c>
      <c r="CP305" s="114">
        <v>0</v>
      </c>
      <c r="CQ305" s="114">
        <v>0</v>
      </c>
      <c r="CR305" s="114">
        <v>1</v>
      </c>
      <c r="CS305" s="114">
        <v>0</v>
      </c>
      <c r="CT305" s="114">
        <v>0</v>
      </c>
      <c r="CU305" s="114">
        <v>0</v>
      </c>
      <c r="CV305" s="114">
        <v>1</v>
      </c>
      <c r="CW305" s="362"/>
      <c r="CX305" s="362"/>
      <c r="CY305" s="362"/>
      <c r="CZ305" s="362"/>
      <c r="DF305" s="133">
        <v>0</v>
      </c>
      <c r="DG305" s="136">
        <v>0</v>
      </c>
      <c r="DH305" s="135"/>
      <c r="DI305" s="133" t="s">
        <v>381</v>
      </c>
      <c r="DK305" s="136">
        <v>1</v>
      </c>
      <c r="DL305" s="136">
        <v>0</v>
      </c>
      <c r="DM305" s="136"/>
      <c r="DO305" s="133">
        <v>1</v>
      </c>
      <c r="DP305" s="133">
        <v>0</v>
      </c>
      <c r="DQ305" s="133">
        <v>0</v>
      </c>
      <c r="DR305" s="133">
        <v>0</v>
      </c>
      <c r="DS305" s="133">
        <v>1</v>
      </c>
      <c r="DT305" s="63">
        <v>1</v>
      </c>
      <c r="DU305" s="133">
        <v>1</v>
      </c>
      <c r="DV305" s="133">
        <v>0</v>
      </c>
      <c r="DW305" s="133">
        <v>0</v>
      </c>
      <c r="DX305" s="133">
        <v>0</v>
      </c>
      <c r="DY305" s="133">
        <v>0</v>
      </c>
      <c r="DZ305" s="133">
        <v>0</v>
      </c>
      <c r="EC305" s="133">
        <v>1</v>
      </c>
      <c r="ED305" s="133">
        <v>2</v>
      </c>
      <c r="EE305" s="133">
        <v>35</v>
      </c>
      <c r="EH305" s="294"/>
      <c r="EI305" s="103"/>
      <c r="EJ305" s="131"/>
      <c r="EK305" s="131"/>
      <c r="EL305" s="131"/>
      <c r="EM305" s="131"/>
      <c r="EN305" s="131"/>
      <c r="EO305" s="103"/>
      <c r="EP305" s="136">
        <v>515</v>
      </c>
      <c r="EQ305" s="135">
        <v>42908</v>
      </c>
      <c r="ER305" s="133" t="s">
        <v>415</v>
      </c>
      <c r="EU305" s="133">
        <v>57</v>
      </c>
      <c r="EV305" s="133">
        <v>0</v>
      </c>
      <c r="EX305" s="133">
        <v>9</v>
      </c>
      <c r="EY305" s="133">
        <v>8</v>
      </c>
      <c r="EZ305" s="133">
        <v>50</v>
      </c>
      <c r="FA305" s="133">
        <v>25</v>
      </c>
      <c r="FB305" s="133">
        <v>13</v>
      </c>
      <c r="FC305" s="133">
        <v>18</v>
      </c>
      <c r="FD305" s="133">
        <v>47</v>
      </c>
      <c r="FE305" s="133">
        <v>20</v>
      </c>
      <c r="FF305" s="133">
        <v>29</v>
      </c>
      <c r="FG305" s="133">
        <v>180</v>
      </c>
      <c r="FH305" s="133">
        <v>410</v>
      </c>
      <c r="FI305" s="91">
        <v>180</v>
      </c>
      <c r="FJ305" s="91">
        <v>410</v>
      </c>
      <c r="FK305" s="227">
        <v>57.8</v>
      </c>
      <c r="FL305" s="227">
        <v>29.31176668309794</v>
      </c>
      <c r="FM305" s="228">
        <v>88.949999999999989</v>
      </c>
      <c r="FN305" s="228">
        <v>33.299999999999997</v>
      </c>
      <c r="FO305" s="228">
        <v>45.108679004525285</v>
      </c>
      <c r="FP305" s="228">
        <v>16.887228902200025</v>
      </c>
      <c r="FQ305" s="228">
        <v>62.563237774030355</v>
      </c>
      <c r="FR305" s="228"/>
      <c r="FS305" s="193">
        <v>0</v>
      </c>
      <c r="FT305" s="230">
        <v>62.9</v>
      </c>
      <c r="FU305" s="230">
        <v>54.8</v>
      </c>
      <c r="FV305" s="230">
        <v>210</v>
      </c>
      <c r="FW305" s="229">
        <v>4.8</v>
      </c>
      <c r="FX305" s="229">
        <v>5</v>
      </c>
      <c r="FY305" s="229">
        <v>13.104166666666666</v>
      </c>
      <c r="FZ305" s="229">
        <v>1.1478102189781023</v>
      </c>
      <c r="GA305" s="133">
        <v>22.5</v>
      </c>
      <c r="GB305" s="233">
        <v>22.3</v>
      </c>
      <c r="GC305" s="238">
        <v>5.9</v>
      </c>
      <c r="GD305" s="238">
        <v>2.9</v>
      </c>
      <c r="GE305" s="238">
        <v>121.2</v>
      </c>
      <c r="GF305" s="238">
        <v>78.400000000000006</v>
      </c>
      <c r="GG305" s="238">
        <v>29.5</v>
      </c>
      <c r="GH305" s="133">
        <v>0</v>
      </c>
      <c r="GI305" s="133">
        <v>1</v>
      </c>
      <c r="GJ305" s="133">
        <v>1</v>
      </c>
      <c r="GK305" s="133">
        <v>1</v>
      </c>
      <c r="GL305" s="231">
        <v>28</v>
      </c>
      <c r="GM305" s="133">
        <v>0</v>
      </c>
      <c r="GN305" s="133">
        <v>0</v>
      </c>
      <c r="GO305" s="133">
        <v>0</v>
      </c>
      <c r="GP305" s="133">
        <v>0</v>
      </c>
      <c r="GQ305" s="61">
        <v>28.6</v>
      </c>
      <c r="GR305" s="106">
        <v>14.503746144231854</v>
      </c>
      <c r="GS305" s="111">
        <v>0.49568965517241381</v>
      </c>
      <c r="GT305" s="61">
        <v>0</v>
      </c>
      <c r="GU305" s="111">
        <v>0.48571428571428571</v>
      </c>
      <c r="GV305" s="62">
        <v>0</v>
      </c>
      <c r="GW305" s="61">
        <v>11.2</v>
      </c>
      <c r="GX305" s="61">
        <v>0</v>
      </c>
      <c r="GY305" s="106">
        <v>13.5</v>
      </c>
      <c r="GZ305" s="61">
        <v>1</v>
      </c>
      <c r="HA305" s="745">
        <v>33</v>
      </c>
      <c r="HB305" s="133">
        <v>13</v>
      </c>
      <c r="HD305" s="61">
        <v>1</v>
      </c>
      <c r="HE305" s="236">
        <v>90.197895000000003</v>
      </c>
      <c r="HF305" s="236">
        <v>94.707790000000003</v>
      </c>
      <c r="HG305" s="144">
        <v>45.342750000000002</v>
      </c>
      <c r="HH305" s="236">
        <v>129.29182900000001</v>
      </c>
      <c r="HI305" s="125">
        <v>61.900368</v>
      </c>
      <c r="HJ305" s="236">
        <v>42.690894999999998</v>
      </c>
      <c r="HK305" s="144">
        <v>20.438894999999999</v>
      </c>
      <c r="HL305" s="236">
        <v>86.600932999999998</v>
      </c>
      <c r="HM305" s="144">
        <v>41.461472999999998</v>
      </c>
      <c r="HN305" s="236">
        <v>66.980979000000005</v>
      </c>
      <c r="HO305" s="144">
        <v>5.0228539999999997</v>
      </c>
      <c r="HP305" s="144">
        <v>2.4047649999999998</v>
      </c>
      <c r="HQ305" s="236">
        <v>123.580499</v>
      </c>
      <c r="HR305" s="144">
        <v>59.165984999999999</v>
      </c>
      <c r="HS305" s="236">
        <v>44.210715999999998</v>
      </c>
      <c r="HT305" s="144">
        <v>21.166532</v>
      </c>
      <c r="HU305" s="236">
        <v>79.369782999999998</v>
      </c>
      <c r="HV305" s="144">
        <v>37.999453000000003</v>
      </c>
      <c r="HW305" s="236">
        <v>64.225167999999996</v>
      </c>
      <c r="HX305" s="144">
        <v>0</v>
      </c>
      <c r="HY305" s="237">
        <v>0.73251179701387004</v>
      </c>
      <c r="HZ305" s="238">
        <v>39.6</v>
      </c>
      <c r="IA305" s="133">
        <v>7.5</v>
      </c>
      <c r="IB305" s="133">
        <v>34.799999999999997</v>
      </c>
      <c r="IC305" s="133">
        <v>7.2</v>
      </c>
      <c r="ID305" s="133">
        <v>22.2</v>
      </c>
      <c r="IE305" s="133">
        <v>5.2</v>
      </c>
      <c r="IF305" s="237">
        <v>153.85497599999999</v>
      </c>
      <c r="IG305" s="237">
        <v>78.023549473107835</v>
      </c>
      <c r="II305" s="146">
        <v>0.36</v>
      </c>
      <c r="IJ305" s="146">
        <v>1052</v>
      </c>
      <c r="IK305" s="146">
        <v>925</v>
      </c>
      <c r="IL305" s="146">
        <v>1053</v>
      </c>
      <c r="IM305" s="146">
        <v>1091</v>
      </c>
      <c r="IN305" s="146">
        <v>1067</v>
      </c>
      <c r="IO305" s="146">
        <v>1087</v>
      </c>
      <c r="IQ305" s="237">
        <v>1045.8333333333333</v>
      </c>
      <c r="IR305" s="146">
        <v>1769</v>
      </c>
      <c r="IS305" s="146">
        <v>276</v>
      </c>
      <c r="IT305" s="146"/>
      <c r="IU305" s="146">
        <v>310</v>
      </c>
      <c r="IV305" s="146">
        <v>335</v>
      </c>
      <c r="IW305" s="146">
        <v>356</v>
      </c>
      <c r="IX305" s="146">
        <v>339</v>
      </c>
      <c r="IZ305" s="193">
        <v>323.2</v>
      </c>
      <c r="JA305" s="146">
        <v>195</v>
      </c>
      <c r="JB305" s="412">
        <v>29.986228703513472</v>
      </c>
      <c r="JC305" s="241">
        <v>0</v>
      </c>
      <c r="JD305" s="136">
        <v>1</v>
      </c>
      <c r="JE305" s="278">
        <v>0</v>
      </c>
      <c r="JF305" s="70">
        <v>0</v>
      </c>
      <c r="JG305" s="70"/>
      <c r="JH305" s="136">
        <v>0</v>
      </c>
      <c r="JI305" s="136">
        <v>0</v>
      </c>
      <c r="JJ305" s="136">
        <v>0</v>
      </c>
      <c r="JK305" s="136"/>
      <c r="JM305" s="410"/>
      <c r="JN305" s="201">
        <v>515</v>
      </c>
      <c r="JO305" s="244">
        <v>42906</v>
      </c>
      <c r="JP305" s="69">
        <v>43283</v>
      </c>
      <c r="JQ305" s="201">
        <v>0</v>
      </c>
      <c r="JR305" s="69">
        <v>43283</v>
      </c>
      <c r="JS305" s="31">
        <v>12</v>
      </c>
      <c r="JT305" s="243">
        <v>0</v>
      </c>
      <c r="JU305" s="69">
        <v>43283</v>
      </c>
      <c r="JV305" s="245">
        <v>12</v>
      </c>
      <c r="JW305" s="243">
        <v>0</v>
      </c>
      <c r="JX305" s="246">
        <v>43283</v>
      </c>
      <c r="JY305" s="245">
        <v>12</v>
      </c>
      <c r="JZ305" s="245">
        <v>12</v>
      </c>
      <c r="KA305" s="245">
        <v>377</v>
      </c>
      <c r="KB305" s="247"/>
      <c r="KC305" s="245"/>
      <c r="KD305" s="248"/>
      <c r="KE305" s="63"/>
      <c r="KF305" s="61"/>
      <c r="KG305" s="61"/>
      <c r="KH305" s="61"/>
      <c r="KI305" s="61"/>
      <c r="KJ305" s="61"/>
      <c r="KK305" s="61"/>
      <c r="KL305" s="61"/>
      <c r="KM305" s="61"/>
      <c r="KN305" s="61"/>
      <c r="KO305" s="61"/>
      <c r="KP305" s="61"/>
      <c r="KQ305" s="61"/>
      <c r="KR305" s="92"/>
      <c r="KS305" s="93">
        <v>0.49568965517241381</v>
      </c>
      <c r="KT305" s="92"/>
      <c r="KU305" s="361"/>
      <c r="KV305" s="92"/>
      <c r="KW305" s="361"/>
      <c r="KX305" s="361"/>
      <c r="KY305" s="361"/>
      <c r="KZ305" s="361"/>
      <c r="LA305" s="361"/>
      <c r="LB305" s="361"/>
      <c r="LC305" s="361"/>
      <c r="LD305" s="361"/>
      <c r="LE305" s="361"/>
      <c r="LF305" s="118">
        <v>42908</v>
      </c>
      <c r="LG305" s="454"/>
      <c r="LH305" s="454"/>
      <c r="LI305" s="454"/>
      <c r="LJ305" s="454"/>
      <c r="LK305" s="454"/>
      <c r="LL305" s="454"/>
      <c r="LM305" s="454"/>
      <c r="LN305" s="454"/>
      <c r="LO305" s="454"/>
      <c r="LP305" s="454"/>
      <c r="LQ305" s="454"/>
      <c r="LR305" s="454"/>
      <c r="LS305" s="454"/>
      <c r="LT305" s="454"/>
      <c r="LU305" s="500"/>
      <c r="LV305" s="500"/>
      <c r="LW305" s="500"/>
      <c r="LX305" s="500"/>
      <c r="LY305" s="500">
        <v>0</v>
      </c>
      <c r="LZ305" s="500">
        <v>0</v>
      </c>
      <c r="MA305" s="690">
        <v>64.225167999999996</v>
      </c>
      <c r="MB305" s="454"/>
      <c r="MD305" s="253"/>
      <c r="ME305" s="274"/>
      <c r="MF305" s="581">
        <v>515</v>
      </c>
      <c r="MG305" s="135">
        <v>42905</v>
      </c>
      <c r="MJ305" s="586"/>
      <c r="MR305" s="135"/>
      <c r="MS305" s="585"/>
      <c r="MT305" s="585"/>
      <c r="MU305" s="133">
        <v>0</v>
      </c>
      <c r="MV305" s="585"/>
      <c r="MW305" s="585"/>
      <c r="MX305" s="585"/>
      <c r="MY305" s="585"/>
      <c r="MZ305" s="585"/>
      <c r="NA305" s="238">
        <v>1274</v>
      </c>
      <c r="NB305" s="585"/>
      <c r="NC305" s="238">
        <v>8</v>
      </c>
      <c r="NE305" s="876" t="s">
        <v>64</v>
      </c>
      <c r="NF305" s="877" t="s">
        <v>64</v>
      </c>
      <c r="NG305" s="877" t="s">
        <v>64</v>
      </c>
      <c r="NH305" s="877" t="s">
        <v>64</v>
      </c>
      <c r="NI305" s="877" t="s">
        <v>64</v>
      </c>
      <c r="NJ305" s="877" t="s">
        <v>64</v>
      </c>
      <c r="NK305" s="877" t="s">
        <v>64</v>
      </c>
      <c r="NL305" s="877" t="s">
        <v>64</v>
      </c>
      <c r="NM305" s="877" t="s">
        <v>64</v>
      </c>
      <c r="NN305" s="877" t="s">
        <v>64</v>
      </c>
      <c r="NO305" s="877" t="s">
        <v>64</v>
      </c>
      <c r="NP305" s="877" t="s">
        <v>64</v>
      </c>
      <c r="NQ305" s="877" t="s">
        <v>64</v>
      </c>
      <c r="NR305" s="877" t="s">
        <v>64</v>
      </c>
      <c r="NS305" s="877" t="s">
        <v>64</v>
      </c>
      <c r="NT305" s="877" t="s">
        <v>64</v>
      </c>
      <c r="NU305" s="877" t="s">
        <v>64</v>
      </c>
      <c r="NV305" s="877" t="s">
        <v>64</v>
      </c>
      <c r="NW305" s="877" t="s">
        <v>64</v>
      </c>
      <c r="NX305" s="877" t="s">
        <v>64</v>
      </c>
      <c r="NY305" s="877" t="s">
        <v>64</v>
      </c>
      <c r="NZ305" s="877" t="s">
        <v>64</v>
      </c>
      <c r="OA305" s="877" t="s">
        <v>64</v>
      </c>
      <c r="OB305" s="877" t="s">
        <v>64</v>
      </c>
      <c r="OC305" s="877" t="s">
        <v>64</v>
      </c>
      <c r="OD305" s="877" t="s">
        <v>64</v>
      </c>
      <c r="OE305" s="877" t="s">
        <v>64</v>
      </c>
      <c r="OF305" s="877" t="s">
        <v>64</v>
      </c>
      <c r="OG305" s="877" t="s">
        <v>64</v>
      </c>
      <c r="OH305" s="877" t="s">
        <v>64</v>
      </c>
      <c r="OI305" s="877" t="s">
        <v>64</v>
      </c>
      <c r="OJ305" s="877" t="s">
        <v>64</v>
      </c>
      <c r="OK305" s="877" t="s">
        <v>64</v>
      </c>
      <c r="OL305" s="877" t="s">
        <v>64</v>
      </c>
      <c r="OM305" s="877" t="s">
        <v>64</v>
      </c>
    </row>
    <row r="306" spans="1:403" s="95" customFormat="1" x14ac:dyDescent="0.25">
      <c r="A306" s="455">
        <v>305</v>
      </c>
      <c r="B306" s="453">
        <v>0</v>
      </c>
      <c r="C306" s="95">
        <v>0</v>
      </c>
      <c r="D306" s="95">
        <v>4</v>
      </c>
      <c r="E306" s="90">
        <v>516</v>
      </c>
      <c r="F306" s="883">
        <v>516</v>
      </c>
      <c r="G306" s="90">
        <v>516</v>
      </c>
      <c r="H306" s="898"/>
      <c r="I306" s="95" t="s">
        <v>398</v>
      </c>
      <c r="J306" s="95" t="s">
        <v>1714</v>
      </c>
      <c r="K306" s="504">
        <v>12938</v>
      </c>
      <c r="L306" s="95">
        <v>82</v>
      </c>
      <c r="M306" s="375"/>
      <c r="N306" s="375"/>
      <c r="O306" s="671"/>
      <c r="P306" s="669"/>
      <c r="U306" s="375"/>
      <c r="AJ306" s="670"/>
      <c r="AN306" s="375"/>
      <c r="AO306" s="674"/>
      <c r="AV306" s="504"/>
      <c r="AW306" s="504"/>
      <c r="BB306" s="844"/>
      <c r="BD306" s="678"/>
      <c r="BF306" s="677"/>
      <c r="BH306" s="678"/>
      <c r="BI306" s="679"/>
      <c r="BJ306" s="679"/>
      <c r="BK306" s="679"/>
      <c r="BP306" s="375"/>
      <c r="BU306" s="504"/>
      <c r="DG306" s="110"/>
      <c r="DH306" s="504"/>
      <c r="DK306" s="110"/>
      <c r="DL306" s="110"/>
      <c r="DM306" s="110"/>
      <c r="EH306" s="504"/>
      <c r="EJ306" s="99"/>
      <c r="EK306" s="99"/>
      <c r="EL306" s="99"/>
      <c r="EM306" s="99"/>
      <c r="EN306" s="99"/>
      <c r="EP306" s="110">
        <v>516</v>
      </c>
      <c r="EQ306" s="504"/>
      <c r="FI306" s="677"/>
      <c r="FJ306" s="677"/>
      <c r="FK306" s="677"/>
      <c r="FL306" s="677"/>
      <c r="FM306" s="375"/>
      <c r="FN306" s="375"/>
      <c r="FO306" s="375"/>
      <c r="FP306" s="375"/>
      <c r="FQ306" s="375"/>
      <c r="FR306" s="375"/>
      <c r="FS306" s="375"/>
      <c r="FT306" s="375"/>
      <c r="FU306" s="375"/>
      <c r="FV306" s="375"/>
      <c r="FW306" s="677"/>
      <c r="FX306" s="677"/>
      <c r="FY306" s="677"/>
      <c r="FZ306" s="677"/>
      <c r="GB306" s="678"/>
      <c r="GC306" s="678"/>
      <c r="GD306" s="678"/>
      <c r="GE306" s="678"/>
      <c r="GF306" s="678"/>
      <c r="GG306" s="678"/>
      <c r="GL306" s="355"/>
      <c r="GR306" s="677"/>
      <c r="GS306" s="678"/>
      <c r="GU306" s="678"/>
      <c r="GV306" s="375"/>
      <c r="GY306" s="677"/>
      <c r="HA306" s="811"/>
      <c r="HE306" s="681"/>
      <c r="HF306" s="681"/>
      <c r="HG306" s="681"/>
      <c r="HH306" s="681"/>
      <c r="HI306" s="681"/>
      <c r="HJ306" s="681"/>
      <c r="HK306" s="681"/>
      <c r="HL306" s="681"/>
      <c r="HM306" s="681"/>
      <c r="HN306" s="681"/>
      <c r="HO306" s="681"/>
      <c r="HP306" s="681"/>
      <c r="HQ306" s="681"/>
      <c r="HR306" s="681"/>
      <c r="HS306" s="681"/>
      <c r="HT306" s="681"/>
      <c r="HU306" s="681"/>
      <c r="HV306" s="681"/>
      <c r="HW306" s="681"/>
      <c r="HX306" s="681"/>
      <c r="HY306" s="677"/>
      <c r="HZ306" s="678"/>
      <c r="IF306" s="677"/>
      <c r="IG306" s="677"/>
      <c r="IQ306" s="677"/>
      <c r="IZ306" s="375"/>
      <c r="JB306" s="811"/>
      <c r="JC306" s="683"/>
      <c r="JD306" s="110"/>
      <c r="JE306" s="407"/>
      <c r="JF306" s="407"/>
      <c r="JG306" s="407"/>
      <c r="JH306" s="110"/>
      <c r="JI306" s="110"/>
      <c r="JJ306" s="110"/>
      <c r="JK306" s="110"/>
      <c r="JM306" s="811"/>
      <c r="JN306" s="407">
        <v>516</v>
      </c>
      <c r="JO306" s="504"/>
      <c r="JP306" s="504"/>
      <c r="JQ306" s="407"/>
      <c r="JR306" s="99"/>
      <c r="JS306" s="99"/>
      <c r="JT306" s="453"/>
      <c r="JU306" s="99"/>
      <c r="JV306" s="654"/>
      <c r="JW306" s="453">
        <v>0</v>
      </c>
      <c r="JX306" s="654"/>
      <c r="JY306" s="654"/>
      <c r="JZ306" s="654"/>
      <c r="KA306" s="654"/>
      <c r="KB306" s="654"/>
      <c r="KC306" s="654"/>
      <c r="KD306" s="654"/>
      <c r="KR306" s="110"/>
      <c r="KS306" s="684"/>
      <c r="KT306" s="110"/>
      <c r="KV306" s="110"/>
      <c r="LF306" s="685"/>
      <c r="LU306" s="654"/>
      <c r="LV306" s="654"/>
      <c r="LW306" s="654"/>
      <c r="LX306" s="654"/>
      <c r="LY306" s="654">
        <v>0</v>
      </c>
      <c r="LZ306" s="654">
        <v>0</v>
      </c>
      <c r="MA306" s="686"/>
      <c r="MD306" s="453"/>
      <c r="ME306" s="453"/>
      <c r="MF306" s="95">
        <v>516</v>
      </c>
      <c r="MG306" s="504"/>
      <c r="MJ306" s="687"/>
      <c r="MR306" s="504"/>
      <c r="MS306" s="687"/>
      <c r="MT306" s="687"/>
      <c r="MU306" s="687"/>
      <c r="MV306" s="687"/>
      <c r="MW306" s="687"/>
      <c r="MX306" s="687"/>
      <c r="MY306" s="687"/>
      <c r="MZ306" s="687"/>
      <c r="NA306" s="687"/>
      <c r="NB306" s="687"/>
      <c r="NC306" s="678">
        <v>1</v>
      </c>
      <c r="NE306" s="876" t="s">
        <v>64</v>
      </c>
      <c r="NF306" s="877" t="s">
        <v>64</v>
      </c>
      <c r="NG306" s="877" t="s">
        <v>64</v>
      </c>
      <c r="NH306" s="877" t="s">
        <v>64</v>
      </c>
      <c r="NI306" s="877" t="s">
        <v>64</v>
      </c>
      <c r="NJ306" s="877" t="s">
        <v>64</v>
      </c>
      <c r="NK306" s="877" t="s">
        <v>64</v>
      </c>
      <c r="NL306" s="877" t="s">
        <v>64</v>
      </c>
      <c r="NM306" s="877" t="s">
        <v>64</v>
      </c>
      <c r="NN306" s="877" t="s">
        <v>64</v>
      </c>
      <c r="NO306" s="877" t="s">
        <v>64</v>
      </c>
      <c r="NP306" s="877" t="s">
        <v>64</v>
      </c>
      <c r="NQ306" s="877" t="s">
        <v>64</v>
      </c>
      <c r="NR306" s="877" t="s">
        <v>64</v>
      </c>
      <c r="NS306" s="877" t="s">
        <v>64</v>
      </c>
      <c r="NT306" s="877" t="s">
        <v>64</v>
      </c>
      <c r="NU306" s="877" t="s">
        <v>64</v>
      </c>
      <c r="NV306" s="877" t="s">
        <v>64</v>
      </c>
      <c r="NW306" s="877" t="s">
        <v>64</v>
      </c>
      <c r="NX306" s="877" t="s">
        <v>64</v>
      </c>
      <c r="NY306" s="877" t="s">
        <v>64</v>
      </c>
      <c r="NZ306" s="877" t="s">
        <v>64</v>
      </c>
      <c r="OA306" s="877" t="s">
        <v>64</v>
      </c>
      <c r="OB306" s="877" t="s">
        <v>64</v>
      </c>
      <c r="OC306" s="877" t="s">
        <v>64</v>
      </c>
      <c r="OD306" s="877" t="s">
        <v>64</v>
      </c>
      <c r="OE306" s="877" t="s">
        <v>64</v>
      </c>
      <c r="OF306" s="877" t="s">
        <v>64</v>
      </c>
      <c r="OG306" s="877" t="s">
        <v>64</v>
      </c>
      <c r="OH306" s="877" t="s">
        <v>64</v>
      </c>
      <c r="OI306" s="877" t="s">
        <v>64</v>
      </c>
      <c r="OJ306" s="877" t="s">
        <v>64</v>
      </c>
      <c r="OK306" s="877" t="s">
        <v>64</v>
      </c>
      <c r="OL306" s="877" t="s">
        <v>64</v>
      </c>
      <c r="OM306" s="877" t="s">
        <v>64</v>
      </c>
    </row>
    <row r="307" spans="1:403" s="133" customFormat="1" x14ac:dyDescent="0.25">
      <c r="A307" s="455">
        <v>306</v>
      </c>
      <c r="B307" s="221">
        <v>0</v>
      </c>
      <c r="C307" s="61">
        <v>0</v>
      </c>
      <c r="D307" s="61">
        <v>2</v>
      </c>
      <c r="E307" s="90">
        <v>517</v>
      </c>
      <c r="F307" s="883">
        <v>517</v>
      </c>
      <c r="G307" s="90">
        <v>517</v>
      </c>
      <c r="H307" s="898"/>
      <c r="I307" s="232" t="s">
        <v>658</v>
      </c>
      <c r="J307" s="232" t="s">
        <v>1715</v>
      </c>
      <c r="K307" s="135">
        <v>15696</v>
      </c>
      <c r="L307" s="146">
        <v>74</v>
      </c>
      <c r="M307" s="193">
        <v>59</v>
      </c>
      <c r="N307" s="193">
        <v>172</v>
      </c>
      <c r="O307" s="342">
        <v>19.943212547322879</v>
      </c>
      <c r="P307" s="210">
        <v>1.6972137932367901</v>
      </c>
      <c r="Q307" s="133">
        <v>1</v>
      </c>
      <c r="R307" s="61">
        <v>110</v>
      </c>
      <c r="S307" s="61">
        <v>70</v>
      </c>
      <c r="T307" s="133">
        <v>1</v>
      </c>
      <c r="U307" s="193">
        <v>4</v>
      </c>
      <c r="V307" s="114">
        <v>0</v>
      </c>
      <c r="W307" s="114"/>
      <c r="X307" s="114">
        <v>1</v>
      </c>
      <c r="Y307" s="114">
        <v>1</v>
      </c>
      <c r="Z307" s="114">
        <v>0</v>
      </c>
      <c r="AA307" s="114">
        <v>0</v>
      </c>
      <c r="AB307" s="114">
        <v>0</v>
      </c>
      <c r="AC307" s="114">
        <v>0</v>
      </c>
      <c r="AE307" s="61"/>
      <c r="AG307" s="592">
        <v>132</v>
      </c>
      <c r="AH307" s="592">
        <v>1.27</v>
      </c>
      <c r="AI307" s="592">
        <v>42</v>
      </c>
      <c r="AJ307" s="603">
        <v>0</v>
      </c>
      <c r="AK307" s="592">
        <v>9</v>
      </c>
      <c r="AL307" s="592">
        <v>31</v>
      </c>
      <c r="AM307" s="592"/>
      <c r="AN307" s="607">
        <v>7287</v>
      </c>
      <c r="AO307" s="214">
        <v>8.8938472176702827</v>
      </c>
      <c r="AP307" s="63">
        <v>134</v>
      </c>
      <c r="AQ307" s="63">
        <v>85</v>
      </c>
      <c r="AR307" s="63">
        <v>34</v>
      </c>
      <c r="AS307" s="63">
        <v>77</v>
      </c>
      <c r="AT307" s="63">
        <v>0.16</v>
      </c>
      <c r="AU307" s="63">
        <v>25</v>
      </c>
      <c r="AV307" s="557">
        <v>42908</v>
      </c>
      <c r="AW307" s="557">
        <v>42905</v>
      </c>
      <c r="AX307" s="63">
        <v>1.27</v>
      </c>
      <c r="AY307" s="63">
        <v>72</v>
      </c>
      <c r="AZ307" s="63"/>
      <c r="BA307" s="592">
        <v>143</v>
      </c>
      <c r="BB307" s="567"/>
      <c r="BC307" s="66"/>
      <c r="BD307" s="68"/>
      <c r="BE307" s="66"/>
      <c r="BF307" s="218"/>
      <c r="BG307" s="66"/>
      <c r="BH307" s="68"/>
      <c r="BI307" s="219"/>
      <c r="BJ307" s="219"/>
      <c r="BK307" s="219"/>
      <c r="BL307" s="66"/>
      <c r="BM307" s="66"/>
      <c r="BN307" s="66"/>
      <c r="BO307" s="66"/>
      <c r="BP307" s="571"/>
      <c r="BQ307" s="66"/>
      <c r="BR307" s="66"/>
      <c r="BS307" s="66"/>
      <c r="BT307" s="66"/>
      <c r="BU307" s="69">
        <v>42905</v>
      </c>
      <c r="BV307" s="61" t="s">
        <v>1716</v>
      </c>
      <c r="BW307" s="61">
        <v>0</v>
      </c>
      <c r="BX307" s="61"/>
      <c r="BY307" s="61"/>
      <c r="BZ307" s="61">
        <v>0</v>
      </c>
      <c r="CA307" s="61"/>
      <c r="CB307" s="61" t="s">
        <v>381</v>
      </c>
      <c r="CC307" s="61"/>
      <c r="CD307" s="61">
        <v>1</v>
      </c>
      <c r="CE307" s="61">
        <v>1</v>
      </c>
      <c r="CF307" s="61">
        <v>0</v>
      </c>
      <c r="CG307" s="61">
        <v>0</v>
      </c>
      <c r="CH307" s="61">
        <v>0</v>
      </c>
      <c r="CI307" s="61">
        <v>0</v>
      </c>
      <c r="CJ307" s="61">
        <v>0</v>
      </c>
      <c r="CK307" s="114">
        <v>1</v>
      </c>
      <c r="CL307" s="114">
        <v>0</v>
      </c>
      <c r="CM307" s="114">
        <v>0</v>
      </c>
      <c r="CN307" s="114">
        <v>1</v>
      </c>
      <c r="CO307" s="114">
        <v>1</v>
      </c>
      <c r="CP307" s="114">
        <v>0</v>
      </c>
      <c r="CQ307" s="114">
        <v>0</v>
      </c>
      <c r="CR307" s="114">
        <v>1</v>
      </c>
      <c r="CS307" s="114">
        <v>0</v>
      </c>
      <c r="CT307" s="114">
        <v>0</v>
      </c>
      <c r="CU307" s="114">
        <v>1</v>
      </c>
      <c r="CV307" s="114">
        <v>0</v>
      </c>
      <c r="CW307" s="362"/>
      <c r="CX307" s="362"/>
      <c r="CY307" s="362"/>
      <c r="CZ307" s="362"/>
      <c r="DF307" s="133">
        <v>0</v>
      </c>
      <c r="DG307" s="136">
        <v>0</v>
      </c>
      <c r="DH307" s="135"/>
      <c r="DI307" s="133" t="s">
        <v>381</v>
      </c>
      <c r="DK307" s="136">
        <v>1</v>
      </c>
      <c r="DL307" s="105"/>
      <c r="DM307" s="105"/>
      <c r="DO307" s="133">
        <v>1</v>
      </c>
      <c r="DP307" s="133">
        <v>0</v>
      </c>
      <c r="DQ307" s="133">
        <v>0</v>
      </c>
      <c r="DR307" s="133">
        <v>0</v>
      </c>
      <c r="DS307" s="133">
        <v>1</v>
      </c>
      <c r="DT307" s="63">
        <v>1</v>
      </c>
      <c r="DU307" s="133">
        <v>1</v>
      </c>
      <c r="DV307" s="133">
        <v>0</v>
      </c>
      <c r="DW307" s="133">
        <v>0</v>
      </c>
      <c r="DX307" s="133">
        <v>0</v>
      </c>
      <c r="DY307" s="133">
        <v>0</v>
      </c>
      <c r="DZ307" s="133">
        <v>1</v>
      </c>
      <c r="EC307" s="133">
        <v>0</v>
      </c>
      <c r="ED307" s="133">
        <v>1</v>
      </c>
      <c r="EE307" s="133">
        <v>76</v>
      </c>
      <c r="EH307" s="69">
        <v>42871</v>
      </c>
      <c r="EI307" s="61">
        <v>0.88</v>
      </c>
      <c r="EJ307" s="31">
        <v>37</v>
      </c>
      <c r="EK307" s="31">
        <v>72</v>
      </c>
      <c r="EL307" s="31">
        <v>41</v>
      </c>
      <c r="EM307" s="31" t="s">
        <v>381</v>
      </c>
      <c r="EN307" s="31" t="s">
        <v>381</v>
      </c>
      <c r="EO307" s="61" t="s">
        <v>1717</v>
      </c>
      <c r="EP307" s="136">
        <v>517</v>
      </c>
      <c r="EQ307" s="69">
        <v>42912</v>
      </c>
      <c r="ER307" s="61" t="s">
        <v>383</v>
      </c>
      <c r="ES307" s="61"/>
      <c r="ET307" s="61"/>
      <c r="EU307" s="61">
        <v>84</v>
      </c>
      <c r="EV307" s="61">
        <v>1</v>
      </c>
      <c r="EW307" s="61"/>
      <c r="EX307" s="61">
        <v>9</v>
      </c>
      <c r="EY307" s="61">
        <v>8</v>
      </c>
      <c r="EZ307" s="61">
        <v>52</v>
      </c>
      <c r="FA307" s="61">
        <v>35</v>
      </c>
      <c r="FB307" s="61">
        <v>16</v>
      </c>
      <c r="FC307" s="61">
        <v>15</v>
      </c>
      <c r="FD307" s="61">
        <v>66</v>
      </c>
      <c r="FE307" s="61">
        <v>23</v>
      </c>
      <c r="FF307" s="61">
        <v>33</v>
      </c>
      <c r="FG307" s="61">
        <v>100</v>
      </c>
      <c r="FH307" s="61">
        <v>270</v>
      </c>
      <c r="FI307" s="91">
        <v>96.666666666666671</v>
      </c>
      <c r="FJ307" s="91">
        <v>253.33333333333334</v>
      </c>
      <c r="FK307" s="227">
        <v>134</v>
      </c>
      <c r="FL307" s="227">
        <v>78.952928932097549</v>
      </c>
      <c r="FM307" s="228">
        <v>110.95</v>
      </c>
      <c r="FN307" s="228">
        <v>43.45</v>
      </c>
      <c r="FO307" s="228">
        <v>65.37184675385241</v>
      </c>
      <c r="FP307" s="228">
        <v>25.600781806713723</v>
      </c>
      <c r="FQ307" s="228">
        <v>60.838215412347907</v>
      </c>
      <c r="FR307" s="228"/>
      <c r="FS307" s="62">
        <v>0</v>
      </c>
      <c r="FT307" s="230">
        <v>122.66666666666667</v>
      </c>
      <c r="FU307" s="191"/>
      <c r="FV307" s="230">
        <v>120</v>
      </c>
      <c r="FW307" s="229">
        <v>5.6</v>
      </c>
      <c r="FX307" s="229">
        <v>9.8999999999999986</v>
      </c>
      <c r="FY307" s="229">
        <v>21.904761904761909</v>
      </c>
      <c r="FZ307" s="91"/>
      <c r="GA307" s="61">
        <v>100.8</v>
      </c>
      <c r="GB307" s="233">
        <v>12.1</v>
      </c>
      <c r="GC307" s="111">
        <v>11</v>
      </c>
      <c r="GD307" s="111">
        <v>5.6</v>
      </c>
      <c r="GE307" s="111">
        <v>165.8</v>
      </c>
      <c r="GF307" s="111">
        <v>108.8</v>
      </c>
      <c r="GG307" s="111">
        <v>30.2</v>
      </c>
      <c r="GH307" s="61">
        <v>1</v>
      </c>
      <c r="GI307" s="61">
        <v>2</v>
      </c>
      <c r="GJ307" s="61">
        <v>1</v>
      </c>
      <c r="GK307" s="61">
        <v>1</v>
      </c>
      <c r="GL307" s="231">
        <v>38</v>
      </c>
      <c r="GM307" s="133">
        <v>1</v>
      </c>
      <c r="GN307" s="61">
        <v>0</v>
      </c>
      <c r="GO307" s="61">
        <v>0</v>
      </c>
      <c r="GP307" s="61">
        <v>0</v>
      </c>
      <c r="GQ307" s="61">
        <v>88.300000000000011</v>
      </c>
      <c r="GR307" s="106">
        <v>52.026444960479218</v>
      </c>
      <c r="GS307" s="111">
        <v>0.52229299363057324</v>
      </c>
      <c r="GT307" s="61">
        <v>0</v>
      </c>
      <c r="GU307" s="111">
        <v>0.5</v>
      </c>
      <c r="GV307" s="62">
        <v>0</v>
      </c>
      <c r="GW307" s="61">
        <v>6.2</v>
      </c>
      <c r="GX307" s="61">
        <v>1</v>
      </c>
      <c r="GY307" s="106">
        <v>12</v>
      </c>
      <c r="GZ307" s="61">
        <v>1</v>
      </c>
      <c r="HA307" s="745">
        <v>53</v>
      </c>
      <c r="HB307" s="61">
        <v>31</v>
      </c>
      <c r="HC307" s="61"/>
      <c r="HD307" s="317">
        <v>1</v>
      </c>
      <c r="HE307" s="236">
        <v>110.702777</v>
      </c>
      <c r="HF307" s="236">
        <v>116.237916</v>
      </c>
      <c r="HG307" s="144">
        <v>68.968215999999998</v>
      </c>
      <c r="HH307" s="236">
        <v>146.67084600000001</v>
      </c>
      <c r="HI307" s="125">
        <v>87.025188999999997</v>
      </c>
      <c r="HJ307" s="236">
        <v>60.468032000000001</v>
      </c>
      <c r="HK307" s="144">
        <v>35.877899999999997</v>
      </c>
      <c r="HL307" s="236">
        <v>86.202814000000004</v>
      </c>
      <c r="HM307" s="144">
        <v>51.147289000000001</v>
      </c>
      <c r="HN307" s="236">
        <v>58.772970999999998</v>
      </c>
      <c r="HO307" s="144">
        <v>5.8617910000000002</v>
      </c>
      <c r="HP307" s="144">
        <v>3.4780160000000002</v>
      </c>
      <c r="HQ307" s="236">
        <v>139.133409</v>
      </c>
      <c r="HR307" s="144">
        <v>82.552950999999993</v>
      </c>
      <c r="HS307" s="236">
        <v>71.233885000000001</v>
      </c>
      <c r="HT307" s="144">
        <v>42.265675000000002</v>
      </c>
      <c r="HU307" s="236">
        <v>67.899524</v>
      </c>
      <c r="HV307" s="144">
        <v>40.287275999999999</v>
      </c>
      <c r="HW307" s="236">
        <v>48.801740000000002</v>
      </c>
      <c r="HX307" s="144">
        <v>0</v>
      </c>
      <c r="HY307" s="237">
        <v>0.79250866255997454</v>
      </c>
      <c r="HZ307" s="111">
        <v>42.8</v>
      </c>
      <c r="IA307" s="61">
        <v>7.8</v>
      </c>
      <c r="IB307" s="61">
        <v>47.4</v>
      </c>
      <c r="IC307" s="61">
        <v>7.6</v>
      </c>
      <c r="ID307" s="61">
        <v>37.6</v>
      </c>
      <c r="IE307" s="61">
        <v>7.4</v>
      </c>
      <c r="IF307" s="237">
        <v>217.78395897435894</v>
      </c>
      <c r="IG307" s="237">
        <v>128.31851817502545</v>
      </c>
      <c r="IH307" s="61"/>
      <c r="II307" s="61">
        <v>0.31</v>
      </c>
      <c r="IJ307" s="61">
        <v>770</v>
      </c>
      <c r="IK307" s="61">
        <v>1034</v>
      </c>
      <c r="IL307" s="61">
        <v>1095</v>
      </c>
      <c r="IM307" s="61">
        <v>996</v>
      </c>
      <c r="IN307" s="61">
        <v>894</v>
      </c>
      <c r="IO307" s="61">
        <v>703</v>
      </c>
      <c r="IP307" s="61"/>
      <c r="IQ307" s="237">
        <v>915.33333333333337</v>
      </c>
      <c r="IR307" s="61">
        <v>1724</v>
      </c>
      <c r="IS307" s="61"/>
      <c r="IT307" s="61">
        <v>387</v>
      </c>
      <c r="IU307" s="61">
        <v>391</v>
      </c>
      <c r="IV307" s="61">
        <v>448</v>
      </c>
      <c r="IW307" s="61"/>
      <c r="IX307" s="61">
        <v>258</v>
      </c>
      <c r="IY307" s="61"/>
      <c r="IZ307" s="193">
        <v>371</v>
      </c>
      <c r="JA307" s="61">
        <v>286</v>
      </c>
      <c r="JB307" s="412">
        <v>37.923223147679089</v>
      </c>
      <c r="JC307" s="241">
        <v>1</v>
      </c>
      <c r="JD307" s="136">
        <v>1</v>
      </c>
      <c r="JE307" s="278">
        <v>4</v>
      </c>
      <c r="JF307" s="70">
        <v>0</v>
      </c>
      <c r="JG307" s="70"/>
      <c r="JH307" s="105">
        <v>1</v>
      </c>
      <c r="JI307" s="105">
        <v>1</v>
      </c>
      <c r="JJ307" s="105">
        <v>1</v>
      </c>
      <c r="JK307" s="105"/>
      <c r="JM307" s="410">
        <v>56.333333333333336</v>
      </c>
      <c r="JN307" s="201">
        <v>517</v>
      </c>
      <c r="JO307" s="244">
        <v>42913</v>
      </c>
      <c r="JP307" s="69">
        <v>42984</v>
      </c>
      <c r="JQ307" s="201">
        <v>1</v>
      </c>
      <c r="JR307" s="69">
        <v>42984</v>
      </c>
      <c r="JS307" s="31">
        <v>2</v>
      </c>
      <c r="JT307" s="243">
        <v>0</v>
      </c>
      <c r="JU307" s="69">
        <v>42984</v>
      </c>
      <c r="JV307" s="245">
        <v>2</v>
      </c>
      <c r="JW307" s="243">
        <v>1</v>
      </c>
      <c r="JX307" s="246">
        <v>42984</v>
      </c>
      <c r="JY307" s="245">
        <v>2</v>
      </c>
      <c r="JZ307" s="245">
        <v>2</v>
      </c>
      <c r="KA307" s="245">
        <v>71</v>
      </c>
      <c r="KB307" s="247"/>
      <c r="KC307" s="245"/>
      <c r="KD307" s="248"/>
      <c r="KE307" s="63"/>
      <c r="KF307" s="61"/>
      <c r="KG307" s="61"/>
      <c r="KH307" s="61"/>
      <c r="KI307" s="61"/>
      <c r="KJ307" s="61"/>
      <c r="KK307" s="61"/>
      <c r="KL307" s="61"/>
      <c r="KM307" s="61"/>
      <c r="KN307" s="61"/>
      <c r="KO307" s="61"/>
      <c r="KP307" s="61"/>
      <c r="KQ307" s="61"/>
      <c r="KR307" s="92"/>
      <c r="KS307" s="93">
        <v>0.52229299363057324</v>
      </c>
      <c r="KT307" s="92"/>
      <c r="KU307" s="361"/>
      <c r="KV307" s="92"/>
      <c r="KW307" s="361"/>
      <c r="KX307" s="361"/>
      <c r="KY307" s="361"/>
      <c r="KZ307" s="361"/>
      <c r="LA307" s="361"/>
      <c r="LB307" s="361"/>
      <c r="LC307" s="361"/>
      <c r="LD307" s="361"/>
      <c r="LE307" s="361"/>
      <c r="LF307" s="118">
        <v>42912</v>
      </c>
      <c r="LG307" s="454"/>
      <c r="LH307" s="454"/>
      <c r="LI307" s="454"/>
      <c r="LJ307" s="454"/>
      <c r="LK307" s="454"/>
      <c r="LL307" s="454"/>
      <c r="LM307" s="454"/>
      <c r="LN307" s="454"/>
      <c r="LO307" s="454"/>
      <c r="LP307" s="454"/>
      <c r="LQ307" s="454"/>
      <c r="LR307" s="454"/>
      <c r="LS307" s="454"/>
      <c r="LT307" s="454"/>
      <c r="LU307" s="500"/>
      <c r="LV307" s="500"/>
      <c r="LW307" s="500"/>
      <c r="LX307" s="500"/>
      <c r="LY307" s="500">
        <v>-10</v>
      </c>
      <c r="LZ307" s="500">
        <v>1</v>
      </c>
      <c r="MA307" s="690">
        <v>48.801740000000002</v>
      </c>
      <c r="MB307" s="454"/>
      <c r="MD307" s="253"/>
      <c r="ME307" s="274"/>
      <c r="MF307" s="581">
        <v>517</v>
      </c>
      <c r="MG307" s="135">
        <v>42905</v>
      </c>
      <c r="MJ307" s="586"/>
      <c r="MR307" s="135"/>
      <c r="MS307" s="585"/>
      <c r="MT307" s="585"/>
      <c r="MU307" s="133">
        <v>0</v>
      </c>
      <c r="MV307" s="585"/>
      <c r="MW307" s="585"/>
      <c r="MX307" s="585"/>
      <c r="MY307" s="585"/>
      <c r="MZ307" s="585"/>
      <c r="NA307" s="238">
        <v>7287</v>
      </c>
      <c r="NB307" s="585"/>
      <c r="NC307" s="238">
        <v>7</v>
      </c>
      <c r="NE307" s="876" t="s">
        <v>64</v>
      </c>
      <c r="NF307" s="877" t="s">
        <v>64</v>
      </c>
      <c r="NG307" s="877" t="s">
        <v>64</v>
      </c>
      <c r="NH307" s="877" t="s">
        <v>64</v>
      </c>
      <c r="NI307" s="877" t="s">
        <v>64</v>
      </c>
      <c r="NJ307" s="877" t="s">
        <v>64</v>
      </c>
      <c r="NK307" s="877" t="s">
        <v>64</v>
      </c>
      <c r="NL307" s="877" t="s">
        <v>64</v>
      </c>
      <c r="NM307" s="877" t="s">
        <v>64</v>
      </c>
      <c r="NN307" s="877" t="s">
        <v>64</v>
      </c>
      <c r="NO307" s="877" t="s">
        <v>64</v>
      </c>
      <c r="NP307" s="877" t="s">
        <v>64</v>
      </c>
      <c r="NQ307" s="877" t="s">
        <v>64</v>
      </c>
      <c r="NR307" s="877" t="s">
        <v>64</v>
      </c>
      <c r="NS307" s="877" t="s">
        <v>64</v>
      </c>
      <c r="NT307" s="877" t="s">
        <v>64</v>
      </c>
      <c r="NU307" s="877" t="s">
        <v>64</v>
      </c>
      <c r="NV307" s="877" t="s">
        <v>64</v>
      </c>
      <c r="NW307" s="877" t="s">
        <v>64</v>
      </c>
      <c r="NX307" s="877" t="s">
        <v>64</v>
      </c>
      <c r="NY307" s="877" t="s">
        <v>64</v>
      </c>
      <c r="NZ307" s="877" t="s">
        <v>64</v>
      </c>
      <c r="OA307" s="877" t="s">
        <v>64</v>
      </c>
      <c r="OB307" s="877" t="s">
        <v>64</v>
      </c>
      <c r="OC307" s="877" t="s">
        <v>64</v>
      </c>
      <c r="OD307" s="877" t="s">
        <v>64</v>
      </c>
      <c r="OE307" s="877" t="s">
        <v>64</v>
      </c>
      <c r="OF307" s="877" t="s">
        <v>64</v>
      </c>
      <c r="OG307" s="877" t="s">
        <v>64</v>
      </c>
      <c r="OH307" s="877" t="s">
        <v>64</v>
      </c>
      <c r="OI307" s="877" t="s">
        <v>64</v>
      </c>
      <c r="OJ307" s="877" t="s">
        <v>64</v>
      </c>
      <c r="OK307" s="877" t="s">
        <v>64</v>
      </c>
      <c r="OL307" s="877" t="s">
        <v>64</v>
      </c>
      <c r="OM307" s="877" t="s">
        <v>64</v>
      </c>
    </row>
    <row r="308" spans="1:403" s="133" customFormat="1" x14ac:dyDescent="0.25">
      <c r="A308" s="902">
        <v>307</v>
      </c>
      <c r="B308" s="221">
        <v>0</v>
      </c>
      <c r="C308" s="61">
        <v>1</v>
      </c>
      <c r="D308" s="61">
        <v>5</v>
      </c>
      <c r="E308" s="511">
        <v>2</v>
      </c>
      <c r="F308" s="884"/>
      <c r="G308" s="61"/>
      <c r="H308" s="900">
        <v>2</v>
      </c>
      <c r="J308" s="511" t="s">
        <v>1718</v>
      </c>
      <c r="K308" s="766">
        <v>17254</v>
      </c>
      <c r="L308" s="512">
        <v>65.052054794520501</v>
      </c>
      <c r="M308" s="514">
        <v>78</v>
      </c>
      <c r="N308" s="514">
        <v>183</v>
      </c>
      <c r="O308" s="514">
        <v>23.291229956104985</v>
      </c>
      <c r="P308" s="106">
        <v>1.9912307751739877</v>
      </c>
      <c r="Q308" s="511">
        <v>0</v>
      </c>
      <c r="R308" s="511">
        <v>170</v>
      </c>
      <c r="S308" s="511">
        <v>90</v>
      </c>
      <c r="T308" s="511">
        <v>0</v>
      </c>
      <c r="U308" s="514">
        <v>3</v>
      </c>
      <c r="V308" s="718">
        <v>0</v>
      </c>
      <c r="W308" s="718"/>
      <c r="X308" s="718">
        <v>0</v>
      </c>
      <c r="Y308" s="718">
        <v>0</v>
      </c>
      <c r="Z308" s="718">
        <v>1</v>
      </c>
      <c r="AA308" s="718">
        <v>1</v>
      </c>
      <c r="AB308" s="718">
        <v>0</v>
      </c>
      <c r="AC308" s="718">
        <v>0</v>
      </c>
      <c r="AE308" s="524">
        <v>27.0659654395191</v>
      </c>
      <c r="AG308" s="589">
        <v>92</v>
      </c>
      <c r="AH308" s="590">
        <v>1.49</v>
      </c>
      <c r="AI308" s="589">
        <v>47</v>
      </c>
      <c r="AJ308" s="592"/>
      <c r="AK308" s="589">
        <v>15.5</v>
      </c>
      <c r="AL308" s="592"/>
      <c r="AM308" s="589">
        <v>57</v>
      </c>
      <c r="AN308" s="593"/>
      <c r="AO308" s="409"/>
      <c r="AP308" s="63"/>
      <c r="AQ308" s="63"/>
      <c r="AR308" s="63"/>
      <c r="AS308" s="63"/>
      <c r="AT308" s="63"/>
      <c r="AU308" s="63"/>
      <c r="AV308" s="64"/>
      <c r="AW308" s="64"/>
      <c r="AX308" s="108"/>
      <c r="AY308" s="108"/>
      <c r="AZ308" s="108"/>
      <c r="BA308" s="589">
        <v>136</v>
      </c>
      <c r="BB308" s="414"/>
      <c r="BC308" s="66"/>
      <c r="BD308" s="68"/>
      <c r="BE308" s="66"/>
      <c r="BF308" s="218"/>
      <c r="BG308" s="66"/>
      <c r="BH308" s="68"/>
      <c r="BI308" s="508"/>
      <c r="BJ308" s="508"/>
      <c r="BK308" s="508"/>
      <c r="BL308" s="66"/>
      <c r="BM308" s="66"/>
      <c r="BN308" s="66"/>
      <c r="BO308" s="66"/>
      <c r="BP308" s="571"/>
      <c r="BQ308" s="66"/>
      <c r="BR308" s="66"/>
      <c r="BS308" s="66"/>
      <c r="BT308" s="66"/>
      <c r="BU308" s="61"/>
      <c r="BV308" s="61"/>
      <c r="BW308" s="61"/>
      <c r="BX308" s="61"/>
      <c r="BY308" s="61"/>
      <c r="BZ308" s="61"/>
      <c r="CA308" s="61"/>
      <c r="CB308" s="61"/>
      <c r="CC308" s="61"/>
      <c r="CD308" s="61"/>
      <c r="CE308" s="61"/>
      <c r="CF308" s="61"/>
      <c r="CG308" s="61"/>
      <c r="CH308" s="61"/>
      <c r="CI308" s="61"/>
      <c r="CJ308" s="61"/>
      <c r="CK308" s="661">
        <v>0</v>
      </c>
      <c r="CL308" s="661">
        <v>0</v>
      </c>
      <c r="CM308" s="661">
        <v>1</v>
      </c>
      <c r="CN308" s="661">
        <v>1</v>
      </c>
      <c r="CO308" s="661">
        <v>1</v>
      </c>
      <c r="CP308" s="662">
        <v>0</v>
      </c>
      <c r="CQ308" s="662">
        <v>1</v>
      </c>
      <c r="CR308" s="662">
        <v>0</v>
      </c>
      <c r="CS308" s="662">
        <v>0</v>
      </c>
      <c r="CT308" s="662">
        <v>0</v>
      </c>
      <c r="CU308" s="662">
        <v>1</v>
      </c>
      <c r="CV308" s="662">
        <v>1</v>
      </c>
      <c r="CW308" s="666">
        <v>10</v>
      </c>
      <c r="CX308" s="362"/>
      <c r="CY308" s="362"/>
      <c r="CZ308" s="362"/>
      <c r="DD308" s="516">
        <v>2</v>
      </c>
      <c r="DE308" s="511" t="s">
        <v>1719</v>
      </c>
      <c r="DG308" s="136"/>
      <c r="DK308" s="136"/>
      <c r="DL308" s="136"/>
      <c r="DM308" s="136"/>
      <c r="DT308" s="63"/>
      <c r="EP308" s="511">
        <v>2</v>
      </c>
      <c r="EQ308" s="574">
        <v>40928</v>
      </c>
      <c r="EU308" s="133">
        <v>80</v>
      </c>
      <c r="EV308" s="133">
        <v>0</v>
      </c>
      <c r="EW308" s="524">
        <v>27.0659654395191</v>
      </c>
      <c r="EX308" s="133">
        <v>8</v>
      </c>
      <c r="EY308" s="133">
        <v>8</v>
      </c>
      <c r="EZ308" s="133">
        <v>55</v>
      </c>
      <c r="FA308" s="133">
        <v>46</v>
      </c>
      <c r="FD308" s="133">
        <v>42</v>
      </c>
      <c r="FF308" s="133">
        <v>30</v>
      </c>
      <c r="FI308" s="91"/>
      <c r="FJ308" s="91"/>
      <c r="FK308" s="227"/>
      <c r="FL308" s="227"/>
      <c r="FM308" s="193">
        <v>143</v>
      </c>
      <c r="FN308" s="193">
        <v>104</v>
      </c>
      <c r="FO308" s="193">
        <v>71.814880416111038</v>
      </c>
      <c r="FP308" s="193">
        <v>52.229003938989841</v>
      </c>
      <c r="FQ308" s="193">
        <v>23</v>
      </c>
      <c r="FR308" s="133">
        <v>1</v>
      </c>
      <c r="FT308" s="193">
        <v>28</v>
      </c>
      <c r="FU308" s="193">
        <v>46</v>
      </c>
      <c r="FV308" s="133">
        <v>190</v>
      </c>
      <c r="FW308" s="237">
        <v>6.63</v>
      </c>
      <c r="FX308" s="237">
        <v>7.12</v>
      </c>
      <c r="FY308" s="237">
        <v>4.2232277526395174</v>
      </c>
      <c r="FZ308" s="237">
        <v>0.60869565217391308</v>
      </c>
      <c r="GB308" s="133">
        <v>20</v>
      </c>
      <c r="GH308" s="133">
        <v>0</v>
      </c>
      <c r="GI308" s="133">
        <v>1</v>
      </c>
      <c r="GJ308" s="133">
        <v>1</v>
      </c>
      <c r="GK308" s="133">
        <v>1</v>
      </c>
      <c r="GL308" s="133">
        <v>22</v>
      </c>
      <c r="GN308" s="133">
        <v>0</v>
      </c>
      <c r="GP308" s="133">
        <v>0</v>
      </c>
      <c r="GQ308" s="61">
        <v>113</v>
      </c>
      <c r="GR308" s="106">
        <v>56.748821587556272</v>
      </c>
      <c r="GS308" s="61">
        <v>21</v>
      </c>
      <c r="GT308" s="61">
        <v>1</v>
      </c>
      <c r="GU308" s="61"/>
      <c r="GV308" s="61"/>
      <c r="GW308" s="61"/>
      <c r="GX308" s="61"/>
      <c r="GY308" s="61">
        <v>11</v>
      </c>
      <c r="GZ308" s="61"/>
      <c r="HA308" s="90"/>
      <c r="HB308" s="21">
        <v>18</v>
      </c>
      <c r="HZ308" s="238"/>
      <c r="IF308" s="237"/>
      <c r="IG308" s="237"/>
      <c r="IQ308" s="237"/>
      <c r="JD308" s="136"/>
      <c r="JE308" s="278"/>
      <c r="JF308" s="70"/>
      <c r="JG308" s="70"/>
      <c r="JH308" s="136"/>
      <c r="JI308" s="136"/>
      <c r="JJ308" s="136"/>
      <c r="JK308" s="136"/>
      <c r="JM308" s="420"/>
      <c r="JN308" s="362"/>
      <c r="JO308" s="244"/>
      <c r="JQ308" s="518">
        <v>2</v>
      </c>
      <c r="JR308" s="519">
        <v>41540</v>
      </c>
      <c r="JS308" s="520">
        <v>17</v>
      </c>
      <c r="JT308" s="135"/>
      <c r="JV308" s="200"/>
      <c r="JW308" s="135"/>
      <c r="JX308" s="225"/>
      <c r="JY308" s="201"/>
      <c r="JZ308" s="135"/>
      <c r="KA308" s="225"/>
      <c r="KB308" s="699">
        <v>1</v>
      </c>
      <c r="KC308" s="700">
        <v>41540</v>
      </c>
      <c r="KD308" s="225"/>
      <c r="KE308" s="63"/>
      <c r="KF308" s="250"/>
      <c r="KG308" s="250"/>
      <c r="KH308" s="250"/>
      <c r="KI308" s="250"/>
      <c r="KJ308" s="250"/>
      <c r="KK308" s="250"/>
      <c r="KL308" s="250"/>
      <c r="KM308" s="250"/>
      <c r="KR308" s="92"/>
      <c r="KS308" s="92"/>
      <c r="KT308" s="92"/>
      <c r="KU308" s="361"/>
      <c r="KV308" s="92"/>
      <c r="KW308" s="361"/>
      <c r="KX308" s="361"/>
      <c r="KY308" s="361"/>
      <c r="KZ308" s="361"/>
      <c r="LA308" s="361"/>
      <c r="LB308" s="361"/>
      <c r="LC308" s="361"/>
      <c r="LD308" s="361"/>
      <c r="LE308" s="361"/>
      <c r="LF308" s="112"/>
      <c r="LG308" s="454"/>
      <c r="LH308" s="454"/>
      <c r="LI308" s="454"/>
      <c r="LJ308" s="454"/>
      <c r="LK308" s="454"/>
      <c r="LL308" s="454"/>
      <c r="LM308" s="454"/>
      <c r="LN308" s="454"/>
      <c r="LO308" s="454"/>
      <c r="LP308" s="454"/>
      <c r="LQ308" s="454"/>
      <c r="LR308" s="454"/>
      <c r="LS308" s="454"/>
      <c r="LT308" s="454"/>
      <c r="LU308" s="454"/>
      <c r="LV308" s="454"/>
      <c r="LW308" s="454"/>
      <c r="LX308" s="454"/>
      <c r="LY308" s="454"/>
      <c r="LZ308" s="454"/>
      <c r="MA308" s="454"/>
      <c r="MB308" s="454"/>
      <c r="MD308" s="509"/>
      <c r="ME308" s="61"/>
      <c r="MF308" s="746">
        <v>2</v>
      </c>
      <c r="MG308" s="510">
        <v>40998</v>
      </c>
      <c r="MH308" s="511">
        <v>2</v>
      </c>
      <c r="MI308" s="521">
        <v>2</v>
      </c>
      <c r="MJ308" s="522">
        <v>50.767291059977403</v>
      </c>
      <c r="MK308" s="510"/>
      <c r="ML308" s="511"/>
      <c r="MM308" s="511"/>
      <c r="MN308" s="511"/>
      <c r="MO308" s="511"/>
      <c r="MP308" s="511"/>
      <c r="NE308" s="876">
        <v>1002</v>
      </c>
      <c r="NF308" s="877">
        <v>9.3665844985917595</v>
      </c>
      <c r="NG308" s="877">
        <v>7.2502984179063299</v>
      </c>
      <c r="NH308" s="877">
        <v>5.5122268865139601</v>
      </c>
      <c r="NI308" s="877">
        <v>3.4867143730307002</v>
      </c>
      <c r="NJ308" s="877">
        <v>7.5670434104848896</v>
      </c>
      <c r="NK308" s="877">
        <v>7.43036891474613</v>
      </c>
      <c r="NL308" s="877">
        <v>8.71555022304441</v>
      </c>
      <c r="NM308" s="877">
        <v>7.6934869574993296</v>
      </c>
      <c r="NN308" s="877">
        <v>6.5160151470036602</v>
      </c>
      <c r="NO308" s="877">
        <v>1.8032270364349301</v>
      </c>
      <c r="NP308" s="877">
        <v>7.36422222109353</v>
      </c>
      <c r="NQ308" s="877">
        <v>7.6390874233403601</v>
      </c>
      <c r="NR308" s="877">
        <v>8.0624779369053901</v>
      </c>
      <c r="NS308" s="877">
        <v>5.1468995603435896</v>
      </c>
      <c r="NT308" s="877">
        <v>5.9387562614923004</v>
      </c>
      <c r="NU308" s="877">
        <v>8.6586042422906608</v>
      </c>
      <c r="NV308" s="877">
        <v>6.8112141175132397</v>
      </c>
      <c r="NW308" s="877">
        <v>7.1528932321276102</v>
      </c>
      <c r="NX308" s="877">
        <v>5.8189016758856402</v>
      </c>
      <c r="NY308" s="877">
        <v>6.2450772753596704</v>
      </c>
      <c r="NZ308" s="877">
        <v>8.4542170278366306</v>
      </c>
      <c r="OA308" s="877">
        <v>1.87970576628229</v>
      </c>
      <c r="OB308" s="877">
        <v>11.533456278952199</v>
      </c>
      <c r="OC308" s="877">
        <v>2.97269265400426</v>
      </c>
      <c r="OD308" s="877">
        <v>7.2861418728342997</v>
      </c>
      <c r="OE308" s="877">
        <v>6.76261457875456</v>
      </c>
      <c r="OF308" s="877">
        <v>4.4025857582325898</v>
      </c>
      <c r="OG308" s="877">
        <v>11.5152957482505</v>
      </c>
      <c r="OH308" s="877">
        <v>4.0116745333809201</v>
      </c>
      <c r="OI308" s="877">
        <v>8.0313841678038305</v>
      </c>
      <c r="OJ308" s="877">
        <v>3.8579809951275701</v>
      </c>
      <c r="OK308" s="877">
        <v>3.4839115804466898</v>
      </c>
      <c r="OL308" s="877">
        <v>5.4064361065520101</v>
      </c>
      <c r="OM308" s="877">
        <v>8.5607636249479295</v>
      </c>
    </row>
    <row r="309" spans="1:403" s="133" customFormat="1" x14ac:dyDescent="0.25">
      <c r="A309" s="455">
        <v>308</v>
      </c>
      <c r="B309" s="221">
        <v>0</v>
      </c>
      <c r="C309" s="61">
        <v>0</v>
      </c>
      <c r="D309" s="61">
        <v>5</v>
      </c>
      <c r="E309" s="511">
        <v>3</v>
      </c>
      <c r="F309" s="884"/>
      <c r="G309" s="61"/>
      <c r="H309" s="900">
        <v>3</v>
      </c>
      <c r="J309" s="511" t="s">
        <v>1720</v>
      </c>
      <c r="K309" s="766">
        <v>22098</v>
      </c>
      <c r="L309" s="512">
        <v>51.813698630136997</v>
      </c>
      <c r="M309" s="514">
        <v>55</v>
      </c>
      <c r="N309" s="514">
        <v>171</v>
      </c>
      <c r="O309" s="514">
        <v>18.809206251496189</v>
      </c>
      <c r="P309" s="106">
        <v>1.6163229875244614</v>
      </c>
      <c r="Q309" s="511">
        <v>0</v>
      </c>
      <c r="R309" s="511">
        <v>100</v>
      </c>
      <c r="S309" s="511">
        <v>60</v>
      </c>
      <c r="T309" s="511">
        <v>0</v>
      </c>
      <c r="U309" s="514">
        <v>3</v>
      </c>
      <c r="V309" s="718">
        <v>1</v>
      </c>
      <c r="W309" s="718"/>
      <c r="X309" s="718">
        <v>0</v>
      </c>
      <c r="Y309" s="718">
        <v>2</v>
      </c>
      <c r="Z309" s="663">
        <v>0</v>
      </c>
      <c r="AA309" s="718">
        <v>0</v>
      </c>
      <c r="AB309" s="718">
        <v>0</v>
      </c>
      <c r="AC309" s="718">
        <v>0</v>
      </c>
      <c r="AE309" s="524">
        <v>33.386672073255802</v>
      </c>
      <c r="AG309" s="589">
        <v>209</v>
      </c>
      <c r="AH309" s="590">
        <v>1.1000000000000001</v>
      </c>
      <c r="AI309" s="589">
        <v>70</v>
      </c>
      <c r="AJ309" s="592"/>
      <c r="AK309" s="589">
        <v>12.7</v>
      </c>
      <c r="AL309" s="592"/>
      <c r="AM309" s="589">
        <v>935</v>
      </c>
      <c r="AN309" s="593"/>
      <c r="AO309" s="409"/>
      <c r="AP309" s="63"/>
      <c r="AQ309" s="63"/>
      <c r="AR309" s="63"/>
      <c r="AS309" s="63"/>
      <c r="AT309" s="63"/>
      <c r="AU309" s="63"/>
      <c r="AV309" s="64"/>
      <c r="AW309" s="64"/>
      <c r="AX309" s="108"/>
      <c r="AY309" s="108"/>
      <c r="AZ309" s="108"/>
      <c r="BA309" s="589">
        <v>137</v>
      </c>
      <c r="BB309" s="414"/>
      <c r="BC309" s="66"/>
      <c r="BD309" s="68"/>
      <c r="BE309" s="66"/>
      <c r="BF309" s="218"/>
      <c r="BG309" s="66"/>
      <c r="BH309" s="68"/>
      <c r="BI309" s="508"/>
      <c r="BJ309" s="508"/>
      <c r="BK309" s="508"/>
      <c r="BL309" s="66"/>
      <c r="BM309" s="66"/>
      <c r="BN309" s="66"/>
      <c r="BO309" s="66"/>
      <c r="BP309" s="571"/>
      <c r="BQ309" s="66"/>
      <c r="BR309" s="66"/>
      <c r="BS309" s="66"/>
      <c r="BT309" s="66"/>
      <c r="BU309" s="61"/>
      <c r="BV309" s="61"/>
      <c r="BW309" s="61"/>
      <c r="BX309" s="61"/>
      <c r="BY309" s="61"/>
      <c r="BZ309" s="61"/>
      <c r="CA309" s="61"/>
      <c r="CB309" s="61"/>
      <c r="CC309" s="61"/>
      <c r="CD309" s="61"/>
      <c r="CE309" s="61"/>
      <c r="CF309" s="61"/>
      <c r="CG309" s="61"/>
      <c r="CH309" s="61"/>
      <c r="CI309" s="61"/>
      <c r="CJ309" s="61"/>
      <c r="CK309" s="661">
        <v>1</v>
      </c>
      <c r="CL309" s="661">
        <v>0</v>
      </c>
      <c r="CM309" s="661">
        <v>1</v>
      </c>
      <c r="CN309" s="661">
        <v>1</v>
      </c>
      <c r="CO309" s="661">
        <v>1</v>
      </c>
      <c r="CP309" s="662">
        <v>0</v>
      </c>
      <c r="CQ309" s="662">
        <v>1</v>
      </c>
      <c r="CR309" s="662">
        <v>0</v>
      </c>
      <c r="CS309" s="662">
        <v>0</v>
      </c>
      <c r="CT309" s="662">
        <v>0</v>
      </c>
      <c r="CU309" s="662">
        <v>1</v>
      </c>
      <c r="CV309" s="662">
        <v>0</v>
      </c>
      <c r="CW309" s="666">
        <v>9.5</v>
      </c>
      <c r="CX309" s="362"/>
      <c r="CY309" s="362"/>
      <c r="CZ309" s="362"/>
      <c r="DD309" s="516">
        <v>1</v>
      </c>
      <c r="DE309" s="513" t="s">
        <v>1721</v>
      </c>
      <c r="DG309" s="136"/>
      <c r="DK309" s="136"/>
      <c r="DL309" s="136"/>
      <c r="DM309" s="136"/>
      <c r="DT309" s="63"/>
      <c r="EP309" s="511">
        <v>3</v>
      </c>
      <c r="EQ309" s="574">
        <v>41010</v>
      </c>
      <c r="EU309" s="133">
        <v>73</v>
      </c>
      <c r="EV309" s="133">
        <v>0</v>
      </c>
      <c r="EW309" s="524">
        <v>33.386672073255802</v>
      </c>
      <c r="EX309" s="133">
        <v>8</v>
      </c>
      <c r="EY309" s="133">
        <v>8</v>
      </c>
      <c r="EZ309" s="133">
        <v>56</v>
      </c>
      <c r="FA309" s="133">
        <v>49</v>
      </c>
      <c r="FD309" s="133">
        <v>43</v>
      </c>
      <c r="FF309" s="133">
        <v>26</v>
      </c>
      <c r="FI309" s="91"/>
      <c r="FJ309" s="91"/>
      <c r="FK309" s="227"/>
      <c r="FL309" s="227"/>
      <c r="FM309" s="193">
        <v>156</v>
      </c>
      <c r="FN309" s="193">
        <v>116</v>
      </c>
      <c r="FO309" s="193">
        <v>96.515363082800363</v>
      </c>
      <c r="FP309" s="193">
        <v>71.767834087210531</v>
      </c>
      <c r="FQ309" s="193">
        <v>26</v>
      </c>
      <c r="FR309" s="133">
        <v>1</v>
      </c>
      <c r="FT309" s="193">
        <v>75</v>
      </c>
      <c r="FU309" s="193">
        <v>29</v>
      </c>
      <c r="FV309" s="133">
        <v>110</v>
      </c>
      <c r="FW309" s="237">
        <v>3.31</v>
      </c>
      <c r="FX309" s="237">
        <v>6.54</v>
      </c>
      <c r="FY309" s="237">
        <v>22.658610271903324</v>
      </c>
      <c r="FZ309" s="237">
        <v>2.5862068965517242</v>
      </c>
      <c r="GB309" s="133">
        <v>18</v>
      </c>
      <c r="GH309" s="133">
        <v>0</v>
      </c>
      <c r="GI309" s="133">
        <v>1</v>
      </c>
      <c r="GJ309" s="133">
        <v>1</v>
      </c>
      <c r="GK309" s="133">
        <v>2</v>
      </c>
      <c r="GL309" s="133">
        <v>78</v>
      </c>
      <c r="GN309" s="133">
        <v>0</v>
      </c>
      <c r="GP309" s="133">
        <v>1</v>
      </c>
      <c r="GQ309" s="61">
        <v>79</v>
      </c>
      <c r="GR309" s="106">
        <v>48.876369766289933</v>
      </c>
      <c r="GS309" s="61">
        <v>29</v>
      </c>
      <c r="GT309" s="61">
        <v>1</v>
      </c>
      <c r="GU309" s="61"/>
      <c r="GV309" s="61"/>
      <c r="GW309" s="61"/>
      <c r="GX309" s="61"/>
      <c r="GY309" s="61">
        <v>14</v>
      </c>
      <c r="GZ309" s="61"/>
      <c r="HA309" s="90"/>
      <c r="HB309" s="21">
        <v>19</v>
      </c>
      <c r="HZ309" s="238"/>
      <c r="IF309" s="237"/>
      <c r="IG309" s="237"/>
      <c r="IQ309" s="237"/>
      <c r="JD309" s="136"/>
      <c r="JE309" s="278"/>
      <c r="JF309" s="70"/>
      <c r="JG309" s="70"/>
      <c r="JH309" s="136"/>
      <c r="JI309" s="136"/>
      <c r="JJ309" s="136"/>
      <c r="JK309" s="136"/>
      <c r="JM309" s="420"/>
      <c r="JN309" s="362"/>
      <c r="JO309" s="244"/>
      <c r="JQ309" s="518">
        <v>1</v>
      </c>
      <c r="JR309" s="519">
        <v>41216</v>
      </c>
      <c r="JS309" s="520">
        <v>6</v>
      </c>
      <c r="JT309" s="135"/>
      <c r="JV309" s="200"/>
      <c r="JW309" s="135"/>
      <c r="JX309" s="225"/>
      <c r="JY309" s="201"/>
      <c r="JZ309" s="135"/>
      <c r="KA309" s="225"/>
      <c r="KB309" s="699">
        <v>0</v>
      </c>
      <c r="KC309" s="511"/>
      <c r="KD309" s="225"/>
      <c r="KE309" s="63"/>
      <c r="KF309" s="250"/>
      <c r="KG309" s="250"/>
      <c r="KH309" s="250"/>
      <c r="KI309" s="250"/>
      <c r="KJ309" s="250"/>
      <c r="KK309" s="250"/>
      <c r="KL309" s="250"/>
      <c r="KM309" s="250"/>
      <c r="KR309" s="92"/>
      <c r="KS309" s="92"/>
      <c r="KT309" s="92"/>
      <c r="KU309" s="361"/>
      <c r="KV309" s="92"/>
      <c r="KW309" s="361"/>
      <c r="KX309" s="361"/>
      <c r="KY309" s="361"/>
      <c r="KZ309" s="361"/>
      <c r="LA309" s="361"/>
      <c r="LB309" s="361"/>
      <c r="LC309" s="361"/>
      <c r="LD309" s="361"/>
      <c r="LE309" s="361"/>
      <c r="LF309" s="112"/>
      <c r="LG309" s="454"/>
      <c r="LH309" s="454"/>
      <c r="LI309" s="454"/>
      <c r="LJ309" s="454"/>
      <c r="LK309" s="454"/>
      <c r="LL309" s="454"/>
      <c r="LM309" s="454"/>
      <c r="LN309" s="454"/>
      <c r="LO309" s="454"/>
      <c r="LP309" s="454"/>
      <c r="LQ309" s="454"/>
      <c r="LR309" s="454"/>
      <c r="LS309" s="454"/>
      <c r="LT309" s="454"/>
      <c r="LU309" s="454"/>
      <c r="LV309" s="454"/>
      <c r="LW309" s="454"/>
      <c r="LX309" s="454"/>
      <c r="LY309" s="454"/>
      <c r="LZ309" s="454"/>
      <c r="MA309" s="454"/>
      <c r="MB309" s="454"/>
      <c r="MD309" s="509"/>
      <c r="ME309" s="61"/>
      <c r="MF309" s="746">
        <v>3</v>
      </c>
      <c r="MG309" s="510">
        <v>41010</v>
      </c>
      <c r="MH309" s="511">
        <v>3</v>
      </c>
      <c r="MI309" s="521">
        <v>3</v>
      </c>
      <c r="MJ309" s="522">
        <v>45.882196672241697</v>
      </c>
      <c r="MK309" s="510"/>
      <c r="ML309" s="511"/>
      <c r="MM309" s="511"/>
      <c r="MN309" s="511"/>
      <c r="MO309" s="511"/>
      <c r="MP309" s="511"/>
      <c r="NE309" s="876" t="s">
        <v>64</v>
      </c>
      <c r="NF309" s="877" t="s">
        <v>64</v>
      </c>
      <c r="NG309" s="877" t="s">
        <v>64</v>
      </c>
      <c r="NH309" s="877" t="s">
        <v>64</v>
      </c>
      <c r="NI309" s="877" t="s">
        <v>64</v>
      </c>
      <c r="NJ309" s="877" t="s">
        <v>64</v>
      </c>
      <c r="NK309" s="877" t="s">
        <v>64</v>
      </c>
      <c r="NL309" s="877" t="s">
        <v>64</v>
      </c>
      <c r="NM309" s="877" t="s">
        <v>64</v>
      </c>
      <c r="NN309" s="877" t="s">
        <v>64</v>
      </c>
      <c r="NO309" s="877" t="s">
        <v>64</v>
      </c>
      <c r="NP309" s="877" t="s">
        <v>64</v>
      </c>
      <c r="NQ309" s="877" t="s">
        <v>64</v>
      </c>
      <c r="NR309" s="877" t="s">
        <v>64</v>
      </c>
      <c r="NS309" s="877" t="s">
        <v>64</v>
      </c>
      <c r="NT309" s="877" t="s">
        <v>64</v>
      </c>
      <c r="NU309" s="877" t="s">
        <v>64</v>
      </c>
      <c r="NV309" s="877" t="s">
        <v>64</v>
      </c>
      <c r="NW309" s="877" t="s">
        <v>64</v>
      </c>
      <c r="NX309" s="877" t="s">
        <v>64</v>
      </c>
      <c r="NY309" s="877" t="s">
        <v>64</v>
      </c>
      <c r="NZ309" s="877" t="s">
        <v>64</v>
      </c>
      <c r="OA309" s="877" t="s">
        <v>64</v>
      </c>
      <c r="OB309" s="877" t="s">
        <v>64</v>
      </c>
      <c r="OC309" s="877" t="s">
        <v>64</v>
      </c>
      <c r="OD309" s="877" t="s">
        <v>64</v>
      </c>
      <c r="OE309" s="877" t="s">
        <v>64</v>
      </c>
      <c r="OF309" s="877" t="s">
        <v>64</v>
      </c>
      <c r="OG309" s="877" t="s">
        <v>64</v>
      </c>
      <c r="OH309" s="877" t="s">
        <v>64</v>
      </c>
      <c r="OI309" s="877" t="s">
        <v>64</v>
      </c>
      <c r="OJ309" s="877" t="s">
        <v>64</v>
      </c>
      <c r="OK309" s="877" t="s">
        <v>64</v>
      </c>
      <c r="OL309" s="877" t="s">
        <v>64</v>
      </c>
      <c r="OM309" s="877" t="s">
        <v>64</v>
      </c>
    </row>
    <row r="310" spans="1:403" s="133" customFormat="1" x14ac:dyDescent="0.25">
      <c r="A310" s="455">
        <v>309</v>
      </c>
      <c r="B310" s="274">
        <v>0</v>
      </c>
      <c r="C310" s="61">
        <v>0</v>
      </c>
      <c r="D310" s="61">
        <v>5</v>
      </c>
      <c r="E310" s="511">
        <v>5</v>
      </c>
      <c r="F310" s="884"/>
      <c r="G310" s="61"/>
      <c r="H310" s="900">
        <v>5</v>
      </c>
      <c r="J310" s="511" t="s">
        <v>1722</v>
      </c>
      <c r="K310" s="766">
        <v>25820</v>
      </c>
      <c r="L310" s="512">
        <v>41</v>
      </c>
      <c r="M310" s="514">
        <v>78</v>
      </c>
      <c r="N310" s="514">
        <v>170</v>
      </c>
      <c r="O310" s="514">
        <v>26.989619377162633</v>
      </c>
      <c r="P310" s="106">
        <v>1.9192012227313042</v>
      </c>
      <c r="Q310" s="511">
        <v>0</v>
      </c>
      <c r="R310" s="511">
        <v>95</v>
      </c>
      <c r="S310" s="511">
        <v>70</v>
      </c>
      <c r="T310" s="511">
        <v>0</v>
      </c>
      <c r="U310" s="514">
        <v>3</v>
      </c>
      <c r="V310" s="718">
        <v>0</v>
      </c>
      <c r="W310" s="718"/>
      <c r="X310" s="718">
        <v>0</v>
      </c>
      <c r="Y310" s="718">
        <v>2</v>
      </c>
      <c r="Z310" s="718">
        <v>0</v>
      </c>
      <c r="AA310" s="718">
        <v>1</v>
      </c>
      <c r="AB310" s="718">
        <v>0</v>
      </c>
      <c r="AC310" s="718">
        <v>0</v>
      </c>
      <c r="AE310" s="524">
        <v>15.211323485447499</v>
      </c>
      <c r="AG310" s="589">
        <v>94</v>
      </c>
      <c r="AH310" s="590">
        <v>1.76</v>
      </c>
      <c r="AI310" s="589">
        <v>43</v>
      </c>
      <c r="AJ310" s="592"/>
      <c r="AK310" s="589">
        <v>13.2</v>
      </c>
      <c r="AL310" s="592"/>
      <c r="AM310" s="589">
        <v>1132</v>
      </c>
      <c r="AN310" s="593"/>
      <c r="AO310" s="409"/>
      <c r="AP310" s="63"/>
      <c r="AQ310" s="63"/>
      <c r="AR310" s="63"/>
      <c r="AS310" s="63"/>
      <c r="AT310" s="63"/>
      <c r="AU310" s="63"/>
      <c r="AV310" s="64"/>
      <c r="AW310" s="64"/>
      <c r="AX310" s="108"/>
      <c r="AY310" s="108"/>
      <c r="AZ310" s="108"/>
      <c r="BA310" s="589">
        <v>132</v>
      </c>
      <c r="BB310" s="414"/>
      <c r="BC310" s="66"/>
      <c r="BD310" s="68"/>
      <c r="BE310" s="66"/>
      <c r="BF310" s="218"/>
      <c r="BG310" s="66"/>
      <c r="BH310" s="68"/>
      <c r="BI310" s="508"/>
      <c r="BJ310" s="508"/>
      <c r="BK310" s="508"/>
      <c r="BL310" s="66"/>
      <c r="BM310" s="66"/>
      <c r="BN310" s="66"/>
      <c r="BO310" s="66"/>
      <c r="BP310" s="571"/>
      <c r="BQ310" s="66"/>
      <c r="BR310" s="66"/>
      <c r="BS310" s="66"/>
      <c r="BT310" s="66"/>
      <c r="BU310" s="61"/>
      <c r="BV310" s="61"/>
      <c r="BW310" s="61"/>
      <c r="BX310" s="61"/>
      <c r="BY310" s="61"/>
      <c r="BZ310" s="61"/>
      <c r="CA310" s="61"/>
      <c r="CB310" s="61"/>
      <c r="CC310" s="61"/>
      <c r="CD310" s="61"/>
      <c r="CE310" s="61"/>
      <c r="CF310" s="61"/>
      <c r="CG310" s="61"/>
      <c r="CH310" s="61"/>
      <c r="CI310" s="61"/>
      <c r="CJ310" s="61"/>
      <c r="CK310" s="661">
        <v>1</v>
      </c>
      <c r="CL310" s="661">
        <v>0</v>
      </c>
      <c r="CM310" s="661">
        <v>1</v>
      </c>
      <c r="CN310" s="661">
        <v>1</v>
      </c>
      <c r="CO310" s="661">
        <v>1</v>
      </c>
      <c r="CP310" s="661">
        <v>0</v>
      </c>
      <c r="CQ310" s="661">
        <v>0</v>
      </c>
      <c r="CR310" s="661">
        <v>0</v>
      </c>
      <c r="CS310" s="661">
        <v>0</v>
      </c>
      <c r="CT310" s="661">
        <v>0</v>
      </c>
      <c r="CU310" s="661">
        <v>0</v>
      </c>
      <c r="CV310" s="661">
        <v>0</v>
      </c>
      <c r="CW310" s="666">
        <v>10.4</v>
      </c>
      <c r="CX310" s="362"/>
      <c r="CY310" s="362"/>
      <c r="CZ310" s="362"/>
      <c r="DD310" s="516">
        <v>2</v>
      </c>
      <c r="DE310" s="511" t="s">
        <v>1723</v>
      </c>
      <c r="DG310" s="136"/>
      <c r="DK310" s="136"/>
      <c r="DL310" s="136"/>
      <c r="DM310" s="136"/>
      <c r="DT310" s="63"/>
      <c r="EP310" s="511">
        <v>5</v>
      </c>
      <c r="EQ310" s="574">
        <v>41115</v>
      </c>
      <c r="EU310" s="133">
        <v>87</v>
      </c>
      <c r="EV310" s="133">
        <v>0</v>
      </c>
      <c r="EW310" s="524">
        <v>15.211323485447499</v>
      </c>
      <c r="EX310" s="133">
        <v>7</v>
      </c>
      <c r="EY310" s="133">
        <v>9</v>
      </c>
      <c r="EZ310" s="133">
        <v>71</v>
      </c>
      <c r="FA310" s="133">
        <v>66</v>
      </c>
      <c r="FD310" s="133">
        <v>51</v>
      </c>
      <c r="FF310" s="133">
        <v>26</v>
      </c>
      <c r="FI310" s="91"/>
      <c r="FJ310" s="91"/>
      <c r="FK310" s="227"/>
      <c r="FL310" s="227"/>
      <c r="FM310" s="193">
        <v>285</v>
      </c>
      <c r="FN310" s="193">
        <v>251</v>
      </c>
      <c r="FO310" s="193">
        <v>148.49928012988826</v>
      </c>
      <c r="FP310" s="193">
        <v>130.78357653544543</v>
      </c>
      <c r="FQ310" s="193">
        <v>12</v>
      </c>
      <c r="FR310" s="133">
        <v>1</v>
      </c>
      <c r="FT310" s="193">
        <v>73</v>
      </c>
      <c r="FU310" s="193">
        <v>33</v>
      </c>
      <c r="FV310" s="133">
        <v>120</v>
      </c>
      <c r="FW310" s="237">
        <v>3.46</v>
      </c>
      <c r="FX310" s="237">
        <v>6.67</v>
      </c>
      <c r="FY310" s="237">
        <v>21.098265895953759</v>
      </c>
      <c r="FZ310" s="237">
        <v>2.2121212121212119</v>
      </c>
      <c r="GA310" s="237">
        <v>2.8740157480314963</v>
      </c>
      <c r="GB310" s="133">
        <v>18</v>
      </c>
      <c r="GH310" s="133">
        <v>0</v>
      </c>
      <c r="GI310" s="133">
        <v>1</v>
      </c>
      <c r="GJ310" s="133">
        <v>1</v>
      </c>
      <c r="GK310" s="133">
        <v>3</v>
      </c>
      <c r="GL310" s="133">
        <v>18</v>
      </c>
      <c r="GN310" s="133">
        <v>0</v>
      </c>
      <c r="GP310" s="133">
        <v>1</v>
      </c>
      <c r="GQ310" s="61">
        <v>130</v>
      </c>
      <c r="GR310" s="106">
        <v>67.736513743457792</v>
      </c>
      <c r="GS310" s="61">
        <v>22</v>
      </c>
      <c r="GT310" s="61">
        <v>1</v>
      </c>
      <c r="GU310" s="61"/>
      <c r="GV310" s="61"/>
      <c r="GW310" s="61"/>
      <c r="GX310" s="61"/>
      <c r="GY310" s="61">
        <v>13</v>
      </c>
      <c r="GZ310" s="61"/>
      <c r="HA310" s="90"/>
      <c r="HB310" s="21">
        <v>31</v>
      </c>
      <c r="HZ310" s="238"/>
      <c r="IF310" s="237"/>
      <c r="IG310" s="237"/>
      <c r="IQ310" s="237"/>
      <c r="JD310" s="136"/>
      <c r="JE310" s="278"/>
      <c r="JF310" s="70"/>
      <c r="JG310" s="70"/>
      <c r="JH310" s="136"/>
      <c r="JI310" s="136"/>
      <c r="JJ310" s="136"/>
      <c r="JK310" s="136"/>
      <c r="JM310" s="420"/>
      <c r="JN310" s="362"/>
      <c r="JO310" s="244"/>
      <c r="JQ310" s="518">
        <v>2</v>
      </c>
      <c r="JR310" s="519">
        <v>41909</v>
      </c>
      <c r="JS310" s="520">
        <v>25</v>
      </c>
      <c r="JT310" s="135"/>
      <c r="JV310" s="200"/>
      <c r="JW310" s="135"/>
      <c r="JX310" s="225"/>
      <c r="JY310" s="201"/>
      <c r="JZ310" s="135"/>
      <c r="KA310" s="225"/>
      <c r="KB310" s="699">
        <v>1</v>
      </c>
      <c r="KC310" s="700">
        <v>41909</v>
      </c>
      <c r="KD310" s="225"/>
      <c r="KE310" s="63"/>
      <c r="KF310" s="250"/>
      <c r="KG310" s="250"/>
      <c r="KH310" s="250"/>
      <c r="KI310" s="250"/>
      <c r="KJ310" s="250"/>
      <c r="KK310" s="250"/>
      <c r="KL310" s="250"/>
      <c r="KM310" s="250"/>
      <c r="KR310" s="92"/>
      <c r="KS310" s="92"/>
      <c r="KT310" s="92"/>
      <c r="KU310" s="361"/>
      <c r="KV310" s="92"/>
      <c r="KW310" s="361"/>
      <c r="KX310" s="361"/>
      <c r="KY310" s="361"/>
      <c r="KZ310" s="361"/>
      <c r="LA310" s="361"/>
      <c r="LB310" s="361"/>
      <c r="LC310" s="361"/>
      <c r="LD310" s="361"/>
      <c r="LE310" s="361"/>
      <c r="LF310" s="112"/>
      <c r="LG310" s="454"/>
      <c r="LH310" s="454"/>
      <c r="LI310" s="454"/>
      <c r="LJ310" s="454"/>
      <c r="LK310" s="454"/>
      <c r="LL310" s="454"/>
      <c r="LM310" s="454"/>
      <c r="LN310" s="454"/>
      <c r="LO310" s="454"/>
      <c r="LP310" s="454"/>
      <c r="LQ310" s="454"/>
      <c r="LR310" s="454"/>
      <c r="LS310" s="454"/>
      <c r="LT310" s="454"/>
      <c r="LU310" s="454"/>
      <c r="LV310" s="454"/>
      <c r="LW310" s="454"/>
      <c r="LX310" s="454"/>
      <c r="LY310" s="454"/>
      <c r="LZ310" s="454"/>
      <c r="MA310" s="454"/>
      <c r="MB310" s="454"/>
      <c r="MD310" s="509"/>
      <c r="ME310" s="61"/>
      <c r="MF310" s="746">
        <v>5</v>
      </c>
      <c r="MG310" s="510">
        <v>41148</v>
      </c>
      <c r="MH310" s="511">
        <v>5</v>
      </c>
      <c r="MI310" s="521">
        <v>5</v>
      </c>
      <c r="MJ310" s="748">
        <v>33</v>
      </c>
      <c r="MK310" s="133" t="s">
        <v>576</v>
      </c>
      <c r="ML310" s="511"/>
      <c r="MM310" s="511"/>
      <c r="MN310" s="511"/>
      <c r="MO310" s="511"/>
      <c r="MP310" s="511"/>
      <c r="NE310" s="876" t="s">
        <v>64</v>
      </c>
      <c r="NF310" s="877" t="s">
        <v>64</v>
      </c>
      <c r="NG310" s="877" t="s">
        <v>64</v>
      </c>
      <c r="NH310" s="877" t="s">
        <v>64</v>
      </c>
      <c r="NI310" s="877" t="s">
        <v>64</v>
      </c>
      <c r="NJ310" s="877" t="s">
        <v>64</v>
      </c>
      <c r="NK310" s="877" t="s">
        <v>64</v>
      </c>
      <c r="NL310" s="877" t="s">
        <v>64</v>
      </c>
      <c r="NM310" s="877" t="s">
        <v>64</v>
      </c>
      <c r="NN310" s="877" t="s">
        <v>64</v>
      </c>
      <c r="NO310" s="877" t="s">
        <v>64</v>
      </c>
      <c r="NP310" s="877" t="s">
        <v>64</v>
      </c>
      <c r="NQ310" s="877" t="s">
        <v>64</v>
      </c>
      <c r="NR310" s="877" t="s">
        <v>64</v>
      </c>
      <c r="NS310" s="877" t="s">
        <v>64</v>
      </c>
      <c r="NT310" s="877" t="s">
        <v>64</v>
      </c>
      <c r="NU310" s="877" t="s">
        <v>64</v>
      </c>
      <c r="NV310" s="877" t="s">
        <v>64</v>
      </c>
      <c r="NW310" s="877" t="s">
        <v>64</v>
      </c>
      <c r="NX310" s="877" t="s">
        <v>64</v>
      </c>
      <c r="NY310" s="877" t="s">
        <v>64</v>
      </c>
      <c r="NZ310" s="877" t="s">
        <v>64</v>
      </c>
      <c r="OA310" s="877" t="s">
        <v>64</v>
      </c>
      <c r="OB310" s="877" t="s">
        <v>64</v>
      </c>
      <c r="OC310" s="877" t="s">
        <v>64</v>
      </c>
      <c r="OD310" s="877" t="s">
        <v>64</v>
      </c>
      <c r="OE310" s="877" t="s">
        <v>64</v>
      </c>
      <c r="OF310" s="877" t="s">
        <v>64</v>
      </c>
      <c r="OG310" s="877" t="s">
        <v>64</v>
      </c>
      <c r="OH310" s="877" t="s">
        <v>64</v>
      </c>
      <c r="OI310" s="877" t="s">
        <v>64</v>
      </c>
      <c r="OJ310" s="877" t="s">
        <v>64</v>
      </c>
      <c r="OK310" s="877" t="s">
        <v>64</v>
      </c>
      <c r="OL310" s="877" t="s">
        <v>64</v>
      </c>
      <c r="OM310" s="877" t="s">
        <v>64</v>
      </c>
    </row>
    <row r="311" spans="1:403" s="133" customFormat="1" x14ac:dyDescent="0.25">
      <c r="A311" s="902">
        <v>310</v>
      </c>
      <c r="B311" s="221">
        <v>0</v>
      </c>
      <c r="C311" s="61">
        <v>0</v>
      </c>
      <c r="D311" s="61">
        <v>5</v>
      </c>
      <c r="E311" s="511">
        <v>6</v>
      </c>
      <c r="F311" s="884"/>
      <c r="G311" s="61"/>
      <c r="H311" s="900">
        <v>6</v>
      </c>
      <c r="J311" s="511" t="s">
        <v>1724</v>
      </c>
      <c r="K311" s="766">
        <v>23222</v>
      </c>
      <c r="L311" s="512">
        <v>48.750684931506797</v>
      </c>
      <c r="M311" s="514">
        <v>117</v>
      </c>
      <c r="N311" s="514">
        <v>170</v>
      </c>
      <c r="O311" s="514">
        <v>40.484429065743946</v>
      </c>
      <c r="P311" s="106">
        <v>2.3505318547086316</v>
      </c>
      <c r="Q311" s="511">
        <v>0</v>
      </c>
      <c r="R311" s="511">
        <v>150</v>
      </c>
      <c r="S311" s="511">
        <v>110</v>
      </c>
      <c r="T311" s="511">
        <v>0</v>
      </c>
      <c r="U311" s="514">
        <v>3</v>
      </c>
      <c r="V311" s="718">
        <v>0</v>
      </c>
      <c r="W311" s="718"/>
      <c r="X311" s="718">
        <v>1</v>
      </c>
      <c r="Y311" s="718">
        <v>0</v>
      </c>
      <c r="Z311" s="718">
        <v>0</v>
      </c>
      <c r="AA311" s="718">
        <v>1</v>
      </c>
      <c r="AB311" s="718">
        <v>0</v>
      </c>
      <c r="AC311" s="718">
        <v>1</v>
      </c>
      <c r="AE311" s="524">
        <v>30.029154518950399</v>
      </c>
      <c r="AG311" s="589"/>
      <c r="AH311" s="590">
        <v>2.4300000000000002</v>
      </c>
      <c r="AI311" s="589">
        <v>29</v>
      </c>
      <c r="AJ311" s="592"/>
      <c r="AK311" s="589">
        <v>12.5</v>
      </c>
      <c r="AL311" s="592"/>
      <c r="AM311" s="589">
        <v>1661</v>
      </c>
      <c r="AN311" s="593"/>
      <c r="AO311" s="409"/>
      <c r="AP311" s="63"/>
      <c r="AQ311" s="63"/>
      <c r="AR311" s="63"/>
      <c r="AS311" s="63"/>
      <c r="AT311" s="63"/>
      <c r="AU311" s="63"/>
      <c r="AV311" s="64"/>
      <c r="AW311" s="64"/>
      <c r="AX311" s="108"/>
      <c r="AY311" s="108"/>
      <c r="AZ311" s="108"/>
      <c r="BA311" s="589">
        <v>142</v>
      </c>
      <c r="BB311" s="414"/>
      <c r="BC311" s="66"/>
      <c r="BD311" s="68"/>
      <c r="BE311" s="66"/>
      <c r="BF311" s="218"/>
      <c r="BG311" s="66"/>
      <c r="BH311" s="68"/>
      <c r="BI311" s="508"/>
      <c r="BJ311" s="508"/>
      <c r="BK311" s="508"/>
      <c r="BL311" s="66"/>
      <c r="BM311" s="66"/>
      <c r="BN311" s="66"/>
      <c r="BO311" s="66"/>
      <c r="BP311" s="571"/>
      <c r="BQ311" s="66"/>
      <c r="BR311" s="66"/>
      <c r="BS311" s="66"/>
      <c r="BT311" s="66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1"/>
      <c r="CK311" s="661">
        <v>1</v>
      </c>
      <c r="CL311" s="663">
        <v>1</v>
      </c>
      <c r="CM311" s="661">
        <v>0</v>
      </c>
      <c r="CN311" s="661">
        <v>1</v>
      </c>
      <c r="CO311" s="663">
        <v>1</v>
      </c>
      <c r="CP311" s="663">
        <v>0</v>
      </c>
      <c r="CQ311" s="662">
        <v>1</v>
      </c>
      <c r="CR311" s="661">
        <v>0</v>
      </c>
      <c r="CS311" s="661">
        <v>0</v>
      </c>
      <c r="CT311" s="661">
        <v>0</v>
      </c>
      <c r="CU311" s="661">
        <v>0</v>
      </c>
      <c r="CV311" s="661">
        <v>0</v>
      </c>
      <c r="CW311" s="667"/>
      <c r="CX311" s="362"/>
      <c r="CY311" s="362"/>
      <c r="CZ311" s="362"/>
      <c r="DD311" s="516">
        <v>2</v>
      </c>
      <c r="DE311" s="511" t="s">
        <v>1725</v>
      </c>
      <c r="DG311" s="136"/>
      <c r="DK311" s="136"/>
      <c r="DL311" s="136"/>
      <c r="DM311" s="136"/>
      <c r="DT311" s="63"/>
      <c r="EP311" s="511">
        <v>6</v>
      </c>
      <c r="EQ311" s="574">
        <v>41015</v>
      </c>
      <c r="EU311" s="133">
        <v>85</v>
      </c>
      <c r="EV311" s="133">
        <v>0</v>
      </c>
      <c r="EW311" s="524">
        <v>30.029154518950399</v>
      </c>
      <c r="EX311" s="133">
        <v>16</v>
      </c>
      <c r="EY311" s="133">
        <v>13</v>
      </c>
      <c r="EZ311" s="133">
        <v>56</v>
      </c>
      <c r="FA311" s="133">
        <v>49</v>
      </c>
      <c r="FD311" s="133">
        <v>51</v>
      </c>
      <c r="FF311" s="133">
        <v>29</v>
      </c>
      <c r="FI311" s="91"/>
      <c r="FJ311" s="91"/>
      <c r="FK311" s="227"/>
      <c r="FL311" s="227"/>
      <c r="FM311" s="193">
        <v>189</v>
      </c>
      <c r="FN311" s="193">
        <v>163</v>
      </c>
      <c r="FO311" s="193">
        <v>80.407334034376731</v>
      </c>
      <c r="FP311" s="193">
        <v>69.346007659277277</v>
      </c>
      <c r="FQ311" s="193">
        <v>13.7</v>
      </c>
      <c r="FR311" s="133">
        <v>1</v>
      </c>
      <c r="FT311" s="193">
        <v>76</v>
      </c>
      <c r="FU311" s="193">
        <v>31</v>
      </c>
      <c r="FV311" s="133">
        <v>110</v>
      </c>
      <c r="FW311" s="237">
        <v>3.7</v>
      </c>
      <c r="FX311" s="237">
        <v>6.49</v>
      </c>
      <c r="FY311" s="237">
        <v>20.54054054054054</v>
      </c>
      <c r="FZ311" s="237">
        <v>2.4516129032258065</v>
      </c>
      <c r="GA311" s="237"/>
      <c r="GB311" s="133">
        <v>20</v>
      </c>
      <c r="GH311" s="133">
        <v>1</v>
      </c>
      <c r="GI311" s="133">
        <v>1</v>
      </c>
      <c r="GJ311" s="133">
        <v>0</v>
      </c>
      <c r="GK311" s="133">
        <v>2</v>
      </c>
      <c r="GL311" s="133">
        <v>44</v>
      </c>
      <c r="GN311" s="133">
        <v>1</v>
      </c>
      <c r="GP311" s="133">
        <v>1</v>
      </c>
      <c r="GQ311" s="61">
        <v>145</v>
      </c>
      <c r="GR311" s="106">
        <v>61.688166322669971</v>
      </c>
      <c r="GS311" s="61">
        <v>28</v>
      </c>
      <c r="GT311" s="61">
        <v>1</v>
      </c>
      <c r="GU311" s="61"/>
      <c r="GV311" s="61"/>
      <c r="GW311" s="61"/>
      <c r="GX311" s="61"/>
      <c r="GY311" s="61">
        <v>12</v>
      </c>
      <c r="GZ311" s="61"/>
      <c r="HA311" s="90"/>
      <c r="HB311" s="21">
        <v>34</v>
      </c>
      <c r="HZ311" s="238"/>
      <c r="IF311" s="237"/>
      <c r="IG311" s="237"/>
      <c r="IQ311" s="237"/>
      <c r="JD311" s="136"/>
      <c r="JE311" s="278"/>
      <c r="JF311" s="70"/>
      <c r="JG311" s="70"/>
      <c r="JH311" s="136"/>
      <c r="JI311" s="136"/>
      <c r="JJ311" s="136"/>
      <c r="JK311" s="136"/>
      <c r="JM311" s="420"/>
      <c r="JN311" s="362"/>
      <c r="JO311" s="244"/>
      <c r="JQ311" s="518">
        <v>0</v>
      </c>
      <c r="JR311" s="519" t="s">
        <v>1726</v>
      </c>
      <c r="JS311" s="520">
        <v>0</v>
      </c>
      <c r="JT311" s="135"/>
      <c r="JV311" s="200"/>
      <c r="JW311" s="135"/>
      <c r="JX311" s="225"/>
      <c r="JY311" s="201"/>
      <c r="JZ311" s="135"/>
      <c r="KA311" s="225"/>
      <c r="KB311" s="699">
        <v>0</v>
      </c>
      <c r="KC311" s="511"/>
      <c r="KD311" s="225"/>
      <c r="KE311" s="63"/>
      <c r="KF311" s="250"/>
      <c r="KG311" s="250"/>
      <c r="KH311" s="250"/>
      <c r="KI311" s="250"/>
      <c r="KJ311" s="250"/>
      <c r="KK311" s="250"/>
      <c r="KL311" s="250"/>
      <c r="KM311" s="250"/>
      <c r="KR311" s="92"/>
      <c r="KS311" s="92"/>
      <c r="KT311" s="92"/>
      <c r="KU311" s="361"/>
      <c r="KV311" s="92"/>
      <c r="KW311" s="361"/>
      <c r="KX311" s="361"/>
      <c r="KY311" s="361"/>
      <c r="KZ311" s="361"/>
      <c r="LA311" s="361"/>
      <c r="LB311" s="361"/>
      <c r="LC311" s="361"/>
      <c r="LD311" s="361"/>
      <c r="LE311" s="361"/>
      <c r="LF311" s="112"/>
      <c r="LG311" s="454"/>
      <c r="LH311" s="454"/>
      <c r="LI311" s="454"/>
      <c r="LJ311" s="454"/>
      <c r="LK311" s="454"/>
      <c r="LL311" s="454"/>
      <c r="LM311" s="454"/>
      <c r="LN311" s="454"/>
      <c r="LO311" s="454"/>
      <c r="LP311" s="454"/>
      <c r="LQ311" s="454"/>
      <c r="LR311" s="454"/>
      <c r="LS311" s="454"/>
      <c r="LT311" s="454"/>
      <c r="LU311" s="454"/>
      <c r="LV311" s="454"/>
      <c r="LW311" s="454"/>
      <c r="LX311" s="454"/>
      <c r="LY311" s="454"/>
      <c r="LZ311" s="454"/>
      <c r="MA311" s="454"/>
      <c r="MB311" s="454"/>
      <c r="MD311" s="509"/>
      <c r="ME311" s="61"/>
      <c r="MF311" s="746">
        <v>6</v>
      </c>
      <c r="MG311" s="510">
        <v>41016</v>
      </c>
      <c r="MH311" s="511">
        <v>6</v>
      </c>
      <c r="MI311" s="521">
        <v>6</v>
      </c>
      <c r="MJ311" s="522">
        <v>44.338296599072798</v>
      </c>
      <c r="MK311" s="510"/>
      <c r="ML311" s="511"/>
      <c r="MM311" s="511"/>
      <c r="MN311" s="511"/>
      <c r="MO311" s="511"/>
      <c r="MP311" s="511"/>
      <c r="NE311" s="876" t="s">
        <v>64</v>
      </c>
      <c r="NF311" s="877" t="s">
        <v>64</v>
      </c>
      <c r="NG311" s="877" t="s">
        <v>64</v>
      </c>
      <c r="NH311" s="877" t="s">
        <v>64</v>
      </c>
      <c r="NI311" s="877" t="s">
        <v>64</v>
      </c>
      <c r="NJ311" s="877" t="s">
        <v>64</v>
      </c>
      <c r="NK311" s="877" t="s">
        <v>64</v>
      </c>
      <c r="NL311" s="877" t="s">
        <v>64</v>
      </c>
      <c r="NM311" s="877" t="s">
        <v>64</v>
      </c>
      <c r="NN311" s="877" t="s">
        <v>64</v>
      </c>
      <c r="NO311" s="877" t="s">
        <v>64</v>
      </c>
      <c r="NP311" s="877" t="s">
        <v>64</v>
      </c>
      <c r="NQ311" s="877" t="s">
        <v>64</v>
      </c>
      <c r="NR311" s="877" t="s">
        <v>64</v>
      </c>
      <c r="NS311" s="877" t="s">
        <v>64</v>
      </c>
      <c r="NT311" s="877" t="s">
        <v>64</v>
      </c>
      <c r="NU311" s="877" t="s">
        <v>64</v>
      </c>
      <c r="NV311" s="877" t="s">
        <v>64</v>
      </c>
      <c r="NW311" s="877" t="s">
        <v>64</v>
      </c>
      <c r="NX311" s="877" t="s">
        <v>64</v>
      </c>
      <c r="NY311" s="877" t="s">
        <v>64</v>
      </c>
      <c r="NZ311" s="877" t="s">
        <v>64</v>
      </c>
      <c r="OA311" s="877" t="s">
        <v>64</v>
      </c>
      <c r="OB311" s="877" t="s">
        <v>64</v>
      </c>
      <c r="OC311" s="877" t="s">
        <v>64</v>
      </c>
      <c r="OD311" s="877" t="s">
        <v>64</v>
      </c>
      <c r="OE311" s="877" t="s">
        <v>64</v>
      </c>
      <c r="OF311" s="877" t="s">
        <v>64</v>
      </c>
      <c r="OG311" s="877" t="s">
        <v>64</v>
      </c>
      <c r="OH311" s="877" t="s">
        <v>64</v>
      </c>
      <c r="OI311" s="877" t="s">
        <v>64</v>
      </c>
      <c r="OJ311" s="877" t="s">
        <v>64</v>
      </c>
      <c r="OK311" s="877" t="s">
        <v>64</v>
      </c>
      <c r="OL311" s="877" t="s">
        <v>64</v>
      </c>
      <c r="OM311" s="877" t="s">
        <v>64</v>
      </c>
    </row>
    <row r="312" spans="1:403" s="133" customFormat="1" x14ac:dyDescent="0.25">
      <c r="A312" s="455">
        <v>311</v>
      </c>
      <c r="B312" s="221">
        <v>0</v>
      </c>
      <c r="C312" s="61">
        <v>0</v>
      </c>
      <c r="D312" s="61">
        <v>5</v>
      </c>
      <c r="E312" s="511">
        <v>7</v>
      </c>
      <c r="F312" s="884"/>
      <c r="G312" s="61"/>
      <c r="H312" s="900">
        <v>7</v>
      </c>
      <c r="J312" s="511" t="s">
        <v>1727</v>
      </c>
      <c r="K312" s="766">
        <v>13457</v>
      </c>
      <c r="L312" s="512">
        <v>75.506849315068493</v>
      </c>
      <c r="M312" s="514">
        <v>66</v>
      </c>
      <c r="N312" s="514">
        <v>165</v>
      </c>
      <c r="O312" s="514">
        <v>24.242424242424246</v>
      </c>
      <c r="P312" s="106">
        <v>1.7392527130926085</v>
      </c>
      <c r="Q312" s="511">
        <v>0</v>
      </c>
      <c r="R312" s="511">
        <v>140</v>
      </c>
      <c r="S312" s="511">
        <v>80</v>
      </c>
      <c r="T312" s="511">
        <v>0</v>
      </c>
      <c r="U312" s="514">
        <v>3</v>
      </c>
      <c r="V312" s="718">
        <v>0</v>
      </c>
      <c r="W312" s="718"/>
      <c r="X312" s="718">
        <v>1</v>
      </c>
      <c r="Y312" s="718">
        <v>2</v>
      </c>
      <c r="Z312" s="718">
        <v>0</v>
      </c>
      <c r="AA312" s="718">
        <v>1</v>
      </c>
      <c r="AB312" s="718">
        <v>1</v>
      </c>
      <c r="AC312" s="718">
        <v>0</v>
      </c>
      <c r="AE312" s="524">
        <v>27.153270347523598</v>
      </c>
      <c r="AG312" s="589"/>
      <c r="AH312" s="590">
        <v>1.03</v>
      </c>
      <c r="AI312" s="589">
        <v>70</v>
      </c>
      <c r="AJ312" s="592"/>
      <c r="AK312" s="589">
        <v>16.3</v>
      </c>
      <c r="AL312" s="592"/>
      <c r="AM312" s="589">
        <v>847</v>
      </c>
      <c r="AN312" s="593"/>
      <c r="AO312" s="409"/>
      <c r="AP312" s="63"/>
      <c r="AQ312" s="63"/>
      <c r="AR312" s="63"/>
      <c r="AS312" s="63"/>
      <c r="AT312" s="63"/>
      <c r="AU312" s="63"/>
      <c r="AV312" s="64"/>
      <c r="AW312" s="64"/>
      <c r="AX312" s="108"/>
      <c r="AY312" s="108"/>
      <c r="AZ312" s="108"/>
      <c r="BA312" s="589">
        <v>140</v>
      </c>
      <c r="BB312" s="414"/>
      <c r="BC312" s="66"/>
      <c r="BD312" s="68"/>
      <c r="BE312" s="66"/>
      <c r="BF312" s="218"/>
      <c r="BG312" s="66"/>
      <c r="BH312" s="68"/>
      <c r="BI312" s="508"/>
      <c r="BJ312" s="508"/>
      <c r="BK312" s="508"/>
      <c r="BL312" s="66"/>
      <c r="BM312" s="66"/>
      <c r="BN312" s="66"/>
      <c r="BO312" s="66"/>
      <c r="BP312" s="571"/>
      <c r="BQ312" s="66"/>
      <c r="BR312" s="66"/>
      <c r="BS312" s="66"/>
      <c r="BT312" s="66"/>
      <c r="BU312" s="61"/>
      <c r="BV312" s="61"/>
      <c r="BW312" s="61"/>
      <c r="BX312" s="61"/>
      <c r="BY312" s="61"/>
      <c r="BZ312" s="61"/>
      <c r="CA312" s="61"/>
      <c r="CB312" s="61"/>
      <c r="CC312" s="61"/>
      <c r="CD312" s="61"/>
      <c r="CE312" s="61"/>
      <c r="CF312" s="61"/>
      <c r="CG312" s="61"/>
      <c r="CH312" s="61"/>
      <c r="CI312" s="61"/>
      <c r="CJ312" s="61"/>
      <c r="CK312" s="663">
        <v>1</v>
      </c>
      <c r="CL312" s="663">
        <v>1</v>
      </c>
      <c r="CM312" s="661">
        <v>1</v>
      </c>
      <c r="CN312" s="661">
        <v>0</v>
      </c>
      <c r="CO312" s="663">
        <v>1</v>
      </c>
      <c r="CP312" s="661">
        <v>0</v>
      </c>
      <c r="CQ312" s="661">
        <v>1</v>
      </c>
      <c r="CR312" s="661">
        <v>0</v>
      </c>
      <c r="CS312" s="661">
        <v>0</v>
      </c>
      <c r="CT312" s="661">
        <v>0</v>
      </c>
      <c r="CU312" s="661">
        <v>0</v>
      </c>
      <c r="CV312" s="661">
        <v>0</v>
      </c>
      <c r="CW312" s="666">
        <v>15.38</v>
      </c>
      <c r="CX312" s="362"/>
      <c r="CY312" s="362"/>
      <c r="CZ312" s="362"/>
      <c r="DD312" s="516">
        <v>2</v>
      </c>
      <c r="DE312" s="511" t="s">
        <v>1728</v>
      </c>
      <c r="DG312" s="136"/>
      <c r="DK312" s="136"/>
      <c r="DL312" s="136"/>
      <c r="DM312" s="136"/>
      <c r="DT312" s="63"/>
      <c r="EP312" s="511">
        <v>7</v>
      </c>
      <c r="EQ312" s="574">
        <v>40962</v>
      </c>
      <c r="EU312" s="133">
        <v>70</v>
      </c>
      <c r="EV312" s="133">
        <v>0</v>
      </c>
      <c r="EW312" s="524">
        <v>27.153270347523598</v>
      </c>
      <c r="EX312" s="133">
        <v>9</v>
      </c>
      <c r="EY312" s="133">
        <v>7</v>
      </c>
      <c r="EZ312" s="133">
        <v>62</v>
      </c>
      <c r="FA312" s="133">
        <v>54</v>
      </c>
      <c r="FD312" s="133">
        <v>45</v>
      </c>
      <c r="FF312" s="133">
        <v>32</v>
      </c>
      <c r="FI312" s="91"/>
      <c r="FJ312" s="91"/>
      <c r="FK312" s="227"/>
      <c r="FL312" s="227"/>
      <c r="FM312" s="193">
        <v>224</v>
      </c>
      <c r="FN312" s="193">
        <v>160</v>
      </c>
      <c r="FO312" s="193">
        <v>128.79094470503946</v>
      </c>
      <c r="FP312" s="193">
        <v>91.993531932171038</v>
      </c>
      <c r="FQ312" s="193">
        <v>25</v>
      </c>
      <c r="FR312" s="133">
        <v>1</v>
      </c>
      <c r="FT312" s="193">
        <v>71</v>
      </c>
      <c r="FU312" s="193">
        <v>49</v>
      </c>
      <c r="FV312" s="133">
        <v>200</v>
      </c>
      <c r="FW312" s="237">
        <v>3.7</v>
      </c>
      <c r="FX312" s="237">
        <v>5.26</v>
      </c>
      <c r="FY312" s="237">
        <v>19.189189189189189</v>
      </c>
      <c r="FZ312" s="237">
        <v>1.4489795918367347</v>
      </c>
      <c r="GA312" s="237"/>
      <c r="GB312" s="133">
        <v>19</v>
      </c>
      <c r="GH312" s="133">
        <v>1</v>
      </c>
      <c r="GI312" s="133">
        <v>1</v>
      </c>
      <c r="GJ312" s="133">
        <v>0</v>
      </c>
      <c r="GK312" s="133">
        <v>1</v>
      </c>
      <c r="GL312" s="133">
        <v>49</v>
      </c>
      <c r="GN312" s="133">
        <v>0</v>
      </c>
      <c r="GP312" s="133">
        <v>1</v>
      </c>
      <c r="GQ312" s="61">
        <v>69</v>
      </c>
      <c r="GR312" s="106">
        <v>39.672210645748763</v>
      </c>
      <c r="GS312" s="61">
        <v>45</v>
      </c>
      <c r="GT312" s="61">
        <v>0</v>
      </c>
      <c r="GU312" s="61"/>
      <c r="GV312" s="61"/>
      <c r="GW312" s="61"/>
      <c r="GX312" s="61"/>
      <c r="GY312" s="61"/>
      <c r="GZ312" s="61"/>
      <c r="HA312" s="90"/>
      <c r="HB312" s="21">
        <v>22</v>
      </c>
      <c r="HZ312" s="238"/>
      <c r="IF312" s="237"/>
      <c r="IG312" s="237"/>
      <c r="IQ312" s="237"/>
      <c r="JD312" s="136"/>
      <c r="JE312" s="278"/>
      <c r="JF312" s="70"/>
      <c r="JG312" s="70"/>
      <c r="JH312" s="136"/>
      <c r="JI312" s="136"/>
      <c r="JJ312" s="136"/>
      <c r="JK312" s="136"/>
      <c r="JM312" s="420"/>
      <c r="JN312" s="362"/>
      <c r="JO312" s="244"/>
      <c r="JQ312" s="518">
        <v>1</v>
      </c>
      <c r="JR312" s="519">
        <v>43412</v>
      </c>
      <c r="JS312" s="520">
        <v>78</v>
      </c>
      <c r="JT312" s="135"/>
      <c r="JV312" s="200"/>
      <c r="JW312" s="135"/>
      <c r="JX312" s="225"/>
      <c r="JY312" s="201"/>
      <c r="JZ312" s="135"/>
      <c r="KA312" s="225"/>
      <c r="KB312" s="699">
        <v>0</v>
      </c>
      <c r="KC312" s="511"/>
      <c r="KD312" s="225"/>
      <c r="KE312" s="63"/>
      <c r="KF312" s="250"/>
      <c r="KG312" s="250"/>
      <c r="KH312" s="250"/>
      <c r="KI312" s="250"/>
      <c r="KJ312" s="250"/>
      <c r="KK312" s="250"/>
      <c r="KL312" s="250"/>
      <c r="KM312" s="250"/>
      <c r="KR312" s="92"/>
      <c r="KS312" s="92"/>
      <c r="KT312" s="92"/>
      <c r="KU312" s="361"/>
      <c r="KV312" s="92"/>
      <c r="KW312" s="361"/>
      <c r="KX312" s="361"/>
      <c r="KY312" s="361"/>
      <c r="KZ312" s="361"/>
      <c r="LA312" s="361"/>
      <c r="LB312" s="361"/>
      <c r="LC312" s="361"/>
      <c r="LD312" s="361"/>
      <c r="LE312" s="361"/>
      <c r="LF312" s="112"/>
      <c r="LG312" s="454"/>
      <c r="LH312" s="454"/>
      <c r="LI312" s="454"/>
      <c r="LJ312" s="454"/>
      <c r="LK312" s="454"/>
      <c r="LL312" s="454"/>
      <c r="LM312" s="454"/>
      <c r="LN312" s="454"/>
      <c r="LO312" s="454"/>
      <c r="LP312" s="454"/>
      <c r="LQ312" s="454"/>
      <c r="LR312" s="454"/>
      <c r="LS312" s="454"/>
      <c r="LT312" s="454"/>
      <c r="LU312" s="454"/>
      <c r="LV312" s="454"/>
      <c r="LW312" s="454"/>
      <c r="LX312" s="454"/>
      <c r="LY312" s="454"/>
      <c r="LZ312" s="454"/>
      <c r="MA312" s="454"/>
      <c r="MB312" s="454"/>
      <c r="MD312" s="509"/>
      <c r="ME312" s="61"/>
      <c r="MF312" s="746">
        <v>7</v>
      </c>
      <c r="MG312" s="510">
        <v>41017</v>
      </c>
      <c r="MH312" s="511">
        <v>7</v>
      </c>
      <c r="MI312" s="521">
        <v>7</v>
      </c>
      <c r="MJ312" s="522">
        <v>59.0812255512786</v>
      </c>
      <c r="MK312" s="510"/>
      <c r="ML312" s="511"/>
      <c r="MM312" s="511"/>
      <c r="MN312" s="511"/>
      <c r="MO312" s="511"/>
      <c r="MP312" s="511"/>
      <c r="NE312" s="876" t="s">
        <v>64</v>
      </c>
      <c r="NF312" s="877" t="s">
        <v>64</v>
      </c>
      <c r="NG312" s="877" t="s">
        <v>64</v>
      </c>
      <c r="NH312" s="877" t="s">
        <v>64</v>
      </c>
      <c r="NI312" s="877" t="s">
        <v>64</v>
      </c>
      <c r="NJ312" s="877" t="s">
        <v>64</v>
      </c>
      <c r="NK312" s="877" t="s">
        <v>64</v>
      </c>
      <c r="NL312" s="877" t="s">
        <v>64</v>
      </c>
      <c r="NM312" s="877" t="s">
        <v>64</v>
      </c>
      <c r="NN312" s="877" t="s">
        <v>64</v>
      </c>
      <c r="NO312" s="877" t="s">
        <v>64</v>
      </c>
      <c r="NP312" s="877" t="s">
        <v>64</v>
      </c>
      <c r="NQ312" s="877" t="s">
        <v>64</v>
      </c>
      <c r="NR312" s="877" t="s">
        <v>64</v>
      </c>
      <c r="NS312" s="877" t="s">
        <v>64</v>
      </c>
      <c r="NT312" s="877" t="s">
        <v>64</v>
      </c>
      <c r="NU312" s="877" t="s">
        <v>64</v>
      </c>
      <c r="NV312" s="877" t="s">
        <v>64</v>
      </c>
      <c r="NW312" s="877" t="s">
        <v>64</v>
      </c>
      <c r="NX312" s="877" t="s">
        <v>64</v>
      </c>
      <c r="NY312" s="877" t="s">
        <v>64</v>
      </c>
      <c r="NZ312" s="877" t="s">
        <v>64</v>
      </c>
      <c r="OA312" s="877" t="s">
        <v>64</v>
      </c>
      <c r="OB312" s="877" t="s">
        <v>64</v>
      </c>
      <c r="OC312" s="877" t="s">
        <v>64</v>
      </c>
      <c r="OD312" s="877" t="s">
        <v>64</v>
      </c>
      <c r="OE312" s="877" t="s">
        <v>64</v>
      </c>
      <c r="OF312" s="877" t="s">
        <v>64</v>
      </c>
      <c r="OG312" s="877" t="s">
        <v>64</v>
      </c>
      <c r="OH312" s="877" t="s">
        <v>64</v>
      </c>
      <c r="OI312" s="877" t="s">
        <v>64</v>
      </c>
      <c r="OJ312" s="877" t="s">
        <v>64</v>
      </c>
      <c r="OK312" s="877" t="s">
        <v>64</v>
      </c>
      <c r="OL312" s="877" t="s">
        <v>64</v>
      </c>
      <c r="OM312" s="877" t="s">
        <v>64</v>
      </c>
    </row>
    <row r="313" spans="1:403" s="133" customFormat="1" x14ac:dyDescent="0.25">
      <c r="A313" s="455">
        <v>312</v>
      </c>
      <c r="B313" s="221">
        <v>0</v>
      </c>
      <c r="C313" s="61">
        <v>0</v>
      </c>
      <c r="D313" s="61">
        <v>5</v>
      </c>
      <c r="E313" s="511">
        <v>8</v>
      </c>
      <c r="F313" s="884"/>
      <c r="G313" s="61"/>
      <c r="H313" s="900">
        <v>8</v>
      </c>
      <c r="J313" s="511" t="s">
        <v>1729</v>
      </c>
      <c r="K313" s="766">
        <v>21955</v>
      </c>
      <c r="L313" s="512">
        <v>52.246575342465803</v>
      </c>
      <c r="M313" s="514">
        <v>82.2</v>
      </c>
      <c r="N313" s="514">
        <v>183</v>
      </c>
      <c r="O313" s="514">
        <v>24.545373107587565</v>
      </c>
      <c r="P313" s="106">
        <v>2.0441379601191305</v>
      </c>
      <c r="Q313" s="511">
        <v>0</v>
      </c>
      <c r="R313" s="511">
        <v>80</v>
      </c>
      <c r="S313" s="511">
        <v>60</v>
      </c>
      <c r="T313" s="511">
        <v>0</v>
      </c>
      <c r="U313" s="514">
        <v>4</v>
      </c>
      <c r="V313" s="718">
        <v>0</v>
      </c>
      <c r="W313" s="718"/>
      <c r="X313" s="718">
        <v>0</v>
      </c>
      <c r="Y313" s="718">
        <v>1</v>
      </c>
      <c r="Z313" s="663">
        <v>0</v>
      </c>
      <c r="AA313" s="718">
        <v>0</v>
      </c>
      <c r="AB313" s="718">
        <v>0</v>
      </c>
      <c r="AC313" s="718">
        <v>0</v>
      </c>
      <c r="AE313" s="524">
        <v>25.667432039034001</v>
      </c>
      <c r="AG313" s="589">
        <v>103</v>
      </c>
      <c r="AH313" s="590">
        <v>1.48</v>
      </c>
      <c r="AI313" s="589">
        <v>50</v>
      </c>
      <c r="AJ313" s="592"/>
      <c r="AK313" s="589">
        <v>11.3</v>
      </c>
      <c r="AL313" s="592"/>
      <c r="AM313" s="589">
        <v>656</v>
      </c>
      <c r="AN313" s="593"/>
      <c r="AO313" s="409"/>
      <c r="AP313" s="63"/>
      <c r="AQ313" s="63"/>
      <c r="AR313" s="63"/>
      <c r="AS313" s="63"/>
      <c r="AT313" s="63"/>
      <c r="AU313" s="63"/>
      <c r="AV313" s="64"/>
      <c r="AW313" s="64"/>
      <c r="AX313" s="108"/>
      <c r="AY313" s="108"/>
      <c r="AZ313" s="108"/>
      <c r="BA313" s="589">
        <v>137</v>
      </c>
      <c r="BB313" s="414"/>
      <c r="BC313" s="66"/>
      <c r="BD313" s="68"/>
      <c r="BE313" s="66"/>
      <c r="BF313" s="218"/>
      <c r="BG313" s="66"/>
      <c r="BH313" s="68"/>
      <c r="BI313" s="508"/>
      <c r="BJ313" s="508"/>
      <c r="BK313" s="508"/>
      <c r="BL313" s="66"/>
      <c r="BM313" s="66"/>
      <c r="BN313" s="66"/>
      <c r="BO313" s="66"/>
      <c r="BP313" s="571"/>
      <c r="BQ313" s="66"/>
      <c r="BR313" s="66"/>
      <c r="BS313" s="66"/>
      <c r="BT313" s="66"/>
      <c r="BU313" s="61"/>
      <c r="BV313" s="61"/>
      <c r="BW313" s="61"/>
      <c r="BX313" s="61"/>
      <c r="BY313" s="61"/>
      <c r="BZ313" s="61"/>
      <c r="CA313" s="61"/>
      <c r="CB313" s="61"/>
      <c r="CC313" s="61"/>
      <c r="CD313" s="61"/>
      <c r="CE313" s="61"/>
      <c r="CF313" s="61"/>
      <c r="CG313" s="61"/>
      <c r="CH313" s="61"/>
      <c r="CI313" s="61"/>
      <c r="CJ313" s="61"/>
      <c r="CK313" s="661">
        <v>1</v>
      </c>
      <c r="CL313" s="661">
        <v>0</v>
      </c>
      <c r="CM313" s="661">
        <v>1</v>
      </c>
      <c r="CN313" s="661">
        <v>0</v>
      </c>
      <c r="CO313" s="661">
        <v>0</v>
      </c>
      <c r="CP313" s="661">
        <v>0</v>
      </c>
      <c r="CQ313" s="661">
        <v>1</v>
      </c>
      <c r="CR313" s="661">
        <v>1</v>
      </c>
      <c r="CS313" s="661">
        <v>0</v>
      </c>
      <c r="CT313" s="661">
        <v>0</v>
      </c>
      <c r="CU313" s="661">
        <v>1</v>
      </c>
      <c r="CV313" s="661">
        <v>1</v>
      </c>
      <c r="CW313" s="666">
        <v>11</v>
      </c>
      <c r="CX313" s="362"/>
      <c r="CY313" s="362"/>
      <c r="CZ313" s="362"/>
      <c r="DD313" s="516">
        <v>1</v>
      </c>
      <c r="DE313" s="513" t="s">
        <v>1730</v>
      </c>
      <c r="DG313" s="136"/>
      <c r="DK313" s="136"/>
      <c r="DL313" s="136"/>
      <c r="DM313" s="136"/>
      <c r="DT313" s="63"/>
      <c r="EP313" s="511">
        <v>8</v>
      </c>
      <c r="EQ313" s="574">
        <v>41023</v>
      </c>
      <c r="EU313" s="133">
        <v>87</v>
      </c>
      <c r="EV313" s="133">
        <v>0</v>
      </c>
      <c r="EW313" s="524">
        <v>25.667432039034001</v>
      </c>
      <c r="EX313" s="133">
        <v>9</v>
      </c>
      <c r="EY313" s="133">
        <v>7</v>
      </c>
      <c r="EZ313" s="133">
        <v>59</v>
      </c>
      <c r="FA313" s="133">
        <v>52</v>
      </c>
      <c r="FD313" s="133">
        <v>61</v>
      </c>
      <c r="FF313" s="133">
        <v>33</v>
      </c>
      <c r="FI313" s="91"/>
      <c r="FJ313" s="91"/>
      <c r="FK313" s="227"/>
      <c r="FL313" s="227"/>
      <c r="FM313" s="193">
        <v>179</v>
      </c>
      <c r="FN313" s="193">
        <v>145</v>
      </c>
      <c r="FO313" s="193">
        <v>87.567475137327833</v>
      </c>
      <c r="FP313" s="193">
        <v>70.934546898952718</v>
      </c>
      <c r="FQ313" s="193">
        <v>19</v>
      </c>
      <c r="FR313" s="133">
        <v>1</v>
      </c>
      <c r="FT313" s="193">
        <v>80</v>
      </c>
      <c r="FU313" s="579">
        <v>30</v>
      </c>
      <c r="FV313" s="133">
        <v>120</v>
      </c>
      <c r="FW313" s="237">
        <v>3.84</v>
      </c>
      <c r="FX313" s="237">
        <v>4.58</v>
      </c>
      <c r="FY313" s="237">
        <v>20.833333333333336</v>
      </c>
      <c r="FZ313" s="525">
        <v>2.6666666666666665</v>
      </c>
      <c r="GA313" s="237"/>
      <c r="GB313" s="133">
        <v>23</v>
      </c>
      <c r="GH313" s="133">
        <v>1</v>
      </c>
      <c r="GI313" s="133">
        <v>2</v>
      </c>
      <c r="GJ313" s="133">
        <v>0</v>
      </c>
      <c r="GK313" s="133">
        <v>4</v>
      </c>
      <c r="GL313" s="133">
        <v>11</v>
      </c>
      <c r="GN313" s="133">
        <v>0</v>
      </c>
      <c r="GP313" s="133">
        <v>1</v>
      </c>
      <c r="GQ313" s="61">
        <v>200</v>
      </c>
      <c r="GR313" s="106">
        <v>97.840754343383054</v>
      </c>
      <c r="GS313" s="61">
        <v>24</v>
      </c>
      <c r="GT313" s="61">
        <v>1</v>
      </c>
      <c r="GU313" s="61"/>
      <c r="GV313" s="61"/>
      <c r="GW313" s="61"/>
      <c r="GX313" s="61"/>
      <c r="GY313" s="61">
        <v>5</v>
      </c>
      <c r="GZ313" s="61"/>
      <c r="HA313" s="90"/>
      <c r="HB313" s="21">
        <v>23</v>
      </c>
      <c r="HZ313" s="238"/>
      <c r="IF313" s="237"/>
      <c r="IG313" s="237"/>
      <c r="IQ313" s="237"/>
      <c r="JD313" s="136"/>
      <c r="JE313" s="278"/>
      <c r="JF313" s="70"/>
      <c r="JG313" s="70"/>
      <c r="JH313" s="136"/>
      <c r="JI313" s="136"/>
      <c r="JJ313" s="136"/>
      <c r="JK313" s="136"/>
      <c r="JM313" s="420"/>
      <c r="JN313" s="362"/>
      <c r="JO313" s="244"/>
      <c r="JQ313" s="518">
        <v>1</v>
      </c>
      <c r="JR313" s="519">
        <v>41544</v>
      </c>
      <c r="JS313" s="520">
        <v>17</v>
      </c>
      <c r="JT313" s="135"/>
      <c r="JV313" s="200"/>
      <c r="JW313" s="135"/>
      <c r="JX313" s="225"/>
      <c r="JY313" s="201"/>
      <c r="JZ313" s="135"/>
      <c r="KA313" s="225"/>
      <c r="KB313" s="699">
        <v>0</v>
      </c>
      <c r="KC313" s="511"/>
      <c r="KD313" s="225"/>
      <c r="KE313" s="63"/>
      <c r="KF313" s="250"/>
      <c r="KG313" s="250"/>
      <c r="KH313" s="250"/>
      <c r="KI313" s="250"/>
      <c r="KJ313" s="250"/>
      <c r="KK313" s="250"/>
      <c r="KL313" s="250"/>
      <c r="KM313" s="250"/>
      <c r="KR313" s="92"/>
      <c r="KS313" s="92"/>
      <c r="KT313" s="92"/>
      <c r="KU313" s="361"/>
      <c r="KV313" s="92"/>
      <c r="KW313" s="361"/>
      <c r="KX313" s="361"/>
      <c r="KY313" s="361"/>
      <c r="KZ313" s="361"/>
      <c r="LA313" s="361"/>
      <c r="LB313" s="361"/>
      <c r="LC313" s="361"/>
      <c r="LD313" s="361"/>
      <c r="LE313" s="361"/>
      <c r="LF313" s="112"/>
      <c r="LG313" s="454"/>
      <c r="LH313" s="454"/>
      <c r="LI313" s="454"/>
      <c r="LJ313" s="454"/>
      <c r="LK313" s="454"/>
      <c r="LL313" s="454"/>
      <c r="LM313" s="454"/>
      <c r="LN313" s="454"/>
      <c r="LO313" s="454"/>
      <c r="LP313" s="454"/>
      <c r="LQ313" s="454"/>
      <c r="LR313" s="454"/>
      <c r="LS313" s="454"/>
      <c r="LT313" s="454"/>
      <c r="LU313" s="454"/>
      <c r="LV313" s="454"/>
      <c r="LW313" s="454"/>
      <c r="LX313" s="454"/>
      <c r="LY313" s="454"/>
      <c r="LZ313" s="454"/>
      <c r="MA313" s="454"/>
      <c r="MB313" s="454"/>
      <c r="MD313" s="509"/>
      <c r="ME313" s="61"/>
      <c r="MF313" s="746">
        <v>8</v>
      </c>
      <c r="MG313" s="510">
        <v>41025</v>
      </c>
      <c r="MH313" s="511">
        <v>8</v>
      </c>
      <c r="MI313" s="521">
        <v>8</v>
      </c>
      <c r="MJ313" s="522">
        <v>52.770721486615003</v>
      </c>
      <c r="MK313" s="510">
        <v>41021</v>
      </c>
      <c r="ML313" s="511">
        <v>9</v>
      </c>
      <c r="MM313" s="511">
        <v>43.4</v>
      </c>
      <c r="MN313" s="511"/>
      <c r="MO313" s="511"/>
      <c r="MP313" s="511"/>
      <c r="NE313" s="876" t="s">
        <v>64</v>
      </c>
      <c r="NF313" s="877" t="s">
        <v>64</v>
      </c>
      <c r="NG313" s="877" t="s">
        <v>64</v>
      </c>
      <c r="NH313" s="877" t="s">
        <v>64</v>
      </c>
      <c r="NI313" s="877" t="s">
        <v>64</v>
      </c>
      <c r="NJ313" s="877" t="s">
        <v>64</v>
      </c>
      <c r="NK313" s="877" t="s">
        <v>64</v>
      </c>
      <c r="NL313" s="877" t="s">
        <v>64</v>
      </c>
      <c r="NM313" s="877" t="s">
        <v>64</v>
      </c>
      <c r="NN313" s="877" t="s">
        <v>64</v>
      </c>
      <c r="NO313" s="877" t="s">
        <v>64</v>
      </c>
      <c r="NP313" s="877" t="s">
        <v>64</v>
      </c>
      <c r="NQ313" s="877" t="s">
        <v>64</v>
      </c>
      <c r="NR313" s="877" t="s">
        <v>64</v>
      </c>
      <c r="NS313" s="877" t="s">
        <v>64</v>
      </c>
      <c r="NT313" s="877" t="s">
        <v>64</v>
      </c>
      <c r="NU313" s="877" t="s">
        <v>64</v>
      </c>
      <c r="NV313" s="877" t="s">
        <v>64</v>
      </c>
      <c r="NW313" s="877" t="s">
        <v>64</v>
      </c>
      <c r="NX313" s="877" t="s">
        <v>64</v>
      </c>
      <c r="NY313" s="877" t="s">
        <v>64</v>
      </c>
      <c r="NZ313" s="877" t="s">
        <v>64</v>
      </c>
      <c r="OA313" s="877" t="s">
        <v>64</v>
      </c>
      <c r="OB313" s="877" t="s">
        <v>64</v>
      </c>
      <c r="OC313" s="877" t="s">
        <v>64</v>
      </c>
      <c r="OD313" s="877" t="s">
        <v>64</v>
      </c>
      <c r="OE313" s="877" t="s">
        <v>64</v>
      </c>
      <c r="OF313" s="877" t="s">
        <v>64</v>
      </c>
      <c r="OG313" s="877" t="s">
        <v>64</v>
      </c>
      <c r="OH313" s="877" t="s">
        <v>64</v>
      </c>
      <c r="OI313" s="877" t="s">
        <v>64</v>
      </c>
      <c r="OJ313" s="877" t="s">
        <v>64</v>
      </c>
      <c r="OK313" s="877" t="s">
        <v>64</v>
      </c>
      <c r="OL313" s="877" t="s">
        <v>64</v>
      </c>
      <c r="OM313" s="877" t="s">
        <v>64</v>
      </c>
    </row>
    <row r="314" spans="1:403" s="133" customFormat="1" x14ac:dyDescent="0.25">
      <c r="A314" s="902">
        <v>313</v>
      </c>
      <c r="B314" s="274">
        <v>0</v>
      </c>
      <c r="C314" s="61">
        <v>1</v>
      </c>
      <c r="D314" s="61">
        <v>5</v>
      </c>
      <c r="E314" s="511">
        <v>9</v>
      </c>
      <c r="F314" s="884"/>
      <c r="G314" s="61"/>
      <c r="H314" s="900">
        <v>10</v>
      </c>
      <c r="J314" s="511" t="s">
        <v>1731</v>
      </c>
      <c r="K314" s="766">
        <v>19113</v>
      </c>
      <c r="L314" s="512">
        <v>60.087671232876701</v>
      </c>
      <c r="M314" s="514">
        <v>59</v>
      </c>
      <c r="N314" s="514">
        <v>165</v>
      </c>
      <c r="O314" s="514">
        <v>21.6712580348944</v>
      </c>
      <c r="P314" s="106">
        <v>1.6444350600332829</v>
      </c>
      <c r="Q314" s="511">
        <v>1</v>
      </c>
      <c r="R314" s="511">
        <v>105</v>
      </c>
      <c r="S314" s="511">
        <v>65</v>
      </c>
      <c r="T314" s="511">
        <v>0</v>
      </c>
      <c r="U314" s="514">
        <v>2</v>
      </c>
      <c r="V314" s="718">
        <v>0</v>
      </c>
      <c r="W314" s="718"/>
      <c r="X314" s="718">
        <v>1</v>
      </c>
      <c r="Y314" s="718">
        <v>0</v>
      </c>
      <c r="Z314" s="718">
        <v>1</v>
      </c>
      <c r="AA314" s="718">
        <v>1</v>
      </c>
      <c r="AB314" s="718">
        <v>0</v>
      </c>
      <c r="AC314" s="718">
        <v>0</v>
      </c>
      <c r="AE314" s="524">
        <v>29.302553587321999</v>
      </c>
      <c r="AG314" s="589">
        <v>144</v>
      </c>
      <c r="AH314" s="590">
        <v>0.85</v>
      </c>
      <c r="AI314" s="589">
        <v>68</v>
      </c>
      <c r="AJ314" s="592"/>
      <c r="AK314" s="589">
        <v>12.4</v>
      </c>
      <c r="AL314" s="592"/>
      <c r="AM314" s="591"/>
      <c r="AN314" s="594"/>
      <c r="AO314" s="409"/>
      <c r="AP314" s="63"/>
      <c r="AQ314" s="63"/>
      <c r="AR314" s="63"/>
      <c r="AS314" s="63"/>
      <c r="AT314" s="63"/>
      <c r="AU314" s="63"/>
      <c r="AV314" s="64"/>
      <c r="AW314" s="64"/>
      <c r="AX314" s="108"/>
      <c r="AY314" s="108"/>
      <c r="AZ314" s="108"/>
      <c r="BA314" s="589">
        <v>138</v>
      </c>
      <c r="BB314" s="414"/>
      <c r="BC314" s="66"/>
      <c r="BD314" s="68"/>
      <c r="BE314" s="66"/>
      <c r="BF314" s="218"/>
      <c r="BG314" s="66"/>
      <c r="BH314" s="68"/>
      <c r="BI314" s="508"/>
      <c r="BJ314" s="508"/>
      <c r="BK314" s="508"/>
      <c r="BL314" s="66"/>
      <c r="BM314" s="66"/>
      <c r="BN314" s="66"/>
      <c r="BO314" s="66"/>
      <c r="BP314" s="571"/>
      <c r="BQ314" s="66"/>
      <c r="BR314" s="66"/>
      <c r="BS314" s="66"/>
      <c r="BT314" s="66"/>
      <c r="BU314" s="61"/>
      <c r="BV314" s="61"/>
      <c r="BW314" s="61"/>
      <c r="BX314" s="61"/>
      <c r="BY314" s="61"/>
      <c r="BZ314" s="61"/>
      <c r="CA314" s="61"/>
      <c r="CB314" s="61"/>
      <c r="CC314" s="61"/>
      <c r="CD314" s="61"/>
      <c r="CE314" s="61"/>
      <c r="CF314" s="61"/>
      <c r="CG314" s="61"/>
      <c r="CH314" s="61"/>
      <c r="CI314" s="61"/>
      <c r="CJ314" s="61"/>
      <c r="CK314" s="661">
        <v>0</v>
      </c>
      <c r="CL314" s="661">
        <v>0</v>
      </c>
      <c r="CM314" s="663">
        <v>1</v>
      </c>
      <c r="CN314" s="661">
        <v>1</v>
      </c>
      <c r="CO314" s="663">
        <v>1</v>
      </c>
      <c r="CP314" s="661">
        <v>0</v>
      </c>
      <c r="CQ314" s="661">
        <v>0</v>
      </c>
      <c r="CR314" s="661">
        <v>0</v>
      </c>
      <c r="CS314" s="661">
        <v>0</v>
      </c>
      <c r="CT314" s="661">
        <v>0</v>
      </c>
      <c r="CU314" s="661">
        <v>1</v>
      </c>
      <c r="CV314" s="661">
        <v>0</v>
      </c>
      <c r="CW314" s="666">
        <v>14.9</v>
      </c>
      <c r="CX314" s="362"/>
      <c r="CY314" s="362"/>
      <c r="CZ314" s="362"/>
      <c r="DD314" s="516">
        <v>2</v>
      </c>
      <c r="DE314" s="511" t="s">
        <v>1728</v>
      </c>
      <c r="DG314" s="136"/>
      <c r="DK314" s="136"/>
      <c r="DL314" s="136"/>
      <c r="DM314" s="136"/>
      <c r="DT314" s="63"/>
      <c r="EP314" s="511">
        <v>9</v>
      </c>
      <c r="EQ314" s="574">
        <v>41092</v>
      </c>
      <c r="EU314" s="133">
        <v>59</v>
      </c>
      <c r="EV314" s="133">
        <v>0</v>
      </c>
      <c r="EW314" s="524">
        <v>29.302553587321999</v>
      </c>
      <c r="EX314" s="133">
        <v>6</v>
      </c>
      <c r="EY314" s="133">
        <v>8</v>
      </c>
      <c r="EZ314" s="133">
        <v>65</v>
      </c>
      <c r="FA314" s="133">
        <v>56</v>
      </c>
      <c r="FD314" s="133">
        <v>39</v>
      </c>
      <c r="FF314" s="133">
        <v>32</v>
      </c>
      <c r="FI314" s="91"/>
      <c r="FJ314" s="91"/>
      <c r="FK314" s="227"/>
      <c r="FL314" s="227"/>
      <c r="FM314" s="193">
        <v>186</v>
      </c>
      <c r="FN314" s="193">
        <v>146</v>
      </c>
      <c r="FO314" s="193">
        <v>113.10875358996263</v>
      </c>
      <c r="FP314" s="193">
        <v>88.784290452336265</v>
      </c>
      <c r="FQ314" s="193">
        <v>21</v>
      </c>
      <c r="FR314" s="133">
        <v>1</v>
      </c>
      <c r="FT314" s="193">
        <v>69</v>
      </c>
      <c r="FU314" s="193">
        <v>129</v>
      </c>
      <c r="FV314" s="133">
        <v>230</v>
      </c>
      <c r="FW314" s="237">
        <v>7.6</v>
      </c>
      <c r="FX314" s="237">
        <v>11.8</v>
      </c>
      <c r="FY314" s="237">
        <v>9.0789473684210531</v>
      </c>
      <c r="FZ314" s="237">
        <v>0.53488372093023251</v>
      </c>
      <c r="GA314" s="237">
        <v>2.4468085106382977</v>
      </c>
      <c r="GB314" s="133">
        <v>19</v>
      </c>
      <c r="GH314" s="133">
        <v>0</v>
      </c>
      <c r="GI314" s="133">
        <v>2</v>
      </c>
      <c r="GJ314" s="133">
        <v>0</v>
      </c>
      <c r="GK314" s="133">
        <v>1</v>
      </c>
      <c r="GL314" s="133">
        <v>5</v>
      </c>
      <c r="GN314" s="133">
        <v>0</v>
      </c>
      <c r="GP314" s="133">
        <v>1</v>
      </c>
      <c r="GQ314" s="61">
        <v>23</v>
      </c>
      <c r="GR314" s="106">
        <v>13.986566304135165</v>
      </c>
      <c r="GS314" s="61">
        <v>77</v>
      </c>
      <c r="GT314" s="61">
        <v>0</v>
      </c>
      <c r="GU314" s="61"/>
      <c r="GV314" s="61"/>
      <c r="GW314" s="61"/>
      <c r="GX314" s="61"/>
      <c r="GY314" s="61"/>
      <c r="GZ314" s="61"/>
      <c r="HA314" s="90"/>
      <c r="HB314" s="21">
        <v>17</v>
      </c>
      <c r="HZ314" s="238"/>
      <c r="IF314" s="237"/>
      <c r="IG314" s="237"/>
      <c r="IQ314" s="237"/>
      <c r="JD314" s="136"/>
      <c r="JE314" s="278"/>
      <c r="JF314" s="70"/>
      <c r="JG314" s="70"/>
      <c r="JH314" s="136"/>
      <c r="JI314" s="136"/>
      <c r="JJ314" s="136"/>
      <c r="JK314" s="136"/>
      <c r="JM314" s="420"/>
      <c r="JN314" s="362"/>
      <c r="JO314" s="244"/>
      <c r="JQ314" s="518">
        <v>0</v>
      </c>
      <c r="JR314" s="519" t="s">
        <v>1732</v>
      </c>
      <c r="JS314" s="520">
        <v>93</v>
      </c>
      <c r="JT314" s="135"/>
      <c r="JV314" s="200"/>
      <c r="JW314" s="135"/>
      <c r="JX314" s="225"/>
      <c r="JY314" s="201"/>
      <c r="JZ314" s="135"/>
      <c r="KA314" s="225"/>
      <c r="KB314" s="699">
        <v>0</v>
      </c>
      <c r="KC314" s="511"/>
      <c r="KD314" s="225"/>
      <c r="KE314" s="63"/>
      <c r="KF314" s="250"/>
      <c r="KG314" s="250"/>
      <c r="KH314" s="250"/>
      <c r="KI314" s="250"/>
      <c r="KJ314" s="250"/>
      <c r="KK314" s="250"/>
      <c r="KL314" s="250"/>
      <c r="KM314" s="250"/>
      <c r="KR314" s="92"/>
      <c r="KS314" s="92"/>
      <c r="KT314" s="92"/>
      <c r="KU314" s="361"/>
      <c r="KV314" s="92"/>
      <c r="KW314" s="361"/>
      <c r="KX314" s="361"/>
      <c r="KY314" s="361"/>
      <c r="KZ314" s="361"/>
      <c r="LA314" s="361"/>
      <c r="LB314" s="361"/>
      <c r="LC314" s="361"/>
      <c r="LD314" s="361"/>
      <c r="LE314" s="361"/>
      <c r="LF314" s="112"/>
      <c r="LG314" s="454"/>
      <c r="LH314" s="454"/>
      <c r="LI314" s="454"/>
      <c r="LJ314" s="454"/>
      <c r="LK314" s="454"/>
      <c r="LL314" s="454"/>
      <c r="LM314" s="454"/>
      <c r="LN314" s="454"/>
      <c r="LO314" s="454"/>
      <c r="LP314" s="454"/>
      <c r="LQ314" s="454"/>
      <c r="LR314" s="454"/>
      <c r="LS314" s="454"/>
      <c r="LT314" s="454"/>
      <c r="LU314" s="454"/>
      <c r="LV314" s="454"/>
      <c r="LW314" s="454"/>
      <c r="LX314" s="454"/>
      <c r="LY314" s="454"/>
      <c r="LZ314" s="454"/>
      <c r="MA314" s="454"/>
      <c r="MB314" s="454"/>
      <c r="MD314" s="509"/>
      <c r="ME314" s="61"/>
      <c r="MF314" s="746">
        <v>9</v>
      </c>
      <c r="MG314" s="510">
        <v>41045</v>
      </c>
      <c r="MH314" s="511">
        <v>10</v>
      </c>
      <c r="MI314" s="521">
        <v>10</v>
      </c>
      <c r="MJ314" s="522">
        <v>36.396910979324502</v>
      </c>
      <c r="MK314" s="510"/>
      <c r="ML314" s="511"/>
      <c r="MM314" s="511"/>
      <c r="MN314" s="511"/>
      <c r="MO314" s="511"/>
      <c r="MP314" s="511"/>
      <c r="NE314" s="876">
        <v>1009</v>
      </c>
      <c r="NF314" s="877" t="s">
        <v>64</v>
      </c>
      <c r="NG314" s="877" t="s">
        <v>64</v>
      </c>
      <c r="NH314" s="877" t="s">
        <v>64</v>
      </c>
      <c r="NI314" s="877" t="s">
        <v>64</v>
      </c>
      <c r="NJ314" s="877" t="s">
        <v>64</v>
      </c>
      <c r="NK314" s="877" t="s">
        <v>64</v>
      </c>
      <c r="NL314" s="877" t="s">
        <v>64</v>
      </c>
      <c r="NM314" s="877" t="s">
        <v>64</v>
      </c>
      <c r="NN314" s="877" t="s">
        <v>64</v>
      </c>
      <c r="NO314" s="877" t="s">
        <v>64</v>
      </c>
      <c r="NP314" s="877" t="s">
        <v>64</v>
      </c>
      <c r="NQ314" s="877" t="s">
        <v>64</v>
      </c>
      <c r="NR314" s="877" t="s">
        <v>64</v>
      </c>
      <c r="NS314" s="877" t="s">
        <v>64</v>
      </c>
      <c r="NT314" s="877" t="s">
        <v>64</v>
      </c>
      <c r="NU314" s="877" t="s">
        <v>64</v>
      </c>
      <c r="NV314" s="877" t="s">
        <v>64</v>
      </c>
      <c r="NW314" s="877" t="s">
        <v>64</v>
      </c>
      <c r="NX314" s="877" t="s">
        <v>64</v>
      </c>
      <c r="NY314" s="877" t="s">
        <v>64</v>
      </c>
      <c r="NZ314" s="877" t="s">
        <v>64</v>
      </c>
      <c r="OA314" s="877" t="s">
        <v>64</v>
      </c>
      <c r="OB314" s="877" t="s">
        <v>64</v>
      </c>
      <c r="OC314" s="877" t="s">
        <v>64</v>
      </c>
      <c r="OD314" s="877" t="s">
        <v>64</v>
      </c>
      <c r="OE314" s="877" t="s">
        <v>64</v>
      </c>
      <c r="OF314" s="877" t="s">
        <v>64</v>
      </c>
      <c r="OG314" s="877" t="s">
        <v>64</v>
      </c>
      <c r="OH314" s="877" t="s">
        <v>64</v>
      </c>
      <c r="OI314" s="877" t="s">
        <v>64</v>
      </c>
      <c r="OJ314" s="877" t="s">
        <v>64</v>
      </c>
      <c r="OK314" s="877" t="s">
        <v>64</v>
      </c>
      <c r="OL314" s="877" t="s">
        <v>64</v>
      </c>
      <c r="OM314" s="877" t="s">
        <v>64</v>
      </c>
    </row>
    <row r="315" spans="1:403" s="133" customFormat="1" x14ac:dyDescent="0.25">
      <c r="A315" s="455">
        <v>314</v>
      </c>
      <c r="B315" s="221">
        <v>0</v>
      </c>
      <c r="C315" s="61">
        <v>0</v>
      </c>
      <c r="D315" s="61">
        <v>5</v>
      </c>
      <c r="E315" s="511">
        <v>10</v>
      </c>
      <c r="F315" s="884"/>
      <c r="G315" s="61"/>
      <c r="H315" s="900">
        <v>11</v>
      </c>
      <c r="J315" s="511" t="s">
        <v>1733</v>
      </c>
      <c r="K315" s="766">
        <v>20341</v>
      </c>
      <c r="L315" s="512">
        <v>56.556164383561601</v>
      </c>
      <c r="M315" s="514">
        <v>83</v>
      </c>
      <c r="N315" s="514">
        <v>176</v>
      </c>
      <c r="O315" s="514">
        <v>26.794938016528928</v>
      </c>
      <c r="P315" s="106">
        <v>2.014392657298417</v>
      </c>
      <c r="Q315" s="511">
        <v>0</v>
      </c>
      <c r="R315" s="511">
        <v>156</v>
      </c>
      <c r="S315" s="511">
        <v>92</v>
      </c>
      <c r="T315" s="511">
        <v>0</v>
      </c>
      <c r="U315" s="514">
        <v>2</v>
      </c>
      <c r="V315" s="718">
        <v>0</v>
      </c>
      <c r="W315" s="718"/>
      <c r="X315" s="663">
        <v>1</v>
      </c>
      <c r="Y315" s="718">
        <v>1</v>
      </c>
      <c r="Z315" s="718">
        <v>1</v>
      </c>
      <c r="AA315" s="718">
        <v>0</v>
      </c>
      <c r="AB315" s="718">
        <v>1</v>
      </c>
      <c r="AC315" s="718">
        <v>0</v>
      </c>
      <c r="AE315" s="524">
        <v>24.005115384010701</v>
      </c>
      <c r="AG315" s="589">
        <v>118</v>
      </c>
      <c r="AH315" s="590">
        <v>0.96</v>
      </c>
      <c r="AI315" s="589">
        <v>81</v>
      </c>
      <c r="AJ315" s="592"/>
      <c r="AK315" s="589">
        <v>14.9</v>
      </c>
      <c r="AL315" s="592"/>
      <c r="AM315" s="589">
        <v>3119</v>
      </c>
      <c r="AN315" s="593"/>
      <c r="AO315" s="409"/>
      <c r="AP315" s="63"/>
      <c r="AQ315" s="63"/>
      <c r="AR315" s="63"/>
      <c r="AS315" s="63"/>
      <c r="AT315" s="63"/>
      <c r="AU315" s="63"/>
      <c r="AV315" s="64"/>
      <c r="AW315" s="64"/>
      <c r="AX315" s="108"/>
      <c r="AY315" s="108"/>
      <c r="AZ315" s="108"/>
      <c r="BA315" s="589">
        <v>140</v>
      </c>
      <c r="BB315" s="414"/>
      <c r="BC315" s="66"/>
      <c r="BD315" s="68"/>
      <c r="BE315" s="66"/>
      <c r="BF315" s="218"/>
      <c r="BG315" s="66"/>
      <c r="BH315" s="68"/>
      <c r="BI315" s="508"/>
      <c r="BJ315" s="508"/>
      <c r="BK315" s="508"/>
      <c r="BL315" s="66"/>
      <c r="BM315" s="66"/>
      <c r="BN315" s="66"/>
      <c r="BO315" s="66"/>
      <c r="BP315" s="571"/>
      <c r="BQ315" s="66"/>
      <c r="BR315" s="66"/>
      <c r="BS315" s="66"/>
      <c r="BT315" s="66"/>
      <c r="BU315" s="61"/>
      <c r="BV315" s="61"/>
      <c r="BW315" s="61"/>
      <c r="BX315" s="61"/>
      <c r="BY315" s="61"/>
      <c r="BZ315" s="61"/>
      <c r="CA315" s="61"/>
      <c r="CB315" s="61"/>
      <c r="CC315" s="61"/>
      <c r="CD315" s="61"/>
      <c r="CE315" s="61"/>
      <c r="CF315" s="61"/>
      <c r="CG315" s="61"/>
      <c r="CH315" s="61"/>
      <c r="CI315" s="61"/>
      <c r="CJ315" s="61"/>
      <c r="CK315" s="661">
        <v>1</v>
      </c>
      <c r="CL315" s="661">
        <v>0</v>
      </c>
      <c r="CM315" s="661">
        <v>1</v>
      </c>
      <c r="CN315" s="661">
        <v>1</v>
      </c>
      <c r="CO315" s="661">
        <v>1</v>
      </c>
      <c r="CP315" s="661">
        <v>0</v>
      </c>
      <c r="CQ315" s="661">
        <v>1</v>
      </c>
      <c r="CR315" s="661">
        <v>0</v>
      </c>
      <c r="CS315" s="661">
        <v>0</v>
      </c>
      <c r="CT315" s="661">
        <v>0</v>
      </c>
      <c r="CU315" s="661">
        <v>1</v>
      </c>
      <c r="CV315" s="661">
        <v>0</v>
      </c>
      <c r="CW315" s="666">
        <v>12.7</v>
      </c>
      <c r="CX315" s="362"/>
      <c r="CY315" s="362"/>
      <c r="CZ315" s="362"/>
      <c r="DD315" s="516">
        <v>1</v>
      </c>
      <c r="DE315" s="511" t="s">
        <v>1721</v>
      </c>
      <c r="DG315" s="136"/>
      <c r="DK315" s="136"/>
      <c r="DL315" s="136"/>
      <c r="DM315" s="136"/>
      <c r="DT315" s="63"/>
      <c r="EP315" s="511">
        <v>10</v>
      </c>
      <c r="EQ315" s="574">
        <v>40984</v>
      </c>
      <c r="EU315" s="133">
        <v>75</v>
      </c>
      <c r="EV315" s="133">
        <v>0</v>
      </c>
      <c r="EW315" s="524">
        <v>24.005115384010701</v>
      </c>
      <c r="EX315" s="133">
        <v>9</v>
      </c>
      <c r="EY315" s="133">
        <v>9</v>
      </c>
      <c r="EZ315" s="133">
        <v>63</v>
      </c>
      <c r="FA315" s="133">
        <v>55</v>
      </c>
      <c r="FD315" s="133">
        <v>43</v>
      </c>
      <c r="FF315" s="133">
        <v>31</v>
      </c>
      <c r="FI315" s="91"/>
      <c r="FJ315" s="91"/>
      <c r="FK315" s="227"/>
      <c r="FL315" s="227"/>
      <c r="FM315" s="193">
        <v>179</v>
      </c>
      <c r="FN315" s="193">
        <v>134</v>
      </c>
      <c r="FO315" s="193">
        <v>88.860530419160725</v>
      </c>
      <c r="FP315" s="193">
        <v>66.521290928310265</v>
      </c>
      <c r="FQ315" s="193">
        <v>25</v>
      </c>
      <c r="FR315" s="133">
        <v>1</v>
      </c>
      <c r="FT315" s="193">
        <v>93</v>
      </c>
      <c r="FU315" s="193">
        <v>107</v>
      </c>
      <c r="FV315" s="133">
        <v>240</v>
      </c>
      <c r="FW315" s="237">
        <v>9</v>
      </c>
      <c r="FX315" s="237">
        <v>10</v>
      </c>
      <c r="FY315" s="237">
        <v>10.333333333333334</v>
      </c>
      <c r="FZ315" s="237">
        <v>0.86915887850467288</v>
      </c>
      <c r="GA315" s="237"/>
      <c r="GB315" s="133">
        <v>21</v>
      </c>
      <c r="GH315" s="133">
        <v>0</v>
      </c>
      <c r="GI315" s="133">
        <v>1</v>
      </c>
      <c r="GJ315" s="133">
        <v>0</v>
      </c>
      <c r="GK315" s="133">
        <v>0</v>
      </c>
      <c r="GL315" s="133">
        <v>5</v>
      </c>
      <c r="GN315" s="133">
        <v>0</v>
      </c>
      <c r="GP315" s="133">
        <v>0</v>
      </c>
      <c r="GQ315" s="61">
        <v>30</v>
      </c>
      <c r="GR315" s="106">
        <v>14.892826327233642</v>
      </c>
      <c r="GS315" s="61">
        <v>31</v>
      </c>
      <c r="GT315" s="61">
        <v>1</v>
      </c>
      <c r="GU315" s="61"/>
      <c r="GV315" s="61"/>
      <c r="GW315" s="61"/>
      <c r="GX315" s="61"/>
      <c r="GY315" s="61"/>
      <c r="GZ315" s="61"/>
      <c r="HA315" s="90"/>
      <c r="HB315" s="21">
        <v>12</v>
      </c>
      <c r="HZ315" s="238"/>
      <c r="IF315" s="237"/>
      <c r="IG315" s="237"/>
      <c r="IQ315" s="237"/>
      <c r="JD315" s="136"/>
      <c r="JE315" s="278"/>
      <c r="JF315" s="70"/>
      <c r="JG315" s="70"/>
      <c r="JH315" s="136"/>
      <c r="JI315" s="136"/>
      <c r="JJ315" s="136"/>
      <c r="JK315" s="136"/>
      <c r="JM315" s="420"/>
      <c r="JN315" s="362"/>
      <c r="JO315" s="244"/>
      <c r="JQ315" s="518">
        <v>1</v>
      </c>
      <c r="JR315" s="519">
        <v>42144</v>
      </c>
      <c r="JS315" s="520">
        <v>38</v>
      </c>
      <c r="JT315" s="135"/>
      <c r="JV315" s="200"/>
      <c r="JW315" s="135"/>
      <c r="JX315" s="225"/>
      <c r="JY315" s="201"/>
      <c r="JZ315" s="135"/>
      <c r="KA315" s="225"/>
      <c r="KB315" s="699">
        <v>0</v>
      </c>
      <c r="KC315" s="511"/>
      <c r="KD315" s="225"/>
      <c r="KE315" s="63"/>
      <c r="KF315" s="250"/>
      <c r="KG315" s="250"/>
      <c r="KH315" s="250"/>
      <c r="KI315" s="250"/>
      <c r="KJ315" s="250"/>
      <c r="KK315" s="250"/>
      <c r="KL315" s="250"/>
      <c r="KM315" s="250"/>
      <c r="KR315" s="92"/>
      <c r="KS315" s="92"/>
      <c r="KT315" s="92"/>
      <c r="KU315" s="361"/>
      <c r="KV315" s="92"/>
      <c r="KW315" s="361"/>
      <c r="KX315" s="361"/>
      <c r="KY315" s="361"/>
      <c r="KZ315" s="361"/>
      <c r="LA315" s="361"/>
      <c r="LB315" s="361"/>
      <c r="LC315" s="361"/>
      <c r="LD315" s="361"/>
      <c r="LE315" s="361"/>
      <c r="LF315" s="112"/>
      <c r="LG315" s="454"/>
      <c r="LH315" s="454"/>
      <c r="LI315" s="454"/>
      <c r="LJ315" s="454"/>
      <c r="LK315" s="454"/>
      <c r="LL315" s="454"/>
      <c r="LM315" s="454"/>
      <c r="LN315" s="454"/>
      <c r="LO315" s="454"/>
      <c r="LP315" s="454"/>
      <c r="LQ315" s="454"/>
      <c r="LR315" s="454"/>
      <c r="LS315" s="454"/>
      <c r="LT315" s="454"/>
      <c r="LU315" s="454"/>
      <c r="LV315" s="454"/>
      <c r="LW315" s="454"/>
      <c r="LX315" s="454"/>
      <c r="LY315" s="454"/>
      <c r="LZ315" s="454"/>
      <c r="MA315" s="454"/>
      <c r="MB315" s="454"/>
      <c r="MD315" s="509"/>
      <c r="ME315" s="61"/>
      <c r="MF315" s="746">
        <v>10</v>
      </c>
      <c r="MG315" s="510">
        <v>40984</v>
      </c>
      <c r="MH315" s="511">
        <v>11</v>
      </c>
      <c r="MI315" s="521">
        <v>11</v>
      </c>
      <c r="MJ315" s="522">
        <v>34.195418862301302</v>
      </c>
      <c r="MK315" s="510">
        <v>41337</v>
      </c>
      <c r="ML315" s="511">
        <v>69</v>
      </c>
      <c r="MM315" s="511"/>
      <c r="MN315" s="511"/>
      <c r="MO315" s="511"/>
      <c r="MP315" s="511"/>
      <c r="NE315" s="876" t="s">
        <v>64</v>
      </c>
      <c r="NF315" s="877" t="s">
        <v>64</v>
      </c>
      <c r="NG315" s="877" t="s">
        <v>64</v>
      </c>
      <c r="NH315" s="877" t="s">
        <v>64</v>
      </c>
      <c r="NI315" s="877" t="s">
        <v>64</v>
      </c>
      <c r="NJ315" s="877" t="s">
        <v>64</v>
      </c>
      <c r="NK315" s="877" t="s">
        <v>64</v>
      </c>
      <c r="NL315" s="877" t="s">
        <v>64</v>
      </c>
      <c r="NM315" s="877" t="s">
        <v>64</v>
      </c>
      <c r="NN315" s="877" t="s">
        <v>64</v>
      </c>
      <c r="NO315" s="877" t="s">
        <v>64</v>
      </c>
      <c r="NP315" s="877" t="s">
        <v>64</v>
      </c>
      <c r="NQ315" s="877" t="s">
        <v>64</v>
      </c>
      <c r="NR315" s="877" t="s">
        <v>64</v>
      </c>
      <c r="NS315" s="877" t="s">
        <v>64</v>
      </c>
      <c r="NT315" s="877" t="s">
        <v>64</v>
      </c>
      <c r="NU315" s="877" t="s">
        <v>64</v>
      </c>
      <c r="NV315" s="877" t="s">
        <v>64</v>
      </c>
      <c r="NW315" s="877" t="s">
        <v>64</v>
      </c>
      <c r="NX315" s="877" t="s">
        <v>64</v>
      </c>
      <c r="NY315" s="877" t="s">
        <v>64</v>
      </c>
      <c r="NZ315" s="877" t="s">
        <v>64</v>
      </c>
      <c r="OA315" s="877" t="s">
        <v>64</v>
      </c>
      <c r="OB315" s="877" t="s">
        <v>64</v>
      </c>
      <c r="OC315" s="877" t="s">
        <v>64</v>
      </c>
      <c r="OD315" s="877" t="s">
        <v>64</v>
      </c>
      <c r="OE315" s="877" t="s">
        <v>64</v>
      </c>
      <c r="OF315" s="877" t="s">
        <v>64</v>
      </c>
      <c r="OG315" s="877" t="s">
        <v>64</v>
      </c>
      <c r="OH315" s="877" t="s">
        <v>64</v>
      </c>
      <c r="OI315" s="877" t="s">
        <v>64</v>
      </c>
      <c r="OJ315" s="877" t="s">
        <v>64</v>
      </c>
      <c r="OK315" s="877" t="s">
        <v>64</v>
      </c>
      <c r="OL315" s="877" t="s">
        <v>64</v>
      </c>
      <c r="OM315" s="877" t="s">
        <v>64</v>
      </c>
    </row>
    <row r="316" spans="1:403" s="133" customFormat="1" x14ac:dyDescent="0.25">
      <c r="A316" s="455">
        <v>315</v>
      </c>
      <c r="B316" s="221">
        <v>0</v>
      </c>
      <c r="C316" s="61">
        <v>0</v>
      </c>
      <c r="D316" s="61">
        <v>5</v>
      </c>
      <c r="E316" s="511">
        <v>11</v>
      </c>
      <c r="F316" s="884"/>
      <c r="G316" s="61"/>
      <c r="H316" s="900">
        <v>12</v>
      </c>
      <c r="J316" s="511" t="s">
        <v>1734</v>
      </c>
      <c r="K316" s="766">
        <v>24285</v>
      </c>
      <c r="L316" s="512">
        <v>45.898630136986299</v>
      </c>
      <c r="M316" s="514">
        <v>121</v>
      </c>
      <c r="N316" s="514">
        <v>174</v>
      </c>
      <c r="O316" s="514">
        <v>39.965649359228429</v>
      </c>
      <c r="P316" s="106">
        <v>2.4183327590167019</v>
      </c>
      <c r="Q316" s="511">
        <v>0</v>
      </c>
      <c r="R316" s="511">
        <v>120</v>
      </c>
      <c r="S316" s="511">
        <v>80</v>
      </c>
      <c r="T316" s="511">
        <v>0</v>
      </c>
      <c r="U316" s="514">
        <v>2</v>
      </c>
      <c r="V316" s="718">
        <v>0</v>
      </c>
      <c r="W316" s="718"/>
      <c r="X316" s="718">
        <v>1</v>
      </c>
      <c r="Y316" s="718">
        <v>2</v>
      </c>
      <c r="Z316" s="718">
        <v>0</v>
      </c>
      <c r="AA316" s="718">
        <v>1</v>
      </c>
      <c r="AB316" s="718">
        <v>0</v>
      </c>
      <c r="AC316" s="718">
        <v>1</v>
      </c>
      <c r="AE316" s="524">
        <v>18.097223906552099</v>
      </c>
      <c r="AG316" s="589">
        <v>96</v>
      </c>
      <c r="AH316" s="590">
        <v>0.88</v>
      </c>
      <c r="AI316" s="589">
        <v>93</v>
      </c>
      <c r="AJ316" s="592"/>
      <c r="AK316" s="589">
        <v>14.5</v>
      </c>
      <c r="AL316" s="592"/>
      <c r="AM316" s="589">
        <v>411</v>
      </c>
      <c r="AN316" s="593"/>
      <c r="AO316" s="409"/>
      <c r="AP316" s="63"/>
      <c r="AQ316" s="63"/>
      <c r="AR316" s="63"/>
      <c r="AS316" s="63"/>
      <c r="AT316" s="63"/>
      <c r="AU316" s="63"/>
      <c r="AV316" s="64"/>
      <c r="AW316" s="64"/>
      <c r="AX316" s="108"/>
      <c r="AY316" s="108"/>
      <c r="AZ316" s="108"/>
      <c r="BA316" s="589">
        <v>136</v>
      </c>
      <c r="BB316" s="414"/>
      <c r="BC316" s="66"/>
      <c r="BD316" s="68"/>
      <c r="BE316" s="66"/>
      <c r="BF316" s="218"/>
      <c r="BG316" s="66"/>
      <c r="BH316" s="68"/>
      <c r="BI316" s="508"/>
      <c r="BJ316" s="508"/>
      <c r="BK316" s="508"/>
      <c r="BL316" s="66"/>
      <c r="BM316" s="66"/>
      <c r="BN316" s="66"/>
      <c r="BO316" s="66"/>
      <c r="BP316" s="571"/>
      <c r="BQ316" s="66"/>
      <c r="BR316" s="66"/>
      <c r="BS316" s="66"/>
      <c r="BT316" s="66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1"/>
      <c r="CK316" s="662">
        <v>0</v>
      </c>
      <c r="CL316" s="662">
        <v>0</v>
      </c>
      <c r="CM316" s="661">
        <v>1</v>
      </c>
      <c r="CN316" s="661">
        <v>1</v>
      </c>
      <c r="CO316" s="661">
        <v>1</v>
      </c>
      <c r="CP316" s="661">
        <v>0</v>
      </c>
      <c r="CQ316" s="661">
        <v>0</v>
      </c>
      <c r="CR316" s="661">
        <v>0</v>
      </c>
      <c r="CS316" s="661">
        <v>0</v>
      </c>
      <c r="CT316" s="661">
        <v>0</v>
      </c>
      <c r="CU316" s="661">
        <v>0</v>
      </c>
      <c r="CV316" s="661">
        <v>0</v>
      </c>
      <c r="CW316" s="666">
        <v>24.4</v>
      </c>
      <c r="CX316" s="362"/>
      <c r="CY316" s="362"/>
      <c r="CZ316" s="362"/>
      <c r="DD316" s="516">
        <v>2</v>
      </c>
      <c r="DE316" s="511" t="s">
        <v>1728</v>
      </c>
      <c r="DG316" s="136"/>
      <c r="DK316" s="136"/>
      <c r="DL316" s="136"/>
      <c r="DM316" s="136"/>
      <c r="DT316" s="63"/>
      <c r="EP316" s="511">
        <v>11</v>
      </c>
      <c r="EQ316" s="574">
        <v>40966</v>
      </c>
      <c r="EU316" s="133">
        <v>74</v>
      </c>
      <c r="EV316" s="133">
        <v>0</v>
      </c>
      <c r="EW316" s="524">
        <v>18.097223906552099</v>
      </c>
      <c r="EX316" s="133">
        <v>8</v>
      </c>
      <c r="EY316" s="133">
        <v>10</v>
      </c>
      <c r="EZ316" s="133">
        <v>72</v>
      </c>
      <c r="FA316" s="133">
        <v>61</v>
      </c>
      <c r="FD316" s="133">
        <v>52</v>
      </c>
      <c r="FF316" s="133">
        <v>45</v>
      </c>
      <c r="FI316" s="91"/>
      <c r="FJ316" s="91"/>
      <c r="FK316" s="227"/>
      <c r="FL316" s="227"/>
      <c r="FM316" s="193">
        <v>230</v>
      </c>
      <c r="FN316" s="193">
        <v>167</v>
      </c>
      <c r="FO316" s="193">
        <v>95.10684546717151</v>
      </c>
      <c r="FP316" s="193">
        <v>69.055839969641923</v>
      </c>
      <c r="FQ316" s="193">
        <v>27.5</v>
      </c>
      <c r="FR316" s="133">
        <v>1</v>
      </c>
      <c r="FT316" s="193">
        <v>46</v>
      </c>
      <c r="FU316" s="193">
        <v>40</v>
      </c>
      <c r="FV316" s="133">
        <v>210</v>
      </c>
      <c r="FW316" s="237">
        <v>6.4</v>
      </c>
      <c r="FX316" s="237">
        <v>8.4</v>
      </c>
      <c r="FY316" s="237">
        <v>7.1875</v>
      </c>
      <c r="FZ316" s="237">
        <v>1.1499999999999999</v>
      </c>
      <c r="GA316" s="237"/>
      <c r="GB316" s="133">
        <v>24</v>
      </c>
      <c r="GH316" s="133">
        <v>0</v>
      </c>
      <c r="GI316" s="133">
        <v>1</v>
      </c>
      <c r="GJ316" s="133">
        <v>0</v>
      </c>
      <c r="GK316" s="133">
        <v>0</v>
      </c>
      <c r="GL316" s="133">
        <v>5</v>
      </c>
      <c r="GN316" s="133">
        <v>0</v>
      </c>
      <c r="GP316" s="133">
        <v>1</v>
      </c>
      <c r="GQ316" s="61">
        <v>122</v>
      </c>
      <c r="GR316" s="106">
        <v>50.447978899977933</v>
      </c>
      <c r="GS316" s="61">
        <v>43</v>
      </c>
      <c r="GT316" s="61">
        <v>0</v>
      </c>
      <c r="GU316" s="61"/>
      <c r="GV316" s="61"/>
      <c r="GW316" s="61"/>
      <c r="GX316" s="61"/>
      <c r="GY316" s="61"/>
      <c r="GZ316" s="61"/>
      <c r="HA316" s="90"/>
      <c r="HB316" s="21">
        <v>12</v>
      </c>
      <c r="HZ316" s="238"/>
      <c r="IF316" s="237"/>
      <c r="IG316" s="237"/>
      <c r="IQ316" s="237"/>
      <c r="JD316" s="136"/>
      <c r="JE316" s="278"/>
      <c r="JF316" s="70"/>
      <c r="JG316" s="70"/>
      <c r="JH316" s="136"/>
      <c r="JI316" s="136"/>
      <c r="JJ316" s="136"/>
      <c r="JK316" s="136"/>
      <c r="JM316" s="420"/>
      <c r="JN316" s="362"/>
      <c r="JO316" s="244"/>
      <c r="JQ316" s="518">
        <v>0</v>
      </c>
      <c r="JR316" s="135">
        <v>43535</v>
      </c>
      <c r="JS316" s="520">
        <v>82</v>
      </c>
      <c r="JT316" s="135"/>
      <c r="JV316" s="200"/>
      <c r="JW316" s="135"/>
      <c r="JX316" s="225"/>
      <c r="JY316" s="201"/>
      <c r="JZ316" s="135"/>
      <c r="KA316" s="225"/>
      <c r="KB316" s="699">
        <v>0</v>
      </c>
      <c r="KC316" s="511"/>
      <c r="KD316" s="225"/>
      <c r="KE316" s="63"/>
      <c r="KF316" s="250"/>
      <c r="KG316" s="250"/>
      <c r="KH316" s="250"/>
      <c r="KI316" s="250"/>
      <c r="KJ316" s="250"/>
      <c r="KK316" s="250"/>
      <c r="KL316" s="250"/>
      <c r="KM316" s="250"/>
      <c r="KR316" s="92"/>
      <c r="KS316" s="92"/>
      <c r="KT316" s="92"/>
      <c r="KU316" s="361"/>
      <c r="KV316" s="92"/>
      <c r="KW316" s="361"/>
      <c r="KX316" s="361"/>
      <c r="KY316" s="361"/>
      <c r="KZ316" s="361"/>
      <c r="LA316" s="361"/>
      <c r="LB316" s="361"/>
      <c r="LC316" s="361"/>
      <c r="LD316" s="361"/>
      <c r="LE316" s="361"/>
      <c r="LF316" s="112"/>
      <c r="LG316" s="454"/>
      <c r="LH316" s="454"/>
      <c r="LI316" s="454"/>
      <c r="LJ316" s="454"/>
      <c r="LK316" s="454"/>
      <c r="LL316" s="454"/>
      <c r="LM316" s="454"/>
      <c r="LN316" s="454"/>
      <c r="LO316" s="454"/>
      <c r="LP316" s="454"/>
      <c r="LQ316" s="454"/>
      <c r="LR316" s="454"/>
      <c r="LS316" s="454"/>
      <c r="LT316" s="454"/>
      <c r="LU316" s="454"/>
      <c r="LV316" s="454"/>
      <c r="LW316" s="454"/>
      <c r="LX316" s="454"/>
      <c r="LY316" s="454"/>
      <c r="LZ316" s="454"/>
      <c r="MA316" s="454"/>
      <c r="MB316" s="454"/>
      <c r="MD316" s="509"/>
      <c r="ME316" s="61"/>
      <c r="MF316" s="746">
        <v>11</v>
      </c>
      <c r="MG316" s="510">
        <v>41038</v>
      </c>
      <c r="MH316" s="511">
        <v>12</v>
      </c>
      <c r="MI316" s="521">
        <v>12</v>
      </c>
      <c r="MJ316" s="522">
        <v>36.026660563206903</v>
      </c>
      <c r="MK316" s="510"/>
      <c r="ML316" s="511"/>
      <c r="MM316" s="511"/>
      <c r="MN316" s="511"/>
      <c r="MO316" s="511"/>
      <c r="MP316" s="511"/>
      <c r="NE316" s="876" t="s">
        <v>64</v>
      </c>
      <c r="NF316" s="877" t="s">
        <v>64</v>
      </c>
      <c r="NG316" s="877" t="s">
        <v>64</v>
      </c>
      <c r="NH316" s="877" t="s">
        <v>64</v>
      </c>
      <c r="NI316" s="877" t="s">
        <v>64</v>
      </c>
      <c r="NJ316" s="877" t="s">
        <v>64</v>
      </c>
      <c r="NK316" s="877" t="s">
        <v>64</v>
      </c>
      <c r="NL316" s="877" t="s">
        <v>64</v>
      </c>
      <c r="NM316" s="877" t="s">
        <v>64</v>
      </c>
      <c r="NN316" s="877" t="s">
        <v>64</v>
      </c>
      <c r="NO316" s="877" t="s">
        <v>64</v>
      </c>
      <c r="NP316" s="877" t="s">
        <v>64</v>
      </c>
      <c r="NQ316" s="877" t="s">
        <v>64</v>
      </c>
      <c r="NR316" s="877" t="s">
        <v>64</v>
      </c>
      <c r="NS316" s="877" t="s">
        <v>64</v>
      </c>
      <c r="NT316" s="877" t="s">
        <v>64</v>
      </c>
      <c r="NU316" s="877" t="s">
        <v>64</v>
      </c>
      <c r="NV316" s="877" t="s">
        <v>64</v>
      </c>
      <c r="NW316" s="877" t="s">
        <v>64</v>
      </c>
      <c r="NX316" s="877" t="s">
        <v>64</v>
      </c>
      <c r="NY316" s="877" t="s">
        <v>64</v>
      </c>
      <c r="NZ316" s="877" t="s">
        <v>64</v>
      </c>
      <c r="OA316" s="877" t="s">
        <v>64</v>
      </c>
      <c r="OB316" s="877" t="s">
        <v>64</v>
      </c>
      <c r="OC316" s="877" t="s">
        <v>64</v>
      </c>
      <c r="OD316" s="877" t="s">
        <v>64</v>
      </c>
      <c r="OE316" s="877" t="s">
        <v>64</v>
      </c>
      <c r="OF316" s="877" t="s">
        <v>64</v>
      </c>
      <c r="OG316" s="877" t="s">
        <v>64</v>
      </c>
      <c r="OH316" s="877" t="s">
        <v>64</v>
      </c>
      <c r="OI316" s="877" t="s">
        <v>64</v>
      </c>
      <c r="OJ316" s="877" t="s">
        <v>64</v>
      </c>
      <c r="OK316" s="877" t="s">
        <v>64</v>
      </c>
      <c r="OL316" s="877" t="s">
        <v>64</v>
      </c>
      <c r="OM316" s="877" t="s">
        <v>64</v>
      </c>
    </row>
    <row r="317" spans="1:403" s="133" customFormat="1" x14ac:dyDescent="0.25">
      <c r="A317" s="902">
        <v>316</v>
      </c>
      <c r="B317" s="221">
        <v>0</v>
      </c>
      <c r="C317" s="61">
        <v>0</v>
      </c>
      <c r="D317" s="61">
        <v>5</v>
      </c>
      <c r="E317" s="511">
        <v>13</v>
      </c>
      <c r="F317" s="884"/>
      <c r="G317" s="61"/>
      <c r="H317" s="900">
        <v>14</v>
      </c>
      <c r="J317" s="511" t="s">
        <v>1735</v>
      </c>
      <c r="K317" s="766">
        <v>24842</v>
      </c>
      <c r="L317" s="512">
        <v>44.375342465753398</v>
      </c>
      <c r="M317" s="514">
        <v>76</v>
      </c>
      <c r="N317" s="514">
        <v>169</v>
      </c>
      <c r="O317" s="514">
        <v>26.609712545078956</v>
      </c>
      <c r="P317" s="106">
        <v>1.8888562088676253</v>
      </c>
      <c r="Q317" s="511">
        <v>0</v>
      </c>
      <c r="R317" s="511">
        <v>135</v>
      </c>
      <c r="S317" s="511">
        <v>80</v>
      </c>
      <c r="T317" s="511">
        <v>0</v>
      </c>
      <c r="U317" s="514">
        <v>1</v>
      </c>
      <c r="V317" s="718">
        <v>0</v>
      </c>
      <c r="W317" s="718"/>
      <c r="X317" s="663">
        <v>1</v>
      </c>
      <c r="Y317" s="718">
        <v>2</v>
      </c>
      <c r="Z317" s="718">
        <v>0</v>
      </c>
      <c r="AA317" s="718">
        <v>0</v>
      </c>
      <c r="AB317" s="718">
        <v>0</v>
      </c>
      <c r="AC317" s="718">
        <v>0</v>
      </c>
      <c r="AE317" s="524">
        <v>30.7171316681039</v>
      </c>
      <c r="AG317" s="589"/>
      <c r="AH317" s="590">
        <v>1.03</v>
      </c>
      <c r="AI317" s="589">
        <v>78</v>
      </c>
      <c r="AJ317" s="592"/>
      <c r="AK317" s="589">
        <v>15.1</v>
      </c>
      <c r="AL317" s="592"/>
      <c r="AM317" s="591"/>
      <c r="AN317" s="594"/>
      <c r="AO317" s="409"/>
      <c r="AP317" s="63"/>
      <c r="AQ317" s="63"/>
      <c r="AR317" s="63"/>
      <c r="AS317" s="63"/>
      <c r="AT317" s="63"/>
      <c r="AU317" s="63"/>
      <c r="AV317" s="64"/>
      <c r="AW317" s="64"/>
      <c r="AX317" s="108"/>
      <c r="AY317" s="108"/>
      <c r="AZ317" s="108"/>
      <c r="BA317" s="589">
        <v>138</v>
      </c>
      <c r="BB317" s="414"/>
      <c r="BC317" s="66"/>
      <c r="BD317" s="68"/>
      <c r="BE317" s="66"/>
      <c r="BF317" s="218"/>
      <c r="BG317" s="66"/>
      <c r="BH317" s="68"/>
      <c r="BI317" s="508"/>
      <c r="BJ317" s="508"/>
      <c r="BK317" s="508"/>
      <c r="BL317" s="66"/>
      <c r="BM317" s="66"/>
      <c r="BN317" s="66"/>
      <c r="BO317" s="66"/>
      <c r="BP317" s="571"/>
      <c r="BQ317" s="66"/>
      <c r="BR317" s="66"/>
      <c r="BS317" s="66"/>
      <c r="BT317" s="66"/>
      <c r="BU317" s="61"/>
      <c r="BV317" s="61"/>
      <c r="BW317" s="61"/>
      <c r="BX317" s="61"/>
      <c r="BY317" s="61"/>
      <c r="BZ317" s="61"/>
      <c r="CA317" s="61"/>
      <c r="CB317" s="61"/>
      <c r="CC317" s="61"/>
      <c r="CD317" s="61"/>
      <c r="CE317" s="61"/>
      <c r="CF317" s="61"/>
      <c r="CG317" s="61"/>
      <c r="CH317" s="61"/>
      <c r="CI317" s="61"/>
      <c r="CJ317" s="61"/>
      <c r="CK317" s="661">
        <v>0</v>
      </c>
      <c r="CL317" s="661">
        <v>0</v>
      </c>
      <c r="CM317" s="661">
        <v>1</v>
      </c>
      <c r="CN317" s="661">
        <v>1</v>
      </c>
      <c r="CO317" s="661">
        <v>1</v>
      </c>
      <c r="CP317" s="661">
        <v>0</v>
      </c>
      <c r="CQ317" s="661">
        <v>0</v>
      </c>
      <c r="CR317" s="661">
        <v>0</v>
      </c>
      <c r="CS317" s="661">
        <v>0</v>
      </c>
      <c r="CT317" s="661">
        <v>0</v>
      </c>
      <c r="CU317" s="661">
        <v>0</v>
      </c>
      <c r="CV317" s="661">
        <v>0</v>
      </c>
      <c r="CW317" s="666">
        <v>24.9</v>
      </c>
      <c r="CX317" s="362"/>
      <c r="CY317" s="362"/>
      <c r="CZ317" s="362"/>
      <c r="DD317" s="516">
        <v>2</v>
      </c>
      <c r="DE317" s="511" t="s">
        <v>1736</v>
      </c>
      <c r="DG317" s="136"/>
      <c r="DK317" s="136"/>
      <c r="DL317" s="136"/>
      <c r="DM317" s="136"/>
      <c r="DT317" s="63"/>
      <c r="EP317" s="511">
        <v>13</v>
      </c>
      <c r="EQ317" s="574">
        <v>41039</v>
      </c>
      <c r="EU317" s="133">
        <v>60</v>
      </c>
      <c r="EV317" s="133">
        <v>0</v>
      </c>
      <c r="EW317" s="524">
        <v>30.7171316681039</v>
      </c>
      <c r="EX317" s="133">
        <v>9</v>
      </c>
      <c r="EY317" s="133">
        <v>10</v>
      </c>
      <c r="EZ317" s="133">
        <v>60</v>
      </c>
      <c r="FA317" s="133">
        <v>52</v>
      </c>
      <c r="FD317" s="133">
        <v>41</v>
      </c>
      <c r="FF317" s="133">
        <v>30</v>
      </c>
      <c r="FI317" s="91"/>
      <c r="FJ317" s="91"/>
      <c r="FK317" s="227"/>
      <c r="FL317" s="227"/>
      <c r="FM317" s="193">
        <v>140</v>
      </c>
      <c r="FN317" s="193">
        <v>111</v>
      </c>
      <c r="FO317" s="193">
        <v>74.118929404335333</v>
      </c>
      <c r="FP317" s="193">
        <v>58.765722599151587</v>
      </c>
      <c r="FQ317" s="193">
        <v>21</v>
      </c>
      <c r="FR317" s="133">
        <v>1</v>
      </c>
      <c r="FT317" s="193">
        <v>55</v>
      </c>
      <c r="FU317" s="193">
        <v>69</v>
      </c>
      <c r="FV317" s="133">
        <v>160</v>
      </c>
      <c r="FW317" s="237">
        <v>5.85</v>
      </c>
      <c r="FX317" s="237">
        <v>7.9</v>
      </c>
      <c r="FY317" s="237">
        <v>9.4017094017094021</v>
      </c>
      <c r="FZ317" s="237">
        <v>0.79710144927536231</v>
      </c>
      <c r="GA317" s="237"/>
      <c r="GB317" s="133">
        <v>20</v>
      </c>
      <c r="GH317" s="133">
        <v>0</v>
      </c>
      <c r="GI317" s="133">
        <v>1</v>
      </c>
      <c r="GJ317" s="133">
        <v>0</v>
      </c>
      <c r="GK317" s="133">
        <v>0</v>
      </c>
      <c r="GN317" s="133">
        <v>0</v>
      </c>
      <c r="GP317" s="133">
        <v>1</v>
      </c>
      <c r="GQ317" s="61">
        <v>33</v>
      </c>
      <c r="GR317" s="106">
        <v>17.470890502450473</v>
      </c>
      <c r="GS317" s="61">
        <v>45</v>
      </c>
      <c r="GT317" s="61">
        <v>0</v>
      </c>
      <c r="GU317" s="61"/>
      <c r="GV317" s="61"/>
      <c r="GW317" s="61"/>
      <c r="GX317" s="61"/>
      <c r="GY317" s="61"/>
      <c r="GZ317" s="61"/>
      <c r="HA317" s="90"/>
      <c r="HB317" s="21">
        <v>11</v>
      </c>
      <c r="HZ317" s="238"/>
      <c r="IF317" s="237"/>
      <c r="IG317" s="237"/>
      <c r="IQ317" s="237"/>
      <c r="JD317" s="136"/>
      <c r="JE317" s="278"/>
      <c r="JF317" s="70"/>
      <c r="JG317" s="70"/>
      <c r="JH317" s="136"/>
      <c r="JI317" s="136"/>
      <c r="JJ317" s="136"/>
      <c r="JK317" s="136"/>
      <c r="JM317" s="420"/>
      <c r="JN317" s="362"/>
      <c r="JO317" s="244"/>
      <c r="JQ317" s="518">
        <v>1</v>
      </c>
      <c r="JR317" s="519">
        <v>42018</v>
      </c>
      <c r="JS317" s="520">
        <v>32</v>
      </c>
      <c r="JT317" s="135"/>
      <c r="JV317" s="200"/>
      <c r="JW317" s="135"/>
      <c r="JX317" s="225"/>
      <c r="JY317" s="201"/>
      <c r="JZ317" s="135"/>
      <c r="KA317" s="225"/>
      <c r="KB317" s="699">
        <v>0</v>
      </c>
      <c r="KC317" s="511"/>
      <c r="KD317" s="225"/>
      <c r="KE317" s="63"/>
      <c r="KF317" s="250"/>
      <c r="KG317" s="250"/>
      <c r="KH317" s="250"/>
      <c r="KI317" s="250"/>
      <c r="KJ317" s="250"/>
      <c r="KK317" s="250"/>
      <c r="KL317" s="250"/>
      <c r="KM317" s="250"/>
      <c r="KR317" s="92"/>
      <c r="KS317" s="92"/>
      <c r="KT317" s="92"/>
      <c r="KU317" s="361"/>
      <c r="KV317" s="92"/>
      <c r="KW317" s="361"/>
      <c r="KX317" s="361"/>
      <c r="KY317" s="361"/>
      <c r="KZ317" s="361"/>
      <c r="LA317" s="361"/>
      <c r="LB317" s="361"/>
      <c r="LC317" s="361"/>
      <c r="LD317" s="361"/>
      <c r="LE317" s="361"/>
      <c r="LF317" s="112"/>
      <c r="LG317" s="454"/>
      <c r="LH317" s="454"/>
      <c r="LI317" s="454"/>
      <c r="LJ317" s="454"/>
      <c r="LK317" s="454"/>
      <c r="LL317" s="454"/>
      <c r="LM317" s="454"/>
      <c r="LN317" s="454"/>
      <c r="LO317" s="454"/>
      <c r="LP317" s="454"/>
      <c r="LQ317" s="454"/>
      <c r="LR317" s="454"/>
      <c r="LS317" s="454"/>
      <c r="LT317" s="454"/>
      <c r="LU317" s="454"/>
      <c r="LV317" s="454"/>
      <c r="LW317" s="454"/>
      <c r="LX317" s="454"/>
      <c r="LY317" s="454"/>
      <c r="LZ317" s="454"/>
      <c r="MA317" s="454"/>
      <c r="MB317" s="454"/>
      <c r="MD317" s="509"/>
      <c r="ME317" s="61"/>
      <c r="MF317" s="746">
        <v>13</v>
      </c>
      <c r="MG317" s="510">
        <v>41039</v>
      </c>
      <c r="MH317" s="511">
        <v>14</v>
      </c>
      <c r="MI317" s="521">
        <v>14</v>
      </c>
      <c r="MJ317" s="522">
        <v>32.924961467387199</v>
      </c>
      <c r="MK317" s="510"/>
      <c r="ML317" s="511"/>
      <c r="MM317" s="511"/>
      <c r="MN317" s="511"/>
      <c r="MO317" s="511"/>
      <c r="MP317" s="511"/>
      <c r="NE317" s="876" t="s">
        <v>64</v>
      </c>
      <c r="NF317" s="877" t="s">
        <v>64</v>
      </c>
      <c r="NG317" s="877" t="s">
        <v>64</v>
      </c>
      <c r="NH317" s="877" t="s">
        <v>64</v>
      </c>
      <c r="NI317" s="877" t="s">
        <v>64</v>
      </c>
      <c r="NJ317" s="877" t="s">
        <v>64</v>
      </c>
      <c r="NK317" s="877" t="s">
        <v>64</v>
      </c>
      <c r="NL317" s="877" t="s">
        <v>64</v>
      </c>
      <c r="NM317" s="877" t="s">
        <v>64</v>
      </c>
      <c r="NN317" s="877" t="s">
        <v>64</v>
      </c>
      <c r="NO317" s="877" t="s">
        <v>64</v>
      </c>
      <c r="NP317" s="877" t="s">
        <v>64</v>
      </c>
      <c r="NQ317" s="877" t="s">
        <v>64</v>
      </c>
      <c r="NR317" s="877" t="s">
        <v>64</v>
      </c>
      <c r="NS317" s="877" t="s">
        <v>64</v>
      </c>
      <c r="NT317" s="877" t="s">
        <v>64</v>
      </c>
      <c r="NU317" s="877" t="s">
        <v>64</v>
      </c>
      <c r="NV317" s="877" t="s">
        <v>64</v>
      </c>
      <c r="NW317" s="877" t="s">
        <v>64</v>
      </c>
      <c r="NX317" s="877" t="s">
        <v>64</v>
      </c>
      <c r="NY317" s="877" t="s">
        <v>64</v>
      </c>
      <c r="NZ317" s="877" t="s">
        <v>64</v>
      </c>
      <c r="OA317" s="877" t="s">
        <v>64</v>
      </c>
      <c r="OB317" s="877" t="s">
        <v>64</v>
      </c>
      <c r="OC317" s="877" t="s">
        <v>64</v>
      </c>
      <c r="OD317" s="877" t="s">
        <v>64</v>
      </c>
      <c r="OE317" s="877" t="s">
        <v>64</v>
      </c>
      <c r="OF317" s="877" t="s">
        <v>64</v>
      </c>
      <c r="OG317" s="877" t="s">
        <v>64</v>
      </c>
      <c r="OH317" s="877" t="s">
        <v>64</v>
      </c>
      <c r="OI317" s="877" t="s">
        <v>64</v>
      </c>
      <c r="OJ317" s="877" t="s">
        <v>64</v>
      </c>
      <c r="OK317" s="877" t="s">
        <v>64</v>
      </c>
      <c r="OL317" s="877" t="s">
        <v>64</v>
      </c>
      <c r="OM317" s="877" t="s">
        <v>64</v>
      </c>
    </row>
    <row r="318" spans="1:403" s="133" customFormat="1" x14ac:dyDescent="0.25">
      <c r="A318" s="455">
        <v>317</v>
      </c>
      <c r="B318" s="274">
        <v>0</v>
      </c>
      <c r="C318" s="61">
        <v>0</v>
      </c>
      <c r="D318" s="61">
        <v>5</v>
      </c>
      <c r="E318" s="511">
        <v>14</v>
      </c>
      <c r="F318" s="884"/>
      <c r="G318" s="61"/>
      <c r="H318" s="900">
        <v>15</v>
      </c>
      <c r="J318" s="511" t="s">
        <v>1737</v>
      </c>
      <c r="K318" s="766">
        <v>19725</v>
      </c>
      <c r="L318" s="512">
        <v>58.446575342465799</v>
      </c>
      <c r="M318" s="514">
        <v>66</v>
      </c>
      <c r="N318" s="514">
        <v>169</v>
      </c>
      <c r="O318" s="514">
        <v>23.1084345786212</v>
      </c>
      <c r="P318" s="106">
        <v>1.7602083210044581</v>
      </c>
      <c r="Q318" s="511">
        <v>0</v>
      </c>
      <c r="R318" s="511">
        <v>105</v>
      </c>
      <c r="S318" s="511">
        <v>70</v>
      </c>
      <c r="T318" s="511">
        <v>0</v>
      </c>
      <c r="U318" s="514">
        <v>2</v>
      </c>
      <c r="V318" s="718">
        <v>0</v>
      </c>
      <c r="W318" s="718"/>
      <c r="X318" s="718">
        <v>1</v>
      </c>
      <c r="Y318" s="718">
        <v>0</v>
      </c>
      <c r="Z318" s="718">
        <v>0</v>
      </c>
      <c r="AA318" s="718">
        <v>0</v>
      </c>
      <c r="AB318" s="718">
        <v>0</v>
      </c>
      <c r="AC318" s="718">
        <v>0</v>
      </c>
      <c r="AE318" s="524">
        <v>23.3819678264123</v>
      </c>
      <c r="AG318" s="589">
        <v>104</v>
      </c>
      <c r="AH318" s="590">
        <v>1.34</v>
      </c>
      <c r="AI318" s="589">
        <v>55</v>
      </c>
      <c r="AJ318" s="592"/>
      <c r="AK318" s="589">
        <v>15.3</v>
      </c>
      <c r="AL318" s="592"/>
      <c r="AM318" s="589">
        <v>646</v>
      </c>
      <c r="AN318" s="593"/>
      <c r="AO318" s="409"/>
      <c r="AP318" s="63"/>
      <c r="AQ318" s="63"/>
      <c r="AR318" s="63"/>
      <c r="AS318" s="63"/>
      <c r="AT318" s="63"/>
      <c r="AU318" s="63"/>
      <c r="AV318" s="64"/>
      <c r="AW318" s="64"/>
      <c r="AX318" s="108"/>
      <c r="AY318" s="108"/>
      <c r="AZ318" s="108"/>
      <c r="BA318" s="589">
        <v>138</v>
      </c>
      <c r="BB318" s="414"/>
      <c r="BC318" s="66"/>
      <c r="BD318" s="68"/>
      <c r="BE318" s="66"/>
      <c r="BF318" s="218"/>
      <c r="BG318" s="66"/>
      <c r="BH318" s="68"/>
      <c r="BI318" s="508"/>
      <c r="BJ318" s="508"/>
      <c r="BK318" s="508"/>
      <c r="BL318" s="66"/>
      <c r="BM318" s="66"/>
      <c r="BN318" s="66"/>
      <c r="BO318" s="66"/>
      <c r="BP318" s="571"/>
      <c r="BQ318" s="66"/>
      <c r="BR318" s="66"/>
      <c r="BS318" s="66"/>
      <c r="BT318" s="66"/>
      <c r="BU318" s="61"/>
      <c r="BV318" s="61"/>
      <c r="BW318" s="61"/>
      <c r="BX318" s="61"/>
      <c r="BY318" s="61"/>
      <c r="BZ318" s="61"/>
      <c r="CA318" s="61"/>
      <c r="CB318" s="61"/>
      <c r="CC318" s="61"/>
      <c r="CD318" s="61"/>
      <c r="CE318" s="61"/>
      <c r="CF318" s="61"/>
      <c r="CG318" s="61"/>
      <c r="CH318" s="61"/>
      <c r="CI318" s="61"/>
      <c r="CJ318" s="61"/>
      <c r="CK318" s="661">
        <v>1</v>
      </c>
      <c r="CL318" s="661">
        <v>0</v>
      </c>
      <c r="CM318" s="661">
        <v>1</v>
      </c>
      <c r="CN318" s="662">
        <v>0</v>
      </c>
      <c r="CO318" s="661">
        <v>1</v>
      </c>
      <c r="CP318" s="661">
        <v>0</v>
      </c>
      <c r="CQ318" s="661">
        <v>1</v>
      </c>
      <c r="CR318" s="661">
        <v>0</v>
      </c>
      <c r="CS318" s="661">
        <v>0</v>
      </c>
      <c r="CT318" s="661">
        <v>0</v>
      </c>
      <c r="CU318" s="661">
        <v>0</v>
      </c>
      <c r="CV318" s="661">
        <v>0</v>
      </c>
      <c r="CW318" s="666">
        <v>13.6</v>
      </c>
      <c r="CX318" s="362"/>
      <c r="CY318" s="362"/>
      <c r="CZ318" s="362"/>
      <c r="DD318" s="516">
        <v>1</v>
      </c>
      <c r="DE318" s="513" t="s">
        <v>1738</v>
      </c>
      <c r="DG318" s="136"/>
      <c r="DK318" s="136"/>
      <c r="DL318" s="136"/>
      <c r="DM318" s="136"/>
      <c r="DT318" s="63"/>
      <c r="EP318" s="511">
        <v>14</v>
      </c>
      <c r="EQ318" s="574">
        <v>40996</v>
      </c>
      <c r="EU318" s="133">
        <v>64</v>
      </c>
      <c r="EV318" s="133">
        <v>0</v>
      </c>
      <c r="EW318" s="524">
        <v>23.3819678264123</v>
      </c>
      <c r="EX318" s="133">
        <v>11</v>
      </c>
      <c r="EY318" s="133">
        <v>10</v>
      </c>
      <c r="EZ318" s="133">
        <v>72</v>
      </c>
      <c r="FA318" s="133">
        <v>64</v>
      </c>
      <c r="FD318" s="133">
        <v>56</v>
      </c>
      <c r="FF318" s="133">
        <v>35</v>
      </c>
      <c r="FI318" s="91"/>
      <c r="FJ318" s="91"/>
      <c r="FK318" s="227"/>
      <c r="FL318" s="227"/>
      <c r="FM318" s="193">
        <v>226</v>
      </c>
      <c r="FN318" s="193">
        <v>165</v>
      </c>
      <c r="FO318" s="193">
        <v>128.39389366767321</v>
      </c>
      <c r="FP318" s="193">
        <v>93.738904668876458</v>
      </c>
      <c r="FQ318" s="193">
        <v>26</v>
      </c>
      <c r="FR318" s="133">
        <v>1</v>
      </c>
      <c r="FT318" s="193">
        <v>70.599999999999994</v>
      </c>
      <c r="FU318" s="193">
        <v>32.6</v>
      </c>
      <c r="FV318" s="133">
        <v>150</v>
      </c>
      <c r="FW318" s="237">
        <v>4</v>
      </c>
      <c r="FX318" s="237">
        <v>10</v>
      </c>
      <c r="FY318" s="237">
        <v>17.649999999999999</v>
      </c>
      <c r="FZ318" s="237">
        <v>2.165644171779141</v>
      </c>
      <c r="GA318" s="237">
        <v>2.7686274509803921</v>
      </c>
      <c r="GB318" s="133">
        <v>24</v>
      </c>
      <c r="GH318" s="133">
        <v>1</v>
      </c>
      <c r="GI318" s="133">
        <v>2</v>
      </c>
      <c r="GJ318" s="133">
        <v>1</v>
      </c>
      <c r="GK318" s="133">
        <v>1</v>
      </c>
      <c r="GL318" s="133">
        <v>52</v>
      </c>
      <c r="GN318" s="133">
        <v>0</v>
      </c>
      <c r="GP318" s="133">
        <v>1</v>
      </c>
      <c r="GQ318" s="61">
        <v>69</v>
      </c>
      <c r="GR318" s="106">
        <v>39.199905588802885</v>
      </c>
      <c r="GS318" s="61">
        <v>30</v>
      </c>
      <c r="GT318" s="61">
        <v>1</v>
      </c>
      <c r="GU318" s="61"/>
      <c r="GV318" s="61"/>
      <c r="GW318" s="61"/>
      <c r="GX318" s="61"/>
      <c r="GY318" s="61"/>
      <c r="GZ318" s="61"/>
      <c r="HA318" s="90"/>
      <c r="HB318" s="21">
        <v>13</v>
      </c>
      <c r="HZ318" s="238"/>
      <c r="IF318" s="237"/>
      <c r="IG318" s="237"/>
      <c r="IQ318" s="237"/>
      <c r="JD318" s="136"/>
      <c r="JE318" s="278"/>
      <c r="JF318" s="70"/>
      <c r="JG318" s="70"/>
      <c r="JH318" s="136"/>
      <c r="JI318" s="136"/>
      <c r="JJ318" s="136"/>
      <c r="JK318" s="136"/>
      <c r="JM318" s="420"/>
      <c r="JN318" s="362"/>
      <c r="JO318" s="244"/>
      <c r="JQ318" s="518">
        <v>1</v>
      </c>
      <c r="JR318" s="519">
        <v>43222</v>
      </c>
      <c r="JS318" s="520">
        <v>71</v>
      </c>
      <c r="JT318" s="135"/>
      <c r="JV318" s="200"/>
      <c r="JW318" s="135"/>
      <c r="JX318" s="225"/>
      <c r="JY318" s="201"/>
      <c r="JZ318" s="135"/>
      <c r="KA318" s="225"/>
      <c r="KB318" s="699">
        <v>0</v>
      </c>
      <c r="KC318" s="511"/>
      <c r="KD318" s="225"/>
      <c r="KE318" s="63"/>
      <c r="KF318" s="250"/>
      <c r="KG318" s="250"/>
      <c r="KH318" s="250"/>
      <c r="KI318" s="250"/>
      <c r="KJ318" s="250"/>
      <c r="KK318" s="250"/>
      <c r="KL318" s="250"/>
      <c r="KM318" s="250"/>
      <c r="KR318" s="92"/>
      <c r="KS318" s="92"/>
      <c r="KT318" s="92"/>
      <c r="KU318" s="361"/>
      <c r="KV318" s="92"/>
      <c r="KW318" s="361"/>
      <c r="KX318" s="361"/>
      <c r="KY318" s="361"/>
      <c r="KZ318" s="361"/>
      <c r="LA318" s="361"/>
      <c r="LB318" s="361"/>
      <c r="LC318" s="361"/>
      <c r="LD318" s="361"/>
      <c r="LE318" s="361"/>
      <c r="LF318" s="112"/>
      <c r="LG318" s="454"/>
      <c r="LH318" s="454"/>
      <c r="LI318" s="454"/>
      <c r="LJ318" s="454"/>
      <c r="LK318" s="454"/>
      <c r="LL318" s="454"/>
      <c r="LM318" s="454"/>
      <c r="LN318" s="454"/>
      <c r="LO318" s="454"/>
      <c r="LP318" s="454"/>
      <c r="LQ318" s="454"/>
      <c r="LR318" s="454"/>
      <c r="LS318" s="454"/>
      <c r="LT318" s="454"/>
      <c r="LU318" s="454"/>
      <c r="LV318" s="454"/>
      <c r="LW318" s="454"/>
      <c r="LX318" s="454"/>
      <c r="LY318" s="454"/>
      <c r="LZ318" s="454"/>
      <c r="MA318" s="454"/>
      <c r="MB318" s="454"/>
      <c r="MD318" s="509"/>
      <c r="ME318" s="61"/>
      <c r="MF318" s="746">
        <v>14</v>
      </c>
      <c r="MG318" s="510">
        <v>41058</v>
      </c>
      <c r="MH318" s="511">
        <v>15</v>
      </c>
      <c r="MI318" s="521">
        <v>15</v>
      </c>
      <c r="MJ318" s="522">
        <v>38.061325381411699</v>
      </c>
      <c r="MK318" s="510">
        <v>42305</v>
      </c>
      <c r="ML318" s="511">
        <v>525</v>
      </c>
      <c r="MM318" s="511"/>
      <c r="MN318" s="511"/>
      <c r="MO318" s="511"/>
      <c r="MP318" s="511"/>
      <c r="NE318" s="876" t="s">
        <v>64</v>
      </c>
      <c r="NF318" s="877" t="s">
        <v>64</v>
      </c>
      <c r="NG318" s="877" t="s">
        <v>64</v>
      </c>
      <c r="NH318" s="877" t="s">
        <v>64</v>
      </c>
      <c r="NI318" s="877" t="s">
        <v>64</v>
      </c>
      <c r="NJ318" s="877" t="s">
        <v>64</v>
      </c>
      <c r="NK318" s="877" t="s">
        <v>64</v>
      </c>
      <c r="NL318" s="877" t="s">
        <v>64</v>
      </c>
      <c r="NM318" s="877" t="s">
        <v>64</v>
      </c>
      <c r="NN318" s="877" t="s">
        <v>64</v>
      </c>
      <c r="NO318" s="877" t="s">
        <v>64</v>
      </c>
      <c r="NP318" s="877" t="s">
        <v>64</v>
      </c>
      <c r="NQ318" s="877" t="s">
        <v>64</v>
      </c>
      <c r="NR318" s="877" t="s">
        <v>64</v>
      </c>
      <c r="NS318" s="877" t="s">
        <v>64</v>
      </c>
      <c r="NT318" s="877" t="s">
        <v>64</v>
      </c>
      <c r="NU318" s="877" t="s">
        <v>64</v>
      </c>
      <c r="NV318" s="877" t="s">
        <v>64</v>
      </c>
      <c r="NW318" s="877" t="s">
        <v>64</v>
      </c>
      <c r="NX318" s="877" t="s">
        <v>64</v>
      </c>
      <c r="NY318" s="877" t="s">
        <v>64</v>
      </c>
      <c r="NZ318" s="877" t="s">
        <v>64</v>
      </c>
      <c r="OA318" s="877" t="s">
        <v>64</v>
      </c>
      <c r="OB318" s="877" t="s">
        <v>64</v>
      </c>
      <c r="OC318" s="877" t="s">
        <v>64</v>
      </c>
      <c r="OD318" s="877" t="s">
        <v>64</v>
      </c>
      <c r="OE318" s="877" t="s">
        <v>64</v>
      </c>
      <c r="OF318" s="877" t="s">
        <v>64</v>
      </c>
      <c r="OG318" s="877" t="s">
        <v>64</v>
      </c>
      <c r="OH318" s="877" t="s">
        <v>64</v>
      </c>
      <c r="OI318" s="877" t="s">
        <v>64</v>
      </c>
      <c r="OJ318" s="877" t="s">
        <v>64</v>
      </c>
      <c r="OK318" s="877" t="s">
        <v>64</v>
      </c>
      <c r="OL318" s="877" t="s">
        <v>64</v>
      </c>
      <c r="OM318" s="877" t="s">
        <v>64</v>
      </c>
    </row>
    <row r="319" spans="1:403" s="133" customFormat="1" x14ac:dyDescent="0.25">
      <c r="A319" s="455">
        <v>318</v>
      </c>
      <c r="B319" s="221">
        <v>0</v>
      </c>
      <c r="C319" s="61">
        <v>0</v>
      </c>
      <c r="D319" s="61">
        <v>5</v>
      </c>
      <c r="E319" s="511">
        <v>15</v>
      </c>
      <c r="F319" s="884"/>
      <c r="G319" s="61"/>
      <c r="H319" s="900">
        <v>16</v>
      </c>
      <c r="J319" s="511" t="s">
        <v>1739</v>
      </c>
      <c r="K319" s="766">
        <v>22296</v>
      </c>
      <c r="L319" s="512">
        <v>51.419178082191799</v>
      </c>
      <c r="M319" s="514">
        <v>107</v>
      </c>
      <c r="N319" s="514">
        <v>193</v>
      </c>
      <c r="O319" s="514">
        <v>28.725603371902601</v>
      </c>
      <c r="P319" s="106">
        <v>2.3950759672479887</v>
      </c>
      <c r="Q319" s="511">
        <v>0</v>
      </c>
      <c r="R319" s="511">
        <v>120</v>
      </c>
      <c r="S319" s="511">
        <v>70</v>
      </c>
      <c r="T319" s="511">
        <v>0</v>
      </c>
      <c r="U319" s="514">
        <v>2</v>
      </c>
      <c r="V319" s="718">
        <v>1</v>
      </c>
      <c r="W319" s="718"/>
      <c r="X319" s="718">
        <v>1</v>
      </c>
      <c r="Y319" s="718">
        <v>2</v>
      </c>
      <c r="Z319" s="718">
        <v>1</v>
      </c>
      <c r="AA319" s="718">
        <v>0</v>
      </c>
      <c r="AB319" s="718">
        <v>0</v>
      </c>
      <c r="AC319" s="718">
        <v>1</v>
      </c>
      <c r="AE319" s="524">
        <v>13.9054725181545</v>
      </c>
      <c r="AG319" s="589">
        <v>338</v>
      </c>
      <c r="AH319" s="590">
        <v>1.19</v>
      </c>
      <c r="AI319" s="589">
        <v>64</v>
      </c>
      <c r="AJ319" s="592"/>
      <c r="AK319" s="589">
        <v>12.8</v>
      </c>
      <c r="AL319" s="592"/>
      <c r="AM319" s="589">
        <v>4242</v>
      </c>
      <c r="AN319" s="593"/>
      <c r="AO319" s="409"/>
      <c r="AP319" s="63"/>
      <c r="AQ319" s="63"/>
      <c r="AR319" s="63"/>
      <c r="AS319" s="63"/>
      <c r="AT319" s="63"/>
      <c r="AU319" s="63"/>
      <c r="AV319" s="64"/>
      <c r="AW319" s="64"/>
      <c r="AX319" s="108"/>
      <c r="AY319" s="108"/>
      <c r="AZ319" s="108"/>
      <c r="BA319" s="589">
        <v>142</v>
      </c>
      <c r="BB319" s="414"/>
      <c r="BC319" s="66"/>
      <c r="BD319" s="68"/>
      <c r="BE319" s="66"/>
      <c r="BF319" s="218"/>
      <c r="BG319" s="66"/>
      <c r="BH319" s="68"/>
      <c r="BI319" s="508"/>
      <c r="BJ319" s="508"/>
      <c r="BK319" s="508"/>
      <c r="BL319" s="66"/>
      <c r="BM319" s="66"/>
      <c r="BN319" s="66"/>
      <c r="BO319" s="66"/>
      <c r="BP319" s="571"/>
      <c r="BQ319" s="66"/>
      <c r="BR319" s="66"/>
      <c r="BS319" s="66"/>
      <c r="BT319" s="66"/>
      <c r="BU319" s="61"/>
      <c r="BV319" s="61"/>
      <c r="BW319" s="61"/>
      <c r="BX319" s="61"/>
      <c r="BY319" s="61"/>
      <c r="BZ319" s="61"/>
      <c r="CA319" s="61"/>
      <c r="CB319" s="61"/>
      <c r="CC319" s="61"/>
      <c r="CD319" s="61"/>
      <c r="CE319" s="61"/>
      <c r="CF319" s="61"/>
      <c r="CG319" s="61"/>
      <c r="CH319" s="61"/>
      <c r="CI319" s="61"/>
      <c r="CJ319" s="61"/>
      <c r="CK319" s="661">
        <v>1</v>
      </c>
      <c r="CL319" s="661">
        <v>0</v>
      </c>
      <c r="CM319" s="661">
        <v>1</v>
      </c>
      <c r="CN319" s="661">
        <v>1</v>
      </c>
      <c r="CO319" s="661">
        <v>1</v>
      </c>
      <c r="CP319" s="661">
        <v>0</v>
      </c>
      <c r="CQ319" s="661">
        <v>1</v>
      </c>
      <c r="CR319" s="661">
        <v>0</v>
      </c>
      <c r="CS319" s="661">
        <v>0</v>
      </c>
      <c r="CT319" s="661">
        <v>0</v>
      </c>
      <c r="CU319" s="661">
        <v>0</v>
      </c>
      <c r="CV319" s="661">
        <v>0</v>
      </c>
      <c r="CW319" s="666">
        <v>9.7200000000000006</v>
      </c>
      <c r="CX319" s="362"/>
      <c r="CY319" s="362"/>
      <c r="CZ319" s="362"/>
      <c r="DD319" s="516">
        <v>2</v>
      </c>
      <c r="DE319" s="511" t="s">
        <v>1740</v>
      </c>
      <c r="DG319" s="136"/>
      <c r="DK319" s="136"/>
      <c r="DL319" s="136"/>
      <c r="DM319" s="136"/>
      <c r="DT319" s="63"/>
      <c r="EP319" s="511">
        <v>15</v>
      </c>
      <c r="EQ319" s="574">
        <v>41064</v>
      </c>
      <c r="EU319" s="133">
        <v>66</v>
      </c>
      <c r="EV319" s="133">
        <v>0</v>
      </c>
      <c r="EW319" s="524">
        <v>13.9054725181545</v>
      </c>
      <c r="EX319" s="133">
        <v>10</v>
      </c>
      <c r="EY319" s="133">
        <v>10</v>
      </c>
      <c r="EZ319" s="133">
        <v>64</v>
      </c>
      <c r="FA319" s="133">
        <v>58</v>
      </c>
      <c r="FD319" s="133">
        <v>49</v>
      </c>
      <c r="FF319" s="133">
        <v>38</v>
      </c>
      <c r="FI319" s="91"/>
      <c r="FJ319" s="91"/>
      <c r="FK319" s="227"/>
      <c r="FL319" s="227"/>
      <c r="FM319" s="193">
        <v>332</v>
      </c>
      <c r="FN319" s="193">
        <v>246</v>
      </c>
      <c r="FO319" s="193">
        <v>138.61773260640143</v>
      </c>
      <c r="FP319" s="193">
        <v>102.71072958185168</v>
      </c>
      <c r="FQ319" s="193">
        <v>26</v>
      </c>
      <c r="FR319" s="133">
        <v>1</v>
      </c>
      <c r="FT319" s="193">
        <v>86</v>
      </c>
      <c r="FU319" s="193"/>
      <c r="FV319" s="133">
        <v>110</v>
      </c>
      <c r="FW319" s="237">
        <v>3.9</v>
      </c>
      <c r="FX319" s="237">
        <v>5.4</v>
      </c>
      <c r="FY319" s="237">
        <v>22.051282051282051</v>
      </c>
      <c r="FZ319" s="237"/>
      <c r="GA319" s="237"/>
      <c r="GB319" s="133">
        <v>24</v>
      </c>
      <c r="GC319" s="133">
        <v>29</v>
      </c>
      <c r="GD319" s="133">
        <v>20</v>
      </c>
      <c r="GG319" s="133">
        <v>0.9</v>
      </c>
      <c r="GH319" s="133">
        <v>1</v>
      </c>
      <c r="GI319" s="133">
        <v>1</v>
      </c>
      <c r="GJ319" s="133">
        <v>1</v>
      </c>
      <c r="GK319" s="133">
        <v>1</v>
      </c>
      <c r="GL319" s="133">
        <v>41</v>
      </c>
      <c r="GN319" s="133">
        <v>0</v>
      </c>
      <c r="GP319" s="133">
        <v>1</v>
      </c>
      <c r="GQ319" s="61">
        <v>99</v>
      </c>
      <c r="GR319" s="106">
        <v>41.334805807330554</v>
      </c>
      <c r="GS319" s="61">
        <v>38</v>
      </c>
      <c r="GT319" s="61">
        <v>1</v>
      </c>
      <c r="GU319" s="61"/>
      <c r="GV319" s="61"/>
      <c r="GW319" s="61"/>
      <c r="GX319" s="61"/>
      <c r="GY319" s="61"/>
      <c r="GZ319" s="61"/>
      <c r="HA319" s="90"/>
      <c r="HB319" s="21">
        <v>26</v>
      </c>
      <c r="HZ319" s="238"/>
      <c r="IF319" s="237"/>
      <c r="IG319" s="237"/>
      <c r="IQ319" s="237"/>
      <c r="JD319" s="136"/>
      <c r="JE319" s="278"/>
      <c r="JF319" s="70"/>
      <c r="JG319" s="70"/>
      <c r="JH319" s="136"/>
      <c r="JI319" s="136"/>
      <c r="JJ319" s="136"/>
      <c r="JK319" s="136"/>
      <c r="JM319" s="420"/>
      <c r="JN319" s="362"/>
      <c r="JO319" s="244"/>
      <c r="JQ319" s="518">
        <v>2</v>
      </c>
      <c r="JR319" s="519">
        <v>41874</v>
      </c>
      <c r="JS319" s="520">
        <v>26</v>
      </c>
      <c r="JT319" s="135"/>
      <c r="JV319" s="200"/>
      <c r="JW319" s="135"/>
      <c r="JX319" s="225"/>
      <c r="JY319" s="201"/>
      <c r="JZ319" s="135"/>
      <c r="KA319" s="225"/>
      <c r="KB319" s="699">
        <v>1</v>
      </c>
      <c r="KC319" s="700">
        <v>41874</v>
      </c>
      <c r="KD319" s="225"/>
      <c r="KE319" s="63"/>
      <c r="KF319" s="250"/>
      <c r="KG319" s="250"/>
      <c r="KH319" s="250"/>
      <c r="KI319" s="250"/>
      <c r="KJ319" s="250"/>
      <c r="KK319" s="250"/>
      <c r="KL319" s="250"/>
      <c r="KM319" s="250"/>
      <c r="KR319" s="92"/>
      <c r="KS319" s="92"/>
      <c r="KT319" s="92"/>
      <c r="KU319" s="361"/>
      <c r="KV319" s="92"/>
      <c r="KW319" s="361"/>
      <c r="KX319" s="361"/>
      <c r="KY319" s="361"/>
      <c r="KZ319" s="361"/>
      <c r="LA319" s="361"/>
      <c r="LB319" s="361"/>
      <c r="LC319" s="361"/>
      <c r="LD319" s="361"/>
      <c r="LE319" s="361"/>
      <c r="LF319" s="112"/>
      <c r="LG319" s="454"/>
      <c r="LH319" s="454"/>
      <c r="LI319" s="454"/>
      <c r="LJ319" s="454"/>
      <c r="LK319" s="454"/>
      <c r="LL319" s="454"/>
      <c r="LM319" s="454"/>
      <c r="LN319" s="454"/>
      <c r="LO319" s="454"/>
      <c r="LP319" s="454"/>
      <c r="LQ319" s="454"/>
      <c r="LR319" s="454"/>
      <c r="LS319" s="454"/>
      <c r="LT319" s="454"/>
      <c r="LU319" s="454"/>
      <c r="LV319" s="454"/>
      <c r="LW319" s="454"/>
      <c r="LX319" s="454"/>
      <c r="LY319" s="454"/>
      <c r="LZ319" s="454"/>
      <c r="MA319" s="454"/>
      <c r="MB319" s="454"/>
      <c r="MD319" s="509"/>
      <c r="ME319" s="61"/>
      <c r="MF319" s="746">
        <v>15</v>
      </c>
      <c r="MG319" s="510">
        <v>41064</v>
      </c>
      <c r="MH319" s="511">
        <v>16</v>
      </c>
      <c r="MI319" s="521">
        <v>16</v>
      </c>
      <c r="MJ319" s="522">
        <v>67.194707638369195</v>
      </c>
      <c r="MK319" s="510"/>
      <c r="ML319" s="511"/>
      <c r="MM319" s="511"/>
      <c r="MN319" s="511"/>
      <c r="MO319" s="511"/>
      <c r="MP319" s="511"/>
      <c r="NE319" s="876" t="s">
        <v>64</v>
      </c>
      <c r="NF319" s="877" t="s">
        <v>64</v>
      </c>
      <c r="NG319" s="877" t="s">
        <v>64</v>
      </c>
      <c r="NH319" s="877" t="s">
        <v>64</v>
      </c>
      <c r="NI319" s="877" t="s">
        <v>64</v>
      </c>
      <c r="NJ319" s="877" t="s">
        <v>64</v>
      </c>
      <c r="NK319" s="877" t="s">
        <v>64</v>
      </c>
      <c r="NL319" s="877" t="s">
        <v>64</v>
      </c>
      <c r="NM319" s="877" t="s">
        <v>64</v>
      </c>
      <c r="NN319" s="877" t="s">
        <v>64</v>
      </c>
      <c r="NO319" s="877" t="s">
        <v>64</v>
      </c>
      <c r="NP319" s="877" t="s">
        <v>64</v>
      </c>
      <c r="NQ319" s="877" t="s">
        <v>64</v>
      </c>
      <c r="NR319" s="877" t="s">
        <v>64</v>
      </c>
      <c r="NS319" s="877" t="s">
        <v>64</v>
      </c>
      <c r="NT319" s="877" t="s">
        <v>64</v>
      </c>
      <c r="NU319" s="877" t="s">
        <v>64</v>
      </c>
      <c r="NV319" s="877" t="s">
        <v>64</v>
      </c>
      <c r="NW319" s="877" t="s">
        <v>64</v>
      </c>
      <c r="NX319" s="877" t="s">
        <v>64</v>
      </c>
      <c r="NY319" s="877" t="s">
        <v>64</v>
      </c>
      <c r="NZ319" s="877" t="s">
        <v>64</v>
      </c>
      <c r="OA319" s="877" t="s">
        <v>64</v>
      </c>
      <c r="OB319" s="877" t="s">
        <v>64</v>
      </c>
      <c r="OC319" s="877" t="s">
        <v>64</v>
      </c>
      <c r="OD319" s="877" t="s">
        <v>64</v>
      </c>
      <c r="OE319" s="877" t="s">
        <v>64</v>
      </c>
      <c r="OF319" s="877" t="s">
        <v>64</v>
      </c>
      <c r="OG319" s="877" t="s">
        <v>64</v>
      </c>
      <c r="OH319" s="877" t="s">
        <v>64</v>
      </c>
      <c r="OI319" s="877" t="s">
        <v>64</v>
      </c>
      <c r="OJ319" s="877" t="s">
        <v>64</v>
      </c>
      <c r="OK319" s="877" t="s">
        <v>64</v>
      </c>
      <c r="OL319" s="877" t="s">
        <v>64</v>
      </c>
      <c r="OM319" s="877" t="s">
        <v>64</v>
      </c>
    </row>
    <row r="320" spans="1:403" s="133" customFormat="1" x14ac:dyDescent="0.25">
      <c r="A320" s="902">
        <v>319</v>
      </c>
      <c r="B320" s="221">
        <v>0</v>
      </c>
      <c r="C320" s="61">
        <v>1</v>
      </c>
      <c r="D320" s="61">
        <v>5</v>
      </c>
      <c r="E320" s="511">
        <v>16</v>
      </c>
      <c r="F320" s="884"/>
      <c r="G320" s="61"/>
      <c r="H320" s="900">
        <v>17</v>
      </c>
      <c r="J320" s="511" t="s">
        <v>1741</v>
      </c>
      <c r="K320" s="766">
        <v>12734</v>
      </c>
      <c r="L320" s="512">
        <v>77.545205479452093</v>
      </c>
      <c r="M320" s="514">
        <v>54</v>
      </c>
      <c r="N320" s="514">
        <v>153</v>
      </c>
      <c r="O320" s="514">
        <v>23.068050749711649</v>
      </c>
      <c r="P320" s="106">
        <v>1.5149257407543117</v>
      </c>
      <c r="Q320" s="511">
        <v>1</v>
      </c>
      <c r="R320" s="511">
        <v>150</v>
      </c>
      <c r="S320" s="511">
        <v>60</v>
      </c>
      <c r="T320" s="511">
        <v>0</v>
      </c>
      <c r="U320" s="514">
        <v>2</v>
      </c>
      <c r="V320" s="718">
        <v>0</v>
      </c>
      <c r="W320" s="718"/>
      <c r="X320" s="718">
        <v>0</v>
      </c>
      <c r="Y320" s="718">
        <v>1</v>
      </c>
      <c r="Z320" s="718">
        <v>1</v>
      </c>
      <c r="AA320" s="718">
        <v>0</v>
      </c>
      <c r="AB320" s="718">
        <v>1</v>
      </c>
      <c r="AC320" s="718">
        <v>0</v>
      </c>
      <c r="AE320" s="524">
        <v>37.926371149511702</v>
      </c>
      <c r="AG320" s="589">
        <v>212</v>
      </c>
      <c r="AH320" s="590">
        <v>0.69</v>
      </c>
      <c r="AI320" s="589">
        <v>82</v>
      </c>
      <c r="AJ320" s="592"/>
      <c r="AK320" s="589">
        <v>12.7</v>
      </c>
      <c r="AL320" s="592"/>
      <c r="AM320" s="591"/>
      <c r="AN320" s="594"/>
      <c r="AO320" s="409"/>
      <c r="AP320" s="63"/>
      <c r="AQ320" s="63"/>
      <c r="AR320" s="63"/>
      <c r="AS320" s="63"/>
      <c r="AT320" s="63"/>
      <c r="AU320" s="63"/>
      <c r="AV320" s="64"/>
      <c r="AW320" s="64"/>
      <c r="AX320" s="108"/>
      <c r="AY320" s="108"/>
      <c r="AZ320" s="108"/>
      <c r="BA320" s="589">
        <v>136</v>
      </c>
      <c r="BB320" s="414"/>
      <c r="BC320" s="66"/>
      <c r="BD320" s="68"/>
      <c r="BE320" s="66"/>
      <c r="BF320" s="218"/>
      <c r="BG320" s="66"/>
      <c r="BH320" s="68"/>
      <c r="BI320" s="508"/>
      <c r="BJ320" s="508"/>
      <c r="BK320" s="508"/>
      <c r="BL320" s="66"/>
      <c r="BM320" s="66"/>
      <c r="BN320" s="66"/>
      <c r="BO320" s="66"/>
      <c r="BP320" s="571"/>
      <c r="BQ320" s="66"/>
      <c r="BR320" s="66"/>
      <c r="BS320" s="66"/>
      <c r="BT320" s="66"/>
      <c r="BU320" s="61"/>
      <c r="BV320" s="61"/>
      <c r="BW320" s="61"/>
      <c r="BX320" s="61"/>
      <c r="BY320" s="61"/>
      <c r="BZ320" s="61"/>
      <c r="CA320" s="61"/>
      <c r="CB320" s="61"/>
      <c r="CC320" s="61"/>
      <c r="CD320" s="61"/>
      <c r="CE320" s="61"/>
      <c r="CF320" s="61"/>
      <c r="CG320" s="61"/>
      <c r="CH320" s="61"/>
      <c r="CI320" s="61"/>
      <c r="CJ320" s="61"/>
      <c r="CK320" s="661">
        <v>0</v>
      </c>
      <c r="CL320" s="661">
        <v>0</v>
      </c>
      <c r="CM320" s="661">
        <v>0</v>
      </c>
      <c r="CN320" s="661">
        <v>0</v>
      </c>
      <c r="CO320" s="661">
        <v>0</v>
      </c>
      <c r="CP320" s="661">
        <v>0</v>
      </c>
      <c r="CQ320" s="661">
        <v>1</v>
      </c>
      <c r="CR320" s="661">
        <v>0</v>
      </c>
      <c r="CS320" s="661">
        <v>0</v>
      </c>
      <c r="CT320" s="661">
        <v>0</v>
      </c>
      <c r="CU320" s="661">
        <v>0</v>
      </c>
      <c r="CV320" s="661">
        <v>0</v>
      </c>
      <c r="CW320" s="666">
        <v>11.33</v>
      </c>
      <c r="CX320" s="362"/>
      <c r="CY320" s="362"/>
      <c r="CZ320" s="362"/>
      <c r="DD320" s="516">
        <v>1</v>
      </c>
      <c r="DE320" s="511" t="s">
        <v>1742</v>
      </c>
      <c r="DG320" s="136"/>
      <c r="DK320" s="136"/>
      <c r="DL320" s="136"/>
      <c r="DM320" s="136"/>
      <c r="DT320" s="63"/>
      <c r="EP320" s="511">
        <v>16</v>
      </c>
      <c r="EQ320" s="574">
        <v>41024</v>
      </c>
      <c r="EU320" s="133">
        <v>86</v>
      </c>
      <c r="EV320" s="133">
        <v>0</v>
      </c>
      <c r="EW320" s="524">
        <v>37.926371149511702</v>
      </c>
      <c r="EX320" s="133">
        <v>7</v>
      </c>
      <c r="EY320" s="133">
        <v>7</v>
      </c>
      <c r="EZ320" s="133">
        <v>47</v>
      </c>
      <c r="FA320" s="133">
        <v>39</v>
      </c>
      <c r="FD320" s="133">
        <v>36</v>
      </c>
      <c r="FF320" s="133">
        <v>31</v>
      </c>
      <c r="FI320" s="91"/>
      <c r="FJ320" s="91"/>
      <c r="FK320" s="227"/>
      <c r="FL320" s="227"/>
      <c r="FM320" s="193">
        <v>86</v>
      </c>
      <c r="FN320" s="193">
        <v>61</v>
      </c>
      <c r="FO320" s="193">
        <v>56.768459130662656</v>
      </c>
      <c r="FP320" s="193">
        <v>40.266000081051423</v>
      </c>
      <c r="FQ320" s="193">
        <v>29</v>
      </c>
      <c r="FR320" s="133">
        <v>1</v>
      </c>
      <c r="FT320" s="193">
        <v>101</v>
      </c>
      <c r="FU320" s="193">
        <v>89</v>
      </c>
      <c r="FV320" s="133">
        <v>170</v>
      </c>
      <c r="FW320" s="237">
        <v>4.29</v>
      </c>
      <c r="FX320" s="237">
        <v>4.87</v>
      </c>
      <c r="FY320" s="237">
        <v>23.543123543123542</v>
      </c>
      <c r="FZ320" s="237">
        <v>1.1348314606741574</v>
      </c>
      <c r="GA320" s="237"/>
      <c r="GH320" s="133">
        <v>1</v>
      </c>
      <c r="GI320" s="133">
        <v>1</v>
      </c>
      <c r="GJ320" s="133">
        <v>0</v>
      </c>
      <c r="GK320" s="133">
        <v>0</v>
      </c>
      <c r="GL320" s="133">
        <v>9</v>
      </c>
      <c r="GN320" s="133">
        <v>0</v>
      </c>
      <c r="GP320" s="133">
        <v>0</v>
      </c>
      <c r="GQ320" s="61">
        <v>17</v>
      </c>
      <c r="GR320" s="106">
        <v>11.221672153735641</v>
      </c>
      <c r="GS320" s="61">
        <v>48</v>
      </c>
      <c r="GT320" s="61">
        <v>0</v>
      </c>
      <c r="GU320" s="61"/>
      <c r="GV320" s="61"/>
      <c r="GW320" s="61"/>
      <c r="GX320" s="61"/>
      <c r="GY320" s="61"/>
      <c r="GZ320" s="61"/>
      <c r="HA320" s="90"/>
      <c r="HB320" s="21">
        <v>14</v>
      </c>
      <c r="HZ320" s="238"/>
      <c r="IF320" s="237"/>
      <c r="IG320" s="237"/>
      <c r="IQ320" s="237"/>
      <c r="JD320" s="136"/>
      <c r="JE320" s="278"/>
      <c r="JF320" s="70"/>
      <c r="JG320" s="70"/>
      <c r="JH320" s="136"/>
      <c r="JI320" s="136"/>
      <c r="JJ320" s="136"/>
      <c r="JK320" s="136"/>
      <c r="JM320" s="420"/>
      <c r="JN320" s="362"/>
      <c r="JO320" s="244"/>
      <c r="JQ320" s="518">
        <v>1</v>
      </c>
      <c r="JR320" s="519">
        <v>41040</v>
      </c>
      <c r="JS320" s="520">
        <v>0</v>
      </c>
      <c r="JT320" s="135"/>
      <c r="JV320" s="200"/>
      <c r="JW320" s="135"/>
      <c r="JX320" s="225"/>
      <c r="JY320" s="201"/>
      <c r="JZ320" s="135"/>
      <c r="KA320" s="225"/>
      <c r="KB320" s="699">
        <v>0</v>
      </c>
      <c r="KC320" s="511"/>
      <c r="KD320" s="225"/>
      <c r="KE320" s="63"/>
      <c r="KF320" s="250"/>
      <c r="KG320" s="250"/>
      <c r="KH320" s="250"/>
      <c r="KI320" s="250"/>
      <c r="KJ320" s="250"/>
      <c r="KK320" s="250"/>
      <c r="KL320" s="250"/>
      <c r="KM320" s="250"/>
      <c r="KR320" s="92"/>
      <c r="KS320" s="92"/>
      <c r="KT320" s="92"/>
      <c r="KU320" s="361"/>
      <c r="KV320" s="92"/>
      <c r="KW320" s="361"/>
      <c r="KX320" s="361"/>
      <c r="KY320" s="361"/>
      <c r="KZ320" s="361"/>
      <c r="LA320" s="361"/>
      <c r="LB320" s="361"/>
      <c r="LC320" s="361"/>
      <c r="LD320" s="361"/>
      <c r="LE320" s="361"/>
      <c r="LF320" s="112"/>
      <c r="LG320" s="454"/>
      <c r="LH320" s="454"/>
      <c r="LI320" s="454"/>
      <c r="LJ320" s="454"/>
      <c r="LK320" s="454"/>
      <c r="LL320" s="454"/>
      <c r="LM320" s="454"/>
      <c r="LN320" s="454"/>
      <c r="LO320" s="454"/>
      <c r="LP320" s="454"/>
      <c r="LQ320" s="454"/>
      <c r="LR320" s="454"/>
      <c r="LS320" s="454"/>
      <c r="LT320" s="454"/>
      <c r="LU320" s="454"/>
      <c r="LV320" s="454"/>
      <c r="LW320" s="454"/>
      <c r="LX320" s="454"/>
      <c r="LY320" s="454"/>
      <c r="LZ320" s="454"/>
      <c r="MA320" s="454"/>
      <c r="MB320" s="454"/>
      <c r="MD320" s="509"/>
      <c r="ME320" s="61"/>
      <c r="MF320" s="746">
        <v>16</v>
      </c>
      <c r="MG320" s="510">
        <v>41038</v>
      </c>
      <c r="MH320" s="511">
        <v>17</v>
      </c>
      <c r="MI320" s="521">
        <v>17</v>
      </c>
      <c r="MJ320" s="522">
        <v>59.5771879226359</v>
      </c>
      <c r="MK320" s="510"/>
      <c r="ML320" s="511"/>
      <c r="MM320" s="511"/>
      <c r="MN320" s="511"/>
      <c r="MO320" s="511"/>
      <c r="MP320" s="511"/>
      <c r="NE320" s="876">
        <v>1016</v>
      </c>
      <c r="NF320" s="877">
        <v>8.6136789794476307</v>
      </c>
      <c r="NG320" s="877">
        <v>5.78240856492737</v>
      </c>
      <c r="NH320" s="877">
        <v>3.3854310371935199</v>
      </c>
      <c r="NI320" s="877">
        <v>4.2086733196294697</v>
      </c>
      <c r="NJ320" s="877">
        <v>6.9429835981870998</v>
      </c>
      <c r="NK320" s="877">
        <v>8.0287901363498992</v>
      </c>
      <c r="NL320" s="877">
        <v>7.9803681052874902</v>
      </c>
      <c r="NM320" s="877">
        <v>7.06791831519062</v>
      </c>
      <c r="NN320" s="877">
        <v>5.7776827170735503</v>
      </c>
      <c r="NO320" s="877">
        <v>0.73118324157220005</v>
      </c>
      <c r="NP320" s="877">
        <v>6.4015622072560703</v>
      </c>
      <c r="NQ320" s="877">
        <v>7.20026107981327</v>
      </c>
      <c r="NR320" s="877">
        <v>7.0916998341368096</v>
      </c>
      <c r="NS320" s="877">
        <v>3.9364023777250599</v>
      </c>
      <c r="NT320" s="877">
        <v>7.1529946054924398</v>
      </c>
      <c r="NU320" s="877">
        <v>6.7106686996746303</v>
      </c>
      <c r="NV320" s="877">
        <v>5.6915341649191999</v>
      </c>
      <c r="NW320" s="877">
        <v>6.1961348807651602</v>
      </c>
      <c r="NX320" s="877">
        <v>5.4498914730109398</v>
      </c>
      <c r="NY320" s="877">
        <v>6.4495613746132401</v>
      </c>
      <c r="NZ320" s="877">
        <v>8.1196674269148694</v>
      </c>
      <c r="OA320" s="877">
        <v>1.28095631383106</v>
      </c>
      <c r="OB320" s="877">
        <v>12.3728324195841</v>
      </c>
      <c r="OC320" s="877">
        <v>0.87184364850931795</v>
      </c>
      <c r="OD320" s="877">
        <v>10.3481084588706</v>
      </c>
      <c r="OE320" s="877">
        <v>6.4386255380883801</v>
      </c>
      <c r="OF320" s="877">
        <v>3.9551267812613702</v>
      </c>
      <c r="OG320" s="877">
        <v>12.102221787643799</v>
      </c>
      <c r="OH320" s="877">
        <v>3.6415460290875199</v>
      </c>
      <c r="OI320" s="877">
        <v>6.16007309819972</v>
      </c>
      <c r="OJ320" s="877">
        <v>5.0321008431670204</v>
      </c>
      <c r="OK320" s="877">
        <v>5.94214868944412</v>
      </c>
      <c r="OL320" s="877">
        <v>9.0671521450395804</v>
      </c>
      <c r="OM320" s="877">
        <v>11.500988771074701</v>
      </c>
    </row>
    <row r="321" spans="1:403" s="133" customFormat="1" x14ac:dyDescent="0.25">
      <c r="A321" s="455">
        <v>320</v>
      </c>
      <c r="B321" s="221">
        <v>0</v>
      </c>
      <c r="C321" s="61">
        <v>0</v>
      </c>
      <c r="D321" s="61">
        <v>5</v>
      </c>
      <c r="E321" s="511">
        <v>17</v>
      </c>
      <c r="F321" s="884"/>
      <c r="G321" s="61"/>
      <c r="H321" s="900">
        <v>18</v>
      </c>
      <c r="J321" s="511" t="s">
        <v>1743</v>
      </c>
      <c r="K321" s="766">
        <v>21819</v>
      </c>
      <c r="L321" s="512">
        <v>52.756164383561703</v>
      </c>
      <c r="M321" s="514">
        <v>81.8</v>
      </c>
      <c r="N321" s="514">
        <v>181</v>
      </c>
      <c r="O321" s="514">
        <v>24.968712798754616</v>
      </c>
      <c r="P321" s="106">
        <v>2.0279847687352639</v>
      </c>
      <c r="Q321" s="511">
        <v>0</v>
      </c>
      <c r="R321" s="511">
        <v>130</v>
      </c>
      <c r="S321" s="511">
        <v>80</v>
      </c>
      <c r="T321" s="511">
        <v>0</v>
      </c>
      <c r="U321" s="514">
        <v>2</v>
      </c>
      <c r="V321" s="718">
        <v>0</v>
      </c>
      <c r="W321" s="718"/>
      <c r="X321" s="718">
        <v>1</v>
      </c>
      <c r="Y321" s="718">
        <v>1</v>
      </c>
      <c r="Z321" s="718">
        <v>1</v>
      </c>
      <c r="AA321" s="718">
        <v>1</v>
      </c>
      <c r="AB321" s="718">
        <v>0</v>
      </c>
      <c r="AC321" s="718">
        <v>0</v>
      </c>
      <c r="AE321" s="524">
        <v>23.770649881263999</v>
      </c>
      <c r="AG321" s="589">
        <v>205</v>
      </c>
      <c r="AH321" s="590">
        <v>1.4</v>
      </c>
      <c r="AI321" s="589">
        <v>53</v>
      </c>
      <c r="AJ321" s="592"/>
      <c r="AK321" s="589">
        <v>12.3</v>
      </c>
      <c r="AL321" s="592"/>
      <c r="AM321" s="589">
        <v>1212</v>
      </c>
      <c r="AN321" s="593"/>
      <c r="AO321" s="409"/>
      <c r="AP321" s="63"/>
      <c r="AQ321" s="63"/>
      <c r="AR321" s="63"/>
      <c r="AS321" s="63"/>
      <c r="AT321" s="63"/>
      <c r="AU321" s="63"/>
      <c r="AV321" s="64"/>
      <c r="AW321" s="64"/>
      <c r="AX321" s="108"/>
      <c r="AY321" s="108"/>
      <c r="AZ321" s="108"/>
      <c r="BA321" s="589">
        <v>138</v>
      </c>
      <c r="BB321" s="414"/>
      <c r="BC321" s="66"/>
      <c r="BD321" s="68"/>
      <c r="BE321" s="66"/>
      <c r="BF321" s="218"/>
      <c r="BG321" s="66"/>
      <c r="BH321" s="68"/>
      <c r="BI321" s="508"/>
      <c r="BJ321" s="508"/>
      <c r="BK321" s="508"/>
      <c r="BL321" s="66"/>
      <c r="BM321" s="66"/>
      <c r="BN321" s="66"/>
      <c r="BO321" s="66"/>
      <c r="BP321" s="571"/>
      <c r="BQ321" s="66"/>
      <c r="BR321" s="66"/>
      <c r="BS321" s="66"/>
      <c r="BT321" s="66"/>
      <c r="BU321" s="61"/>
      <c r="BV321" s="61"/>
      <c r="BW321" s="61"/>
      <c r="BX321" s="61"/>
      <c r="BY321" s="61"/>
      <c r="BZ321" s="61"/>
      <c r="CA321" s="61"/>
      <c r="CB321" s="61"/>
      <c r="CC321" s="61"/>
      <c r="CD321" s="61"/>
      <c r="CE321" s="61"/>
      <c r="CF321" s="61"/>
      <c r="CG321" s="61"/>
      <c r="CH321" s="61"/>
      <c r="CI321" s="61"/>
      <c r="CJ321" s="61"/>
      <c r="CK321" s="661">
        <v>1</v>
      </c>
      <c r="CL321" s="661">
        <v>0</v>
      </c>
      <c r="CM321" s="661">
        <v>1</v>
      </c>
      <c r="CN321" s="661">
        <v>1</v>
      </c>
      <c r="CO321" s="661">
        <v>1</v>
      </c>
      <c r="CP321" s="663">
        <v>0</v>
      </c>
      <c r="CQ321" s="661">
        <v>1</v>
      </c>
      <c r="CR321" s="663" t="s">
        <v>1744</v>
      </c>
      <c r="CS321" s="661">
        <v>0</v>
      </c>
      <c r="CT321" s="661">
        <v>1</v>
      </c>
      <c r="CU321" s="661">
        <v>1</v>
      </c>
      <c r="CV321" s="661">
        <v>1</v>
      </c>
      <c r="CW321" s="666">
        <v>8.7200000000000006</v>
      </c>
      <c r="CX321" s="362"/>
      <c r="CY321" s="362"/>
      <c r="CZ321" s="362"/>
      <c r="DD321" s="516">
        <v>1</v>
      </c>
      <c r="DE321" s="511" t="s">
        <v>1745</v>
      </c>
      <c r="DG321" s="136"/>
      <c r="DK321" s="136"/>
      <c r="DL321" s="136"/>
      <c r="DM321" s="136"/>
      <c r="DT321" s="63"/>
      <c r="EP321" s="511">
        <v>17</v>
      </c>
      <c r="EQ321" s="574">
        <v>41071</v>
      </c>
      <c r="EU321" s="133">
        <v>75</v>
      </c>
      <c r="EV321" s="133">
        <v>0</v>
      </c>
      <c r="EW321" s="524">
        <v>23.770649881263999</v>
      </c>
      <c r="EX321" s="133">
        <v>9</v>
      </c>
      <c r="EY321" s="133">
        <v>8</v>
      </c>
      <c r="EZ321" s="133">
        <v>79</v>
      </c>
      <c r="FA321" s="133">
        <v>71</v>
      </c>
      <c r="FD321" s="133">
        <v>51</v>
      </c>
      <c r="FF321" s="133">
        <v>38</v>
      </c>
      <c r="FI321" s="91"/>
      <c r="FJ321" s="91"/>
      <c r="FK321" s="227"/>
      <c r="FL321" s="227"/>
      <c r="FM321" s="193">
        <v>280</v>
      </c>
      <c r="FN321" s="193">
        <v>247</v>
      </c>
      <c r="FO321" s="193">
        <v>138.06809810244272</v>
      </c>
      <c r="FP321" s="193">
        <v>121.79578654036911</v>
      </c>
      <c r="FQ321" s="193">
        <v>13</v>
      </c>
      <c r="FR321" s="133">
        <v>1</v>
      </c>
      <c r="FT321" s="193">
        <v>65.599999999999994</v>
      </c>
      <c r="FU321" s="193">
        <v>41</v>
      </c>
      <c r="FV321" s="133">
        <v>110</v>
      </c>
      <c r="FW321" s="237">
        <v>4.29</v>
      </c>
      <c r="FX321" s="237">
        <v>9</v>
      </c>
      <c r="FY321" s="237">
        <v>15.291375291375291</v>
      </c>
      <c r="FZ321" s="237">
        <v>1.5999999999999999</v>
      </c>
      <c r="GA321" s="237">
        <v>1.1970802919708028</v>
      </c>
      <c r="GB321" s="133">
        <v>27</v>
      </c>
      <c r="GH321" s="133">
        <v>0</v>
      </c>
      <c r="GI321" s="133">
        <v>1</v>
      </c>
      <c r="GJ321" s="133">
        <v>1</v>
      </c>
      <c r="GK321" s="133">
        <v>1</v>
      </c>
      <c r="GL321" s="133">
        <v>50</v>
      </c>
      <c r="GN321" s="133">
        <v>0</v>
      </c>
      <c r="GP321" s="133">
        <v>0</v>
      </c>
      <c r="GQ321" s="61">
        <v>108</v>
      </c>
      <c r="GR321" s="106">
        <v>53.254837839513613</v>
      </c>
      <c r="GS321" s="61">
        <v>34</v>
      </c>
      <c r="GT321" s="61">
        <v>1</v>
      </c>
      <c r="GU321" s="61"/>
      <c r="GV321" s="61"/>
      <c r="GW321" s="61"/>
      <c r="GX321" s="61"/>
      <c r="GY321" s="61">
        <v>6</v>
      </c>
      <c r="GZ321" s="61"/>
      <c r="HA321" s="90"/>
      <c r="HB321" s="21">
        <v>27</v>
      </c>
      <c r="HZ321" s="238"/>
      <c r="IF321" s="237"/>
      <c r="IG321" s="237"/>
      <c r="IQ321" s="237"/>
      <c r="JD321" s="136"/>
      <c r="JE321" s="278"/>
      <c r="JF321" s="70"/>
      <c r="JG321" s="70"/>
      <c r="JH321" s="136"/>
      <c r="JI321" s="136"/>
      <c r="JJ321" s="136"/>
      <c r="JK321" s="136"/>
      <c r="JM321" s="420"/>
      <c r="JN321" s="362"/>
      <c r="JO321" s="244"/>
      <c r="JQ321" s="518">
        <v>1</v>
      </c>
      <c r="JR321" s="519">
        <v>41846</v>
      </c>
      <c r="JS321" s="520">
        <v>25</v>
      </c>
      <c r="JT321" s="135"/>
      <c r="JV321" s="200"/>
      <c r="JW321" s="135"/>
      <c r="JX321" s="225"/>
      <c r="JY321" s="201"/>
      <c r="JZ321" s="135"/>
      <c r="KA321" s="225"/>
      <c r="KB321" s="699">
        <v>0</v>
      </c>
      <c r="KC321" s="511"/>
      <c r="KD321" s="225"/>
      <c r="KE321" s="63"/>
      <c r="KF321" s="250"/>
      <c r="KG321" s="250"/>
      <c r="KH321" s="250"/>
      <c r="KI321" s="250"/>
      <c r="KJ321" s="250"/>
      <c r="KK321" s="250"/>
      <c r="KL321" s="250"/>
      <c r="KM321" s="250"/>
      <c r="KR321" s="92"/>
      <c r="KS321" s="92"/>
      <c r="KT321" s="92"/>
      <c r="KU321" s="361"/>
      <c r="KV321" s="92"/>
      <c r="KW321" s="361"/>
      <c r="KX321" s="361"/>
      <c r="KY321" s="361"/>
      <c r="KZ321" s="361"/>
      <c r="LA321" s="361"/>
      <c r="LB321" s="361"/>
      <c r="LC321" s="361"/>
      <c r="LD321" s="361"/>
      <c r="LE321" s="361"/>
      <c r="LF321" s="112"/>
      <c r="LG321" s="454"/>
      <c r="LH321" s="454"/>
      <c r="LI321" s="454"/>
      <c r="LJ321" s="454"/>
      <c r="LK321" s="454"/>
      <c r="LL321" s="454"/>
      <c r="LM321" s="454"/>
      <c r="LN321" s="454"/>
      <c r="LO321" s="454"/>
      <c r="LP321" s="454"/>
      <c r="LQ321" s="454"/>
      <c r="LR321" s="454"/>
      <c r="LS321" s="454"/>
      <c r="LT321" s="454"/>
      <c r="LU321" s="454"/>
      <c r="LV321" s="454"/>
      <c r="LW321" s="454"/>
      <c r="LX321" s="454"/>
      <c r="LY321" s="454"/>
      <c r="LZ321" s="454"/>
      <c r="MA321" s="454"/>
      <c r="MB321" s="454"/>
      <c r="MD321" s="509"/>
      <c r="ME321" s="61"/>
      <c r="MF321" s="746">
        <v>17</v>
      </c>
      <c r="MG321" s="510">
        <v>41075</v>
      </c>
      <c r="MH321" s="511">
        <v>18</v>
      </c>
      <c r="MI321" s="521">
        <v>18</v>
      </c>
      <c r="MJ321" s="522">
        <v>40.215361402100001</v>
      </c>
      <c r="MK321" s="510"/>
      <c r="ML321" s="511"/>
      <c r="MM321" s="511"/>
      <c r="MN321" s="511"/>
      <c r="MO321" s="511"/>
      <c r="MP321" s="511"/>
      <c r="NE321" s="876" t="s">
        <v>64</v>
      </c>
      <c r="NF321" s="877" t="s">
        <v>64</v>
      </c>
      <c r="NG321" s="877" t="s">
        <v>64</v>
      </c>
      <c r="NH321" s="877" t="s">
        <v>64</v>
      </c>
      <c r="NI321" s="877" t="s">
        <v>64</v>
      </c>
      <c r="NJ321" s="877" t="s">
        <v>64</v>
      </c>
      <c r="NK321" s="877" t="s">
        <v>64</v>
      </c>
      <c r="NL321" s="877" t="s">
        <v>64</v>
      </c>
      <c r="NM321" s="877" t="s">
        <v>64</v>
      </c>
      <c r="NN321" s="877" t="s">
        <v>64</v>
      </c>
      <c r="NO321" s="877" t="s">
        <v>64</v>
      </c>
      <c r="NP321" s="877" t="s">
        <v>64</v>
      </c>
      <c r="NQ321" s="877" t="s">
        <v>64</v>
      </c>
      <c r="NR321" s="877" t="s">
        <v>64</v>
      </c>
      <c r="NS321" s="877" t="s">
        <v>64</v>
      </c>
      <c r="NT321" s="877" t="s">
        <v>64</v>
      </c>
      <c r="NU321" s="877" t="s">
        <v>64</v>
      </c>
      <c r="NV321" s="877" t="s">
        <v>64</v>
      </c>
      <c r="NW321" s="877" t="s">
        <v>64</v>
      </c>
      <c r="NX321" s="877" t="s">
        <v>64</v>
      </c>
      <c r="NY321" s="877" t="s">
        <v>64</v>
      </c>
      <c r="NZ321" s="877" t="s">
        <v>64</v>
      </c>
      <c r="OA321" s="877" t="s">
        <v>64</v>
      </c>
      <c r="OB321" s="877" t="s">
        <v>64</v>
      </c>
      <c r="OC321" s="877" t="s">
        <v>64</v>
      </c>
      <c r="OD321" s="877" t="s">
        <v>64</v>
      </c>
      <c r="OE321" s="877" t="s">
        <v>64</v>
      </c>
      <c r="OF321" s="877" t="s">
        <v>64</v>
      </c>
      <c r="OG321" s="877" t="s">
        <v>64</v>
      </c>
      <c r="OH321" s="877" t="s">
        <v>64</v>
      </c>
      <c r="OI321" s="877" t="s">
        <v>64</v>
      </c>
      <c r="OJ321" s="877" t="s">
        <v>64</v>
      </c>
      <c r="OK321" s="877" t="s">
        <v>64</v>
      </c>
      <c r="OL321" s="877" t="s">
        <v>64</v>
      </c>
      <c r="OM321" s="877" t="s">
        <v>64</v>
      </c>
    </row>
    <row r="322" spans="1:403" s="133" customFormat="1" x14ac:dyDescent="0.25">
      <c r="A322" s="455">
        <v>321</v>
      </c>
      <c r="B322" s="274">
        <v>0</v>
      </c>
      <c r="C322" s="61">
        <v>0</v>
      </c>
      <c r="D322" s="61">
        <v>5</v>
      </c>
      <c r="E322" s="511">
        <v>18</v>
      </c>
      <c r="F322" s="884"/>
      <c r="G322" s="61"/>
      <c r="H322" s="900">
        <v>19</v>
      </c>
      <c r="J322" s="511" t="s">
        <v>1746</v>
      </c>
      <c r="K322" s="766">
        <v>21481</v>
      </c>
      <c r="L322" s="512">
        <v>53.698630136986303</v>
      </c>
      <c r="M322" s="514">
        <v>96</v>
      </c>
      <c r="N322" s="514">
        <v>182</v>
      </c>
      <c r="O322" s="514">
        <v>28.982007003985025</v>
      </c>
      <c r="P322" s="106">
        <v>2.203028218914441</v>
      </c>
      <c r="Q322" s="511">
        <v>0</v>
      </c>
      <c r="R322" s="511">
        <v>120</v>
      </c>
      <c r="S322" s="511">
        <v>80</v>
      </c>
      <c r="T322" s="511">
        <v>0</v>
      </c>
      <c r="U322" s="514">
        <v>3</v>
      </c>
      <c r="V322" s="718">
        <v>1</v>
      </c>
      <c r="W322" s="718"/>
      <c r="X322" s="718">
        <v>0</v>
      </c>
      <c r="Y322" s="718">
        <v>2</v>
      </c>
      <c r="Z322" s="718">
        <v>1</v>
      </c>
      <c r="AA322" s="718">
        <v>1</v>
      </c>
      <c r="AB322" s="718">
        <v>0</v>
      </c>
      <c r="AC322" s="718">
        <v>0</v>
      </c>
      <c r="AE322" s="524">
        <v>15.667897849208</v>
      </c>
      <c r="AG322" s="589">
        <v>135</v>
      </c>
      <c r="AH322" s="590">
        <v>1.39</v>
      </c>
      <c r="AI322" s="589">
        <v>53</v>
      </c>
      <c r="AJ322" s="592"/>
      <c r="AK322" s="589">
        <v>14</v>
      </c>
      <c r="AL322" s="592"/>
      <c r="AM322" s="589">
        <v>129</v>
      </c>
      <c r="AN322" s="593"/>
      <c r="AO322" s="409"/>
      <c r="AP322" s="63"/>
      <c r="AQ322" s="63"/>
      <c r="AR322" s="63"/>
      <c r="AS322" s="63"/>
      <c r="AT322" s="63"/>
      <c r="AU322" s="63"/>
      <c r="AV322" s="64"/>
      <c r="AW322" s="64"/>
      <c r="AX322" s="108"/>
      <c r="AY322" s="108"/>
      <c r="AZ322" s="108"/>
      <c r="BA322" s="589">
        <v>135</v>
      </c>
      <c r="BB322" s="414"/>
      <c r="BC322" s="66"/>
      <c r="BD322" s="68"/>
      <c r="BE322" s="66"/>
      <c r="BF322" s="218"/>
      <c r="BG322" s="66"/>
      <c r="BH322" s="68"/>
      <c r="BI322" s="508"/>
      <c r="BJ322" s="508"/>
      <c r="BK322" s="508"/>
      <c r="BL322" s="66"/>
      <c r="BM322" s="66"/>
      <c r="BN322" s="66"/>
      <c r="BO322" s="66"/>
      <c r="BP322" s="571"/>
      <c r="BQ322" s="66"/>
      <c r="BR322" s="66"/>
      <c r="BS322" s="66"/>
      <c r="BT322" s="66"/>
      <c r="BU322" s="61"/>
      <c r="BV322" s="61"/>
      <c r="BW322" s="61"/>
      <c r="BX322" s="61"/>
      <c r="BY322" s="61"/>
      <c r="BZ322" s="61"/>
      <c r="CA322" s="61"/>
      <c r="CB322" s="61"/>
      <c r="CC322" s="61"/>
      <c r="CD322" s="61"/>
      <c r="CE322" s="61"/>
      <c r="CF322" s="61"/>
      <c r="CG322" s="61"/>
      <c r="CH322" s="61"/>
      <c r="CI322" s="61"/>
      <c r="CJ322" s="61"/>
      <c r="CK322" s="661">
        <v>1</v>
      </c>
      <c r="CL322" s="661">
        <v>0</v>
      </c>
      <c r="CM322" s="661">
        <v>1</v>
      </c>
      <c r="CN322" s="661">
        <v>1</v>
      </c>
      <c r="CO322" s="661">
        <v>1</v>
      </c>
      <c r="CP322" s="661">
        <v>0</v>
      </c>
      <c r="CQ322" s="662">
        <v>1</v>
      </c>
      <c r="CR322" s="661">
        <v>0</v>
      </c>
      <c r="CS322" s="661">
        <v>1</v>
      </c>
      <c r="CT322" s="661">
        <v>0</v>
      </c>
      <c r="CU322" s="661">
        <v>0</v>
      </c>
      <c r="CV322" s="661">
        <v>0</v>
      </c>
      <c r="CW322" s="666">
        <v>9.34</v>
      </c>
      <c r="CX322" s="362"/>
      <c r="CY322" s="362"/>
      <c r="CZ322" s="362"/>
      <c r="DD322" s="516">
        <v>1</v>
      </c>
      <c r="DE322" s="511" t="s">
        <v>1745</v>
      </c>
      <c r="DG322" s="136"/>
      <c r="DK322" s="136"/>
      <c r="DL322" s="136"/>
      <c r="DM322" s="136"/>
      <c r="DT322" s="63"/>
      <c r="EP322" s="511">
        <v>18</v>
      </c>
      <c r="EQ322" s="574">
        <v>41078</v>
      </c>
      <c r="EU322" s="133">
        <v>74</v>
      </c>
      <c r="EV322" s="133">
        <v>0</v>
      </c>
      <c r="EW322" s="524">
        <v>15.667897849208</v>
      </c>
      <c r="EX322" s="133">
        <v>8</v>
      </c>
      <c r="EY322" s="133">
        <v>8</v>
      </c>
      <c r="EZ322" s="133">
        <v>68</v>
      </c>
      <c r="FA322" s="133">
        <v>57</v>
      </c>
      <c r="FD322" s="133">
        <v>43</v>
      </c>
      <c r="FF322" s="133">
        <v>32</v>
      </c>
      <c r="FI322" s="91"/>
      <c r="FJ322" s="91"/>
      <c r="FK322" s="227"/>
      <c r="FL322" s="227"/>
      <c r="FM322" s="193">
        <v>241</v>
      </c>
      <c r="FN322" s="193">
        <v>183</v>
      </c>
      <c r="FO322" s="193">
        <v>109.39487652988603</v>
      </c>
      <c r="FP322" s="193">
        <v>83.067478858793123</v>
      </c>
      <c r="FQ322" s="193">
        <v>24</v>
      </c>
      <c r="FR322" s="133">
        <v>1</v>
      </c>
      <c r="FT322" s="193">
        <v>27.6</v>
      </c>
      <c r="FU322" s="193">
        <v>52.8</v>
      </c>
      <c r="FV322" s="133">
        <v>160</v>
      </c>
      <c r="FW322" s="237">
        <v>3.31</v>
      </c>
      <c r="FX322" s="237">
        <v>5.26</v>
      </c>
      <c r="FY322" s="237">
        <v>8.3383685800604237</v>
      </c>
      <c r="FZ322" s="237">
        <v>0.52272727272727282</v>
      </c>
      <c r="GA322" s="237"/>
      <c r="GB322" s="133">
        <v>24</v>
      </c>
      <c r="GH322" s="133">
        <v>0</v>
      </c>
      <c r="GI322" s="133">
        <v>1</v>
      </c>
      <c r="GJ322" s="133">
        <v>1</v>
      </c>
      <c r="GK322" s="133">
        <v>0</v>
      </c>
      <c r="GL322" s="133">
        <v>16</v>
      </c>
      <c r="GN322" s="133">
        <v>0</v>
      </c>
      <c r="GP322" s="133">
        <v>0</v>
      </c>
      <c r="GQ322" s="61">
        <v>50</v>
      </c>
      <c r="GR322" s="106">
        <v>22.696032475080088</v>
      </c>
      <c r="GS322" s="61">
        <v>54</v>
      </c>
      <c r="GT322" s="61">
        <v>0</v>
      </c>
      <c r="GU322" s="61"/>
      <c r="GV322" s="61"/>
      <c r="GW322" s="61"/>
      <c r="GX322" s="61"/>
      <c r="GY322" s="61">
        <v>13</v>
      </c>
      <c r="GZ322" s="61"/>
      <c r="HA322" s="90"/>
      <c r="HB322" s="21">
        <v>7</v>
      </c>
      <c r="HZ322" s="238"/>
      <c r="IF322" s="237"/>
      <c r="IG322" s="237"/>
      <c r="IQ322" s="237"/>
      <c r="JD322" s="136"/>
      <c r="JE322" s="278"/>
      <c r="JF322" s="70"/>
      <c r="JG322" s="70"/>
      <c r="JH322" s="136"/>
      <c r="JI322" s="136"/>
      <c r="JJ322" s="136"/>
      <c r="JK322" s="136"/>
      <c r="JM322" s="420"/>
      <c r="JN322" s="362"/>
      <c r="JO322" s="244"/>
      <c r="JQ322" s="518">
        <v>2</v>
      </c>
      <c r="JR322" s="519">
        <v>41673</v>
      </c>
      <c r="JS322" s="520">
        <v>19</v>
      </c>
      <c r="JT322" s="135"/>
      <c r="JV322" s="200"/>
      <c r="JW322" s="135"/>
      <c r="JX322" s="225"/>
      <c r="JY322" s="201"/>
      <c r="JZ322" s="135"/>
      <c r="KA322" s="225"/>
      <c r="KB322" s="699">
        <v>1</v>
      </c>
      <c r="KC322" s="700">
        <v>41673</v>
      </c>
      <c r="KD322" s="225"/>
      <c r="KE322" s="63"/>
      <c r="KF322" s="250"/>
      <c r="KG322" s="250"/>
      <c r="KH322" s="250"/>
      <c r="KI322" s="250"/>
      <c r="KJ322" s="250"/>
      <c r="KK322" s="250"/>
      <c r="KL322" s="250"/>
      <c r="KM322" s="250"/>
      <c r="KR322" s="92"/>
      <c r="KS322" s="92"/>
      <c r="KT322" s="92"/>
      <c r="KU322" s="361"/>
      <c r="KV322" s="92"/>
      <c r="KW322" s="361"/>
      <c r="KX322" s="361"/>
      <c r="KY322" s="361"/>
      <c r="KZ322" s="361"/>
      <c r="LA322" s="361"/>
      <c r="LB322" s="361"/>
      <c r="LC322" s="361"/>
      <c r="LD322" s="361"/>
      <c r="LE322" s="361"/>
      <c r="LF322" s="112"/>
      <c r="LG322" s="454"/>
      <c r="LH322" s="454"/>
      <c r="LI322" s="454"/>
      <c r="LJ322" s="454"/>
      <c r="LK322" s="454"/>
      <c r="LL322" s="454"/>
      <c r="LM322" s="454"/>
      <c r="LN322" s="454"/>
      <c r="LO322" s="454"/>
      <c r="LP322" s="454"/>
      <c r="LQ322" s="454"/>
      <c r="LR322" s="454"/>
      <c r="LS322" s="454"/>
      <c r="LT322" s="454"/>
      <c r="LU322" s="454"/>
      <c r="LV322" s="454"/>
      <c r="LW322" s="454"/>
      <c r="LX322" s="454"/>
      <c r="LY322" s="454"/>
      <c r="LZ322" s="454"/>
      <c r="MA322" s="454"/>
      <c r="MB322" s="454"/>
      <c r="MD322" s="509"/>
      <c r="ME322" s="61"/>
      <c r="MF322" s="746">
        <v>18</v>
      </c>
      <c r="MG322" s="510">
        <v>41081</v>
      </c>
      <c r="MH322" s="511">
        <v>19</v>
      </c>
      <c r="MI322" s="521">
        <v>19</v>
      </c>
      <c r="MJ322" s="522">
        <v>60.7791314019575</v>
      </c>
      <c r="MK322" s="510"/>
      <c r="ML322" s="511"/>
      <c r="MM322" s="511"/>
      <c r="MN322" s="511"/>
      <c r="MO322" s="511"/>
      <c r="MP322" s="511"/>
      <c r="NE322" s="876" t="s">
        <v>64</v>
      </c>
      <c r="NF322" s="877" t="s">
        <v>64</v>
      </c>
      <c r="NG322" s="877" t="s">
        <v>64</v>
      </c>
      <c r="NH322" s="877" t="s">
        <v>64</v>
      </c>
      <c r="NI322" s="877" t="s">
        <v>64</v>
      </c>
      <c r="NJ322" s="877" t="s">
        <v>64</v>
      </c>
      <c r="NK322" s="877" t="s">
        <v>64</v>
      </c>
      <c r="NL322" s="877" t="s">
        <v>64</v>
      </c>
      <c r="NM322" s="877" t="s">
        <v>64</v>
      </c>
      <c r="NN322" s="877" t="s">
        <v>64</v>
      </c>
      <c r="NO322" s="877" t="s">
        <v>64</v>
      </c>
      <c r="NP322" s="877" t="s">
        <v>64</v>
      </c>
      <c r="NQ322" s="877" t="s">
        <v>64</v>
      </c>
      <c r="NR322" s="877" t="s">
        <v>64</v>
      </c>
      <c r="NS322" s="877" t="s">
        <v>64</v>
      </c>
      <c r="NT322" s="877" t="s">
        <v>64</v>
      </c>
      <c r="NU322" s="877" t="s">
        <v>64</v>
      </c>
      <c r="NV322" s="877" t="s">
        <v>64</v>
      </c>
      <c r="NW322" s="877" t="s">
        <v>64</v>
      </c>
      <c r="NX322" s="877" t="s">
        <v>64</v>
      </c>
      <c r="NY322" s="877" t="s">
        <v>64</v>
      </c>
      <c r="NZ322" s="877" t="s">
        <v>64</v>
      </c>
      <c r="OA322" s="877" t="s">
        <v>64</v>
      </c>
      <c r="OB322" s="877" t="s">
        <v>64</v>
      </c>
      <c r="OC322" s="877" t="s">
        <v>64</v>
      </c>
      <c r="OD322" s="877" t="s">
        <v>64</v>
      </c>
      <c r="OE322" s="877" t="s">
        <v>64</v>
      </c>
      <c r="OF322" s="877" t="s">
        <v>64</v>
      </c>
      <c r="OG322" s="877" t="s">
        <v>64</v>
      </c>
      <c r="OH322" s="877" t="s">
        <v>64</v>
      </c>
      <c r="OI322" s="877" t="s">
        <v>64</v>
      </c>
      <c r="OJ322" s="877" t="s">
        <v>64</v>
      </c>
      <c r="OK322" s="877" t="s">
        <v>64</v>
      </c>
      <c r="OL322" s="877" t="s">
        <v>64</v>
      </c>
      <c r="OM322" s="877" t="s">
        <v>64</v>
      </c>
    </row>
    <row r="323" spans="1:403" s="133" customFormat="1" x14ac:dyDescent="0.25">
      <c r="A323" s="902">
        <v>322</v>
      </c>
      <c r="B323" s="221">
        <v>0</v>
      </c>
      <c r="C323" s="61">
        <v>0</v>
      </c>
      <c r="D323" s="61">
        <v>5</v>
      </c>
      <c r="E323" s="511">
        <v>20</v>
      </c>
      <c r="F323" s="884"/>
      <c r="G323" s="61"/>
      <c r="H323" s="900">
        <v>21</v>
      </c>
      <c r="J323" s="511" t="s">
        <v>1747</v>
      </c>
      <c r="K323" s="766">
        <v>16279</v>
      </c>
      <c r="L323" s="512">
        <v>67.9698630136986</v>
      </c>
      <c r="M323" s="514">
        <v>74</v>
      </c>
      <c r="N323" s="514">
        <v>185</v>
      </c>
      <c r="O323" s="514">
        <v>21.621621621621621</v>
      </c>
      <c r="P323" s="106">
        <v>1.9500712237705005</v>
      </c>
      <c r="Q323" s="511">
        <v>0</v>
      </c>
      <c r="R323" s="511">
        <v>90</v>
      </c>
      <c r="S323" s="511">
        <v>60</v>
      </c>
      <c r="T323" s="511">
        <v>0</v>
      </c>
      <c r="U323" s="514">
        <v>2</v>
      </c>
      <c r="V323" s="718">
        <v>0</v>
      </c>
      <c r="W323" s="718"/>
      <c r="X323" s="718">
        <v>0</v>
      </c>
      <c r="Y323" s="718">
        <v>0</v>
      </c>
      <c r="Z323" s="718">
        <v>1</v>
      </c>
      <c r="AA323" s="718">
        <v>1</v>
      </c>
      <c r="AB323" s="718">
        <v>0</v>
      </c>
      <c r="AC323" s="718">
        <v>0</v>
      </c>
      <c r="AE323" s="524">
        <v>5.4966911764705904</v>
      </c>
      <c r="AG323" s="589">
        <v>87</v>
      </c>
      <c r="AH323" s="590">
        <v>1.1100000000000001</v>
      </c>
      <c r="AI323" s="589">
        <v>66</v>
      </c>
      <c r="AJ323" s="592"/>
      <c r="AK323" s="589">
        <v>12.1</v>
      </c>
      <c r="AL323" s="592"/>
      <c r="AM323" s="589">
        <v>1490</v>
      </c>
      <c r="AN323" s="593"/>
      <c r="AO323" s="409"/>
      <c r="AP323" s="63"/>
      <c r="AQ323" s="63"/>
      <c r="AR323" s="63"/>
      <c r="AS323" s="63"/>
      <c r="AT323" s="63"/>
      <c r="AU323" s="63"/>
      <c r="AV323" s="64"/>
      <c r="AW323" s="64"/>
      <c r="AX323" s="108"/>
      <c r="AY323" s="108"/>
      <c r="AZ323" s="108"/>
      <c r="BA323" s="589">
        <v>140</v>
      </c>
      <c r="BB323" s="414"/>
      <c r="BC323" s="66"/>
      <c r="BD323" s="68"/>
      <c r="BE323" s="66"/>
      <c r="BF323" s="218"/>
      <c r="BG323" s="66"/>
      <c r="BH323" s="68"/>
      <c r="BI323" s="508"/>
      <c r="BJ323" s="508"/>
      <c r="BK323" s="508"/>
      <c r="BL323" s="66"/>
      <c r="BM323" s="66"/>
      <c r="BN323" s="66"/>
      <c r="BO323" s="66"/>
      <c r="BP323" s="571"/>
      <c r="BQ323" s="66"/>
      <c r="BR323" s="66"/>
      <c r="BS323" s="66"/>
      <c r="BT323" s="66"/>
      <c r="BU323" s="61"/>
      <c r="BV323" s="61"/>
      <c r="BW323" s="61"/>
      <c r="BX323" s="61"/>
      <c r="BY323" s="61"/>
      <c r="BZ323" s="61"/>
      <c r="CA323" s="61"/>
      <c r="CB323" s="61"/>
      <c r="CC323" s="61"/>
      <c r="CD323" s="61"/>
      <c r="CE323" s="61"/>
      <c r="CF323" s="61"/>
      <c r="CG323" s="61"/>
      <c r="CH323" s="61"/>
      <c r="CI323" s="61"/>
      <c r="CJ323" s="61"/>
      <c r="CK323" s="661">
        <v>1</v>
      </c>
      <c r="CL323" s="661">
        <v>0</v>
      </c>
      <c r="CM323" s="661">
        <v>0</v>
      </c>
      <c r="CN323" s="661">
        <v>1</v>
      </c>
      <c r="CO323" s="661">
        <v>1</v>
      </c>
      <c r="CP323" s="661">
        <v>0</v>
      </c>
      <c r="CQ323" s="661">
        <v>1</v>
      </c>
      <c r="CR323" s="661">
        <v>1</v>
      </c>
      <c r="CS323" s="661">
        <v>0</v>
      </c>
      <c r="CT323" s="661">
        <v>0</v>
      </c>
      <c r="CU323" s="661">
        <v>1</v>
      </c>
      <c r="CV323" s="661">
        <v>1</v>
      </c>
      <c r="CW323" s="666">
        <v>13.52</v>
      </c>
      <c r="CX323" s="362"/>
      <c r="CY323" s="362"/>
      <c r="CZ323" s="362"/>
      <c r="DD323" s="516">
        <v>1</v>
      </c>
      <c r="DE323" s="513" t="s">
        <v>1748</v>
      </c>
      <c r="DG323" s="136"/>
      <c r="DK323" s="136"/>
      <c r="DL323" s="136"/>
      <c r="DM323" s="136"/>
      <c r="DT323" s="63"/>
      <c r="EP323" s="511">
        <v>20</v>
      </c>
      <c r="EQ323" s="574">
        <v>41085</v>
      </c>
      <c r="EU323" s="133">
        <v>60</v>
      </c>
      <c r="EV323" s="133">
        <v>0</v>
      </c>
      <c r="EW323" s="524">
        <v>5.4966911764705904</v>
      </c>
      <c r="EX323" s="133">
        <v>8</v>
      </c>
      <c r="EY323" s="133">
        <v>7</v>
      </c>
      <c r="EZ323" s="133">
        <v>80</v>
      </c>
      <c r="FA323" s="133">
        <v>76</v>
      </c>
      <c r="FD323" s="133">
        <v>45</v>
      </c>
      <c r="FF323" s="133">
        <v>37</v>
      </c>
      <c r="FI323" s="91"/>
      <c r="FJ323" s="91"/>
      <c r="FK323" s="227"/>
      <c r="FL323" s="227"/>
      <c r="FM323" s="193">
        <v>305</v>
      </c>
      <c r="FN323" s="193">
        <v>234</v>
      </c>
      <c r="FO323" s="193">
        <v>156.40454373265229</v>
      </c>
      <c r="FP323" s="193">
        <v>119.99561715882176</v>
      </c>
      <c r="FQ323" s="193">
        <v>23</v>
      </c>
      <c r="FR323" s="133">
        <v>1</v>
      </c>
      <c r="FT323" s="193">
        <v>94</v>
      </c>
      <c r="FU323" s="193">
        <v>41</v>
      </c>
      <c r="FV323" s="133">
        <v>160</v>
      </c>
      <c r="FW323" s="237">
        <v>4.0199999999999996</v>
      </c>
      <c r="FX323" s="237">
        <v>5.17</v>
      </c>
      <c r="FY323" s="237">
        <v>23.383084577114431</v>
      </c>
      <c r="FZ323" s="237">
        <v>2.2926829268292681</v>
      </c>
      <c r="GA323" s="237">
        <v>1.3295615275813295</v>
      </c>
      <c r="GB323" s="133">
        <v>22</v>
      </c>
      <c r="GH323" s="133">
        <v>0</v>
      </c>
      <c r="GI323" s="133">
        <v>2</v>
      </c>
      <c r="GJ323" s="133">
        <v>0</v>
      </c>
      <c r="GK323" s="133">
        <v>1</v>
      </c>
      <c r="GL323" s="133">
        <v>50</v>
      </c>
      <c r="GN323" s="133">
        <v>0</v>
      </c>
      <c r="GP323" s="133">
        <v>1</v>
      </c>
      <c r="GQ323" s="61">
        <v>105</v>
      </c>
      <c r="GR323" s="106">
        <v>53.844187186650785</v>
      </c>
      <c r="GS323" s="61">
        <v>36</v>
      </c>
      <c r="GT323" s="61">
        <v>0</v>
      </c>
      <c r="GU323" s="61"/>
      <c r="GV323" s="61"/>
      <c r="GW323" s="61"/>
      <c r="GX323" s="61"/>
      <c r="GY323" s="61">
        <v>19</v>
      </c>
      <c r="GZ323" s="61"/>
      <c r="HA323" s="90"/>
      <c r="HB323" s="21">
        <v>20</v>
      </c>
      <c r="HZ323" s="238"/>
      <c r="IF323" s="237"/>
      <c r="IG323" s="237"/>
      <c r="IQ323" s="237"/>
      <c r="JD323" s="136"/>
      <c r="JE323" s="278"/>
      <c r="JF323" s="70"/>
      <c r="JG323" s="70"/>
      <c r="JH323" s="136"/>
      <c r="JI323" s="136"/>
      <c r="JJ323" s="136"/>
      <c r="JK323" s="136"/>
      <c r="JM323" s="420"/>
      <c r="JN323" s="362"/>
      <c r="JO323" s="244"/>
      <c r="JQ323" s="518">
        <v>2</v>
      </c>
      <c r="JR323" s="519">
        <v>41599</v>
      </c>
      <c r="JS323" s="520">
        <v>16</v>
      </c>
      <c r="JT323" s="135"/>
      <c r="JV323" s="200"/>
      <c r="JW323" s="135"/>
      <c r="JX323" s="225"/>
      <c r="JY323" s="201"/>
      <c r="JZ323" s="135"/>
      <c r="KA323" s="225"/>
      <c r="KB323" s="699">
        <v>1</v>
      </c>
      <c r="KC323" s="700">
        <v>41599</v>
      </c>
      <c r="KD323" s="225"/>
      <c r="KE323" s="63"/>
      <c r="KF323" s="250"/>
      <c r="KG323" s="250"/>
      <c r="KH323" s="250"/>
      <c r="KI323" s="250"/>
      <c r="KJ323" s="250"/>
      <c r="KK323" s="250"/>
      <c r="KL323" s="250"/>
      <c r="KM323" s="250"/>
      <c r="KR323" s="92"/>
      <c r="KS323" s="92"/>
      <c r="KT323" s="92"/>
      <c r="KU323" s="361"/>
      <c r="KV323" s="92"/>
      <c r="KW323" s="361"/>
      <c r="KX323" s="361"/>
      <c r="KY323" s="361"/>
      <c r="KZ323" s="361"/>
      <c r="LA323" s="361"/>
      <c r="LB323" s="361"/>
      <c r="LC323" s="361"/>
      <c r="LD323" s="361"/>
      <c r="LE323" s="361"/>
      <c r="LF323" s="112"/>
      <c r="LG323" s="454"/>
      <c r="LH323" s="454"/>
      <c r="LI323" s="454"/>
      <c r="LJ323" s="454"/>
      <c r="LK323" s="454"/>
      <c r="LL323" s="454"/>
      <c r="LM323" s="454"/>
      <c r="LN323" s="454"/>
      <c r="LO323" s="454"/>
      <c r="LP323" s="454"/>
      <c r="LQ323" s="454"/>
      <c r="LR323" s="454"/>
      <c r="LS323" s="454"/>
      <c r="LT323" s="454"/>
      <c r="LU323" s="454"/>
      <c r="LV323" s="454"/>
      <c r="LW323" s="454"/>
      <c r="LX323" s="454"/>
      <c r="LY323" s="454"/>
      <c r="LZ323" s="454"/>
      <c r="MA323" s="454"/>
      <c r="MB323" s="454"/>
      <c r="MD323" s="509"/>
      <c r="ME323" s="61"/>
      <c r="MF323" s="746">
        <v>20</v>
      </c>
      <c r="MG323" s="510">
        <v>41088</v>
      </c>
      <c r="MH323" s="511">
        <v>21</v>
      </c>
      <c r="MI323" s="521">
        <v>21</v>
      </c>
      <c r="MJ323" s="522">
        <v>41.587510177822502</v>
      </c>
      <c r="MK323" s="510">
        <v>41088</v>
      </c>
      <c r="ML323" s="511">
        <v>22</v>
      </c>
      <c r="MM323" s="511">
        <v>40.700000000000003</v>
      </c>
      <c r="MN323" s="511"/>
      <c r="MO323" s="511"/>
      <c r="MP323" s="511"/>
      <c r="NE323" s="876" t="s">
        <v>64</v>
      </c>
      <c r="NF323" s="877" t="s">
        <v>64</v>
      </c>
      <c r="NG323" s="877" t="s">
        <v>64</v>
      </c>
      <c r="NH323" s="877" t="s">
        <v>64</v>
      </c>
      <c r="NI323" s="877" t="s">
        <v>64</v>
      </c>
      <c r="NJ323" s="877" t="s">
        <v>64</v>
      </c>
      <c r="NK323" s="877" t="s">
        <v>64</v>
      </c>
      <c r="NL323" s="877" t="s">
        <v>64</v>
      </c>
      <c r="NM323" s="877" t="s">
        <v>64</v>
      </c>
      <c r="NN323" s="877" t="s">
        <v>64</v>
      </c>
      <c r="NO323" s="877" t="s">
        <v>64</v>
      </c>
      <c r="NP323" s="877" t="s">
        <v>64</v>
      </c>
      <c r="NQ323" s="877" t="s">
        <v>64</v>
      </c>
      <c r="NR323" s="877" t="s">
        <v>64</v>
      </c>
      <c r="NS323" s="877" t="s">
        <v>64</v>
      </c>
      <c r="NT323" s="877" t="s">
        <v>64</v>
      </c>
      <c r="NU323" s="877" t="s">
        <v>64</v>
      </c>
      <c r="NV323" s="877" t="s">
        <v>64</v>
      </c>
      <c r="NW323" s="877" t="s">
        <v>64</v>
      </c>
      <c r="NX323" s="877" t="s">
        <v>64</v>
      </c>
      <c r="NY323" s="877" t="s">
        <v>64</v>
      </c>
      <c r="NZ323" s="877" t="s">
        <v>64</v>
      </c>
      <c r="OA323" s="877" t="s">
        <v>64</v>
      </c>
      <c r="OB323" s="877" t="s">
        <v>64</v>
      </c>
      <c r="OC323" s="877" t="s">
        <v>64</v>
      </c>
      <c r="OD323" s="877" t="s">
        <v>64</v>
      </c>
      <c r="OE323" s="877" t="s">
        <v>64</v>
      </c>
      <c r="OF323" s="877" t="s">
        <v>64</v>
      </c>
      <c r="OG323" s="877" t="s">
        <v>64</v>
      </c>
      <c r="OH323" s="877" t="s">
        <v>64</v>
      </c>
      <c r="OI323" s="877" t="s">
        <v>64</v>
      </c>
      <c r="OJ323" s="877" t="s">
        <v>64</v>
      </c>
      <c r="OK323" s="877" t="s">
        <v>64</v>
      </c>
      <c r="OL323" s="877" t="s">
        <v>64</v>
      </c>
      <c r="OM323" s="877" t="s">
        <v>64</v>
      </c>
    </row>
    <row r="324" spans="1:403" s="133" customFormat="1" x14ac:dyDescent="0.25">
      <c r="A324" s="455">
        <v>323</v>
      </c>
      <c r="B324" s="221">
        <v>0</v>
      </c>
      <c r="C324" s="61">
        <v>0</v>
      </c>
      <c r="D324" s="61">
        <v>5</v>
      </c>
      <c r="E324" s="511">
        <v>21</v>
      </c>
      <c r="F324" s="884"/>
      <c r="G324" s="61"/>
      <c r="H324" s="900">
        <v>24</v>
      </c>
      <c r="J324" s="511" t="s">
        <v>1749</v>
      </c>
      <c r="K324" s="766">
        <v>14939</v>
      </c>
      <c r="L324" s="512">
        <v>71.657534246575295</v>
      </c>
      <c r="M324" s="514">
        <v>73</v>
      </c>
      <c r="N324" s="514">
        <v>165</v>
      </c>
      <c r="O324" s="514">
        <v>26.813590449954088</v>
      </c>
      <c r="P324" s="106">
        <v>1.8291619210264938</v>
      </c>
      <c r="Q324" s="511">
        <v>0</v>
      </c>
      <c r="R324" s="511">
        <v>105</v>
      </c>
      <c r="S324" s="511">
        <v>70</v>
      </c>
      <c r="T324" s="511">
        <v>0</v>
      </c>
      <c r="U324" s="514">
        <v>3</v>
      </c>
      <c r="V324" s="718">
        <v>1</v>
      </c>
      <c r="W324" s="718"/>
      <c r="X324" s="718">
        <v>1</v>
      </c>
      <c r="Y324" s="718">
        <v>2</v>
      </c>
      <c r="Z324" s="663">
        <v>0</v>
      </c>
      <c r="AA324" s="718">
        <v>0</v>
      </c>
      <c r="AB324" s="718">
        <v>0</v>
      </c>
      <c r="AC324" s="718">
        <v>0</v>
      </c>
      <c r="AE324" s="524">
        <v>20.348776531616899</v>
      </c>
      <c r="AG324" s="591"/>
      <c r="AH324" s="590">
        <v>0.9</v>
      </c>
      <c r="AI324" s="589">
        <v>83</v>
      </c>
      <c r="AJ324" s="592"/>
      <c r="AK324" s="589">
        <v>11.8</v>
      </c>
      <c r="AL324" s="592"/>
      <c r="AM324" s="589">
        <v>405</v>
      </c>
      <c r="AN324" s="593"/>
      <c r="AO324" s="409"/>
      <c r="AP324" s="63"/>
      <c r="AQ324" s="63"/>
      <c r="AR324" s="63"/>
      <c r="AS324" s="63"/>
      <c r="AT324" s="63"/>
      <c r="AU324" s="63"/>
      <c r="AV324" s="64"/>
      <c r="AW324" s="64"/>
      <c r="AX324" s="108"/>
      <c r="AY324" s="108"/>
      <c r="AZ324" s="108"/>
      <c r="BA324" s="589">
        <v>138</v>
      </c>
      <c r="BB324" s="414"/>
      <c r="BC324" s="66"/>
      <c r="BD324" s="68"/>
      <c r="BE324" s="66"/>
      <c r="BF324" s="218"/>
      <c r="BG324" s="66"/>
      <c r="BH324" s="68"/>
      <c r="BI324" s="508"/>
      <c r="BJ324" s="508"/>
      <c r="BK324" s="508"/>
      <c r="BL324" s="66"/>
      <c r="BM324" s="66"/>
      <c r="BN324" s="66"/>
      <c r="BO324" s="66"/>
      <c r="BP324" s="571"/>
      <c r="BQ324" s="66"/>
      <c r="BR324" s="66"/>
      <c r="BS324" s="66"/>
      <c r="BT324" s="66"/>
      <c r="BU324" s="61"/>
      <c r="BV324" s="61"/>
      <c r="BW324" s="61"/>
      <c r="BX324" s="61"/>
      <c r="BY324" s="61"/>
      <c r="BZ324" s="61"/>
      <c r="CA324" s="61"/>
      <c r="CB324" s="61"/>
      <c r="CC324" s="61"/>
      <c r="CD324" s="61"/>
      <c r="CE324" s="61"/>
      <c r="CF324" s="61"/>
      <c r="CG324" s="61"/>
      <c r="CH324" s="61"/>
      <c r="CI324" s="61"/>
      <c r="CJ324" s="61"/>
      <c r="CK324" s="661">
        <v>1</v>
      </c>
      <c r="CL324" s="661">
        <v>0</v>
      </c>
      <c r="CM324" s="663">
        <v>1</v>
      </c>
      <c r="CN324" s="661">
        <v>1</v>
      </c>
      <c r="CO324" s="663">
        <v>0</v>
      </c>
      <c r="CP324" s="661">
        <v>0</v>
      </c>
      <c r="CQ324" s="662">
        <v>1</v>
      </c>
      <c r="CR324" s="661">
        <v>0</v>
      </c>
      <c r="CS324" s="661">
        <v>0</v>
      </c>
      <c r="CT324" s="661">
        <v>1</v>
      </c>
      <c r="CU324" s="661">
        <v>1</v>
      </c>
      <c r="CV324" s="661">
        <v>0</v>
      </c>
      <c r="CW324" s="667"/>
      <c r="CX324" s="362"/>
      <c r="CY324" s="362"/>
      <c r="CZ324" s="362"/>
      <c r="DD324" s="516">
        <v>2</v>
      </c>
      <c r="DE324" s="511" t="s">
        <v>1750</v>
      </c>
      <c r="DG324" s="136"/>
      <c r="DK324" s="136"/>
      <c r="DL324" s="136"/>
      <c r="DM324" s="136"/>
      <c r="DT324" s="63"/>
      <c r="EP324" s="511">
        <v>21</v>
      </c>
      <c r="EQ324" s="574">
        <v>41059</v>
      </c>
      <c r="EU324" s="133">
        <v>84</v>
      </c>
      <c r="EV324" s="133">
        <v>0</v>
      </c>
      <c r="EW324" s="524">
        <v>20.348776531616899</v>
      </c>
      <c r="EX324" s="133">
        <v>7</v>
      </c>
      <c r="EY324" s="133">
        <v>8</v>
      </c>
      <c r="EZ324" s="133">
        <v>73</v>
      </c>
      <c r="FA324" s="133">
        <v>66</v>
      </c>
      <c r="FD324" s="133">
        <v>53</v>
      </c>
      <c r="FF324" s="133">
        <v>32</v>
      </c>
      <c r="FI324" s="91"/>
      <c r="FJ324" s="91"/>
      <c r="FK324" s="227"/>
      <c r="FL324" s="227"/>
      <c r="FM324" s="193">
        <v>280</v>
      </c>
      <c r="FN324" s="193">
        <v>240</v>
      </c>
      <c r="FO324" s="193">
        <v>153.07556798627695</v>
      </c>
      <c r="FP324" s="193">
        <v>131.20762970252309</v>
      </c>
      <c r="FQ324" s="193">
        <v>14.2</v>
      </c>
      <c r="FR324" s="133">
        <v>1</v>
      </c>
      <c r="FT324" s="193">
        <v>112</v>
      </c>
      <c r="FU324" s="193"/>
      <c r="FV324" s="133">
        <v>150</v>
      </c>
      <c r="FW324" s="237">
        <v>3.41</v>
      </c>
      <c r="FX324" s="237">
        <v>4.2</v>
      </c>
      <c r="FY324" s="237">
        <v>32.84457478005865</v>
      </c>
      <c r="FZ324" s="237"/>
      <c r="GA324" s="133">
        <v>4.5</v>
      </c>
      <c r="GB324" s="133">
        <v>23</v>
      </c>
      <c r="GH324" s="133">
        <v>0</v>
      </c>
      <c r="GI324" s="133">
        <v>2</v>
      </c>
      <c r="GJ324" s="133">
        <v>1</v>
      </c>
      <c r="GK324" s="133">
        <v>1</v>
      </c>
      <c r="GL324" s="133">
        <v>46</v>
      </c>
      <c r="GN324" s="133">
        <v>0</v>
      </c>
      <c r="GP324" s="133">
        <v>1</v>
      </c>
      <c r="GQ324" s="61">
        <v>58</v>
      </c>
      <c r="GR324" s="106">
        <v>31.708510511443084</v>
      </c>
      <c r="GS324" s="61">
        <v>47</v>
      </c>
      <c r="GT324" s="61">
        <v>0</v>
      </c>
      <c r="GU324" s="61"/>
      <c r="GV324" s="61"/>
      <c r="GW324" s="61"/>
      <c r="GX324" s="61"/>
      <c r="GY324" s="61"/>
      <c r="GZ324" s="61"/>
      <c r="HA324" s="90"/>
      <c r="HB324" s="21">
        <v>24</v>
      </c>
      <c r="HZ324" s="238"/>
      <c r="IF324" s="237"/>
      <c r="IG324" s="237"/>
      <c r="IQ324" s="237"/>
      <c r="JD324" s="136"/>
      <c r="JE324" s="278"/>
      <c r="JF324" s="70"/>
      <c r="JG324" s="70"/>
      <c r="JH324" s="136"/>
      <c r="JI324" s="136"/>
      <c r="JJ324" s="136"/>
      <c r="JK324" s="136"/>
      <c r="JM324" s="420"/>
      <c r="JN324" s="362"/>
      <c r="JO324" s="244"/>
      <c r="JQ324" s="518">
        <v>0</v>
      </c>
      <c r="JR324" s="519" t="s">
        <v>1751</v>
      </c>
      <c r="JS324" s="520">
        <v>0</v>
      </c>
      <c r="JT324" s="135"/>
      <c r="JV324" s="200"/>
      <c r="JW324" s="135"/>
      <c r="JX324" s="225"/>
      <c r="JY324" s="201"/>
      <c r="JZ324" s="135"/>
      <c r="KA324" s="225"/>
      <c r="KB324" s="699">
        <v>0</v>
      </c>
      <c r="KC324" s="511"/>
      <c r="KD324" s="225"/>
      <c r="KE324" s="63"/>
      <c r="KF324" s="250"/>
      <c r="KG324" s="250"/>
      <c r="KH324" s="250"/>
      <c r="KI324" s="250"/>
      <c r="KJ324" s="250"/>
      <c r="KK324" s="250"/>
      <c r="KL324" s="250"/>
      <c r="KM324" s="250"/>
      <c r="KR324" s="92"/>
      <c r="KS324" s="92"/>
      <c r="KT324" s="92"/>
      <c r="KU324" s="361"/>
      <c r="KV324" s="92"/>
      <c r="KW324" s="361"/>
      <c r="KX324" s="361"/>
      <c r="KY324" s="361"/>
      <c r="KZ324" s="361"/>
      <c r="LA324" s="361"/>
      <c r="LB324" s="361"/>
      <c r="LC324" s="361"/>
      <c r="LD324" s="361"/>
      <c r="LE324" s="361"/>
      <c r="LF324" s="112"/>
      <c r="LG324" s="454"/>
      <c r="LH324" s="454"/>
      <c r="LI324" s="454"/>
      <c r="LJ324" s="454"/>
      <c r="LK324" s="454"/>
      <c r="LL324" s="454"/>
      <c r="LM324" s="454"/>
      <c r="LN324" s="454"/>
      <c r="LO324" s="454"/>
      <c r="LP324" s="454"/>
      <c r="LQ324" s="454"/>
      <c r="LR324" s="454"/>
      <c r="LS324" s="454"/>
      <c r="LT324" s="454"/>
      <c r="LU324" s="454"/>
      <c r="LV324" s="454"/>
      <c r="LW324" s="454"/>
      <c r="LX324" s="454"/>
      <c r="LY324" s="454"/>
      <c r="LZ324" s="454"/>
      <c r="MA324" s="454"/>
      <c r="MB324" s="454"/>
      <c r="MD324" s="509"/>
      <c r="ME324" s="61"/>
      <c r="MF324" s="746">
        <v>21</v>
      </c>
      <c r="MG324" s="510">
        <v>41094</v>
      </c>
      <c r="MH324" s="511">
        <v>24</v>
      </c>
      <c r="MI324" s="521">
        <v>24</v>
      </c>
      <c r="MJ324" s="522">
        <v>43.801218593130599</v>
      </c>
      <c r="MK324" s="510"/>
      <c r="ML324" s="511"/>
      <c r="MM324" s="511"/>
      <c r="MN324" s="511"/>
      <c r="MO324" s="511"/>
      <c r="MP324" s="511"/>
      <c r="NE324" s="876" t="s">
        <v>64</v>
      </c>
      <c r="NF324" s="877" t="s">
        <v>64</v>
      </c>
      <c r="NG324" s="877" t="s">
        <v>64</v>
      </c>
      <c r="NH324" s="877" t="s">
        <v>64</v>
      </c>
      <c r="NI324" s="877" t="s">
        <v>64</v>
      </c>
      <c r="NJ324" s="877" t="s">
        <v>64</v>
      </c>
      <c r="NK324" s="877" t="s">
        <v>64</v>
      </c>
      <c r="NL324" s="877" t="s">
        <v>64</v>
      </c>
      <c r="NM324" s="877" t="s">
        <v>64</v>
      </c>
      <c r="NN324" s="877" t="s">
        <v>64</v>
      </c>
      <c r="NO324" s="877" t="s">
        <v>64</v>
      </c>
      <c r="NP324" s="877" t="s">
        <v>64</v>
      </c>
      <c r="NQ324" s="877" t="s">
        <v>64</v>
      </c>
      <c r="NR324" s="877" t="s">
        <v>64</v>
      </c>
      <c r="NS324" s="877" t="s">
        <v>64</v>
      </c>
      <c r="NT324" s="877" t="s">
        <v>64</v>
      </c>
      <c r="NU324" s="877" t="s">
        <v>64</v>
      </c>
      <c r="NV324" s="877" t="s">
        <v>64</v>
      </c>
      <c r="NW324" s="877" t="s">
        <v>64</v>
      </c>
      <c r="NX324" s="877" t="s">
        <v>64</v>
      </c>
      <c r="NY324" s="877" t="s">
        <v>64</v>
      </c>
      <c r="NZ324" s="877" t="s">
        <v>64</v>
      </c>
      <c r="OA324" s="877" t="s">
        <v>64</v>
      </c>
      <c r="OB324" s="877" t="s">
        <v>64</v>
      </c>
      <c r="OC324" s="877" t="s">
        <v>64</v>
      </c>
      <c r="OD324" s="877" t="s">
        <v>64</v>
      </c>
      <c r="OE324" s="877" t="s">
        <v>64</v>
      </c>
      <c r="OF324" s="877" t="s">
        <v>64</v>
      </c>
      <c r="OG324" s="877" t="s">
        <v>64</v>
      </c>
      <c r="OH324" s="877" t="s">
        <v>64</v>
      </c>
      <c r="OI324" s="877" t="s">
        <v>64</v>
      </c>
      <c r="OJ324" s="877" t="s">
        <v>64</v>
      </c>
      <c r="OK324" s="877" t="s">
        <v>64</v>
      </c>
      <c r="OL324" s="877" t="s">
        <v>64</v>
      </c>
      <c r="OM324" s="877" t="s">
        <v>64</v>
      </c>
    </row>
    <row r="325" spans="1:403" s="133" customFormat="1" x14ac:dyDescent="0.25">
      <c r="A325" s="455">
        <v>324</v>
      </c>
      <c r="B325" s="221">
        <v>0</v>
      </c>
      <c r="C325" s="61">
        <v>1</v>
      </c>
      <c r="D325" s="61">
        <v>5</v>
      </c>
      <c r="E325" s="511">
        <v>23</v>
      </c>
      <c r="F325" s="884"/>
      <c r="G325" s="61"/>
      <c r="H325" s="900">
        <v>26</v>
      </c>
      <c r="J325" s="511" t="s">
        <v>1752</v>
      </c>
      <c r="K325" s="766">
        <v>16303</v>
      </c>
      <c r="L325" s="512">
        <v>67.972602739726</v>
      </c>
      <c r="M325" s="514">
        <v>74</v>
      </c>
      <c r="N325" s="514">
        <v>160</v>
      </c>
      <c r="O325" s="514">
        <v>28.906249999999993</v>
      </c>
      <c r="P325" s="106">
        <v>1.8135294011647258</v>
      </c>
      <c r="Q325" s="511">
        <v>1</v>
      </c>
      <c r="R325" s="511">
        <v>115</v>
      </c>
      <c r="S325" s="511">
        <v>60</v>
      </c>
      <c r="T325" s="511">
        <v>0</v>
      </c>
      <c r="U325" s="514">
        <v>2</v>
      </c>
      <c r="V325" s="718">
        <v>0</v>
      </c>
      <c r="W325" s="718"/>
      <c r="X325" s="718">
        <v>0</v>
      </c>
      <c r="Y325" s="718">
        <v>2</v>
      </c>
      <c r="Z325" s="718">
        <v>0</v>
      </c>
      <c r="AA325" s="718">
        <v>1</v>
      </c>
      <c r="AB325" s="718">
        <v>0</v>
      </c>
      <c r="AC325" s="718">
        <v>0</v>
      </c>
      <c r="AE325" s="524">
        <v>15.720423507748899</v>
      </c>
      <c r="AG325" s="589">
        <v>110</v>
      </c>
      <c r="AH325" s="590">
        <v>1.52</v>
      </c>
      <c r="AI325" s="589">
        <v>34</v>
      </c>
      <c r="AJ325" s="592"/>
      <c r="AK325" s="589">
        <v>13.9</v>
      </c>
      <c r="AL325" s="592"/>
      <c r="AM325" s="589">
        <v>23</v>
      </c>
      <c r="AN325" s="593"/>
      <c r="AO325" s="409"/>
      <c r="AP325" s="63"/>
      <c r="AQ325" s="63"/>
      <c r="AR325" s="63"/>
      <c r="AS325" s="63"/>
      <c r="AT325" s="63"/>
      <c r="AU325" s="63"/>
      <c r="AV325" s="64"/>
      <c r="AW325" s="64"/>
      <c r="AX325" s="108"/>
      <c r="AY325" s="108"/>
      <c r="AZ325" s="108"/>
      <c r="BA325" s="589">
        <v>134</v>
      </c>
      <c r="BB325" s="414"/>
      <c r="BC325" s="66"/>
      <c r="BD325" s="68"/>
      <c r="BE325" s="66"/>
      <c r="BF325" s="218"/>
      <c r="BG325" s="66"/>
      <c r="BH325" s="68"/>
      <c r="BI325" s="508"/>
      <c r="BJ325" s="508"/>
      <c r="BK325" s="508"/>
      <c r="BL325" s="66"/>
      <c r="BM325" s="66"/>
      <c r="BN325" s="66"/>
      <c r="BO325" s="66"/>
      <c r="BP325" s="571"/>
      <c r="BQ325" s="66"/>
      <c r="BR325" s="66"/>
      <c r="BS325" s="66"/>
      <c r="BT325" s="66"/>
      <c r="BU325" s="61"/>
      <c r="BV325" s="61"/>
      <c r="BW325" s="61"/>
      <c r="BX325" s="61"/>
      <c r="BY325" s="61"/>
      <c r="BZ325" s="61"/>
      <c r="CA325" s="61"/>
      <c r="CB325" s="61"/>
      <c r="CC325" s="61"/>
      <c r="CD325" s="61"/>
      <c r="CE325" s="61"/>
      <c r="CF325" s="61"/>
      <c r="CG325" s="61"/>
      <c r="CH325" s="61"/>
      <c r="CI325" s="61"/>
      <c r="CJ325" s="61"/>
      <c r="CK325" s="661">
        <v>1</v>
      </c>
      <c r="CL325" s="661">
        <v>0</v>
      </c>
      <c r="CM325" s="661">
        <v>1</v>
      </c>
      <c r="CN325" s="661">
        <v>1</v>
      </c>
      <c r="CO325" s="661">
        <v>1</v>
      </c>
      <c r="CP325" s="661">
        <v>0</v>
      </c>
      <c r="CQ325" s="661">
        <v>0</v>
      </c>
      <c r="CR325" s="661">
        <v>0</v>
      </c>
      <c r="CS325" s="661">
        <v>0</v>
      </c>
      <c r="CT325" s="661">
        <v>0</v>
      </c>
      <c r="CU325" s="661">
        <v>0</v>
      </c>
      <c r="CV325" s="661">
        <v>0</v>
      </c>
      <c r="CW325" s="666">
        <v>9.32</v>
      </c>
      <c r="CX325" s="362"/>
      <c r="CY325" s="362"/>
      <c r="CZ325" s="362"/>
      <c r="DD325" s="516">
        <v>2</v>
      </c>
      <c r="DE325" s="511" t="s">
        <v>1753</v>
      </c>
      <c r="DG325" s="136"/>
      <c r="DK325" s="136"/>
      <c r="DL325" s="136"/>
      <c r="DM325" s="136"/>
      <c r="DT325" s="63"/>
      <c r="EP325" s="511">
        <v>23</v>
      </c>
      <c r="EQ325" s="574">
        <v>41054</v>
      </c>
      <c r="EU325" s="133">
        <v>103</v>
      </c>
      <c r="EV325" s="133">
        <v>0</v>
      </c>
      <c r="EW325" s="524">
        <v>15.720423507748899</v>
      </c>
      <c r="EX325" s="133">
        <v>9</v>
      </c>
      <c r="EY325" s="133">
        <v>10</v>
      </c>
      <c r="EZ325" s="133">
        <v>56</v>
      </c>
      <c r="FA325" s="133">
        <v>52</v>
      </c>
      <c r="FD325" s="133">
        <v>43</v>
      </c>
      <c r="FF325" s="133">
        <v>29</v>
      </c>
      <c r="FI325" s="91"/>
      <c r="FJ325" s="91"/>
      <c r="FK325" s="227"/>
      <c r="FL325" s="227"/>
      <c r="FM325" s="193">
        <v>263</v>
      </c>
      <c r="FN325" s="193">
        <v>186</v>
      </c>
      <c r="FO325" s="193">
        <v>145.02108420800357</v>
      </c>
      <c r="FP325" s="193">
        <v>102.56243978208617</v>
      </c>
      <c r="FQ325" s="193">
        <v>29</v>
      </c>
      <c r="FR325" s="133">
        <v>1</v>
      </c>
      <c r="FT325" s="193">
        <v>110</v>
      </c>
      <c r="FU325" s="193"/>
      <c r="FV325" s="133">
        <v>100</v>
      </c>
      <c r="FW325" s="237"/>
      <c r="FX325" s="237"/>
      <c r="FY325" s="237"/>
      <c r="FZ325" s="237"/>
      <c r="GB325" s="133">
        <v>20</v>
      </c>
      <c r="GH325" s="133">
        <v>0</v>
      </c>
      <c r="GI325" s="133">
        <v>1</v>
      </c>
      <c r="GJ325" s="133">
        <v>1</v>
      </c>
      <c r="GK325" s="133">
        <v>1</v>
      </c>
      <c r="GL325" s="133">
        <v>44</v>
      </c>
      <c r="GN325" s="133">
        <v>0</v>
      </c>
      <c r="GP325" s="133">
        <v>1</v>
      </c>
      <c r="GQ325" s="61">
        <v>122</v>
      </c>
      <c r="GR325" s="106">
        <v>67.272137921583408</v>
      </c>
      <c r="GS325" s="61">
        <v>47</v>
      </c>
      <c r="GT325" s="61">
        <v>0</v>
      </c>
      <c r="GU325" s="61"/>
      <c r="GV325" s="61"/>
      <c r="GW325" s="61"/>
      <c r="GX325" s="61"/>
      <c r="GY325" s="61"/>
      <c r="GZ325" s="61"/>
      <c r="HA325" s="90"/>
      <c r="HB325" s="21">
        <v>20</v>
      </c>
      <c r="HZ325" s="238"/>
      <c r="IF325" s="237"/>
      <c r="IG325" s="237"/>
      <c r="IQ325" s="237"/>
      <c r="JD325" s="136"/>
      <c r="JE325" s="278"/>
      <c r="JF325" s="70"/>
      <c r="JG325" s="70"/>
      <c r="JH325" s="136"/>
      <c r="JI325" s="136"/>
      <c r="JJ325" s="136"/>
      <c r="JK325" s="136"/>
      <c r="JM325" s="420"/>
      <c r="JN325" s="362"/>
      <c r="JO325" s="244"/>
      <c r="JQ325" s="518">
        <v>0</v>
      </c>
      <c r="JR325" s="519" t="s">
        <v>1754</v>
      </c>
      <c r="JS325" s="520">
        <v>88</v>
      </c>
      <c r="JT325" s="135"/>
      <c r="JV325" s="200"/>
      <c r="JW325" s="135"/>
      <c r="JX325" s="225"/>
      <c r="JY325" s="201"/>
      <c r="JZ325" s="135"/>
      <c r="KA325" s="225"/>
      <c r="KB325" s="699">
        <v>0</v>
      </c>
      <c r="KC325" s="511"/>
      <c r="KD325" s="225"/>
      <c r="KE325" s="63"/>
      <c r="KF325" s="250"/>
      <c r="KG325" s="250"/>
      <c r="KH325" s="250"/>
      <c r="KI325" s="250"/>
      <c r="KJ325" s="250"/>
      <c r="KK325" s="250"/>
      <c r="KL325" s="250"/>
      <c r="KM325" s="250"/>
      <c r="KR325" s="92"/>
      <c r="KS325" s="92"/>
      <c r="KT325" s="92"/>
      <c r="KU325" s="361"/>
      <c r="KV325" s="92"/>
      <c r="KW325" s="361"/>
      <c r="KX325" s="361"/>
      <c r="KY325" s="361"/>
      <c r="KZ325" s="361"/>
      <c r="LA325" s="361"/>
      <c r="LB325" s="361"/>
      <c r="LC325" s="361"/>
      <c r="LD325" s="361"/>
      <c r="LE325" s="361"/>
      <c r="LF325" s="112"/>
      <c r="LG325" s="454"/>
      <c r="LH325" s="454"/>
      <c r="LI325" s="454"/>
      <c r="LJ325" s="454"/>
      <c r="LK325" s="454"/>
      <c r="LL325" s="454"/>
      <c r="LM325" s="454"/>
      <c r="LN325" s="454"/>
      <c r="LO325" s="454"/>
      <c r="LP325" s="454"/>
      <c r="LQ325" s="454"/>
      <c r="LR325" s="454"/>
      <c r="LS325" s="454"/>
      <c r="LT325" s="454"/>
      <c r="LU325" s="454"/>
      <c r="LV325" s="454"/>
      <c r="LW325" s="454"/>
      <c r="LX325" s="454"/>
      <c r="LY325" s="454"/>
      <c r="LZ325" s="454"/>
      <c r="MA325" s="454"/>
      <c r="MB325" s="454"/>
      <c r="MD325" s="509"/>
      <c r="ME325" s="61"/>
      <c r="MF325" s="746">
        <v>23</v>
      </c>
      <c r="MG325" s="510">
        <v>41113</v>
      </c>
      <c r="MH325" s="511">
        <v>26</v>
      </c>
      <c r="MI325" s="521">
        <v>26</v>
      </c>
      <c r="MJ325" s="522">
        <v>83.068622092142505</v>
      </c>
      <c r="MK325" s="510"/>
      <c r="ML325" s="511"/>
      <c r="MM325" s="511"/>
      <c r="MN325" s="511"/>
      <c r="MO325" s="511"/>
      <c r="MP325" s="511"/>
      <c r="NE325" s="876">
        <v>1023</v>
      </c>
      <c r="NF325" s="877">
        <v>8.6946364737275896</v>
      </c>
      <c r="NG325" s="877">
        <v>8.0029275020630699</v>
      </c>
      <c r="NH325" s="877">
        <v>4.88801258540283</v>
      </c>
      <c r="NI325" s="877">
        <v>3.6311042823658801</v>
      </c>
      <c r="NJ325" s="877">
        <v>7.3638719248575297</v>
      </c>
      <c r="NK325" s="877">
        <v>9.3867247407991705</v>
      </c>
      <c r="NL325" s="877">
        <v>4.4019034716079597</v>
      </c>
      <c r="NM325" s="877">
        <v>7.9600598704645398</v>
      </c>
      <c r="NN325" s="877">
        <v>6.49521546352043</v>
      </c>
      <c r="NO325" s="877">
        <v>1.33913738491959</v>
      </c>
      <c r="NP325" s="877">
        <v>6.1307249911188704</v>
      </c>
      <c r="NQ325" s="877">
        <v>6.7457751494857998</v>
      </c>
      <c r="NR325" s="877">
        <v>7.8173674378386497</v>
      </c>
      <c r="NS325" s="877">
        <v>3.3015876466031902</v>
      </c>
      <c r="NT325" s="877">
        <v>6.1630961384360097</v>
      </c>
      <c r="NU325" s="877">
        <v>8.4260550454145893</v>
      </c>
      <c r="NV325" s="877">
        <v>6.3710360522996998</v>
      </c>
      <c r="NW325" s="877">
        <v>6.8006410973290796</v>
      </c>
      <c r="NX325" s="877">
        <v>5.8434814254324596</v>
      </c>
      <c r="NY325" s="877">
        <v>6.1276332797258704</v>
      </c>
      <c r="NZ325" s="877">
        <v>8.2283858170493502</v>
      </c>
      <c r="OA325" s="877">
        <v>-0.81096617560998296</v>
      </c>
      <c r="OB325" s="877">
        <v>9.5780895971961293</v>
      </c>
      <c r="OC325" s="877">
        <v>-1.43440282414577</v>
      </c>
      <c r="OD325" s="877">
        <v>4.3526172989585001</v>
      </c>
      <c r="OE325" s="877">
        <v>6.4381264795509496</v>
      </c>
      <c r="OF325" s="877">
        <v>2.0496307677246</v>
      </c>
      <c r="OG325" s="877">
        <v>10.8610946623995</v>
      </c>
      <c r="OH325" s="877">
        <v>2.6461626571578898</v>
      </c>
      <c r="OI325" s="877">
        <v>5.39951292418296</v>
      </c>
      <c r="OJ325" s="877">
        <v>5.1122831085982003</v>
      </c>
      <c r="OK325" s="877">
        <v>5.4615817382165304</v>
      </c>
      <c r="OL325" s="877">
        <v>5.1635834745684903</v>
      </c>
      <c r="OM325" s="877">
        <v>11.0124924213419</v>
      </c>
    </row>
    <row r="326" spans="1:403" s="133" customFormat="1" x14ac:dyDescent="0.25">
      <c r="A326" s="902">
        <v>325</v>
      </c>
      <c r="B326" s="274">
        <v>0</v>
      </c>
      <c r="C326" s="61">
        <v>0</v>
      </c>
      <c r="D326" s="61">
        <v>5</v>
      </c>
      <c r="E326" s="511">
        <v>26</v>
      </c>
      <c r="F326" s="884"/>
      <c r="G326" s="61"/>
      <c r="H326" s="900">
        <v>30</v>
      </c>
      <c r="J326" s="511" t="s">
        <v>1755</v>
      </c>
      <c r="K326" s="766">
        <v>20821</v>
      </c>
      <c r="L326" s="512">
        <v>55.682191780821903</v>
      </c>
      <c r="M326" s="514">
        <v>91.9</v>
      </c>
      <c r="N326" s="514">
        <v>165</v>
      </c>
      <c r="O326" s="514">
        <v>33.755739210284673</v>
      </c>
      <c r="P326" s="106">
        <v>2.0523360673469964</v>
      </c>
      <c r="Q326" s="511">
        <v>0</v>
      </c>
      <c r="R326" s="511">
        <v>105</v>
      </c>
      <c r="S326" s="511">
        <v>70</v>
      </c>
      <c r="T326" s="511">
        <v>0</v>
      </c>
      <c r="U326" s="514">
        <v>3</v>
      </c>
      <c r="V326" s="718">
        <v>0</v>
      </c>
      <c r="W326" s="718"/>
      <c r="X326" s="718">
        <v>0</v>
      </c>
      <c r="Y326" s="718">
        <v>1</v>
      </c>
      <c r="Z326" s="718">
        <v>1</v>
      </c>
      <c r="AA326" s="718">
        <v>1</v>
      </c>
      <c r="AB326" s="718">
        <v>0</v>
      </c>
      <c r="AC326" s="718">
        <v>0</v>
      </c>
      <c r="AE326" s="524">
        <v>12.4566763848397</v>
      </c>
      <c r="AG326" s="589">
        <v>78</v>
      </c>
      <c r="AH326" s="590">
        <v>0.95</v>
      </c>
      <c r="AI326" s="589">
        <v>82</v>
      </c>
      <c r="AJ326" s="592"/>
      <c r="AK326" s="589">
        <v>14</v>
      </c>
      <c r="AL326" s="592"/>
      <c r="AM326" s="589">
        <v>57</v>
      </c>
      <c r="AN326" s="593"/>
      <c r="AO326" s="409"/>
      <c r="AP326" s="63"/>
      <c r="AQ326" s="63"/>
      <c r="AR326" s="63"/>
      <c r="AS326" s="63"/>
      <c r="AT326" s="63"/>
      <c r="AU326" s="63"/>
      <c r="AV326" s="64"/>
      <c r="AW326" s="64"/>
      <c r="AX326" s="108"/>
      <c r="AY326" s="108"/>
      <c r="AZ326" s="108"/>
      <c r="BA326" s="589">
        <v>137</v>
      </c>
      <c r="BB326" s="414"/>
      <c r="BC326" s="66"/>
      <c r="BD326" s="68"/>
      <c r="BE326" s="66"/>
      <c r="BF326" s="218"/>
      <c r="BG326" s="66"/>
      <c r="BH326" s="68"/>
      <c r="BI326" s="508"/>
      <c r="BJ326" s="508"/>
      <c r="BK326" s="508"/>
      <c r="BL326" s="66"/>
      <c r="BM326" s="66"/>
      <c r="BN326" s="66"/>
      <c r="BO326" s="66"/>
      <c r="BP326" s="571"/>
      <c r="BQ326" s="66"/>
      <c r="BR326" s="66"/>
      <c r="BS326" s="66"/>
      <c r="BT326" s="66"/>
      <c r="BU326" s="61"/>
      <c r="BV326" s="61"/>
      <c r="BW326" s="61"/>
      <c r="BX326" s="61"/>
      <c r="BY326" s="61"/>
      <c r="BZ326" s="61"/>
      <c r="CA326" s="61"/>
      <c r="CB326" s="61"/>
      <c r="CC326" s="61"/>
      <c r="CD326" s="61"/>
      <c r="CE326" s="61"/>
      <c r="CF326" s="61"/>
      <c r="CG326" s="61"/>
      <c r="CH326" s="61"/>
      <c r="CI326" s="61"/>
      <c r="CJ326" s="61"/>
      <c r="CK326" s="661">
        <v>0</v>
      </c>
      <c r="CL326" s="661">
        <v>0</v>
      </c>
      <c r="CM326" s="663">
        <v>1</v>
      </c>
      <c r="CN326" s="661">
        <v>1</v>
      </c>
      <c r="CO326" s="663">
        <v>1</v>
      </c>
      <c r="CP326" s="661">
        <v>0</v>
      </c>
      <c r="CQ326" s="661">
        <v>1</v>
      </c>
      <c r="CR326" s="661">
        <v>1</v>
      </c>
      <c r="CS326" s="661">
        <v>0</v>
      </c>
      <c r="CT326" s="661">
        <v>0</v>
      </c>
      <c r="CU326" s="661">
        <v>1</v>
      </c>
      <c r="CV326" s="661">
        <v>0</v>
      </c>
      <c r="CW326" s="666">
        <v>11.56</v>
      </c>
      <c r="CX326" s="362"/>
      <c r="CY326" s="362"/>
      <c r="CZ326" s="362"/>
      <c r="DD326" s="516">
        <v>1</v>
      </c>
      <c r="DE326" s="511" t="s">
        <v>1756</v>
      </c>
      <c r="DG326" s="136"/>
      <c r="DK326" s="136"/>
      <c r="DL326" s="136"/>
      <c r="DM326" s="136"/>
      <c r="DT326" s="63"/>
      <c r="EP326" s="511">
        <v>26</v>
      </c>
      <c r="EQ326" s="574">
        <v>41141</v>
      </c>
      <c r="EU326" s="133">
        <v>66</v>
      </c>
      <c r="EV326" s="133">
        <v>0</v>
      </c>
      <c r="EW326" s="524">
        <v>12.4566763848397</v>
      </c>
      <c r="EX326" s="133">
        <v>10</v>
      </c>
      <c r="EY326" s="133">
        <v>10</v>
      </c>
      <c r="EZ326" s="133">
        <v>67</v>
      </c>
      <c r="FA326" s="133">
        <v>57</v>
      </c>
      <c r="FD326" s="133">
        <v>40</v>
      </c>
      <c r="FF326" s="133">
        <v>30</v>
      </c>
      <c r="FI326" s="91"/>
      <c r="FJ326" s="91"/>
      <c r="FK326" s="227"/>
      <c r="FL326" s="227"/>
      <c r="FM326" s="193">
        <v>376</v>
      </c>
      <c r="FN326" s="193">
        <v>320</v>
      </c>
      <c r="FO326" s="193">
        <v>183.2058628127341</v>
      </c>
      <c r="FP326" s="193">
        <v>155.91988324488008</v>
      </c>
      <c r="FQ326" s="193">
        <v>15</v>
      </c>
      <c r="FR326" s="133">
        <v>1</v>
      </c>
      <c r="FT326" s="193">
        <v>45</v>
      </c>
      <c r="FU326" s="193">
        <v>51</v>
      </c>
      <c r="FV326" s="133">
        <v>220</v>
      </c>
      <c r="FW326" s="237">
        <v>6</v>
      </c>
      <c r="FX326" s="237">
        <v>14</v>
      </c>
      <c r="FY326" s="237">
        <v>7.5</v>
      </c>
      <c r="FZ326" s="237">
        <v>0.88235294117647056</v>
      </c>
      <c r="GB326" s="133">
        <v>24</v>
      </c>
      <c r="GH326" s="133">
        <v>0</v>
      </c>
      <c r="GI326" s="133">
        <v>1</v>
      </c>
      <c r="GN326" s="133">
        <v>0</v>
      </c>
      <c r="GP326" s="133">
        <v>0</v>
      </c>
      <c r="GQ326" s="61"/>
      <c r="GR326" s="106">
        <v>0</v>
      </c>
      <c r="GS326" s="61"/>
      <c r="GT326" s="61"/>
      <c r="GU326" s="61"/>
      <c r="GV326" s="61"/>
      <c r="GW326" s="61"/>
      <c r="GX326" s="61"/>
      <c r="GY326" s="61">
        <v>18</v>
      </c>
      <c r="GZ326" s="61"/>
      <c r="HA326" s="90"/>
      <c r="HB326" s="21">
        <v>16</v>
      </c>
      <c r="HZ326" s="238"/>
      <c r="IF326" s="237"/>
      <c r="IG326" s="237"/>
      <c r="IQ326" s="237"/>
      <c r="JD326" s="136"/>
      <c r="JE326" s="278"/>
      <c r="JF326" s="70"/>
      <c r="JG326" s="70"/>
      <c r="JH326" s="136"/>
      <c r="JI326" s="136"/>
      <c r="JJ326" s="136"/>
      <c r="JK326" s="136"/>
      <c r="JM326" s="420"/>
      <c r="JN326" s="362"/>
      <c r="JO326" s="244"/>
      <c r="JQ326" s="518">
        <v>2</v>
      </c>
      <c r="JR326" s="519">
        <v>41876</v>
      </c>
      <c r="JS326" s="520">
        <v>24</v>
      </c>
      <c r="JT326" s="135"/>
      <c r="JV326" s="200"/>
      <c r="JW326" s="135"/>
      <c r="JX326" s="225"/>
      <c r="JY326" s="201"/>
      <c r="JZ326" s="135"/>
      <c r="KA326" s="225"/>
      <c r="KB326" s="699">
        <v>1</v>
      </c>
      <c r="KC326" s="700">
        <v>41876</v>
      </c>
      <c r="KD326" s="225"/>
      <c r="KE326" s="63"/>
      <c r="KF326" s="250"/>
      <c r="KG326" s="250"/>
      <c r="KH326" s="250"/>
      <c r="KI326" s="250"/>
      <c r="KJ326" s="250"/>
      <c r="KK326" s="250"/>
      <c r="KL326" s="250"/>
      <c r="KM326" s="250"/>
      <c r="KR326" s="92"/>
      <c r="KS326" s="92"/>
      <c r="KT326" s="92"/>
      <c r="KU326" s="361"/>
      <c r="KV326" s="92"/>
      <c r="KW326" s="361"/>
      <c r="KX326" s="361"/>
      <c r="KY326" s="361"/>
      <c r="KZ326" s="361"/>
      <c r="LA326" s="361"/>
      <c r="LB326" s="361"/>
      <c r="LC326" s="361"/>
      <c r="LD326" s="361"/>
      <c r="LE326" s="361"/>
      <c r="LF326" s="112"/>
      <c r="LG326" s="454"/>
      <c r="LH326" s="454"/>
      <c r="LI326" s="454"/>
      <c r="LJ326" s="454"/>
      <c r="LK326" s="454"/>
      <c r="LL326" s="454"/>
      <c r="LM326" s="454"/>
      <c r="LN326" s="454"/>
      <c r="LO326" s="454"/>
      <c r="LP326" s="454"/>
      <c r="LQ326" s="454"/>
      <c r="LR326" s="454"/>
      <c r="LS326" s="454"/>
      <c r="LT326" s="454"/>
      <c r="LU326" s="454"/>
      <c r="LV326" s="454"/>
      <c r="LW326" s="454"/>
      <c r="LX326" s="454"/>
      <c r="LY326" s="454"/>
      <c r="LZ326" s="454"/>
      <c r="MA326" s="454"/>
      <c r="MB326" s="454"/>
      <c r="MD326" s="509"/>
      <c r="ME326" s="61"/>
      <c r="MF326" s="746">
        <v>26</v>
      </c>
      <c r="MG326" s="510">
        <v>41145</v>
      </c>
      <c r="MH326" s="511">
        <v>30</v>
      </c>
      <c r="MI326" s="521">
        <v>30</v>
      </c>
      <c r="MJ326" s="522">
        <v>62.2417695710134</v>
      </c>
      <c r="MK326" s="510"/>
      <c r="ML326" s="511"/>
      <c r="MM326" s="511"/>
      <c r="MN326" s="511"/>
      <c r="MO326" s="511"/>
      <c r="MP326" s="511"/>
      <c r="NE326" s="876" t="s">
        <v>64</v>
      </c>
      <c r="NF326" s="877" t="s">
        <v>64</v>
      </c>
      <c r="NG326" s="877" t="s">
        <v>64</v>
      </c>
      <c r="NH326" s="877" t="s">
        <v>64</v>
      </c>
      <c r="NI326" s="877" t="s">
        <v>64</v>
      </c>
      <c r="NJ326" s="877" t="s">
        <v>64</v>
      </c>
      <c r="NK326" s="877" t="s">
        <v>64</v>
      </c>
      <c r="NL326" s="877" t="s">
        <v>64</v>
      </c>
      <c r="NM326" s="877" t="s">
        <v>64</v>
      </c>
      <c r="NN326" s="877" t="s">
        <v>64</v>
      </c>
      <c r="NO326" s="877" t="s">
        <v>64</v>
      </c>
      <c r="NP326" s="877" t="s">
        <v>64</v>
      </c>
      <c r="NQ326" s="877" t="s">
        <v>64</v>
      </c>
      <c r="NR326" s="877" t="s">
        <v>64</v>
      </c>
      <c r="NS326" s="877" t="s">
        <v>64</v>
      </c>
      <c r="NT326" s="877" t="s">
        <v>64</v>
      </c>
      <c r="NU326" s="877" t="s">
        <v>64</v>
      </c>
      <c r="NV326" s="877" t="s">
        <v>64</v>
      </c>
      <c r="NW326" s="877" t="s">
        <v>64</v>
      </c>
      <c r="NX326" s="877" t="s">
        <v>64</v>
      </c>
      <c r="NY326" s="877" t="s">
        <v>64</v>
      </c>
      <c r="NZ326" s="877" t="s">
        <v>64</v>
      </c>
      <c r="OA326" s="877" t="s">
        <v>64</v>
      </c>
      <c r="OB326" s="877" t="s">
        <v>64</v>
      </c>
      <c r="OC326" s="877" t="s">
        <v>64</v>
      </c>
      <c r="OD326" s="877" t="s">
        <v>64</v>
      </c>
      <c r="OE326" s="877" t="s">
        <v>64</v>
      </c>
      <c r="OF326" s="877" t="s">
        <v>64</v>
      </c>
      <c r="OG326" s="877" t="s">
        <v>64</v>
      </c>
      <c r="OH326" s="877" t="s">
        <v>64</v>
      </c>
      <c r="OI326" s="877" t="s">
        <v>64</v>
      </c>
      <c r="OJ326" s="877" t="s">
        <v>64</v>
      </c>
      <c r="OK326" s="877" t="s">
        <v>64</v>
      </c>
      <c r="OL326" s="877" t="s">
        <v>64</v>
      </c>
      <c r="OM326" s="877" t="s">
        <v>64</v>
      </c>
    </row>
    <row r="327" spans="1:403" s="133" customFormat="1" x14ac:dyDescent="0.25">
      <c r="A327" s="455">
        <v>326</v>
      </c>
      <c r="B327" s="221">
        <v>0</v>
      </c>
      <c r="C327" s="61">
        <v>0</v>
      </c>
      <c r="D327" s="61">
        <v>5</v>
      </c>
      <c r="E327" s="511">
        <v>28</v>
      </c>
      <c r="F327" s="884"/>
      <c r="G327" s="61"/>
      <c r="H327" s="900">
        <v>32</v>
      </c>
      <c r="J327" s="511" t="s">
        <v>1757</v>
      </c>
      <c r="K327" s="766">
        <v>15443</v>
      </c>
      <c r="L327" s="512">
        <v>70.427397260274006</v>
      </c>
      <c r="M327" s="514">
        <v>93</v>
      </c>
      <c r="N327" s="514">
        <v>185</v>
      </c>
      <c r="O327" s="514">
        <v>27.173119065010955</v>
      </c>
      <c r="P327" s="106">
        <v>2.1861305237031634</v>
      </c>
      <c r="Q327" s="511">
        <v>0</v>
      </c>
      <c r="R327" s="511">
        <v>110</v>
      </c>
      <c r="S327" s="511">
        <v>70</v>
      </c>
      <c r="T327" s="511">
        <v>0</v>
      </c>
      <c r="U327" s="514">
        <v>3</v>
      </c>
      <c r="V327" s="718">
        <v>1</v>
      </c>
      <c r="W327" s="718"/>
      <c r="X327" s="718">
        <v>1</v>
      </c>
      <c r="Y327" s="718">
        <v>2</v>
      </c>
      <c r="Z327" s="718">
        <v>0</v>
      </c>
      <c r="AA327" s="718">
        <v>0</v>
      </c>
      <c r="AB327" s="718">
        <v>1</v>
      </c>
      <c r="AC327" s="718">
        <v>0</v>
      </c>
      <c r="AE327" s="524">
        <v>35.274528247323502</v>
      </c>
      <c r="AG327" s="589">
        <v>209</v>
      </c>
      <c r="AH327" s="590">
        <v>1.04</v>
      </c>
      <c r="AI327" s="589">
        <v>71</v>
      </c>
      <c r="AJ327" s="592"/>
      <c r="AK327" s="589">
        <v>8.9</v>
      </c>
      <c r="AL327" s="592"/>
      <c r="AM327" s="589">
        <v>502</v>
      </c>
      <c r="AN327" s="593"/>
      <c r="AO327" s="409"/>
      <c r="AP327" s="63"/>
      <c r="AQ327" s="63"/>
      <c r="AR327" s="63"/>
      <c r="AS327" s="63"/>
      <c r="AT327" s="63"/>
      <c r="AU327" s="63"/>
      <c r="AV327" s="64"/>
      <c r="AW327" s="64"/>
      <c r="AX327" s="108"/>
      <c r="AY327" s="108"/>
      <c r="AZ327" s="108"/>
      <c r="BA327" s="589">
        <v>133</v>
      </c>
      <c r="BB327" s="414"/>
      <c r="BC327" s="66"/>
      <c r="BD327" s="68"/>
      <c r="BE327" s="66"/>
      <c r="BF327" s="218"/>
      <c r="BG327" s="66"/>
      <c r="BH327" s="68"/>
      <c r="BI327" s="508"/>
      <c r="BJ327" s="508"/>
      <c r="BK327" s="508"/>
      <c r="BL327" s="66"/>
      <c r="BM327" s="66"/>
      <c r="BN327" s="66"/>
      <c r="BO327" s="66"/>
      <c r="BP327" s="571"/>
      <c r="BQ327" s="66"/>
      <c r="BR327" s="66"/>
      <c r="BS327" s="66"/>
      <c r="BT327" s="66"/>
      <c r="BU327" s="61"/>
      <c r="BV327" s="61"/>
      <c r="BW327" s="61"/>
      <c r="BX327" s="61"/>
      <c r="BY327" s="61"/>
      <c r="BZ327" s="61"/>
      <c r="CA327" s="61"/>
      <c r="CB327" s="61"/>
      <c r="CC327" s="61"/>
      <c r="CD327" s="61"/>
      <c r="CE327" s="61"/>
      <c r="CF327" s="61"/>
      <c r="CG327" s="61"/>
      <c r="CH327" s="61"/>
      <c r="CI327" s="61"/>
      <c r="CJ327" s="61"/>
      <c r="CK327" s="663">
        <v>1</v>
      </c>
      <c r="CL327" s="661">
        <v>0</v>
      </c>
      <c r="CM327" s="661">
        <v>1</v>
      </c>
      <c r="CN327" s="661">
        <v>1</v>
      </c>
      <c r="CO327" s="663">
        <v>1</v>
      </c>
      <c r="CP327" s="661">
        <v>0</v>
      </c>
      <c r="CQ327" s="661">
        <v>0</v>
      </c>
      <c r="CR327" s="661">
        <v>0</v>
      </c>
      <c r="CS327" s="661">
        <v>0</v>
      </c>
      <c r="CT327" s="661">
        <v>0</v>
      </c>
      <c r="CU327" s="661">
        <v>0</v>
      </c>
      <c r="CV327" s="661">
        <v>0</v>
      </c>
      <c r="CW327" s="667"/>
      <c r="CX327" s="362"/>
      <c r="CY327" s="362"/>
      <c r="CZ327" s="362"/>
      <c r="DD327" s="516">
        <v>2</v>
      </c>
      <c r="DE327" s="513" t="s">
        <v>1758</v>
      </c>
      <c r="DG327" s="136"/>
      <c r="DK327" s="136"/>
      <c r="DL327" s="136"/>
      <c r="DM327" s="136"/>
      <c r="DT327" s="63"/>
      <c r="EP327" s="511">
        <v>28</v>
      </c>
      <c r="EQ327" s="574">
        <v>41145</v>
      </c>
      <c r="EU327" s="133">
        <v>85</v>
      </c>
      <c r="EV327" s="133">
        <v>0</v>
      </c>
      <c r="EW327" s="524">
        <v>35.274528247323502</v>
      </c>
      <c r="EX327" s="133">
        <v>7</v>
      </c>
      <c r="EY327" s="133">
        <v>9</v>
      </c>
      <c r="EZ327" s="133">
        <v>65</v>
      </c>
      <c r="FA327" s="133">
        <v>53</v>
      </c>
      <c r="FD327" s="133">
        <v>50</v>
      </c>
      <c r="FF327" s="133">
        <v>29</v>
      </c>
      <c r="FI327" s="91"/>
      <c r="FJ327" s="91"/>
      <c r="FK327" s="227"/>
      <c r="FL327" s="227"/>
      <c r="FM327" s="193">
        <v>230</v>
      </c>
      <c r="FN327" s="193">
        <v>182</v>
      </c>
      <c r="FO327" s="193">
        <v>105.2087226751653</v>
      </c>
      <c r="FP327" s="193">
        <v>83.252119682087326</v>
      </c>
      <c r="FQ327" s="193">
        <v>21</v>
      </c>
      <c r="FR327" s="133">
        <v>1</v>
      </c>
      <c r="FT327" s="193">
        <v>113</v>
      </c>
      <c r="FU327" s="193"/>
      <c r="FW327" s="237">
        <v>8.6999999999999993</v>
      </c>
      <c r="FX327" s="237">
        <v>10.7</v>
      </c>
      <c r="FY327" s="237">
        <v>12.988505747126437</v>
      </c>
      <c r="FZ327" s="237"/>
      <c r="GA327" s="133">
        <v>1.8</v>
      </c>
      <c r="GB327" s="133">
        <v>21</v>
      </c>
      <c r="GC327" s="133">
        <v>28</v>
      </c>
      <c r="GD327" s="133">
        <v>17</v>
      </c>
      <c r="GH327" s="133">
        <v>1</v>
      </c>
      <c r="GI327" s="133">
        <v>2</v>
      </c>
      <c r="GJ327" s="133">
        <v>1</v>
      </c>
      <c r="GK327" s="133">
        <v>1</v>
      </c>
      <c r="GL327" s="133">
        <v>60</v>
      </c>
      <c r="GN327" s="133">
        <v>0</v>
      </c>
      <c r="GP327" s="133">
        <v>1</v>
      </c>
      <c r="GQ327" s="61">
        <v>76</v>
      </c>
      <c r="GR327" s="106">
        <v>34.764621405706798</v>
      </c>
      <c r="GS327" s="61">
        <v>55</v>
      </c>
      <c r="GT327" s="61">
        <v>0</v>
      </c>
      <c r="GU327" s="61"/>
      <c r="GV327" s="61"/>
      <c r="GW327" s="61"/>
      <c r="GX327" s="61"/>
      <c r="GY327" s="61">
        <v>16</v>
      </c>
      <c r="GZ327" s="61"/>
      <c r="HA327" s="90"/>
      <c r="HB327" s="21">
        <v>21</v>
      </c>
      <c r="HZ327" s="238"/>
      <c r="IF327" s="237"/>
      <c r="IG327" s="237"/>
      <c r="IQ327" s="237"/>
      <c r="JD327" s="136"/>
      <c r="JE327" s="278"/>
      <c r="JF327" s="70"/>
      <c r="JG327" s="70"/>
      <c r="JH327" s="136"/>
      <c r="JI327" s="136"/>
      <c r="JJ327" s="136"/>
      <c r="JK327" s="136"/>
      <c r="JM327" s="420"/>
      <c r="JN327" s="362"/>
      <c r="JO327" s="244"/>
      <c r="JQ327" s="518">
        <v>1</v>
      </c>
      <c r="JR327" s="519">
        <v>42490</v>
      </c>
      <c r="JS327" s="520">
        <v>44</v>
      </c>
      <c r="JT327" s="135"/>
      <c r="JV327" s="200"/>
      <c r="JW327" s="135"/>
      <c r="JX327" s="225"/>
      <c r="JY327" s="201"/>
      <c r="JZ327" s="135"/>
      <c r="KA327" s="225"/>
      <c r="KB327" s="699">
        <v>0</v>
      </c>
      <c r="KC327" s="511"/>
      <c r="KD327" s="225"/>
      <c r="KE327" s="63"/>
      <c r="KF327" s="250"/>
      <c r="KG327" s="250"/>
      <c r="KH327" s="250"/>
      <c r="KI327" s="250"/>
      <c r="KJ327" s="250"/>
      <c r="KK327" s="250"/>
      <c r="KL327" s="250"/>
      <c r="KM327" s="250"/>
      <c r="KR327" s="92"/>
      <c r="KS327" s="92"/>
      <c r="KT327" s="92"/>
      <c r="KU327" s="361"/>
      <c r="KV327" s="92"/>
      <c r="KW327" s="361"/>
      <c r="KX327" s="361"/>
      <c r="KY327" s="361"/>
      <c r="KZ327" s="361"/>
      <c r="LA327" s="361"/>
      <c r="LB327" s="361"/>
      <c r="LC327" s="361"/>
      <c r="LD327" s="361"/>
      <c r="LE327" s="361"/>
      <c r="LF327" s="112"/>
      <c r="LG327" s="454"/>
      <c r="LH327" s="454"/>
      <c r="LI327" s="454"/>
      <c r="LJ327" s="454"/>
      <c r="LK327" s="454"/>
      <c r="LL327" s="454"/>
      <c r="LM327" s="454"/>
      <c r="LN327" s="454"/>
      <c r="LO327" s="454"/>
      <c r="LP327" s="454"/>
      <c r="LQ327" s="454"/>
      <c r="LR327" s="454"/>
      <c r="LS327" s="454"/>
      <c r="LT327" s="454"/>
      <c r="LU327" s="454"/>
      <c r="LV327" s="454"/>
      <c r="LW327" s="454"/>
      <c r="LX327" s="454"/>
      <c r="LY327" s="454"/>
      <c r="LZ327" s="454"/>
      <c r="MA327" s="454"/>
      <c r="MB327" s="454"/>
      <c r="MD327" s="509"/>
      <c r="ME327" s="61"/>
      <c r="MF327" s="746">
        <v>28</v>
      </c>
      <c r="MG327" s="510">
        <v>41149</v>
      </c>
      <c r="MH327" s="511">
        <v>32</v>
      </c>
      <c r="MI327" s="521">
        <v>32</v>
      </c>
      <c r="MJ327" s="522">
        <v>31.522809284546</v>
      </c>
      <c r="MK327" s="510"/>
      <c r="ML327" s="511"/>
      <c r="MM327" s="511"/>
      <c r="MN327" s="511"/>
      <c r="MO327" s="511"/>
      <c r="MP327" s="511"/>
      <c r="NE327" s="876" t="s">
        <v>64</v>
      </c>
      <c r="NF327" s="877" t="s">
        <v>64</v>
      </c>
      <c r="NG327" s="877" t="s">
        <v>64</v>
      </c>
      <c r="NH327" s="877" t="s">
        <v>64</v>
      </c>
      <c r="NI327" s="877" t="s">
        <v>64</v>
      </c>
      <c r="NJ327" s="877" t="s">
        <v>64</v>
      </c>
      <c r="NK327" s="877" t="s">
        <v>64</v>
      </c>
      <c r="NL327" s="877" t="s">
        <v>64</v>
      </c>
      <c r="NM327" s="877" t="s">
        <v>64</v>
      </c>
      <c r="NN327" s="877" t="s">
        <v>64</v>
      </c>
      <c r="NO327" s="877" t="s">
        <v>64</v>
      </c>
      <c r="NP327" s="877" t="s">
        <v>64</v>
      </c>
      <c r="NQ327" s="877" t="s">
        <v>64</v>
      </c>
      <c r="NR327" s="877" t="s">
        <v>64</v>
      </c>
      <c r="NS327" s="877" t="s">
        <v>64</v>
      </c>
      <c r="NT327" s="877" t="s">
        <v>64</v>
      </c>
      <c r="NU327" s="877" t="s">
        <v>64</v>
      </c>
      <c r="NV327" s="877" t="s">
        <v>64</v>
      </c>
      <c r="NW327" s="877" t="s">
        <v>64</v>
      </c>
      <c r="NX327" s="877" t="s">
        <v>64</v>
      </c>
      <c r="NY327" s="877" t="s">
        <v>64</v>
      </c>
      <c r="NZ327" s="877" t="s">
        <v>64</v>
      </c>
      <c r="OA327" s="877" t="s">
        <v>64</v>
      </c>
      <c r="OB327" s="877" t="s">
        <v>64</v>
      </c>
      <c r="OC327" s="877" t="s">
        <v>64</v>
      </c>
      <c r="OD327" s="877" t="s">
        <v>64</v>
      </c>
      <c r="OE327" s="877" t="s">
        <v>64</v>
      </c>
      <c r="OF327" s="877" t="s">
        <v>64</v>
      </c>
      <c r="OG327" s="877" t="s">
        <v>64</v>
      </c>
      <c r="OH327" s="877" t="s">
        <v>64</v>
      </c>
      <c r="OI327" s="877" t="s">
        <v>64</v>
      </c>
      <c r="OJ327" s="877" t="s">
        <v>64</v>
      </c>
      <c r="OK327" s="877" t="s">
        <v>64</v>
      </c>
      <c r="OL327" s="877" t="s">
        <v>64</v>
      </c>
      <c r="OM327" s="877" t="s">
        <v>64</v>
      </c>
    </row>
    <row r="328" spans="1:403" s="133" customFormat="1" x14ac:dyDescent="0.25">
      <c r="A328" s="455">
        <v>327</v>
      </c>
      <c r="B328" s="221">
        <v>0</v>
      </c>
      <c r="C328" s="61">
        <v>1</v>
      </c>
      <c r="D328" s="61">
        <v>5</v>
      </c>
      <c r="E328" s="511">
        <v>29</v>
      </c>
      <c r="F328" s="884"/>
      <c r="G328" s="61"/>
      <c r="H328" s="900">
        <v>34</v>
      </c>
      <c r="J328" s="511" t="s">
        <v>1759</v>
      </c>
      <c r="K328" s="766">
        <v>23252</v>
      </c>
      <c r="L328" s="512">
        <v>49.0356164383562</v>
      </c>
      <c r="M328" s="514">
        <v>84.8</v>
      </c>
      <c r="N328" s="514">
        <v>163</v>
      </c>
      <c r="O328" s="514">
        <v>31.916895630245776</v>
      </c>
      <c r="P328" s="106">
        <v>1.9594783886421294</v>
      </c>
      <c r="Q328" s="511">
        <v>1</v>
      </c>
      <c r="R328" s="511">
        <v>90</v>
      </c>
      <c r="S328" s="511">
        <v>50</v>
      </c>
      <c r="T328" s="511">
        <v>0</v>
      </c>
      <c r="U328" s="514">
        <v>3</v>
      </c>
      <c r="V328" s="718">
        <v>1</v>
      </c>
      <c r="W328" s="718"/>
      <c r="X328" s="718">
        <v>1</v>
      </c>
      <c r="Y328" s="718">
        <v>2</v>
      </c>
      <c r="Z328" s="718">
        <v>1</v>
      </c>
      <c r="AA328" s="718">
        <v>0</v>
      </c>
      <c r="AB328" s="718">
        <v>0</v>
      </c>
      <c r="AC328" s="718">
        <v>0</v>
      </c>
      <c r="AE328" s="524">
        <v>31.748702200353801</v>
      </c>
      <c r="AG328" s="589">
        <v>89</v>
      </c>
      <c r="AH328" s="590">
        <v>3.61</v>
      </c>
      <c r="AI328" s="589">
        <v>13</v>
      </c>
      <c r="AJ328" s="592"/>
      <c r="AK328" s="589">
        <v>9.9</v>
      </c>
      <c r="AL328" s="592"/>
      <c r="AM328" s="589">
        <v>139</v>
      </c>
      <c r="AN328" s="593"/>
      <c r="AO328" s="409"/>
      <c r="AP328" s="63"/>
      <c r="AQ328" s="63"/>
      <c r="AR328" s="63"/>
      <c r="AS328" s="63"/>
      <c r="AT328" s="63"/>
      <c r="AU328" s="63"/>
      <c r="AV328" s="64"/>
      <c r="AW328" s="64"/>
      <c r="AX328" s="108"/>
      <c r="AY328" s="108"/>
      <c r="AZ328" s="108"/>
      <c r="BA328" s="589">
        <v>139</v>
      </c>
      <c r="BB328" s="414"/>
      <c r="BC328" s="66"/>
      <c r="BD328" s="68"/>
      <c r="BE328" s="66"/>
      <c r="BF328" s="218"/>
      <c r="BG328" s="66"/>
      <c r="BH328" s="68"/>
      <c r="BI328" s="508"/>
      <c r="BJ328" s="508"/>
      <c r="BK328" s="508"/>
      <c r="BL328" s="66"/>
      <c r="BM328" s="66"/>
      <c r="BN328" s="66"/>
      <c r="BO328" s="66"/>
      <c r="BP328" s="571"/>
      <c r="BQ328" s="66"/>
      <c r="BR328" s="66"/>
      <c r="BS328" s="66"/>
      <c r="BT328" s="66"/>
      <c r="BU328" s="61"/>
      <c r="BV328" s="61"/>
      <c r="BW328" s="61"/>
      <c r="BX328" s="61"/>
      <c r="BY328" s="61"/>
      <c r="BZ328" s="61"/>
      <c r="CA328" s="61"/>
      <c r="CB328" s="61"/>
      <c r="CC328" s="61"/>
      <c r="CD328" s="61"/>
      <c r="CE328" s="61"/>
      <c r="CF328" s="61"/>
      <c r="CG328" s="61"/>
      <c r="CH328" s="61"/>
      <c r="CI328" s="61"/>
      <c r="CJ328" s="61"/>
      <c r="CK328" s="661">
        <v>1</v>
      </c>
      <c r="CL328" s="661">
        <v>0</v>
      </c>
      <c r="CM328" s="661">
        <v>0</v>
      </c>
      <c r="CN328" s="661">
        <v>1</v>
      </c>
      <c r="CO328" s="661">
        <v>1</v>
      </c>
      <c r="CP328" s="661">
        <v>0</v>
      </c>
      <c r="CQ328" s="661">
        <v>1</v>
      </c>
      <c r="CR328" s="661">
        <v>0</v>
      </c>
      <c r="CS328" s="661">
        <v>0</v>
      </c>
      <c r="CT328" s="661">
        <v>0</v>
      </c>
      <c r="CU328" s="661">
        <v>1</v>
      </c>
      <c r="CV328" s="661">
        <v>1</v>
      </c>
      <c r="CW328" s="667"/>
      <c r="CX328" s="362"/>
      <c r="CY328" s="362"/>
      <c r="CZ328" s="362"/>
      <c r="DD328" s="516">
        <v>1</v>
      </c>
      <c r="DE328" s="511" t="s">
        <v>1760</v>
      </c>
      <c r="DG328" s="136"/>
      <c r="DK328" s="136"/>
      <c r="DL328" s="136"/>
      <c r="DM328" s="136"/>
      <c r="DT328" s="63"/>
      <c r="EP328" s="511">
        <v>29</v>
      </c>
      <c r="EQ328" s="574">
        <v>41150</v>
      </c>
      <c r="EU328" s="133">
        <v>62</v>
      </c>
      <c r="EV328" s="133">
        <v>0</v>
      </c>
      <c r="EW328" s="524">
        <v>31.748702200353801</v>
      </c>
      <c r="EX328" s="133">
        <v>7</v>
      </c>
      <c r="EY328" s="133">
        <v>7</v>
      </c>
      <c r="EZ328" s="133">
        <v>65</v>
      </c>
      <c r="FA328" s="133">
        <v>55</v>
      </c>
      <c r="FD328" s="133">
        <v>45</v>
      </c>
      <c r="FF328" s="133">
        <v>26</v>
      </c>
      <c r="FI328" s="91"/>
      <c r="FJ328" s="91"/>
      <c r="FK328" s="227"/>
      <c r="FL328" s="227"/>
      <c r="FM328" s="193">
        <v>201</v>
      </c>
      <c r="FN328" s="193">
        <v>127</v>
      </c>
      <c r="FO328" s="193">
        <v>102.5783193961573</v>
      </c>
      <c r="FP328" s="193">
        <v>64.813166981651634</v>
      </c>
      <c r="FQ328" s="193">
        <v>36</v>
      </c>
      <c r="FR328" s="133">
        <v>1</v>
      </c>
      <c r="FT328" s="193">
        <v>57</v>
      </c>
      <c r="FU328" s="193">
        <v>98</v>
      </c>
      <c r="FV328" s="133">
        <v>290</v>
      </c>
      <c r="FW328" s="237">
        <v>9.4</v>
      </c>
      <c r="FX328" s="237">
        <v>8.4</v>
      </c>
      <c r="FY328" s="237">
        <v>6.0638297872340425</v>
      </c>
      <c r="FZ328" s="237">
        <v>0.58163265306122447</v>
      </c>
      <c r="GA328" s="133">
        <v>1.8</v>
      </c>
      <c r="GB328" s="133">
        <v>20</v>
      </c>
      <c r="GH328" s="133">
        <v>0</v>
      </c>
      <c r="GI328" s="133">
        <v>1</v>
      </c>
      <c r="GJ328" s="133">
        <v>1</v>
      </c>
      <c r="GK328" s="133">
        <v>1</v>
      </c>
      <c r="GL328" s="133">
        <v>35</v>
      </c>
      <c r="GN328" s="133">
        <v>0</v>
      </c>
      <c r="GP328" s="133">
        <v>1</v>
      </c>
      <c r="GQ328" s="61">
        <v>26</v>
      </c>
      <c r="GR328" s="106">
        <v>13.268837334826317</v>
      </c>
      <c r="GS328" s="61">
        <v>32</v>
      </c>
      <c r="GT328" s="61">
        <v>1</v>
      </c>
      <c r="GU328" s="61"/>
      <c r="GV328" s="61"/>
      <c r="GW328" s="61"/>
      <c r="GX328" s="61"/>
      <c r="GY328" s="61">
        <v>12</v>
      </c>
      <c r="GZ328" s="61"/>
      <c r="HA328" s="90"/>
      <c r="HB328" s="21">
        <v>13</v>
      </c>
      <c r="HZ328" s="238"/>
      <c r="IF328" s="237"/>
      <c r="IG328" s="237"/>
      <c r="IQ328" s="237"/>
      <c r="JD328" s="136"/>
      <c r="JE328" s="278"/>
      <c r="JF328" s="70"/>
      <c r="JG328" s="70"/>
      <c r="JH328" s="136"/>
      <c r="JI328" s="136"/>
      <c r="JJ328" s="136"/>
      <c r="JK328" s="136"/>
      <c r="JM328" s="420"/>
      <c r="JN328" s="362"/>
      <c r="JO328" s="244"/>
      <c r="JQ328" s="518">
        <v>2</v>
      </c>
      <c r="JR328" s="519">
        <v>41197</v>
      </c>
      <c r="JS328" s="520">
        <v>1</v>
      </c>
      <c r="JT328" s="135"/>
      <c r="JV328" s="200"/>
      <c r="JW328" s="135"/>
      <c r="JX328" s="225"/>
      <c r="JY328" s="201"/>
      <c r="JZ328" s="135"/>
      <c r="KA328" s="225"/>
      <c r="KB328" s="699">
        <v>1</v>
      </c>
      <c r="KC328" s="700">
        <v>41197</v>
      </c>
      <c r="KD328" s="225"/>
      <c r="KE328" s="63"/>
      <c r="KF328" s="250"/>
      <c r="KG328" s="250"/>
      <c r="KH328" s="250"/>
      <c r="KI328" s="250"/>
      <c r="KJ328" s="250"/>
      <c r="KK328" s="250"/>
      <c r="KL328" s="250"/>
      <c r="KM328" s="250"/>
      <c r="KR328" s="92"/>
      <c r="KS328" s="92"/>
      <c r="KT328" s="92"/>
      <c r="KU328" s="361"/>
      <c r="KV328" s="92"/>
      <c r="KW328" s="361"/>
      <c r="KX328" s="361"/>
      <c r="KY328" s="361"/>
      <c r="KZ328" s="361"/>
      <c r="LA328" s="361"/>
      <c r="LB328" s="361"/>
      <c r="LC328" s="361"/>
      <c r="LD328" s="361"/>
      <c r="LE328" s="361"/>
      <c r="LF328" s="112"/>
      <c r="LG328" s="454"/>
      <c r="LH328" s="454"/>
      <c r="LI328" s="454"/>
      <c r="LJ328" s="454"/>
      <c r="LK328" s="454"/>
      <c r="LL328" s="454"/>
      <c r="LM328" s="454"/>
      <c r="LN328" s="454"/>
      <c r="LO328" s="454"/>
      <c r="LP328" s="454"/>
      <c r="LQ328" s="454"/>
      <c r="LR328" s="454"/>
      <c r="LS328" s="454"/>
      <c r="LT328" s="454"/>
      <c r="LU328" s="454"/>
      <c r="LV328" s="454"/>
      <c r="LW328" s="454"/>
      <c r="LX328" s="454"/>
      <c r="LY328" s="454"/>
      <c r="LZ328" s="454"/>
      <c r="MA328" s="454"/>
      <c r="MB328" s="454"/>
      <c r="MD328" s="509"/>
      <c r="ME328" s="61"/>
      <c r="MF328" s="746">
        <v>29</v>
      </c>
      <c r="MG328" s="510">
        <v>41150</v>
      </c>
      <c r="MH328" s="511">
        <v>34</v>
      </c>
      <c r="MI328" s="521">
        <v>34</v>
      </c>
      <c r="MJ328" s="522">
        <v>119.955416080744</v>
      </c>
      <c r="MK328" s="510"/>
      <c r="ML328" s="511"/>
      <c r="MM328" s="511"/>
      <c r="MN328" s="511"/>
      <c r="MO328" s="511"/>
      <c r="MP328" s="511"/>
      <c r="NE328" s="876">
        <v>1029</v>
      </c>
      <c r="NF328" s="877" t="s">
        <v>64</v>
      </c>
      <c r="NG328" s="877" t="s">
        <v>64</v>
      </c>
      <c r="NH328" s="877" t="s">
        <v>64</v>
      </c>
      <c r="NI328" s="877" t="s">
        <v>64</v>
      </c>
      <c r="NJ328" s="877" t="s">
        <v>64</v>
      </c>
      <c r="NK328" s="877" t="s">
        <v>64</v>
      </c>
      <c r="NL328" s="877" t="s">
        <v>64</v>
      </c>
      <c r="NM328" s="877" t="s">
        <v>64</v>
      </c>
      <c r="NN328" s="877" t="s">
        <v>64</v>
      </c>
      <c r="NO328" s="877" t="s">
        <v>64</v>
      </c>
      <c r="NP328" s="877" t="s">
        <v>64</v>
      </c>
      <c r="NQ328" s="877" t="s">
        <v>64</v>
      </c>
      <c r="NR328" s="877" t="s">
        <v>64</v>
      </c>
      <c r="NS328" s="877" t="s">
        <v>64</v>
      </c>
      <c r="NT328" s="877" t="s">
        <v>64</v>
      </c>
      <c r="NU328" s="877" t="s">
        <v>64</v>
      </c>
      <c r="NV328" s="877" t="s">
        <v>64</v>
      </c>
      <c r="NW328" s="877" t="s">
        <v>64</v>
      </c>
      <c r="NX328" s="877" t="s">
        <v>64</v>
      </c>
      <c r="NY328" s="877" t="s">
        <v>64</v>
      </c>
      <c r="NZ328" s="877" t="s">
        <v>64</v>
      </c>
      <c r="OA328" s="877" t="s">
        <v>64</v>
      </c>
      <c r="OB328" s="877" t="s">
        <v>64</v>
      </c>
      <c r="OC328" s="877" t="s">
        <v>64</v>
      </c>
      <c r="OD328" s="877" t="s">
        <v>64</v>
      </c>
      <c r="OE328" s="877" t="s">
        <v>64</v>
      </c>
      <c r="OF328" s="877" t="s">
        <v>64</v>
      </c>
      <c r="OG328" s="877" t="s">
        <v>64</v>
      </c>
      <c r="OH328" s="877" t="s">
        <v>64</v>
      </c>
      <c r="OI328" s="877" t="s">
        <v>64</v>
      </c>
      <c r="OJ328" s="877" t="s">
        <v>64</v>
      </c>
      <c r="OK328" s="877" t="s">
        <v>64</v>
      </c>
      <c r="OL328" s="877" t="s">
        <v>64</v>
      </c>
      <c r="OM328" s="877" t="s">
        <v>64</v>
      </c>
    </row>
    <row r="329" spans="1:403" s="133" customFormat="1" x14ac:dyDescent="0.25">
      <c r="A329" s="902">
        <v>328</v>
      </c>
      <c r="B329" s="221">
        <v>0</v>
      </c>
      <c r="C329" s="61">
        <v>0</v>
      </c>
      <c r="D329" s="61">
        <v>5</v>
      </c>
      <c r="E329" s="511">
        <v>30</v>
      </c>
      <c r="F329" s="884"/>
      <c r="G329" s="61"/>
      <c r="H329" s="900">
        <v>36</v>
      </c>
      <c r="J329" s="511" t="s">
        <v>1761</v>
      </c>
      <c r="K329" s="766">
        <v>23781</v>
      </c>
      <c r="L329" s="512">
        <v>47.627397260274002</v>
      </c>
      <c r="M329" s="514">
        <v>69.3</v>
      </c>
      <c r="N329" s="514">
        <v>170</v>
      </c>
      <c r="O329" s="514">
        <v>23.979238754325262</v>
      </c>
      <c r="P329" s="106">
        <v>1.8090052515125543</v>
      </c>
      <c r="Q329" s="511">
        <v>0</v>
      </c>
      <c r="R329" s="511">
        <v>105</v>
      </c>
      <c r="S329" s="511">
        <v>60</v>
      </c>
      <c r="T329" s="511">
        <v>0</v>
      </c>
      <c r="U329" s="514">
        <v>3</v>
      </c>
      <c r="V329" s="718">
        <v>0</v>
      </c>
      <c r="W329" s="718"/>
      <c r="X329" s="718">
        <v>1</v>
      </c>
      <c r="Y329" s="718">
        <v>0</v>
      </c>
      <c r="Z329" s="718">
        <v>1</v>
      </c>
      <c r="AA329" s="718">
        <v>1</v>
      </c>
      <c r="AB329" s="718">
        <v>0</v>
      </c>
      <c r="AC329" s="718">
        <v>0</v>
      </c>
      <c r="AE329" s="524">
        <v>11.922944038468801</v>
      </c>
      <c r="AG329" s="589"/>
      <c r="AH329" s="590">
        <v>1.1499999999999999</v>
      </c>
      <c r="AI329" s="589">
        <v>68</v>
      </c>
      <c r="AJ329" s="592"/>
      <c r="AK329" s="589">
        <v>14.2</v>
      </c>
      <c r="AL329" s="592"/>
      <c r="AM329" s="591"/>
      <c r="AN329" s="594"/>
      <c r="AO329" s="409"/>
      <c r="AP329" s="63"/>
      <c r="AQ329" s="63"/>
      <c r="AR329" s="63"/>
      <c r="AS329" s="63"/>
      <c r="AT329" s="63"/>
      <c r="AU329" s="63"/>
      <c r="AV329" s="64"/>
      <c r="AW329" s="64"/>
      <c r="AX329" s="108"/>
      <c r="AY329" s="108"/>
      <c r="AZ329" s="108"/>
      <c r="BA329" s="589">
        <v>144</v>
      </c>
      <c r="BB329" s="414"/>
      <c r="BC329" s="66"/>
      <c r="BD329" s="68"/>
      <c r="BE329" s="66"/>
      <c r="BF329" s="218"/>
      <c r="BG329" s="66"/>
      <c r="BH329" s="68"/>
      <c r="BI329" s="508"/>
      <c r="BJ329" s="508"/>
      <c r="BK329" s="508"/>
      <c r="BL329" s="66"/>
      <c r="BM329" s="66"/>
      <c r="BN329" s="66"/>
      <c r="BO329" s="66"/>
      <c r="BP329" s="571"/>
      <c r="BQ329" s="66"/>
      <c r="BR329" s="66"/>
      <c r="BS329" s="66"/>
      <c r="BT329" s="66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61">
        <v>1</v>
      </c>
      <c r="CL329" s="661">
        <v>0</v>
      </c>
      <c r="CM329" s="663">
        <v>0</v>
      </c>
      <c r="CN329" s="661">
        <v>1</v>
      </c>
      <c r="CO329" s="661">
        <v>1</v>
      </c>
      <c r="CP329" s="661">
        <v>0</v>
      </c>
      <c r="CQ329" s="661">
        <v>0</v>
      </c>
      <c r="CR329" s="661">
        <v>1</v>
      </c>
      <c r="CS329" s="661">
        <v>0</v>
      </c>
      <c r="CT329" s="661">
        <v>0</v>
      </c>
      <c r="CU329" s="661">
        <v>0</v>
      </c>
      <c r="CV329" s="661">
        <v>1</v>
      </c>
      <c r="CW329" s="666">
        <v>9.4</v>
      </c>
      <c r="CX329" s="362"/>
      <c r="CY329" s="362"/>
      <c r="CZ329" s="362"/>
      <c r="DD329" s="516">
        <v>2</v>
      </c>
      <c r="DE329" s="511" t="s">
        <v>1762</v>
      </c>
      <c r="DG329" s="136"/>
      <c r="DK329" s="136"/>
      <c r="DL329" s="136"/>
      <c r="DM329" s="136"/>
      <c r="DT329" s="63"/>
      <c r="EP329" s="511">
        <v>30</v>
      </c>
      <c r="EQ329" s="574">
        <v>41166</v>
      </c>
      <c r="EU329" s="133">
        <v>74</v>
      </c>
      <c r="EV329" s="133">
        <v>0</v>
      </c>
      <c r="EW329" s="524">
        <v>11.922944038468801</v>
      </c>
      <c r="EX329" s="133">
        <v>7</v>
      </c>
      <c r="EY329" s="133">
        <v>7</v>
      </c>
      <c r="EZ329" s="133">
        <v>59</v>
      </c>
      <c r="FA329" s="133">
        <v>52</v>
      </c>
      <c r="FD329" s="133">
        <v>46</v>
      </c>
      <c r="FF329" s="133">
        <v>26</v>
      </c>
      <c r="FI329" s="91"/>
      <c r="FJ329" s="91"/>
      <c r="FK329" s="227"/>
      <c r="FL329" s="227"/>
      <c r="FM329" s="193">
        <v>146</v>
      </c>
      <c r="FN329" s="193">
        <v>110</v>
      </c>
      <c r="FO329" s="193">
        <v>80.707338952126179</v>
      </c>
      <c r="FP329" s="193">
        <v>60.806899210506032</v>
      </c>
      <c r="FQ329" s="193">
        <v>24</v>
      </c>
      <c r="FR329" s="133">
        <v>1</v>
      </c>
      <c r="FT329" s="193">
        <v>74</v>
      </c>
      <c r="FU329" s="193"/>
      <c r="FV329" s="133">
        <v>170</v>
      </c>
      <c r="FW329" s="237">
        <v>2.2000000000000002</v>
      </c>
      <c r="FX329" s="237">
        <v>2.9</v>
      </c>
      <c r="FY329" s="237">
        <v>33.636363636363633</v>
      </c>
      <c r="FZ329" s="237"/>
      <c r="GB329" s="133">
        <v>19</v>
      </c>
      <c r="GH329" s="133">
        <v>0</v>
      </c>
      <c r="GI329" s="133">
        <v>2</v>
      </c>
      <c r="GJ329" s="133">
        <v>0</v>
      </c>
      <c r="GK329" s="133">
        <v>3</v>
      </c>
      <c r="GL329" s="133">
        <v>8</v>
      </c>
      <c r="GN329" s="133">
        <v>0</v>
      </c>
      <c r="GP329" s="133">
        <v>1</v>
      </c>
      <c r="GQ329" s="61">
        <v>107</v>
      </c>
      <c r="GR329" s="106">
        <v>59.148529232037681</v>
      </c>
      <c r="GS329" s="61">
        <v>31</v>
      </c>
      <c r="GT329" s="61">
        <v>1</v>
      </c>
      <c r="GU329" s="61"/>
      <c r="GV329" s="61"/>
      <c r="GW329" s="61"/>
      <c r="GX329" s="61"/>
      <c r="GY329" s="61"/>
      <c r="GZ329" s="61"/>
      <c r="HA329" s="90"/>
      <c r="HB329" s="21">
        <v>29</v>
      </c>
      <c r="HZ329" s="238"/>
      <c r="IF329" s="237"/>
      <c r="IG329" s="237"/>
      <c r="IQ329" s="237"/>
      <c r="JD329" s="136"/>
      <c r="JE329" s="278"/>
      <c r="JF329" s="70"/>
      <c r="JG329" s="70"/>
      <c r="JH329" s="136"/>
      <c r="JI329" s="136"/>
      <c r="JJ329" s="136"/>
      <c r="JK329" s="136"/>
      <c r="JM329" s="420"/>
      <c r="JN329" s="362"/>
      <c r="JO329" s="244"/>
      <c r="JQ329" s="518">
        <v>1</v>
      </c>
      <c r="JR329" s="519">
        <v>41740</v>
      </c>
      <c r="JS329" s="520">
        <v>18</v>
      </c>
      <c r="JT329" s="135"/>
      <c r="JV329" s="200"/>
      <c r="JW329" s="135"/>
      <c r="JX329" s="225"/>
      <c r="JY329" s="201"/>
      <c r="JZ329" s="135"/>
      <c r="KA329" s="225"/>
      <c r="KB329" s="699">
        <v>0</v>
      </c>
      <c r="KC329" s="511"/>
      <c r="KD329" s="225"/>
      <c r="KE329" s="63"/>
      <c r="KF329" s="250"/>
      <c r="KG329" s="250"/>
      <c r="KH329" s="250"/>
      <c r="KI329" s="250"/>
      <c r="KJ329" s="250"/>
      <c r="KK329" s="250"/>
      <c r="KL329" s="250"/>
      <c r="KM329" s="250"/>
      <c r="KR329" s="92"/>
      <c r="KS329" s="92"/>
      <c r="KT329" s="92"/>
      <c r="KU329" s="361"/>
      <c r="KV329" s="92"/>
      <c r="KW329" s="361"/>
      <c r="KX329" s="361"/>
      <c r="KY329" s="361"/>
      <c r="KZ329" s="361"/>
      <c r="LA329" s="361"/>
      <c r="LB329" s="361"/>
      <c r="LC329" s="361"/>
      <c r="LD329" s="361"/>
      <c r="LE329" s="361"/>
      <c r="LF329" s="112"/>
      <c r="LG329" s="454"/>
      <c r="LH329" s="454"/>
      <c r="LI329" s="454"/>
      <c r="LJ329" s="454"/>
      <c r="LK329" s="454"/>
      <c r="LL329" s="454"/>
      <c r="LM329" s="454"/>
      <c r="LN329" s="454"/>
      <c r="LO329" s="454"/>
      <c r="LP329" s="454"/>
      <c r="LQ329" s="454"/>
      <c r="LR329" s="454"/>
      <c r="LS329" s="454"/>
      <c r="LT329" s="454"/>
      <c r="LU329" s="454"/>
      <c r="LV329" s="454"/>
      <c r="LW329" s="454"/>
      <c r="LX329" s="454"/>
      <c r="LY329" s="454"/>
      <c r="LZ329" s="454"/>
      <c r="MA329" s="454"/>
      <c r="MB329" s="454"/>
      <c r="MD329" s="509"/>
      <c r="ME329" s="61"/>
      <c r="MF329" s="746">
        <v>30</v>
      </c>
      <c r="MG329" s="510">
        <v>41165</v>
      </c>
      <c r="MH329" s="511">
        <v>36</v>
      </c>
      <c r="MI329" s="521">
        <v>36</v>
      </c>
      <c r="MJ329" s="522">
        <v>34.840488402902899</v>
      </c>
      <c r="MK329" s="510">
        <v>41207</v>
      </c>
      <c r="ML329" s="511">
        <v>43</v>
      </c>
      <c r="MM329" s="511">
        <v>91.3</v>
      </c>
      <c r="MN329" s="510">
        <v>41323</v>
      </c>
      <c r="MO329" s="511">
        <v>61</v>
      </c>
      <c r="MP329" s="511"/>
      <c r="NE329" s="876" t="s">
        <v>64</v>
      </c>
      <c r="NF329" s="877" t="s">
        <v>64</v>
      </c>
      <c r="NG329" s="877" t="s">
        <v>64</v>
      </c>
      <c r="NH329" s="877" t="s">
        <v>64</v>
      </c>
      <c r="NI329" s="877" t="s">
        <v>64</v>
      </c>
      <c r="NJ329" s="877" t="s">
        <v>64</v>
      </c>
      <c r="NK329" s="877" t="s">
        <v>64</v>
      </c>
      <c r="NL329" s="877" t="s">
        <v>64</v>
      </c>
      <c r="NM329" s="877" t="s">
        <v>64</v>
      </c>
      <c r="NN329" s="877" t="s">
        <v>64</v>
      </c>
      <c r="NO329" s="877" t="s">
        <v>64</v>
      </c>
      <c r="NP329" s="877" t="s">
        <v>64</v>
      </c>
      <c r="NQ329" s="877" t="s">
        <v>64</v>
      </c>
      <c r="NR329" s="877" t="s">
        <v>64</v>
      </c>
      <c r="NS329" s="877" t="s">
        <v>64</v>
      </c>
      <c r="NT329" s="877" t="s">
        <v>64</v>
      </c>
      <c r="NU329" s="877" t="s">
        <v>64</v>
      </c>
      <c r="NV329" s="877" t="s">
        <v>64</v>
      </c>
      <c r="NW329" s="877" t="s">
        <v>64</v>
      </c>
      <c r="NX329" s="877" t="s">
        <v>64</v>
      </c>
      <c r="NY329" s="877" t="s">
        <v>64</v>
      </c>
      <c r="NZ329" s="877" t="s">
        <v>64</v>
      </c>
      <c r="OA329" s="877" t="s">
        <v>64</v>
      </c>
      <c r="OB329" s="877" t="s">
        <v>64</v>
      </c>
      <c r="OC329" s="877" t="s">
        <v>64</v>
      </c>
      <c r="OD329" s="877" t="s">
        <v>64</v>
      </c>
      <c r="OE329" s="877" t="s">
        <v>64</v>
      </c>
      <c r="OF329" s="877" t="s">
        <v>64</v>
      </c>
      <c r="OG329" s="877" t="s">
        <v>64</v>
      </c>
      <c r="OH329" s="877" t="s">
        <v>64</v>
      </c>
      <c r="OI329" s="877" t="s">
        <v>64</v>
      </c>
      <c r="OJ329" s="877" t="s">
        <v>64</v>
      </c>
      <c r="OK329" s="877" t="s">
        <v>64</v>
      </c>
      <c r="OL329" s="877" t="s">
        <v>64</v>
      </c>
      <c r="OM329" s="877" t="s">
        <v>64</v>
      </c>
    </row>
    <row r="330" spans="1:403" s="133" customFormat="1" x14ac:dyDescent="0.25">
      <c r="A330" s="455">
        <v>329</v>
      </c>
      <c r="B330" s="274">
        <v>0</v>
      </c>
      <c r="C330" s="61">
        <v>0</v>
      </c>
      <c r="D330" s="61">
        <v>5</v>
      </c>
      <c r="E330" s="511">
        <v>31</v>
      </c>
      <c r="F330" s="884"/>
      <c r="G330" s="61"/>
      <c r="H330" s="900">
        <v>37</v>
      </c>
      <c r="J330" s="511" t="s">
        <v>1763</v>
      </c>
      <c r="K330" s="766">
        <v>19194</v>
      </c>
      <c r="L330" s="512">
        <v>60.208219178082203</v>
      </c>
      <c r="M330" s="514">
        <v>110.9</v>
      </c>
      <c r="N330" s="514">
        <v>198</v>
      </c>
      <c r="O330" s="514">
        <v>28.287929803081319</v>
      </c>
      <c r="P330" s="106">
        <v>2.4697165829301144</v>
      </c>
      <c r="Q330" s="511">
        <v>0</v>
      </c>
      <c r="R330" s="511">
        <v>115</v>
      </c>
      <c r="S330" s="511">
        <v>75</v>
      </c>
      <c r="T330" s="511">
        <v>1</v>
      </c>
      <c r="U330" s="514">
        <v>2</v>
      </c>
      <c r="V330" s="718">
        <v>0</v>
      </c>
      <c r="W330" s="718"/>
      <c r="X330" s="718">
        <v>1</v>
      </c>
      <c r="Y330" s="718">
        <v>1</v>
      </c>
      <c r="Z330" s="718">
        <v>1</v>
      </c>
      <c r="AA330" s="718">
        <v>1</v>
      </c>
      <c r="AB330" s="718">
        <v>0</v>
      </c>
      <c r="AC330" s="718">
        <v>0</v>
      </c>
      <c r="AE330" s="524">
        <v>9.7159250738124303</v>
      </c>
      <c r="AG330" s="591"/>
      <c r="AH330" s="590">
        <v>1.18</v>
      </c>
      <c r="AI330" s="589">
        <v>63</v>
      </c>
      <c r="AJ330" s="592"/>
      <c r="AK330" s="589">
        <v>17.3</v>
      </c>
      <c r="AL330" s="592"/>
      <c r="AM330" s="591"/>
      <c r="AN330" s="594"/>
      <c r="AO330" s="409"/>
      <c r="AP330" s="63"/>
      <c r="AQ330" s="63"/>
      <c r="AR330" s="63"/>
      <c r="AS330" s="63"/>
      <c r="AT330" s="63"/>
      <c r="AU330" s="63"/>
      <c r="AV330" s="64"/>
      <c r="AW330" s="64"/>
      <c r="AX330" s="108"/>
      <c r="AY330" s="108"/>
      <c r="AZ330" s="108"/>
      <c r="BA330" s="589">
        <v>137</v>
      </c>
      <c r="BB330" s="414"/>
      <c r="BC330" s="66"/>
      <c r="BD330" s="68"/>
      <c r="BE330" s="66"/>
      <c r="BF330" s="218"/>
      <c r="BG330" s="66"/>
      <c r="BH330" s="68"/>
      <c r="BI330" s="508"/>
      <c r="BJ330" s="508"/>
      <c r="BK330" s="508"/>
      <c r="BL330" s="66"/>
      <c r="BM330" s="66"/>
      <c r="BN330" s="66"/>
      <c r="BO330" s="66"/>
      <c r="BP330" s="571"/>
      <c r="BQ330" s="66"/>
      <c r="BR330" s="66"/>
      <c r="BS330" s="66"/>
      <c r="BT330" s="66"/>
      <c r="BU330" s="61"/>
      <c r="BV330" s="61"/>
      <c r="BW330" s="61"/>
      <c r="BX330" s="61"/>
      <c r="BY330" s="61"/>
      <c r="BZ330" s="61"/>
      <c r="CA330" s="61"/>
      <c r="CB330" s="61"/>
      <c r="CC330" s="61"/>
      <c r="CD330" s="61"/>
      <c r="CE330" s="61"/>
      <c r="CF330" s="61"/>
      <c r="CG330" s="61"/>
      <c r="CH330" s="61"/>
      <c r="CI330" s="61"/>
      <c r="CJ330" s="61"/>
      <c r="CK330" s="661">
        <v>1</v>
      </c>
      <c r="CL330" s="661">
        <v>0</v>
      </c>
      <c r="CM330" s="661">
        <v>1</v>
      </c>
      <c r="CN330" s="661">
        <v>1</v>
      </c>
      <c r="CO330" s="661">
        <v>1</v>
      </c>
      <c r="CP330" s="661">
        <v>0</v>
      </c>
      <c r="CQ330" s="661">
        <v>0</v>
      </c>
      <c r="CR330" s="661">
        <v>1</v>
      </c>
      <c r="CS330" s="661">
        <v>0</v>
      </c>
      <c r="CT330" s="661">
        <v>0</v>
      </c>
      <c r="CU330" s="661">
        <v>1</v>
      </c>
      <c r="CV330" s="661">
        <v>0</v>
      </c>
      <c r="CW330" s="666">
        <v>16.7</v>
      </c>
      <c r="CX330" s="362"/>
      <c r="CY330" s="362"/>
      <c r="CZ330" s="362"/>
      <c r="DD330" s="516">
        <v>1</v>
      </c>
      <c r="DE330" s="511" t="s">
        <v>1756</v>
      </c>
      <c r="DG330" s="136"/>
      <c r="DK330" s="136"/>
      <c r="DL330" s="136"/>
      <c r="DM330" s="136"/>
      <c r="DT330" s="63"/>
      <c r="EP330" s="511">
        <v>31</v>
      </c>
      <c r="EQ330" s="574">
        <v>41170</v>
      </c>
      <c r="EU330" s="133">
        <v>82</v>
      </c>
      <c r="EV330" s="133">
        <v>1</v>
      </c>
      <c r="EW330" s="524">
        <v>9.7159250738124303</v>
      </c>
      <c r="EX330" s="133">
        <v>10</v>
      </c>
      <c r="EY330" s="133">
        <v>10</v>
      </c>
      <c r="EZ330" s="133">
        <v>68</v>
      </c>
      <c r="FA330" s="133">
        <v>65</v>
      </c>
      <c r="FD330" s="133">
        <v>55</v>
      </c>
      <c r="FF330" s="133">
        <v>36</v>
      </c>
      <c r="FI330" s="91"/>
      <c r="FJ330" s="91"/>
      <c r="FK330" s="227"/>
      <c r="FL330" s="227"/>
      <c r="FM330" s="193">
        <v>355</v>
      </c>
      <c r="FN330" s="193">
        <v>271</v>
      </c>
      <c r="FO330" s="193">
        <v>143.7411897598476</v>
      </c>
      <c r="FP330" s="193">
        <v>109.72918992934846</v>
      </c>
      <c r="FQ330" s="193">
        <v>23</v>
      </c>
      <c r="FR330" s="133">
        <v>1</v>
      </c>
      <c r="FT330" s="193">
        <v>130</v>
      </c>
      <c r="FU330" s="193"/>
      <c r="FV330" s="133">
        <v>190</v>
      </c>
      <c r="FW330" s="237">
        <v>2.5</v>
      </c>
      <c r="FX330" s="237">
        <v>2.9</v>
      </c>
      <c r="FY330" s="237">
        <v>52</v>
      </c>
      <c r="FZ330" s="237"/>
      <c r="GB330" s="133">
        <v>22</v>
      </c>
      <c r="GH330" s="133">
        <v>0</v>
      </c>
      <c r="GI330" s="133">
        <v>1</v>
      </c>
      <c r="GJ330" s="133">
        <v>0</v>
      </c>
      <c r="GK330" s="133">
        <v>1</v>
      </c>
      <c r="GN330" s="133">
        <v>0</v>
      </c>
      <c r="GP330" s="133">
        <v>0</v>
      </c>
      <c r="GQ330" s="61"/>
      <c r="GR330" s="106">
        <v>0</v>
      </c>
      <c r="GS330" s="61"/>
      <c r="GT330" s="61"/>
      <c r="GU330" s="61"/>
      <c r="GV330" s="61"/>
      <c r="GW330" s="61"/>
      <c r="GX330" s="61"/>
      <c r="GY330" s="61"/>
      <c r="GZ330" s="61"/>
      <c r="HA330" s="90"/>
      <c r="HB330" s="21">
        <v>26</v>
      </c>
      <c r="HZ330" s="238"/>
      <c r="IF330" s="237"/>
      <c r="IG330" s="237"/>
      <c r="IQ330" s="237"/>
      <c r="JD330" s="136"/>
      <c r="JE330" s="278"/>
      <c r="JF330" s="70"/>
      <c r="JG330" s="70"/>
      <c r="JH330" s="136"/>
      <c r="JI330" s="136"/>
      <c r="JJ330" s="136"/>
      <c r="JK330" s="136"/>
      <c r="JM330" s="420"/>
      <c r="JN330" s="362"/>
      <c r="JO330" s="244"/>
      <c r="JQ330" s="518">
        <v>1</v>
      </c>
      <c r="JR330" s="519">
        <v>42496</v>
      </c>
      <c r="JS330" s="520">
        <v>43</v>
      </c>
      <c r="JT330" s="135"/>
      <c r="JV330" s="200"/>
      <c r="JW330" s="135"/>
      <c r="JX330" s="225"/>
      <c r="JY330" s="201"/>
      <c r="JZ330" s="135"/>
      <c r="KA330" s="225"/>
      <c r="KB330" s="699">
        <v>0</v>
      </c>
      <c r="KC330" s="511"/>
      <c r="KD330" s="225"/>
      <c r="KE330" s="63"/>
      <c r="KF330" s="250"/>
      <c r="KG330" s="250"/>
      <c r="KH330" s="250"/>
      <c r="KI330" s="250"/>
      <c r="KJ330" s="250"/>
      <c r="KK330" s="250"/>
      <c r="KL330" s="250"/>
      <c r="KM330" s="250"/>
      <c r="KR330" s="92"/>
      <c r="KS330" s="92"/>
      <c r="KT330" s="92"/>
      <c r="KU330" s="361"/>
      <c r="KV330" s="92"/>
      <c r="KW330" s="361"/>
      <c r="KX330" s="361"/>
      <c r="KY330" s="361"/>
      <c r="KZ330" s="361"/>
      <c r="LA330" s="361"/>
      <c r="LB330" s="361"/>
      <c r="LC330" s="361"/>
      <c r="LD330" s="361"/>
      <c r="LE330" s="361"/>
      <c r="LF330" s="112"/>
      <c r="LG330" s="454"/>
      <c r="LH330" s="454"/>
      <c r="LI330" s="454"/>
      <c r="LJ330" s="454"/>
      <c r="LK330" s="454"/>
      <c r="LL330" s="454"/>
      <c r="LM330" s="454"/>
      <c r="LN330" s="454"/>
      <c r="LO330" s="454"/>
      <c r="LP330" s="454"/>
      <c r="LQ330" s="454"/>
      <c r="LR330" s="454"/>
      <c r="LS330" s="454"/>
      <c r="LT330" s="454"/>
      <c r="LU330" s="454"/>
      <c r="LV330" s="454"/>
      <c r="LW330" s="454"/>
      <c r="LX330" s="454"/>
      <c r="LY330" s="454"/>
      <c r="LZ330" s="454"/>
      <c r="MA330" s="454"/>
      <c r="MB330" s="454"/>
      <c r="MD330" s="509"/>
      <c r="ME330" s="61"/>
      <c r="MF330" s="746">
        <v>31</v>
      </c>
      <c r="MG330" s="510">
        <v>41170</v>
      </c>
      <c r="MH330" s="511">
        <v>37</v>
      </c>
      <c r="MI330" s="521">
        <v>37</v>
      </c>
      <c r="MJ330" s="522">
        <v>45.2851162630825</v>
      </c>
      <c r="MK330" s="510">
        <v>41365</v>
      </c>
      <c r="ML330" s="511">
        <v>80</v>
      </c>
      <c r="MM330" s="511"/>
      <c r="MN330" s="511"/>
      <c r="MO330" s="511"/>
      <c r="MP330" s="511"/>
      <c r="NE330" s="876" t="s">
        <v>64</v>
      </c>
      <c r="NF330" s="877" t="s">
        <v>64</v>
      </c>
      <c r="NG330" s="877" t="s">
        <v>64</v>
      </c>
      <c r="NH330" s="877" t="s">
        <v>64</v>
      </c>
      <c r="NI330" s="877" t="s">
        <v>64</v>
      </c>
      <c r="NJ330" s="877" t="s">
        <v>64</v>
      </c>
      <c r="NK330" s="877" t="s">
        <v>64</v>
      </c>
      <c r="NL330" s="877" t="s">
        <v>64</v>
      </c>
      <c r="NM330" s="877" t="s">
        <v>64</v>
      </c>
      <c r="NN330" s="877" t="s">
        <v>64</v>
      </c>
      <c r="NO330" s="877" t="s">
        <v>64</v>
      </c>
      <c r="NP330" s="877" t="s">
        <v>64</v>
      </c>
      <c r="NQ330" s="877" t="s">
        <v>64</v>
      </c>
      <c r="NR330" s="877" t="s">
        <v>64</v>
      </c>
      <c r="NS330" s="877" t="s">
        <v>64</v>
      </c>
      <c r="NT330" s="877" t="s">
        <v>64</v>
      </c>
      <c r="NU330" s="877" t="s">
        <v>64</v>
      </c>
      <c r="NV330" s="877" t="s">
        <v>64</v>
      </c>
      <c r="NW330" s="877" t="s">
        <v>64</v>
      </c>
      <c r="NX330" s="877" t="s">
        <v>64</v>
      </c>
      <c r="NY330" s="877" t="s">
        <v>64</v>
      </c>
      <c r="NZ330" s="877" t="s">
        <v>64</v>
      </c>
      <c r="OA330" s="877" t="s">
        <v>64</v>
      </c>
      <c r="OB330" s="877" t="s">
        <v>64</v>
      </c>
      <c r="OC330" s="877" t="s">
        <v>64</v>
      </c>
      <c r="OD330" s="877" t="s">
        <v>64</v>
      </c>
      <c r="OE330" s="877" t="s">
        <v>64</v>
      </c>
      <c r="OF330" s="877" t="s">
        <v>64</v>
      </c>
      <c r="OG330" s="877" t="s">
        <v>64</v>
      </c>
      <c r="OH330" s="877" t="s">
        <v>64</v>
      </c>
      <c r="OI330" s="877" t="s">
        <v>64</v>
      </c>
      <c r="OJ330" s="877" t="s">
        <v>64</v>
      </c>
      <c r="OK330" s="877" t="s">
        <v>64</v>
      </c>
      <c r="OL330" s="877" t="s">
        <v>64</v>
      </c>
      <c r="OM330" s="877" t="s">
        <v>64</v>
      </c>
    </row>
    <row r="331" spans="1:403" s="133" customFormat="1" x14ac:dyDescent="0.25">
      <c r="A331" s="455">
        <v>330</v>
      </c>
      <c r="B331" s="221">
        <v>0</v>
      </c>
      <c r="C331" s="61">
        <v>0</v>
      </c>
      <c r="D331" s="61">
        <v>5</v>
      </c>
      <c r="E331" s="511">
        <v>32</v>
      </c>
      <c r="F331" s="884"/>
      <c r="G331" s="61"/>
      <c r="H331" s="900">
        <v>38</v>
      </c>
      <c r="J331" s="511" t="s">
        <v>1764</v>
      </c>
      <c r="K331" s="766">
        <v>16955</v>
      </c>
      <c r="L331" s="512">
        <v>66.347945205479405</v>
      </c>
      <c r="M331" s="514">
        <v>80.7</v>
      </c>
      <c r="N331" s="514">
        <v>163</v>
      </c>
      <c r="O331" s="514">
        <v>30.373743836802291</v>
      </c>
      <c r="P331" s="106">
        <v>1.9115220811349962</v>
      </c>
      <c r="Q331" s="511">
        <v>0</v>
      </c>
      <c r="R331" s="511">
        <v>105</v>
      </c>
      <c r="S331" s="511">
        <v>70</v>
      </c>
      <c r="T331" s="511">
        <v>0</v>
      </c>
      <c r="U331" s="514">
        <v>1</v>
      </c>
      <c r="V331" s="718">
        <v>1</v>
      </c>
      <c r="W331" s="718"/>
      <c r="X331" s="718">
        <v>1</v>
      </c>
      <c r="Y331" s="718">
        <v>2</v>
      </c>
      <c r="Z331" s="718">
        <v>1</v>
      </c>
      <c r="AA331" s="718">
        <v>0</v>
      </c>
      <c r="AB331" s="718">
        <v>0</v>
      </c>
      <c r="AC331" s="718">
        <v>0</v>
      </c>
      <c r="AE331" s="524">
        <v>13.246437078841399</v>
      </c>
      <c r="AG331" s="591"/>
      <c r="AH331" s="590">
        <v>0.96</v>
      </c>
      <c r="AI331" s="589">
        <v>78</v>
      </c>
      <c r="AJ331" s="592"/>
      <c r="AK331" s="589">
        <v>15.4</v>
      </c>
      <c r="AL331" s="592"/>
      <c r="AM331" s="591"/>
      <c r="AN331" s="594"/>
      <c r="AO331" s="409"/>
      <c r="AP331" s="63"/>
      <c r="AQ331" s="63"/>
      <c r="AR331" s="63"/>
      <c r="AS331" s="63"/>
      <c r="AT331" s="63"/>
      <c r="AU331" s="63"/>
      <c r="AV331" s="64"/>
      <c r="AW331" s="64"/>
      <c r="AX331" s="108"/>
      <c r="AY331" s="108"/>
      <c r="AZ331" s="108"/>
      <c r="BA331" s="589">
        <v>140</v>
      </c>
      <c r="BB331" s="414"/>
      <c r="BC331" s="66"/>
      <c r="BD331" s="68"/>
      <c r="BE331" s="66"/>
      <c r="BF331" s="218"/>
      <c r="BG331" s="66"/>
      <c r="BH331" s="68"/>
      <c r="BI331" s="508"/>
      <c r="BJ331" s="508"/>
      <c r="BK331" s="508"/>
      <c r="BL331" s="66"/>
      <c r="BM331" s="66"/>
      <c r="BN331" s="66"/>
      <c r="BO331" s="66"/>
      <c r="BP331" s="571"/>
      <c r="BQ331" s="66"/>
      <c r="BR331" s="66"/>
      <c r="BS331" s="66"/>
      <c r="BT331" s="66"/>
      <c r="BU331" s="61"/>
      <c r="BV331" s="61"/>
      <c r="BW331" s="61"/>
      <c r="BX331" s="61"/>
      <c r="BY331" s="61"/>
      <c r="BZ331" s="61"/>
      <c r="CA331" s="61"/>
      <c r="CB331" s="61"/>
      <c r="CC331" s="61"/>
      <c r="CD331" s="61"/>
      <c r="CE331" s="61"/>
      <c r="CF331" s="61"/>
      <c r="CG331" s="61"/>
      <c r="CH331" s="61"/>
      <c r="CI331" s="61"/>
      <c r="CJ331" s="61"/>
      <c r="CK331" s="661">
        <v>1</v>
      </c>
      <c r="CL331" s="661">
        <v>0</v>
      </c>
      <c r="CM331" s="661">
        <v>1</v>
      </c>
      <c r="CN331" s="661">
        <v>1</v>
      </c>
      <c r="CO331" s="663">
        <v>1</v>
      </c>
      <c r="CP331" s="661">
        <v>0</v>
      </c>
      <c r="CQ331" s="661">
        <v>0</v>
      </c>
      <c r="CR331" s="661">
        <v>1</v>
      </c>
      <c r="CS331" s="661">
        <v>0</v>
      </c>
      <c r="CT331" s="661">
        <v>0</v>
      </c>
      <c r="CU331" s="661">
        <v>1</v>
      </c>
      <c r="CV331" s="663">
        <v>1</v>
      </c>
      <c r="CW331" s="666">
        <v>7.83</v>
      </c>
      <c r="CX331" s="362"/>
      <c r="CY331" s="362"/>
      <c r="CZ331" s="362"/>
      <c r="DD331" s="516">
        <v>2</v>
      </c>
      <c r="DE331" s="511" t="s">
        <v>1765</v>
      </c>
      <c r="DG331" s="136"/>
      <c r="DK331" s="136"/>
      <c r="DL331" s="136"/>
      <c r="DM331" s="136"/>
      <c r="DT331" s="63"/>
      <c r="EP331" s="511">
        <v>32</v>
      </c>
      <c r="EQ331" s="574">
        <v>41169</v>
      </c>
      <c r="EU331" s="133">
        <v>90</v>
      </c>
      <c r="EV331" s="133">
        <v>1</v>
      </c>
      <c r="EW331" s="524">
        <v>13.246437078841399</v>
      </c>
      <c r="EX331" s="133">
        <v>7</v>
      </c>
      <c r="EY331" s="133">
        <v>8</v>
      </c>
      <c r="EZ331" s="133">
        <v>67</v>
      </c>
      <c r="FA331" s="133">
        <v>60</v>
      </c>
      <c r="FD331" s="133">
        <v>37</v>
      </c>
      <c r="FF331" s="133">
        <v>31</v>
      </c>
      <c r="FI331" s="91"/>
      <c r="FJ331" s="91"/>
      <c r="FK331" s="227"/>
      <c r="FL331" s="227"/>
      <c r="FM331" s="193">
        <v>151</v>
      </c>
      <c r="FN331" s="193">
        <v>125</v>
      </c>
      <c r="FO331" s="193">
        <v>78.994640705558254</v>
      </c>
      <c r="FP331" s="193">
        <v>65.392914491356166</v>
      </c>
      <c r="FQ331" s="193">
        <v>20</v>
      </c>
      <c r="FR331" s="133">
        <v>1</v>
      </c>
      <c r="FT331" s="193">
        <v>101</v>
      </c>
      <c r="FU331" s="193"/>
      <c r="FV331" s="133">
        <v>110</v>
      </c>
      <c r="FW331" s="237">
        <v>5</v>
      </c>
      <c r="FX331" s="237">
        <v>6.6</v>
      </c>
      <c r="FY331" s="237">
        <v>20.2</v>
      </c>
      <c r="FZ331" s="237"/>
      <c r="GB331" s="133">
        <v>19</v>
      </c>
      <c r="GH331" s="133">
        <v>1</v>
      </c>
      <c r="GI331" s="133">
        <v>1</v>
      </c>
      <c r="GJ331" s="133">
        <v>0</v>
      </c>
      <c r="GK331" s="133">
        <v>1</v>
      </c>
      <c r="GL331" s="133">
        <v>32</v>
      </c>
      <c r="GN331" s="133">
        <v>0</v>
      </c>
      <c r="GP331" s="133">
        <v>1</v>
      </c>
      <c r="GQ331" s="61">
        <v>79</v>
      </c>
      <c r="GR331" s="106">
        <v>41.328321958537103</v>
      </c>
      <c r="GS331" s="61">
        <v>47</v>
      </c>
      <c r="GT331" s="61">
        <v>0</v>
      </c>
      <c r="GU331" s="61"/>
      <c r="GV331" s="61"/>
      <c r="GW331" s="61"/>
      <c r="GX331" s="61"/>
      <c r="GY331" s="61">
        <v>16</v>
      </c>
      <c r="GZ331" s="61"/>
      <c r="HA331" s="90"/>
      <c r="HB331" s="21">
        <v>17</v>
      </c>
      <c r="HZ331" s="238"/>
      <c r="IF331" s="237"/>
      <c r="IG331" s="237"/>
      <c r="IQ331" s="237"/>
      <c r="JD331" s="136"/>
      <c r="JE331" s="278"/>
      <c r="JF331" s="70"/>
      <c r="JG331" s="70"/>
      <c r="JH331" s="136"/>
      <c r="JI331" s="136"/>
      <c r="JJ331" s="136"/>
      <c r="JK331" s="136"/>
      <c r="JM331" s="420"/>
      <c r="JN331" s="362"/>
      <c r="JO331" s="244"/>
      <c r="JQ331" s="518">
        <v>0</v>
      </c>
      <c r="JR331" s="519" t="s">
        <v>1766</v>
      </c>
      <c r="JS331" s="520">
        <v>76</v>
      </c>
      <c r="JT331" s="135"/>
      <c r="JV331" s="200"/>
      <c r="JW331" s="135"/>
      <c r="JX331" s="225"/>
      <c r="JY331" s="201"/>
      <c r="JZ331" s="135"/>
      <c r="KA331" s="225"/>
      <c r="KB331" s="699">
        <v>0</v>
      </c>
      <c r="KC331" s="511"/>
      <c r="KD331" s="225"/>
      <c r="KE331" s="63"/>
      <c r="KF331" s="250"/>
      <c r="KG331" s="250"/>
      <c r="KH331" s="250"/>
      <c r="KI331" s="250"/>
      <c r="KJ331" s="250"/>
      <c r="KK331" s="250"/>
      <c r="KL331" s="250"/>
      <c r="KM331" s="250"/>
      <c r="KR331" s="92"/>
      <c r="KS331" s="92"/>
      <c r="KT331" s="92"/>
      <c r="KU331" s="361"/>
      <c r="KV331" s="92"/>
      <c r="KW331" s="361"/>
      <c r="KX331" s="361"/>
      <c r="KY331" s="361"/>
      <c r="KZ331" s="361"/>
      <c r="LA331" s="361"/>
      <c r="LB331" s="361"/>
      <c r="LC331" s="361"/>
      <c r="LD331" s="361"/>
      <c r="LE331" s="361"/>
      <c r="LF331" s="112"/>
      <c r="LG331" s="454"/>
      <c r="LH331" s="454"/>
      <c r="LI331" s="454"/>
      <c r="LJ331" s="454"/>
      <c r="LK331" s="454"/>
      <c r="LL331" s="454"/>
      <c r="LM331" s="454"/>
      <c r="LN331" s="454"/>
      <c r="LO331" s="454"/>
      <c r="LP331" s="454"/>
      <c r="LQ331" s="454"/>
      <c r="LR331" s="454"/>
      <c r="LS331" s="454"/>
      <c r="LT331" s="454"/>
      <c r="LU331" s="454"/>
      <c r="LV331" s="454"/>
      <c r="LW331" s="454"/>
      <c r="LX331" s="454"/>
      <c r="LY331" s="454"/>
      <c r="LZ331" s="454"/>
      <c r="MA331" s="454"/>
      <c r="MB331" s="454"/>
      <c r="MD331" s="509"/>
      <c r="ME331" s="61"/>
      <c r="MF331" s="746">
        <v>32</v>
      </c>
      <c r="MG331" s="510">
        <v>41172</v>
      </c>
      <c r="MH331" s="511">
        <v>38</v>
      </c>
      <c r="MI331" s="521">
        <v>38</v>
      </c>
      <c r="MJ331" s="522">
        <v>48.374317078837798</v>
      </c>
      <c r="MK331" s="510"/>
      <c r="ML331" s="511"/>
      <c r="MM331" s="511"/>
      <c r="MN331" s="511"/>
      <c r="MO331" s="511"/>
      <c r="MP331" s="511"/>
      <c r="NE331" s="876" t="s">
        <v>64</v>
      </c>
      <c r="NF331" s="877" t="s">
        <v>64</v>
      </c>
      <c r="NG331" s="877" t="s">
        <v>64</v>
      </c>
      <c r="NH331" s="877" t="s">
        <v>64</v>
      </c>
      <c r="NI331" s="877" t="s">
        <v>64</v>
      </c>
      <c r="NJ331" s="877" t="s">
        <v>64</v>
      </c>
      <c r="NK331" s="877" t="s">
        <v>64</v>
      </c>
      <c r="NL331" s="877" t="s">
        <v>64</v>
      </c>
      <c r="NM331" s="877" t="s">
        <v>64</v>
      </c>
      <c r="NN331" s="877" t="s">
        <v>64</v>
      </c>
      <c r="NO331" s="877" t="s">
        <v>64</v>
      </c>
      <c r="NP331" s="877" t="s">
        <v>64</v>
      </c>
      <c r="NQ331" s="877" t="s">
        <v>64</v>
      </c>
      <c r="NR331" s="877" t="s">
        <v>64</v>
      </c>
      <c r="NS331" s="877" t="s">
        <v>64</v>
      </c>
      <c r="NT331" s="877" t="s">
        <v>64</v>
      </c>
      <c r="NU331" s="877" t="s">
        <v>64</v>
      </c>
      <c r="NV331" s="877" t="s">
        <v>64</v>
      </c>
      <c r="NW331" s="877" t="s">
        <v>64</v>
      </c>
      <c r="NX331" s="877" t="s">
        <v>64</v>
      </c>
      <c r="NY331" s="877" t="s">
        <v>64</v>
      </c>
      <c r="NZ331" s="877" t="s">
        <v>64</v>
      </c>
      <c r="OA331" s="877" t="s">
        <v>64</v>
      </c>
      <c r="OB331" s="877" t="s">
        <v>64</v>
      </c>
      <c r="OC331" s="877" t="s">
        <v>64</v>
      </c>
      <c r="OD331" s="877" t="s">
        <v>64</v>
      </c>
      <c r="OE331" s="877" t="s">
        <v>64</v>
      </c>
      <c r="OF331" s="877" t="s">
        <v>64</v>
      </c>
      <c r="OG331" s="877" t="s">
        <v>64</v>
      </c>
      <c r="OH331" s="877" t="s">
        <v>64</v>
      </c>
      <c r="OI331" s="877" t="s">
        <v>64</v>
      </c>
      <c r="OJ331" s="877" t="s">
        <v>64</v>
      </c>
      <c r="OK331" s="877" t="s">
        <v>64</v>
      </c>
      <c r="OL331" s="877" t="s">
        <v>64</v>
      </c>
      <c r="OM331" s="877" t="s">
        <v>64</v>
      </c>
    </row>
    <row r="332" spans="1:403" s="133" customFormat="1" x14ac:dyDescent="0.25">
      <c r="A332" s="902">
        <v>331</v>
      </c>
      <c r="B332" s="221">
        <v>0</v>
      </c>
      <c r="C332" s="61">
        <v>0</v>
      </c>
      <c r="D332" s="61">
        <v>5</v>
      </c>
      <c r="E332" s="511">
        <v>34</v>
      </c>
      <c r="F332" s="884"/>
      <c r="G332" s="61"/>
      <c r="H332" s="900">
        <v>40</v>
      </c>
      <c r="J332" s="511" t="s">
        <v>1767</v>
      </c>
      <c r="K332" s="766">
        <v>19253</v>
      </c>
      <c r="L332" s="512">
        <v>60.109589041095902</v>
      </c>
      <c r="M332" s="514">
        <v>91.5</v>
      </c>
      <c r="N332" s="514">
        <v>183</v>
      </c>
      <c r="O332" s="514">
        <v>27.322404371584696</v>
      </c>
      <c r="P332" s="106">
        <v>2.1566756826189701</v>
      </c>
      <c r="Q332" s="511">
        <v>0</v>
      </c>
      <c r="R332" s="511">
        <v>80</v>
      </c>
      <c r="S332" s="511">
        <v>50</v>
      </c>
      <c r="T332" s="511"/>
      <c r="U332" s="514">
        <v>3</v>
      </c>
      <c r="V332" s="718">
        <v>0</v>
      </c>
      <c r="W332" s="718"/>
      <c r="X332" s="718">
        <v>1</v>
      </c>
      <c r="Y332" s="718">
        <v>0</v>
      </c>
      <c r="Z332" s="718">
        <v>1</v>
      </c>
      <c r="AA332" s="718">
        <v>1</v>
      </c>
      <c r="AB332" s="718">
        <v>0</v>
      </c>
      <c r="AC332" s="718">
        <v>0</v>
      </c>
      <c r="AE332" s="524">
        <v>17.839506172839499</v>
      </c>
      <c r="AG332" s="589"/>
      <c r="AH332" s="590">
        <v>1.29</v>
      </c>
      <c r="AI332" s="589">
        <v>57</v>
      </c>
      <c r="AJ332" s="592"/>
      <c r="AK332" s="589">
        <v>12.3</v>
      </c>
      <c r="AL332" s="592"/>
      <c r="AM332" s="591"/>
      <c r="AN332" s="594"/>
      <c r="AO332" s="409"/>
      <c r="AP332" s="63"/>
      <c r="AQ332" s="63"/>
      <c r="AR332" s="63"/>
      <c r="AS332" s="63"/>
      <c r="AT332" s="63"/>
      <c r="AU332" s="63"/>
      <c r="AV332" s="64"/>
      <c r="AW332" s="64"/>
      <c r="AX332" s="108"/>
      <c r="AY332" s="108"/>
      <c r="AZ332" s="108"/>
      <c r="BA332" s="589">
        <v>141</v>
      </c>
      <c r="BB332" s="414"/>
      <c r="BC332" s="66"/>
      <c r="BD332" s="68"/>
      <c r="BE332" s="66"/>
      <c r="BF332" s="218"/>
      <c r="BG332" s="66"/>
      <c r="BH332" s="68"/>
      <c r="BI332" s="508"/>
      <c r="BJ332" s="508"/>
      <c r="BK332" s="508"/>
      <c r="BL332" s="66"/>
      <c r="BM332" s="66"/>
      <c r="BN332" s="66"/>
      <c r="BO332" s="66"/>
      <c r="BP332" s="571"/>
      <c r="BQ332" s="66"/>
      <c r="BR332" s="66"/>
      <c r="BS332" s="66"/>
      <c r="BT332" s="66"/>
      <c r="BU332" s="61"/>
      <c r="BV332" s="61"/>
      <c r="BW332" s="61"/>
      <c r="BX332" s="61"/>
      <c r="BY332" s="61"/>
      <c r="BZ332" s="61"/>
      <c r="CA332" s="61"/>
      <c r="CB332" s="61"/>
      <c r="CC332" s="61"/>
      <c r="CD332" s="61"/>
      <c r="CE332" s="61"/>
      <c r="CF332" s="61"/>
      <c r="CG332" s="61"/>
      <c r="CH332" s="61"/>
      <c r="CI332" s="61"/>
      <c r="CJ332" s="61"/>
      <c r="CK332" s="661">
        <v>1</v>
      </c>
      <c r="CL332" s="661">
        <v>0</v>
      </c>
      <c r="CM332" s="661">
        <v>1</v>
      </c>
      <c r="CN332" s="661">
        <v>1</v>
      </c>
      <c r="CO332" s="661">
        <v>1</v>
      </c>
      <c r="CP332" s="661">
        <v>0</v>
      </c>
      <c r="CQ332" s="661">
        <v>1</v>
      </c>
      <c r="CR332" s="661">
        <v>0</v>
      </c>
      <c r="CS332" s="661">
        <v>0</v>
      </c>
      <c r="CT332" s="661">
        <v>0</v>
      </c>
      <c r="CU332" s="661">
        <v>0</v>
      </c>
      <c r="CV332" s="661">
        <v>0</v>
      </c>
      <c r="CW332" s="667">
        <v>12.6</v>
      </c>
      <c r="CX332" s="362"/>
      <c r="CY332" s="362"/>
      <c r="CZ332" s="362"/>
      <c r="DD332" s="516">
        <v>2</v>
      </c>
      <c r="DE332" s="511" t="s">
        <v>1768</v>
      </c>
      <c r="DG332" s="136"/>
      <c r="DK332" s="136"/>
      <c r="DL332" s="136"/>
      <c r="DM332" s="136"/>
      <c r="DT332" s="63"/>
      <c r="EP332" s="511">
        <v>34</v>
      </c>
      <c r="EQ332" s="574">
        <v>41149</v>
      </c>
      <c r="EU332" s="133">
        <v>87</v>
      </c>
      <c r="EV332" s="133">
        <v>0</v>
      </c>
      <c r="EW332" s="524">
        <v>17.839506172839499</v>
      </c>
      <c r="EX332" s="133">
        <v>9</v>
      </c>
      <c r="EY332" s="133">
        <v>10</v>
      </c>
      <c r="EZ332" s="133">
        <v>71</v>
      </c>
      <c r="FA332" s="133">
        <v>65</v>
      </c>
      <c r="FD332" s="133">
        <v>59</v>
      </c>
      <c r="FF332" s="133">
        <v>34</v>
      </c>
      <c r="FI332" s="91"/>
      <c r="FJ332" s="91"/>
      <c r="FK332" s="227"/>
      <c r="FL332" s="227"/>
      <c r="FM332" s="193">
        <v>249</v>
      </c>
      <c r="FN332" s="193">
        <v>226</v>
      </c>
      <c r="FO332" s="193">
        <v>115.45546787898381</v>
      </c>
      <c r="FP332" s="193">
        <v>104.7909065889572</v>
      </c>
      <c r="FQ332" s="193">
        <v>17</v>
      </c>
      <c r="FR332" s="133">
        <v>1</v>
      </c>
      <c r="FT332" s="193">
        <v>101</v>
      </c>
      <c r="FU332" s="193"/>
      <c r="FV332" s="133">
        <v>140</v>
      </c>
      <c r="FW332" s="237">
        <v>5</v>
      </c>
      <c r="FX332" s="237">
        <v>6.9</v>
      </c>
      <c r="FY332" s="237">
        <v>20.2</v>
      </c>
      <c r="FZ332" s="237"/>
      <c r="GB332" s="133">
        <v>23</v>
      </c>
      <c r="GH332" s="133">
        <v>1</v>
      </c>
      <c r="GI332" s="133">
        <v>1</v>
      </c>
      <c r="GJ332" s="133">
        <v>0</v>
      </c>
      <c r="GK332" s="133">
        <v>1</v>
      </c>
      <c r="GL332" s="133">
        <v>36</v>
      </c>
      <c r="GN332" s="133">
        <v>0</v>
      </c>
      <c r="GP332" s="133">
        <v>1</v>
      </c>
      <c r="GQ332" s="61">
        <v>137</v>
      </c>
      <c r="GR332" s="106">
        <v>63.523691162332462</v>
      </c>
      <c r="GS332" s="61">
        <v>21</v>
      </c>
      <c r="GT332" s="61">
        <v>1</v>
      </c>
      <c r="GU332" s="61"/>
      <c r="GV332" s="61"/>
      <c r="GW332" s="61"/>
      <c r="GX332" s="61"/>
      <c r="GY332" s="61">
        <v>13</v>
      </c>
      <c r="GZ332" s="61"/>
      <c r="HA332" s="90"/>
      <c r="HB332" s="21">
        <v>24</v>
      </c>
      <c r="HZ332" s="238"/>
      <c r="IF332" s="237"/>
      <c r="IG332" s="237"/>
      <c r="IQ332" s="237"/>
      <c r="JD332" s="136"/>
      <c r="JE332" s="278"/>
      <c r="JF332" s="70"/>
      <c r="JG332" s="70"/>
      <c r="JH332" s="136"/>
      <c r="JI332" s="136"/>
      <c r="JJ332" s="136"/>
      <c r="JK332" s="136"/>
      <c r="JM332" s="420"/>
      <c r="JN332" s="362"/>
      <c r="JO332" s="244"/>
      <c r="JQ332" s="518">
        <v>1</v>
      </c>
      <c r="JR332" s="519">
        <v>41419</v>
      </c>
      <c r="JS332" s="520">
        <v>7</v>
      </c>
      <c r="JT332" s="135"/>
      <c r="JV332" s="200"/>
      <c r="JW332" s="135"/>
      <c r="JX332" s="225"/>
      <c r="JY332" s="201"/>
      <c r="JZ332" s="135"/>
      <c r="KA332" s="225"/>
      <c r="KB332" s="699">
        <v>0</v>
      </c>
      <c r="KC332" s="511"/>
      <c r="KD332" s="225"/>
      <c r="KE332" s="63"/>
      <c r="KF332" s="250"/>
      <c r="KG332" s="250"/>
      <c r="KH332" s="250"/>
      <c r="KI332" s="250"/>
      <c r="KJ332" s="250"/>
      <c r="KK332" s="250"/>
      <c r="KL332" s="250"/>
      <c r="KM332" s="250"/>
      <c r="KR332" s="92"/>
      <c r="KS332" s="92"/>
      <c r="KT332" s="92"/>
      <c r="KU332" s="361"/>
      <c r="KV332" s="92"/>
      <c r="KW332" s="361"/>
      <c r="KX332" s="361"/>
      <c r="KY332" s="361"/>
      <c r="KZ332" s="361"/>
      <c r="LA332" s="361"/>
      <c r="LB332" s="361"/>
      <c r="LC332" s="361"/>
      <c r="LD332" s="361"/>
      <c r="LE332" s="361"/>
      <c r="LF332" s="112"/>
      <c r="LG332" s="454"/>
      <c r="LH332" s="454"/>
      <c r="LI332" s="454"/>
      <c r="LJ332" s="454"/>
      <c r="LK332" s="454"/>
      <c r="LL332" s="454"/>
      <c r="LM332" s="454"/>
      <c r="LN332" s="454"/>
      <c r="LO332" s="454"/>
      <c r="LP332" s="454"/>
      <c r="LQ332" s="454"/>
      <c r="LR332" s="454"/>
      <c r="LS332" s="454"/>
      <c r="LT332" s="454"/>
      <c r="LU332" s="454"/>
      <c r="LV332" s="454"/>
      <c r="LW332" s="454"/>
      <c r="LX332" s="454"/>
      <c r="LY332" s="454"/>
      <c r="LZ332" s="454"/>
      <c r="MA332" s="454"/>
      <c r="MB332" s="454"/>
      <c r="MD332" s="509"/>
      <c r="ME332" s="61"/>
      <c r="MF332" s="746">
        <v>34</v>
      </c>
      <c r="MG332" s="510">
        <v>41193</v>
      </c>
      <c r="MH332" s="511">
        <v>40</v>
      </c>
      <c r="MI332" s="521">
        <v>40</v>
      </c>
      <c r="MJ332" s="522">
        <v>33.652861487449002</v>
      </c>
      <c r="MK332" s="510"/>
      <c r="ML332" s="511"/>
      <c r="MM332" s="511"/>
      <c r="MN332" s="511"/>
      <c r="MO332" s="511"/>
      <c r="MP332" s="511"/>
      <c r="NE332" s="876" t="s">
        <v>64</v>
      </c>
      <c r="NF332" s="877" t="s">
        <v>64</v>
      </c>
      <c r="NG332" s="877" t="s">
        <v>64</v>
      </c>
      <c r="NH332" s="877" t="s">
        <v>64</v>
      </c>
      <c r="NI332" s="877" t="s">
        <v>64</v>
      </c>
      <c r="NJ332" s="877" t="s">
        <v>64</v>
      </c>
      <c r="NK332" s="877" t="s">
        <v>64</v>
      </c>
      <c r="NL332" s="877" t="s">
        <v>64</v>
      </c>
      <c r="NM332" s="877" t="s">
        <v>64</v>
      </c>
      <c r="NN332" s="877" t="s">
        <v>64</v>
      </c>
      <c r="NO332" s="877" t="s">
        <v>64</v>
      </c>
      <c r="NP332" s="877" t="s">
        <v>64</v>
      </c>
      <c r="NQ332" s="877" t="s">
        <v>64</v>
      </c>
      <c r="NR332" s="877" t="s">
        <v>64</v>
      </c>
      <c r="NS332" s="877" t="s">
        <v>64</v>
      </c>
      <c r="NT332" s="877" t="s">
        <v>64</v>
      </c>
      <c r="NU332" s="877" t="s">
        <v>64</v>
      </c>
      <c r="NV332" s="877" t="s">
        <v>64</v>
      </c>
      <c r="NW332" s="877" t="s">
        <v>64</v>
      </c>
      <c r="NX332" s="877" t="s">
        <v>64</v>
      </c>
      <c r="NY332" s="877" t="s">
        <v>64</v>
      </c>
      <c r="NZ332" s="877" t="s">
        <v>64</v>
      </c>
      <c r="OA332" s="877" t="s">
        <v>64</v>
      </c>
      <c r="OB332" s="877" t="s">
        <v>64</v>
      </c>
      <c r="OC332" s="877" t="s">
        <v>64</v>
      </c>
      <c r="OD332" s="877" t="s">
        <v>64</v>
      </c>
      <c r="OE332" s="877" t="s">
        <v>64</v>
      </c>
      <c r="OF332" s="877" t="s">
        <v>64</v>
      </c>
      <c r="OG332" s="877" t="s">
        <v>64</v>
      </c>
      <c r="OH332" s="877" t="s">
        <v>64</v>
      </c>
      <c r="OI332" s="877" t="s">
        <v>64</v>
      </c>
      <c r="OJ332" s="877" t="s">
        <v>64</v>
      </c>
      <c r="OK332" s="877" t="s">
        <v>64</v>
      </c>
      <c r="OL332" s="877" t="s">
        <v>64</v>
      </c>
      <c r="OM332" s="877" t="s">
        <v>64</v>
      </c>
    </row>
    <row r="333" spans="1:403" s="133" customFormat="1" x14ac:dyDescent="0.25">
      <c r="A333" s="455">
        <v>332</v>
      </c>
      <c r="B333" s="221">
        <v>0</v>
      </c>
      <c r="C333" s="61">
        <v>0</v>
      </c>
      <c r="D333" s="61">
        <v>5</v>
      </c>
      <c r="E333" s="511">
        <v>35</v>
      </c>
      <c r="F333" s="884"/>
      <c r="G333" s="61"/>
      <c r="H333" s="900">
        <v>41</v>
      </c>
      <c r="J333" s="511" t="s">
        <v>1769</v>
      </c>
      <c r="K333" s="766">
        <v>21424</v>
      </c>
      <c r="L333" s="512">
        <v>54</v>
      </c>
      <c r="M333" s="514">
        <v>90</v>
      </c>
      <c r="N333" s="514">
        <v>183</v>
      </c>
      <c r="O333" s="514">
        <v>26.874496103198062</v>
      </c>
      <c r="P333" s="106">
        <v>2.1389249636207439</v>
      </c>
      <c r="Q333" s="511">
        <v>0</v>
      </c>
      <c r="R333" s="511">
        <v>130</v>
      </c>
      <c r="S333" s="511">
        <v>90</v>
      </c>
      <c r="T333" s="511"/>
      <c r="U333" s="514"/>
      <c r="V333" s="718">
        <v>0</v>
      </c>
      <c r="W333" s="718"/>
      <c r="X333" s="718">
        <v>1</v>
      </c>
      <c r="Y333" s="718">
        <v>1</v>
      </c>
      <c r="Z333" s="718">
        <v>1</v>
      </c>
      <c r="AA333" s="718">
        <v>0</v>
      </c>
      <c r="AB333" s="718">
        <v>1</v>
      </c>
      <c r="AC333" s="718">
        <v>0</v>
      </c>
      <c r="AE333" s="524">
        <v>27.2453159041394</v>
      </c>
      <c r="AG333" s="591">
        <v>107</v>
      </c>
      <c r="AH333" s="590">
        <v>1.18</v>
      </c>
      <c r="AI333" s="589">
        <v>64</v>
      </c>
      <c r="AJ333" s="592"/>
      <c r="AK333" s="589">
        <v>15</v>
      </c>
      <c r="AL333" s="592"/>
      <c r="AM333" s="591"/>
      <c r="AN333" s="594"/>
      <c r="AO333" s="409"/>
      <c r="AP333" s="63"/>
      <c r="AQ333" s="63"/>
      <c r="AR333" s="63"/>
      <c r="AS333" s="63"/>
      <c r="AT333" s="63"/>
      <c r="AU333" s="63"/>
      <c r="AV333" s="64"/>
      <c r="AW333" s="64"/>
      <c r="AX333" s="108"/>
      <c r="AY333" s="108"/>
      <c r="AZ333" s="108"/>
      <c r="BA333" s="589">
        <v>137</v>
      </c>
      <c r="BB333" s="414"/>
      <c r="BC333" s="66"/>
      <c r="BD333" s="68"/>
      <c r="BE333" s="66"/>
      <c r="BF333" s="218"/>
      <c r="BG333" s="66"/>
      <c r="BH333" s="68"/>
      <c r="BI333" s="508"/>
      <c r="BJ333" s="508"/>
      <c r="BK333" s="508"/>
      <c r="BL333" s="66"/>
      <c r="BM333" s="66"/>
      <c r="BN333" s="66"/>
      <c r="BO333" s="66"/>
      <c r="BP333" s="571"/>
      <c r="BQ333" s="66"/>
      <c r="BR333" s="66"/>
      <c r="BS333" s="66"/>
      <c r="BT333" s="66"/>
      <c r="BU333" s="61"/>
      <c r="BV333" s="61"/>
      <c r="BW333" s="61"/>
      <c r="BX333" s="61"/>
      <c r="BY333" s="61"/>
      <c r="BZ333" s="61"/>
      <c r="CA333" s="61"/>
      <c r="CB333" s="61"/>
      <c r="CC333" s="61"/>
      <c r="CD333" s="61"/>
      <c r="CE333" s="61"/>
      <c r="CF333" s="61"/>
      <c r="CG333" s="61"/>
      <c r="CH333" s="61"/>
      <c r="CI333" s="61"/>
      <c r="CJ333" s="61"/>
      <c r="CK333" s="661">
        <v>1</v>
      </c>
      <c r="CL333" s="661">
        <v>0</v>
      </c>
      <c r="CM333" s="661">
        <v>1</v>
      </c>
      <c r="CN333" s="661">
        <v>1</v>
      </c>
      <c r="CO333" s="663">
        <v>0</v>
      </c>
      <c r="CP333" s="661">
        <v>0</v>
      </c>
      <c r="CQ333" s="661">
        <v>1</v>
      </c>
      <c r="CR333" s="661">
        <v>0</v>
      </c>
      <c r="CS333" s="661">
        <v>0</v>
      </c>
      <c r="CT333" s="663">
        <v>1</v>
      </c>
      <c r="CU333" s="661">
        <v>1</v>
      </c>
      <c r="CV333" s="661">
        <v>1</v>
      </c>
      <c r="CW333" s="667">
        <v>11.6</v>
      </c>
      <c r="CX333" s="362"/>
      <c r="CY333" s="362"/>
      <c r="CZ333" s="362"/>
      <c r="DD333" s="516">
        <v>1</v>
      </c>
      <c r="DE333" s="511" t="s">
        <v>1745</v>
      </c>
      <c r="DG333" s="136"/>
      <c r="DK333" s="136"/>
      <c r="DL333" s="136"/>
      <c r="DM333" s="136"/>
      <c r="DT333" s="63"/>
      <c r="EP333" s="511">
        <v>35</v>
      </c>
      <c r="EQ333" s="574">
        <v>41183</v>
      </c>
      <c r="EU333" s="133">
        <v>63</v>
      </c>
      <c r="EV333" s="133">
        <v>0</v>
      </c>
      <c r="EW333" s="524">
        <v>27.2453159041394</v>
      </c>
      <c r="EX333" s="133">
        <v>10</v>
      </c>
      <c r="EY333" s="133">
        <v>10</v>
      </c>
      <c r="EZ333" s="133">
        <v>86</v>
      </c>
      <c r="FA333" s="133">
        <v>78</v>
      </c>
      <c r="FD333" s="133">
        <v>49</v>
      </c>
      <c r="FF333" s="133">
        <v>35</v>
      </c>
      <c r="FI333" s="91"/>
      <c r="FJ333" s="91"/>
      <c r="FK333" s="227"/>
      <c r="FL333" s="227"/>
      <c r="FM333" s="193">
        <v>634</v>
      </c>
      <c r="FN333" s="193">
        <v>552</v>
      </c>
      <c r="FO333" s="193">
        <v>296.41058512252488</v>
      </c>
      <c r="FP333" s="193">
        <v>258.07356938112576</v>
      </c>
      <c r="FQ333" s="193">
        <v>13</v>
      </c>
      <c r="FR333" s="133">
        <v>1</v>
      </c>
      <c r="FT333" s="193">
        <v>60</v>
      </c>
      <c r="FU333" s="193">
        <v>100</v>
      </c>
      <c r="FV333" s="133">
        <v>90</v>
      </c>
      <c r="FW333" s="237">
        <v>4.2</v>
      </c>
      <c r="FX333" s="237">
        <v>4.5</v>
      </c>
      <c r="FY333" s="237">
        <v>14.285714285714285</v>
      </c>
      <c r="FZ333" s="237">
        <v>0.6</v>
      </c>
      <c r="GA333" s="237">
        <v>0.91324200913242004</v>
      </c>
      <c r="GB333" s="133">
        <v>23</v>
      </c>
      <c r="GH333" s="133">
        <v>0</v>
      </c>
      <c r="GI333" s="133">
        <v>3</v>
      </c>
      <c r="GJ333" s="133">
        <v>0</v>
      </c>
      <c r="GK333" s="133">
        <v>0</v>
      </c>
      <c r="GN333" s="133">
        <v>0</v>
      </c>
      <c r="GP333" s="133">
        <v>1</v>
      </c>
      <c r="GQ333" s="61"/>
      <c r="GR333" s="106">
        <v>0</v>
      </c>
      <c r="GS333" s="61">
        <v>37</v>
      </c>
      <c r="GT333" s="61">
        <v>0</v>
      </c>
      <c r="GU333" s="61"/>
      <c r="GV333" s="61"/>
      <c r="GW333" s="61"/>
      <c r="GX333" s="61"/>
      <c r="GY333" s="61"/>
      <c r="GZ333" s="61"/>
      <c r="HA333" s="90"/>
      <c r="HB333" s="21">
        <v>15</v>
      </c>
      <c r="HZ333" s="238"/>
      <c r="IF333" s="237"/>
      <c r="IG333" s="237"/>
      <c r="IQ333" s="237"/>
      <c r="JD333" s="136"/>
      <c r="JE333" s="278"/>
      <c r="JF333" s="70"/>
      <c r="JG333" s="70"/>
      <c r="JH333" s="136"/>
      <c r="JI333" s="136"/>
      <c r="JJ333" s="136"/>
      <c r="JK333" s="136"/>
      <c r="JM333" s="420"/>
      <c r="JN333" s="362"/>
      <c r="JO333" s="244"/>
      <c r="JQ333" s="518">
        <v>2</v>
      </c>
      <c r="JR333" s="519">
        <v>41750</v>
      </c>
      <c r="JS333" s="520">
        <v>16</v>
      </c>
      <c r="JT333" s="135"/>
      <c r="JV333" s="200"/>
      <c r="JW333" s="135"/>
      <c r="JX333" s="225"/>
      <c r="JY333" s="201"/>
      <c r="JZ333" s="135"/>
      <c r="KA333" s="225"/>
      <c r="KB333" s="699">
        <v>1</v>
      </c>
      <c r="KC333" s="700">
        <v>41750</v>
      </c>
      <c r="KD333" s="225"/>
      <c r="KE333" s="63"/>
      <c r="KF333" s="250"/>
      <c r="KG333" s="250"/>
      <c r="KH333" s="250"/>
      <c r="KI333" s="250"/>
      <c r="KJ333" s="250"/>
      <c r="KK333" s="250"/>
      <c r="KL333" s="250"/>
      <c r="KM333" s="250"/>
      <c r="KR333" s="92"/>
      <c r="KS333" s="92"/>
      <c r="KT333" s="92"/>
      <c r="KU333" s="361"/>
      <c r="KV333" s="92"/>
      <c r="KW333" s="361"/>
      <c r="KX333" s="361"/>
      <c r="KY333" s="361"/>
      <c r="KZ333" s="361"/>
      <c r="LA333" s="361"/>
      <c r="LB333" s="361"/>
      <c r="LC333" s="361"/>
      <c r="LD333" s="361"/>
      <c r="LE333" s="361"/>
      <c r="LF333" s="112"/>
      <c r="LG333" s="454"/>
      <c r="LH333" s="454"/>
      <c r="LI333" s="454"/>
      <c r="LJ333" s="454"/>
      <c r="LK333" s="454"/>
      <c r="LL333" s="454"/>
      <c r="LM333" s="454"/>
      <c r="LN333" s="454"/>
      <c r="LO333" s="454"/>
      <c r="LP333" s="454"/>
      <c r="LQ333" s="454"/>
      <c r="LR333" s="454"/>
      <c r="LS333" s="454"/>
      <c r="LT333" s="454"/>
      <c r="LU333" s="454"/>
      <c r="LV333" s="454"/>
      <c r="LW333" s="454"/>
      <c r="LX333" s="454"/>
      <c r="LY333" s="454"/>
      <c r="LZ333" s="454"/>
      <c r="MA333" s="454"/>
      <c r="MB333" s="454"/>
      <c r="MD333" s="509"/>
      <c r="ME333" s="61"/>
      <c r="MF333" s="746">
        <v>35</v>
      </c>
      <c r="MG333" s="511">
        <v>41235</v>
      </c>
      <c r="MH333" s="511">
        <v>41</v>
      </c>
      <c r="MI333" s="521">
        <v>41</v>
      </c>
      <c r="MJ333" s="522">
        <v>38.893506162469997</v>
      </c>
      <c r="MK333" s="510">
        <v>41235</v>
      </c>
      <c r="ML333" s="511">
        <v>47</v>
      </c>
      <c r="MM333" s="511">
        <v>45.7</v>
      </c>
      <c r="MN333" s="511"/>
      <c r="MO333" s="511"/>
      <c r="MP333" s="511"/>
      <c r="NE333" s="876" t="s">
        <v>64</v>
      </c>
      <c r="NF333" s="877" t="s">
        <v>64</v>
      </c>
      <c r="NG333" s="877" t="s">
        <v>64</v>
      </c>
      <c r="NH333" s="877" t="s">
        <v>64</v>
      </c>
      <c r="NI333" s="877" t="s">
        <v>64</v>
      </c>
      <c r="NJ333" s="877" t="s">
        <v>64</v>
      </c>
      <c r="NK333" s="877" t="s">
        <v>64</v>
      </c>
      <c r="NL333" s="877" t="s">
        <v>64</v>
      </c>
      <c r="NM333" s="877" t="s">
        <v>64</v>
      </c>
      <c r="NN333" s="877" t="s">
        <v>64</v>
      </c>
      <c r="NO333" s="877" t="s">
        <v>64</v>
      </c>
      <c r="NP333" s="877" t="s">
        <v>64</v>
      </c>
      <c r="NQ333" s="877" t="s">
        <v>64</v>
      </c>
      <c r="NR333" s="877" t="s">
        <v>64</v>
      </c>
      <c r="NS333" s="877" t="s">
        <v>64</v>
      </c>
      <c r="NT333" s="877" t="s">
        <v>64</v>
      </c>
      <c r="NU333" s="877" t="s">
        <v>64</v>
      </c>
      <c r="NV333" s="877" t="s">
        <v>64</v>
      </c>
      <c r="NW333" s="877" t="s">
        <v>64</v>
      </c>
      <c r="NX333" s="877" t="s">
        <v>64</v>
      </c>
      <c r="NY333" s="877" t="s">
        <v>64</v>
      </c>
      <c r="NZ333" s="877" t="s">
        <v>64</v>
      </c>
      <c r="OA333" s="877" t="s">
        <v>64</v>
      </c>
      <c r="OB333" s="877" t="s">
        <v>64</v>
      </c>
      <c r="OC333" s="877" t="s">
        <v>64</v>
      </c>
      <c r="OD333" s="877" t="s">
        <v>64</v>
      </c>
      <c r="OE333" s="877" t="s">
        <v>64</v>
      </c>
      <c r="OF333" s="877" t="s">
        <v>64</v>
      </c>
      <c r="OG333" s="877" t="s">
        <v>64</v>
      </c>
      <c r="OH333" s="877" t="s">
        <v>64</v>
      </c>
      <c r="OI333" s="877" t="s">
        <v>64</v>
      </c>
      <c r="OJ333" s="877" t="s">
        <v>64</v>
      </c>
      <c r="OK333" s="877" t="s">
        <v>64</v>
      </c>
      <c r="OL333" s="877" t="s">
        <v>64</v>
      </c>
      <c r="OM333" s="877" t="s">
        <v>64</v>
      </c>
    </row>
    <row r="334" spans="1:403" s="133" customFormat="1" x14ac:dyDescent="0.25">
      <c r="A334" s="455">
        <v>333</v>
      </c>
      <c r="B334" s="274">
        <v>0</v>
      </c>
      <c r="C334" s="61">
        <v>0</v>
      </c>
      <c r="D334" s="61">
        <v>5</v>
      </c>
      <c r="E334" s="511">
        <v>36</v>
      </c>
      <c r="F334" s="884"/>
      <c r="G334" s="61"/>
      <c r="H334" s="900">
        <v>42</v>
      </c>
      <c r="J334" s="511" t="s">
        <v>1770</v>
      </c>
      <c r="K334" s="766">
        <v>18495</v>
      </c>
      <c r="L334" s="512">
        <v>62.205479452054803</v>
      </c>
      <c r="M334" s="514">
        <v>91</v>
      </c>
      <c r="N334" s="514">
        <v>176</v>
      </c>
      <c r="O334" s="514">
        <v>29.377582644628099</v>
      </c>
      <c r="P334" s="106">
        <v>2.1092389359408501</v>
      </c>
      <c r="Q334" s="511">
        <v>0</v>
      </c>
      <c r="R334" s="511">
        <v>115</v>
      </c>
      <c r="S334" s="511">
        <v>70</v>
      </c>
      <c r="T334" s="511">
        <v>0</v>
      </c>
      <c r="U334" s="514">
        <v>3</v>
      </c>
      <c r="V334" s="718">
        <v>1</v>
      </c>
      <c r="W334" s="718"/>
      <c r="X334" s="718">
        <v>1</v>
      </c>
      <c r="Y334" s="718">
        <v>2</v>
      </c>
      <c r="Z334" s="718">
        <v>1</v>
      </c>
      <c r="AA334" s="718">
        <v>1</v>
      </c>
      <c r="AB334" s="718">
        <v>0</v>
      </c>
      <c r="AC334" s="718">
        <v>1</v>
      </c>
      <c r="AE334" s="524">
        <v>32.639422062832502</v>
      </c>
      <c r="AG334" s="591"/>
      <c r="AH334" s="590">
        <v>1.07</v>
      </c>
      <c r="AI334" s="589">
        <v>70</v>
      </c>
      <c r="AJ334" s="592"/>
      <c r="AK334" s="589">
        <v>13.6</v>
      </c>
      <c r="AL334" s="592"/>
      <c r="AM334" s="591"/>
      <c r="AN334" s="594"/>
      <c r="AO334" s="409"/>
      <c r="AP334" s="63"/>
      <c r="AQ334" s="63"/>
      <c r="AR334" s="63"/>
      <c r="AS334" s="63"/>
      <c r="AT334" s="63"/>
      <c r="AU334" s="63"/>
      <c r="AV334" s="64"/>
      <c r="AW334" s="64"/>
      <c r="AX334" s="108"/>
      <c r="AY334" s="108"/>
      <c r="AZ334" s="108"/>
      <c r="BA334" s="589">
        <v>140</v>
      </c>
      <c r="BB334" s="414"/>
      <c r="BC334" s="66"/>
      <c r="BD334" s="68"/>
      <c r="BE334" s="66"/>
      <c r="BF334" s="218"/>
      <c r="BG334" s="66"/>
      <c r="BH334" s="68"/>
      <c r="BI334" s="508"/>
      <c r="BJ334" s="508"/>
      <c r="BK334" s="508"/>
      <c r="BL334" s="66"/>
      <c r="BM334" s="66"/>
      <c r="BN334" s="66"/>
      <c r="BO334" s="66"/>
      <c r="BP334" s="571"/>
      <c r="BQ334" s="66"/>
      <c r="BR334" s="66"/>
      <c r="BS334" s="66"/>
      <c r="BT334" s="66"/>
      <c r="BU334" s="61"/>
      <c r="BV334" s="61"/>
      <c r="BW334" s="61"/>
      <c r="BX334" s="61"/>
      <c r="BY334" s="61"/>
      <c r="BZ334" s="61"/>
      <c r="CA334" s="61"/>
      <c r="CB334" s="61"/>
      <c r="CC334" s="61"/>
      <c r="CD334" s="61"/>
      <c r="CE334" s="61"/>
      <c r="CF334" s="61"/>
      <c r="CG334" s="61"/>
      <c r="CH334" s="61"/>
      <c r="CI334" s="61"/>
      <c r="CJ334" s="61"/>
      <c r="CK334" s="661">
        <v>0</v>
      </c>
      <c r="CL334" s="661">
        <v>0</v>
      </c>
      <c r="CM334" s="663">
        <v>0</v>
      </c>
      <c r="CN334" s="661">
        <v>1</v>
      </c>
      <c r="CO334" s="663">
        <v>1</v>
      </c>
      <c r="CP334" s="661">
        <v>0</v>
      </c>
      <c r="CQ334" s="661">
        <v>1</v>
      </c>
      <c r="CR334" s="661">
        <v>1</v>
      </c>
      <c r="CS334" s="661">
        <v>0</v>
      </c>
      <c r="CT334" s="661">
        <v>1</v>
      </c>
      <c r="CU334" s="661">
        <v>0</v>
      </c>
      <c r="CV334" s="663">
        <v>0</v>
      </c>
      <c r="CW334" s="666">
        <v>12.2</v>
      </c>
      <c r="CX334" s="362"/>
      <c r="CY334" s="362"/>
      <c r="CZ334" s="362"/>
      <c r="DD334" s="516">
        <v>1</v>
      </c>
      <c r="DE334" s="511" t="s">
        <v>1756</v>
      </c>
      <c r="DG334" s="136"/>
      <c r="DK334" s="136"/>
      <c r="DL334" s="136"/>
      <c r="DM334" s="136"/>
      <c r="DT334" s="63"/>
      <c r="EP334" s="511">
        <v>36</v>
      </c>
      <c r="EQ334" s="574">
        <v>41197</v>
      </c>
      <c r="EU334" s="133">
        <v>62</v>
      </c>
      <c r="EV334" s="133">
        <v>0</v>
      </c>
      <c r="EW334" s="524">
        <v>32.639422062832502</v>
      </c>
      <c r="EX334" s="133">
        <v>8</v>
      </c>
      <c r="EY334" s="133">
        <v>8</v>
      </c>
      <c r="EZ334" s="133">
        <v>69</v>
      </c>
      <c r="FA334" s="133">
        <v>57</v>
      </c>
      <c r="FD334" s="133">
        <v>41</v>
      </c>
      <c r="FF334" s="133">
        <v>39</v>
      </c>
      <c r="FI334" s="91"/>
      <c r="FJ334" s="91"/>
      <c r="FK334" s="227"/>
      <c r="FL334" s="227"/>
      <c r="FM334" s="193">
        <v>214</v>
      </c>
      <c r="FN334" s="193">
        <v>180</v>
      </c>
      <c r="FO334" s="193">
        <v>101.45839636918274</v>
      </c>
      <c r="FP334" s="193">
        <v>85.338838067536884</v>
      </c>
      <c r="FQ334" s="193">
        <v>15.6</v>
      </c>
      <c r="FR334" s="133">
        <v>1</v>
      </c>
      <c r="FT334" s="193">
        <v>41</v>
      </c>
      <c r="FU334" s="193">
        <v>66</v>
      </c>
      <c r="FV334" s="133">
        <v>200</v>
      </c>
      <c r="FW334" s="237">
        <v>6.5</v>
      </c>
      <c r="FX334" s="237">
        <v>10.9</v>
      </c>
      <c r="FY334" s="237">
        <v>6.3076923076923075</v>
      </c>
      <c r="FZ334" s="237">
        <v>0.62121212121212122</v>
      </c>
      <c r="GB334" s="133">
        <v>19</v>
      </c>
      <c r="GH334" s="133">
        <v>0</v>
      </c>
      <c r="GI334" s="133">
        <v>1</v>
      </c>
      <c r="GJ334" s="133">
        <v>0</v>
      </c>
      <c r="GK334" s="133">
        <v>1</v>
      </c>
      <c r="GN334" s="133">
        <v>0</v>
      </c>
      <c r="GP334" s="133">
        <v>0</v>
      </c>
      <c r="GQ334" s="61">
        <v>34</v>
      </c>
      <c r="GR334" s="106">
        <v>16.119558301645856</v>
      </c>
      <c r="GS334" s="61">
        <v>71</v>
      </c>
      <c r="GT334" s="61">
        <v>0</v>
      </c>
      <c r="GU334" s="61"/>
      <c r="GV334" s="61"/>
      <c r="GW334" s="61"/>
      <c r="GX334" s="61"/>
      <c r="GY334" s="61">
        <v>23</v>
      </c>
      <c r="GZ334" s="61"/>
      <c r="HA334" s="90"/>
      <c r="HB334" s="21">
        <v>9</v>
      </c>
      <c r="HZ334" s="238"/>
      <c r="IF334" s="237"/>
      <c r="IG334" s="237"/>
      <c r="IQ334" s="237"/>
      <c r="JD334" s="136"/>
      <c r="JE334" s="278"/>
      <c r="JF334" s="70"/>
      <c r="JG334" s="70"/>
      <c r="JH334" s="136"/>
      <c r="JI334" s="136"/>
      <c r="JJ334" s="136"/>
      <c r="JK334" s="136"/>
      <c r="JM334" s="420"/>
      <c r="JN334" s="362"/>
      <c r="JO334" s="244"/>
      <c r="JQ334" s="518">
        <v>2</v>
      </c>
      <c r="JR334" s="519">
        <v>41748</v>
      </c>
      <c r="JS334" s="520">
        <v>18</v>
      </c>
      <c r="JT334" s="135"/>
      <c r="JV334" s="200"/>
      <c r="JW334" s="135"/>
      <c r="JX334" s="225"/>
      <c r="JY334" s="201"/>
      <c r="JZ334" s="135"/>
      <c r="KA334" s="225"/>
      <c r="KB334" s="699">
        <v>1</v>
      </c>
      <c r="KC334" s="700">
        <v>41748</v>
      </c>
      <c r="KD334" s="225"/>
      <c r="KE334" s="63"/>
      <c r="KF334" s="250"/>
      <c r="KG334" s="250"/>
      <c r="KH334" s="250"/>
      <c r="KI334" s="250"/>
      <c r="KJ334" s="250"/>
      <c r="KK334" s="250"/>
      <c r="KL334" s="250"/>
      <c r="KM334" s="250"/>
      <c r="KR334" s="92"/>
      <c r="KS334" s="92"/>
      <c r="KT334" s="92"/>
      <c r="KU334" s="361"/>
      <c r="KV334" s="92"/>
      <c r="KW334" s="361"/>
      <c r="KX334" s="361"/>
      <c r="KY334" s="361"/>
      <c r="KZ334" s="361"/>
      <c r="LA334" s="361"/>
      <c r="LB334" s="361"/>
      <c r="LC334" s="361"/>
      <c r="LD334" s="361"/>
      <c r="LE334" s="361"/>
      <c r="LF334" s="112"/>
      <c r="LG334" s="454"/>
      <c r="LH334" s="454"/>
      <c r="LI334" s="454"/>
      <c r="LJ334" s="454"/>
      <c r="LK334" s="454"/>
      <c r="LL334" s="454"/>
      <c r="LM334" s="454"/>
      <c r="LN334" s="454"/>
      <c r="LO334" s="454"/>
      <c r="LP334" s="454"/>
      <c r="LQ334" s="454"/>
      <c r="LR334" s="454"/>
      <c r="LS334" s="454"/>
      <c r="LT334" s="454"/>
      <c r="LU334" s="454"/>
      <c r="LV334" s="454"/>
      <c r="LW334" s="454"/>
      <c r="LX334" s="454"/>
      <c r="LY334" s="454"/>
      <c r="LZ334" s="454"/>
      <c r="MA334" s="454"/>
      <c r="MB334" s="454"/>
      <c r="MD334" s="509"/>
      <c r="ME334" s="61"/>
      <c r="MF334" s="746">
        <v>36</v>
      </c>
      <c r="MG334" s="510">
        <v>41200</v>
      </c>
      <c r="MH334" s="511">
        <v>42</v>
      </c>
      <c r="MI334" s="521">
        <v>42</v>
      </c>
      <c r="MJ334" s="522">
        <v>32.860355266840799</v>
      </c>
      <c r="MK334" s="510"/>
      <c r="ML334" s="511"/>
      <c r="MM334" s="511"/>
      <c r="MN334" s="511"/>
      <c r="MO334" s="511"/>
      <c r="MP334" s="511"/>
      <c r="NE334" s="876" t="s">
        <v>64</v>
      </c>
      <c r="NF334" s="877" t="s">
        <v>64</v>
      </c>
      <c r="NG334" s="877" t="s">
        <v>64</v>
      </c>
      <c r="NH334" s="877" t="s">
        <v>64</v>
      </c>
      <c r="NI334" s="877" t="s">
        <v>64</v>
      </c>
      <c r="NJ334" s="877" t="s">
        <v>64</v>
      </c>
      <c r="NK334" s="877" t="s">
        <v>64</v>
      </c>
      <c r="NL334" s="877" t="s">
        <v>64</v>
      </c>
      <c r="NM334" s="877" t="s">
        <v>64</v>
      </c>
      <c r="NN334" s="877" t="s">
        <v>64</v>
      </c>
      <c r="NO334" s="877" t="s">
        <v>64</v>
      </c>
      <c r="NP334" s="877" t="s">
        <v>64</v>
      </c>
      <c r="NQ334" s="877" t="s">
        <v>64</v>
      </c>
      <c r="NR334" s="877" t="s">
        <v>64</v>
      </c>
      <c r="NS334" s="877" t="s">
        <v>64</v>
      </c>
      <c r="NT334" s="877" t="s">
        <v>64</v>
      </c>
      <c r="NU334" s="877" t="s">
        <v>64</v>
      </c>
      <c r="NV334" s="877" t="s">
        <v>64</v>
      </c>
      <c r="NW334" s="877" t="s">
        <v>64</v>
      </c>
      <c r="NX334" s="877" t="s">
        <v>64</v>
      </c>
      <c r="NY334" s="877" t="s">
        <v>64</v>
      </c>
      <c r="NZ334" s="877" t="s">
        <v>64</v>
      </c>
      <c r="OA334" s="877" t="s">
        <v>64</v>
      </c>
      <c r="OB334" s="877" t="s">
        <v>64</v>
      </c>
      <c r="OC334" s="877" t="s">
        <v>64</v>
      </c>
      <c r="OD334" s="877" t="s">
        <v>64</v>
      </c>
      <c r="OE334" s="877" t="s">
        <v>64</v>
      </c>
      <c r="OF334" s="877" t="s">
        <v>64</v>
      </c>
      <c r="OG334" s="877" t="s">
        <v>64</v>
      </c>
      <c r="OH334" s="877" t="s">
        <v>64</v>
      </c>
      <c r="OI334" s="877" t="s">
        <v>64</v>
      </c>
      <c r="OJ334" s="877" t="s">
        <v>64</v>
      </c>
      <c r="OK334" s="877" t="s">
        <v>64</v>
      </c>
      <c r="OL334" s="877" t="s">
        <v>64</v>
      </c>
      <c r="OM334" s="877" t="s">
        <v>64</v>
      </c>
    </row>
    <row r="335" spans="1:403" s="133" customFormat="1" x14ac:dyDescent="0.25">
      <c r="A335" s="902">
        <v>334</v>
      </c>
      <c r="B335" s="221">
        <v>0</v>
      </c>
      <c r="C335" s="61">
        <v>0</v>
      </c>
      <c r="D335" s="61">
        <v>5</v>
      </c>
      <c r="E335" s="511">
        <v>37</v>
      </c>
      <c r="F335" s="884"/>
      <c r="G335" s="61"/>
      <c r="H335" s="900">
        <v>44</v>
      </c>
      <c r="J335" s="511" t="s">
        <v>1771</v>
      </c>
      <c r="K335" s="766">
        <v>25579</v>
      </c>
      <c r="L335" s="512">
        <v>42.871232876712298</v>
      </c>
      <c r="M335" s="514">
        <v>96</v>
      </c>
      <c r="N335" s="514">
        <v>170</v>
      </c>
      <c r="O335" s="514">
        <v>33.21799307958478</v>
      </c>
      <c r="P335" s="106">
        <v>2.1291625896895083</v>
      </c>
      <c r="Q335" s="511">
        <v>0</v>
      </c>
      <c r="R335" s="511">
        <v>95</v>
      </c>
      <c r="S335" s="511">
        <v>65</v>
      </c>
      <c r="T335" s="511"/>
      <c r="U335" s="514">
        <v>3</v>
      </c>
      <c r="V335" s="718">
        <v>0</v>
      </c>
      <c r="W335" s="718"/>
      <c r="X335" s="718">
        <v>0</v>
      </c>
      <c r="Y335" s="718">
        <v>1</v>
      </c>
      <c r="Z335" s="718">
        <v>1</v>
      </c>
      <c r="AA335" s="718">
        <v>1</v>
      </c>
      <c r="AB335" s="718">
        <v>0</v>
      </c>
      <c r="AC335" s="718">
        <v>0</v>
      </c>
      <c r="AE335" s="524">
        <v>30.3804490823251</v>
      </c>
      <c r="AG335" s="589"/>
      <c r="AH335" s="590">
        <v>1.44</v>
      </c>
      <c r="AI335" s="589">
        <v>54</v>
      </c>
      <c r="AJ335" s="592"/>
      <c r="AK335" s="589">
        <v>10.8</v>
      </c>
      <c r="AL335" s="592"/>
      <c r="AM335" s="591"/>
      <c r="AN335" s="594"/>
      <c r="AO335" s="409"/>
      <c r="AP335" s="63"/>
      <c r="AQ335" s="63"/>
      <c r="AR335" s="63"/>
      <c r="AS335" s="63"/>
      <c r="AT335" s="63"/>
      <c r="AU335" s="63"/>
      <c r="AV335" s="64"/>
      <c r="AW335" s="64"/>
      <c r="AX335" s="108"/>
      <c r="AY335" s="108"/>
      <c r="AZ335" s="108"/>
      <c r="BA335" s="589">
        <v>124</v>
      </c>
      <c r="BB335" s="414"/>
      <c r="BC335" s="66"/>
      <c r="BD335" s="68"/>
      <c r="BE335" s="66"/>
      <c r="BF335" s="218"/>
      <c r="BG335" s="66"/>
      <c r="BH335" s="68"/>
      <c r="BI335" s="508"/>
      <c r="BJ335" s="508"/>
      <c r="BK335" s="508"/>
      <c r="BL335" s="66"/>
      <c r="BM335" s="66"/>
      <c r="BN335" s="66"/>
      <c r="BO335" s="66"/>
      <c r="BP335" s="571"/>
      <c r="BQ335" s="66"/>
      <c r="BR335" s="66"/>
      <c r="BS335" s="66"/>
      <c r="BT335" s="66"/>
      <c r="BU335" s="61"/>
      <c r="BV335" s="61"/>
      <c r="BW335" s="61"/>
      <c r="BX335" s="61"/>
      <c r="BY335" s="61"/>
      <c r="BZ335" s="61"/>
      <c r="CA335" s="61"/>
      <c r="CB335" s="61"/>
      <c r="CC335" s="61"/>
      <c r="CD335" s="61"/>
      <c r="CE335" s="61"/>
      <c r="CF335" s="61"/>
      <c r="CG335" s="61"/>
      <c r="CH335" s="61"/>
      <c r="CI335" s="61"/>
      <c r="CJ335" s="61"/>
      <c r="CK335" s="661">
        <v>1</v>
      </c>
      <c r="CL335" s="661">
        <v>1</v>
      </c>
      <c r="CM335" s="661">
        <v>1</v>
      </c>
      <c r="CN335" s="661">
        <v>1</v>
      </c>
      <c r="CO335" s="661">
        <v>1</v>
      </c>
      <c r="CP335" s="661">
        <v>0</v>
      </c>
      <c r="CQ335" s="661">
        <v>1</v>
      </c>
      <c r="CR335" s="661">
        <v>1</v>
      </c>
      <c r="CS335" s="661">
        <v>0</v>
      </c>
      <c r="CT335" s="661">
        <v>0</v>
      </c>
      <c r="CU335" s="661">
        <v>1</v>
      </c>
      <c r="CV335" s="663">
        <v>0</v>
      </c>
      <c r="CW335" s="666">
        <v>11.8</v>
      </c>
      <c r="CX335" s="362"/>
      <c r="CY335" s="362"/>
      <c r="CZ335" s="362"/>
      <c r="DD335" s="516">
        <v>1</v>
      </c>
      <c r="DE335" s="511" t="s">
        <v>1756</v>
      </c>
      <c r="DG335" s="136"/>
      <c r="DK335" s="136"/>
      <c r="DL335" s="136"/>
      <c r="DM335" s="136"/>
      <c r="DT335" s="63"/>
      <c r="EP335" s="511">
        <v>37</v>
      </c>
      <c r="EQ335" s="574">
        <v>41225</v>
      </c>
      <c r="EU335" s="133">
        <v>79</v>
      </c>
      <c r="EV335" s="133">
        <v>0</v>
      </c>
      <c r="EW335" s="524">
        <v>30.3804490823251</v>
      </c>
      <c r="EX335" s="133">
        <v>7</v>
      </c>
      <c r="EY335" s="133">
        <v>6</v>
      </c>
      <c r="EZ335" s="133">
        <v>64</v>
      </c>
      <c r="FA335" s="133">
        <v>56</v>
      </c>
      <c r="FD335" s="133">
        <v>46</v>
      </c>
      <c r="FF335" s="133">
        <v>28</v>
      </c>
      <c r="FI335" s="91"/>
      <c r="FJ335" s="91"/>
      <c r="FK335" s="227"/>
      <c r="FL335" s="227"/>
      <c r="FM335" s="193">
        <v>257</v>
      </c>
      <c r="FN335" s="193">
        <v>198</v>
      </c>
      <c r="FO335" s="193">
        <v>120.70473210666256</v>
      </c>
      <c r="FP335" s="193">
        <v>92.994307226144699</v>
      </c>
      <c r="FQ335" s="193">
        <v>27</v>
      </c>
      <c r="FR335" s="133">
        <v>1</v>
      </c>
      <c r="FT335" s="193">
        <v>98</v>
      </c>
      <c r="FU335" s="193">
        <v>28</v>
      </c>
      <c r="FV335" s="133">
        <v>130</v>
      </c>
      <c r="FW335" s="237">
        <v>5.46</v>
      </c>
      <c r="FX335" s="237">
        <v>7.8</v>
      </c>
      <c r="FY335" s="237">
        <v>17.948717948717949</v>
      </c>
      <c r="FZ335" s="237">
        <v>3.5</v>
      </c>
      <c r="GB335" s="133">
        <v>24</v>
      </c>
      <c r="GH335" s="133">
        <v>0</v>
      </c>
      <c r="GI335" s="133">
        <v>1</v>
      </c>
      <c r="GJ335" s="133">
        <v>1</v>
      </c>
      <c r="GK335" s="133">
        <v>1</v>
      </c>
      <c r="GL335" s="133">
        <v>53</v>
      </c>
      <c r="GN335" s="133">
        <v>0</v>
      </c>
      <c r="GP335" s="133">
        <v>0</v>
      </c>
      <c r="GQ335" s="61">
        <v>38</v>
      </c>
      <c r="GR335" s="106">
        <v>17.84739229592676</v>
      </c>
      <c r="GS335" s="61">
        <v>35</v>
      </c>
      <c r="GT335" s="61">
        <v>0</v>
      </c>
      <c r="GU335" s="61"/>
      <c r="GV335" s="61"/>
      <c r="GW335" s="61"/>
      <c r="GX335" s="61"/>
      <c r="GY335" s="61">
        <v>18</v>
      </c>
      <c r="GZ335" s="61"/>
      <c r="HA335" s="90"/>
      <c r="HB335" s="21">
        <v>14</v>
      </c>
      <c r="HZ335" s="238"/>
      <c r="IF335" s="237"/>
      <c r="IG335" s="237"/>
      <c r="IQ335" s="237"/>
      <c r="JD335" s="136"/>
      <c r="JE335" s="278"/>
      <c r="JF335" s="70"/>
      <c r="JG335" s="70"/>
      <c r="JH335" s="136"/>
      <c r="JI335" s="136"/>
      <c r="JJ335" s="136"/>
      <c r="JK335" s="136"/>
      <c r="JM335" s="420"/>
      <c r="JN335" s="362"/>
      <c r="JO335" s="244"/>
      <c r="JQ335" s="518">
        <v>2</v>
      </c>
      <c r="JR335" s="519">
        <v>42019</v>
      </c>
      <c r="JS335" s="520">
        <v>26</v>
      </c>
      <c r="JT335" s="135"/>
      <c r="JV335" s="200"/>
      <c r="JW335" s="135"/>
      <c r="JX335" s="225"/>
      <c r="JY335" s="201"/>
      <c r="JZ335" s="135"/>
      <c r="KA335" s="225"/>
      <c r="KB335" s="699">
        <v>1</v>
      </c>
      <c r="KC335" s="700">
        <v>42019</v>
      </c>
      <c r="KD335" s="225"/>
      <c r="KE335" s="63"/>
      <c r="KF335" s="250"/>
      <c r="KG335" s="250"/>
      <c r="KH335" s="250"/>
      <c r="KI335" s="250"/>
      <c r="KJ335" s="250"/>
      <c r="KK335" s="250"/>
      <c r="KL335" s="250"/>
      <c r="KM335" s="250"/>
      <c r="KR335" s="92"/>
      <c r="KS335" s="92"/>
      <c r="KT335" s="92"/>
      <c r="KU335" s="361"/>
      <c r="KV335" s="92"/>
      <c r="KW335" s="361"/>
      <c r="KX335" s="361"/>
      <c r="KY335" s="361"/>
      <c r="KZ335" s="361"/>
      <c r="LA335" s="361"/>
      <c r="LB335" s="361"/>
      <c r="LC335" s="361"/>
      <c r="LD335" s="361"/>
      <c r="LE335" s="361"/>
      <c r="LF335" s="112"/>
      <c r="LG335" s="454"/>
      <c r="LH335" s="454"/>
      <c r="LI335" s="454"/>
      <c r="LJ335" s="454"/>
      <c r="LK335" s="454"/>
      <c r="LL335" s="454"/>
      <c r="LM335" s="454"/>
      <c r="LN335" s="454"/>
      <c r="LO335" s="454"/>
      <c r="LP335" s="454"/>
      <c r="LQ335" s="454"/>
      <c r="LR335" s="454"/>
      <c r="LS335" s="454"/>
      <c r="LT335" s="454"/>
      <c r="LU335" s="454"/>
      <c r="LV335" s="454"/>
      <c r="LW335" s="454"/>
      <c r="LX335" s="454"/>
      <c r="LY335" s="454"/>
      <c r="LZ335" s="454"/>
      <c r="MA335" s="454"/>
      <c r="MB335" s="454"/>
      <c r="MD335" s="509"/>
      <c r="ME335" s="61"/>
      <c r="MF335" s="746">
        <v>37</v>
      </c>
      <c r="MG335" s="510">
        <v>41227</v>
      </c>
      <c r="MH335" s="511">
        <v>44</v>
      </c>
      <c r="MI335" s="521">
        <v>44</v>
      </c>
      <c r="MJ335" s="522">
        <v>101.052431767375</v>
      </c>
      <c r="MK335" s="510"/>
      <c r="ML335" s="511"/>
      <c r="MM335" s="511"/>
      <c r="MN335" s="511"/>
      <c r="MO335" s="511"/>
      <c r="MP335" s="511"/>
      <c r="NE335" s="876" t="s">
        <v>64</v>
      </c>
      <c r="NF335" s="877" t="s">
        <v>64</v>
      </c>
      <c r="NG335" s="877" t="s">
        <v>64</v>
      </c>
      <c r="NH335" s="877" t="s">
        <v>64</v>
      </c>
      <c r="NI335" s="877" t="s">
        <v>64</v>
      </c>
      <c r="NJ335" s="877" t="s">
        <v>64</v>
      </c>
      <c r="NK335" s="877" t="s">
        <v>64</v>
      </c>
      <c r="NL335" s="877" t="s">
        <v>64</v>
      </c>
      <c r="NM335" s="877" t="s">
        <v>64</v>
      </c>
      <c r="NN335" s="877" t="s">
        <v>64</v>
      </c>
      <c r="NO335" s="877" t="s">
        <v>64</v>
      </c>
      <c r="NP335" s="877" t="s">
        <v>64</v>
      </c>
      <c r="NQ335" s="877" t="s">
        <v>64</v>
      </c>
      <c r="NR335" s="877" t="s">
        <v>64</v>
      </c>
      <c r="NS335" s="877" t="s">
        <v>64</v>
      </c>
      <c r="NT335" s="877" t="s">
        <v>64</v>
      </c>
      <c r="NU335" s="877" t="s">
        <v>64</v>
      </c>
      <c r="NV335" s="877" t="s">
        <v>64</v>
      </c>
      <c r="NW335" s="877" t="s">
        <v>64</v>
      </c>
      <c r="NX335" s="877" t="s">
        <v>64</v>
      </c>
      <c r="NY335" s="877" t="s">
        <v>64</v>
      </c>
      <c r="NZ335" s="877" t="s">
        <v>64</v>
      </c>
      <c r="OA335" s="877" t="s">
        <v>64</v>
      </c>
      <c r="OB335" s="877" t="s">
        <v>64</v>
      </c>
      <c r="OC335" s="877" t="s">
        <v>64</v>
      </c>
      <c r="OD335" s="877" t="s">
        <v>64</v>
      </c>
      <c r="OE335" s="877" t="s">
        <v>64</v>
      </c>
      <c r="OF335" s="877" t="s">
        <v>64</v>
      </c>
      <c r="OG335" s="877" t="s">
        <v>64</v>
      </c>
      <c r="OH335" s="877" t="s">
        <v>64</v>
      </c>
      <c r="OI335" s="877" t="s">
        <v>64</v>
      </c>
      <c r="OJ335" s="877" t="s">
        <v>64</v>
      </c>
      <c r="OK335" s="877" t="s">
        <v>64</v>
      </c>
      <c r="OL335" s="877" t="s">
        <v>64</v>
      </c>
      <c r="OM335" s="877" t="s">
        <v>64</v>
      </c>
    </row>
    <row r="336" spans="1:403" s="133" customFormat="1" x14ac:dyDescent="0.25">
      <c r="A336" s="455">
        <v>335</v>
      </c>
      <c r="B336" s="221">
        <v>0</v>
      </c>
      <c r="C336" s="61">
        <v>0</v>
      </c>
      <c r="D336" s="61">
        <v>5</v>
      </c>
      <c r="E336" s="511">
        <v>38</v>
      </c>
      <c r="F336" s="884"/>
      <c r="G336" s="61"/>
      <c r="H336" s="900">
        <v>45</v>
      </c>
      <c r="J336" s="511" t="s">
        <v>1772</v>
      </c>
      <c r="K336" s="766">
        <v>20279</v>
      </c>
      <c r="L336" s="512">
        <v>56.953424657534299</v>
      </c>
      <c r="M336" s="514">
        <v>82</v>
      </c>
      <c r="N336" s="514">
        <v>160</v>
      </c>
      <c r="O336" s="514">
        <v>32.031249999999993</v>
      </c>
      <c r="P336" s="106">
        <v>1.9090428084368471</v>
      </c>
      <c r="Q336" s="511">
        <v>0</v>
      </c>
      <c r="R336" s="511">
        <v>90</v>
      </c>
      <c r="S336" s="511">
        <v>60</v>
      </c>
      <c r="T336" s="511"/>
      <c r="U336" s="514">
        <v>2</v>
      </c>
      <c r="V336" s="718">
        <v>1</v>
      </c>
      <c r="W336" s="718"/>
      <c r="X336" s="718">
        <v>0</v>
      </c>
      <c r="Y336" s="718">
        <v>2</v>
      </c>
      <c r="Z336" s="718">
        <v>1</v>
      </c>
      <c r="AA336" s="718">
        <v>1</v>
      </c>
      <c r="AB336" s="718">
        <v>0</v>
      </c>
      <c r="AC336" s="718">
        <v>1</v>
      </c>
      <c r="AE336" s="524">
        <v>25.253551167278498</v>
      </c>
      <c r="AG336" s="589">
        <v>118</v>
      </c>
      <c r="AH336" s="590">
        <v>0.92</v>
      </c>
      <c r="AI336" s="589">
        <v>85</v>
      </c>
      <c r="AJ336" s="592"/>
      <c r="AK336" s="589">
        <v>16.100000000000001</v>
      </c>
      <c r="AL336" s="592"/>
      <c r="AM336" s="591"/>
      <c r="AN336" s="594"/>
      <c r="AO336" s="409"/>
      <c r="AP336" s="63"/>
      <c r="AQ336" s="63"/>
      <c r="AR336" s="63"/>
      <c r="AS336" s="63"/>
      <c r="AT336" s="63"/>
      <c r="AU336" s="63"/>
      <c r="AV336" s="64"/>
      <c r="AW336" s="64"/>
      <c r="AX336" s="108"/>
      <c r="AY336" s="108"/>
      <c r="AZ336" s="108"/>
      <c r="BA336" s="589">
        <v>138</v>
      </c>
      <c r="BB336" s="414"/>
      <c r="BC336" s="66"/>
      <c r="BD336" s="68"/>
      <c r="BE336" s="66"/>
      <c r="BF336" s="218"/>
      <c r="BG336" s="66"/>
      <c r="BH336" s="68"/>
      <c r="BI336" s="508"/>
      <c r="BJ336" s="508"/>
      <c r="BK336" s="508"/>
      <c r="BL336" s="66"/>
      <c r="BM336" s="66"/>
      <c r="BN336" s="66"/>
      <c r="BO336" s="66"/>
      <c r="BP336" s="571"/>
      <c r="BQ336" s="66"/>
      <c r="BR336" s="66"/>
      <c r="BS336" s="66"/>
      <c r="BT336" s="66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1"/>
      <c r="CK336" s="661">
        <v>1</v>
      </c>
      <c r="CL336" s="661">
        <v>0</v>
      </c>
      <c r="CM336" s="661">
        <v>1</v>
      </c>
      <c r="CN336" s="661">
        <v>1</v>
      </c>
      <c r="CO336" s="661">
        <v>1</v>
      </c>
      <c r="CP336" s="661">
        <v>0</v>
      </c>
      <c r="CQ336" s="661">
        <v>1</v>
      </c>
      <c r="CR336" s="661">
        <v>0</v>
      </c>
      <c r="CS336" s="661">
        <v>0</v>
      </c>
      <c r="CT336" s="661">
        <v>0</v>
      </c>
      <c r="CU336" s="663" t="s">
        <v>1773</v>
      </c>
      <c r="CV336" s="661">
        <v>0</v>
      </c>
      <c r="CW336" s="666">
        <v>12</v>
      </c>
      <c r="CX336" s="362"/>
      <c r="CY336" s="362"/>
      <c r="CZ336" s="362"/>
      <c r="DD336" s="516">
        <v>1</v>
      </c>
      <c r="DE336" s="511" t="s">
        <v>1745</v>
      </c>
      <c r="DG336" s="136"/>
      <c r="DK336" s="136"/>
      <c r="DL336" s="136"/>
      <c r="DM336" s="136"/>
      <c r="DT336" s="63"/>
      <c r="EP336" s="511">
        <v>38</v>
      </c>
      <c r="EQ336" s="574">
        <v>41066</v>
      </c>
      <c r="EU336" s="133">
        <v>79</v>
      </c>
      <c r="EV336" s="133">
        <v>0</v>
      </c>
      <c r="EW336" s="524">
        <v>25.253551167278498</v>
      </c>
      <c r="EX336" s="133">
        <v>7</v>
      </c>
      <c r="EY336" s="133">
        <v>8</v>
      </c>
      <c r="EZ336" s="133">
        <v>79</v>
      </c>
      <c r="FA336" s="133">
        <v>69</v>
      </c>
      <c r="FD336" s="133">
        <v>44</v>
      </c>
      <c r="FF336" s="133">
        <v>35</v>
      </c>
      <c r="FI336" s="91"/>
      <c r="FJ336" s="91"/>
      <c r="FK336" s="227"/>
      <c r="FL336" s="227"/>
      <c r="FM336" s="193">
        <v>271</v>
      </c>
      <c r="FN336" s="193">
        <v>204</v>
      </c>
      <c r="FO336" s="193">
        <v>141.95595761516677</v>
      </c>
      <c r="FP336" s="193">
        <v>106.85983525274546</v>
      </c>
      <c r="FQ336" s="193">
        <v>24</v>
      </c>
      <c r="FR336" s="133">
        <v>1</v>
      </c>
      <c r="FT336" s="193">
        <v>99</v>
      </c>
      <c r="FU336" s="193">
        <v>38</v>
      </c>
      <c r="FV336" s="133">
        <v>130</v>
      </c>
      <c r="FW336" s="237">
        <v>2.77</v>
      </c>
      <c r="FX336" s="237">
        <v>3.42</v>
      </c>
      <c r="FY336" s="237">
        <v>35.740072202166061</v>
      </c>
      <c r="FZ336" s="237">
        <v>2.6052631578947367</v>
      </c>
      <c r="GA336" s="237">
        <v>1.4142857142857144</v>
      </c>
      <c r="GB336" s="133">
        <v>19</v>
      </c>
      <c r="GH336" s="133">
        <v>1</v>
      </c>
      <c r="GI336" s="133">
        <v>0</v>
      </c>
      <c r="GJ336" s="133">
        <v>0</v>
      </c>
      <c r="GK336" s="133">
        <v>0</v>
      </c>
      <c r="GN336" s="133">
        <v>0</v>
      </c>
      <c r="GP336" s="133">
        <v>1</v>
      </c>
      <c r="GQ336" s="61">
        <v>49</v>
      </c>
      <c r="GR336" s="106">
        <v>25.667313369532</v>
      </c>
      <c r="GS336" s="61">
        <v>50</v>
      </c>
      <c r="GT336" s="61">
        <v>0</v>
      </c>
      <c r="GU336" s="61"/>
      <c r="GV336" s="61"/>
      <c r="GW336" s="61"/>
      <c r="GX336" s="61"/>
      <c r="GY336" s="61"/>
      <c r="GZ336" s="61"/>
      <c r="HA336" s="90"/>
      <c r="HB336" s="21">
        <v>11</v>
      </c>
      <c r="HZ336" s="238"/>
      <c r="IF336" s="237"/>
      <c r="IG336" s="237"/>
      <c r="IQ336" s="237"/>
      <c r="JD336" s="136"/>
      <c r="JE336" s="278"/>
      <c r="JF336" s="70"/>
      <c r="JG336" s="70"/>
      <c r="JH336" s="136"/>
      <c r="JI336" s="136"/>
      <c r="JJ336" s="136"/>
      <c r="JK336" s="136"/>
      <c r="JM336" s="420"/>
      <c r="JN336" s="362"/>
      <c r="JO336" s="244"/>
      <c r="JQ336" s="518">
        <v>2</v>
      </c>
      <c r="JR336" s="519">
        <v>41643</v>
      </c>
      <c r="JS336" s="520">
        <v>18</v>
      </c>
      <c r="JT336" s="135"/>
      <c r="JV336" s="200"/>
      <c r="JW336" s="135"/>
      <c r="JX336" s="225"/>
      <c r="JY336" s="201"/>
      <c r="JZ336" s="135"/>
      <c r="KA336" s="225"/>
      <c r="KB336" s="699">
        <v>1</v>
      </c>
      <c r="KC336" s="700">
        <v>41643</v>
      </c>
      <c r="KD336" s="225"/>
      <c r="KE336" s="63"/>
      <c r="KF336" s="250"/>
      <c r="KG336" s="250"/>
      <c r="KH336" s="250"/>
      <c r="KI336" s="250"/>
      <c r="KJ336" s="250"/>
      <c r="KK336" s="250"/>
      <c r="KL336" s="250"/>
      <c r="KM336" s="250"/>
      <c r="KR336" s="92"/>
      <c r="KS336" s="92"/>
      <c r="KT336" s="92"/>
      <c r="KU336" s="361"/>
      <c r="KV336" s="92"/>
      <c r="KW336" s="361"/>
      <c r="KX336" s="361"/>
      <c r="KY336" s="361"/>
      <c r="KZ336" s="361"/>
      <c r="LA336" s="361"/>
      <c r="LB336" s="361"/>
      <c r="LC336" s="361"/>
      <c r="LD336" s="361"/>
      <c r="LE336" s="361"/>
      <c r="LF336" s="112"/>
      <c r="LG336" s="454"/>
      <c r="LH336" s="454"/>
      <c r="LI336" s="454"/>
      <c r="LJ336" s="454"/>
      <c r="LK336" s="454"/>
      <c r="LL336" s="454"/>
      <c r="LM336" s="454"/>
      <c r="LN336" s="454"/>
      <c r="LO336" s="454"/>
      <c r="LP336" s="454"/>
      <c r="LQ336" s="454"/>
      <c r="LR336" s="454"/>
      <c r="LS336" s="454"/>
      <c r="LT336" s="454"/>
      <c r="LU336" s="454"/>
      <c r="LV336" s="454"/>
      <c r="LW336" s="454"/>
      <c r="LX336" s="454"/>
      <c r="LY336" s="454"/>
      <c r="LZ336" s="454"/>
      <c r="MA336" s="454"/>
      <c r="MB336" s="454"/>
      <c r="MD336" s="509"/>
      <c r="ME336" s="61"/>
      <c r="MF336" s="746">
        <v>38</v>
      </c>
      <c r="MG336" s="510">
        <v>41067</v>
      </c>
      <c r="MH336" s="511">
        <v>45</v>
      </c>
      <c r="MI336" s="521">
        <v>45</v>
      </c>
      <c r="MJ336" s="522">
        <v>82.525715026348905</v>
      </c>
      <c r="MK336" s="510"/>
      <c r="ML336" s="511"/>
      <c r="MM336" s="511"/>
      <c r="MN336" s="511"/>
      <c r="MO336" s="511"/>
      <c r="MP336" s="511"/>
      <c r="NE336" s="876" t="s">
        <v>64</v>
      </c>
      <c r="NF336" s="877" t="s">
        <v>64</v>
      </c>
      <c r="NG336" s="877" t="s">
        <v>64</v>
      </c>
      <c r="NH336" s="877" t="s">
        <v>64</v>
      </c>
      <c r="NI336" s="877" t="s">
        <v>64</v>
      </c>
      <c r="NJ336" s="877" t="s">
        <v>64</v>
      </c>
      <c r="NK336" s="877" t="s">
        <v>64</v>
      </c>
      <c r="NL336" s="877" t="s">
        <v>64</v>
      </c>
      <c r="NM336" s="877" t="s">
        <v>64</v>
      </c>
      <c r="NN336" s="877" t="s">
        <v>64</v>
      </c>
      <c r="NO336" s="877" t="s">
        <v>64</v>
      </c>
      <c r="NP336" s="877" t="s">
        <v>64</v>
      </c>
      <c r="NQ336" s="877" t="s">
        <v>64</v>
      </c>
      <c r="NR336" s="877" t="s">
        <v>64</v>
      </c>
      <c r="NS336" s="877" t="s">
        <v>64</v>
      </c>
      <c r="NT336" s="877" t="s">
        <v>64</v>
      </c>
      <c r="NU336" s="877" t="s">
        <v>64</v>
      </c>
      <c r="NV336" s="877" t="s">
        <v>64</v>
      </c>
      <c r="NW336" s="877" t="s">
        <v>64</v>
      </c>
      <c r="NX336" s="877" t="s">
        <v>64</v>
      </c>
      <c r="NY336" s="877" t="s">
        <v>64</v>
      </c>
      <c r="NZ336" s="877" t="s">
        <v>64</v>
      </c>
      <c r="OA336" s="877" t="s">
        <v>64</v>
      </c>
      <c r="OB336" s="877" t="s">
        <v>64</v>
      </c>
      <c r="OC336" s="877" t="s">
        <v>64</v>
      </c>
      <c r="OD336" s="877" t="s">
        <v>64</v>
      </c>
      <c r="OE336" s="877" t="s">
        <v>64</v>
      </c>
      <c r="OF336" s="877" t="s">
        <v>64</v>
      </c>
      <c r="OG336" s="877" t="s">
        <v>64</v>
      </c>
      <c r="OH336" s="877" t="s">
        <v>64</v>
      </c>
      <c r="OI336" s="877" t="s">
        <v>64</v>
      </c>
      <c r="OJ336" s="877" t="s">
        <v>64</v>
      </c>
      <c r="OK336" s="877" t="s">
        <v>64</v>
      </c>
      <c r="OL336" s="877" t="s">
        <v>64</v>
      </c>
      <c r="OM336" s="877" t="s">
        <v>64</v>
      </c>
    </row>
    <row r="337" spans="1:403" s="133" customFormat="1" x14ac:dyDescent="0.25">
      <c r="A337" s="455">
        <v>336</v>
      </c>
      <c r="B337" s="221">
        <v>0</v>
      </c>
      <c r="C337" s="61">
        <v>0</v>
      </c>
      <c r="D337" s="61">
        <v>5</v>
      </c>
      <c r="E337" s="511">
        <v>39</v>
      </c>
      <c r="F337" s="884"/>
      <c r="G337" s="61"/>
      <c r="H337" s="900">
        <v>46</v>
      </c>
      <c r="J337" s="511" t="s">
        <v>1774</v>
      </c>
      <c r="K337" s="766">
        <v>23487</v>
      </c>
      <c r="L337" s="512">
        <v>48.608219178082201</v>
      </c>
      <c r="M337" s="514">
        <v>107</v>
      </c>
      <c r="N337" s="514">
        <v>179</v>
      </c>
      <c r="O337" s="514">
        <v>33.394713023938081</v>
      </c>
      <c r="P337" s="106">
        <v>2.3065727341182582</v>
      </c>
      <c r="Q337" s="511">
        <v>0</v>
      </c>
      <c r="R337" s="511">
        <v>115</v>
      </c>
      <c r="S337" s="511">
        <v>80</v>
      </c>
      <c r="T337" s="511">
        <v>0</v>
      </c>
      <c r="U337" s="514">
        <v>3</v>
      </c>
      <c r="V337" s="718">
        <v>0</v>
      </c>
      <c r="W337" s="718"/>
      <c r="X337" s="718">
        <v>0</v>
      </c>
      <c r="Y337" s="718">
        <v>2</v>
      </c>
      <c r="Z337" s="718">
        <v>0</v>
      </c>
      <c r="AA337" s="718">
        <v>0</v>
      </c>
      <c r="AB337" s="718">
        <v>0</v>
      </c>
      <c r="AC337" s="718">
        <v>0</v>
      </c>
      <c r="AE337" s="524">
        <v>25.253551167278498</v>
      </c>
      <c r="AG337" s="589"/>
      <c r="AH337" s="590">
        <v>0.86</v>
      </c>
      <c r="AI337" s="589">
        <v>95</v>
      </c>
      <c r="AJ337" s="592"/>
      <c r="AK337" s="589">
        <v>13.8</v>
      </c>
      <c r="AL337" s="592"/>
      <c r="AM337" s="591"/>
      <c r="AN337" s="594"/>
      <c r="AO337" s="409"/>
      <c r="AP337" s="63"/>
      <c r="AQ337" s="63"/>
      <c r="AR337" s="63"/>
      <c r="AS337" s="63"/>
      <c r="AT337" s="63"/>
      <c r="AU337" s="63"/>
      <c r="AV337" s="64"/>
      <c r="AW337" s="64"/>
      <c r="AX337" s="108"/>
      <c r="AY337" s="108"/>
      <c r="AZ337" s="108"/>
      <c r="BA337" s="589">
        <v>138</v>
      </c>
      <c r="BB337" s="414"/>
      <c r="BC337" s="66"/>
      <c r="BD337" s="68"/>
      <c r="BE337" s="66"/>
      <c r="BF337" s="218"/>
      <c r="BG337" s="66"/>
      <c r="BH337" s="68"/>
      <c r="BI337" s="508"/>
      <c r="BJ337" s="508"/>
      <c r="BK337" s="508"/>
      <c r="BL337" s="66"/>
      <c r="BM337" s="66"/>
      <c r="BN337" s="66"/>
      <c r="BO337" s="66"/>
      <c r="BP337" s="571"/>
      <c r="BQ337" s="66"/>
      <c r="BR337" s="66"/>
      <c r="BS337" s="66"/>
      <c r="BT337" s="66"/>
      <c r="BU337" s="61"/>
      <c r="BV337" s="61"/>
      <c r="BW337" s="61"/>
      <c r="BX337" s="61"/>
      <c r="BY337" s="61"/>
      <c r="BZ337" s="61"/>
      <c r="CA337" s="61"/>
      <c r="CB337" s="61"/>
      <c r="CC337" s="61"/>
      <c r="CD337" s="61"/>
      <c r="CE337" s="61"/>
      <c r="CF337" s="61"/>
      <c r="CG337" s="61"/>
      <c r="CH337" s="61"/>
      <c r="CI337" s="61"/>
      <c r="CJ337" s="61"/>
      <c r="CK337" s="661">
        <v>1</v>
      </c>
      <c r="CL337" s="661">
        <v>0</v>
      </c>
      <c r="CM337" s="661">
        <v>1</v>
      </c>
      <c r="CN337" s="661">
        <v>1</v>
      </c>
      <c r="CO337" s="663">
        <v>1</v>
      </c>
      <c r="CP337" s="663">
        <v>1</v>
      </c>
      <c r="CQ337" s="661">
        <v>1</v>
      </c>
      <c r="CR337" s="661">
        <v>0</v>
      </c>
      <c r="CS337" s="661">
        <v>0</v>
      </c>
      <c r="CT337" s="661">
        <v>0</v>
      </c>
      <c r="CU337" s="661">
        <v>0</v>
      </c>
      <c r="CV337" s="661">
        <v>0</v>
      </c>
      <c r="CW337" s="666">
        <v>12.6</v>
      </c>
      <c r="CX337" s="362"/>
      <c r="CY337" s="362"/>
      <c r="CZ337" s="362"/>
      <c r="DD337" s="516">
        <v>2</v>
      </c>
      <c r="DE337" s="523" t="s">
        <v>1775</v>
      </c>
      <c r="DG337" s="136"/>
      <c r="DK337" s="136"/>
      <c r="DL337" s="136"/>
      <c r="DM337" s="136"/>
      <c r="DT337" s="63"/>
      <c r="EP337" s="511">
        <v>39</v>
      </c>
      <c r="EQ337" s="574">
        <v>41226</v>
      </c>
      <c r="EU337" s="133">
        <v>71</v>
      </c>
      <c r="EV337" s="133">
        <v>0</v>
      </c>
      <c r="EW337" s="524">
        <v>25.253551167278498</v>
      </c>
      <c r="EX337" s="133">
        <v>9</v>
      </c>
      <c r="EY337" s="133">
        <v>10</v>
      </c>
      <c r="EZ337" s="133">
        <v>82</v>
      </c>
      <c r="FA337" s="133">
        <v>72</v>
      </c>
      <c r="FD337" s="133">
        <v>52</v>
      </c>
      <c r="FF337" s="133">
        <v>36</v>
      </c>
      <c r="FI337" s="91"/>
      <c r="FJ337" s="91"/>
      <c r="FK337" s="227"/>
      <c r="FL337" s="227"/>
      <c r="FM337" s="193">
        <v>375</v>
      </c>
      <c r="FN337" s="193">
        <v>302</v>
      </c>
      <c r="FO337" s="193">
        <v>162.57887490521844</v>
      </c>
      <c r="FP337" s="193">
        <v>130.93018725700259</v>
      </c>
      <c r="FQ337" s="193">
        <v>19</v>
      </c>
      <c r="FR337" s="133">
        <v>1</v>
      </c>
      <c r="FT337" s="193">
        <v>9.3000000000000007</v>
      </c>
      <c r="FU337" s="193"/>
      <c r="FV337" s="133">
        <v>160</v>
      </c>
      <c r="FW337" s="237">
        <v>7.7</v>
      </c>
      <c r="FX337" s="237">
        <v>5.6</v>
      </c>
      <c r="FY337" s="237">
        <v>1.2077922077922079</v>
      </c>
      <c r="FZ337" s="237"/>
      <c r="GB337" s="133">
        <v>19</v>
      </c>
      <c r="GC337" s="133">
        <v>44</v>
      </c>
      <c r="GD337" s="133">
        <v>26</v>
      </c>
      <c r="GG337" s="133">
        <v>1.2</v>
      </c>
      <c r="GH337" s="133">
        <v>1</v>
      </c>
      <c r="GI337" s="133">
        <v>1</v>
      </c>
      <c r="GJ337" s="133">
        <v>0</v>
      </c>
      <c r="GK337" s="133">
        <v>1</v>
      </c>
      <c r="GL337" s="133">
        <v>19</v>
      </c>
      <c r="GN337" s="133">
        <v>0</v>
      </c>
      <c r="GP337" s="133">
        <v>1</v>
      </c>
      <c r="GQ337" s="61">
        <v>38</v>
      </c>
      <c r="GR337" s="106">
        <v>16.474659323728801</v>
      </c>
      <c r="GS337" s="61">
        <v>73</v>
      </c>
      <c r="GT337" s="61">
        <v>0</v>
      </c>
      <c r="GU337" s="61"/>
      <c r="GV337" s="61"/>
      <c r="GW337" s="61"/>
      <c r="GX337" s="61"/>
      <c r="GY337" s="61"/>
      <c r="GZ337" s="61"/>
      <c r="HA337" s="90"/>
      <c r="HB337" s="21">
        <v>19</v>
      </c>
      <c r="HZ337" s="238"/>
      <c r="IF337" s="237"/>
      <c r="IG337" s="237"/>
      <c r="IQ337" s="237"/>
      <c r="JD337" s="136"/>
      <c r="JE337" s="278"/>
      <c r="JF337" s="70"/>
      <c r="JG337" s="70"/>
      <c r="JH337" s="136"/>
      <c r="JI337" s="136"/>
      <c r="JJ337" s="136"/>
      <c r="JK337" s="136"/>
      <c r="JM337" s="420"/>
      <c r="JN337" s="362"/>
      <c r="JO337" s="244"/>
      <c r="JQ337" s="518">
        <v>2</v>
      </c>
      <c r="JR337" s="519">
        <v>41842</v>
      </c>
      <c r="JS337" s="520">
        <v>20</v>
      </c>
      <c r="JT337" s="135"/>
      <c r="JV337" s="200"/>
      <c r="JW337" s="135"/>
      <c r="JX337" s="225"/>
      <c r="JY337" s="201"/>
      <c r="JZ337" s="135"/>
      <c r="KA337" s="225"/>
      <c r="KB337" s="699">
        <v>1</v>
      </c>
      <c r="KC337" s="700">
        <v>41842</v>
      </c>
      <c r="KD337" s="225"/>
      <c r="KE337" s="63"/>
      <c r="KF337" s="250"/>
      <c r="KG337" s="250"/>
      <c r="KH337" s="250"/>
      <c r="KI337" s="250"/>
      <c r="KJ337" s="250"/>
      <c r="KK337" s="250"/>
      <c r="KL337" s="250"/>
      <c r="KM337" s="250"/>
      <c r="KR337" s="92"/>
      <c r="KS337" s="92"/>
      <c r="KT337" s="92"/>
      <c r="KU337" s="361"/>
      <c r="KV337" s="92"/>
      <c r="KW337" s="361"/>
      <c r="KX337" s="361"/>
      <c r="KY337" s="361"/>
      <c r="KZ337" s="361"/>
      <c r="LA337" s="361"/>
      <c r="LB337" s="361"/>
      <c r="LC337" s="361"/>
      <c r="LD337" s="361"/>
      <c r="LE337" s="361"/>
      <c r="LF337" s="112"/>
      <c r="LG337" s="454"/>
      <c r="LH337" s="454"/>
      <c r="LI337" s="454"/>
      <c r="LJ337" s="454"/>
      <c r="LK337" s="454"/>
      <c r="LL337" s="454"/>
      <c r="LM337" s="454"/>
      <c r="LN337" s="454"/>
      <c r="LO337" s="454"/>
      <c r="LP337" s="454"/>
      <c r="LQ337" s="454"/>
      <c r="LR337" s="454"/>
      <c r="LS337" s="454"/>
      <c r="LT337" s="454"/>
      <c r="LU337" s="454"/>
      <c r="LV337" s="454"/>
      <c r="LW337" s="454"/>
      <c r="LX337" s="454"/>
      <c r="LY337" s="454"/>
      <c r="LZ337" s="454"/>
      <c r="MA337" s="454"/>
      <c r="MB337" s="454"/>
      <c r="MD337" s="509"/>
      <c r="ME337" s="61"/>
      <c r="MF337" s="746">
        <v>39</v>
      </c>
      <c r="MG337" s="510">
        <v>41229</v>
      </c>
      <c r="MH337" s="511">
        <v>46</v>
      </c>
      <c r="MI337" s="521">
        <v>46</v>
      </c>
      <c r="MJ337" s="522">
        <v>32.022474991163399</v>
      </c>
      <c r="MK337" s="510"/>
      <c r="ML337" s="511"/>
      <c r="MM337" s="511"/>
      <c r="MN337" s="511"/>
      <c r="MO337" s="511"/>
      <c r="MP337" s="511"/>
      <c r="NE337" s="876" t="s">
        <v>64</v>
      </c>
      <c r="NF337" s="877" t="s">
        <v>64</v>
      </c>
      <c r="NG337" s="877" t="s">
        <v>64</v>
      </c>
      <c r="NH337" s="877" t="s">
        <v>64</v>
      </c>
      <c r="NI337" s="877" t="s">
        <v>64</v>
      </c>
      <c r="NJ337" s="877" t="s">
        <v>64</v>
      </c>
      <c r="NK337" s="877" t="s">
        <v>64</v>
      </c>
      <c r="NL337" s="877" t="s">
        <v>64</v>
      </c>
      <c r="NM337" s="877" t="s">
        <v>64</v>
      </c>
      <c r="NN337" s="877" t="s">
        <v>64</v>
      </c>
      <c r="NO337" s="877" t="s">
        <v>64</v>
      </c>
      <c r="NP337" s="877" t="s">
        <v>64</v>
      </c>
      <c r="NQ337" s="877" t="s">
        <v>64</v>
      </c>
      <c r="NR337" s="877" t="s">
        <v>64</v>
      </c>
      <c r="NS337" s="877" t="s">
        <v>64</v>
      </c>
      <c r="NT337" s="877" t="s">
        <v>64</v>
      </c>
      <c r="NU337" s="877" t="s">
        <v>64</v>
      </c>
      <c r="NV337" s="877" t="s">
        <v>64</v>
      </c>
      <c r="NW337" s="877" t="s">
        <v>64</v>
      </c>
      <c r="NX337" s="877" t="s">
        <v>64</v>
      </c>
      <c r="NY337" s="877" t="s">
        <v>64</v>
      </c>
      <c r="NZ337" s="877" t="s">
        <v>64</v>
      </c>
      <c r="OA337" s="877" t="s">
        <v>64</v>
      </c>
      <c r="OB337" s="877" t="s">
        <v>64</v>
      </c>
      <c r="OC337" s="877" t="s">
        <v>64</v>
      </c>
      <c r="OD337" s="877" t="s">
        <v>64</v>
      </c>
      <c r="OE337" s="877" t="s">
        <v>64</v>
      </c>
      <c r="OF337" s="877" t="s">
        <v>64</v>
      </c>
      <c r="OG337" s="877" t="s">
        <v>64</v>
      </c>
      <c r="OH337" s="877" t="s">
        <v>64</v>
      </c>
      <c r="OI337" s="877" t="s">
        <v>64</v>
      </c>
      <c r="OJ337" s="877" t="s">
        <v>64</v>
      </c>
      <c r="OK337" s="877" t="s">
        <v>64</v>
      </c>
      <c r="OL337" s="877" t="s">
        <v>64</v>
      </c>
      <c r="OM337" s="877" t="s">
        <v>64</v>
      </c>
    </row>
    <row r="338" spans="1:403" s="133" customFormat="1" x14ac:dyDescent="0.25">
      <c r="A338" s="902">
        <v>337</v>
      </c>
      <c r="B338" s="274">
        <v>0</v>
      </c>
      <c r="C338" s="61">
        <v>0</v>
      </c>
      <c r="D338" s="61">
        <v>5</v>
      </c>
      <c r="E338" s="511">
        <v>41</v>
      </c>
      <c r="F338" s="884"/>
      <c r="G338" s="61"/>
      <c r="H338" s="900">
        <v>49</v>
      </c>
      <c r="J338" s="511" t="s">
        <v>1776</v>
      </c>
      <c r="K338" s="766">
        <v>24717</v>
      </c>
      <c r="L338" s="512">
        <v>45.315068493150697</v>
      </c>
      <c r="M338" s="514">
        <v>54</v>
      </c>
      <c r="N338" s="514">
        <v>160</v>
      </c>
      <c r="O338" s="514">
        <v>21.093749999999996</v>
      </c>
      <c r="P338" s="106">
        <v>1.5491933384829668</v>
      </c>
      <c r="Q338" s="511">
        <v>0</v>
      </c>
      <c r="R338" s="511">
        <v>105</v>
      </c>
      <c r="S338" s="511">
        <v>70</v>
      </c>
      <c r="T338" s="511"/>
      <c r="U338" s="514">
        <v>3</v>
      </c>
      <c r="V338" s="718">
        <v>0</v>
      </c>
      <c r="W338" s="718"/>
      <c r="X338" s="718">
        <v>0</v>
      </c>
      <c r="Y338" s="718">
        <v>0</v>
      </c>
      <c r="Z338" s="718">
        <v>0</v>
      </c>
      <c r="AA338" s="718">
        <v>0</v>
      </c>
      <c r="AB338" s="718">
        <v>0</v>
      </c>
      <c r="AC338" s="718">
        <v>0</v>
      </c>
      <c r="AE338" s="524">
        <v>7.49199320276443</v>
      </c>
      <c r="AG338" s="589">
        <v>133</v>
      </c>
      <c r="AH338" s="590">
        <v>0.99</v>
      </c>
      <c r="AI338" s="589">
        <v>82</v>
      </c>
      <c r="AJ338" s="592"/>
      <c r="AK338" s="589">
        <v>13.4</v>
      </c>
      <c r="AL338" s="592"/>
      <c r="AM338" s="591"/>
      <c r="AN338" s="594"/>
      <c r="AO338" s="409"/>
      <c r="AP338" s="63"/>
      <c r="AQ338" s="63"/>
      <c r="AR338" s="63"/>
      <c r="AS338" s="63"/>
      <c r="AT338" s="63"/>
      <c r="AU338" s="63"/>
      <c r="AV338" s="64"/>
      <c r="AW338" s="64"/>
      <c r="AX338" s="108"/>
      <c r="AY338" s="108"/>
      <c r="AZ338" s="108"/>
      <c r="BA338" s="589">
        <v>136</v>
      </c>
      <c r="BB338" s="414"/>
      <c r="BC338" s="66"/>
      <c r="BD338" s="68"/>
      <c r="BE338" s="66"/>
      <c r="BF338" s="218"/>
      <c r="BG338" s="66"/>
      <c r="BH338" s="68"/>
      <c r="BI338" s="508"/>
      <c r="BJ338" s="508"/>
      <c r="BK338" s="508"/>
      <c r="BL338" s="66"/>
      <c r="BM338" s="66"/>
      <c r="BN338" s="66"/>
      <c r="BO338" s="66"/>
      <c r="BP338" s="571"/>
      <c r="BQ338" s="66"/>
      <c r="BR338" s="66"/>
      <c r="BS338" s="66"/>
      <c r="BT338" s="66"/>
      <c r="BU338" s="61"/>
      <c r="BV338" s="61"/>
      <c r="BW338" s="61"/>
      <c r="BX338" s="61"/>
      <c r="BY338" s="61"/>
      <c r="BZ338" s="61"/>
      <c r="CA338" s="61"/>
      <c r="CB338" s="61"/>
      <c r="CC338" s="61"/>
      <c r="CD338" s="61"/>
      <c r="CE338" s="61"/>
      <c r="CF338" s="61"/>
      <c r="CG338" s="61"/>
      <c r="CH338" s="61"/>
      <c r="CI338" s="61"/>
      <c r="CJ338" s="61"/>
      <c r="CK338" s="661">
        <v>1</v>
      </c>
      <c r="CL338" s="661">
        <v>0</v>
      </c>
      <c r="CM338" s="661">
        <v>1</v>
      </c>
      <c r="CN338" s="661">
        <v>0</v>
      </c>
      <c r="CO338" s="661">
        <v>1</v>
      </c>
      <c r="CP338" s="661">
        <v>0</v>
      </c>
      <c r="CQ338" s="661">
        <v>1</v>
      </c>
      <c r="CR338" s="661">
        <v>1</v>
      </c>
      <c r="CS338" s="661">
        <v>0</v>
      </c>
      <c r="CT338" s="661">
        <v>0</v>
      </c>
      <c r="CU338" s="661">
        <v>0</v>
      </c>
      <c r="CV338" s="661">
        <v>1</v>
      </c>
      <c r="CW338" s="666">
        <v>14.7</v>
      </c>
      <c r="CX338" s="362"/>
      <c r="CY338" s="362"/>
      <c r="CZ338" s="362"/>
      <c r="DD338" s="516">
        <v>2</v>
      </c>
      <c r="DE338" s="511" t="s">
        <v>1777</v>
      </c>
      <c r="DG338" s="136"/>
      <c r="DK338" s="136"/>
      <c r="DL338" s="136"/>
      <c r="DM338" s="136"/>
      <c r="DT338" s="63"/>
      <c r="EP338" s="511">
        <v>41</v>
      </c>
      <c r="EQ338" s="574">
        <v>41269</v>
      </c>
      <c r="EU338" s="133">
        <v>52</v>
      </c>
      <c r="EV338" s="133">
        <v>0</v>
      </c>
      <c r="EW338" s="524">
        <v>7.49199320276443</v>
      </c>
      <c r="EX338" s="133">
        <v>9</v>
      </c>
      <c r="EY338" s="133">
        <v>9</v>
      </c>
      <c r="EZ338" s="133">
        <v>87</v>
      </c>
      <c r="FA338" s="133">
        <v>76</v>
      </c>
      <c r="FD338" s="133">
        <v>50</v>
      </c>
      <c r="FF338" s="133">
        <v>34</v>
      </c>
      <c r="FI338" s="91"/>
      <c r="FJ338" s="91"/>
      <c r="FK338" s="227"/>
      <c r="FL338" s="227"/>
      <c r="FM338" s="193">
        <v>516</v>
      </c>
      <c r="FN338" s="193">
        <v>460</v>
      </c>
      <c r="FO338" s="193">
        <v>333.07656777383784</v>
      </c>
      <c r="FP338" s="193">
        <v>296.92872320923527</v>
      </c>
      <c r="FQ338" s="193">
        <v>11</v>
      </c>
      <c r="FR338" s="133">
        <v>1</v>
      </c>
      <c r="FT338" s="193">
        <v>95</v>
      </c>
      <c r="FU338" s="193">
        <v>55</v>
      </c>
      <c r="FV338" s="133">
        <v>90</v>
      </c>
      <c r="FW338" s="237">
        <v>4.78</v>
      </c>
      <c r="FX338" s="237">
        <v>5.17</v>
      </c>
      <c r="FY338" s="237">
        <v>19.874476987447697</v>
      </c>
      <c r="FZ338" s="237">
        <v>1.7272727272727273</v>
      </c>
      <c r="GA338" s="133">
        <v>1.9</v>
      </c>
      <c r="GB338" s="133">
        <v>19</v>
      </c>
      <c r="GH338" s="133">
        <v>0</v>
      </c>
      <c r="GI338" s="133">
        <v>2</v>
      </c>
      <c r="GJ338" s="133">
        <v>3</v>
      </c>
      <c r="GK338" s="133">
        <v>3</v>
      </c>
      <c r="GL338" s="133">
        <v>68</v>
      </c>
      <c r="GN338" s="133">
        <v>0</v>
      </c>
      <c r="GP338" s="133">
        <v>1</v>
      </c>
      <c r="GQ338" s="61">
        <v>85</v>
      </c>
      <c r="GR338" s="106">
        <v>54.867264071271734</v>
      </c>
      <c r="GS338" s="61">
        <v>51</v>
      </c>
      <c r="GT338" s="61">
        <v>0</v>
      </c>
      <c r="GU338" s="61"/>
      <c r="GV338" s="61"/>
      <c r="GW338" s="61"/>
      <c r="GX338" s="61"/>
      <c r="GY338" s="61"/>
      <c r="GZ338" s="61"/>
      <c r="HA338" s="90"/>
      <c r="HB338" s="21">
        <v>19</v>
      </c>
      <c r="HZ338" s="238"/>
      <c r="IF338" s="237"/>
      <c r="IG338" s="237"/>
      <c r="IQ338" s="237"/>
      <c r="JD338" s="136"/>
      <c r="JE338" s="278"/>
      <c r="JF338" s="70"/>
      <c r="JG338" s="70"/>
      <c r="JH338" s="136"/>
      <c r="JI338" s="136"/>
      <c r="JJ338" s="136"/>
      <c r="JK338" s="136"/>
      <c r="JM338" s="420"/>
      <c r="JN338" s="362"/>
      <c r="JO338" s="244"/>
      <c r="JQ338" s="518">
        <v>1</v>
      </c>
      <c r="JR338" s="519">
        <v>41283</v>
      </c>
      <c r="JS338" s="520">
        <v>0</v>
      </c>
      <c r="JT338" s="135"/>
      <c r="JV338" s="200"/>
      <c r="JW338" s="135"/>
      <c r="JX338" s="225"/>
      <c r="JY338" s="201"/>
      <c r="JZ338" s="135"/>
      <c r="KA338" s="225"/>
      <c r="KB338" s="699">
        <v>0</v>
      </c>
      <c r="KC338" s="511"/>
      <c r="KD338" s="225"/>
      <c r="KE338" s="63"/>
      <c r="KF338" s="250"/>
      <c r="KG338" s="250"/>
      <c r="KH338" s="250"/>
      <c r="KI338" s="250"/>
      <c r="KJ338" s="250"/>
      <c r="KK338" s="250"/>
      <c r="KL338" s="250"/>
      <c r="KM338" s="250"/>
      <c r="KR338" s="92"/>
      <c r="KS338" s="92"/>
      <c r="KT338" s="92"/>
      <c r="KU338" s="361"/>
      <c r="KV338" s="92"/>
      <c r="KW338" s="361"/>
      <c r="KX338" s="361"/>
      <c r="KY338" s="361"/>
      <c r="KZ338" s="361"/>
      <c r="LA338" s="361"/>
      <c r="LB338" s="361"/>
      <c r="LC338" s="361"/>
      <c r="LD338" s="361"/>
      <c r="LE338" s="361"/>
      <c r="LF338" s="112"/>
      <c r="LG338" s="454"/>
      <c r="LH338" s="454"/>
      <c r="LI338" s="454"/>
      <c r="LJ338" s="454"/>
      <c r="LK338" s="454"/>
      <c r="LL338" s="454"/>
      <c r="LM338" s="454"/>
      <c r="LN338" s="454"/>
      <c r="LO338" s="454"/>
      <c r="LP338" s="454"/>
      <c r="LQ338" s="454"/>
      <c r="LR338" s="454"/>
      <c r="LS338" s="454"/>
      <c r="LT338" s="454"/>
      <c r="LU338" s="454"/>
      <c r="LV338" s="454"/>
      <c r="LW338" s="454"/>
      <c r="LX338" s="454"/>
      <c r="LY338" s="454"/>
      <c r="LZ338" s="454"/>
      <c r="MA338" s="454"/>
      <c r="MB338" s="454"/>
      <c r="MD338" s="509"/>
      <c r="ME338" s="61"/>
      <c r="MF338" s="746">
        <v>41</v>
      </c>
      <c r="MG338" s="510">
        <v>41257</v>
      </c>
      <c r="MH338" s="511">
        <v>49</v>
      </c>
      <c r="MI338" s="521">
        <v>49</v>
      </c>
      <c r="MJ338" s="522">
        <v>38.888523248346097</v>
      </c>
      <c r="MK338" s="510"/>
      <c r="ML338" s="511"/>
      <c r="MM338" s="511"/>
      <c r="MN338" s="511"/>
      <c r="MO338" s="511"/>
      <c r="MP338" s="511"/>
      <c r="NE338" s="876" t="s">
        <v>64</v>
      </c>
      <c r="NF338" s="877" t="s">
        <v>64</v>
      </c>
      <c r="NG338" s="877" t="s">
        <v>64</v>
      </c>
      <c r="NH338" s="877" t="s">
        <v>64</v>
      </c>
      <c r="NI338" s="877" t="s">
        <v>64</v>
      </c>
      <c r="NJ338" s="877" t="s">
        <v>64</v>
      </c>
      <c r="NK338" s="877" t="s">
        <v>64</v>
      </c>
      <c r="NL338" s="877" t="s">
        <v>64</v>
      </c>
      <c r="NM338" s="877" t="s">
        <v>64</v>
      </c>
      <c r="NN338" s="877" t="s">
        <v>64</v>
      </c>
      <c r="NO338" s="877" t="s">
        <v>64</v>
      </c>
      <c r="NP338" s="877" t="s">
        <v>64</v>
      </c>
      <c r="NQ338" s="877" t="s">
        <v>64</v>
      </c>
      <c r="NR338" s="877" t="s">
        <v>64</v>
      </c>
      <c r="NS338" s="877" t="s">
        <v>64</v>
      </c>
      <c r="NT338" s="877" t="s">
        <v>64</v>
      </c>
      <c r="NU338" s="877" t="s">
        <v>64</v>
      </c>
      <c r="NV338" s="877" t="s">
        <v>64</v>
      </c>
      <c r="NW338" s="877" t="s">
        <v>64</v>
      </c>
      <c r="NX338" s="877" t="s">
        <v>64</v>
      </c>
      <c r="NY338" s="877" t="s">
        <v>64</v>
      </c>
      <c r="NZ338" s="877" t="s">
        <v>64</v>
      </c>
      <c r="OA338" s="877" t="s">
        <v>64</v>
      </c>
      <c r="OB338" s="877" t="s">
        <v>64</v>
      </c>
      <c r="OC338" s="877" t="s">
        <v>64</v>
      </c>
      <c r="OD338" s="877" t="s">
        <v>64</v>
      </c>
      <c r="OE338" s="877" t="s">
        <v>64</v>
      </c>
      <c r="OF338" s="877" t="s">
        <v>64</v>
      </c>
      <c r="OG338" s="877" t="s">
        <v>64</v>
      </c>
      <c r="OH338" s="877" t="s">
        <v>64</v>
      </c>
      <c r="OI338" s="877" t="s">
        <v>64</v>
      </c>
      <c r="OJ338" s="877" t="s">
        <v>64</v>
      </c>
      <c r="OK338" s="877" t="s">
        <v>64</v>
      </c>
      <c r="OL338" s="877" t="s">
        <v>64</v>
      </c>
      <c r="OM338" s="877" t="s">
        <v>64</v>
      </c>
    </row>
    <row r="339" spans="1:403" s="133" customFormat="1" x14ac:dyDescent="0.25">
      <c r="A339" s="455">
        <v>338</v>
      </c>
      <c r="B339" s="221">
        <v>0</v>
      </c>
      <c r="C339" s="61">
        <v>1</v>
      </c>
      <c r="D339" s="61">
        <v>5</v>
      </c>
      <c r="E339" s="511">
        <v>42</v>
      </c>
      <c r="F339" s="884"/>
      <c r="G339" s="61"/>
      <c r="H339" s="900">
        <v>50</v>
      </c>
      <c r="J339" s="511" t="s">
        <v>1778</v>
      </c>
      <c r="K339" s="766">
        <v>21708</v>
      </c>
      <c r="L339" s="512">
        <v>53.569863013698601</v>
      </c>
      <c r="M339" s="514">
        <v>55</v>
      </c>
      <c r="N339" s="514">
        <v>158</v>
      </c>
      <c r="O339" s="514">
        <v>22.031725684986377</v>
      </c>
      <c r="P339" s="106">
        <v>1.5536694915228557</v>
      </c>
      <c r="Q339" s="511">
        <v>1</v>
      </c>
      <c r="R339" s="511">
        <v>130</v>
      </c>
      <c r="S339" s="511">
        <v>80</v>
      </c>
      <c r="T339" s="511"/>
      <c r="U339" s="514">
        <v>3</v>
      </c>
      <c r="V339" s="718">
        <v>0</v>
      </c>
      <c r="W339" s="718"/>
      <c r="X339" s="718">
        <v>1</v>
      </c>
      <c r="Y339" s="718">
        <v>2</v>
      </c>
      <c r="Z339" s="718">
        <v>1</v>
      </c>
      <c r="AA339" s="718">
        <v>1</v>
      </c>
      <c r="AB339" s="718">
        <v>0</v>
      </c>
      <c r="AC339" s="718">
        <v>0</v>
      </c>
      <c r="AE339" s="524">
        <v>22.6412013413034</v>
      </c>
      <c r="AG339" s="589">
        <v>92</v>
      </c>
      <c r="AH339" s="590">
        <v>1.1000000000000001</v>
      </c>
      <c r="AI339" s="589">
        <v>52</v>
      </c>
      <c r="AJ339" s="592"/>
      <c r="AK339" s="589">
        <v>13.9</v>
      </c>
      <c r="AL339" s="592"/>
      <c r="AM339" s="591"/>
      <c r="AN339" s="594"/>
      <c r="AO339" s="409"/>
      <c r="AP339" s="63"/>
      <c r="AQ339" s="63"/>
      <c r="AR339" s="63"/>
      <c r="AS339" s="63"/>
      <c r="AT339" s="63"/>
      <c r="AU339" s="63"/>
      <c r="AV339" s="64"/>
      <c r="AW339" s="64"/>
      <c r="AX339" s="108"/>
      <c r="AY339" s="108"/>
      <c r="AZ339" s="108"/>
      <c r="BA339" s="589">
        <v>139</v>
      </c>
      <c r="BB339" s="414"/>
      <c r="BC339" s="66"/>
      <c r="BD339" s="68"/>
      <c r="BE339" s="66"/>
      <c r="BF339" s="218"/>
      <c r="BG339" s="66"/>
      <c r="BH339" s="68"/>
      <c r="BI339" s="508"/>
      <c r="BJ339" s="508"/>
      <c r="BK339" s="508"/>
      <c r="BL339" s="66"/>
      <c r="BM339" s="66"/>
      <c r="BN339" s="66"/>
      <c r="BO339" s="66"/>
      <c r="BP339" s="571"/>
      <c r="BQ339" s="66"/>
      <c r="BR339" s="66"/>
      <c r="BS339" s="66"/>
      <c r="BT339" s="66"/>
      <c r="BU339" s="61"/>
      <c r="BV339" s="61"/>
      <c r="BW339" s="61"/>
      <c r="BX339" s="61"/>
      <c r="BY339" s="61"/>
      <c r="BZ339" s="61"/>
      <c r="CA339" s="61"/>
      <c r="CB339" s="61"/>
      <c r="CC339" s="61"/>
      <c r="CD339" s="61"/>
      <c r="CE339" s="61"/>
      <c r="CF339" s="61"/>
      <c r="CG339" s="61"/>
      <c r="CH339" s="61"/>
      <c r="CI339" s="61"/>
      <c r="CJ339" s="61"/>
      <c r="CK339" s="661">
        <v>1</v>
      </c>
      <c r="CL339" s="661">
        <v>0</v>
      </c>
      <c r="CM339" s="661">
        <v>1</v>
      </c>
      <c r="CN339" s="661">
        <v>1</v>
      </c>
      <c r="CO339" s="663">
        <v>1</v>
      </c>
      <c r="CP339" s="661">
        <v>0</v>
      </c>
      <c r="CQ339" s="661">
        <v>1</v>
      </c>
      <c r="CR339" s="663" t="s">
        <v>1779</v>
      </c>
      <c r="CS339" s="661">
        <v>0</v>
      </c>
      <c r="CT339" s="661">
        <v>0</v>
      </c>
      <c r="CU339" s="663" t="s">
        <v>1780</v>
      </c>
      <c r="CV339" s="661">
        <v>1</v>
      </c>
      <c r="CW339" s="666">
        <v>11.1</v>
      </c>
      <c r="CX339" s="362"/>
      <c r="CY339" s="362"/>
      <c r="CZ339" s="362"/>
      <c r="DD339" s="516">
        <v>1</v>
      </c>
      <c r="DE339" s="511" t="s">
        <v>1756</v>
      </c>
      <c r="DG339" s="136"/>
      <c r="DK339" s="136"/>
      <c r="DL339" s="136"/>
      <c r="DM339" s="136"/>
      <c r="DT339" s="63"/>
      <c r="EP339" s="511">
        <v>42</v>
      </c>
      <c r="EQ339" s="574">
        <v>41260</v>
      </c>
      <c r="EU339" s="133">
        <v>65</v>
      </c>
      <c r="EV339" s="133">
        <v>0</v>
      </c>
      <c r="EW339" s="524">
        <v>22.6412013413034</v>
      </c>
      <c r="EX339" s="133">
        <v>8</v>
      </c>
      <c r="EY339" s="133">
        <v>7</v>
      </c>
      <c r="EZ339" s="133">
        <v>55</v>
      </c>
      <c r="FA339" s="133">
        <v>30</v>
      </c>
      <c r="FD339" s="133">
        <v>49</v>
      </c>
      <c r="FF339" s="133">
        <v>25</v>
      </c>
      <c r="FI339" s="91"/>
      <c r="FJ339" s="91"/>
      <c r="FK339" s="227"/>
      <c r="FL339" s="227"/>
      <c r="FM339" s="193">
        <v>172</v>
      </c>
      <c r="FN339" s="193">
        <v>129</v>
      </c>
      <c r="FO339" s="193">
        <v>110.70565582864812</v>
      </c>
      <c r="FP339" s="193">
        <v>83.029241871486093</v>
      </c>
      <c r="FQ339" s="193">
        <v>25</v>
      </c>
      <c r="FR339" s="133">
        <v>1</v>
      </c>
      <c r="FT339" s="193">
        <v>64</v>
      </c>
      <c r="FU339" s="193">
        <v>24</v>
      </c>
      <c r="FV339" s="133">
        <v>160</v>
      </c>
      <c r="FW339" s="237">
        <v>1.9</v>
      </c>
      <c r="FX339" s="237">
        <v>1.81</v>
      </c>
      <c r="FY339" s="237">
        <v>33.684210526315788</v>
      </c>
      <c r="FZ339" s="237">
        <v>2.6666666666666665</v>
      </c>
      <c r="GA339" s="237">
        <v>1.6842105263157894</v>
      </c>
      <c r="GB339" s="133">
        <v>16</v>
      </c>
      <c r="GH339" s="133">
        <v>0</v>
      </c>
      <c r="GI339" s="133">
        <v>1</v>
      </c>
      <c r="GJ339" s="133">
        <v>0</v>
      </c>
      <c r="GK339" s="133">
        <v>2</v>
      </c>
      <c r="GL339" s="133">
        <v>17</v>
      </c>
      <c r="GN339" s="133">
        <v>0</v>
      </c>
      <c r="GP339" s="133">
        <v>1</v>
      </c>
      <c r="GQ339" s="61">
        <v>85</v>
      </c>
      <c r="GR339" s="106">
        <v>54.709190380436574</v>
      </c>
      <c r="GS339" s="61">
        <v>33</v>
      </c>
      <c r="GT339" s="61">
        <v>1</v>
      </c>
      <c r="GU339" s="61"/>
      <c r="GV339" s="61"/>
      <c r="GW339" s="61"/>
      <c r="GX339" s="61"/>
      <c r="GY339" s="61">
        <v>12</v>
      </c>
      <c r="GZ339" s="61"/>
      <c r="HA339" s="90"/>
      <c r="HB339" s="21">
        <v>22</v>
      </c>
      <c r="HZ339" s="238"/>
      <c r="IF339" s="237"/>
      <c r="IG339" s="237"/>
      <c r="IQ339" s="237"/>
      <c r="JD339" s="136"/>
      <c r="JE339" s="278"/>
      <c r="JF339" s="70"/>
      <c r="JG339" s="70"/>
      <c r="JH339" s="136"/>
      <c r="JI339" s="136"/>
      <c r="JJ339" s="136"/>
      <c r="JK339" s="136"/>
      <c r="JM339" s="420"/>
      <c r="JN339" s="362"/>
      <c r="JO339" s="244"/>
      <c r="JQ339" s="518">
        <v>0</v>
      </c>
      <c r="JR339" s="135">
        <v>43678</v>
      </c>
      <c r="JS339" s="520">
        <v>79</v>
      </c>
      <c r="JT339" s="135"/>
      <c r="JV339" s="200"/>
      <c r="JW339" s="135"/>
      <c r="JX339" s="225"/>
      <c r="JY339" s="201"/>
      <c r="JZ339" s="135"/>
      <c r="KA339" s="225"/>
      <c r="KB339" s="699">
        <v>0</v>
      </c>
      <c r="KC339" s="511"/>
      <c r="KD339" s="225"/>
      <c r="KE339" s="63"/>
      <c r="KF339" s="250"/>
      <c r="KG339" s="250"/>
      <c r="KH339" s="250"/>
      <c r="KI339" s="250"/>
      <c r="KJ339" s="250"/>
      <c r="KK339" s="250"/>
      <c r="KL339" s="250"/>
      <c r="KM339" s="250"/>
      <c r="KR339" s="92"/>
      <c r="KS339" s="92"/>
      <c r="KT339" s="92"/>
      <c r="KU339" s="361"/>
      <c r="KV339" s="92"/>
      <c r="KW339" s="361"/>
      <c r="KX339" s="361"/>
      <c r="KY339" s="361"/>
      <c r="KZ339" s="361"/>
      <c r="LA339" s="361"/>
      <c r="LB339" s="361"/>
      <c r="LC339" s="361"/>
      <c r="LD339" s="361"/>
      <c r="LE339" s="361"/>
      <c r="LF339" s="112"/>
      <c r="LG339" s="454"/>
      <c r="LH339" s="454"/>
      <c r="LI339" s="454"/>
      <c r="LJ339" s="454"/>
      <c r="LK339" s="454"/>
      <c r="LL339" s="454"/>
      <c r="LM339" s="454"/>
      <c r="LN339" s="454"/>
      <c r="LO339" s="454"/>
      <c r="LP339" s="454"/>
      <c r="LQ339" s="454"/>
      <c r="LR339" s="454"/>
      <c r="LS339" s="454"/>
      <c r="LT339" s="454"/>
      <c r="LU339" s="454"/>
      <c r="LV339" s="454"/>
      <c r="LW339" s="454"/>
      <c r="LX339" s="454"/>
      <c r="LY339" s="454"/>
      <c r="LZ339" s="454"/>
      <c r="MA339" s="454"/>
      <c r="MB339" s="454"/>
      <c r="MD339" s="509"/>
      <c r="ME339" s="61"/>
      <c r="MF339" s="746">
        <v>42</v>
      </c>
      <c r="MG339" s="510">
        <v>41261</v>
      </c>
      <c r="MH339" s="511">
        <v>50</v>
      </c>
      <c r="MI339" s="521">
        <v>50</v>
      </c>
      <c r="MJ339" s="522">
        <v>43.1415035496927</v>
      </c>
      <c r="MK339" s="510"/>
      <c r="ML339" s="511"/>
      <c r="MM339" s="511"/>
      <c r="MN339" s="511"/>
      <c r="MO339" s="511"/>
      <c r="MP339" s="511"/>
      <c r="NE339" s="876">
        <v>1042</v>
      </c>
      <c r="NF339" s="877">
        <v>8.7229782542087193</v>
      </c>
      <c r="NG339" s="877">
        <v>6.5326286575171704</v>
      </c>
      <c r="NH339" s="877">
        <v>5.0950804919014097</v>
      </c>
      <c r="NI339" s="877">
        <v>3.6392321632492801</v>
      </c>
      <c r="NJ339" s="877">
        <v>7.2128611165929</v>
      </c>
      <c r="NK339" s="877">
        <v>8.5248942654487703</v>
      </c>
      <c r="NL339" s="877">
        <v>8.2654744032321101</v>
      </c>
      <c r="NM339" s="877">
        <v>7.9831646351107999</v>
      </c>
      <c r="NN339" s="877">
        <v>6.1614846386416602</v>
      </c>
      <c r="NO339" s="877">
        <v>1.7484612330040401</v>
      </c>
      <c r="NP339" s="877">
        <v>5.4110872267985997</v>
      </c>
      <c r="NQ339" s="877">
        <v>6.07510472220949</v>
      </c>
      <c r="NR339" s="877">
        <v>7.3977174105213503</v>
      </c>
      <c r="NS339" s="877">
        <v>3.2524762141352199</v>
      </c>
      <c r="NT339" s="877">
        <v>6.0857645537783096</v>
      </c>
      <c r="NU339" s="877">
        <v>8.4366282672928392</v>
      </c>
      <c r="NV339" s="877">
        <v>6.6230767208326302</v>
      </c>
      <c r="NW339" s="877">
        <v>6.4205497721163196</v>
      </c>
      <c r="NX339" s="877">
        <v>5.3698154242839102</v>
      </c>
      <c r="NY339" s="877">
        <v>6.2012417711982497</v>
      </c>
      <c r="NZ339" s="877">
        <v>7.4009648003271096</v>
      </c>
      <c r="OA339" s="877">
        <v>-1.7858751946471501</v>
      </c>
      <c r="OB339" s="877">
        <v>9.2597432636907797</v>
      </c>
      <c r="OC339" s="877">
        <v>-2</v>
      </c>
      <c r="OD339" s="877">
        <v>4.4783247114850298</v>
      </c>
      <c r="OE339" s="877">
        <v>6.6964111992088302</v>
      </c>
      <c r="OF339" s="877">
        <v>5.8306102743579098</v>
      </c>
      <c r="OG339" s="877">
        <v>13.2246574326911</v>
      </c>
      <c r="OH339" s="877">
        <v>4.4362951198393601</v>
      </c>
      <c r="OI339" s="877">
        <v>7.1434342367848602</v>
      </c>
      <c r="OJ339" s="877">
        <v>5.6008049549894698</v>
      </c>
      <c r="OK339" s="877">
        <v>6.0812231959062704</v>
      </c>
      <c r="OL339" s="877">
        <v>6.2641999061321796</v>
      </c>
      <c r="OM339" s="877">
        <v>11.259743263690799</v>
      </c>
    </row>
    <row r="340" spans="1:403" s="133" customFormat="1" x14ac:dyDescent="0.25">
      <c r="A340" s="455">
        <v>339</v>
      </c>
      <c r="B340" s="221">
        <v>0</v>
      </c>
      <c r="C340" s="61">
        <v>0</v>
      </c>
      <c r="D340" s="61">
        <v>5</v>
      </c>
      <c r="E340" s="511">
        <v>44</v>
      </c>
      <c r="F340" s="884"/>
      <c r="G340" s="61"/>
      <c r="H340" s="900">
        <v>52</v>
      </c>
      <c r="J340" s="511" t="s">
        <v>1781</v>
      </c>
      <c r="K340" s="766">
        <v>20398</v>
      </c>
      <c r="L340" s="512">
        <v>57.142465753424702</v>
      </c>
      <c r="M340" s="514">
        <v>88.5</v>
      </c>
      <c r="N340" s="514">
        <v>189</v>
      </c>
      <c r="O340" s="514">
        <v>24.775342235659696</v>
      </c>
      <c r="P340" s="106">
        <v>2.1555161794799873</v>
      </c>
      <c r="Q340" s="511">
        <v>0</v>
      </c>
      <c r="R340" s="511">
        <v>105</v>
      </c>
      <c r="S340" s="511">
        <v>66</v>
      </c>
      <c r="T340" s="511">
        <v>0</v>
      </c>
      <c r="U340" s="514">
        <v>1</v>
      </c>
      <c r="V340" s="718">
        <v>0</v>
      </c>
      <c r="W340" s="718"/>
      <c r="X340" s="718">
        <v>0</v>
      </c>
      <c r="Y340" s="718">
        <v>2</v>
      </c>
      <c r="Z340" s="718">
        <v>1</v>
      </c>
      <c r="AA340" s="718">
        <v>1</v>
      </c>
      <c r="AB340" s="718">
        <v>0</v>
      </c>
      <c r="AC340" s="718">
        <v>0</v>
      </c>
      <c r="AE340" s="524">
        <v>24.3884555609533</v>
      </c>
      <c r="AG340" s="589">
        <v>169</v>
      </c>
      <c r="AH340" s="590">
        <v>0.86</v>
      </c>
      <c r="AI340" s="589">
        <v>92</v>
      </c>
      <c r="AJ340" s="592"/>
      <c r="AK340" s="589">
        <v>13.7</v>
      </c>
      <c r="AL340" s="592"/>
      <c r="AM340" s="589">
        <v>132</v>
      </c>
      <c r="AN340" s="593"/>
      <c r="AO340" s="409"/>
      <c r="AP340" s="63"/>
      <c r="AQ340" s="63"/>
      <c r="AR340" s="63"/>
      <c r="AS340" s="63"/>
      <c r="AT340" s="63"/>
      <c r="AU340" s="63"/>
      <c r="AV340" s="64"/>
      <c r="AW340" s="64"/>
      <c r="AX340" s="108"/>
      <c r="AY340" s="108"/>
      <c r="AZ340" s="108"/>
      <c r="BA340" s="589">
        <v>140</v>
      </c>
      <c r="BB340" s="414"/>
      <c r="BC340" s="66"/>
      <c r="BD340" s="68"/>
      <c r="BE340" s="66"/>
      <c r="BF340" s="218"/>
      <c r="BG340" s="66"/>
      <c r="BH340" s="68"/>
      <c r="BI340" s="508"/>
      <c r="BJ340" s="508"/>
      <c r="BK340" s="508"/>
      <c r="BL340" s="66"/>
      <c r="BM340" s="66"/>
      <c r="BN340" s="66"/>
      <c r="BO340" s="66"/>
      <c r="BP340" s="571"/>
      <c r="BQ340" s="66"/>
      <c r="BR340" s="66"/>
      <c r="BS340" s="66"/>
      <c r="BT340" s="66"/>
      <c r="BU340" s="61"/>
      <c r="BV340" s="61"/>
      <c r="BW340" s="61"/>
      <c r="BX340" s="61"/>
      <c r="BY340" s="61"/>
      <c r="BZ340" s="61"/>
      <c r="CA340" s="61"/>
      <c r="CB340" s="61"/>
      <c r="CC340" s="61"/>
      <c r="CD340" s="61"/>
      <c r="CE340" s="61"/>
      <c r="CF340" s="61"/>
      <c r="CG340" s="61"/>
      <c r="CH340" s="61"/>
      <c r="CI340" s="61"/>
      <c r="CJ340" s="61"/>
      <c r="CK340" s="661">
        <v>1</v>
      </c>
      <c r="CL340" s="661">
        <v>0</v>
      </c>
      <c r="CM340" s="661">
        <v>1</v>
      </c>
      <c r="CN340" s="661">
        <v>1</v>
      </c>
      <c r="CO340" s="661">
        <v>0</v>
      </c>
      <c r="CP340" s="661">
        <v>0</v>
      </c>
      <c r="CQ340" s="661">
        <v>1</v>
      </c>
      <c r="CR340" s="661">
        <v>0</v>
      </c>
      <c r="CS340" s="661">
        <v>0</v>
      </c>
      <c r="CT340" s="661">
        <v>0</v>
      </c>
      <c r="CU340" s="661">
        <v>1</v>
      </c>
      <c r="CV340" s="661">
        <v>0</v>
      </c>
      <c r="CW340" s="666">
        <v>16.8</v>
      </c>
      <c r="CX340" s="362"/>
      <c r="CY340" s="362"/>
      <c r="CZ340" s="362"/>
      <c r="DD340" s="516">
        <v>1</v>
      </c>
      <c r="DE340" s="511" t="s">
        <v>1782</v>
      </c>
      <c r="DG340" s="136"/>
      <c r="DK340" s="136"/>
      <c r="DL340" s="136"/>
      <c r="DM340" s="136"/>
      <c r="DT340" s="63"/>
      <c r="EP340" s="511">
        <v>44</v>
      </c>
      <c r="EQ340" s="574">
        <v>41253</v>
      </c>
      <c r="EU340" s="133">
        <v>70</v>
      </c>
      <c r="EV340" s="133">
        <v>0</v>
      </c>
      <c r="EW340" s="524">
        <v>24.3884555609533</v>
      </c>
      <c r="EX340" s="133">
        <v>7</v>
      </c>
      <c r="EY340" s="133">
        <v>6</v>
      </c>
      <c r="EZ340" s="133">
        <v>74</v>
      </c>
      <c r="FA340" s="133">
        <v>66</v>
      </c>
      <c r="FD340" s="133">
        <v>49</v>
      </c>
      <c r="FF340" s="133">
        <v>33</v>
      </c>
      <c r="FI340" s="91"/>
      <c r="FJ340" s="91"/>
      <c r="FK340" s="227"/>
      <c r="FL340" s="227"/>
      <c r="FM340" s="193">
        <v>331</v>
      </c>
      <c r="FN340" s="193">
        <v>283</v>
      </c>
      <c r="FO340" s="193">
        <v>153.55950614105475</v>
      </c>
      <c r="FP340" s="193">
        <v>131.2910581205997</v>
      </c>
      <c r="FQ340" s="193">
        <v>15</v>
      </c>
      <c r="FR340" s="133">
        <v>1</v>
      </c>
      <c r="FT340" s="193">
        <v>103</v>
      </c>
      <c r="FU340" s="193">
        <v>28</v>
      </c>
      <c r="FV340" s="133">
        <v>130</v>
      </c>
      <c r="FW340" s="237">
        <v>4.28</v>
      </c>
      <c r="FX340" s="237">
        <v>3.62</v>
      </c>
      <c r="FY340" s="237">
        <v>24.065420560747661</v>
      </c>
      <c r="FZ340" s="237">
        <v>3.6785714285714284</v>
      </c>
      <c r="GA340" s="133">
        <v>1</v>
      </c>
      <c r="GB340" s="133">
        <v>21</v>
      </c>
      <c r="GH340" s="133">
        <v>0</v>
      </c>
      <c r="GI340" s="133">
        <v>1</v>
      </c>
      <c r="GJ340" s="133">
        <v>0</v>
      </c>
      <c r="GK340" s="133">
        <v>1</v>
      </c>
      <c r="GN340" s="133">
        <v>0</v>
      </c>
      <c r="GP340" s="133">
        <v>1</v>
      </c>
      <c r="GQ340" s="61">
        <v>47</v>
      </c>
      <c r="GR340" s="106">
        <v>21.804522020028923</v>
      </c>
      <c r="GS340" s="61">
        <v>55</v>
      </c>
      <c r="GT340" s="61">
        <v>0</v>
      </c>
      <c r="GU340" s="61"/>
      <c r="GV340" s="61"/>
      <c r="GW340" s="61"/>
      <c r="GX340" s="61"/>
      <c r="GY340" s="61">
        <v>16</v>
      </c>
      <c r="GZ340" s="61"/>
      <c r="HA340" s="90"/>
      <c r="HB340" s="21">
        <v>17</v>
      </c>
      <c r="HZ340" s="238"/>
      <c r="IF340" s="237"/>
      <c r="IG340" s="237"/>
      <c r="IQ340" s="237"/>
      <c r="JD340" s="136"/>
      <c r="JE340" s="278"/>
      <c r="JF340" s="70"/>
      <c r="JG340" s="70"/>
      <c r="JH340" s="136"/>
      <c r="JI340" s="136"/>
      <c r="JJ340" s="136"/>
      <c r="JK340" s="136"/>
      <c r="JM340" s="420"/>
      <c r="JN340" s="362"/>
      <c r="JO340" s="244"/>
      <c r="JQ340" s="518">
        <v>2</v>
      </c>
      <c r="JR340" s="519">
        <v>41970</v>
      </c>
      <c r="JS340" s="520">
        <v>23</v>
      </c>
      <c r="JT340" s="135"/>
      <c r="JV340" s="200"/>
      <c r="JW340" s="135"/>
      <c r="JX340" s="225"/>
      <c r="JY340" s="201"/>
      <c r="JZ340" s="135"/>
      <c r="KA340" s="225"/>
      <c r="KB340" s="699">
        <v>1</v>
      </c>
      <c r="KC340" s="700">
        <v>41970</v>
      </c>
      <c r="KD340" s="225"/>
      <c r="KE340" s="63"/>
      <c r="KF340" s="250"/>
      <c r="KG340" s="250"/>
      <c r="KH340" s="250"/>
      <c r="KI340" s="250"/>
      <c r="KJ340" s="250"/>
      <c r="KK340" s="250"/>
      <c r="KL340" s="250"/>
      <c r="KM340" s="250"/>
      <c r="KR340" s="92"/>
      <c r="KS340" s="92"/>
      <c r="KT340" s="92"/>
      <c r="KU340" s="361"/>
      <c r="KV340" s="92"/>
      <c r="KW340" s="361"/>
      <c r="KX340" s="361"/>
      <c r="KY340" s="361"/>
      <c r="KZ340" s="361"/>
      <c r="LA340" s="361"/>
      <c r="LB340" s="361"/>
      <c r="LC340" s="361"/>
      <c r="LD340" s="361"/>
      <c r="LE340" s="361"/>
      <c r="LF340" s="112"/>
      <c r="LG340" s="454"/>
      <c r="LH340" s="454"/>
      <c r="LI340" s="454"/>
      <c r="LJ340" s="454"/>
      <c r="LK340" s="454"/>
      <c r="LL340" s="454"/>
      <c r="LM340" s="454"/>
      <c r="LN340" s="454"/>
      <c r="LO340" s="454"/>
      <c r="LP340" s="454"/>
      <c r="LQ340" s="454"/>
      <c r="LR340" s="454"/>
      <c r="LS340" s="454"/>
      <c r="LT340" s="454"/>
      <c r="LU340" s="454"/>
      <c r="LV340" s="454"/>
      <c r="LW340" s="454"/>
      <c r="LX340" s="454"/>
      <c r="LY340" s="454"/>
      <c r="LZ340" s="454"/>
      <c r="MA340" s="454"/>
      <c r="MB340" s="454"/>
      <c r="MD340" s="509"/>
      <c r="ME340" s="61"/>
      <c r="MF340" s="746">
        <v>44</v>
      </c>
      <c r="MG340" s="510">
        <v>41255</v>
      </c>
      <c r="MH340" s="511">
        <v>52</v>
      </c>
      <c r="MI340" s="521">
        <v>52</v>
      </c>
      <c r="MJ340" s="522">
        <v>39.474660648644097</v>
      </c>
      <c r="MK340" s="510"/>
      <c r="ML340" s="511"/>
      <c r="MM340" s="511"/>
      <c r="MN340" s="511"/>
      <c r="MO340" s="511"/>
      <c r="MP340" s="511"/>
      <c r="NE340" s="876" t="s">
        <v>64</v>
      </c>
      <c r="NF340" s="877" t="s">
        <v>64</v>
      </c>
      <c r="NG340" s="877" t="s">
        <v>64</v>
      </c>
      <c r="NH340" s="877" t="s">
        <v>64</v>
      </c>
      <c r="NI340" s="877" t="s">
        <v>64</v>
      </c>
      <c r="NJ340" s="877" t="s">
        <v>64</v>
      </c>
      <c r="NK340" s="877" t="s">
        <v>64</v>
      </c>
      <c r="NL340" s="877" t="s">
        <v>64</v>
      </c>
      <c r="NM340" s="877" t="s">
        <v>64</v>
      </c>
      <c r="NN340" s="877" t="s">
        <v>64</v>
      </c>
      <c r="NO340" s="877" t="s">
        <v>64</v>
      </c>
      <c r="NP340" s="877" t="s">
        <v>64</v>
      </c>
      <c r="NQ340" s="877" t="s">
        <v>64</v>
      </c>
      <c r="NR340" s="877" t="s">
        <v>64</v>
      </c>
      <c r="NS340" s="877" t="s">
        <v>64</v>
      </c>
      <c r="NT340" s="877" t="s">
        <v>64</v>
      </c>
      <c r="NU340" s="877" t="s">
        <v>64</v>
      </c>
      <c r="NV340" s="877" t="s">
        <v>64</v>
      </c>
      <c r="NW340" s="877" t="s">
        <v>64</v>
      </c>
      <c r="NX340" s="877" t="s">
        <v>64</v>
      </c>
      <c r="NY340" s="877" t="s">
        <v>64</v>
      </c>
      <c r="NZ340" s="877" t="s">
        <v>64</v>
      </c>
      <c r="OA340" s="877" t="s">
        <v>64</v>
      </c>
      <c r="OB340" s="877" t="s">
        <v>64</v>
      </c>
      <c r="OC340" s="877" t="s">
        <v>64</v>
      </c>
      <c r="OD340" s="877" t="s">
        <v>64</v>
      </c>
      <c r="OE340" s="877" t="s">
        <v>64</v>
      </c>
      <c r="OF340" s="877" t="s">
        <v>64</v>
      </c>
      <c r="OG340" s="877" t="s">
        <v>64</v>
      </c>
      <c r="OH340" s="877" t="s">
        <v>64</v>
      </c>
      <c r="OI340" s="877" t="s">
        <v>64</v>
      </c>
      <c r="OJ340" s="877" t="s">
        <v>64</v>
      </c>
      <c r="OK340" s="877" t="s">
        <v>64</v>
      </c>
      <c r="OL340" s="877" t="s">
        <v>64</v>
      </c>
      <c r="OM340" s="877" t="s">
        <v>64</v>
      </c>
    </row>
    <row r="341" spans="1:403" s="133" customFormat="1" x14ac:dyDescent="0.25">
      <c r="A341" s="902">
        <v>340</v>
      </c>
      <c r="B341" s="221">
        <v>0</v>
      </c>
      <c r="C341" s="61">
        <v>0</v>
      </c>
      <c r="D341" s="61">
        <v>5</v>
      </c>
      <c r="E341" s="511">
        <v>46</v>
      </c>
      <c r="F341" s="884"/>
      <c r="G341" s="61"/>
      <c r="H341" s="900">
        <v>54</v>
      </c>
      <c r="J341" s="511" t="s">
        <v>1783</v>
      </c>
      <c r="K341" s="766">
        <v>21991</v>
      </c>
      <c r="L341" s="512">
        <v>52.895890410958899</v>
      </c>
      <c r="M341" s="514">
        <v>72</v>
      </c>
      <c r="N341" s="514">
        <v>169</v>
      </c>
      <c r="O341" s="514">
        <v>25.209201358495854</v>
      </c>
      <c r="P341" s="106">
        <v>1.8384776310850235</v>
      </c>
      <c r="Q341" s="511">
        <v>0</v>
      </c>
      <c r="R341" s="511">
        <v>90</v>
      </c>
      <c r="S341" s="511">
        <v>60</v>
      </c>
      <c r="T341" s="511">
        <v>0</v>
      </c>
      <c r="U341" s="514">
        <v>3</v>
      </c>
      <c r="V341" s="718">
        <v>1</v>
      </c>
      <c r="W341" s="718"/>
      <c r="X341" s="718">
        <v>0</v>
      </c>
      <c r="Y341" s="718">
        <v>2</v>
      </c>
      <c r="Z341" s="718">
        <v>0</v>
      </c>
      <c r="AA341" s="718">
        <v>1</v>
      </c>
      <c r="AB341" s="718">
        <v>0</v>
      </c>
      <c r="AC341" s="718">
        <v>1</v>
      </c>
      <c r="AE341" s="524">
        <v>22.197876733507801</v>
      </c>
      <c r="AG341" s="589">
        <v>174</v>
      </c>
      <c r="AH341" s="590">
        <v>1.05</v>
      </c>
      <c r="AI341" s="589">
        <v>74</v>
      </c>
      <c r="AJ341" s="592"/>
      <c r="AK341" s="589">
        <v>15.2</v>
      </c>
      <c r="AL341" s="592"/>
      <c r="AM341" s="589">
        <v>1102</v>
      </c>
      <c r="AN341" s="593"/>
      <c r="AO341" s="409"/>
      <c r="AP341" s="63"/>
      <c r="AQ341" s="63"/>
      <c r="AR341" s="63"/>
      <c r="AS341" s="63"/>
      <c r="AT341" s="63"/>
      <c r="AU341" s="63"/>
      <c r="AV341" s="64"/>
      <c r="AW341" s="64"/>
      <c r="AX341" s="108"/>
      <c r="AY341" s="108"/>
      <c r="AZ341" s="108"/>
      <c r="BA341" s="589">
        <v>141</v>
      </c>
      <c r="BB341" s="414"/>
      <c r="BC341" s="66"/>
      <c r="BD341" s="68"/>
      <c r="BE341" s="66"/>
      <c r="BF341" s="218"/>
      <c r="BG341" s="66"/>
      <c r="BH341" s="68"/>
      <c r="BI341" s="508"/>
      <c r="BJ341" s="508"/>
      <c r="BK341" s="508"/>
      <c r="BL341" s="66"/>
      <c r="BM341" s="66"/>
      <c r="BN341" s="66"/>
      <c r="BO341" s="66"/>
      <c r="BP341" s="571"/>
      <c r="BQ341" s="66"/>
      <c r="BR341" s="66"/>
      <c r="BS341" s="66"/>
      <c r="BT341" s="66"/>
      <c r="BU341" s="61"/>
      <c r="BV341" s="61"/>
      <c r="BW341" s="61"/>
      <c r="BX341" s="61"/>
      <c r="BY341" s="61"/>
      <c r="BZ341" s="61"/>
      <c r="CA341" s="61"/>
      <c r="CB341" s="61"/>
      <c r="CC341" s="61"/>
      <c r="CD341" s="61"/>
      <c r="CE341" s="61"/>
      <c r="CF341" s="61"/>
      <c r="CG341" s="61"/>
      <c r="CH341" s="61"/>
      <c r="CI341" s="61"/>
      <c r="CJ341" s="61"/>
      <c r="CK341" s="661">
        <v>1</v>
      </c>
      <c r="CL341" s="661">
        <v>0</v>
      </c>
      <c r="CM341" s="661">
        <v>1</v>
      </c>
      <c r="CN341" s="661">
        <v>1</v>
      </c>
      <c r="CO341" s="661">
        <v>1</v>
      </c>
      <c r="CP341" s="661">
        <v>0</v>
      </c>
      <c r="CQ341" s="661">
        <v>0</v>
      </c>
      <c r="CR341" s="661">
        <v>1</v>
      </c>
      <c r="CS341" s="661">
        <v>0</v>
      </c>
      <c r="CT341" s="661">
        <v>0</v>
      </c>
      <c r="CU341" s="661">
        <v>0</v>
      </c>
      <c r="CV341" s="661">
        <v>0</v>
      </c>
      <c r="CW341" s="666">
        <v>14.9</v>
      </c>
      <c r="CX341" s="362"/>
      <c r="CY341" s="362"/>
      <c r="CZ341" s="362"/>
      <c r="DD341" s="516">
        <v>2</v>
      </c>
      <c r="DE341" s="511" t="s">
        <v>1784</v>
      </c>
      <c r="DG341" s="136"/>
      <c r="DK341" s="136"/>
      <c r="DL341" s="136"/>
      <c r="DM341" s="136"/>
      <c r="DT341" s="63"/>
      <c r="EP341" s="511">
        <v>46</v>
      </c>
      <c r="EQ341" s="574">
        <v>41290</v>
      </c>
      <c r="EU341" s="133">
        <v>70</v>
      </c>
      <c r="EV341" s="133">
        <v>0</v>
      </c>
      <c r="EW341" s="524">
        <v>22.197876733507801</v>
      </c>
      <c r="EX341" s="133">
        <v>8</v>
      </c>
      <c r="EY341" s="133">
        <v>8</v>
      </c>
      <c r="EZ341" s="133">
        <v>63</v>
      </c>
      <c r="FA341" s="133">
        <v>59</v>
      </c>
      <c r="FD341" s="133">
        <v>51</v>
      </c>
      <c r="FF341" s="133">
        <v>31</v>
      </c>
      <c r="FI341" s="91"/>
      <c r="FJ341" s="91"/>
      <c r="FK341" s="227"/>
      <c r="FL341" s="227"/>
      <c r="FM341" s="193">
        <v>291</v>
      </c>
      <c r="FN341" s="193">
        <v>216</v>
      </c>
      <c r="FO341" s="193">
        <v>158.28313332714256</v>
      </c>
      <c r="FP341" s="193">
        <v>117.48851133561098</v>
      </c>
      <c r="FQ341" s="193">
        <v>26</v>
      </c>
      <c r="FR341" s="133">
        <v>1</v>
      </c>
      <c r="FT341" s="193">
        <v>80</v>
      </c>
      <c r="FU341" s="193">
        <v>27</v>
      </c>
      <c r="FV341" s="133">
        <v>80</v>
      </c>
      <c r="FW341" s="237">
        <v>2.93</v>
      </c>
      <c r="FX341" s="237">
        <v>2.56</v>
      </c>
      <c r="FY341" s="237">
        <v>27.303754266211602</v>
      </c>
      <c r="FZ341" s="237">
        <v>2.9629629629629628</v>
      </c>
      <c r="GA341" s="237">
        <v>2.8571428571428572</v>
      </c>
      <c r="GB341" s="133">
        <v>19</v>
      </c>
      <c r="GH341" s="133">
        <v>1</v>
      </c>
      <c r="GI341" s="133">
        <v>2</v>
      </c>
      <c r="GJ341" s="133">
        <v>0</v>
      </c>
      <c r="GK341" s="133">
        <v>1</v>
      </c>
      <c r="GL341" s="133">
        <v>46</v>
      </c>
      <c r="GN341" s="133">
        <v>0</v>
      </c>
      <c r="GP341" s="133">
        <v>1</v>
      </c>
      <c r="GQ341" s="61">
        <v>89</v>
      </c>
      <c r="GR341" s="106">
        <v>48.409618096617486</v>
      </c>
      <c r="GS341" s="61">
        <v>32</v>
      </c>
      <c r="GT341" s="61">
        <v>1</v>
      </c>
      <c r="GU341" s="61"/>
      <c r="GV341" s="61"/>
      <c r="GW341" s="61"/>
      <c r="GX341" s="61"/>
      <c r="GY341" s="61">
        <v>16</v>
      </c>
      <c r="GZ341" s="61"/>
      <c r="HA341" s="90"/>
      <c r="HB341" s="21">
        <v>12</v>
      </c>
      <c r="HZ341" s="238"/>
      <c r="IF341" s="237"/>
      <c r="IG341" s="237"/>
      <c r="IQ341" s="237"/>
      <c r="JD341" s="136"/>
      <c r="JE341" s="278"/>
      <c r="JF341" s="70"/>
      <c r="JG341" s="70"/>
      <c r="JH341" s="136"/>
      <c r="JI341" s="136"/>
      <c r="JJ341" s="136"/>
      <c r="JK341" s="136"/>
      <c r="JM341" s="420"/>
      <c r="JN341" s="362"/>
      <c r="JO341" s="244"/>
      <c r="JQ341" s="518">
        <v>0</v>
      </c>
      <c r="JR341" s="519">
        <v>43578</v>
      </c>
      <c r="JS341" s="520">
        <v>74</v>
      </c>
      <c r="JT341" s="135"/>
      <c r="JV341" s="200"/>
      <c r="JW341" s="135"/>
      <c r="JX341" s="225"/>
      <c r="JY341" s="201"/>
      <c r="JZ341" s="135"/>
      <c r="KA341" s="225"/>
      <c r="KB341" s="699">
        <v>0</v>
      </c>
      <c r="KC341" s="511"/>
      <c r="KD341" s="225"/>
      <c r="KE341" s="63"/>
      <c r="KF341" s="250"/>
      <c r="KG341" s="250"/>
      <c r="KH341" s="250"/>
      <c r="KI341" s="250"/>
      <c r="KJ341" s="250"/>
      <c r="KK341" s="250"/>
      <c r="KL341" s="250"/>
      <c r="KM341" s="250"/>
      <c r="KR341" s="92"/>
      <c r="KS341" s="92"/>
      <c r="KT341" s="92"/>
      <c r="KU341" s="361"/>
      <c r="KV341" s="92"/>
      <c r="KW341" s="361"/>
      <c r="KX341" s="361"/>
      <c r="KY341" s="361"/>
      <c r="KZ341" s="361"/>
      <c r="LA341" s="361"/>
      <c r="LB341" s="361"/>
      <c r="LC341" s="361"/>
      <c r="LD341" s="361"/>
      <c r="LE341" s="361"/>
      <c r="LF341" s="112"/>
      <c r="LG341" s="454"/>
      <c r="LH341" s="454"/>
      <c r="LI341" s="454"/>
      <c r="LJ341" s="454"/>
      <c r="LK341" s="454"/>
      <c r="LL341" s="454"/>
      <c r="LM341" s="454"/>
      <c r="LN341" s="454"/>
      <c r="LO341" s="454"/>
      <c r="LP341" s="454"/>
      <c r="LQ341" s="454"/>
      <c r="LR341" s="454"/>
      <c r="LS341" s="454"/>
      <c r="LT341" s="454"/>
      <c r="LU341" s="454"/>
      <c r="LV341" s="454"/>
      <c r="LW341" s="454"/>
      <c r="LX341" s="454"/>
      <c r="LY341" s="454"/>
      <c r="LZ341" s="454"/>
      <c r="MA341" s="454"/>
      <c r="MB341" s="454"/>
      <c r="MD341" s="509"/>
      <c r="ME341" s="61"/>
      <c r="MF341" s="746">
        <v>46</v>
      </c>
      <c r="MG341" s="510">
        <v>41298</v>
      </c>
      <c r="MH341" s="511">
        <v>54</v>
      </c>
      <c r="MI341" s="521">
        <v>54</v>
      </c>
      <c r="MJ341" s="522">
        <v>35.668679037974499</v>
      </c>
      <c r="MK341" s="510">
        <v>42788</v>
      </c>
      <c r="ML341" s="511">
        <v>574</v>
      </c>
      <c r="MM341" s="511"/>
      <c r="MN341" s="511"/>
      <c r="MO341" s="511"/>
      <c r="MP341" s="511"/>
      <c r="NE341" s="876" t="s">
        <v>64</v>
      </c>
      <c r="NF341" s="877" t="s">
        <v>64</v>
      </c>
      <c r="NG341" s="877" t="s">
        <v>64</v>
      </c>
      <c r="NH341" s="877" t="s">
        <v>64</v>
      </c>
      <c r="NI341" s="877" t="s">
        <v>64</v>
      </c>
      <c r="NJ341" s="877" t="s">
        <v>64</v>
      </c>
      <c r="NK341" s="877" t="s">
        <v>64</v>
      </c>
      <c r="NL341" s="877" t="s">
        <v>64</v>
      </c>
      <c r="NM341" s="877" t="s">
        <v>64</v>
      </c>
      <c r="NN341" s="877" t="s">
        <v>64</v>
      </c>
      <c r="NO341" s="877" t="s">
        <v>64</v>
      </c>
      <c r="NP341" s="877" t="s">
        <v>64</v>
      </c>
      <c r="NQ341" s="877" t="s">
        <v>64</v>
      </c>
      <c r="NR341" s="877" t="s">
        <v>64</v>
      </c>
      <c r="NS341" s="877" t="s">
        <v>64</v>
      </c>
      <c r="NT341" s="877" t="s">
        <v>64</v>
      </c>
      <c r="NU341" s="877" t="s">
        <v>64</v>
      </c>
      <c r="NV341" s="877" t="s">
        <v>64</v>
      </c>
      <c r="NW341" s="877" t="s">
        <v>64</v>
      </c>
      <c r="NX341" s="877" t="s">
        <v>64</v>
      </c>
      <c r="NY341" s="877" t="s">
        <v>64</v>
      </c>
      <c r="NZ341" s="877" t="s">
        <v>64</v>
      </c>
      <c r="OA341" s="877" t="s">
        <v>64</v>
      </c>
      <c r="OB341" s="877" t="s">
        <v>64</v>
      </c>
      <c r="OC341" s="877" t="s">
        <v>64</v>
      </c>
      <c r="OD341" s="877" t="s">
        <v>64</v>
      </c>
      <c r="OE341" s="877" t="s">
        <v>64</v>
      </c>
      <c r="OF341" s="877" t="s">
        <v>64</v>
      </c>
      <c r="OG341" s="877" t="s">
        <v>64</v>
      </c>
      <c r="OH341" s="877" t="s">
        <v>64</v>
      </c>
      <c r="OI341" s="877" t="s">
        <v>64</v>
      </c>
      <c r="OJ341" s="877" t="s">
        <v>64</v>
      </c>
      <c r="OK341" s="877" t="s">
        <v>64</v>
      </c>
      <c r="OL341" s="877" t="s">
        <v>64</v>
      </c>
      <c r="OM341" s="877" t="s">
        <v>64</v>
      </c>
    </row>
    <row r="342" spans="1:403" s="133" customFormat="1" x14ac:dyDescent="0.25">
      <c r="A342" s="455">
        <v>341</v>
      </c>
      <c r="B342" s="274">
        <v>0</v>
      </c>
      <c r="C342" s="61">
        <v>0</v>
      </c>
      <c r="D342" s="61">
        <v>5</v>
      </c>
      <c r="E342" s="511">
        <v>49</v>
      </c>
      <c r="F342" s="884"/>
      <c r="G342" s="61"/>
      <c r="H342" s="900">
        <v>57</v>
      </c>
      <c r="J342" s="511" t="s">
        <v>1785</v>
      </c>
      <c r="K342" s="766">
        <v>19512</v>
      </c>
      <c r="L342" s="512">
        <v>59.734246575342503</v>
      </c>
      <c r="M342" s="514">
        <v>100</v>
      </c>
      <c r="N342" s="514">
        <v>192</v>
      </c>
      <c r="O342" s="514">
        <v>27.126736111111111</v>
      </c>
      <c r="P342" s="106">
        <v>2.3094010767585029</v>
      </c>
      <c r="Q342" s="511">
        <v>0</v>
      </c>
      <c r="R342" s="511">
        <v>90</v>
      </c>
      <c r="S342" s="511">
        <v>60</v>
      </c>
      <c r="T342" s="511">
        <v>0</v>
      </c>
      <c r="U342" s="514">
        <v>3</v>
      </c>
      <c r="V342" s="718">
        <v>1</v>
      </c>
      <c r="W342" s="718"/>
      <c r="X342" s="718">
        <v>0</v>
      </c>
      <c r="Y342" s="718">
        <v>1</v>
      </c>
      <c r="Z342" s="718">
        <v>1</v>
      </c>
      <c r="AA342" s="718">
        <v>0</v>
      </c>
      <c r="AB342" s="718">
        <v>0</v>
      </c>
      <c r="AC342" s="718">
        <v>0</v>
      </c>
      <c r="AE342" s="524">
        <v>21.024999999999999</v>
      </c>
      <c r="AG342" s="591"/>
      <c r="AH342" s="590">
        <v>1.65</v>
      </c>
      <c r="AI342" s="589">
        <v>43</v>
      </c>
      <c r="AJ342" s="592"/>
      <c r="AK342" s="589">
        <v>14.2</v>
      </c>
      <c r="AL342" s="592"/>
      <c r="AM342" s="589">
        <v>3622</v>
      </c>
      <c r="AN342" s="593"/>
      <c r="AO342" s="409"/>
      <c r="AP342" s="63"/>
      <c r="AQ342" s="63"/>
      <c r="AR342" s="63"/>
      <c r="AS342" s="63"/>
      <c r="AT342" s="63"/>
      <c r="AU342" s="63"/>
      <c r="AV342" s="64"/>
      <c r="AW342" s="64"/>
      <c r="AX342" s="108"/>
      <c r="AY342" s="108"/>
      <c r="AZ342" s="108"/>
      <c r="BA342" s="589">
        <v>134</v>
      </c>
      <c r="BB342" s="414"/>
      <c r="BC342" s="66"/>
      <c r="BD342" s="68"/>
      <c r="BE342" s="66"/>
      <c r="BF342" s="218"/>
      <c r="BG342" s="66"/>
      <c r="BH342" s="68"/>
      <c r="BI342" s="508"/>
      <c r="BJ342" s="508"/>
      <c r="BK342" s="508"/>
      <c r="BL342" s="66"/>
      <c r="BM342" s="66"/>
      <c r="BN342" s="66"/>
      <c r="BO342" s="66"/>
      <c r="BP342" s="571"/>
      <c r="BQ342" s="66"/>
      <c r="BR342" s="66"/>
      <c r="BS342" s="66"/>
      <c r="BT342" s="66"/>
      <c r="BU342" s="61"/>
      <c r="BV342" s="61"/>
      <c r="BW342" s="61"/>
      <c r="BX342" s="61"/>
      <c r="BY342" s="61"/>
      <c r="BZ342" s="61"/>
      <c r="CA342" s="61"/>
      <c r="CB342" s="61"/>
      <c r="CC342" s="61"/>
      <c r="CD342" s="61"/>
      <c r="CE342" s="61"/>
      <c r="CF342" s="61"/>
      <c r="CG342" s="61"/>
      <c r="CH342" s="61"/>
      <c r="CI342" s="61"/>
      <c r="CJ342" s="61"/>
      <c r="CK342" s="661">
        <v>1</v>
      </c>
      <c r="CL342" s="661">
        <v>0</v>
      </c>
      <c r="CM342" s="661">
        <v>1</v>
      </c>
      <c r="CN342" s="661">
        <v>1</v>
      </c>
      <c r="CO342" s="661">
        <v>1</v>
      </c>
      <c r="CP342" s="661">
        <v>0</v>
      </c>
      <c r="CQ342" s="661">
        <v>1</v>
      </c>
      <c r="CR342" s="661">
        <v>1</v>
      </c>
      <c r="CS342" s="661">
        <v>0</v>
      </c>
      <c r="CT342" s="661">
        <v>0</v>
      </c>
      <c r="CU342" s="661">
        <v>1</v>
      </c>
      <c r="CV342" s="661">
        <v>1</v>
      </c>
      <c r="CW342" s="667"/>
      <c r="CX342" s="362"/>
      <c r="CY342" s="362"/>
      <c r="CZ342" s="362"/>
      <c r="DD342" s="516">
        <v>1</v>
      </c>
      <c r="DE342" s="511" t="s">
        <v>1745</v>
      </c>
      <c r="DG342" s="136"/>
      <c r="DK342" s="136"/>
      <c r="DL342" s="136"/>
      <c r="DM342" s="136"/>
      <c r="DT342" s="63"/>
      <c r="EP342" s="511">
        <v>49</v>
      </c>
      <c r="EQ342" s="574">
        <v>41309</v>
      </c>
      <c r="EU342" s="133">
        <v>85</v>
      </c>
      <c r="EV342" s="133">
        <v>0</v>
      </c>
      <c r="EW342" s="524">
        <v>21.024999999999999</v>
      </c>
      <c r="EX342" s="133">
        <v>10</v>
      </c>
      <c r="EY342" s="133">
        <v>8</v>
      </c>
      <c r="EZ342" s="133">
        <v>79</v>
      </c>
      <c r="FA342" s="133">
        <v>73</v>
      </c>
      <c r="FD342" s="133">
        <v>53</v>
      </c>
      <c r="FF342" s="133">
        <v>35</v>
      </c>
      <c r="FI342" s="91"/>
      <c r="FJ342" s="91"/>
      <c r="FK342" s="227"/>
      <c r="FL342" s="227"/>
      <c r="FM342" s="193">
        <v>438</v>
      </c>
      <c r="FN342" s="193">
        <v>374</v>
      </c>
      <c r="FO342" s="193">
        <v>189.65956342879207</v>
      </c>
      <c r="FP342" s="193">
        <v>161.94675050769004</v>
      </c>
      <c r="FQ342" s="193">
        <v>15</v>
      </c>
      <c r="FR342" s="133">
        <v>1</v>
      </c>
      <c r="FT342" s="193">
        <v>79</v>
      </c>
      <c r="FU342" s="193">
        <v>35</v>
      </c>
      <c r="FV342" s="133">
        <v>140</v>
      </c>
      <c r="FW342" s="237">
        <v>4</v>
      </c>
      <c r="FX342" s="237">
        <v>2.92</v>
      </c>
      <c r="FY342" s="237">
        <v>19.75</v>
      </c>
      <c r="FZ342" s="237">
        <v>2.2571428571428571</v>
      </c>
      <c r="GB342" s="133">
        <v>21</v>
      </c>
      <c r="GH342" s="133">
        <v>1</v>
      </c>
      <c r="GI342" s="133">
        <v>2</v>
      </c>
      <c r="GJ342" s="133">
        <v>1</v>
      </c>
      <c r="GK342" s="133">
        <v>2</v>
      </c>
      <c r="GL342" s="133">
        <v>48</v>
      </c>
      <c r="GN342" s="133">
        <v>0</v>
      </c>
      <c r="GP342" s="133">
        <v>1</v>
      </c>
      <c r="GQ342" s="61">
        <v>137</v>
      </c>
      <c r="GR342" s="106">
        <v>59.322740159234051</v>
      </c>
      <c r="GS342" s="61">
        <v>30</v>
      </c>
      <c r="GT342" s="61">
        <v>1</v>
      </c>
      <c r="GU342" s="61"/>
      <c r="GV342" s="61"/>
      <c r="GW342" s="61"/>
      <c r="GX342" s="61"/>
      <c r="GY342" s="61">
        <v>7</v>
      </c>
      <c r="GZ342" s="61"/>
      <c r="HA342" s="90"/>
      <c r="HB342" s="21">
        <v>26</v>
      </c>
      <c r="HZ342" s="238"/>
      <c r="IF342" s="237"/>
      <c r="IG342" s="237"/>
      <c r="IQ342" s="237"/>
      <c r="JD342" s="136"/>
      <c r="JE342" s="278"/>
      <c r="JF342" s="70"/>
      <c r="JG342" s="70"/>
      <c r="JH342" s="136"/>
      <c r="JI342" s="136"/>
      <c r="JJ342" s="136"/>
      <c r="JK342" s="136"/>
      <c r="JM342" s="420"/>
      <c r="JN342" s="362"/>
      <c r="JO342" s="244"/>
      <c r="JQ342" s="518">
        <v>1</v>
      </c>
      <c r="JR342" s="519">
        <v>41323</v>
      </c>
      <c r="JS342" s="520">
        <v>0</v>
      </c>
      <c r="JT342" s="135"/>
      <c r="JV342" s="200"/>
      <c r="JW342" s="135"/>
      <c r="JX342" s="225"/>
      <c r="JY342" s="201"/>
      <c r="JZ342" s="135"/>
      <c r="KA342" s="225"/>
      <c r="KB342" s="699">
        <v>0</v>
      </c>
      <c r="KC342" s="511"/>
      <c r="KD342" s="225"/>
      <c r="KE342" s="63"/>
      <c r="KF342" s="250"/>
      <c r="KG342" s="250"/>
      <c r="KH342" s="250"/>
      <c r="KI342" s="250"/>
      <c r="KJ342" s="250"/>
      <c r="KK342" s="250"/>
      <c r="KL342" s="250"/>
      <c r="KM342" s="250"/>
      <c r="KR342" s="92"/>
      <c r="KS342" s="92"/>
      <c r="KT342" s="92"/>
      <c r="KU342" s="361"/>
      <c r="KV342" s="92"/>
      <c r="KW342" s="361"/>
      <c r="KX342" s="361"/>
      <c r="KY342" s="361"/>
      <c r="KZ342" s="361"/>
      <c r="LA342" s="361"/>
      <c r="LB342" s="361"/>
      <c r="LC342" s="361"/>
      <c r="LD342" s="361"/>
      <c r="LE342" s="361"/>
      <c r="LF342" s="112"/>
      <c r="LG342" s="454"/>
      <c r="LH342" s="454"/>
      <c r="LI342" s="454"/>
      <c r="LJ342" s="454"/>
      <c r="LK342" s="454"/>
      <c r="LL342" s="454"/>
      <c r="LM342" s="454"/>
      <c r="LN342" s="454"/>
      <c r="LO342" s="454"/>
      <c r="LP342" s="454"/>
      <c r="LQ342" s="454"/>
      <c r="LR342" s="454"/>
      <c r="LS342" s="454"/>
      <c r="LT342" s="454"/>
      <c r="LU342" s="454"/>
      <c r="LV342" s="454"/>
      <c r="LW342" s="454"/>
      <c r="LX342" s="454"/>
      <c r="LY342" s="454"/>
      <c r="LZ342" s="454"/>
      <c r="MA342" s="454"/>
      <c r="MB342" s="454"/>
      <c r="MD342" s="509"/>
      <c r="ME342" s="61"/>
      <c r="MF342" s="746">
        <v>49</v>
      </c>
      <c r="MG342" s="510">
        <v>41315</v>
      </c>
      <c r="MH342" s="511">
        <v>57</v>
      </c>
      <c r="MI342" s="521">
        <v>57</v>
      </c>
      <c r="MJ342" s="522">
        <v>45.1080968810192</v>
      </c>
      <c r="MK342" s="510"/>
      <c r="ML342" s="511"/>
      <c r="MM342" s="511"/>
      <c r="MN342" s="511"/>
      <c r="MO342" s="511"/>
      <c r="MP342" s="511"/>
      <c r="NE342" s="876" t="s">
        <v>64</v>
      </c>
      <c r="NF342" s="877" t="s">
        <v>64</v>
      </c>
      <c r="NG342" s="877" t="s">
        <v>64</v>
      </c>
      <c r="NH342" s="877" t="s">
        <v>64</v>
      </c>
      <c r="NI342" s="877" t="s">
        <v>64</v>
      </c>
      <c r="NJ342" s="877" t="s">
        <v>64</v>
      </c>
      <c r="NK342" s="877" t="s">
        <v>64</v>
      </c>
      <c r="NL342" s="877" t="s">
        <v>64</v>
      </c>
      <c r="NM342" s="877" t="s">
        <v>64</v>
      </c>
      <c r="NN342" s="877" t="s">
        <v>64</v>
      </c>
      <c r="NO342" s="877" t="s">
        <v>64</v>
      </c>
      <c r="NP342" s="877" t="s">
        <v>64</v>
      </c>
      <c r="NQ342" s="877" t="s">
        <v>64</v>
      </c>
      <c r="NR342" s="877" t="s">
        <v>64</v>
      </c>
      <c r="NS342" s="877" t="s">
        <v>64</v>
      </c>
      <c r="NT342" s="877" t="s">
        <v>64</v>
      </c>
      <c r="NU342" s="877" t="s">
        <v>64</v>
      </c>
      <c r="NV342" s="877" t="s">
        <v>64</v>
      </c>
      <c r="NW342" s="877" t="s">
        <v>64</v>
      </c>
      <c r="NX342" s="877" t="s">
        <v>64</v>
      </c>
      <c r="NY342" s="877" t="s">
        <v>64</v>
      </c>
      <c r="NZ342" s="877" t="s">
        <v>64</v>
      </c>
      <c r="OA342" s="877" t="s">
        <v>64</v>
      </c>
      <c r="OB342" s="877" t="s">
        <v>64</v>
      </c>
      <c r="OC342" s="877" t="s">
        <v>64</v>
      </c>
      <c r="OD342" s="877" t="s">
        <v>64</v>
      </c>
      <c r="OE342" s="877" t="s">
        <v>64</v>
      </c>
      <c r="OF342" s="877" t="s">
        <v>64</v>
      </c>
      <c r="OG342" s="877" t="s">
        <v>64</v>
      </c>
      <c r="OH342" s="877" t="s">
        <v>64</v>
      </c>
      <c r="OI342" s="877" t="s">
        <v>64</v>
      </c>
      <c r="OJ342" s="877" t="s">
        <v>64</v>
      </c>
      <c r="OK342" s="877" t="s">
        <v>64</v>
      </c>
      <c r="OL342" s="877" t="s">
        <v>64</v>
      </c>
      <c r="OM342" s="877" t="s">
        <v>64</v>
      </c>
    </row>
    <row r="343" spans="1:403" s="133" customFormat="1" x14ac:dyDescent="0.25">
      <c r="A343" s="455">
        <v>342</v>
      </c>
      <c r="B343" s="221">
        <v>0</v>
      </c>
      <c r="C343" s="61">
        <v>1</v>
      </c>
      <c r="D343" s="61">
        <v>5</v>
      </c>
      <c r="E343" s="511">
        <v>51</v>
      </c>
      <c r="F343" s="884"/>
      <c r="G343" s="61"/>
      <c r="H343" s="900">
        <v>59</v>
      </c>
      <c r="J343" s="511" t="s">
        <v>1786</v>
      </c>
      <c r="K343" s="766">
        <v>11689</v>
      </c>
      <c r="L343" s="512">
        <v>81.172602739726003</v>
      </c>
      <c r="M343" s="514">
        <v>51.9</v>
      </c>
      <c r="N343" s="514">
        <v>150</v>
      </c>
      <c r="O343" s="514">
        <v>23.066666666666666</v>
      </c>
      <c r="P343" s="106">
        <v>1.4705441169852742</v>
      </c>
      <c r="Q343" s="511">
        <v>0</v>
      </c>
      <c r="R343" s="511">
        <v>130</v>
      </c>
      <c r="S343" s="511">
        <v>80</v>
      </c>
      <c r="T343" s="511">
        <v>1</v>
      </c>
      <c r="U343" s="514">
        <v>4</v>
      </c>
      <c r="V343" s="718">
        <v>0</v>
      </c>
      <c r="W343" s="718"/>
      <c r="X343" s="718">
        <v>1</v>
      </c>
      <c r="Y343" s="718">
        <v>2</v>
      </c>
      <c r="Z343" s="718">
        <v>0</v>
      </c>
      <c r="AA343" s="718">
        <v>0</v>
      </c>
      <c r="AB343" s="718">
        <v>0</v>
      </c>
      <c r="AC343" s="718">
        <v>0</v>
      </c>
      <c r="AE343" s="524">
        <v>25.3311976212179</v>
      </c>
      <c r="AG343" s="589"/>
      <c r="AH343" s="590">
        <v>0.65</v>
      </c>
      <c r="AI343" s="589">
        <v>118</v>
      </c>
      <c r="AJ343" s="592"/>
      <c r="AK343" s="589">
        <v>15.4</v>
      </c>
      <c r="AL343" s="592"/>
      <c r="AM343" s="589">
        <v>574</v>
      </c>
      <c r="AN343" s="593"/>
      <c r="AO343" s="409"/>
      <c r="AP343" s="63"/>
      <c r="AQ343" s="63"/>
      <c r="AR343" s="63"/>
      <c r="AS343" s="63"/>
      <c r="AT343" s="63"/>
      <c r="AU343" s="63"/>
      <c r="AV343" s="64"/>
      <c r="AW343" s="64"/>
      <c r="AX343" s="108"/>
      <c r="AY343" s="108"/>
      <c r="AZ343" s="108"/>
      <c r="BA343" s="589">
        <v>142</v>
      </c>
      <c r="BB343" s="414"/>
      <c r="BC343" s="66"/>
      <c r="BD343" s="68"/>
      <c r="BE343" s="66"/>
      <c r="BF343" s="218"/>
      <c r="BG343" s="66"/>
      <c r="BH343" s="68"/>
      <c r="BI343" s="508"/>
      <c r="BJ343" s="508"/>
      <c r="BK343" s="508"/>
      <c r="BL343" s="66"/>
      <c r="BM343" s="66"/>
      <c r="BN343" s="66"/>
      <c r="BO343" s="66"/>
      <c r="BP343" s="571"/>
      <c r="BQ343" s="66"/>
      <c r="BR343" s="66"/>
      <c r="BS343" s="66"/>
      <c r="BT343" s="66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63">
        <v>1</v>
      </c>
      <c r="CL343" s="661">
        <v>0</v>
      </c>
      <c r="CM343" s="663">
        <v>1</v>
      </c>
      <c r="CN343" s="663">
        <v>1</v>
      </c>
      <c r="CO343" s="661">
        <v>1</v>
      </c>
      <c r="CP343" s="661">
        <v>0</v>
      </c>
      <c r="CQ343" s="661">
        <v>1</v>
      </c>
      <c r="CR343" s="663" t="s">
        <v>1787</v>
      </c>
      <c r="CS343" s="663" t="s">
        <v>1788</v>
      </c>
      <c r="CT343" s="661">
        <v>0</v>
      </c>
      <c r="CU343" s="661">
        <v>0</v>
      </c>
      <c r="CV343" s="661">
        <v>0</v>
      </c>
      <c r="CW343" s="667"/>
      <c r="CX343" s="362"/>
      <c r="CY343" s="362"/>
      <c r="CZ343" s="362"/>
      <c r="DD343" s="516">
        <v>1</v>
      </c>
      <c r="DE343" s="511" t="s">
        <v>1756</v>
      </c>
      <c r="DG343" s="136"/>
      <c r="DK343" s="136"/>
      <c r="DL343" s="136"/>
      <c r="DM343" s="136"/>
      <c r="DT343" s="63"/>
      <c r="EP343" s="511">
        <v>51</v>
      </c>
      <c r="EQ343" s="574">
        <v>41311</v>
      </c>
      <c r="EU343" s="133">
        <v>113</v>
      </c>
      <c r="EV343" s="133">
        <v>1</v>
      </c>
      <c r="EW343" s="524">
        <v>25.3311976212179</v>
      </c>
      <c r="EX343" s="133">
        <v>8</v>
      </c>
      <c r="EY343" s="133">
        <v>7</v>
      </c>
      <c r="EZ343" s="133">
        <v>54</v>
      </c>
      <c r="FA343" s="133">
        <v>45</v>
      </c>
      <c r="FD343" s="133">
        <v>42</v>
      </c>
      <c r="FF343" s="133">
        <v>31</v>
      </c>
      <c r="FI343" s="91"/>
      <c r="FJ343" s="91"/>
      <c r="FK343" s="227"/>
      <c r="FL343" s="227"/>
      <c r="FM343" s="193">
        <v>80</v>
      </c>
      <c r="FN343" s="193">
        <v>57</v>
      </c>
      <c r="FO343" s="193">
        <v>54.401632073443672</v>
      </c>
      <c r="FP343" s="193">
        <v>38.761162852328617</v>
      </c>
      <c r="FQ343" s="193">
        <v>29</v>
      </c>
      <c r="FR343" s="133">
        <v>1</v>
      </c>
      <c r="FT343" s="193">
        <v>80</v>
      </c>
      <c r="FU343" s="193"/>
      <c r="FV343" s="133">
        <v>80</v>
      </c>
      <c r="FW343" s="237">
        <v>4.8</v>
      </c>
      <c r="FX343" s="237">
        <v>5.8</v>
      </c>
      <c r="FY343" s="237">
        <v>16.666666666666668</v>
      </c>
      <c r="FZ343" s="237"/>
      <c r="GA343" s="237">
        <v>2.1917808219178081</v>
      </c>
      <c r="GB343" s="133">
        <v>18</v>
      </c>
      <c r="GH343" s="133">
        <v>1</v>
      </c>
      <c r="GI343" s="133">
        <v>1</v>
      </c>
      <c r="GJ343" s="133">
        <v>1</v>
      </c>
      <c r="GK343" s="133">
        <v>1</v>
      </c>
      <c r="GL343" s="133">
        <v>37</v>
      </c>
      <c r="GN343" s="133">
        <v>0</v>
      </c>
      <c r="GP343" s="133">
        <v>0</v>
      </c>
      <c r="GQ343" s="61">
        <v>59</v>
      </c>
      <c r="GR343" s="106">
        <v>40.121203654164709</v>
      </c>
      <c r="GS343" s="61">
        <v>58</v>
      </c>
      <c r="GT343" s="61">
        <v>0</v>
      </c>
      <c r="GU343" s="61"/>
      <c r="GV343" s="61"/>
      <c r="GW343" s="61"/>
      <c r="GX343" s="61"/>
      <c r="GY343" s="61">
        <v>16</v>
      </c>
      <c r="GZ343" s="61"/>
      <c r="HA343" s="90"/>
      <c r="HB343" s="21">
        <v>8</v>
      </c>
      <c r="HZ343" s="238"/>
      <c r="IF343" s="237"/>
      <c r="IG343" s="237"/>
      <c r="IQ343" s="237"/>
      <c r="JD343" s="136"/>
      <c r="JE343" s="278"/>
      <c r="JF343" s="70"/>
      <c r="JG343" s="70"/>
      <c r="JH343" s="136"/>
      <c r="JI343" s="136"/>
      <c r="JJ343" s="136"/>
      <c r="JK343" s="136"/>
      <c r="JM343" s="420"/>
      <c r="JN343" s="362"/>
      <c r="JO343" s="244"/>
      <c r="JQ343" s="518">
        <v>1</v>
      </c>
      <c r="JR343" s="519">
        <v>41427</v>
      </c>
      <c r="JS343" s="520">
        <v>3</v>
      </c>
      <c r="JT343" s="135"/>
      <c r="JV343" s="200"/>
      <c r="JW343" s="135"/>
      <c r="JX343" s="225"/>
      <c r="JY343" s="201"/>
      <c r="JZ343" s="135"/>
      <c r="KA343" s="225"/>
      <c r="KB343" s="699">
        <v>0</v>
      </c>
      <c r="KC343" s="511"/>
      <c r="KD343" s="225"/>
      <c r="KE343" s="63"/>
      <c r="KF343" s="250"/>
      <c r="KG343" s="250"/>
      <c r="KH343" s="250"/>
      <c r="KI343" s="250"/>
      <c r="KJ343" s="250"/>
      <c r="KK343" s="250"/>
      <c r="KL343" s="250"/>
      <c r="KM343" s="250"/>
      <c r="KR343" s="92"/>
      <c r="KS343" s="92"/>
      <c r="KT343" s="92"/>
      <c r="KU343" s="361"/>
      <c r="KV343" s="92"/>
      <c r="KW343" s="361"/>
      <c r="KX343" s="361"/>
      <c r="KY343" s="361"/>
      <c r="KZ343" s="361"/>
      <c r="LA343" s="361"/>
      <c r="LB343" s="361"/>
      <c r="LC343" s="361"/>
      <c r="LD343" s="361"/>
      <c r="LE343" s="361"/>
      <c r="LF343" s="112"/>
      <c r="LG343" s="454"/>
      <c r="LH343" s="454"/>
      <c r="LI343" s="454"/>
      <c r="LJ343" s="454"/>
      <c r="LK343" s="454"/>
      <c r="LL343" s="454"/>
      <c r="LM343" s="454"/>
      <c r="LN343" s="454"/>
      <c r="LO343" s="454"/>
      <c r="LP343" s="454"/>
      <c r="LQ343" s="454"/>
      <c r="LR343" s="454"/>
      <c r="LS343" s="454"/>
      <c r="LT343" s="454"/>
      <c r="LU343" s="454"/>
      <c r="LV343" s="454"/>
      <c r="LW343" s="454"/>
      <c r="LX343" s="454"/>
      <c r="LY343" s="454"/>
      <c r="LZ343" s="454"/>
      <c r="MA343" s="454"/>
      <c r="MB343" s="454"/>
      <c r="MD343" s="509"/>
      <c r="ME343" s="61"/>
      <c r="MF343" s="746">
        <v>51</v>
      </c>
      <c r="MG343" s="510">
        <v>41317</v>
      </c>
      <c r="MH343" s="511">
        <v>59</v>
      </c>
      <c r="MI343" s="521">
        <v>59</v>
      </c>
      <c r="MJ343" s="522">
        <v>30.422319601946299</v>
      </c>
      <c r="MK343" s="510"/>
      <c r="ML343" s="511"/>
      <c r="MM343" s="511"/>
      <c r="MN343" s="511"/>
      <c r="MO343" s="511"/>
      <c r="MP343" s="511"/>
      <c r="NE343" s="876">
        <v>1051</v>
      </c>
      <c r="NF343" s="877">
        <v>8.5455823224248508</v>
      </c>
      <c r="NG343" s="877">
        <v>6.2949882676914504</v>
      </c>
      <c r="NH343" s="877">
        <v>4.8354188404754801</v>
      </c>
      <c r="NI343" s="877">
        <v>3.4087118610294298</v>
      </c>
      <c r="NJ343" s="877">
        <v>7.0446126929579798</v>
      </c>
      <c r="NK343" s="877">
        <v>8.6377478903387495</v>
      </c>
      <c r="NL343" s="877">
        <v>7.6798319334398499</v>
      </c>
      <c r="NM343" s="877">
        <v>7.45639548769205</v>
      </c>
      <c r="NN343" s="877">
        <v>6.2660368939953202</v>
      </c>
      <c r="NO343" s="877">
        <v>0.67807190511263804</v>
      </c>
      <c r="NP343" s="877">
        <v>6.3868109464722203</v>
      </c>
      <c r="NQ343" s="877">
        <v>6.9906145620015296</v>
      </c>
      <c r="NR343" s="877">
        <v>7.6998847286974801</v>
      </c>
      <c r="NS343" s="877">
        <v>4.5759173611181501</v>
      </c>
      <c r="NT343" s="877">
        <v>6.0825748663395203</v>
      </c>
      <c r="NU343" s="877">
        <v>7.2372577709003698</v>
      </c>
      <c r="NV343" s="877">
        <v>6.5879649888826801</v>
      </c>
      <c r="NW343" s="877">
        <v>6.8760257327226997</v>
      </c>
      <c r="NX343" s="877">
        <v>5.7931155552743503</v>
      </c>
      <c r="NY343" s="877">
        <v>6.1199786096548801</v>
      </c>
      <c r="NZ343" s="877">
        <v>8.0836920593027202</v>
      </c>
      <c r="OA343" s="877">
        <v>1.0703893278914001</v>
      </c>
      <c r="OB343" s="877">
        <v>10.381261738838701</v>
      </c>
      <c r="OC343" s="877">
        <v>-0.59946207041627098</v>
      </c>
      <c r="OD343" s="877">
        <v>7.4276899700136996</v>
      </c>
      <c r="OE343" s="877">
        <v>6.83882573986814</v>
      </c>
      <c r="OF343" s="877">
        <v>5.6721424328538301</v>
      </c>
      <c r="OG343" s="877">
        <v>12.696891478557699</v>
      </c>
      <c r="OH343" s="877">
        <v>3.9411063109464299</v>
      </c>
      <c r="OI343" s="877">
        <v>6.61618123133188</v>
      </c>
      <c r="OJ343" s="877">
        <v>4.3930042568983199</v>
      </c>
      <c r="OK343" s="877">
        <v>6.0807102472257899</v>
      </c>
      <c r="OL343" s="877">
        <v>6.3573006421222997</v>
      </c>
      <c r="OM343" s="877">
        <v>10.980723809255</v>
      </c>
    </row>
    <row r="344" spans="1:403" s="133" customFormat="1" x14ac:dyDescent="0.25">
      <c r="A344" s="902">
        <v>343</v>
      </c>
      <c r="B344" s="221">
        <v>0</v>
      </c>
      <c r="C344" s="61">
        <v>0</v>
      </c>
      <c r="D344" s="61">
        <v>5</v>
      </c>
      <c r="E344" s="511">
        <v>55</v>
      </c>
      <c r="F344" s="884"/>
      <c r="G344" s="61"/>
      <c r="H344" s="900">
        <v>64</v>
      </c>
      <c r="J344" s="511" t="s">
        <v>1789</v>
      </c>
      <c r="K344" s="766">
        <v>8832</v>
      </c>
      <c r="L344" s="512">
        <v>89.0383561643836</v>
      </c>
      <c r="M344" s="514">
        <v>65</v>
      </c>
      <c r="N344" s="514">
        <v>170</v>
      </c>
      <c r="O344" s="514">
        <v>22.491349480968861</v>
      </c>
      <c r="P344" s="106">
        <v>1.7519830034690533</v>
      </c>
      <c r="Q344" s="511">
        <v>0</v>
      </c>
      <c r="R344" s="511">
        <v>100</v>
      </c>
      <c r="S344" s="511">
        <v>60</v>
      </c>
      <c r="T344" s="511">
        <v>0</v>
      </c>
      <c r="U344" s="514">
        <v>4</v>
      </c>
      <c r="V344" s="718">
        <v>0</v>
      </c>
      <c r="W344" s="718"/>
      <c r="X344" s="663">
        <v>1</v>
      </c>
      <c r="Y344" s="718">
        <v>0</v>
      </c>
      <c r="Z344" s="718">
        <v>0</v>
      </c>
      <c r="AA344" s="718">
        <v>0</v>
      </c>
      <c r="AB344" s="718">
        <v>0</v>
      </c>
      <c r="AC344" s="718">
        <v>0</v>
      </c>
      <c r="AE344" s="524">
        <v>22.086897618563</v>
      </c>
      <c r="AG344" s="589">
        <v>130</v>
      </c>
      <c r="AH344" s="590">
        <v>1.1299999999999999</v>
      </c>
      <c r="AI344" s="589">
        <v>61</v>
      </c>
      <c r="AJ344" s="592"/>
      <c r="AK344" s="589">
        <v>12.6</v>
      </c>
      <c r="AL344" s="592"/>
      <c r="AM344" s="589">
        <v>2760</v>
      </c>
      <c r="AN344" s="593"/>
      <c r="AO344" s="409"/>
      <c r="AP344" s="63"/>
      <c r="AQ344" s="63"/>
      <c r="AR344" s="63"/>
      <c r="AS344" s="63"/>
      <c r="AT344" s="63"/>
      <c r="AU344" s="63"/>
      <c r="AV344" s="64"/>
      <c r="AW344" s="64"/>
      <c r="AX344" s="108"/>
      <c r="AY344" s="108"/>
      <c r="AZ344" s="108"/>
      <c r="BA344" s="589">
        <v>134</v>
      </c>
      <c r="BB344" s="414"/>
      <c r="BC344" s="66"/>
      <c r="BD344" s="68"/>
      <c r="BE344" s="66"/>
      <c r="BF344" s="218"/>
      <c r="BG344" s="66"/>
      <c r="BH344" s="68"/>
      <c r="BI344" s="508"/>
      <c r="BJ344" s="508"/>
      <c r="BK344" s="508"/>
      <c r="BL344" s="66"/>
      <c r="BM344" s="66"/>
      <c r="BN344" s="66"/>
      <c r="BO344" s="66"/>
      <c r="BP344" s="571"/>
      <c r="BQ344" s="66"/>
      <c r="BR344" s="66"/>
      <c r="BS344" s="66"/>
      <c r="BT344" s="66"/>
      <c r="BU344" s="61"/>
      <c r="BV344" s="61"/>
      <c r="BW344" s="61"/>
      <c r="BX344" s="61"/>
      <c r="BY344" s="61"/>
      <c r="BZ344" s="61"/>
      <c r="CA344" s="61"/>
      <c r="CB344" s="61"/>
      <c r="CC344" s="61"/>
      <c r="CD344" s="61"/>
      <c r="CE344" s="61"/>
      <c r="CF344" s="61"/>
      <c r="CG344" s="61"/>
      <c r="CH344" s="61"/>
      <c r="CI344" s="61"/>
      <c r="CJ344" s="61"/>
      <c r="CK344" s="661">
        <v>1</v>
      </c>
      <c r="CL344" s="661">
        <v>0</v>
      </c>
      <c r="CM344" s="661">
        <v>1</v>
      </c>
      <c r="CN344" s="663">
        <v>1</v>
      </c>
      <c r="CO344" s="663">
        <v>1</v>
      </c>
      <c r="CP344" s="661">
        <v>0</v>
      </c>
      <c r="CQ344" s="661">
        <v>1</v>
      </c>
      <c r="CR344" s="661">
        <v>0</v>
      </c>
      <c r="CS344" s="661">
        <v>0</v>
      </c>
      <c r="CT344" s="661">
        <v>0</v>
      </c>
      <c r="CU344" s="661">
        <v>0</v>
      </c>
      <c r="CV344" s="661">
        <v>1</v>
      </c>
      <c r="CW344" s="667"/>
      <c r="CX344" s="362"/>
      <c r="CY344" s="362"/>
      <c r="CZ344" s="362"/>
      <c r="DD344" s="516">
        <v>1</v>
      </c>
      <c r="DE344" s="511" t="s">
        <v>1756</v>
      </c>
      <c r="DG344" s="136"/>
      <c r="DK344" s="136"/>
      <c r="DL344" s="136"/>
      <c r="DM344" s="136"/>
      <c r="DT344" s="63"/>
      <c r="EP344" s="511">
        <v>55</v>
      </c>
      <c r="EQ344" s="574">
        <v>41327</v>
      </c>
      <c r="EU344" s="133">
        <v>75</v>
      </c>
      <c r="EV344" s="133">
        <v>0</v>
      </c>
      <c r="EW344" s="524">
        <v>22.086897618563</v>
      </c>
      <c r="EX344" s="133">
        <v>8</v>
      </c>
      <c r="EY344" s="133">
        <v>8</v>
      </c>
      <c r="EZ344" s="133">
        <v>80</v>
      </c>
      <c r="FA344" s="133">
        <v>72</v>
      </c>
      <c r="FD344" s="133">
        <v>44</v>
      </c>
      <c r="FF344" s="133">
        <v>42</v>
      </c>
      <c r="FI344" s="91"/>
      <c r="FJ344" s="91"/>
      <c r="FK344" s="227"/>
      <c r="FL344" s="227"/>
      <c r="FM344" s="193">
        <v>408</v>
      </c>
      <c r="FN344" s="193">
        <v>357</v>
      </c>
      <c r="FO344" s="193">
        <v>232.87897153804028</v>
      </c>
      <c r="FP344" s="193">
        <v>203.76910009578523</v>
      </c>
      <c r="FQ344" s="193">
        <v>13</v>
      </c>
      <c r="FR344" s="133">
        <v>1</v>
      </c>
      <c r="FT344" s="193">
        <v>73</v>
      </c>
      <c r="FU344" s="193">
        <v>53</v>
      </c>
      <c r="FV344" s="133">
        <v>80</v>
      </c>
      <c r="FW344" s="237">
        <v>3.4</v>
      </c>
      <c r="FX344" s="237"/>
      <c r="FY344" s="237">
        <v>21.47058823529412</v>
      </c>
      <c r="FZ344" s="237">
        <v>1.3773584905660377</v>
      </c>
      <c r="GB344" s="133">
        <v>23</v>
      </c>
      <c r="GH344" s="133">
        <v>1</v>
      </c>
      <c r="GI344" s="133">
        <v>1</v>
      </c>
      <c r="GJ344" s="133">
        <v>0</v>
      </c>
      <c r="GK344" s="133">
        <v>0</v>
      </c>
      <c r="GL344" s="133">
        <v>25</v>
      </c>
      <c r="GN344" s="133">
        <v>0</v>
      </c>
      <c r="GP344" s="133">
        <v>0</v>
      </c>
      <c r="GQ344" s="61">
        <v>55</v>
      </c>
      <c r="GR344" s="106">
        <v>31.392998614196607</v>
      </c>
      <c r="GS344" s="61">
        <v>49</v>
      </c>
      <c r="GT344" s="61">
        <v>1</v>
      </c>
      <c r="GU344" s="61"/>
      <c r="GV344" s="61"/>
      <c r="GW344" s="61"/>
      <c r="GX344" s="61"/>
      <c r="GY344" s="61"/>
      <c r="GZ344" s="61"/>
      <c r="HA344" s="90"/>
      <c r="HB344" s="21">
        <v>24</v>
      </c>
      <c r="HZ344" s="238"/>
      <c r="IF344" s="237"/>
      <c r="IG344" s="237"/>
      <c r="IQ344" s="237"/>
      <c r="JD344" s="136"/>
      <c r="JE344" s="278"/>
      <c r="JF344" s="70"/>
      <c r="JG344" s="70"/>
      <c r="JH344" s="136"/>
      <c r="JI344" s="136"/>
      <c r="JJ344" s="136"/>
      <c r="JK344" s="136"/>
      <c r="JM344" s="420"/>
      <c r="JN344" s="362"/>
      <c r="JO344" s="244"/>
      <c r="JQ344" s="518">
        <v>1</v>
      </c>
      <c r="JR344" s="519">
        <v>41917</v>
      </c>
      <c r="JS344" s="520">
        <v>19</v>
      </c>
      <c r="JT344" s="135"/>
      <c r="JV344" s="200"/>
      <c r="JW344" s="135"/>
      <c r="JX344" s="225"/>
      <c r="JY344" s="201"/>
      <c r="JZ344" s="135"/>
      <c r="KA344" s="225"/>
      <c r="KB344" s="699">
        <v>0</v>
      </c>
      <c r="KC344" s="511"/>
      <c r="KD344" s="225"/>
      <c r="KE344" s="63"/>
      <c r="KF344" s="250"/>
      <c r="KG344" s="250"/>
      <c r="KH344" s="250"/>
      <c r="KI344" s="250"/>
      <c r="KJ344" s="250"/>
      <c r="KK344" s="250"/>
      <c r="KL344" s="250"/>
      <c r="KM344" s="250"/>
      <c r="KR344" s="92"/>
      <c r="KS344" s="92"/>
      <c r="KT344" s="92"/>
      <c r="KU344" s="361"/>
      <c r="KV344" s="92"/>
      <c r="KW344" s="361"/>
      <c r="KX344" s="361"/>
      <c r="KY344" s="361"/>
      <c r="KZ344" s="361"/>
      <c r="LA344" s="361"/>
      <c r="LB344" s="361"/>
      <c r="LC344" s="361"/>
      <c r="LD344" s="361"/>
      <c r="LE344" s="361"/>
      <c r="LF344" s="112"/>
      <c r="LG344" s="454"/>
      <c r="LH344" s="454"/>
      <c r="LI344" s="454"/>
      <c r="LJ344" s="454"/>
      <c r="LK344" s="454"/>
      <c r="LL344" s="454"/>
      <c r="LM344" s="454"/>
      <c r="LN344" s="454"/>
      <c r="LO344" s="454"/>
      <c r="LP344" s="454"/>
      <c r="LQ344" s="454"/>
      <c r="LR344" s="454"/>
      <c r="LS344" s="454"/>
      <c r="LT344" s="454"/>
      <c r="LU344" s="454"/>
      <c r="LV344" s="454"/>
      <c r="LW344" s="454"/>
      <c r="LX344" s="454"/>
      <c r="LY344" s="454"/>
      <c r="LZ344" s="454"/>
      <c r="MA344" s="454"/>
      <c r="MB344" s="454"/>
      <c r="MD344" s="509"/>
      <c r="ME344" s="61"/>
      <c r="MF344" s="746">
        <v>55</v>
      </c>
      <c r="MG344" s="510">
        <v>41331</v>
      </c>
      <c r="MH344" s="511">
        <v>64</v>
      </c>
      <c r="MI344" s="521">
        <v>64</v>
      </c>
      <c r="MJ344" s="522">
        <v>43.484172973693497</v>
      </c>
      <c r="MK344" s="510"/>
      <c r="ML344" s="511"/>
      <c r="MM344" s="511"/>
      <c r="MN344" s="511"/>
      <c r="MO344" s="511"/>
      <c r="MP344" s="511"/>
      <c r="NE344" s="876" t="s">
        <v>64</v>
      </c>
      <c r="NF344" s="877" t="s">
        <v>64</v>
      </c>
      <c r="NG344" s="877" t="s">
        <v>64</v>
      </c>
      <c r="NH344" s="877" t="s">
        <v>64</v>
      </c>
      <c r="NI344" s="877" t="s">
        <v>64</v>
      </c>
      <c r="NJ344" s="877" t="s">
        <v>64</v>
      </c>
      <c r="NK344" s="877" t="s">
        <v>64</v>
      </c>
      <c r="NL344" s="877" t="s">
        <v>64</v>
      </c>
      <c r="NM344" s="877" t="s">
        <v>64</v>
      </c>
      <c r="NN344" s="877" t="s">
        <v>64</v>
      </c>
      <c r="NO344" s="877" t="s">
        <v>64</v>
      </c>
      <c r="NP344" s="877" t="s">
        <v>64</v>
      </c>
      <c r="NQ344" s="877" t="s">
        <v>64</v>
      </c>
      <c r="NR344" s="877" t="s">
        <v>64</v>
      </c>
      <c r="NS344" s="877" t="s">
        <v>64</v>
      </c>
      <c r="NT344" s="877" t="s">
        <v>64</v>
      </c>
      <c r="NU344" s="877" t="s">
        <v>64</v>
      </c>
      <c r="NV344" s="877" t="s">
        <v>64</v>
      </c>
      <c r="NW344" s="877" t="s">
        <v>64</v>
      </c>
      <c r="NX344" s="877" t="s">
        <v>64</v>
      </c>
      <c r="NY344" s="877" t="s">
        <v>64</v>
      </c>
      <c r="NZ344" s="877" t="s">
        <v>64</v>
      </c>
      <c r="OA344" s="877" t="s">
        <v>64</v>
      </c>
      <c r="OB344" s="877" t="s">
        <v>64</v>
      </c>
      <c r="OC344" s="877" t="s">
        <v>64</v>
      </c>
      <c r="OD344" s="877" t="s">
        <v>64</v>
      </c>
      <c r="OE344" s="877" t="s">
        <v>64</v>
      </c>
      <c r="OF344" s="877" t="s">
        <v>64</v>
      </c>
      <c r="OG344" s="877" t="s">
        <v>64</v>
      </c>
      <c r="OH344" s="877" t="s">
        <v>64</v>
      </c>
      <c r="OI344" s="877" t="s">
        <v>64</v>
      </c>
      <c r="OJ344" s="877" t="s">
        <v>64</v>
      </c>
      <c r="OK344" s="877" t="s">
        <v>64</v>
      </c>
      <c r="OL344" s="877" t="s">
        <v>64</v>
      </c>
      <c r="OM344" s="877" t="s">
        <v>64</v>
      </c>
    </row>
    <row r="345" spans="1:403" s="133" customFormat="1" x14ac:dyDescent="0.25">
      <c r="A345" s="455">
        <v>344</v>
      </c>
      <c r="B345" s="221">
        <v>0</v>
      </c>
      <c r="C345" s="61">
        <v>0</v>
      </c>
      <c r="D345" s="61">
        <v>5</v>
      </c>
      <c r="E345" s="511">
        <v>56</v>
      </c>
      <c r="F345" s="884"/>
      <c r="G345" s="61"/>
      <c r="H345" s="900">
        <v>65</v>
      </c>
      <c r="J345" s="511" t="s">
        <v>1790</v>
      </c>
      <c r="K345" s="766">
        <v>6615</v>
      </c>
      <c r="L345" s="512">
        <v>95.112328767123302</v>
      </c>
      <c r="M345" s="514">
        <v>66.900000000000006</v>
      </c>
      <c r="N345" s="514">
        <v>160</v>
      </c>
      <c r="O345" s="514">
        <v>26.132812499999996</v>
      </c>
      <c r="P345" s="106">
        <v>1.7243356208503415</v>
      </c>
      <c r="Q345" s="511">
        <v>1</v>
      </c>
      <c r="R345" s="511">
        <v>115</v>
      </c>
      <c r="S345" s="511">
        <v>75</v>
      </c>
      <c r="T345" s="511">
        <v>1</v>
      </c>
      <c r="U345" s="514">
        <v>3</v>
      </c>
      <c r="V345" s="718">
        <v>0</v>
      </c>
      <c r="W345" s="718"/>
      <c r="X345" s="718">
        <v>0</v>
      </c>
      <c r="Y345" s="718">
        <v>0</v>
      </c>
      <c r="Z345" s="718">
        <v>0</v>
      </c>
      <c r="AA345" s="718">
        <v>0</v>
      </c>
      <c r="AB345" s="718">
        <v>0</v>
      </c>
      <c r="AC345" s="718">
        <v>0</v>
      </c>
      <c r="AE345" s="524">
        <v>31.2797395442024</v>
      </c>
      <c r="AG345" s="589"/>
      <c r="AH345" s="595">
        <v>1.25</v>
      </c>
      <c r="AI345" s="589">
        <v>40</v>
      </c>
      <c r="AJ345" s="592"/>
      <c r="AK345" s="589">
        <v>13.2</v>
      </c>
      <c r="AL345" s="592"/>
      <c r="AM345" s="589">
        <v>973</v>
      </c>
      <c r="AN345" s="593"/>
      <c r="AO345" s="409"/>
      <c r="AP345" s="63"/>
      <c r="AQ345" s="63"/>
      <c r="AR345" s="63"/>
      <c r="AS345" s="63"/>
      <c r="AT345" s="63"/>
      <c r="AU345" s="63"/>
      <c r="AV345" s="64"/>
      <c r="AW345" s="64"/>
      <c r="AX345" s="108"/>
      <c r="AY345" s="108"/>
      <c r="AZ345" s="108"/>
      <c r="BA345" s="589">
        <v>142</v>
      </c>
      <c r="BB345" s="414"/>
      <c r="BC345" s="66"/>
      <c r="BD345" s="68"/>
      <c r="BE345" s="66"/>
      <c r="BF345" s="218"/>
      <c r="BG345" s="66"/>
      <c r="BH345" s="68"/>
      <c r="BI345" s="508"/>
      <c r="BJ345" s="508"/>
      <c r="BK345" s="508"/>
      <c r="BL345" s="66"/>
      <c r="BM345" s="66"/>
      <c r="BN345" s="66"/>
      <c r="BO345" s="66"/>
      <c r="BP345" s="571"/>
      <c r="BQ345" s="66"/>
      <c r="BR345" s="66"/>
      <c r="BS345" s="66"/>
      <c r="BT345" s="66"/>
      <c r="BU345" s="61"/>
      <c r="BV345" s="61"/>
      <c r="BW345" s="61"/>
      <c r="BX345" s="61"/>
      <c r="BY345" s="61"/>
      <c r="BZ345" s="61"/>
      <c r="CA345" s="61"/>
      <c r="CB345" s="61"/>
      <c r="CC345" s="61"/>
      <c r="CD345" s="61"/>
      <c r="CE345" s="61"/>
      <c r="CF345" s="61"/>
      <c r="CG345" s="61"/>
      <c r="CH345" s="61"/>
      <c r="CI345" s="61"/>
      <c r="CJ345" s="61"/>
      <c r="CK345" s="661">
        <v>1</v>
      </c>
      <c r="CL345" s="661">
        <v>0</v>
      </c>
      <c r="CM345" s="663">
        <v>1</v>
      </c>
      <c r="CN345" s="661">
        <v>1</v>
      </c>
      <c r="CO345" s="661">
        <v>1</v>
      </c>
      <c r="CP345" s="661">
        <v>0</v>
      </c>
      <c r="CQ345" s="661">
        <v>1</v>
      </c>
      <c r="CR345" s="661">
        <v>0</v>
      </c>
      <c r="CS345" s="661">
        <v>0</v>
      </c>
      <c r="CT345" s="661">
        <v>0</v>
      </c>
      <c r="CU345" s="661">
        <v>0</v>
      </c>
      <c r="CV345" s="661">
        <v>1</v>
      </c>
      <c r="CW345" s="667"/>
      <c r="CX345" s="362"/>
      <c r="CY345" s="362"/>
      <c r="CZ345" s="362"/>
      <c r="DD345" s="523">
        <v>1</v>
      </c>
      <c r="DE345" s="511" t="s">
        <v>1765</v>
      </c>
      <c r="DG345" s="136"/>
      <c r="DK345" s="136"/>
      <c r="DL345" s="136"/>
      <c r="DM345" s="136"/>
      <c r="DT345" s="63"/>
      <c r="EP345" s="511">
        <v>56</v>
      </c>
      <c r="EQ345" s="574">
        <v>41332</v>
      </c>
      <c r="EU345" s="133">
        <v>74</v>
      </c>
      <c r="EV345" s="133">
        <v>0</v>
      </c>
      <c r="EW345" s="524">
        <v>31.2797395442024</v>
      </c>
      <c r="EX345" s="133">
        <v>7</v>
      </c>
      <c r="EY345" s="133">
        <v>9</v>
      </c>
      <c r="EZ345" s="133">
        <v>67</v>
      </c>
      <c r="FA345" s="133">
        <v>55</v>
      </c>
      <c r="FD345" s="133">
        <v>56</v>
      </c>
      <c r="FF345" s="133">
        <v>21</v>
      </c>
      <c r="FI345" s="91"/>
      <c r="FJ345" s="91"/>
      <c r="FK345" s="227"/>
      <c r="FL345" s="227"/>
      <c r="FM345" s="193">
        <v>209</v>
      </c>
      <c r="FN345" s="193">
        <v>156</v>
      </c>
      <c r="FO345" s="193">
        <v>121.20610249699152</v>
      </c>
      <c r="FP345" s="193">
        <v>90.469626744165922</v>
      </c>
      <c r="FQ345" s="193">
        <v>26</v>
      </c>
      <c r="FR345" s="133">
        <v>1</v>
      </c>
      <c r="FT345" s="193">
        <v>71</v>
      </c>
      <c r="FU345" s="193">
        <v>35</v>
      </c>
      <c r="FV345" s="133">
        <v>210</v>
      </c>
      <c r="FW345" s="237">
        <v>3.07</v>
      </c>
      <c r="FX345" s="237">
        <v>3.07</v>
      </c>
      <c r="FY345" s="237">
        <v>23.127035830618894</v>
      </c>
      <c r="FZ345" s="237">
        <v>2.0285714285714285</v>
      </c>
      <c r="GA345" s="237">
        <v>1.2839059674502713</v>
      </c>
      <c r="GB345" s="133">
        <v>21</v>
      </c>
      <c r="GH345" s="133">
        <v>1</v>
      </c>
      <c r="GI345" s="133">
        <v>2</v>
      </c>
      <c r="GJ345" s="133">
        <v>0</v>
      </c>
      <c r="GK345" s="133">
        <v>2</v>
      </c>
      <c r="GL345" s="133">
        <v>39</v>
      </c>
      <c r="GN345" s="133">
        <v>0</v>
      </c>
      <c r="GP345" s="133">
        <v>0</v>
      </c>
      <c r="GQ345" s="61">
        <v>101</v>
      </c>
      <c r="GR345" s="106">
        <v>58.573283981799726</v>
      </c>
      <c r="GS345" s="61"/>
      <c r="GT345" s="61">
        <v>0</v>
      </c>
      <c r="GU345" s="61"/>
      <c r="GV345" s="61"/>
      <c r="GW345" s="61"/>
      <c r="GX345" s="61"/>
      <c r="GY345" s="61">
        <v>15</v>
      </c>
      <c r="GZ345" s="61"/>
      <c r="HA345" s="90"/>
      <c r="HB345" s="21">
        <v>20</v>
      </c>
      <c r="HZ345" s="238"/>
      <c r="IF345" s="237"/>
      <c r="IG345" s="237"/>
      <c r="IQ345" s="237"/>
      <c r="JD345" s="136"/>
      <c r="JE345" s="278"/>
      <c r="JF345" s="70"/>
      <c r="JG345" s="70"/>
      <c r="JH345" s="136"/>
      <c r="JI345" s="136"/>
      <c r="JJ345" s="136"/>
      <c r="JK345" s="136"/>
      <c r="JM345" s="420"/>
      <c r="JN345" s="362"/>
      <c r="JO345" s="244"/>
      <c r="JQ345" s="518">
        <v>1</v>
      </c>
      <c r="JR345" s="519">
        <v>42033</v>
      </c>
      <c r="JS345" s="520">
        <v>23</v>
      </c>
      <c r="JT345" s="135"/>
      <c r="JV345" s="200"/>
      <c r="JW345" s="135"/>
      <c r="JX345" s="225"/>
      <c r="JY345" s="201"/>
      <c r="JZ345" s="135"/>
      <c r="KA345" s="225"/>
      <c r="KB345" s="699">
        <v>0</v>
      </c>
      <c r="KC345" s="511"/>
      <c r="KD345" s="225"/>
      <c r="KE345" s="63"/>
      <c r="KF345" s="250"/>
      <c r="KG345" s="250"/>
      <c r="KH345" s="250"/>
      <c r="KI345" s="250"/>
      <c r="KJ345" s="250"/>
      <c r="KK345" s="250"/>
      <c r="KL345" s="250"/>
      <c r="KM345" s="250"/>
      <c r="KR345" s="92"/>
      <c r="KS345" s="92"/>
      <c r="KT345" s="92"/>
      <c r="KU345" s="361"/>
      <c r="KV345" s="92"/>
      <c r="KW345" s="361"/>
      <c r="KX345" s="361"/>
      <c r="KY345" s="361"/>
      <c r="KZ345" s="361"/>
      <c r="LA345" s="361"/>
      <c r="LB345" s="361"/>
      <c r="LC345" s="361"/>
      <c r="LD345" s="361"/>
      <c r="LE345" s="361"/>
      <c r="LF345" s="112"/>
      <c r="LG345" s="454"/>
      <c r="LH345" s="454"/>
      <c r="LI345" s="454"/>
      <c r="LJ345" s="454"/>
      <c r="LK345" s="454"/>
      <c r="LL345" s="454"/>
      <c r="LM345" s="454"/>
      <c r="LN345" s="454"/>
      <c r="LO345" s="454"/>
      <c r="LP345" s="454"/>
      <c r="LQ345" s="454"/>
      <c r="LR345" s="454"/>
      <c r="LS345" s="454"/>
      <c r="LT345" s="454"/>
      <c r="LU345" s="454"/>
      <c r="LV345" s="454"/>
      <c r="LW345" s="454"/>
      <c r="LX345" s="454"/>
      <c r="LY345" s="454"/>
      <c r="LZ345" s="454"/>
      <c r="MA345" s="454"/>
      <c r="MB345" s="454"/>
      <c r="MD345" s="509"/>
      <c r="ME345" s="61"/>
      <c r="MF345" s="746">
        <v>56</v>
      </c>
      <c r="MG345" s="510">
        <v>41331</v>
      </c>
      <c r="MH345" s="511">
        <v>65</v>
      </c>
      <c r="MI345" s="521">
        <v>65</v>
      </c>
      <c r="MJ345" s="522">
        <v>59.161344978789103</v>
      </c>
      <c r="MK345" s="510"/>
      <c r="ML345" s="511"/>
      <c r="MM345" s="511"/>
      <c r="MN345" s="511"/>
      <c r="MO345" s="511"/>
      <c r="MP345" s="511"/>
      <c r="NE345" s="876" t="s">
        <v>64</v>
      </c>
      <c r="NF345" s="877" t="s">
        <v>64</v>
      </c>
      <c r="NG345" s="877" t="s">
        <v>64</v>
      </c>
      <c r="NH345" s="877" t="s">
        <v>64</v>
      </c>
      <c r="NI345" s="877" t="s">
        <v>64</v>
      </c>
      <c r="NJ345" s="877" t="s">
        <v>64</v>
      </c>
      <c r="NK345" s="877" t="s">
        <v>64</v>
      </c>
      <c r="NL345" s="877" t="s">
        <v>64</v>
      </c>
      <c r="NM345" s="877" t="s">
        <v>64</v>
      </c>
      <c r="NN345" s="877" t="s">
        <v>64</v>
      </c>
      <c r="NO345" s="877" t="s">
        <v>64</v>
      </c>
      <c r="NP345" s="877" t="s">
        <v>64</v>
      </c>
      <c r="NQ345" s="877" t="s">
        <v>64</v>
      </c>
      <c r="NR345" s="877" t="s">
        <v>64</v>
      </c>
      <c r="NS345" s="877" t="s">
        <v>64</v>
      </c>
      <c r="NT345" s="877" t="s">
        <v>64</v>
      </c>
      <c r="NU345" s="877" t="s">
        <v>64</v>
      </c>
      <c r="NV345" s="877" t="s">
        <v>64</v>
      </c>
      <c r="NW345" s="877" t="s">
        <v>64</v>
      </c>
      <c r="NX345" s="877" t="s">
        <v>64</v>
      </c>
      <c r="NY345" s="877" t="s">
        <v>64</v>
      </c>
      <c r="NZ345" s="877" t="s">
        <v>64</v>
      </c>
      <c r="OA345" s="877" t="s">
        <v>64</v>
      </c>
      <c r="OB345" s="877" t="s">
        <v>64</v>
      </c>
      <c r="OC345" s="877" t="s">
        <v>64</v>
      </c>
      <c r="OD345" s="877" t="s">
        <v>64</v>
      </c>
      <c r="OE345" s="877" t="s">
        <v>64</v>
      </c>
      <c r="OF345" s="877" t="s">
        <v>64</v>
      </c>
      <c r="OG345" s="877" t="s">
        <v>64</v>
      </c>
      <c r="OH345" s="877" t="s">
        <v>64</v>
      </c>
      <c r="OI345" s="877" t="s">
        <v>64</v>
      </c>
      <c r="OJ345" s="877" t="s">
        <v>64</v>
      </c>
      <c r="OK345" s="877" t="s">
        <v>64</v>
      </c>
      <c r="OL345" s="877" t="s">
        <v>64</v>
      </c>
      <c r="OM345" s="877" t="s">
        <v>64</v>
      </c>
    </row>
    <row r="346" spans="1:403" s="133" customFormat="1" x14ac:dyDescent="0.25">
      <c r="A346" s="455">
        <v>345</v>
      </c>
      <c r="B346" s="274">
        <v>0</v>
      </c>
      <c r="C346" s="61">
        <v>1</v>
      </c>
      <c r="D346" s="61">
        <v>5</v>
      </c>
      <c r="E346" s="511">
        <v>57</v>
      </c>
      <c r="F346" s="884"/>
      <c r="G346" s="61"/>
      <c r="H346" s="900">
        <v>66</v>
      </c>
      <c r="J346" s="511" t="s">
        <v>1791</v>
      </c>
      <c r="K346" s="766">
        <v>10977</v>
      </c>
      <c r="L346" s="512">
        <v>83.169863013698603</v>
      </c>
      <c r="M346" s="514">
        <v>62.9</v>
      </c>
      <c r="N346" s="514">
        <v>176</v>
      </c>
      <c r="O346" s="514">
        <v>20.306043388429753</v>
      </c>
      <c r="P346" s="106">
        <v>1.7535994728304154</v>
      </c>
      <c r="Q346" s="511">
        <v>0</v>
      </c>
      <c r="R346" s="511">
        <v>120</v>
      </c>
      <c r="S346" s="511">
        <v>90</v>
      </c>
      <c r="T346" s="511">
        <v>1</v>
      </c>
      <c r="U346" s="514">
        <v>3</v>
      </c>
      <c r="V346" s="718">
        <v>0</v>
      </c>
      <c r="W346" s="718"/>
      <c r="X346" s="718">
        <v>1</v>
      </c>
      <c r="Y346" s="718">
        <v>2</v>
      </c>
      <c r="Z346" s="718">
        <v>1</v>
      </c>
      <c r="AA346" s="718">
        <v>1</v>
      </c>
      <c r="AB346" s="718">
        <v>0</v>
      </c>
      <c r="AC346" s="718">
        <v>0</v>
      </c>
      <c r="AE346" s="524">
        <v>15.156896078623101</v>
      </c>
      <c r="AG346" s="589"/>
      <c r="AH346" s="590">
        <v>1.7</v>
      </c>
      <c r="AI346" s="589">
        <v>39</v>
      </c>
      <c r="AJ346" s="592"/>
      <c r="AK346" s="591">
        <v>11.7</v>
      </c>
      <c r="AL346" s="592"/>
      <c r="AM346" s="589">
        <v>1560</v>
      </c>
      <c r="AN346" s="593"/>
      <c r="AO346" s="409"/>
      <c r="AP346" s="63"/>
      <c r="AQ346" s="63"/>
      <c r="AR346" s="63"/>
      <c r="AS346" s="63"/>
      <c r="AT346" s="63"/>
      <c r="AU346" s="63"/>
      <c r="AV346" s="64"/>
      <c r="AW346" s="64"/>
      <c r="AX346" s="108"/>
      <c r="AY346" s="108"/>
      <c r="AZ346" s="108"/>
      <c r="BA346" s="589">
        <v>134</v>
      </c>
      <c r="BB346" s="414"/>
      <c r="BC346" s="66"/>
      <c r="BD346" s="68"/>
      <c r="BE346" s="66"/>
      <c r="BF346" s="218"/>
      <c r="BG346" s="66"/>
      <c r="BH346" s="68"/>
      <c r="BI346" s="508"/>
      <c r="BJ346" s="508"/>
      <c r="BK346" s="508"/>
      <c r="BL346" s="66"/>
      <c r="BM346" s="66"/>
      <c r="BN346" s="66"/>
      <c r="BO346" s="66"/>
      <c r="BP346" s="571"/>
      <c r="BQ346" s="66"/>
      <c r="BR346" s="66"/>
      <c r="BS346" s="66"/>
      <c r="BT346" s="66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1"/>
      <c r="CK346" s="661">
        <v>0</v>
      </c>
      <c r="CL346" s="663">
        <v>1</v>
      </c>
      <c r="CM346" s="663">
        <v>1</v>
      </c>
      <c r="CN346" s="661">
        <v>0</v>
      </c>
      <c r="CO346" s="661">
        <v>0</v>
      </c>
      <c r="CP346" s="663">
        <v>1</v>
      </c>
      <c r="CQ346" s="661">
        <v>1</v>
      </c>
      <c r="CR346" s="663" t="s">
        <v>1787</v>
      </c>
      <c r="CS346" s="661">
        <v>0</v>
      </c>
      <c r="CT346" s="662">
        <v>0</v>
      </c>
      <c r="CU346" s="661">
        <v>1</v>
      </c>
      <c r="CV346" s="663" t="s">
        <v>1792</v>
      </c>
      <c r="CW346" s="667"/>
      <c r="CX346" s="362"/>
      <c r="CY346" s="362"/>
      <c r="CZ346" s="362"/>
      <c r="DD346" s="516">
        <v>1</v>
      </c>
      <c r="DE346" s="511" t="s">
        <v>1756</v>
      </c>
      <c r="DG346" s="136"/>
      <c r="DK346" s="136"/>
      <c r="DL346" s="136"/>
      <c r="DM346" s="136"/>
      <c r="DT346" s="63"/>
      <c r="EP346" s="511">
        <v>57</v>
      </c>
      <c r="EQ346" s="574">
        <v>41325</v>
      </c>
      <c r="EU346" s="133">
        <v>126</v>
      </c>
      <c r="EV346" s="133">
        <v>1</v>
      </c>
      <c r="EW346" s="524">
        <v>15.156896078623101</v>
      </c>
      <c r="EX346" s="133">
        <v>10</v>
      </c>
      <c r="EY346" s="133">
        <v>7</v>
      </c>
      <c r="EZ346" s="133">
        <v>57</v>
      </c>
      <c r="FA346" s="133">
        <v>51</v>
      </c>
      <c r="FD346" s="133">
        <v>54</v>
      </c>
      <c r="FF346" s="133">
        <v>33</v>
      </c>
      <c r="FI346" s="91"/>
      <c r="FJ346" s="91"/>
      <c r="FK346" s="227"/>
      <c r="FL346" s="227"/>
      <c r="FM346" s="193">
        <v>185</v>
      </c>
      <c r="FN346" s="193">
        <v>157</v>
      </c>
      <c r="FO346" s="193">
        <v>105.49729448846082</v>
      </c>
      <c r="FP346" s="193">
        <v>89.530136403720817</v>
      </c>
      <c r="FQ346" s="193">
        <v>15</v>
      </c>
      <c r="FR346" s="133">
        <v>1</v>
      </c>
      <c r="FT346" s="193">
        <v>59</v>
      </c>
      <c r="FU346" s="193"/>
      <c r="FV346" s="133">
        <v>70</v>
      </c>
      <c r="FW346" s="237"/>
      <c r="FX346" s="237"/>
      <c r="FY346" s="237"/>
      <c r="FZ346" s="237"/>
      <c r="GB346" s="133">
        <v>19</v>
      </c>
      <c r="GH346" s="133">
        <v>1</v>
      </c>
      <c r="GI346" s="133">
        <v>1</v>
      </c>
      <c r="GJ346" s="133">
        <v>0</v>
      </c>
      <c r="GK346" s="133">
        <v>2</v>
      </c>
      <c r="GL346" s="133">
        <v>29</v>
      </c>
      <c r="GN346" s="133">
        <v>0</v>
      </c>
      <c r="GP346" s="133">
        <v>1</v>
      </c>
      <c r="GQ346" s="61">
        <v>129</v>
      </c>
      <c r="GR346" s="106">
        <v>73.562978318980797</v>
      </c>
      <c r="GS346" s="61">
        <v>25</v>
      </c>
      <c r="GT346" s="61">
        <v>1</v>
      </c>
      <c r="GU346" s="61"/>
      <c r="GV346" s="61"/>
      <c r="GW346" s="61"/>
      <c r="GX346" s="61"/>
      <c r="GY346" s="61">
        <v>14</v>
      </c>
      <c r="GZ346" s="61"/>
      <c r="HA346" s="90"/>
      <c r="HB346" s="21">
        <v>28</v>
      </c>
      <c r="HZ346" s="238"/>
      <c r="IF346" s="237"/>
      <c r="IG346" s="237"/>
      <c r="IQ346" s="237"/>
      <c r="JD346" s="136"/>
      <c r="JE346" s="278"/>
      <c r="JF346" s="70"/>
      <c r="JG346" s="70"/>
      <c r="JH346" s="136"/>
      <c r="JI346" s="136"/>
      <c r="JJ346" s="136"/>
      <c r="JK346" s="136"/>
      <c r="JM346" s="420"/>
      <c r="JN346" s="362"/>
      <c r="JO346" s="244"/>
      <c r="JQ346" s="518">
        <v>1</v>
      </c>
      <c r="JR346" s="519">
        <v>41395</v>
      </c>
      <c r="JS346" s="520">
        <v>2</v>
      </c>
      <c r="JT346" s="135"/>
      <c r="JV346" s="200"/>
      <c r="JW346" s="135"/>
      <c r="JX346" s="225"/>
      <c r="JY346" s="201"/>
      <c r="JZ346" s="135"/>
      <c r="KA346" s="225"/>
      <c r="KB346" s="699">
        <v>0</v>
      </c>
      <c r="KC346" s="511"/>
      <c r="KD346" s="225"/>
      <c r="KE346" s="63"/>
      <c r="KF346" s="250"/>
      <c r="KG346" s="250"/>
      <c r="KH346" s="250"/>
      <c r="KI346" s="250"/>
      <c r="KJ346" s="250"/>
      <c r="KK346" s="250"/>
      <c r="KL346" s="250"/>
      <c r="KM346" s="250"/>
      <c r="KR346" s="92"/>
      <c r="KS346" s="92"/>
      <c r="KT346" s="92"/>
      <c r="KU346" s="361"/>
      <c r="KV346" s="92"/>
      <c r="KW346" s="361"/>
      <c r="KX346" s="361"/>
      <c r="KY346" s="361"/>
      <c r="KZ346" s="361"/>
      <c r="LA346" s="361"/>
      <c r="LB346" s="361"/>
      <c r="LC346" s="361"/>
      <c r="LD346" s="361"/>
      <c r="LE346" s="361"/>
      <c r="LF346" s="112"/>
      <c r="LG346" s="454"/>
      <c r="LH346" s="454"/>
      <c r="LI346" s="454"/>
      <c r="LJ346" s="454"/>
      <c r="LK346" s="454"/>
      <c r="LL346" s="454"/>
      <c r="LM346" s="454"/>
      <c r="LN346" s="454"/>
      <c r="LO346" s="454"/>
      <c r="LP346" s="454"/>
      <c r="LQ346" s="454"/>
      <c r="LR346" s="454"/>
      <c r="LS346" s="454"/>
      <c r="LT346" s="454"/>
      <c r="LU346" s="454"/>
      <c r="LV346" s="454"/>
      <c r="LW346" s="454"/>
      <c r="LX346" s="454"/>
      <c r="LY346" s="454"/>
      <c r="LZ346" s="454"/>
      <c r="MA346" s="454"/>
      <c r="MB346" s="454"/>
      <c r="MD346" s="509"/>
      <c r="ME346" s="61"/>
      <c r="MF346" s="746">
        <v>57</v>
      </c>
      <c r="MG346" s="510">
        <v>41334</v>
      </c>
      <c r="MH346" s="511">
        <v>66</v>
      </c>
      <c r="MI346" s="521">
        <v>66</v>
      </c>
      <c r="MJ346" s="522">
        <v>130.105452885185</v>
      </c>
      <c r="MK346" s="510"/>
      <c r="ML346" s="511"/>
      <c r="MM346" s="511"/>
      <c r="MN346" s="511"/>
      <c r="MO346" s="511"/>
      <c r="MP346" s="511"/>
      <c r="NE346" s="876">
        <v>1057</v>
      </c>
      <c r="NF346" s="877" t="s">
        <v>64</v>
      </c>
      <c r="NG346" s="877" t="s">
        <v>64</v>
      </c>
      <c r="NH346" s="877" t="s">
        <v>64</v>
      </c>
      <c r="NI346" s="877" t="s">
        <v>64</v>
      </c>
      <c r="NJ346" s="877" t="s">
        <v>64</v>
      </c>
      <c r="NK346" s="877" t="s">
        <v>64</v>
      </c>
      <c r="NL346" s="877" t="s">
        <v>64</v>
      </c>
      <c r="NM346" s="877" t="s">
        <v>64</v>
      </c>
      <c r="NN346" s="877" t="s">
        <v>64</v>
      </c>
      <c r="NO346" s="877" t="s">
        <v>64</v>
      </c>
      <c r="NP346" s="877" t="s">
        <v>64</v>
      </c>
      <c r="NQ346" s="877" t="s">
        <v>64</v>
      </c>
      <c r="NR346" s="877" t="s">
        <v>64</v>
      </c>
      <c r="NS346" s="877" t="s">
        <v>64</v>
      </c>
      <c r="NT346" s="877" t="s">
        <v>64</v>
      </c>
      <c r="NU346" s="877" t="s">
        <v>64</v>
      </c>
      <c r="NV346" s="877" t="s">
        <v>64</v>
      </c>
      <c r="NW346" s="877" t="s">
        <v>64</v>
      </c>
      <c r="NX346" s="877" t="s">
        <v>64</v>
      </c>
      <c r="NY346" s="877" t="s">
        <v>64</v>
      </c>
      <c r="NZ346" s="877" t="s">
        <v>64</v>
      </c>
      <c r="OA346" s="877" t="s">
        <v>64</v>
      </c>
      <c r="OB346" s="877" t="s">
        <v>64</v>
      </c>
      <c r="OC346" s="877" t="s">
        <v>64</v>
      </c>
      <c r="OD346" s="877" t="s">
        <v>64</v>
      </c>
      <c r="OE346" s="877" t="s">
        <v>64</v>
      </c>
      <c r="OF346" s="877" t="s">
        <v>64</v>
      </c>
      <c r="OG346" s="877" t="s">
        <v>64</v>
      </c>
      <c r="OH346" s="877" t="s">
        <v>64</v>
      </c>
      <c r="OI346" s="877" t="s">
        <v>64</v>
      </c>
      <c r="OJ346" s="877" t="s">
        <v>64</v>
      </c>
      <c r="OK346" s="877" t="s">
        <v>64</v>
      </c>
      <c r="OL346" s="877" t="s">
        <v>64</v>
      </c>
      <c r="OM346" s="877" t="s">
        <v>64</v>
      </c>
    </row>
    <row r="347" spans="1:403" s="133" customFormat="1" x14ac:dyDescent="0.25">
      <c r="A347" s="902">
        <v>346</v>
      </c>
      <c r="B347" s="221">
        <v>0</v>
      </c>
      <c r="C347" s="61">
        <v>0</v>
      </c>
      <c r="D347" s="61">
        <v>5</v>
      </c>
      <c r="E347" s="511">
        <v>58</v>
      </c>
      <c r="F347" s="884"/>
      <c r="G347" s="61"/>
      <c r="H347" s="900">
        <v>67</v>
      </c>
      <c r="J347" s="511" t="s">
        <v>1793</v>
      </c>
      <c r="K347" s="766">
        <v>20403</v>
      </c>
      <c r="L347" s="512">
        <v>57.345205479452098</v>
      </c>
      <c r="M347" s="514">
        <v>113</v>
      </c>
      <c r="N347" s="514">
        <v>168</v>
      </c>
      <c r="O347" s="514">
        <v>40.036848072562364</v>
      </c>
      <c r="P347" s="106">
        <v>2.2963739532866447</v>
      </c>
      <c r="Q347" s="511">
        <v>0</v>
      </c>
      <c r="R347" s="511">
        <v>115</v>
      </c>
      <c r="S347" s="511">
        <v>60</v>
      </c>
      <c r="T347" s="511">
        <v>0</v>
      </c>
      <c r="U347" s="514">
        <v>2</v>
      </c>
      <c r="V347" s="718">
        <v>1</v>
      </c>
      <c r="W347" s="718"/>
      <c r="X347" s="718">
        <v>1</v>
      </c>
      <c r="Y347" s="718">
        <v>2</v>
      </c>
      <c r="Z347" s="663">
        <v>0</v>
      </c>
      <c r="AA347" s="718">
        <v>0</v>
      </c>
      <c r="AB347" s="718">
        <v>0</v>
      </c>
      <c r="AC347" s="718">
        <v>0</v>
      </c>
      <c r="AE347" s="524">
        <v>13.459277624568299</v>
      </c>
      <c r="AG347" s="591"/>
      <c r="AH347" s="590">
        <v>0.95</v>
      </c>
      <c r="AI347" s="589">
        <v>82</v>
      </c>
      <c r="AJ347" s="592"/>
      <c r="AK347" s="589">
        <v>14.1</v>
      </c>
      <c r="AL347" s="592"/>
      <c r="AM347" s="591"/>
      <c r="AN347" s="594"/>
      <c r="AO347" s="409"/>
      <c r="AP347" s="63"/>
      <c r="AQ347" s="63"/>
      <c r="AR347" s="63"/>
      <c r="AS347" s="63"/>
      <c r="AT347" s="63"/>
      <c r="AU347" s="63"/>
      <c r="AV347" s="64"/>
      <c r="AW347" s="64"/>
      <c r="AX347" s="108"/>
      <c r="AY347" s="108"/>
      <c r="AZ347" s="108"/>
      <c r="BA347" s="589">
        <v>136</v>
      </c>
      <c r="BB347" s="414"/>
      <c r="BC347" s="66"/>
      <c r="BD347" s="68"/>
      <c r="BE347" s="66"/>
      <c r="BF347" s="218"/>
      <c r="BG347" s="66"/>
      <c r="BH347" s="68"/>
      <c r="BI347" s="508"/>
      <c r="BJ347" s="508"/>
      <c r="BK347" s="508"/>
      <c r="BL347" s="66"/>
      <c r="BM347" s="66"/>
      <c r="BN347" s="66"/>
      <c r="BO347" s="66"/>
      <c r="BP347" s="571"/>
      <c r="BQ347" s="66"/>
      <c r="BR347" s="66"/>
      <c r="BS347" s="66"/>
      <c r="BT347" s="66"/>
      <c r="BU347" s="61"/>
      <c r="BV347" s="61"/>
      <c r="BW347" s="61"/>
      <c r="BX347" s="61"/>
      <c r="BY347" s="61"/>
      <c r="BZ347" s="61"/>
      <c r="CA347" s="61"/>
      <c r="CB347" s="61"/>
      <c r="CC347" s="61"/>
      <c r="CD347" s="61"/>
      <c r="CE347" s="61"/>
      <c r="CF347" s="61"/>
      <c r="CG347" s="61"/>
      <c r="CH347" s="61"/>
      <c r="CI347" s="61"/>
      <c r="CJ347" s="61"/>
      <c r="CK347" s="663">
        <v>0</v>
      </c>
      <c r="CL347" s="661">
        <v>1</v>
      </c>
      <c r="CM347" s="661">
        <v>1</v>
      </c>
      <c r="CN347" s="661">
        <v>1</v>
      </c>
      <c r="CO347" s="661">
        <v>1</v>
      </c>
      <c r="CP347" s="661">
        <v>0</v>
      </c>
      <c r="CQ347" s="661">
        <v>1</v>
      </c>
      <c r="CR347" s="661">
        <v>0</v>
      </c>
      <c r="CS347" s="661">
        <v>0</v>
      </c>
      <c r="CT347" s="661">
        <v>0</v>
      </c>
      <c r="CU347" s="661">
        <v>1</v>
      </c>
      <c r="CV347" s="661">
        <v>0</v>
      </c>
      <c r="CW347" s="667"/>
      <c r="CX347" s="362"/>
      <c r="CY347" s="362"/>
      <c r="CZ347" s="362"/>
      <c r="DD347" s="516">
        <v>1</v>
      </c>
      <c r="DE347" s="511" t="s">
        <v>1794</v>
      </c>
      <c r="DG347" s="136"/>
      <c r="DK347" s="136"/>
      <c r="DL347" s="136"/>
      <c r="DM347" s="136"/>
      <c r="DT347" s="63"/>
      <c r="EP347" s="511">
        <v>58</v>
      </c>
      <c r="EQ347" s="574">
        <v>41312</v>
      </c>
      <c r="EU347" s="133">
        <v>94</v>
      </c>
      <c r="EV347" s="133">
        <v>0</v>
      </c>
      <c r="EW347" s="524">
        <v>13.459277624568299</v>
      </c>
      <c r="EX347" s="133">
        <v>10</v>
      </c>
      <c r="EY347" s="133">
        <v>10</v>
      </c>
      <c r="EZ347" s="133">
        <v>65</v>
      </c>
      <c r="FA347" s="133">
        <v>61</v>
      </c>
      <c r="FD347" s="133">
        <v>50</v>
      </c>
      <c r="FF347" s="133">
        <v>37</v>
      </c>
      <c r="FI347" s="91"/>
      <c r="FJ347" s="91"/>
      <c r="FK347" s="227"/>
      <c r="FL347" s="227"/>
      <c r="FM347" s="193">
        <v>331</v>
      </c>
      <c r="FN347" s="193">
        <v>299</v>
      </c>
      <c r="FO347" s="193">
        <v>144.14028670124137</v>
      </c>
      <c r="FP347" s="193">
        <v>130.20527408964099</v>
      </c>
      <c r="FQ347" s="193">
        <v>10</v>
      </c>
      <c r="FR347" s="133">
        <v>1</v>
      </c>
      <c r="FT347" s="193">
        <v>80</v>
      </c>
      <c r="FU347" s="193"/>
      <c r="FV347" s="133">
        <v>100</v>
      </c>
      <c r="FW347" s="237">
        <v>5.8</v>
      </c>
      <c r="FX347" s="237">
        <v>9.5</v>
      </c>
      <c r="FY347" s="237">
        <v>13.793103448275863</v>
      </c>
      <c r="FZ347" s="237"/>
      <c r="GB347" s="133">
        <v>22</v>
      </c>
      <c r="GH347" s="133">
        <v>1</v>
      </c>
      <c r="GI347" s="133">
        <v>1</v>
      </c>
      <c r="GJ347" s="133">
        <v>0</v>
      </c>
      <c r="GK347" s="133">
        <v>0</v>
      </c>
      <c r="GN347" s="133">
        <v>0</v>
      </c>
      <c r="GP347" s="133">
        <v>1</v>
      </c>
      <c r="GQ347" s="61">
        <v>69</v>
      </c>
      <c r="GR347" s="106">
        <v>30.047370943763305</v>
      </c>
      <c r="GS347" s="61">
        <v>46</v>
      </c>
      <c r="GT347" s="61">
        <v>1</v>
      </c>
      <c r="GU347" s="61"/>
      <c r="GV347" s="61"/>
      <c r="GW347" s="61"/>
      <c r="GX347" s="61"/>
      <c r="GY347" s="61"/>
      <c r="GZ347" s="61"/>
      <c r="HA347" s="90"/>
      <c r="HB347" s="21">
        <v>20</v>
      </c>
      <c r="HZ347" s="238"/>
      <c r="IF347" s="237"/>
      <c r="IG347" s="237"/>
      <c r="IQ347" s="237"/>
      <c r="JD347" s="136"/>
      <c r="JE347" s="278"/>
      <c r="JF347" s="70"/>
      <c r="JG347" s="70"/>
      <c r="JH347" s="136"/>
      <c r="JI347" s="136"/>
      <c r="JJ347" s="136"/>
      <c r="JK347" s="136"/>
      <c r="JM347" s="420"/>
      <c r="JN347" s="362"/>
      <c r="JO347" s="244"/>
      <c r="JQ347" s="518">
        <v>0</v>
      </c>
      <c r="JR347" s="519">
        <v>43593</v>
      </c>
      <c r="JS347" s="520">
        <v>74</v>
      </c>
      <c r="JT347" s="135"/>
      <c r="JV347" s="200"/>
      <c r="JW347" s="135"/>
      <c r="JX347" s="225"/>
      <c r="JY347" s="201"/>
      <c r="JZ347" s="135"/>
      <c r="KA347" s="225"/>
      <c r="KB347" s="699">
        <v>0</v>
      </c>
      <c r="KC347" s="511"/>
      <c r="KD347" s="225"/>
      <c r="KE347" s="63"/>
      <c r="KF347" s="250"/>
      <c r="KG347" s="250"/>
      <c r="KH347" s="250"/>
      <c r="KI347" s="250"/>
      <c r="KJ347" s="250"/>
      <c r="KK347" s="250"/>
      <c r="KL347" s="250"/>
      <c r="KM347" s="250"/>
      <c r="KR347" s="92"/>
      <c r="KS347" s="92"/>
      <c r="KT347" s="92"/>
      <c r="KU347" s="361"/>
      <c r="KV347" s="92"/>
      <c r="KW347" s="361"/>
      <c r="KX347" s="361"/>
      <c r="KY347" s="361"/>
      <c r="KZ347" s="361"/>
      <c r="LA347" s="361"/>
      <c r="LB347" s="361"/>
      <c r="LC347" s="361"/>
      <c r="LD347" s="361"/>
      <c r="LE347" s="361"/>
      <c r="LF347" s="112"/>
      <c r="LG347" s="454"/>
      <c r="LH347" s="454"/>
      <c r="LI347" s="454"/>
      <c r="LJ347" s="454"/>
      <c r="LK347" s="454"/>
      <c r="LL347" s="454"/>
      <c r="LM347" s="454"/>
      <c r="LN347" s="454"/>
      <c r="LO347" s="454"/>
      <c r="LP347" s="454"/>
      <c r="LQ347" s="454"/>
      <c r="LR347" s="454"/>
      <c r="LS347" s="454"/>
      <c r="LT347" s="454"/>
      <c r="LU347" s="454"/>
      <c r="LV347" s="454"/>
      <c r="LW347" s="454"/>
      <c r="LX347" s="454"/>
      <c r="LY347" s="454"/>
      <c r="LZ347" s="454"/>
      <c r="MA347" s="454"/>
      <c r="MB347" s="454"/>
      <c r="MD347" s="509"/>
      <c r="ME347" s="61"/>
      <c r="MF347" s="746">
        <v>58</v>
      </c>
      <c r="MG347" s="510">
        <v>41334</v>
      </c>
      <c r="MH347" s="511">
        <v>67</v>
      </c>
      <c r="MI347" s="521">
        <v>67</v>
      </c>
      <c r="MJ347" s="522">
        <v>48.843373735916501</v>
      </c>
      <c r="MK347" s="510"/>
      <c r="ML347" s="511"/>
      <c r="MM347" s="511"/>
      <c r="MN347" s="511"/>
      <c r="MO347" s="511"/>
      <c r="MP347" s="511"/>
      <c r="NE347" s="876" t="s">
        <v>64</v>
      </c>
      <c r="NF347" s="877" t="s">
        <v>64</v>
      </c>
      <c r="NG347" s="877" t="s">
        <v>64</v>
      </c>
      <c r="NH347" s="877" t="s">
        <v>64</v>
      </c>
      <c r="NI347" s="877" t="s">
        <v>64</v>
      </c>
      <c r="NJ347" s="877" t="s">
        <v>64</v>
      </c>
      <c r="NK347" s="877" t="s">
        <v>64</v>
      </c>
      <c r="NL347" s="877" t="s">
        <v>64</v>
      </c>
      <c r="NM347" s="877" t="s">
        <v>64</v>
      </c>
      <c r="NN347" s="877" t="s">
        <v>64</v>
      </c>
      <c r="NO347" s="877" t="s">
        <v>64</v>
      </c>
      <c r="NP347" s="877" t="s">
        <v>64</v>
      </c>
      <c r="NQ347" s="877" t="s">
        <v>64</v>
      </c>
      <c r="NR347" s="877" t="s">
        <v>64</v>
      </c>
      <c r="NS347" s="877" t="s">
        <v>64</v>
      </c>
      <c r="NT347" s="877" t="s">
        <v>64</v>
      </c>
      <c r="NU347" s="877" t="s">
        <v>64</v>
      </c>
      <c r="NV347" s="877" t="s">
        <v>64</v>
      </c>
      <c r="NW347" s="877" t="s">
        <v>64</v>
      </c>
      <c r="NX347" s="877" t="s">
        <v>64</v>
      </c>
      <c r="NY347" s="877" t="s">
        <v>64</v>
      </c>
      <c r="NZ347" s="877" t="s">
        <v>64</v>
      </c>
      <c r="OA347" s="877" t="s">
        <v>64</v>
      </c>
      <c r="OB347" s="877" t="s">
        <v>64</v>
      </c>
      <c r="OC347" s="877" t="s">
        <v>64</v>
      </c>
      <c r="OD347" s="877" t="s">
        <v>64</v>
      </c>
      <c r="OE347" s="877" t="s">
        <v>64</v>
      </c>
      <c r="OF347" s="877" t="s">
        <v>64</v>
      </c>
      <c r="OG347" s="877" t="s">
        <v>64</v>
      </c>
      <c r="OH347" s="877" t="s">
        <v>64</v>
      </c>
      <c r="OI347" s="877" t="s">
        <v>64</v>
      </c>
      <c r="OJ347" s="877" t="s">
        <v>64</v>
      </c>
      <c r="OK347" s="877" t="s">
        <v>64</v>
      </c>
      <c r="OL347" s="877" t="s">
        <v>64</v>
      </c>
      <c r="OM347" s="877" t="s">
        <v>64</v>
      </c>
    </row>
    <row r="348" spans="1:403" s="133" customFormat="1" x14ac:dyDescent="0.25">
      <c r="A348" s="455">
        <v>347</v>
      </c>
      <c r="B348" s="221">
        <v>0</v>
      </c>
      <c r="C348" s="61">
        <v>0</v>
      </c>
      <c r="D348" s="61">
        <v>5</v>
      </c>
      <c r="E348" s="511">
        <v>59</v>
      </c>
      <c r="F348" s="884"/>
      <c r="G348" s="61"/>
      <c r="H348" s="900">
        <v>68</v>
      </c>
      <c r="J348" s="511" t="s">
        <v>1795</v>
      </c>
      <c r="K348" s="766">
        <v>20818</v>
      </c>
      <c r="L348" s="512">
        <v>56.213698630137003</v>
      </c>
      <c r="M348" s="514">
        <v>76.2</v>
      </c>
      <c r="N348" s="514">
        <v>153</v>
      </c>
      <c r="O348" s="514">
        <v>32.551582724593104</v>
      </c>
      <c r="P348" s="106">
        <v>1.7995832850968583</v>
      </c>
      <c r="Q348" s="511">
        <v>1</v>
      </c>
      <c r="R348" s="511">
        <v>110</v>
      </c>
      <c r="S348" s="511">
        <v>70</v>
      </c>
      <c r="T348" s="511">
        <v>0</v>
      </c>
      <c r="U348" s="514">
        <v>3</v>
      </c>
      <c r="V348" s="718">
        <v>0</v>
      </c>
      <c r="W348" s="718"/>
      <c r="X348" s="663">
        <v>1</v>
      </c>
      <c r="Y348" s="718">
        <v>0</v>
      </c>
      <c r="Z348" s="663">
        <v>0</v>
      </c>
      <c r="AA348" s="718">
        <v>0</v>
      </c>
      <c r="AB348" s="663">
        <v>1</v>
      </c>
      <c r="AC348" s="663"/>
      <c r="AE348" s="524">
        <v>8.8865781317052193</v>
      </c>
      <c r="AG348" s="589">
        <v>136</v>
      </c>
      <c r="AH348" s="590">
        <v>1.34</v>
      </c>
      <c r="AI348" s="589">
        <v>41</v>
      </c>
      <c r="AJ348" s="592"/>
      <c r="AK348" s="589">
        <v>14.4</v>
      </c>
      <c r="AL348" s="592"/>
      <c r="AM348" s="589">
        <v>463</v>
      </c>
      <c r="AN348" s="593"/>
      <c r="AO348" s="409"/>
      <c r="AP348" s="63"/>
      <c r="AQ348" s="63"/>
      <c r="AR348" s="63"/>
      <c r="AS348" s="63"/>
      <c r="AT348" s="63"/>
      <c r="AU348" s="63"/>
      <c r="AV348" s="64"/>
      <c r="AW348" s="64"/>
      <c r="AX348" s="108"/>
      <c r="AY348" s="108"/>
      <c r="AZ348" s="108"/>
      <c r="BA348" s="589">
        <v>138</v>
      </c>
      <c r="BB348" s="414"/>
      <c r="BC348" s="66"/>
      <c r="BD348" s="68"/>
      <c r="BE348" s="66"/>
      <c r="BF348" s="218"/>
      <c r="BG348" s="66"/>
      <c r="BH348" s="68"/>
      <c r="BI348" s="508"/>
      <c r="BJ348" s="508"/>
      <c r="BK348" s="508"/>
      <c r="BL348" s="66"/>
      <c r="BM348" s="66"/>
      <c r="BN348" s="66"/>
      <c r="BO348" s="66"/>
      <c r="BP348" s="571"/>
      <c r="BQ348" s="66"/>
      <c r="BR348" s="66"/>
      <c r="BS348" s="66"/>
      <c r="BT348" s="66"/>
      <c r="BU348" s="61"/>
      <c r="BV348" s="61"/>
      <c r="BW348" s="61"/>
      <c r="BX348" s="61"/>
      <c r="BY348" s="61"/>
      <c r="BZ348" s="61"/>
      <c r="CA348" s="61"/>
      <c r="CB348" s="61"/>
      <c r="CC348" s="61"/>
      <c r="CD348" s="61"/>
      <c r="CE348" s="61"/>
      <c r="CF348" s="61"/>
      <c r="CG348" s="61"/>
      <c r="CH348" s="61"/>
      <c r="CI348" s="61"/>
      <c r="CJ348" s="61"/>
      <c r="CK348" s="661">
        <v>1</v>
      </c>
      <c r="CL348" s="661">
        <v>0</v>
      </c>
      <c r="CM348" s="661">
        <v>0</v>
      </c>
      <c r="CN348" s="661">
        <v>1</v>
      </c>
      <c r="CO348" s="661">
        <v>1</v>
      </c>
      <c r="CP348" s="661">
        <v>0</v>
      </c>
      <c r="CQ348" s="661">
        <v>0</v>
      </c>
      <c r="CR348" s="661">
        <v>1</v>
      </c>
      <c r="CS348" s="661">
        <v>0</v>
      </c>
      <c r="CT348" s="661">
        <v>0</v>
      </c>
      <c r="CU348" s="661">
        <v>1</v>
      </c>
      <c r="CV348" s="661">
        <v>0</v>
      </c>
      <c r="CW348" s="666">
        <v>5.3</v>
      </c>
      <c r="CX348" s="362"/>
      <c r="CY348" s="362"/>
      <c r="CZ348" s="362"/>
      <c r="DD348" s="516">
        <v>2</v>
      </c>
      <c r="DE348" s="511" t="s">
        <v>1796</v>
      </c>
      <c r="DG348" s="136"/>
      <c r="DK348" s="136"/>
      <c r="DL348" s="136"/>
      <c r="DM348" s="136"/>
      <c r="DT348" s="63"/>
      <c r="EP348" s="511">
        <v>59</v>
      </c>
      <c r="EQ348" s="574">
        <v>41337</v>
      </c>
      <c r="EU348" s="133">
        <v>84</v>
      </c>
      <c r="EV348" s="133">
        <v>0</v>
      </c>
      <c r="EW348" s="524">
        <v>8.8865781317052193</v>
      </c>
      <c r="EX348" s="133">
        <v>7</v>
      </c>
      <c r="EY348" s="133">
        <v>8</v>
      </c>
      <c r="EZ348" s="133">
        <v>76</v>
      </c>
      <c r="FA348" s="133">
        <v>70</v>
      </c>
      <c r="FD348" s="133">
        <v>50</v>
      </c>
      <c r="FF348" s="133">
        <v>28</v>
      </c>
      <c r="FI348" s="91"/>
      <c r="FJ348" s="91"/>
      <c r="FK348" s="227"/>
      <c r="FL348" s="227"/>
      <c r="FM348" s="193">
        <v>292</v>
      </c>
      <c r="FN348" s="193">
        <v>252</v>
      </c>
      <c r="FO348" s="193">
        <v>162.25978670627839</v>
      </c>
      <c r="FP348" s="193">
        <v>140.03241866432245</v>
      </c>
      <c r="FQ348" s="193">
        <v>11</v>
      </c>
      <c r="FR348" s="133">
        <v>1</v>
      </c>
      <c r="FT348" s="193">
        <v>71</v>
      </c>
      <c r="FU348" s="193">
        <v>46</v>
      </c>
      <c r="FV348" s="133">
        <v>170</v>
      </c>
      <c r="FW348" s="237">
        <v>6.25</v>
      </c>
      <c r="FX348" s="237">
        <v>3.95</v>
      </c>
      <c r="FY348" s="237">
        <v>11.36</v>
      </c>
      <c r="FZ348" s="237">
        <v>1.5434782608695652</v>
      </c>
      <c r="GB348" s="133">
        <v>19</v>
      </c>
      <c r="GH348" s="133">
        <v>0</v>
      </c>
      <c r="GI348" s="133">
        <v>2</v>
      </c>
      <c r="GJ348" s="133">
        <v>0</v>
      </c>
      <c r="GK348" s="133">
        <v>1</v>
      </c>
      <c r="GL348" s="133">
        <v>68</v>
      </c>
      <c r="GN348" s="133">
        <v>0</v>
      </c>
      <c r="GP348" s="133">
        <v>1</v>
      </c>
      <c r="GQ348" s="61">
        <v>68</v>
      </c>
      <c r="GR348" s="106">
        <v>37.786525671325101</v>
      </c>
      <c r="GS348" s="61">
        <v>40</v>
      </c>
      <c r="GT348" s="61">
        <v>1</v>
      </c>
      <c r="GU348" s="61"/>
      <c r="GV348" s="61"/>
      <c r="GW348" s="61"/>
      <c r="GX348" s="61"/>
      <c r="GY348" s="61">
        <v>17</v>
      </c>
      <c r="GZ348" s="61"/>
      <c r="HA348" s="90"/>
      <c r="HB348" s="21">
        <v>21</v>
      </c>
      <c r="HZ348" s="238"/>
      <c r="IF348" s="237"/>
      <c r="IG348" s="237"/>
      <c r="IQ348" s="237"/>
      <c r="JD348" s="136"/>
      <c r="JE348" s="278"/>
      <c r="JF348" s="70"/>
      <c r="JG348" s="70"/>
      <c r="JH348" s="136"/>
      <c r="JI348" s="136"/>
      <c r="JJ348" s="136"/>
      <c r="JK348" s="136"/>
      <c r="JM348" s="420"/>
      <c r="JN348" s="362"/>
      <c r="JO348" s="244"/>
      <c r="JQ348" s="518">
        <v>1</v>
      </c>
      <c r="JR348" s="519">
        <v>41561</v>
      </c>
      <c r="JS348" s="520">
        <v>7</v>
      </c>
      <c r="JT348" s="135"/>
      <c r="JV348" s="200"/>
      <c r="JW348" s="135"/>
      <c r="JX348" s="225"/>
      <c r="JY348" s="201"/>
      <c r="JZ348" s="135"/>
      <c r="KA348" s="225"/>
      <c r="KB348" s="699">
        <v>0</v>
      </c>
      <c r="KC348" s="511"/>
      <c r="KD348" s="225"/>
      <c r="KE348" s="63"/>
      <c r="KF348" s="250"/>
      <c r="KG348" s="250"/>
      <c r="KH348" s="250"/>
      <c r="KI348" s="250"/>
      <c r="KJ348" s="250"/>
      <c r="KK348" s="250"/>
      <c r="KL348" s="250"/>
      <c r="KM348" s="250"/>
      <c r="KR348" s="92"/>
      <c r="KS348" s="92"/>
      <c r="KT348" s="92"/>
      <c r="KU348" s="361"/>
      <c r="KV348" s="92"/>
      <c r="KW348" s="361"/>
      <c r="KX348" s="361"/>
      <c r="KY348" s="361"/>
      <c r="KZ348" s="361"/>
      <c r="LA348" s="361"/>
      <c r="LB348" s="361"/>
      <c r="LC348" s="361"/>
      <c r="LD348" s="361"/>
      <c r="LE348" s="361"/>
      <c r="LF348" s="112"/>
      <c r="LG348" s="454"/>
      <c r="LH348" s="454"/>
      <c r="LI348" s="454"/>
      <c r="LJ348" s="454"/>
      <c r="LK348" s="454"/>
      <c r="LL348" s="454"/>
      <c r="LM348" s="454"/>
      <c r="LN348" s="454"/>
      <c r="LO348" s="454"/>
      <c r="LP348" s="454"/>
      <c r="LQ348" s="454"/>
      <c r="LR348" s="454"/>
      <c r="LS348" s="454"/>
      <c r="LT348" s="454"/>
      <c r="LU348" s="454"/>
      <c r="LV348" s="454"/>
      <c r="LW348" s="454"/>
      <c r="LX348" s="454"/>
      <c r="LY348" s="454"/>
      <c r="LZ348" s="454"/>
      <c r="MA348" s="454"/>
      <c r="MB348" s="454"/>
      <c r="MD348" s="509"/>
      <c r="ME348" s="61"/>
      <c r="MF348" s="746">
        <v>59</v>
      </c>
      <c r="MG348" s="510">
        <v>41338</v>
      </c>
      <c r="MH348" s="511">
        <v>68</v>
      </c>
      <c r="MI348" s="521">
        <v>72</v>
      </c>
      <c r="MJ348" s="522">
        <v>95.151872338975707</v>
      </c>
      <c r="MK348" s="510"/>
      <c r="MN348" s="511"/>
      <c r="MO348" s="511"/>
      <c r="MP348" s="511"/>
      <c r="NE348" s="876" t="s">
        <v>64</v>
      </c>
      <c r="NF348" s="877" t="s">
        <v>64</v>
      </c>
      <c r="NG348" s="877" t="s">
        <v>64</v>
      </c>
      <c r="NH348" s="877" t="s">
        <v>64</v>
      </c>
      <c r="NI348" s="877" t="s">
        <v>64</v>
      </c>
      <c r="NJ348" s="877" t="s">
        <v>64</v>
      </c>
      <c r="NK348" s="877" t="s">
        <v>64</v>
      </c>
      <c r="NL348" s="877" t="s">
        <v>64</v>
      </c>
      <c r="NM348" s="877" t="s">
        <v>64</v>
      </c>
      <c r="NN348" s="877" t="s">
        <v>64</v>
      </c>
      <c r="NO348" s="877" t="s">
        <v>64</v>
      </c>
      <c r="NP348" s="877" t="s">
        <v>64</v>
      </c>
      <c r="NQ348" s="877" t="s">
        <v>64</v>
      </c>
      <c r="NR348" s="877" t="s">
        <v>64</v>
      </c>
      <c r="NS348" s="877" t="s">
        <v>64</v>
      </c>
      <c r="NT348" s="877" t="s">
        <v>64</v>
      </c>
      <c r="NU348" s="877" t="s">
        <v>64</v>
      </c>
      <c r="NV348" s="877" t="s">
        <v>64</v>
      </c>
      <c r="NW348" s="877" t="s">
        <v>64</v>
      </c>
      <c r="NX348" s="877" t="s">
        <v>64</v>
      </c>
      <c r="NY348" s="877" t="s">
        <v>64</v>
      </c>
      <c r="NZ348" s="877" t="s">
        <v>64</v>
      </c>
      <c r="OA348" s="877" t="s">
        <v>64</v>
      </c>
      <c r="OB348" s="877" t="s">
        <v>64</v>
      </c>
      <c r="OC348" s="877" t="s">
        <v>64</v>
      </c>
      <c r="OD348" s="877" t="s">
        <v>64</v>
      </c>
      <c r="OE348" s="877" t="s">
        <v>64</v>
      </c>
      <c r="OF348" s="877" t="s">
        <v>64</v>
      </c>
      <c r="OG348" s="877" t="s">
        <v>64</v>
      </c>
      <c r="OH348" s="877" t="s">
        <v>64</v>
      </c>
      <c r="OI348" s="877" t="s">
        <v>64</v>
      </c>
      <c r="OJ348" s="877" t="s">
        <v>64</v>
      </c>
      <c r="OK348" s="877" t="s">
        <v>64</v>
      </c>
      <c r="OL348" s="877" t="s">
        <v>64</v>
      </c>
      <c r="OM348" s="877" t="s">
        <v>64</v>
      </c>
    </row>
    <row r="349" spans="1:403" s="133" customFormat="1" x14ac:dyDescent="0.25">
      <c r="A349" s="455">
        <v>348</v>
      </c>
      <c r="B349" s="221">
        <v>0</v>
      </c>
      <c r="C349" s="61">
        <v>1</v>
      </c>
      <c r="D349" s="61">
        <v>5</v>
      </c>
      <c r="E349" s="511">
        <v>60</v>
      </c>
      <c r="F349" s="884"/>
      <c r="G349" s="61"/>
      <c r="H349" s="900">
        <v>70</v>
      </c>
      <c r="J349" s="511" t="s">
        <v>1797</v>
      </c>
      <c r="K349" s="766">
        <v>10638</v>
      </c>
      <c r="L349" s="512">
        <v>84.106849315068501</v>
      </c>
      <c r="M349" s="514">
        <v>61.7</v>
      </c>
      <c r="N349" s="514">
        <v>160</v>
      </c>
      <c r="O349" s="514">
        <v>24.101562499999996</v>
      </c>
      <c r="P349" s="106">
        <v>1.6559656464498962</v>
      </c>
      <c r="Q349" s="511">
        <v>0</v>
      </c>
      <c r="R349" s="511">
        <v>120</v>
      </c>
      <c r="S349" s="511">
        <v>65</v>
      </c>
      <c r="T349" s="511">
        <v>0</v>
      </c>
      <c r="U349" s="514">
        <v>3</v>
      </c>
      <c r="V349" s="718">
        <v>0</v>
      </c>
      <c r="W349" s="718"/>
      <c r="X349" s="718">
        <v>1</v>
      </c>
      <c r="Y349" s="718">
        <v>2</v>
      </c>
      <c r="Z349" s="718">
        <v>1</v>
      </c>
      <c r="AA349" s="718">
        <v>0</v>
      </c>
      <c r="AB349" s="718">
        <v>0</v>
      </c>
      <c r="AC349" s="718">
        <v>0</v>
      </c>
      <c r="AE349" s="524">
        <v>31.120691532214199</v>
      </c>
      <c r="AG349" s="591"/>
      <c r="AH349" s="595">
        <v>1.91</v>
      </c>
      <c r="AI349" s="589">
        <v>34</v>
      </c>
      <c r="AJ349" s="592"/>
      <c r="AK349" s="589">
        <v>12.6</v>
      </c>
      <c r="AL349" s="592"/>
      <c r="AM349" s="591"/>
      <c r="AN349" s="594"/>
      <c r="AO349" s="409"/>
      <c r="AP349" s="63"/>
      <c r="AQ349" s="63"/>
      <c r="AR349" s="63"/>
      <c r="AS349" s="63"/>
      <c r="AT349" s="63"/>
      <c r="AU349" s="63"/>
      <c r="AV349" s="64"/>
      <c r="AW349" s="64"/>
      <c r="AX349" s="108"/>
      <c r="AY349" s="108"/>
      <c r="AZ349" s="108"/>
      <c r="BA349" s="589">
        <v>142</v>
      </c>
      <c r="BB349" s="414"/>
      <c r="BC349" s="66"/>
      <c r="BD349" s="68"/>
      <c r="BE349" s="66"/>
      <c r="BF349" s="218"/>
      <c r="BG349" s="66"/>
      <c r="BH349" s="68"/>
      <c r="BI349" s="508"/>
      <c r="BJ349" s="508"/>
      <c r="BK349" s="508"/>
      <c r="BL349" s="66"/>
      <c r="BM349" s="66"/>
      <c r="BN349" s="66"/>
      <c r="BO349" s="66"/>
      <c r="BP349" s="571"/>
      <c r="BQ349" s="66"/>
      <c r="BR349" s="66"/>
      <c r="BS349" s="66"/>
      <c r="BT349" s="66"/>
      <c r="BU349" s="61"/>
      <c r="BV349" s="61"/>
      <c r="BW349" s="61"/>
      <c r="BX349" s="61"/>
      <c r="BY349" s="61"/>
      <c r="BZ349" s="61"/>
      <c r="CA349" s="61"/>
      <c r="CB349" s="61"/>
      <c r="CC349" s="61"/>
      <c r="CD349" s="61"/>
      <c r="CE349" s="61"/>
      <c r="CF349" s="61"/>
      <c r="CG349" s="61"/>
      <c r="CH349" s="61"/>
      <c r="CI349" s="61"/>
      <c r="CJ349" s="61"/>
      <c r="CK349" s="661">
        <v>1</v>
      </c>
      <c r="CL349" s="661">
        <v>0</v>
      </c>
      <c r="CM349" s="661">
        <v>0</v>
      </c>
      <c r="CN349" s="661">
        <v>1</v>
      </c>
      <c r="CO349" s="661">
        <v>1</v>
      </c>
      <c r="CP349" s="661">
        <v>0</v>
      </c>
      <c r="CQ349" s="661">
        <v>1</v>
      </c>
      <c r="CR349" s="661">
        <v>0</v>
      </c>
      <c r="CS349" s="661">
        <v>0</v>
      </c>
      <c r="CT349" s="661">
        <v>0</v>
      </c>
      <c r="CU349" s="661">
        <v>1</v>
      </c>
      <c r="CV349" s="661">
        <v>0</v>
      </c>
      <c r="CW349" s="667"/>
      <c r="CX349" s="362"/>
      <c r="CY349" s="362"/>
      <c r="CZ349" s="362"/>
      <c r="DD349" s="516">
        <v>1</v>
      </c>
      <c r="DE349" s="511" t="s">
        <v>1745</v>
      </c>
      <c r="DG349" s="136"/>
      <c r="DK349" s="136"/>
      <c r="DL349" s="136"/>
      <c r="DM349" s="136"/>
      <c r="DT349" s="63"/>
      <c r="EP349" s="511">
        <v>60</v>
      </c>
      <c r="EQ349" s="574">
        <v>41334</v>
      </c>
      <c r="EU349" s="133">
        <v>61</v>
      </c>
      <c r="EV349" s="133">
        <v>0</v>
      </c>
      <c r="EW349" s="524">
        <v>31.120691532214199</v>
      </c>
      <c r="EX349" s="133">
        <v>8</v>
      </c>
      <c r="EY349" s="133">
        <v>7</v>
      </c>
      <c r="EZ349" s="133">
        <v>57</v>
      </c>
      <c r="FA349" s="133">
        <v>49</v>
      </c>
      <c r="FD349" s="133">
        <v>41</v>
      </c>
      <c r="FF349" s="133">
        <v>30</v>
      </c>
      <c r="FI349" s="91"/>
      <c r="FJ349" s="91"/>
      <c r="FK349" s="227"/>
      <c r="FL349" s="227"/>
      <c r="FM349" s="193">
        <v>150</v>
      </c>
      <c r="FN349" s="193">
        <v>120</v>
      </c>
      <c r="FO349" s="193">
        <v>90.581589250703388</v>
      </c>
      <c r="FP349" s="193">
        <v>72.465271400562713</v>
      </c>
      <c r="FQ349" s="193">
        <v>20</v>
      </c>
      <c r="FR349" s="133">
        <v>1</v>
      </c>
      <c r="FT349" s="193">
        <v>72</v>
      </c>
      <c r="FU349" s="193">
        <v>44</v>
      </c>
      <c r="FV349" s="133">
        <v>180</v>
      </c>
      <c r="FW349" s="237">
        <v>4.2</v>
      </c>
      <c r="FX349" s="237">
        <v>3.6</v>
      </c>
      <c r="FY349" s="237">
        <v>17.142857142857142</v>
      </c>
      <c r="FZ349" s="237">
        <v>1.6363636363636365</v>
      </c>
      <c r="GA349" s="237">
        <v>1.44</v>
      </c>
      <c r="GB349" s="133">
        <v>19</v>
      </c>
      <c r="GH349" s="133">
        <v>1</v>
      </c>
      <c r="GI349" s="133">
        <v>1</v>
      </c>
      <c r="GJ349" s="133">
        <v>0</v>
      </c>
      <c r="GK349" s="133">
        <v>1</v>
      </c>
      <c r="GL349" s="133">
        <v>52</v>
      </c>
      <c r="GN349" s="133">
        <v>0</v>
      </c>
      <c r="GP349" s="133">
        <v>0</v>
      </c>
      <c r="GQ349" s="61">
        <v>38</v>
      </c>
      <c r="GR349" s="106">
        <v>22.947335943511526</v>
      </c>
      <c r="GS349" s="61">
        <v>34</v>
      </c>
      <c r="GT349" s="61">
        <v>1</v>
      </c>
      <c r="GU349" s="61"/>
      <c r="GV349" s="61"/>
      <c r="GW349" s="61"/>
      <c r="GX349" s="61"/>
      <c r="GY349" s="61">
        <v>16</v>
      </c>
      <c r="GZ349" s="61"/>
      <c r="HA349" s="90"/>
      <c r="HB349" s="21">
        <v>19</v>
      </c>
      <c r="HZ349" s="238"/>
      <c r="IF349" s="237"/>
      <c r="IG349" s="237"/>
      <c r="IQ349" s="237"/>
      <c r="JD349" s="136"/>
      <c r="JE349" s="278"/>
      <c r="JF349" s="70"/>
      <c r="JG349" s="70"/>
      <c r="JH349" s="136"/>
      <c r="JI349" s="136"/>
      <c r="JJ349" s="136"/>
      <c r="JK349" s="136"/>
      <c r="JM349" s="420"/>
      <c r="JN349" s="362"/>
      <c r="JO349" s="244"/>
      <c r="JQ349" s="518">
        <v>1</v>
      </c>
      <c r="JR349" s="519">
        <v>41504</v>
      </c>
      <c r="JS349" s="520">
        <v>5</v>
      </c>
      <c r="JT349" s="135"/>
      <c r="JV349" s="200"/>
      <c r="JW349" s="135"/>
      <c r="JX349" s="225"/>
      <c r="JY349" s="201"/>
      <c r="JZ349" s="135"/>
      <c r="KA349" s="225"/>
      <c r="KB349" s="699">
        <v>0</v>
      </c>
      <c r="KC349" s="511"/>
      <c r="KD349" s="225"/>
      <c r="KE349" s="63"/>
      <c r="KF349" s="250"/>
      <c r="KG349" s="250"/>
      <c r="KH349" s="250"/>
      <c r="KI349" s="250"/>
      <c r="KJ349" s="250"/>
      <c r="KK349" s="250"/>
      <c r="KL349" s="250"/>
      <c r="KM349" s="250"/>
      <c r="KR349" s="92"/>
      <c r="KS349" s="92"/>
      <c r="KT349" s="92"/>
      <c r="KU349" s="361"/>
      <c r="KV349" s="92"/>
      <c r="KW349" s="361"/>
      <c r="KX349" s="361"/>
      <c r="KY349" s="361"/>
      <c r="KZ349" s="361"/>
      <c r="LA349" s="361"/>
      <c r="LB349" s="361"/>
      <c r="LC349" s="361"/>
      <c r="LD349" s="361"/>
      <c r="LE349" s="361"/>
      <c r="LF349" s="112"/>
      <c r="LG349" s="454"/>
      <c r="LH349" s="454"/>
      <c r="LI349" s="454"/>
      <c r="LJ349" s="454"/>
      <c r="LK349" s="454"/>
      <c r="LL349" s="454"/>
      <c r="LM349" s="454"/>
      <c r="LN349" s="454"/>
      <c r="LO349" s="454"/>
      <c r="LP349" s="454"/>
      <c r="LQ349" s="454"/>
      <c r="LR349" s="454"/>
      <c r="LS349" s="454"/>
      <c r="LT349" s="454"/>
      <c r="LU349" s="454"/>
      <c r="LV349" s="454"/>
      <c r="LW349" s="454"/>
      <c r="LX349" s="454"/>
      <c r="LY349" s="454"/>
      <c r="LZ349" s="454"/>
      <c r="MA349" s="454"/>
      <c r="MB349" s="454"/>
      <c r="MD349" s="509"/>
      <c r="ME349" s="61"/>
      <c r="MF349" s="746">
        <v>60</v>
      </c>
      <c r="MG349" s="510">
        <v>41337</v>
      </c>
      <c r="MH349" s="511">
        <v>70</v>
      </c>
      <c r="MI349" s="521">
        <v>70</v>
      </c>
      <c r="MJ349" s="522">
        <v>50.337905669705599</v>
      </c>
      <c r="MK349" s="510"/>
      <c r="ML349" s="511"/>
      <c r="MM349" s="511"/>
      <c r="MN349" s="511"/>
      <c r="MO349" s="511"/>
      <c r="MP349" s="511"/>
      <c r="NE349" s="876">
        <v>1060</v>
      </c>
      <c r="NF349" s="877">
        <v>8.6718240937690503</v>
      </c>
      <c r="NG349" s="877">
        <v>6.7216460784183898</v>
      </c>
      <c r="NH349" s="877">
        <v>5.3529703382459299</v>
      </c>
      <c r="NI349" s="877">
        <v>3.0303360783709601</v>
      </c>
      <c r="NJ349" s="877">
        <v>8.4603330213788297</v>
      </c>
      <c r="NK349" s="877">
        <v>6.6773672921360498</v>
      </c>
      <c r="NL349" s="877">
        <v>9.3033012919994604</v>
      </c>
      <c r="NM349" s="877">
        <v>7.8723978562276002</v>
      </c>
      <c r="NN349" s="877">
        <v>5.9724629072021402</v>
      </c>
      <c r="NO349" s="877">
        <v>0.94110631094643105</v>
      </c>
      <c r="NP349" s="877">
        <v>6.2238086586060204</v>
      </c>
      <c r="NQ349" s="877">
        <v>6.5521311082537803</v>
      </c>
      <c r="NR349" s="877">
        <v>6.8122414951894799</v>
      </c>
      <c r="NS349" s="877">
        <v>4.9657842846620897</v>
      </c>
      <c r="NT349" s="877">
        <v>6.6248320024534602</v>
      </c>
      <c r="NU349" s="877">
        <v>6.9431008475707996</v>
      </c>
      <c r="NV349" s="877">
        <v>6.1971183800471596</v>
      </c>
      <c r="NW349" s="877">
        <v>6.4129508458058799</v>
      </c>
      <c r="NX349" s="877">
        <v>6.73822740036724</v>
      </c>
      <c r="NY349" s="877">
        <v>6.7500704858656899</v>
      </c>
      <c r="NZ349" s="877">
        <v>7.4515408330178303</v>
      </c>
      <c r="OA349" s="877">
        <v>3.5020759560457901</v>
      </c>
      <c r="OB349" s="877">
        <v>11.3288544116577</v>
      </c>
      <c r="OC349" s="877">
        <v>1.52606881166759</v>
      </c>
      <c r="OD349" s="877">
        <v>6.4839769632362598</v>
      </c>
      <c r="OE349" s="877">
        <v>7.6165488437789897</v>
      </c>
      <c r="OF349" s="877">
        <v>5.9630116475994299</v>
      </c>
      <c r="OG349" s="877">
        <v>12.3804664765381</v>
      </c>
      <c r="OH349" s="877">
        <v>4.3930042568983199</v>
      </c>
      <c r="OI349" s="877">
        <v>8.5128194583158106</v>
      </c>
      <c r="OJ349" s="877">
        <v>4.6775082422647198</v>
      </c>
      <c r="OK349" s="877">
        <v>3.8676470182222902</v>
      </c>
      <c r="OL349" s="877">
        <v>2.9819010071904701</v>
      </c>
      <c r="OM349" s="877">
        <v>9.8027855999901394</v>
      </c>
    </row>
    <row r="350" spans="1:403" s="133" customFormat="1" x14ac:dyDescent="0.25">
      <c r="A350" s="902">
        <v>349</v>
      </c>
      <c r="B350" s="274">
        <v>0</v>
      </c>
      <c r="C350" s="61">
        <v>0</v>
      </c>
      <c r="D350" s="61">
        <v>5</v>
      </c>
      <c r="E350" s="511">
        <v>61</v>
      </c>
      <c r="F350" s="884"/>
      <c r="G350" s="61"/>
      <c r="H350" s="900">
        <v>73</v>
      </c>
      <c r="J350" s="511" t="s">
        <v>1798</v>
      </c>
      <c r="K350" s="766">
        <v>21103</v>
      </c>
      <c r="L350" s="512">
        <v>55.438356164383599</v>
      </c>
      <c r="M350" s="514">
        <v>63.9</v>
      </c>
      <c r="N350" s="514">
        <v>172</v>
      </c>
      <c r="O350" s="514">
        <v>21.599513250405625</v>
      </c>
      <c r="P350" s="106">
        <v>1.7472836060582724</v>
      </c>
      <c r="Q350" s="511">
        <v>0</v>
      </c>
      <c r="R350" s="511">
        <v>110</v>
      </c>
      <c r="S350" s="511">
        <v>85</v>
      </c>
      <c r="T350" s="511">
        <v>1</v>
      </c>
      <c r="U350" s="514">
        <v>3</v>
      </c>
      <c r="V350" s="718">
        <v>0</v>
      </c>
      <c r="W350" s="718"/>
      <c r="X350" s="718">
        <v>0</v>
      </c>
      <c r="Y350" s="718">
        <v>1</v>
      </c>
      <c r="Z350" s="718">
        <v>0</v>
      </c>
      <c r="AA350" s="718">
        <v>0</v>
      </c>
      <c r="AB350" s="718">
        <v>0</v>
      </c>
      <c r="AC350" s="718">
        <v>0</v>
      </c>
      <c r="AE350" s="524">
        <v>27.203559980744199</v>
      </c>
      <c r="AG350" s="591"/>
      <c r="AH350" s="590">
        <v>0.78</v>
      </c>
      <c r="AI350" s="589">
        <v>103</v>
      </c>
      <c r="AJ350" s="592"/>
      <c r="AK350" s="589">
        <v>15.2</v>
      </c>
      <c r="AL350" s="592"/>
      <c r="AM350" s="591"/>
      <c r="AN350" s="594"/>
      <c r="AO350" s="409"/>
      <c r="AP350" s="63"/>
      <c r="AQ350" s="63"/>
      <c r="AR350" s="63"/>
      <c r="AS350" s="63"/>
      <c r="AT350" s="63"/>
      <c r="AU350" s="63"/>
      <c r="AV350" s="64"/>
      <c r="AW350" s="64"/>
      <c r="AX350" s="108"/>
      <c r="AY350" s="108"/>
      <c r="AZ350" s="108"/>
      <c r="BA350" s="589">
        <v>136</v>
      </c>
      <c r="BB350" s="414"/>
      <c r="BC350" s="66"/>
      <c r="BD350" s="68"/>
      <c r="BE350" s="66"/>
      <c r="BF350" s="218"/>
      <c r="BG350" s="66"/>
      <c r="BH350" s="68"/>
      <c r="BI350" s="508"/>
      <c r="BJ350" s="508"/>
      <c r="BK350" s="508"/>
      <c r="BL350" s="66"/>
      <c r="BM350" s="66"/>
      <c r="BN350" s="66"/>
      <c r="BO350" s="66"/>
      <c r="BP350" s="571"/>
      <c r="BQ350" s="66"/>
      <c r="BR350" s="66"/>
      <c r="BS350" s="66"/>
      <c r="BT350" s="66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1"/>
      <c r="CK350" s="663">
        <v>1</v>
      </c>
      <c r="CL350" s="661">
        <v>0</v>
      </c>
      <c r="CM350" s="663">
        <v>1</v>
      </c>
      <c r="CN350" s="661">
        <v>1</v>
      </c>
      <c r="CO350" s="663">
        <v>1</v>
      </c>
      <c r="CP350" s="661">
        <v>0</v>
      </c>
      <c r="CQ350" s="661">
        <v>0</v>
      </c>
      <c r="CR350" s="661">
        <v>1</v>
      </c>
      <c r="CS350" s="661">
        <v>0</v>
      </c>
      <c r="CT350" s="661">
        <v>0</v>
      </c>
      <c r="CU350" s="661">
        <v>0</v>
      </c>
      <c r="CV350" s="661">
        <v>0</v>
      </c>
      <c r="CW350" s="667"/>
      <c r="CX350" s="362"/>
      <c r="CY350" s="362"/>
      <c r="CZ350" s="362"/>
      <c r="DD350" s="516">
        <v>2</v>
      </c>
      <c r="DE350" s="511" t="s">
        <v>1799</v>
      </c>
      <c r="DG350" s="136"/>
      <c r="DK350" s="136"/>
      <c r="DL350" s="136"/>
      <c r="DM350" s="136"/>
      <c r="DT350" s="63"/>
      <c r="EP350" s="511">
        <v>61</v>
      </c>
      <c r="EQ350" s="574">
        <v>41334</v>
      </c>
      <c r="EU350" s="133">
        <v>86</v>
      </c>
      <c r="EV350" s="133">
        <v>1</v>
      </c>
      <c r="EW350" s="524">
        <v>27.203559980744199</v>
      </c>
      <c r="EX350" s="133">
        <v>7</v>
      </c>
      <c r="EY350" s="133">
        <v>9</v>
      </c>
      <c r="EZ350" s="133">
        <v>69</v>
      </c>
      <c r="FA350" s="133">
        <v>62</v>
      </c>
      <c r="FD350" s="133">
        <v>50</v>
      </c>
      <c r="FF350" s="133">
        <v>34</v>
      </c>
      <c r="FI350" s="91"/>
      <c r="FJ350" s="91"/>
      <c r="FK350" s="227"/>
      <c r="FL350" s="227"/>
      <c r="FM350" s="193">
        <v>183</v>
      </c>
      <c r="FN350" s="193">
        <v>160</v>
      </c>
      <c r="FO350" s="193">
        <v>104.7339993149898</v>
      </c>
      <c r="FP350" s="193">
        <v>91.570709783597636</v>
      </c>
      <c r="FQ350" s="193">
        <v>12</v>
      </c>
      <c r="FR350" s="133">
        <v>1</v>
      </c>
      <c r="FT350" s="193">
        <v>72</v>
      </c>
      <c r="FU350" s="193"/>
      <c r="FV350" s="133">
        <v>160</v>
      </c>
      <c r="FW350" s="237">
        <v>4.4800000000000004</v>
      </c>
      <c r="FX350" s="237">
        <v>3.91</v>
      </c>
      <c r="FY350" s="237">
        <v>16.071428571428569</v>
      </c>
      <c r="FZ350" s="237"/>
      <c r="GA350" s="237">
        <v>1.1374407582938388</v>
      </c>
      <c r="GB350" s="133">
        <v>19</v>
      </c>
      <c r="GH350" s="133">
        <v>1</v>
      </c>
      <c r="GI350" s="133">
        <v>1</v>
      </c>
      <c r="GJ350" s="133">
        <v>0</v>
      </c>
      <c r="GK350" s="133">
        <v>1</v>
      </c>
      <c r="GL350" s="133">
        <v>32</v>
      </c>
      <c r="GN350" s="133">
        <v>0</v>
      </c>
      <c r="GP350" s="133">
        <v>1</v>
      </c>
      <c r="GQ350" s="61">
        <v>89</v>
      </c>
      <c r="GR350" s="106">
        <v>50.936207317126183</v>
      </c>
      <c r="GS350" s="61">
        <v>38</v>
      </c>
      <c r="GT350" s="61">
        <v>0</v>
      </c>
      <c r="GU350" s="61"/>
      <c r="GV350" s="61"/>
      <c r="GW350" s="61"/>
      <c r="GX350" s="61"/>
      <c r="GY350" s="61">
        <v>18</v>
      </c>
      <c r="GZ350" s="61"/>
      <c r="HA350" s="90"/>
      <c r="HB350" s="21">
        <v>16</v>
      </c>
      <c r="HZ350" s="238"/>
      <c r="IF350" s="237"/>
      <c r="IG350" s="237"/>
      <c r="IQ350" s="237"/>
      <c r="JD350" s="136"/>
      <c r="JE350" s="278"/>
      <c r="JF350" s="70"/>
      <c r="JG350" s="70"/>
      <c r="JH350" s="136"/>
      <c r="JI350" s="136"/>
      <c r="JJ350" s="136"/>
      <c r="JK350" s="136"/>
      <c r="JM350" s="420"/>
      <c r="JN350" s="362"/>
      <c r="JO350" s="244"/>
      <c r="JQ350" s="518">
        <v>0</v>
      </c>
      <c r="JR350" s="519">
        <v>43543</v>
      </c>
      <c r="JS350" s="520">
        <v>72</v>
      </c>
      <c r="JT350" s="135"/>
      <c r="JV350" s="200"/>
      <c r="JW350" s="135"/>
      <c r="JX350" s="225"/>
      <c r="JY350" s="201"/>
      <c r="JZ350" s="135"/>
      <c r="KA350" s="225"/>
      <c r="KB350" s="699">
        <v>0</v>
      </c>
      <c r="KC350" s="511"/>
      <c r="KD350" s="225"/>
      <c r="KE350" s="63"/>
      <c r="KF350" s="250"/>
      <c r="KG350" s="250"/>
      <c r="KH350" s="250"/>
      <c r="KI350" s="250"/>
      <c r="KJ350" s="250"/>
      <c r="KK350" s="250"/>
      <c r="KL350" s="250"/>
      <c r="KM350" s="250"/>
      <c r="KR350" s="92"/>
      <c r="KS350" s="92"/>
      <c r="KT350" s="92"/>
      <c r="KU350" s="361"/>
      <c r="KV350" s="92"/>
      <c r="KW350" s="361"/>
      <c r="KX350" s="361"/>
      <c r="KY350" s="361"/>
      <c r="KZ350" s="361"/>
      <c r="LA350" s="361"/>
      <c r="LB350" s="361"/>
      <c r="LC350" s="361"/>
      <c r="LD350" s="361"/>
      <c r="LE350" s="361"/>
      <c r="LF350" s="112"/>
      <c r="LG350" s="454"/>
      <c r="LH350" s="454"/>
      <c r="LI350" s="454"/>
      <c r="LJ350" s="454"/>
      <c r="LK350" s="454"/>
      <c r="LL350" s="454"/>
      <c r="LM350" s="454"/>
      <c r="LN350" s="454"/>
      <c r="LO350" s="454"/>
      <c r="LP350" s="454"/>
      <c r="LQ350" s="454"/>
      <c r="LR350" s="454"/>
      <c r="LS350" s="454"/>
      <c r="LT350" s="454"/>
      <c r="LU350" s="454"/>
      <c r="LV350" s="454"/>
      <c r="LW350" s="454"/>
      <c r="LX350" s="454"/>
      <c r="LY350" s="454"/>
      <c r="LZ350" s="454"/>
      <c r="MA350" s="454"/>
      <c r="MB350" s="454"/>
      <c r="MD350" s="509"/>
      <c r="ME350" s="61"/>
      <c r="MF350" s="746">
        <v>61</v>
      </c>
      <c r="MG350" s="510">
        <v>41338</v>
      </c>
      <c r="MH350" s="511">
        <v>73</v>
      </c>
      <c r="MI350" s="521">
        <v>73</v>
      </c>
      <c r="MJ350" s="522">
        <v>26.017102878323701</v>
      </c>
      <c r="MK350" s="510"/>
      <c r="ML350" s="511"/>
      <c r="MM350" s="511"/>
      <c r="MN350" s="511"/>
      <c r="MO350" s="511"/>
      <c r="MP350" s="511"/>
      <c r="NE350" s="876" t="s">
        <v>64</v>
      </c>
      <c r="NF350" s="877" t="s">
        <v>64</v>
      </c>
      <c r="NG350" s="877" t="s">
        <v>64</v>
      </c>
      <c r="NH350" s="877" t="s">
        <v>64</v>
      </c>
      <c r="NI350" s="877" t="s">
        <v>64</v>
      </c>
      <c r="NJ350" s="877" t="s">
        <v>64</v>
      </c>
      <c r="NK350" s="877" t="s">
        <v>64</v>
      </c>
      <c r="NL350" s="877" t="s">
        <v>64</v>
      </c>
      <c r="NM350" s="877" t="s">
        <v>64</v>
      </c>
      <c r="NN350" s="877" t="s">
        <v>64</v>
      </c>
      <c r="NO350" s="877" t="s">
        <v>64</v>
      </c>
      <c r="NP350" s="877" t="s">
        <v>64</v>
      </c>
      <c r="NQ350" s="877" t="s">
        <v>64</v>
      </c>
      <c r="NR350" s="877" t="s">
        <v>64</v>
      </c>
      <c r="NS350" s="877" t="s">
        <v>64</v>
      </c>
      <c r="NT350" s="877" t="s">
        <v>64</v>
      </c>
      <c r="NU350" s="877" t="s">
        <v>64</v>
      </c>
      <c r="NV350" s="877" t="s">
        <v>64</v>
      </c>
      <c r="NW350" s="877" t="s">
        <v>64</v>
      </c>
      <c r="NX350" s="877" t="s">
        <v>64</v>
      </c>
      <c r="NY350" s="877" t="s">
        <v>64</v>
      </c>
      <c r="NZ350" s="877" t="s">
        <v>64</v>
      </c>
      <c r="OA350" s="877" t="s">
        <v>64</v>
      </c>
      <c r="OB350" s="877" t="s">
        <v>64</v>
      </c>
      <c r="OC350" s="877" t="s">
        <v>64</v>
      </c>
      <c r="OD350" s="877" t="s">
        <v>64</v>
      </c>
      <c r="OE350" s="877" t="s">
        <v>64</v>
      </c>
      <c r="OF350" s="877" t="s">
        <v>64</v>
      </c>
      <c r="OG350" s="877" t="s">
        <v>64</v>
      </c>
      <c r="OH350" s="877" t="s">
        <v>64</v>
      </c>
      <c r="OI350" s="877" t="s">
        <v>64</v>
      </c>
      <c r="OJ350" s="877" t="s">
        <v>64</v>
      </c>
      <c r="OK350" s="877" t="s">
        <v>64</v>
      </c>
      <c r="OL350" s="877" t="s">
        <v>64</v>
      </c>
      <c r="OM350" s="877" t="s">
        <v>64</v>
      </c>
    </row>
    <row r="351" spans="1:403" s="133" customFormat="1" x14ac:dyDescent="0.25">
      <c r="A351" s="455">
        <v>350</v>
      </c>
      <c r="B351" s="221">
        <v>0</v>
      </c>
      <c r="C351" s="61">
        <v>1</v>
      </c>
      <c r="D351" s="61">
        <v>5</v>
      </c>
      <c r="E351" s="511">
        <v>64</v>
      </c>
      <c r="F351" s="884"/>
      <c r="G351" s="61"/>
      <c r="H351" s="900">
        <v>78</v>
      </c>
      <c r="J351" s="511" t="s">
        <v>1800</v>
      </c>
      <c r="K351" s="766">
        <v>11184</v>
      </c>
      <c r="L351" s="512">
        <v>82.682191780821896</v>
      </c>
      <c r="M351" s="514">
        <v>66.3</v>
      </c>
      <c r="N351" s="514">
        <v>170</v>
      </c>
      <c r="O351" s="514">
        <v>22.941176470588236</v>
      </c>
      <c r="P351" s="106">
        <v>1.7694160995462129</v>
      </c>
      <c r="Q351" s="511">
        <v>0</v>
      </c>
      <c r="R351" s="511">
        <v>85</v>
      </c>
      <c r="S351" s="511">
        <v>45</v>
      </c>
      <c r="T351" s="511">
        <v>1</v>
      </c>
      <c r="U351" s="514">
        <v>3</v>
      </c>
      <c r="V351" s="718">
        <v>0</v>
      </c>
      <c r="W351" s="718"/>
      <c r="X351" s="663">
        <v>1</v>
      </c>
      <c r="Y351" s="718">
        <v>2</v>
      </c>
      <c r="Z351" s="663">
        <v>0</v>
      </c>
      <c r="AA351" s="718">
        <v>0</v>
      </c>
      <c r="AB351" s="718">
        <v>1</v>
      </c>
      <c r="AC351" s="718">
        <v>0</v>
      </c>
      <c r="AE351" s="524">
        <v>36.743127803172499</v>
      </c>
      <c r="AG351" s="589">
        <v>111</v>
      </c>
      <c r="AH351" s="590">
        <v>4.3</v>
      </c>
      <c r="AI351" s="589">
        <v>13</v>
      </c>
      <c r="AJ351" s="592"/>
      <c r="AK351" s="589">
        <v>9.5</v>
      </c>
      <c r="AL351" s="592"/>
      <c r="AM351" s="589">
        <v>665</v>
      </c>
      <c r="AN351" s="593"/>
      <c r="AO351" s="409"/>
      <c r="AP351" s="63"/>
      <c r="AQ351" s="63"/>
      <c r="AR351" s="63"/>
      <c r="AS351" s="63"/>
      <c r="AT351" s="63"/>
      <c r="AU351" s="63"/>
      <c r="AV351" s="64"/>
      <c r="AW351" s="64"/>
      <c r="AX351" s="108"/>
      <c r="AY351" s="108"/>
      <c r="AZ351" s="108"/>
      <c r="BA351" s="589">
        <v>135</v>
      </c>
      <c r="BB351" s="414"/>
      <c r="BC351" s="66"/>
      <c r="BD351" s="68"/>
      <c r="BE351" s="66"/>
      <c r="BF351" s="218"/>
      <c r="BG351" s="66"/>
      <c r="BH351" s="68"/>
      <c r="BI351" s="508"/>
      <c r="BJ351" s="508"/>
      <c r="BK351" s="508"/>
      <c r="BL351" s="66"/>
      <c r="BM351" s="66"/>
      <c r="BN351" s="66"/>
      <c r="BO351" s="66"/>
      <c r="BP351" s="571"/>
      <c r="BQ351" s="66"/>
      <c r="BR351" s="66"/>
      <c r="BS351" s="66"/>
      <c r="BT351" s="66"/>
      <c r="BU351" s="61"/>
      <c r="BV351" s="61"/>
      <c r="BW351" s="61"/>
      <c r="BX351" s="61"/>
      <c r="BY351" s="61"/>
      <c r="BZ351" s="61"/>
      <c r="CA351" s="61"/>
      <c r="CB351" s="61"/>
      <c r="CC351" s="61"/>
      <c r="CD351" s="61"/>
      <c r="CE351" s="61"/>
      <c r="CF351" s="61"/>
      <c r="CG351" s="61"/>
      <c r="CH351" s="61"/>
      <c r="CI351" s="61"/>
      <c r="CJ351" s="61"/>
      <c r="CK351" s="661">
        <v>1</v>
      </c>
      <c r="CL351" s="661">
        <v>0</v>
      </c>
      <c r="CM351" s="661">
        <v>1</v>
      </c>
      <c r="CN351" s="661">
        <v>1</v>
      </c>
      <c r="CO351" s="661">
        <v>1</v>
      </c>
      <c r="CP351" s="661">
        <v>0</v>
      </c>
      <c r="CQ351" s="661">
        <v>0</v>
      </c>
      <c r="CR351" s="661">
        <v>1</v>
      </c>
      <c r="CS351" s="661">
        <v>0</v>
      </c>
      <c r="CT351" s="661">
        <v>0</v>
      </c>
      <c r="CU351" s="661">
        <v>1</v>
      </c>
      <c r="CV351" s="661">
        <v>1</v>
      </c>
      <c r="CW351" s="667"/>
      <c r="CX351" s="362"/>
      <c r="CY351" s="362"/>
      <c r="CZ351" s="362"/>
      <c r="DD351" s="516">
        <v>2</v>
      </c>
      <c r="DE351" s="511" t="s">
        <v>1801</v>
      </c>
      <c r="DG351" s="136"/>
      <c r="DK351" s="136"/>
      <c r="DL351" s="136"/>
      <c r="DM351" s="136"/>
      <c r="DT351" s="63"/>
      <c r="EP351" s="511">
        <v>64</v>
      </c>
      <c r="EQ351" s="574">
        <v>41367</v>
      </c>
      <c r="EU351" s="133">
        <v>72</v>
      </c>
      <c r="EV351" s="133">
        <v>1</v>
      </c>
      <c r="EW351" s="524">
        <v>36.743127803172499</v>
      </c>
      <c r="EX351" s="133">
        <v>10</v>
      </c>
      <c r="EY351" s="133">
        <v>10</v>
      </c>
      <c r="EZ351" s="133">
        <v>69</v>
      </c>
      <c r="FA351" s="133">
        <v>53</v>
      </c>
      <c r="FD351" s="133">
        <v>61</v>
      </c>
      <c r="FF351" s="133">
        <v>29</v>
      </c>
      <c r="FI351" s="91"/>
      <c r="FJ351" s="91"/>
      <c r="FK351" s="227"/>
      <c r="FL351" s="227"/>
      <c r="FM351" s="193">
        <v>377</v>
      </c>
      <c r="FN351" s="193">
        <v>281</v>
      </c>
      <c r="FO351" s="193">
        <v>213.06463759241592</v>
      </c>
      <c r="FP351" s="193">
        <v>158.80945136198642</v>
      </c>
      <c r="FQ351" s="193">
        <v>25.4</v>
      </c>
      <c r="FR351" s="133">
        <v>1</v>
      </c>
      <c r="FT351" s="193">
        <v>110</v>
      </c>
      <c r="FU351" s="193"/>
      <c r="FV351" s="133">
        <v>180</v>
      </c>
      <c r="FW351" s="237">
        <v>5.37</v>
      </c>
      <c r="FX351" s="237">
        <v>5.26</v>
      </c>
      <c r="FY351" s="237">
        <v>20.484171322160147</v>
      </c>
      <c r="FZ351" s="237"/>
      <c r="GA351" s="237">
        <v>4.0590405904059041</v>
      </c>
      <c r="GB351" s="133">
        <v>18</v>
      </c>
      <c r="GH351" s="133">
        <v>1</v>
      </c>
      <c r="GI351" s="133">
        <v>2</v>
      </c>
      <c r="GJ351" s="133">
        <v>1</v>
      </c>
      <c r="GK351" s="133">
        <v>2</v>
      </c>
      <c r="GL351" s="133">
        <v>68</v>
      </c>
      <c r="GN351" s="133">
        <v>0</v>
      </c>
      <c r="GP351" s="133">
        <v>1</v>
      </c>
      <c r="GQ351" s="61">
        <v>101</v>
      </c>
      <c r="GR351" s="106">
        <v>57.080977179931054</v>
      </c>
      <c r="GS351" s="61">
        <v>42</v>
      </c>
      <c r="GT351" s="61">
        <v>0</v>
      </c>
      <c r="GU351" s="61"/>
      <c r="GV351" s="61"/>
      <c r="GW351" s="61"/>
      <c r="GX351" s="61"/>
      <c r="GY351" s="61">
        <v>26</v>
      </c>
      <c r="GZ351" s="61"/>
      <c r="HA351" s="90"/>
      <c r="HB351" s="21">
        <v>21</v>
      </c>
      <c r="HZ351" s="238"/>
      <c r="IF351" s="237"/>
      <c r="IG351" s="237"/>
      <c r="IQ351" s="237"/>
      <c r="JD351" s="136"/>
      <c r="JE351" s="278"/>
      <c r="JF351" s="70"/>
      <c r="JG351" s="70"/>
      <c r="JH351" s="136"/>
      <c r="JI351" s="136"/>
      <c r="JJ351" s="136"/>
      <c r="JK351" s="136"/>
      <c r="JM351" s="420"/>
      <c r="JN351" s="362"/>
      <c r="JO351" s="244"/>
      <c r="JQ351" s="518">
        <v>1</v>
      </c>
      <c r="JR351" s="519">
        <v>41435</v>
      </c>
      <c r="JS351" s="520">
        <v>2</v>
      </c>
      <c r="JT351" s="135"/>
      <c r="JV351" s="200"/>
      <c r="JW351" s="135"/>
      <c r="JX351" s="225"/>
      <c r="JY351" s="201"/>
      <c r="JZ351" s="135"/>
      <c r="KA351" s="225"/>
      <c r="KB351" s="699">
        <v>0</v>
      </c>
      <c r="KC351" s="511"/>
      <c r="KD351" s="225"/>
      <c r="KE351" s="63"/>
      <c r="KF351" s="250"/>
      <c r="KG351" s="250"/>
      <c r="KH351" s="250"/>
      <c r="KI351" s="250"/>
      <c r="KJ351" s="250"/>
      <c r="KK351" s="250"/>
      <c r="KL351" s="250"/>
      <c r="KM351" s="250"/>
      <c r="KR351" s="92"/>
      <c r="KS351" s="92"/>
      <c r="KT351" s="92"/>
      <c r="KU351" s="361"/>
      <c r="KV351" s="92"/>
      <c r="KW351" s="361"/>
      <c r="KX351" s="361"/>
      <c r="KY351" s="361"/>
      <c r="KZ351" s="361"/>
      <c r="LA351" s="361"/>
      <c r="LB351" s="361"/>
      <c r="LC351" s="361"/>
      <c r="LD351" s="361"/>
      <c r="LE351" s="361"/>
      <c r="LF351" s="112"/>
      <c r="LG351" s="454"/>
      <c r="LH351" s="454"/>
      <c r="LI351" s="454"/>
      <c r="LJ351" s="454"/>
      <c r="LK351" s="454"/>
      <c r="LL351" s="454"/>
      <c r="LM351" s="454"/>
      <c r="LN351" s="454"/>
      <c r="LO351" s="454"/>
      <c r="LP351" s="454"/>
      <c r="LQ351" s="454"/>
      <c r="LR351" s="454"/>
      <c r="LS351" s="454"/>
      <c r="LT351" s="454"/>
      <c r="LU351" s="454"/>
      <c r="LV351" s="454"/>
      <c r="LW351" s="454"/>
      <c r="LX351" s="454"/>
      <c r="LY351" s="454"/>
      <c r="LZ351" s="454"/>
      <c r="MA351" s="454"/>
      <c r="MB351" s="454"/>
      <c r="MD351" s="509"/>
      <c r="ME351" s="61"/>
      <c r="MF351" s="746">
        <v>64</v>
      </c>
      <c r="MG351" s="510">
        <v>41363</v>
      </c>
      <c r="MH351" s="511">
        <v>78</v>
      </c>
      <c r="MI351" s="521">
        <v>78</v>
      </c>
      <c r="MJ351" s="522">
        <v>179.38061760870801</v>
      </c>
      <c r="MK351" s="510"/>
      <c r="ML351" s="511"/>
      <c r="MM351" s="511"/>
      <c r="MN351" s="511"/>
      <c r="MO351" s="511"/>
      <c r="MP351" s="511"/>
      <c r="NE351" s="876">
        <v>1064</v>
      </c>
      <c r="NF351" s="877" t="s">
        <v>64</v>
      </c>
      <c r="NG351" s="877" t="s">
        <v>64</v>
      </c>
      <c r="NH351" s="877" t="s">
        <v>64</v>
      </c>
      <c r="NI351" s="877" t="s">
        <v>64</v>
      </c>
      <c r="NJ351" s="877" t="s">
        <v>64</v>
      </c>
      <c r="NK351" s="877" t="s">
        <v>64</v>
      </c>
      <c r="NL351" s="877" t="s">
        <v>64</v>
      </c>
      <c r="NM351" s="877" t="s">
        <v>64</v>
      </c>
      <c r="NN351" s="877" t="s">
        <v>64</v>
      </c>
      <c r="NO351" s="877" t="s">
        <v>64</v>
      </c>
      <c r="NP351" s="877" t="s">
        <v>64</v>
      </c>
      <c r="NQ351" s="877" t="s">
        <v>64</v>
      </c>
      <c r="NR351" s="877" t="s">
        <v>64</v>
      </c>
      <c r="NS351" s="877" t="s">
        <v>64</v>
      </c>
      <c r="NT351" s="877" t="s">
        <v>64</v>
      </c>
      <c r="NU351" s="877" t="s">
        <v>64</v>
      </c>
      <c r="NV351" s="877" t="s">
        <v>64</v>
      </c>
      <c r="NW351" s="877" t="s">
        <v>64</v>
      </c>
      <c r="NX351" s="877" t="s">
        <v>64</v>
      </c>
      <c r="NY351" s="877" t="s">
        <v>64</v>
      </c>
      <c r="NZ351" s="877" t="s">
        <v>64</v>
      </c>
      <c r="OA351" s="877" t="s">
        <v>64</v>
      </c>
      <c r="OB351" s="877" t="s">
        <v>64</v>
      </c>
      <c r="OC351" s="877" t="s">
        <v>64</v>
      </c>
      <c r="OD351" s="877" t="s">
        <v>64</v>
      </c>
      <c r="OE351" s="877" t="s">
        <v>64</v>
      </c>
      <c r="OF351" s="877" t="s">
        <v>64</v>
      </c>
      <c r="OG351" s="877" t="s">
        <v>64</v>
      </c>
      <c r="OH351" s="877" t="s">
        <v>64</v>
      </c>
      <c r="OI351" s="877" t="s">
        <v>64</v>
      </c>
      <c r="OJ351" s="877" t="s">
        <v>64</v>
      </c>
      <c r="OK351" s="877" t="s">
        <v>64</v>
      </c>
      <c r="OL351" s="877" t="s">
        <v>64</v>
      </c>
      <c r="OM351" s="877" t="s">
        <v>64</v>
      </c>
    </row>
    <row r="352" spans="1:403" s="133" customFormat="1" x14ac:dyDescent="0.25">
      <c r="A352" s="455">
        <v>351</v>
      </c>
      <c r="B352" s="221">
        <v>0</v>
      </c>
      <c r="C352" s="61">
        <v>1</v>
      </c>
      <c r="D352" s="61">
        <v>5</v>
      </c>
      <c r="E352" s="511">
        <v>66</v>
      </c>
      <c r="F352" s="884"/>
      <c r="G352" s="61"/>
      <c r="H352" s="900">
        <v>81</v>
      </c>
      <c r="J352" s="511" t="s">
        <v>1802</v>
      </c>
      <c r="K352" s="766">
        <v>13145</v>
      </c>
      <c r="L352" s="512">
        <v>77.317808219178104</v>
      </c>
      <c r="M352" s="514">
        <v>67.3</v>
      </c>
      <c r="N352" s="514">
        <v>165</v>
      </c>
      <c r="O352" s="514">
        <v>24.719926538108357</v>
      </c>
      <c r="P352" s="106">
        <v>1.7562981903234238</v>
      </c>
      <c r="Q352" s="511">
        <v>0</v>
      </c>
      <c r="R352" s="511">
        <v>125</v>
      </c>
      <c r="S352" s="511">
        <v>80</v>
      </c>
      <c r="T352" s="511">
        <v>1</v>
      </c>
      <c r="U352" s="514">
        <v>3</v>
      </c>
      <c r="V352" s="718">
        <v>0</v>
      </c>
      <c r="W352" s="718"/>
      <c r="X352" s="718">
        <v>1</v>
      </c>
      <c r="Y352" s="718">
        <v>2</v>
      </c>
      <c r="Z352" s="718">
        <v>1</v>
      </c>
      <c r="AA352" s="718">
        <v>0</v>
      </c>
      <c r="AB352" s="718">
        <v>0</v>
      </c>
      <c r="AC352" s="718">
        <v>0</v>
      </c>
      <c r="AE352" s="524">
        <v>22.538010796001402</v>
      </c>
      <c r="AG352" s="589">
        <v>129</v>
      </c>
      <c r="AH352" s="590">
        <v>1.45</v>
      </c>
      <c r="AI352" s="589">
        <v>47</v>
      </c>
      <c r="AJ352" s="592"/>
      <c r="AK352" s="589">
        <v>16.600000000000001</v>
      </c>
      <c r="AL352" s="592"/>
      <c r="AM352" s="589">
        <v>148</v>
      </c>
      <c r="AN352" s="593"/>
      <c r="AO352" s="409"/>
      <c r="AP352" s="63"/>
      <c r="AQ352" s="63"/>
      <c r="AR352" s="63"/>
      <c r="AS352" s="63"/>
      <c r="AT352" s="63"/>
      <c r="AU352" s="63"/>
      <c r="AV352" s="64"/>
      <c r="AW352" s="64"/>
      <c r="AX352" s="108"/>
      <c r="AY352" s="108"/>
      <c r="AZ352" s="108"/>
      <c r="BA352" s="589">
        <v>135</v>
      </c>
      <c r="BB352" s="414"/>
      <c r="BC352" s="66"/>
      <c r="BD352" s="68"/>
      <c r="BE352" s="66"/>
      <c r="BF352" s="218"/>
      <c r="BG352" s="66"/>
      <c r="BH352" s="68"/>
      <c r="BI352" s="508"/>
      <c r="BJ352" s="508"/>
      <c r="BK352" s="508"/>
      <c r="BL352" s="66"/>
      <c r="BM352" s="66"/>
      <c r="BN352" s="66"/>
      <c r="BO352" s="66"/>
      <c r="BP352" s="571"/>
      <c r="BQ352" s="66"/>
      <c r="BR352" s="66"/>
      <c r="BS352" s="66"/>
      <c r="BT352" s="66"/>
      <c r="BU352" s="61"/>
      <c r="BV352" s="61"/>
      <c r="BW352" s="61"/>
      <c r="BX352" s="61"/>
      <c r="BY352" s="61"/>
      <c r="BZ352" s="61"/>
      <c r="CA352" s="61"/>
      <c r="CB352" s="61"/>
      <c r="CC352" s="61"/>
      <c r="CD352" s="61"/>
      <c r="CE352" s="61"/>
      <c r="CF352" s="61"/>
      <c r="CG352" s="61"/>
      <c r="CH352" s="61"/>
      <c r="CI352" s="61"/>
      <c r="CJ352" s="61"/>
      <c r="CK352" s="661">
        <v>1</v>
      </c>
      <c r="CL352" s="661">
        <v>0</v>
      </c>
      <c r="CM352" s="661">
        <v>1</v>
      </c>
      <c r="CN352" s="661">
        <v>1</v>
      </c>
      <c r="CO352" s="663">
        <v>1</v>
      </c>
      <c r="CP352" s="661">
        <v>0</v>
      </c>
      <c r="CQ352" s="663" t="s">
        <v>1803</v>
      </c>
      <c r="CR352" s="661">
        <v>1</v>
      </c>
      <c r="CS352" s="661">
        <v>0</v>
      </c>
      <c r="CT352" s="661">
        <v>0</v>
      </c>
      <c r="CU352" s="661">
        <v>1</v>
      </c>
      <c r="CV352" s="661">
        <v>0</v>
      </c>
      <c r="CW352" s="666">
        <v>10.45</v>
      </c>
      <c r="CX352" s="362"/>
      <c r="CY352" s="362"/>
      <c r="CZ352" s="362"/>
      <c r="DD352" s="516">
        <v>1</v>
      </c>
      <c r="DE352" s="511" t="s">
        <v>1804</v>
      </c>
      <c r="DG352" s="136"/>
      <c r="DK352" s="136"/>
      <c r="DL352" s="136"/>
      <c r="DM352" s="136"/>
      <c r="DT352" s="63"/>
      <c r="EP352" s="511">
        <v>66</v>
      </c>
      <c r="EQ352" s="574">
        <v>41369</v>
      </c>
      <c r="EU352" s="133">
        <v>77</v>
      </c>
      <c r="EV352" s="133">
        <v>0</v>
      </c>
      <c r="EW352" s="524">
        <v>22.538010796001402</v>
      </c>
      <c r="EX352" s="133">
        <v>8</v>
      </c>
      <c r="EY352" s="133">
        <v>6</v>
      </c>
      <c r="EZ352" s="133">
        <v>67</v>
      </c>
      <c r="FA352" s="133">
        <v>59</v>
      </c>
      <c r="FD352" s="133">
        <v>53</v>
      </c>
      <c r="FF352" s="133">
        <v>36</v>
      </c>
      <c r="FI352" s="91"/>
      <c r="FJ352" s="91"/>
      <c r="FK352" s="227"/>
      <c r="FL352" s="227"/>
      <c r="FM352" s="193">
        <v>241</v>
      </c>
      <c r="FN352" s="193">
        <v>205</v>
      </c>
      <c r="FO352" s="193">
        <v>137.22043405147485</v>
      </c>
      <c r="FP352" s="193">
        <v>116.7227758529143</v>
      </c>
      <c r="FQ352" s="193">
        <v>15</v>
      </c>
      <c r="FR352" s="133">
        <v>1</v>
      </c>
      <c r="FT352" s="193">
        <v>60</v>
      </c>
      <c r="FU352" s="193"/>
      <c r="FV352" s="133">
        <v>250</v>
      </c>
      <c r="FW352" s="237">
        <v>4.17</v>
      </c>
      <c r="FX352" s="237">
        <v>10.4</v>
      </c>
      <c r="FY352" s="237">
        <v>14.388489208633093</v>
      </c>
      <c r="FZ352" s="237"/>
      <c r="GB352" s="133">
        <v>19</v>
      </c>
      <c r="GH352" s="133">
        <v>1</v>
      </c>
      <c r="GI352" s="133">
        <v>2</v>
      </c>
      <c r="GJ352" s="133">
        <v>0</v>
      </c>
      <c r="GK352" s="133">
        <v>1</v>
      </c>
      <c r="GL352" s="133">
        <v>27</v>
      </c>
      <c r="GN352" s="133">
        <v>0</v>
      </c>
      <c r="GP352" s="133">
        <v>0</v>
      </c>
      <c r="GQ352" s="61">
        <v>88</v>
      </c>
      <c r="GR352" s="106">
        <v>50.105386707592473</v>
      </c>
      <c r="GS352" s="61">
        <v>34</v>
      </c>
      <c r="GT352" s="61">
        <v>1</v>
      </c>
      <c r="GU352" s="61"/>
      <c r="GV352" s="61"/>
      <c r="GW352" s="61"/>
      <c r="GX352" s="61"/>
      <c r="GY352" s="61"/>
      <c r="GZ352" s="61"/>
      <c r="HA352" s="90"/>
      <c r="HB352" s="21">
        <v>12</v>
      </c>
      <c r="HZ352" s="238"/>
      <c r="IF352" s="237"/>
      <c r="IG352" s="237"/>
      <c r="IQ352" s="237"/>
      <c r="JD352" s="136"/>
      <c r="JE352" s="278"/>
      <c r="JF352" s="70"/>
      <c r="JG352" s="70"/>
      <c r="JH352" s="136"/>
      <c r="JI352" s="136"/>
      <c r="JJ352" s="136"/>
      <c r="JK352" s="136"/>
      <c r="JM352" s="420"/>
      <c r="JN352" s="362"/>
      <c r="JO352" s="244"/>
      <c r="JQ352" s="518">
        <v>0</v>
      </c>
      <c r="JR352" s="519">
        <v>43502</v>
      </c>
      <c r="JS352" s="520">
        <v>70</v>
      </c>
      <c r="JT352" s="135"/>
      <c r="JV352" s="200"/>
      <c r="JW352" s="135"/>
      <c r="JX352" s="225"/>
      <c r="JY352" s="201"/>
      <c r="JZ352" s="135"/>
      <c r="KA352" s="225"/>
      <c r="KB352" s="699">
        <v>0</v>
      </c>
      <c r="KC352" s="511"/>
      <c r="KD352" s="225"/>
      <c r="KE352" s="63"/>
      <c r="KF352" s="250"/>
      <c r="KG352" s="250"/>
      <c r="KH352" s="250"/>
      <c r="KI352" s="250"/>
      <c r="KJ352" s="250"/>
      <c r="KK352" s="250"/>
      <c r="KL352" s="250"/>
      <c r="KM352" s="250"/>
      <c r="KR352" s="92"/>
      <c r="KS352" s="92"/>
      <c r="KT352" s="92"/>
      <c r="KU352" s="361"/>
      <c r="KV352" s="92"/>
      <c r="KW352" s="361"/>
      <c r="KX352" s="361"/>
      <c r="KY352" s="361"/>
      <c r="KZ352" s="361"/>
      <c r="LA352" s="361"/>
      <c r="LB352" s="361"/>
      <c r="LC352" s="361"/>
      <c r="LD352" s="361"/>
      <c r="LE352" s="361"/>
      <c r="LF352" s="112"/>
      <c r="LG352" s="454"/>
      <c r="LH352" s="454"/>
      <c r="LI352" s="454"/>
      <c r="LJ352" s="454"/>
      <c r="LK352" s="454"/>
      <c r="LL352" s="454"/>
      <c r="LM352" s="454"/>
      <c r="LN352" s="454"/>
      <c r="LO352" s="454"/>
      <c r="LP352" s="454"/>
      <c r="LQ352" s="454"/>
      <c r="LR352" s="454"/>
      <c r="LS352" s="454"/>
      <c r="LT352" s="454"/>
      <c r="LU352" s="454"/>
      <c r="LV352" s="454"/>
      <c r="LW352" s="454"/>
      <c r="LX352" s="454"/>
      <c r="LY352" s="454"/>
      <c r="LZ352" s="454"/>
      <c r="MA352" s="454"/>
      <c r="MB352" s="454"/>
      <c r="MD352" s="509"/>
      <c r="ME352" s="61"/>
      <c r="MF352" s="746">
        <v>66</v>
      </c>
      <c r="MG352" s="510">
        <v>41366</v>
      </c>
      <c r="MH352" s="511">
        <v>81</v>
      </c>
      <c r="MI352" s="521">
        <v>81</v>
      </c>
      <c r="MJ352" s="522">
        <v>30.944021253700502</v>
      </c>
      <c r="MK352" s="510"/>
      <c r="ML352" s="511"/>
      <c r="MM352" s="511"/>
      <c r="MN352" s="511"/>
      <c r="MO352" s="511"/>
      <c r="MP352" s="511"/>
      <c r="NE352" s="876">
        <v>1066</v>
      </c>
      <c r="NF352" s="877">
        <v>9.0950277300003801</v>
      </c>
      <c r="NG352" s="877">
        <v>7.0117863312066104</v>
      </c>
      <c r="NH352" s="877">
        <v>5.7197310567498496</v>
      </c>
      <c r="NI352" s="877">
        <v>2.9523335663696901</v>
      </c>
      <c r="NJ352" s="877">
        <v>7.9821379682399201</v>
      </c>
      <c r="NK352" s="877">
        <v>7.3563199097117202</v>
      </c>
      <c r="NL352" s="877">
        <v>8.9968124081077594</v>
      </c>
      <c r="NM352" s="877">
        <v>7.87878663755391</v>
      </c>
      <c r="NN352" s="877">
        <v>6.7762356148275904</v>
      </c>
      <c r="NO352" s="877">
        <v>1.3561438102252801</v>
      </c>
      <c r="NP352" s="877">
        <v>6.27220986112457</v>
      </c>
      <c r="NQ352" s="877">
        <v>7.0241423458977996</v>
      </c>
      <c r="NR352" s="877">
        <v>7.9928250681245503</v>
      </c>
      <c r="NS352" s="877">
        <v>5.4485706260055302</v>
      </c>
      <c r="NT352" s="877">
        <v>6.9335726382610199</v>
      </c>
      <c r="NU352" s="877">
        <v>6.8295958991775096</v>
      </c>
      <c r="NV352" s="877">
        <v>6.7370106776818099</v>
      </c>
      <c r="NW352" s="877">
        <v>7.2233260066190201</v>
      </c>
      <c r="NX352" s="877">
        <v>6.3393155724132804</v>
      </c>
      <c r="NY352" s="877">
        <v>6.9245750033927296</v>
      </c>
      <c r="NZ352" s="877">
        <v>7.9267110990972798</v>
      </c>
      <c r="OA352" s="877">
        <v>-0.13606154957602801</v>
      </c>
      <c r="OB352" s="877">
        <v>10.9904656562091</v>
      </c>
      <c r="OC352" s="877">
        <v>1.5459683691052899</v>
      </c>
      <c r="OD352" s="877">
        <v>7.9914084667647902</v>
      </c>
      <c r="OE352" s="877">
        <v>7.5110410122321403</v>
      </c>
      <c r="OF352" s="877">
        <v>5.4522000494062199</v>
      </c>
      <c r="OG352" s="877">
        <v>12.127526884265199</v>
      </c>
      <c r="OH352" s="877">
        <v>4.2249663650002702</v>
      </c>
      <c r="OI352" s="877">
        <v>7.89020346667564</v>
      </c>
      <c r="OJ352" s="877">
        <v>4.6993295256731598</v>
      </c>
      <c r="OK352" s="877">
        <v>4.2373234175895798</v>
      </c>
      <c r="OL352" s="877">
        <v>8.1274700163408191</v>
      </c>
      <c r="OM352" s="877">
        <v>9.4444972871038093</v>
      </c>
    </row>
    <row r="353" spans="1:403" s="133" customFormat="1" x14ac:dyDescent="0.25">
      <c r="A353" s="902">
        <v>352</v>
      </c>
      <c r="B353" s="221">
        <v>0</v>
      </c>
      <c r="C353" s="61">
        <v>0</v>
      </c>
      <c r="D353" s="61">
        <v>5</v>
      </c>
      <c r="E353" s="511">
        <v>68</v>
      </c>
      <c r="F353" s="884"/>
      <c r="G353" s="61"/>
      <c r="H353" s="900">
        <v>83</v>
      </c>
      <c r="J353" s="511" t="s">
        <v>1805</v>
      </c>
      <c r="K353" s="766">
        <v>20458</v>
      </c>
      <c r="L353" s="512">
        <v>57.320547945205497</v>
      </c>
      <c r="M353" s="514">
        <v>80</v>
      </c>
      <c r="N353" s="514">
        <v>172</v>
      </c>
      <c r="O353" s="514">
        <v>27.041644131963228</v>
      </c>
      <c r="P353" s="106">
        <v>1.9550504398153574</v>
      </c>
      <c r="Q353" s="511">
        <v>0</v>
      </c>
      <c r="R353" s="511">
        <v>120</v>
      </c>
      <c r="S353" s="511">
        <v>80</v>
      </c>
      <c r="T353" s="511">
        <v>0</v>
      </c>
      <c r="U353" s="514">
        <v>3</v>
      </c>
      <c r="V353" s="718">
        <v>0</v>
      </c>
      <c r="W353" s="718"/>
      <c r="X353" s="718">
        <v>1</v>
      </c>
      <c r="Y353" s="718">
        <v>0</v>
      </c>
      <c r="Z353" s="718">
        <v>1</v>
      </c>
      <c r="AA353" s="718">
        <v>1</v>
      </c>
      <c r="AB353" s="718">
        <v>0</v>
      </c>
      <c r="AC353" s="718">
        <v>0</v>
      </c>
      <c r="AE353" s="524">
        <v>28.051461988304101</v>
      </c>
      <c r="AG353" s="591"/>
      <c r="AH353" s="590">
        <v>1.0900000000000001</v>
      </c>
      <c r="AI353" s="589">
        <v>70</v>
      </c>
      <c r="AJ353" s="592"/>
      <c r="AK353" s="589">
        <v>14.5</v>
      </c>
      <c r="AL353" s="592"/>
      <c r="AM353" s="591"/>
      <c r="AN353" s="594"/>
      <c r="AO353" s="409"/>
      <c r="AP353" s="63"/>
      <c r="AQ353" s="63"/>
      <c r="AR353" s="63"/>
      <c r="AS353" s="63"/>
      <c r="AT353" s="63"/>
      <c r="AU353" s="63"/>
      <c r="AV353" s="64"/>
      <c r="AW353" s="64"/>
      <c r="AX353" s="108"/>
      <c r="AY353" s="108"/>
      <c r="AZ353" s="108"/>
      <c r="BA353" s="589">
        <v>138</v>
      </c>
      <c r="BB353" s="414"/>
      <c r="BC353" s="66"/>
      <c r="BD353" s="68"/>
      <c r="BE353" s="66"/>
      <c r="BF353" s="218"/>
      <c r="BG353" s="66"/>
      <c r="BH353" s="68"/>
      <c r="BI353" s="508"/>
      <c r="BJ353" s="508"/>
      <c r="BK353" s="508"/>
      <c r="BL353" s="66"/>
      <c r="BM353" s="66"/>
      <c r="BN353" s="66"/>
      <c r="BO353" s="66"/>
      <c r="BP353" s="571"/>
      <c r="BQ353" s="66"/>
      <c r="BR353" s="66"/>
      <c r="BS353" s="66"/>
      <c r="BT353" s="66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1"/>
      <c r="CK353" s="661">
        <v>1</v>
      </c>
      <c r="CL353" s="661">
        <v>0</v>
      </c>
      <c r="CM353" s="661">
        <v>1</v>
      </c>
      <c r="CN353" s="661">
        <v>1</v>
      </c>
      <c r="CO353" s="661">
        <v>1</v>
      </c>
      <c r="CP353" s="661">
        <v>0</v>
      </c>
      <c r="CQ353" s="661">
        <v>1</v>
      </c>
      <c r="CR353" s="661">
        <v>0</v>
      </c>
      <c r="CS353" s="661">
        <v>0</v>
      </c>
      <c r="CT353" s="661">
        <v>0</v>
      </c>
      <c r="CU353" s="661">
        <v>0</v>
      </c>
      <c r="CV353" s="661">
        <v>0</v>
      </c>
      <c r="CW353" s="666">
        <v>15.3</v>
      </c>
      <c r="CX353" s="362"/>
      <c r="CY353" s="362"/>
      <c r="CZ353" s="362"/>
      <c r="DD353" s="516">
        <v>2</v>
      </c>
      <c r="DE353" s="523" t="s">
        <v>1806</v>
      </c>
      <c r="DG353" s="136"/>
      <c r="DK353" s="136"/>
      <c r="DL353" s="136"/>
      <c r="DM353" s="136"/>
      <c r="DT353" s="63"/>
      <c r="EP353" s="511">
        <v>68</v>
      </c>
      <c r="EQ353" s="574">
        <v>41386</v>
      </c>
      <c r="EU353" s="133">
        <v>81</v>
      </c>
      <c r="EV353" s="133">
        <v>0</v>
      </c>
      <c r="EW353" s="524">
        <v>28.051461988304101</v>
      </c>
      <c r="EX353" s="133">
        <v>10</v>
      </c>
      <c r="EY353" s="133">
        <v>8</v>
      </c>
      <c r="EZ353" s="133">
        <v>60</v>
      </c>
      <c r="FA353" s="133">
        <v>53</v>
      </c>
      <c r="FD353" s="133">
        <v>41</v>
      </c>
      <c r="FF353" s="133">
        <v>33</v>
      </c>
      <c r="FI353" s="91"/>
      <c r="FJ353" s="91"/>
      <c r="FK353" s="227"/>
      <c r="FL353" s="227"/>
      <c r="FM353" s="193">
        <v>167</v>
      </c>
      <c r="FN353" s="193">
        <v>130</v>
      </c>
      <c r="FO353" s="193">
        <v>85.419791018676804</v>
      </c>
      <c r="FP353" s="193">
        <v>66.494448098371166</v>
      </c>
      <c r="FQ353" s="193">
        <v>22</v>
      </c>
      <c r="FR353" s="133">
        <v>1</v>
      </c>
      <c r="FT353" s="193">
        <v>64</v>
      </c>
      <c r="FU353" s="193">
        <v>61</v>
      </c>
      <c r="FV353" s="133">
        <v>200</v>
      </c>
      <c r="FW353" s="237"/>
      <c r="FX353" s="237"/>
      <c r="FY353" s="237"/>
      <c r="FZ353" s="237">
        <v>1.0491803278688525</v>
      </c>
      <c r="GB353" s="133">
        <v>21</v>
      </c>
      <c r="GH353" s="133">
        <v>0</v>
      </c>
      <c r="GI353" s="133">
        <v>1</v>
      </c>
      <c r="GJ353" s="133">
        <v>0</v>
      </c>
      <c r="GK353" s="133">
        <v>1</v>
      </c>
      <c r="GN353" s="133">
        <v>0</v>
      </c>
      <c r="GP353" s="133">
        <v>0</v>
      </c>
      <c r="GQ353" s="61"/>
      <c r="GR353" s="106">
        <v>0</v>
      </c>
      <c r="GS353" s="61"/>
      <c r="GT353" s="61">
        <v>1</v>
      </c>
      <c r="GU353" s="61"/>
      <c r="GV353" s="61"/>
      <c r="GW353" s="61"/>
      <c r="GX353" s="61"/>
      <c r="GY353" s="61"/>
      <c r="GZ353" s="61"/>
      <c r="HA353" s="90"/>
      <c r="HB353" s="21">
        <v>12</v>
      </c>
      <c r="HZ353" s="238"/>
      <c r="IF353" s="237"/>
      <c r="IG353" s="237"/>
      <c r="IQ353" s="237"/>
      <c r="JD353" s="136"/>
      <c r="JE353" s="278"/>
      <c r="JF353" s="70"/>
      <c r="JG353" s="70"/>
      <c r="JH353" s="136"/>
      <c r="JI353" s="136"/>
      <c r="JJ353" s="136"/>
      <c r="JK353" s="136"/>
      <c r="JM353" s="420"/>
      <c r="JN353" s="362"/>
      <c r="JO353" s="244"/>
      <c r="JQ353" s="518">
        <v>0</v>
      </c>
      <c r="JR353" s="519">
        <v>43620</v>
      </c>
      <c r="JS353" s="520">
        <v>73</v>
      </c>
      <c r="JT353" s="135"/>
      <c r="JV353" s="200"/>
      <c r="JW353" s="135"/>
      <c r="JX353" s="225"/>
      <c r="JY353" s="201"/>
      <c r="JZ353" s="135"/>
      <c r="KA353" s="225"/>
      <c r="KB353" s="699">
        <v>0</v>
      </c>
      <c r="KC353" s="511"/>
      <c r="KD353" s="225"/>
      <c r="KE353" s="63"/>
      <c r="KF353" s="250"/>
      <c r="KG353" s="250"/>
      <c r="KH353" s="250"/>
      <c r="KI353" s="250"/>
      <c r="KJ353" s="250"/>
      <c r="KK353" s="250"/>
      <c r="KL353" s="250"/>
      <c r="KM353" s="250"/>
      <c r="KR353" s="92"/>
      <c r="KS353" s="92"/>
      <c r="KT353" s="92"/>
      <c r="KU353" s="361"/>
      <c r="KV353" s="92"/>
      <c r="KW353" s="361"/>
      <c r="KX353" s="361"/>
      <c r="KY353" s="361"/>
      <c r="KZ353" s="361"/>
      <c r="LA353" s="361"/>
      <c r="LB353" s="361"/>
      <c r="LC353" s="361"/>
      <c r="LD353" s="361"/>
      <c r="LE353" s="361"/>
      <c r="LF353" s="112"/>
      <c r="LG353" s="454"/>
      <c r="LH353" s="454"/>
      <c r="LI353" s="454"/>
      <c r="LJ353" s="454"/>
      <c r="LK353" s="454"/>
      <c r="LL353" s="454"/>
      <c r="LM353" s="454"/>
      <c r="LN353" s="454"/>
      <c r="LO353" s="454"/>
      <c r="LP353" s="454"/>
      <c r="LQ353" s="454"/>
      <c r="LR353" s="454"/>
      <c r="LS353" s="454"/>
      <c r="LT353" s="454"/>
      <c r="LU353" s="454"/>
      <c r="LV353" s="454"/>
      <c r="LW353" s="454"/>
      <c r="LX353" s="454"/>
      <c r="LY353" s="454"/>
      <c r="LZ353" s="454"/>
      <c r="MA353" s="454"/>
      <c r="MB353" s="454"/>
      <c r="MD353" s="509"/>
      <c r="ME353" s="61"/>
      <c r="MF353" s="746">
        <v>68</v>
      </c>
      <c r="MG353" s="510">
        <v>41380</v>
      </c>
      <c r="MH353" s="511">
        <v>83</v>
      </c>
      <c r="MI353" s="521">
        <v>83</v>
      </c>
      <c r="MJ353" s="522">
        <v>47.8768914487476</v>
      </c>
      <c r="MK353" s="510"/>
      <c r="ML353" s="511"/>
      <c r="MM353" s="511"/>
      <c r="MN353" s="511"/>
      <c r="MO353" s="511"/>
      <c r="MP353" s="511"/>
      <c r="NE353" s="876" t="s">
        <v>64</v>
      </c>
      <c r="NF353" s="877" t="s">
        <v>64</v>
      </c>
      <c r="NG353" s="877" t="s">
        <v>64</v>
      </c>
      <c r="NH353" s="877" t="s">
        <v>64</v>
      </c>
      <c r="NI353" s="877" t="s">
        <v>64</v>
      </c>
      <c r="NJ353" s="877" t="s">
        <v>64</v>
      </c>
      <c r="NK353" s="877" t="s">
        <v>64</v>
      </c>
      <c r="NL353" s="877" t="s">
        <v>64</v>
      </c>
      <c r="NM353" s="877" t="s">
        <v>64</v>
      </c>
      <c r="NN353" s="877" t="s">
        <v>64</v>
      </c>
      <c r="NO353" s="877" t="s">
        <v>64</v>
      </c>
      <c r="NP353" s="877" t="s">
        <v>64</v>
      </c>
      <c r="NQ353" s="877" t="s">
        <v>64</v>
      </c>
      <c r="NR353" s="877" t="s">
        <v>64</v>
      </c>
      <c r="NS353" s="877" t="s">
        <v>64</v>
      </c>
      <c r="NT353" s="877" t="s">
        <v>64</v>
      </c>
      <c r="NU353" s="877" t="s">
        <v>64</v>
      </c>
      <c r="NV353" s="877" t="s">
        <v>64</v>
      </c>
      <c r="NW353" s="877" t="s">
        <v>64</v>
      </c>
      <c r="NX353" s="877" t="s">
        <v>64</v>
      </c>
      <c r="NY353" s="877" t="s">
        <v>64</v>
      </c>
      <c r="NZ353" s="877" t="s">
        <v>64</v>
      </c>
      <c r="OA353" s="877" t="s">
        <v>64</v>
      </c>
      <c r="OB353" s="877" t="s">
        <v>64</v>
      </c>
      <c r="OC353" s="877" t="s">
        <v>64</v>
      </c>
      <c r="OD353" s="877" t="s">
        <v>64</v>
      </c>
      <c r="OE353" s="877" t="s">
        <v>64</v>
      </c>
      <c r="OF353" s="877" t="s">
        <v>64</v>
      </c>
      <c r="OG353" s="877" t="s">
        <v>64</v>
      </c>
      <c r="OH353" s="877" t="s">
        <v>64</v>
      </c>
      <c r="OI353" s="877" t="s">
        <v>64</v>
      </c>
      <c r="OJ353" s="877" t="s">
        <v>64</v>
      </c>
      <c r="OK353" s="877" t="s">
        <v>64</v>
      </c>
      <c r="OL353" s="877" t="s">
        <v>64</v>
      </c>
      <c r="OM353" s="877" t="s">
        <v>64</v>
      </c>
    </row>
    <row r="354" spans="1:403" s="133" customFormat="1" x14ac:dyDescent="0.25">
      <c r="A354" s="455">
        <v>353</v>
      </c>
      <c r="B354" s="274">
        <v>0</v>
      </c>
      <c r="C354" s="61">
        <v>0</v>
      </c>
      <c r="D354" s="61">
        <v>5</v>
      </c>
      <c r="E354" s="511">
        <v>69</v>
      </c>
      <c r="F354" s="884"/>
      <c r="G354" s="61"/>
      <c r="H354" s="900">
        <v>84</v>
      </c>
      <c r="J354" s="511" t="s">
        <v>1807</v>
      </c>
      <c r="K354" s="766">
        <v>13356</v>
      </c>
      <c r="L354" s="512">
        <v>76.778082191780797</v>
      </c>
      <c r="M354" s="514">
        <v>64</v>
      </c>
      <c r="N354" s="514">
        <v>170</v>
      </c>
      <c r="O354" s="514">
        <v>22.145328719723185</v>
      </c>
      <c r="P354" s="106">
        <v>1.7384539747207064</v>
      </c>
      <c r="Q354" s="511">
        <v>0</v>
      </c>
      <c r="R354" s="511">
        <v>130</v>
      </c>
      <c r="S354" s="511">
        <v>55</v>
      </c>
      <c r="T354" s="511">
        <v>0</v>
      </c>
      <c r="U354" s="514">
        <v>2</v>
      </c>
      <c r="V354" s="718">
        <v>0</v>
      </c>
      <c r="W354" s="718"/>
      <c r="X354" s="718">
        <v>0</v>
      </c>
      <c r="Y354" s="718">
        <v>2</v>
      </c>
      <c r="Z354" s="663">
        <v>0</v>
      </c>
      <c r="AA354" s="718">
        <v>0</v>
      </c>
      <c r="AB354" s="718">
        <v>0</v>
      </c>
      <c r="AC354" s="718">
        <v>0</v>
      </c>
      <c r="AE354" s="524">
        <v>17.344867336927599</v>
      </c>
      <c r="AG354" s="589">
        <v>91</v>
      </c>
      <c r="AH354" s="590">
        <v>0.99</v>
      </c>
      <c r="AI354" s="589">
        <v>73</v>
      </c>
      <c r="AJ354" s="592"/>
      <c r="AK354" s="589">
        <v>14.6</v>
      </c>
      <c r="AL354" s="592"/>
      <c r="AM354" s="591"/>
      <c r="AN354" s="594"/>
      <c r="AO354" s="409"/>
      <c r="AP354" s="63"/>
      <c r="AQ354" s="63"/>
      <c r="AR354" s="63"/>
      <c r="AS354" s="63"/>
      <c r="AT354" s="63"/>
      <c r="AU354" s="63"/>
      <c r="AV354" s="64"/>
      <c r="AW354" s="64"/>
      <c r="AX354" s="108"/>
      <c r="AY354" s="108"/>
      <c r="AZ354" s="108"/>
      <c r="BA354" s="589">
        <v>139</v>
      </c>
      <c r="BB354" s="414"/>
      <c r="BC354" s="66"/>
      <c r="BD354" s="68"/>
      <c r="BE354" s="66"/>
      <c r="BF354" s="218"/>
      <c r="BG354" s="66"/>
      <c r="BH354" s="68"/>
      <c r="BI354" s="508"/>
      <c r="BJ354" s="508"/>
      <c r="BK354" s="508"/>
      <c r="BL354" s="66"/>
      <c r="BM354" s="66"/>
      <c r="BN354" s="66"/>
      <c r="BO354" s="66"/>
      <c r="BP354" s="571"/>
      <c r="BQ354" s="66"/>
      <c r="BR354" s="66"/>
      <c r="BS354" s="66"/>
      <c r="BT354" s="66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1"/>
      <c r="CK354" s="661">
        <v>0</v>
      </c>
      <c r="CL354" s="661">
        <v>0</v>
      </c>
      <c r="CM354" s="661">
        <v>0</v>
      </c>
      <c r="CN354" s="663">
        <v>1</v>
      </c>
      <c r="CO354" s="663">
        <v>1</v>
      </c>
      <c r="CP354" s="661">
        <v>0</v>
      </c>
      <c r="CQ354" s="663" t="s">
        <v>1803</v>
      </c>
      <c r="CR354" s="661">
        <v>0</v>
      </c>
      <c r="CS354" s="661">
        <v>0</v>
      </c>
      <c r="CT354" s="661">
        <v>0</v>
      </c>
      <c r="CU354" s="663" t="s">
        <v>1808</v>
      </c>
      <c r="CV354" s="661">
        <v>0</v>
      </c>
      <c r="CW354" s="667"/>
      <c r="CX354" s="362"/>
      <c r="CY354" s="362"/>
      <c r="CZ354" s="362"/>
      <c r="DD354" s="516">
        <v>1</v>
      </c>
      <c r="DE354" s="511" t="s">
        <v>1809</v>
      </c>
      <c r="DG354" s="136"/>
      <c r="DK354" s="136"/>
      <c r="DL354" s="136"/>
      <c r="DM354" s="136"/>
      <c r="DT354" s="63"/>
      <c r="EP354" s="511">
        <v>69</v>
      </c>
      <c r="EQ354" s="574">
        <v>41372</v>
      </c>
      <c r="EU354" s="133">
        <v>69</v>
      </c>
      <c r="EV354" s="133">
        <v>0</v>
      </c>
      <c r="EW354" s="524">
        <v>17.344867336927599</v>
      </c>
      <c r="EX354" s="133">
        <v>8</v>
      </c>
      <c r="EY354" s="133">
        <v>8</v>
      </c>
      <c r="EZ354" s="133">
        <v>69</v>
      </c>
      <c r="FA354" s="133">
        <v>57</v>
      </c>
      <c r="FD354" s="133">
        <v>50</v>
      </c>
      <c r="FF354" s="133">
        <v>36</v>
      </c>
      <c r="FI354" s="91"/>
      <c r="FJ354" s="91"/>
      <c r="FK354" s="227"/>
      <c r="FL354" s="227"/>
      <c r="FM354" s="193">
        <v>279</v>
      </c>
      <c r="FN354" s="193">
        <v>194</v>
      </c>
      <c r="FO354" s="193">
        <v>160.48742391631225</v>
      </c>
      <c r="FP354" s="193">
        <v>111.5934058772924</v>
      </c>
      <c r="FQ354" s="193">
        <v>30</v>
      </c>
      <c r="FR354" s="133">
        <v>1</v>
      </c>
      <c r="FT354" s="193">
        <v>82</v>
      </c>
      <c r="FU354" s="193">
        <v>76</v>
      </c>
      <c r="FV354" s="133">
        <v>190</v>
      </c>
      <c r="FW354" s="237">
        <v>6.9</v>
      </c>
      <c r="FX354" s="237">
        <v>6.9</v>
      </c>
      <c r="FY354" s="237">
        <v>11.884057971014492</v>
      </c>
      <c r="FZ354" s="237">
        <v>1.0789473684210527</v>
      </c>
      <c r="GB354" s="133">
        <v>13</v>
      </c>
      <c r="GH354" s="133">
        <v>1</v>
      </c>
      <c r="GI354" s="133">
        <v>1</v>
      </c>
      <c r="GJ354" s="133">
        <v>0</v>
      </c>
      <c r="GK354" s="133">
        <v>1</v>
      </c>
      <c r="GL354" s="133">
        <v>24</v>
      </c>
      <c r="GN354" s="133">
        <v>0</v>
      </c>
      <c r="GP354" s="133">
        <v>0</v>
      </c>
      <c r="GQ354" s="61">
        <v>74</v>
      </c>
      <c r="GR354" s="106">
        <v>42.566556881029058</v>
      </c>
      <c r="GS354" s="61">
        <v>53</v>
      </c>
      <c r="GT354" s="61">
        <v>0</v>
      </c>
      <c r="GU354" s="61"/>
      <c r="GV354" s="61"/>
      <c r="GW354" s="61"/>
      <c r="GX354" s="61"/>
      <c r="GY354" s="61"/>
      <c r="GZ354" s="61"/>
      <c r="HA354" s="90"/>
      <c r="HB354" s="21"/>
      <c r="HZ354" s="238"/>
      <c r="IF354" s="237"/>
      <c r="IG354" s="237"/>
      <c r="IQ354" s="237"/>
      <c r="JD354" s="136"/>
      <c r="JE354" s="278"/>
      <c r="JF354" s="70"/>
      <c r="JG354" s="70"/>
      <c r="JH354" s="136"/>
      <c r="JI354" s="136"/>
      <c r="JJ354" s="136"/>
      <c r="JK354" s="136"/>
      <c r="JM354" s="420"/>
      <c r="JN354" s="362"/>
      <c r="JO354" s="244"/>
      <c r="JQ354" s="518">
        <v>0</v>
      </c>
      <c r="JR354" s="519">
        <v>43486</v>
      </c>
      <c r="JS354" s="520">
        <v>69</v>
      </c>
      <c r="JT354" s="135"/>
      <c r="JV354" s="200"/>
      <c r="JW354" s="135"/>
      <c r="JX354" s="225"/>
      <c r="JY354" s="201"/>
      <c r="JZ354" s="135"/>
      <c r="KA354" s="225"/>
      <c r="KB354" s="699">
        <v>0</v>
      </c>
      <c r="KC354" s="511"/>
      <c r="KD354" s="225"/>
      <c r="KE354" s="63"/>
      <c r="KF354" s="250"/>
      <c r="KG354" s="250"/>
      <c r="KH354" s="250"/>
      <c r="KI354" s="250"/>
      <c r="KJ354" s="250"/>
      <c r="KK354" s="250"/>
      <c r="KL354" s="250"/>
      <c r="KM354" s="250"/>
      <c r="KR354" s="92"/>
      <c r="KS354" s="92"/>
      <c r="KT354" s="92"/>
      <c r="KU354" s="361"/>
      <c r="KV354" s="92"/>
      <c r="KW354" s="361"/>
      <c r="KX354" s="361"/>
      <c r="KY354" s="361"/>
      <c r="KZ354" s="361"/>
      <c r="LA354" s="361"/>
      <c r="LB354" s="361"/>
      <c r="LC354" s="361"/>
      <c r="LD354" s="361"/>
      <c r="LE354" s="361"/>
      <c r="LF354" s="112"/>
      <c r="LG354" s="454"/>
      <c r="LH354" s="454"/>
      <c r="LI354" s="454"/>
      <c r="LJ354" s="454"/>
      <c r="LK354" s="454"/>
      <c r="LL354" s="454"/>
      <c r="LM354" s="454"/>
      <c r="LN354" s="454"/>
      <c r="LO354" s="454"/>
      <c r="LP354" s="454"/>
      <c r="LQ354" s="454"/>
      <c r="LR354" s="454"/>
      <c r="LS354" s="454"/>
      <c r="LT354" s="454"/>
      <c r="LU354" s="454"/>
      <c r="LV354" s="454"/>
      <c r="LW354" s="454"/>
      <c r="LX354" s="454"/>
      <c r="LY354" s="454"/>
      <c r="LZ354" s="454"/>
      <c r="MA354" s="454"/>
      <c r="MB354" s="454"/>
      <c r="MD354" s="509"/>
      <c r="ME354" s="61"/>
      <c r="MF354" s="746">
        <v>69</v>
      </c>
      <c r="MG354" s="510">
        <v>41380</v>
      </c>
      <c r="MH354" s="511">
        <v>84</v>
      </c>
      <c r="MI354" s="521">
        <v>84</v>
      </c>
      <c r="MJ354" s="522">
        <v>31.627743687839001</v>
      </c>
      <c r="MK354" s="510"/>
      <c r="ML354" s="511"/>
      <c r="MM354" s="511"/>
      <c r="MN354" s="511"/>
      <c r="MO354" s="511"/>
      <c r="MP354" s="511"/>
      <c r="NE354" s="876" t="s">
        <v>64</v>
      </c>
      <c r="NF354" s="877" t="s">
        <v>64</v>
      </c>
      <c r="NG354" s="877" t="s">
        <v>64</v>
      </c>
      <c r="NH354" s="877" t="s">
        <v>64</v>
      </c>
      <c r="NI354" s="877" t="s">
        <v>64</v>
      </c>
      <c r="NJ354" s="877" t="s">
        <v>64</v>
      </c>
      <c r="NK354" s="877" t="s">
        <v>64</v>
      </c>
      <c r="NL354" s="877" t="s">
        <v>64</v>
      </c>
      <c r="NM354" s="877" t="s">
        <v>64</v>
      </c>
      <c r="NN354" s="877" t="s">
        <v>64</v>
      </c>
      <c r="NO354" s="877" t="s">
        <v>64</v>
      </c>
      <c r="NP354" s="877" t="s">
        <v>64</v>
      </c>
      <c r="NQ354" s="877" t="s">
        <v>64</v>
      </c>
      <c r="NR354" s="877" t="s">
        <v>64</v>
      </c>
      <c r="NS354" s="877" t="s">
        <v>64</v>
      </c>
      <c r="NT354" s="877" t="s">
        <v>64</v>
      </c>
      <c r="NU354" s="877" t="s">
        <v>64</v>
      </c>
      <c r="NV354" s="877" t="s">
        <v>64</v>
      </c>
      <c r="NW354" s="877" t="s">
        <v>64</v>
      </c>
      <c r="NX354" s="877" t="s">
        <v>64</v>
      </c>
      <c r="NY354" s="877" t="s">
        <v>64</v>
      </c>
      <c r="NZ354" s="877" t="s">
        <v>64</v>
      </c>
      <c r="OA354" s="877" t="s">
        <v>64</v>
      </c>
      <c r="OB354" s="877" t="s">
        <v>64</v>
      </c>
      <c r="OC354" s="877" t="s">
        <v>64</v>
      </c>
      <c r="OD354" s="877" t="s">
        <v>64</v>
      </c>
      <c r="OE354" s="877" t="s">
        <v>64</v>
      </c>
      <c r="OF354" s="877" t="s">
        <v>64</v>
      </c>
      <c r="OG354" s="877" t="s">
        <v>64</v>
      </c>
      <c r="OH354" s="877" t="s">
        <v>64</v>
      </c>
      <c r="OI354" s="877" t="s">
        <v>64</v>
      </c>
      <c r="OJ354" s="877" t="s">
        <v>64</v>
      </c>
      <c r="OK354" s="877" t="s">
        <v>64</v>
      </c>
      <c r="OL354" s="877" t="s">
        <v>64</v>
      </c>
      <c r="OM354" s="877" t="s">
        <v>64</v>
      </c>
    </row>
    <row r="355" spans="1:403" s="133" customFormat="1" x14ac:dyDescent="0.25">
      <c r="A355" s="455">
        <v>354</v>
      </c>
      <c r="B355" s="221">
        <v>0</v>
      </c>
      <c r="C355" s="61">
        <v>0</v>
      </c>
      <c r="D355" s="61">
        <v>5</v>
      </c>
      <c r="E355" s="511">
        <v>71</v>
      </c>
      <c r="F355" s="884"/>
      <c r="G355" s="61"/>
      <c r="H355" s="900">
        <v>86</v>
      </c>
      <c r="J355" s="511" t="s">
        <v>1810</v>
      </c>
      <c r="K355" s="766">
        <v>8396</v>
      </c>
      <c r="L355" s="512">
        <v>90.369863013698605</v>
      </c>
      <c r="M355" s="514">
        <v>70</v>
      </c>
      <c r="N355" s="514">
        <v>170</v>
      </c>
      <c r="O355" s="514">
        <v>24.221453287197235</v>
      </c>
      <c r="P355" s="106">
        <v>1.818118685772619</v>
      </c>
      <c r="Q355" s="511">
        <v>0</v>
      </c>
      <c r="R355" s="511">
        <v>105</v>
      </c>
      <c r="S355" s="511">
        <v>50</v>
      </c>
      <c r="T355" s="511">
        <v>1</v>
      </c>
      <c r="U355" s="514">
        <v>4</v>
      </c>
      <c r="V355" s="718">
        <v>0</v>
      </c>
      <c r="W355" s="718"/>
      <c r="X355" s="718">
        <v>1</v>
      </c>
      <c r="Y355" s="718">
        <v>0</v>
      </c>
      <c r="Z355" s="718">
        <v>1</v>
      </c>
      <c r="AA355" s="718">
        <v>0</v>
      </c>
      <c r="AB355" s="718">
        <v>0</v>
      </c>
      <c r="AC355" s="718">
        <v>0</v>
      </c>
      <c r="AE355" s="524">
        <v>8.6976712716357891</v>
      </c>
      <c r="AG355" s="589">
        <v>103</v>
      </c>
      <c r="AH355" s="590">
        <v>1.28</v>
      </c>
      <c r="AI355" s="589">
        <v>53</v>
      </c>
      <c r="AJ355" s="592"/>
      <c r="AK355" s="589">
        <v>12.6</v>
      </c>
      <c r="AL355" s="592"/>
      <c r="AM355" s="589">
        <v>1030</v>
      </c>
      <c r="AN355" s="593"/>
      <c r="AO355" s="409"/>
      <c r="AP355" s="63"/>
      <c r="AQ355" s="63"/>
      <c r="AR355" s="63"/>
      <c r="AS355" s="63"/>
      <c r="AT355" s="63"/>
      <c r="AU355" s="63"/>
      <c r="AV355" s="64"/>
      <c r="AW355" s="64"/>
      <c r="AX355" s="108"/>
      <c r="AY355" s="108"/>
      <c r="AZ355" s="108"/>
      <c r="BA355" s="589">
        <v>141</v>
      </c>
      <c r="BB355" s="414"/>
      <c r="BC355" s="66"/>
      <c r="BD355" s="68"/>
      <c r="BE355" s="66"/>
      <c r="BF355" s="218"/>
      <c r="BG355" s="66"/>
      <c r="BH355" s="68"/>
      <c r="BI355" s="508"/>
      <c r="BJ355" s="508"/>
      <c r="BK355" s="508"/>
      <c r="BL355" s="66"/>
      <c r="BM355" s="66"/>
      <c r="BN355" s="66"/>
      <c r="BO355" s="66"/>
      <c r="BP355" s="571"/>
      <c r="BQ355" s="66"/>
      <c r="BR355" s="66"/>
      <c r="BS355" s="66"/>
      <c r="BT355" s="66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1"/>
      <c r="CK355" s="661">
        <v>1</v>
      </c>
      <c r="CL355" s="663">
        <v>1</v>
      </c>
      <c r="CM355" s="663">
        <v>1</v>
      </c>
      <c r="CN355" s="661">
        <v>1</v>
      </c>
      <c r="CO355" s="661">
        <v>1</v>
      </c>
      <c r="CP355" s="661">
        <v>0</v>
      </c>
      <c r="CQ355" s="661">
        <v>0</v>
      </c>
      <c r="CR355" s="661">
        <v>1</v>
      </c>
      <c r="CS355" s="661">
        <v>0</v>
      </c>
      <c r="CT355" s="661">
        <v>0</v>
      </c>
      <c r="CU355" s="663">
        <v>0</v>
      </c>
      <c r="CV355" s="661">
        <v>0</v>
      </c>
      <c r="CW355" s="667"/>
      <c r="CX355" s="362"/>
      <c r="CY355" s="362"/>
      <c r="CZ355" s="362"/>
      <c r="DD355" s="516">
        <v>1</v>
      </c>
      <c r="DE355" s="511" t="s">
        <v>1811</v>
      </c>
      <c r="DG355" s="136"/>
      <c r="DK355" s="136"/>
      <c r="DL355" s="136"/>
      <c r="DM355" s="136"/>
      <c r="DT355" s="63"/>
      <c r="EP355" s="511">
        <v>71</v>
      </c>
      <c r="EQ355" s="574">
        <v>41381</v>
      </c>
      <c r="EU355" s="133">
        <v>69</v>
      </c>
      <c r="EV355" s="133">
        <v>1</v>
      </c>
      <c r="EW355" s="524">
        <v>8.6976712716357891</v>
      </c>
      <c r="EX355" s="133">
        <v>9</v>
      </c>
      <c r="EY355" s="133">
        <v>9</v>
      </c>
      <c r="EZ355" s="133">
        <v>57</v>
      </c>
      <c r="FA355" s="133">
        <v>46</v>
      </c>
      <c r="FD355" s="133">
        <v>58</v>
      </c>
      <c r="FF355" s="133">
        <v>30</v>
      </c>
      <c r="FI355" s="91"/>
      <c r="FJ355" s="91"/>
      <c r="FK355" s="227"/>
      <c r="FL355" s="227"/>
      <c r="FM355" s="193">
        <v>132</v>
      </c>
      <c r="FN355" s="193">
        <v>88</v>
      </c>
      <c r="FO355" s="193">
        <v>72.602520964634337</v>
      </c>
      <c r="FP355" s="193">
        <v>48.401680643089556</v>
      </c>
      <c r="FQ355" s="193">
        <v>34</v>
      </c>
      <c r="FR355" s="133">
        <v>1</v>
      </c>
      <c r="FT355" s="193">
        <v>81</v>
      </c>
      <c r="FU355" s="193"/>
      <c r="FV355" s="133">
        <v>140</v>
      </c>
      <c r="FW355" s="237">
        <v>4.8</v>
      </c>
      <c r="FX355" s="237">
        <v>5.83</v>
      </c>
      <c r="FY355" s="237">
        <v>16.875</v>
      </c>
      <c r="FZ355" s="237"/>
      <c r="GB355" s="133">
        <v>18</v>
      </c>
      <c r="GH355" s="133">
        <v>1</v>
      </c>
      <c r="GI355" s="133">
        <v>2</v>
      </c>
      <c r="GJ355" s="133">
        <v>0</v>
      </c>
      <c r="GK355" s="133">
        <v>3</v>
      </c>
      <c r="GL355" s="133">
        <v>24</v>
      </c>
      <c r="GN355" s="133">
        <v>0</v>
      </c>
      <c r="GP355" s="133">
        <v>1</v>
      </c>
      <c r="GQ355" s="61">
        <v>110</v>
      </c>
      <c r="GR355" s="106">
        <v>60.50210080386195</v>
      </c>
      <c r="GS355" s="61">
        <v>31</v>
      </c>
      <c r="GT355" s="61">
        <v>1</v>
      </c>
      <c r="GU355" s="61"/>
      <c r="GV355" s="61"/>
      <c r="GW355" s="61"/>
      <c r="GX355" s="61"/>
      <c r="GY355" s="61">
        <v>14</v>
      </c>
      <c r="GZ355" s="61"/>
      <c r="HA355" s="90"/>
      <c r="HB355" s="21">
        <v>26</v>
      </c>
      <c r="HZ355" s="238"/>
      <c r="IF355" s="237"/>
      <c r="IG355" s="237"/>
      <c r="IQ355" s="237"/>
      <c r="JD355" s="136"/>
      <c r="JE355" s="278"/>
      <c r="JF355" s="70"/>
      <c r="JG355" s="70"/>
      <c r="JH355" s="136"/>
      <c r="JI355" s="136"/>
      <c r="JJ355" s="136"/>
      <c r="JK355" s="136"/>
      <c r="JM355" s="420"/>
      <c r="JN355" s="362"/>
      <c r="JO355" s="244"/>
      <c r="JQ355" s="518">
        <v>1</v>
      </c>
      <c r="JR355" s="519">
        <v>41420</v>
      </c>
      <c r="JS355" s="520">
        <v>1</v>
      </c>
      <c r="JT355" s="135"/>
      <c r="JV355" s="200"/>
      <c r="JW355" s="135"/>
      <c r="JX355" s="225"/>
      <c r="JY355" s="201"/>
      <c r="JZ355" s="135"/>
      <c r="KA355" s="225"/>
      <c r="KB355" s="699">
        <v>0</v>
      </c>
      <c r="KC355" s="511"/>
      <c r="KD355" s="225"/>
      <c r="KE355" s="63"/>
      <c r="KF355" s="250"/>
      <c r="KG355" s="250"/>
      <c r="KH355" s="250"/>
      <c r="KI355" s="250"/>
      <c r="KJ355" s="250"/>
      <c r="KK355" s="250"/>
      <c r="KL355" s="250"/>
      <c r="KM355" s="250"/>
      <c r="KR355" s="92"/>
      <c r="KS355" s="92"/>
      <c r="KT355" s="92"/>
      <c r="KU355" s="361"/>
      <c r="KV355" s="92"/>
      <c r="KW355" s="361"/>
      <c r="KX355" s="361"/>
      <c r="KY355" s="361"/>
      <c r="KZ355" s="361"/>
      <c r="LA355" s="361"/>
      <c r="LB355" s="361"/>
      <c r="LC355" s="361"/>
      <c r="LD355" s="361"/>
      <c r="LE355" s="361"/>
      <c r="LF355" s="112"/>
      <c r="LG355" s="454"/>
      <c r="LH355" s="454"/>
      <c r="LI355" s="454"/>
      <c r="LJ355" s="454"/>
      <c r="LK355" s="454"/>
      <c r="LL355" s="454"/>
      <c r="LM355" s="454"/>
      <c r="LN355" s="454"/>
      <c r="LO355" s="454"/>
      <c r="LP355" s="454"/>
      <c r="LQ355" s="454"/>
      <c r="LR355" s="454"/>
      <c r="LS355" s="454"/>
      <c r="LT355" s="454"/>
      <c r="LU355" s="454"/>
      <c r="LV355" s="454"/>
      <c r="LW355" s="454"/>
      <c r="LX355" s="454"/>
      <c r="LY355" s="454"/>
      <c r="LZ355" s="454"/>
      <c r="MA355" s="454"/>
      <c r="MB355" s="454"/>
      <c r="MD355" s="509"/>
      <c r="ME355" s="61"/>
      <c r="MF355" s="746">
        <v>71</v>
      </c>
      <c r="MG355" s="510">
        <v>41381</v>
      </c>
      <c r="MH355" s="511">
        <v>86</v>
      </c>
      <c r="MI355" s="521">
        <v>86</v>
      </c>
      <c r="MJ355" s="522">
        <v>48.024336715986799</v>
      </c>
      <c r="MK355" s="510"/>
      <c r="ML355" s="511"/>
      <c r="MM355" s="511"/>
      <c r="MN355" s="511"/>
      <c r="MO355" s="511"/>
      <c r="MP355" s="511"/>
      <c r="NE355" s="876" t="s">
        <v>64</v>
      </c>
      <c r="NF355" s="877" t="s">
        <v>64</v>
      </c>
      <c r="NG355" s="877" t="s">
        <v>64</v>
      </c>
      <c r="NH355" s="877" t="s">
        <v>64</v>
      </c>
      <c r="NI355" s="877" t="s">
        <v>64</v>
      </c>
      <c r="NJ355" s="877" t="s">
        <v>64</v>
      </c>
      <c r="NK355" s="877" t="s">
        <v>64</v>
      </c>
      <c r="NL355" s="877" t="s">
        <v>64</v>
      </c>
      <c r="NM355" s="877" t="s">
        <v>64</v>
      </c>
      <c r="NN355" s="877" t="s">
        <v>64</v>
      </c>
      <c r="NO355" s="877" t="s">
        <v>64</v>
      </c>
      <c r="NP355" s="877" t="s">
        <v>64</v>
      </c>
      <c r="NQ355" s="877" t="s">
        <v>64</v>
      </c>
      <c r="NR355" s="877" t="s">
        <v>64</v>
      </c>
      <c r="NS355" s="877" t="s">
        <v>64</v>
      </c>
      <c r="NT355" s="877" t="s">
        <v>64</v>
      </c>
      <c r="NU355" s="877" t="s">
        <v>64</v>
      </c>
      <c r="NV355" s="877" t="s">
        <v>64</v>
      </c>
      <c r="NW355" s="877" t="s">
        <v>64</v>
      </c>
      <c r="NX355" s="877" t="s">
        <v>64</v>
      </c>
      <c r="NY355" s="877" t="s">
        <v>64</v>
      </c>
      <c r="NZ355" s="877" t="s">
        <v>64</v>
      </c>
      <c r="OA355" s="877" t="s">
        <v>64</v>
      </c>
      <c r="OB355" s="877" t="s">
        <v>64</v>
      </c>
      <c r="OC355" s="877" t="s">
        <v>64</v>
      </c>
      <c r="OD355" s="877" t="s">
        <v>64</v>
      </c>
      <c r="OE355" s="877" t="s">
        <v>64</v>
      </c>
      <c r="OF355" s="877" t="s">
        <v>64</v>
      </c>
      <c r="OG355" s="877" t="s">
        <v>64</v>
      </c>
      <c r="OH355" s="877" t="s">
        <v>64</v>
      </c>
      <c r="OI355" s="877" t="s">
        <v>64</v>
      </c>
      <c r="OJ355" s="877" t="s">
        <v>64</v>
      </c>
      <c r="OK355" s="877" t="s">
        <v>64</v>
      </c>
      <c r="OL355" s="877" t="s">
        <v>64</v>
      </c>
      <c r="OM355" s="877" t="s">
        <v>64</v>
      </c>
    </row>
    <row r="356" spans="1:403" s="133" customFormat="1" x14ac:dyDescent="0.25">
      <c r="A356" s="902">
        <v>355</v>
      </c>
      <c r="B356" s="221">
        <v>0</v>
      </c>
      <c r="C356" s="61">
        <v>1</v>
      </c>
      <c r="D356" s="61">
        <v>5</v>
      </c>
      <c r="E356" s="511">
        <v>72</v>
      </c>
      <c r="F356" s="884"/>
      <c r="G356" s="61"/>
      <c r="H356" s="900">
        <v>300</v>
      </c>
      <c r="J356" s="511" t="s">
        <v>1812</v>
      </c>
      <c r="K356" s="766">
        <v>17333</v>
      </c>
      <c r="L356" s="512">
        <v>66.054794520547901</v>
      </c>
      <c r="M356" s="514">
        <v>92</v>
      </c>
      <c r="N356" s="514">
        <v>173</v>
      </c>
      <c r="O356" s="514">
        <v>30.73941661933242</v>
      </c>
      <c r="P356" s="106">
        <v>2.1026438383880213</v>
      </c>
      <c r="Q356" s="511">
        <v>0</v>
      </c>
      <c r="R356" s="511">
        <v>120</v>
      </c>
      <c r="S356" s="511">
        <v>70</v>
      </c>
      <c r="T356" s="511">
        <v>0</v>
      </c>
      <c r="U356" s="514">
        <v>3</v>
      </c>
      <c r="V356" s="663">
        <v>1</v>
      </c>
      <c r="W356" s="663"/>
      <c r="X356" s="718">
        <v>0</v>
      </c>
      <c r="Y356" s="718">
        <v>1</v>
      </c>
      <c r="Z356" s="718">
        <v>1</v>
      </c>
      <c r="AA356" s="718">
        <v>0</v>
      </c>
      <c r="AB356" s="718">
        <v>0</v>
      </c>
      <c r="AC356" s="718">
        <v>0</v>
      </c>
      <c r="AE356" s="524">
        <v>30.899725730883599</v>
      </c>
      <c r="AG356" s="589">
        <v>111</v>
      </c>
      <c r="AH356" s="590">
        <v>0.78</v>
      </c>
      <c r="AI356" s="589">
        <v>100</v>
      </c>
      <c r="AJ356" s="592"/>
      <c r="AK356" s="589">
        <v>15.5</v>
      </c>
      <c r="AL356" s="592"/>
      <c r="AM356" s="589">
        <v>113</v>
      </c>
      <c r="AN356" s="593"/>
      <c r="AO356" s="409"/>
      <c r="AP356" s="63"/>
      <c r="AQ356" s="63"/>
      <c r="AR356" s="63"/>
      <c r="AS356" s="63"/>
      <c r="AT356" s="63"/>
      <c r="AU356" s="63"/>
      <c r="AV356" s="64"/>
      <c r="AW356" s="64"/>
      <c r="AX356" s="108"/>
      <c r="AY356" s="108"/>
      <c r="AZ356" s="108"/>
      <c r="BA356" s="589">
        <v>137</v>
      </c>
      <c r="BB356" s="414"/>
      <c r="BC356" s="66"/>
      <c r="BD356" s="68"/>
      <c r="BE356" s="66"/>
      <c r="BF356" s="218"/>
      <c r="BG356" s="66"/>
      <c r="BH356" s="68"/>
      <c r="BI356" s="508"/>
      <c r="BJ356" s="508"/>
      <c r="BK356" s="508"/>
      <c r="BL356" s="66"/>
      <c r="BM356" s="66"/>
      <c r="BN356" s="66"/>
      <c r="BO356" s="66"/>
      <c r="BP356" s="571"/>
      <c r="BQ356" s="66"/>
      <c r="BR356" s="66"/>
      <c r="BS356" s="66"/>
      <c r="BT356" s="66"/>
      <c r="BU356" s="61"/>
      <c r="BV356" s="61"/>
      <c r="BW356" s="61"/>
      <c r="BX356" s="61"/>
      <c r="BY356" s="61"/>
      <c r="BZ356" s="61"/>
      <c r="CA356" s="61"/>
      <c r="CB356" s="61"/>
      <c r="CC356" s="61"/>
      <c r="CD356" s="61"/>
      <c r="CE356" s="61"/>
      <c r="CF356" s="61"/>
      <c r="CG356" s="61"/>
      <c r="CH356" s="61"/>
      <c r="CI356" s="61"/>
      <c r="CJ356" s="61"/>
      <c r="CK356" s="661">
        <v>0</v>
      </c>
      <c r="CL356" s="661">
        <v>0</v>
      </c>
      <c r="CM356" s="661">
        <v>1</v>
      </c>
      <c r="CN356" s="661">
        <v>1</v>
      </c>
      <c r="CO356" s="661">
        <v>1</v>
      </c>
      <c r="CP356" s="661">
        <v>0</v>
      </c>
      <c r="CQ356" s="663">
        <v>1</v>
      </c>
      <c r="CR356" s="661">
        <v>0</v>
      </c>
      <c r="CS356" s="661">
        <v>0</v>
      </c>
      <c r="CT356" s="661">
        <v>0</v>
      </c>
      <c r="CU356" s="661">
        <v>1</v>
      </c>
      <c r="CV356" s="661">
        <v>1</v>
      </c>
      <c r="CW356" s="666">
        <v>12.75</v>
      </c>
      <c r="CX356" s="362"/>
      <c r="CY356" s="362"/>
      <c r="CZ356" s="362"/>
      <c r="DD356" s="516">
        <v>1</v>
      </c>
      <c r="DE356" s="511" t="s">
        <v>1756</v>
      </c>
      <c r="DG356" s="136"/>
      <c r="DK356" s="136"/>
      <c r="DL356" s="136"/>
      <c r="DM356" s="136"/>
      <c r="DT356" s="63"/>
      <c r="EP356" s="511">
        <v>72</v>
      </c>
      <c r="EQ356" s="574">
        <v>41401</v>
      </c>
      <c r="EU356" s="133">
        <v>58</v>
      </c>
      <c r="EV356" s="133">
        <v>0</v>
      </c>
      <c r="EW356" s="524">
        <v>30.899725730883599</v>
      </c>
      <c r="EX356" s="133">
        <v>9</v>
      </c>
      <c r="EY356" s="133">
        <v>7</v>
      </c>
      <c r="EZ356" s="133">
        <v>74</v>
      </c>
      <c r="FA356" s="133">
        <v>62</v>
      </c>
      <c r="FD356" s="133">
        <v>49</v>
      </c>
      <c r="FF356" s="133">
        <v>37</v>
      </c>
      <c r="FI356" s="91"/>
      <c r="FJ356" s="91"/>
      <c r="FK356" s="227"/>
      <c r="FL356" s="227"/>
      <c r="FM356" s="193">
        <v>377</v>
      </c>
      <c r="FN356" s="193">
        <v>249</v>
      </c>
      <c r="FO356" s="193">
        <v>179.29807850340677</v>
      </c>
      <c r="FP356" s="193">
        <v>118.42233832187875</v>
      </c>
      <c r="FQ356" s="193">
        <v>34</v>
      </c>
      <c r="FR356" s="133">
        <v>1</v>
      </c>
      <c r="FT356" s="193">
        <v>48</v>
      </c>
      <c r="FU356" s="193">
        <v>61</v>
      </c>
      <c r="FV356" s="133">
        <v>130</v>
      </c>
      <c r="FW356" s="237">
        <v>4.8</v>
      </c>
      <c r="FX356" s="237">
        <v>7.57</v>
      </c>
      <c r="FY356" s="237">
        <v>10</v>
      </c>
      <c r="FZ356" s="237">
        <v>0.78688524590163933</v>
      </c>
      <c r="GA356" s="237">
        <v>1.4285714285714286</v>
      </c>
      <c r="GB356" s="133">
        <v>19</v>
      </c>
      <c r="GH356" s="133">
        <v>1</v>
      </c>
      <c r="GI356" s="133">
        <v>1</v>
      </c>
      <c r="GJ356" s="133">
        <v>0</v>
      </c>
      <c r="GK356" s="133">
        <v>0</v>
      </c>
      <c r="GN356" s="133">
        <v>0</v>
      </c>
      <c r="GP356" s="133">
        <v>1</v>
      </c>
      <c r="GQ356" s="61">
        <v>48</v>
      </c>
      <c r="GR356" s="106">
        <v>22.828402568073013</v>
      </c>
      <c r="GS356" s="61">
        <v>59</v>
      </c>
      <c r="GT356" s="61">
        <v>0</v>
      </c>
      <c r="GU356" s="61"/>
      <c r="GV356" s="61"/>
      <c r="GW356" s="61"/>
      <c r="GX356" s="61"/>
      <c r="GY356" s="61">
        <v>25</v>
      </c>
      <c r="GZ356" s="61"/>
      <c r="HA356" s="90"/>
      <c r="HB356" s="21">
        <v>9</v>
      </c>
      <c r="HZ356" s="238"/>
      <c r="IF356" s="237"/>
      <c r="IG356" s="237"/>
      <c r="IQ356" s="237"/>
      <c r="JD356" s="136"/>
      <c r="JE356" s="278"/>
      <c r="JF356" s="70"/>
      <c r="JG356" s="70"/>
      <c r="JH356" s="136"/>
      <c r="JI356" s="136"/>
      <c r="JJ356" s="136"/>
      <c r="JK356" s="136"/>
      <c r="JM356" s="420"/>
      <c r="JN356" s="362"/>
      <c r="JO356" s="244"/>
      <c r="JQ356" s="518">
        <v>0</v>
      </c>
      <c r="JR356" s="519">
        <v>43570</v>
      </c>
      <c r="JS356" s="520">
        <v>69</v>
      </c>
      <c r="JT356" s="135"/>
      <c r="JV356" s="200"/>
      <c r="JW356" s="135"/>
      <c r="JX356" s="225"/>
      <c r="JY356" s="201"/>
      <c r="JZ356" s="135"/>
      <c r="KA356" s="225"/>
      <c r="KB356" s="699">
        <v>0</v>
      </c>
      <c r="KC356" s="511"/>
      <c r="KD356" s="225"/>
      <c r="KE356" s="63"/>
      <c r="KF356" s="250"/>
      <c r="KG356" s="250"/>
      <c r="KH356" s="250"/>
      <c r="KI356" s="250"/>
      <c r="KJ356" s="250"/>
      <c r="KK356" s="250"/>
      <c r="KL356" s="250"/>
      <c r="KM356" s="250"/>
      <c r="KR356" s="92"/>
      <c r="KS356" s="92"/>
      <c r="KT356" s="92"/>
      <c r="KU356" s="361"/>
      <c r="KV356" s="92"/>
      <c r="KW356" s="361"/>
      <c r="KX356" s="361"/>
      <c r="KY356" s="361"/>
      <c r="KZ356" s="361"/>
      <c r="LA356" s="361"/>
      <c r="LB356" s="361"/>
      <c r="LC356" s="361"/>
      <c r="LD356" s="361"/>
      <c r="LE356" s="361"/>
      <c r="LF356" s="112"/>
      <c r="LG356" s="454"/>
      <c r="LH356" s="454"/>
      <c r="LI356" s="454"/>
      <c r="LJ356" s="454"/>
      <c r="LK356" s="454"/>
      <c r="LL356" s="454"/>
      <c r="LM356" s="454"/>
      <c r="LN356" s="454"/>
      <c r="LO356" s="454"/>
      <c r="LP356" s="454"/>
      <c r="LQ356" s="454"/>
      <c r="LR356" s="454"/>
      <c r="LS356" s="454"/>
      <c r="LT356" s="454"/>
      <c r="LU356" s="454"/>
      <c r="LV356" s="454"/>
      <c r="LW356" s="454"/>
      <c r="LX356" s="454"/>
      <c r="LY356" s="454"/>
      <c r="LZ356" s="454"/>
      <c r="MA356" s="454"/>
      <c r="MB356" s="454"/>
      <c r="MD356" s="509"/>
      <c r="ME356" s="61"/>
      <c r="MF356" s="746">
        <v>72</v>
      </c>
      <c r="MG356" s="510">
        <v>41443</v>
      </c>
      <c r="MH356" s="511">
        <v>300</v>
      </c>
      <c r="MI356" s="521">
        <v>300</v>
      </c>
      <c r="MJ356" s="522">
        <v>36.381493780856701</v>
      </c>
      <c r="MK356" s="510"/>
      <c r="ML356" s="511"/>
      <c r="MM356" s="511"/>
      <c r="MN356" s="511"/>
      <c r="MO356" s="511"/>
      <c r="MP356" s="511"/>
      <c r="NE356" s="876">
        <v>1072</v>
      </c>
      <c r="NF356" s="877" t="s">
        <v>64</v>
      </c>
      <c r="NG356" s="877" t="s">
        <v>64</v>
      </c>
      <c r="NH356" s="877" t="s">
        <v>64</v>
      </c>
      <c r="NI356" s="877" t="s">
        <v>64</v>
      </c>
      <c r="NJ356" s="877" t="s">
        <v>64</v>
      </c>
      <c r="NK356" s="877" t="s">
        <v>64</v>
      </c>
      <c r="NL356" s="877" t="s">
        <v>64</v>
      </c>
      <c r="NM356" s="877" t="s">
        <v>64</v>
      </c>
      <c r="NN356" s="877" t="s">
        <v>64</v>
      </c>
      <c r="NO356" s="877" t="s">
        <v>64</v>
      </c>
      <c r="NP356" s="877" t="s">
        <v>64</v>
      </c>
      <c r="NQ356" s="877" t="s">
        <v>64</v>
      </c>
      <c r="NR356" s="877" t="s">
        <v>64</v>
      </c>
      <c r="NS356" s="877" t="s">
        <v>64</v>
      </c>
      <c r="NT356" s="877" t="s">
        <v>64</v>
      </c>
      <c r="NU356" s="877" t="s">
        <v>64</v>
      </c>
      <c r="NV356" s="877" t="s">
        <v>64</v>
      </c>
      <c r="NW356" s="877" t="s">
        <v>64</v>
      </c>
      <c r="NX356" s="877" t="s">
        <v>64</v>
      </c>
      <c r="NY356" s="877" t="s">
        <v>64</v>
      </c>
      <c r="NZ356" s="877" t="s">
        <v>64</v>
      </c>
      <c r="OA356" s="877" t="s">
        <v>64</v>
      </c>
      <c r="OB356" s="877" t="s">
        <v>64</v>
      </c>
      <c r="OC356" s="877" t="s">
        <v>64</v>
      </c>
      <c r="OD356" s="877" t="s">
        <v>64</v>
      </c>
      <c r="OE356" s="877" t="s">
        <v>64</v>
      </c>
      <c r="OF356" s="877" t="s">
        <v>64</v>
      </c>
      <c r="OG356" s="877" t="s">
        <v>64</v>
      </c>
      <c r="OH356" s="877" t="s">
        <v>64</v>
      </c>
      <c r="OI356" s="877" t="s">
        <v>64</v>
      </c>
      <c r="OJ356" s="877" t="s">
        <v>64</v>
      </c>
      <c r="OK356" s="877" t="s">
        <v>64</v>
      </c>
      <c r="OL356" s="877" t="s">
        <v>64</v>
      </c>
      <c r="OM356" s="877" t="s">
        <v>64</v>
      </c>
    </row>
    <row r="357" spans="1:403" s="133" customFormat="1" x14ac:dyDescent="0.25">
      <c r="A357" s="455">
        <v>356</v>
      </c>
      <c r="B357" s="221">
        <v>0</v>
      </c>
      <c r="C357" s="61">
        <v>0</v>
      </c>
      <c r="D357" s="61">
        <v>5</v>
      </c>
      <c r="E357" s="511">
        <v>73</v>
      </c>
      <c r="F357" s="884"/>
      <c r="G357" s="61"/>
      <c r="H357" s="900">
        <v>301</v>
      </c>
      <c r="J357" s="511" t="s">
        <v>1813</v>
      </c>
      <c r="K357" s="766">
        <v>16959</v>
      </c>
      <c r="L357" s="512">
        <v>67.079452054794501</v>
      </c>
      <c r="M357" s="514">
        <v>92.4</v>
      </c>
      <c r="N357" s="514">
        <v>186</v>
      </c>
      <c r="O357" s="514">
        <v>26.708289975719733</v>
      </c>
      <c r="P357" s="106">
        <v>2.1849485119791723</v>
      </c>
      <c r="Q357" s="511">
        <v>0</v>
      </c>
      <c r="R357" s="511">
        <v>110</v>
      </c>
      <c r="S357" s="511">
        <v>65</v>
      </c>
      <c r="T357" s="511">
        <v>0</v>
      </c>
      <c r="U357" s="514">
        <v>3</v>
      </c>
      <c r="V357" s="718">
        <v>0</v>
      </c>
      <c r="W357" s="718"/>
      <c r="X357" s="718">
        <v>0</v>
      </c>
      <c r="Y357" s="718">
        <v>2</v>
      </c>
      <c r="Z357" s="663">
        <v>0</v>
      </c>
      <c r="AA357" s="718">
        <v>0</v>
      </c>
      <c r="AB357" s="718">
        <v>0</v>
      </c>
      <c r="AC357" s="718">
        <v>1</v>
      </c>
      <c r="AE357" s="524">
        <v>17.107406451612899</v>
      </c>
      <c r="AG357" s="589">
        <v>93</v>
      </c>
      <c r="AH357" s="590">
        <v>0.9</v>
      </c>
      <c r="AI357" s="589">
        <v>84</v>
      </c>
      <c r="AJ357" s="592"/>
      <c r="AK357" s="589">
        <v>15.5</v>
      </c>
      <c r="AL357" s="592"/>
      <c r="AM357" s="591"/>
      <c r="AN357" s="594"/>
      <c r="AO357" s="409"/>
      <c r="AP357" s="63"/>
      <c r="AQ357" s="63"/>
      <c r="AR357" s="63"/>
      <c r="AS357" s="63"/>
      <c r="AT357" s="63"/>
      <c r="AU357" s="63"/>
      <c r="AV357" s="64"/>
      <c r="AW357" s="64"/>
      <c r="AX357" s="108"/>
      <c r="AY357" s="108"/>
      <c r="AZ357" s="108"/>
      <c r="BA357" s="589">
        <v>136</v>
      </c>
      <c r="BB357" s="414"/>
      <c r="BC357" s="66"/>
      <c r="BD357" s="68"/>
      <c r="BE357" s="66"/>
      <c r="BF357" s="218"/>
      <c r="BG357" s="66"/>
      <c r="BH357" s="68"/>
      <c r="BI357" s="508"/>
      <c r="BJ357" s="508"/>
      <c r="BK357" s="508"/>
      <c r="BL357" s="66"/>
      <c r="BM357" s="66"/>
      <c r="BN357" s="66"/>
      <c r="BO357" s="66"/>
      <c r="BP357" s="571"/>
      <c r="BQ357" s="66"/>
      <c r="BR357" s="66"/>
      <c r="BS357" s="66"/>
      <c r="BT357" s="66"/>
      <c r="BU357" s="61"/>
      <c r="BV357" s="61"/>
      <c r="BW357" s="61"/>
      <c r="BX357" s="61"/>
      <c r="BY357" s="61"/>
      <c r="BZ357" s="61"/>
      <c r="CA357" s="61"/>
      <c r="CB357" s="61"/>
      <c r="CC357" s="61"/>
      <c r="CD357" s="61"/>
      <c r="CE357" s="61"/>
      <c r="CF357" s="61"/>
      <c r="CG357" s="61"/>
      <c r="CH357" s="61"/>
      <c r="CI357" s="61"/>
      <c r="CJ357" s="61"/>
      <c r="CK357" s="661">
        <v>1</v>
      </c>
      <c r="CL357" s="661">
        <v>0</v>
      </c>
      <c r="CM357" s="661">
        <v>1</v>
      </c>
      <c r="CN357" s="661">
        <v>0</v>
      </c>
      <c r="CO357" s="661">
        <v>0</v>
      </c>
      <c r="CP357" s="661">
        <v>0</v>
      </c>
      <c r="CQ357" s="661">
        <v>1</v>
      </c>
      <c r="CR357" s="661">
        <v>0</v>
      </c>
      <c r="CS357" s="661">
        <v>0</v>
      </c>
      <c r="CT357" s="661">
        <v>0</v>
      </c>
      <c r="CU357" s="661">
        <v>1</v>
      </c>
      <c r="CV357" s="661">
        <v>0</v>
      </c>
      <c r="CW357" s="667"/>
      <c r="CX357" s="362"/>
      <c r="CY357" s="362"/>
      <c r="CZ357" s="362"/>
      <c r="DD357" s="516">
        <v>1</v>
      </c>
      <c r="DE357" s="511" t="s">
        <v>1756</v>
      </c>
      <c r="DG357" s="136"/>
      <c r="DK357" s="136"/>
      <c r="DL357" s="136"/>
      <c r="DM357" s="136"/>
      <c r="DT357" s="63"/>
      <c r="EP357" s="511">
        <v>73</v>
      </c>
      <c r="EQ357" s="574">
        <v>41468</v>
      </c>
      <c r="EU357" s="133">
        <v>61</v>
      </c>
      <c r="EV357" s="133">
        <v>0</v>
      </c>
      <c r="EW357" s="524">
        <v>17.107406451612899</v>
      </c>
      <c r="EX357" s="133">
        <v>8</v>
      </c>
      <c r="EY357" s="133">
        <v>8</v>
      </c>
      <c r="EZ357" s="133">
        <v>74</v>
      </c>
      <c r="FA357" s="133">
        <v>68</v>
      </c>
      <c r="FD357" s="133">
        <v>44</v>
      </c>
      <c r="FF357" s="133">
        <v>38</v>
      </c>
      <c r="FI357" s="91"/>
      <c r="FJ357" s="91"/>
      <c r="FK357" s="227"/>
      <c r="FL357" s="227"/>
      <c r="FM357" s="193">
        <v>329</v>
      </c>
      <c r="FN357" s="193">
        <v>282</v>
      </c>
      <c r="FO357" s="193">
        <v>150.57563059094005</v>
      </c>
      <c r="FP357" s="193">
        <v>129.06482622080577</v>
      </c>
      <c r="FQ357" s="193">
        <v>14</v>
      </c>
      <c r="FR357" s="133">
        <v>1</v>
      </c>
      <c r="FT357" s="193">
        <v>111</v>
      </c>
      <c r="FU357" s="193">
        <v>66</v>
      </c>
      <c r="FV357" s="133">
        <v>150</v>
      </c>
      <c r="FW357" s="237">
        <v>5.15</v>
      </c>
      <c r="FX357" s="237">
        <v>7.13</v>
      </c>
      <c r="FY357" s="237">
        <v>21.553398058252426</v>
      </c>
      <c r="FZ357" s="237">
        <v>1.6818181818181819</v>
      </c>
      <c r="GA357" s="237">
        <v>3.8947368421052633</v>
      </c>
      <c r="GB357" s="133">
        <v>21</v>
      </c>
      <c r="GH357" s="133">
        <v>1</v>
      </c>
      <c r="GI357" s="133">
        <v>2</v>
      </c>
      <c r="GJ357" s="133">
        <v>1</v>
      </c>
      <c r="GK357" s="133">
        <v>1</v>
      </c>
      <c r="GL357" s="133">
        <v>26</v>
      </c>
      <c r="GN357" s="133">
        <v>0</v>
      </c>
      <c r="GP357" s="133">
        <v>1</v>
      </c>
      <c r="GQ357" s="61">
        <v>61</v>
      </c>
      <c r="GR357" s="106">
        <v>27.918278012301954</v>
      </c>
      <c r="GS357" s="61">
        <v>26</v>
      </c>
      <c r="GT357" s="61">
        <v>1</v>
      </c>
      <c r="GU357" s="61"/>
      <c r="GV357" s="61"/>
      <c r="GW357" s="61"/>
      <c r="GX357" s="61"/>
      <c r="GY357" s="61">
        <v>15</v>
      </c>
      <c r="GZ357" s="61"/>
      <c r="HA357" s="90"/>
      <c r="HB357" s="21">
        <v>26</v>
      </c>
      <c r="HZ357" s="238"/>
      <c r="IF357" s="237"/>
      <c r="IG357" s="237"/>
      <c r="IQ357" s="237"/>
      <c r="JD357" s="136"/>
      <c r="JE357" s="278"/>
      <c r="JF357" s="70"/>
      <c r="JG357" s="70"/>
      <c r="JH357" s="136"/>
      <c r="JI357" s="136"/>
      <c r="JJ357" s="136"/>
      <c r="JK357" s="136"/>
      <c r="JM357" s="420"/>
      <c r="JN357" s="362"/>
      <c r="JO357" s="244"/>
      <c r="JQ357" s="518">
        <v>1</v>
      </c>
      <c r="JR357" s="519">
        <v>41516</v>
      </c>
      <c r="JS357" s="520">
        <v>2</v>
      </c>
      <c r="JT357" s="135"/>
      <c r="JV357" s="200"/>
      <c r="JW357" s="135"/>
      <c r="JX357" s="225"/>
      <c r="JY357" s="201"/>
      <c r="JZ357" s="135"/>
      <c r="KA357" s="225"/>
      <c r="KB357" s="699">
        <v>0</v>
      </c>
      <c r="KC357" s="511"/>
      <c r="KD357" s="225"/>
      <c r="KE357" s="63"/>
      <c r="KF357" s="250"/>
      <c r="KG357" s="250"/>
      <c r="KH357" s="250"/>
      <c r="KI357" s="250"/>
      <c r="KJ357" s="250"/>
      <c r="KK357" s="250"/>
      <c r="KL357" s="250"/>
      <c r="KM357" s="250"/>
      <c r="KR357" s="92"/>
      <c r="KS357" s="92"/>
      <c r="KT357" s="92"/>
      <c r="KU357" s="361"/>
      <c r="KV357" s="92"/>
      <c r="KW357" s="361"/>
      <c r="KX357" s="361"/>
      <c r="KY357" s="361"/>
      <c r="KZ357" s="361"/>
      <c r="LA357" s="361"/>
      <c r="LB357" s="361"/>
      <c r="LC357" s="361"/>
      <c r="LD357" s="361"/>
      <c r="LE357" s="361"/>
      <c r="LF357" s="112"/>
      <c r="LG357" s="454"/>
      <c r="LH357" s="454"/>
      <c r="LI357" s="454"/>
      <c r="LJ357" s="454"/>
      <c r="LK357" s="454"/>
      <c r="LL357" s="454"/>
      <c r="LM357" s="454"/>
      <c r="LN357" s="454"/>
      <c r="LO357" s="454"/>
      <c r="LP357" s="454"/>
      <c r="LQ357" s="454"/>
      <c r="LR357" s="454"/>
      <c r="LS357" s="454"/>
      <c r="LT357" s="454"/>
      <c r="LU357" s="454"/>
      <c r="LV357" s="454"/>
      <c r="LW357" s="454"/>
      <c r="LX357" s="454"/>
      <c r="LY357" s="454"/>
      <c r="LZ357" s="454"/>
      <c r="MA357" s="454"/>
      <c r="MB357" s="454"/>
      <c r="MD357" s="509"/>
      <c r="ME357" s="61"/>
      <c r="MF357" s="746">
        <v>73</v>
      </c>
      <c r="MG357" s="510">
        <v>41443</v>
      </c>
      <c r="MH357" s="511">
        <v>301</v>
      </c>
      <c r="MI357" s="521">
        <v>301</v>
      </c>
      <c r="MJ357" s="522">
        <v>25.2195300343827</v>
      </c>
      <c r="MK357" s="510"/>
      <c r="ML357" s="511"/>
      <c r="MM357" s="511"/>
      <c r="MN357" s="511"/>
      <c r="MO357" s="511"/>
      <c r="MP357" s="511"/>
      <c r="NE357" s="876" t="s">
        <v>64</v>
      </c>
      <c r="NF357" s="877" t="s">
        <v>64</v>
      </c>
      <c r="NG357" s="877" t="s">
        <v>64</v>
      </c>
      <c r="NH357" s="877" t="s">
        <v>64</v>
      </c>
      <c r="NI357" s="877" t="s">
        <v>64</v>
      </c>
      <c r="NJ357" s="877" t="s">
        <v>64</v>
      </c>
      <c r="NK357" s="877" t="s">
        <v>64</v>
      </c>
      <c r="NL357" s="877" t="s">
        <v>64</v>
      </c>
      <c r="NM357" s="877" t="s">
        <v>64</v>
      </c>
      <c r="NN357" s="877" t="s">
        <v>64</v>
      </c>
      <c r="NO357" s="877" t="s">
        <v>64</v>
      </c>
      <c r="NP357" s="877" t="s">
        <v>64</v>
      </c>
      <c r="NQ357" s="877" t="s">
        <v>64</v>
      </c>
      <c r="NR357" s="877" t="s">
        <v>64</v>
      </c>
      <c r="NS357" s="877" t="s">
        <v>64</v>
      </c>
      <c r="NT357" s="877" t="s">
        <v>64</v>
      </c>
      <c r="NU357" s="877" t="s">
        <v>64</v>
      </c>
      <c r="NV357" s="877" t="s">
        <v>64</v>
      </c>
      <c r="NW357" s="877" t="s">
        <v>64</v>
      </c>
      <c r="NX357" s="877" t="s">
        <v>64</v>
      </c>
      <c r="NY357" s="877" t="s">
        <v>64</v>
      </c>
      <c r="NZ357" s="877" t="s">
        <v>64</v>
      </c>
      <c r="OA357" s="877" t="s">
        <v>64</v>
      </c>
      <c r="OB357" s="877" t="s">
        <v>64</v>
      </c>
      <c r="OC357" s="877" t="s">
        <v>64</v>
      </c>
      <c r="OD357" s="877" t="s">
        <v>64</v>
      </c>
      <c r="OE357" s="877" t="s">
        <v>64</v>
      </c>
      <c r="OF357" s="877" t="s">
        <v>64</v>
      </c>
      <c r="OG357" s="877" t="s">
        <v>64</v>
      </c>
      <c r="OH357" s="877" t="s">
        <v>64</v>
      </c>
      <c r="OI357" s="877" t="s">
        <v>64</v>
      </c>
      <c r="OJ357" s="877" t="s">
        <v>64</v>
      </c>
      <c r="OK357" s="877" t="s">
        <v>64</v>
      </c>
      <c r="OL357" s="877" t="s">
        <v>64</v>
      </c>
      <c r="OM357" s="877" t="s">
        <v>64</v>
      </c>
    </row>
    <row r="358" spans="1:403" s="133" customFormat="1" x14ac:dyDescent="0.25">
      <c r="A358" s="455">
        <v>357</v>
      </c>
      <c r="B358" s="274">
        <v>0</v>
      </c>
      <c r="C358" s="61">
        <v>0</v>
      </c>
      <c r="D358" s="61">
        <v>5</v>
      </c>
      <c r="E358" s="511">
        <v>75</v>
      </c>
      <c r="F358" s="884"/>
      <c r="G358" s="61"/>
      <c r="H358" s="900">
        <v>303</v>
      </c>
      <c r="J358" s="511" t="s">
        <v>1814</v>
      </c>
      <c r="K358" s="766">
        <v>25392</v>
      </c>
      <c r="L358" s="512">
        <v>43.9835616438356</v>
      </c>
      <c r="M358" s="514">
        <v>82</v>
      </c>
      <c r="N358" s="514">
        <v>172</v>
      </c>
      <c r="O358" s="514">
        <v>27.717685235262305</v>
      </c>
      <c r="P358" s="106">
        <v>1.9793377119071363</v>
      </c>
      <c r="Q358" s="511">
        <v>0</v>
      </c>
      <c r="R358" s="511">
        <v>86</v>
      </c>
      <c r="S358" s="511">
        <v>56</v>
      </c>
      <c r="T358" s="511">
        <v>0</v>
      </c>
      <c r="U358" s="514">
        <v>3</v>
      </c>
      <c r="V358" s="718">
        <v>0</v>
      </c>
      <c r="W358" s="718"/>
      <c r="X358" s="718">
        <v>1</v>
      </c>
      <c r="Y358" s="663">
        <v>2</v>
      </c>
      <c r="Z358" s="718">
        <v>1</v>
      </c>
      <c r="AA358" s="718">
        <v>1</v>
      </c>
      <c r="AB358" s="718">
        <v>0</v>
      </c>
      <c r="AC358" s="718">
        <v>0</v>
      </c>
      <c r="AE358" s="524">
        <v>24.005115384010701</v>
      </c>
      <c r="AG358" s="591"/>
      <c r="AH358" s="590">
        <v>1.03</v>
      </c>
      <c r="AI358" s="589">
        <v>78</v>
      </c>
      <c r="AJ358" s="592"/>
      <c r="AK358" s="589">
        <v>9.4</v>
      </c>
      <c r="AL358" s="592"/>
      <c r="AM358" s="589">
        <v>820</v>
      </c>
      <c r="AN358" s="593"/>
      <c r="AO358" s="409"/>
      <c r="AP358" s="63"/>
      <c r="AQ358" s="63"/>
      <c r="AR358" s="63"/>
      <c r="AS358" s="63"/>
      <c r="AT358" s="63"/>
      <c r="AU358" s="63"/>
      <c r="AV358" s="64"/>
      <c r="AW358" s="64"/>
      <c r="AX358" s="108"/>
      <c r="AY358" s="108"/>
      <c r="AZ358" s="108"/>
      <c r="BA358" s="589">
        <v>134</v>
      </c>
      <c r="BB358" s="414"/>
      <c r="BC358" s="66"/>
      <c r="BD358" s="68"/>
      <c r="BE358" s="66"/>
      <c r="BF358" s="218"/>
      <c r="BG358" s="66"/>
      <c r="BH358" s="68"/>
      <c r="BI358" s="508"/>
      <c r="BJ358" s="508"/>
      <c r="BK358" s="508"/>
      <c r="BL358" s="66"/>
      <c r="BM358" s="66"/>
      <c r="BN358" s="66"/>
      <c r="BO358" s="66"/>
      <c r="BP358" s="571"/>
      <c r="BQ358" s="66"/>
      <c r="BR358" s="66"/>
      <c r="BS358" s="66"/>
      <c r="BT358" s="66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61">
        <v>1</v>
      </c>
      <c r="CL358" s="661">
        <v>0</v>
      </c>
      <c r="CM358" s="661">
        <v>1</v>
      </c>
      <c r="CN358" s="661">
        <v>1</v>
      </c>
      <c r="CO358" s="661">
        <v>1</v>
      </c>
      <c r="CP358" s="661">
        <v>0</v>
      </c>
      <c r="CQ358" s="661">
        <v>1</v>
      </c>
      <c r="CR358" s="661">
        <v>0</v>
      </c>
      <c r="CS358" s="661">
        <v>0</v>
      </c>
      <c r="CT358" s="661">
        <v>0</v>
      </c>
      <c r="CU358" s="661">
        <v>1</v>
      </c>
      <c r="CV358" s="661">
        <v>1</v>
      </c>
      <c r="CW358" s="666">
        <v>12.6</v>
      </c>
      <c r="CX358" s="362"/>
      <c r="CY358" s="362"/>
      <c r="CZ358" s="362"/>
      <c r="DD358" s="516">
        <v>1</v>
      </c>
      <c r="DE358" s="511" t="s">
        <v>1756</v>
      </c>
      <c r="DG358" s="136"/>
      <c r="DK358" s="136"/>
      <c r="DL358" s="136"/>
      <c r="DM358" s="136"/>
      <c r="DT358" s="63"/>
      <c r="EP358" s="511">
        <v>75</v>
      </c>
      <c r="EQ358" s="574">
        <v>41449</v>
      </c>
      <c r="EU358" s="133">
        <v>65</v>
      </c>
      <c r="EV358" s="133">
        <v>0</v>
      </c>
      <c r="EW358" s="524">
        <v>24.005115384010701</v>
      </c>
      <c r="EX358" s="133">
        <v>9</v>
      </c>
      <c r="EY358" s="133">
        <v>9</v>
      </c>
      <c r="EZ358" s="133">
        <v>62</v>
      </c>
      <c r="FA358" s="133">
        <v>57</v>
      </c>
      <c r="FD358" s="133">
        <v>55</v>
      </c>
      <c r="FF358" s="133">
        <v>32</v>
      </c>
      <c r="FI358" s="91"/>
      <c r="FJ358" s="91"/>
      <c r="FK358" s="227"/>
      <c r="FL358" s="227"/>
      <c r="FM358" s="193">
        <v>205</v>
      </c>
      <c r="FN358" s="193">
        <v>179</v>
      </c>
      <c r="FO358" s="193">
        <v>103.56999655328039</v>
      </c>
      <c r="FP358" s="193">
        <v>90.434289673352154</v>
      </c>
      <c r="FQ358" s="193">
        <v>13</v>
      </c>
      <c r="FR358" s="133">
        <v>1</v>
      </c>
      <c r="FT358" s="193">
        <v>91.3</v>
      </c>
      <c r="FU358" s="193"/>
      <c r="FV358" s="133">
        <v>120</v>
      </c>
      <c r="FW358" s="237">
        <v>5.61</v>
      </c>
      <c r="FX358" s="237">
        <v>3.4</v>
      </c>
      <c r="FY358" s="237">
        <v>16.274509803921568</v>
      </c>
      <c r="FZ358" s="237"/>
      <c r="GA358" s="237">
        <v>1.7523992322456812</v>
      </c>
      <c r="GB358" s="133">
        <v>18</v>
      </c>
      <c r="GH358" s="133">
        <v>0</v>
      </c>
      <c r="GI358" s="133">
        <v>1</v>
      </c>
      <c r="GJ358" s="133">
        <v>1</v>
      </c>
      <c r="GK358" s="133">
        <v>1</v>
      </c>
      <c r="GL358" s="133">
        <v>21</v>
      </c>
      <c r="GN358" s="133">
        <v>0</v>
      </c>
      <c r="GP358" s="133">
        <v>0</v>
      </c>
      <c r="GQ358" s="61">
        <v>37</v>
      </c>
      <c r="GR358" s="106">
        <v>18.693121329128655</v>
      </c>
      <c r="GS358" s="61">
        <v>48</v>
      </c>
      <c r="GT358" s="61">
        <v>0</v>
      </c>
      <c r="GU358" s="61"/>
      <c r="GV358" s="61"/>
      <c r="GW358" s="61"/>
      <c r="GX358" s="61"/>
      <c r="GY358" s="61">
        <v>17</v>
      </c>
      <c r="GZ358" s="61"/>
      <c r="HA358" s="90"/>
      <c r="HB358" s="21">
        <v>18</v>
      </c>
      <c r="HZ358" s="238"/>
      <c r="IF358" s="237"/>
      <c r="IG358" s="237"/>
      <c r="IQ358" s="237"/>
      <c r="JD358" s="136"/>
      <c r="JE358" s="278"/>
      <c r="JF358" s="70"/>
      <c r="JG358" s="70"/>
      <c r="JH358" s="136"/>
      <c r="JI358" s="136"/>
      <c r="JJ358" s="136"/>
      <c r="JK358" s="136"/>
      <c r="JM358" s="420"/>
      <c r="JN358" s="362"/>
      <c r="JO358" s="244"/>
      <c r="JQ358" s="518">
        <v>2</v>
      </c>
      <c r="JR358" s="519">
        <v>42025</v>
      </c>
      <c r="JS358" s="520">
        <v>19</v>
      </c>
      <c r="JT358" s="135"/>
      <c r="JV358" s="200"/>
      <c r="JW358" s="135"/>
      <c r="JX358" s="225"/>
      <c r="JY358" s="201"/>
      <c r="JZ358" s="135"/>
      <c r="KA358" s="225"/>
      <c r="KB358" s="699">
        <v>1</v>
      </c>
      <c r="KC358" s="700">
        <v>42025</v>
      </c>
      <c r="KD358" s="225"/>
      <c r="KE358" s="63"/>
      <c r="KF358" s="250"/>
      <c r="KG358" s="250"/>
      <c r="KH358" s="250"/>
      <c r="KI358" s="250"/>
      <c r="KJ358" s="250"/>
      <c r="KK358" s="250"/>
      <c r="KL358" s="250"/>
      <c r="KM358" s="250"/>
      <c r="KR358" s="92"/>
      <c r="KS358" s="92"/>
      <c r="KT358" s="92"/>
      <c r="KU358" s="361"/>
      <c r="KV358" s="92"/>
      <c r="KW358" s="361"/>
      <c r="KX358" s="361"/>
      <c r="KY358" s="361"/>
      <c r="KZ358" s="361"/>
      <c r="LA358" s="361"/>
      <c r="LB358" s="361"/>
      <c r="LC358" s="361"/>
      <c r="LD358" s="361"/>
      <c r="LE358" s="361"/>
      <c r="LF358" s="112"/>
      <c r="LG358" s="454"/>
      <c r="LH358" s="454"/>
      <c r="LI358" s="454"/>
      <c r="LJ358" s="454"/>
      <c r="LK358" s="454"/>
      <c r="LL358" s="454"/>
      <c r="LM358" s="454"/>
      <c r="LN358" s="454"/>
      <c r="LO358" s="454"/>
      <c r="LP358" s="454"/>
      <c r="LQ358" s="454"/>
      <c r="LR358" s="454"/>
      <c r="LS358" s="454"/>
      <c r="LT358" s="454"/>
      <c r="LU358" s="454"/>
      <c r="LV358" s="454"/>
      <c r="LW358" s="454"/>
      <c r="LX358" s="454"/>
      <c r="LY358" s="454"/>
      <c r="LZ358" s="454"/>
      <c r="MA358" s="454"/>
      <c r="MB358" s="454"/>
      <c r="MD358" s="509"/>
      <c r="ME358" s="61"/>
      <c r="MF358" s="746">
        <v>75</v>
      </c>
      <c r="MG358" s="510">
        <v>41446</v>
      </c>
      <c r="MH358" s="511">
        <v>303</v>
      </c>
      <c r="MI358" s="521">
        <v>303</v>
      </c>
      <c r="MJ358" s="522">
        <v>43.149198373474199</v>
      </c>
      <c r="MK358" s="510">
        <v>41452</v>
      </c>
      <c r="ML358" s="521">
        <v>306</v>
      </c>
      <c r="MM358" s="528">
        <v>42.637166919170902</v>
      </c>
      <c r="MN358" s="511"/>
      <c r="MO358" s="511"/>
      <c r="MP358" s="511"/>
      <c r="NE358" s="876" t="s">
        <v>64</v>
      </c>
      <c r="NF358" s="877" t="s">
        <v>64</v>
      </c>
      <c r="NG358" s="877" t="s">
        <v>64</v>
      </c>
      <c r="NH358" s="877" t="s">
        <v>64</v>
      </c>
      <c r="NI358" s="877" t="s">
        <v>64</v>
      </c>
      <c r="NJ358" s="877" t="s">
        <v>64</v>
      </c>
      <c r="NK358" s="877" t="s">
        <v>64</v>
      </c>
      <c r="NL358" s="877" t="s">
        <v>64</v>
      </c>
      <c r="NM358" s="877" t="s">
        <v>64</v>
      </c>
      <c r="NN358" s="877" t="s">
        <v>64</v>
      </c>
      <c r="NO358" s="877" t="s">
        <v>64</v>
      </c>
      <c r="NP358" s="877" t="s">
        <v>64</v>
      </c>
      <c r="NQ358" s="877" t="s">
        <v>64</v>
      </c>
      <c r="NR358" s="877" t="s">
        <v>64</v>
      </c>
      <c r="NS358" s="877" t="s">
        <v>64</v>
      </c>
      <c r="NT358" s="877" t="s">
        <v>64</v>
      </c>
      <c r="NU358" s="877" t="s">
        <v>64</v>
      </c>
      <c r="NV358" s="877" t="s">
        <v>64</v>
      </c>
      <c r="NW358" s="877" t="s">
        <v>64</v>
      </c>
      <c r="NX358" s="877" t="s">
        <v>64</v>
      </c>
      <c r="NY358" s="877" t="s">
        <v>64</v>
      </c>
      <c r="NZ358" s="877" t="s">
        <v>64</v>
      </c>
      <c r="OA358" s="877" t="s">
        <v>64</v>
      </c>
      <c r="OB358" s="877" t="s">
        <v>64</v>
      </c>
      <c r="OC358" s="877" t="s">
        <v>64</v>
      </c>
      <c r="OD358" s="877" t="s">
        <v>64</v>
      </c>
      <c r="OE358" s="877" t="s">
        <v>64</v>
      </c>
      <c r="OF358" s="877" t="s">
        <v>64</v>
      </c>
      <c r="OG358" s="877" t="s">
        <v>64</v>
      </c>
      <c r="OH358" s="877" t="s">
        <v>64</v>
      </c>
      <c r="OI358" s="877" t="s">
        <v>64</v>
      </c>
      <c r="OJ358" s="877" t="s">
        <v>64</v>
      </c>
      <c r="OK358" s="877" t="s">
        <v>64</v>
      </c>
      <c r="OL358" s="877" t="s">
        <v>64</v>
      </c>
      <c r="OM358" s="877" t="s">
        <v>64</v>
      </c>
    </row>
    <row r="359" spans="1:403" s="133" customFormat="1" x14ac:dyDescent="0.25">
      <c r="A359" s="902">
        <v>358</v>
      </c>
      <c r="B359" s="221">
        <v>0</v>
      </c>
      <c r="C359" s="61">
        <v>0</v>
      </c>
      <c r="D359" s="61">
        <v>5</v>
      </c>
      <c r="E359" s="511">
        <v>76</v>
      </c>
      <c r="F359" s="884"/>
      <c r="G359" s="61"/>
      <c r="H359" s="900">
        <v>304</v>
      </c>
      <c r="J359" s="511" t="s">
        <v>1815</v>
      </c>
      <c r="K359" s="766">
        <v>22601</v>
      </c>
      <c r="L359" s="512">
        <v>51</v>
      </c>
      <c r="M359" s="514">
        <v>81</v>
      </c>
      <c r="N359" s="514">
        <v>178</v>
      </c>
      <c r="O359" s="514">
        <v>25.564953919959599</v>
      </c>
      <c r="P359" s="106">
        <v>2.00124960961895</v>
      </c>
      <c r="Q359" s="511">
        <v>0</v>
      </c>
      <c r="R359" s="511">
        <v>130</v>
      </c>
      <c r="S359" s="511">
        <v>75</v>
      </c>
      <c r="T359" s="511">
        <v>0</v>
      </c>
      <c r="U359" s="514">
        <v>2</v>
      </c>
      <c r="V359" s="718">
        <v>0</v>
      </c>
      <c r="W359" s="718"/>
      <c r="X359" s="718">
        <v>1</v>
      </c>
      <c r="Y359" s="663">
        <v>2</v>
      </c>
      <c r="Z359" s="718">
        <v>1</v>
      </c>
      <c r="AA359" s="718">
        <v>0</v>
      </c>
      <c r="AB359" s="718">
        <v>1</v>
      </c>
      <c r="AC359" s="718">
        <v>0</v>
      </c>
      <c r="AE359" s="524">
        <v>28.007523629130901</v>
      </c>
      <c r="AG359" s="589">
        <v>96</v>
      </c>
      <c r="AH359" s="590">
        <v>0.85</v>
      </c>
      <c r="AI359" s="589">
        <v>95</v>
      </c>
      <c r="AJ359" s="592"/>
      <c r="AK359" s="589">
        <v>12.5</v>
      </c>
      <c r="AL359" s="592"/>
      <c r="AM359" s="589">
        <v>114</v>
      </c>
      <c r="AN359" s="593"/>
      <c r="AO359" s="409"/>
      <c r="AP359" s="63"/>
      <c r="AQ359" s="63"/>
      <c r="AR359" s="63"/>
      <c r="AS359" s="63"/>
      <c r="AT359" s="63"/>
      <c r="AU359" s="63"/>
      <c r="AV359" s="64"/>
      <c r="AW359" s="64"/>
      <c r="AX359" s="108"/>
      <c r="AY359" s="108"/>
      <c r="AZ359" s="108"/>
      <c r="BA359" s="589">
        <v>139</v>
      </c>
      <c r="BB359" s="414"/>
      <c r="BC359" s="66"/>
      <c r="BD359" s="68"/>
      <c r="BE359" s="66"/>
      <c r="BF359" s="218"/>
      <c r="BG359" s="66"/>
      <c r="BH359" s="68"/>
      <c r="BI359" s="508"/>
      <c r="BJ359" s="508"/>
      <c r="BK359" s="508"/>
      <c r="BL359" s="66"/>
      <c r="BM359" s="66"/>
      <c r="BN359" s="66"/>
      <c r="BO359" s="66"/>
      <c r="BP359" s="571"/>
      <c r="BQ359" s="66"/>
      <c r="BR359" s="66"/>
      <c r="BS359" s="66"/>
      <c r="BT359" s="66"/>
      <c r="BU359" s="61"/>
      <c r="BV359" s="61"/>
      <c r="BW359" s="61"/>
      <c r="BX359" s="61"/>
      <c r="BY359" s="61"/>
      <c r="BZ359" s="61"/>
      <c r="CA359" s="61"/>
      <c r="CB359" s="61"/>
      <c r="CC359" s="61"/>
      <c r="CD359" s="61"/>
      <c r="CE359" s="61"/>
      <c r="CF359" s="61"/>
      <c r="CG359" s="61"/>
      <c r="CH359" s="61"/>
      <c r="CI359" s="61"/>
      <c r="CJ359" s="61"/>
      <c r="CK359" s="661">
        <v>1</v>
      </c>
      <c r="CL359" s="661">
        <v>0</v>
      </c>
      <c r="CM359" s="663">
        <v>1</v>
      </c>
      <c r="CN359" s="661">
        <v>1</v>
      </c>
      <c r="CO359" s="661">
        <v>1</v>
      </c>
      <c r="CP359" s="661">
        <v>0</v>
      </c>
      <c r="CQ359" s="661">
        <v>1</v>
      </c>
      <c r="CR359" s="663" t="s">
        <v>1816</v>
      </c>
      <c r="CS359" s="661">
        <v>0</v>
      </c>
      <c r="CT359" s="661">
        <v>0</v>
      </c>
      <c r="CU359" s="661">
        <v>1</v>
      </c>
      <c r="CV359" s="661">
        <v>1</v>
      </c>
      <c r="CW359" s="666">
        <v>14.67</v>
      </c>
      <c r="CX359" s="362"/>
      <c r="CY359" s="362"/>
      <c r="CZ359" s="362"/>
      <c r="DD359" s="516">
        <v>1</v>
      </c>
      <c r="DE359" s="513" t="s">
        <v>1817</v>
      </c>
      <c r="DG359" s="136"/>
      <c r="DK359" s="136"/>
      <c r="DL359" s="136"/>
      <c r="DM359" s="136"/>
      <c r="DT359" s="63"/>
      <c r="EP359" s="511">
        <v>76</v>
      </c>
      <c r="EQ359" s="574">
        <v>41449</v>
      </c>
      <c r="EU359" s="133">
        <v>44</v>
      </c>
      <c r="EV359" s="133">
        <v>0</v>
      </c>
      <c r="EW359" s="524">
        <v>28.007523629130901</v>
      </c>
      <c r="EX359" s="133">
        <v>8</v>
      </c>
      <c r="EY359" s="133">
        <v>9</v>
      </c>
      <c r="EZ359" s="133">
        <v>75</v>
      </c>
      <c r="FA359" s="133">
        <v>66</v>
      </c>
      <c r="FD359" s="133">
        <v>49</v>
      </c>
      <c r="FF359" s="133">
        <v>30</v>
      </c>
      <c r="FI359" s="91"/>
      <c r="FJ359" s="91"/>
      <c r="FK359" s="227"/>
      <c r="FL359" s="227"/>
      <c r="FM359" s="193">
        <v>267</v>
      </c>
      <c r="FN359" s="193">
        <v>219</v>
      </c>
      <c r="FO359" s="193">
        <v>133.41664064126334</v>
      </c>
      <c r="FP359" s="193">
        <v>109.43162659339578</v>
      </c>
      <c r="FQ359" s="193">
        <v>18</v>
      </c>
      <c r="FR359" s="133">
        <v>1</v>
      </c>
      <c r="FT359" s="193">
        <v>55</v>
      </c>
      <c r="FU359" s="193">
        <v>78</v>
      </c>
      <c r="FV359" s="133">
        <v>230</v>
      </c>
      <c r="FW359" s="237">
        <v>7.03</v>
      </c>
      <c r="FX359" s="237">
        <v>8.11</v>
      </c>
      <c r="FY359" s="237">
        <v>7.8236130867709814</v>
      </c>
      <c r="FZ359" s="237">
        <v>0.70512820512820518</v>
      </c>
      <c r="GB359" s="133">
        <v>17</v>
      </c>
      <c r="GH359" s="133">
        <v>0</v>
      </c>
      <c r="GI359" s="133">
        <v>1</v>
      </c>
      <c r="GJ359" s="133">
        <v>0</v>
      </c>
      <c r="GK359" s="133">
        <v>1</v>
      </c>
      <c r="GL359" s="133">
        <v>39</v>
      </c>
      <c r="GN359" s="133">
        <v>0</v>
      </c>
      <c r="GP359" s="133">
        <v>1</v>
      </c>
      <c r="GQ359" s="61">
        <v>28</v>
      </c>
      <c r="GR359" s="106">
        <v>13.991258194589413</v>
      </c>
      <c r="GS359" s="61">
        <v>72</v>
      </c>
      <c r="GT359" s="61">
        <v>0</v>
      </c>
      <c r="GU359" s="61"/>
      <c r="GV359" s="61"/>
      <c r="GW359" s="61"/>
      <c r="GX359" s="61"/>
      <c r="GY359" s="61">
        <v>25</v>
      </c>
      <c r="GZ359" s="61"/>
      <c r="HA359" s="90"/>
      <c r="HB359" s="21">
        <v>18</v>
      </c>
      <c r="HZ359" s="238"/>
      <c r="IF359" s="237"/>
      <c r="IG359" s="237"/>
      <c r="IQ359" s="237"/>
      <c r="JD359" s="136"/>
      <c r="JE359" s="278"/>
      <c r="JF359" s="70"/>
      <c r="JG359" s="70"/>
      <c r="JH359" s="136"/>
      <c r="JI359" s="136"/>
      <c r="JJ359" s="136"/>
      <c r="JK359" s="136"/>
      <c r="JM359" s="420"/>
      <c r="JN359" s="362"/>
      <c r="JO359" s="244"/>
      <c r="JQ359" s="518">
        <v>1</v>
      </c>
      <c r="JR359" s="519">
        <v>42896</v>
      </c>
      <c r="JS359" s="520">
        <v>47</v>
      </c>
      <c r="JT359" s="135"/>
      <c r="JV359" s="200"/>
      <c r="JW359" s="135"/>
      <c r="JX359" s="225"/>
      <c r="JY359" s="201"/>
      <c r="JZ359" s="135"/>
      <c r="KA359" s="225"/>
      <c r="KB359" s="699">
        <v>0</v>
      </c>
      <c r="KC359" s="511"/>
      <c r="KD359" s="225"/>
      <c r="KE359" s="63"/>
      <c r="KF359" s="250"/>
      <c r="KG359" s="250"/>
      <c r="KH359" s="250"/>
      <c r="KI359" s="250"/>
      <c r="KJ359" s="250"/>
      <c r="KK359" s="250"/>
      <c r="KL359" s="250"/>
      <c r="KM359" s="250"/>
      <c r="KR359" s="92"/>
      <c r="KS359" s="92"/>
      <c r="KT359" s="92"/>
      <c r="KU359" s="361"/>
      <c r="KV359" s="92"/>
      <c r="KW359" s="361"/>
      <c r="KX359" s="361"/>
      <c r="KY359" s="361"/>
      <c r="KZ359" s="361"/>
      <c r="LA359" s="361"/>
      <c r="LB359" s="361"/>
      <c r="LC359" s="361"/>
      <c r="LD359" s="361"/>
      <c r="LE359" s="361"/>
      <c r="LF359" s="112"/>
      <c r="LG359" s="454"/>
      <c r="LH359" s="454"/>
      <c r="LI359" s="454"/>
      <c r="LJ359" s="454"/>
      <c r="LK359" s="454"/>
      <c r="LL359" s="454"/>
      <c r="LM359" s="454"/>
      <c r="LN359" s="454"/>
      <c r="LO359" s="454"/>
      <c r="LP359" s="454"/>
      <c r="LQ359" s="454"/>
      <c r="LR359" s="454"/>
      <c r="LS359" s="454"/>
      <c r="LT359" s="454"/>
      <c r="LU359" s="454"/>
      <c r="LV359" s="454"/>
      <c r="LW359" s="454"/>
      <c r="LX359" s="454"/>
      <c r="LY359" s="454"/>
      <c r="LZ359" s="454"/>
      <c r="MA359" s="454"/>
      <c r="MB359" s="454"/>
      <c r="MD359" s="509"/>
      <c r="ME359" s="61"/>
      <c r="MF359" s="746">
        <v>76</v>
      </c>
      <c r="MG359" s="527">
        <v>41449</v>
      </c>
      <c r="MH359" s="511">
        <v>304</v>
      </c>
      <c r="MI359" s="521">
        <v>304</v>
      </c>
      <c r="MJ359" s="522">
        <v>29.400209069374998</v>
      </c>
      <c r="MK359" s="510">
        <v>41450</v>
      </c>
      <c r="ML359" s="511" t="s">
        <v>1818</v>
      </c>
      <c r="MM359" s="511"/>
      <c r="MN359" s="511"/>
      <c r="MO359" s="511"/>
      <c r="MP359" s="511"/>
      <c r="NE359" s="876" t="s">
        <v>64</v>
      </c>
      <c r="NF359" s="877" t="s">
        <v>64</v>
      </c>
      <c r="NG359" s="877" t="s">
        <v>64</v>
      </c>
      <c r="NH359" s="877" t="s">
        <v>64</v>
      </c>
      <c r="NI359" s="877" t="s">
        <v>64</v>
      </c>
      <c r="NJ359" s="877" t="s">
        <v>64</v>
      </c>
      <c r="NK359" s="877" t="s">
        <v>64</v>
      </c>
      <c r="NL359" s="877" t="s">
        <v>64</v>
      </c>
      <c r="NM359" s="877" t="s">
        <v>64</v>
      </c>
      <c r="NN359" s="877" t="s">
        <v>64</v>
      </c>
      <c r="NO359" s="877" t="s">
        <v>64</v>
      </c>
      <c r="NP359" s="877" t="s">
        <v>64</v>
      </c>
      <c r="NQ359" s="877" t="s">
        <v>64</v>
      </c>
      <c r="NR359" s="877" t="s">
        <v>64</v>
      </c>
      <c r="NS359" s="877" t="s">
        <v>64</v>
      </c>
      <c r="NT359" s="877" t="s">
        <v>64</v>
      </c>
      <c r="NU359" s="877" t="s">
        <v>64</v>
      </c>
      <c r="NV359" s="877" t="s">
        <v>64</v>
      </c>
      <c r="NW359" s="877" t="s">
        <v>64</v>
      </c>
      <c r="NX359" s="877" t="s">
        <v>64</v>
      </c>
      <c r="NY359" s="877" t="s">
        <v>64</v>
      </c>
      <c r="NZ359" s="877" t="s">
        <v>64</v>
      </c>
      <c r="OA359" s="877" t="s">
        <v>64</v>
      </c>
      <c r="OB359" s="877" t="s">
        <v>64</v>
      </c>
      <c r="OC359" s="877" t="s">
        <v>64</v>
      </c>
      <c r="OD359" s="877" t="s">
        <v>64</v>
      </c>
      <c r="OE359" s="877" t="s">
        <v>64</v>
      </c>
      <c r="OF359" s="877" t="s">
        <v>64</v>
      </c>
      <c r="OG359" s="877" t="s">
        <v>64</v>
      </c>
      <c r="OH359" s="877" t="s">
        <v>64</v>
      </c>
      <c r="OI359" s="877" t="s">
        <v>64</v>
      </c>
      <c r="OJ359" s="877" t="s">
        <v>64</v>
      </c>
      <c r="OK359" s="877" t="s">
        <v>64</v>
      </c>
      <c r="OL359" s="877" t="s">
        <v>64</v>
      </c>
      <c r="OM359" s="877" t="s">
        <v>64</v>
      </c>
    </row>
    <row r="360" spans="1:403" s="133" customFormat="1" x14ac:dyDescent="0.25">
      <c r="A360" s="455">
        <v>359</v>
      </c>
      <c r="B360" s="221">
        <v>0</v>
      </c>
      <c r="C360" s="61">
        <v>0</v>
      </c>
      <c r="D360" s="61">
        <v>5</v>
      </c>
      <c r="E360" s="511">
        <v>77</v>
      </c>
      <c r="F360" s="884"/>
      <c r="G360" s="61"/>
      <c r="H360" s="900">
        <v>305</v>
      </c>
      <c r="J360" s="511" t="s">
        <v>1819</v>
      </c>
      <c r="K360" s="766">
        <v>14928</v>
      </c>
      <c r="L360" s="512">
        <v>72.652054794520595</v>
      </c>
      <c r="M360" s="514">
        <v>54</v>
      </c>
      <c r="N360" s="514">
        <v>167</v>
      </c>
      <c r="O360" s="514">
        <v>19.362472659471475</v>
      </c>
      <c r="P360" s="106">
        <v>1.5827191791344413</v>
      </c>
      <c r="Q360" s="511">
        <v>0</v>
      </c>
      <c r="R360" s="511">
        <v>100</v>
      </c>
      <c r="S360" s="511">
        <v>50</v>
      </c>
      <c r="T360" s="511">
        <v>1</v>
      </c>
      <c r="U360" s="514">
        <v>4</v>
      </c>
      <c r="V360" s="718">
        <v>0</v>
      </c>
      <c r="W360" s="718"/>
      <c r="X360" s="718">
        <v>1</v>
      </c>
      <c r="Y360" s="663">
        <v>1</v>
      </c>
      <c r="Z360" s="718">
        <v>1</v>
      </c>
      <c r="AA360" s="718">
        <v>0</v>
      </c>
      <c r="AB360" s="718">
        <v>1</v>
      </c>
      <c r="AC360" s="718">
        <v>0</v>
      </c>
      <c r="AE360" s="524">
        <v>16.876180697515</v>
      </c>
      <c r="AG360" s="589">
        <v>128</v>
      </c>
      <c r="AH360" s="590">
        <v>0.77</v>
      </c>
      <c r="AI360" s="589">
        <v>99</v>
      </c>
      <c r="AJ360" s="592"/>
      <c r="AK360" s="589">
        <v>10.4</v>
      </c>
      <c r="AL360" s="592"/>
      <c r="AM360" s="589">
        <v>855</v>
      </c>
      <c r="AN360" s="593"/>
      <c r="AO360" s="409"/>
      <c r="AP360" s="63"/>
      <c r="AQ360" s="63"/>
      <c r="AR360" s="63"/>
      <c r="AS360" s="63"/>
      <c r="AT360" s="63"/>
      <c r="AU360" s="63"/>
      <c r="AV360" s="64"/>
      <c r="AW360" s="64"/>
      <c r="AX360" s="108"/>
      <c r="AY360" s="108"/>
      <c r="AZ360" s="108"/>
      <c r="BA360" s="589">
        <v>121</v>
      </c>
      <c r="BB360" s="414"/>
      <c r="BC360" s="66"/>
      <c r="BD360" s="68"/>
      <c r="BE360" s="66"/>
      <c r="BF360" s="218"/>
      <c r="BG360" s="66"/>
      <c r="BH360" s="68"/>
      <c r="BI360" s="508"/>
      <c r="BJ360" s="508"/>
      <c r="BK360" s="508"/>
      <c r="BL360" s="66"/>
      <c r="BM360" s="66"/>
      <c r="BN360" s="66"/>
      <c r="BO360" s="66"/>
      <c r="BP360" s="571"/>
      <c r="BQ360" s="66"/>
      <c r="BR360" s="66"/>
      <c r="BS360" s="66"/>
      <c r="BT360" s="66"/>
      <c r="BU360" s="61"/>
      <c r="BV360" s="61"/>
      <c r="BW360" s="61"/>
      <c r="BX360" s="61"/>
      <c r="BY360" s="61"/>
      <c r="BZ360" s="61"/>
      <c r="CA360" s="61"/>
      <c r="CB360" s="61"/>
      <c r="CC360" s="61"/>
      <c r="CD360" s="61"/>
      <c r="CE360" s="61"/>
      <c r="CF360" s="61"/>
      <c r="CG360" s="61"/>
      <c r="CH360" s="61"/>
      <c r="CI360" s="61"/>
      <c r="CJ360" s="61"/>
      <c r="CK360" s="661">
        <v>1</v>
      </c>
      <c r="CL360" s="661">
        <v>0</v>
      </c>
      <c r="CM360" s="661">
        <v>0</v>
      </c>
      <c r="CN360" s="661">
        <v>1</v>
      </c>
      <c r="CO360" s="661">
        <v>1</v>
      </c>
      <c r="CP360" s="661">
        <v>0</v>
      </c>
      <c r="CQ360" s="661">
        <v>1</v>
      </c>
      <c r="CR360" s="663" t="s">
        <v>1820</v>
      </c>
      <c r="CS360" s="661">
        <v>0</v>
      </c>
      <c r="CT360" s="661">
        <v>0</v>
      </c>
      <c r="CU360" s="661">
        <v>1</v>
      </c>
      <c r="CV360" s="661">
        <v>1</v>
      </c>
      <c r="CW360" s="667"/>
      <c r="CX360" s="362"/>
      <c r="CY360" s="362"/>
      <c r="CZ360" s="362"/>
      <c r="DD360" s="516">
        <v>2</v>
      </c>
      <c r="DE360" s="511" t="s">
        <v>1765</v>
      </c>
      <c r="DG360" s="136"/>
      <c r="DK360" s="136"/>
      <c r="DL360" s="136"/>
      <c r="DM360" s="136"/>
      <c r="DT360" s="63"/>
      <c r="EP360" s="511">
        <v>77</v>
      </c>
      <c r="EQ360" s="574">
        <v>41445</v>
      </c>
      <c r="EU360" s="133">
        <v>78</v>
      </c>
      <c r="EV360" s="133">
        <v>0</v>
      </c>
      <c r="EW360" s="524">
        <v>16.876180697515</v>
      </c>
      <c r="EX360" s="133">
        <v>7</v>
      </c>
      <c r="EY360" s="133">
        <v>9</v>
      </c>
      <c r="EZ360" s="133">
        <v>75</v>
      </c>
      <c r="FA360" s="133">
        <v>57</v>
      </c>
      <c r="FD360" s="133">
        <v>45</v>
      </c>
      <c r="FF360" s="133">
        <v>32</v>
      </c>
      <c r="FI360" s="91"/>
      <c r="FJ360" s="91"/>
      <c r="FK360" s="227"/>
      <c r="FL360" s="227"/>
      <c r="FM360" s="193">
        <v>252</v>
      </c>
      <c r="FN360" s="193">
        <v>221</v>
      </c>
      <c r="FO360" s="193">
        <v>159.21965394885399</v>
      </c>
      <c r="FP360" s="193">
        <v>139.63310921705053</v>
      </c>
      <c r="FQ360" s="193">
        <v>12</v>
      </c>
      <c r="FR360" s="133">
        <v>1</v>
      </c>
      <c r="FT360" s="193">
        <v>106</v>
      </c>
      <c r="FU360" s="193">
        <v>46</v>
      </c>
      <c r="FV360" s="133">
        <v>160</v>
      </c>
      <c r="FW360" s="237">
        <v>4.3899999999999997</v>
      </c>
      <c r="FX360" s="237">
        <v>4.28</v>
      </c>
      <c r="FY360" s="237">
        <v>24.14578587699317</v>
      </c>
      <c r="FZ360" s="237">
        <v>2.3043478260869565</v>
      </c>
      <c r="GA360" s="237">
        <v>4.5493562231759652</v>
      </c>
      <c r="GB360" s="237">
        <v>21</v>
      </c>
      <c r="GH360" s="133">
        <v>1</v>
      </c>
      <c r="GI360" s="133">
        <v>2</v>
      </c>
      <c r="GJ360" s="133">
        <v>1</v>
      </c>
      <c r="GK360" s="133">
        <v>1</v>
      </c>
      <c r="GL360" s="133">
        <v>48</v>
      </c>
      <c r="GN360" s="133">
        <v>0</v>
      </c>
      <c r="GP360" s="133">
        <v>0</v>
      </c>
      <c r="GQ360" s="61">
        <v>43</v>
      </c>
      <c r="GR360" s="106">
        <v>27.168433015082229</v>
      </c>
      <c r="GS360" s="61">
        <v>48</v>
      </c>
      <c r="GT360" s="61">
        <v>0</v>
      </c>
      <c r="GU360" s="61"/>
      <c r="GV360" s="61"/>
      <c r="GW360" s="61"/>
      <c r="GX360" s="61"/>
      <c r="GY360" s="61">
        <v>17</v>
      </c>
      <c r="GZ360" s="61"/>
      <c r="HA360" s="90"/>
      <c r="HB360" s="21">
        <v>10</v>
      </c>
      <c r="HZ360" s="238"/>
      <c r="IF360" s="237"/>
      <c r="IG360" s="237"/>
      <c r="IQ360" s="237"/>
      <c r="JD360" s="136"/>
      <c r="JE360" s="278"/>
      <c r="JF360" s="70"/>
      <c r="JG360" s="70"/>
      <c r="JH360" s="136"/>
      <c r="JI360" s="136"/>
      <c r="JJ360" s="136"/>
      <c r="JK360" s="136"/>
      <c r="JM360" s="420"/>
      <c r="JN360" s="362"/>
      <c r="JO360" s="244"/>
      <c r="JQ360" s="518">
        <v>0</v>
      </c>
      <c r="JR360" s="519">
        <v>43553</v>
      </c>
      <c r="JS360" s="520">
        <v>69</v>
      </c>
      <c r="JT360" s="135"/>
      <c r="JV360" s="200"/>
      <c r="JW360" s="135"/>
      <c r="JX360" s="225"/>
      <c r="JY360" s="201"/>
      <c r="JZ360" s="135"/>
      <c r="KA360" s="225"/>
      <c r="KB360" s="699">
        <v>0</v>
      </c>
      <c r="KC360" s="511"/>
      <c r="KD360" s="225"/>
      <c r="KE360" s="63"/>
      <c r="KF360" s="250"/>
      <c r="KG360" s="250"/>
      <c r="KH360" s="250"/>
      <c r="KI360" s="250"/>
      <c r="KJ360" s="250"/>
      <c r="KK360" s="250"/>
      <c r="KL360" s="250"/>
      <c r="KM360" s="250"/>
      <c r="KR360" s="92"/>
      <c r="KS360" s="92"/>
      <c r="KT360" s="92"/>
      <c r="KU360" s="361"/>
      <c r="KV360" s="92"/>
      <c r="KW360" s="361"/>
      <c r="KX360" s="361"/>
      <c r="KY360" s="361"/>
      <c r="KZ360" s="361"/>
      <c r="LA360" s="361"/>
      <c r="LB360" s="361"/>
      <c r="LC360" s="361"/>
      <c r="LD360" s="361"/>
      <c r="LE360" s="361"/>
      <c r="LF360" s="112"/>
      <c r="LG360" s="454"/>
      <c r="LH360" s="454"/>
      <c r="LI360" s="454"/>
      <c r="LJ360" s="454"/>
      <c r="LK360" s="454"/>
      <c r="LL360" s="454"/>
      <c r="LM360" s="454"/>
      <c r="LN360" s="454"/>
      <c r="LO360" s="454"/>
      <c r="LP360" s="454"/>
      <c r="LQ360" s="454"/>
      <c r="LR360" s="454"/>
      <c r="LS360" s="454"/>
      <c r="LT360" s="454"/>
      <c r="LU360" s="454"/>
      <c r="LV360" s="454"/>
      <c r="LW360" s="454"/>
      <c r="LX360" s="454"/>
      <c r="LY360" s="454"/>
      <c r="LZ360" s="454"/>
      <c r="MA360" s="454"/>
      <c r="MB360" s="454"/>
      <c r="MD360" s="509"/>
      <c r="ME360" s="61"/>
      <c r="MF360" s="746">
        <v>77</v>
      </c>
      <c r="MG360" s="510">
        <v>41446</v>
      </c>
      <c r="MH360" s="511">
        <v>305</v>
      </c>
      <c r="MI360" s="521">
        <v>305</v>
      </c>
      <c r="MJ360" s="522">
        <v>25.572264315943599</v>
      </c>
      <c r="MK360" s="510"/>
      <c r="ML360" s="511"/>
      <c r="MM360" s="511"/>
      <c r="MN360" s="511"/>
      <c r="MO360" s="511"/>
      <c r="MP360" s="511"/>
      <c r="NE360" s="876" t="s">
        <v>64</v>
      </c>
      <c r="NF360" s="877" t="s">
        <v>64</v>
      </c>
      <c r="NG360" s="877" t="s">
        <v>64</v>
      </c>
      <c r="NH360" s="877" t="s">
        <v>64</v>
      </c>
      <c r="NI360" s="877" t="s">
        <v>64</v>
      </c>
      <c r="NJ360" s="877" t="s">
        <v>64</v>
      </c>
      <c r="NK360" s="877" t="s">
        <v>64</v>
      </c>
      <c r="NL360" s="877" t="s">
        <v>64</v>
      </c>
      <c r="NM360" s="877" t="s">
        <v>64</v>
      </c>
      <c r="NN360" s="877" t="s">
        <v>64</v>
      </c>
      <c r="NO360" s="877" t="s">
        <v>64</v>
      </c>
      <c r="NP360" s="877" t="s">
        <v>64</v>
      </c>
      <c r="NQ360" s="877" t="s">
        <v>64</v>
      </c>
      <c r="NR360" s="877" t="s">
        <v>64</v>
      </c>
      <c r="NS360" s="877" t="s">
        <v>64</v>
      </c>
      <c r="NT360" s="877" t="s">
        <v>64</v>
      </c>
      <c r="NU360" s="877" t="s">
        <v>64</v>
      </c>
      <c r="NV360" s="877" t="s">
        <v>64</v>
      </c>
      <c r="NW360" s="877" t="s">
        <v>64</v>
      </c>
      <c r="NX360" s="877" t="s">
        <v>64</v>
      </c>
      <c r="NY360" s="877" t="s">
        <v>64</v>
      </c>
      <c r="NZ360" s="877" t="s">
        <v>64</v>
      </c>
      <c r="OA360" s="877" t="s">
        <v>64</v>
      </c>
      <c r="OB360" s="877" t="s">
        <v>64</v>
      </c>
      <c r="OC360" s="877" t="s">
        <v>64</v>
      </c>
      <c r="OD360" s="877" t="s">
        <v>64</v>
      </c>
      <c r="OE360" s="877" t="s">
        <v>64</v>
      </c>
      <c r="OF360" s="877" t="s">
        <v>64</v>
      </c>
      <c r="OG360" s="877" t="s">
        <v>64</v>
      </c>
      <c r="OH360" s="877" t="s">
        <v>64</v>
      </c>
      <c r="OI360" s="877" t="s">
        <v>64</v>
      </c>
      <c r="OJ360" s="877" t="s">
        <v>64</v>
      </c>
      <c r="OK360" s="877" t="s">
        <v>64</v>
      </c>
      <c r="OL360" s="877" t="s">
        <v>64</v>
      </c>
      <c r="OM360" s="877" t="s">
        <v>64</v>
      </c>
    </row>
    <row r="361" spans="1:403" s="133" customFormat="1" x14ac:dyDescent="0.25">
      <c r="A361" s="455">
        <v>360</v>
      </c>
      <c r="B361" s="221">
        <v>0</v>
      </c>
      <c r="C361" s="61">
        <v>0</v>
      </c>
      <c r="D361" s="61">
        <v>5</v>
      </c>
      <c r="E361" s="511">
        <v>78</v>
      </c>
      <c r="F361" s="884"/>
      <c r="G361" s="61"/>
      <c r="H361" s="900">
        <v>307</v>
      </c>
      <c r="J361" s="511" t="s">
        <v>1821</v>
      </c>
      <c r="K361" s="766">
        <v>20025</v>
      </c>
      <c r="L361" s="512">
        <v>58.712328767123303</v>
      </c>
      <c r="M361" s="514">
        <v>94</v>
      </c>
      <c r="N361" s="514">
        <v>191</v>
      </c>
      <c r="O361" s="514">
        <v>25.766837531865903</v>
      </c>
      <c r="P361" s="106">
        <v>2.233208951760274</v>
      </c>
      <c r="Q361" s="511">
        <v>0</v>
      </c>
      <c r="R361" s="511">
        <v>100</v>
      </c>
      <c r="S361" s="511">
        <v>60</v>
      </c>
      <c r="T361" s="511">
        <v>0</v>
      </c>
      <c r="U361" s="514">
        <v>4</v>
      </c>
      <c r="V361" s="718">
        <v>0</v>
      </c>
      <c r="W361" s="718"/>
      <c r="X361" s="663">
        <v>1</v>
      </c>
      <c r="Y361" s="718">
        <v>0</v>
      </c>
      <c r="Z361" s="718">
        <v>1</v>
      </c>
      <c r="AA361" s="718">
        <v>0</v>
      </c>
      <c r="AB361" s="718">
        <v>0</v>
      </c>
      <c r="AC361" s="718">
        <v>0</v>
      </c>
      <c r="AE361" s="524">
        <v>14.139480658342601</v>
      </c>
      <c r="AG361" s="591"/>
      <c r="AH361" s="590">
        <v>1.69</v>
      </c>
      <c r="AI361" s="589">
        <v>42</v>
      </c>
      <c r="AJ361" s="592"/>
      <c r="AK361" s="589">
        <v>12.1</v>
      </c>
      <c r="AL361" s="592"/>
      <c r="AM361" s="589">
        <v>846</v>
      </c>
      <c r="AN361" s="593"/>
      <c r="AO361" s="409"/>
      <c r="AP361" s="63"/>
      <c r="AQ361" s="63"/>
      <c r="AR361" s="63"/>
      <c r="AS361" s="63"/>
      <c r="AT361" s="63"/>
      <c r="AU361" s="63"/>
      <c r="AV361" s="64"/>
      <c r="AW361" s="64"/>
      <c r="AX361" s="108"/>
      <c r="AY361" s="108"/>
      <c r="AZ361" s="108"/>
      <c r="BA361" s="589">
        <v>125</v>
      </c>
      <c r="BB361" s="414"/>
      <c r="BC361" s="66"/>
      <c r="BD361" s="68"/>
      <c r="BE361" s="66"/>
      <c r="BF361" s="218"/>
      <c r="BG361" s="66"/>
      <c r="BH361" s="68"/>
      <c r="BI361" s="508"/>
      <c r="BJ361" s="508"/>
      <c r="BK361" s="508"/>
      <c r="BL361" s="66"/>
      <c r="BM361" s="66"/>
      <c r="BN361" s="66"/>
      <c r="BO361" s="66"/>
      <c r="BP361" s="571"/>
      <c r="BQ361" s="66"/>
      <c r="BR361" s="66"/>
      <c r="BS361" s="66"/>
      <c r="BT361" s="66"/>
      <c r="BU361" s="61"/>
      <c r="BV361" s="61"/>
      <c r="BW361" s="61"/>
      <c r="BX361" s="61"/>
      <c r="BY361" s="61"/>
      <c r="BZ361" s="61"/>
      <c r="CA361" s="61"/>
      <c r="CB361" s="61"/>
      <c r="CC361" s="61"/>
      <c r="CD361" s="61"/>
      <c r="CE361" s="61"/>
      <c r="CF361" s="61"/>
      <c r="CG361" s="61"/>
      <c r="CH361" s="61"/>
      <c r="CI361" s="61"/>
      <c r="CJ361" s="61"/>
      <c r="CK361" s="661">
        <v>1</v>
      </c>
      <c r="CL361" s="661">
        <v>0</v>
      </c>
      <c r="CM361" s="661">
        <v>1</v>
      </c>
      <c r="CN361" s="661">
        <v>1</v>
      </c>
      <c r="CO361" s="661">
        <v>1</v>
      </c>
      <c r="CP361" s="661">
        <v>0</v>
      </c>
      <c r="CQ361" s="661">
        <v>1</v>
      </c>
      <c r="CR361" s="661">
        <v>1</v>
      </c>
      <c r="CS361" s="661">
        <v>0</v>
      </c>
      <c r="CT361" s="661">
        <v>0</v>
      </c>
      <c r="CU361" s="661">
        <v>1</v>
      </c>
      <c r="CV361" s="661">
        <v>0</v>
      </c>
      <c r="CW361" s="667"/>
      <c r="CX361" s="362"/>
      <c r="CY361" s="362"/>
      <c r="CZ361" s="362"/>
      <c r="DD361" s="523">
        <v>1</v>
      </c>
      <c r="DE361" s="511" t="s">
        <v>1730</v>
      </c>
      <c r="DG361" s="136"/>
      <c r="DK361" s="136"/>
      <c r="DL361" s="136"/>
      <c r="DM361" s="136"/>
      <c r="DT361" s="63"/>
      <c r="EP361" s="511">
        <v>78</v>
      </c>
      <c r="EQ361" s="574">
        <v>41435</v>
      </c>
      <c r="EU361" s="133">
        <v>72</v>
      </c>
      <c r="EV361" s="133">
        <v>0</v>
      </c>
      <c r="EW361" s="524">
        <v>14.139480658342601</v>
      </c>
      <c r="EX361" s="133">
        <v>6</v>
      </c>
      <c r="EY361" s="133">
        <v>6</v>
      </c>
      <c r="EZ361" s="133">
        <v>65</v>
      </c>
      <c r="FA361" s="133">
        <v>57</v>
      </c>
      <c r="FD361" s="133">
        <v>50</v>
      </c>
      <c r="FF361" s="133">
        <v>31</v>
      </c>
      <c r="FI361" s="91"/>
      <c r="FJ361" s="91"/>
      <c r="FK361" s="227"/>
      <c r="FL361" s="227"/>
      <c r="FM361" s="193">
        <v>268</v>
      </c>
      <c r="FN361" s="193">
        <v>223</v>
      </c>
      <c r="FO361" s="193">
        <v>120.00668356122939</v>
      </c>
      <c r="FP361" s="193">
        <v>99.856307590127443</v>
      </c>
      <c r="FQ361" s="193">
        <v>17</v>
      </c>
      <c r="FR361" s="133">
        <v>1</v>
      </c>
      <c r="FT361" s="193">
        <v>109</v>
      </c>
      <c r="FU361" s="193">
        <v>54</v>
      </c>
      <c r="FV361" s="133">
        <v>130</v>
      </c>
      <c r="FW361" s="237">
        <v>6.39</v>
      </c>
      <c r="FX361" s="237">
        <v>6.3</v>
      </c>
      <c r="FY361" s="237">
        <v>17.057902973395933</v>
      </c>
      <c r="FZ361" s="237">
        <v>2.0185185185185186</v>
      </c>
      <c r="GA361" s="237"/>
      <c r="GB361" s="133">
        <v>23</v>
      </c>
      <c r="GH361" s="133">
        <v>0</v>
      </c>
      <c r="GI361" s="133">
        <v>1</v>
      </c>
      <c r="GJ361" s="133">
        <v>0</v>
      </c>
      <c r="GK361" s="133">
        <v>2</v>
      </c>
      <c r="GL361" s="133">
        <v>17</v>
      </c>
      <c r="GN361" s="133">
        <v>0</v>
      </c>
      <c r="GP361" s="133">
        <v>0</v>
      </c>
      <c r="GQ361" s="61">
        <v>160</v>
      </c>
      <c r="GR361" s="106">
        <v>71.645781230584717</v>
      </c>
      <c r="GS361" s="61">
        <v>26</v>
      </c>
      <c r="GT361" s="61">
        <v>1</v>
      </c>
      <c r="GU361" s="61"/>
      <c r="GV361" s="61"/>
      <c r="GW361" s="61"/>
      <c r="GX361" s="61"/>
      <c r="GY361" s="61">
        <v>14</v>
      </c>
      <c r="GZ361" s="61"/>
      <c r="HA361" s="90"/>
      <c r="HB361" s="21">
        <v>20</v>
      </c>
      <c r="HZ361" s="238"/>
      <c r="IF361" s="237"/>
      <c r="IG361" s="237"/>
      <c r="IQ361" s="237"/>
      <c r="JD361" s="136"/>
      <c r="JE361" s="278"/>
      <c r="JF361" s="70"/>
      <c r="JG361" s="70"/>
      <c r="JH361" s="136"/>
      <c r="JI361" s="136"/>
      <c r="JJ361" s="136"/>
      <c r="JK361" s="136"/>
      <c r="JM361" s="420"/>
      <c r="JN361" s="362"/>
      <c r="JO361" s="244"/>
      <c r="JQ361" s="518">
        <v>0</v>
      </c>
      <c r="JR361" s="519"/>
      <c r="JS361" s="520"/>
      <c r="JT361" s="135"/>
      <c r="JV361" s="200"/>
      <c r="JW361" s="135"/>
      <c r="JX361" s="225"/>
      <c r="JY361" s="201"/>
      <c r="JZ361" s="135"/>
      <c r="KA361" s="225"/>
      <c r="KB361" s="699">
        <v>0</v>
      </c>
      <c r="KC361" s="511"/>
      <c r="KD361" s="225"/>
      <c r="KE361" s="63"/>
      <c r="KF361" s="250"/>
      <c r="KG361" s="250"/>
      <c r="KH361" s="250"/>
      <c r="KI361" s="250"/>
      <c r="KJ361" s="250"/>
      <c r="KK361" s="250"/>
      <c r="KL361" s="250"/>
      <c r="KM361" s="250"/>
      <c r="KR361" s="92"/>
      <c r="KS361" s="92"/>
      <c r="KT361" s="92"/>
      <c r="KU361" s="361"/>
      <c r="KV361" s="92"/>
      <c r="KW361" s="361"/>
      <c r="KX361" s="361"/>
      <c r="KY361" s="361"/>
      <c r="KZ361" s="361"/>
      <c r="LA361" s="361"/>
      <c r="LB361" s="361"/>
      <c r="LC361" s="361"/>
      <c r="LD361" s="361"/>
      <c r="LE361" s="361"/>
      <c r="LF361" s="112"/>
      <c r="LG361" s="454"/>
      <c r="LH361" s="454"/>
      <c r="LI361" s="454"/>
      <c r="LJ361" s="454"/>
      <c r="LK361" s="454"/>
      <c r="LL361" s="454"/>
      <c r="LM361" s="454"/>
      <c r="LN361" s="454"/>
      <c r="LO361" s="454"/>
      <c r="LP361" s="454"/>
      <c r="LQ361" s="454"/>
      <c r="LR361" s="454"/>
      <c r="LS361" s="454"/>
      <c r="LT361" s="454"/>
      <c r="LU361" s="454"/>
      <c r="LV361" s="454"/>
      <c r="LW361" s="454"/>
      <c r="LX361" s="454"/>
      <c r="LY361" s="454"/>
      <c r="LZ361" s="454"/>
      <c r="MA361" s="454"/>
      <c r="MB361" s="454"/>
      <c r="MD361" s="509"/>
      <c r="ME361" s="61"/>
      <c r="MF361" s="746">
        <v>78</v>
      </c>
      <c r="MG361" s="510">
        <v>41455</v>
      </c>
      <c r="MH361" s="511">
        <v>307</v>
      </c>
      <c r="MI361" s="521">
        <v>307</v>
      </c>
      <c r="MJ361" s="522">
        <v>87.107913304543402</v>
      </c>
      <c r="MK361" s="510"/>
      <c r="ML361" s="511"/>
      <c r="MM361" s="511"/>
      <c r="MN361" s="511"/>
      <c r="MO361" s="511"/>
      <c r="MP361" s="511"/>
      <c r="NE361" s="876" t="s">
        <v>64</v>
      </c>
      <c r="NF361" s="877" t="s">
        <v>64</v>
      </c>
      <c r="NG361" s="877" t="s">
        <v>64</v>
      </c>
      <c r="NH361" s="877" t="s">
        <v>64</v>
      </c>
      <c r="NI361" s="877" t="s">
        <v>64</v>
      </c>
      <c r="NJ361" s="877" t="s">
        <v>64</v>
      </c>
      <c r="NK361" s="877" t="s">
        <v>64</v>
      </c>
      <c r="NL361" s="877" t="s">
        <v>64</v>
      </c>
      <c r="NM361" s="877" t="s">
        <v>64</v>
      </c>
      <c r="NN361" s="877" t="s">
        <v>64</v>
      </c>
      <c r="NO361" s="877" t="s">
        <v>64</v>
      </c>
      <c r="NP361" s="877" t="s">
        <v>64</v>
      </c>
      <c r="NQ361" s="877" t="s">
        <v>64</v>
      </c>
      <c r="NR361" s="877" t="s">
        <v>64</v>
      </c>
      <c r="NS361" s="877" t="s">
        <v>64</v>
      </c>
      <c r="NT361" s="877" t="s">
        <v>64</v>
      </c>
      <c r="NU361" s="877" t="s">
        <v>64</v>
      </c>
      <c r="NV361" s="877" t="s">
        <v>64</v>
      </c>
      <c r="NW361" s="877" t="s">
        <v>64</v>
      </c>
      <c r="NX361" s="877" t="s">
        <v>64</v>
      </c>
      <c r="NY361" s="877" t="s">
        <v>64</v>
      </c>
      <c r="NZ361" s="877" t="s">
        <v>64</v>
      </c>
      <c r="OA361" s="877" t="s">
        <v>64</v>
      </c>
      <c r="OB361" s="877" t="s">
        <v>64</v>
      </c>
      <c r="OC361" s="877" t="s">
        <v>64</v>
      </c>
      <c r="OD361" s="877" t="s">
        <v>64</v>
      </c>
      <c r="OE361" s="877" t="s">
        <v>64</v>
      </c>
      <c r="OF361" s="877" t="s">
        <v>64</v>
      </c>
      <c r="OG361" s="877" t="s">
        <v>64</v>
      </c>
      <c r="OH361" s="877" t="s">
        <v>64</v>
      </c>
      <c r="OI361" s="877" t="s">
        <v>64</v>
      </c>
      <c r="OJ361" s="877" t="s">
        <v>64</v>
      </c>
      <c r="OK361" s="877" t="s">
        <v>64</v>
      </c>
      <c r="OL361" s="877" t="s">
        <v>64</v>
      </c>
      <c r="OM361" s="877" t="s">
        <v>64</v>
      </c>
    </row>
    <row r="362" spans="1:403" s="133" customFormat="1" x14ac:dyDescent="0.25">
      <c r="A362" s="902">
        <v>361</v>
      </c>
      <c r="B362" s="274">
        <v>0</v>
      </c>
      <c r="C362" s="61">
        <v>1</v>
      </c>
      <c r="D362" s="61">
        <v>5</v>
      </c>
      <c r="E362" s="511">
        <v>80</v>
      </c>
      <c r="F362" s="884"/>
      <c r="G362" s="61"/>
      <c r="H362" s="900">
        <v>310</v>
      </c>
      <c r="J362" s="511" t="s">
        <v>1822</v>
      </c>
      <c r="K362" s="766">
        <v>26723</v>
      </c>
      <c r="L362" s="512">
        <v>40.383561643835598</v>
      </c>
      <c r="M362" s="514">
        <v>68.2</v>
      </c>
      <c r="N362" s="514">
        <v>174</v>
      </c>
      <c r="O362" s="514">
        <v>22.526093275201479</v>
      </c>
      <c r="P362" s="106">
        <v>1.8155807151799486</v>
      </c>
      <c r="Q362" s="511">
        <v>0</v>
      </c>
      <c r="R362" s="511">
        <v>120</v>
      </c>
      <c r="S362" s="511">
        <v>60</v>
      </c>
      <c r="T362" s="511">
        <v>0</v>
      </c>
      <c r="U362" s="514">
        <v>2</v>
      </c>
      <c r="V362" s="718">
        <v>0</v>
      </c>
      <c r="W362" s="718"/>
      <c r="X362" s="718">
        <v>0</v>
      </c>
      <c r="Y362" s="718">
        <v>1</v>
      </c>
      <c r="Z362" s="718">
        <v>0</v>
      </c>
      <c r="AA362" s="718">
        <v>0</v>
      </c>
      <c r="AB362" s="718">
        <v>0</v>
      </c>
      <c r="AC362" s="718">
        <v>0</v>
      </c>
      <c r="AE362" s="524">
        <v>34.581320450885698</v>
      </c>
      <c r="AG362" s="589">
        <v>135</v>
      </c>
      <c r="AH362" s="590">
        <v>1.28</v>
      </c>
      <c r="AI362" s="589">
        <v>62</v>
      </c>
      <c r="AJ362" s="592"/>
      <c r="AK362" s="589">
        <v>17.100000000000001</v>
      </c>
      <c r="AL362" s="592"/>
      <c r="AM362" s="589">
        <v>1276</v>
      </c>
      <c r="AN362" s="593"/>
      <c r="AO362" s="409"/>
      <c r="AP362" s="63"/>
      <c r="AQ362" s="63"/>
      <c r="AR362" s="63"/>
      <c r="AS362" s="63"/>
      <c r="AT362" s="63"/>
      <c r="AU362" s="63"/>
      <c r="AV362" s="64"/>
      <c r="AW362" s="64"/>
      <c r="AX362" s="108"/>
      <c r="AY362" s="108"/>
      <c r="AZ362" s="108"/>
      <c r="BA362" s="589">
        <v>136</v>
      </c>
      <c r="BB362" s="414"/>
      <c r="BC362" s="66"/>
      <c r="BD362" s="68"/>
      <c r="BE362" s="66"/>
      <c r="BF362" s="218"/>
      <c r="BG362" s="66"/>
      <c r="BH362" s="68"/>
      <c r="BI362" s="508"/>
      <c r="BJ362" s="508"/>
      <c r="BK362" s="508"/>
      <c r="BL362" s="66"/>
      <c r="BM362" s="66"/>
      <c r="BN362" s="66"/>
      <c r="BO362" s="66"/>
      <c r="BP362" s="571"/>
      <c r="BQ362" s="66"/>
      <c r="BR362" s="66"/>
      <c r="BS362" s="66"/>
      <c r="BT362" s="66"/>
      <c r="BU362" s="61"/>
      <c r="BV362" s="61"/>
      <c r="BW362" s="61"/>
      <c r="BX362" s="61"/>
      <c r="BY362" s="61"/>
      <c r="BZ362" s="61"/>
      <c r="CA362" s="61"/>
      <c r="CB362" s="61"/>
      <c r="CC362" s="61"/>
      <c r="CD362" s="61"/>
      <c r="CE362" s="61"/>
      <c r="CF362" s="61"/>
      <c r="CG362" s="61"/>
      <c r="CH362" s="61"/>
      <c r="CI362" s="61"/>
      <c r="CJ362" s="61"/>
      <c r="CK362" s="661">
        <v>1</v>
      </c>
      <c r="CL362" s="661">
        <v>0</v>
      </c>
      <c r="CM362" s="661">
        <v>1</v>
      </c>
      <c r="CN362" s="663">
        <v>0</v>
      </c>
      <c r="CO362" s="661">
        <v>1</v>
      </c>
      <c r="CP362" s="661">
        <v>0</v>
      </c>
      <c r="CQ362" s="661">
        <v>0</v>
      </c>
      <c r="CR362" s="663" t="s">
        <v>1823</v>
      </c>
      <c r="CS362" s="661">
        <v>0</v>
      </c>
      <c r="CT362" s="661">
        <v>0</v>
      </c>
      <c r="CU362" s="661">
        <v>0</v>
      </c>
      <c r="CV362" s="661">
        <v>0</v>
      </c>
      <c r="CW362" s="666">
        <v>17.8</v>
      </c>
      <c r="CX362" s="362"/>
      <c r="CY362" s="362"/>
      <c r="CZ362" s="362"/>
      <c r="DD362" s="523">
        <v>2</v>
      </c>
      <c r="DE362" s="523" t="s">
        <v>1777</v>
      </c>
      <c r="DG362" s="136"/>
      <c r="DK362" s="136"/>
      <c r="DL362" s="136"/>
      <c r="DM362" s="136"/>
      <c r="DT362" s="63"/>
      <c r="EP362" s="511">
        <v>80</v>
      </c>
      <c r="EQ362" s="574">
        <v>41429</v>
      </c>
      <c r="EU362" s="133">
        <v>92</v>
      </c>
      <c r="EV362" s="133">
        <v>0</v>
      </c>
      <c r="EW362" s="524">
        <v>34.581320450885698</v>
      </c>
      <c r="EX362" s="133">
        <v>9</v>
      </c>
      <c r="EY362" s="133">
        <v>8</v>
      </c>
      <c r="EZ362" s="133">
        <v>56</v>
      </c>
      <c r="FA362" s="133">
        <v>45</v>
      </c>
      <c r="FD362" s="133">
        <v>41</v>
      </c>
      <c r="FF362" s="133">
        <v>23</v>
      </c>
      <c r="FI362" s="91"/>
      <c r="FJ362" s="91"/>
      <c r="FK362" s="227"/>
      <c r="FL362" s="227"/>
      <c r="FM362" s="193">
        <v>150</v>
      </c>
      <c r="FN362" s="193">
        <v>120</v>
      </c>
      <c r="FO362" s="193">
        <v>82.618194138029807</v>
      </c>
      <c r="FP362" s="193">
        <v>66.094555310423843</v>
      </c>
      <c r="FQ362" s="193">
        <v>25</v>
      </c>
      <c r="FR362" s="133">
        <v>1</v>
      </c>
      <c r="FT362" s="193">
        <v>83</v>
      </c>
      <c r="FU362" s="193">
        <v>63</v>
      </c>
      <c r="FV362" s="133">
        <v>200</v>
      </c>
      <c r="FW362" s="237">
        <v>6.91</v>
      </c>
      <c r="FX362" s="237">
        <v>7.46</v>
      </c>
      <c r="FY362" s="237">
        <v>12.011577424023155</v>
      </c>
      <c r="FZ362" s="237">
        <v>1.3174603174603174</v>
      </c>
      <c r="GA362" s="237">
        <v>1.930232558139535</v>
      </c>
      <c r="GB362" s="133">
        <v>13</v>
      </c>
      <c r="GH362" s="133">
        <v>0</v>
      </c>
      <c r="GI362" s="133">
        <v>1</v>
      </c>
      <c r="GJ362" s="133">
        <v>0</v>
      </c>
      <c r="GK362" s="133">
        <v>1</v>
      </c>
      <c r="GL362" s="133">
        <v>44</v>
      </c>
      <c r="GN362" s="133">
        <v>0</v>
      </c>
      <c r="GP362" s="133">
        <v>1</v>
      </c>
      <c r="GQ362" s="61">
        <v>100</v>
      </c>
      <c r="GR362" s="106">
        <v>55.078796092019871</v>
      </c>
      <c r="GS362" s="61">
        <v>23</v>
      </c>
      <c r="GT362" s="61">
        <v>1</v>
      </c>
      <c r="GU362" s="61"/>
      <c r="GV362" s="61"/>
      <c r="GW362" s="61"/>
      <c r="GX362" s="61"/>
      <c r="GY362" s="61">
        <v>12</v>
      </c>
      <c r="GZ362" s="61"/>
      <c r="HA362" s="90"/>
      <c r="HB362" s="21">
        <v>16</v>
      </c>
      <c r="HZ362" s="238"/>
      <c r="IF362" s="237"/>
      <c r="IG362" s="237"/>
      <c r="IQ362" s="237"/>
      <c r="JD362" s="136"/>
      <c r="JE362" s="278"/>
      <c r="JF362" s="70"/>
      <c r="JG362" s="70"/>
      <c r="JH362" s="136"/>
      <c r="JI362" s="136"/>
      <c r="JJ362" s="136"/>
      <c r="JK362" s="136"/>
      <c r="JM362" s="420"/>
      <c r="JN362" s="362"/>
      <c r="JO362" s="244"/>
      <c r="JQ362" s="518">
        <v>0</v>
      </c>
      <c r="JR362" s="519"/>
      <c r="JS362" s="520"/>
      <c r="JT362" s="135"/>
      <c r="JV362" s="200"/>
      <c r="JW362" s="135"/>
      <c r="JX362" s="225"/>
      <c r="JY362" s="201"/>
      <c r="JZ362" s="135"/>
      <c r="KA362" s="225"/>
      <c r="KB362" s="699">
        <v>0</v>
      </c>
      <c r="KC362" s="511"/>
      <c r="KD362" s="225"/>
      <c r="KE362" s="63"/>
      <c r="KF362" s="250"/>
      <c r="KG362" s="250"/>
      <c r="KH362" s="250"/>
      <c r="KI362" s="250"/>
      <c r="KJ362" s="250"/>
      <c r="KK362" s="250"/>
      <c r="KL362" s="250"/>
      <c r="KM362" s="250"/>
      <c r="KR362" s="92"/>
      <c r="KS362" s="92"/>
      <c r="KT362" s="92"/>
      <c r="KU362" s="361"/>
      <c r="KV362" s="92"/>
      <c r="KW362" s="361"/>
      <c r="KX362" s="361"/>
      <c r="KY362" s="361"/>
      <c r="KZ362" s="361"/>
      <c r="LA362" s="361"/>
      <c r="LB362" s="361"/>
      <c r="LC362" s="361"/>
      <c r="LD362" s="361"/>
      <c r="LE362" s="361"/>
      <c r="LF362" s="112"/>
      <c r="LG362" s="454"/>
      <c r="LH362" s="454"/>
      <c r="LI362" s="454"/>
      <c r="LJ362" s="454"/>
      <c r="LK362" s="454"/>
      <c r="LL362" s="454"/>
      <c r="LM362" s="454"/>
      <c r="LN362" s="454"/>
      <c r="LO362" s="454"/>
      <c r="LP362" s="454"/>
      <c r="LQ362" s="454"/>
      <c r="LR362" s="454"/>
      <c r="LS362" s="454"/>
      <c r="LT362" s="454"/>
      <c r="LU362" s="454"/>
      <c r="LV362" s="454"/>
      <c r="LW362" s="454"/>
      <c r="LX362" s="454"/>
      <c r="LY362" s="454"/>
      <c r="LZ362" s="454"/>
      <c r="MA362" s="454"/>
      <c r="MB362" s="454"/>
      <c r="MD362" s="509"/>
      <c r="ME362" s="61"/>
      <c r="MF362" s="746">
        <v>80</v>
      </c>
      <c r="MG362" s="510">
        <v>41463</v>
      </c>
      <c r="MH362" s="511">
        <v>310</v>
      </c>
      <c r="MI362" s="521">
        <v>310</v>
      </c>
      <c r="MJ362" s="522">
        <v>44.186618869657899</v>
      </c>
      <c r="MK362" s="510"/>
      <c r="ML362" s="511"/>
      <c r="MM362" s="511"/>
      <c r="MN362" s="511"/>
      <c r="MO362" s="511"/>
      <c r="MP362" s="511"/>
      <c r="NE362" s="876">
        <v>1080</v>
      </c>
      <c r="NF362" s="877" t="s">
        <v>64</v>
      </c>
      <c r="NG362" s="877" t="s">
        <v>64</v>
      </c>
      <c r="NH362" s="877" t="s">
        <v>64</v>
      </c>
      <c r="NI362" s="877" t="s">
        <v>64</v>
      </c>
      <c r="NJ362" s="877" t="s">
        <v>64</v>
      </c>
      <c r="NK362" s="877" t="s">
        <v>64</v>
      </c>
      <c r="NL362" s="877" t="s">
        <v>64</v>
      </c>
      <c r="NM362" s="877" t="s">
        <v>64</v>
      </c>
      <c r="NN362" s="877" t="s">
        <v>64</v>
      </c>
      <c r="NO362" s="877" t="s">
        <v>64</v>
      </c>
      <c r="NP362" s="877" t="s">
        <v>64</v>
      </c>
      <c r="NQ362" s="877" t="s">
        <v>64</v>
      </c>
      <c r="NR362" s="877" t="s">
        <v>64</v>
      </c>
      <c r="NS362" s="877" t="s">
        <v>64</v>
      </c>
      <c r="NT362" s="877" t="s">
        <v>64</v>
      </c>
      <c r="NU362" s="877" t="s">
        <v>64</v>
      </c>
      <c r="NV362" s="877" t="s">
        <v>64</v>
      </c>
      <c r="NW362" s="877" t="s">
        <v>64</v>
      </c>
      <c r="NX362" s="877" t="s">
        <v>64</v>
      </c>
      <c r="NY362" s="877" t="s">
        <v>64</v>
      </c>
      <c r="NZ362" s="877" t="s">
        <v>64</v>
      </c>
      <c r="OA362" s="877" t="s">
        <v>64</v>
      </c>
      <c r="OB362" s="877" t="s">
        <v>64</v>
      </c>
      <c r="OC362" s="877" t="s">
        <v>64</v>
      </c>
      <c r="OD362" s="877" t="s">
        <v>64</v>
      </c>
      <c r="OE362" s="877" t="s">
        <v>64</v>
      </c>
      <c r="OF362" s="877" t="s">
        <v>64</v>
      </c>
      <c r="OG362" s="877" t="s">
        <v>64</v>
      </c>
      <c r="OH362" s="877" t="s">
        <v>64</v>
      </c>
      <c r="OI362" s="877" t="s">
        <v>64</v>
      </c>
      <c r="OJ362" s="877" t="s">
        <v>64</v>
      </c>
      <c r="OK362" s="877" t="s">
        <v>64</v>
      </c>
      <c r="OL362" s="877" t="s">
        <v>64</v>
      </c>
      <c r="OM362" s="877" t="s">
        <v>64</v>
      </c>
    </row>
    <row r="363" spans="1:403" s="133" customFormat="1" x14ac:dyDescent="0.25">
      <c r="A363" s="455">
        <v>362</v>
      </c>
      <c r="B363" s="221">
        <v>0</v>
      </c>
      <c r="C363" s="61">
        <v>0</v>
      </c>
      <c r="D363" s="61">
        <v>5</v>
      </c>
      <c r="E363" s="511">
        <v>81</v>
      </c>
      <c r="F363" s="884"/>
      <c r="G363" s="61"/>
      <c r="H363" s="900">
        <v>313</v>
      </c>
      <c r="J363" s="511" t="s">
        <v>1824</v>
      </c>
      <c r="K363" s="766">
        <v>20524</v>
      </c>
      <c r="L363" s="512">
        <v>57.386301369862998</v>
      </c>
      <c r="M363" s="514">
        <v>72</v>
      </c>
      <c r="N363" s="514">
        <v>180</v>
      </c>
      <c r="O363" s="514">
        <v>22.222222222222221</v>
      </c>
      <c r="P363" s="106">
        <v>1.8973665961010275</v>
      </c>
      <c r="Q363" s="511">
        <v>0</v>
      </c>
      <c r="R363" s="511">
        <v>100</v>
      </c>
      <c r="S363" s="511">
        <v>70</v>
      </c>
      <c r="T363" s="511">
        <v>0</v>
      </c>
      <c r="U363" s="514">
        <v>3</v>
      </c>
      <c r="V363" s="718">
        <v>0</v>
      </c>
      <c r="W363" s="718"/>
      <c r="X363" s="718">
        <v>0</v>
      </c>
      <c r="Y363" s="718">
        <v>1</v>
      </c>
      <c r="Z363" s="718">
        <v>1</v>
      </c>
      <c r="AA363" s="718">
        <v>1</v>
      </c>
      <c r="AB363" s="718">
        <v>0</v>
      </c>
      <c r="AC363" s="718">
        <v>1</v>
      </c>
      <c r="AE363" s="524">
        <v>26.724535281038001</v>
      </c>
      <c r="AG363" s="589">
        <v>90</v>
      </c>
      <c r="AH363" s="590">
        <v>0.91</v>
      </c>
      <c r="AI363" s="589">
        <v>86</v>
      </c>
      <c r="AJ363" s="592"/>
      <c r="AK363" s="589">
        <v>14.8</v>
      </c>
      <c r="AL363" s="592"/>
      <c r="AM363" s="589">
        <v>40</v>
      </c>
      <c r="AN363" s="593"/>
      <c r="AO363" s="409"/>
      <c r="AP363" s="63"/>
      <c r="AQ363" s="63"/>
      <c r="AR363" s="63"/>
      <c r="AS363" s="63"/>
      <c r="AT363" s="63"/>
      <c r="AU363" s="63"/>
      <c r="AV363" s="64"/>
      <c r="AW363" s="64"/>
      <c r="AX363" s="108"/>
      <c r="AY363" s="108"/>
      <c r="AZ363" s="108"/>
      <c r="BA363" s="589">
        <v>137</v>
      </c>
      <c r="BB363" s="414"/>
      <c r="BC363" s="66"/>
      <c r="BD363" s="68"/>
      <c r="BE363" s="66"/>
      <c r="BF363" s="218"/>
      <c r="BG363" s="66"/>
      <c r="BH363" s="68"/>
      <c r="BI363" s="508"/>
      <c r="BJ363" s="508"/>
      <c r="BK363" s="508"/>
      <c r="BL363" s="66"/>
      <c r="BM363" s="66"/>
      <c r="BN363" s="66"/>
      <c r="BO363" s="66"/>
      <c r="BP363" s="571"/>
      <c r="BQ363" s="66"/>
      <c r="BR363" s="66"/>
      <c r="BS363" s="66"/>
      <c r="BT363" s="66"/>
      <c r="BU363" s="61"/>
      <c r="BV363" s="61"/>
      <c r="BW363" s="61"/>
      <c r="BX363" s="61"/>
      <c r="BY363" s="61"/>
      <c r="BZ363" s="61"/>
      <c r="CA363" s="61"/>
      <c r="CB363" s="61"/>
      <c r="CC363" s="61"/>
      <c r="CD363" s="61"/>
      <c r="CE363" s="61"/>
      <c r="CF363" s="61"/>
      <c r="CG363" s="61"/>
      <c r="CH363" s="61"/>
      <c r="CI363" s="61"/>
      <c r="CJ363" s="61"/>
      <c r="CK363" s="661">
        <v>0</v>
      </c>
      <c r="CL363" s="661">
        <v>0</v>
      </c>
      <c r="CM363" s="661">
        <v>0</v>
      </c>
      <c r="CN363" s="663">
        <v>1</v>
      </c>
      <c r="CO363" s="661">
        <v>1</v>
      </c>
      <c r="CP363" s="661">
        <v>0</v>
      </c>
      <c r="CQ363" s="661">
        <v>1</v>
      </c>
      <c r="CR363" s="663" t="s">
        <v>1816</v>
      </c>
      <c r="CS363" s="661">
        <v>0</v>
      </c>
      <c r="CT363" s="661">
        <v>0</v>
      </c>
      <c r="CU363" s="661">
        <v>1</v>
      </c>
      <c r="CV363" s="661">
        <v>0</v>
      </c>
      <c r="CW363" s="666">
        <v>14.2</v>
      </c>
      <c r="CX363" s="362"/>
      <c r="CY363" s="362"/>
      <c r="CZ363" s="362"/>
      <c r="DD363" s="516">
        <v>1</v>
      </c>
      <c r="DE363" s="511" t="s">
        <v>1756</v>
      </c>
      <c r="DG363" s="136"/>
      <c r="DK363" s="136"/>
      <c r="DL363" s="136"/>
      <c r="DM363" s="136"/>
      <c r="DT363" s="63"/>
      <c r="EP363" s="513">
        <v>81</v>
      </c>
      <c r="EQ363" s="574">
        <v>41468</v>
      </c>
      <c r="EU363" s="133">
        <v>85</v>
      </c>
      <c r="EV363" s="133">
        <v>0</v>
      </c>
      <c r="EW363" s="524">
        <v>26.724535281038001</v>
      </c>
      <c r="EX363" s="133">
        <v>7</v>
      </c>
      <c r="EY363" s="133">
        <v>7</v>
      </c>
      <c r="EZ363" s="133">
        <v>67</v>
      </c>
      <c r="FA363" s="133">
        <v>58</v>
      </c>
      <c r="FD363" s="133">
        <v>42</v>
      </c>
      <c r="FF363" s="133">
        <v>37</v>
      </c>
      <c r="FI363" s="91"/>
      <c r="FJ363" s="91"/>
      <c r="FK363" s="227"/>
      <c r="FL363" s="227"/>
      <c r="FM363" s="193">
        <v>228</v>
      </c>
      <c r="FN363" s="193">
        <v>190</v>
      </c>
      <c r="FO363" s="193">
        <v>120.16655108639841</v>
      </c>
      <c r="FP363" s="193">
        <v>100.13879257199868</v>
      </c>
      <c r="FQ363" s="193">
        <v>17</v>
      </c>
      <c r="FR363" s="133">
        <v>1</v>
      </c>
      <c r="FT363" s="193">
        <v>51</v>
      </c>
      <c r="FU363" s="193">
        <v>89</v>
      </c>
      <c r="FV363" s="133">
        <v>200</v>
      </c>
      <c r="FW363" s="237">
        <v>12.2</v>
      </c>
      <c r="FX363" s="237">
        <v>7.68</v>
      </c>
      <c r="FY363" s="237">
        <v>4.1803278688524594</v>
      </c>
      <c r="FZ363" s="237">
        <v>0.5730337078651685</v>
      </c>
      <c r="GA363" s="237">
        <v>0.94444444444444442</v>
      </c>
      <c r="GH363" s="133">
        <v>0</v>
      </c>
      <c r="GI363" s="133">
        <v>1</v>
      </c>
      <c r="GJ363" s="133">
        <v>0</v>
      </c>
      <c r="GK363" s="133">
        <v>0</v>
      </c>
      <c r="GL363" s="133">
        <v>10</v>
      </c>
      <c r="GN363" s="133">
        <v>0</v>
      </c>
      <c r="GP363" s="133">
        <v>0</v>
      </c>
      <c r="GQ363" s="61">
        <v>34</v>
      </c>
      <c r="GR363" s="106">
        <v>17.919573407620817</v>
      </c>
      <c r="GS363" s="61">
        <v>41</v>
      </c>
      <c r="GT363" s="61">
        <v>0</v>
      </c>
      <c r="GU363" s="61"/>
      <c r="GV363" s="61"/>
      <c r="GW363" s="61"/>
      <c r="GX363" s="61"/>
      <c r="GY363" s="61">
        <v>17</v>
      </c>
      <c r="GZ363" s="61"/>
      <c r="HA363" s="90"/>
      <c r="HB363" s="21">
        <v>9</v>
      </c>
      <c r="HZ363" s="238"/>
      <c r="IF363" s="237"/>
      <c r="IG363" s="237"/>
      <c r="IQ363" s="237"/>
      <c r="JD363" s="136"/>
      <c r="JE363" s="278"/>
      <c r="JF363" s="70"/>
      <c r="JG363" s="70"/>
      <c r="JH363" s="136"/>
      <c r="JI363" s="136"/>
      <c r="JJ363" s="136"/>
      <c r="JK363" s="136"/>
      <c r="JM363" s="420"/>
      <c r="JN363" s="362"/>
      <c r="JO363" s="244"/>
      <c r="JQ363" s="518">
        <v>0</v>
      </c>
      <c r="JR363" s="519">
        <v>43564</v>
      </c>
      <c r="JS363" s="520">
        <v>68</v>
      </c>
      <c r="JT363" s="135"/>
      <c r="JV363" s="200"/>
      <c r="JW363" s="135"/>
      <c r="JX363" s="225"/>
      <c r="JY363" s="201"/>
      <c r="JZ363" s="135"/>
      <c r="KA363" s="225"/>
      <c r="KB363" s="699">
        <v>0</v>
      </c>
      <c r="KC363" s="511"/>
      <c r="KD363" s="225"/>
      <c r="KE363" s="63"/>
      <c r="KF363" s="250"/>
      <c r="KG363" s="250"/>
      <c r="KH363" s="250"/>
      <c r="KI363" s="250"/>
      <c r="KJ363" s="250"/>
      <c r="KK363" s="250"/>
      <c r="KL363" s="250"/>
      <c r="KM363" s="250"/>
      <c r="KR363" s="92"/>
      <c r="KS363" s="92"/>
      <c r="KT363" s="92"/>
      <c r="KU363" s="361"/>
      <c r="KV363" s="92"/>
      <c r="KW363" s="361"/>
      <c r="KX363" s="361"/>
      <c r="KY363" s="361"/>
      <c r="KZ363" s="361"/>
      <c r="LA363" s="361"/>
      <c r="LB363" s="361"/>
      <c r="LC363" s="361"/>
      <c r="LD363" s="361"/>
      <c r="LE363" s="361"/>
      <c r="LF363" s="112"/>
      <c r="LG363" s="454"/>
      <c r="LH363" s="454"/>
      <c r="LI363" s="454"/>
      <c r="LJ363" s="454"/>
      <c r="LK363" s="454"/>
      <c r="LL363" s="454"/>
      <c r="LM363" s="454"/>
      <c r="LN363" s="454"/>
      <c r="LO363" s="454"/>
      <c r="LP363" s="454"/>
      <c r="LQ363" s="454"/>
      <c r="LR363" s="454"/>
      <c r="LS363" s="454"/>
      <c r="LT363" s="454"/>
      <c r="LU363" s="454"/>
      <c r="LV363" s="454"/>
      <c r="LW363" s="454"/>
      <c r="LX363" s="454"/>
      <c r="LY363" s="454"/>
      <c r="LZ363" s="454"/>
      <c r="MA363" s="454"/>
      <c r="MB363" s="454"/>
      <c r="MD363" s="509"/>
      <c r="ME363" s="61"/>
      <c r="MF363" s="747">
        <v>81</v>
      </c>
      <c r="MG363" s="510">
        <v>41470</v>
      </c>
      <c r="MH363" s="511">
        <v>313</v>
      </c>
      <c r="MI363" s="521">
        <v>313</v>
      </c>
      <c r="MJ363" s="522">
        <v>18.235535079603501</v>
      </c>
      <c r="MK363" s="510"/>
      <c r="ML363" s="511"/>
      <c r="MM363" s="511"/>
      <c r="MN363" s="511"/>
      <c r="MO363" s="511"/>
      <c r="MP363" s="511"/>
      <c r="NE363" s="876" t="s">
        <v>64</v>
      </c>
      <c r="NF363" s="877" t="s">
        <v>64</v>
      </c>
      <c r="NG363" s="877" t="s">
        <v>64</v>
      </c>
      <c r="NH363" s="877" t="s">
        <v>64</v>
      </c>
      <c r="NI363" s="877" t="s">
        <v>64</v>
      </c>
      <c r="NJ363" s="877" t="s">
        <v>64</v>
      </c>
      <c r="NK363" s="877" t="s">
        <v>64</v>
      </c>
      <c r="NL363" s="877" t="s">
        <v>64</v>
      </c>
      <c r="NM363" s="877" t="s">
        <v>64</v>
      </c>
      <c r="NN363" s="877" t="s">
        <v>64</v>
      </c>
      <c r="NO363" s="877" t="s">
        <v>64</v>
      </c>
      <c r="NP363" s="877" t="s">
        <v>64</v>
      </c>
      <c r="NQ363" s="877" t="s">
        <v>64</v>
      </c>
      <c r="NR363" s="877" t="s">
        <v>64</v>
      </c>
      <c r="NS363" s="877" t="s">
        <v>64</v>
      </c>
      <c r="NT363" s="877" t="s">
        <v>64</v>
      </c>
      <c r="NU363" s="877" t="s">
        <v>64</v>
      </c>
      <c r="NV363" s="877" t="s">
        <v>64</v>
      </c>
      <c r="NW363" s="877" t="s">
        <v>64</v>
      </c>
      <c r="NX363" s="877" t="s">
        <v>64</v>
      </c>
      <c r="NY363" s="877" t="s">
        <v>64</v>
      </c>
      <c r="NZ363" s="877" t="s">
        <v>64</v>
      </c>
      <c r="OA363" s="877" t="s">
        <v>64</v>
      </c>
      <c r="OB363" s="877" t="s">
        <v>64</v>
      </c>
      <c r="OC363" s="877" t="s">
        <v>64</v>
      </c>
      <c r="OD363" s="877" t="s">
        <v>64</v>
      </c>
      <c r="OE363" s="877" t="s">
        <v>64</v>
      </c>
      <c r="OF363" s="877" t="s">
        <v>64</v>
      </c>
      <c r="OG363" s="877" t="s">
        <v>64</v>
      </c>
      <c r="OH363" s="877" t="s">
        <v>64</v>
      </c>
      <c r="OI363" s="877" t="s">
        <v>64</v>
      </c>
      <c r="OJ363" s="877" t="s">
        <v>64</v>
      </c>
      <c r="OK363" s="877" t="s">
        <v>64</v>
      </c>
      <c r="OL363" s="877" t="s">
        <v>64</v>
      </c>
      <c r="OM363" s="877" t="s">
        <v>64</v>
      </c>
    </row>
    <row r="364" spans="1:403" s="133" customFormat="1" x14ac:dyDescent="0.25">
      <c r="A364" s="455">
        <v>363</v>
      </c>
      <c r="B364" s="221">
        <v>0</v>
      </c>
      <c r="C364" s="61">
        <v>0</v>
      </c>
      <c r="D364" s="61">
        <v>5</v>
      </c>
      <c r="E364" s="511">
        <v>82</v>
      </c>
      <c r="F364" s="884"/>
      <c r="G364" s="61"/>
      <c r="H364" s="900">
        <v>314</v>
      </c>
      <c r="J364" s="511" t="s">
        <v>1825</v>
      </c>
      <c r="K364" s="766">
        <v>12259</v>
      </c>
      <c r="L364" s="512">
        <v>80.0465753424658</v>
      </c>
      <c r="M364" s="514">
        <v>78</v>
      </c>
      <c r="N364" s="514">
        <v>176</v>
      </c>
      <c r="O364" s="514">
        <v>25.180785123966942</v>
      </c>
      <c r="P364" s="106">
        <v>1.9527758021169079</v>
      </c>
      <c r="Q364" s="511">
        <v>0</v>
      </c>
      <c r="R364" s="511">
        <v>115</v>
      </c>
      <c r="S364" s="511">
        <v>60</v>
      </c>
      <c r="T364" s="511">
        <v>0</v>
      </c>
      <c r="U364" s="514">
        <v>2</v>
      </c>
      <c r="V364" s="718">
        <v>0</v>
      </c>
      <c r="W364" s="718"/>
      <c r="X364" s="718">
        <v>1</v>
      </c>
      <c r="Y364" s="718">
        <v>2</v>
      </c>
      <c r="Z364" s="718">
        <v>1</v>
      </c>
      <c r="AA364" s="718">
        <v>0</v>
      </c>
      <c r="AB364" s="718">
        <v>0</v>
      </c>
      <c r="AC364" s="718">
        <v>0</v>
      </c>
      <c r="AE364" s="524">
        <v>26.583904109589</v>
      </c>
      <c r="AG364" s="591"/>
      <c r="AH364" s="595">
        <v>0.84</v>
      </c>
      <c r="AI364" s="589">
        <v>88</v>
      </c>
      <c r="AJ364" s="592"/>
      <c r="AK364" s="589">
        <v>12.2</v>
      </c>
      <c r="AL364" s="592"/>
      <c r="AM364" s="591"/>
      <c r="AN364" s="594"/>
      <c r="AO364" s="409"/>
      <c r="AP364" s="63"/>
      <c r="AQ364" s="63"/>
      <c r="AR364" s="63"/>
      <c r="AS364" s="63"/>
      <c r="AT364" s="63"/>
      <c r="AU364" s="63"/>
      <c r="AV364" s="64"/>
      <c r="AW364" s="64"/>
      <c r="AX364" s="108"/>
      <c r="AY364" s="108"/>
      <c r="AZ364" s="108"/>
      <c r="BA364" s="589">
        <v>141</v>
      </c>
      <c r="BB364" s="414"/>
      <c r="BC364" s="66"/>
      <c r="BD364" s="68"/>
      <c r="BE364" s="66"/>
      <c r="BF364" s="218"/>
      <c r="BG364" s="66"/>
      <c r="BH364" s="68"/>
      <c r="BI364" s="508"/>
      <c r="BJ364" s="508"/>
      <c r="BK364" s="508"/>
      <c r="BL364" s="66"/>
      <c r="BM364" s="66"/>
      <c r="BN364" s="66"/>
      <c r="BO364" s="66"/>
      <c r="BP364" s="571"/>
      <c r="BQ364" s="66"/>
      <c r="BR364" s="66"/>
      <c r="BS364" s="66"/>
      <c r="BT364" s="66"/>
      <c r="BU364" s="61"/>
      <c r="BV364" s="61"/>
      <c r="BW364" s="61"/>
      <c r="BX364" s="61"/>
      <c r="BY364" s="61"/>
      <c r="BZ364" s="61"/>
      <c r="CA364" s="61"/>
      <c r="CB364" s="61"/>
      <c r="CC364" s="61"/>
      <c r="CD364" s="61"/>
      <c r="CE364" s="61"/>
      <c r="CF364" s="61"/>
      <c r="CG364" s="61"/>
      <c r="CH364" s="61"/>
      <c r="CI364" s="61"/>
      <c r="CJ364" s="61"/>
      <c r="CK364" s="663">
        <v>1</v>
      </c>
      <c r="CL364" s="661">
        <v>0</v>
      </c>
      <c r="CM364" s="661">
        <v>1</v>
      </c>
      <c r="CN364" s="663">
        <v>1</v>
      </c>
      <c r="CO364" s="661">
        <v>1</v>
      </c>
      <c r="CP364" s="661">
        <v>0</v>
      </c>
      <c r="CQ364" s="661">
        <v>1</v>
      </c>
      <c r="CR364" s="661">
        <v>1</v>
      </c>
      <c r="CS364" s="661">
        <v>0</v>
      </c>
      <c r="CT364" s="661">
        <v>0</v>
      </c>
      <c r="CU364" s="661">
        <v>0</v>
      </c>
      <c r="CV364" s="661">
        <v>0</v>
      </c>
      <c r="CW364" s="667"/>
      <c r="CX364" s="362"/>
      <c r="CY364" s="362"/>
      <c r="CZ364" s="362"/>
      <c r="DD364" s="516">
        <v>2</v>
      </c>
      <c r="DE364" s="511" t="s">
        <v>1826</v>
      </c>
      <c r="DG364" s="136"/>
      <c r="DK364" s="136"/>
      <c r="DL364" s="136"/>
      <c r="DM364" s="136"/>
      <c r="DT364" s="63"/>
      <c r="EP364" s="511">
        <v>82</v>
      </c>
      <c r="EQ364" s="574">
        <v>41467</v>
      </c>
      <c r="EU364" s="133">
        <v>45</v>
      </c>
      <c r="EV364" s="133">
        <v>0</v>
      </c>
      <c r="EW364" s="524">
        <v>26.583904109589</v>
      </c>
      <c r="EX364" s="133">
        <v>10</v>
      </c>
      <c r="EY364" s="133">
        <v>9</v>
      </c>
      <c r="EZ364" s="133">
        <v>57</v>
      </c>
      <c r="FA364" s="133">
        <v>49</v>
      </c>
      <c r="FD364" s="133">
        <v>39</v>
      </c>
      <c r="FF364" s="133">
        <v>34</v>
      </c>
      <c r="FI364" s="91"/>
      <c r="FJ364" s="91"/>
      <c r="FK364" s="227"/>
      <c r="FL364" s="227"/>
      <c r="FM364" s="193">
        <v>215</v>
      </c>
      <c r="FN364" s="193">
        <v>152</v>
      </c>
      <c r="FO364" s="193">
        <v>110.09968464732567</v>
      </c>
      <c r="FP364" s="193">
        <v>77.837916587876748</v>
      </c>
      <c r="FQ364" s="193">
        <v>30</v>
      </c>
      <c r="FR364" s="133">
        <v>1</v>
      </c>
      <c r="FT364" s="193">
        <v>120</v>
      </c>
      <c r="FU364" s="193">
        <v>60</v>
      </c>
      <c r="FV364" s="133">
        <v>220</v>
      </c>
      <c r="FW364" s="237">
        <v>3.73</v>
      </c>
      <c r="FX364" s="237">
        <v>3.62</v>
      </c>
      <c r="FY364" s="237">
        <v>32.171581769436997</v>
      </c>
      <c r="FZ364" s="237">
        <v>2</v>
      </c>
      <c r="GA364" s="237">
        <v>3.133159268929504</v>
      </c>
      <c r="GB364" s="133">
        <v>21</v>
      </c>
      <c r="GH364" s="133">
        <v>0</v>
      </c>
      <c r="GI364" s="133">
        <v>1</v>
      </c>
      <c r="GJ364" s="133">
        <v>0</v>
      </c>
      <c r="GK364" s="133">
        <v>1</v>
      </c>
      <c r="GL364" s="133">
        <v>36</v>
      </c>
      <c r="GN364" s="133">
        <v>0</v>
      </c>
      <c r="GP364" s="133">
        <v>0</v>
      </c>
      <c r="GQ364" s="61">
        <v>74</v>
      </c>
      <c r="GR364" s="106">
        <v>37.894775180940002</v>
      </c>
      <c r="GS364" s="61">
        <v>59</v>
      </c>
      <c r="GT364" s="61">
        <v>0</v>
      </c>
      <c r="GU364" s="61"/>
      <c r="GV364" s="61"/>
      <c r="GW364" s="61"/>
      <c r="GX364" s="61"/>
      <c r="GY364" s="61">
        <v>21</v>
      </c>
      <c r="GZ364" s="61"/>
      <c r="HA364" s="90"/>
      <c r="HB364" s="21">
        <v>3.3</v>
      </c>
      <c r="HZ364" s="238"/>
      <c r="IF364" s="237"/>
      <c r="IG364" s="237"/>
      <c r="IQ364" s="237"/>
      <c r="JD364" s="136"/>
      <c r="JE364" s="278"/>
      <c r="JF364" s="70"/>
      <c r="JG364" s="70"/>
      <c r="JH364" s="136"/>
      <c r="JI364" s="136"/>
      <c r="JJ364" s="136"/>
      <c r="JK364" s="136"/>
      <c r="JM364" s="420"/>
      <c r="JN364" s="362"/>
      <c r="JO364" s="244"/>
      <c r="JQ364" s="518">
        <v>0</v>
      </c>
      <c r="JR364" s="519">
        <v>43515</v>
      </c>
      <c r="JS364" s="520">
        <v>66</v>
      </c>
      <c r="JT364" s="135"/>
      <c r="JV364" s="200"/>
      <c r="JW364" s="135"/>
      <c r="JX364" s="225"/>
      <c r="JY364" s="201"/>
      <c r="JZ364" s="135"/>
      <c r="KA364" s="225"/>
      <c r="KB364" s="699">
        <v>0</v>
      </c>
      <c r="KC364" s="511"/>
      <c r="KD364" s="225"/>
      <c r="KE364" s="63"/>
      <c r="KF364" s="250"/>
      <c r="KG364" s="250"/>
      <c r="KH364" s="250"/>
      <c r="KI364" s="250"/>
      <c r="KJ364" s="250"/>
      <c r="KK364" s="250"/>
      <c r="KL364" s="250"/>
      <c r="KM364" s="250"/>
      <c r="KR364" s="92"/>
      <c r="KS364" s="92"/>
      <c r="KT364" s="92"/>
      <c r="KU364" s="361"/>
      <c r="KV364" s="92"/>
      <c r="KW364" s="361"/>
      <c r="KX364" s="361"/>
      <c r="KY364" s="361"/>
      <c r="KZ364" s="361"/>
      <c r="LA364" s="361"/>
      <c r="LB364" s="361"/>
      <c r="LC364" s="361"/>
      <c r="LD364" s="361"/>
      <c r="LE364" s="361"/>
      <c r="LF364" s="112"/>
      <c r="LG364" s="454"/>
      <c r="LH364" s="454"/>
      <c r="LI364" s="454"/>
      <c r="LJ364" s="454"/>
      <c r="LK364" s="454"/>
      <c r="LL364" s="454"/>
      <c r="LM364" s="454"/>
      <c r="LN364" s="454"/>
      <c r="LO364" s="454"/>
      <c r="LP364" s="454"/>
      <c r="LQ364" s="454"/>
      <c r="LR364" s="454"/>
      <c r="LS364" s="454"/>
      <c r="LT364" s="454"/>
      <c r="LU364" s="454"/>
      <c r="LV364" s="454"/>
      <c r="LW364" s="454"/>
      <c r="LX364" s="454"/>
      <c r="LY364" s="454"/>
      <c r="LZ364" s="454"/>
      <c r="MA364" s="454"/>
      <c r="MB364" s="454"/>
      <c r="MD364" s="509"/>
      <c r="ME364" s="61"/>
      <c r="MF364" s="746">
        <v>82</v>
      </c>
      <c r="MG364" s="510">
        <v>41476</v>
      </c>
      <c r="MH364" s="511">
        <v>314</v>
      </c>
      <c r="MI364" s="521">
        <v>314</v>
      </c>
      <c r="MJ364" s="522">
        <v>21.499043922367999</v>
      </c>
      <c r="MK364" s="510"/>
      <c r="ML364" s="511"/>
      <c r="MM364" s="511"/>
      <c r="MN364" s="511"/>
      <c r="MO364" s="511"/>
      <c r="MP364" s="511"/>
      <c r="NE364" s="876" t="s">
        <v>64</v>
      </c>
      <c r="NF364" s="877" t="s">
        <v>64</v>
      </c>
      <c r="NG364" s="877" t="s">
        <v>64</v>
      </c>
      <c r="NH364" s="877" t="s">
        <v>64</v>
      </c>
      <c r="NI364" s="877" t="s">
        <v>64</v>
      </c>
      <c r="NJ364" s="877" t="s">
        <v>64</v>
      </c>
      <c r="NK364" s="877" t="s">
        <v>64</v>
      </c>
      <c r="NL364" s="877" t="s">
        <v>64</v>
      </c>
      <c r="NM364" s="877" t="s">
        <v>64</v>
      </c>
      <c r="NN364" s="877" t="s">
        <v>64</v>
      </c>
      <c r="NO364" s="877" t="s">
        <v>64</v>
      </c>
      <c r="NP364" s="877" t="s">
        <v>64</v>
      </c>
      <c r="NQ364" s="877" t="s">
        <v>64</v>
      </c>
      <c r="NR364" s="877" t="s">
        <v>64</v>
      </c>
      <c r="NS364" s="877" t="s">
        <v>64</v>
      </c>
      <c r="NT364" s="877" t="s">
        <v>64</v>
      </c>
      <c r="NU364" s="877" t="s">
        <v>64</v>
      </c>
      <c r="NV364" s="877" t="s">
        <v>64</v>
      </c>
      <c r="NW364" s="877" t="s">
        <v>64</v>
      </c>
      <c r="NX364" s="877" t="s">
        <v>64</v>
      </c>
      <c r="NY364" s="877" t="s">
        <v>64</v>
      </c>
      <c r="NZ364" s="877" t="s">
        <v>64</v>
      </c>
      <c r="OA364" s="877" t="s">
        <v>64</v>
      </c>
      <c r="OB364" s="877" t="s">
        <v>64</v>
      </c>
      <c r="OC364" s="877" t="s">
        <v>64</v>
      </c>
      <c r="OD364" s="877" t="s">
        <v>64</v>
      </c>
      <c r="OE364" s="877" t="s">
        <v>64</v>
      </c>
      <c r="OF364" s="877" t="s">
        <v>64</v>
      </c>
      <c r="OG364" s="877" t="s">
        <v>64</v>
      </c>
      <c r="OH364" s="877" t="s">
        <v>64</v>
      </c>
      <c r="OI364" s="877" t="s">
        <v>64</v>
      </c>
      <c r="OJ364" s="877" t="s">
        <v>64</v>
      </c>
      <c r="OK364" s="877" t="s">
        <v>64</v>
      </c>
      <c r="OL364" s="877" t="s">
        <v>64</v>
      </c>
      <c r="OM364" s="877" t="s">
        <v>64</v>
      </c>
    </row>
    <row r="365" spans="1:403" s="133" customFormat="1" x14ac:dyDescent="0.25">
      <c r="A365" s="902">
        <v>364</v>
      </c>
      <c r="B365" s="221">
        <v>0</v>
      </c>
      <c r="C365" s="61">
        <v>0</v>
      </c>
      <c r="D365" s="61">
        <v>5</v>
      </c>
      <c r="E365" s="511">
        <v>83</v>
      </c>
      <c r="F365" s="884"/>
      <c r="G365" s="61"/>
      <c r="H365" s="900">
        <v>315</v>
      </c>
      <c r="J365" s="511" t="s">
        <v>1827</v>
      </c>
      <c r="K365" s="766">
        <v>20463</v>
      </c>
      <c r="L365" s="512">
        <v>57.575342465753401</v>
      </c>
      <c r="M365" s="514">
        <v>73.400000000000006</v>
      </c>
      <c r="N365" s="514">
        <v>186</v>
      </c>
      <c r="O365" s="514">
        <v>21.216325586773035</v>
      </c>
      <c r="P365" s="106">
        <v>1.9473914175977396</v>
      </c>
      <c r="Q365" s="511">
        <v>0</v>
      </c>
      <c r="R365" s="511">
        <v>90</v>
      </c>
      <c r="S365" s="511">
        <v>70</v>
      </c>
      <c r="T365" s="511">
        <v>1</v>
      </c>
      <c r="U365" s="514">
        <v>3</v>
      </c>
      <c r="V365" s="718">
        <v>0</v>
      </c>
      <c r="W365" s="718"/>
      <c r="X365" s="718">
        <v>1</v>
      </c>
      <c r="Y365" s="718">
        <v>1</v>
      </c>
      <c r="Z365" s="718">
        <v>0</v>
      </c>
      <c r="AA365" s="718">
        <v>0</v>
      </c>
      <c r="AB365" s="718">
        <v>1</v>
      </c>
      <c r="AC365" s="718">
        <v>0</v>
      </c>
      <c r="AE365" s="524">
        <v>19.792068552399101</v>
      </c>
      <c r="AG365" s="591"/>
      <c r="AH365" s="590">
        <v>0.75</v>
      </c>
      <c r="AI365" s="589">
        <v>107</v>
      </c>
      <c r="AJ365" s="592"/>
      <c r="AK365" s="589">
        <v>11.9</v>
      </c>
      <c r="AL365" s="592"/>
      <c r="AM365" s="591"/>
      <c r="AN365" s="594"/>
      <c r="AO365" s="409"/>
      <c r="AP365" s="63"/>
      <c r="AQ365" s="63"/>
      <c r="AR365" s="63"/>
      <c r="AS365" s="63"/>
      <c r="AT365" s="63"/>
      <c r="AU365" s="63"/>
      <c r="AV365" s="64"/>
      <c r="AW365" s="64"/>
      <c r="AX365" s="108"/>
      <c r="AY365" s="108"/>
      <c r="AZ365" s="108"/>
      <c r="BA365" s="589">
        <v>136</v>
      </c>
      <c r="BB365" s="414"/>
      <c r="BC365" s="66"/>
      <c r="BD365" s="68"/>
      <c r="BE365" s="66"/>
      <c r="BF365" s="218"/>
      <c r="BG365" s="66"/>
      <c r="BH365" s="68"/>
      <c r="BI365" s="508"/>
      <c r="BJ365" s="508"/>
      <c r="BK365" s="508"/>
      <c r="BL365" s="66"/>
      <c r="BM365" s="66"/>
      <c r="BN365" s="66"/>
      <c r="BO365" s="66"/>
      <c r="BP365" s="571"/>
      <c r="BQ365" s="66"/>
      <c r="BR365" s="66"/>
      <c r="BS365" s="66"/>
      <c r="BT365" s="66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63">
        <v>1</v>
      </c>
      <c r="CL365" s="661">
        <v>0</v>
      </c>
      <c r="CM365" s="661">
        <v>1</v>
      </c>
      <c r="CN365" s="661">
        <v>1</v>
      </c>
      <c r="CO365" s="661">
        <v>1</v>
      </c>
      <c r="CP365" s="661">
        <v>0</v>
      </c>
      <c r="CQ365" s="661">
        <v>0</v>
      </c>
      <c r="CR365" s="661">
        <v>1</v>
      </c>
      <c r="CS365" s="661">
        <v>1</v>
      </c>
      <c r="CT365" s="661">
        <v>0</v>
      </c>
      <c r="CU365" s="661">
        <v>0</v>
      </c>
      <c r="CV365" s="661">
        <v>0</v>
      </c>
      <c r="CW365" s="667"/>
      <c r="CX365" s="362"/>
      <c r="CY365" s="362"/>
      <c r="CZ365" s="362"/>
      <c r="DD365" s="516">
        <v>2</v>
      </c>
      <c r="DE365" s="511" t="s">
        <v>1828</v>
      </c>
      <c r="DG365" s="136"/>
      <c r="DK365" s="136"/>
      <c r="DL365" s="136"/>
      <c r="DM365" s="136"/>
      <c r="DT365" s="63"/>
      <c r="EP365" s="511">
        <v>83</v>
      </c>
      <c r="EQ365" s="574">
        <v>41471</v>
      </c>
      <c r="EU365" s="133">
        <v>106</v>
      </c>
      <c r="EV365" s="133">
        <v>1</v>
      </c>
      <c r="EW365" s="524">
        <v>19.792068552399101</v>
      </c>
      <c r="EX365" s="133">
        <v>9</v>
      </c>
      <c r="EY365" s="133">
        <v>7</v>
      </c>
      <c r="EZ365" s="133">
        <v>56</v>
      </c>
      <c r="FA365" s="133">
        <v>51</v>
      </c>
      <c r="FD365" s="133">
        <v>51</v>
      </c>
      <c r="FF365" s="133">
        <v>35</v>
      </c>
      <c r="FI365" s="91"/>
      <c r="FJ365" s="91"/>
      <c r="FK365" s="227"/>
      <c r="FL365" s="227"/>
      <c r="FM365" s="193">
        <v>173</v>
      </c>
      <c r="FN365" s="193">
        <v>121</v>
      </c>
      <c r="FO365" s="193">
        <v>88.83678876094109</v>
      </c>
      <c r="FP365" s="193">
        <v>62.134401387710241</v>
      </c>
      <c r="FQ365" s="193">
        <v>30</v>
      </c>
      <c r="FR365" s="133">
        <v>1</v>
      </c>
      <c r="FT365" s="193">
        <v>56</v>
      </c>
      <c r="FU365" s="193"/>
      <c r="FV365" s="133">
        <v>70</v>
      </c>
      <c r="FW365" s="237">
        <v>6.8</v>
      </c>
      <c r="FX365" s="237">
        <v>12.8</v>
      </c>
      <c r="FY365" s="237">
        <v>8.2352941176470598</v>
      </c>
      <c r="FZ365" s="237"/>
      <c r="GA365" s="237">
        <v>1.4736842105263157</v>
      </c>
      <c r="GB365" s="133">
        <v>22</v>
      </c>
      <c r="GH365" s="133">
        <v>0</v>
      </c>
      <c r="GI365" s="133">
        <v>1</v>
      </c>
      <c r="GJ365" s="133">
        <v>0</v>
      </c>
      <c r="GK365" s="133">
        <v>1</v>
      </c>
      <c r="GL365" s="133">
        <v>34</v>
      </c>
      <c r="GN365" s="133">
        <v>0</v>
      </c>
      <c r="GP365" s="133">
        <v>1</v>
      </c>
      <c r="GQ365" s="61">
        <v>133</v>
      </c>
      <c r="GR365" s="106">
        <v>68.296490781532739</v>
      </c>
      <c r="GS365" s="61">
        <v>32</v>
      </c>
      <c r="GT365" s="61">
        <v>1</v>
      </c>
      <c r="GU365" s="61"/>
      <c r="GV365" s="61"/>
      <c r="GW365" s="61"/>
      <c r="GX365" s="61"/>
      <c r="GY365" s="61">
        <v>9</v>
      </c>
      <c r="GZ365" s="61"/>
      <c r="HA365" s="90"/>
      <c r="HB365" s="21">
        <v>22</v>
      </c>
      <c r="HZ365" s="238"/>
      <c r="IF365" s="237"/>
      <c r="IG365" s="237"/>
      <c r="IQ365" s="237"/>
      <c r="JD365" s="136"/>
      <c r="JE365" s="278"/>
      <c r="JF365" s="70"/>
      <c r="JG365" s="70"/>
      <c r="JH365" s="136"/>
      <c r="JI365" s="136"/>
      <c r="JJ365" s="136"/>
      <c r="JK365" s="136"/>
      <c r="JM365" s="420"/>
      <c r="JN365" s="362"/>
      <c r="JO365" s="244"/>
      <c r="JQ365" s="518">
        <v>1</v>
      </c>
      <c r="JR365" s="519">
        <v>41616</v>
      </c>
      <c r="JS365" s="520">
        <v>4</v>
      </c>
      <c r="JT365" s="135"/>
      <c r="JV365" s="200"/>
      <c r="JW365" s="135"/>
      <c r="JX365" s="225"/>
      <c r="JY365" s="201"/>
      <c r="JZ365" s="135"/>
      <c r="KA365" s="225"/>
      <c r="KB365" s="699">
        <v>0</v>
      </c>
      <c r="KC365" s="511"/>
      <c r="KD365" s="225"/>
      <c r="KE365" s="63"/>
      <c r="KF365" s="250"/>
      <c r="KG365" s="250"/>
      <c r="KH365" s="250"/>
      <c r="KI365" s="250"/>
      <c r="KJ365" s="250"/>
      <c r="KK365" s="250"/>
      <c r="KL365" s="250"/>
      <c r="KM365" s="250"/>
      <c r="KR365" s="92"/>
      <c r="KS365" s="92"/>
      <c r="KT365" s="92"/>
      <c r="KU365" s="361"/>
      <c r="KV365" s="92"/>
      <c r="KW365" s="361"/>
      <c r="KX365" s="361"/>
      <c r="KY365" s="361"/>
      <c r="KZ365" s="361"/>
      <c r="LA365" s="361"/>
      <c r="LB365" s="361"/>
      <c r="LC365" s="361"/>
      <c r="LD365" s="361"/>
      <c r="LE365" s="361"/>
      <c r="LF365" s="112"/>
      <c r="LG365" s="454"/>
      <c r="LH365" s="454"/>
      <c r="LI365" s="454"/>
      <c r="LJ365" s="454"/>
      <c r="LK365" s="454"/>
      <c r="LL365" s="454"/>
      <c r="LM365" s="454"/>
      <c r="LN365" s="454"/>
      <c r="LO365" s="454"/>
      <c r="LP365" s="454"/>
      <c r="LQ365" s="454"/>
      <c r="LR365" s="454"/>
      <c r="LS365" s="454"/>
      <c r="LT365" s="454"/>
      <c r="LU365" s="454"/>
      <c r="LV365" s="454"/>
      <c r="LW365" s="454"/>
      <c r="LX365" s="454"/>
      <c r="LY365" s="454"/>
      <c r="LZ365" s="454"/>
      <c r="MA365" s="454"/>
      <c r="MB365" s="454"/>
      <c r="MD365" s="509"/>
      <c r="ME365" s="61"/>
      <c r="MF365" s="746">
        <v>83</v>
      </c>
      <c r="MG365" s="510">
        <v>41478</v>
      </c>
      <c r="MH365" s="511">
        <v>315</v>
      </c>
      <c r="MI365" s="521">
        <v>315</v>
      </c>
      <c r="MJ365" s="522">
        <v>19.4628455329538</v>
      </c>
      <c r="MK365" s="510"/>
      <c r="ML365" s="511"/>
      <c r="MM365" s="511"/>
      <c r="MN365" s="511"/>
      <c r="MO365" s="511"/>
      <c r="MP365" s="511"/>
      <c r="NE365" s="876" t="s">
        <v>64</v>
      </c>
      <c r="NF365" s="877" t="s">
        <v>64</v>
      </c>
      <c r="NG365" s="877" t="s">
        <v>64</v>
      </c>
      <c r="NH365" s="877" t="s">
        <v>64</v>
      </c>
      <c r="NI365" s="877" t="s">
        <v>64</v>
      </c>
      <c r="NJ365" s="877" t="s">
        <v>64</v>
      </c>
      <c r="NK365" s="877" t="s">
        <v>64</v>
      </c>
      <c r="NL365" s="877" t="s">
        <v>64</v>
      </c>
      <c r="NM365" s="877" t="s">
        <v>64</v>
      </c>
      <c r="NN365" s="877" t="s">
        <v>64</v>
      </c>
      <c r="NO365" s="877" t="s">
        <v>64</v>
      </c>
      <c r="NP365" s="877" t="s">
        <v>64</v>
      </c>
      <c r="NQ365" s="877" t="s">
        <v>64</v>
      </c>
      <c r="NR365" s="877" t="s">
        <v>64</v>
      </c>
      <c r="NS365" s="877" t="s">
        <v>64</v>
      </c>
      <c r="NT365" s="877" t="s">
        <v>64</v>
      </c>
      <c r="NU365" s="877" t="s">
        <v>64</v>
      </c>
      <c r="NV365" s="877" t="s">
        <v>64</v>
      </c>
      <c r="NW365" s="877" t="s">
        <v>64</v>
      </c>
      <c r="NX365" s="877" t="s">
        <v>64</v>
      </c>
      <c r="NY365" s="877" t="s">
        <v>64</v>
      </c>
      <c r="NZ365" s="877" t="s">
        <v>64</v>
      </c>
      <c r="OA365" s="877" t="s">
        <v>64</v>
      </c>
      <c r="OB365" s="877" t="s">
        <v>64</v>
      </c>
      <c r="OC365" s="877" t="s">
        <v>64</v>
      </c>
      <c r="OD365" s="877" t="s">
        <v>64</v>
      </c>
      <c r="OE365" s="877" t="s">
        <v>64</v>
      </c>
      <c r="OF365" s="877" t="s">
        <v>64</v>
      </c>
      <c r="OG365" s="877" t="s">
        <v>64</v>
      </c>
      <c r="OH365" s="877" t="s">
        <v>64</v>
      </c>
      <c r="OI365" s="877" t="s">
        <v>64</v>
      </c>
      <c r="OJ365" s="877" t="s">
        <v>64</v>
      </c>
      <c r="OK365" s="877" t="s">
        <v>64</v>
      </c>
      <c r="OL365" s="877" t="s">
        <v>64</v>
      </c>
      <c r="OM365" s="877" t="s">
        <v>64</v>
      </c>
    </row>
    <row r="366" spans="1:403" s="133" customFormat="1" x14ac:dyDescent="0.25">
      <c r="A366" s="455">
        <v>365</v>
      </c>
      <c r="B366" s="274">
        <v>0</v>
      </c>
      <c r="C366" s="61">
        <v>0</v>
      </c>
      <c r="D366" s="61">
        <v>5</v>
      </c>
      <c r="E366" s="511">
        <v>84</v>
      </c>
      <c r="F366" s="884"/>
      <c r="G366" s="61"/>
      <c r="H366" s="900">
        <v>316</v>
      </c>
      <c r="J366" s="511" t="s">
        <v>1829</v>
      </c>
      <c r="K366" s="766">
        <v>16811</v>
      </c>
      <c r="L366" s="512">
        <v>67.589041095890394</v>
      </c>
      <c r="M366" s="514">
        <v>122</v>
      </c>
      <c r="N366" s="514"/>
      <c r="O366" s="514"/>
      <c r="P366" s="106">
        <v>2.4698178070456938</v>
      </c>
      <c r="Q366" s="511">
        <v>0</v>
      </c>
      <c r="R366" s="511">
        <v>120</v>
      </c>
      <c r="S366" s="511">
        <v>80</v>
      </c>
      <c r="T366" s="511">
        <v>0</v>
      </c>
      <c r="U366" s="514">
        <v>3</v>
      </c>
      <c r="V366" s="718">
        <v>0</v>
      </c>
      <c r="W366" s="718"/>
      <c r="X366" s="718">
        <v>0</v>
      </c>
      <c r="Y366" s="718">
        <v>2</v>
      </c>
      <c r="Z366" s="718">
        <v>0</v>
      </c>
      <c r="AA366" s="718">
        <v>1</v>
      </c>
      <c r="AB366" s="718">
        <v>0</v>
      </c>
      <c r="AC366" s="718">
        <v>1</v>
      </c>
      <c r="AE366" s="524">
        <v>20.450555295604399</v>
      </c>
      <c r="AG366" s="589">
        <v>113</v>
      </c>
      <c r="AH366" s="590">
        <v>1.03</v>
      </c>
      <c r="AI366" s="589">
        <v>72</v>
      </c>
      <c r="AJ366" s="592"/>
      <c r="AK366" s="589">
        <v>14.8</v>
      </c>
      <c r="AL366" s="592"/>
      <c r="AM366" s="589">
        <v>637</v>
      </c>
      <c r="AN366" s="593"/>
      <c r="AO366" s="409"/>
      <c r="AP366" s="63"/>
      <c r="AQ366" s="63"/>
      <c r="AR366" s="63"/>
      <c r="AS366" s="63"/>
      <c r="AT366" s="63"/>
      <c r="AU366" s="63"/>
      <c r="AV366" s="64"/>
      <c r="AW366" s="64"/>
      <c r="AX366" s="108"/>
      <c r="AY366" s="108"/>
      <c r="AZ366" s="108"/>
      <c r="BA366" s="589">
        <v>138</v>
      </c>
      <c r="BB366" s="414"/>
      <c r="BC366" s="66"/>
      <c r="BD366" s="68"/>
      <c r="BE366" s="66"/>
      <c r="BF366" s="218"/>
      <c r="BG366" s="66"/>
      <c r="BH366" s="68"/>
      <c r="BI366" s="508"/>
      <c r="BJ366" s="508"/>
      <c r="BK366" s="508"/>
      <c r="BL366" s="66"/>
      <c r="BM366" s="66"/>
      <c r="BN366" s="66"/>
      <c r="BO366" s="66"/>
      <c r="BP366" s="571"/>
      <c r="BQ366" s="66"/>
      <c r="BR366" s="66"/>
      <c r="BS366" s="66"/>
      <c r="BT366" s="66"/>
      <c r="BU366" s="61"/>
      <c r="BV366" s="61"/>
      <c r="BW366" s="61"/>
      <c r="BX366" s="61"/>
      <c r="BY366" s="61"/>
      <c r="BZ366" s="61"/>
      <c r="CA366" s="61"/>
      <c r="CB366" s="61"/>
      <c r="CC366" s="61"/>
      <c r="CD366" s="61"/>
      <c r="CE366" s="61"/>
      <c r="CF366" s="61"/>
      <c r="CG366" s="61"/>
      <c r="CH366" s="61"/>
      <c r="CI366" s="61"/>
      <c r="CJ366" s="61"/>
      <c r="CK366" s="663">
        <v>1</v>
      </c>
      <c r="CL366" s="661">
        <v>0</v>
      </c>
      <c r="CM366" s="663">
        <v>1</v>
      </c>
      <c r="CN366" s="663">
        <v>1</v>
      </c>
      <c r="CO366" s="663">
        <v>1</v>
      </c>
      <c r="CP366" s="661">
        <v>0</v>
      </c>
      <c r="CQ366" s="661">
        <v>0</v>
      </c>
      <c r="CR366" s="661">
        <v>0</v>
      </c>
      <c r="CS366" s="661">
        <v>0</v>
      </c>
      <c r="CT366" s="661">
        <v>0</v>
      </c>
      <c r="CU366" s="661">
        <v>0</v>
      </c>
      <c r="CV366" s="661">
        <v>0</v>
      </c>
      <c r="CW366" s="667"/>
      <c r="CX366" s="362"/>
      <c r="CY366" s="362"/>
      <c r="CZ366" s="362"/>
      <c r="DD366" s="523">
        <v>2</v>
      </c>
      <c r="DE366" s="511" t="s">
        <v>1830</v>
      </c>
      <c r="DG366" s="136"/>
      <c r="DK366" s="136"/>
      <c r="DL366" s="136"/>
      <c r="DM366" s="136"/>
      <c r="DT366" s="63"/>
      <c r="EP366" s="513">
        <v>84</v>
      </c>
      <c r="EQ366" s="574">
        <v>41484</v>
      </c>
      <c r="EU366" s="133">
        <v>94</v>
      </c>
      <c r="EV366" s="133">
        <v>0</v>
      </c>
      <c r="EW366" s="524">
        <v>20.450555295604399</v>
      </c>
      <c r="EX366" s="133">
        <v>8</v>
      </c>
      <c r="EY366" s="133">
        <v>8</v>
      </c>
      <c r="EZ366" s="133">
        <v>64</v>
      </c>
      <c r="FA366" s="133">
        <v>55</v>
      </c>
      <c r="FD366" s="133">
        <v>43</v>
      </c>
      <c r="FF366" s="133">
        <v>33</v>
      </c>
      <c r="FI366" s="91"/>
      <c r="FJ366" s="91"/>
      <c r="FK366" s="227"/>
      <c r="FL366" s="227"/>
      <c r="FM366" s="193">
        <v>177</v>
      </c>
      <c r="FN366" s="193">
        <v>151</v>
      </c>
      <c r="FO366" s="193">
        <v>71.665205220834068</v>
      </c>
      <c r="FP366" s="193">
        <v>61.138112928508157</v>
      </c>
      <c r="FQ366" s="193">
        <v>14</v>
      </c>
      <c r="FR366" s="133">
        <v>1</v>
      </c>
      <c r="FT366" s="193">
        <v>89</v>
      </c>
      <c r="FU366" s="193">
        <v>49</v>
      </c>
      <c r="FV366" s="133">
        <v>180</v>
      </c>
      <c r="FW366" s="237">
        <v>5.04</v>
      </c>
      <c r="FX366" s="237">
        <v>6.25</v>
      </c>
      <c r="FY366" s="237">
        <v>17.658730158730158</v>
      </c>
      <c r="FZ366" s="237">
        <v>1.8163265306122449</v>
      </c>
      <c r="GA366" s="237"/>
      <c r="GB366" s="133">
        <v>18</v>
      </c>
      <c r="GH366" s="133">
        <v>0</v>
      </c>
      <c r="GI366" s="133">
        <v>1</v>
      </c>
      <c r="GJ366" s="133">
        <v>0</v>
      </c>
      <c r="GK366" s="133">
        <v>1</v>
      </c>
      <c r="GL366" s="133">
        <v>34</v>
      </c>
      <c r="GN366" s="133">
        <v>0</v>
      </c>
      <c r="GP366" s="133">
        <v>1</v>
      </c>
      <c r="GQ366" s="61">
        <v>66</v>
      </c>
      <c r="GR366" s="106">
        <v>26.72261889590423</v>
      </c>
      <c r="GS366" s="61">
        <v>40</v>
      </c>
      <c r="GT366" s="61">
        <v>0</v>
      </c>
      <c r="GU366" s="61"/>
      <c r="GV366" s="61"/>
      <c r="GW366" s="61"/>
      <c r="GX366" s="61"/>
      <c r="GY366" s="61">
        <v>17</v>
      </c>
      <c r="GZ366" s="61"/>
      <c r="HA366" s="90"/>
      <c r="HB366" s="21">
        <v>19</v>
      </c>
      <c r="HZ366" s="238"/>
      <c r="IF366" s="237"/>
      <c r="IG366" s="237"/>
      <c r="IQ366" s="237"/>
      <c r="JD366" s="136"/>
      <c r="JE366" s="278"/>
      <c r="JF366" s="70"/>
      <c r="JG366" s="70"/>
      <c r="JH366" s="136"/>
      <c r="JI366" s="136"/>
      <c r="JJ366" s="136"/>
      <c r="JK366" s="136"/>
      <c r="JM366" s="420"/>
      <c r="JN366" s="362"/>
      <c r="JO366" s="244"/>
      <c r="JQ366" s="518">
        <v>1</v>
      </c>
      <c r="JR366" s="519">
        <v>42709</v>
      </c>
      <c r="JS366" s="520">
        <v>40</v>
      </c>
      <c r="JT366" s="135"/>
      <c r="JV366" s="200"/>
      <c r="JW366" s="135"/>
      <c r="JX366" s="225"/>
      <c r="JY366" s="201"/>
      <c r="JZ366" s="135"/>
      <c r="KA366" s="225"/>
      <c r="KB366" s="699">
        <v>0</v>
      </c>
      <c r="KC366" s="511"/>
      <c r="KD366" s="225"/>
      <c r="KE366" s="63"/>
      <c r="KF366" s="250"/>
      <c r="KG366" s="250"/>
      <c r="KH366" s="250"/>
      <c r="KI366" s="250"/>
      <c r="KJ366" s="250"/>
      <c r="KK366" s="250"/>
      <c r="KL366" s="250"/>
      <c r="KM366" s="250"/>
      <c r="KR366" s="92"/>
      <c r="KS366" s="92"/>
      <c r="KT366" s="92"/>
      <c r="KU366" s="361"/>
      <c r="KV366" s="92"/>
      <c r="KW366" s="361"/>
      <c r="KX366" s="361"/>
      <c r="KY366" s="361"/>
      <c r="KZ366" s="361"/>
      <c r="LA366" s="361"/>
      <c r="LB366" s="361"/>
      <c r="LC366" s="361"/>
      <c r="LD366" s="361"/>
      <c r="LE366" s="361"/>
      <c r="LF366" s="112"/>
      <c r="LG366" s="454"/>
      <c r="LH366" s="454"/>
      <c r="LI366" s="454"/>
      <c r="LJ366" s="454"/>
      <c r="LK366" s="454"/>
      <c r="LL366" s="454"/>
      <c r="LM366" s="454"/>
      <c r="LN366" s="454"/>
      <c r="LO366" s="454"/>
      <c r="LP366" s="454"/>
      <c r="LQ366" s="454"/>
      <c r="LR366" s="454"/>
      <c r="LS366" s="454"/>
      <c r="LT366" s="454"/>
      <c r="LU366" s="454"/>
      <c r="LV366" s="454"/>
      <c r="LW366" s="454"/>
      <c r="LX366" s="454"/>
      <c r="LY366" s="454"/>
      <c r="LZ366" s="454"/>
      <c r="MA366" s="454"/>
      <c r="MB366" s="454"/>
      <c r="MD366" s="509"/>
      <c r="ME366" s="61"/>
      <c r="MF366" s="747">
        <v>84</v>
      </c>
      <c r="MG366" s="510">
        <v>41481</v>
      </c>
      <c r="MH366" s="511">
        <v>316</v>
      </c>
      <c r="MI366" s="521">
        <v>316</v>
      </c>
      <c r="MJ366" s="522">
        <v>39.7023887137399</v>
      </c>
      <c r="MK366" s="510"/>
      <c r="ML366" s="511"/>
      <c r="MM366" s="511"/>
      <c r="MN366" s="511"/>
      <c r="MO366" s="511"/>
      <c r="MP366" s="511"/>
      <c r="NE366" s="876" t="s">
        <v>64</v>
      </c>
      <c r="NF366" s="877" t="s">
        <v>64</v>
      </c>
      <c r="NG366" s="877" t="s">
        <v>64</v>
      </c>
      <c r="NH366" s="877" t="s">
        <v>64</v>
      </c>
      <c r="NI366" s="877" t="s">
        <v>64</v>
      </c>
      <c r="NJ366" s="877" t="s">
        <v>64</v>
      </c>
      <c r="NK366" s="877" t="s">
        <v>64</v>
      </c>
      <c r="NL366" s="877" t="s">
        <v>64</v>
      </c>
      <c r="NM366" s="877" t="s">
        <v>64</v>
      </c>
      <c r="NN366" s="877" t="s">
        <v>64</v>
      </c>
      <c r="NO366" s="877" t="s">
        <v>64</v>
      </c>
      <c r="NP366" s="877" t="s">
        <v>64</v>
      </c>
      <c r="NQ366" s="877" t="s">
        <v>64</v>
      </c>
      <c r="NR366" s="877" t="s">
        <v>64</v>
      </c>
      <c r="NS366" s="877" t="s">
        <v>64</v>
      </c>
      <c r="NT366" s="877" t="s">
        <v>64</v>
      </c>
      <c r="NU366" s="877" t="s">
        <v>64</v>
      </c>
      <c r="NV366" s="877" t="s">
        <v>64</v>
      </c>
      <c r="NW366" s="877" t="s">
        <v>64</v>
      </c>
      <c r="NX366" s="877" t="s">
        <v>64</v>
      </c>
      <c r="NY366" s="877" t="s">
        <v>64</v>
      </c>
      <c r="NZ366" s="877" t="s">
        <v>64</v>
      </c>
      <c r="OA366" s="877" t="s">
        <v>64</v>
      </c>
      <c r="OB366" s="877" t="s">
        <v>64</v>
      </c>
      <c r="OC366" s="877" t="s">
        <v>64</v>
      </c>
      <c r="OD366" s="877" t="s">
        <v>64</v>
      </c>
      <c r="OE366" s="877" t="s">
        <v>64</v>
      </c>
      <c r="OF366" s="877" t="s">
        <v>64</v>
      </c>
      <c r="OG366" s="877" t="s">
        <v>64</v>
      </c>
      <c r="OH366" s="877" t="s">
        <v>64</v>
      </c>
      <c r="OI366" s="877" t="s">
        <v>64</v>
      </c>
      <c r="OJ366" s="877" t="s">
        <v>64</v>
      </c>
      <c r="OK366" s="877" t="s">
        <v>64</v>
      </c>
      <c r="OL366" s="877" t="s">
        <v>64</v>
      </c>
      <c r="OM366" s="877" t="s">
        <v>64</v>
      </c>
    </row>
    <row r="367" spans="1:403" s="133" customFormat="1" x14ac:dyDescent="0.25">
      <c r="A367" s="455">
        <v>366</v>
      </c>
      <c r="B367" s="221">
        <v>0</v>
      </c>
      <c r="C367" s="61">
        <v>1</v>
      </c>
      <c r="D367" s="61">
        <v>5</v>
      </c>
      <c r="E367" s="511">
        <v>86</v>
      </c>
      <c r="F367" s="884"/>
      <c r="G367" s="61"/>
      <c r="H367" s="900">
        <v>319</v>
      </c>
      <c r="J367" s="511" t="s">
        <v>1831</v>
      </c>
      <c r="K367" s="766">
        <v>26332</v>
      </c>
      <c r="L367" s="512">
        <v>41.5150684931507</v>
      </c>
      <c r="M367" s="514">
        <v>62.5</v>
      </c>
      <c r="N367" s="514">
        <v>175</v>
      </c>
      <c r="O367" s="514">
        <v>20.408163265306122</v>
      </c>
      <c r="P367" s="106">
        <v>1.7430417219459908</v>
      </c>
      <c r="Q367" s="511">
        <v>1</v>
      </c>
      <c r="R367" s="511">
        <v>165</v>
      </c>
      <c r="S367" s="511">
        <v>110</v>
      </c>
      <c r="T367" s="511">
        <v>0</v>
      </c>
      <c r="U367" s="514">
        <v>3</v>
      </c>
      <c r="V367" s="718">
        <v>0</v>
      </c>
      <c r="W367" s="718"/>
      <c r="X367" s="718">
        <v>0</v>
      </c>
      <c r="Y367" s="718">
        <v>0</v>
      </c>
      <c r="Z367" s="718">
        <v>0</v>
      </c>
      <c r="AA367" s="718">
        <v>0</v>
      </c>
      <c r="AB367" s="718">
        <v>0</v>
      </c>
      <c r="AC367" s="718">
        <v>0</v>
      </c>
      <c r="AE367" s="524">
        <v>35.209365488842103</v>
      </c>
      <c r="AG367" s="589"/>
      <c r="AH367" s="595">
        <v>1.46</v>
      </c>
      <c r="AI367" s="589">
        <v>39</v>
      </c>
      <c r="AJ367" s="592"/>
      <c r="AK367" s="589">
        <v>13.4</v>
      </c>
      <c r="AL367" s="592"/>
      <c r="AM367" s="589">
        <v>4904</v>
      </c>
      <c r="AN367" s="593"/>
      <c r="AO367" s="409"/>
      <c r="AP367" s="63"/>
      <c r="AQ367" s="63"/>
      <c r="AR367" s="63"/>
      <c r="AS367" s="63"/>
      <c r="AT367" s="63"/>
      <c r="AU367" s="63"/>
      <c r="AV367" s="64"/>
      <c r="AW367" s="64"/>
      <c r="AX367" s="108"/>
      <c r="AY367" s="108"/>
      <c r="AZ367" s="108"/>
      <c r="BA367" s="589">
        <v>139</v>
      </c>
      <c r="BB367" s="414"/>
      <c r="BC367" s="66"/>
      <c r="BD367" s="68"/>
      <c r="BE367" s="66"/>
      <c r="BF367" s="218"/>
      <c r="BG367" s="66"/>
      <c r="BH367" s="68"/>
      <c r="BI367" s="508"/>
      <c r="BJ367" s="508"/>
      <c r="BK367" s="508"/>
      <c r="BL367" s="66"/>
      <c r="BM367" s="66"/>
      <c r="BN367" s="66"/>
      <c r="BO367" s="66"/>
      <c r="BP367" s="571"/>
      <c r="BQ367" s="66"/>
      <c r="BR367" s="66"/>
      <c r="BS367" s="66"/>
      <c r="BT367" s="66"/>
      <c r="BU367" s="61"/>
      <c r="BV367" s="61"/>
      <c r="BW367" s="61"/>
      <c r="BX367" s="61"/>
      <c r="BY367" s="61"/>
      <c r="BZ367" s="61"/>
      <c r="CA367" s="61"/>
      <c r="CB367" s="61"/>
      <c r="CC367" s="61"/>
      <c r="CD367" s="61"/>
      <c r="CE367" s="61"/>
      <c r="CF367" s="61"/>
      <c r="CG367" s="61"/>
      <c r="CH367" s="61"/>
      <c r="CI367" s="61"/>
      <c r="CJ367" s="61"/>
      <c r="CK367" s="663">
        <v>1</v>
      </c>
      <c r="CL367" s="661">
        <v>0</v>
      </c>
      <c r="CM367" s="663">
        <v>1</v>
      </c>
      <c r="CN367" s="663">
        <v>1</v>
      </c>
      <c r="CO367" s="663">
        <v>1</v>
      </c>
      <c r="CP367" s="661">
        <v>0</v>
      </c>
      <c r="CQ367" s="661">
        <v>0</v>
      </c>
      <c r="CR367" s="661">
        <v>0</v>
      </c>
      <c r="CS367" s="661">
        <v>0</v>
      </c>
      <c r="CT367" s="661">
        <v>0</v>
      </c>
      <c r="CU367" s="661">
        <v>0</v>
      </c>
      <c r="CV367" s="661">
        <v>0</v>
      </c>
      <c r="CW367" s="667"/>
      <c r="CX367" s="362"/>
      <c r="CY367" s="362"/>
      <c r="CZ367" s="362"/>
      <c r="DD367" s="516">
        <v>2</v>
      </c>
      <c r="DE367" s="523" t="s">
        <v>1832</v>
      </c>
      <c r="DG367" s="136"/>
      <c r="DK367" s="136"/>
      <c r="DL367" s="136"/>
      <c r="DM367" s="136"/>
      <c r="DT367" s="63"/>
      <c r="EP367" s="511">
        <v>86</v>
      </c>
      <c r="EQ367" s="574">
        <v>41486</v>
      </c>
      <c r="EU367" s="133">
        <v>82</v>
      </c>
      <c r="EV367" s="133">
        <v>0</v>
      </c>
      <c r="EW367" s="524">
        <v>35.209365488842103</v>
      </c>
      <c r="EX367" s="133">
        <v>9</v>
      </c>
      <c r="EY367" s="133">
        <v>10</v>
      </c>
      <c r="EZ367" s="133">
        <v>54</v>
      </c>
      <c r="FA367" s="133">
        <v>45</v>
      </c>
      <c r="FD367" s="133">
        <v>41</v>
      </c>
      <c r="FF367" s="133">
        <v>36</v>
      </c>
      <c r="FI367" s="91"/>
      <c r="FJ367" s="91"/>
      <c r="FK367" s="227"/>
      <c r="FL367" s="227"/>
      <c r="FM367" s="193">
        <v>157</v>
      </c>
      <c r="FN367" s="193">
        <v>108</v>
      </c>
      <c r="FO367" s="193">
        <v>90.072427999439896</v>
      </c>
      <c r="FP367" s="193">
        <v>61.960651107894961</v>
      </c>
      <c r="FQ367" s="193">
        <v>31</v>
      </c>
      <c r="FR367" s="133">
        <v>1</v>
      </c>
      <c r="FT367" s="193">
        <v>68</v>
      </c>
      <c r="FU367" s="193">
        <v>39</v>
      </c>
      <c r="FV367" s="133">
        <v>130</v>
      </c>
      <c r="FW367" s="237">
        <v>5.8</v>
      </c>
      <c r="FX367" s="237">
        <v>4.0599999999999996</v>
      </c>
      <c r="FY367" s="237">
        <v>11.724137931034484</v>
      </c>
      <c r="FZ367" s="237">
        <v>1.7435897435897436</v>
      </c>
      <c r="GA367" s="237"/>
      <c r="GB367" s="133">
        <v>20</v>
      </c>
      <c r="GH367" s="133">
        <v>0</v>
      </c>
      <c r="GI367" s="133">
        <v>2</v>
      </c>
      <c r="GJ367" s="133">
        <v>1</v>
      </c>
      <c r="GK367" s="133">
        <v>1</v>
      </c>
      <c r="GL367" s="133">
        <v>29</v>
      </c>
      <c r="GN367" s="133">
        <v>0</v>
      </c>
      <c r="GP367" s="133">
        <v>0</v>
      </c>
      <c r="GQ367" s="61">
        <v>75</v>
      </c>
      <c r="GR367" s="106">
        <v>43.028229936038166</v>
      </c>
      <c r="GS367" s="61">
        <v>47</v>
      </c>
      <c r="GT367" s="61">
        <v>0</v>
      </c>
      <c r="GU367" s="61"/>
      <c r="GV367" s="61"/>
      <c r="GW367" s="61"/>
      <c r="GX367" s="61"/>
      <c r="GY367" s="61">
        <v>19</v>
      </c>
      <c r="GZ367" s="61"/>
      <c r="HA367" s="90"/>
      <c r="HB367" s="21">
        <v>21</v>
      </c>
      <c r="HZ367" s="238"/>
      <c r="IF367" s="237"/>
      <c r="IG367" s="237"/>
      <c r="IQ367" s="237"/>
      <c r="JD367" s="136"/>
      <c r="JE367" s="278"/>
      <c r="JF367" s="70"/>
      <c r="JG367" s="70"/>
      <c r="JH367" s="136"/>
      <c r="JI367" s="136"/>
      <c r="JJ367" s="136"/>
      <c r="JK367" s="136"/>
      <c r="JM367" s="420"/>
      <c r="JN367" s="362"/>
      <c r="JO367" s="244"/>
      <c r="JQ367" s="518">
        <v>0</v>
      </c>
      <c r="JR367" s="519">
        <v>43634</v>
      </c>
      <c r="JS367" s="520">
        <v>70</v>
      </c>
      <c r="JT367" s="135"/>
      <c r="JV367" s="200"/>
      <c r="JW367" s="135"/>
      <c r="JX367" s="225"/>
      <c r="JY367" s="201"/>
      <c r="JZ367" s="135"/>
      <c r="KA367" s="225"/>
      <c r="KB367" s="699">
        <v>0</v>
      </c>
      <c r="KC367" s="511"/>
      <c r="KD367" s="225"/>
      <c r="KE367" s="63"/>
      <c r="KF367" s="250"/>
      <c r="KG367" s="250"/>
      <c r="KH367" s="250"/>
      <c r="KI367" s="250"/>
      <c r="KJ367" s="250"/>
      <c r="KK367" s="250"/>
      <c r="KL367" s="250"/>
      <c r="KM367" s="250"/>
      <c r="KR367" s="92"/>
      <c r="KS367" s="92"/>
      <c r="KT367" s="92"/>
      <c r="KU367" s="361"/>
      <c r="KV367" s="92"/>
      <c r="KW367" s="361"/>
      <c r="KX367" s="361"/>
      <c r="KY367" s="361"/>
      <c r="KZ367" s="361"/>
      <c r="LA367" s="361"/>
      <c r="LB367" s="361"/>
      <c r="LC367" s="361"/>
      <c r="LD367" s="361"/>
      <c r="LE367" s="361"/>
      <c r="LF367" s="112"/>
      <c r="LG367" s="454"/>
      <c r="LH367" s="454"/>
      <c r="LI367" s="454"/>
      <c r="LJ367" s="454"/>
      <c r="LK367" s="454"/>
      <c r="LL367" s="454"/>
      <c r="LM367" s="454"/>
      <c r="LN367" s="454"/>
      <c r="LO367" s="454"/>
      <c r="LP367" s="454"/>
      <c r="LQ367" s="454"/>
      <c r="LR367" s="454"/>
      <c r="LS367" s="454"/>
      <c r="LT367" s="454"/>
      <c r="LU367" s="454"/>
      <c r="LV367" s="454"/>
      <c r="LW367" s="454"/>
      <c r="LX367" s="454"/>
      <c r="LY367" s="454"/>
      <c r="LZ367" s="454"/>
      <c r="MA367" s="454"/>
      <c r="MB367" s="454"/>
      <c r="MD367" s="509"/>
      <c r="ME367" s="61"/>
      <c r="MF367" s="746">
        <v>86</v>
      </c>
      <c r="MG367" s="510">
        <v>41485</v>
      </c>
      <c r="MH367" s="511">
        <v>319</v>
      </c>
      <c r="MI367" s="521">
        <v>319</v>
      </c>
      <c r="MJ367" s="522">
        <v>51.7723364322149</v>
      </c>
      <c r="MK367" s="510"/>
      <c r="ML367" s="511"/>
      <c r="MM367" s="511"/>
      <c r="MN367" s="511"/>
      <c r="MO367" s="511"/>
      <c r="MP367" s="511"/>
      <c r="NE367" s="876">
        <v>1086</v>
      </c>
      <c r="NF367" s="877">
        <v>8.7736337602436603</v>
      </c>
      <c r="NG367" s="877">
        <v>6.8894735425311104</v>
      </c>
      <c r="NH367" s="877">
        <v>5.2004572714285704</v>
      </c>
      <c r="NI367" s="877">
        <v>2.6735564239901399</v>
      </c>
      <c r="NJ367" s="877">
        <v>7.4625431705304202</v>
      </c>
      <c r="NK367" s="877">
        <v>7.6858000197448897</v>
      </c>
      <c r="NL367" s="877">
        <v>8.0148573813163893</v>
      </c>
      <c r="NM367" s="877">
        <v>7.1818976431083899</v>
      </c>
      <c r="NN367" s="877">
        <v>6.3276873641760503</v>
      </c>
      <c r="NO367" s="877">
        <v>1.0976107966264199</v>
      </c>
      <c r="NP367" s="877">
        <v>6.3739961421312401</v>
      </c>
      <c r="NQ367" s="877">
        <v>6.8082563247991397</v>
      </c>
      <c r="NR367" s="877">
        <v>7.9956541047218996</v>
      </c>
      <c r="NS367" s="877">
        <v>4.86987140617771</v>
      </c>
      <c r="NT367" s="877">
        <v>6.2096483112465499</v>
      </c>
      <c r="NU367" s="877">
        <v>7.5134117868249497</v>
      </c>
      <c r="NV367" s="877">
        <v>6.23974171768067</v>
      </c>
      <c r="NW367" s="877">
        <v>7.1541092426295201</v>
      </c>
      <c r="NX367" s="877">
        <v>5.8728287595348903</v>
      </c>
      <c r="NY367" s="877">
        <v>6.0395771030606804</v>
      </c>
      <c r="NZ367" s="877">
        <v>7.90983309520308</v>
      </c>
      <c r="OA367" s="877">
        <v>-1.39592867633114</v>
      </c>
      <c r="OB367" s="877">
        <v>9.5714113612118492</v>
      </c>
      <c r="OC367" s="877">
        <v>1.2387868595871201</v>
      </c>
      <c r="OD367" s="877">
        <v>4.3964335312509899</v>
      </c>
      <c r="OE367" s="877">
        <v>6.5532068862302602</v>
      </c>
      <c r="OF367" s="877">
        <v>7.7530830053167197</v>
      </c>
      <c r="OG367" s="877">
        <v>12.9035599141363</v>
      </c>
      <c r="OH367" s="877">
        <v>4.1562347978502698</v>
      </c>
      <c r="OI367" s="877">
        <v>9.9647307326889596</v>
      </c>
      <c r="OJ367" s="877">
        <v>4.5753123306874404</v>
      </c>
      <c r="OK367" s="877">
        <v>2.9388291814473102</v>
      </c>
      <c r="OL367" s="877">
        <v>5.7923622075821299</v>
      </c>
      <c r="OM367" s="877">
        <v>8.3326245016247409</v>
      </c>
    </row>
    <row r="368" spans="1:403" s="133" customFormat="1" x14ac:dyDescent="0.25">
      <c r="A368" s="902">
        <v>367</v>
      </c>
      <c r="B368" s="221">
        <v>0</v>
      </c>
      <c r="C368" s="61">
        <v>1</v>
      </c>
      <c r="D368" s="61">
        <v>5</v>
      </c>
      <c r="E368" s="511">
        <v>87</v>
      </c>
      <c r="F368" s="884"/>
      <c r="G368" s="61"/>
      <c r="H368" s="900">
        <v>320</v>
      </c>
      <c r="J368" s="511" t="s">
        <v>1833</v>
      </c>
      <c r="K368" s="766">
        <v>20388</v>
      </c>
      <c r="L368" s="512">
        <v>57.819178082191797</v>
      </c>
      <c r="M368" s="514">
        <v>55</v>
      </c>
      <c r="N368" s="514">
        <v>174</v>
      </c>
      <c r="O368" s="514">
        <v>18.166204254194742</v>
      </c>
      <c r="P368" s="106">
        <v>1.630439613519413</v>
      </c>
      <c r="Q368" s="511">
        <v>1</v>
      </c>
      <c r="R368" s="511">
        <v>90</v>
      </c>
      <c r="S368" s="511">
        <v>60</v>
      </c>
      <c r="T368" s="511">
        <v>1</v>
      </c>
      <c r="U368" s="514">
        <v>3</v>
      </c>
      <c r="V368" s="718">
        <v>1</v>
      </c>
      <c r="W368" s="718"/>
      <c r="X368" s="718">
        <v>0</v>
      </c>
      <c r="Y368" s="718">
        <v>1</v>
      </c>
      <c r="Z368" s="718">
        <v>1</v>
      </c>
      <c r="AA368" s="718">
        <v>0</v>
      </c>
      <c r="AB368" s="718">
        <v>0</v>
      </c>
      <c r="AC368" s="718">
        <v>0</v>
      </c>
      <c r="AE368" s="524">
        <v>14.6311111111111</v>
      </c>
      <c r="AG368" s="591"/>
      <c r="AH368" s="590">
        <v>0.56999999999999995</v>
      </c>
      <c r="AI368" s="589">
        <v>109</v>
      </c>
      <c r="AJ368" s="592"/>
      <c r="AK368" s="589" t="s">
        <v>1834</v>
      </c>
      <c r="AL368" s="592"/>
      <c r="AM368" s="589">
        <v>1950</v>
      </c>
      <c r="AN368" s="593"/>
      <c r="AO368" s="409"/>
      <c r="AP368" s="63"/>
      <c r="AQ368" s="63"/>
      <c r="AR368" s="63"/>
      <c r="AS368" s="63"/>
      <c r="AT368" s="63"/>
      <c r="AU368" s="63"/>
      <c r="AV368" s="64"/>
      <c r="AW368" s="64"/>
      <c r="AX368" s="108"/>
      <c r="AY368" s="108"/>
      <c r="AZ368" s="108"/>
      <c r="BA368" s="589">
        <v>137</v>
      </c>
      <c r="BB368" s="414"/>
      <c r="BC368" s="66"/>
      <c r="BD368" s="68"/>
      <c r="BE368" s="66"/>
      <c r="BF368" s="218"/>
      <c r="BG368" s="66"/>
      <c r="BH368" s="68"/>
      <c r="BI368" s="508"/>
      <c r="BJ368" s="508"/>
      <c r="BK368" s="508"/>
      <c r="BL368" s="66"/>
      <c r="BM368" s="66"/>
      <c r="BN368" s="66"/>
      <c r="BO368" s="66"/>
      <c r="BP368" s="571"/>
      <c r="BQ368" s="66"/>
      <c r="BR368" s="66"/>
      <c r="BS368" s="66"/>
      <c r="BT368" s="66"/>
      <c r="BU368" s="61"/>
      <c r="BV368" s="61"/>
      <c r="BW368" s="61"/>
      <c r="BX368" s="61"/>
      <c r="BY368" s="61"/>
      <c r="BZ368" s="61"/>
      <c r="CA368" s="61"/>
      <c r="CB368" s="61"/>
      <c r="CC368" s="61"/>
      <c r="CD368" s="61"/>
      <c r="CE368" s="61"/>
      <c r="CF368" s="61"/>
      <c r="CG368" s="61"/>
      <c r="CH368" s="61"/>
      <c r="CI368" s="61"/>
      <c r="CJ368" s="61"/>
      <c r="CK368" s="663">
        <v>0</v>
      </c>
      <c r="CL368" s="661">
        <v>0</v>
      </c>
      <c r="CM368" s="661">
        <v>1</v>
      </c>
      <c r="CN368" s="663">
        <v>1</v>
      </c>
      <c r="CO368" s="663">
        <v>1</v>
      </c>
      <c r="CP368" s="661">
        <v>0</v>
      </c>
      <c r="CQ368" s="663" t="s">
        <v>1835</v>
      </c>
      <c r="CR368" s="661">
        <v>1</v>
      </c>
      <c r="CS368" s="661">
        <v>0</v>
      </c>
      <c r="CT368" s="661">
        <v>0</v>
      </c>
      <c r="CU368" s="663">
        <v>0</v>
      </c>
      <c r="CV368" s="663" t="s">
        <v>1836</v>
      </c>
      <c r="CW368" s="667"/>
      <c r="CX368" s="362"/>
      <c r="CY368" s="362"/>
      <c r="CZ368" s="362"/>
      <c r="DD368" s="516">
        <v>2</v>
      </c>
      <c r="DE368" s="511" t="s">
        <v>1837</v>
      </c>
      <c r="DG368" s="136"/>
      <c r="DK368" s="136"/>
      <c r="DL368" s="136"/>
      <c r="DM368" s="136"/>
      <c r="DT368" s="63"/>
      <c r="EP368" s="511">
        <v>87</v>
      </c>
      <c r="EQ368" s="574">
        <v>41489</v>
      </c>
      <c r="EU368" s="133">
        <v>70</v>
      </c>
      <c r="EV368" s="133">
        <v>1</v>
      </c>
      <c r="EW368" s="524">
        <v>14.6311111111111</v>
      </c>
      <c r="EX368" s="133">
        <v>7</v>
      </c>
      <c r="EY368" s="133">
        <v>7</v>
      </c>
      <c r="EZ368" s="133">
        <v>60</v>
      </c>
      <c r="FA368" s="133">
        <v>53</v>
      </c>
      <c r="FD368" s="133">
        <v>48</v>
      </c>
      <c r="FF368" s="133">
        <v>27</v>
      </c>
      <c r="FI368" s="91"/>
      <c r="FJ368" s="91"/>
      <c r="FK368" s="227"/>
      <c r="FL368" s="227"/>
      <c r="FM368" s="193">
        <v>186</v>
      </c>
      <c r="FN368" s="193">
        <v>145</v>
      </c>
      <c r="FO368" s="193">
        <v>114.07966198668747</v>
      </c>
      <c r="FP368" s="193">
        <v>88.933069828331639</v>
      </c>
      <c r="FQ368" s="193">
        <v>22</v>
      </c>
      <c r="FR368" s="133">
        <v>1</v>
      </c>
      <c r="FT368" s="193">
        <v>82</v>
      </c>
      <c r="FU368" s="193"/>
      <c r="FV368" s="133">
        <v>190</v>
      </c>
      <c r="FW368" s="237">
        <v>3.8</v>
      </c>
      <c r="FX368" s="237">
        <v>3.62</v>
      </c>
      <c r="FY368" s="237">
        <v>21.578947368421055</v>
      </c>
      <c r="FZ368" s="237"/>
      <c r="GA368" s="237">
        <v>3.0370370370370372</v>
      </c>
      <c r="GB368" s="133">
        <v>16</v>
      </c>
      <c r="GH368" s="133">
        <v>0</v>
      </c>
      <c r="GI368" s="133">
        <v>2</v>
      </c>
      <c r="GJ368" s="133">
        <v>0</v>
      </c>
      <c r="GK368" s="133">
        <v>1</v>
      </c>
      <c r="GL368" s="133">
        <v>41</v>
      </c>
      <c r="GN368" s="133">
        <v>0</v>
      </c>
      <c r="GP368" s="133">
        <v>1</v>
      </c>
      <c r="GQ368" s="61">
        <v>86</v>
      </c>
      <c r="GR368" s="106">
        <v>52.746510380941523</v>
      </c>
      <c r="GS368" s="61">
        <v>28</v>
      </c>
      <c r="GT368" s="61">
        <v>1</v>
      </c>
      <c r="GU368" s="61"/>
      <c r="GV368" s="61"/>
      <c r="GW368" s="61"/>
      <c r="GX368" s="61"/>
      <c r="GY368" s="61">
        <v>9</v>
      </c>
      <c r="GZ368" s="61"/>
      <c r="HA368" s="90"/>
      <c r="HB368" s="21">
        <v>22</v>
      </c>
      <c r="HZ368" s="238"/>
      <c r="IF368" s="237"/>
      <c r="IG368" s="237"/>
      <c r="IQ368" s="237"/>
      <c r="JD368" s="136"/>
      <c r="JE368" s="278"/>
      <c r="JF368" s="70"/>
      <c r="JG368" s="70"/>
      <c r="JH368" s="136"/>
      <c r="JI368" s="136"/>
      <c r="JJ368" s="136"/>
      <c r="JK368" s="136"/>
      <c r="JM368" s="420"/>
      <c r="JN368" s="362"/>
      <c r="JO368" s="244"/>
      <c r="JQ368" s="518">
        <v>2</v>
      </c>
      <c r="JR368" s="519">
        <v>42053</v>
      </c>
      <c r="JS368" s="520">
        <v>18</v>
      </c>
      <c r="JT368" s="135"/>
      <c r="JV368" s="200"/>
      <c r="JW368" s="135"/>
      <c r="JX368" s="225"/>
      <c r="JY368" s="201"/>
      <c r="JZ368" s="135"/>
      <c r="KA368" s="225"/>
      <c r="KB368" s="699">
        <v>1</v>
      </c>
      <c r="KC368" s="700">
        <v>42053</v>
      </c>
      <c r="KD368" s="225"/>
      <c r="KE368" s="63"/>
      <c r="KF368" s="250"/>
      <c r="KG368" s="250"/>
      <c r="KH368" s="250"/>
      <c r="KI368" s="250"/>
      <c r="KJ368" s="250"/>
      <c r="KK368" s="250"/>
      <c r="KL368" s="250"/>
      <c r="KM368" s="250"/>
      <c r="KR368" s="92"/>
      <c r="KS368" s="92"/>
      <c r="KT368" s="92"/>
      <c r="KU368" s="361"/>
      <c r="KV368" s="92"/>
      <c r="KW368" s="361"/>
      <c r="KX368" s="361"/>
      <c r="KY368" s="361"/>
      <c r="KZ368" s="361"/>
      <c r="LA368" s="361"/>
      <c r="LB368" s="361"/>
      <c r="LC368" s="361"/>
      <c r="LD368" s="361"/>
      <c r="LE368" s="361"/>
      <c r="LF368" s="112"/>
      <c r="LG368" s="454"/>
      <c r="LH368" s="454"/>
      <c r="LI368" s="454"/>
      <c r="LJ368" s="454"/>
      <c r="LK368" s="454"/>
      <c r="LL368" s="454"/>
      <c r="LM368" s="454"/>
      <c r="LN368" s="454"/>
      <c r="LO368" s="454"/>
      <c r="LP368" s="454"/>
      <c r="LQ368" s="454"/>
      <c r="LR368" s="454"/>
      <c r="LS368" s="454"/>
      <c r="LT368" s="454"/>
      <c r="LU368" s="454"/>
      <c r="LV368" s="454"/>
      <c r="LW368" s="454"/>
      <c r="LX368" s="454"/>
      <c r="LY368" s="454"/>
      <c r="LZ368" s="454"/>
      <c r="MA368" s="454"/>
      <c r="MB368" s="454"/>
      <c r="MD368" s="509"/>
      <c r="ME368" s="61"/>
      <c r="MF368" s="746">
        <v>87</v>
      </c>
      <c r="MG368" s="510">
        <v>41492</v>
      </c>
      <c r="MH368" s="511">
        <v>320</v>
      </c>
      <c r="MI368" s="521">
        <v>320</v>
      </c>
      <c r="MJ368" s="522">
        <v>27.9606489998318</v>
      </c>
      <c r="MK368" s="510">
        <v>41619</v>
      </c>
      <c r="ML368" s="511">
        <v>392</v>
      </c>
      <c r="MM368" s="511">
        <v>25</v>
      </c>
      <c r="MN368" s="511"/>
      <c r="MO368" s="511"/>
      <c r="MP368" s="511"/>
      <c r="NE368" s="876">
        <v>1087</v>
      </c>
      <c r="NF368" s="877" t="s">
        <v>64</v>
      </c>
      <c r="NG368" s="877" t="s">
        <v>64</v>
      </c>
      <c r="NH368" s="877" t="s">
        <v>64</v>
      </c>
      <c r="NI368" s="877" t="s">
        <v>64</v>
      </c>
      <c r="NJ368" s="877" t="s">
        <v>64</v>
      </c>
      <c r="NK368" s="877" t="s">
        <v>64</v>
      </c>
      <c r="NL368" s="877" t="s">
        <v>64</v>
      </c>
      <c r="NM368" s="877" t="s">
        <v>64</v>
      </c>
      <c r="NN368" s="877" t="s">
        <v>64</v>
      </c>
      <c r="NO368" s="877" t="s">
        <v>64</v>
      </c>
      <c r="NP368" s="877" t="s">
        <v>64</v>
      </c>
      <c r="NQ368" s="877" t="s">
        <v>64</v>
      </c>
      <c r="NR368" s="877" t="s">
        <v>64</v>
      </c>
      <c r="NS368" s="877" t="s">
        <v>64</v>
      </c>
      <c r="NT368" s="877" t="s">
        <v>64</v>
      </c>
      <c r="NU368" s="877" t="s">
        <v>64</v>
      </c>
      <c r="NV368" s="877" t="s">
        <v>64</v>
      </c>
      <c r="NW368" s="877" t="s">
        <v>64</v>
      </c>
      <c r="NX368" s="877" t="s">
        <v>64</v>
      </c>
      <c r="NY368" s="877" t="s">
        <v>64</v>
      </c>
      <c r="NZ368" s="877" t="s">
        <v>64</v>
      </c>
      <c r="OA368" s="877" t="s">
        <v>64</v>
      </c>
      <c r="OB368" s="877" t="s">
        <v>64</v>
      </c>
      <c r="OC368" s="877" t="s">
        <v>64</v>
      </c>
      <c r="OD368" s="877" t="s">
        <v>64</v>
      </c>
      <c r="OE368" s="877" t="s">
        <v>64</v>
      </c>
      <c r="OF368" s="877" t="s">
        <v>64</v>
      </c>
      <c r="OG368" s="877" t="s">
        <v>64</v>
      </c>
      <c r="OH368" s="877" t="s">
        <v>64</v>
      </c>
      <c r="OI368" s="877" t="s">
        <v>64</v>
      </c>
      <c r="OJ368" s="877" t="s">
        <v>64</v>
      </c>
      <c r="OK368" s="877" t="s">
        <v>64</v>
      </c>
      <c r="OL368" s="877" t="s">
        <v>64</v>
      </c>
      <c r="OM368" s="877" t="s">
        <v>64</v>
      </c>
    </row>
    <row r="369" spans="1:403" s="133" customFormat="1" x14ac:dyDescent="0.25">
      <c r="A369" s="455">
        <v>368</v>
      </c>
      <c r="B369" s="221">
        <v>0</v>
      </c>
      <c r="C369" s="61">
        <v>0</v>
      </c>
      <c r="D369" s="61">
        <v>5</v>
      </c>
      <c r="E369" s="511">
        <v>88</v>
      </c>
      <c r="F369" s="884"/>
      <c r="G369" s="61"/>
      <c r="H369" s="900">
        <v>321</v>
      </c>
      <c r="J369" s="511" t="s">
        <v>1838</v>
      </c>
      <c r="K369" s="766">
        <v>10755</v>
      </c>
      <c r="L369" s="512">
        <v>84.210958904109603</v>
      </c>
      <c r="M369" s="514">
        <v>72</v>
      </c>
      <c r="N369" s="514">
        <v>172</v>
      </c>
      <c r="O369" s="514">
        <v>24.337479718766904</v>
      </c>
      <c r="P369" s="106">
        <v>1.8547236990991407</v>
      </c>
      <c r="Q369" s="511">
        <v>0</v>
      </c>
      <c r="R369" s="511">
        <v>110</v>
      </c>
      <c r="S369" s="511">
        <v>60</v>
      </c>
      <c r="T369" s="511">
        <v>0</v>
      </c>
      <c r="U369" s="514">
        <v>4</v>
      </c>
      <c r="V369" s="718">
        <v>0</v>
      </c>
      <c r="W369" s="718"/>
      <c r="X369" s="718">
        <v>1</v>
      </c>
      <c r="Y369" s="718">
        <v>0</v>
      </c>
      <c r="Z369" s="718">
        <v>1</v>
      </c>
      <c r="AA369" s="718">
        <v>1</v>
      </c>
      <c r="AB369" s="718">
        <v>0</v>
      </c>
      <c r="AC369" s="718">
        <v>0</v>
      </c>
      <c r="AE369" s="524">
        <v>24.809595959595999</v>
      </c>
      <c r="AG369" s="589">
        <v>99</v>
      </c>
      <c r="AH369" s="590">
        <v>2.0099999999999998</v>
      </c>
      <c r="AI369" s="589">
        <v>32</v>
      </c>
      <c r="AJ369" s="592"/>
      <c r="AK369" s="589">
        <v>14</v>
      </c>
      <c r="AL369" s="592"/>
      <c r="AM369" s="589">
        <v>728</v>
      </c>
      <c r="AN369" s="593"/>
      <c r="AO369" s="409"/>
      <c r="AP369" s="63"/>
      <c r="AQ369" s="63"/>
      <c r="AR369" s="63"/>
      <c r="AS369" s="63"/>
      <c r="AT369" s="63"/>
      <c r="AU369" s="63"/>
      <c r="AV369" s="64"/>
      <c r="AW369" s="64"/>
      <c r="AX369" s="108"/>
      <c r="AY369" s="108"/>
      <c r="AZ369" s="108"/>
      <c r="BA369" s="589">
        <v>133</v>
      </c>
      <c r="BB369" s="414"/>
      <c r="BC369" s="66"/>
      <c r="BD369" s="68"/>
      <c r="BE369" s="66"/>
      <c r="BF369" s="218"/>
      <c r="BG369" s="66"/>
      <c r="BH369" s="68"/>
      <c r="BI369" s="508"/>
      <c r="BJ369" s="508"/>
      <c r="BK369" s="508"/>
      <c r="BL369" s="66"/>
      <c r="BM369" s="66"/>
      <c r="BN369" s="66"/>
      <c r="BO369" s="66"/>
      <c r="BP369" s="571"/>
      <c r="BQ369" s="66"/>
      <c r="BR369" s="66"/>
      <c r="BS369" s="66"/>
      <c r="BT369" s="66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61">
        <v>1</v>
      </c>
      <c r="CL369" s="661">
        <v>0</v>
      </c>
      <c r="CM369" s="661">
        <v>1</v>
      </c>
      <c r="CN369" s="661">
        <v>0</v>
      </c>
      <c r="CO369" s="663">
        <v>1</v>
      </c>
      <c r="CP369" s="661">
        <v>0</v>
      </c>
      <c r="CQ369" s="661">
        <v>0</v>
      </c>
      <c r="CR369" s="661">
        <v>1</v>
      </c>
      <c r="CS369" s="661">
        <v>0</v>
      </c>
      <c r="CT369" s="661">
        <v>0</v>
      </c>
      <c r="CU369" s="661">
        <v>1</v>
      </c>
      <c r="CV369" s="663" t="s">
        <v>1816</v>
      </c>
      <c r="CW369" s="667"/>
      <c r="CX369" s="362"/>
      <c r="CY369" s="362"/>
      <c r="CZ369" s="362"/>
      <c r="DD369" s="516">
        <v>1</v>
      </c>
      <c r="DE369" s="511" t="s">
        <v>1756</v>
      </c>
      <c r="DG369" s="136"/>
      <c r="DK369" s="136"/>
      <c r="DL369" s="136"/>
      <c r="DM369" s="136"/>
      <c r="DT369" s="63"/>
      <c r="EP369" s="511">
        <v>88</v>
      </c>
      <c r="EQ369" s="574">
        <v>41438</v>
      </c>
      <c r="EU369" s="133">
        <v>60</v>
      </c>
      <c r="EV369" s="133">
        <v>1</v>
      </c>
      <c r="EW369" s="524">
        <v>24.809595959595999</v>
      </c>
      <c r="EX369" s="133">
        <v>8</v>
      </c>
      <c r="EY369" s="133">
        <v>7</v>
      </c>
      <c r="EZ369" s="133">
        <v>57</v>
      </c>
      <c r="FA369" s="133">
        <v>47</v>
      </c>
      <c r="FD369" s="133">
        <v>49</v>
      </c>
      <c r="FF369" s="133">
        <v>37</v>
      </c>
      <c r="FI369" s="91"/>
      <c r="FJ369" s="91"/>
      <c r="FK369" s="227"/>
      <c r="FL369" s="227"/>
      <c r="FM369" s="193">
        <v>185</v>
      </c>
      <c r="FN369" s="193">
        <v>145</v>
      </c>
      <c r="FO369" s="193">
        <v>99.745315213180533</v>
      </c>
      <c r="FP369" s="193">
        <v>78.178760572492848</v>
      </c>
      <c r="FQ369" s="193">
        <v>22</v>
      </c>
      <c r="FR369" s="133">
        <v>1</v>
      </c>
      <c r="FT369" s="193">
        <v>77</v>
      </c>
      <c r="FU369" s="193"/>
      <c r="FV369" s="133">
        <v>250</v>
      </c>
      <c r="FW369" s="237">
        <v>5.5</v>
      </c>
      <c r="FX369" s="237">
        <v>9.9</v>
      </c>
      <c r="FY369" s="237">
        <v>14</v>
      </c>
      <c r="FZ369" s="237"/>
      <c r="GA369" s="237"/>
      <c r="GB369" s="133">
        <v>24</v>
      </c>
      <c r="GC369" s="133">
        <v>14</v>
      </c>
      <c r="GD369" s="133">
        <v>8</v>
      </c>
      <c r="GG369" s="133">
        <v>1.1000000000000001</v>
      </c>
      <c r="GH369" s="133">
        <v>0</v>
      </c>
      <c r="GI369" s="133">
        <v>1</v>
      </c>
      <c r="GJ369" s="133">
        <v>1</v>
      </c>
      <c r="GK369" s="133">
        <v>1</v>
      </c>
      <c r="GL369" s="133">
        <v>30</v>
      </c>
      <c r="GN369" s="133">
        <v>0</v>
      </c>
      <c r="GP369" s="133">
        <v>0</v>
      </c>
      <c r="GQ369" s="61">
        <v>59</v>
      </c>
      <c r="GR369" s="106">
        <v>31.810668095014332</v>
      </c>
      <c r="GS369" s="61"/>
      <c r="GT369" s="61"/>
      <c r="GU369" s="61"/>
      <c r="GV369" s="61"/>
      <c r="GW369" s="61"/>
      <c r="GX369" s="61"/>
      <c r="GY369" s="61"/>
      <c r="GZ369" s="61"/>
      <c r="HA369" s="90"/>
      <c r="HB369" s="21">
        <v>2.1</v>
      </c>
      <c r="HZ369" s="238"/>
      <c r="IF369" s="237"/>
      <c r="IG369" s="237"/>
      <c r="IQ369" s="237"/>
      <c r="JD369" s="136"/>
      <c r="JE369" s="278"/>
      <c r="JF369" s="70"/>
      <c r="JG369" s="70"/>
      <c r="JH369" s="136"/>
      <c r="JI369" s="136"/>
      <c r="JJ369" s="136"/>
      <c r="JK369" s="136"/>
      <c r="JM369" s="420"/>
      <c r="JN369" s="362"/>
      <c r="JO369" s="244"/>
      <c r="JQ369" s="518">
        <v>1</v>
      </c>
      <c r="JR369" s="519">
        <v>42046</v>
      </c>
      <c r="JS369" s="520">
        <v>18</v>
      </c>
      <c r="JT369" s="135"/>
      <c r="JV369" s="200"/>
      <c r="JW369" s="135"/>
      <c r="JX369" s="225"/>
      <c r="JY369" s="201"/>
      <c r="JZ369" s="135"/>
      <c r="KA369" s="225"/>
      <c r="KB369" s="699">
        <v>0</v>
      </c>
      <c r="KC369" s="511"/>
      <c r="KD369" s="225"/>
      <c r="KE369" s="63"/>
      <c r="KF369" s="250"/>
      <c r="KG369" s="250"/>
      <c r="KH369" s="250"/>
      <c r="KI369" s="250"/>
      <c r="KJ369" s="250"/>
      <c r="KK369" s="250"/>
      <c r="KL369" s="250"/>
      <c r="KM369" s="250"/>
      <c r="KR369" s="92"/>
      <c r="KS369" s="92"/>
      <c r="KT369" s="92"/>
      <c r="KU369" s="361"/>
      <c r="KV369" s="92"/>
      <c r="KW369" s="361"/>
      <c r="KX369" s="361"/>
      <c r="KY369" s="361"/>
      <c r="KZ369" s="361"/>
      <c r="LA369" s="361"/>
      <c r="LB369" s="361"/>
      <c r="LC369" s="361"/>
      <c r="LD369" s="361"/>
      <c r="LE369" s="361"/>
      <c r="LF369" s="112"/>
      <c r="LG369" s="454"/>
      <c r="LH369" s="454"/>
      <c r="LI369" s="454"/>
      <c r="LJ369" s="454"/>
      <c r="LK369" s="454"/>
      <c r="LL369" s="454"/>
      <c r="LM369" s="454"/>
      <c r="LN369" s="454"/>
      <c r="LO369" s="454"/>
      <c r="LP369" s="454"/>
      <c r="LQ369" s="454"/>
      <c r="LR369" s="454"/>
      <c r="LS369" s="454"/>
      <c r="LT369" s="454"/>
      <c r="LU369" s="454"/>
      <c r="LV369" s="454"/>
      <c r="LW369" s="454"/>
      <c r="LX369" s="454"/>
      <c r="LY369" s="454"/>
      <c r="LZ369" s="454"/>
      <c r="MA369" s="454"/>
      <c r="MB369" s="454"/>
      <c r="MD369" s="509"/>
      <c r="ME369" s="61"/>
      <c r="MF369" s="746">
        <v>88</v>
      </c>
      <c r="MG369" s="510">
        <v>41492</v>
      </c>
      <c r="MH369" s="511">
        <v>321</v>
      </c>
      <c r="MI369" s="521">
        <v>321</v>
      </c>
      <c r="MJ369" s="522">
        <v>77.508493229815301</v>
      </c>
      <c r="MK369" s="510"/>
      <c r="ML369" s="511"/>
      <c r="MM369" s="511"/>
      <c r="MN369" s="511"/>
      <c r="MO369" s="511"/>
      <c r="MP369" s="511"/>
      <c r="NE369" s="876" t="s">
        <v>64</v>
      </c>
      <c r="NF369" s="877" t="s">
        <v>64</v>
      </c>
      <c r="NG369" s="877" t="s">
        <v>64</v>
      </c>
      <c r="NH369" s="877" t="s">
        <v>64</v>
      </c>
      <c r="NI369" s="877" t="s">
        <v>64</v>
      </c>
      <c r="NJ369" s="877" t="s">
        <v>64</v>
      </c>
      <c r="NK369" s="877" t="s">
        <v>64</v>
      </c>
      <c r="NL369" s="877" t="s">
        <v>64</v>
      </c>
      <c r="NM369" s="877" t="s">
        <v>64</v>
      </c>
      <c r="NN369" s="877" t="s">
        <v>64</v>
      </c>
      <c r="NO369" s="877" t="s">
        <v>64</v>
      </c>
      <c r="NP369" s="877" t="s">
        <v>64</v>
      </c>
      <c r="NQ369" s="877" t="s">
        <v>64</v>
      </c>
      <c r="NR369" s="877" t="s">
        <v>64</v>
      </c>
      <c r="NS369" s="877" t="s">
        <v>64</v>
      </c>
      <c r="NT369" s="877" t="s">
        <v>64</v>
      </c>
      <c r="NU369" s="877" t="s">
        <v>64</v>
      </c>
      <c r="NV369" s="877" t="s">
        <v>64</v>
      </c>
      <c r="NW369" s="877" t="s">
        <v>64</v>
      </c>
      <c r="NX369" s="877" t="s">
        <v>64</v>
      </c>
      <c r="NY369" s="877" t="s">
        <v>64</v>
      </c>
      <c r="NZ369" s="877" t="s">
        <v>64</v>
      </c>
      <c r="OA369" s="877" t="s">
        <v>64</v>
      </c>
      <c r="OB369" s="877" t="s">
        <v>64</v>
      </c>
      <c r="OC369" s="877" t="s">
        <v>64</v>
      </c>
      <c r="OD369" s="877" t="s">
        <v>64</v>
      </c>
      <c r="OE369" s="877" t="s">
        <v>64</v>
      </c>
      <c r="OF369" s="877" t="s">
        <v>64</v>
      </c>
      <c r="OG369" s="877" t="s">
        <v>64</v>
      </c>
      <c r="OH369" s="877" t="s">
        <v>64</v>
      </c>
      <c r="OI369" s="877" t="s">
        <v>64</v>
      </c>
      <c r="OJ369" s="877" t="s">
        <v>64</v>
      </c>
      <c r="OK369" s="877" t="s">
        <v>64</v>
      </c>
      <c r="OL369" s="877" t="s">
        <v>64</v>
      </c>
      <c r="OM369" s="877" t="s">
        <v>64</v>
      </c>
    </row>
    <row r="370" spans="1:403" s="133" customFormat="1" x14ac:dyDescent="0.25">
      <c r="A370" s="455">
        <v>369</v>
      </c>
      <c r="B370" s="274">
        <v>0</v>
      </c>
      <c r="C370" s="61">
        <v>1</v>
      </c>
      <c r="D370" s="61">
        <v>5</v>
      </c>
      <c r="E370" s="511">
        <v>89</v>
      </c>
      <c r="F370" s="884"/>
      <c r="G370" s="61"/>
      <c r="H370" s="900">
        <v>322</v>
      </c>
      <c r="J370" s="511" t="s">
        <v>1839</v>
      </c>
      <c r="K370" s="766">
        <v>17196</v>
      </c>
      <c r="L370" s="512">
        <v>66.564383561643794</v>
      </c>
      <c r="M370" s="514">
        <v>108</v>
      </c>
      <c r="N370" s="514">
        <v>180</v>
      </c>
      <c r="O370" s="514">
        <v>33.333333333333329</v>
      </c>
      <c r="P370" s="106">
        <v>2.3237900077244502</v>
      </c>
      <c r="Q370" s="511">
        <v>0</v>
      </c>
      <c r="R370" s="511">
        <v>110</v>
      </c>
      <c r="S370" s="511">
        <v>80</v>
      </c>
      <c r="T370" s="511">
        <v>1</v>
      </c>
      <c r="U370" s="514">
        <v>3</v>
      </c>
      <c r="V370" s="718">
        <v>1</v>
      </c>
      <c r="W370" s="718"/>
      <c r="X370" s="718">
        <v>0</v>
      </c>
      <c r="Y370" s="718">
        <v>0</v>
      </c>
      <c r="Z370" s="718">
        <v>1</v>
      </c>
      <c r="AA370" s="718">
        <v>0</v>
      </c>
      <c r="AB370" s="718">
        <v>0</v>
      </c>
      <c r="AC370" s="718">
        <v>0</v>
      </c>
      <c r="AE370" s="524">
        <v>35.446307761695799</v>
      </c>
      <c r="AG370" s="591"/>
      <c r="AH370" s="595">
        <v>1.9</v>
      </c>
      <c r="AI370" s="589">
        <v>36</v>
      </c>
      <c r="AJ370" s="592"/>
      <c r="AK370" s="589">
        <v>11.6</v>
      </c>
      <c r="AL370" s="592"/>
      <c r="AM370" s="589">
        <v>826</v>
      </c>
      <c r="AN370" s="593"/>
      <c r="AO370" s="409"/>
      <c r="AP370" s="63"/>
      <c r="AQ370" s="63"/>
      <c r="AR370" s="63"/>
      <c r="AS370" s="63"/>
      <c r="AT370" s="63"/>
      <c r="AU370" s="63"/>
      <c r="AV370" s="64"/>
      <c r="AW370" s="64"/>
      <c r="AX370" s="108"/>
      <c r="AY370" s="108"/>
      <c r="AZ370" s="108"/>
      <c r="BA370" s="589">
        <v>129</v>
      </c>
      <c r="BB370" s="414"/>
      <c r="BC370" s="66"/>
      <c r="BD370" s="68"/>
      <c r="BE370" s="66"/>
      <c r="BF370" s="218"/>
      <c r="BG370" s="66"/>
      <c r="BH370" s="68"/>
      <c r="BI370" s="508"/>
      <c r="BJ370" s="508"/>
      <c r="BK370" s="508"/>
      <c r="BL370" s="66"/>
      <c r="BM370" s="66"/>
      <c r="BN370" s="66"/>
      <c r="BO370" s="66"/>
      <c r="BP370" s="571"/>
      <c r="BQ370" s="66"/>
      <c r="BR370" s="66"/>
      <c r="BS370" s="66"/>
      <c r="BT370" s="66"/>
      <c r="BU370" s="61"/>
      <c r="BV370" s="61"/>
      <c r="BW370" s="61"/>
      <c r="BX370" s="61"/>
      <c r="BY370" s="61"/>
      <c r="BZ370" s="61"/>
      <c r="CA370" s="61"/>
      <c r="CB370" s="61"/>
      <c r="CC370" s="61"/>
      <c r="CD370" s="61"/>
      <c r="CE370" s="61"/>
      <c r="CF370" s="61"/>
      <c r="CG370" s="61"/>
      <c r="CH370" s="61"/>
      <c r="CI370" s="61"/>
      <c r="CJ370" s="61"/>
      <c r="CK370" s="661">
        <v>1</v>
      </c>
      <c r="CL370" s="661">
        <v>1</v>
      </c>
      <c r="CM370" s="661">
        <v>1</v>
      </c>
      <c r="CN370" s="661">
        <v>1</v>
      </c>
      <c r="CO370" s="663">
        <v>1</v>
      </c>
      <c r="CP370" s="661">
        <v>0</v>
      </c>
      <c r="CQ370" s="663" t="s">
        <v>1835</v>
      </c>
      <c r="CR370" s="661">
        <v>0</v>
      </c>
      <c r="CS370" s="661">
        <v>0</v>
      </c>
      <c r="CT370" s="661">
        <v>0</v>
      </c>
      <c r="CU370" s="661">
        <v>0</v>
      </c>
      <c r="CV370" s="663">
        <v>0</v>
      </c>
      <c r="CW370" s="666">
        <v>7.8</v>
      </c>
      <c r="CX370" s="362"/>
      <c r="CY370" s="362"/>
      <c r="CZ370" s="362"/>
      <c r="DD370" s="516">
        <v>1</v>
      </c>
      <c r="DE370" s="511" t="s">
        <v>1756</v>
      </c>
      <c r="DG370" s="136"/>
      <c r="DK370" s="136"/>
      <c r="DL370" s="136"/>
      <c r="DM370" s="136"/>
      <c r="DT370" s="63"/>
      <c r="EP370" s="511">
        <v>89</v>
      </c>
      <c r="EQ370" s="574">
        <v>41492</v>
      </c>
      <c r="EU370" s="133">
        <v>61</v>
      </c>
      <c r="EV370" s="133">
        <v>0</v>
      </c>
      <c r="EW370" s="524">
        <v>35.446307761695799</v>
      </c>
      <c r="EX370" s="133">
        <v>6</v>
      </c>
      <c r="EY370" s="133">
        <v>6</v>
      </c>
      <c r="EZ370" s="133">
        <v>59</v>
      </c>
      <c r="FA370" s="133">
        <v>51</v>
      </c>
      <c r="FD370" s="133">
        <v>48</v>
      </c>
      <c r="FF370" s="133">
        <v>37</v>
      </c>
      <c r="FI370" s="91"/>
      <c r="FJ370" s="91"/>
      <c r="FK370" s="227"/>
      <c r="FL370" s="227"/>
      <c r="FM370" s="193">
        <v>119</v>
      </c>
      <c r="FN370" s="193">
        <v>80</v>
      </c>
      <c r="FO370" s="193">
        <v>51.209446466520291</v>
      </c>
      <c r="FP370" s="193">
        <v>34.426518632954817</v>
      </c>
      <c r="FQ370" s="193">
        <v>33</v>
      </c>
      <c r="FR370" s="133">
        <v>1</v>
      </c>
      <c r="FT370" s="193">
        <v>62.7</v>
      </c>
      <c r="FU370" s="193"/>
      <c r="FV370" s="133">
        <v>170</v>
      </c>
      <c r="FW370" s="237">
        <v>4.83</v>
      </c>
      <c r="FX370" s="237">
        <v>7.46</v>
      </c>
      <c r="FY370" s="237">
        <v>12.981366459627329</v>
      </c>
      <c r="FZ370" s="237"/>
      <c r="GA370" s="237">
        <v>2.0357142857142856</v>
      </c>
      <c r="GB370" s="133">
        <v>23</v>
      </c>
      <c r="GH370" s="133">
        <v>0</v>
      </c>
      <c r="GI370" s="133">
        <v>1</v>
      </c>
      <c r="GJ370" s="133">
        <v>1</v>
      </c>
      <c r="GK370" s="133">
        <v>1</v>
      </c>
      <c r="GL370" s="133">
        <v>31</v>
      </c>
      <c r="GN370" s="133">
        <v>0</v>
      </c>
      <c r="GP370" s="133">
        <v>0</v>
      </c>
      <c r="GQ370" s="61">
        <v>181</v>
      </c>
      <c r="GR370" s="106">
        <v>77.889998407060276</v>
      </c>
      <c r="GS370" s="61">
        <v>15</v>
      </c>
      <c r="GT370" s="61">
        <v>1</v>
      </c>
      <c r="GU370" s="61"/>
      <c r="GV370" s="61"/>
      <c r="GW370" s="61"/>
      <c r="GX370" s="61"/>
      <c r="GY370" s="61">
        <v>15</v>
      </c>
      <c r="GZ370" s="61"/>
      <c r="HA370" s="90"/>
      <c r="HB370" s="21">
        <v>10</v>
      </c>
      <c r="HZ370" s="238"/>
      <c r="IF370" s="237"/>
      <c r="IG370" s="237"/>
      <c r="IQ370" s="237"/>
      <c r="JD370" s="136"/>
      <c r="JE370" s="278"/>
      <c r="JF370" s="70"/>
      <c r="JG370" s="70"/>
      <c r="JH370" s="136"/>
      <c r="JI370" s="136"/>
      <c r="JJ370" s="136"/>
      <c r="JK370" s="136"/>
      <c r="JM370" s="420"/>
      <c r="JN370" s="362"/>
      <c r="JO370" s="244"/>
      <c r="JQ370" s="518">
        <v>1</v>
      </c>
      <c r="JR370" s="519">
        <v>42487</v>
      </c>
      <c r="JS370" s="520">
        <v>32</v>
      </c>
      <c r="JT370" s="135"/>
      <c r="JV370" s="200"/>
      <c r="JW370" s="135"/>
      <c r="JX370" s="225"/>
      <c r="JY370" s="201"/>
      <c r="JZ370" s="135"/>
      <c r="KA370" s="225"/>
      <c r="KB370" s="699">
        <v>0</v>
      </c>
      <c r="KC370" s="511"/>
      <c r="KD370" s="225"/>
      <c r="KE370" s="63"/>
      <c r="KF370" s="250"/>
      <c r="KG370" s="250"/>
      <c r="KH370" s="250"/>
      <c r="KI370" s="250"/>
      <c r="KJ370" s="250"/>
      <c r="KK370" s="250"/>
      <c r="KL370" s="250"/>
      <c r="KM370" s="250"/>
      <c r="KR370" s="92"/>
      <c r="KS370" s="92"/>
      <c r="KT370" s="92"/>
      <c r="KU370" s="361"/>
      <c r="KV370" s="92"/>
      <c r="KW370" s="361"/>
      <c r="KX370" s="361"/>
      <c r="KY370" s="361"/>
      <c r="KZ370" s="361"/>
      <c r="LA370" s="361"/>
      <c r="LB370" s="361"/>
      <c r="LC370" s="361"/>
      <c r="LD370" s="361"/>
      <c r="LE370" s="361"/>
      <c r="LF370" s="112"/>
      <c r="LG370" s="454"/>
      <c r="LH370" s="454"/>
      <c r="LI370" s="454"/>
      <c r="LJ370" s="454"/>
      <c r="LK370" s="454"/>
      <c r="LL370" s="454"/>
      <c r="LM370" s="454"/>
      <c r="LN370" s="454"/>
      <c r="LO370" s="454"/>
      <c r="LP370" s="454"/>
      <c r="LQ370" s="454"/>
      <c r="LR370" s="454"/>
      <c r="LS370" s="454"/>
      <c r="LT370" s="454"/>
      <c r="LU370" s="454"/>
      <c r="LV370" s="454"/>
      <c r="LW370" s="454"/>
      <c r="LX370" s="454"/>
      <c r="LY370" s="454"/>
      <c r="LZ370" s="454"/>
      <c r="MA370" s="454"/>
      <c r="MB370" s="454"/>
      <c r="MD370" s="509"/>
      <c r="ME370" s="61"/>
      <c r="MF370" s="746">
        <v>89</v>
      </c>
      <c r="MG370" s="510">
        <v>41492</v>
      </c>
      <c r="MH370" s="511">
        <v>322</v>
      </c>
      <c r="MI370" s="521">
        <v>322</v>
      </c>
      <c r="MJ370" s="522">
        <v>58.8861614350037</v>
      </c>
      <c r="MK370" s="510"/>
      <c r="ML370" s="511"/>
      <c r="MM370" s="511"/>
      <c r="MN370" s="511"/>
      <c r="MO370" s="511"/>
      <c r="MP370" s="511"/>
      <c r="NE370" s="876">
        <v>1089</v>
      </c>
      <c r="NF370" s="877">
        <v>7.6507645591169</v>
      </c>
      <c r="NG370" s="877">
        <v>7.5674998151204296</v>
      </c>
      <c r="NH370" s="877">
        <v>5.15177765473205</v>
      </c>
      <c r="NI370" s="877">
        <v>0.81885056089543395</v>
      </c>
      <c r="NJ370" s="877">
        <v>7.4685833170068303</v>
      </c>
      <c r="NK370" s="877">
        <v>9.4217913432451592</v>
      </c>
      <c r="NL370" s="877">
        <v>1.6959938131098999</v>
      </c>
      <c r="NM370" s="877">
        <v>8.4867143730307006</v>
      </c>
      <c r="NN370" s="877">
        <v>5.8960296029767498</v>
      </c>
      <c r="NO370" s="877">
        <v>1.2927817492278499</v>
      </c>
      <c r="NP370" s="877">
        <v>5.6593537591700498</v>
      </c>
      <c r="NQ370" s="877">
        <v>5.93026424523502</v>
      </c>
      <c r="NR370" s="877">
        <v>7.4317065239660201</v>
      </c>
      <c r="NS370" s="877">
        <v>4.7938958825488802</v>
      </c>
      <c r="NT370" s="877">
        <v>6.10998731853691</v>
      </c>
      <c r="NU370" s="877">
        <v>8.0248072334005691</v>
      </c>
      <c r="NV370" s="877">
        <v>6.2818836745629199</v>
      </c>
      <c r="NW370" s="877">
        <v>7.0591821992116897</v>
      </c>
      <c r="NX370" s="877">
        <v>4.8119847193516696</v>
      </c>
      <c r="NY370" s="877">
        <v>6.20769766865505</v>
      </c>
      <c r="NZ370" s="877">
        <v>7.0809773741589197</v>
      </c>
      <c r="OA370" s="877">
        <v>-0.120294233717712</v>
      </c>
      <c r="OB370" s="877">
        <v>10.302536115252201</v>
      </c>
      <c r="OC370" s="877">
        <v>-0.57776699931695197</v>
      </c>
      <c r="OD370" s="877">
        <v>5.7687136570304904</v>
      </c>
      <c r="OE370" s="877">
        <v>6.1616861745840001</v>
      </c>
      <c r="OF370" s="877">
        <v>5.0179219079972599</v>
      </c>
      <c r="OG370" s="877">
        <v>11.366409647659401</v>
      </c>
      <c r="OH370" s="877">
        <v>3.81249822533356</v>
      </c>
      <c r="OI370" s="877">
        <v>6.0986637818865699</v>
      </c>
      <c r="OJ370" s="877">
        <v>4.2846621854831604</v>
      </c>
      <c r="OK370" s="877">
        <v>5.2677458657728504</v>
      </c>
      <c r="OL370" s="877">
        <v>5.8890078907482</v>
      </c>
      <c r="OM370" s="877">
        <v>10.8803031145692</v>
      </c>
    </row>
    <row r="371" spans="1:403" s="133" customFormat="1" x14ac:dyDescent="0.25">
      <c r="A371" s="902">
        <v>370</v>
      </c>
      <c r="B371" s="221">
        <v>0</v>
      </c>
      <c r="C371" s="61">
        <v>1</v>
      </c>
      <c r="D371" s="61">
        <v>5</v>
      </c>
      <c r="E371" s="511">
        <v>91</v>
      </c>
      <c r="F371" s="884"/>
      <c r="G371" s="61"/>
      <c r="H371" s="900">
        <v>324</v>
      </c>
      <c r="J371" s="511" t="s">
        <v>1840</v>
      </c>
      <c r="K371" s="766">
        <v>13647</v>
      </c>
      <c r="L371" s="512">
        <v>76.290410958904104</v>
      </c>
      <c r="M371" s="514">
        <v>70</v>
      </c>
      <c r="N371" s="514">
        <v>172</v>
      </c>
      <c r="O371" s="514">
        <v>23.661438615467823</v>
      </c>
      <c r="P371" s="106">
        <v>1.8287822299126937</v>
      </c>
      <c r="Q371" s="511">
        <v>0</v>
      </c>
      <c r="R371" s="511">
        <v>100</v>
      </c>
      <c r="S371" s="511">
        <v>68</v>
      </c>
      <c r="T371" s="511">
        <v>1</v>
      </c>
      <c r="U371" s="514">
        <v>2</v>
      </c>
      <c r="V371" s="718">
        <v>0</v>
      </c>
      <c r="W371" s="718"/>
      <c r="X371" s="718">
        <v>0</v>
      </c>
      <c r="Y371" s="718">
        <v>0</v>
      </c>
      <c r="Z371" s="718">
        <v>1</v>
      </c>
      <c r="AA371" s="718">
        <v>0</v>
      </c>
      <c r="AB371" s="718">
        <v>0</v>
      </c>
      <c r="AC371" s="718">
        <v>0</v>
      </c>
      <c r="AE371" s="524">
        <v>19.204427328064298</v>
      </c>
      <c r="AG371" s="589">
        <v>89</v>
      </c>
      <c r="AH371" s="590">
        <v>1.08</v>
      </c>
      <c r="AI371" s="589">
        <v>66</v>
      </c>
      <c r="AJ371" s="592"/>
      <c r="AK371" s="589">
        <v>14.5</v>
      </c>
      <c r="AL371" s="592"/>
      <c r="AM371" s="591"/>
      <c r="AN371" s="594"/>
      <c r="AO371" s="409"/>
      <c r="AP371" s="63"/>
      <c r="AQ371" s="63"/>
      <c r="AR371" s="63"/>
      <c r="AS371" s="63"/>
      <c r="AT371" s="63"/>
      <c r="AU371" s="63"/>
      <c r="AV371" s="64"/>
      <c r="AW371" s="64"/>
      <c r="AX371" s="108"/>
      <c r="AY371" s="108"/>
      <c r="AZ371" s="108"/>
      <c r="BA371" s="589">
        <v>132</v>
      </c>
      <c r="BB371" s="414"/>
      <c r="BC371" s="66"/>
      <c r="BD371" s="68"/>
      <c r="BE371" s="66"/>
      <c r="BF371" s="218"/>
      <c r="BG371" s="66"/>
      <c r="BH371" s="68"/>
      <c r="BI371" s="508"/>
      <c r="BJ371" s="508"/>
      <c r="BK371" s="508"/>
      <c r="BL371" s="66"/>
      <c r="BM371" s="66"/>
      <c r="BN371" s="66"/>
      <c r="BO371" s="66"/>
      <c r="BP371" s="571"/>
      <c r="BQ371" s="66"/>
      <c r="BR371" s="66"/>
      <c r="BS371" s="66"/>
      <c r="BT371" s="66"/>
      <c r="BU371" s="61"/>
      <c r="BV371" s="61"/>
      <c r="BW371" s="61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61"/>
      <c r="CK371" s="661">
        <v>1</v>
      </c>
      <c r="CL371" s="661">
        <v>0</v>
      </c>
      <c r="CM371" s="661">
        <v>0</v>
      </c>
      <c r="CN371" s="661">
        <v>1</v>
      </c>
      <c r="CO371" s="663">
        <v>1</v>
      </c>
      <c r="CP371" s="661">
        <v>0</v>
      </c>
      <c r="CQ371" s="661">
        <v>1</v>
      </c>
      <c r="CR371" s="661">
        <v>1</v>
      </c>
      <c r="CS371" s="661">
        <v>0</v>
      </c>
      <c r="CT371" s="663">
        <v>1</v>
      </c>
      <c r="CU371" s="661">
        <v>1</v>
      </c>
      <c r="CV371" s="661">
        <v>1</v>
      </c>
      <c r="CW371" s="667"/>
      <c r="CX371" s="362"/>
      <c r="CY371" s="362"/>
      <c r="CZ371" s="362"/>
      <c r="DD371" s="516">
        <v>1</v>
      </c>
      <c r="DE371" s="511" t="s">
        <v>1811</v>
      </c>
      <c r="DG371" s="136"/>
      <c r="DK371" s="136"/>
      <c r="DL371" s="136"/>
      <c r="DM371" s="136"/>
      <c r="DT371" s="63"/>
      <c r="EP371" s="511">
        <v>91</v>
      </c>
      <c r="EQ371" s="574">
        <v>41473</v>
      </c>
      <c r="EU371" s="133">
        <v>64</v>
      </c>
      <c r="EV371" s="133">
        <v>1</v>
      </c>
      <c r="EW371" s="524">
        <v>19.204427328064298</v>
      </c>
      <c r="EX371" s="133">
        <v>7</v>
      </c>
      <c r="EY371" s="133">
        <v>7</v>
      </c>
      <c r="EZ371" s="133">
        <v>69</v>
      </c>
      <c r="FA371" s="133">
        <v>59</v>
      </c>
      <c r="FD371" s="133">
        <v>55</v>
      </c>
      <c r="FF371" s="133">
        <v>34</v>
      </c>
      <c r="FI371" s="91"/>
      <c r="FJ371" s="91"/>
      <c r="FK371" s="227"/>
      <c r="FL371" s="227"/>
      <c r="FM371" s="193">
        <v>263</v>
      </c>
      <c r="FN371" s="193">
        <v>189</v>
      </c>
      <c r="FO371" s="193">
        <v>143.81154611971249</v>
      </c>
      <c r="FP371" s="193">
        <v>103.34746089971735</v>
      </c>
      <c r="FQ371" s="193">
        <v>28</v>
      </c>
      <c r="FR371" s="133">
        <v>1</v>
      </c>
      <c r="FT371" s="193">
        <v>67.599999999999994</v>
      </c>
      <c r="FU371" s="193"/>
      <c r="FV371" s="133">
        <v>270</v>
      </c>
      <c r="FW371" s="237">
        <v>4.6100000000000003</v>
      </c>
      <c r="FX371" s="237">
        <v>10.7</v>
      </c>
      <c r="FY371" s="237">
        <v>14.663774403470713</v>
      </c>
      <c r="FZ371" s="237"/>
      <c r="GA371" s="237">
        <v>2.4142857142857141</v>
      </c>
      <c r="GB371" s="133">
        <v>23</v>
      </c>
      <c r="GH371" s="133">
        <v>0</v>
      </c>
      <c r="GI371" s="133">
        <v>1</v>
      </c>
      <c r="GJ371" s="133">
        <v>1</v>
      </c>
      <c r="GK371" s="133">
        <v>1</v>
      </c>
      <c r="GL371" s="133">
        <v>36</v>
      </c>
      <c r="GN371" s="133">
        <v>0</v>
      </c>
      <c r="GP371" s="133">
        <v>0</v>
      </c>
      <c r="GQ371" s="61">
        <v>92</v>
      </c>
      <c r="GR371" s="106">
        <v>50.306700543777751</v>
      </c>
      <c r="GS371" s="61">
        <v>33</v>
      </c>
      <c r="GT371" s="61">
        <v>1</v>
      </c>
      <c r="GU371" s="61"/>
      <c r="GV371" s="61"/>
      <c r="GW371" s="61"/>
      <c r="GX371" s="61"/>
      <c r="GY371" s="61">
        <v>14</v>
      </c>
      <c r="GZ371" s="61"/>
      <c r="HA371" s="90"/>
      <c r="HB371" s="21">
        <v>12</v>
      </c>
      <c r="HZ371" s="238"/>
      <c r="IF371" s="237"/>
      <c r="IG371" s="237"/>
      <c r="IQ371" s="237"/>
      <c r="JD371" s="136"/>
      <c r="JE371" s="278"/>
      <c r="JF371" s="70"/>
      <c r="JG371" s="70"/>
      <c r="JH371" s="136"/>
      <c r="JI371" s="136"/>
      <c r="JJ371" s="136"/>
      <c r="JK371" s="136"/>
      <c r="JM371" s="420"/>
      <c r="JN371" s="362"/>
      <c r="JO371" s="244"/>
      <c r="JQ371" s="518">
        <v>1</v>
      </c>
      <c r="JR371" s="519">
        <v>41881</v>
      </c>
      <c r="JS371" s="520">
        <v>12</v>
      </c>
      <c r="JT371" s="135"/>
      <c r="JV371" s="200"/>
      <c r="JW371" s="135"/>
      <c r="JX371" s="225"/>
      <c r="JY371" s="201"/>
      <c r="JZ371" s="135"/>
      <c r="KA371" s="225"/>
      <c r="KB371" s="699">
        <v>0</v>
      </c>
      <c r="KC371" s="511"/>
      <c r="KD371" s="225"/>
      <c r="KE371" s="63"/>
      <c r="KF371" s="250"/>
      <c r="KG371" s="250"/>
      <c r="KH371" s="250"/>
      <c r="KI371" s="250"/>
      <c r="KJ371" s="250"/>
      <c r="KK371" s="250"/>
      <c r="KL371" s="250"/>
      <c r="KM371" s="250"/>
      <c r="KR371" s="92"/>
      <c r="KS371" s="92"/>
      <c r="KT371" s="92"/>
      <c r="KU371" s="361"/>
      <c r="KV371" s="92"/>
      <c r="KW371" s="361"/>
      <c r="KX371" s="361"/>
      <c r="KY371" s="361"/>
      <c r="KZ371" s="361"/>
      <c r="LA371" s="361"/>
      <c r="LB371" s="361"/>
      <c r="LC371" s="361"/>
      <c r="LD371" s="361"/>
      <c r="LE371" s="361"/>
      <c r="LF371" s="112"/>
      <c r="LG371" s="454"/>
      <c r="LH371" s="454"/>
      <c r="LI371" s="454"/>
      <c r="LJ371" s="454"/>
      <c r="LK371" s="454"/>
      <c r="LL371" s="454"/>
      <c r="LM371" s="454"/>
      <c r="LN371" s="454"/>
      <c r="LO371" s="454"/>
      <c r="LP371" s="454"/>
      <c r="LQ371" s="454"/>
      <c r="LR371" s="454"/>
      <c r="LS371" s="454"/>
      <c r="LT371" s="454"/>
      <c r="LU371" s="454"/>
      <c r="LV371" s="454"/>
      <c r="LW371" s="454"/>
      <c r="LX371" s="454"/>
      <c r="LY371" s="454"/>
      <c r="LZ371" s="454"/>
      <c r="MA371" s="454"/>
      <c r="MB371" s="454"/>
      <c r="MD371" s="509"/>
      <c r="ME371" s="61"/>
      <c r="MF371" s="746">
        <v>91</v>
      </c>
      <c r="MG371" s="510">
        <v>41493</v>
      </c>
      <c r="MH371" s="511">
        <v>324</v>
      </c>
      <c r="MI371" s="521">
        <v>324</v>
      </c>
      <c r="MJ371" s="522">
        <v>27.0944381254895</v>
      </c>
      <c r="MK371" s="510"/>
      <c r="ML371" s="511"/>
      <c r="MM371" s="511"/>
      <c r="MN371" s="511"/>
      <c r="MO371" s="511"/>
      <c r="MP371" s="511"/>
      <c r="NE371" s="876">
        <v>1091</v>
      </c>
      <c r="NF371" s="877" t="s">
        <v>64</v>
      </c>
      <c r="NG371" s="877" t="s">
        <v>64</v>
      </c>
      <c r="NH371" s="877" t="s">
        <v>64</v>
      </c>
      <c r="NI371" s="877" t="s">
        <v>64</v>
      </c>
      <c r="NJ371" s="877" t="s">
        <v>64</v>
      </c>
      <c r="NK371" s="877" t="s">
        <v>64</v>
      </c>
      <c r="NL371" s="877" t="s">
        <v>64</v>
      </c>
      <c r="NM371" s="877" t="s">
        <v>64</v>
      </c>
      <c r="NN371" s="877" t="s">
        <v>64</v>
      </c>
      <c r="NO371" s="877" t="s">
        <v>64</v>
      </c>
      <c r="NP371" s="877" t="s">
        <v>64</v>
      </c>
      <c r="NQ371" s="877" t="s">
        <v>64</v>
      </c>
      <c r="NR371" s="877" t="s">
        <v>64</v>
      </c>
      <c r="NS371" s="877" t="s">
        <v>64</v>
      </c>
      <c r="NT371" s="877" t="s">
        <v>64</v>
      </c>
      <c r="NU371" s="877" t="s">
        <v>64</v>
      </c>
      <c r="NV371" s="877" t="s">
        <v>64</v>
      </c>
      <c r="NW371" s="877" t="s">
        <v>64</v>
      </c>
      <c r="NX371" s="877" t="s">
        <v>64</v>
      </c>
      <c r="NY371" s="877" t="s">
        <v>64</v>
      </c>
      <c r="NZ371" s="877" t="s">
        <v>64</v>
      </c>
      <c r="OA371" s="877" t="s">
        <v>64</v>
      </c>
      <c r="OB371" s="877" t="s">
        <v>64</v>
      </c>
      <c r="OC371" s="877" t="s">
        <v>64</v>
      </c>
      <c r="OD371" s="877" t="s">
        <v>64</v>
      </c>
      <c r="OE371" s="877" t="s">
        <v>64</v>
      </c>
      <c r="OF371" s="877" t="s">
        <v>64</v>
      </c>
      <c r="OG371" s="877" t="s">
        <v>64</v>
      </c>
      <c r="OH371" s="877" t="s">
        <v>64</v>
      </c>
      <c r="OI371" s="877" t="s">
        <v>64</v>
      </c>
      <c r="OJ371" s="877" t="s">
        <v>64</v>
      </c>
      <c r="OK371" s="877" t="s">
        <v>64</v>
      </c>
      <c r="OL371" s="877" t="s">
        <v>64</v>
      </c>
      <c r="OM371" s="877" t="s">
        <v>64</v>
      </c>
    </row>
    <row r="372" spans="1:403" s="133" customFormat="1" x14ac:dyDescent="0.25">
      <c r="A372" s="455">
        <v>371</v>
      </c>
      <c r="B372" s="221">
        <v>0</v>
      </c>
      <c r="C372" s="61">
        <v>1</v>
      </c>
      <c r="D372" s="61">
        <v>5</v>
      </c>
      <c r="E372" s="511">
        <v>92</v>
      </c>
      <c r="F372" s="884"/>
      <c r="G372" s="61"/>
      <c r="H372" s="900">
        <v>325</v>
      </c>
      <c r="J372" s="511" t="s">
        <v>1841</v>
      </c>
      <c r="K372" s="767" t="s">
        <v>1842</v>
      </c>
      <c r="L372" s="512">
        <v>85</v>
      </c>
      <c r="M372" s="514">
        <v>58.9</v>
      </c>
      <c r="N372" s="514">
        <v>162</v>
      </c>
      <c r="O372" s="514">
        <v>22.443225118122232</v>
      </c>
      <c r="P372" s="106">
        <v>1.6280356261458162</v>
      </c>
      <c r="Q372" s="511">
        <v>0</v>
      </c>
      <c r="R372" s="511">
        <v>130</v>
      </c>
      <c r="S372" s="511">
        <v>90</v>
      </c>
      <c r="T372" s="511">
        <v>1</v>
      </c>
      <c r="U372" s="514">
        <v>4</v>
      </c>
      <c r="V372" s="718">
        <v>0</v>
      </c>
      <c r="W372" s="718"/>
      <c r="X372" s="718">
        <v>0</v>
      </c>
      <c r="Y372" s="718">
        <v>0</v>
      </c>
      <c r="Z372" s="718">
        <v>0</v>
      </c>
      <c r="AA372" s="718">
        <v>0</v>
      </c>
      <c r="AB372" s="718">
        <v>0</v>
      </c>
      <c r="AC372" s="718">
        <v>0</v>
      </c>
      <c r="AE372" s="524">
        <v>26.724535281038001</v>
      </c>
      <c r="AG372" s="589">
        <v>161</v>
      </c>
      <c r="AH372" s="590">
        <v>0.97</v>
      </c>
      <c r="AI372" s="589">
        <v>74</v>
      </c>
      <c r="AJ372" s="592"/>
      <c r="AK372" s="589">
        <v>14.9</v>
      </c>
      <c r="AL372" s="592"/>
      <c r="AM372" s="589">
        <v>2616</v>
      </c>
      <c r="AN372" s="593"/>
      <c r="AO372" s="409"/>
      <c r="AP372" s="63"/>
      <c r="AQ372" s="63"/>
      <c r="AR372" s="63"/>
      <c r="AS372" s="63"/>
      <c r="AT372" s="63"/>
      <c r="AU372" s="63"/>
      <c r="AV372" s="64"/>
      <c r="AW372" s="64"/>
      <c r="AX372" s="108"/>
      <c r="AY372" s="108"/>
      <c r="AZ372" s="108"/>
      <c r="BA372" s="589">
        <v>137</v>
      </c>
      <c r="BB372" s="414"/>
      <c r="BC372" s="66"/>
      <c r="BD372" s="68"/>
      <c r="BE372" s="66"/>
      <c r="BF372" s="218"/>
      <c r="BG372" s="66"/>
      <c r="BH372" s="68"/>
      <c r="BI372" s="508"/>
      <c r="BJ372" s="508"/>
      <c r="BK372" s="508"/>
      <c r="BL372" s="66"/>
      <c r="BM372" s="66"/>
      <c r="BN372" s="66"/>
      <c r="BO372" s="66"/>
      <c r="BP372" s="571"/>
      <c r="BQ372" s="66"/>
      <c r="BR372" s="66"/>
      <c r="BS372" s="66"/>
      <c r="BT372" s="66"/>
      <c r="BU372" s="61"/>
      <c r="BV372" s="61"/>
      <c r="BW372" s="61"/>
      <c r="BX372" s="61"/>
      <c r="BY372" s="61"/>
      <c r="BZ372" s="61"/>
      <c r="CA372" s="61"/>
      <c r="CB372" s="61"/>
      <c r="CC372" s="61"/>
      <c r="CD372" s="61"/>
      <c r="CE372" s="61"/>
      <c r="CF372" s="61"/>
      <c r="CG372" s="61"/>
      <c r="CH372" s="61"/>
      <c r="CI372" s="61"/>
      <c r="CJ372" s="61"/>
      <c r="CK372" s="661">
        <v>1</v>
      </c>
      <c r="CL372" s="661">
        <v>0</v>
      </c>
      <c r="CM372" s="663">
        <v>1</v>
      </c>
      <c r="CN372" s="663">
        <v>1</v>
      </c>
      <c r="CO372" s="663">
        <v>1</v>
      </c>
      <c r="CP372" s="661">
        <v>0</v>
      </c>
      <c r="CQ372" s="663" t="s">
        <v>1835</v>
      </c>
      <c r="CR372" s="661">
        <v>1</v>
      </c>
      <c r="CS372" s="663" t="s">
        <v>1835</v>
      </c>
      <c r="CT372" s="663">
        <v>1</v>
      </c>
      <c r="CU372" s="661">
        <v>0</v>
      </c>
      <c r="CV372" s="661">
        <v>0</v>
      </c>
      <c r="CW372" s="667"/>
      <c r="CX372" s="362"/>
      <c r="CY372" s="362"/>
      <c r="CZ372" s="362"/>
      <c r="DD372" s="523">
        <v>1</v>
      </c>
      <c r="DE372" s="523" t="s">
        <v>1843</v>
      </c>
      <c r="DG372" s="136"/>
      <c r="DK372" s="136"/>
      <c r="DL372" s="136"/>
      <c r="DM372" s="136"/>
      <c r="DT372" s="63"/>
      <c r="EP372" s="513">
        <v>92</v>
      </c>
      <c r="EQ372" s="574">
        <v>41498</v>
      </c>
      <c r="EU372" s="133">
        <v>100</v>
      </c>
      <c r="EV372" s="133">
        <v>1</v>
      </c>
      <c r="EW372" s="524">
        <v>26.724535281038001</v>
      </c>
      <c r="EX372" s="133">
        <v>11</v>
      </c>
      <c r="EY372" s="133">
        <v>63</v>
      </c>
      <c r="EZ372" s="133">
        <v>63</v>
      </c>
      <c r="FA372" s="133">
        <v>55</v>
      </c>
      <c r="FD372" s="133">
        <v>50</v>
      </c>
      <c r="FF372" s="133">
        <v>39</v>
      </c>
      <c r="FI372" s="91"/>
      <c r="FJ372" s="91"/>
      <c r="FK372" s="227"/>
      <c r="FL372" s="227"/>
      <c r="FM372" s="193">
        <v>164</v>
      </c>
      <c r="FN372" s="193">
        <v>128</v>
      </c>
      <c r="FO372" s="193">
        <v>100.73489631688884</v>
      </c>
      <c r="FP372" s="193">
        <v>78.622358100986418</v>
      </c>
      <c r="FQ372" s="193">
        <v>22</v>
      </c>
      <c r="FR372" s="133">
        <v>1</v>
      </c>
      <c r="FT372" s="193">
        <v>78.5</v>
      </c>
      <c r="FU372" s="193"/>
      <c r="FV372" s="133">
        <v>150</v>
      </c>
      <c r="FW372" s="237">
        <v>8.01</v>
      </c>
      <c r="FX372" s="237">
        <v>6.91</v>
      </c>
      <c r="FY372" s="237">
        <v>9.8002496878901368</v>
      </c>
      <c r="FZ372" s="237"/>
      <c r="GA372" s="237">
        <v>3.7740384615384612</v>
      </c>
      <c r="GB372" s="133">
        <v>18</v>
      </c>
      <c r="GH372" s="133">
        <v>2</v>
      </c>
      <c r="GI372" s="133">
        <v>1</v>
      </c>
      <c r="GJ372" s="133">
        <v>1</v>
      </c>
      <c r="GK372" s="133">
        <v>1</v>
      </c>
      <c r="GL372" s="133">
        <v>26</v>
      </c>
      <c r="GN372" s="133">
        <v>1</v>
      </c>
      <c r="GP372" s="133">
        <v>1</v>
      </c>
      <c r="GQ372" s="61">
        <v>57</v>
      </c>
      <c r="GR372" s="106">
        <v>35.011518841845515</v>
      </c>
      <c r="GS372" s="61">
        <v>40</v>
      </c>
      <c r="GT372" s="61">
        <v>0</v>
      </c>
      <c r="GU372" s="61"/>
      <c r="GV372" s="61"/>
      <c r="GW372" s="61"/>
      <c r="GX372" s="61"/>
      <c r="GY372" s="61">
        <v>16</v>
      </c>
      <c r="GZ372" s="61"/>
      <c r="HA372" s="90"/>
      <c r="HB372" s="21">
        <v>9</v>
      </c>
      <c r="HZ372" s="238"/>
      <c r="IF372" s="237"/>
      <c r="IG372" s="237"/>
      <c r="IQ372" s="237"/>
      <c r="JD372" s="136"/>
      <c r="JE372" s="278"/>
      <c r="JF372" s="70"/>
      <c r="JG372" s="70"/>
      <c r="JH372" s="136"/>
      <c r="JI372" s="136"/>
      <c r="JJ372" s="136"/>
      <c r="JK372" s="136"/>
      <c r="JM372" s="420"/>
      <c r="JN372" s="362"/>
      <c r="JO372" s="244"/>
      <c r="JQ372" s="518">
        <v>1</v>
      </c>
      <c r="JR372" s="519">
        <v>41514</v>
      </c>
      <c r="JS372" s="520">
        <v>0</v>
      </c>
      <c r="JT372" s="135"/>
      <c r="JV372" s="200"/>
      <c r="JW372" s="135"/>
      <c r="JX372" s="225"/>
      <c r="JY372" s="201"/>
      <c r="JZ372" s="135"/>
      <c r="KA372" s="225"/>
      <c r="KB372" s="699">
        <v>0</v>
      </c>
      <c r="KC372" s="511"/>
      <c r="KD372" s="225"/>
      <c r="KE372" s="63"/>
      <c r="KF372" s="250"/>
      <c r="KG372" s="250"/>
      <c r="KH372" s="250"/>
      <c r="KI372" s="250"/>
      <c r="KJ372" s="250"/>
      <c r="KK372" s="250"/>
      <c r="KL372" s="250"/>
      <c r="KM372" s="250"/>
      <c r="KR372" s="92"/>
      <c r="KS372" s="92"/>
      <c r="KT372" s="92"/>
      <c r="KU372" s="361"/>
      <c r="KV372" s="92"/>
      <c r="KW372" s="361"/>
      <c r="KX372" s="361"/>
      <c r="KY372" s="361"/>
      <c r="KZ372" s="361"/>
      <c r="LA372" s="361"/>
      <c r="LB372" s="361"/>
      <c r="LC372" s="361"/>
      <c r="LD372" s="361"/>
      <c r="LE372" s="361"/>
      <c r="LF372" s="112"/>
      <c r="LG372" s="454"/>
      <c r="LH372" s="454"/>
      <c r="LI372" s="454"/>
      <c r="LJ372" s="454"/>
      <c r="LK372" s="454"/>
      <c r="LL372" s="454"/>
      <c r="LM372" s="454"/>
      <c r="LN372" s="454"/>
      <c r="LO372" s="454"/>
      <c r="LP372" s="454"/>
      <c r="LQ372" s="454"/>
      <c r="LR372" s="454"/>
      <c r="LS372" s="454"/>
      <c r="LT372" s="454"/>
      <c r="LU372" s="454"/>
      <c r="LV372" s="454"/>
      <c r="LW372" s="454"/>
      <c r="LX372" s="454"/>
      <c r="LY372" s="454"/>
      <c r="LZ372" s="454"/>
      <c r="MA372" s="454"/>
      <c r="MB372" s="454"/>
      <c r="MD372" s="509"/>
      <c r="ME372" s="61"/>
      <c r="MF372" s="747">
        <v>92</v>
      </c>
      <c r="MG372" s="510">
        <v>41501</v>
      </c>
      <c r="MH372" s="511">
        <v>325</v>
      </c>
      <c r="MI372" s="521">
        <v>325</v>
      </c>
      <c r="MJ372" s="522">
        <v>39.918359268919701</v>
      </c>
      <c r="MK372" s="510"/>
      <c r="ML372" s="511"/>
      <c r="MM372" s="511"/>
      <c r="MN372" s="511"/>
      <c r="MO372" s="511"/>
      <c r="MP372" s="511"/>
      <c r="NE372" s="876">
        <v>1092</v>
      </c>
      <c r="NF372" s="877">
        <v>8.8470886746337207</v>
      </c>
      <c r="NG372" s="877">
        <v>5.7745235295902297</v>
      </c>
      <c r="NH372" s="877">
        <v>4.2410774581750399</v>
      </c>
      <c r="NI372" s="877">
        <v>4.1667154449664201</v>
      </c>
      <c r="NJ372" s="877">
        <v>6.1957412932464502</v>
      </c>
      <c r="NK372" s="877">
        <v>8.6999541140547496</v>
      </c>
      <c r="NL372" s="877">
        <v>6.9858419370033404</v>
      </c>
      <c r="NM372" s="877">
        <v>7.8304835164576501</v>
      </c>
      <c r="NN372" s="877">
        <v>6.07831095000713</v>
      </c>
      <c r="NO372" s="877">
        <v>1.4750848829487799</v>
      </c>
      <c r="NP372" s="877">
        <v>6.1442503561905202</v>
      </c>
      <c r="NQ372" s="877">
        <v>6.6791985705669203</v>
      </c>
      <c r="NR372" s="877">
        <v>7.4538467737499303</v>
      </c>
      <c r="NS372" s="877">
        <v>3.88655014732434</v>
      </c>
      <c r="NT372" s="877">
        <v>6.2427930235972502</v>
      </c>
      <c r="NU372" s="877">
        <v>7.3314544282820098</v>
      </c>
      <c r="NV372" s="877">
        <v>6.5808992042257399</v>
      </c>
      <c r="NW372" s="877">
        <v>6.7268312170324904</v>
      </c>
      <c r="NX372" s="877">
        <v>5.6223447227242396</v>
      </c>
      <c r="NY372" s="877">
        <v>6.3605398616518096</v>
      </c>
      <c r="NZ372" s="877">
        <v>7.7683828471322496</v>
      </c>
      <c r="OA372" s="877">
        <v>2.4905701304462</v>
      </c>
      <c r="OB372" s="877">
        <v>10.577834764943599</v>
      </c>
      <c r="OC372" s="877">
        <v>-1.6438561897747199</v>
      </c>
      <c r="OD372" s="877">
        <v>8.5068827590536902</v>
      </c>
      <c r="OE372" s="877">
        <v>6.8523734495802699</v>
      </c>
      <c r="OF372" s="877">
        <v>1.6507645591169</v>
      </c>
      <c r="OG372" s="877">
        <v>12.153019947720701</v>
      </c>
      <c r="OH372" s="877">
        <v>3.6194130105979401</v>
      </c>
      <c r="OI372" s="877">
        <v>5.6267311506727902</v>
      </c>
      <c r="OJ372" s="877">
        <v>4.7262862897206697</v>
      </c>
      <c r="OK372" s="877">
        <v>6.5262887970478998</v>
      </c>
      <c r="OL372" s="877">
        <v>6.0163126286074897</v>
      </c>
      <c r="OM372" s="877">
        <v>12.221690954718399</v>
      </c>
    </row>
    <row r="373" spans="1:403" s="133" customFormat="1" x14ac:dyDescent="0.25">
      <c r="A373" s="455">
        <v>372</v>
      </c>
      <c r="B373" s="221">
        <v>0</v>
      </c>
      <c r="C373" s="61">
        <v>0</v>
      </c>
      <c r="D373" s="61">
        <v>5</v>
      </c>
      <c r="E373" s="511">
        <v>93</v>
      </c>
      <c r="F373" s="884"/>
      <c r="G373" s="61"/>
      <c r="H373" s="900">
        <v>326</v>
      </c>
      <c r="J373" s="511" t="s">
        <v>1844</v>
      </c>
      <c r="K373" s="766">
        <v>13511</v>
      </c>
      <c r="L373" s="512">
        <v>76.695890410958896</v>
      </c>
      <c r="M373" s="514">
        <v>125</v>
      </c>
      <c r="N373" s="514">
        <v>180</v>
      </c>
      <c r="O373" s="514">
        <v>38.580246913580247</v>
      </c>
      <c r="P373" s="106">
        <v>2.5</v>
      </c>
      <c r="Q373" s="511">
        <v>0</v>
      </c>
      <c r="R373" s="511">
        <v>130</v>
      </c>
      <c r="S373" s="511">
        <v>60</v>
      </c>
      <c r="T373" s="511">
        <v>1</v>
      </c>
      <c r="U373" s="514">
        <v>4</v>
      </c>
      <c r="V373" s="718">
        <v>1</v>
      </c>
      <c r="W373" s="718"/>
      <c r="X373" s="718">
        <v>0</v>
      </c>
      <c r="Y373" s="718">
        <v>2</v>
      </c>
      <c r="Z373" s="663">
        <v>0</v>
      </c>
      <c r="AA373" s="718">
        <v>0</v>
      </c>
      <c r="AB373" s="718">
        <v>0</v>
      </c>
      <c r="AC373" s="718">
        <v>0</v>
      </c>
      <c r="AE373" s="524">
        <v>14.6311111111111</v>
      </c>
      <c r="AG373" s="591"/>
      <c r="AH373" s="595">
        <v>0.83</v>
      </c>
      <c r="AI373" s="589">
        <v>90</v>
      </c>
      <c r="AJ373" s="592"/>
      <c r="AK373" s="589">
        <v>14.2</v>
      </c>
      <c r="AL373" s="592"/>
      <c r="AM373" s="589">
        <v>1632</v>
      </c>
      <c r="AN373" s="593"/>
      <c r="AO373" s="409"/>
      <c r="AP373" s="63"/>
      <c r="AQ373" s="63"/>
      <c r="AR373" s="63"/>
      <c r="AS373" s="63"/>
      <c r="AT373" s="63"/>
      <c r="AU373" s="63"/>
      <c r="AV373" s="64"/>
      <c r="AW373" s="64"/>
      <c r="AX373" s="108"/>
      <c r="AY373" s="108"/>
      <c r="AZ373" s="108"/>
      <c r="BA373" s="589">
        <v>141</v>
      </c>
      <c r="BB373" s="414"/>
      <c r="BC373" s="66"/>
      <c r="BD373" s="68"/>
      <c r="BE373" s="66"/>
      <c r="BF373" s="218"/>
      <c r="BG373" s="66"/>
      <c r="BH373" s="68"/>
      <c r="BI373" s="508"/>
      <c r="BJ373" s="508"/>
      <c r="BK373" s="508"/>
      <c r="BL373" s="66"/>
      <c r="BM373" s="66"/>
      <c r="BN373" s="66"/>
      <c r="BO373" s="66"/>
      <c r="BP373" s="571"/>
      <c r="BQ373" s="66"/>
      <c r="BR373" s="66"/>
      <c r="BS373" s="66"/>
      <c r="BT373" s="66"/>
      <c r="BU373" s="61"/>
      <c r="BV373" s="61"/>
      <c r="BW373" s="61"/>
      <c r="BX373" s="61"/>
      <c r="BY373" s="61"/>
      <c r="BZ373" s="61"/>
      <c r="CA373" s="61"/>
      <c r="CB373" s="61"/>
      <c r="CC373" s="61"/>
      <c r="CD373" s="61"/>
      <c r="CE373" s="61"/>
      <c r="CF373" s="61"/>
      <c r="CG373" s="61"/>
      <c r="CH373" s="61"/>
      <c r="CI373" s="61"/>
      <c r="CJ373" s="61"/>
      <c r="CK373" s="663">
        <v>1</v>
      </c>
      <c r="CL373" s="661">
        <v>0</v>
      </c>
      <c r="CM373" s="663">
        <v>1</v>
      </c>
      <c r="CN373" s="661">
        <v>0</v>
      </c>
      <c r="CO373" s="663">
        <v>1</v>
      </c>
      <c r="CP373" s="661">
        <v>0</v>
      </c>
      <c r="CQ373" s="663" t="s">
        <v>1845</v>
      </c>
      <c r="CR373" s="663" t="s">
        <v>1845</v>
      </c>
      <c r="CS373" s="663" t="s">
        <v>1845</v>
      </c>
      <c r="CT373" s="661">
        <v>0</v>
      </c>
      <c r="CU373" s="663" t="s">
        <v>1846</v>
      </c>
      <c r="CV373" s="661">
        <v>0</v>
      </c>
      <c r="CW373" s="667"/>
      <c r="CX373" s="362"/>
      <c r="CY373" s="362"/>
      <c r="CZ373" s="362"/>
      <c r="DD373" s="516">
        <v>1</v>
      </c>
      <c r="DE373" s="511" t="s">
        <v>1782</v>
      </c>
      <c r="DG373" s="136"/>
      <c r="DK373" s="136"/>
      <c r="DL373" s="136"/>
      <c r="DM373" s="136"/>
      <c r="DT373" s="63"/>
      <c r="EP373" s="511">
        <v>93</v>
      </c>
      <c r="EQ373" s="574">
        <v>41500</v>
      </c>
      <c r="EU373" s="133">
        <v>113</v>
      </c>
      <c r="EV373" s="133">
        <v>1</v>
      </c>
      <c r="EW373" s="524">
        <v>14.6311111111111</v>
      </c>
      <c r="EX373" s="133">
        <v>10</v>
      </c>
      <c r="EY373" s="133">
        <v>8</v>
      </c>
      <c r="EZ373" s="133">
        <v>58</v>
      </c>
      <c r="FA373" s="133">
        <v>51</v>
      </c>
      <c r="FD373" s="133">
        <v>47</v>
      </c>
      <c r="FF373" s="133">
        <v>35</v>
      </c>
      <c r="FI373" s="91"/>
      <c r="FJ373" s="91"/>
      <c r="FK373" s="227"/>
      <c r="FL373" s="227"/>
      <c r="FM373" s="193">
        <v>191</v>
      </c>
      <c r="FN373" s="193">
        <v>146</v>
      </c>
      <c r="FO373" s="193">
        <v>76.400000000000006</v>
      </c>
      <c r="FP373" s="193">
        <v>58.4</v>
      </c>
      <c r="FQ373" s="193">
        <v>23</v>
      </c>
      <c r="FR373" s="133">
        <v>1</v>
      </c>
      <c r="FT373" s="193">
        <v>79.5</v>
      </c>
      <c r="FU373" s="193"/>
      <c r="FV373" s="133">
        <v>100</v>
      </c>
      <c r="FW373" s="237">
        <v>4.28</v>
      </c>
      <c r="FX373" s="237">
        <v>9.1</v>
      </c>
      <c r="FY373" s="237">
        <v>18.574766355140184</v>
      </c>
      <c r="FZ373" s="237"/>
      <c r="GA373" s="237"/>
      <c r="GB373" s="133">
        <v>20</v>
      </c>
      <c r="GH373" s="133">
        <v>0</v>
      </c>
      <c r="GI373" s="133">
        <v>1</v>
      </c>
      <c r="GJ373" s="133">
        <v>0</v>
      </c>
      <c r="GK373" s="133">
        <v>1</v>
      </c>
      <c r="GL373" s="133">
        <v>40</v>
      </c>
      <c r="GN373" s="133">
        <v>0</v>
      </c>
      <c r="GP373" s="133">
        <v>1</v>
      </c>
      <c r="GQ373" s="61">
        <v>124</v>
      </c>
      <c r="GR373" s="106">
        <v>49.6</v>
      </c>
      <c r="GS373" s="61">
        <v>34</v>
      </c>
      <c r="GT373" s="61">
        <v>1</v>
      </c>
      <c r="GU373" s="61"/>
      <c r="GV373" s="61"/>
      <c r="GW373" s="61"/>
      <c r="GX373" s="61"/>
      <c r="GY373" s="61">
        <v>12</v>
      </c>
      <c r="GZ373" s="61"/>
      <c r="HA373" s="90"/>
      <c r="HB373" s="21">
        <v>22</v>
      </c>
      <c r="HZ373" s="238"/>
      <c r="IF373" s="237"/>
      <c r="IG373" s="237"/>
      <c r="IQ373" s="237"/>
      <c r="JD373" s="136"/>
      <c r="JE373" s="278"/>
      <c r="JF373" s="70"/>
      <c r="JG373" s="70"/>
      <c r="JH373" s="136"/>
      <c r="JI373" s="136"/>
      <c r="JJ373" s="136"/>
      <c r="JK373" s="136"/>
      <c r="JM373" s="420"/>
      <c r="JN373" s="362"/>
      <c r="JO373" s="244"/>
      <c r="JQ373" s="518">
        <v>1</v>
      </c>
      <c r="JR373" s="519">
        <v>42316</v>
      </c>
      <c r="JS373" s="520">
        <v>26</v>
      </c>
      <c r="JT373" s="135"/>
      <c r="JV373" s="200"/>
      <c r="JW373" s="135"/>
      <c r="JX373" s="225"/>
      <c r="JY373" s="201"/>
      <c r="JZ373" s="135"/>
      <c r="KA373" s="225"/>
      <c r="KB373" s="699">
        <v>0</v>
      </c>
      <c r="KC373" s="511"/>
      <c r="KD373" s="225"/>
      <c r="KE373" s="63"/>
      <c r="KF373" s="250"/>
      <c r="KG373" s="250"/>
      <c r="KH373" s="250"/>
      <c r="KI373" s="250"/>
      <c r="KJ373" s="250"/>
      <c r="KK373" s="250"/>
      <c r="KL373" s="250"/>
      <c r="KM373" s="250"/>
      <c r="KR373" s="92"/>
      <c r="KS373" s="92"/>
      <c r="KT373" s="92"/>
      <c r="KU373" s="361"/>
      <c r="KV373" s="92"/>
      <c r="KW373" s="361"/>
      <c r="KX373" s="361"/>
      <c r="KY373" s="361"/>
      <c r="KZ373" s="361"/>
      <c r="LA373" s="361"/>
      <c r="LB373" s="361"/>
      <c r="LC373" s="361"/>
      <c r="LD373" s="361"/>
      <c r="LE373" s="361"/>
      <c r="LF373" s="112"/>
      <c r="LG373" s="454"/>
      <c r="LH373" s="454"/>
      <c r="LI373" s="454"/>
      <c r="LJ373" s="454"/>
      <c r="LK373" s="454"/>
      <c r="LL373" s="454"/>
      <c r="LM373" s="454"/>
      <c r="LN373" s="454"/>
      <c r="LO373" s="454"/>
      <c r="LP373" s="454"/>
      <c r="LQ373" s="454"/>
      <c r="LR373" s="454"/>
      <c r="LS373" s="454"/>
      <c r="LT373" s="454"/>
      <c r="LU373" s="454"/>
      <c r="LV373" s="454"/>
      <c r="LW373" s="454"/>
      <c r="LX373" s="454"/>
      <c r="LY373" s="454"/>
      <c r="LZ373" s="454"/>
      <c r="MA373" s="454"/>
      <c r="MB373" s="454"/>
      <c r="MD373" s="509"/>
      <c r="ME373" s="61"/>
      <c r="MF373" s="746">
        <v>93</v>
      </c>
      <c r="MG373" s="510">
        <v>41505</v>
      </c>
      <c r="MH373" s="511">
        <v>326</v>
      </c>
      <c r="MI373" s="521">
        <v>326</v>
      </c>
      <c r="MJ373" s="522">
        <v>24.857599956124002</v>
      </c>
      <c r="MK373" s="510"/>
      <c r="ML373" s="511"/>
      <c r="MM373" s="511"/>
      <c r="MN373" s="511"/>
      <c r="MO373" s="511"/>
      <c r="MP373" s="511"/>
      <c r="NE373" s="876" t="s">
        <v>64</v>
      </c>
      <c r="NF373" s="877" t="s">
        <v>64</v>
      </c>
      <c r="NG373" s="877" t="s">
        <v>64</v>
      </c>
      <c r="NH373" s="877" t="s">
        <v>64</v>
      </c>
      <c r="NI373" s="877" t="s">
        <v>64</v>
      </c>
      <c r="NJ373" s="877" t="s">
        <v>64</v>
      </c>
      <c r="NK373" s="877" t="s">
        <v>64</v>
      </c>
      <c r="NL373" s="877" t="s">
        <v>64</v>
      </c>
      <c r="NM373" s="877" t="s">
        <v>64</v>
      </c>
      <c r="NN373" s="877" t="s">
        <v>64</v>
      </c>
      <c r="NO373" s="877" t="s">
        <v>64</v>
      </c>
      <c r="NP373" s="877" t="s">
        <v>64</v>
      </c>
      <c r="NQ373" s="877" t="s">
        <v>64</v>
      </c>
      <c r="NR373" s="877" t="s">
        <v>64</v>
      </c>
      <c r="NS373" s="877" t="s">
        <v>64</v>
      </c>
      <c r="NT373" s="877" t="s">
        <v>64</v>
      </c>
      <c r="NU373" s="877" t="s">
        <v>64</v>
      </c>
      <c r="NV373" s="877" t="s">
        <v>64</v>
      </c>
      <c r="NW373" s="877" t="s">
        <v>64</v>
      </c>
      <c r="NX373" s="877" t="s">
        <v>64</v>
      </c>
      <c r="NY373" s="877" t="s">
        <v>64</v>
      </c>
      <c r="NZ373" s="877" t="s">
        <v>64</v>
      </c>
      <c r="OA373" s="877" t="s">
        <v>64</v>
      </c>
      <c r="OB373" s="877" t="s">
        <v>64</v>
      </c>
      <c r="OC373" s="877" t="s">
        <v>64</v>
      </c>
      <c r="OD373" s="877" t="s">
        <v>64</v>
      </c>
      <c r="OE373" s="877" t="s">
        <v>64</v>
      </c>
      <c r="OF373" s="877" t="s">
        <v>64</v>
      </c>
      <c r="OG373" s="877" t="s">
        <v>64</v>
      </c>
      <c r="OH373" s="877" t="s">
        <v>64</v>
      </c>
      <c r="OI373" s="877" t="s">
        <v>64</v>
      </c>
      <c r="OJ373" s="877" t="s">
        <v>64</v>
      </c>
      <c r="OK373" s="877" t="s">
        <v>64</v>
      </c>
      <c r="OL373" s="877" t="s">
        <v>64</v>
      </c>
      <c r="OM373" s="877" t="s">
        <v>64</v>
      </c>
    </row>
    <row r="374" spans="1:403" s="133" customFormat="1" x14ac:dyDescent="0.25">
      <c r="A374" s="902">
        <v>373</v>
      </c>
      <c r="B374" s="274">
        <v>0</v>
      </c>
      <c r="C374" s="61">
        <v>0</v>
      </c>
      <c r="D374" s="61">
        <v>5</v>
      </c>
      <c r="E374" s="511">
        <v>94</v>
      </c>
      <c r="F374" s="884"/>
      <c r="G374" s="61"/>
      <c r="H374" s="900">
        <v>327</v>
      </c>
      <c r="J374" s="511" t="s">
        <v>1847</v>
      </c>
      <c r="K374" s="766">
        <v>17533</v>
      </c>
      <c r="L374" s="512">
        <v>65.679452054794496</v>
      </c>
      <c r="M374" s="514">
        <v>80</v>
      </c>
      <c r="N374" s="514">
        <v>175</v>
      </c>
      <c r="O374" s="514">
        <v>26.122448979591837</v>
      </c>
      <c r="P374" s="106">
        <v>1.9720265943665387</v>
      </c>
      <c r="Q374" s="511">
        <v>0</v>
      </c>
      <c r="R374" s="511">
        <v>110</v>
      </c>
      <c r="S374" s="511">
        <v>70</v>
      </c>
      <c r="T374" s="511">
        <v>1</v>
      </c>
      <c r="U374" s="514"/>
      <c r="V374" s="663">
        <v>1</v>
      </c>
      <c r="W374" s="663"/>
      <c r="X374" s="718">
        <v>1</v>
      </c>
      <c r="Y374" s="718">
        <v>0</v>
      </c>
      <c r="Z374" s="718">
        <v>0</v>
      </c>
      <c r="AA374" s="718">
        <v>0</v>
      </c>
      <c r="AB374" s="718">
        <v>0</v>
      </c>
      <c r="AC374" s="718">
        <v>0</v>
      </c>
      <c r="AE374" s="524">
        <v>17.839506172839499</v>
      </c>
      <c r="AG374" s="589">
        <v>123</v>
      </c>
      <c r="AH374" s="590">
        <v>1.66</v>
      </c>
      <c r="AI374" s="589">
        <v>42</v>
      </c>
      <c r="AJ374" s="592"/>
      <c r="AK374" s="589">
        <v>13.6</v>
      </c>
      <c r="AL374" s="592"/>
      <c r="AM374" s="589">
        <v>1368</v>
      </c>
      <c r="AN374" s="593"/>
      <c r="AO374" s="409"/>
      <c r="AP374" s="63"/>
      <c r="AQ374" s="63"/>
      <c r="AR374" s="63"/>
      <c r="AS374" s="63"/>
      <c r="AT374" s="63"/>
      <c r="AU374" s="63"/>
      <c r="AV374" s="64"/>
      <c r="AW374" s="64"/>
      <c r="AX374" s="108"/>
      <c r="AY374" s="108"/>
      <c r="AZ374" s="108"/>
      <c r="BA374" s="589">
        <v>138</v>
      </c>
      <c r="BB374" s="414"/>
      <c r="BC374" s="66"/>
      <c r="BD374" s="68"/>
      <c r="BE374" s="66"/>
      <c r="BF374" s="218"/>
      <c r="BG374" s="66"/>
      <c r="BH374" s="68"/>
      <c r="BI374" s="508"/>
      <c r="BJ374" s="508"/>
      <c r="BK374" s="508"/>
      <c r="BL374" s="66"/>
      <c r="BM374" s="66"/>
      <c r="BN374" s="66"/>
      <c r="BO374" s="66"/>
      <c r="BP374" s="571"/>
      <c r="BQ374" s="66"/>
      <c r="BR374" s="66"/>
      <c r="BS374" s="66"/>
      <c r="BT374" s="66"/>
      <c r="BU374" s="61"/>
      <c r="BV374" s="61"/>
      <c r="BW374" s="61"/>
      <c r="BX374" s="61"/>
      <c r="BY374" s="61"/>
      <c r="BZ374" s="61"/>
      <c r="CA374" s="61"/>
      <c r="CB374" s="61"/>
      <c r="CC374" s="61"/>
      <c r="CD374" s="61"/>
      <c r="CE374" s="61"/>
      <c r="CF374" s="61"/>
      <c r="CG374" s="61"/>
      <c r="CH374" s="61"/>
      <c r="CI374" s="61"/>
      <c r="CJ374" s="61"/>
      <c r="CK374" s="661">
        <v>1</v>
      </c>
      <c r="CL374" s="661">
        <v>0</v>
      </c>
      <c r="CM374" s="661">
        <v>1</v>
      </c>
      <c r="CN374" s="661">
        <v>1</v>
      </c>
      <c r="CO374" s="663">
        <v>1</v>
      </c>
      <c r="CP374" s="661">
        <v>0</v>
      </c>
      <c r="CQ374" s="661">
        <v>0</v>
      </c>
      <c r="CR374" s="661">
        <v>1</v>
      </c>
      <c r="CS374" s="661">
        <v>0</v>
      </c>
      <c r="CT374" s="661">
        <v>0</v>
      </c>
      <c r="CU374" s="661">
        <v>0</v>
      </c>
      <c r="CV374" s="661">
        <v>1</v>
      </c>
      <c r="CW374" s="666">
        <v>15.6</v>
      </c>
      <c r="CX374" s="362"/>
      <c r="CY374" s="362"/>
      <c r="CZ374" s="362"/>
      <c r="DD374" s="516">
        <v>2</v>
      </c>
      <c r="DE374" s="523" t="s">
        <v>1775</v>
      </c>
      <c r="DG374" s="136"/>
      <c r="DK374" s="136"/>
      <c r="DL374" s="136"/>
      <c r="DM374" s="136"/>
      <c r="DT374" s="63"/>
      <c r="EP374" s="511">
        <v>94</v>
      </c>
      <c r="EQ374" s="574">
        <v>41505</v>
      </c>
      <c r="EU374" s="133">
        <v>75</v>
      </c>
      <c r="EV374" s="133">
        <v>0</v>
      </c>
      <c r="EW374" s="524">
        <v>17.839506172839499</v>
      </c>
      <c r="EX374" s="133">
        <v>6</v>
      </c>
      <c r="EY374" s="133">
        <v>7</v>
      </c>
      <c r="EZ374" s="133">
        <v>72</v>
      </c>
      <c r="FA374" s="133">
        <v>67</v>
      </c>
      <c r="FD374" s="133">
        <v>56</v>
      </c>
      <c r="FF374" s="133">
        <v>33</v>
      </c>
      <c r="FI374" s="91"/>
      <c r="FJ374" s="91"/>
      <c r="FK374" s="227"/>
      <c r="FL374" s="227"/>
      <c r="FM374" s="193">
        <v>339</v>
      </c>
      <c r="FN374" s="193">
        <v>275</v>
      </c>
      <c r="FO374" s="193">
        <v>171.90437541178028</v>
      </c>
      <c r="FP374" s="193">
        <v>139.45045203020524</v>
      </c>
      <c r="FQ374" s="193">
        <v>19</v>
      </c>
      <c r="FR374" s="133">
        <v>1</v>
      </c>
      <c r="FT374" s="193">
        <v>65</v>
      </c>
      <c r="FU374" s="193">
        <v>32</v>
      </c>
      <c r="FV374" s="133">
        <v>220</v>
      </c>
      <c r="FW374" s="237">
        <v>2.34</v>
      </c>
      <c r="FX374" s="237">
        <v>3.17</v>
      </c>
      <c r="FY374" s="237">
        <v>27.777777777777779</v>
      </c>
      <c r="FZ374" s="237">
        <v>2.03125</v>
      </c>
      <c r="GA374" s="237">
        <v>1.625</v>
      </c>
      <c r="GB374" s="133">
        <v>20</v>
      </c>
      <c r="GH374" s="133">
        <v>0</v>
      </c>
      <c r="GI374" s="133">
        <v>2</v>
      </c>
      <c r="GJ374" s="133">
        <v>0</v>
      </c>
      <c r="GK374" s="133">
        <v>1</v>
      </c>
      <c r="GL374" s="133">
        <v>42</v>
      </c>
      <c r="GN374" s="133">
        <v>0</v>
      </c>
      <c r="GP374" s="133">
        <v>1</v>
      </c>
      <c r="GQ374" s="61">
        <v>43</v>
      </c>
      <c r="GR374" s="106">
        <v>21.804979771995729</v>
      </c>
      <c r="GS374" s="61">
        <v>15</v>
      </c>
      <c r="GT374" s="61">
        <v>1</v>
      </c>
      <c r="GU374" s="61"/>
      <c r="GV374" s="61"/>
      <c r="GW374" s="61"/>
      <c r="GX374" s="61"/>
      <c r="GY374" s="61">
        <v>15</v>
      </c>
      <c r="GZ374" s="61"/>
      <c r="HA374" s="90"/>
      <c r="HB374" s="21">
        <v>16</v>
      </c>
      <c r="HZ374" s="238"/>
      <c r="IF374" s="237"/>
      <c r="IG374" s="237"/>
      <c r="IQ374" s="237"/>
      <c r="JD374" s="136"/>
      <c r="JE374" s="278"/>
      <c r="JF374" s="70"/>
      <c r="JG374" s="70"/>
      <c r="JH374" s="136"/>
      <c r="JI374" s="136"/>
      <c r="JJ374" s="136"/>
      <c r="JK374" s="136"/>
      <c r="JM374" s="420"/>
      <c r="JN374" s="362"/>
      <c r="JO374" s="244"/>
      <c r="JQ374" s="518">
        <v>1</v>
      </c>
      <c r="JR374" s="519">
        <v>42570</v>
      </c>
      <c r="JS374" s="520">
        <v>34</v>
      </c>
      <c r="JT374" s="135"/>
      <c r="JV374" s="200"/>
      <c r="JW374" s="135"/>
      <c r="JX374" s="225"/>
      <c r="JY374" s="201"/>
      <c r="JZ374" s="135"/>
      <c r="KA374" s="225"/>
      <c r="KB374" s="699">
        <v>0</v>
      </c>
      <c r="KC374" s="511"/>
      <c r="KD374" s="225"/>
      <c r="KE374" s="63"/>
      <c r="KF374" s="250"/>
      <c r="KG374" s="250"/>
      <c r="KH374" s="250"/>
      <c r="KI374" s="250"/>
      <c r="KJ374" s="250"/>
      <c r="KK374" s="250"/>
      <c r="KL374" s="250"/>
      <c r="KM374" s="250"/>
      <c r="KR374" s="92"/>
      <c r="KS374" s="92"/>
      <c r="KT374" s="92"/>
      <c r="KU374" s="361"/>
      <c r="KV374" s="92"/>
      <c r="KW374" s="361"/>
      <c r="KX374" s="361"/>
      <c r="KY374" s="361"/>
      <c r="KZ374" s="361"/>
      <c r="LA374" s="361"/>
      <c r="LB374" s="361"/>
      <c r="LC374" s="361"/>
      <c r="LD374" s="361"/>
      <c r="LE374" s="361"/>
      <c r="LF374" s="112"/>
      <c r="LG374" s="454"/>
      <c r="LH374" s="454"/>
      <c r="LI374" s="454"/>
      <c r="LJ374" s="454"/>
      <c r="LK374" s="454"/>
      <c r="LL374" s="454"/>
      <c r="LM374" s="454"/>
      <c r="LN374" s="454"/>
      <c r="LO374" s="454"/>
      <c r="LP374" s="454"/>
      <c r="LQ374" s="454"/>
      <c r="LR374" s="454"/>
      <c r="LS374" s="454"/>
      <c r="LT374" s="454"/>
      <c r="LU374" s="454"/>
      <c r="LV374" s="454"/>
      <c r="LW374" s="454"/>
      <c r="LX374" s="454"/>
      <c r="LY374" s="454"/>
      <c r="LZ374" s="454"/>
      <c r="MA374" s="454"/>
      <c r="MB374" s="454"/>
      <c r="MD374" s="509"/>
      <c r="ME374" s="61"/>
      <c r="MF374" s="746">
        <v>94</v>
      </c>
      <c r="MG374" s="510">
        <v>41506</v>
      </c>
      <c r="MH374" s="511">
        <v>327</v>
      </c>
      <c r="MI374" s="521">
        <v>327</v>
      </c>
      <c r="MJ374" s="522">
        <v>83.127622004079399</v>
      </c>
      <c r="MK374" s="510"/>
      <c r="ML374" s="511"/>
      <c r="MM374" s="511"/>
      <c r="MN374" s="511"/>
      <c r="MO374" s="511"/>
      <c r="MP374" s="511"/>
      <c r="NE374" s="876" t="s">
        <v>64</v>
      </c>
      <c r="NF374" s="877" t="s">
        <v>64</v>
      </c>
      <c r="NG374" s="877" t="s">
        <v>64</v>
      </c>
      <c r="NH374" s="877" t="s">
        <v>64</v>
      </c>
      <c r="NI374" s="877" t="s">
        <v>64</v>
      </c>
      <c r="NJ374" s="877" t="s">
        <v>64</v>
      </c>
      <c r="NK374" s="877" t="s">
        <v>64</v>
      </c>
      <c r="NL374" s="877" t="s">
        <v>64</v>
      </c>
      <c r="NM374" s="877" t="s">
        <v>64</v>
      </c>
      <c r="NN374" s="877" t="s">
        <v>64</v>
      </c>
      <c r="NO374" s="877" t="s">
        <v>64</v>
      </c>
      <c r="NP374" s="877" t="s">
        <v>64</v>
      </c>
      <c r="NQ374" s="877" t="s">
        <v>64</v>
      </c>
      <c r="NR374" s="877" t="s">
        <v>64</v>
      </c>
      <c r="NS374" s="877" t="s">
        <v>64</v>
      </c>
      <c r="NT374" s="877" t="s">
        <v>64</v>
      </c>
      <c r="NU374" s="877" t="s">
        <v>64</v>
      </c>
      <c r="NV374" s="877" t="s">
        <v>64</v>
      </c>
      <c r="NW374" s="877" t="s">
        <v>64</v>
      </c>
      <c r="NX374" s="877" t="s">
        <v>64</v>
      </c>
      <c r="NY374" s="877" t="s">
        <v>64</v>
      </c>
      <c r="NZ374" s="877" t="s">
        <v>64</v>
      </c>
      <c r="OA374" s="877" t="s">
        <v>64</v>
      </c>
      <c r="OB374" s="877" t="s">
        <v>64</v>
      </c>
      <c r="OC374" s="877" t="s">
        <v>64</v>
      </c>
      <c r="OD374" s="877" t="s">
        <v>64</v>
      </c>
      <c r="OE374" s="877" t="s">
        <v>64</v>
      </c>
      <c r="OF374" s="877" t="s">
        <v>64</v>
      </c>
      <c r="OG374" s="877" t="s">
        <v>64</v>
      </c>
      <c r="OH374" s="877" t="s">
        <v>64</v>
      </c>
      <c r="OI374" s="877" t="s">
        <v>64</v>
      </c>
      <c r="OJ374" s="877" t="s">
        <v>64</v>
      </c>
      <c r="OK374" s="877" t="s">
        <v>64</v>
      </c>
      <c r="OL374" s="877" t="s">
        <v>64</v>
      </c>
      <c r="OM374" s="877" t="s">
        <v>64</v>
      </c>
    </row>
    <row r="375" spans="1:403" s="133" customFormat="1" x14ac:dyDescent="0.25">
      <c r="A375" s="455">
        <v>374</v>
      </c>
      <c r="B375" s="221">
        <v>0</v>
      </c>
      <c r="C375" s="61">
        <v>1</v>
      </c>
      <c r="D375" s="61">
        <v>5</v>
      </c>
      <c r="E375" s="511">
        <v>96</v>
      </c>
      <c r="F375" s="884"/>
      <c r="G375" s="61"/>
      <c r="H375" s="900">
        <v>329</v>
      </c>
      <c r="J375" s="511" t="s">
        <v>1848</v>
      </c>
      <c r="K375" s="766">
        <v>15707</v>
      </c>
      <c r="L375" s="512">
        <v>70.701369863013696</v>
      </c>
      <c r="M375" s="514">
        <v>65</v>
      </c>
      <c r="N375" s="514">
        <v>160</v>
      </c>
      <c r="O375" s="514">
        <v>25.390624999999996</v>
      </c>
      <c r="P375" s="106">
        <v>1.699673171197595</v>
      </c>
      <c r="Q375" s="511">
        <v>1</v>
      </c>
      <c r="R375" s="511">
        <v>125</v>
      </c>
      <c r="S375" s="511">
        <v>80</v>
      </c>
      <c r="T375" s="511">
        <v>0</v>
      </c>
      <c r="U375" s="514">
        <v>2</v>
      </c>
      <c r="V375" s="718">
        <v>0</v>
      </c>
      <c r="W375" s="718"/>
      <c r="X375" s="718">
        <v>1</v>
      </c>
      <c r="Y375" s="718">
        <v>0</v>
      </c>
      <c r="Z375" s="718">
        <v>1</v>
      </c>
      <c r="AA375" s="718">
        <v>0</v>
      </c>
      <c r="AB375" s="718">
        <v>0</v>
      </c>
      <c r="AC375" s="718">
        <v>0</v>
      </c>
      <c r="AE375" s="524">
        <v>21.2344827586207</v>
      </c>
      <c r="AG375" s="589">
        <v>98</v>
      </c>
      <c r="AH375" s="590">
        <v>1.26</v>
      </c>
      <c r="AI375" s="589">
        <v>42</v>
      </c>
      <c r="AJ375" s="592"/>
      <c r="AK375" s="589">
        <v>11.7</v>
      </c>
      <c r="AL375" s="592"/>
      <c r="AM375" s="589">
        <v>1008</v>
      </c>
      <c r="AN375" s="593"/>
      <c r="AO375" s="409"/>
      <c r="AP375" s="63"/>
      <c r="AQ375" s="63"/>
      <c r="AR375" s="63"/>
      <c r="AS375" s="63"/>
      <c r="AT375" s="63"/>
      <c r="AU375" s="63"/>
      <c r="AV375" s="64"/>
      <c r="AW375" s="64"/>
      <c r="AX375" s="108"/>
      <c r="AY375" s="108"/>
      <c r="AZ375" s="108"/>
      <c r="BA375" s="589">
        <v>140</v>
      </c>
      <c r="BB375" s="414"/>
      <c r="BC375" s="66"/>
      <c r="BD375" s="68"/>
      <c r="BE375" s="66"/>
      <c r="BF375" s="218"/>
      <c r="BG375" s="66"/>
      <c r="BH375" s="68"/>
      <c r="BI375" s="508"/>
      <c r="BJ375" s="508"/>
      <c r="BK375" s="508"/>
      <c r="BL375" s="66"/>
      <c r="BM375" s="66"/>
      <c r="BN375" s="66"/>
      <c r="BO375" s="66"/>
      <c r="BP375" s="571"/>
      <c r="BQ375" s="66"/>
      <c r="BR375" s="66"/>
      <c r="BS375" s="66"/>
      <c r="BT375" s="66"/>
      <c r="BU375" s="61"/>
      <c r="BV375" s="61"/>
      <c r="BW375" s="61"/>
      <c r="BX375" s="61"/>
      <c r="BY375" s="61"/>
      <c r="BZ375" s="61"/>
      <c r="CA375" s="61"/>
      <c r="CB375" s="61"/>
      <c r="CC375" s="61"/>
      <c r="CD375" s="61"/>
      <c r="CE375" s="61"/>
      <c r="CF375" s="61"/>
      <c r="CG375" s="61"/>
      <c r="CH375" s="61"/>
      <c r="CI375" s="61"/>
      <c r="CJ375" s="61"/>
      <c r="CK375" s="661">
        <v>1</v>
      </c>
      <c r="CL375" s="661">
        <v>0</v>
      </c>
      <c r="CM375" s="661">
        <v>1</v>
      </c>
      <c r="CN375" s="663">
        <v>1</v>
      </c>
      <c r="CO375" s="663">
        <v>1</v>
      </c>
      <c r="CP375" s="661">
        <v>0</v>
      </c>
      <c r="CQ375" s="661">
        <v>1</v>
      </c>
      <c r="CR375" s="661">
        <v>0</v>
      </c>
      <c r="CS375" s="661">
        <v>0</v>
      </c>
      <c r="CT375" s="661">
        <v>0</v>
      </c>
      <c r="CU375" s="661">
        <v>1</v>
      </c>
      <c r="CV375" s="661">
        <v>0</v>
      </c>
      <c r="CW375" s="667"/>
      <c r="CX375" s="362"/>
      <c r="CY375" s="362"/>
      <c r="CZ375" s="362"/>
      <c r="DD375" s="516">
        <v>2</v>
      </c>
      <c r="DE375" s="513" t="s">
        <v>1826</v>
      </c>
      <c r="DG375" s="136"/>
      <c r="DK375" s="136"/>
      <c r="DL375" s="136"/>
      <c r="DM375" s="136"/>
      <c r="DT375" s="63"/>
      <c r="EP375" s="511">
        <v>96</v>
      </c>
      <c r="EQ375" s="574">
        <v>41509</v>
      </c>
      <c r="EU375" s="133">
        <v>73</v>
      </c>
      <c r="EV375" s="133">
        <v>0</v>
      </c>
      <c r="EW375" s="524">
        <v>21.2344827586207</v>
      </c>
      <c r="EX375" s="133">
        <v>8</v>
      </c>
      <c r="EY375" s="133">
        <v>9</v>
      </c>
      <c r="EZ375" s="133">
        <v>70</v>
      </c>
      <c r="FA375" s="133">
        <v>65</v>
      </c>
      <c r="FD375" s="133">
        <v>50</v>
      </c>
      <c r="FF375" s="133">
        <v>31</v>
      </c>
      <c r="FI375" s="91"/>
      <c r="FJ375" s="91"/>
      <c r="FK375" s="227"/>
      <c r="FL375" s="227"/>
      <c r="FM375" s="193">
        <v>233</v>
      </c>
      <c r="FN375" s="193">
        <v>153</v>
      </c>
      <c r="FO375" s="193">
        <v>137.08517846159063</v>
      </c>
      <c r="FP375" s="193">
        <v>90.017306028426475</v>
      </c>
      <c r="FQ375" s="193">
        <v>34</v>
      </c>
      <c r="FR375" s="133">
        <v>1</v>
      </c>
      <c r="FT375" s="193">
        <v>131</v>
      </c>
      <c r="FU375" s="193">
        <v>52</v>
      </c>
      <c r="FV375" s="133">
        <v>280</v>
      </c>
      <c r="FW375" s="237">
        <v>5.7</v>
      </c>
      <c r="FX375" s="237">
        <v>7.9</v>
      </c>
      <c r="FY375" s="237">
        <v>22.982456140350877</v>
      </c>
      <c r="FZ375" s="237">
        <v>2.5192307692307692</v>
      </c>
      <c r="GA375" s="237">
        <v>2.4125230202578272</v>
      </c>
      <c r="GB375" s="133">
        <v>21</v>
      </c>
      <c r="GH375" s="133">
        <v>0</v>
      </c>
      <c r="GI375" s="133">
        <v>2</v>
      </c>
      <c r="GJ375" s="133">
        <v>1</v>
      </c>
      <c r="GK375" s="133">
        <v>1</v>
      </c>
      <c r="GL375" s="133">
        <v>45</v>
      </c>
      <c r="GN375" s="133">
        <v>0</v>
      </c>
      <c r="GP375" s="133">
        <v>0</v>
      </c>
      <c r="GQ375" s="61">
        <v>52</v>
      </c>
      <c r="GR375" s="106">
        <v>30.594117081556707</v>
      </c>
      <c r="GS375" s="61">
        <v>61</v>
      </c>
      <c r="GT375" s="61">
        <v>0</v>
      </c>
      <c r="GU375" s="61"/>
      <c r="GV375" s="61"/>
      <c r="GW375" s="61"/>
      <c r="GX375" s="61"/>
      <c r="GY375" s="61">
        <v>26</v>
      </c>
      <c r="GZ375" s="61"/>
      <c r="HA375" s="90"/>
      <c r="HB375" s="21">
        <v>18</v>
      </c>
      <c r="HZ375" s="238"/>
      <c r="IF375" s="237"/>
      <c r="IG375" s="237"/>
      <c r="IQ375" s="237"/>
      <c r="JD375" s="136"/>
      <c r="JE375" s="278"/>
      <c r="JF375" s="70"/>
      <c r="JG375" s="70"/>
      <c r="JH375" s="136"/>
      <c r="JI375" s="136"/>
      <c r="JJ375" s="136"/>
      <c r="JK375" s="136"/>
      <c r="JM375" s="420"/>
      <c r="JN375" s="362"/>
      <c r="JO375" s="244"/>
      <c r="JQ375" s="518">
        <v>0</v>
      </c>
      <c r="JR375" s="519">
        <v>43515</v>
      </c>
      <c r="JS375" s="520">
        <v>65</v>
      </c>
      <c r="JT375" s="135"/>
      <c r="JV375" s="200"/>
      <c r="JW375" s="135"/>
      <c r="JX375" s="225"/>
      <c r="JY375" s="201"/>
      <c r="JZ375" s="135"/>
      <c r="KA375" s="225"/>
      <c r="KB375" s="699">
        <v>0</v>
      </c>
      <c r="KC375" s="511"/>
      <c r="KD375" s="225"/>
      <c r="KE375" s="63"/>
      <c r="KF375" s="250"/>
      <c r="KG375" s="250"/>
      <c r="KH375" s="250"/>
      <c r="KI375" s="250"/>
      <c r="KJ375" s="250"/>
      <c r="KK375" s="250"/>
      <c r="KL375" s="250"/>
      <c r="KM375" s="250"/>
      <c r="KR375" s="92"/>
      <c r="KS375" s="92"/>
      <c r="KT375" s="92"/>
      <c r="KU375" s="361"/>
      <c r="KV375" s="92"/>
      <c r="KW375" s="361"/>
      <c r="KX375" s="361"/>
      <c r="KY375" s="361"/>
      <c r="KZ375" s="361"/>
      <c r="LA375" s="361"/>
      <c r="LB375" s="361"/>
      <c r="LC375" s="361"/>
      <c r="LD375" s="361"/>
      <c r="LE375" s="361"/>
      <c r="LF375" s="112"/>
      <c r="LG375" s="454"/>
      <c r="LH375" s="454"/>
      <c r="LI375" s="454"/>
      <c r="LJ375" s="454"/>
      <c r="LK375" s="454"/>
      <c r="LL375" s="454"/>
      <c r="LM375" s="454"/>
      <c r="LN375" s="454"/>
      <c r="LO375" s="454"/>
      <c r="LP375" s="454"/>
      <c r="LQ375" s="454"/>
      <c r="LR375" s="454"/>
      <c r="LS375" s="454"/>
      <c r="LT375" s="454"/>
      <c r="LU375" s="454"/>
      <c r="LV375" s="454"/>
      <c r="LW375" s="454"/>
      <c r="LX375" s="454"/>
      <c r="LY375" s="454"/>
      <c r="LZ375" s="454"/>
      <c r="MA375" s="454"/>
      <c r="MB375" s="454"/>
      <c r="MD375" s="509"/>
      <c r="ME375" s="61"/>
      <c r="MF375" s="746">
        <v>96</v>
      </c>
      <c r="MG375" s="510">
        <v>41513</v>
      </c>
      <c r="MH375" s="511">
        <v>329</v>
      </c>
      <c r="MI375" s="521">
        <v>329</v>
      </c>
      <c r="MJ375" s="522">
        <v>64.699351203196898</v>
      </c>
      <c r="MK375" s="510"/>
      <c r="ML375" s="511"/>
      <c r="MM375" s="511"/>
      <c r="MN375" s="511"/>
      <c r="MO375" s="511"/>
      <c r="MP375" s="511"/>
      <c r="NE375" s="876">
        <v>1096</v>
      </c>
      <c r="NF375" s="877" t="s">
        <v>64</v>
      </c>
      <c r="NG375" s="877" t="s">
        <v>64</v>
      </c>
      <c r="NH375" s="877" t="s">
        <v>64</v>
      </c>
      <c r="NI375" s="877" t="s">
        <v>64</v>
      </c>
      <c r="NJ375" s="877" t="s">
        <v>64</v>
      </c>
      <c r="NK375" s="877" t="s">
        <v>64</v>
      </c>
      <c r="NL375" s="877" t="s">
        <v>64</v>
      </c>
      <c r="NM375" s="877" t="s">
        <v>64</v>
      </c>
      <c r="NN375" s="877" t="s">
        <v>64</v>
      </c>
      <c r="NO375" s="877" t="s">
        <v>64</v>
      </c>
      <c r="NP375" s="877" t="s">
        <v>64</v>
      </c>
      <c r="NQ375" s="877" t="s">
        <v>64</v>
      </c>
      <c r="NR375" s="877" t="s">
        <v>64</v>
      </c>
      <c r="NS375" s="877" t="s">
        <v>64</v>
      </c>
      <c r="NT375" s="877" t="s">
        <v>64</v>
      </c>
      <c r="NU375" s="877" t="s">
        <v>64</v>
      </c>
      <c r="NV375" s="877" t="s">
        <v>64</v>
      </c>
      <c r="NW375" s="877" t="s">
        <v>64</v>
      </c>
      <c r="NX375" s="877" t="s">
        <v>64</v>
      </c>
      <c r="NY375" s="877" t="s">
        <v>64</v>
      </c>
      <c r="NZ375" s="877" t="s">
        <v>64</v>
      </c>
      <c r="OA375" s="877" t="s">
        <v>64</v>
      </c>
      <c r="OB375" s="877" t="s">
        <v>64</v>
      </c>
      <c r="OC375" s="877" t="s">
        <v>64</v>
      </c>
      <c r="OD375" s="877" t="s">
        <v>64</v>
      </c>
      <c r="OE375" s="877" t="s">
        <v>64</v>
      </c>
      <c r="OF375" s="877" t="s">
        <v>64</v>
      </c>
      <c r="OG375" s="877" t="s">
        <v>64</v>
      </c>
      <c r="OH375" s="877" t="s">
        <v>64</v>
      </c>
      <c r="OI375" s="877" t="s">
        <v>64</v>
      </c>
      <c r="OJ375" s="877" t="s">
        <v>64</v>
      </c>
      <c r="OK375" s="877" t="s">
        <v>64</v>
      </c>
      <c r="OL375" s="877" t="s">
        <v>64</v>
      </c>
      <c r="OM375" s="877" t="s">
        <v>64</v>
      </c>
    </row>
    <row r="376" spans="1:403" s="133" customFormat="1" x14ac:dyDescent="0.25">
      <c r="A376" s="455">
        <v>375</v>
      </c>
      <c r="B376" s="221">
        <v>0</v>
      </c>
      <c r="C376" s="61">
        <v>0</v>
      </c>
      <c r="D376" s="61">
        <v>5</v>
      </c>
      <c r="E376" s="511">
        <v>97</v>
      </c>
      <c r="F376" s="884"/>
      <c r="G376" s="61"/>
      <c r="H376" s="900">
        <v>330</v>
      </c>
      <c r="J376" s="511" t="s">
        <v>1849</v>
      </c>
      <c r="K376" s="766">
        <v>17426</v>
      </c>
      <c r="L376" s="512">
        <v>65.9945205479452</v>
      </c>
      <c r="M376" s="514">
        <v>91</v>
      </c>
      <c r="N376" s="514">
        <v>168</v>
      </c>
      <c r="O376" s="514">
        <v>32.242063492063494</v>
      </c>
      <c r="P376" s="106">
        <v>2.0607442021431646</v>
      </c>
      <c r="Q376" s="511">
        <v>0</v>
      </c>
      <c r="R376" s="511">
        <v>100</v>
      </c>
      <c r="S376" s="511">
        <v>75</v>
      </c>
      <c r="T376" s="511">
        <v>0</v>
      </c>
      <c r="U376" s="514">
        <v>3</v>
      </c>
      <c r="V376" s="718">
        <v>1</v>
      </c>
      <c r="W376" s="718"/>
      <c r="X376" s="718">
        <v>0</v>
      </c>
      <c r="Y376" s="718">
        <v>2</v>
      </c>
      <c r="Z376" s="718">
        <v>1</v>
      </c>
      <c r="AA376" s="718">
        <v>0</v>
      </c>
      <c r="AB376" s="718">
        <v>0</v>
      </c>
      <c r="AC376" s="718">
        <v>0</v>
      </c>
      <c r="AE376" s="524">
        <v>31.120691532214199</v>
      </c>
      <c r="AG376" s="589">
        <v>227</v>
      </c>
      <c r="AH376" s="595">
        <v>1.22</v>
      </c>
      <c r="AI376" s="589">
        <v>59</v>
      </c>
      <c r="AJ376" s="592"/>
      <c r="AK376" s="589">
        <v>17.600000000000001</v>
      </c>
      <c r="AL376" s="592"/>
      <c r="AM376" s="589">
        <v>1348</v>
      </c>
      <c r="AN376" s="593"/>
      <c r="AO376" s="409"/>
      <c r="AP376" s="63"/>
      <c r="AQ376" s="63"/>
      <c r="AR376" s="63"/>
      <c r="AS376" s="63"/>
      <c r="AT376" s="63"/>
      <c r="AU376" s="63"/>
      <c r="AV376" s="64"/>
      <c r="AW376" s="64"/>
      <c r="AX376" s="108"/>
      <c r="AY376" s="108"/>
      <c r="AZ376" s="108"/>
      <c r="BA376" s="589">
        <v>142</v>
      </c>
      <c r="BB376" s="414"/>
      <c r="BC376" s="66"/>
      <c r="BD376" s="68"/>
      <c r="BE376" s="66"/>
      <c r="BF376" s="218"/>
      <c r="BG376" s="66"/>
      <c r="BH376" s="68"/>
      <c r="BI376" s="508"/>
      <c r="BJ376" s="508"/>
      <c r="BK376" s="508"/>
      <c r="BL376" s="66"/>
      <c r="BM376" s="66"/>
      <c r="BN376" s="66"/>
      <c r="BO376" s="66"/>
      <c r="BP376" s="571"/>
      <c r="BQ376" s="66"/>
      <c r="BR376" s="66"/>
      <c r="BS376" s="66"/>
      <c r="BT376" s="66"/>
      <c r="BU376" s="61"/>
      <c r="BV376" s="61"/>
      <c r="BW376" s="61"/>
      <c r="BX376" s="61"/>
      <c r="BY376" s="61"/>
      <c r="BZ376" s="61"/>
      <c r="CA376" s="61"/>
      <c r="CB376" s="61"/>
      <c r="CC376" s="61"/>
      <c r="CD376" s="61"/>
      <c r="CE376" s="61"/>
      <c r="CF376" s="61"/>
      <c r="CG376" s="61"/>
      <c r="CH376" s="61"/>
      <c r="CI376" s="61"/>
      <c r="CJ376" s="61"/>
      <c r="CK376" s="661">
        <v>1</v>
      </c>
      <c r="CL376" s="661">
        <v>0</v>
      </c>
      <c r="CM376" s="663">
        <v>1</v>
      </c>
      <c r="CN376" s="663">
        <v>1</v>
      </c>
      <c r="CO376" s="661">
        <v>1</v>
      </c>
      <c r="CP376" s="661">
        <v>0</v>
      </c>
      <c r="CQ376" s="661">
        <v>1</v>
      </c>
      <c r="CR376" s="661">
        <v>0</v>
      </c>
      <c r="CS376" s="661">
        <v>0</v>
      </c>
      <c r="CT376" s="661">
        <v>0</v>
      </c>
      <c r="CU376" s="661">
        <v>0</v>
      </c>
      <c r="CV376" s="661">
        <v>0</v>
      </c>
      <c r="CW376" s="666">
        <v>12.6</v>
      </c>
      <c r="CX376" s="362"/>
      <c r="CY376" s="362"/>
      <c r="CZ376" s="362"/>
      <c r="DD376" s="516">
        <v>2</v>
      </c>
      <c r="DE376" s="511" t="s">
        <v>1850</v>
      </c>
      <c r="DG376" s="136"/>
      <c r="DK376" s="136"/>
      <c r="DL376" s="136"/>
      <c r="DM376" s="136"/>
      <c r="DT376" s="63"/>
      <c r="EP376" s="511">
        <v>97</v>
      </c>
      <c r="EQ376" s="574">
        <v>41516</v>
      </c>
      <c r="EU376" s="133">
        <v>69</v>
      </c>
      <c r="EV376" s="133">
        <v>0</v>
      </c>
      <c r="EW376" s="524">
        <v>31.120691532214199</v>
      </c>
      <c r="EX376" s="133">
        <v>8</v>
      </c>
      <c r="EY376" s="133">
        <v>7</v>
      </c>
      <c r="EZ376" s="133">
        <v>65</v>
      </c>
      <c r="FA376" s="133">
        <v>58</v>
      </c>
      <c r="FD376" s="133">
        <v>47</v>
      </c>
      <c r="FF376" s="133">
        <v>34</v>
      </c>
      <c r="FI376" s="91"/>
      <c r="FJ376" s="91"/>
      <c r="FK376" s="227"/>
      <c r="FL376" s="227"/>
      <c r="FM376" s="193">
        <v>193</v>
      </c>
      <c r="FN376" s="193">
        <v>159</v>
      </c>
      <c r="FO376" s="193">
        <v>93.655486109960123</v>
      </c>
      <c r="FP376" s="193">
        <v>77.156592183853164</v>
      </c>
      <c r="FQ376" s="193">
        <v>17</v>
      </c>
      <c r="FR376" s="133">
        <v>1</v>
      </c>
      <c r="FT376" s="193">
        <v>56</v>
      </c>
      <c r="FU376" s="193">
        <v>32</v>
      </c>
      <c r="FV376" s="133">
        <v>70</v>
      </c>
      <c r="FW376" s="237">
        <v>4.21</v>
      </c>
      <c r="FX376" s="237">
        <v>6.7</v>
      </c>
      <c r="FY376" s="237">
        <v>13.30166270783848</v>
      </c>
      <c r="FZ376" s="237">
        <v>1.75</v>
      </c>
      <c r="GA376" s="237">
        <v>1.3238770685579198</v>
      </c>
      <c r="GB376" s="133">
        <v>23</v>
      </c>
      <c r="GH376" s="133">
        <v>1</v>
      </c>
      <c r="GI376" s="133">
        <v>1</v>
      </c>
      <c r="GJ376" s="133">
        <v>0</v>
      </c>
      <c r="GK376" s="133">
        <v>1</v>
      </c>
      <c r="GL376" s="133">
        <v>30</v>
      </c>
      <c r="GN376" s="133">
        <v>0</v>
      </c>
      <c r="GP376" s="133">
        <v>1</v>
      </c>
      <c r="GQ376" s="61">
        <v>125</v>
      </c>
      <c r="GR376" s="106">
        <v>60.657698257746191</v>
      </c>
      <c r="GS376" s="61">
        <v>35</v>
      </c>
      <c r="GT376" s="61">
        <v>0</v>
      </c>
      <c r="GU376" s="61"/>
      <c r="GV376" s="61"/>
      <c r="GW376" s="61"/>
      <c r="GX376" s="61"/>
      <c r="GY376" s="61">
        <v>18</v>
      </c>
      <c r="GZ376" s="61"/>
      <c r="HA376" s="90"/>
      <c r="HB376" s="21">
        <v>20</v>
      </c>
      <c r="HZ376" s="238"/>
      <c r="IF376" s="237"/>
      <c r="IG376" s="237"/>
      <c r="IQ376" s="237"/>
      <c r="JD376" s="136"/>
      <c r="JE376" s="278"/>
      <c r="JF376" s="70"/>
      <c r="JG376" s="70"/>
      <c r="JH376" s="136"/>
      <c r="JI376" s="136"/>
      <c r="JJ376" s="136"/>
      <c r="JK376" s="136"/>
      <c r="JM376" s="420"/>
      <c r="JN376" s="362"/>
      <c r="JO376" s="244"/>
      <c r="JQ376" s="518">
        <v>0</v>
      </c>
      <c r="JR376" s="519">
        <v>43584</v>
      </c>
      <c r="JS376" s="520">
        <v>68</v>
      </c>
      <c r="JT376" s="135"/>
      <c r="JV376" s="200"/>
      <c r="JW376" s="135"/>
      <c r="JX376" s="225"/>
      <c r="JY376" s="201"/>
      <c r="JZ376" s="135"/>
      <c r="KA376" s="225"/>
      <c r="KB376" s="699">
        <v>0</v>
      </c>
      <c r="KC376" s="511"/>
      <c r="KD376" s="225"/>
      <c r="KE376" s="63"/>
      <c r="KF376" s="250"/>
      <c r="KG376" s="250"/>
      <c r="KH376" s="250"/>
      <c r="KI376" s="250"/>
      <c r="KJ376" s="250"/>
      <c r="KK376" s="250"/>
      <c r="KL376" s="250"/>
      <c r="KM376" s="250"/>
      <c r="KR376" s="92"/>
      <c r="KS376" s="92"/>
      <c r="KT376" s="92"/>
      <c r="KU376" s="361"/>
      <c r="KV376" s="92"/>
      <c r="KW376" s="361"/>
      <c r="KX376" s="361"/>
      <c r="KY376" s="361"/>
      <c r="KZ376" s="361"/>
      <c r="LA376" s="361"/>
      <c r="LB376" s="361"/>
      <c r="LC376" s="361"/>
      <c r="LD376" s="361"/>
      <c r="LE376" s="361"/>
      <c r="LF376" s="112"/>
      <c r="LG376" s="454"/>
      <c r="LH376" s="454"/>
      <c r="LI376" s="454"/>
      <c r="LJ376" s="454"/>
      <c r="LK376" s="454"/>
      <c r="LL376" s="454"/>
      <c r="LM376" s="454"/>
      <c r="LN376" s="454"/>
      <c r="LO376" s="454"/>
      <c r="LP376" s="454"/>
      <c r="LQ376" s="454"/>
      <c r="LR376" s="454"/>
      <c r="LS376" s="454"/>
      <c r="LT376" s="454"/>
      <c r="LU376" s="454"/>
      <c r="LV376" s="454"/>
      <c r="LW376" s="454"/>
      <c r="LX376" s="454"/>
      <c r="LY376" s="454"/>
      <c r="LZ376" s="454"/>
      <c r="MA376" s="454"/>
      <c r="MB376" s="454"/>
      <c r="MD376" s="509"/>
      <c r="ME376" s="61"/>
      <c r="MF376" s="746">
        <v>97</v>
      </c>
      <c r="MG376" s="510">
        <v>41514</v>
      </c>
      <c r="MH376" s="511">
        <v>330</v>
      </c>
      <c r="MI376" s="521">
        <v>330</v>
      </c>
      <c r="MJ376" s="522">
        <v>38.621835980310799</v>
      </c>
      <c r="MK376" s="510"/>
      <c r="ML376" s="511"/>
      <c r="MM376" s="511"/>
      <c r="MN376" s="511"/>
      <c r="MO376" s="511"/>
      <c r="MP376" s="511"/>
      <c r="NE376" s="876" t="s">
        <v>64</v>
      </c>
      <c r="NF376" s="877" t="s">
        <v>64</v>
      </c>
      <c r="NG376" s="877" t="s">
        <v>64</v>
      </c>
      <c r="NH376" s="877" t="s">
        <v>64</v>
      </c>
      <c r="NI376" s="877" t="s">
        <v>64</v>
      </c>
      <c r="NJ376" s="877" t="s">
        <v>64</v>
      </c>
      <c r="NK376" s="877" t="s">
        <v>64</v>
      </c>
      <c r="NL376" s="877" t="s">
        <v>64</v>
      </c>
      <c r="NM376" s="877" t="s">
        <v>64</v>
      </c>
      <c r="NN376" s="877" t="s">
        <v>64</v>
      </c>
      <c r="NO376" s="877" t="s">
        <v>64</v>
      </c>
      <c r="NP376" s="877" t="s">
        <v>64</v>
      </c>
      <c r="NQ376" s="877" t="s">
        <v>64</v>
      </c>
      <c r="NR376" s="877" t="s">
        <v>64</v>
      </c>
      <c r="NS376" s="877" t="s">
        <v>64</v>
      </c>
      <c r="NT376" s="877" t="s">
        <v>64</v>
      </c>
      <c r="NU376" s="877" t="s">
        <v>64</v>
      </c>
      <c r="NV376" s="877" t="s">
        <v>64</v>
      </c>
      <c r="NW376" s="877" t="s">
        <v>64</v>
      </c>
      <c r="NX376" s="877" t="s">
        <v>64</v>
      </c>
      <c r="NY376" s="877" t="s">
        <v>64</v>
      </c>
      <c r="NZ376" s="877" t="s">
        <v>64</v>
      </c>
      <c r="OA376" s="877" t="s">
        <v>64</v>
      </c>
      <c r="OB376" s="877" t="s">
        <v>64</v>
      </c>
      <c r="OC376" s="877" t="s">
        <v>64</v>
      </c>
      <c r="OD376" s="877" t="s">
        <v>64</v>
      </c>
      <c r="OE376" s="877" t="s">
        <v>64</v>
      </c>
      <c r="OF376" s="877" t="s">
        <v>64</v>
      </c>
      <c r="OG376" s="877" t="s">
        <v>64</v>
      </c>
      <c r="OH376" s="877" t="s">
        <v>64</v>
      </c>
      <c r="OI376" s="877" t="s">
        <v>64</v>
      </c>
      <c r="OJ376" s="877" t="s">
        <v>64</v>
      </c>
      <c r="OK376" s="877" t="s">
        <v>64</v>
      </c>
      <c r="OL376" s="877" t="s">
        <v>64</v>
      </c>
      <c r="OM376" s="877" t="s">
        <v>64</v>
      </c>
    </row>
    <row r="377" spans="1:403" s="133" customFormat="1" x14ac:dyDescent="0.25">
      <c r="A377" s="902">
        <v>376</v>
      </c>
      <c r="B377" s="221">
        <v>0</v>
      </c>
      <c r="C377" s="61">
        <v>1</v>
      </c>
      <c r="D377" s="61">
        <v>5</v>
      </c>
      <c r="E377" s="511">
        <v>98</v>
      </c>
      <c r="F377" s="884"/>
      <c r="G377" s="61"/>
      <c r="H377" s="900">
        <v>331</v>
      </c>
      <c r="J377" s="511" t="s">
        <v>1851</v>
      </c>
      <c r="K377" s="766">
        <v>10484</v>
      </c>
      <c r="L377" s="512">
        <v>85.0356164383562</v>
      </c>
      <c r="M377" s="514">
        <v>55</v>
      </c>
      <c r="N377" s="514">
        <v>172</v>
      </c>
      <c r="O377" s="514">
        <v>18.591130340724717</v>
      </c>
      <c r="P377" s="106">
        <v>1.6210421887717104</v>
      </c>
      <c r="Q377" s="511">
        <v>0</v>
      </c>
      <c r="R377" s="511">
        <v>140</v>
      </c>
      <c r="S377" s="511">
        <v>80</v>
      </c>
      <c r="T377" s="511">
        <v>1</v>
      </c>
      <c r="U377" s="514">
        <v>4</v>
      </c>
      <c r="V377" s="718">
        <v>0</v>
      </c>
      <c r="W377" s="718"/>
      <c r="X377" s="718">
        <v>1</v>
      </c>
      <c r="Y377" s="718">
        <v>0</v>
      </c>
      <c r="Z377" s="718">
        <v>1</v>
      </c>
      <c r="AA377" s="718">
        <v>0</v>
      </c>
      <c r="AB377" s="718">
        <v>0</v>
      </c>
      <c r="AC377" s="718">
        <v>0</v>
      </c>
      <c r="AE377" s="524">
        <v>30.7171316681039</v>
      </c>
      <c r="AG377" s="591"/>
      <c r="AH377" s="590">
        <v>1.46</v>
      </c>
      <c r="AI377" s="589">
        <v>46</v>
      </c>
      <c r="AJ377" s="592"/>
      <c r="AK377" s="589">
        <v>10.9</v>
      </c>
      <c r="AL377" s="592"/>
      <c r="AM377" s="589">
        <v>4427</v>
      </c>
      <c r="AN377" s="593"/>
      <c r="AO377" s="409"/>
      <c r="AP377" s="63"/>
      <c r="AQ377" s="63"/>
      <c r="AR377" s="63"/>
      <c r="AS377" s="63"/>
      <c r="AT377" s="63"/>
      <c r="AU377" s="63"/>
      <c r="AV377" s="64"/>
      <c r="AW377" s="64"/>
      <c r="AX377" s="108"/>
      <c r="AY377" s="108"/>
      <c r="AZ377" s="108"/>
      <c r="BA377" s="589">
        <v>133</v>
      </c>
      <c r="BB377" s="414"/>
      <c r="BC377" s="66"/>
      <c r="BD377" s="68"/>
      <c r="BE377" s="66"/>
      <c r="BF377" s="218"/>
      <c r="BG377" s="66"/>
      <c r="BH377" s="68"/>
      <c r="BI377" s="508"/>
      <c r="BJ377" s="508"/>
      <c r="BK377" s="508"/>
      <c r="BL377" s="66"/>
      <c r="BM377" s="66"/>
      <c r="BN377" s="66"/>
      <c r="BO377" s="66"/>
      <c r="BP377" s="571"/>
      <c r="BQ377" s="66"/>
      <c r="BR377" s="66"/>
      <c r="BS377" s="66"/>
      <c r="BT377" s="66"/>
      <c r="BU377" s="61"/>
      <c r="BV377" s="61"/>
      <c r="BW377" s="61"/>
      <c r="BX377" s="61"/>
      <c r="BY377" s="61"/>
      <c r="BZ377" s="61"/>
      <c r="CA377" s="61"/>
      <c r="CB377" s="61"/>
      <c r="CC377" s="61"/>
      <c r="CD377" s="61"/>
      <c r="CE377" s="61"/>
      <c r="CF377" s="61"/>
      <c r="CG377" s="61"/>
      <c r="CH377" s="61"/>
      <c r="CI377" s="61"/>
      <c r="CJ377" s="61"/>
      <c r="CK377" s="661">
        <v>1</v>
      </c>
      <c r="CL377" s="661">
        <v>0</v>
      </c>
      <c r="CM377" s="661">
        <v>0</v>
      </c>
      <c r="CN377" s="661">
        <v>1</v>
      </c>
      <c r="CO377" s="663">
        <v>1</v>
      </c>
      <c r="CP377" s="663">
        <v>1</v>
      </c>
      <c r="CQ377" s="661">
        <v>1</v>
      </c>
      <c r="CR377" s="663" t="s">
        <v>1835</v>
      </c>
      <c r="CS377" s="663" t="s">
        <v>1835</v>
      </c>
      <c r="CT377" s="661">
        <v>0</v>
      </c>
      <c r="CU377" s="661">
        <v>0</v>
      </c>
      <c r="CV377" s="661">
        <v>0</v>
      </c>
      <c r="CW377" s="667"/>
      <c r="CX377" s="362"/>
      <c r="CY377" s="362"/>
      <c r="CZ377" s="362"/>
      <c r="DD377" s="516">
        <v>1</v>
      </c>
      <c r="DE377" s="511" t="s">
        <v>1756</v>
      </c>
      <c r="DG377" s="136"/>
      <c r="DK377" s="136"/>
      <c r="DL377" s="136"/>
      <c r="DM377" s="136"/>
      <c r="DT377" s="63"/>
      <c r="EP377" s="511">
        <v>98</v>
      </c>
      <c r="EQ377" s="574">
        <v>41519</v>
      </c>
      <c r="EU377" s="133">
        <v>87</v>
      </c>
      <c r="EV377" s="133">
        <v>1</v>
      </c>
      <c r="EW377" s="524">
        <v>30.7171316681039</v>
      </c>
      <c r="EX377" s="133">
        <v>10</v>
      </c>
      <c r="EY377" s="133">
        <v>8</v>
      </c>
      <c r="EZ377" s="133">
        <v>63</v>
      </c>
      <c r="FA377" s="133">
        <v>55</v>
      </c>
      <c r="FD377" s="133">
        <v>43</v>
      </c>
      <c r="FF377" s="133">
        <v>45</v>
      </c>
      <c r="FI377" s="91"/>
      <c r="FJ377" s="91"/>
      <c r="FK377" s="227"/>
      <c r="FL377" s="227"/>
      <c r="FM377" s="193">
        <v>168</v>
      </c>
      <c r="FN377" s="193">
        <v>150</v>
      </c>
      <c r="FO377" s="193">
        <v>103.63703126523579</v>
      </c>
      <c r="FP377" s="193">
        <v>92.533063629674814</v>
      </c>
      <c r="FQ377" s="193">
        <v>10</v>
      </c>
      <c r="FR377" s="133">
        <v>1</v>
      </c>
      <c r="FT377" s="193">
        <v>55</v>
      </c>
      <c r="FU377" s="193"/>
      <c r="FV377" s="133">
        <v>120</v>
      </c>
      <c r="FW377" s="237">
        <v>6.6</v>
      </c>
      <c r="FX377" s="237">
        <v>8.66</v>
      </c>
      <c r="FY377" s="237">
        <v>8.3333333333333339</v>
      </c>
      <c r="FZ377" s="237"/>
      <c r="GA377" s="237">
        <v>1.5624999999999998</v>
      </c>
      <c r="GB377" s="133">
        <v>22</v>
      </c>
      <c r="GH377" s="133">
        <v>2</v>
      </c>
      <c r="GI377" s="133">
        <v>1</v>
      </c>
      <c r="GJ377" s="133">
        <v>0</v>
      </c>
      <c r="GK377" s="133">
        <v>1</v>
      </c>
      <c r="GL377" s="133">
        <v>31</v>
      </c>
      <c r="GN377" s="133">
        <v>0</v>
      </c>
      <c r="GP377" s="133">
        <v>1</v>
      </c>
      <c r="GQ377" s="61">
        <v>54.2</v>
      </c>
      <c r="GR377" s="106">
        <v>33.435280324855832</v>
      </c>
      <c r="GS377" s="61">
        <v>28</v>
      </c>
      <c r="GT377" s="61">
        <v>1</v>
      </c>
      <c r="GU377" s="61"/>
      <c r="GV377" s="61"/>
      <c r="GW377" s="61"/>
      <c r="GX377" s="61"/>
      <c r="GY377" s="61">
        <v>9</v>
      </c>
      <c r="GZ377" s="61"/>
      <c r="HA377" s="90"/>
      <c r="HB377" s="21">
        <v>21</v>
      </c>
      <c r="HZ377" s="238"/>
      <c r="IF377" s="237"/>
      <c r="IG377" s="237"/>
      <c r="IQ377" s="237"/>
      <c r="JD377" s="136"/>
      <c r="JE377" s="278"/>
      <c r="JF377" s="70"/>
      <c r="JG377" s="70"/>
      <c r="JH377" s="136"/>
      <c r="JI377" s="136"/>
      <c r="JJ377" s="136"/>
      <c r="JK377" s="136"/>
      <c r="JM377" s="420"/>
      <c r="JN377" s="362"/>
      <c r="JO377" s="244"/>
      <c r="JQ377" s="518">
        <v>1</v>
      </c>
      <c r="JR377" s="519">
        <v>42995</v>
      </c>
      <c r="JS377" s="520">
        <v>48</v>
      </c>
      <c r="JT377" s="135"/>
      <c r="JV377" s="200"/>
      <c r="JW377" s="135"/>
      <c r="JX377" s="225"/>
      <c r="JY377" s="201"/>
      <c r="JZ377" s="135"/>
      <c r="KA377" s="225"/>
      <c r="KB377" s="699">
        <v>0</v>
      </c>
      <c r="KC377" s="511"/>
      <c r="KD377" s="225"/>
      <c r="KE377" s="63"/>
      <c r="KF377" s="250"/>
      <c r="KG377" s="250"/>
      <c r="KH377" s="250"/>
      <c r="KI377" s="250"/>
      <c r="KJ377" s="250"/>
      <c r="KK377" s="250"/>
      <c r="KL377" s="250"/>
      <c r="KM377" s="250"/>
      <c r="KR377" s="92"/>
      <c r="KS377" s="92"/>
      <c r="KT377" s="92"/>
      <c r="KU377" s="361"/>
      <c r="KV377" s="92"/>
      <c r="KW377" s="361"/>
      <c r="KX377" s="361"/>
      <c r="KY377" s="361"/>
      <c r="KZ377" s="361"/>
      <c r="LA377" s="361"/>
      <c r="LB377" s="361"/>
      <c r="LC377" s="361"/>
      <c r="LD377" s="361"/>
      <c r="LE377" s="361"/>
      <c r="LF377" s="112"/>
      <c r="LG377" s="454"/>
      <c r="LH377" s="454"/>
      <c r="LI377" s="454"/>
      <c r="LJ377" s="454"/>
      <c r="LK377" s="454"/>
      <c r="LL377" s="454"/>
      <c r="LM377" s="454"/>
      <c r="LN377" s="454"/>
      <c r="LO377" s="454"/>
      <c r="LP377" s="454"/>
      <c r="LQ377" s="454"/>
      <c r="LR377" s="454"/>
      <c r="LS377" s="454"/>
      <c r="LT377" s="454"/>
      <c r="LU377" s="454"/>
      <c r="LV377" s="454"/>
      <c r="LW377" s="454"/>
      <c r="LX377" s="454"/>
      <c r="LY377" s="454"/>
      <c r="LZ377" s="454"/>
      <c r="MA377" s="454"/>
      <c r="MB377" s="454"/>
      <c r="MD377" s="509"/>
      <c r="ME377" s="61"/>
      <c r="MF377" s="746">
        <v>98</v>
      </c>
      <c r="MG377" s="510">
        <v>41522</v>
      </c>
      <c r="MH377" s="511">
        <v>331</v>
      </c>
      <c r="MI377" s="521">
        <v>331</v>
      </c>
      <c r="MJ377" s="522">
        <v>16.461636064479901</v>
      </c>
      <c r="MK377" s="510"/>
      <c r="ML377" s="511"/>
      <c r="MM377" s="511"/>
      <c r="MN377" s="511"/>
      <c r="MO377" s="511"/>
      <c r="MP377" s="511"/>
      <c r="NE377" s="876">
        <v>1098</v>
      </c>
      <c r="NF377" s="877" t="s">
        <v>64</v>
      </c>
      <c r="NG377" s="877" t="s">
        <v>64</v>
      </c>
      <c r="NH377" s="877" t="s">
        <v>64</v>
      </c>
      <c r="NI377" s="877" t="s">
        <v>64</v>
      </c>
      <c r="NJ377" s="877" t="s">
        <v>64</v>
      </c>
      <c r="NK377" s="877" t="s">
        <v>64</v>
      </c>
      <c r="NL377" s="877" t="s">
        <v>64</v>
      </c>
      <c r="NM377" s="877" t="s">
        <v>64</v>
      </c>
      <c r="NN377" s="877" t="s">
        <v>64</v>
      </c>
      <c r="NO377" s="877" t="s">
        <v>64</v>
      </c>
      <c r="NP377" s="877" t="s">
        <v>64</v>
      </c>
      <c r="NQ377" s="877" t="s">
        <v>64</v>
      </c>
      <c r="NR377" s="877" t="s">
        <v>64</v>
      </c>
      <c r="NS377" s="877" t="s">
        <v>64</v>
      </c>
      <c r="NT377" s="877" t="s">
        <v>64</v>
      </c>
      <c r="NU377" s="877" t="s">
        <v>64</v>
      </c>
      <c r="NV377" s="877" t="s">
        <v>64</v>
      </c>
      <c r="NW377" s="877" t="s">
        <v>64</v>
      </c>
      <c r="NX377" s="877" t="s">
        <v>64</v>
      </c>
      <c r="NY377" s="877" t="s">
        <v>64</v>
      </c>
      <c r="NZ377" s="877" t="s">
        <v>64</v>
      </c>
      <c r="OA377" s="877" t="s">
        <v>64</v>
      </c>
      <c r="OB377" s="877" t="s">
        <v>64</v>
      </c>
      <c r="OC377" s="877" t="s">
        <v>64</v>
      </c>
      <c r="OD377" s="877" t="s">
        <v>64</v>
      </c>
      <c r="OE377" s="877" t="s">
        <v>64</v>
      </c>
      <c r="OF377" s="877" t="s">
        <v>64</v>
      </c>
      <c r="OG377" s="877" t="s">
        <v>64</v>
      </c>
      <c r="OH377" s="877" t="s">
        <v>64</v>
      </c>
      <c r="OI377" s="877" t="s">
        <v>64</v>
      </c>
      <c r="OJ377" s="877" t="s">
        <v>64</v>
      </c>
      <c r="OK377" s="877" t="s">
        <v>64</v>
      </c>
      <c r="OL377" s="877" t="s">
        <v>64</v>
      </c>
      <c r="OM377" s="877" t="s">
        <v>64</v>
      </c>
    </row>
    <row r="378" spans="1:403" s="133" customFormat="1" x14ac:dyDescent="0.25">
      <c r="A378" s="455">
        <v>377</v>
      </c>
      <c r="B378" s="274">
        <v>0</v>
      </c>
      <c r="C378" s="61">
        <v>1</v>
      </c>
      <c r="D378" s="61">
        <v>5</v>
      </c>
      <c r="E378" s="511">
        <v>100</v>
      </c>
      <c r="F378" s="884"/>
      <c r="G378" s="61"/>
      <c r="H378" s="900">
        <v>333</v>
      </c>
      <c r="J378" s="511" t="s">
        <v>1852</v>
      </c>
      <c r="K378" s="766">
        <v>14374</v>
      </c>
      <c r="L378" s="512">
        <v>74.389041095890406</v>
      </c>
      <c r="M378" s="514">
        <v>80</v>
      </c>
      <c r="N378" s="514">
        <v>178</v>
      </c>
      <c r="O378" s="514">
        <v>25.249337204898371</v>
      </c>
      <c r="P378" s="106">
        <v>1.9888578520235065</v>
      </c>
      <c r="Q378" s="511">
        <v>0</v>
      </c>
      <c r="R378" s="511">
        <v>120</v>
      </c>
      <c r="S378" s="511">
        <v>75</v>
      </c>
      <c r="T378" s="511">
        <v>0</v>
      </c>
      <c r="U378" s="514">
        <v>2</v>
      </c>
      <c r="V378" s="718">
        <v>0</v>
      </c>
      <c r="W378" s="718"/>
      <c r="X378" s="663">
        <v>1</v>
      </c>
      <c r="Y378" s="718">
        <v>0</v>
      </c>
      <c r="Z378" s="663">
        <v>0</v>
      </c>
      <c r="AA378" s="718">
        <v>0</v>
      </c>
      <c r="AB378" s="718">
        <v>0</v>
      </c>
      <c r="AC378" s="718">
        <v>0</v>
      </c>
      <c r="AE378" s="524">
        <v>6.3360121688426903</v>
      </c>
      <c r="AG378" s="591">
        <v>163</v>
      </c>
      <c r="AH378" s="590">
        <v>0.86</v>
      </c>
      <c r="AI378" s="589">
        <v>87</v>
      </c>
      <c r="AJ378" s="592"/>
      <c r="AK378" s="589">
        <v>14.2</v>
      </c>
      <c r="AL378" s="592"/>
      <c r="AM378" s="589">
        <v>128</v>
      </c>
      <c r="AN378" s="593"/>
      <c r="AO378" s="409"/>
      <c r="AP378" s="63"/>
      <c r="AQ378" s="63"/>
      <c r="AR378" s="63"/>
      <c r="AS378" s="63"/>
      <c r="AT378" s="63"/>
      <c r="AU378" s="63"/>
      <c r="AV378" s="64"/>
      <c r="AW378" s="64"/>
      <c r="AX378" s="108"/>
      <c r="AY378" s="108"/>
      <c r="AZ378" s="108"/>
      <c r="BA378" s="589">
        <v>139</v>
      </c>
      <c r="BB378" s="414"/>
      <c r="BC378" s="66"/>
      <c r="BD378" s="68"/>
      <c r="BE378" s="66"/>
      <c r="BF378" s="218"/>
      <c r="BG378" s="66"/>
      <c r="BH378" s="68"/>
      <c r="BI378" s="508"/>
      <c r="BJ378" s="508"/>
      <c r="BK378" s="508"/>
      <c r="BL378" s="66"/>
      <c r="BM378" s="66"/>
      <c r="BN378" s="66"/>
      <c r="BO378" s="66"/>
      <c r="BP378" s="571"/>
      <c r="BQ378" s="66"/>
      <c r="BR378" s="66"/>
      <c r="BS378" s="66"/>
      <c r="BT378" s="66"/>
      <c r="BU378" s="61"/>
      <c r="BV378" s="61"/>
      <c r="BW378" s="61"/>
      <c r="BX378" s="61"/>
      <c r="BY378" s="61"/>
      <c r="BZ378" s="61"/>
      <c r="CA378" s="61"/>
      <c r="CB378" s="61"/>
      <c r="CC378" s="61"/>
      <c r="CD378" s="61"/>
      <c r="CE378" s="61"/>
      <c r="CF378" s="61"/>
      <c r="CG378" s="61"/>
      <c r="CH378" s="61"/>
      <c r="CI378" s="61"/>
      <c r="CJ378" s="61"/>
      <c r="CK378" s="661">
        <v>0</v>
      </c>
      <c r="CL378" s="661">
        <v>0</v>
      </c>
      <c r="CM378" s="663">
        <v>1</v>
      </c>
      <c r="CN378" s="661">
        <v>1</v>
      </c>
      <c r="CO378" s="663">
        <v>1</v>
      </c>
      <c r="CP378" s="661">
        <v>0</v>
      </c>
      <c r="CQ378" s="663" t="s">
        <v>1846</v>
      </c>
      <c r="CR378" s="663" t="s">
        <v>1846</v>
      </c>
      <c r="CS378" s="661">
        <v>0</v>
      </c>
      <c r="CT378" s="661">
        <v>0</v>
      </c>
      <c r="CU378" s="663" t="s">
        <v>1846</v>
      </c>
      <c r="CV378" s="661">
        <v>0</v>
      </c>
      <c r="CW378" s="666">
        <v>17.3</v>
      </c>
      <c r="CX378" s="362"/>
      <c r="CY378" s="362"/>
      <c r="CZ378" s="362"/>
      <c r="DD378" s="516">
        <v>2</v>
      </c>
      <c r="DE378" s="511" t="s">
        <v>1728</v>
      </c>
      <c r="DG378" s="136"/>
      <c r="DK378" s="136"/>
      <c r="DL378" s="136"/>
      <c r="DM378" s="136"/>
      <c r="DT378" s="63"/>
      <c r="EP378" s="511">
        <v>100</v>
      </c>
      <c r="EQ378" s="574">
        <v>41526</v>
      </c>
      <c r="EU378" s="133">
        <v>75</v>
      </c>
      <c r="EV378" s="133">
        <v>1</v>
      </c>
      <c r="EW378" s="524">
        <v>6.3360121688426903</v>
      </c>
      <c r="EX378" s="133">
        <v>9</v>
      </c>
      <c r="EY378" s="133">
        <v>9</v>
      </c>
      <c r="EZ378" s="133">
        <v>71</v>
      </c>
      <c r="FA378" s="133">
        <v>64</v>
      </c>
      <c r="FD378" s="133">
        <v>45</v>
      </c>
      <c r="FF378" s="133">
        <v>35</v>
      </c>
      <c r="FI378" s="91"/>
      <c r="FJ378" s="91"/>
      <c r="FK378" s="227"/>
      <c r="FL378" s="227"/>
      <c r="FM378" s="193">
        <v>345</v>
      </c>
      <c r="FN378" s="193">
        <v>228</v>
      </c>
      <c r="FO378" s="193">
        <v>173.46639411609513</v>
      </c>
      <c r="FP378" s="193">
        <v>114.63866045933244</v>
      </c>
      <c r="FQ378" s="193">
        <v>34</v>
      </c>
      <c r="FR378" s="133">
        <v>1</v>
      </c>
      <c r="FT378" s="193">
        <v>64</v>
      </c>
      <c r="FU378" s="193">
        <v>71</v>
      </c>
      <c r="FV378" s="133">
        <v>160</v>
      </c>
      <c r="FW378" s="237">
        <v>5.6</v>
      </c>
      <c r="FX378" s="237">
        <v>6</v>
      </c>
      <c r="FY378" s="237">
        <v>11.428571428571429</v>
      </c>
      <c r="FZ378" s="237">
        <v>0.90140845070422537</v>
      </c>
      <c r="GA378" s="237"/>
      <c r="GB378" s="133">
        <v>21</v>
      </c>
      <c r="GH378" s="133">
        <v>1</v>
      </c>
      <c r="GI378" s="133">
        <v>2</v>
      </c>
      <c r="GJ378" s="133">
        <v>1</v>
      </c>
      <c r="GK378" s="133">
        <v>1</v>
      </c>
      <c r="GN378" s="133">
        <v>0</v>
      </c>
      <c r="GP378" s="133">
        <v>1</v>
      </c>
      <c r="GQ378" s="61">
        <v>37</v>
      </c>
      <c r="GR378" s="106">
        <v>18.603642267523245</v>
      </c>
      <c r="GS378" s="61">
        <v>63</v>
      </c>
      <c r="GT378" s="61">
        <v>0</v>
      </c>
      <c r="GU378" s="61"/>
      <c r="GV378" s="61"/>
      <c r="GW378" s="61"/>
      <c r="GX378" s="61"/>
      <c r="GY378" s="61"/>
      <c r="GZ378" s="61"/>
      <c r="HA378" s="90"/>
      <c r="HB378" s="21">
        <v>18</v>
      </c>
      <c r="HZ378" s="238"/>
      <c r="IF378" s="237"/>
      <c r="IG378" s="237"/>
      <c r="IQ378" s="237"/>
      <c r="JD378" s="136"/>
      <c r="JE378" s="278"/>
      <c r="JF378" s="70"/>
      <c r="JG378" s="70"/>
      <c r="JH378" s="136"/>
      <c r="JI378" s="136"/>
      <c r="JJ378" s="136"/>
      <c r="JK378" s="136"/>
      <c r="JM378" s="420"/>
      <c r="JN378" s="362"/>
      <c r="JO378" s="244"/>
      <c r="JQ378" s="518">
        <v>0</v>
      </c>
      <c r="JR378" s="519">
        <v>43502</v>
      </c>
      <c r="JS378" s="520">
        <v>64</v>
      </c>
      <c r="JT378" s="135"/>
      <c r="JV378" s="200"/>
      <c r="JW378" s="135"/>
      <c r="JX378" s="225"/>
      <c r="JY378" s="201"/>
      <c r="JZ378" s="135"/>
      <c r="KA378" s="225"/>
      <c r="KB378" s="699">
        <v>0</v>
      </c>
      <c r="KC378" s="511"/>
      <c r="KD378" s="225"/>
      <c r="KE378" s="63"/>
      <c r="KF378" s="250"/>
      <c r="KG378" s="250"/>
      <c r="KH378" s="250"/>
      <c r="KI378" s="250"/>
      <c r="KJ378" s="250"/>
      <c r="KK378" s="250"/>
      <c r="KL378" s="250"/>
      <c r="KM378" s="250"/>
      <c r="KR378" s="92"/>
      <c r="KS378" s="92"/>
      <c r="KT378" s="92"/>
      <c r="KU378" s="361"/>
      <c r="KV378" s="92"/>
      <c r="KW378" s="361"/>
      <c r="KX378" s="361"/>
      <c r="KY378" s="361"/>
      <c r="KZ378" s="361"/>
      <c r="LA378" s="361"/>
      <c r="LB378" s="361"/>
      <c r="LC378" s="361"/>
      <c r="LD378" s="361"/>
      <c r="LE378" s="361"/>
      <c r="LF378" s="112"/>
      <c r="LG378" s="454"/>
      <c r="LH378" s="454"/>
      <c r="LI378" s="454"/>
      <c r="LJ378" s="454"/>
      <c r="LK378" s="454"/>
      <c r="LL378" s="454"/>
      <c r="LM378" s="454"/>
      <c r="LN378" s="454"/>
      <c r="LO378" s="454"/>
      <c r="LP378" s="454"/>
      <c r="LQ378" s="454"/>
      <c r="LR378" s="454"/>
      <c r="LS378" s="454"/>
      <c r="LT378" s="454"/>
      <c r="LU378" s="454"/>
      <c r="LV378" s="454"/>
      <c r="LW378" s="454"/>
      <c r="LX378" s="454"/>
      <c r="LY378" s="454"/>
      <c r="LZ378" s="454"/>
      <c r="MA378" s="454"/>
      <c r="MB378" s="454"/>
      <c r="MD378" s="509"/>
      <c r="ME378" s="61"/>
      <c r="MF378" s="746">
        <v>100</v>
      </c>
      <c r="MG378" s="510">
        <v>41526</v>
      </c>
      <c r="MH378" s="511">
        <v>333</v>
      </c>
      <c r="MI378" s="521">
        <v>333</v>
      </c>
      <c r="MJ378" s="522">
        <v>31.395390745308099</v>
      </c>
      <c r="MK378" s="510">
        <v>41527</v>
      </c>
      <c r="ML378" s="521">
        <v>335</v>
      </c>
      <c r="MM378" s="528">
        <v>30.827269043680602</v>
      </c>
      <c r="MN378" s="511"/>
      <c r="MO378" s="511"/>
      <c r="MP378" s="511"/>
      <c r="NE378" s="876">
        <v>1100</v>
      </c>
      <c r="NF378" s="877">
        <v>8.2475478068902994</v>
      </c>
      <c r="NG378" s="877">
        <v>6.2755658345603296</v>
      </c>
      <c r="NH378" s="877">
        <v>4.9823091301297699</v>
      </c>
      <c r="NI378" s="877">
        <v>1.6959938131098999</v>
      </c>
      <c r="NJ378" s="877">
        <v>7.8867939899752901</v>
      </c>
      <c r="NK378" s="877">
        <v>5.8974824681960998</v>
      </c>
      <c r="NL378" s="877">
        <v>8.5630818437496501</v>
      </c>
      <c r="NM378" s="877">
        <v>7.2120829114410601</v>
      </c>
      <c r="NN378" s="877">
        <v>5.6293566200796104</v>
      </c>
      <c r="NO378" s="877">
        <v>0.93357263826102399</v>
      </c>
      <c r="NP378" s="877">
        <v>5.5960406326711398</v>
      </c>
      <c r="NQ378" s="877">
        <v>6.1415962783838198</v>
      </c>
      <c r="NR378" s="877">
        <v>7.0447219673409798</v>
      </c>
      <c r="NS378" s="877">
        <v>4.3204846780176904</v>
      </c>
      <c r="NT378" s="877">
        <v>6.2216837810109702</v>
      </c>
      <c r="NU378" s="877">
        <v>7.1481206311239598</v>
      </c>
      <c r="NV378" s="877">
        <v>6.0476692513913104</v>
      </c>
      <c r="NW378" s="877">
        <v>5.9836776946980699</v>
      </c>
      <c r="NX378" s="877">
        <v>5.68425770505893</v>
      </c>
      <c r="NY378" s="877">
        <v>6.2971914165658598</v>
      </c>
      <c r="NZ378" s="877">
        <v>7.4146429584100098</v>
      </c>
      <c r="OA378" s="877">
        <v>3.8914191868460799</v>
      </c>
      <c r="OB378" s="877">
        <v>10.4614999109005</v>
      </c>
      <c r="OC378" s="877">
        <v>2.0356239097307198</v>
      </c>
      <c r="OD378" s="877">
        <v>6.06371864015225</v>
      </c>
      <c r="OE378" s="877">
        <v>6.5380725027378501</v>
      </c>
      <c r="OF378" s="877">
        <v>6.16892278185294</v>
      </c>
      <c r="OG378" s="877">
        <v>11.569551851083601</v>
      </c>
      <c r="OH378" s="877">
        <v>3.8904466926799102</v>
      </c>
      <c r="OI378" s="877">
        <v>9.3460482725902505</v>
      </c>
      <c r="OJ378" s="877">
        <v>4.08406426478847</v>
      </c>
      <c r="OK378" s="877">
        <v>2.2235035784933599</v>
      </c>
      <c r="OL378" s="877">
        <v>2.1722994533061701</v>
      </c>
      <c r="OM378" s="877">
        <v>8.4258760011697493</v>
      </c>
    </row>
    <row r="379" spans="1:403" s="133" customFormat="1" x14ac:dyDescent="0.25">
      <c r="A379" s="455">
        <v>378</v>
      </c>
      <c r="B379" s="221">
        <v>0</v>
      </c>
      <c r="C379" s="61">
        <v>0</v>
      </c>
      <c r="D379" s="61">
        <v>5</v>
      </c>
      <c r="E379" s="511">
        <v>101</v>
      </c>
      <c r="F379" s="884"/>
      <c r="G379" s="61"/>
      <c r="H379" s="900">
        <v>334</v>
      </c>
      <c r="J379" s="511" t="s">
        <v>1853</v>
      </c>
      <c r="K379" s="766">
        <v>17305</v>
      </c>
      <c r="L379" s="512">
        <v>66.353424657534305</v>
      </c>
      <c r="M379" s="514">
        <v>91</v>
      </c>
      <c r="N379" s="514">
        <v>170</v>
      </c>
      <c r="O379" s="514">
        <v>31.487889273356405</v>
      </c>
      <c r="P379" s="106">
        <v>2.0729742454314821</v>
      </c>
      <c r="Q379" s="511">
        <v>0</v>
      </c>
      <c r="R379" s="511">
        <v>140</v>
      </c>
      <c r="S379" s="511">
        <v>75</v>
      </c>
      <c r="T379" s="511">
        <v>0</v>
      </c>
      <c r="U379" s="514">
        <v>3</v>
      </c>
      <c r="V379" s="718">
        <v>0</v>
      </c>
      <c r="W379" s="718"/>
      <c r="X379" s="718">
        <v>1</v>
      </c>
      <c r="Y379" s="718">
        <v>1</v>
      </c>
      <c r="Z379" s="663">
        <v>0</v>
      </c>
      <c r="AA379" s="718">
        <v>0</v>
      </c>
      <c r="AB379" s="718">
        <v>1</v>
      </c>
      <c r="AC379" s="718">
        <v>1</v>
      </c>
      <c r="AE379" s="524">
        <v>21.862602702902802</v>
      </c>
      <c r="AG379" s="589">
        <v>139</v>
      </c>
      <c r="AH379" s="595">
        <v>0.99</v>
      </c>
      <c r="AI379" s="589">
        <v>76</v>
      </c>
      <c r="AJ379" s="592"/>
      <c r="AK379" s="589">
        <v>17.8</v>
      </c>
      <c r="AL379" s="592"/>
      <c r="AM379" s="589">
        <v>2476</v>
      </c>
      <c r="AN379" s="593"/>
      <c r="AO379" s="409"/>
      <c r="AP379" s="63"/>
      <c r="AQ379" s="63"/>
      <c r="AR379" s="63"/>
      <c r="AS379" s="63"/>
      <c r="AT379" s="63"/>
      <c r="AU379" s="63"/>
      <c r="AV379" s="64"/>
      <c r="AW379" s="64"/>
      <c r="AX379" s="108"/>
      <c r="AY379" s="108"/>
      <c r="AZ379" s="108"/>
      <c r="BA379" s="591">
        <v>130</v>
      </c>
      <c r="BB379" s="414"/>
      <c r="BC379" s="66"/>
      <c r="BD379" s="68"/>
      <c r="BE379" s="66"/>
      <c r="BF379" s="218"/>
      <c r="BG379" s="66"/>
      <c r="BH379" s="68"/>
      <c r="BI379" s="508"/>
      <c r="BJ379" s="508"/>
      <c r="BK379" s="508"/>
      <c r="BL379" s="66"/>
      <c r="BM379" s="66"/>
      <c r="BN379" s="66"/>
      <c r="BO379" s="66"/>
      <c r="BP379" s="571"/>
      <c r="BQ379" s="66"/>
      <c r="BR379" s="66"/>
      <c r="BS379" s="66"/>
      <c r="BT379" s="66"/>
      <c r="BU379" s="61"/>
      <c r="BV379" s="61"/>
      <c r="BW379" s="61"/>
      <c r="BX379" s="61"/>
      <c r="BY379" s="61"/>
      <c r="BZ379" s="61"/>
      <c r="CA379" s="61"/>
      <c r="CB379" s="61"/>
      <c r="CC379" s="61"/>
      <c r="CD379" s="61"/>
      <c r="CE379" s="61"/>
      <c r="CF379" s="61"/>
      <c r="CG379" s="61"/>
      <c r="CH379" s="61"/>
      <c r="CI379" s="61"/>
      <c r="CJ379" s="61"/>
      <c r="CK379" s="661">
        <v>1</v>
      </c>
      <c r="CL379" s="661">
        <v>0</v>
      </c>
      <c r="CM379" s="663">
        <v>1</v>
      </c>
      <c r="CN379" s="661">
        <v>0</v>
      </c>
      <c r="CO379" s="663">
        <v>1</v>
      </c>
      <c r="CP379" s="661">
        <v>0</v>
      </c>
      <c r="CQ379" s="663" t="s">
        <v>1835</v>
      </c>
      <c r="CR379" s="661">
        <v>0</v>
      </c>
      <c r="CS379" s="661">
        <v>0</v>
      </c>
      <c r="CT379" s="661">
        <v>0</v>
      </c>
      <c r="CU379" s="663" t="s">
        <v>1835</v>
      </c>
      <c r="CV379" s="661">
        <v>0</v>
      </c>
      <c r="CW379" s="667"/>
      <c r="CX379" s="362"/>
      <c r="CY379" s="362"/>
      <c r="CZ379" s="362"/>
      <c r="DD379" s="516">
        <v>1</v>
      </c>
      <c r="DE379" s="513" t="s">
        <v>1811</v>
      </c>
      <c r="DG379" s="136"/>
      <c r="DK379" s="136"/>
      <c r="DL379" s="136"/>
      <c r="DM379" s="136"/>
      <c r="DT379" s="63"/>
      <c r="EP379" s="511">
        <v>101</v>
      </c>
      <c r="EQ379" s="574">
        <v>41523</v>
      </c>
      <c r="EU379" s="133">
        <v>105</v>
      </c>
      <c r="EV379" s="133">
        <v>1</v>
      </c>
      <c r="EW379" s="524">
        <v>21.862602702902802</v>
      </c>
      <c r="EX379" s="133">
        <v>8</v>
      </c>
      <c r="EY379" s="133">
        <v>8</v>
      </c>
      <c r="EZ379" s="133">
        <v>70</v>
      </c>
      <c r="FA379" s="133">
        <v>60</v>
      </c>
      <c r="FD379" s="133">
        <v>49</v>
      </c>
      <c r="FF379" s="133">
        <v>36</v>
      </c>
      <c r="FI379" s="91"/>
      <c r="FJ379" s="91"/>
      <c r="FK379" s="227"/>
      <c r="FL379" s="227"/>
      <c r="FM379" s="193">
        <v>186</v>
      </c>
      <c r="FN379" s="193">
        <v>140</v>
      </c>
      <c r="FO379" s="193">
        <v>89.726150920550765</v>
      </c>
      <c r="FP379" s="193">
        <v>67.535812520844658</v>
      </c>
      <c r="FQ379" s="193">
        <v>25</v>
      </c>
      <c r="FR379" s="133">
        <v>1</v>
      </c>
      <c r="FT379" s="193">
        <v>73.5</v>
      </c>
      <c r="FU379" s="193"/>
      <c r="FV379" s="133">
        <v>70</v>
      </c>
      <c r="FW379" s="237">
        <v>7.8</v>
      </c>
      <c r="FX379" s="237">
        <v>12.1</v>
      </c>
      <c r="FY379" s="237">
        <v>9.4230769230769234</v>
      </c>
      <c r="FZ379" s="237"/>
      <c r="GA379" s="237">
        <v>0.88341346153846145</v>
      </c>
      <c r="GB379" s="133">
        <v>22</v>
      </c>
      <c r="GH379" s="133">
        <v>0</v>
      </c>
      <c r="GI379" s="133">
        <v>1</v>
      </c>
      <c r="GJ379" s="133">
        <v>0</v>
      </c>
      <c r="GK379" s="133">
        <v>1</v>
      </c>
      <c r="GL379" s="133">
        <v>35</v>
      </c>
      <c r="GN379" s="133">
        <v>0</v>
      </c>
      <c r="GP379" s="133">
        <v>1</v>
      </c>
      <c r="GQ379" s="61">
        <v>157</v>
      </c>
      <c r="GR379" s="106">
        <v>75.736589755518651</v>
      </c>
      <c r="GS379" s="61">
        <v>10</v>
      </c>
      <c r="GT379" s="61">
        <v>1</v>
      </c>
      <c r="GU379" s="61"/>
      <c r="GV379" s="61"/>
      <c r="GW379" s="61"/>
      <c r="GX379" s="61"/>
      <c r="GY379" s="61">
        <v>13</v>
      </c>
      <c r="GZ379" s="61"/>
      <c r="HA379" s="90"/>
      <c r="HB379" s="21">
        <v>32</v>
      </c>
      <c r="HZ379" s="238"/>
      <c r="IF379" s="237"/>
      <c r="IG379" s="237"/>
      <c r="IQ379" s="237"/>
      <c r="JD379" s="136"/>
      <c r="JE379" s="278"/>
      <c r="JF379" s="70"/>
      <c r="JG379" s="70"/>
      <c r="JH379" s="136"/>
      <c r="JI379" s="136"/>
      <c r="JJ379" s="136"/>
      <c r="JK379" s="136"/>
      <c r="JM379" s="420"/>
      <c r="JN379" s="362"/>
      <c r="JO379" s="244"/>
      <c r="JQ379" s="518">
        <v>0</v>
      </c>
      <c r="JR379" s="519">
        <v>43558</v>
      </c>
      <c r="JS379" s="520">
        <v>66</v>
      </c>
      <c r="JT379" s="135"/>
      <c r="JV379" s="200"/>
      <c r="JW379" s="135"/>
      <c r="JX379" s="225"/>
      <c r="JY379" s="201"/>
      <c r="JZ379" s="135"/>
      <c r="KA379" s="225"/>
      <c r="KB379" s="699">
        <v>0</v>
      </c>
      <c r="KC379" s="511"/>
      <c r="KD379" s="225"/>
      <c r="KE379" s="63"/>
      <c r="KF379" s="250"/>
      <c r="KG379" s="250"/>
      <c r="KH379" s="250"/>
      <c r="KI379" s="250"/>
      <c r="KJ379" s="250"/>
      <c r="KK379" s="250"/>
      <c r="KL379" s="250"/>
      <c r="KM379" s="250"/>
      <c r="KR379" s="92"/>
      <c r="KS379" s="92"/>
      <c r="KT379" s="92"/>
      <c r="KU379" s="361"/>
      <c r="KV379" s="92"/>
      <c r="KW379" s="361"/>
      <c r="KX379" s="361"/>
      <c r="KY379" s="361"/>
      <c r="KZ379" s="361"/>
      <c r="LA379" s="361"/>
      <c r="LB379" s="361"/>
      <c r="LC379" s="361"/>
      <c r="LD379" s="361"/>
      <c r="LE379" s="361"/>
      <c r="LF379" s="112"/>
      <c r="LG379" s="454"/>
      <c r="LH379" s="454"/>
      <c r="LI379" s="454"/>
      <c r="LJ379" s="454"/>
      <c r="LK379" s="454"/>
      <c r="LL379" s="454"/>
      <c r="LM379" s="454"/>
      <c r="LN379" s="454"/>
      <c r="LO379" s="454"/>
      <c r="LP379" s="454"/>
      <c r="LQ379" s="454"/>
      <c r="LR379" s="454"/>
      <c r="LS379" s="454"/>
      <c r="LT379" s="454"/>
      <c r="LU379" s="454"/>
      <c r="LV379" s="454"/>
      <c r="LW379" s="454"/>
      <c r="LX379" s="454"/>
      <c r="LY379" s="454"/>
      <c r="LZ379" s="454"/>
      <c r="MA379" s="454"/>
      <c r="MB379" s="454"/>
      <c r="MD379" s="509"/>
      <c r="ME379" s="61"/>
      <c r="MF379" s="746">
        <v>101</v>
      </c>
      <c r="MG379" s="510">
        <v>41524</v>
      </c>
      <c r="MH379" s="511">
        <v>334</v>
      </c>
      <c r="MI379" s="521">
        <v>334</v>
      </c>
      <c r="MJ379" s="522">
        <v>17.014581321599401</v>
      </c>
      <c r="MK379" s="510"/>
      <c r="ML379" s="511"/>
      <c r="MM379" s="511"/>
      <c r="MN379" s="511"/>
      <c r="MO379" s="511"/>
      <c r="MP379" s="511"/>
      <c r="NE379" s="876" t="s">
        <v>64</v>
      </c>
      <c r="NF379" s="877" t="s">
        <v>64</v>
      </c>
      <c r="NG379" s="877" t="s">
        <v>64</v>
      </c>
      <c r="NH379" s="877" t="s">
        <v>64</v>
      </c>
      <c r="NI379" s="877" t="s">
        <v>64</v>
      </c>
      <c r="NJ379" s="877" t="s">
        <v>64</v>
      </c>
      <c r="NK379" s="877" t="s">
        <v>64</v>
      </c>
      <c r="NL379" s="877" t="s">
        <v>64</v>
      </c>
      <c r="NM379" s="877" t="s">
        <v>64</v>
      </c>
      <c r="NN379" s="877" t="s">
        <v>64</v>
      </c>
      <c r="NO379" s="877" t="s">
        <v>64</v>
      </c>
      <c r="NP379" s="877" t="s">
        <v>64</v>
      </c>
      <c r="NQ379" s="877" t="s">
        <v>64</v>
      </c>
      <c r="NR379" s="877" t="s">
        <v>64</v>
      </c>
      <c r="NS379" s="877" t="s">
        <v>64</v>
      </c>
      <c r="NT379" s="877" t="s">
        <v>64</v>
      </c>
      <c r="NU379" s="877" t="s">
        <v>64</v>
      </c>
      <c r="NV379" s="877" t="s">
        <v>64</v>
      </c>
      <c r="NW379" s="877" t="s">
        <v>64</v>
      </c>
      <c r="NX379" s="877" t="s">
        <v>64</v>
      </c>
      <c r="NY379" s="877" t="s">
        <v>64</v>
      </c>
      <c r="NZ379" s="877" t="s">
        <v>64</v>
      </c>
      <c r="OA379" s="877" t="s">
        <v>64</v>
      </c>
      <c r="OB379" s="877" t="s">
        <v>64</v>
      </c>
      <c r="OC379" s="877" t="s">
        <v>64</v>
      </c>
      <c r="OD379" s="877" t="s">
        <v>64</v>
      </c>
      <c r="OE379" s="877" t="s">
        <v>64</v>
      </c>
      <c r="OF379" s="877" t="s">
        <v>64</v>
      </c>
      <c r="OG379" s="877" t="s">
        <v>64</v>
      </c>
      <c r="OH379" s="877" t="s">
        <v>64</v>
      </c>
      <c r="OI379" s="877" t="s">
        <v>64</v>
      </c>
      <c r="OJ379" s="877" t="s">
        <v>64</v>
      </c>
      <c r="OK379" s="877" t="s">
        <v>64</v>
      </c>
      <c r="OL379" s="877" t="s">
        <v>64</v>
      </c>
      <c r="OM379" s="877" t="s">
        <v>64</v>
      </c>
    </row>
    <row r="380" spans="1:403" s="133" customFormat="1" x14ac:dyDescent="0.25">
      <c r="A380" s="902">
        <v>379</v>
      </c>
      <c r="B380" s="221">
        <v>0</v>
      </c>
      <c r="C380" s="61">
        <v>0</v>
      </c>
      <c r="D380" s="61">
        <v>5</v>
      </c>
      <c r="E380" s="511">
        <v>102</v>
      </c>
      <c r="F380" s="884"/>
      <c r="G380" s="61"/>
      <c r="H380" s="900">
        <v>336</v>
      </c>
      <c r="J380" s="511" t="s">
        <v>1854</v>
      </c>
      <c r="K380" s="766">
        <v>15999</v>
      </c>
      <c r="L380" s="512">
        <v>69.936986301369899</v>
      </c>
      <c r="M380" s="514">
        <v>70</v>
      </c>
      <c r="N380" s="514">
        <v>167</v>
      </c>
      <c r="O380" s="514">
        <v>25.099501595611173</v>
      </c>
      <c r="P380" s="106">
        <v>1.8020050561034013</v>
      </c>
      <c r="Q380" s="511">
        <v>0</v>
      </c>
      <c r="R380" s="511">
        <v>110</v>
      </c>
      <c r="S380" s="511">
        <v>80</v>
      </c>
      <c r="T380" s="511">
        <v>1</v>
      </c>
      <c r="U380" s="514">
        <v>4</v>
      </c>
      <c r="V380" s="718">
        <v>0</v>
      </c>
      <c r="W380" s="718"/>
      <c r="X380" s="718">
        <v>1</v>
      </c>
      <c r="Y380" s="718">
        <v>2</v>
      </c>
      <c r="Z380" s="718">
        <v>1</v>
      </c>
      <c r="AA380" s="718">
        <v>0</v>
      </c>
      <c r="AB380" s="718">
        <v>0</v>
      </c>
      <c r="AC380" s="718">
        <v>0</v>
      </c>
      <c r="AE380" s="524">
        <v>32.267789150397299</v>
      </c>
      <c r="AG380" s="589">
        <v>139</v>
      </c>
      <c r="AH380" s="590">
        <v>1.65</v>
      </c>
      <c r="AI380" s="589">
        <v>41</v>
      </c>
      <c r="AJ380" s="592"/>
      <c r="AK380" s="589">
        <v>17.899999999999999</v>
      </c>
      <c r="AL380" s="592"/>
      <c r="AM380" s="589">
        <v>654</v>
      </c>
      <c r="AN380" s="593"/>
      <c r="AO380" s="409"/>
      <c r="AP380" s="63"/>
      <c r="AQ380" s="63"/>
      <c r="AR380" s="63"/>
      <c r="AS380" s="63"/>
      <c r="AT380" s="63"/>
      <c r="AU380" s="63"/>
      <c r="AV380" s="64"/>
      <c r="AW380" s="64"/>
      <c r="AX380" s="108"/>
      <c r="AY380" s="108"/>
      <c r="AZ380" s="108"/>
      <c r="BA380" s="589">
        <v>138</v>
      </c>
      <c r="BB380" s="414"/>
      <c r="BC380" s="66"/>
      <c r="BD380" s="68"/>
      <c r="BE380" s="66"/>
      <c r="BF380" s="218"/>
      <c r="BG380" s="66"/>
      <c r="BH380" s="68"/>
      <c r="BI380" s="508"/>
      <c r="BJ380" s="508"/>
      <c r="BK380" s="508"/>
      <c r="BL380" s="66"/>
      <c r="BM380" s="66"/>
      <c r="BN380" s="66"/>
      <c r="BO380" s="66"/>
      <c r="BP380" s="571"/>
      <c r="BQ380" s="66"/>
      <c r="BR380" s="66"/>
      <c r="BS380" s="66"/>
      <c r="BT380" s="66"/>
      <c r="BU380" s="61"/>
      <c r="BV380" s="61"/>
      <c r="BW380" s="61"/>
      <c r="BX380" s="61"/>
      <c r="BY380" s="61"/>
      <c r="BZ380" s="61"/>
      <c r="CA380" s="61"/>
      <c r="CB380" s="61"/>
      <c r="CC380" s="61"/>
      <c r="CD380" s="61"/>
      <c r="CE380" s="61"/>
      <c r="CF380" s="61"/>
      <c r="CG380" s="61"/>
      <c r="CH380" s="61"/>
      <c r="CI380" s="61"/>
      <c r="CJ380" s="61"/>
      <c r="CK380" s="661">
        <v>1</v>
      </c>
      <c r="CL380" s="661">
        <v>0</v>
      </c>
      <c r="CM380" s="661">
        <v>1</v>
      </c>
      <c r="CN380" s="661">
        <v>1</v>
      </c>
      <c r="CO380" s="663">
        <v>1</v>
      </c>
      <c r="CP380" s="661">
        <v>0</v>
      </c>
      <c r="CQ380" s="661">
        <v>0</v>
      </c>
      <c r="CR380" s="661">
        <v>1</v>
      </c>
      <c r="CS380" s="661">
        <v>0</v>
      </c>
      <c r="CT380" s="661">
        <v>0</v>
      </c>
      <c r="CU380" s="661">
        <v>1</v>
      </c>
      <c r="CV380" s="661">
        <v>1</v>
      </c>
      <c r="CW380" s="666">
        <v>15.6</v>
      </c>
      <c r="CX380" s="362"/>
      <c r="CY380" s="362"/>
      <c r="CZ380" s="362"/>
      <c r="DD380" s="516">
        <v>2</v>
      </c>
      <c r="DE380" s="511" t="s">
        <v>1796</v>
      </c>
      <c r="DG380" s="136"/>
      <c r="DK380" s="136"/>
      <c r="DL380" s="136"/>
      <c r="DM380" s="136"/>
      <c r="DT380" s="63"/>
      <c r="EP380" s="511">
        <v>102</v>
      </c>
      <c r="EQ380" s="574">
        <v>41527</v>
      </c>
      <c r="EU380" s="133">
        <v>107</v>
      </c>
      <c r="EV380" s="133">
        <v>1</v>
      </c>
      <c r="EW380" s="524">
        <v>32.267789150397299</v>
      </c>
      <c r="EX380" s="133">
        <v>11</v>
      </c>
      <c r="EY380" s="133">
        <v>11</v>
      </c>
      <c r="EZ380" s="133">
        <v>58</v>
      </c>
      <c r="FA380" s="133">
        <v>49</v>
      </c>
      <c r="FD380" s="133">
        <v>59</v>
      </c>
      <c r="FF380" s="133">
        <v>32</v>
      </c>
      <c r="FI380" s="91"/>
      <c r="FJ380" s="91"/>
      <c r="FK380" s="227"/>
      <c r="FL380" s="227"/>
      <c r="FM380" s="193">
        <v>176</v>
      </c>
      <c r="FN380" s="193">
        <v>124</v>
      </c>
      <c r="FO380" s="193">
        <v>97.668982339359701</v>
      </c>
      <c r="FP380" s="193">
        <v>68.812237557276163</v>
      </c>
      <c r="FQ380" s="193">
        <v>30</v>
      </c>
      <c r="FR380" s="133">
        <v>1</v>
      </c>
      <c r="FT380" s="193">
        <v>82.1</v>
      </c>
      <c r="FU380" s="193"/>
      <c r="FV380" s="133">
        <v>120</v>
      </c>
      <c r="FW380" s="237">
        <v>4.93</v>
      </c>
      <c r="FX380" s="237">
        <v>8.99</v>
      </c>
      <c r="FY380" s="237">
        <v>16.653144016227181</v>
      </c>
      <c r="FZ380" s="237"/>
      <c r="GA380" s="237">
        <v>1.7468085106382978</v>
      </c>
      <c r="GB380" s="133">
        <v>23</v>
      </c>
      <c r="GC380" s="133">
        <v>30</v>
      </c>
      <c r="GD380" s="133">
        <v>15</v>
      </c>
      <c r="GG380" s="133">
        <v>1.1000000000000001</v>
      </c>
      <c r="GH380" s="133">
        <v>1</v>
      </c>
      <c r="GI380" s="133">
        <v>1</v>
      </c>
      <c r="GJ380" s="133">
        <v>0</v>
      </c>
      <c r="GK380" s="133">
        <v>1</v>
      </c>
      <c r="GL380" s="133">
        <v>20</v>
      </c>
      <c r="GN380" s="133">
        <v>1</v>
      </c>
      <c r="GP380" s="133">
        <v>0</v>
      </c>
      <c r="GQ380" s="61">
        <v>32</v>
      </c>
      <c r="GR380" s="106">
        <v>17.757996788974491</v>
      </c>
      <c r="GS380" s="61">
        <v>56</v>
      </c>
      <c r="GT380" s="61">
        <v>0</v>
      </c>
      <c r="GU380" s="61"/>
      <c r="GV380" s="61"/>
      <c r="GW380" s="61"/>
      <c r="GX380" s="61"/>
      <c r="GY380" s="61">
        <v>16</v>
      </c>
      <c r="GZ380" s="61"/>
      <c r="HA380" s="90"/>
      <c r="HB380" s="21">
        <v>15</v>
      </c>
      <c r="HZ380" s="238"/>
      <c r="IF380" s="237"/>
      <c r="IG380" s="237"/>
      <c r="IQ380" s="237"/>
      <c r="JD380" s="136"/>
      <c r="JE380" s="278"/>
      <c r="JF380" s="70"/>
      <c r="JG380" s="70"/>
      <c r="JH380" s="136"/>
      <c r="JI380" s="136"/>
      <c r="JJ380" s="136"/>
      <c r="JK380" s="136"/>
      <c r="JM380" s="420"/>
      <c r="JN380" s="362"/>
      <c r="JO380" s="244"/>
      <c r="JQ380" s="518">
        <v>1</v>
      </c>
      <c r="JR380" s="519">
        <v>42427</v>
      </c>
      <c r="JS380" s="520">
        <v>29</v>
      </c>
      <c r="JT380" s="135"/>
      <c r="JV380" s="200"/>
      <c r="JW380" s="135"/>
      <c r="JX380" s="225"/>
      <c r="JY380" s="201"/>
      <c r="JZ380" s="135"/>
      <c r="KA380" s="225"/>
      <c r="KB380" s="699">
        <v>0</v>
      </c>
      <c r="KC380" s="511"/>
      <c r="KD380" s="225"/>
      <c r="KE380" s="63"/>
      <c r="KF380" s="250"/>
      <c r="KG380" s="250"/>
      <c r="KH380" s="250"/>
      <c r="KI380" s="250"/>
      <c r="KJ380" s="250"/>
      <c r="KK380" s="250"/>
      <c r="KL380" s="250"/>
      <c r="KM380" s="250"/>
      <c r="KR380" s="92"/>
      <c r="KS380" s="92"/>
      <c r="KT380" s="92"/>
      <c r="KU380" s="361"/>
      <c r="KV380" s="92"/>
      <c r="KW380" s="361"/>
      <c r="KX380" s="361"/>
      <c r="KY380" s="361"/>
      <c r="KZ380" s="361"/>
      <c r="LA380" s="361"/>
      <c r="LB380" s="361"/>
      <c r="LC380" s="361"/>
      <c r="LD380" s="361"/>
      <c r="LE380" s="361"/>
      <c r="LF380" s="112"/>
      <c r="LG380" s="454"/>
      <c r="LH380" s="454"/>
      <c r="LI380" s="454"/>
      <c r="LJ380" s="454"/>
      <c r="LK380" s="454"/>
      <c r="LL380" s="454"/>
      <c r="LM380" s="454"/>
      <c r="LN380" s="454"/>
      <c r="LO380" s="454"/>
      <c r="LP380" s="454"/>
      <c r="LQ380" s="454"/>
      <c r="LR380" s="454"/>
      <c r="LS380" s="454"/>
      <c r="LT380" s="454"/>
      <c r="LU380" s="454"/>
      <c r="LV380" s="454"/>
      <c r="LW380" s="454"/>
      <c r="LX380" s="454"/>
      <c r="LY380" s="454"/>
      <c r="LZ380" s="454"/>
      <c r="MA380" s="454"/>
      <c r="MB380" s="454"/>
      <c r="MD380" s="509"/>
      <c r="ME380" s="61"/>
      <c r="MF380" s="746">
        <v>102</v>
      </c>
      <c r="MG380" s="510">
        <v>41526</v>
      </c>
      <c r="MH380" s="511">
        <v>336</v>
      </c>
      <c r="MI380" s="521">
        <v>336</v>
      </c>
      <c r="MJ380" s="522">
        <v>100.661256340777</v>
      </c>
      <c r="MK380" s="510"/>
      <c r="ML380" s="511"/>
      <c r="MM380" s="511"/>
      <c r="MN380" s="511"/>
      <c r="MO380" s="511"/>
      <c r="MP380" s="511"/>
      <c r="NE380" s="876" t="s">
        <v>64</v>
      </c>
      <c r="NF380" s="877" t="s">
        <v>64</v>
      </c>
      <c r="NG380" s="877" t="s">
        <v>64</v>
      </c>
      <c r="NH380" s="877" t="s">
        <v>64</v>
      </c>
      <c r="NI380" s="877" t="s">
        <v>64</v>
      </c>
      <c r="NJ380" s="877" t="s">
        <v>64</v>
      </c>
      <c r="NK380" s="877" t="s">
        <v>64</v>
      </c>
      <c r="NL380" s="877" t="s">
        <v>64</v>
      </c>
      <c r="NM380" s="877" t="s">
        <v>64</v>
      </c>
      <c r="NN380" s="877" t="s">
        <v>64</v>
      </c>
      <c r="NO380" s="877" t="s">
        <v>64</v>
      </c>
      <c r="NP380" s="877" t="s">
        <v>64</v>
      </c>
      <c r="NQ380" s="877" t="s">
        <v>64</v>
      </c>
      <c r="NR380" s="877" t="s">
        <v>64</v>
      </c>
      <c r="NS380" s="877" t="s">
        <v>64</v>
      </c>
      <c r="NT380" s="877" t="s">
        <v>64</v>
      </c>
      <c r="NU380" s="877" t="s">
        <v>64</v>
      </c>
      <c r="NV380" s="877" t="s">
        <v>64</v>
      </c>
      <c r="NW380" s="877" t="s">
        <v>64</v>
      </c>
      <c r="NX380" s="877" t="s">
        <v>64</v>
      </c>
      <c r="NY380" s="877" t="s">
        <v>64</v>
      </c>
      <c r="NZ380" s="877" t="s">
        <v>64</v>
      </c>
      <c r="OA380" s="877" t="s">
        <v>64</v>
      </c>
      <c r="OB380" s="877" t="s">
        <v>64</v>
      </c>
      <c r="OC380" s="877" t="s">
        <v>64</v>
      </c>
      <c r="OD380" s="877" t="s">
        <v>64</v>
      </c>
      <c r="OE380" s="877" t="s">
        <v>64</v>
      </c>
      <c r="OF380" s="877" t="s">
        <v>64</v>
      </c>
      <c r="OG380" s="877" t="s">
        <v>64</v>
      </c>
      <c r="OH380" s="877" t="s">
        <v>64</v>
      </c>
      <c r="OI380" s="877" t="s">
        <v>64</v>
      </c>
      <c r="OJ380" s="877" t="s">
        <v>64</v>
      </c>
      <c r="OK380" s="877" t="s">
        <v>64</v>
      </c>
      <c r="OL380" s="877" t="s">
        <v>64</v>
      </c>
      <c r="OM380" s="877" t="s">
        <v>64</v>
      </c>
    </row>
    <row r="381" spans="1:403" s="133" customFormat="1" x14ac:dyDescent="0.25">
      <c r="A381" s="455">
        <v>380</v>
      </c>
      <c r="B381" s="221">
        <v>0</v>
      </c>
      <c r="C381" s="61">
        <v>1</v>
      </c>
      <c r="D381" s="61">
        <v>5</v>
      </c>
      <c r="E381" s="511">
        <v>103</v>
      </c>
      <c r="F381" s="884"/>
      <c r="G381" s="61"/>
      <c r="H381" s="900">
        <v>337</v>
      </c>
      <c r="J381" s="511" t="s">
        <v>1855</v>
      </c>
      <c r="K381" s="766">
        <v>21498</v>
      </c>
      <c r="L381" s="512">
        <v>54.876712328767098</v>
      </c>
      <c r="M381" s="514">
        <v>88</v>
      </c>
      <c r="N381" s="514">
        <v>168</v>
      </c>
      <c r="O381" s="514">
        <v>31.17913832199547</v>
      </c>
      <c r="P381" s="106">
        <v>2.0264912204760885</v>
      </c>
      <c r="Q381" s="511">
        <v>1</v>
      </c>
      <c r="R381" s="511">
        <v>121</v>
      </c>
      <c r="S381" s="511">
        <v>82</v>
      </c>
      <c r="T381" s="511">
        <v>0</v>
      </c>
      <c r="U381" s="514">
        <v>3</v>
      </c>
      <c r="V381" s="718">
        <v>1</v>
      </c>
      <c r="W381" s="718"/>
      <c r="X381" s="718">
        <v>1</v>
      </c>
      <c r="Y381" s="718">
        <v>0</v>
      </c>
      <c r="Z381" s="718">
        <v>1</v>
      </c>
      <c r="AA381" s="718">
        <v>1</v>
      </c>
      <c r="AB381" s="718">
        <v>0</v>
      </c>
      <c r="AC381" s="718">
        <v>0</v>
      </c>
      <c r="AE381" s="524">
        <v>27.0659654395191</v>
      </c>
      <c r="AG381" s="589">
        <v>76</v>
      </c>
      <c r="AH381" s="590">
        <v>0.72</v>
      </c>
      <c r="AI381" s="589">
        <v>84</v>
      </c>
      <c r="AJ381" s="592"/>
      <c r="AK381" s="589">
        <v>12.6</v>
      </c>
      <c r="AL381" s="592"/>
      <c r="AM381" s="589">
        <v>1036</v>
      </c>
      <c r="AN381" s="593"/>
      <c r="AO381" s="409"/>
      <c r="AP381" s="63"/>
      <c r="AQ381" s="63"/>
      <c r="AR381" s="63"/>
      <c r="AS381" s="63"/>
      <c r="AT381" s="63"/>
      <c r="AU381" s="63"/>
      <c r="AV381" s="64"/>
      <c r="AW381" s="64"/>
      <c r="AX381" s="108"/>
      <c r="AY381" s="108"/>
      <c r="AZ381" s="108"/>
      <c r="BA381" s="589">
        <v>133</v>
      </c>
      <c r="BB381" s="414"/>
      <c r="BC381" s="66"/>
      <c r="BD381" s="68"/>
      <c r="BE381" s="66"/>
      <c r="BF381" s="218"/>
      <c r="BG381" s="66"/>
      <c r="BH381" s="68"/>
      <c r="BI381" s="508"/>
      <c r="BJ381" s="508"/>
      <c r="BK381" s="508"/>
      <c r="BL381" s="66"/>
      <c r="BM381" s="66"/>
      <c r="BN381" s="66"/>
      <c r="BO381" s="66"/>
      <c r="BP381" s="571"/>
      <c r="BQ381" s="66"/>
      <c r="BR381" s="66"/>
      <c r="BS381" s="66"/>
      <c r="BT381" s="66"/>
      <c r="BU381" s="61"/>
      <c r="BV381" s="61"/>
      <c r="BW381" s="61"/>
      <c r="BX381" s="61"/>
      <c r="BY381" s="61"/>
      <c r="BZ381" s="61"/>
      <c r="CA381" s="61"/>
      <c r="CB381" s="61"/>
      <c r="CC381" s="61"/>
      <c r="CD381" s="61"/>
      <c r="CE381" s="61"/>
      <c r="CF381" s="61"/>
      <c r="CG381" s="61"/>
      <c r="CH381" s="61"/>
      <c r="CI381" s="61"/>
      <c r="CJ381" s="61"/>
      <c r="CK381" s="661">
        <v>1</v>
      </c>
      <c r="CL381" s="663">
        <v>1</v>
      </c>
      <c r="CM381" s="663">
        <v>1</v>
      </c>
      <c r="CN381" s="663">
        <v>1</v>
      </c>
      <c r="CO381" s="661">
        <v>1</v>
      </c>
      <c r="CP381" s="661">
        <v>0</v>
      </c>
      <c r="CQ381" s="663" t="s">
        <v>1835</v>
      </c>
      <c r="CR381" s="661">
        <v>0</v>
      </c>
      <c r="CS381" s="661">
        <v>0</v>
      </c>
      <c r="CT381" s="661">
        <v>0</v>
      </c>
      <c r="CU381" s="661">
        <v>0</v>
      </c>
      <c r="CV381" s="661">
        <v>0</v>
      </c>
      <c r="CW381" s="667"/>
      <c r="CX381" s="362"/>
      <c r="CY381" s="362"/>
      <c r="CZ381" s="362"/>
      <c r="DD381" s="516">
        <v>2</v>
      </c>
      <c r="DE381" s="511" t="s">
        <v>1799</v>
      </c>
      <c r="DG381" s="136"/>
      <c r="DK381" s="136"/>
      <c r="DL381" s="136"/>
      <c r="DM381" s="136"/>
      <c r="DT381" s="63"/>
      <c r="EP381" s="511">
        <v>103</v>
      </c>
      <c r="EQ381" s="574">
        <v>41522</v>
      </c>
      <c r="EU381" s="133">
        <v>104</v>
      </c>
      <c r="EV381" s="133">
        <v>0</v>
      </c>
      <c r="EW381" s="524">
        <v>27.0659654395191</v>
      </c>
      <c r="EX381" s="133">
        <v>6</v>
      </c>
      <c r="EY381" s="133">
        <v>6</v>
      </c>
      <c r="EZ381" s="133">
        <v>55</v>
      </c>
      <c r="FA381" s="133">
        <v>48</v>
      </c>
      <c r="FD381" s="133">
        <v>45</v>
      </c>
      <c r="FF381" s="133">
        <v>29</v>
      </c>
      <c r="FI381" s="91"/>
      <c r="FJ381" s="91"/>
      <c r="FK381" s="227"/>
      <c r="FL381" s="227"/>
      <c r="FM381" s="193">
        <v>144</v>
      </c>
      <c r="FN381" s="193">
        <v>93</v>
      </c>
      <c r="FO381" s="193">
        <v>71.058783055655056</v>
      </c>
      <c r="FP381" s="193">
        <v>45.892130723443884</v>
      </c>
      <c r="FQ381" s="193">
        <v>35</v>
      </c>
      <c r="FR381" s="133">
        <v>1</v>
      </c>
      <c r="FT381" s="193">
        <v>86</v>
      </c>
      <c r="FU381" s="193"/>
      <c r="FV381" s="133">
        <v>100</v>
      </c>
      <c r="FW381" s="237">
        <v>5.26</v>
      </c>
      <c r="FX381" s="237">
        <v>5.04</v>
      </c>
      <c r="FY381" s="237">
        <v>16.34980988593156</v>
      </c>
      <c r="FZ381" s="237"/>
      <c r="GA381" s="237">
        <v>0.90336134453781514</v>
      </c>
      <c r="GB381" s="133">
        <v>20</v>
      </c>
      <c r="GH381" s="133">
        <v>0</v>
      </c>
      <c r="GI381" s="133">
        <v>1</v>
      </c>
      <c r="GJ381" s="133">
        <v>1</v>
      </c>
      <c r="GK381" s="133">
        <v>1</v>
      </c>
      <c r="GL381" s="133">
        <v>44</v>
      </c>
      <c r="GN381" s="133">
        <v>0</v>
      </c>
      <c r="GP381" s="133">
        <v>1</v>
      </c>
      <c r="GQ381" s="61">
        <v>29</v>
      </c>
      <c r="GR381" s="106">
        <v>14.310449365374975</v>
      </c>
      <c r="GS381" s="61">
        <v>47</v>
      </c>
      <c r="GT381" s="61">
        <v>0</v>
      </c>
      <c r="GU381" s="61"/>
      <c r="GV381" s="61"/>
      <c r="GW381" s="61"/>
      <c r="GX381" s="61"/>
      <c r="GY381" s="61">
        <v>16</v>
      </c>
      <c r="GZ381" s="61"/>
      <c r="HA381" s="90"/>
      <c r="HB381" s="21">
        <v>18</v>
      </c>
      <c r="HZ381" s="238"/>
      <c r="IF381" s="237"/>
      <c r="IG381" s="237"/>
      <c r="IQ381" s="237"/>
      <c r="JD381" s="136"/>
      <c r="JE381" s="278"/>
      <c r="JF381" s="70"/>
      <c r="JG381" s="70"/>
      <c r="JH381" s="136"/>
      <c r="JI381" s="136"/>
      <c r="JJ381" s="136"/>
      <c r="JK381" s="136"/>
      <c r="JM381" s="420"/>
      <c r="JN381" s="362"/>
      <c r="JO381" s="244"/>
      <c r="JQ381" s="518">
        <v>1</v>
      </c>
      <c r="JR381" s="519">
        <v>42412</v>
      </c>
      <c r="JS381" s="520">
        <v>29</v>
      </c>
      <c r="JT381" s="135"/>
      <c r="JV381" s="200"/>
      <c r="JW381" s="135"/>
      <c r="JX381" s="225"/>
      <c r="JY381" s="201"/>
      <c r="JZ381" s="135"/>
      <c r="KA381" s="225"/>
      <c r="KB381" s="699">
        <v>0</v>
      </c>
      <c r="KC381" s="511"/>
      <c r="KD381" s="225"/>
      <c r="KE381" s="63"/>
      <c r="KF381" s="250"/>
      <c r="KG381" s="250"/>
      <c r="KH381" s="250"/>
      <c r="KI381" s="250"/>
      <c r="KJ381" s="250"/>
      <c r="KK381" s="250"/>
      <c r="KL381" s="250"/>
      <c r="KM381" s="250"/>
      <c r="KR381" s="92"/>
      <c r="KS381" s="92"/>
      <c r="KT381" s="92"/>
      <c r="KU381" s="361"/>
      <c r="KV381" s="92"/>
      <c r="KW381" s="361"/>
      <c r="KX381" s="361"/>
      <c r="KY381" s="361"/>
      <c r="KZ381" s="361"/>
      <c r="LA381" s="361"/>
      <c r="LB381" s="361"/>
      <c r="LC381" s="361"/>
      <c r="LD381" s="361"/>
      <c r="LE381" s="361"/>
      <c r="LF381" s="112"/>
      <c r="LG381" s="454"/>
      <c r="LH381" s="454"/>
      <c r="LI381" s="454"/>
      <c r="LJ381" s="454"/>
      <c r="LK381" s="454"/>
      <c r="LL381" s="454"/>
      <c r="LM381" s="454"/>
      <c r="LN381" s="454"/>
      <c r="LO381" s="454"/>
      <c r="LP381" s="454"/>
      <c r="LQ381" s="454"/>
      <c r="LR381" s="454"/>
      <c r="LS381" s="454"/>
      <c r="LT381" s="454"/>
      <c r="LU381" s="454"/>
      <c r="LV381" s="454"/>
      <c r="LW381" s="454"/>
      <c r="LX381" s="454"/>
      <c r="LY381" s="454"/>
      <c r="LZ381" s="454"/>
      <c r="MA381" s="454"/>
      <c r="MB381" s="454"/>
      <c r="MD381" s="509"/>
      <c r="ME381" s="61"/>
      <c r="MF381" s="746">
        <v>103</v>
      </c>
      <c r="MG381" s="510">
        <v>41528</v>
      </c>
      <c r="MH381" s="511">
        <v>337</v>
      </c>
      <c r="MI381" s="521">
        <v>337</v>
      </c>
      <c r="MJ381" s="522">
        <v>48.3621844027736</v>
      </c>
      <c r="MK381" s="510"/>
      <c r="ML381" s="511"/>
      <c r="MM381" s="511"/>
      <c r="MN381" s="511"/>
      <c r="MO381" s="511"/>
      <c r="MP381" s="511"/>
      <c r="NE381" s="876">
        <v>1103</v>
      </c>
      <c r="NF381" s="877">
        <v>8.0905888274313007</v>
      </c>
      <c r="NG381" s="877">
        <v>6.3750394313469201</v>
      </c>
      <c r="NH381" s="877">
        <v>4.6241008946281097</v>
      </c>
      <c r="NI381" s="877">
        <v>3.9495349330170102</v>
      </c>
      <c r="NJ381" s="877">
        <v>7.4969735809982803</v>
      </c>
      <c r="NK381" s="877">
        <v>8.9978004684234794</v>
      </c>
      <c r="NL381" s="877">
        <v>5.4008794362821799</v>
      </c>
      <c r="NM381" s="877">
        <v>8.1455755663548199</v>
      </c>
      <c r="NN381" s="877">
        <v>5.8982083525087203</v>
      </c>
      <c r="NO381" s="877">
        <v>1.7865963618908101</v>
      </c>
      <c r="NP381" s="877">
        <v>5.6831349851260899</v>
      </c>
      <c r="NQ381" s="877">
        <v>6.3400281023899296</v>
      </c>
      <c r="NR381" s="877">
        <v>7.6279715510877999</v>
      </c>
      <c r="NS381" s="877">
        <v>3.3305584000307999</v>
      </c>
      <c r="NT381" s="877">
        <v>5.7758406985312503</v>
      </c>
      <c r="NU381" s="877">
        <v>7.3832722831757502</v>
      </c>
      <c r="NV381" s="877">
        <v>6.9732668609932897</v>
      </c>
      <c r="NW381" s="877">
        <v>6.8303567474192199</v>
      </c>
      <c r="NX381" s="877">
        <v>5.0036022366801998</v>
      </c>
      <c r="NY381" s="877">
        <v>5.9708536543404804</v>
      </c>
      <c r="NZ381" s="877">
        <v>7.3596617223338798</v>
      </c>
      <c r="OA381" s="877">
        <v>1.4750848829487799</v>
      </c>
      <c r="OB381" s="877">
        <v>11.006676715309</v>
      </c>
      <c r="OC381" s="877">
        <v>-1.1844245711374299</v>
      </c>
      <c r="OD381" s="877">
        <v>8.6704084029154291</v>
      </c>
      <c r="OE381" s="877">
        <v>6.77122533639095</v>
      </c>
      <c r="OF381" s="877">
        <v>2.9088129077395499</v>
      </c>
      <c r="OG381" s="877">
        <v>12.481852396770201</v>
      </c>
      <c r="OH381" s="877">
        <v>3.6803243568440198</v>
      </c>
      <c r="OI381" s="877">
        <v>6.7928553523624897</v>
      </c>
      <c r="OJ381" s="877">
        <v>5.2384047393250803</v>
      </c>
      <c r="OK381" s="877">
        <v>5.6889970444076798</v>
      </c>
      <c r="OL381" s="877">
        <v>7.1953235199666397</v>
      </c>
      <c r="OM381" s="877">
        <v>12.191101286446401</v>
      </c>
    </row>
    <row r="382" spans="1:403" s="133" customFormat="1" x14ac:dyDescent="0.25">
      <c r="A382" s="455">
        <v>381</v>
      </c>
      <c r="B382" s="274">
        <v>0</v>
      </c>
      <c r="C382" s="61">
        <v>1</v>
      </c>
      <c r="D382" s="61">
        <v>5</v>
      </c>
      <c r="E382" s="511">
        <v>105</v>
      </c>
      <c r="F382" s="884"/>
      <c r="G382" s="61"/>
      <c r="H382" s="900">
        <v>339</v>
      </c>
      <c r="J382" s="511" t="s">
        <v>1856</v>
      </c>
      <c r="K382" s="766">
        <v>15787</v>
      </c>
      <c r="L382" s="512">
        <v>70.523287671232893</v>
      </c>
      <c r="M382" s="514">
        <v>83</v>
      </c>
      <c r="N382" s="514">
        <v>180</v>
      </c>
      <c r="O382" s="514">
        <v>25.617283950617281</v>
      </c>
      <c r="P382" s="106">
        <v>2.0371548787463363</v>
      </c>
      <c r="Q382" s="511">
        <v>0</v>
      </c>
      <c r="R382" s="511">
        <v>100</v>
      </c>
      <c r="S382" s="511">
        <v>70</v>
      </c>
      <c r="T382" s="511">
        <v>1</v>
      </c>
      <c r="U382" s="514">
        <v>2</v>
      </c>
      <c r="V382" s="718">
        <v>0</v>
      </c>
      <c r="W382" s="718"/>
      <c r="X382" s="718">
        <v>0</v>
      </c>
      <c r="Y382" s="718">
        <v>2</v>
      </c>
      <c r="Z382" s="663">
        <v>0</v>
      </c>
      <c r="AA382" s="718">
        <v>1</v>
      </c>
      <c r="AB382" s="718">
        <v>0</v>
      </c>
      <c r="AC382" s="718">
        <v>0</v>
      </c>
      <c r="AE382" s="524">
        <v>23.0507840201718</v>
      </c>
      <c r="AG382" s="589">
        <v>122</v>
      </c>
      <c r="AH382" s="590">
        <v>0.94</v>
      </c>
      <c r="AI382" s="589">
        <v>79</v>
      </c>
      <c r="AJ382" s="592"/>
      <c r="AK382" s="589">
        <v>16.100000000000001</v>
      </c>
      <c r="AL382" s="592"/>
      <c r="AM382" s="589">
        <v>918</v>
      </c>
      <c r="AN382" s="593"/>
      <c r="AO382" s="409"/>
      <c r="AP382" s="63"/>
      <c r="AQ382" s="63"/>
      <c r="AR382" s="63"/>
      <c r="AS382" s="63"/>
      <c r="AT382" s="63"/>
      <c r="AU382" s="63"/>
      <c r="AV382" s="64"/>
      <c r="AW382" s="64"/>
      <c r="AX382" s="108"/>
      <c r="AY382" s="108"/>
      <c r="AZ382" s="108"/>
      <c r="BA382" s="589">
        <v>137</v>
      </c>
      <c r="BB382" s="414"/>
      <c r="BC382" s="66"/>
      <c r="BD382" s="68"/>
      <c r="BE382" s="66"/>
      <c r="BF382" s="218"/>
      <c r="BG382" s="66"/>
      <c r="BH382" s="68"/>
      <c r="BI382" s="508"/>
      <c r="BJ382" s="508"/>
      <c r="BK382" s="508"/>
      <c r="BL382" s="66"/>
      <c r="BM382" s="66"/>
      <c r="BN382" s="66"/>
      <c r="BO382" s="66"/>
      <c r="BP382" s="571"/>
      <c r="BQ382" s="66"/>
      <c r="BR382" s="66"/>
      <c r="BS382" s="66"/>
      <c r="BT382" s="66"/>
      <c r="BU382" s="61"/>
      <c r="BV382" s="61"/>
      <c r="BW382" s="61"/>
      <c r="BX382" s="61"/>
      <c r="BY382" s="61"/>
      <c r="BZ382" s="61"/>
      <c r="CA382" s="61"/>
      <c r="CB382" s="61"/>
      <c r="CC382" s="61"/>
      <c r="CD382" s="61"/>
      <c r="CE382" s="61"/>
      <c r="CF382" s="61"/>
      <c r="CG382" s="61"/>
      <c r="CH382" s="61"/>
      <c r="CI382" s="61"/>
      <c r="CJ382" s="61"/>
      <c r="CK382" s="661">
        <v>0</v>
      </c>
      <c r="CL382" s="661">
        <v>0</v>
      </c>
      <c r="CM382" s="663">
        <v>1</v>
      </c>
      <c r="CN382" s="663">
        <v>1</v>
      </c>
      <c r="CO382" s="663">
        <v>1</v>
      </c>
      <c r="CP382" s="661">
        <v>0</v>
      </c>
      <c r="CQ382" s="663" t="s">
        <v>1835</v>
      </c>
      <c r="CR382" s="663" t="s">
        <v>1835</v>
      </c>
      <c r="CS382" s="661">
        <v>0</v>
      </c>
      <c r="CT382" s="661">
        <v>0</v>
      </c>
      <c r="CU382" s="663" t="s">
        <v>1835</v>
      </c>
      <c r="CV382" s="663" t="s">
        <v>1835</v>
      </c>
      <c r="CW382" s="667"/>
      <c r="CX382" s="362"/>
      <c r="CY382" s="362"/>
      <c r="CZ382" s="362"/>
      <c r="DD382" s="516">
        <v>1</v>
      </c>
      <c r="DE382" s="511" t="s">
        <v>1756</v>
      </c>
      <c r="DG382" s="136"/>
      <c r="DK382" s="136"/>
      <c r="DL382" s="136"/>
      <c r="DM382" s="136"/>
      <c r="DT382" s="63"/>
      <c r="EP382" s="511">
        <v>105</v>
      </c>
      <c r="EQ382" s="574">
        <v>41529</v>
      </c>
      <c r="EU382" s="133">
        <v>130</v>
      </c>
      <c r="EV382" s="133">
        <v>1</v>
      </c>
      <c r="EW382" s="524">
        <v>23.0507840201718</v>
      </c>
      <c r="EX382" s="133">
        <v>8</v>
      </c>
      <c r="EY382" s="133">
        <v>9</v>
      </c>
      <c r="EZ382" s="133">
        <v>56</v>
      </c>
      <c r="FA382" s="133">
        <v>50</v>
      </c>
      <c r="FD382" s="133">
        <v>46</v>
      </c>
      <c r="FF382" s="133">
        <v>32</v>
      </c>
      <c r="FI382" s="91"/>
      <c r="FJ382" s="91"/>
      <c r="FK382" s="227"/>
      <c r="FL382" s="227"/>
      <c r="FM382" s="193">
        <v>181</v>
      </c>
      <c r="FN382" s="193">
        <v>133</v>
      </c>
      <c r="FO382" s="193">
        <v>88.849405554960683</v>
      </c>
      <c r="FP382" s="193">
        <v>65.287132258617518</v>
      </c>
      <c r="FQ382" s="193">
        <v>26</v>
      </c>
      <c r="FR382" s="133">
        <v>1</v>
      </c>
      <c r="FT382" s="193">
        <v>97</v>
      </c>
      <c r="FU382" s="193"/>
      <c r="FV382" s="133">
        <v>130</v>
      </c>
      <c r="FW382" s="237">
        <v>8.8800000000000008</v>
      </c>
      <c r="FX382" s="237">
        <v>11.5</v>
      </c>
      <c r="FY382" s="237">
        <v>10.923423423423422</v>
      </c>
      <c r="FZ382" s="237"/>
      <c r="GA382" s="237"/>
      <c r="GB382" s="133">
        <v>18</v>
      </c>
      <c r="GH382" s="133">
        <v>0</v>
      </c>
      <c r="GI382" s="133">
        <v>2</v>
      </c>
      <c r="GJ382" s="133">
        <v>1</v>
      </c>
      <c r="GK382" s="133">
        <v>1</v>
      </c>
      <c r="GL382" s="133">
        <v>31</v>
      </c>
      <c r="GN382" s="133">
        <v>0</v>
      </c>
      <c r="GP382" s="133">
        <v>1</v>
      </c>
      <c r="GQ382" s="61">
        <v>88</v>
      </c>
      <c r="GR382" s="106">
        <v>43.197501043295802</v>
      </c>
      <c r="GS382" s="61">
        <v>52</v>
      </c>
      <c r="GT382" s="61">
        <v>0</v>
      </c>
      <c r="GU382" s="61"/>
      <c r="GV382" s="61"/>
      <c r="GW382" s="61"/>
      <c r="GX382" s="61"/>
      <c r="GY382" s="61">
        <v>16</v>
      </c>
      <c r="GZ382" s="61"/>
      <c r="HA382" s="90"/>
      <c r="HB382" s="21">
        <v>14</v>
      </c>
      <c r="HZ382" s="238"/>
      <c r="IF382" s="237"/>
      <c r="IG382" s="237"/>
      <c r="IQ382" s="237"/>
      <c r="JD382" s="136"/>
      <c r="JE382" s="278"/>
      <c r="JF382" s="70"/>
      <c r="JG382" s="70"/>
      <c r="JH382" s="136"/>
      <c r="JI382" s="136"/>
      <c r="JJ382" s="136"/>
      <c r="JK382" s="136"/>
      <c r="JM382" s="420"/>
      <c r="JN382" s="362"/>
      <c r="JO382" s="244"/>
      <c r="JQ382" s="518">
        <v>0</v>
      </c>
      <c r="JR382" s="519"/>
      <c r="JS382" s="520"/>
      <c r="JT382" s="135"/>
      <c r="JV382" s="200"/>
      <c r="JW382" s="135"/>
      <c r="JX382" s="225"/>
      <c r="JY382" s="201"/>
      <c r="JZ382" s="135"/>
      <c r="KA382" s="225"/>
      <c r="KB382" s="699">
        <v>0</v>
      </c>
      <c r="KC382" s="511"/>
      <c r="KD382" s="225"/>
      <c r="KE382" s="63"/>
      <c r="KF382" s="250"/>
      <c r="KG382" s="250"/>
      <c r="KH382" s="250"/>
      <c r="KI382" s="250"/>
      <c r="KJ382" s="250"/>
      <c r="KK382" s="250"/>
      <c r="KL382" s="250"/>
      <c r="KM382" s="250"/>
      <c r="KR382" s="92"/>
      <c r="KS382" s="92"/>
      <c r="KT382" s="92"/>
      <c r="KU382" s="361"/>
      <c r="KV382" s="92"/>
      <c r="KW382" s="361"/>
      <c r="KX382" s="361"/>
      <c r="KY382" s="361"/>
      <c r="KZ382" s="361"/>
      <c r="LA382" s="361"/>
      <c r="LB382" s="361"/>
      <c r="LC382" s="361"/>
      <c r="LD382" s="361"/>
      <c r="LE382" s="361"/>
      <c r="LF382" s="112"/>
      <c r="LG382" s="454"/>
      <c r="LH382" s="454"/>
      <c r="LI382" s="454"/>
      <c r="LJ382" s="454"/>
      <c r="LK382" s="454"/>
      <c r="LL382" s="454"/>
      <c r="LM382" s="454"/>
      <c r="LN382" s="454"/>
      <c r="LO382" s="454"/>
      <c r="LP382" s="454"/>
      <c r="LQ382" s="454"/>
      <c r="LR382" s="454"/>
      <c r="LS382" s="454"/>
      <c r="LT382" s="454"/>
      <c r="LU382" s="454"/>
      <c r="LV382" s="454"/>
      <c r="LW382" s="454"/>
      <c r="LX382" s="454"/>
      <c r="LY382" s="454"/>
      <c r="LZ382" s="454"/>
      <c r="MA382" s="454"/>
      <c r="MB382" s="454"/>
      <c r="MD382" s="509"/>
      <c r="ME382" s="61"/>
      <c r="MF382" s="746">
        <v>105</v>
      </c>
      <c r="MG382" s="510">
        <v>41528</v>
      </c>
      <c r="MH382" s="511">
        <v>339</v>
      </c>
      <c r="MI382" s="521">
        <v>339</v>
      </c>
      <c r="MJ382" s="522">
        <v>28.348572933379501</v>
      </c>
      <c r="MK382" s="510"/>
      <c r="ML382" s="511"/>
      <c r="MM382" s="511"/>
      <c r="MN382" s="511"/>
      <c r="MO382" s="511"/>
      <c r="MP382" s="511"/>
      <c r="NE382" s="876">
        <v>1105</v>
      </c>
      <c r="NF382" s="877">
        <v>7.37060023226773</v>
      </c>
      <c r="NG382" s="877">
        <v>7.3586951513290098</v>
      </c>
      <c r="NH382" s="877">
        <v>4.9546616208379</v>
      </c>
      <c r="NI382" s="877">
        <v>3.3030500846816699</v>
      </c>
      <c r="NJ382" s="877">
        <v>6.0864016458800299</v>
      </c>
      <c r="NK382" s="877">
        <v>9.1034189565454593</v>
      </c>
      <c r="NL382" s="877">
        <v>4.2757520488285303</v>
      </c>
      <c r="NM382" s="877">
        <v>8.2971914165658607</v>
      </c>
      <c r="NN382" s="877">
        <v>5.6135316529179304</v>
      </c>
      <c r="NO382" s="877">
        <v>1.2570106182060199</v>
      </c>
      <c r="NP382" s="877">
        <v>5.3673710656485296</v>
      </c>
      <c r="NQ382" s="877">
        <v>5.6261470636037201</v>
      </c>
      <c r="NR382" s="877">
        <v>6.9409888993458901</v>
      </c>
      <c r="NS382" s="877">
        <v>4.4627067506701596</v>
      </c>
      <c r="NT382" s="877">
        <v>5.7920744619288698</v>
      </c>
      <c r="NU382" s="877">
        <v>7.7408601178746101</v>
      </c>
      <c r="NV382" s="877">
        <v>5.9752174570430201</v>
      </c>
      <c r="NW382" s="877">
        <v>6.7538184431735404</v>
      </c>
      <c r="NX382" s="877">
        <v>4.5459683691052897</v>
      </c>
      <c r="NY382" s="877">
        <v>5.8384475925484596</v>
      </c>
      <c r="NZ382" s="877">
        <v>6.81365294595797</v>
      </c>
      <c r="OA382" s="877">
        <v>2</v>
      </c>
      <c r="OB382" s="877">
        <v>9.9571020415622904</v>
      </c>
      <c r="OC382" s="877">
        <v>-0.88896868761125603</v>
      </c>
      <c r="OD382" s="877">
        <v>5.4672794804599798</v>
      </c>
      <c r="OE382" s="877">
        <v>5.8537461970087596</v>
      </c>
      <c r="OF382" s="877">
        <v>4.34553831007001</v>
      </c>
      <c r="OG382" s="877">
        <v>10.9619271373167</v>
      </c>
      <c r="OH382" s="877">
        <v>3.4528589647138102</v>
      </c>
      <c r="OI382" s="877">
        <v>5.6088092426755196</v>
      </c>
      <c r="OJ382" s="877">
        <v>4.0976107966264204</v>
      </c>
      <c r="OK382" s="877">
        <v>5.3531178946411799</v>
      </c>
      <c r="OL382" s="877">
        <v>3.4672794804599798</v>
      </c>
      <c r="OM382" s="877">
        <v>10.846070729173499</v>
      </c>
    </row>
    <row r="383" spans="1:403" s="133" customFormat="1" x14ac:dyDescent="0.25">
      <c r="A383" s="902">
        <v>382</v>
      </c>
      <c r="B383" s="221">
        <v>0</v>
      </c>
      <c r="C383" s="61">
        <v>0</v>
      </c>
      <c r="D383" s="61">
        <v>5</v>
      </c>
      <c r="E383" s="511">
        <v>106</v>
      </c>
      <c r="F383" s="884"/>
      <c r="G383" s="61"/>
      <c r="H383" s="900">
        <v>340</v>
      </c>
      <c r="J383" s="511" t="s">
        <v>1857</v>
      </c>
      <c r="K383" s="766">
        <v>13119</v>
      </c>
      <c r="L383" s="512">
        <v>77.846575342465798</v>
      </c>
      <c r="M383" s="514">
        <v>80.900000000000006</v>
      </c>
      <c r="N383" s="514">
        <v>174</v>
      </c>
      <c r="O383" s="514">
        <v>26.720834984806448</v>
      </c>
      <c r="P383" s="106">
        <v>1.9774141363575477</v>
      </c>
      <c r="Q383" s="511">
        <v>0</v>
      </c>
      <c r="R383" s="511">
        <v>120</v>
      </c>
      <c r="S383" s="511">
        <v>70</v>
      </c>
      <c r="T383" s="511">
        <v>0</v>
      </c>
      <c r="U383" s="514">
        <v>2</v>
      </c>
      <c r="V383" s="718">
        <v>0</v>
      </c>
      <c r="W383" s="718"/>
      <c r="X383" s="718">
        <v>1</v>
      </c>
      <c r="Y383" s="718">
        <v>2</v>
      </c>
      <c r="Z383" s="718">
        <v>1</v>
      </c>
      <c r="AA383" s="718">
        <v>0</v>
      </c>
      <c r="AB383" s="718">
        <v>0</v>
      </c>
      <c r="AC383" s="718">
        <v>0</v>
      </c>
      <c r="AE383" s="524">
        <v>17.794000378886299</v>
      </c>
      <c r="AG383" s="591"/>
      <c r="AH383" s="590">
        <v>1.6</v>
      </c>
      <c r="AI383" s="589">
        <v>42</v>
      </c>
      <c r="AJ383" s="592"/>
      <c r="AK383" s="589">
        <v>11.3</v>
      </c>
      <c r="AL383" s="592"/>
      <c r="AM383" s="589">
        <v>736</v>
      </c>
      <c r="AN383" s="593"/>
      <c r="AO383" s="409"/>
      <c r="AP383" s="63"/>
      <c r="AQ383" s="63"/>
      <c r="AR383" s="63"/>
      <c r="AS383" s="63"/>
      <c r="AT383" s="63"/>
      <c r="AU383" s="63"/>
      <c r="AV383" s="64"/>
      <c r="AW383" s="64"/>
      <c r="AX383" s="108"/>
      <c r="AY383" s="108"/>
      <c r="AZ383" s="108"/>
      <c r="BA383" s="589">
        <v>138</v>
      </c>
      <c r="BB383" s="414"/>
      <c r="BC383" s="66"/>
      <c r="BD383" s="68"/>
      <c r="BE383" s="66"/>
      <c r="BF383" s="218"/>
      <c r="BG383" s="66"/>
      <c r="BH383" s="68"/>
      <c r="BI383" s="508"/>
      <c r="BJ383" s="508"/>
      <c r="BK383" s="508"/>
      <c r="BL383" s="66"/>
      <c r="BM383" s="66"/>
      <c r="BN383" s="66"/>
      <c r="BO383" s="66"/>
      <c r="BP383" s="571"/>
      <c r="BQ383" s="66"/>
      <c r="BR383" s="66"/>
      <c r="BS383" s="66"/>
      <c r="BT383" s="66"/>
      <c r="BU383" s="61"/>
      <c r="BV383" s="61"/>
      <c r="BW383" s="61"/>
      <c r="BX383" s="61"/>
      <c r="BY383" s="61"/>
      <c r="BZ383" s="61"/>
      <c r="CA383" s="61"/>
      <c r="CB383" s="61"/>
      <c r="CC383" s="61"/>
      <c r="CD383" s="61"/>
      <c r="CE383" s="61"/>
      <c r="CF383" s="61"/>
      <c r="CG383" s="61"/>
      <c r="CH383" s="61"/>
      <c r="CI383" s="61"/>
      <c r="CJ383" s="61"/>
      <c r="CK383" s="661">
        <v>1</v>
      </c>
      <c r="CL383" s="661">
        <v>0</v>
      </c>
      <c r="CM383" s="661">
        <v>0</v>
      </c>
      <c r="CN383" s="663">
        <v>0</v>
      </c>
      <c r="CO383" s="661">
        <v>1</v>
      </c>
      <c r="CP383" s="661">
        <v>0</v>
      </c>
      <c r="CQ383" s="661">
        <v>1</v>
      </c>
      <c r="CR383" s="661">
        <v>0</v>
      </c>
      <c r="CS383" s="661">
        <v>0</v>
      </c>
      <c r="CT383" s="661">
        <v>0</v>
      </c>
      <c r="CU383" s="661">
        <v>1</v>
      </c>
      <c r="CV383" s="661">
        <v>0</v>
      </c>
      <c r="CW383" s="667"/>
      <c r="CX383" s="362"/>
      <c r="CY383" s="362"/>
      <c r="CZ383" s="362"/>
      <c r="DD383" s="516">
        <v>1</v>
      </c>
      <c r="DE383" s="523" t="s">
        <v>1765</v>
      </c>
      <c r="DG383" s="136"/>
      <c r="DK383" s="136"/>
      <c r="DL383" s="136"/>
      <c r="DM383" s="136"/>
      <c r="DT383" s="63"/>
      <c r="EP383" s="511">
        <v>106</v>
      </c>
      <c r="EQ383" s="574">
        <v>41532</v>
      </c>
      <c r="EU383" s="133">
        <v>83</v>
      </c>
      <c r="EV383" s="133">
        <v>0</v>
      </c>
      <c r="EW383" s="524">
        <v>17.794000378886299</v>
      </c>
      <c r="EX383" s="133">
        <v>9</v>
      </c>
      <c r="EY383" s="133">
        <v>7</v>
      </c>
      <c r="EZ383" s="133">
        <v>60</v>
      </c>
      <c r="FA383" s="133">
        <v>54</v>
      </c>
      <c r="FD383" s="133">
        <v>41</v>
      </c>
      <c r="FF383" s="133">
        <v>34</v>
      </c>
      <c r="FI383" s="91"/>
      <c r="FJ383" s="91"/>
      <c r="FK383" s="227"/>
      <c r="FL383" s="227"/>
      <c r="FM383" s="193">
        <v>182</v>
      </c>
      <c r="FN383" s="193">
        <v>113</v>
      </c>
      <c r="FO383" s="193">
        <v>92.039394608177076</v>
      </c>
      <c r="FP383" s="193">
        <v>57.145338410571476</v>
      </c>
      <c r="FQ383" s="193">
        <v>38</v>
      </c>
      <c r="FR383" s="133">
        <v>1</v>
      </c>
      <c r="FT383" s="193">
        <v>130</v>
      </c>
      <c r="FU383" s="193">
        <v>91</v>
      </c>
      <c r="FV383" s="133">
        <v>190</v>
      </c>
      <c r="FW383" s="237">
        <v>6.14</v>
      </c>
      <c r="FX383" s="237">
        <v>9.32</v>
      </c>
      <c r="FY383" s="237">
        <v>21.172638436482085</v>
      </c>
      <c r="FZ383" s="237">
        <v>1.4285714285714286</v>
      </c>
      <c r="GA383" s="237"/>
      <c r="GB383" s="133">
        <v>23</v>
      </c>
      <c r="GH383" s="133">
        <v>0</v>
      </c>
      <c r="GI383" s="133">
        <v>2</v>
      </c>
      <c r="GJ383" s="133">
        <v>0</v>
      </c>
      <c r="GK383" s="133">
        <v>1</v>
      </c>
      <c r="GL383" s="133">
        <v>50</v>
      </c>
      <c r="GN383" s="133">
        <v>0</v>
      </c>
      <c r="GP383" s="133">
        <v>0</v>
      </c>
      <c r="GQ383" s="61">
        <v>63</v>
      </c>
      <c r="GR383" s="106">
        <v>31.859790441292063</v>
      </c>
      <c r="GS383" s="61">
        <v>36</v>
      </c>
      <c r="GT383" s="61">
        <v>0</v>
      </c>
      <c r="GU383" s="61"/>
      <c r="GV383" s="61"/>
      <c r="GW383" s="61"/>
      <c r="GX383" s="61"/>
      <c r="GY383" s="61"/>
      <c r="GZ383" s="61"/>
      <c r="HA383" s="90"/>
      <c r="HB383" s="21">
        <v>23</v>
      </c>
      <c r="HZ383" s="238"/>
      <c r="IF383" s="237"/>
      <c r="IG383" s="237"/>
      <c r="IQ383" s="237"/>
      <c r="JD383" s="136"/>
      <c r="JE383" s="278"/>
      <c r="JF383" s="70"/>
      <c r="JG383" s="70"/>
      <c r="JH383" s="136"/>
      <c r="JI383" s="136"/>
      <c r="JJ383" s="136"/>
      <c r="JK383" s="136"/>
      <c r="JM383" s="420"/>
      <c r="JN383" s="362"/>
      <c r="JO383" s="244"/>
      <c r="JQ383" s="518">
        <v>0</v>
      </c>
      <c r="JR383" s="519">
        <v>43509</v>
      </c>
      <c r="JS383" s="520">
        <v>64</v>
      </c>
      <c r="JT383" s="135"/>
      <c r="JV383" s="200"/>
      <c r="JW383" s="135"/>
      <c r="JX383" s="225"/>
      <c r="JY383" s="201"/>
      <c r="JZ383" s="135"/>
      <c r="KA383" s="225"/>
      <c r="KB383" s="699">
        <v>0</v>
      </c>
      <c r="KC383" s="511"/>
      <c r="KD383" s="225"/>
      <c r="KE383" s="63"/>
      <c r="KF383" s="250"/>
      <c r="KG383" s="250"/>
      <c r="KH383" s="250"/>
      <c r="KI383" s="250"/>
      <c r="KJ383" s="250"/>
      <c r="KK383" s="250"/>
      <c r="KL383" s="250"/>
      <c r="KM383" s="250"/>
      <c r="KR383" s="92"/>
      <c r="KS383" s="92"/>
      <c r="KT383" s="92"/>
      <c r="KU383" s="361"/>
      <c r="KV383" s="92"/>
      <c r="KW383" s="361"/>
      <c r="KX383" s="361"/>
      <c r="KY383" s="361"/>
      <c r="KZ383" s="361"/>
      <c r="LA383" s="361"/>
      <c r="LB383" s="361"/>
      <c r="LC383" s="361"/>
      <c r="LD383" s="361"/>
      <c r="LE383" s="361"/>
      <c r="LF383" s="112"/>
      <c r="LG383" s="454"/>
      <c r="LH383" s="454"/>
      <c r="LI383" s="454"/>
      <c r="LJ383" s="454"/>
      <c r="LK383" s="454"/>
      <c r="LL383" s="454"/>
      <c r="LM383" s="454"/>
      <c r="LN383" s="454"/>
      <c r="LO383" s="454"/>
      <c r="LP383" s="454"/>
      <c r="LQ383" s="454"/>
      <c r="LR383" s="454"/>
      <c r="LS383" s="454"/>
      <c r="LT383" s="454"/>
      <c r="LU383" s="454"/>
      <c r="LV383" s="454"/>
      <c r="LW383" s="454"/>
      <c r="LX383" s="454"/>
      <c r="LY383" s="454"/>
      <c r="LZ383" s="454"/>
      <c r="MA383" s="454"/>
      <c r="MB383" s="454"/>
      <c r="MD383" s="509"/>
      <c r="ME383" s="61"/>
      <c r="MF383" s="746">
        <v>106</v>
      </c>
      <c r="MG383" s="510">
        <v>41533</v>
      </c>
      <c r="MH383" s="511">
        <v>340</v>
      </c>
      <c r="MI383" s="521">
        <v>340</v>
      </c>
      <c r="MJ383" s="522">
        <v>41.8218719848524</v>
      </c>
      <c r="MK383" s="510">
        <v>41726</v>
      </c>
      <c r="ML383" s="521" t="s">
        <v>1858</v>
      </c>
      <c r="MM383" s="528">
        <v>128.883340371895</v>
      </c>
      <c r="MN383" s="511"/>
      <c r="MO383" s="511"/>
      <c r="MP383" s="511"/>
      <c r="NE383" s="876" t="s">
        <v>64</v>
      </c>
      <c r="NF383" s="877" t="s">
        <v>64</v>
      </c>
      <c r="NG383" s="877" t="s">
        <v>64</v>
      </c>
      <c r="NH383" s="877" t="s">
        <v>64</v>
      </c>
      <c r="NI383" s="877" t="s">
        <v>64</v>
      </c>
      <c r="NJ383" s="877" t="s">
        <v>64</v>
      </c>
      <c r="NK383" s="877" t="s">
        <v>64</v>
      </c>
      <c r="NL383" s="877" t="s">
        <v>64</v>
      </c>
      <c r="NM383" s="877" t="s">
        <v>64</v>
      </c>
      <c r="NN383" s="877" t="s">
        <v>64</v>
      </c>
      <c r="NO383" s="877" t="s">
        <v>64</v>
      </c>
      <c r="NP383" s="877" t="s">
        <v>64</v>
      </c>
      <c r="NQ383" s="877" t="s">
        <v>64</v>
      </c>
      <c r="NR383" s="877" t="s">
        <v>64</v>
      </c>
      <c r="NS383" s="877" t="s">
        <v>64</v>
      </c>
      <c r="NT383" s="877" t="s">
        <v>64</v>
      </c>
      <c r="NU383" s="877" t="s">
        <v>64</v>
      </c>
      <c r="NV383" s="877" t="s">
        <v>64</v>
      </c>
      <c r="NW383" s="877" t="s">
        <v>64</v>
      </c>
      <c r="NX383" s="877" t="s">
        <v>64</v>
      </c>
      <c r="NY383" s="877" t="s">
        <v>64</v>
      </c>
      <c r="NZ383" s="877" t="s">
        <v>64</v>
      </c>
      <c r="OA383" s="877" t="s">
        <v>64</v>
      </c>
      <c r="OB383" s="877" t="s">
        <v>64</v>
      </c>
      <c r="OC383" s="877" t="s">
        <v>64</v>
      </c>
      <c r="OD383" s="877" t="s">
        <v>64</v>
      </c>
      <c r="OE383" s="877" t="s">
        <v>64</v>
      </c>
      <c r="OF383" s="877" t="s">
        <v>64</v>
      </c>
      <c r="OG383" s="877" t="s">
        <v>64</v>
      </c>
      <c r="OH383" s="877" t="s">
        <v>64</v>
      </c>
      <c r="OI383" s="877" t="s">
        <v>64</v>
      </c>
      <c r="OJ383" s="877" t="s">
        <v>64</v>
      </c>
      <c r="OK383" s="877" t="s">
        <v>64</v>
      </c>
      <c r="OL383" s="877" t="s">
        <v>64</v>
      </c>
      <c r="OM383" s="877" t="s">
        <v>64</v>
      </c>
    </row>
    <row r="384" spans="1:403" s="133" customFormat="1" x14ac:dyDescent="0.25">
      <c r="A384" s="455">
        <v>383</v>
      </c>
      <c r="B384" s="221">
        <v>0</v>
      </c>
      <c r="C384" s="61">
        <v>1</v>
      </c>
      <c r="D384" s="61">
        <v>5</v>
      </c>
      <c r="E384" s="511">
        <v>108</v>
      </c>
      <c r="F384" s="884"/>
      <c r="G384" s="61"/>
      <c r="H384" s="900">
        <v>343</v>
      </c>
      <c r="J384" s="511" t="s">
        <v>1859</v>
      </c>
      <c r="K384" s="766">
        <v>18257</v>
      </c>
      <c r="L384" s="512">
        <v>63.775342465753397</v>
      </c>
      <c r="M384" s="514">
        <v>75</v>
      </c>
      <c r="N384" s="514">
        <v>169</v>
      </c>
      <c r="O384" s="514">
        <v>26.259584748433181</v>
      </c>
      <c r="P384" s="106">
        <v>1.8763883748662837</v>
      </c>
      <c r="Q384" s="511">
        <v>1</v>
      </c>
      <c r="R384" s="511">
        <v>125</v>
      </c>
      <c r="S384" s="511">
        <v>75</v>
      </c>
      <c r="T384" s="511">
        <v>1</v>
      </c>
      <c r="U384" s="588">
        <v>3</v>
      </c>
      <c r="V384" s="718">
        <v>0</v>
      </c>
      <c r="W384" s="718"/>
      <c r="X384" s="718">
        <v>1</v>
      </c>
      <c r="Y384" s="718">
        <v>0</v>
      </c>
      <c r="Z384" s="718">
        <v>1</v>
      </c>
      <c r="AA384" s="718">
        <v>1</v>
      </c>
      <c r="AB384" s="718">
        <v>0</v>
      </c>
      <c r="AC384" s="718">
        <v>0</v>
      </c>
      <c r="AE384" s="524">
        <v>37.291346813445301</v>
      </c>
      <c r="AG384" s="589">
        <v>154</v>
      </c>
      <c r="AH384" s="595">
        <v>1.03</v>
      </c>
      <c r="AI384" s="589">
        <v>54</v>
      </c>
      <c r="AJ384" s="592"/>
      <c r="AK384" s="589">
        <v>14</v>
      </c>
      <c r="AL384" s="592"/>
      <c r="AM384" s="589">
        <v>578</v>
      </c>
      <c r="AN384" s="593"/>
      <c r="AO384" s="409"/>
      <c r="AP384" s="63"/>
      <c r="AQ384" s="63"/>
      <c r="AR384" s="63"/>
      <c r="AS384" s="63"/>
      <c r="AT384" s="63"/>
      <c r="AU384" s="63"/>
      <c r="AV384" s="64"/>
      <c r="AW384" s="64"/>
      <c r="AX384" s="108"/>
      <c r="AY384" s="108"/>
      <c r="AZ384" s="108"/>
      <c r="BA384" s="589">
        <v>138</v>
      </c>
      <c r="BB384" s="414"/>
      <c r="BC384" s="66"/>
      <c r="BD384" s="68"/>
      <c r="BE384" s="66"/>
      <c r="BF384" s="218"/>
      <c r="BG384" s="66"/>
      <c r="BH384" s="68"/>
      <c r="BI384" s="508"/>
      <c r="BJ384" s="508"/>
      <c r="BK384" s="508"/>
      <c r="BL384" s="66"/>
      <c r="BM384" s="66"/>
      <c r="BN384" s="66"/>
      <c r="BO384" s="66"/>
      <c r="BP384" s="571"/>
      <c r="BQ384" s="66"/>
      <c r="BR384" s="66"/>
      <c r="BS384" s="66"/>
      <c r="BT384" s="66"/>
      <c r="BU384" s="61"/>
      <c r="BV384" s="61"/>
      <c r="BW384" s="61"/>
      <c r="BX384" s="61"/>
      <c r="BY384" s="61"/>
      <c r="BZ384" s="61"/>
      <c r="CA384" s="61"/>
      <c r="CB384" s="61"/>
      <c r="CC384" s="61"/>
      <c r="CD384" s="61"/>
      <c r="CE384" s="61"/>
      <c r="CF384" s="61"/>
      <c r="CG384" s="61"/>
      <c r="CH384" s="61"/>
      <c r="CI384" s="61"/>
      <c r="CJ384" s="61"/>
      <c r="CK384" s="661">
        <v>1</v>
      </c>
      <c r="CL384" s="661">
        <v>0</v>
      </c>
      <c r="CM384" s="663">
        <v>1</v>
      </c>
      <c r="CN384" s="663">
        <v>1</v>
      </c>
      <c r="CO384" s="663">
        <v>1</v>
      </c>
      <c r="CP384" s="661">
        <v>0</v>
      </c>
      <c r="CQ384" s="661">
        <v>0</v>
      </c>
      <c r="CR384" s="661">
        <v>1</v>
      </c>
      <c r="CS384" s="661">
        <v>0</v>
      </c>
      <c r="CT384" s="661">
        <v>0</v>
      </c>
      <c r="CU384" s="661">
        <v>0</v>
      </c>
      <c r="CV384" s="661">
        <v>0</v>
      </c>
      <c r="CW384" s="667"/>
      <c r="CX384" s="362"/>
      <c r="CY384" s="362"/>
      <c r="CZ384" s="362"/>
      <c r="DD384" s="529">
        <v>2</v>
      </c>
      <c r="DE384" s="511" t="s">
        <v>1860</v>
      </c>
      <c r="DG384" s="136"/>
      <c r="DK384" s="136"/>
      <c r="DL384" s="136"/>
      <c r="DM384" s="136"/>
      <c r="DT384" s="63"/>
      <c r="EP384" s="511">
        <v>108</v>
      </c>
      <c r="EQ384" s="574">
        <v>41535</v>
      </c>
      <c r="EU384" s="133">
        <v>89</v>
      </c>
      <c r="EV384" s="133">
        <v>1</v>
      </c>
      <c r="EW384" s="524">
        <v>37.291346813445301</v>
      </c>
      <c r="EX384" s="133">
        <v>8</v>
      </c>
      <c r="EY384" s="133">
        <v>8</v>
      </c>
      <c r="EZ384" s="133">
        <v>55</v>
      </c>
      <c r="FA384" s="133">
        <v>45</v>
      </c>
      <c r="FD384" s="133">
        <v>50</v>
      </c>
      <c r="FF384" s="133">
        <v>26</v>
      </c>
      <c r="FI384" s="91"/>
      <c r="FJ384" s="91"/>
      <c r="FK384" s="227"/>
      <c r="FL384" s="227"/>
      <c r="FM384" s="193">
        <v>157</v>
      </c>
      <c r="FN384" s="193">
        <v>113</v>
      </c>
      <c r="FO384" s="193">
        <v>83.671377473327297</v>
      </c>
      <c r="FP384" s="193">
        <v>60.22207423239481</v>
      </c>
      <c r="FQ384" s="193">
        <v>28</v>
      </c>
      <c r="FR384" s="133">
        <v>1</v>
      </c>
      <c r="FT384" s="193">
        <v>132</v>
      </c>
      <c r="FU384" s="193"/>
      <c r="FV384" s="133">
        <v>150</v>
      </c>
      <c r="FW384" s="237">
        <v>4.74</v>
      </c>
      <c r="FX384" s="237">
        <v>7.07</v>
      </c>
      <c r="FY384" s="237">
        <v>27.848101265822784</v>
      </c>
      <c r="FZ384" s="237"/>
      <c r="GA384" s="237">
        <v>3.0344827586206895</v>
      </c>
      <c r="GB384" s="133">
        <v>18</v>
      </c>
      <c r="GH384" s="133">
        <v>0</v>
      </c>
      <c r="GI384" s="133">
        <v>1</v>
      </c>
      <c r="GJ384" s="133">
        <v>1</v>
      </c>
      <c r="GK384" s="133">
        <v>1</v>
      </c>
      <c r="GN384" s="133">
        <v>0</v>
      </c>
      <c r="GP384" s="133">
        <v>0</v>
      </c>
      <c r="GQ384" s="61">
        <v>31</v>
      </c>
      <c r="GR384" s="106">
        <v>16.521100010656983</v>
      </c>
      <c r="GS384" s="61">
        <v>60</v>
      </c>
      <c r="GT384" s="61">
        <v>0</v>
      </c>
      <c r="GU384" s="61"/>
      <c r="GV384" s="61"/>
      <c r="GW384" s="61"/>
      <c r="GX384" s="61"/>
      <c r="GY384" s="61">
        <v>17</v>
      </c>
      <c r="GZ384" s="61"/>
      <c r="HA384" s="90"/>
      <c r="HB384" s="21">
        <v>20</v>
      </c>
      <c r="HZ384" s="238"/>
      <c r="IF384" s="237"/>
      <c r="IG384" s="237"/>
      <c r="IQ384" s="237"/>
      <c r="JD384" s="136"/>
      <c r="JE384" s="278"/>
      <c r="JF384" s="70"/>
      <c r="JG384" s="70"/>
      <c r="JH384" s="136"/>
      <c r="JI384" s="136"/>
      <c r="JJ384" s="136"/>
      <c r="JK384" s="136"/>
      <c r="JM384" s="420"/>
      <c r="JN384" s="362"/>
      <c r="JO384" s="244"/>
      <c r="JQ384" s="518">
        <v>0</v>
      </c>
      <c r="JR384" s="519">
        <v>43584</v>
      </c>
      <c r="JS384" s="520">
        <v>67</v>
      </c>
      <c r="JT384" s="135"/>
      <c r="JV384" s="200"/>
      <c r="JW384" s="135"/>
      <c r="JX384" s="225"/>
      <c r="JY384" s="201"/>
      <c r="JZ384" s="135"/>
      <c r="KA384" s="225"/>
      <c r="KB384" s="699">
        <v>0</v>
      </c>
      <c r="KC384" s="511"/>
      <c r="KD384" s="225"/>
      <c r="KE384" s="63"/>
      <c r="KF384" s="250"/>
      <c r="KG384" s="250"/>
      <c r="KH384" s="250"/>
      <c r="KI384" s="250"/>
      <c r="KJ384" s="250"/>
      <c r="KK384" s="250"/>
      <c r="KL384" s="250"/>
      <c r="KM384" s="250"/>
      <c r="KR384" s="92"/>
      <c r="KS384" s="92"/>
      <c r="KT384" s="92"/>
      <c r="KU384" s="361"/>
      <c r="KV384" s="92"/>
      <c r="KW384" s="361"/>
      <c r="KX384" s="361"/>
      <c r="KY384" s="361"/>
      <c r="KZ384" s="361"/>
      <c r="LA384" s="361"/>
      <c r="LB384" s="361"/>
      <c r="LC384" s="361"/>
      <c r="LD384" s="361"/>
      <c r="LE384" s="361"/>
      <c r="LF384" s="112"/>
      <c r="LG384" s="454"/>
      <c r="LH384" s="454"/>
      <c r="LI384" s="454"/>
      <c r="LJ384" s="454"/>
      <c r="LK384" s="454"/>
      <c r="LL384" s="454"/>
      <c r="LM384" s="454"/>
      <c r="LN384" s="454"/>
      <c r="LO384" s="454"/>
      <c r="LP384" s="454"/>
      <c r="LQ384" s="454"/>
      <c r="LR384" s="454"/>
      <c r="LS384" s="454"/>
      <c r="LT384" s="454"/>
      <c r="LU384" s="454"/>
      <c r="LV384" s="454"/>
      <c r="LW384" s="454"/>
      <c r="LX384" s="454"/>
      <c r="LY384" s="454"/>
      <c r="LZ384" s="454"/>
      <c r="MA384" s="454"/>
      <c r="MB384" s="454"/>
      <c r="MD384" s="509"/>
      <c r="ME384" s="61"/>
      <c r="MF384" s="746">
        <v>108</v>
      </c>
      <c r="MG384" s="510">
        <v>41535</v>
      </c>
      <c r="MH384" s="511">
        <v>343</v>
      </c>
      <c r="MI384" s="521">
        <v>343</v>
      </c>
      <c r="MJ384" s="522">
        <v>34.352673628045402</v>
      </c>
      <c r="MK384" s="510"/>
      <c r="ML384" s="511"/>
      <c r="MM384" s="511"/>
      <c r="MN384" s="511"/>
      <c r="MO384" s="511"/>
      <c r="MP384" s="511"/>
      <c r="NE384" s="876">
        <v>1108</v>
      </c>
      <c r="NF384" s="877">
        <v>8.4385839564699801</v>
      </c>
      <c r="NG384" s="877">
        <v>6.8172395109894497</v>
      </c>
      <c r="NH384" s="877">
        <v>5.2141248053528502</v>
      </c>
      <c r="NI384" s="877">
        <v>3.0214797274104499</v>
      </c>
      <c r="NJ384" s="877">
        <v>7.2426025059289802</v>
      </c>
      <c r="NK384" s="877">
        <v>7.7034191340720497</v>
      </c>
      <c r="NL384" s="877">
        <v>8.7455398790619494</v>
      </c>
      <c r="NM384" s="877">
        <v>7.7063924096701104</v>
      </c>
      <c r="NN384" s="877">
        <v>6.0047260935890101</v>
      </c>
      <c r="NO384" s="877">
        <v>3.1667154449664201</v>
      </c>
      <c r="NP384" s="877">
        <v>6.1428218441159297</v>
      </c>
      <c r="NQ384" s="877">
        <v>6.7676547982373503</v>
      </c>
      <c r="NR384" s="877">
        <v>7.7479915292587496</v>
      </c>
      <c r="NS384" s="877">
        <v>4.85648777949568</v>
      </c>
      <c r="NT384" s="877">
        <v>5.9797967182781999</v>
      </c>
      <c r="NU384" s="877">
        <v>7.4111719889995502</v>
      </c>
      <c r="NV384" s="877">
        <v>6.6516257839206396</v>
      </c>
      <c r="NW384" s="877">
        <v>7.0759604132433997</v>
      </c>
      <c r="NX384" s="877">
        <v>5.66931028620247</v>
      </c>
      <c r="NY384" s="877">
        <v>6.2622828064206599</v>
      </c>
      <c r="NZ384" s="877">
        <v>7.8589134706793002</v>
      </c>
      <c r="OA384" s="877">
        <v>-1.6896598793878499</v>
      </c>
      <c r="OB384" s="877">
        <v>9.4421970812209395</v>
      </c>
      <c r="OC384" s="877">
        <v>0.44360665147561501</v>
      </c>
      <c r="OD384" s="877">
        <v>3.8943327422776899</v>
      </c>
      <c r="OE384" s="877">
        <v>6.3657975024593796</v>
      </c>
      <c r="OF384" s="877">
        <v>5.7243774216062198</v>
      </c>
      <c r="OG384" s="877">
        <v>12.227609927158801</v>
      </c>
      <c r="OH384" s="877">
        <v>3.1210154009613702</v>
      </c>
      <c r="OI384" s="877">
        <v>8.6647317065486202</v>
      </c>
      <c r="OJ384" s="877">
        <v>4.1521834190550502</v>
      </c>
      <c r="OK384" s="877">
        <v>3.5628782206101799</v>
      </c>
      <c r="OL384" s="877">
        <v>5.5839926216655398</v>
      </c>
      <c r="OM384" s="877">
        <v>8.9985904297453292</v>
      </c>
    </row>
    <row r="385" spans="1:403" s="133" customFormat="1" x14ac:dyDescent="0.25">
      <c r="A385" s="455">
        <v>384</v>
      </c>
      <c r="B385" s="221">
        <v>0</v>
      </c>
      <c r="C385" s="61">
        <v>0</v>
      </c>
      <c r="D385" s="61">
        <v>5</v>
      </c>
      <c r="E385" s="511">
        <v>109</v>
      </c>
      <c r="F385" s="884"/>
      <c r="G385" s="61"/>
      <c r="H385" s="900">
        <v>344</v>
      </c>
      <c r="J385" s="511" t="s">
        <v>1861</v>
      </c>
      <c r="K385" s="766">
        <v>24978</v>
      </c>
      <c r="L385" s="512">
        <v>45.378082191780798</v>
      </c>
      <c r="M385" s="514">
        <v>87.4</v>
      </c>
      <c r="N385" s="514">
        <v>174</v>
      </c>
      <c r="O385" s="514">
        <v>28.867750033029463</v>
      </c>
      <c r="P385" s="106">
        <v>2.0553183046266419</v>
      </c>
      <c r="Q385" s="511">
        <v>0</v>
      </c>
      <c r="R385" s="511">
        <v>100</v>
      </c>
      <c r="S385" s="511">
        <v>65</v>
      </c>
      <c r="T385" s="511">
        <v>0</v>
      </c>
      <c r="U385" s="514">
        <v>3</v>
      </c>
      <c r="V385" s="718">
        <v>0</v>
      </c>
      <c r="W385" s="718"/>
      <c r="X385" s="718">
        <v>0</v>
      </c>
      <c r="Y385" s="718">
        <v>1</v>
      </c>
      <c r="Z385" s="718">
        <v>1</v>
      </c>
      <c r="AA385" s="718">
        <v>0</v>
      </c>
      <c r="AB385" s="718">
        <v>0</v>
      </c>
      <c r="AC385" s="718">
        <v>0</v>
      </c>
      <c r="AE385" s="524">
        <v>24.762292460236701</v>
      </c>
      <c r="AG385" s="591">
        <v>182</v>
      </c>
      <c r="AH385" s="590">
        <v>1.1100000000000001</v>
      </c>
      <c r="AI385" s="589">
        <v>72</v>
      </c>
      <c r="AJ385" s="592"/>
      <c r="AK385" s="589">
        <v>14.5</v>
      </c>
      <c r="AL385" s="592"/>
      <c r="AM385" s="589">
        <v>325</v>
      </c>
      <c r="AN385" s="593"/>
      <c r="AO385" s="409"/>
      <c r="AP385" s="63"/>
      <c r="AQ385" s="63"/>
      <c r="AR385" s="63"/>
      <c r="AS385" s="63"/>
      <c r="AT385" s="63"/>
      <c r="AU385" s="63"/>
      <c r="AV385" s="64"/>
      <c r="AW385" s="64"/>
      <c r="AX385" s="108"/>
      <c r="AY385" s="108"/>
      <c r="AZ385" s="108"/>
      <c r="BA385" s="589">
        <v>137</v>
      </c>
      <c r="BB385" s="414"/>
      <c r="BC385" s="66"/>
      <c r="BD385" s="68"/>
      <c r="BE385" s="66"/>
      <c r="BF385" s="218"/>
      <c r="BG385" s="66"/>
      <c r="BH385" s="68"/>
      <c r="BI385" s="508"/>
      <c r="BJ385" s="508"/>
      <c r="BK385" s="508"/>
      <c r="BL385" s="66"/>
      <c r="BM385" s="66"/>
      <c r="BN385" s="66"/>
      <c r="BO385" s="66"/>
      <c r="BP385" s="571"/>
      <c r="BQ385" s="66"/>
      <c r="BR385" s="66"/>
      <c r="BS385" s="66"/>
      <c r="BT385" s="66"/>
      <c r="BU385" s="61"/>
      <c r="BV385" s="61"/>
      <c r="BW385" s="61"/>
      <c r="BX385" s="61"/>
      <c r="BY385" s="61"/>
      <c r="BZ385" s="61"/>
      <c r="CA385" s="61"/>
      <c r="CB385" s="61"/>
      <c r="CC385" s="61"/>
      <c r="CD385" s="61"/>
      <c r="CE385" s="61"/>
      <c r="CF385" s="61"/>
      <c r="CG385" s="61"/>
      <c r="CH385" s="61"/>
      <c r="CI385" s="61"/>
      <c r="CJ385" s="61"/>
      <c r="CK385" s="661">
        <v>1</v>
      </c>
      <c r="CL385" s="661">
        <v>0</v>
      </c>
      <c r="CM385" s="661">
        <v>1</v>
      </c>
      <c r="CN385" s="661">
        <v>1</v>
      </c>
      <c r="CO385" s="661">
        <v>1</v>
      </c>
      <c r="CP385" s="661">
        <v>0</v>
      </c>
      <c r="CQ385" s="661">
        <v>1</v>
      </c>
      <c r="CR385" s="661">
        <v>1</v>
      </c>
      <c r="CS385" s="661">
        <v>0</v>
      </c>
      <c r="CT385" s="661">
        <v>0</v>
      </c>
      <c r="CU385" s="661">
        <v>1</v>
      </c>
      <c r="CV385" s="661">
        <v>0</v>
      </c>
      <c r="CW385" s="666">
        <v>13</v>
      </c>
      <c r="CX385" s="362"/>
      <c r="CY385" s="362"/>
      <c r="CZ385" s="362"/>
      <c r="DD385" s="516">
        <v>1</v>
      </c>
      <c r="DE385" s="511" t="s">
        <v>1756</v>
      </c>
      <c r="DG385" s="136"/>
      <c r="DK385" s="136"/>
      <c r="DL385" s="136"/>
      <c r="DM385" s="136"/>
      <c r="DT385" s="63"/>
      <c r="EP385" s="511">
        <v>109</v>
      </c>
      <c r="EQ385" s="574">
        <v>41542</v>
      </c>
      <c r="EU385" s="133">
        <v>73</v>
      </c>
      <c r="EV385" s="133">
        <v>0</v>
      </c>
      <c r="EW385" s="524">
        <v>24.762292460236701</v>
      </c>
      <c r="EX385" s="133">
        <v>10</v>
      </c>
      <c r="EY385" s="133">
        <v>10</v>
      </c>
      <c r="EZ385" s="133">
        <v>67</v>
      </c>
      <c r="FA385" s="133">
        <v>60</v>
      </c>
      <c r="FD385" s="133">
        <v>46</v>
      </c>
      <c r="FF385" s="133">
        <v>28</v>
      </c>
      <c r="FI385" s="91"/>
      <c r="FJ385" s="91"/>
      <c r="FK385" s="227"/>
      <c r="FL385" s="227"/>
      <c r="FM385" s="193">
        <v>272</v>
      </c>
      <c r="FN385" s="193">
        <v>233</v>
      </c>
      <c r="FO385" s="193">
        <v>132.33959887756171</v>
      </c>
      <c r="FP385" s="193">
        <v>113.36443580320545</v>
      </c>
      <c r="FQ385" s="193">
        <v>14.5</v>
      </c>
      <c r="FR385" s="133">
        <v>1</v>
      </c>
      <c r="FT385" s="193">
        <v>79</v>
      </c>
      <c r="FU385" s="193">
        <v>29</v>
      </c>
      <c r="FV385" s="133">
        <v>100</v>
      </c>
      <c r="FW385" s="237">
        <v>4</v>
      </c>
      <c r="FX385" s="237">
        <v>3.29</v>
      </c>
      <c r="FY385" s="237">
        <v>19.75</v>
      </c>
      <c r="FZ385" s="237">
        <v>2.7241379310344827</v>
      </c>
      <c r="GA385" s="237">
        <v>2.2443181818181817</v>
      </c>
      <c r="GB385" s="133">
        <v>16</v>
      </c>
      <c r="GH385" s="133">
        <v>0</v>
      </c>
      <c r="GI385" s="133">
        <v>2</v>
      </c>
      <c r="GJ385" s="133">
        <v>0</v>
      </c>
      <c r="GK385" s="133">
        <v>0</v>
      </c>
      <c r="GN385" s="133">
        <v>0</v>
      </c>
      <c r="GP385" s="133">
        <v>0</v>
      </c>
      <c r="GQ385" s="61">
        <v>35</v>
      </c>
      <c r="GR385" s="106">
        <v>17.028992502627428</v>
      </c>
      <c r="GS385" s="61">
        <v>48</v>
      </c>
      <c r="GT385" s="61">
        <v>0</v>
      </c>
      <c r="GU385" s="61"/>
      <c r="GV385" s="61"/>
      <c r="GW385" s="61"/>
      <c r="GX385" s="61"/>
      <c r="GY385" s="61">
        <v>16</v>
      </c>
      <c r="GZ385" s="61"/>
      <c r="HA385" s="90"/>
      <c r="HB385" s="21">
        <v>9</v>
      </c>
      <c r="HZ385" s="238"/>
      <c r="IF385" s="237"/>
      <c r="IG385" s="237"/>
      <c r="IQ385" s="237"/>
      <c r="JD385" s="136"/>
      <c r="JE385" s="278"/>
      <c r="JF385" s="70"/>
      <c r="JG385" s="70"/>
      <c r="JH385" s="136"/>
      <c r="JI385" s="136"/>
      <c r="JJ385" s="136"/>
      <c r="JK385" s="136"/>
      <c r="JM385" s="420"/>
      <c r="JN385" s="362"/>
      <c r="JO385" s="244"/>
      <c r="JQ385" s="518">
        <v>2</v>
      </c>
      <c r="JR385" s="519">
        <v>42355</v>
      </c>
      <c r="JS385" s="520">
        <v>26</v>
      </c>
      <c r="JT385" s="135"/>
      <c r="JV385" s="200"/>
      <c r="JW385" s="135"/>
      <c r="JX385" s="225"/>
      <c r="JY385" s="201"/>
      <c r="JZ385" s="135"/>
      <c r="KA385" s="225"/>
      <c r="KB385" s="699">
        <v>1</v>
      </c>
      <c r="KC385" s="700">
        <v>42355</v>
      </c>
      <c r="KD385" s="225"/>
      <c r="KE385" s="63"/>
      <c r="KF385" s="250"/>
      <c r="KG385" s="250"/>
      <c r="KH385" s="250"/>
      <c r="KI385" s="250"/>
      <c r="KJ385" s="250"/>
      <c r="KK385" s="250"/>
      <c r="KL385" s="250"/>
      <c r="KM385" s="250"/>
      <c r="KR385" s="92"/>
      <c r="KS385" s="92"/>
      <c r="KT385" s="92"/>
      <c r="KU385" s="361"/>
      <c r="KV385" s="92"/>
      <c r="KW385" s="361"/>
      <c r="KX385" s="361"/>
      <c r="KY385" s="361"/>
      <c r="KZ385" s="361"/>
      <c r="LA385" s="361"/>
      <c r="LB385" s="361"/>
      <c r="LC385" s="361"/>
      <c r="LD385" s="361"/>
      <c r="LE385" s="361"/>
      <c r="LF385" s="112"/>
      <c r="LG385" s="454"/>
      <c r="LH385" s="454"/>
      <c r="LI385" s="454"/>
      <c r="LJ385" s="454"/>
      <c r="LK385" s="454"/>
      <c r="LL385" s="454"/>
      <c r="LM385" s="454"/>
      <c r="LN385" s="454"/>
      <c r="LO385" s="454"/>
      <c r="LP385" s="454"/>
      <c r="LQ385" s="454"/>
      <c r="LR385" s="454"/>
      <c r="LS385" s="454"/>
      <c r="LT385" s="454"/>
      <c r="LU385" s="454"/>
      <c r="LV385" s="454"/>
      <c r="LW385" s="454"/>
      <c r="LX385" s="454"/>
      <c r="LY385" s="454"/>
      <c r="LZ385" s="454"/>
      <c r="MA385" s="454"/>
      <c r="MB385" s="454"/>
      <c r="MD385" s="509"/>
      <c r="ME385" s="61"/>
      <c r="MF385" s="746">
        <v>109</v>
      </c>
      <c r="MG385" s="510">
        <v>41541</v>
      </c>
      <c r="MH385" s="511">
        <v>344</v>
      </c>
      <c r="MI385" s="521">
        <v>344</v>
      </c>
      <c r="MJ385" s="522">
        <v>31.321455427296801</v>
      </c>
      <c r="MK385" s="510">
        <v>41744</v>
      </c>
      <c r="ML385" s="511" t="s">
        <v>1862</v>
      </c>
      <c r="MM385" s="511">
        <v>33.299999999999997</v>
      </c>
      <c r="MN385" s="511"/>
      <c r="MO385" s="511"/>
      <c r="MP385" s="511"/>
      <c r="NE385" s="876" t="s">
        <v>64</v>
      </c>
      <c r="NF385" s="877" t="s">
        <v>64</v>
      </c>
      <c r="NG385" s="877" t="s">
        <v>64</v>
      </c>
      <c r="NH385" s="877" t="s">
        <v>64</v>
      </c>
      <c r="NI385" s="877" t="s">
        <v>64</v>
      </c>
      <c r="NJ385" s="877" t="s">
        <v>64</v>
      </c>
      <c r="NK385" s="877" t="s">
        <v>64</v>
      </c>
      <c r="NL385" s="877" t="s">
        <v>64</v>
      </c>
      <c r="NM385" s="877" t="s">
        <v>64</v>
      </c>
      <c r="NN385" s="877" t="s">
        <v>64</v>
      </c>
      <c r="NO385" s="877" t="s">
        <v>64</v>
      </c>
      <c r="NP385" s="877" t="s">
        <v>64</v>
      </c>
      <c r="NQ385" s="877" t="s">
        <v>64</v>
      </c>
      <c r="NR385" s="877" t="s">
        <v>64</v>
      </c>
      <c r="NS385" s="877" t="s">
        <v>64</v>
      </c>
      <c r="NT385" s="877" t="s">
        <v>64</v>
      </c>
      <c r="NU385" s="877" t="s">
        <v>64</v>
      </c>
      <c r="NV385" s="877" t="s">
        <v>64</v>
      </c>
      <c r="NW385" s="877" t="s">
        <v>64</v>
      </c>
      <c r="NX385" s="877" t="s">
        <v>64</v>
      </c>
      <c r="NY385" s="877" t="s">
        <v>64</v>
      </c>
      <c r="NZ385" s="877" t="s">
        <v>64</v>
      </c>
      <c r="OA385" s="877" t="s">
        <v>64</v>
      </c>
      <c r="OB385" s="877" t="s">
        <v>64</v>
      </c>
      <c r="OC385" s="877" t="s">
        <v>64</v>
      </c>
      <c r="OD385" s="877" t="s">
        <v>64</v>
      </c>
      <c r="OE385" s="877" t="s">
        <v>64</v>
      </c>
      <c r="OF385" s="877" t="s">
        <v>64</v>
      </c>
      <c r="OG385" s="877" t="s">
        <v>64</v>
      </c>
      <c r="OH385" s="877" t="s">
        <v>64</v>
      </c>
      <c r="OI385" s="877" t="s">
        <v>64</v>
      </c>
      <c r="OJ385" s="877" t="s">
        <v>64</v>
      </c>
      <c r="OK385" s="877" t="s">
        <v>64</v>
      </c>
      <c r="OL385" s="877" t="s">
        <v>64</v>
      </c>
      <c r="OM385" s="877" t="s">
        <v>64</v>
      </c>
    </row>
    <row r="386" spans="1:403" s="133" customFormat="1" x14ac:dyDescent="0.25">
      <c r="A386" s="902">
        <v>385</v>
      </c>
      <c r="B386" s="274">
        <v>0</v>
      </c>
      <c r="C386" s="61">
        <v>0</v>
      </c>
      <c r="D386" s="61">
        <v>5</v>
      </c>
      <c r="E386" s="511">
        <v>110</v>
      </c>
      <c r="F386" s="884"/>
      <c r="G386" s="61"/>
      <c r="H386" s="900">
        <v>345</v>
      </c>
      <c r="J386" s="511" t="s">
        <v>1863</v>
      </c>
      <c r="K386" s="766">
        <v>21811</v>
      </c>
      <c r="L386" s="512">
        <v>54.0520547945206</v>
      </c>
      <c r="M386" s="514">
        <v>70</v>
      </c>
      <c r="N386" s="514">
        <v>170</v>
      </c>
      <c r="O386" s="514">
        <v>24.221453287197235</v>
      </c>
      <c r="P386" s="106">
        <v>1.818118685772619</v>
      </c>
      <c r="Q386" s="511">
        <v>0</v>
      </c>
      <c r="R386" s="511">
        <v>110</v>
      </c>
      <c r="S386" s="511">
        <v>60</v>
      </c>
      <c r="T386" s="511">
        <v>0</v>
      </c>
      <c r="U386" s="514">
        <v>3</v>
      </c>
      <c r="V386" s="718">
        <v>0</v>
      </c>
      <c r="W386" s="718"/>
      <c r="X386" s="718">
        <v>0</v>
      </c>
      <c r="Y386" s="718">
        <v>1</v>
      </c>
      <c r="Z386" s="663">
        <v>0</v>
      </c>
      <c r="AA386" s="718">
        <v>1</v>
      </c>
      <c r="AB386" s="718">
        <v>0</v>
      </c>
      <c r="AC386" s="718">
        <v>0</v>
      </c>
      <c r="AE386" s="524">
        <v>20.7868148098419</v>
      </c>
      <c r="AG386" s="591">
        <v>101</v>
      </c>
      <c r="AH386" s="590">
        <v>0.69</v>
      </c>
      <c r="AI386" s="589">
        <v>119</v>
      </c>
      <c r="AJ386" s="592"/>
      <c r="AK386" s="589">
        <v>11.3</v>
      </c>
      <c r="AL386" s="592"/>
      <c r="AM386" s="589">
        <v>1721</v>
      </c>
      <c r="AN386" s="593"/>
      <c r="AO386" s="409"/>
      <c r="AP386" s="63"/>
      <c r="AQ386" s="63"/>
      <c r="AR386" s="63"/>
      <c r="AS386" s="63"/>
      <c r="AT386" s="63"/>
      <c r="AU386" s="63"/>
      <c r="AV386" s="64"/>
      <c r="AW386" s="64"/>
      <c r="AX386" s="108"/>
      <c r="AY386" s="108"/>
      <c r="AZ386" s="108"/>
      <c r="BA386" s="589">
        <v>132</v>
      </c>
      <c r="BB386" s="414"/>
      <c r="BC386" s="66"/>
      <c r="BD386" s="68"/>
      <c r="BE386" s="66"/>
      <c r="BF386" s="218"/>
      <c r="BG386" s="66"/>
      <c r="BH386" s="68"/>
      <c r="BI386" s="508"/>
      <c r="BJ386" s="508"/>
      <c r="BK386" s="508"/>
      <c r="BL386" s="66"/>
      <c r="BM386" s="66"/>
      <c r="BN386" s="66"/>
      <c r="BO386" s="66"/>
      <c r="BP386" s="571"/>
      <c r="BQ386" s="66"/>
      <c r="BR386" s="66"/>
      <c r="BS386" s="66"/>
      <c r="BT386" s="66"/>
      <c r="BU386" s="61"/>
      <c r="BV386" s="61"/>
      <c r="BW386" s="61"/>
      <c r="BX386" s="61"/>
      <c r="BY386" s="61"/>
      <c r="BZ386" s="61"/>
      <c r="CA386" s="61"/>
      <c r="CB386" s="61"/>
      <c r="CC386" s="61"/>
      <c r="CD386" s="61"/>
      <c r="CE386" s="61"/>
      <c r="CF386" s="61"/>
      <c r="CG386" s="61"/>
      <c r="CH386" s="61"/>
      <c r="CI386" s="61"/>
      <c r="CJ386" s="61"/>
      <c r="CK386" s="663">
        <v>1</v>
      </c>
      <c r="CL386" s="661">
        <v>0</v>
      </c>
      <c r="CM386" s="663">
        <v>1</v>
      </c>
      <c r="CN386" s="663">
        <v>1</v>
      </c>
      <c r="CO386" s="663">
        <v>1</v>
      </c>
      <c r="CP386" s="661">
        <v>0</v>
      </c>
      <c r="CQ386" s="663" t="s">
        <v>1835</v>
      </c>
      <c r="CR386" s="661">
        <v>0</v>
      </c>
      <c r="CS386" s="661">
        <v>0</v>
      </c>
      <c r="CT386" s="661">
        <v>0</v>
      </c>
      <c r="CU386" s="663" t="s">
        <v>1835</v>
      </c>
      <c r="CV386" s="661">
        <v>0</v>
      </c>
      <c r="CW386" s="667"/>
      <c r="CX386" s="362"/>
      <c r="CY386" s="362"/>
      <c r="CZ386" s="362"/>
      <c r="DD386" s="516">
        <v>1</v>
      </c>
      <c r="DE386" s="513" t="s">
        <v>1817</v>
      </c>
      <c r="DG386" s="136"/>
      <c r="DK386" s="136"/>
      <c r="DL386" s="136"/>
      <c r="DM386" s="136"/>
      <c r="DT386" s="63"/>
      <c r="EP386" s="511">
        <v>110</v>
      </c>
      <c r="EQ386" s="574">
        <v>41534</v>
      </c>
      <c r="EU386" s="133">
        <v>109</v>
      </c>
      <c r="EV386" s="133">
        <v>0</v>
      </c>
      <c r="EW386" s="524">
        <v>20.7868148098419</v>
      </c>
      <c r="EX386" s="133">
        <v>8</v>
      </c>
      <c r="EY386" s="133">
        <v>8</v>
      </c>
      <c r="EZ386" s="133">
        <v>62</v>
      </c>
      <c r="FA386" s="133">
        <v>55</v>
      </c>
      <c r="FD386" s="133">
        <v>50</v>
      </c>
      <c r="FF386" s="133">
        <v>36</v>
      </c>
      <c r="FI386" s="91"/>
      <c r="FJ386" s="91"/>
      <c r="FK386" s="227"/>
      <c r="FL386" s="227"/>
      <c r="FM386" s="193">
        <v>247</v>
      </c>
      <c r="FN386" s="193">
        <v>184</v>
      </c>
      <c r="FO386" s="193">
        <v>135.85471725958092</v>
      </c>
      <c r="FP386" s="193">
        <v>101.20351407191453</v>
      </c>
      <c r="FQ386" s="193">
        <v>25.4</v>
      </c>
      <c r="FR386" s="133">
        <v>1</v>
      </c>
      <c r="FT386" s="193">
        <v>70</v>
      </c>
      <c r="FU386" s="193"/>
      <c r="FV386" s="133">
        <v>110</v>
      </c>
      <c r="FW386" s="237">
        <v>6.14</v>
      </c>
      <c r="FX386" s="237">
        <v>12.1</v>
      </c>
      <c r="FY386" s="237">
        <v>11.400651465798045</v>
      </c>
      <c r="FZ386" s="237"/>
      <c r="GA386" s="237"/>
      <c r="GB386" s="133">
        <v>22</v>
      </c>
      <c r="GH386" s="133">
        <v>0</v>
      </c>
      <c r="GI386" s="133">
        <v>1</v>
      </c>
      <c r="GJ386" s="133">
        <v>0</v>
      </c>
      <c r="GK386" s="133">
        <v>1</v>
      </c>
      <c r="GL386" s="133">
        <v>25</v>
      </c>
      <c r="GN386" s="133">
        <v>0</v>
      </c>
      <c r="GP386" s="133">
        <v>0</v>
      </c>
      <c r="GQ386" s="61">
        <v>32</v>
      </c>
      <c r="GR386" s="106">
        <v>17.600611142941656</v>
      </c>
      <c r="GS386" s="61">
        <v>64</v>
      </c>
      <c r="GT386" s="61">
        <v>0</v>
      </c>
      <c r="GU386" s="61"/>
      <c r="GV386" s="61"/>
      <c r="GW386" s="61"/>
      <c r="GX386" s="61"/>
      <c r="GY386" s="61"/>
      <c r="GZ386" s="61"/>
      <c r="HA386" s="90"/>
      <c r="HB386" s="21">
        <v>9</v>
      </c>
      <c r="HZ386" s="238"/>
      <c r="IF386" s="237"/>
      <c r="IG386" s="237"/>
      <c r="IQ386" s="237"/>
      <c r="JD386" s="136"/>
      <c r="JE386" s="278"/>
      <c r="JF386" s="70"/>
      <c r="JG386" s="70"/>
      <c r="JH386" s="136"/>
      <c r="JI386" s="136"/>
      <c r="JJ386" s="136"/>
      <c r="JK386" s="136"/>
      <c r="JM386" s="420"/>
      <c r="JN386" s="362"/>
      <c r="JO386" s="244"/>
      <c r="JQ386" s="518">
        <v>0</v>
      </c>
      <c r="JR386" s="519">
        <v>43558</v>
      </c>
      <c r="JS386" s="520">
        <v>66</v>
      </c>
      <c r="JT386" s="135"/>
      <c r="JV386" s="200"/>
      <c r="JW386" s="135"/>
      <c r="JX386" s="225"/>
      <c r="JY386" s="201"/>
      <c r="JZ386" s="135"/>
      <c r="KA386" s="225"/>
      <c r="KB386" s="699">
        <v>0</v>
      </c>
      <c r="KC386" s="511"/>
      <c r="KD386" s="225"/>
      <c r="KE386" s="63"/>
      <c r="KF386" s="250"/>
      <c r="KG386" s="250"/>
      <c r="KH386" s="250"/>
      <c r="KI386" s="250"/>
      <c r="KJ386" s="250"/>
      <c r="KK386" s="250"/>
      <c r="KL386" s="250"/>
      <c r="KM386" s="250"/>
      <c r="KR386" s="92"/>
      <c r="KS386" s="92"/>
      <c r="KT386" s="92"/>
      <c r="KU386" s="361"/>
      <c r="KV386" s="92"/>
      <c r="KW386" s="361"/>
      <c r="KX386" s="361"/>
      <c r="KY386" s="361"/>
      <c r="KZ386" s="361"/>
      <c r="LA386" s="361"/>
      <c r="LB386" s="361"/>
      <c r="LC386" s="361"/>
      <c r="LD386" s="361"/>
      <c r="LE386" s="361"/>
      <c r="LF386" s="112"/>
      <c r="LG386" s="454"/>
      <c r="LH386" s="454"/>
      <c r="LI386" s="454"/>
      <c r="LJ386" s="454"/>
      <c r="LK386" s="454"/>
      <c r="LL386" s="454"/>
      <c r="LM386" s="454"/>
      <c r="LN386" s="454"/>
      <c r="LO386" s="454"/>
      <c r="LP386" s="454"/>
      <c r="LQ386" s="454"/>
      <c r="LR386" s="454"/>
      <c r="LS386" s="454"/>
      <c r="LT386" s="454"/>
      <c r="LU386" s="454"/>
      <c r="LV386" s="454"/>
      <c r="LW386" s="454"/>
      <c r="LX386" s="454"/>
      <c r="LY386" s="454"/>
      <c r="LZ386" s="454"/>
      <c r="MA386" s="454"/>
      <c r="MB386" s="454"/>
      <c r="MD386" s="509"/>
      <c r="ME386" s="61"/>
      <c r="MF386" s="746">
        <v>110</v>
      </c>
      <c r="MG386" s="510">
        <v>41540</v>
      </c>
      <c r="MH386" s="511">
        <v>345</v>
      </c>
      <c r="MI386" s="521">
        <v>345</v>
      </c>
      <c r="MJ386" s="522">
        <v>33.945839320321198</v>
      </c>
      <c r="MK386" s="510"/>
      <c r="ML386" s="511"/>
      <c r="MM386" s="511"/>
      <c r="MN386" s="511"/>
      <c r="MO386" s="511"/>
      <c r="MP386" s="511"/>
      <c r="NE386" s="876" t="s">
        <v>64</v>
      </c>
      <c r="NF386" s="877" t="s">
        <v>64</v>
      </c>
      <c r="NG386" s="877" t="s">
        <v>64</v>
      </c>
      <c r="NH386" s="877" t="s">
        <v>64</v>
      </c>
      <c r="NI386" s="877" t="s">
        <v>64</v>
      </c>
      <c r="NJ386" s="877" t="s">
        <v>64</v>
      </c>
      <c r="NK386" s="877" t="s">
        <v>64</v>
      </c>
      <c r="NL386" s="877" t="s">
        <v>64</v>
      </c>
      <c r="NM386" s="877" t="s">
        <v>64</v>
      </c>
      <c r="NN386" s="877" t="s">
        <v>64</v>
      </c>
      <c r="NO386" s="877" t="s">
        <v>64</v>
      </c>
      <c r="NP386" s="877" t="s">
        <v>64</v>
      </c>
      <c r="NQ386" s="877" t="s">
        <v>64</v>
      </c>
      <c r="NR386" s="877" t="s">
        <v>64</v>
      </c>
      <c r="NS386" s="877" t="s">
        <v>64</v>
      </c>
      <c r="NT386" s="877" t="s">
        <v>64</v>
      </c>
      <c r="NU386" s="877" t="s">
        <v>64</v>
      </c>
      <c r="NV386" s="877" t="s">
        <v>64</v>
      </c>
      <c r="NW386" s="877" t="s">
        <v>64</v>
      </c>
      <c r="NX386" s="877" t="s">
        <v>64</v>
      </c>
      <c r="NY386" s="877" t="s">
        <v>64</v>
      </c>
      <c r="NZ386" s="877" t="s">
        <v>64</v>
      </c>
      <c r="OA386" s="877" t="s">
        <v>64</v>
      </c>
      <c r="OB386" s="877" t="s">
        <v>64</v>
      </c>
      <c r="OC386" s="877" t="s">
        <v>64</v>
      </c>
      <c r="OD386" s="877" t="s">
        <v>64</v>
      </c>
      <c r="OE386" s="877" t="s">
        <v>64</v>
      </c>
      <c r="OF386" s="877" t="s">
        <v>64</v>
      </c>
      <c r="OG386" s="877" t="s">
        <v>64</v>
      </c>
      <c r="OH386" s="877" t="s">
        <v>64</v>
      </c>
      <c r="OI386" s="877" t="s">
        <v>64</v>
      </c>
      <c r="OJ386" s="877" t="s">
        <v>64</v>
      </c>
      <c r="OK386" s="877" t="s">
        <v>64</v>
      </c>
      <c r="OL386" s="877" t="s">
        <v>64</v>
      </c>
      <c r="OM386" s="877" t="s">
        <v>64</v>
      </c>
    </row>
    <row r="387" spans="1:403" s="133" customFormat="1" x14ac:dyDescent="0.25">
      <c r="A387" s="455">
        <v>386</v>
      </c>
      <c r="B387" s="221">
        <v>0</v>
      </c>
      <c r="C387" s="61">
        <v>0</v>
      </c>
      <c r="D387" s="61">
        <v>5</v>
      </c>
      <c r="E387" s="511">
        <v>112</v>
      </c>
      <c r="F387" s="884"/>
      <c r="G387" s="61"/>
      <c r="H387" s="900">
        <v>347</v>
      </c>
      <c r="J387" s="511" t="s">
        <v>1864</v>
      </c>
      <c r="K387" s="766">
        <v>21725</v>
      </c>
      <c r="L387" s="512">
        <v>54.293150684931497</v>
      </c>
      <c r="M387" s="514">
        <v>99.7</v>
      </c>
      <c r="N387" s="514">
        <v>174</v>
      </c>
      <c r="O387" s="514">
        <v>32.930373893513014</v>
      </c>
      <c r="P387" s="106">
        <v>2.1951841228774711</v>
      </c>
      <c r="Q387" s="511">
        <v>0</v>
      </c>
      <c r="R387" s="511">
        <v>120</v>
      </c>
      <c r="S387" s="511">
        <v>80</v>
      </c>
      <c r="T387" s="511">
        <v>1</v>
      </c>
      <c r="U387" s="514">
        <v>3</v>
      </c>
      <c r="V387" s="718">
        <v>0</v>
      </c>
      <c r="W387" s="718"/>
      <c r="X387" s="718">
        <v>0</v>
      </c>
      <c r="Y387" s="718">
        <v>0</v>
      </c>
      <c r="Z387" s="718">
        <v>1</v>
      </c>
      <c r="AA387" s="718">
        <v>0</v>
      </c>
      <c r="AB387" s="718">
        <v>0</v>
      </c>
      <c r="AC387" s="718">
        <v>0</v>
      </c>
      <c r="AE387" s="524">
        <v>20.450555295604399</v>
      </c>
      <c r="AG387" s="589">
        <v>126</v>
      </c>
      <c r="AH387" s="590">
        <v>0.94</v>
      </c>
      <c r="AI387" s="589">
        <v>84</v>
      </c>
      <c r="AJ387" s="592"/>
      <c r="AK387" s="589">
        <v>17.2</v>
      </c>
      <c r="AL387" s="592"/>
      <c r="AM387" s="589">
        <v>1982</v>
      </c>
      <c r="AN387" s="593"/>
      <c r="AO387" s="409"/>
      <c r="AP387" s="63"/>
      <c r="AQ387" s="63"/>
      <c r="AR387" s="63"/>
      <c r="AS387" s="63"/>
      <c r="AT387" s="63"/>
      <c r="AU387" s="63"/>
      <c r="AV387" s="64"/>
      <c r="AW387" s="64"/>
      <c r="AX387" s="108"/>
      <c r="AY387" s="108"/>
      <c r="AZ387" s="108"/>
      <c r="BA387" s="589">
        <v>139</v>
      </c>
      <c r="BB387" s="414"/>
      <c r="BC387" s="66"/>
      <c r="BD387" s="68"/>
      <c r="BE387" s="66"/>
      <c r="BF387" s="218"/>
      <c r="BG387" s="66"/>
      <c r="BH387" s="68"/>
      <c r="BI387" s="508"/>
      <c r="BJ387" s="508"/>
      <c r="BK387" s="508"/>
      <c r="BL387" s="66"/>
      <c r="BM387" s="66"/>
      <c r="BN387" s="66"/>
      <c r="BO387" s="66"/>
      <c r="BP387" s="571"/>
      <c r="BQ387" s="66"/>
      <c r="BR387" s="66"/>
      <c r="BS387" s="66"/>
      <c r="BT387" s="66"/>
      <c r="BU387" s="61"/>
      <c r="BV387" s="61"/>
      <c r="BW387" s="61"/>
      <c r="BX387" s="61"/>
      <c r="BY387" s="61"/>
      <c r="BZ387" s="61"/>
      <c r="CA387" s="61"/>
      <c r="CB387" s="61"/>
      <c r="CC387" s="61"/>
      <c r="CD387" s="61"/>
      <c r="CE387" s="61"/>
      <c r="CF387" s="61"/>
      <c r="CG387" s="61"/>
      <c r="CH387" s="61"/>
      <c r="CI387" s="61"/>
      <c r="CJ387" s="61"/>
      <c r="CK387" s="663">
        <v>1</v>
      </c>
      <c r="CL387" s="661">
        <v>0</v>
      </c>
      <c r="CM387" s="663">
        <v>1</v>
      </c>
      <c r="CN387" s="663">
        <v>1</v>
      </c>
      <c r="CO387" s="663">
        <v>1</v>
      </c>
      <c r="CP387" s="661">
        <v>0</v>
      </c>
      <c r="CQ387" s="661">
        <v>0</v>
      </c>
      <c r="CR387" s="663" t="s">
        <v>1835</v>
      </c>
      <c r="CS387" s="663" t="s">
        <v>1835</v>
      </c>
      <c r="CT387" s="661">
        <v>0</v>
      </c>
      <c r="CU387" s="663" t="s">
        <v>1835</v>
      </c>
      <c r="CV387" s="661">
        <v>0</v>
      </c>
      <c r="CW387" s="667"/>
      <c r="CX387" s="362"/>
      <c r="CY387" s="362"/>
      <c r="CZ387" s="362"/>
      <c r="DD387" s="516">
        <v>2</v>
      </c>
      <c r="DE387" s="511" t="s">
        <v>1865</v>
      </c>
      <c r="DG387" s="136"/>
      <c r="DK387" s="136"/>
      <c r="DL387" s="136"/>
      <c r="DM387" s="136"/>
      <c r="DT387" s="63"/>
      <c r="EP387" s="511">
        <v>112</v>
      </c>
      <c r="EQ387" s="574">
        <v>41542</v>
      </c>
      <c r="EU387" s="133">
        <v>141</v>
      </c>
      <c r="EV387" s="133">
        <v>1</v>
      </c>
      <c r="EW387" s="524">
        <v>20.450555295604399</v>
      </c>
      <c r="EX387" s="133">
        <v>9</v>
      </c>
      <c r="EY387" s="133">
        <v>8</v>
      </c>
      <c r="EZ387" s="133">
        <v>66</v>
      </c>
      <c r="FA387" s="133">
        <v>60</v>
      </c>
      <c r="FD387" s="133">
        <v>54</v>
      </c>
      <c r="FF387" s="133">
        <v>34</v>
      </c>
      <c r="FI387" s="91"/>
      <c r="FJ387" s="91"/>
      <c r="FK387" s="227"/>
      <c r="FL387" s="227"/>
      <c r="FM387" s="193">
        <v>175</v>
      </c>
      <c r="FN387" s="193">
        <v>150</v>
      </c>
      <c r="FO387" s="193">
        <v>79.719964342038011</v>
      </c>
      <c r="FP387" s="193">
        <v>68.331398007461161</v>
      </c>
      <c r="FQ387" s="193">
        <v>15</v>
      </c>
      <c r="FR387" s="133">
        <v>1</v>
      </c>
      <c r="FT387" s="193">
        <v>50</v>
      </c>
      <c r="FU387" s="193"/>
      <c r="FV387" s="133">
        <v>140</v>
      </c>
      <c r="FW387" s="237">
        <v>5.1100000000000003</v>
      </c>
      <c r="FX387" s="237">
        <v>7.52</v>
      </c>
      <c r="FY387" s="237">
        <v>9.7847358121330714</v>
      </c>
      <c r="FZ387" s="237"/>
      <c r="GA387" s="237">
        <v>1.773049645390071</v>
      </c>
      <c r="GB387" s="133">
        <v>20</v>
      </c>
      <c r="GH387" s="133">
        <v>1</v>
      </c>
      <c r="GI387" s="133">
        <v>1</v>
      </c>
      <c r="GJ387" s="133">
        <v>1</v>
      </c>
      <c r="GK387" s="133">
        <v>1</v>
      </c>
      <c r="GL387" s="133">
        <v>20</v>
      </c>
      <c r="GN387" s="133">
        <v>0</v>
      </c>
      <c r="GP387" s="133">
        <v>1</v>
      </c>
      <c r="GQ387" s="61">
        <v>72</v>
      </c>
      <c r="GR387" s="106">
        <v>32.799071043581357</v>
      </c>
      <c r="GS387" s="61">
        <v>28</v>
      </c>
      <c r="GT387" s="61">
        <v>1</v>
      </c>
      <c r="GU387" s="61"/>
      <c r="GV387" s="61"/>
      <c r="GW387" s="61"/>
      <c r="GX387" s="61"/>
      <c r="GY387" s="61">
        <v>12</v>
      </c>
      <c r="GZ387" s="61"/>
      <c r="HA387" s="90"/>
      <c r="HB387" s="21">
        <v>22</v>
      </c>
      <c r="HZ387" s="238"/>
      <c r="IF387" s="237"/>
      <c r="IG387" s="237"/>
      <c r="IQ387" s="237"/>
      <c r="JD387" s="136"/>
      <c r="JE387" s="278"/>
      <c r="JF387" s="70"/>
      <c r="JG387" s="70"/>
      <c r="JH387" s="136"/>
      <c r="JI387" s="136"/>
      <c r="JJ387" s="136"/>
      <c r="JK387" s="136"/>
      <c r="JM387" s="420"/>
      <c r="JN387" s="362"/>
      <c r="JO387" s="244"/>
      <c r="JQ387" s="518">
        <v>0</v>
      </c>
      <c r="JR387" s="519">
        <v>43515</v>
      </c>
      <c r="JS387" s="520">
        <v>64</v>
      </c>
      <c r="JT387" s="135"/>
      <c r="JV387" s="200"/>
      <c r="JW387" s="135"/>
      <c r="JX387" s="225"/>
      <c r="JY387" s="201"/>
      <c r="JZ387" s="135"/>
      <c r="KA387" s="225"/>
      <c r="KB387" s="699">
        <v>0</v>
      </c>
      <c r="KC387" s="511"/>
      <c r="KD387" s="225"/>
      <c r="KE387" s="63"/>
      <c r="KF387" s="250"/>
      <c r="KG387" s="250"/>
      <c r="KH387" s="250"/>
      <c r="KI387" s="250"/>
      <c r="KJ387" s="250"/>
      <c r="KK387" s="250"/>
      <c r="KL387" s="250"/>
      <c r="KM387" s="250"/>
      <c r="KR387" s="92"/>
      <c r="KS387" s="92"/>
      <c r="KT387" s="92"/>
      <c r="KU387" s="361"/>
      <c r="KV387" s="92"/>
      <c r="KW387" s="361"/>
      <c r="KX387" s="361"/>
      <c r="KY387" s="361"/>
      <c r="KZ387" s="361"/>
      <c r="LA387" s="361"/>
      <c r="LB387" s="361"/>
      <c r="LC387" s="361"/>
      <c r="LD387" s="361"/>
      <c r="LE387" s="361"/>
      <c r="LF387" s="112"/>
      <c r="LG387" s="454"/>
      <c r="LH387" s="454"/>
      <c r="LI387" s="454"/>
      <c r="LJ387" s="454"/>
      <c r="LK387" s="454"/>
      <c r="LL387" s="454"/>
      <c r="LM387" s="454"/>
      <c r="LN387" s="454"/>
      <c r="LO387" s="454"/>
      <c r="LP387" s="454"/>
      <c r="LQ387" s="454"/>
      <c r="LR387" s="454"/>
      <c r="LS387" s="454"/>
      <c r="LT387" s="454"/>
      <c r="LU387" s="454"/>
      <c r="LV387" s="454"/>
      <c r="LW387" s="454"/>
      <c r="LX387" s="454"/>
      <c r="LY387" s="454"/>
      <c r="LZ387" s="454"/>
      <c r="MA387" s="454"/>
      <c r="MB387" s="454"/>
      <c r="MD387" s="509"/>
      <c r="ME387" s="61"/>
      <c r="MF387" s="746">
        <v>112</v>
      </c>
      <c r="MG387" s="510">
        <v>41542</v>
      </c>
      <c r="MH387" s="511">
        <v>347</v>
      </c>
      <c r="MI387" s="521">
        <v>347</v>
      </c>
      <c r="MJ387" s="522">
        <v>33.991658545171099</v>
      </c>
      <c r="MK387" s="510"/>
      <c r="ML387" s="511"/>
      <c r="MM387" s="511"/>
      <c r="MN387" s="511"/>
      <c r="MO387" s="511"/>
      <c r="MP387" s="511"/>
      <c r="NE387" s="876" t="s">
        <v>64</v>
      </c>
      <c r="NF387" s="877" t="s">
        <v>64</v>
      </c>
      <c r="NG387" s="877" t="s">
        <v>64</v>
      </c>
      <c r="NH387" s="877" t="s">
        <v>64</v>
      </c>
      <c r="NI387" s="877" t="s">
        <v>64</v>
      </c>
      <c r="NJ387" s="877" t="s">
        <v>64</v>
      </c>
      <c r="NK387" s="877" t="s">
        <v>64</v>
      </c>
      <c r="NL387" s="877" t="s">
        <v>64</v>
      </c>
      <c r="NM387" s="877" t="s">
        <v>64</v>
      </c>
      <c r="NN387" s="877" t="s">
        <v>64</v>
      </c>
      <c r="NO387" s="877" t="s">
        <v>64</v>
      </c>
      <c r="NP387" s="877" t="s">
        <v>64</v>
      </c>
      <c r="NQ387" s="877" t="s">
        <v>64</v>
      </c>
      <c r="NR387" s="877" t="s">
        <v>64</v>
      </c>
      <c r="NS387" s="877" t="s">
        <v>64</v>
      </c>
      <c r="NT387" s="877" t="s">
        <v>64</v>
      </c>
      <c r="NU387" s="877" t="s">
        <v>64</v>
      </c>
      <c r="NV387" s="877" t="s">
        <v>64</v>
      </c>
      <c r="NW387" s="877" t="s">
        <v>64</v>
      </c>
      <c r="NX387" s="877" t="s">
        <v>64</v>
      </c>
      <c r="NY387" s="877" t="s">
        <v>64</v>
      </c>
      <c r="NZ387" s="877" t="s">
        <v>64</v>
      </c>
      <c r="OA387" s="877" t="s">
        <v>64</v>
      </c>
      <c r="OB387" s="877" t="s">
        <v>64</v>
      </c>
      <c r="OC387" s="877" t="s">
        <v>64</v>
      </c>
      <c r="OD387" s="877" t="s">
        <v>64</v>
      </c>
      <c r="OE387" s="877" t="s">
        <v>64</v>
      </c>
      <c r="OF387" s="877" t="s">
        <v>64</v>
      </c>
      <c r="OG387" s="877" t="s">
        <v>64</v>
      </c>
      <c r="OH387" s="877" t="s">
        <v>64</v>
      </c>
      <c r="OI387" s="877" t="s">
        <v>64</v>
      </c>
      <c r="OJ387" s="877" t="s">
        <v>64</v>
      </c>
      <c r="OK387" s="877" t="s">
        <v>64</v>
      </c>
      <c r="OL387" s="877" t="s">
        <v>64</v>
      </c>
      <c r="OM387" s="877" t="s">
        <v>64</v>
      </c>
    </row>
    <row r="388" spans="1:403" s="133" customFormat="1" x14ac:dyDescent="0.25">
      <c r="A388" s="455">
        <v>387</v>
      </c>
      <c r="B388" s="221">
        <v>0</v>
      </c>
      <c r="C388" s="61">
        <v>1</v>
      </c>
      <c r="D388" s="61">
        <v>5</v>
      </c>
      <c r="E388" s="511">
        <v>113</v>
      </c>
      <c r="F388" s="884"/>
      <c r="G388" s="61"/>
      <c r="H388" s="900">
        <v>348</v>
      </c>
      <c r="J388" s="511" t="s">
        <v>1866</v>
      </c>
      <c r="K388" s="766">
        <v>11450</v>
      </c>
      <c r="L388" s="512">
        <v>82.443835616438307</v>
      </c>
      <c r="M388" s="514">
        <v>70</v>
      </c>
      <c r="N388" s="514">
        <v>175</v>
      </c>
      <c r="O388" s="514">
        <v>22.857142857142858</v>
      </c>
      <c r="P388" s="106">
        <v>1.8446619684315546</v>
      </c>
      <c r="Q388" s="511">
        <v>0</v>
      </c>
      <c r="R388" s="511">
        <v>150</v>
      </c>
      <c r="S388" s="511">
        <v>70</v>
      </c>
      <c r="T388" s="511">
        <v>1</v>
      </c>
      <c r="U388" s="514"/>
      <c r="V388" s="718">
        <v>0</v>
      </c>
      <c r="W388" s="718"/>
      <c r="X388" s="718">
        <v>1</v>
      </c>
      <c r="Y388" s="718">
        <v>2</v>
      </c>
      <c r="Z388" s="718">
        <v>1</v>
      </c>
      <c r="AA388" s="718">
        <v>0</v>
      </c>
      <c r="AB388" s="718">
        <v>0</v>
      </c>
      <c r="AC388" s="718">
        <v>0</v>
      </c>
      <c r="AE388" s="524">
        <v>29.0082037427152</v>
      </c>
      <c r="AG388" s="591"/>
      <c r="AH388" s="590">
        <v>1.1100000000000001</v>
      </c>
      <c r="AI388" s="589">
        <v>63</v>
      </c>
      <c r="AJ388" s="592"/>
      <c r="AK388" s="589">
        <v>13.7</v>
      </c>
      <c r="AL388" s="592"/>
      <c r="AM388" s="591"/>
      <c r="AN388" s="594"/>
      <c r="AO388" s="409"/>
      <c r="AP388" s="63"/>
      <c r="AQ388" s="63"/>
      <c r="AR388" s="63"/>
      <c r="AS388" s="63"/>
      <c r="AT388" s="63"/>
      <c r="AU388" s="63"/>
      <c r="AV388" s="64"/>
      <c r="AW388" s="64"/>
      <c r="AX388" s="108"/>
      <c r="AY388" s="108"/>
      <c r="AZ388" s="108"/>
      <c r="BA388" s="589">
        <v>139</v>
      </c>
      <c r="BB388" s="414"/>
      <c r="BC388" s="66"/>
      <c r="BD388" s="68"/>
      <c r="BE388" s="66"/>
      <c r="BF388" s="218"/>
      <c r="BG388" s="66"/>
      <c r="BH388" s="68"/>
      <c r="BI388" s="508"/>
      <c r="BJ388" s="508"/>
      <c r="BK388" s="508"/>
      <c r="BL388" s="66"/>
      <c r="BM388" s="66"/>
      <c r="BN388" s="66"/>
      <c r="BO388" s="66"/>
      <c r="BP388" s="571"/>
      <c r="BQ388" s="66"/>
      <c r="BR388" s="66"/>
      <c r="BS388" s="66"/>
      <c r="BT388" s="66"/>
      <c r="BU388" s="61"/>
      <c r="BV388" s="61"/>
      <c r="BW388" s="61"/>
      <c r="BX388" s="61"/>
      <c r="BY388" s="61"/>
      <c r="BZ388" s="61"/>
      <c r="CA388" s="61"/>
      <c r="CB388" s="61"/>
      <c r="CC388" s="61"/>
      <c r="CD388" s="61"/>
      <c r="CE388" s="61"/>
      <c r="CF388" s="61"/>
      <c r="CG388" s="61"/>
      <c r="CH388" s="61"/>
      <c r="CI388" s="61"/>
      <c r="CJ388" s="61"/>
      <c r="CK388" s="661">
        <v>0</v>
      </c>
      <c r="CL388" s="661">
        <v>0</v>
      </c>
      <c r="CM388" s="663">
        <v>1</v>
      </c>
      <c r="CN388" s="663">
        <v>1</v>
      </c>
      <c r="CO388" s="661">
        <v>1</v>
      </c>
      <c r="CP388" s="661">
        <v>0</v>
      </c>
      <c r="CQ388" s="661">
        <v>1</v>
      </c>
      <c r="CR388" s="661">
        <v>1</v>
      </c>
      <c r="CS388" s="661">
        <v>0</v>
      </c>
      <c r="CT388" s="661">
        <v>0</v>
      </c>
      <c r="CU388" s="661">
        <v>1</v>
      </c>
      <c r="CV388" s="661" t="s">
        <v>1867</v>
      </c>
      <c r="CW388" s="667"/>
      <c r="CX388" s="362"/>
      <c r="CY388" s="362"/>
      <c r="CZ388" s="362"/>
      <c r="DD388" s="516">
        <v>1</v>
      </c>
      <c r="DE388" s="511" t="s">
        <v>1868</v>
      </c>
      <c r="DG388" s="136"/>
      <c r="DK388" s="136"/>
      <c r="DL388" s="136"/>
      <c r="DM388" s="136"/>
      <c r="DT388" s="63"/>
      <c r="EP388" s="511">
        <v>113</v>
      </c>
      <c r="EQ388" s="574">
        <v>41542</v>
      </c>
      <c r="EU388" s="133">
        <v>115</v>
      </c>
      <c r="EV388" s="133">
        <v>1</v>
      </c>
      <c r="EW388" s="524">
        <v>29.0082037427152</v>
      </c>
      <c r="EX388" s="133">
        <v>11</v>
      </c>
      <c r="EY388" s="133">
        <v>6</v>
      </c>
      <c r="EZ388" s="133">
        <v>57</v>
      </c>
      <c r="FA388" s="133">
        <v>50</v>
      </c>
      <c r="FD388" s="133">
        <v>44</v>
      </c>
      <c r="FF388" s="133">
        <v>36</v>
      </c>
      <c r="FI388" s="91"/>
      <c r="FJ388" s="91"/>
      <c r="FK388" s="227"/>
      <c r="FL388" s="227"/>
      <c r="FM388" s="193">
        <v>121</v>
      </c>
      <c r="FN388" s="193">
        <v>72</v>
      </c>
      <c r="FO388" s="193">
        <v>65.594673750921245</v>
      </c>
      <c r="FP388" s="193">
        <v>39.03154140550685</v>
      </c>
      <c r="FQ388" s="193">
        <v>41</v>
      </c>
      <c r="FR388" s="133">
        <v>0</v>
      </c>
      <c r="FT388" s="193"/>
      <c r="FU388" s="193"/>
      <c r="FW388" s="237"/>
      <c r="FX388" s="237"/>
      <c r="FY388" s="237"/>
      <c r="FZ388" s="237"/>
      <c r="GA388" s="237"/>
      <c r="GB388" s="133">
        <v>20</v>
      </c>
      <c r="GH388" s="133">
        <v>1</v>
      </c>
      <c r="GI388" s="133">
        <v>1</v>
      </c>
      <c r="GJ388" s="133">
        <v>0</v>
      </c>
      <c r="GK388" s="133">
        <v>0</v>
      </c>
      <c r="GL388" s="133">
        <v>21</v>
      </c>
      <c r="GN388" s="133">
        <v>0</v>
      </c>
      <c r="GP388" s="133">
        <v>0</v>
      </c>
      <c r="GQ388" s="61">
        <v>63</v>
      </c>
      <c r="GR388" s="106">
        <v>34.1525987298185</v>
      </c>
      <c r="GS388" s="61">
        <v>50</v>
      </c>
      <c r="GT388" s="61">
        <v>0</v>
      </c>
      <c r="GU388" s="61"/>
      <c r="GV388" s="61"/>
      <c r="GW388" s="61"/>
      <c r="GX388" s="61"/>
      <c r="GY388" s="61">
        <v>16</v>
      </c>
      <c r="GZ388" s="61"/>
      <c r="HA388" s="90"/>
      <c r="HB388" s="21">
        <v>26</v>
      </c>
      <c r="HZ388" s="238"/>
      <c r="IF388" s="237"/>
      <c r="IG388" s="237"/>
      <c r="IQ388" s="237"/>
      <c r="JD388" s="136"/>
      <c r="JE388" s="278"/>
      <c r="JF388" s="70"/>
      <c r="JG388" s="70"/>
      <c r="JH388" s="136"/>
      <c r="JI388" s="136"/>
      <c r="JJ388" s="136"/>
      <c r="JK388" s="136"/>
      <c r="JM388" s="420"/>
      <c r="JN388" s="362"/>
      <c r="JO388" s="244"/>
      <c r="JQ388" s="518">
        <v>0</v>
      </c>
      <c r="JR388" s="519"/>
      <c r="JS388" s="520"/>
      <c r="JT388" s="135"/>
      <c r="JV388" s="200"/>
      <c r="JW388" s="135"/>
      <c r="JX388" s="225"/>
      <c r="JY388" s="201"/>
      <c r="JZ388" s="135"/>
      <c r="KA388" s="225"/>
      <c r="KB388" s="699">
        <v>0</v>
      </c>
      <c r="KC388" s="511"/>
      <c r="KD388" s="225"/>
      <c r="KE388" s="63"/>
      <c r="KF388" s="250"/>
      <c r="KG388" s="250"/>
      <c r="KH388" s="250"/>
      <c r="KI388" s="250"/>
      <c r="KJ388" s="250"/>
      <c r="KK388" s="250"/>
      <c r="KL388" s="250"/>
      <c r="KM388" s="250"/>
      <c r="KR388" s="92"/>
      <c r="KS388" s="92"/>
      <c r="KT388" s="92"/>
      <c r="KU388" s="361"/>
      <c r="KV388" s="92"/>
      <c r="KW388" s="361"/>
      <c r="KX388" s="361"/>
      <c r="KY388" s="361"/>
      <c r="KZ388" s="361"/>
      <c r="LA388" s="361"/>
      <c r="LB388" s="361"/>
      <c r="LC388" s="361"/>
      <c r="LD388" s="361"/>
      <c r="LE388" s="361"/>
      <c r="LF388" s="112"/>
      <c r="LG388" s="454"/>
      <c r="LH388" s="454"/>
      <c r="LI388" s="454"/>
      <c r="LJ388" s="454"/>
      <c r="LK388" s="454"/>
      <c r="LL388" s="454"/>
      <c r="LM388" s="454"/>
      <c r="LN388" s="454"/>
      <c r="LO388" s="454"/>
      <c r="LP388" s="454"/>
      <c r="LQ388" s="454"/>
      <c r="LR388" s="454"/>
      <c r="LS388" s="454"/>
      <c r="LT388" s="454"/>
      <c r="LU388" s="454"/>
      <c r="LV388" s="454"/>
      <c r="LW388" s="454"/>
      <c r="LX388" s="454"/>
      <c r="LY388" s="454"/>
      <c r="LZ388" s="454"/>
      <c r="MA388" s="454"/>
      <c r="MB388" s="454"/>
      <c r="MD388" s="509"/>
      <c r="ME388" s="61"/>
      <c r="MF388" s="746">
        <v>113</v>
      </c>
      <c r="MG388" s="510">
        <v>41542</v>
      </c>
      <c r="MH388" s="511">
        <v>348</v>
      </c>
      <c r="MI388" s="521">
        <v>348</v>
      </c>
      <c r="MJ388" s="522">
        <v>44.354963719250499</v>
      </c>
      <c r="MK388" s="510"/>
      <c r="ML388" s="511"/>
      <c r="MM388" s="511"/>
      <c r="MN388" s="511"/>
      <c r="MO388" s="511"/>
      <c r="MP388" s="511"/>
      <c r="NE388" s="876">
        <v>1113</v>
      </c>
      <c r="NF388" s="877">
        <v>8.4925742635733297</v>
      </c>
      <c r="NG388" s="877">
        <v>6.9646296667205903</v>
      </c>
      <c r="NH388" s="877">
        <v>4.7059779016825196</v>
      </c>
      <c r="NI388" s="877">
        <v>3.6438561897747199</v>
      </c>
      <c r="NJ388" s="877">
        <v>7.5675758685241101</v>
      </c>
      <c r="NK388" s="877">
        <v>8.0524050252046901</v>
      </c>
      <c r="NL388" s="877">
        <v>7.54473265593262</v>
      </c>
      <c r="NM388" s="877">
        <v>7.6990518440168501</v>
      </c>
      <c r="NN388" s="877">
        <v>5.8654239783131299</v>
      </c>
      <c r="NO388" s="877">
        <v>1.4489009511451301</v>
      </c>
      <c r="NP388" s="877">
        <v>5.8060662260890297</v>
      </c>
      <c r="NQ388" s="877">
        <v>6.8954238103829697</v>
      </c>
      <c r="NR388" s="877">
        <v>7.2571992427785501</v>
      </c>
      <c r="NS388" s="877">
        <v>4.4336271670847802</v>
      </c>
      <c r="NT388" s="877">
        <v>6.5973821893486804</v>
      </c>
      <c r="NU388" s="877">
        <v>7.6821518879562696</v>
      </c>
      <c r="NV388" s="877">
        <v>6.5431865245651704</v>
      </c>
      <c r="NW388" s="877">
        <v>6.6966893895376698</v>
      </c>
      <c r="NX388" s="877">
        <v>5.3019533951261</v>
      </c>
      <c r="NY388" s="877">
        <v>5.9368734618242298</v>
      </c>
      <c r="NZ388" s="877">
        <v>7.9243968525714301</v>
      </c>
      <c r="OA388" s="877">
        <v>-1.9378782880922001</v>
      </c>
      <c r="OB388" s="877">
        <v>10.679330544097301</v>
      </c>
      <c r="OC388" s="877">
        <v>1.3840498067951601</v>
      </c>
      <c r="OD388" s="877">
        <v>6.3181360411541698</v>
      </c>
      <c r="OE388" s="877">
        <v>6.2896500598547203</v>
      </c>
      <c r="OF388" s="877">
        <v>4.7147950111181602</v>
      </c>
      <c r="OG388" s="877">
        <v>12.0773131074645</v>
      </c>
      <c r="OH388" s="877">
        <v>3.6937657122177798</v>
      </c>
      <c r="OI388" s="877">
        <v>8.2100381234728896</v>
      </c>
      <c r="OJ388" s="877">
        <v>3.9990980337056099</v>
      </c>
      <c r="OK388" s="877">
        <v>3.8672749839915901</v>
      </c>
      <c r="OL388" s="877">
        <v>8.2560143292463799</v>
      </c>
      <c r="OM388" s="877">
        <v>9.2952807373021304</v>
      </c>
    </row>
    <row r="389" spans="1:403" s="133" customFormat="1" x14ac:dyDescent="0.25">
      <c r="A389" s="902">
        <v>388</v>
      </c>
      <c r="B389" s="221">
        <v>0</v>
      </c>
      <c r="C389" s="61">
        <v>1</v>
      </c>
      <c r="D389" s="61">
        <v>5</v>
      </c>
      <c r="E389" s="511">
        <v>114</v>
      </c>
      <c r="F389" s="884"/>
      <c r="G389" s="61"/>
      <c r="H389" s="900">
        <v>349</v>
      </c>
      <c r="J389" s="511" t="s">
        <v>1869</v>
      </c>
      <c r="K389" s="766">
        <v>11783</v>
      </c>
      <c r="L389" s="512">
        <v>81.534246575342493</v>
      </c>
      <c r="M389" s="514">
        <v>64.099999999999994</v>
      </c>
      <c r="N389" s="514">
        <v>173</v>
      </c>
      <c r="O389" s="514">
        <v>21.417354405426174</v>
      </c>
      <c r="P389" s="106">
        <v>1.7550957555390279</v>
      </c>
      <c r="Q389" s="511">
        <v>0</v>
      </c>
      <c r="R389" s="511">
        <v>110</v>
      </c>
      <c r="S389" s="511">
        <v>65</v>
      </c>
      <c r="T389" s="511">
        <v>1</v>
      </c>
      <c r="U389" s="514">
        <v>4</v>
      </c>
      <c r="V389" s="718">
        <v>1</v>
      </c>
      <c r="W389" s="718"/>
      <c r="X389" s="718">
        <v>0</v>
      </c>
      <c r="Y389" s="718">
        <v>2</v>
      </c>
      <c r="Z389" s="718">
        <v>1</v>
      </c>
      <c r="AA389" s="718">
        <v>0</v>
      </c>
      <c r="AB389" s="718">
        <v>0</v>
      </c>
      <c r="AC389" s="718">
        <v>0</v>
      </c>
      <c r="AE389" s="524">
        <v>28.007523629130901</v>
      </c>
      <c r="AG389" s="591">
        <v>110</v>
      </c>
      <c r="AH389" s="590">
        <v>0.96</v>
      </c>
      <c r="AI389" s="589">
        <v>75</v>
      </c>
      <c r="AJ389" s="592"/>
      <c r="AK389" s="589">
        <v>15.5</v>
      </c>
      <c r="AL389" s="592"/>
      <c r="AM389" s="589">
        <v>1721</v>
      </c>
      <c r="AN389" s="593"/>
      <c r="AO389" s="409"/>
      <c r="AP389" s="63"/>
      <c r="AQ389" s="63"/>
      <c r="AR389" s="63"/>
      <c r="AS389" s="63"/>
      <c r="AT389" s="63"/>
      <c r="AU389" s="63"/>
      <c r="AV389" s="64"/>
      <c r="AW389" s="64"/>
      <c r="AX389" s="108"/>
      <c r="AY389" s="108"/>
      <c r="AZ389" s="108"/>
      <c r="BA389" s="589">
        <v>134</v>
      </c>
      <c r="BB389" s="414"/>
      <c r="BC389" s="66"/>
      <c r="BD389" s="68"/>
      <c r="BE389" s="66"/>
      <c r="BF389" s="218"/>
      <c r="BG389" s="66"/>
      <c r="BH389" s="68"/>
      <c r="BI389" s="508"/>
      <c r="BJ389" s="508"/>
      <c r="BK389" s="508"/>
      <c r="BL389" s="66"/>
      <c r="BM389" s="66"/>
      <c r="BN389" s="66"/>
      <c r="BO389" s="66"/>
      <c r="BP389" s="571"/>
      <c r="BQ389" s="66"/>
      <c r="BR389" s="66"/>
      <c r="BS389" s="66"/>
      <c r="BT389" s="66"/>
      <c r="BU389" s="61"/>
      <c r="BV389" s="61"/>
      <c r="BW389" s="61"/>
      <c r="BX389" s="61"/>
      <c r="BY389" s="61"/>
      <c r="BZ389" s="61"/>
      <c r="CA389" s="61"/>
      <c r="CB389" s="61"/>
      <c r="CC389" s="61"/>
      <c r="CD389" s="61"/>
      <c r="CE389" s="61"/>
      <c r="CF389" s="61"/>
      <c r="CG389" s="61"/>
      <c r="CH389" s="61"/>
      <c r="CI389" s="61"/>
      <c r="CJ389" s="61"/>
      <c r="CK389" s="661">
        <v>1</v>
      </c>
      <c r="CL389" s="661">
        <v>0</v>
      </c>
      <c r="CM389" s="661">
        <v>1</v>
      </c>
      <c r="CN389" s="661">
        <v>1</v>
      </c>
      <c r="CO389" s="663">
        <v>0</v>
      </c>
      <c r="CP389" s="661">
        <v>0</v>
      </c>
      <c r="CQ389" s="661">
        <v>1</v>
      </c>
      <c r="CR389" s="661">
        <v>1</v>
      </c>
      <c r="CS389" s="661">
        <v>0</v>
      </c>
      <c r="CT389" s="661">
        <v>0</v>
      </c>
      <c r="CU389" s="661">
        <v>1</v>
      </c>
      <c r="CV389" s="661">
        <v>1</v>
      </c>
      <c r="CW389" s="667"/>
      <c r="CX389" s="362"/>
      <c r="CY389" s="362"/>
      <c r="CZ389" s="362"/>
      <c r="DD389" s="516">
        <v>1</v>
      </c>
      <c r="DE389" s="511" t="s">
        <v>1870</v>
      </c>
      <c r="DG389" s="136"/>
      <c r="DK389" s="136"/>
      <c r="DL389" s="136"/>
      <c r="DM389" s="136"/>
      <c r="DT389" s="63"/>
      <c r="EP389" s="511">
        <v>114</v>
      </c>
      <c r="EQ389" s="574">
        <v>41544</v>
      </c>
      <c r="EU389" s="133">
        <v>61</v>
      </c>
      <c r="EV389" s="133">
        <v>0</v>
      </c>
      <c r="EW389" s="524">
        <v>28.007523629130901</v>
      </c>
      <c r="EX389" s="133">
        <v>7</v>
      </c>
      <c r="EY389" s="133">
        <v>8</v>
      </c>
      <c r="EZ389" s="133">
        <v>67</v>
      </c>
      <c r="FA389" s="133">
        <v>56</v>
      </c>
      <c r="FD389" s="133">
        <v>47</v>
      </c>
      <c r="FF389" s="133">
        <v>32</v>
      </c>
      <c r="FI389" s="91"/>
      <c r="FJ389" s="91"/>
      <c r="FK389" s="227"/>
      <c r="FL389" s="227"/>
      <c r="FM389" s="193">
        <v>181</v>
      </c>
      <c r="FN389" s="193">
        <v>132</v>
      </c>
      <c r="FO389" s="193">
        <v>103.12827629419625</v>
      </c>
      <c r="FP389" s="193">
        <v>75.209571662065784</v>
      </c>
      <c r="FQ389" s="193">
        <v>27</v>
      </c>
      <c r="FR389" s="133">
        <v>1</v>
      </c>
      <c r="FT389" s="193">
        <v>55</v>
      </c>
      <c r="FU389" s="193">
        <v>42</v>
      </c>
      <c r="FV389" s="133">
        <v>220</v>
      </c>
      <c r="FW389" s="237">
        <v>4.4000000000000004</v>
      </c>
      <c r="FX389" s="237">
        <v>3.6</v>
      </c>
      <c r="FY389" s="237">
        <v>12.499999999999998</v>
      </c>
      <c r="FZ389" s="237">
        <v>1.3095238095238095</v>
      </c>
      <c r="GA389" s="237">
        <v>2.3305084745762712</v>
      </c>
      <c r="GB389" s="133">
        <v>18</v>
      </c>
      <c r="GH389" s="133">
        <v>1</v>
      </c>
      <c r="GI389" s="133">
        <v>2</v>
      </c>
      <c r="GJ389" s="133">
        <v>0</v>
      </c>
      <c r="GK389" s="133">
        <v>1</v>
      </c>
      <c r="GL389" s="133">
        <v>39</v>
      </c>
      <c r="GN389" s="133">
        <v>0</v>
      </c>
      <c r="GP389" s="133">
        <v>1</v>
      </c>
      <c r="GQ389" s="61">
        <v>56</v>
      </c>
      <c r="GR389" s="106">
        <v>31.90709100814912</v>
      </c>
      <c r="GS389" s="61">
        <v>28</v>
      </c>
      <c r="GT389" s="61">
        <v>1</v>
      </c>
      <c r="GU389" s="61"/>
      <c r="GV389" s="61"/>
      <c r="GW389" s="61"/>
      <c r="GX389" s="61"/>
      <c r="GY389" s="61">
        <v>11</v>
      </c>
      <c r="GZ389" s="61"/>
      <c r="HA389" s="90"/>
      <c r="HB389" s="21">
        <v>14</v>
      </c>
      <c r="HZ389" s="238"/>
      <c r="IF389" s="237"/>
      <c r="IG389" s="237"/>
      <c r="IQ389" s="237"/>
      <c r="JD389" s="136"/>
      <c r="JE389" s="278"/>
      <c r="JF389" s="70"/>
      <c r="JG389" s="70"/>
      <c r="JH389" s="136"/>
      <c r="JI389" s="136"/>
      <c r="JJ389" s="136"/>
      <c r="JK389" s="136"/>
      <c r="JM389" s="420"/>
      <c r="JN389" s="362"/>
      <c r="JO389" s="244"/>
      <c r="JQ389" s="518">
        <v>1</v>
      </c>
      <c r="JR389" s="519">
        <v>41901</v>
      </c>
      <c r="JS389" s="520">
        <v>11</v>
      </c>
      <c r="JT389" s="135"/>
      <c r="JV389" s="200"/>
      <c r="JW389" s="135"/>
      <c r="JX389" s="225"/>
      <c r="JY389" s="201"/>
      <c r="JZ389" s="135"/>
      <c r="KA389" s="225"/>
      <c r="KB389" s="699">
        <v>0</v>
      </c>
      <c r="KC389" s="511"/>
      <c r="KD389" s="225"/>
      <c r="KE389" s="63"/>
      <c r="KF389" s="250"/>
      <c r="KG389" s="250"/>
      <c r="KH389" s="250"/>
      <c r="KI389" s="250"/>
      <c r="KJ389" s="250"/>
      <c r="KK389" s="250"/>
      <c r="KL389" s="250"/>
      <c r="KM389" s="250"/>
      <c r="KR389" s="92"/>
      <c r="KS389" s="92"/>
      <c r="KT389" s="92"/>
      <c r="KU389" s="361"/>
      <c r="KV389" s="92"/>
      <c r="KW389" s="361"/>
      <c r="KX389" s="361"/>
      <c r="KY389" s="361"/>
      <c r="KZ389" s="361"/>
      <c r="LA389" s="361"/>
      <c r="LB389" s="361"/>
      <c r="LC389" s="361"/>
      <c r="LD389" s="361"/>
      <c r="LE389" s="361"/>
      <c r="LF389" s="112"/>
      <c r="LG389" s="454"/>
      <c r="LH389" s="454"/>
      <c r="LI389" s="454"/>
      <c r="LJ389" s="454"/>
      <c r="LK389" s="454"/>
      <c r="LL389" s="454"/>
      <c r="LM389" s="454"/>
      <c r="LN389" s="454"/>
      <c r="LO389" s="454"/>
      <c r="LP389" s="454"/>
      <c r="LQ389" s="454"/>
      <c r="LR389" s="454"/>
      <c r="LS389" s="454"/>
      <c r="LT389" s="454"/>
      <c r="LU389" s="454"/>
      <c r="LV389" s="454"/>
      <c r="LW389" s="454"/>
      <c r="LX389" s="454"/>
      <c r="LY389" s="454"/>
      <c r="LZ389" s="454"/>
      <c r="MA389" s="454"/>
      <c r="MB389" s="454"/>
      <c r="MD389" s="509"/>
      <c r="ME389" s="61"/>
      <c r="MF389" s="746">
        <v>114</v>
      </c>
      <c r="MG389" s="510">
        <v>41543</v>
      </c>
      <c r="MH389" s="511">
        <v>349</v>
      </c>
      <c r="MI389" s="521">
        <v>349</v>
      </c>
      <c r="MJ389" s="522">
        <v>33.4867927920507</v>
      </c>
      <c r="MK389" s="510"/>
      <c r="ML389" s="511"/>
      <c r="MM389" s="511"/>
      <c r="MN389" s="511"/>
      <c r="MO389" s="511"/>
      <c r="MP389" s="511"/>
      <c r="NE389" s="876">
        <v>1114</v>
      </c>
      <c r="NF389" s="877">
        <v>9.8690231294469406</v>
      </c>
      <c r="NG389" s="877">
        <v>6.2979250525038104</v>
      </c>
      <c r="NH389" s="877">
        <v>5.17672169288105</v>
      </c>
      <c r="NI389" s="877">
        <v>4.4127815253384801</v>
      </c>
      <c r="NJ389" s="877">
        <v>8.1558301715565307</v>
      </c>
      <c r="NK389" s="877">
        <v>8.8082885073401709</v>
      </c>
      <c r="NL389" s="877">
        <v>7.5866896948446598</v>
      </c>
      <c r="NM389" s="877">
        <v>8.4994074324679492</v>
      </c>
      <c r="NN389" s="877">
        <v>6.2607784318934296</v>
      </c>
      <c r="NO389" s="877">
        <v>1.75702324650746</v>
      </c>
      <c r="NP389" s="877">
        <v>6.4399555174781602</v>
      </c>
      <c r="NQ389" s="877">
        <v>6.9669379792784598</v>
      </c>
      <c r="NR389" s="877">
        <v>8.0514264845561296</v>
      </c>
      <c r="NS389" s="877">
        <v>5.2395507966136403</v>
      </c>
      <c r="NT389" s="877">
        <v>6.6901376929866396</v>
      </c>
      <c r="NU389" s="877">
        <v>8.1343236336455007</v>
      </c>
      <c r="NV389" s="877">
        <v>7.44443516757309</v>
      </c>
      <c r="NW389" s="877">
        <v>7.3363726607855302</v>
      </c>
      <c r="NX389" s="877">
        <v>5.9834496907401196</v>
      </c>
      <c r="NY389" s="877">
        <v>7.1458812112924202</v>
      </c>
      <c r="NZ389" s="877">
        <v>7.6678211805747702</v>
      </c>
      <c r="OA389" s="877">
        <v>-0.68965987938784901</v>
      </c>
      <c r="OB389" s="877">
        <v>11.035555182148499</v>
      </c>
      <c r="OC389" s="877">
        <v>2.5533605033353299</v>
      </c>
      <c r="OD389" s="877">
        <v>6.7642081301399504</v>
      </c>
      <c r="OE389" s="877">
        <v>7.4727314493690598</v>
      </c>
      <c r="OF389" s="877">
        <v>8.9580596499638698</v>
      </c>
      <c r="OG389" s="877">
        <v>13.988858623277199</v>
      </c>
      <c r="OH389" s="877">
        <v>6.10517519226548</v>
      </c>
      <c r="OI389" s="877">
        <v>11.274535402512701</v>
      </c>
      <c r="OJ389" s="877">
        <v>5.8381954392591897</v>
      </c>
      <c r="OK389" s="877">
        <v>2.7143232207644701</v>
      </c>
      <c r="OL389" s="877">
        <v>7.4538680095277998</v>
      </c>
      <c r="OM389" s="877">
        <v>8.4821946788132205</v>
      </c>
    </row>
    <row r="390" spans="1:403" s="133" customFormat="1" x14ac:dyDescent="0.25">
      <c r="A390" s="455">
        <v>389</v>
      </c>
      <c r="B390" s="274">
        <v>0</v>
      </c>
      <c r="C390" s="61">
        <v>0</v>
      </c>
      <c r="D390" s="61">
        <v>5</v>
      </c>
      <c r="E390" s="511">
        <v>115</v>
      </c>
      <c r="F390" s="884"/>
      <c r="G390" s="61"/>
      <c r="H390" s="900">
        <v>352</v>
      </c>
      <c r="J390" s="511" t="s">
        <v>1871</v>
      </c>
      <c r="K390" s="766">
        <v>24189</v>
      </c>
      <c r="L390" s="512">
        <v>47.558904109589001</v>
      </c>
      <c r="M390" s="514">
        <v>73</v>
      </c>
      <c r="N390" s="514">
        <v>176</v>
      </c>
      <c r="O390" s="514">
        <v>23.566632231404959</v>
      </c>
      <c r="P390" s="106">
        <v>1.8891503087073005</v>
      </c>
      <c r="Q390" s="511">
        <v>0</v>
      </c>
      <c r="R390" s="511">
        <v>130</v>
      </c>
      <c r="S390" s="511">
        <v>80</v>
      </c>
      <c r="T390" s="511">
        <v>0</v>
      </c>
      <c r="U390" s="514">
        <v>2</v>
      </c>
      <c r="V390" s="718">
        <v>0</v>
      </c>
      <c r="W390" s="718"/>
      <c r="X390" s="718">
        <v>0</v>
      </c>
      <c r="Y390" s="718">
        <v>1</v>
      </c>
      <c r="Z390" s="718">
        <v>1</v>
      </c>
      <c r="AA390" s="718">
        <v>0</v>
      </c>
      <c r="AB390" s="718">
        <v>0</v>
      </c>
      <c r="AC390" s="718">
        <v>0</v>
      </c>
      <c r="AE390" s="524">
        <v>30.7171316681039</v>
      </c>
      <c r="AG390" s="589">
        <v>92</v>
      </c>
      <c r="AH390" s="595">
        <v>0.99</v>
      </c>
      <c r="AI390" s="589">
        <v>81</v>
      </c>
      <c r="AJ390" s="592"/>
      <c r="AK390" s="589">
        <v>14.8</v>
      </c>
      <c r="AL390" s="592"/>
      <c r="AM390" s="589">
        <v>63</v>
      </c>
      <c r="AN390" s="593"/>
      <c r="AO390" s="409"/>
      <c r="AP390" s="63"/>
      <c r="AQ390" s="63"/>
      <c r="AR390" s="63"/>
      <c r="AS390" s="63"/>
      <c r="AT390" s="63"/>
      <c r="AU390" s="63"/>
      <c r="AV390" s="64"/>
      <c r="AW390" s="64"/>
      <c r="AX390" s="108"/>
      <c r="AY390" s="108"/>
      <c r="AZ390" s="108"/>
      <c r="BA390" s="591">
        <v>137</v>
      </c>
      <c r="BB390" s="414"/>
      <c r="BC390" s="66"/>
      <c r="BD390" s="68"/>
      <c r="BE390" s="66"/>
      <c r="BF390" s="218"/>
      <c r="BG390" s="66"/>
      <c r="BH390" s="68"/>
      <c r="BI390" s="508"/>
      <c r="BJ390" s="508"/>
      <c r="BK390" s="508"/>
      <c r="BL390" s="66"/>
      <c r="BM390" s="66"/>
      <c r="BN390" s="66"/>
      <c r="BO390" s="66"/>
      <c r="BP390" s="571"/>
      <c r="BQ390" s="66"/>
      <c r="BR390" s="66"/>
      <c r="BS390" s="66"/>
      <c r="BT390" s="66"/>
      <c r="BU390" s="61"/>
      <c r="BV390" s="61"/>
      <c r="BW390" s="61"/>
      <c r="BX390" s="61"/>
      <c r="BY390" s="61"/>
      <c r="BZ390" s="61"/>
      <c r="CA390" s="61"/>
      <c r="CB390" s="61"/>
      <c r="CC390" s="61"/>
      <c r="CD390" s="61"/>
      <c r="CE390" s="61"/>
      <c r="CF390" s="61"/>
      <c r="CG390" s="61"/>
      <c r="CH390" s="61"/>
      <c r="CI390" s="61"/>
      <c r="CJ390" s="61"/>
      <c r="CK390" s="661">
        <v>0</v>
      </c>
      <c r="CL390" s="661">
        <v>0</v>
      </c>
      <c r="CM390" s="663">
        <v>1</v>
      </c>
      <c r="CN390" s="663">
        <v>1</v>
      </c>
      <c r="CO390" s="663">
        <v>1</v>
      </c>
      <c r="CP390" s="661">
        <v>0</v>
      </c>
      <c r="CQ390" s="663" t="s">
        <v>1846</v>
      </c>
      <c r="CR390" s="661">
        <v>0</v>
      </c>
      <c r="CS390" s="661">
        <v>0</v>
      </c>
      <c r="CT390" s="661">
        <v>0</v>
      </c>
      <c r="CU390" s="663" t="s">
        <v>1846</v>
      </c>
      <c r="CV390" s="661">
        <v>0</v>
      </c>
      <c r="CW390" s="666">
        <v>28.4</v>
      </c>
      <c r="CX390" s="362"/>
      <c r="CY390" s="362"/>
      <c r="CZ390" s="362"/>
      <c r="DD390" s="516">
        <v>1</v>
      </c>
      <c r="DE390" s="513" t="s">
        <v>1872</v>
      </c>
      <c r="DG390" s="136"/>
      <c r="DK390" s="136"/>
      <c r="DL390" s="136"/>
      <c r="DM390" s="136"/>
      <c r="DT390" s="63"/>
      <c r="EP390" s="511">
        <v>115</v>
      </c>
      <c r="EQ390" s="574">
        <v>41547</v>
      </c>
      <c r="EU390" s="133">
        <v>75</v>
      </c>
      <c r="EV390" s="133">
        <v>0</v>
      </c>
      <c r="EW390" s="524">
        <v>30.7171316681039</v>
      </c>
      <c r="EX390" s="133">
        <v>8</v>
      </c>
      <c r="EY390" s="133">
        <v>8</v>
      </c>
      <c r="EZ390" s="133">
        <v>61</v>
      </c>
      <c r="FA390" s="133">
        <v>51</v>
      </c>
      <c r="FD390" s="133">
        <v>39</v>
      </c>
      <c r="FF390" s="133">
        <v>35</v>
      </c>
      <c r="FI390" s="91"/>
      <c r="FJ390" s="91"/>
      <c r="FK390" s="227"/>
      <c r="FL390" s="227"/>
      <c r="FM390" s="193">
        <v>223</v>
      </c>
      <c r="FN390" s="193">
        <v>149</v>
      </c>
      <c r="FO390" s="193">
        <v>118.04248659948793</v>
      </c>
      <c r="FP390" s="193">
        <v>78.871437234635437</v>
      </c>
      <c r="FQ390" s="193">
        <v>33</v>
      </c>
      <c r="FR390" s="133">
        <v>1</v>
      </c>
      <c r="FT390" s="193">
        <v>41</v>
      </c>
      <c r="FU390" s="193">
        <v>65</v>
      </c>
      <c r="FV390" s="133">
        <v>320</v>
      </c>
      <c r="FW390" s="237">
        <v>9</v>
      </c>
      <c r="FX390" s="237">
        <v>6.8</v>
      </c>
      <c r="FY390" s="237">
        <v>4.5555555555555554</v>
      </c>
      <c r="FZ390" s="237">
        <v>0.63076923076923075</v>
      </c>
      <c r="GA390" s="237"/>
      <c r="GB390" s="133">
        <v>22</v>
      </c>
      <c r="GH390" s="133">
        <v>0</v>
      </c>
      <c r="GI390" s="133">
        <v>0</v>
      </c>
      <c r="GJ390" s="133">
        <v>1</v>
      </c>
      <c r="GK390" s="133">
        <v>1</v>
      </c>
      <c r="GL390" s="133">
        <v>15</v>
      </c>
      <c r="GN390" s="133">
        <v>0</v>
      </c>
      <c r="GP390" s="133">
        <v>1</v>
      </c>
      <c r="GQ390" s="61">
        <v>44</v>
      </c>
      <c r="GR390" s="106">
        <v>23.290894216939321</v>
      </c>
      <c r="GS390" s="61">
        <v>60</v>
      </c>
      <c r="GT390" s="61">
        <v>0</v>
      </c>
      <c r="GU390" s="61"/>
      <c r="GV390" s="61"/>
      <c r="GW390" s="61"/>
      <c r="GX390" s="61"/>
      <c r="GY390" s="61"/>
      <c r="GZ390" s="61"/>
      <c r="HA390" s="90"/>
      <c r="HB390" s="21">
        <v>9</v>
      </c>
      <c r="HZ390" s="238"/>
      <c r="IF390" s="237"/>
      <c r="IG390" s="237"/>
      <c r="IQ390" s="237"/>
      <c r="JD390" s="136"/>
      <c r="JE390" s="278"/>
      <c r="JF390" s="70"/>
      <c r="JG390" s="70"/>
      <c r="JH390" s="136"/>
      <c r="JI390" s="136"/>
      <c r="JJ390" s="136"/>
      <c r="JK390" s="136"/>
      <c r="JM390" s="420"/>
      <c r="JN390" s="362"/>
      <c r="JO390" s="244"/>
      <c r="JQ390" s="518">
        <v>0</v>
      </c>
      <c r="JR390" s="519">
        <v>43511</v>
      </c>
      <c r="JS390" s="520">
        <v>64</v>
      </c>
      <c r="JT390" s="135"/>
      <c r="JV390" s="200"/>
      <c r="JW390" s="135"/>
      <c r="JX390" s="225"/>
      <c r="JY390" s="201"/>
      <c r="JZ390" s="135"/>
      <c r="KA390" s="225"/>
      <c r="KB390" s="699">
        <v>0</v>
      </c>
      <c r="KC390" s="511"/>
      <c r="KD390" s="225"/>
      <c r="KE390" s="63"/>
      <c r="KF390" s="250"/>
      <c r="KG390" s="250"/>
      <c r="KH390" s="250"/>
      <c r="KI390" s="250"/>
      <c r="KJ390" s="250"/>
      <c r="KK390" s="250"/>
      <c r="KL390" s="250"/>
      <c r="KM390" s="250"/>
      <c r="KR390" s="92"/>
      <c r="KS390" s="92"/>
      <c r="KT390" s="92"/>
      <c r="KU390" s="361"/>
      <c r="KV390" s="92"/>
      <c r="KW390" s="361"/>
      <c r="KX390" s="361"/>
      <c r="KY390" s="361"/>
      <c r="KZ390" s="361"/>
      <c r="LA390" s="361"/>
      <c r="LB390" s="361"/>
      <c r="LC390" s="361"/>
      <c r="LD390" s="361"/>
      <c r="LE390" s="361"/>
      <c r="LF390" s="112"/>
      <c r="LG390" s="454"/>
      <c r="LH390" s="454"/>
      <c r="LI390" s="454"/>
      <c r="LJ390" s="454"/>
      <c r="LK390" s="454"/>
      <c r="LL390" s="454"/>
      <c r="LM390" s="454"/>
      <c r="LN390" s="454"/>
      <c r="LO390" s="454"/>
      <c r="LP390" s="454"/>
      <c r="LQ390" s="454"/>
      <c r="LR390" s="454"/>
      <c r="LS390" s="454"/>
      <c r="LT390" s="454"/>
      <c r="LU390" s="454"/>
      <c r="LV390" s="454"/>
      <c r="LW390" s="454"/>
      <c r="LX390" s="454"/>
      <c r="LY390" s="454"/>
      <c r="LZ390" s="454"/>
      <c r="MA390" s="454"/>
      <c r="MB390" s="454"/>
      <c r="MD390" s="509"/>
      <c r="ME390" s="61"/>
      <c r="MF390" s="746">
        <v>115</v>
      </c>
      <c r="MG390" s="510">
        <v>41548</v>
      </c>
      <c r="MH390" s="511">
        <v>352</v>
      </c>
      <c r="MI390" s="521">
        <v>352</v>
      </c>
      <c r="MJ390" s="522">
        <v>27.4718125676592</v>
      </c>
      <c r="MK390" s="510"/>
      <c r="ML390" s="511"/>
      <c r="MM390" s="511"/>
      <c r="MN390" s="511"/>
      <c r="MO390" s="511"/>
      <c r="MP390" s="511"/>
      <c r="NE390" s="876" t="s">
        <v>64</v>
      </c>
      <c r="NF390" s="877" t="s">
        <v>64</v>
      </c>
      <c r="NG390" s="877" t="s">
        <v>64</v>
      </c>
      <c r="NH390" s="877" t="s">
        <v>64</v>
      </c>
      <c r="NI390" s="877" t="s">
        <v>64</v>
      </c>
      <c r="NJ390" s="877" t="s">
        <v>64</v>
      </c>
      <c r="NK390" s="877" t="s">
        <v>64</v>
      </c>
      <c r="NL390" s="877" t="s">
        <v>64</v>
      </c>
      <c r="NM390" s="877" t="s">
        <v>64</v>
      </c>
      <c r="NN390" s="877" t="s">
        <v>64</v>
      </c>
      <c r="NO390" s="877" t="s">
        <v>64</v>
      </c>
      <c r="NP390" s="877" t="s">
        <v>64</v>
      </c>
      <c r="NQ390" s="877" t="s">
        <v>64</v>
      </c>
      <c r="NR390" s="877" t="s">
        <v>64</v>
      </c>
      <c r="NS390" s="877" t="s">
        <v>64</v>
      </c>
      <c r="NT390" s="877" t="s">
        <v>64</v>
      </c>
      <c r="NU390" s="877" t="s">
        <v>64</v>
      </c>
      <c r="NV390" s="877" t="s">
        <v>64</v>
      </c>
      <c r="NW390" s="877" t="s">
        <v>64</v>
      </c>
      <c r="NX390" s="877" t="s">
        <v>64</v>
      </c>
      <c r="NY390" s="877" t="s">
        <v>64</v>
      </c>
      <c r="NZ390" s="877" t="s">
        <v>64</v>
      </c>
      <c r="OA390" s="877" t="s">
        <v>64</v>
      </c>
      <c r="OB390" s="877" t="s">
        <v>64</v>
      </c>
      <c r="OC390" s="877" t="s">
        <v>64</v>
      </c>
      <c r="OD390" s="877" t="s">
        <v>64</v>
      </c>
      <c r="OE390" s="877" t="s">
        <v>64</v>
      </c>
      <c r="OF390" s="877" t="s">
        <v>64</v>
      </c>
      <c r="OG390" s="877" t="s">
        <v>64</v>
      </c>
      <c r="OH390" s="877" t="s">
        <v>64</v>
      </c>
      <c r="OI390" s="877" t="s">
        <v>64</v>
      </c>
      <c r="OJ390" s="877" t="s">
        <v>64</v>
      </c>
      <c r="OK390" s="877" t="s">
        <v>64</v>
      </c>
      <c r="OL390" s="877" t="s">
        <v>64</v>
      </c>
      <c r="OM390" s="877" t="s">
        <v>64</v>
      </c>
    </row>
    <row r="391" spans="1:403" s="133" customFormat="1" x14ac:dyDescent="0.25">
      <c r="A391" s="455">
        <v>390</v>
      </c>
      <c r="B391" s="221">
        <v>0</v>
      </c>
      <c r="C391" s="61">
        <v>0</v>
      </c>
      <c r="D391" s="61">
        <v>5</v>
      </c>
      <c r="E391" s="511">
        <v>117</v>
      </c>
      <c r="F391" s="884"/>
      <c r="G391" s="61"/>
      <c r="H391" s="900">
        <v>354</v>
      </c>
      <c r="J391" s="511" t="s">
        <v>1873</v>
      </c>
      <c r="K391" s="766">
        <v>23463</v>
      </c>
      <c r="L391" s="512">
        <v>49.5506849315069</v>
      </c>
      <c r="M391" s="514">
        <v>81.099999999999994</v>
      </c>
      <c r="N391" s="514">
        <v>182</v>
      </c>
      <c r="O391" s="514">
        <v>24.483758000241512</v>
      </c>
      <c r="P391" s="106">
        <v>2.0248593915518072</v>
      </c>
      <c r="Q391" s="511">
        <v>0</v>
      </c>
      <c r="R391" s="511">
        <v>90</v>
      </c>
      <c r="S391" s="511">
        <v>60</v>
      </c>
      <c r="T391" s="511">
        <v>0</v>
      </c>
      <c r="U391" s="514">
        <v>3</v>
      </c>
      <c r="V391" s="718">
        <v>0</v>
      </c>
      <c r="W391" s="718"/>
      <c r="X391" s="718">
        <v>0</v>
      </c>
      <c r="Y391" s="718">
        <v>0</v>
      </c>
      <c r="Z391" s="718">
        <v>1</v>
      </c>
      <c r="AA391" s="718">
        <v>1</v>
      </c>
      <c r="AB391" s="718">
        <v>0</v>
      </c>
      <c r="AC391" s="718">
        <v>1</v>
      </c>
      <c r="AE391" s="524">
        <v>13.6788504464286</v>
      </c>
      <c r="AG391" s="589">
        <v>83</v>
      </c>
      <c r="AH391" s="595">
        <v>1.92</v>
      </c>
      <c r="AI391" s="589">
        <v>37</v>
      </c>
      <c r="AJ391" s="592"/>
      <c r="AK391" s="589">
        <v>15.9</v>
      </c>
      <c r="AL391" s="592"/>
      <c r="AM391" s="589">
        <v>1332</v>
      </c>
      <c r="AN391" s="593"/>
      <c r="AO391" s="409"/>
      <c r="AP391" s="63"/>
      <c r="AQ391" s="63"/>
      <c r="AR391" s="63"/>
      <c r="AS391" s="63"/>
      <c r="AT391" s="63"/>
      <c r="AU391" s="63"/>
      <c r="AV391" s="64"/>
      <c r="AW391" s="64"/>
      <c r="AX391" s="108"/>
      <c r="AY391" s="108"/>
      <c r="AZ391" s="108"/>
      <c r="BA391" s="589">
        <v>138</v>
      </c>
      <c r="BB391" s="414"/>
      <c r="BC391" s="66"/>
      <c r="BD391" s="68"/>
      <c r="BE391" s="66"/>
      <c r="BF391" s="218"/>
      <c r="BG391" s="66"/>
      <c r="BH391" s="68"/>
      <c r="BI391" s="508"/>
      <c r="BJ391" s="508"/>
      <c r="BK391" s="508"/>
      <c r="BL391" s="66"/>
      <c r="BM391" s="66"/>
      <c r="BN391" s="66"/>
      <c r="BO391" s="66"/>
      <c r="BP391" s="571"/>
      <c r="BQ391" s="66"/>
      <c r="BR391" s="66"/>
      <c r="BS391" s="66"/>
      <c r="BT391" s="66"/>
      <c r="BU391" s="61"/>
      <c r="BV391" s="61"/>
      <c r="BW391" s="61"/>
      <c r="BX391" s="61"/>
      <c r="BY391" s="61"/>
      <c r="BZ391" s="61"/>
      <c r="CA391" s="61"/>
      <c r="CB391" s="61"/>
      <c r="CC391" s="61"/>
      <c r="CD391" s="61"/>
      <c r="CE391" s="61"/>
      <c r="CF391" s="61"/>
      <c r="CG391" s="61"/>
      <c r="CH391" s="61"/>
      <c r="CI391" s="61"/>
      <c r="CJ391" s="61"/>
      <c r="CK391" s="661">
        <v>1</v>
      </c>
      <c r="CL391" s="661">
        <v>0</v>
      </c>
      <c r="CM391" s="661">
        <v>1</v>
      </c>
      <c r="CN391" s="661">
        <v>1</v>
      </c>
      <c r="CO391" s="663">
        <v>1</v>
      </c>
      <c r="CP391" s="661">
        <v>0</v>
      </c>
      <c r="CQ391" s="661">
        <v>1</v>
      </c>
      <c r="CR391" s="661">
        <v>0</v>
      </c>
      <c r="CS391" s="661">
        <v>0</v>
      </c>
      <c r="CT391" s="661">
        <v>0</v>
      </c>
      <c r="CU391" s="661">
        <v>0</v>
      </c>
      <c r="CV391" s="661">
        <v>1</v>
      </c>
      <c r="CW391" s="666">
        <v>9.1999999999999993</v>
      </c>
      <c r="CX391" s="362"/>
      <c r="CY391" s="362"/>
      <c r="CZ391" s="362"/>
      <c r="DD391" s="516">
        <v>2</v>
      </c>
      <c r="DE391" s="511" t="s">
        <v>1874</v>
      </c>
      <c r="DG391" s="136"/>
      <c r="DK391" s="136"/>
      <c r="DL391" s="136"/>
      <c r="DM391" s="136"/>
      <c r="DT391" s="63"/>
      <c r="EP391" s="511">
        <v>117</v>
      </c>
      <c r="EQ391" s="574">
        <v>41549</v>
      </c>
      <c r="EU391" s="133">
        <v>57</v>
      </c>
      <c r="EV391" s="133">
        <v>0</v>
      </c>
      <c r="EW391" s="524">
        <v>13.6788504464286</v>
      </c>
      <c r="EX391" s="133">
        <v>8</v>
      </c>
      <c r="EY391" s="133">
        <v>8</v>
      </c>
      <c r="EZ391" s="133">
        <v>62</v>
      </c>
      <c r="FA391" s="133">
        <v>58</v>
      </c>
      <c r="FD391" s="133">
        <v>49</v>
      </c>
      <c r="FF391" s="133">
        <v>30</v>
      </c>
      <c r="FI391" s="91"/>
      <c r="FJ391" s="91"/>
      <c r="FK391" s="227"/>
      <c r="FL391" s="227"/>
      <c r="FM391" s="193">
        <v>138</v>
      </c>
      <c r="FN391" s="193">
        <v>117</v>
      </c>
      <c r="FO391" s="193">
        <v>68.15288043000352</v>
      </c>
      <c r="FP391" s="193">
        <v>57.781789929785596</v>
      </c>
      <c r="FQ391" s="193">
        <v>15.4</v>
      </c>
      <c r="FR391" s="133">
        <v>1</v>
      </c>
      <c r="FT391" s="193">
        <v>74</v>
      </c>
      <c r="FU391" s="193"/>
      <c r="FV391" s="133">
        <v>50</v>
      </c>
      <c r="FW391" s="237">
        <v>3.95</v>
      </c>
      <c r="FX391" s="237">
        <v>6.36</v>
      </c>
      <c r="FY391" s="237">
        <v>18.734177215189874</v>
      </c>
      <c r="FZ391" s="237"/>
      <c r="GA391" s="237">
        <v>1.7330210772833723</v>
      </c>
      <c r="GB391" s="133">
        <v>19</v>
      </c>
      <c r="GH391" s="133">
        <v>0</v>
      </c>
      <c r="GI391" s="133">
        <v>1</v>
      </c>
      <c r="GJ391" s="133">
        <v>1</v>
      </c>
      <c r="GK391" s="133">
        <v>1</v>
      </c>
      <c r="GL391" s="133">
        <v>26</v>
      </c>
      <c r="GN391" s="133">
        <v>0</v>
      </c>
      <c r="GP391" s="133">
        <v>1</v>
      </c>
      <c r="GQ391" s="61">
        <v>100</v>
      </c>
      <c r="GR391" s="106">
        <v>49.386145239132986</v>
      </c>
      <c r="GS391" s="61">
        <v>19</v>
      </c>
      <c r="GT391" s="61">
        <v>1</v>
      </c>
      <c r="GU391" s="61"/>
      <c r="GV391" s="61"/>
      <c r="GW391" s="61"/>
      <c r="GX391" s="61"/>
      <c r="GY391" s="61">
        <v>15</v>
      </c>
      <c r="GZ391" s="61"/>
      <c r="HA391" s="90"/>
      <c r="HB391" s="21">
        <v>18</v>
      </c>
      <c r="HZ391" s="238"/>
      <c r="IF391" s="237"/>
      <c r="IG391" s="237"/>
      <c r="IQ391" s="237"/>
      <c r="JD391" s="136"/>
      <c r="JE391" s="278"/>
      <c r="JF391" s="70"/>
      <c r="JG391" s="70"/>
      <c r="JH391" s="136"/>
      <c r="JI391" s="136"/>
      <c r="JJ391" s="136"/>
      <c r="JK391" s="136"/>
      <c r="JM391" s="420"/>
      <c r="JN391" s="362"/>
      <c r="JO391" s="244"/>
      <c r="JQ391" s="518">
        <v>1</v>
      </c>
      <c r="JR391" s="519">
        <v>41650</v>
      </c>
      <c r="JS391" s="520">
        <v>3</v>
      </c>
      <c r="JT391" s="135"/>
      <c r="JV391" s="200"/>
      <c r="JW391" s="135"/>
      <c r="JX391" s="225"/>
      <c r="JY391" s="201"/>
      <c r="JZ391" s="135"/>
      <c r="KA391" s="225"/>
      <c r="KB391" s="699">
        <v>0</v>
      </c>
      <c r="KC391" s="511"/>
      <c r="KD391" s="225"/>
      <c r="KE391" s="63"/>
      <c r="KF391" s="250"/>
      <c r="KG391" s="250"/>
      <c r="KH391" s="250"/>
      <c r="KI391" s="250"/>
      <c r="KJ391" s="250"/>
      <c r="KK391" s="250"/>
      <c r="KL391" s="250"/>
      <c r="KM391" s="250"/>
      <c r="KR391" s="92"/>
      <c r="KS391" s="92"/>
      <c r="KT391" s="92"/>
      <c r="KU391" s="361"/>
      <c r="KV391" s="92"/>
      <c r="KW391" s="361"/>
      <c r="KX391" s="361"/>
      <c r="KY391" s="361"/>
      <c r="KZ391" s="361"/>
      <c r="LA391" s="361"/>
      <c r="LB391" s="361"/>
      <c r="LC391" s="361"/>
      <c r="LD391" s="361"/>
      <c r="LE391" s="361"/>
      <c r="LF391" s="112"/>
      <c r="LG391" s="454"/>
      <c r="LH391" s="454"/>
      <c r="LI391" s="454"/>
      <c r="LJ391" s="454"/>
      <c r="LK391" s="454"/>
      <c r="LL391" s="454"/>
      <c r="LM391" s="454"/>
      <c r="LN391" s="454"/>
      <c r="LO391" s="454"/>
      <c r="LP391" s="454"/>
      <c r="LQ391" s="454"/>
      <c r="LR391" s="454"/>
      <c r="LS391" s="454"/>
      <c r="LT391" s="454"/>
      <c r="LU391" s="454"/>
      <c r="LV391" s="454"/>
      <c r="LW391" s="454"/>
      <c r="LX391" s="454"/>
      <c r="LY391" s="454"/>
      <c r="LZ391" s="454"/>
      <c r="MA391" s="454"/>
      <c r="MB391" s="454"/>
      <c r="MD391" s="509"/>
      <c r="ME391" s="61"/>
      <c r="MF391" s="746">
        <v>117</v>
      </c>
      <c r="MG391" s="510">
        <v>41549</v>
      </c>
      <c r="MH391" s="511">
        <v>354</v>
      </c>
      <c r="MI391" s="521">
        <v>354</v>
      </c>
      <c r="MJ391" s="522">
        <v>31.963116133219899</v>
      </c>
      <c r="MK391" s="510">
        <v>41591</v>
      </c>
      <c r="ML391" s="511">
        <v>370</v>
      </c>
      <c r="MM391" s="511">
        <v>50.1</v>
      </c>
      <c r="MN391" s="511"/>
      <c r="MO391" s="511"/>
      <c r="MP391" s="511"/>
      <c r="NE391" s="876" t="s">
        <v>64</v>
      </c>
      <c r="NF391" s="877" t="s">
        <v>64</v>
      </c>
      <c r="NG391" s="877" t="s">
        <v>64</v>
      </c>
      <c r="NH391" s="877" t="s">
        <v>64</v>
      </c>
      <c r="NI391" s="877" t="s">
        <v>64</v>
      </c>
      <c r="NJ391" s="877" t="s">
        <v>64</v>
      </c>
      <c r="NK391" s="877" t="s">
        <v>64</v>
      </c>
      <c r="NL391" s="877" t="s">
        <v>64</v>
      </c>
      <c r="NM391" s="877" t="s">
        <v>64</v>
      </c>
      <c r="NN391" s="877" t="s">
        <v>64</v>
      </c>
      <c r="NO391" s="877" t="s">
        <v>64</v>
      </c>
      <c r="NP391" s="877" t="s">
        <v>64</v>
      </c>
      <c r="NQ391" s="877" t="s">
        <v>64</v>
      </c>
      <c r="NR391" s="877" t="s">
        <v>64</v>
      </c>
      <c r="NS391" s="877" t="s">
        <v>64</v>
      </c>
      <c r="NT391" s="877" t="s">
        <v>64</v>
      </c>
      <c r="NU391" s="877" t="s">
        <v>64</v>
      </c>
      <c r="NV391" s="877" t="s">
        <v>64</v>
      </c>
      <c r="NW391" s="877" t="s">
        <v>64</v>
      </c>
      <c r="NX391" s="877" t="s">
        <v>64</v>
      </c>
      <c r="NY391" s="877" t="s">
        <v>64</v>
      </c>
      <c r="NZ391" s="877" t="s">
        <v>64</v>
      </c>
      <c r="OA391" s="877" t="s">
        <v>64</v>
      </c>
      <c r="OB391" s="877" t="s">
        <v>64</v>
      </c>
      <c r="OC391" s="877" t="s">
        <v>64</v>
      </c>
      <c r="OD391" s="877" t="s">
        <v>64</v>
      </c>
      <c r="OE391" s="877" t="s">
        <v>64</v>
      </c>
      <c r="OF391" s="877" t="s">
        <v>64</v>
      </c>
      <c r="OG391" s="877" t="s">
        <v>64</v>
      </c>
      <c r="OH391" s="877" t="s">
        <v>64</v>
      </c>
      <c r="OI391" s="877" t="s">
        <v>64</v>
      </c>
      <c r="OJ391" s="877" t="s">
        <v>64</v>
      </c>
      <c r="OK391" s="877" t="s">
        <v>64</v>
      </c>
      <c r="OL391" s="877" t="s">
        <v>64</v>
      </c>
      <c r="OM391" s="877" t="s">
        <v>64</v>
      </c>
    </row>
    <row r="392" spans="1:403" s="133" customFormat="1" x14ac:dyDescent="0.25">
      <c r="A392" s="902">
        <v>391</v>
      </c>
      <c r="B392" s="221">
        <v>0</v>
      </c>
      <c r="C392" s="61">
        <v>0</v>
      </c>
      <c r="D392" s="61">
        <v>5</v>
      </c>
      <c r="E392" s="511">
        <v>118</v>
      </c>
      <c r="F392" s="884"/>
      <c r="G392" s="61"/>
      <c r="H392" s="900">
        <v>355</v>
      </c>
      <c r="J392" s="511" t="s">
        <v>1875</v>
      </c>
      <c r="K392" s="766">
        <v>15411</v>
      </c>
      <c r="L392" s="512">
        <v>71.610958904109594</v>
      </c>
      <c r="M392" s="514">
        <v>79.099999999999994</v>
      </c>
      <c r="N392" s="514">
        <v>172</v>
      </c>
      <c r="O392" s="514">
        <v>26.737425635478637</v>
      </c>
      <c r="P392" s="106">
        <v>1.9440221763709955</v>
      </c>
      <c r="Q392" s="511">
        <v>0</v>
      </c>
      <c r="R392" s="511">
        <v>120</v>
      </c>
      <c r="S392" s="511">
        <v>60</v>
      </c>
      <c r="T392" s="511">
        <v>1</v>
      </c>
      <c r="U392" s="514">
        <v>2</v>
      </c>
      <c r="V392" s="718">
        <v>1</v>
      </c>
      <c r="W392" s="718"/>
      <c r="X392" s="718">
        <v>1</v>
      </c>
      <c r="Y392" s="718">
        <v>1</v>
      </c>
      <c r="Z392" s="718">
        <v>1</v>
      </c>
      <c r="AA392" s="718">
        <v>1</v>
      </c>
      <c r="AB392" s="718">
        <v>1</v>
      </c>
      <c r="AC392" s="718">
        <v>0</v>
      </c>
      <c r="AE392" s="524">
        <v>27.5649860142412</v>
      </c>
      <c r="AG392" s="591"/>
      <c r="AH392" s="590">
        <v>1.74</v>
      </c>
      <c r="AI392" s="589">
        <v>39</v>
      </c>
      <c r="AJ392" s="592"/>
      <c r="AK392" s="589">
        <v>11.5</v>
      </c>
      <c r="AL392" s="592"/>
      <c r="AM392" s="589">
        <v>609</v>
      </c>
      <c r="AN392" s="593"/>
      <c r="AO392" s="409"/>
      <c r="AP392" s="63"/>
      <c r="AQ392" s="63"/>
      <c r="AR392" s="63"/>
      <c r="AS392" s="63"/>
      <c r="AT392" s="63"/>
      <c r="AU392" s="63"/>
      <c r="AV392" s="64"/>
      <c r="AW392" s="64"/>
      <c r="AX392" s="108"/>
      <c r="AY392" s="108"/>
      <c r="AZ392" s="108"/>
      <c r="BA392" s="589">
        <v>138</v>
      </c>
      <c r="BB392" s="414"/>
      <c r="BC392" s="66"/>
      <c r="BD392" s="68"/>
      <c r="BE392" s="66"/>
      <c r="BF392" s="218"/>
      <c r="BG392" s="66"/>
      <c r="BH392" s="68"/>
      <c r="BI392" s="508"/>
      <c r="BJ392" s="508"/>
      <c r="BK392" s="508"/>
      <c r="BL392" s="66"/>
      <c r="BM392" s="66"/>
      <c r="BN392" s="66"/>
      <c r="BO392" s="66"/>
      <c r="BP392" s="571"/>
      <c r="BQ392" s="66"/>
      <c r="BR392" s="66"/>
      <c r="BS392" s="66"/>
      <c r="BT392" s="66"/>
      <c r="BU392" s="61"/>
      <c r="BV392" s="61"/>
      <c r="BW392" s="61"/>
      <c r="BX392" s="61"/>
      <c r="BY392" s="61"/>
      <c r="BZ392" s="61"/>
      <c r="CA392" s="61"/>
      <c r="CB392" s="61"/>
      <c r="CC392" s="61"/>
      <c r="CD392" s="61"/>
      <c r="CE392" s="61"/>
      <c r="CF392" s="61"/>
      <c r="CG392" s="61"/>
      <c r="CH392" s="61"/>
      <c r="CI392" s="61"/>
      <c r="CJ392" s="61"/>
      <c r="CK392" s="661">
        <v>1</v>
      </c>
      <c r="CL392" s="661">
        <v>0</v>
      </c>
      <c r="CM392" s="661">
        <v>0</v>
      </c>
      <c r="CN392" s="661">
        <v>1</v>
      </c>
      <c r="CO392" s="661">
        <v>1</v>
      </c>
      <c r="CP392" s="661">
        <v>0</v>
      </c>
      <c r="CQ392" s="661">
        <v>1</v>
      </c>
      <c r="CR392" s="661">
        <v>1</v>
      </c>
      <c r="CS392" s="661">
        <v>0</v>
      </c>
      <c r="CT392" s="663">
        <v>1</v>
      </c>
      <c r="CU392" s="661">
        <v>1</v>
      </c>
      <c r="CV392" s="663" t="s">
        <v>1846</v>
      </c>
      <c r="CW392" s="667"/>
      <c r="CX392" s="362"/>
      <c r="CY392" s="362"/>
      <c r="CZ392" s="362"/>
      <c r="DD392" s="516">
        <v>1</v>
      </c>
      <c r="DE392" s="511" t="s">
        <v>1756</v>
      </c>
      <c r="DG392" s="136"/>
      <c r="DK392" s="136"/>
      <c r="DL392" s="136"/>
      <c r="DM392" s="136"/>
      <c r="DT392" s="63"/>
      <c r="EP392" s="511">
        <v>118</v>
      </c>
      <c r="EQ392" s="574">
        <v>41555</v>
      </c>
      <c r="EU392" s="133">
        <v>64</v>
      </c>
      <c r="EV392" s="133">
        <v>0</v>
      </c>
      <c r="EW392" s="524">
        <v>27.5649860142412</v>
      </c>
      <c r="EX392" s="133">
        <v>11</v>
      </c>
      <c r="EY392" s="133">
        <v>9</v>
      </c>
      <c r="EZ392" s="133">
        <v>54</v>
      </c>
      <c r="FA392" s="133">
        <v>47</v>
      </c>
      <c r="FD392" s="133">
        <v>45</v>
      </c>
      <c r="FF392" s="133">
        <v>34</v>
      </c>
      <c r="FI392" s="91"/>
      <c r="FJ392" s="91"/>
      <c r="FK392" s="227"/>
      <c r="FL392" s="227"/>
      <c r="FM392" s="193">
        <v>105</v>
      </c>
      <c r="FN392" s="193">
        <v>71</v>
      </c>
      <c r="FO392" s="193">
        <v>54.011729534901093</v>
      </c>
      <c r="FP392" s="193">
        <v>36.522217114075978</v>
      </c>
      <c r="FQ392" s="193">
        <v>33</v>
      </c>
      <c r="FR392" s="133">
        <v>1</v>
      </c>
      <c r="FT392" s="193">
        <v>90</v>
      </c>
      <c r="FU392" s="193">
        <v>32</v>
      </c>
      <c r="FV392" s="133">
        <v>120</v>
      </c>
      <c r="FW392" s="237">
        <v>3.17</v>
      </c>
      <c r="FX392" s="237">
        <v>2.34</v>
      </c>
      <c r="FY392" s="237">
        <v>28.391167192429023</v>
      </c>
      <c r="FZ392" s="237">
        <v>2.8125</v>
      </c>
      <c r="GA392" s="237"/>
      <c r="GB392" s="133">
        <v>19</v>
      </c>
      <c r="GH392" s="133">
        <v>1</v>
      </c>
      <c r="GI392" s="133">
        <v>1</v>
      </c>
      <c r="GJ392" s="133">
        <v>0</v>
      </c>
      <c r="GK392" s="133">
        <v>1</v>
      </c>
      <c r="GL392" s="133">
        <v>51</v>
      </c>
      <c r="GN392" s="133">
        <v>0</v>
      </c>
      <c r="GP392" s="133">
        <v>1</v>
      </c>
      <c r="GQ392" s="61">
        <v>42</v>
      </c>
      <c r="GR392" s="106">
        <v>21.604691813960436</v>
      </c>
      <c r="GS392" s="61">
        <v>27</v>
      </c>
      <c r="GT392" s="61">
        <v>1</v>
      </c>
      <c r="GU392" s="61"/>
      <c r="GV392" s="61"/>
      <c r="GW392" s="61"/>
      <c r="GX392" s="61"/>
      <c r="GY392" s="61">
        <v>12</v>
      </c>
      <c r="GZ392" s="61"/>
      <c r="HA392" s="90"/>
      <c r="HB392" s="21">
        <v>25</v>
      </c>
      <c r="HZ392" s="238"/>
      <c r="IF392" s="237"/>
      <c r="IG392" s="237"/>
      <c r="IQ392" s="237"/>
      <c r="JD392" s="136"/>
      <c r="JE392" s="278"/>
      <c r="JF392" s="70"/>
      <c r="JG392" s="70"/>
      <c r="JH392" s="136"/>
      <c r="JI392" s="136"/>
      <c r="JJ392" s="136"/>
      <c r="JK392" s="136"/>
      <c r="JM392" s="420"/>
      <c r="JN392" s="362"/>
      <c r="JO392" s="244"/>
      <c r="JQ392" s="518">
        <v>1</v>
      </c>
      <c r="JR392" s="519">
        <v>41595</v>
      </c>
      <c r="JS392" s="520">
        <v>1</v>
      </c>
      <c r="JT392" s="135"/>
      <c r="JV392" s="200"/>
      <c r="JW392" s="135"/>
      <c r="JX392" s="225"/>
      <c r="JY392" s="201"/>
      <c r="JZ392" s="135"/>
      <c r="KA392" s="225"/>
      <c r="KB392" s="699">
        <v>0</v>
      </c>
      <c r="KC392" s="511"/>
      <c r="KD392" s="225"/>
      <c r="KE392" s="63"/>
      <c r="KF392" s="250"/>
      <c r="KG392" s="250"/>
      <c r="KH392" s="250"/>
      <c r="KI392" s="250"/>
      <c r="KJ392" s="250"/>
      <c r="KK392" s="250"/>
      <c r="KL392" s="250"/>
      <c r="KM392" s="250"/>
      <c r="KR392" s="92"/>
      <c r="KS392" s="92"/>
      <c r="KT392" s="92"/>
      <c r="KU392" s="361"/>
      <c r="KV392" s="92"/>
      <c r="KW392" s="361"/>
      <c r="KX392" s="361"/>
      <c r="KY392" s="361"/>
      <c r="KZ392" s="361"/>
      <c r="LA392" s="361"/>
      <c r="LB392" s="361"/>
      <c r="LC392" s="361"/>
      <c r="LD392" s="361"/>
      <c r="LE392" s="361"/>
      <c r="LF392" s="112"/>
      <c r="LG392" s="454"/>
      <c r="LH392" s="454"/>
      <c r="LI392" s="454"/>
      <c r="LJ392" s="454"/>
      <c r="LK392" s="454"/>
      <c r="LL392" s="454"/>
      <c r="LM392" s="454"/>
      <c r="LN392" s="454"/>
      <c r="LO392" s="454"/>
      <c r="LP392" s="454"/>
      <c r="LQ392" s="454"/>
      <c r="LR392" s="454"/>
      <c r="LS392" s="454"/>
      <c r="LT392" s="454"/>
      <c r="LU392" s="454"/>
      <c r="LV392" s="454"/>
      <c r="LW392" s="454"/>
      <c r="LX392" s="454"/>
      <c r="LY392" s="454"/>
      <c r="LZ392" s="454"/>
      <c r="MA392" s="454"/>
      <c r="MB392" s="454"/>
      <c r="MD392" s="509"/>
      <c r="ME392" s="61"/>
      <c r="MF392" s="746">
        <v>118</v>
      </c>
      <c r="MG392" s="510">
        <v>41549</v>
      </c>
      <c r="MH392" s="511">
        <v>355</v>
      </c>
      <c r="MI392" s="521">
        <v>355</v>
      </c>
      <c r="MJ392" s="522">
        <v>50.547267978265701</v>
      </c>
      <c r="MK392" s="510"/>
      <c r="ML392" s="511"/>
      <c r="MM392" s="511"/>
      <c r="MN392" s="511"/>
      <c r="MO392" s="511"/>
      <c r="MP392" s="511"/>
      <c r="NE392" s="876" t="s">
        <v>64</v>
      </c>
      <c r="NF392" s="877" t="s">
        <v>64</v>
      </c>
      <c r="NG392" s="877" t="s">
        <v>64</v>
      </c>
      <c r="NH392" s="877" t="s">
        <v>64</v>
      </c>
      <c r="NI392" s="877" t="s">
        <v>64</v>
      </c>
      <c r="NJ392" s="877" t="s">
        <v>64</v>
      </c>
      <c r="NK392" s="877" t="s">
        <v>64</v>
      </c>
      <c r="NL392" s="877" t="s">
        <v>64</v>
      </c>
      <c r="NM392" s="877" t="s">
        <v>64</v>
      </c>
      <c r="NN392" s="877" t="s">
        <v>64</v>
      </c>
      <c r="NO392" s="877" t="s">
        <v>64</v>
      </c>
      <c r="NP392" s="877" t="s">
        <v>64</v>
      </c>
      <c r="NQ392" s="877" t="s">
        <v>64</v>
      </c>
      <c r="NR392" s="877" t="s">
        <v>64</v>
      </c>
      <c r="NS392" s="877" t="s">
        <v>64</v>
      </c>
      <c r="NT392" s="877" t="s">
        <v>64</v>
      </c>
      <c r="NU392" s="877" t="s">
        <v>64</v>
      </c>
      <c r="NV392" s="877" t="s">
        <v>64</v>
      </c>
      <c r="NW392" s="877" t="s">
        <v>64</v>
      </c>
      <c r="NX392" s="877" t="s">
        <v>64</v>
      </c>
      <c r="NY392" s="877" t="s">
        <v>64</v>
      </c>
      <c r="NZ392" s="877" t="s">
        <v>64</v>
      </c>
      <c r="OA392" s="877" t="s">
        <v>64</v>
      </c>
      <c r="OB392" s="877" t="s">
        <v>64</v>
      </c>
      <c r="OC392" s="877" t="s">
        <v>64</v>
      </c>
      <c r="OD392" s="877" t="s">
        <v>64</v>
      </c>
      <c r="OE392" s="877" t="s">
        <v>64</v>
      </c>
      <c r="OF392" s="877" t="s">
        <v>64</v>
      </c>
      <c r="OG392" s="877" t="s">
        <v>64</v>
      </c>
      <c r="OH392" s="877" t="s">
        <v>64</v>
      </c>
      <c r="OI392" s="877" t="s">
        <v>64</v>
      </c>
      <c r="OJ392" s="877" t="s">
        <v>64</v>
      </c>
      <c r="OK392" s="877" t="s">
        <v>64</v>
      </c>
      <c r="OL392" s="877" t="s">
        <v>64</v>
      </c>
      <c r="OM392" s="877" t="s">
        <v>64</v>
      </c>
    </row>
    <row r="393" spans="1:403" s="133" customFormat="1" x14ac:dyDescent="0.25">
      <c r="A393" s="455">
        <v>392</v>
      </c>
      <c r="B393" s="221">
        <v>0</v>
      </c>
      <c r="C393" s="61">
        <v>0</v>
      </c>
      <c r="D393" s="61">
        <v>5</v>
      </c>
      <c r="E393" s="511">
        <v>120</v>
      </c>
      <c r="F393" s="884"/>
      <c r="G393" s="61"/>
      <c r="H393" s="900">
        <v>357</v>
      </c>
      <c r="J393" s="511" t="s">
        <v>1876</v>
      </c>
      <c r="K393" s="766">
        <v>14595</v>
      </c>
      <c r="L393" s="512">
        <v>73.854794520547898</v>
      </c>
      <c r="M393" s="514">
        <v>69</v>
      </c>
      <c r="N393" s="514">
        <v>170</v>
      </c>
      <c r="O393" s="514">
        <v>23.87543252595156</v>
      </c>
      <c r="P393" s="106">
        <v>1.8050854088749744</v>
      </c>
      <c r="Q393" s="511">
        <v>0</v>
      </c>
      <c r="R393" s="511">
        <v>95</v>
      </c>
      <c r="S393" s="511">
        <v>65</v>
      </c>
      <c r="T393" s="511">
        <v>1</v>
      </c>
      <c r="U393" s="514">
        <v>3</v>
      </c>
      <c r="V393" s="718">
        <v>1</v>
      </c>
      <c r="W393" s="718"/>
      <c r="X393" s="663">
        <v>1</v>
      </c>
      <c r="Y393" s="718">
        <v>2</v>
      </c>
      <c r="Z393" s="718">
        <v>1</v>
      </c>
      <c r="AA393" s="718">
        <v>0</v>
      </c>
      <c r="AB393" s="718">
        <v>0</v>
      </c>
      <c r="AC393" s="718">
        <v>0</v>
      </c>
      <c r="AE393" s="524">
        <v>33.581191835431902</v>
      </c>
      <c r="AG393" s="589">
        <v>160</v>
      </c>
      <c r="AH393" s="590">
        <v>0.77</v>
      </c>
      <c r="AI393" s="589">
        <v>99</v>
      </c>
      <c r="AJ393" s="592"/>
      <c r="AK393" s="589">
        <v>14.4</v>
      </c>
      <c r="AL393" s="592"/>
      <c r="AM393" s="589">
        <v>368</v>
      </c>
      <c r="AN393" s="593"/>
      <c r="AO393" s="409"/>
      <c r="AP393" s="63"/>
      <c r="AQ393" s="63"/>
      <c r="AR393" s="63"/>
      <c r="AS393" s="63"/>
      <c r="AT393" s="63"/>
      <c r="AU393" s="63"/>
      <c r="AV393" s="64"/>
      <c r="AW393" s="64"/>
      <c r="AX393" s="108"/>
      <c r="AY393" s="108"/>
      <c r="AZ393" s="108"/>
      <c r="BA393" s="589">
        <v>137</v>
      </c>
      <c r="BB393" s="414"/>
      <c r="BC393" s="66"/>
      <c r="BD393" s="68"/>
      <c r="BE393" s="66"/>
      <c r="BF393" s="218"/>
      <c r="BG393" s="66"/>
      <c r="BH393" s="68"/>
      <c r="BI393" s="508"/>
      <c r="BJ393" s="508"/>
      <c r="BK393" s="508"/>
      <c r="BL393" s="66"/>
      <c r="BM393" s="66"/>
      <c r="BN393" s="66"/>
      <c r="BO393" s="66"/>
      <c r="BP393" s="571"/>
      <c r="BQ393" s="66"/>
      <c r="BR393" s="66"/>
      <c r="BS393" s="66"/>
      <c r="BT393" s="66"/>
      <c r="BU393" s="61"/>
      <c r="BV393" s="61"/>
      <c r="BW393" s="61"/>
      <c r="BX393" s="61"/>
      <c r="BY393" s="61"/>
      <c r="BZ393" s="61"/>
      <c r="CA393" s="61"/>
      <c r="CB393" s="61"/>
      <c r="CC393" s="61"/>
      <c r="CD393" s="61"/>
      <c r="CE393" s="61"/>
      <c r="CF393" s="61"/>
      <c r="CG393" s="61"/>
      <c r="CH393" s="61"/>
      <c r="CI393" s="61"/>
      <c r="CJ393" s="61"/>
      <c r="CK393" s="663">
        <v>1</v>
      </c>
      <c r="CL393" s="661">
        <v>0</v>
      </c>
      <c r="CM393" s="661">
        <v>1</v>
      </c>
      <c r="CN393" s="663">
        <v>1</v>
      </c>
      <c r="CO393" s="661">
        <v>1</v>
      </c>
      <c r="CP393" s="661">
        <v>0</v>
      </c>
      <c r="CQ393" s="661">
        <v>1</v>
      </c>
      <c r="CR393" s="663" t="s">
        <v>1846</v>
      </c>
      <c r="CS393" s="661">
        <v>0</v>
      </c>
      <c r="CT393" s="661">
        <v>0</v>
      </c>
      <c r="CU393" s="663">
        <v>0</v>
      </c>
      <c r="CV393" s="663" t="s">
        <v>1846</v>
      </c>
      <c r="CW393" s="666">
        <v>21.4</v>
      </c>
      <c r="CX393" s="362"/>
      <c r="CY393" s="362"/>
      <c r="CZ393" s="362"/>
      <c r="DD393" s="516">
        <v>2</v>
      </c>
      <c r="DE393" s="513" t="s">
        <v>1877</v>
      </c>
      <c r="DG393" s="136"/>
      <c r="DK393" s="136"/>
      <c r="DL393" s="136"/>
      <c r="DM393" s="136"/>
      <c r="DT393" s="63"/>
      <c r="EP393" s="511">
        <v>120</v>
      </c>
      <c r="EQ393" s="574">
        <v>41554</v>
      </c>
      <c r="EU393" s="133">
        <v>97</v>
      </c>
      <c r="EV393" s="133">
        <v>1</v>
      </c>
      <c r="EW393" s="524">
        <v>33.581191835431902</v>
      </c>
      <c r="EX393" s="133">
        <v>8</v>
      </c>
      <c r="EY393" s="133">
        <v>7</v>
      </c>
      <c r="EZ393" s="133">
        <v>67</v>
      </c>
      <c r="FA393" s="133">
        <v>57</v>
      </c>
      <c r="FD393" s="133">
        <v>50</v>
      </c>
      <c r="FF393" s="133">
        <v>32</v>
      </c>
      <c r="FI393" s="91"/>
      <c r="FJ393" s="91"/>
      <c r="FK393" s="227"/>
      <c r="FL393" s="227"/>
      <c r="FM393" s="193">
        <v>228</v>
      </c>
      <c r="FN393" s="193">
        <v>186</v>
      </c>
      <c r="FO393" s="193">
        <v>126.30981275401355</v>
      </c>
      <c r="FP393" s="193">
        <v>103.0422156677479</v>
      </c>
      <c r="FQ393" s="193">
        <v>19</v>
      </c>
      <c r="FR393" s="133">
        <v>1</v>
      </c>
      <c r="FT393" s="193">
        <v>83</v>
      </c>
      <c r="FU393" s="193"/>
      <c r="FV393" s="133">
        <v>120</v>
      </c>
      <c r="FW393" s="237">
        <v>6.25</v>
      </c>
      <c r="FX393" s="237">
        <v>7.46</v>
      </c>
      <c r="FY393" s="237">
        <v>13.28</v>
      </c>
      <c r="FZ393" s="237"/>
      <c r="GA393" s="237">
        <v>3.577586206896552</v>
      </c>
      <c r="GB393" s="133">
        <v>22</v>
      </c>
      <c r="GH393" s="133">
        <v>1</v>
      </c>
      <c r="GI393" s="133">
        <v>2</v>
      </c>
      <c r="GJ393" s="133">
        <v>0</v>
      </c>
      <c r="GK393" s="133">
        <v>1</v>
      </c>
      <c r="GL393" s="133">
        <v>30</v>
      </c>
      <c r="GN393" s="133">
        <v>0</v>
      </c>
      <c r="GP393" s="133">
        <v>0</v>
      </c>
      <c r="GQ393" s="61">
        <v>68</v>
      </c>
      <c r="GR393" s="106">
        <v>37.671347663477725</v>
      </c>
      <c r="GS393" s="61">
        <v>52</v>
      </c>
      <c r="GT393" s="61">
        <v>0</v>
      </c>
      <c r="GU393" s="61"/>
      <c r="GV393" s="61"/>
      <c r="GW393" s="61"/>
      <c r="GX393" s="61"/>
      <c r="GY393" s="61">
        <v>17</v>
      </c>
      <c r="GZ393" s="61"/>
      <c r="HA393" s="90"/>
      <c r="HB393" s="21">
        <v>18</v>
      </c>
      <c r="HZ393" s="238"/>
      <c r="IF393" s="237"/>
      <c r="IG393" s="237"/>
      <c r="IQ393" s="237"/>
      <c r="JD393" s="136"/>
      <c r="JE393" s="278"/>
      <c r="JF393" s="70"/>
      <c r="JG393" s="70"/>
      <c r="JH393" s="136"/>
      <c r="JI393" s="136"/>
      <c r="JJ393" s="136"/>
      <c r="JK393" s="136"/>
      <c r="JM393" s="420"/>
      <c r="JN393" s="362"/>
      <c r="JO393" s="244"/>
      <c r="JQ393" s="518">
        <v>1</v>
      </c>
      <c r="JR393" s="519">
        <v>43601</v>
      </c>
      <c r="JS393" s="520">
        <v>67</v>
      </c>
      <c r="JT393" s="135"/>
      <c r="JV393" s="200"/>
      <c r="JW393" s="135"/>
      <c r="JX393" s="225"/>
      <c r="JY393" s="201"/>
      <c r="JZ393" s="135"/>
      <c r="KA393" s="225"/>
      <c r="KB393" s="699">
        <v>0</v>
      </c>
      <c r="KC393" s="511"/>
      <c r="KD393" s="225"/>
      <c r="KE393" s="63"/>
      <c r="KF393" s="250"/>
      <c r="KG393" s="250"/>
      <c r="KH393" s="250"/>
      <c r="KI393" s="250"/>
      <c r="KJ393" s="250"/>
      <c r="KK393" s="250"/>
      <c r="KL393" s="250"/>
      <c r="KM393" s="250"/>
      <c r="KR393" s="92"/>
      <c r="KS393" s="92"/>
      <c r="KT393" s="92"/>
      <c r="KU393" s="361"/>
      <c r="KV393" s="92"/>
      <c r="KW393" s="361"/>
      <c r="KX393" s="361"/>
      <c r="KY393" s="361"/>
      <c r="KZ393" s="361"/>
      <c r="LA393" s="361"/>
      <c r="LB393" s="361"/>
      <c r="LC393" s="361"/>
      <c r="LD393" s="361"/>
      <c r="LE393" s="361"/>
      <c r="LF393" s="112"/>
      <c r="LG393" s="454"/>
      <c r="LH393" s="454"/>
      <c r="LI393" s="454"/>
      <c r="LJ393" s="454"/>
      <c r="LK393" s="454"/>
      <c r="LL393" s="454"/>
      <c r="LM393" s="454"/>
      <c r="LN393" s="454"/>
      <c r="LO393" s="454"/>
      <c r="LP393" s="454"/>
      <c r="LQ393" s="454"/>
      <c r="LR393" s="454"/>
      <c r="LS393" s="454"/>
      <c r="LT393" s="454"/>
      <c r="LU393" s="454"/>
      <c r="LV393" s="454"/>
      <c r="LW393" s="454"/>
      <c r="LX393" s="454"/>
      <c r="LY393" s="454"/>
      <c r="LZ393" s="454"/>
      <c r="MA393" s="454"/>
      <c r="MB393" s="454"/>
      <c r="MD393" s="509"/>
      <c r="ME393" s="61"/>
      <c r="MF393" s="746">
        <v>120</v>
      </c>
      <c r="MG393" s="510">
        <v>41552</v>
      </c>
      <c r="MH393" s="511">
        <v>357</v>
      </c>
      <c r="MI393" s="521">
        <v>357</v>
      </c>
      <c r="MJ393" s="522">
        <v>57.187832769480899</v>
      </c>
      <c r="MK393" s="510"/>
      <c r="ML393" s="511"/>
      <c r="MM393" s="511"/>
      <c r="MN393" s="511"/>
      <c r="MO393" s="511"/>
      <c r="MP393" s="511"/>
      <c r="NE393" s="876" t="s">
        <v>64</v>
      </c>
      <c r="NF393" s="877" t="s">
        <v>64</v>
      </c>
      <c r="NG393" s="877" t="s">
        <v>64</v>
      </c>
      <c r="NH393" s="877" t="s">
        <v>64</v>
      </c>
      <c r="NI393" s="877" t="s">
        <v>64</v>
      </c>
      <c r="NJ393" s="877" t="s">
        <v>64</v>
      </c>
      <c r="NK393" s="877" t="s">
        <v>64</v>
      </c>
      <c r="NL393" s="877" t="s">
        <v>64</v>
      </c>
      <c r="NM393" s="877" t="s">
        <v>64</v>
      </c>
      <c r="NN393" s="877" t="s">
        <v>64</v>
      </c>
      <c r="NO393" s="877" t="s">
        <v>64</v>
      </c>
      <c r="NP393" s="877" t="s">
        <v>64</v>
      </c>
      <c r="NQ393" s="877" t="s">
        <v>64</v>
      </c>
      <c r="NR393" s="877" t="s">
        <v>64</v>
      </c>
      <c r="NS393" s="877" t="s">
        <v>64</v>
      </c>
      <c r="NT393" s="877" t="s">
        <v>64</v>
      </c>
      <c r="NU393" s="877" t="s">
        <v>64</v>
      </c>
      <c r="NV393" s="877" t="s">
        <v>64</v>
      </c>
      <c r="NW393" s="877" t="s">
        <v>64</v>
      </c>
      <c r="NX393" s="877" t="s">
        <v>64</v>
      </c>
      <c r="NY393" s="877" t="s">
        <v>64</v>
      </c>
      <c r="NZ393" s="877" t="s">
        <v>64</v>
      </c>
      <c r="OA393" s="877" t="s">
        <v>64</v>
      </c>
      <c r="OB393" s="877" t="s">
        <v>64</v>
      </c>
      <c r="OC393" s="877" t="s">
        <v>64</v>
      </c>
      <c r="OD393" s="877" t="s">
        <v>64</v>
      </c>
      <c r="OE393" s="877" t="s">
        <v>64</v>
      </c>
      <c r="OF393" s="877" t="s">
        <v>64</v>
      </c>
      <c r="OG393" s="877" t="s">
        <v>64</v>
      </c>
      <c r="OH393" s="877" t="s">
        <v>64</v>
      </c>
      <c r="OI393" s="877" t="s">
        <v>64</v>
      </c>
      <c r="OJ393" s="877" t="s">
        <v>64</v>
      </c>
      <c r="OK393" s="877" t="s">
        <v>64</v>
      </c>
      <c r="OL393" s="877" t="s">
        <v>64</v>
      </c>
      <c r="OM393" s="877" t="s">
        <v>64</v>
      </c>
    </row>
    <row r="394" spans="1:403" s="133" customFormat="1" x14ac:dyDescent="0.25">
      <c r="A394" s="455">
        <v>393</v>
      </c>
      <c r="B394" s="274">
        <v>0</v>
      </c>
      <c r="C394" s="61">
        <v>0</v>
      </c>
      <c r="D394" s="61">
        <v>5</v>
      </c>
      <c r="E394" s="511">
        <v>122</v>
      </c>
      <c r="F394" s="884"/>
      <c r="G394" s="61"/>
      <c r="H394" s="900">
        <v>359</v>
      </c>
      <c r="J394" s="511" t="s">
        <v>1878</v>
      </c>
      <c r="K394" s="766">
        <v>9742</v>
      </c>
      <c r="L394" s="512">
        <v>87.161643835616402</v>
      </c>
      <c r="M394" s="514">
        <v>51</v>
      </c>
      <c r="N394" s="514">
        <v>150</v>
      </c>
      <c r="O394" s="514">
        <v>22.666666666666668</v>
      </c>
      <c r="P394" s="106">
        <v>1.4577379737113252</v>
      </c>
      <c r="Q394" s="511">
        <v>1</v>
      </c>
      <c r="R394" s="511">
        <v>95</v>
      </c>
      <c r="S394" s="511">
        <v>50</v>
      </c>
      <c r="T394" s="511">
        <v>1</v>
      </c>
      <c r="U394" s="514">
        <v>3</v>
      </c>
      <c r="V394" s="718">
        <v>0</v>
      </c>
      <c r="W394" s="718"/>
      <c r="X394" s="718">
        <v>0</v>
      </c>
      <c r="Y394" s="718">
        <v>2</v>
      </c>
      <c r="Z394" s="718">
        <v>0</v>
      </c>
      <c r="AA394" s="718">
        <v>0</v>
      </c>
      <c r="AB394" s="718">
        <v>1</v>
      </c>
      <c r="AC394" s="718">
        <v>0</v>
      </c>
      <c r="AE394" s="524">
        <v>25.667432039034001</v>
      </c>
      <c r="AG394" s="589">
        <v>199</v>
      </c>
      <c r="AH394" s="590">
        <v>0.72</v>
      </c>
      <c r="AI394" s="589">
        <v>77</v>
      </c>
      <c r="AJ394" s="592"/>
      <c r="AK394" s="589">
        <v>9</v>
      </c>
      <c r="AL394" s="592"/>
      <c r="AM394" s="589">
        <v>3635</v>
      </c>
      <c r="AN394" s="593"/>
      <c r="AO394" s="409"/>
      <c r="AP394" s="63"/>
      <c r="AQ394" s="63"/>
      <c r="AR394" s="63"/>
      <c r="AS394" s="63"/>
      <c r="AT394" s="63"/>
      <c r="AU394" s="63"/>
      <c r="AV394" s="64"/>
      <c r="AW394" s="64"/>
      <c r="AX394" s="108"/>
      <c r="AY394" s="108"/>
      <c r="AZ394" s="108"/>
      <c r="BA394" s="589">
        <v>131</v>
      </c>
      <c r="BB394" s="414"/>
      <c r="BC394" s="66"/>
      <c r="BD394" s="68"/>
      <c r="BE394" s="66"/>
      <c r="BF394" s="218"/>
      <c r="BG394" s="66"/>
      <c r="BH394" s="68"/>
      <c r="BI394" s="508"/>
      <c r="BJ394" s="508"/>
      <c r="BK394" s="508"/>
      <c r="BL394" s="66"/>
      <c r="BM394" s="66"/>
      <c r="BN394" s="66"/>
      <c r="BO394" s="66"/>
      <c r="BP394" s="571"/>
      <c r="BQ394" s="66"/>
      <c r="BR394" s="66"/>
      <c r="BS394" s="66"/>
      <c r="BT394" s="66"/>
      <c r="BU394" s="61"/>
      <c r="BV394" s="61"/>
      <c r="BW394" s="61"/>
      <c r="BX394" s="61"/>
      <c r="BY394" s="61"/>
      <c r="BZ394" s="61"/>
      <c r="CA394" s="61"/>
      <c r="CB394" s="61"/>
      <c r="CC394" s="61"/>
      <c r="CD394" s="61"/>
      <c r="CE394" s="61"/>
      <c r="CF394" s="61"/>
      <c r="CG394" s="61"/>
      <c r="CH394" s="61"/>
      <c r="CI394" s="61"/>
      <c r="CJ394" s="61"/>
      <c r="CK394" s="661">
        <v>1</v>
      </c>
      <c r="CL394" s="661">
        <v>0</v>
      </c>
      <c r="CM394" s="661">
        <v>0</v>
      </c>
      <c r="CN394" s="661">
        <v>1</v>
      </c>
      <c r="CO394" s="661">
        <v>1</v>
      </c>
      <c r="CP394" s="661">
        <v>0</v>
      </c>
      <c r="CQ394" s="661">
        <v>1</v>
      </c>
      <c r="CR394" s="661">
        <v>1</v>
      </c>
      <c r="CS394" s="661">
        <v>0</v>
      </c>
      <c r="CT394" s="661">
        <v>1</v>
      </c>
      <c r="CU394" s="661">
        <v>0</v>
      </c>
      <c r="CV394" s="663">
        <v>0</v>
      </c>
      <c r="CW394" s="667"/>
      <c r="CX394" s="362"/>
      <c r="CY394" s="362"/>
      <c r="CZ394" s="362"/>
      <c r="DD394" s="516">
        <v>1</v>
      </c>
      <c r="DE394" s="511" t="s">
        <v>1745</v>
      </c>
      <c r="DG394" s="136"/>
      <c r="DK394" s="136"/>
      <c r="DL394" s="136"/>
      <c r="DM394" s="136"/>
      <c r="DT394" s="63"/>
      <c r="EP394" s="511">
        <v>122</v>
      </c>
      <c r="EQ394" s="574">
        <v>41554</v>
      </c>
      <c r="EU394" s="133">
        <v>106</v>
      </c>
      <c r="EV394" s="133">
        <v>1</v>
      </c>
      <c r="EW394" s="524">
        <v>25.667432039034001</v>
      </c>
      <c r="EX394" s="133">
        <v>9</v>
      </c>
      <c r="EY394" s="133">
        <v>8</v>
      </c>
      <c r="EZ394" s="133">
        <v>57</v>
      </c>
      <c r="FA394" s="133">
        <v>51</v>
      </c>
      <c r="FD394" s="133">
        <v>52</v>
      </c>
      <c r="FF394" s="133">
        <v>32</v>
      </c>
      <c r="FI394" s="91"/>
      <c r="FJ394" s="91"/>
      <c r="FK394" s="227"/>
      <c r="FL394" s="227"/>
      <c r="FM394" s="193">
        <v>116</v>
      </c>
      <c r="FN394" s="193">
        <v>79</v>
      </c>
      <c r="FO394" s="193">
        <v>79.575343506124099</v>
      </c>
      <c r="FP394" s="193">
        <v>54.193552905032789</v>
      </c>
      <c r="FQ394" s="193">
        <v>32</v>
      </c>
      <c r="FR394" s="133">
        <v>1</v>
      </c>
      <c r="FT394" s="193">
        <v>89</v>
      </c>
      <c r="FU394" s="193"/>
      <c r="FV394" s="133">
        <v>130</v>
      </c>
      <c r="FW394" s="237">
        <v>8.77</v>
      </c>
      <c r="FX394" s="237">
        <v>10</v>
      </c>
      <c r="FY394" s="237">
        <v>10.148232611174459</v>
      </c>
      <c r="FZ394" s="237"/>
      <c r="GA394" s="237"/>
      <c r="GB394" s="133">
        <v>17</v>
      </c>
      <c r="GH394" s="133">
        <v>0</v>
      </c>
      <c r="GI394" s="133">
        <v>2</v>
      </c>
      <c r="GJ394" s="133">
        <v>1</v>
      </c>
      <c r="GK394" s="133">
        <v>1</v>
      </c>
      <c r="GN394" s="133">
        <v>0</v>
      </c>
      <c r="GP394" s="133">
        <v>0</v>
      </c>
      <c r="GQ394" s="61">
        <v>46</v>
      </c>
      <c r="GR394" s="106">
        <v>31.555739666221626</v>
      </c>
      <c r="GS394" s="61">
        <v>65</v>
      </c>
      <c r="GT394" s="61">
        <v>0</v>
      </c>
      <c r="GU394" s="61"/>
      <c r="GV394" s="61"/>
      <c r="GW394" s="61"/>
      <c r="GX394" s="61"/>
      <c r="GY394" s="61">
        <v>16</v>
      </c>
      <c r="GZ394" s="61"/>
      <c r="HA394" s="90"/>
      <c r="HB394" s="21">
        <v>20</v>
      </c>
      <c r="HZ394" s="238"/>
      <c r="IF394" s="237"/>
      <c r="IG394" s="237"/>
      <c r="IQ394" s="237"/>
      <c r="JD394" s="136"/>
      <c r="JE394" s="278"/>
      <c r="JF394" s="70"/>
      <c r="JG394" s="70"/>
      <c r="JH394" s="136"/>
      <c r="JI394" s="136"/>
      <c r="JJ394" s="136"/>
      <c r="JK394" s="136"/>
      <c r="JM394" s="420"/>
      <c r="JN394" s="362"/>
      <c r="JO394" s="244"/>
      <c r="JQ394" s="518">
        <v>1</v>
      </c>
      <c r="JR394" s="519">
        <v>41567</v>
      </c>
      <c r="JS394" s="520">
        <v>0</v>
      </c>
      <c r="JT394" s="135"/>
      <c r="JV394" s="200"/>
      <c r="JW394" s="135"/>
      <c r="JX394" s="225"/>
      <c r="JY394" s="201"/>
      <c r="JZ394" s="135"/>
      <c r="KA394" s="225"/>
      <c r="KB394" s="699">
        <v>0</v>
      </c>
      <c r="KC394" s="511"/>
      <c r="KD394" s="225"/>
      <c r="KE394" s="63"/>
      <c r="KF394" s="250"/>
      <c r="KG394" s="250"/>
      <c r="KH394" s="250"/>
      <c r="KI394" s="250"/>
      <c r="KJ394" s="250"/>
      <c r="KK394" s="250"/>
      <c r="KL394" s="250"/>
      <c r="KM394" s="250"/>
      <c r="KR394" s="92"/>
      <c r="KS394" s="92"/>
      <c r="KT394" s="92"/>
      <c r="KU394" s="361"/>
      <c r="KV394" s="92"/>
      <c r="KW394" s="361"/>
      <c r="KX394" s="361"/>
      <c r="KY394" s="361"/>
      <c r="KZ394" s="361"/>
      <c r="LA394" s="361"/>
      <c r="LB394" s="361"/>
      <c r="LC394" s="361"/>
      <c r="LD394" s="361"/>
      <c r="LE394" s="361"/>
      <c r="LF394" s="112"/>
      <c r="LG394" s="454"/>
      <c r="LH394" s="454"/>
      <c r="LI394" s="454"/>
      <c r="LJ394" s="454"/>
      <c r="LK394" s="454"/>
      <c r="LL394" s="454"/>
      <c r="LM394" s="454"/>
      <c r="LN394" s="454"/>
      <c r="LO394" s="454"/>
      <c r="LP394" s="454"/>
      <c r="LQ394" s="454"/>
      <c r="LR394" s="454"/>
      <c r="LS394" s="454"/>
      <c r="LT394" s="454"/>
      <c r="LU394" s="454"/>
      <c r="LV394" s="454"/>
      <c r="LW394" s="454"/>
      <c r="LX394" s="454"/>
      <c r="LY394" s="454"/>
      <c r="LZ394" s="454"/>
      <c r="MA394" s="454"/>
      <c r="MB394" s="454"/>
      <c r="MD394" s="509"/>
      <c r="ME394" s="61"/>
      <c r="MF394" s="746">
        <v>122</v>
      </c>
      <c r="MG394" s="510">
        <v>41556</v>
      </c>
      <c r="MH394" s="511">
        <v>359</v>
      </c>
      <c r="MI394" s="521">
        <v>359</v>
      </c>
      <c r="MJ394" s="522">
        <v>25.553774757571102</v>
      </c>
      <c r="MK394" s="510"/>
      <c r="ML394" s="511"/>
      <c r="MM394" s="511"/>
      <c r="MN394" s="511"/>
      <c r="MO394" s="511"/>
      <c r="MP394" s="511"/>
      <c r="NE394" s="876" t="s">
        <v>64</v>
      </c>
      <c r="NF394" s="877" t="s">
        <v>64</v>
      </c>
      <c r="NG394" s="877" t="s">
        <v>64</v>
      </c>
      <c r="NH394" s="877" t="s">
        <v>64</v>
      </c>
      <c r="NI394" s="877" t="s">
        <v>64</v>
      </c>
      <c r="NJ394" s="877" t="s">
        <v>64</v>
      </c>
      <c r="NK394" s="877" t="s">
        <v>64</v>
      </c>
      <c r="NL394" s="877" t="s">
        <v>64</v>
      </c>
      <c r="NM394" s="877" t="s">
        <v>64</v>
      </c>
      <c r="NN394" s="877" t="s">
        <v>64</v>
      </c>
      <c r="NO394" s="877" t="s">
        <v>64</v>
      </c>
      <c r="NP394" s="877" t="s">
        <v>64</v>
      </c>
      <c r="NQ394" s="877" t="s">
        <v>64</v>
      </c>
      <c r="NR394" s="877" t="s">
        <v>64</v>
      </c>
      <c r="NS394" s="877" t="s">
        <v>64</v>
      </c>
      <c r="NT394" s="877" t="s">
        <v>64</v>
      </c>
      <c r="NU394" s="877" t="s">
        <v>64</v>
      </c>
      <c r="NV394" s="877" t="s">
        <v>64</v>
      </c>
      <c r="NW394" s="877" t="s">
        <v>64</v>
      </c>
      <c r="NX394" s="877" t="s">
        <v>64</v>
      </c>
      <c r="NY394" s="877" t="s">
        <v>64</v>
      </c>
      <c r="NZ394" s="877" t="s">
        <v>64</v>
      </c>
      <c r="OA394" s="877" t="s">
        <v>64</v>
      </c>
      <c r="OB394" s="877" t="s">
        <v>64</v>
      </c>
      <c r="OC394" s="877" t="s">
        <v>64</v>
      </c>
      <c r="OD394" s="877" t="s">
        <v>64</v>
      </c>
      <c r="OE394" s="877" t="s">
        <v>64</v>
      </c>
      <c r="OF394" s="877" t="s">
        <v>64</v>
      </c>
      <c r="OG394" s="877" t="s">
        <v>64</v>
      </c>
      <c r="OH394" s="877" t="s">
        <v>64</v>
      </c>
      <c r="OI394" s="877" t="s">
        <v>64</v>
      </c>
      <c r="OJ394" s="877" t="s">
        <v>64</v>
      </c>
      <c r="OK394" s="877" t="s">
        <v>64</v>
      </c>
      <c r="OL394" s="877" t="s">
        <v>64</v>
      </c>
      <c r="OM394" s="877" t="s">
        <v>64</v>
      </c>
    </row>
    <row r="395" spans="1:403" s="133" customFormat="1" x14ac:dyDescent="0.25">
      <c r="A395" s="902">
        <v>394</v>
      </c>
      <c r="B395" s="221">
        <v>0</v>
      </c>
      <c r="C395" s="61">
        <v>1</v>
      </c>
      <c r="D395" s="61">
        <v>5</v>
      </c>
      <c r="E395" s="511">
        <v>123</v>
      </c>
      <c r="F395" s="884"/>
      <c r="G395" s="61"/>
      <c r="H395" s="900">
        <v>360</v>
      </c>
      <c r="J395" s="511" t="s">
        <v>1879</v>
      </c>
      <c r="K395" s="766">
        <v>19461</v>
      </c>
      <c r="L395" s="512">
        <v>60.5342465753425</v>
      </c>
      <c r="M395" s="514">
        <v>93</v>
      </c>
      <c r="N395" s="514">
        <v>165</v>
      </c>
      <c r="O395" s="514">
        <v>34.159779614325075</v>
      </c>
      <c r="P395" s="106">
        <v>2.0645822822062581</v>
      </c>
      <c r="Q395" s="511">
        <v>1</v>
      </c>
      <c r="R395" s="511">
        <v>110</v>
      </c>
      <c r="S395" s="511">
        <v>80</v>
      </c>
      <c r="T395" s="511">
        <v>0</v>
      </c>
      <c r="U395" s="514">
        <v>3</v>
      </c>
      <c r="V395" s="718">
        <v>1</v>
      </c>
      <c r="W395" s="718"/>
      <c r="X395" s="718">
        <v>1</v>
      </c>
      <c r="Y395" s="718">
        <v>0</v>
      </c>
      <c r="Z395" s="718">
        <v>1</v>
      </c>
      <c r="AA395" s="718">
        <v>0</v>
      </c>
      <c r="AB395" s="718">
        <v>0</v>
      </c>
      <c r="AC395" s="718">
        <v>0</v>
      </c>
      <c r="AE395" s="524">
        <v>27.2306458667444</v>
      </c>
      <c r="AG395" s="589">
        <v>184</v>
      </c>
      <c r="AH395" s="590">
        <v>1.1299999999999999</v>
      </c>
      <c r="AI395" s="589">
        <v>49</v>
      </c>
      <c r="AJ395" s="592"/>
      <c r="AK395" s="589">
        <v>13.4</v>
      </c>
      <c r="AL395" s="592"/>
      <c r="AM395" s="589">
        <v>399</v>
      </c>
      <c r="AN395" s="593"/>
      <c r="AO395" s="409"/>
      <c r="AP395" s="63"/>
      <c r="AQ395" s="63"/>
      <c r="AR395" s="63"/>
      <c r="AS395" s="63"/>
      <c r="AT395" s="63"/>
      <c r="AU395" s="63"/>
      <c r="AV395" s="64"/>
      <c r="AW395" s="64"/>
      <c r="AX395" s="108"/>
      <c r="AY395" s="108"/>
      <c r="AZ395" s="108"/>
      <c r="BA395" s="589">
        <v>139</v>
      </c>
      <c r="BB395" s="414"/>
      <c r="BC395" s="66"/>
      <c r="BD395" s="68"/>
      <c r="BE395" s="66"/>
      <c r="BF395" s="218"/>
      <c r="BG395" s="66"/>
      <c r="BH395" s="68"/>
      <c r="BI395" s="508"/>
      <c r="BJ395" s="508"/>
      <c r="BK395" s="508"/>
      <c r="BL395" s="66"/>
      <c r="BM395" s="66"/>
      <c r="BN395" s="66"/>
      <c r="BO395" s="66"/>
      <c r="BP395" s="571"/>
      <c r="BQ395" s="66"/>
      <c r="BR395" s="66"/>
      <c r="BS395" s="66"/>
      <c r="BT395" s="66"/>
      <c r="BU395" s="61"/>
      <c r="BV395" s="61"/>
      <c r="BW395" s="61"/>
      <c r="BX395" s="61"/>
      <c r="BY395" s="61"/>
      <c r="BZ395" s="61"/>
      <c r="CA395" s="61"/>
      <c r="CB395" s="61"/>
      <c r="CC395" s="61"/>
      <c r="CD395" s="61"/>
      <c r="CE395" s="61"/>
      <c r="CF395" s="61"/>
      <c r="CG395" s="61"/>
      <c r="CH395" s="61"/>
      <c r="CI395" s="61"/>
      <c r="CJ395" s="61"/>
      <c r="CK395" s="661">
        <v>1</v>
      </c>
      <c r="CL395" s="661">
        <v>0</v>
      </c>
      <c r="CM395" s="663">
        <v>1</v>
      </c>
      <c r="CN395" s="663">
        <v>1</v>
      </c>
      <c r="CO395" s="663">
        <v>1</v>
      </c>
      <c r="CP395" s="661">
        <v>0</v>
      </c>
      <c r="CQ395" s="661">
        <v>1</v>
      </c>
      <c r="CR395" s="661">
        <v>1</v>
      </c>
      <c r="CS395" s="661">
        <v>0</v>
      </c>
      <c r="CT395" s="663">
        <v>1</v>
      </c>
      <c r="CU395" s="663">
        <v>0</v>
      </c>
      <c r="CV395" s="663" t="s">
        <v>1816</v>
      </c>
      <c r="CW395" s="666">
        <v>8.4</v>
      </c>
      <c r="CX395" s="362"/>
      <c r="CY395" s="362"/>
      <c r="CZ395" s="362"/>
      <c r="DD395" s="516">
        <v>2</v>
      </c>
      <c r="DE395" s="511" t="s">
        <v>1880</v>
      </c>
      <c r="DG395" s="136"/>
      <c r="DK395" s="136"/>
      <c r="DL395" s="136"/>
      <c r="DM395" s="136"/>
      <c r="DT395" s="63"/>
      <c r="EP395" s="511">
        <v>123</v>
      </c>
      <c r="EQ395" s="574">
        <v>41556</v>
      </c>
      <c r="EU395" s="133">
        <v>108</v>
      </c>
      <c r="EV395" s="133">
        <v>1</v>
      </c>
      <c r="EW395" s="524">
        <v>27.2306458667444</v>
      </c>
      <c r="EX395" s="133">
        <v>8</v>
      </c>
      <c r="EY395" s="133">
        <v>8</v>
      </c>
      <c r="EZ395" s="133">
        <v>76</v>
      </c>
      <c r="FA395" s="133">
        <v>66</v>
      </c>
      <c r="FD395" s="133">
        <v>53</v>
      </c>
      <c r="FF395" s="133">
        <v>33</v>
      </c>
      <c r="FI395" s="91"/>
      <c r="FJ395" s="91"/>
      <c r="FK395" s="227"/>
      <c r="FL395" s="227"/>
      <c r="FM395" s="193">
        <v>263</v>
      </c>
      <c r="FN395" s="193">
        <v>210</v>
      </c>
      <c r="FO395" s="193">
        <v>127.38654316017495</v>
      </c>
      <c r="FP395" s="193">
        <v>101.71549073626137</v>
      </c>
      <c r="FQ395" s="193">
        <v>20</v>
      </c>
      <c r="FR395" s="133">
        <v>1</v>
      </c>
      <c r="FT395" s="193">
        <v>111</v>
      </c>
      <c r="FU395" s="193"/>
      <c r="FV395" s="133">
        <v>100</v>
      </c>
      <c r="FW395" s="237">
        <v>5.15</v>
      </c>
      <c r="FX395" s="237">
        <v>4.93</v>
      </c>
      <c r="FY395" s="237">
        <v>21.553398058252426</v>
      </c>
      <c r="FZ395" s="237"/>
      <c r="GA395" s="237">
        <v>3.3035714285714284</v>
      </c>
      <c r="GB395" s="133">
        <v>19</v>
      </c>
      <c r="GH395" s="133">
        <v>1</v>
      </c>
      <c r="GI395" s="133">
        <v>3</v>
      </c>
      <c r="GJ395" s="133">
        <v>1</v>
      </c>
      <c r="GK395" s="133">
        <v>1</v>
      </c>
      <c r="GL395" s="133">
        <v>42</v>
      </c>
      <c r="GN395" s="133">
        <v>0</v>
      </c>
      <c r="GP395" s="133">
        <v>0</v>
      </c>
      <c r="GQ395" s="61">
        <v>63</v>
      </c>
      <c r="GR395" s="106">
        <v>30.514647220878413</v>
      </c>
      <c r="GS395" s="61">
        <v>33</v>
      </c>
      <c r="GT395" s="61">
        <v>1</v>
      </c>
      <c r="GU395" s="61"/>
      <c r="GV395" s="61"/>
      <c r="GW395" s="61"/>
      <c r="GX395" s="61"/>
      <c r="GY395" s="61">
        <v>15</v>
      </c>
      <c r="GZ395" s="61"/>
      <c r="HA395" s="90"/>
      <c r="HB395" s="21">
        <v>9</v>
      </c>
      <c r="HZ395" s="238"/>
      <c r="IF395" s="237"/>
      <c r="IG395" s="237"/>
      <c r="IQ395" s="237"/>
      <c r="JD395" s="136"/>
      <c r="JE395" s="278"/>
      <c r="JF395" s="70"/>
      <c r="JG395" s="70"/>
      <c r="JH395" s="136"/>
      <c r="JI395" s="136"/>
      <c r="JJ395" s="136"/>
      <c r="JK395" s="136"/>
      <c r="JM395" s="420"/>
      <c r="JN395" s="362"/>
      <c r="JO395" s="244"/>
      <c r="JQ395" s="518">
        <v>2</v>
      </c>
      <c r="JR395" s="519">
        <v>42011</v>
      </c>
      <c r="JS395" s="520">
        <v>14</v>
      </c>
      <c r="JT395" s="135"/>
      <c r="JV395" s="200"/>
      <c r="JW395" s="135"/>
      <c r="JX395" s="225"/>
      <c r="JY395" s="201"/>
      <c r="JZ395" s="135"/>
      <c r="KA395" s="225"/>
      <c r="KB395" s="699">
        <v>1</v>
      </c>
      <c r="KC395" s="700">
        <v>42011</v>
      </c>
      <c r="KD395" s="225"/>
      <c r="KE395" s="63"/>
      <c r="KF395" s="250"/>
      <c r="KG395" s="250"/>
      <c r="KH395" s="250"/>
      <c r="KI395" s="250"/>
      <c r="KJ395" s="250"/>
      <c r="KK395" s="250"/>
      <c r="KL395" s="250"/>
      <c r="KM395" s="250"/>
      <c r="KR395" s="92"/>
      <c r="KS395" s="92"/>
      <c r="KT395" s="92"/>
      <c r="KU395" s="361"/>
      <c r="KV395" s="92"/>
      <c r="KW395" s="361"/>
      <c r="KX395" s="361"/>
      <c r="KY395" s="361"/>
      <c r="KZ395" s="361"/>
      <c r="LA395" s="361"/>
      <c r="LB395" s="361"/>
      <c r="LC395" s="361"/>
      <c r="LD395" s="361"/>
      <c r="LE395" s="361"/>
      <c r="LF395" s="112"/>
      <c r="LG395" s="454"/>
      <c r="LH395" s="454"/>
      <c r="LI395" s="454"/>
      <c r="LJ395" s="454"/>
      <c r="LK395" s="454"/>
      <c r="LL395" s="454"/>
      <c r="LM395" s="454"/>
      <c r="LN395" s="454"/>
      <c r="LO395" s="454"/>
      <c r="LP395" s="454"/>
      <c r="LQ395" s="454"/>
      <c r="LR395" s="454"/>
      <c r="LS395" s="454"/>
      <c r="LT395" s="454"/>
      <c r="LU395" s="454"/>
      <c r="LV395" s="454"/>
      <c r="LW395" s="454"/>
      <c r="LX395" s="454"/>
      <c r="LY395" s="454"/>
      <c r="LZ395" s="454"/>
      <c r="MA395" s="454"/>
      <c r="MB395" s="454"/>
      <c r="MD395" s="509"/>
      <c r="ME395" s="61"/>
      <c r="MF395" s="746">
        <v>123</v>
      </c>
      <c r="MG395" s="510">
        <v>41556</v>
      </c>
      <c r="MH395" s="511">
        <v>360</v>
      </c>
      <c r="MI395" s="521">
        <v>360</v>
      </c>
      <c r="MJ395" s="522">
        <v>38.450883402032098</v>
      </c>
      <c r="MK395" s="510"/>
      <c r="ML395" s="511"/>
      <c r="MM395" s="511"/>
      <c r="MN395" s="511"/>
      <c r="MO395" s="511"/>
      <c r="MP395" s="511"/>
      <c r="NE395" s="876">
        <v>1123</v>
      </c>
      <c r="NF395" s="877">
        <v>8.3891365546718006</v>
      </c>
      <c r="NG395" s="877">
        <v>6.5439597973718504</v>
      </c>
      <c r="NH395" s="877">
        <v>5.1497471195046796</v>
      </c>
      <c r="NI395" s="877">
        <v>2.5680321047712802</v>
      </c>
      <c r="NJ395" s="877">
        <v>7.56871618873173</v>
      </c>
      <c r="NK395" s="877">
        <v>7.9208292085634602</v>
      </c>
      <c r="NL395" s="877">
        <v>8.7360636278718093</v>
      </c>
      <c r="NM395" s="877">
        <v>8.2505352941963093</v>
      </c>
      <c r="NN395" s="877">
        <v>5.9361667779791496</v>
      </c>
      <c r="NO395" s="877">
        <v>1.4222330006830499</v>
      </c>
      <c r="NP395" s="877">
        <v>6.0992952043377704</v>
      </c>
      <c r="NQ395" s="877">
        <v>6.5301331843918096</v>
      </c>
      <c r="NR395" s="877">
        <v>7.5592623587248902</v>
      </c>
      <c r="NS395" s="877">
        <v>4.2645364309990299</v>
      </c>
      <c r="NT395" s="877">
        <v>5.8860623383456003</v>
      </c>
      <c r="NU395" s="877">
        <v>7.4333767933750403</v>
      </c>
      <c r="NV395" s="877">
        <v>6.7560892473732199</v>
      </c>
      <c r="NW395" s="877">
        <v>6.9866384717308501</v>
      </c>
      <c r="NX395" s="877">
        <v>4.9886846867721699</v>
      </c>
      <c r="NY395" s="877">
        <v>5.6786353478227403</v>
      </c>
      <c r="NZ395" s="877">
        <v>7.4586116725845999</v>
      </c>
      <c r="OA395" s="877">
        <v>-2.9146345659516501E-2</v>
      </c>
      <c r="OB395" s="877">
        <v>10.7425536545027</v>
      </c>
      <c r="OC395" s="877">
        <v>1.3950627995175799</v>
      </c>
      <c r="OD395" s="877">
        <v>8.9273631646635803</v>
      </c>
      <c r="OE395" s="877">
        <v>7.39951292418296</v>
      </c>
      <c r="OF395" s="877">
        <v>6.5870648983631703</v>
      </c>
      <c r="OG395" s="877">
        <v>12.5032965534136</v>
      </c>
      <c r="OH395" s="877">
        <v>4.3262497008374599</v>
      </c>
      <c r="OI395" s="877">
        <v>9.0319079271273797</v>
      </c>
      <c r="OJ395" s="877">
        <v>4.47248777146274</v>
      </c>
      <c r="OK395" s="877">
        <v>3.4713886262862199</v>
      </c>
      <c r="OL395" s="877">
        <v>8.9565095103230998</v>
      </c>
      <c r="OM395" s="877">
        <v>9.3474908549850895</v>
      </c>
    </row>
    <row r="396" spans="1:403" s="133" customFormat="1" x14ac:dyDescent="0.25">
      <c r="A396" s="455">
        <v>395</v>
      </c>
      <c r="B396" s="221">
        <v>0</v>
      </c>
      <c r="C396" s="61">
        <v>0</v>
      </c>
      <c r="D396" s="61">
        <v>5</v>
      </c>
      <c r="E396" s="511">
        <v>124</v>
      </c>
      <c r="F396" s="884"/>
      <c r="G396" s="61"/>
      <c r="H396" s="900">
        <v>361</v>
      </c>
      <c r="J396" s="511" t="s">
        <v>1881</v>
      </c>
      <c r="K396" s="766">
        <v>19158</v>
      </c>
      <c r="L396" s="512">
        <v>61.364383561643798</v>
      </c>
      <c r="M396" s="514">
        <v>112.2</v>
      </c>
      <c r="N396" s="514">
        <v>166</v>
      </c>
      <c r="O396" s="514">
        <v>40.717085208303097</v>
      </c>
      <c r="P396" s="106">
        <v>2.2745695563483359</v>
      </c>
      <c r="Q396" s="511">
        <v>0</v>
      </c>
      <c r="R396" s="511">
        <v>120</v>
      </c>
      <c r="S396" s="511">
        <v>60</v>
      </c>
      <c r="T396" s="511">
        <v>1</v>
      </c>
      <c r="U396" s="514">
        <v>3</v>
      </c>
      <c r="V396" s="718">
        <v>1</v>
      </c>
      <c r="W396" s="718"/>
      <c r="X396" s="718">
        <v>1</v>
      </c>
      <c r="Y396" s="718">
        <v>2</v>
      </c>
      <c r="Z396" s="718">
        <v>1</v>
      </c>
      <c r="AA396" s="718">
        <v>0</v>
      </c>
      <c r="AB396" s="718">
        <v>1</v>
      </c>
      <c r="AC396" s="718">
        <v>1</v>
      </c>
      <c r="AE396" s="524">
        <v>29.7600358824848</v>
      </c>
      <c r="AG396" s="589">
        <v>50</v>
      </c>
      <c r="AH396" s="590">
        <v>1.61</v>
      </c>
      <c r="AI396" s="589">
        <v>44</v>
      </c>
      <c r="AJ396" s="592"/>
      <c r="AK396" s="589">
        <v>9.1</v>
      </c>
      <c r="AL396" s="592"/>
      <c r="AM396" s="589">
        <v>1534</v>
      </c>
      <c r="AN396" s="593"/>
      <c r="AO396" s="409"/>
      <c r="AP396" s="63"/>
      <c r="AQ396" s="63"/>
      <c r="AR396" s="63"/>
      <c r="AS396" s="63"/>
      <c r="AT396" s="63"/>
      <c r="AU396" s="63"/>
      <c r="AV396" s="64"/>
      <c r="AW396" s="64"/>
      <c r="AX396" s="108"/>
      <c r="AY396" s="108"/>
      <c r="AZ396" s="108"/>
      <c r="BA396" s="589">
        <v>130</v>
      </c>
      <c r="BB396" s="414"/>
      <c r="BC396" s="66"/>
      <c r="BD396" s="68"/>
      <c r="BE396" s="66"/>
      <c r="BF396" s="218"/>
      <c r="BG396" s="66"/>
      <c r="BH396" s="68"/>
      <c r="BI396" s="508"/>
      <c r="BJ396" s="508"/>
      <c r="BK396" s="508"/>
      <c r="BL396" s="66"/>
      <c r="BM396" s="66"/>
      <c r="BN396" s="66"/>
      <c r="BO396" s="66"/>
      <c r="BP396" s="571"/>
      <c r="BQ396" s="66"/>
      <c r="BR396" s="66"/>
      <c r="BS396" s="66"/>
      <c r="BT396" s="66"/>
      <c r="BU396" s="61"/>
      <c r="BV396" s="61"/>
      <c r="BW396" s="61"/>
      <c r="BX396" s="61"/>
      <c r="BY396" s="61"/>
      <c r="BZ396" s="61"/>
      <c r="CA396" s="61"/>
      <c r="CB396" s="61"/>
      <c r="CC396" s="61"/>
      <c r="CD396" s="61"/>
      <c r="CE396" s="61"/>
      <c r="CF396" s="61"/>
      <c r="CG396" s="61"/>
      <c r="CH396" s="61"/>
      <c r="CI396" s="61"/>
      <c r="CJ396" s="61"/>
      <c r="CK396" s="661">
        <v>1</v>
      </c>
      <c r="CL396" s="661">
        <v>0</v>
      </c>
      <c r="CM396" s="661">
        <v>0</v>
      </c>
      <c r="CN396" s="661">
        <v>1</v>
      </c>
      <c r="CO396" s="661">
        <v>0</v>
      </c>
      <c r="CP396" s="661">
        <v>0</v>
      </c>
      <c r="CQ396" s="661">
        <v>1</v>
      </c>
      <c r="CR396" s="661">
        <v>1</v>
      </c>
      <c r="CS396" s="661">
        <v>0</v>
      </c>
      <c r="CT396" s="661">
        <v>0</v>
      </c>
      <c r="CU396" s="661">
        <v>1</v>
      </c>
      <c r="CV396" s="661">
        <v>1</v>
      </c>
      <c r="CW396" s="667"/>
      <c r="CX396" s="362"/>
      <c r="CY396" s="362"/>
      <c r="CZ396" s="362"/>
      <c r="DD396" s="516">
        <v>1</v>
      </c>
      <c r="DE396" s="513" t="s">
        <v>1882</v>
      </c>
      <c r="DG396" s="136"/>
      <c r="DK396" s="136"/>
      <c r="DL396" s="136"/>
      <c r="DM396" s="136"/>
      <c r="DT396" s="63"/>
      <c r="EP396" s="511">
        <v>124</v>
      </c>
      <c r="EQ396" s="574">
        <v>41554</v>
      </c>
      <c r="EU396" s="133">
        <v>73</v>
      </c>
      <c r="EV396" s="133">
        <v>0</v>
      </c>
      <c r="EW396" s="524">
        <v>29.7600358824848</v>
      </c>
      <c r="EX396" s="133">
        <v>9</v>
      </c>
      <c r="EY396" s="133">
        <v>9</v>
      </c>
      <c r="EZ396" s="133">
        <v>67</v>
      </c>
      <c r="FA396" s="133">
        <v>56</v>
      </c>
      <c r="FD396" s="133">
        <v>49</v>
      </c>
      <c r="FF396" s="133">
        <v>39</v>
      </c>
      <c r="FI396" s="91"/>
      <c r="FJ396" s="91"/>
      <c r="FK396" s="227"/>
      <c r="FL396" s="227"/>
      <c r="FM396" s="193">
        <v>177</v>
      </c>
      <c r="FN396" s="193">
        <v>122</v>
      </c>
      <c r="FO396" s="193">
        <v>77.816921230653094</v>
      </c>
      <c r="FP396" s="193">
        <v>53.636521978190267</v>
      </c>
      <c r="FQ396" s="193">
        <v>30</v>
      </c>
      <c r="FR396" s="133">
        <v>1</v>
      </c>
      <c r="FT396" s="193">
        <v>84.4</v>
      </c>
      <c r="FU396" s="193"/>
      <c r="FV396" s="133">
        <v>120</v>
      </c>
      <c r="FW396" s="237">
        <v>7.57</v>
      </c>
      <c r="FX396" s="237">
        <v>5.37</v>
      </c>
      <c r="FY396" s="237">
        <v>11.149273447820343</v>
      </c>
      <c r="FZ396" s="237"/>
      <c r="GA396" s="237"/>
      <c r="GB396" s="133">
        <v>23</v>
      </c>
      <c r="GC396" s="133">
        <v>8</v>
      </c>
      <c r="GD396" s="133">
        <v>5</v>
      </c>
      <c r="GG396" s="133">
        <v>2</v>
      </c>
      <c r="GH396" s="133">
        <v>0</v>
      </c>
      <c r="GI396" s="133">
        <v>1</v>
      </c>
      <c r="GJ396" s="133">
        <v>0</v>
      </c>
      <c r="GK396" s="133">
        <v>1</v>
      </c>
      <c r="GL396" s="133">
        <v>41</v>
      </c>
      <c r="GN396" s="133">
        <v>0</v>
      </c>
      <c r="GP396" s="133">
        <v>1</v>
      </c>
      <c r="GQ396" s="61">
        <v>56</v>
      </c>
      <c r="GR396" s="106">
        <v>24.620042875234876</v>
      </c>
      <c r="GS396" s="61">
        <v>27</v>
      </c>
      <c r="GT396" s="61">
        <v>1</v>
      </c>
      <c r="GU396" s="61"/>
      <c r="GV396" s="61"/>
      <c r="GW396" s="61"/>
      <c r="GX396" s="61"/>
      <c r="GY396" s="61"/>
      <c r="GZ396" s="61"/>
      <c r="HA396" s="90"/>
      <c r="HB396" s="21">
        <v>18</v>
      </c>
      <c r="HZ396" s="238"/>
      <c r="IF396" s="237"/>
      <c r="IG396" s="237"/>
      <c r="IQ396" s="237"/>
      <c r="JD396" s="136"/>
      <c r="JE396" s="278"/>
      <c r="JF396" s="70"/>
      <c r="JG396" s="70"/>
      <c r="JH396" s="136"/>
      <c r="JI396" s="136"/>
      <c r="JJ396" s="136"/>
      <c r="JK396" s="136"/>
      <c r="JM396" s="420"/>
      <c r="JN396" s="362"/>
      <c r="JO396" s="244"/>
      <c r="JQ396" s="518">
        <v>1</v>
      </c>
      <c r="JR396" s="519">
        <v>43079</v>
      </c>
      <c r="JS396" s="520">
        <v>50</v>
      </c>
      <c r="JT396" s="135"/>
      <c r="JV396" s="200"/>
      <c r="JW396" s="135"/>
      <c r="JX396" s="225"/>
      <c r="JY396" s="201"/>
      <c r="JZ396" s="135"/>
      <c r="KA396" s="225"/>
      <c r="KB396" s="699">
        <v>0</v>
      </c>
      <c r="KC396" s="511"/>
      <c r="KD396" s="225"/>
      <c r="KE396" s="63"/>
      <c r="KF396" s="250"/>
      <c r="KG396" s="250"/>
      <c r="KH396" s="250"/>
      <c r="KI396" s="250"/>
      <c r="KJ396" s="250"/>
      <c r="KK396" s="250"/>
      <c r="KL396" s="250"/>
      <c r="KM396" s="250"/>
      <c r="KR396" s="92"/>
      <c r="KS396" s="92"/>
      <c r="KT396" s="92"/>
      <c r="KU396" s="361"/>
      <c r="KV396" s="92"/>
      <c r="KW396" s="361"/>
      <c r="KX396" s="361"/>
      <c r="KY396" s="361"/>
      <c r="KZ396" s="361"/>
      <c r="LA396" s="361"/>
      <c r="LB396" s="361"/>
      <c r="LC396" s="361"/>
      <c r="LD396" s="361"/>
      <c r="LE396" s="361"/>
      <c r="LF396" s="112"/>
      <c r="LG396" s="454"/>
      <c r="LH396" s="454"/>
      <c r="LI396" s="454"/>
      <c r="LJ396" s="454"/>
      <c r="LK396" s="454"/>
      <c r="LL396" s="454"/>
      <c r="LM396" s="454"/>
      <c r="LN396" s="454"/>
      <c r="LO396" s="454"/>
      <c r="LP396" s="454"/>
      <c r="LQ396" s="454"/>
      <c r="LR396" s="454"/>
      <c r="LS396" s="454"/>
      <c r="LT396" s="454"/>
      <c r="LU396" s="454"/>
      <c r="LV396" s="454"/>
      <c r="LW396" s="454"/>
      <c r="LX396" s="454"/>
      <c r="LY396" s="454"/>
      <c r="LZ396" s="454"/>
      <c r="MA396" s="454"/>
      <c r="MB396" s="454"/>
      <c r="MD396" s="509"/>
      <c r="ME396" s="61"/>
      <c r="MF396" s="746">
        <v>124</v>
      </c>
      <c r="MG396" s="510">
        <v>41556</v>
      </c>
      <c r="MH396" s="511">
        <v>361</v>
      </c>
      <c r="MI396" s="521">
        <v>361</v>
      </c>
      <c r="MJ396" s="522">
        <v>48.252680526990602</v>
      </c>
      <c r="MK396" s="510"/>
      <c r="ML396" s="511"/>
      <c r="MM396" s="511"/>
      <c r="MN396" s="511"/>
      <c r="MO396" s="511"/>
      <c r="MP396" s="511"/>
      <c r="NE396" s="876" t="s">
        <v>64</v>
      </c>
      <c r="NF396" s="877" t="s">
        <v>64</v>
      </c>
      <c r="NG396" s="877" t="s">
        <v>64</v>
      </c>
      <c r="NH396" s="877" t="s">
        <v>64</v>
      </c>
      <c r="NI396" s="877" t="s">
        <v>64</v>
      </c>
      <c r="NJ396" s="877" t="s">
        <v>64</v>
      </c>
      <c r="NK396" s="877" t="s">
        <v>64</v>
      </c>
      <c r="NL396" s="877" t="s">
        <v>64</v>
      </c>
      <c r="NM396" s="877" t="s">
        <v>64</v>
      </c>
      <c r="NN396" s="877" t="s">
        <v>64</v>
      </c>
      <c r="NO396" s="877" t="s">
        <v>64</v>
      </c>
      <c r="NP396" s="877" t="s">
        <v>64</v>
      </c>
      <c r="NQ396" s="877" t="s">
        <v>64</v>
      </c>
      <c r="NR396" s="877" t="s">
        <v>64</v>
      </c>
      <c r="NS396" s="877" t="s">
        <v>64</v>
      </c>
      <c r="NT396" s="877" t="s">
        <v>64</v>
      </c>
      <c r="NU396" s="877" t="s">
        <v>64</v>
      </c>
      <c r="NV396" s="877" t="s">
        <v>64</v>
      </c>
      <c r="NW396" s="877" t="s">
        <v>64</v>
      </c>
      <c r="NX396" s="877" t="s">
        <v>64</v>
      </c>
      <c r="NY396" s="877" t="s">
        <v>64</v>
      </c>
      <c r="NZ396" s="877" t="s">
        <v>64</v>
      </c>
      <c r="OA396" s="877" t="s">
        <v>64</v>
      </c>
      <c r="OB396" s="877" t="s">
        <v>64</v>
      </c>
      <c r="OC396" s="877" t="s">
        <v>64</v>
      </c>
      <c r="OD396" s="877" t="s">
        <v>64</v>
      </c>
      <c r="OE396" s="877" t="s">
        <v>64</v>
      </c>
      <c r="OF396" s="877" t="s">
        <v>64</v>
      </c>
      <c r="OG396" s="877" t="s">
        <v>64</v>
      </c>
      <c r="OH396" s="877" t="s">
        <v>64</v>
      </c>
      <c r="OI396" s="877" t="s">
        <v>64</v>
      </c>
      <c r="OJ396" s="877" t="s">
        <v>64</v>
      </c>
      <c r="OK396" s="877" t="s">
        <v>64</v>
      </c>
      <c r="OL396" s="877" t="s">
        <v>64</v>
      </c>
      <c r="OM396" s="877" t="s">
        <v>64</v>
      </c>
    </row>
    <row r="397" spans="1:403" s="133" customFormat="1" x14ac:dyDescent="0.25">
      <c r="A397" s="455">
        <v>396</v>
      </c>
      <c r="B397" s="221">
        <v>0</v>
      </c>
      <c r="C397" s="61">
        <v>0</v>
      </c>
      <c r="D397" s="61">
        <v>5</v>
      </c>
      <c r="E397" s="511">
        <v>125</v>
      </c>
      <c r="F397" s="884"/>
      <c r="G397" s="61"/>
      <c r="H397" s="900">
        <v>362</v>
      </c>
      <c r="J397" s="511" t="s">
        <v>1883</v>
      </c>
      <c r="K397" s="766">
        <v>9712</v>
      </c>
      <c r="L397" s="512">
        <v>87.243835616438403</v>
      </c>
      <c r="M397" s="514">
        <v>65</v>
      </c>
      <c r="N397" s="514">
        <v>168</v>
      </c>
      <c r="O397" s="514">
        <v>23.030045351473927</v>
      </c>
      <c r="P397" s="106">
        <v>1.7416467303484175</v>
      </c>
      <c r="Q397" s="511">
        <v>0</v>
      </c>
      <c r="R397" s="511">
        <v>120</v>
      </c>
      <c r="S397" s="511">
        <v>60</v>
      </c>
      <c r="T397" s="511">
        <v>1</v>
      </c>
      <c r="U397" s="514">
        <v>3</v>
      </c>
      <c r="V397" s="663">
        <v>1</v>
      </c>
      <c r="W397" s="663"/>
      <c r="X397" s="718">
        <v>1</v>
      </c>
      <c r="Y397" s="718">
        <v>2</v>
      </c>
      <c r="Z397" s="718">
        <v>1</v>
      </c>
      <c r="AA397" s="718">
        <v>1</v>
      </c>
      <c r="AB397" s="718">
        <v>0</v>
      </c>
      <c r="AC397" s="718">
        <v>0</v>
      </c>
      <c r="AE397" s="524">
        <v>24.809595959595999</v>
      </c>
      <c r="AG397" s="591">
        <v>96</v>
      </c>
      <c r="AH397" s="595">
        <v>2.73</v>
      </c>
      <c r="AI397" s="589">
        <v>22</v>
      </c>
      <c r="AJ397" s="592"/>
      <c r="AK397" s="589">
        <v>12.8</v>
      </c>
      <c r="AL397" s="592"/>
      <c r="AM397" s="589">
        <v>4982</v>
      </c>
      <c r="AN397" s="593"/>
      <c r="AO397" s="409"/>
      <c r="AP397" s="63"/>
      <c r="AQ397" s="63"/>
      <c r="AR397" s="63"/>
      <c r="AS397" s="63"/>
      <c r="AT397" s="63"/>
      <c r="AU397" s="63"/>
      <c r="AV397" s="64"/>
      <c r="AW397" s="64"/>
      <c r="AX397" s="108"/>
      <c r="AY397" s="108"/>
      <c r="AZ397" s="108"/>
      <c r="BA397" s="589">
        <v>141</v>
      </c>
      <c r="BB397" s="414"/>
      <c r="BC397" s="66"/>
      <c r="BD397" s="68"/>
      <c r="BE397" s="66"/>
      <c r="BF397" s="218"/>
      <c r="BG397" s="66"/>
      <c r="BH397" s="68"/>
      <c r="BI397" s="508"/>
      <c r="BJ397" s="508"/>
      <c r="BK397" s="508"/>
      <c r="BL397" s="66"/>
      <c r="BM397" s="66"/>
      <c r="BN397" s="66"/>
      <c r="BO397" s="66"/>
      <c r="BP397" s="571"/>
      <c r="BQ397" s="66"/>
      <c r="BR397" s="66"/>
      <c r="BS397" s="66"/>
      <c r="BT397" s="66"/>
      <c r="BU397" s="61"/>
      <c r="BV397" s="61"/>
      <c r="BW397" s="61"/>
      <c r="BX397" s="61"/>
      <c r="BY397" s="61"/>
      <c r="BZ397" s="61"/>
      <c r="CA397" s="61"/>
      <c r="CB397" s="61"/>
      <c r="CC397" s="61"/>
      <c r="CD397" s="61"/>
      <c r="CE397" s="61"/>
      <c r="CF397" s="61"/>
      <c r="CG397" s="61"/>
      <c r="CH397" s="61"/>
      <c r="CI397" s="61"/>
      <c r="CJ397" s="61"/>
      <c r="CK397" s="661">
        <v>1</v>
      </c>
      <c r="CL397" s="661">
        <v>0</v>
      </c>
      <c r="CM397" s="661">
        <v>0</v>
      </c>
      <c r="CN397" s="663">
        <v>1</v>
      </c>
      <c r="CO397" s="663">
        <v>1</v>
      </c>
      <c r="CP397" s="661">
        <v>0</v>
      </c>
      <c r="CQ397" s="661">
        <v>1</v>
      </c>
      <c r="CR397" s="663" t="s">
        <v>1835</v>
      </c>
      <c r="CS397" s="661">
        <v>0</v>
      </c>
      <c r="CT397" s="663">
        <v>1</v>
      </c>
      <c r="CU397" s="663" t="s">
        <v>1816</v>
      </c>
      <c r="CV397" s="663" t="s">
        <v>1816</v>
      </c>
      <c r="CW397" s="667"/>
      <c r="CX397" s="362"/>
      <c r="CY397" s="362"/>
      <c r="CZ397" s="362"/>
      <c r="DD397" s="516">
        <v>1</v>
      </c>
      <c r="DE397" s="513" t="s">
        <v>1811</v>
      </c>
      <c r="DG397" s="136"/>
      <c r="DK397" s="136"/>
      <c r="DL397" s="136"/>
      <c r="DM397" s="136"/>
      <c r="DT397" s="63"/>
      <c r="EP397" s="511">
        <v>125</v>
      </c>
      <c r="EQ397" s="574">
        <v>41558</v>
      </c>
      <c r="EU397" s="133">
        <v>65</v>
      </c>
      <c r="EV397" s="133">
        <v>0</v>
      </c>
      <c r="EW397" s="524">
        <v>24.809595959595999</v>
      </c>
      <c r="EX397" s="133">
        <v>10</v>
      </c>
      <c r="EY397" s="133">
        <v>8</v>
      </c>
      <c r="EZ397" s="133">
        <v>60</v>
      </c>
      <c r="FA397" s="133">
        <v>51</v>
      </c>
      <c r="FD397" s="133">
        <v>51</v>
      </c>
      <c r="FF397" s="133">
        <v>28</v>
      </c>
      <c r="FI397" s="91"/>
      <c r="FJ397" s="91"/>
      <c r="FK397" s="227"/>
      <c r="FL397" s="227"/>
      <c r="FM397" s="193">
        <v>235</v>
      </c>
      <c r="FN397" s="193">
        <v>155</v>
      </c>
      <c r="FO397" s="193">
        <v>134.92977416435542</v>
      </c>
      <c r="FP397" s="193">
        <v>88.996234023298257</v>
      </c>
      <c r="FQ397" s="193">
        <v>34</v>
      </c>
      <c r="FR397" s="133">
        <v>1</v>
      </c>
      <c r="FT397" s="193">
        <v>104</v>
      </c>
      <c r="FU397" s="193"/>
      <c r="FV397" s="133">
        <v>150</v>
      </c>
      <c r="FW397" s="237">
        <v>4.79</v>
      </c>
      <c r="FX397" s="237">
        <v>4.3499999999999996</v>
      </c>
      <c r="FY397" s="237">
        <v>21.711899791231733</v>
      </c>
      <c r="FZ397" s="237"/>
      <c r="GA397" s="237"/>
      <c r="GB397" s="133">
        <v>17</v>
      </c>
      <c r="GC397" s="133">
        <v>48</v>
      </c>
      <c r="GD397" s="133">
        <v>28</v>
      </c>
      <c r="GG397" s="133">
        <v>0.7</v>
      </c>
      <c r="GH397" s="133">
        <v>1</v>
      </c>
      <c r="GI397" s="133">
        <v>3</v>
      </c>
      <c r="GJ397" s="133">
        <v>1</v>
      </c>
      <c r="GK397" s="133">
        <v>2</v>
      </c>
      <c r="GL397" s="133">
        <v>62.5</v>
      </c>
      <c r="GN397" s="133">
        <v>0</v>
      </c>
      <c r="GP397" s="133">
        <v>0</v>
      </c>
      <c r="GQ397" s="61">
        <v>75</v>
      </c>
      <c r="GR397" s="106">
        <v>43.062693882241092</v>
      </c>
      <c r="GS397" s="61">
        <v>27</v>
      </c>
      <c r="GT397" s="61">
        <v>1</v>
      </c>
      <c r="GU397" s="61"/>
      <c r="GV397" s="61"/>
      <c r="GW397" s="61"/>
      <c r="GX397" s="61"/>
      <c r="GY397" s="61"/>
      <c r="GZ397" s="61"/>
      <c r="HA397" s="90"/>
      <c r="HB397" s="21"/>
      <c r="HZ397" s="238"/>
      <c r="IF397" s="237"/>
      <c r="IG397" s="237"/>
      <c r="IQ397" s="237"/>
      <c r="JD397" s="136"/>
      <c r="JE397" s="278"/>
      <c r="JF397" s="70"/>
      <c r="JG397" s="70"/>
      <c r="JH397" s="136"/>
      <c r="JI397" s="136"/>
      <c r="JJ397" s="136"/>
      <c r="JK397" s="136"/>
      <c r="JM397" s="420"/>
      <c r="JN397" s="362"/>
      <c r="JO397" s="244"/>
      <c r="JQ397" s="518">
        <v>1</v>
      </c>
      <c r="JR397" s="519">
        <v>41591</v>
      </c>
      <c r="JS397" s="520">
        <v>1</v>
      </c>
      <c r="JT397" s="135"/>
      <c r="JV397" s="200"/>
      <c r="JW397" s="135"/>
      <c r="JX397" s="225"/>
      <c r="JY397" s="201"/>
      <c r="JZ397" s="135"/>
      <c r="KA397" s="225"/>
      <c r="KB397" s="699">
        <v>0</v>
      </c>
      <c r="KC397" s="511"/>
      <c r="KD397" s="225"/>
      <c r="KE397" s="63"/>
      <c r="KF397" s="250"/>
      <c r="KG397" s="250"/>
      <c r="KH397" s="250"/>
      <c r="KI397" s="250"/>
      <c r="KJ397" s="250"/>
      <c r="KK397" s="250"/>
      <c r="KL397" s="250"/>
      <c r="KM397" s="250"/>
      <c r="KR397" s="92"/>
      <c r="KS397" s="92"/>
      <c r="KT397" s="92"/>
      <c r="KU397" s="361"/>
      <c r="KV397" s="92"/>
      <c r="KW397" s="361"/>
      <c r="KX397" s="361"/>
      <c r="KY397" s="361"/>
      <c r="KZ397" s="361"/>
      <c r="LA397" s="361"/>
      <c r="LB397" s="361"/>
      <c r="LC397" s="361"/>
      <c r="LD397" s="361"/>
      <c r="LE397" s="361"/>
      <c r="LF397" s="112"/>
      <c r="LG397" s="454"/>
      <c r="LH397" s="454"/>
      <c r="LI397" s="454"/>
      <c r="LJ397" s="454"/>
      <c r="LK397" s="454"/>
      <c r="LL397" s="454"/>
      <c r="LM397" s="454"/>
      <c r="LN397" s="454"/>
      <c r="LO397" s="454"/>
      <c r="LP397" s="454"/>
      <c r="LQ397" s="454"/>
      <c r="LR397" s="454"/>
      <c r="LS397" s="454"/>
      <c r="LT397" s="454"/>
      <c r="LU397" s="454"/>
      <c r="LV397" s="454"/>
      <c r="LW397" s="454"/>
      <c r="LX397" s="454"/>
      <c r="LY397" s="454"/>
      <c r="LZ397" s="454"/>
      <c r="MA397" s="454"/>
      <c r="MB397" s="454"/>
      <c r="MD397" s="509"/>
      <c r="ME397" s="61"/>
      <c r="MF397" s="746">
        <v>125</v>
      </c>
      <c r="MG397" s="510">
        <v>41556</v>
      </c>
      <c r="MH397" s="511">
        <v>362</v>
      </c>
      <c r="MI397" s="521">
        <v>362</v>
      </c>
      <c r="MJ397" s="522">
        <v>44.829615440539897</v>
      </c>
      <c r="MK397" s="510"/>
      <c r="ML397" s="511"/>
      <c r="MM397" s="511"/>
      <c r="MN397" s="511"/>
      <c r="MO397" s="511"/>
      <c r="MP397" s="511"/>
      <c r="NE397" s="876" t="s">
        <v>64</v>
      </c>
      <c r="NF397" s="877" t="s">
        <v>64</v>
      </c>
      <c r="NG397" s="877" t="s">
        <v>64</v>
      </c>
      <c r="NH397" s="877" t="s">
        <v>64</v>
      </c>
      <c r="NI397" s="877" t="s">
        <v>64</v>
      </c>
      <c r="NJ397" s="877" t="s">
        <v>64</v>
      </c>
      <c r="NK397" s="877" t="s">
        <v>64</v>
      </c>
      <c r="NL397" s="877" t="s">
        <v>64</v>
      </c>
      <c r="NM397" s="877" t="s">
        <v>64</v>
      </c>
      <c r="NN397" s="877" t="s">
        <v>64</v>
      </c>
      <c r="NO397" s="877" t="s">
        <v>64</v>
      </c>
      <c r="NP397" s="877" t="s">
        <v>64</v>
      </c>
      <c r="NQ397" s="877" t="s">
        <v>64</v>
      </c>
      <c r="NR397" s="877" t="s">
        <v>64</v>
      </c>
      <c r="NS397" s="877" t="s">
        <v>64</v>
      </c>
      <c r="NT397" s="877" t="s">
        <v>64</v>
      </c>
      <c r="NU397" s="877" t="s">
        <v>64</v>
      </c>
      <c r="NV397" s="877" t="s">
        <v>64</v>
      </c>
      <c r="NW397" s="877" t="s">
        <v>64</v>
      </c>
      <c r="NX397" s="877" t="s">
        <v>64</v>
      </c>
      <c r="NY397" s="877" t="s">
        <v>64</v>
      </c>
      <c r="NZ397" s="877" t="s">
        <v>64</v>
      </c>
      <c r="OA397" s="877" t="s">
        <v>64</v>
      </c>
      <c r="OB397" s="877" t="s">
        <v>64</v>
      </c>
      <c r="OC397" s="877" t="s">
        <v>64</v>
      </c>
      <c r="OD397" s="877" t="s">
        <v>64</v>
      </c>
      <c r="OE397" s="877" t="s">
        <v>64</v>
      </c>
      <c r="OF397" s="877" t="s">
        <v>64</v>
      </c>
      <c r="OG397" s="877" t="s">
        <v>64</v>
      </c>
      <c r="OH397" s="877" t="s">
        <v>64</v>
      </c>
      <c r="OI397" s="877" t="s">
        <v>64</v>
      </c>
      <c r="OJ397" s="877" t="s">
        <v>64</v>
      </c>
      <c r="OK397" s="877" t="s">
        <v>64</v>
      </c>
      <c r="OL397" s="877" t="s">
        <v>64</v>
      </c>
      <c r="OM397" s="877" t="s">
        <v>64</v>
      </c>
    </row>
    <row r="398" spans="1:403" s="133" customFormat="1" x14ac:dyDescent="0.25">
      <c r="A398" s="902">
        <v>397</v>
      </c>
      <c r="B398" s="274">
        <v>0</v>
      </c>
      <c r="C398" s="61">
        <v>1</v>
      </c>
      <c r="D398" s="61">
        <v>5</v>
      </c>
      <c r="E398" s="511">
        <v>127</v>
      </c>
      <c r="F398" s="884"/>
      <c r="G398" s="61"/>
      <c r="H398" s="900">
        <v>364</v>
      </c>
      <c r="J398" s="511" t="s">
        <v>1884</v>
      </c>
      <c r="K398" s="766">
        <v>14246</v>
      </c>
      <c r="L398" s="512">
        <v>74.843835616438398</v>
      </c>
      <c r="M398" s="514">
        <v>76.400000000000006</v>
      </c>
      <c r="N398" s="514">
        <v>152</v>
      </c>
      <c r="O398" s="514">
        <v>33.06786703601108</v>
      </c>
      <c r="P398" s="106">
        <v>1.7960450377921424</v>
      </c>
      <c r="Q398" s="511">
        <v>1</v>
      </c>
      <c r="R398" s="511">
        <v>152</v>
      </c>
      <c r="S398" s="511">
        <v>75</v>
      </c>
      <c r="T398" s="511">
        <v>1</v>
      </c>
      <c r="U398" s="514">
        <v>2</v>
      </c>
      <c r="V398" s="718">
        <v>0</v>
      </c>
      <c r="W398" s="718"/>
      <c r="X398" s="718">
        <v>1</v>
      </c>
      <c r="Y398" s="718">
        <v>0</v>
      </c>
      <c r="Z398" s="718">
        <v>1</v>
      </c>
      <c r="AA398" s="718">
        <v>1</v>
      </c>
      <c r="AB398" s="718">
        <v>0</v>
      </c>
      <c r="AC398" s="718">
        <v>0</v>
      </c>
      <c r="AE398" s="524">
        <v>18.0995077355837</v>
      </c>
      <c r="AG398" s="591">
        <v>100</v>
      </c>
      <c r="AH398" s="595">
        <v>1.54</v>
      </c>
      <c r="AI398" s="589">
        <v>33</v>
      </c>
      <c r="AJ398" s="592"/>
      <c r="AK398" s="589">
        <v>13.9</v>
      </c>
      <c r="AL398" s="592"/>
      <c r="AM398" s="589">
        <v>984</v>
      </c>
      <c r="AN398" s="593"/>
      <c r="AO398" s="409"/>
      <c r="AP398" s="63"/>
      <c r="AQ398" s="63"/>
      <c r="AR398" s="63"/>
      <c r="AS398" s="63"/>
      <c r="AT398" s="63"/>
      <c r="AU398" s="63"/>
      <c r="AV398" s="64"/>
      <c r="AW398" s="64"/>
      <c r="AX398" s="108"/>
      <c r="AY398" s="108"/>
      <c r="AZ398" s="108"/>
      <c r="BA398" s="589">
        <v>137</v>
      </c>
      <c r="BB398" s="414"/>
      <c r="BC398" s="66"/>
      <c r="BD398" s="68"/>
      <c r="BE398" s="66"/>
      <c r="BF398" s="218"/>
      <c r="BG398" s="66"/>
      <c r="BH398" s="68"/>
      <c r="BI398" s="508"/>
      <c r="BJ398" s="508"/>
      <c r="BK398" s="508"/>
      <c r="BL398" s="66"/>
      <c r="BM398" s="66"/>
      <c r="BN398" s="66"/>
      <c r="BO398" s="66"/>
      <c r="BP398" s="571"/>
      <c r="BQ398" s="66"/>
      <c r="BR398" s="66"/>
      <c r="BS398" s="66"/>
      <c r="BT398" s="66"/>
      <c r="BU398" s="61"/>
      <c r="BV398" s="61"/>
      <c r="BW398" s="61"/>
      <c r="BX398" s="61"/>
      <c r="BY398" s="61"/>
      <c r="BZ398" s="61"/>
      <c r="CA398" s="61"/>
      <c r="CB398" s="61"/>
      <c r="CC398" s="61"/>
      <c r="CD398" s="61"/>
      <c r="CE398" s="61"/>
      <c r="CF398" s="61"/>
      <c r="CG398" s="61"/>
      <c r="CH398" s="61"/>
      <c r="CI398" s="61"/>
      <c r="CJ398" s="61"/>
      <c r="CK398" s="661">
        <v>1</v>
      </c>
      <c r="CL398" s="661">
        <v>0</v>
      </c>
      <c r="CM398" s="663">
        <v>1</v>
      </c>
      <c r="CN398" s="663">
        <v>1</v>
      </c>
      <c r="CO398" s="661">
        <v>1</v>
      </c>
      <c r="CP398" s="663">
        <v>1</v>
      </c>
      <c r="CQ398" s="661">
        <v>1</v>
      </c>
      <c r="CR398" s="663" t="s">
        <v>1835</v>
      </c>
      <c r="CS398" s="661">
        <v>0</v>
      </c>
      <c r="CT398" s="663">
        <v>1</v>
      </c>
      <c r="CU398" s="661">
        <v>1</v>
      </c>
      <c r="CV398" s="661">
        <v>1</v>
      </c>
      <c r="CW398" s="667"/>
      <c r="CX398" s="362"/>
      <c r="CY398" s="362"/>
      <c r="CZ398" s="362"/>
      <c r="DD398" s="516">
        <v>1</v>
      </c>
      <c r="DE398" s="511" t="s">
        <v>1745</v>
      </c>
      <c r="DG398" s="136"/>
      <c r="DK398" s="136"/>
      <c r="DL398" s="136"/>
      <c r="DM398" s="136"/>
      <c r="DT398" s="63"/>
      <c r="EP398" s="511">
        <v>127</v>
      </c>
      <c r="EQ398" s="574">
        <v>41562</v>
      </c>
      <c r="EU398" s="133">
        <v>60</v>
      </c>
      <c r="EV398" s="133">
        <v>0</v>
      </c>
      <c r="EW398" s="524">
        <v>18.0995077355837</v>
      </c>
      <c r="EX398" s="133">
        <v>10</v>
      </c>
      <c r="EY398" s="133">
        <v>10</v>
      </c>
      <c r="EZ398" s="133">
        <v>58</v>
      </c>
      <c r="FA398" s="133">
        <v>50</v>
      </c>
      <c r="FD398" s="133">
        <v>47</v>
      </c>
      <c r="FF398" s="133">
        <v>32</v>
      </c>
      <c r="FI398" s="91"/>
      <c r="FJ398" s="91"/>
      <c r="FK398" s="227"/>
      <c r="FL398" s="227"/>
      <c r="FM398" s="193">
        <v>220</v>
      </c>
      <c r="FN398" s="193">
        <v>163</v>
      </c>
      <c r="FO398" s="193">
        <v>122.49136038951644</v>
      </c>
      <c r="FP398" s="193">
        <v>90.754962470414455</v>
      </c>
      <c r="FQ398" s="193">
        <v>26</v>
      </c>
      <c r="FR398" s="133">
        <v>1</v>
      </c>
      <c r="FT398" s="193">
        <v>120</v>
      </c>
      <c r="FU398" s="193"/>
      <c r="FV398" s="133">
        <v>190</v>
      </c>
      <c r="FW398" s="237">
        <v>3.1</v>
      </c>
      <c r="FX398" s="237">
        <v>3.8</v>
      </c>
      <c r="FY398" s="237">
        <v>38.70967741935484</v>
      </c>
      <c r="FZ398" s="237"/>
      <c r="GA398" s="237">
        <v>2.8571428571428572</v>
      </c>
      <c r="GB398" s="133">
        <v>19</v>
      </c>
      <c r="GH398" s="133">
        <v>1</v>
      </c>
      <c r="GI398" s="133">
        <v>1</v>
      </c>
      <c r="GJ398" s="133">
        <v>1</v>
      </c>
      <c r="GK398" s="133">
        <v>2</v>
      </c>
      <c r="GL398" s="133">
        <v>51</v>
      </c>
      <c r="GN398" s="133">
        <v>0</v>
      </c>
      <c r="GP398" s="133">
        <v>0</v>
      </c>
      <c r="GQ398" s="61">
        <v>86</v>
      </c>
      <c r="GR398" s="106">
        <v>47.882986334083704</v>
      </c>
      <c r="GS398" s="61">
        <v>33</v>
      </c>
      <c r="GT398" s="61">
        <v>1</v>
      </c>
      <c r="GU398" s="61"/>
      <c r="GV398" s="61"/>
      <c r="GW398" s="61"/>
      <c r="GX398" s="61"/>
      <c r="GY398" s="61">
        <v>15</v>
      </c>
      <c r="GZ398" s="61"/>
      <c r="HA398" s="90"/>
      <c r="HB398" s="21">
        <v>17</v>
      </c>
      <c r="HZ398" s="238"/>
      <c r="IF398" s="237"/>
      <c r="IG398" s="237"/>
      <c r="IQ398" s="237"/>
      <c r="JD398" s="136"/>
      <c r="JE398" s="278"/>
      <c r="JF398" s="70"/>
      <c r="JG398" s="70"/>
      <c r="JH398" s="136"/>
      <c r="JI398" s="136"/>
      <c r="JJ398" s="136"/>
      <c r="JK398" s="136"/>
      <c r="JM398" s="420"/>
      <c r="JN398" s="362"/>
      <c r="JO398" s="244"/>
      <c r="JQ398" s="518">
        <v>0</v>
      </c>
      <c r="JR398" s="519">
        <v>43548</v>
      </c>
      <c r="JS398" s="520">
        <v>65</v>
      </c>
      <c r="JT398" s="135"/>
      <c r="JV398" s="200"/>
      <c r="JW398" s="135"/>
      <c r="JX398" s="225"/>
      <c r="JY398" s="201"/>
      <c r="JZ398" s="135"/>
      <c r="KA398" s="225"/>
      <c r="KB398" s="699">
        <v>0</v>
      </c>
      <c r="KC398" s="511"/>
      <c r="KD398" s="225"/>
      <c r="KE398" s="63"/>
      <c r="KF398" s="250"/>
      <c r="KG398" s="250"/>
      <c r="KH398" s="250"/>
      <c r="KI398" s="250"/>
      <c r="KJ398" s="250"/>
      <c r="KK398" s="250"/>
      <c r="KL398" s="250"/>
      <c r="KM398" s="250"/>
      <c r="KR398" s="92"/>
      <c r="KS398" s="92"/>
      <c r="KT398" s="92"/>
      <c r="KU398" s="361"/>
      <c r="KV398" s="92"/>
      <c r="KW398" s="361"/>
      <c r="KX398" s="361"/>
      <c r="KY398" s="361"/>
      <c r="KZ398" s="361"/>
      <c r="LA398" s="361"/>
      <c r="LB398" s="361"/>
      <c r="LC398" s="361"/>
      <c r="LD398" s="361"/>
      <c r="LE398" s="361"/>
      <c r="LF398" s="112"/>
      <c r="LG398" s="454"/>
      <c r="LH398" s="454"/>
      <c r="LI398" s="454"/>
      <c r="LJ398" s="454"/>
      <c r="LK398" s="454"/>
      <c r="LL398" s="454"/>
      <c r="LM398" s="454"/>
      <c r="LN398" s="454"/>
      <c r="LO398" s="454"/>
      <c r="LP398" s="454"/>
      <c r="LQ398" s="454"/>
      <c r="LR398" s="454"/>
      <c r="LS398" s="454"/>
      <c r="LT398" s="454"/>
      <c r="LU398" s="454"/>
      <c r="LV398" s="454"/>
      <c r="LW398" s="454"/>
      <c r="LX398" s="454"/>
      <c r="LY398" s="454"/>
      <c r="LZ398" s="454"/>
      <c r="MA398" s="454"/>
      <c r="MB398" s="454"/>
      <c r="MD398" s="509"/>
      <c r="ME398" s="61"/>
      <c r="MF398" s="746">
        <v>127</v>
      </c>
      <c r="MG398" s="510">
        <v>41564</v>
      </c>
      <c r="MH398" s="511">
        <v>364</v>
      </c>
      <c r="MI398" s="521">
        <v>364</v>
      </c>
      <c r="MJ398" s="522">
        <v>90.834762439960997</v>
      </c>
      <c r="MK398" s="510"/>
      <c r="ML398" s="511"/>
      <c r="MM398" s="511"/>
      <c r="MN398" s="511"/>
      <c r="MO398" s="511"/>
      <c r="MP398" s="511"/>
      <c r="NE398" s="876">
        <v>1127</v>
      </c>
      <c r="NF398" s="877" t="s">
        <v>64</v>
      </c>
      <c r="NG398" s="877" t="s">
        <v>64</v>
      </c>
      <c r="NH398" s="877" t="s">
        <v>64</v>
      </c>
      <c r="NI398" s="877" t="s">
        <v>64</v>
      </c>
      <c r="NJ398" s="877" t="s">
        <v>64</v>
      </c>
      <c r="NK398" s="877" t="s">
        <v>64</v>
      </c>
      <c r="NL398" s="877" t="s">
        <v>64</v>
      </c>
      <c r="NM398" s="877" t="s">
        <v>64</v>
      </c>
      <c r="NN398" s="877" t="s">
        <v>64</v>
      </c>
      <c r="NO398" s="877" t="s">
        <v>64</v>
      </c>
      <c r="NP398" s="877" t="s">
        <v>64</v>
      </c>
      <c r="NQ398" s="877" t="s">
        <v>64</v>
      </c>
      <c r="NR398" s="877" t="s">
        <v>64</v>
      </c>
      <c r="NS398" s="877" t="s">
        <v>64</v>
      </c>
      <c r="NT398" s="877" t="s">
        <v>64</v>
      </c>
      <c r="NU398" s="877" t="s">
        <v>64</v>
      </c>
      <c r="NV398" s="877" t="s">
        <v>64</v>
      </c>
      <c r="NW398" s="877" t="s">
        <v>64</v>
      </c>
      <c r="NX398" s="877" t="s">
        <v>64</v>
      </c>
      <c r="NY398" s="877" t="s">
        <v>64</v>
      </c>
      <c r="NZ398" s="877" t="s">
        <v>64</v>
      </c>
      <c r="OA398" s="877" t="s">
        <v>64</v>
      </c>
      <c r="OB398" s="877" t="s">
        <v>64</v>
      </c>
      <c r="OC398" s="877" t="s">
        <v>64</v>
      </c>
      <c r="OD398" s="877" t="s">
        <v>64</v>
      </c>
      <c r="OE398" s="877" t="s">
        <v>64</v>
      </c>
      <c r="OF398" s="877" t="s">
        <v>64</v>
      </c>
      <c r="OG398" s="877" t="s">
        <v>64</v>
      </c>
      <c r="OH398" s="877" t="s">
        <v>64</v>
      </c>
      <c r="OI398" s="877" t="s">
        <v>64</v>
      </c>
      <c r="OJ398" s="877" t="s">
        <v>64</v>
      </c>
      <c r="OK398" s="877" t="s">
        <v>64</v>
      </c>
      <c r="OL398" s="877" t="s">
        <v>64</v>
      </c>
      <c r="OM398" s="877" t="s">
        <v>64</v>
      </c>
    </row>
    <row r="399" spans="1:403" s="133" customFormat="1" x14ac:dyDescent="0.25">
      <c r="A399" s="455">
        <v>398</v>
      </c>
      <c r="B399" s="221">
        <v>0</v>
      </c>
      <c r="C399" s="61">
        <v>1</v>
      </c>
      <c r="D399" s="61">
        <v>5</v>
      </c>
      <c r="E399" s="511">
        <v>128</v>
      </c>
      <c r="F399" s="884"/>
      <c r="G399" s="61"/>
      <c r="H399" s="900">
        <v>365</v>
      </c>
      <c r="J399" s="511" t="s">
        <v>1885</v>
      </c>
      <c r="K399" s="766">
        <v>14246</v>
      </c>
      <c r="L399" s="512">
        <v>74.854794520547898</v>
      </c>
      <c r="M399" s="514">
        <v>85</v>
      </c>
      <c r="N399" s="514">
        <v>170</v>
      </c>
      <c r="O399" s="514">
        <v>29.411764705882355</v>
      </c>
      <c r="P399" s="106">
        <v>2.0034692133618845</v>
      </c>
      <c r="Q399" s="511">
        <v>0</v>
      </c>
      <c r="R399" s="511">
        <v>120</v>
      </c>
      <c r="S399" s="511">
        <v>60</v>
      </c>
      <c r="T399" s="511">
        <v>0</v>
      </c>
      <c r="U399" s="514">
        <v>2</v>
      </c>
      <c r="V399" s="718">
        <v>0</v>
      </c>
      <c r="W399" s="718"/>
      <c r="X399" s="718">
        <v>1</v>
      </c>
      <c r="Y399" s="718">
        <v>2</v>
      </c>
      <c r="Z399" s="663">
        <v>0</v>
      </c>
      <c r="AA399" s="718">
        <v>0</v>
      </c>
      <c r="AB399" s="718">
        <v>0</v>
      </c>
      <c r="AC399" s="718">
        <v>0</v>
      </c>
      <c r="AE399" s="524">
        <v>23.6213991769548</v>
      </c>
      <c r="AG399" s="591"/>
      <c r="AH399" s="590">
        <v>1.29</v>
      </c>
      <c r="AI399" s="589">
        <v>54</v>
      </c>
      <c r="AJ399" s="592"/>
      <c r="AK399" s="589">
        <v>11.6</v>
      </c>
      <c r="AL399" s="592"/>
      <c r="AM399" s="589">
        <v>207</v>
      </c>
      <c r="AN399" s="593"/>
      <c r="AO399" s="409"/>
      <c r="AP399" s="63"/>
      <c r="AQ399" s="63"/>
      <c r="AR399" s="63"/>
      <c r="AS399" s="63"/>
      <c r="AT399" s="63"/>
      <c r="AU399" s="63"/>
      <c r="AV399" s="64"/>
      <c r="AW399" s="64"/>
      <c r="AX399" s="108"/>
      <c r="AY399" s="108"/>
      <c r="AZ399" s="108"/>
      <c r="BA399" s="589">
        <v>136</v>
      </c>
      <c r="BB399" s="414"/>
      <c r="BC399" s="66"/>
      <c r="BD399" s="68"/>
      <c r="BE399" s="66"/>
      <c r="BF399" s="218"/>
      <c r="BG399" s="66"/>
      <c r="BH399" s="68"/>
      <c r="BI399" s="508"/>
      <c r="BJ399" s="508"/>
      <c r="BK399" s="508"/>
      <c r="BL399" s="66"/>
      <c r="BM399" s="66"/>
      <c r="BN399" s="66"/>
      <c r="BO399" s="66"/>
      <c r="BP399" s="571"/>
      <c r="BQ399" s="66"/>
      <c r="BR399" s="66"/>
      <c r="BS399" s="66"/>
      <c r="BT399" s="66"/>
      <c r="BU399" s="61"/>
      <c r="BV399" s="61"/>
      <c r="BW399" s="61"/>
      <c r="BX399" s="61"/>
      <c r="BY399" s="61"/>
      <c r="BZ399" s="61"/>
      <c r="CA399" s="61"/>
      <c r="CB399" s="61"/>
      <c r="CC399" s="61"/>
      <c r="CD399" s="61"/>
      <c r="CE399" s="61"/>
      <c r="CF399" s="61"/>
      <c r="CG399" s="61"/>
      <c r="CH399" s="61"/>
      <c r="CI399" s="61"/>
      <c r="CJ399" s="61"/>
      <c r="CK399" s="661">
        <v>0</v>
      </c>
      <c r="CL399" s="661">
        <v>0</v>
      </c>
      <c r="CM399" s="663">
        <v>1</v>
      </c>
      <c r="CN399" s="663">
        <v>1</v>
      </c>
      <c r="CO399" s="661">
        <v>1</v>
      </c>
      <c r="CP399" s="661">
        <v>0</v>
      </c>
      <c r="CQ399" s="662">
        <v>1</v>
      </c>
      <c r="CR399" s="661">
        <v>0</v>
      </c>
      <c r="CS399" s="661">
        <v>0</v>
      </c>
      <c r="CT399" s="661">
        <v>0</v>
      </c>
      <c r="CU399" s="663" t="s">
        <v>1835</v>
      </c>
      <c r="CV399" s="661">
        <v>0</v>
      </c>
      <c r="CW399" s="667"/>
      <c r="CX399" s="362"/>
      <c r="CY399" s="362"/>
      <c r="CZ399" s="362"/>
      <c r="DD399" s="516">
        <v>1</v>
      </c>
      <c r="DE399" s="511" t="s">
        <v>1756</v>
      </c>
      <c r="DG399" s="136"/>
      <c r="DK399" s="136"/>
      <c r="DL399" s="136"/>
      <c r="DM399" s="136"/>
      <c r="DT399" s="63"/>
      <c r="EP399" s="511">
        <v>128</v>
      </c>
      <c r="EQ399" s="574">
        <v>41567</v>
      </c>
      <c r="EU399" s="133">
        <v>81</v>
      </c>
      <c r="EV399" s="133">
        <v>0</v>
      </c>
      <c r="EW399" s="524">
        <v>23.6213991769548</v>
      </c>
      <c r="EX399" s="133">
        <v>9</v>
      </c>
      <c r="EY399" s="133">
        <v>9</v>
      </c>
      <c r="EZ399" s="133">
        <v>61</v>
      </c>
      <c r="FA399" s="133">
        <v>54</v>
      </c>
      <c r="FD399" s="133">
        <v>47</v>
      </c>
      <c r="FF399" s="133">
        <v>35</v>
      </c>
      <c r="FI399" s="91"/>
      <c r="FJ399" s="91"/>
      <c r="FK399" s="227"/>
      <c r="FL399" s="227"/>
      <c r="FM399" s="193">
        <v>210</v>
      </c>
      <c r="FN399" s="193">
        <v>175</v>
      </c>
      <c r="FO399" s="193">
        <v>104.81818168177058</v>
      </c>
      <c r="FP399" s="193">
        <v>87.348484734808821</v>
      </c>
      <c r="FQ399" s="193">
        <v>17</v>
      </c>
      <c r="FR399" s="133">
        <v>1</v>
      </c>
      <c r="FT399" s="193">
        <v>46</v>
      </c>
      <c r="FU399" s="193">
        <v>74</v>
      </c>
      <c r="FV399" s="133">
        <v>130</v>
      </c>
      <c r="FW399" s="237">
        <v>6.14</v>
      </c>
      <c r="FX399" s="237">
        <v>12</v>
      </c>
      <c r="FY399" s="237">
        <v>7.4918566775244306</v>
      </c>
      <c r="FZ399" s="237">
        <v>0.62162162162162204</v>
      </c>
      <c r="GA399" s="237"/>
      <c r="GB399" s="133">
        <v>24</v>
      </c>
      <c r="GH399" s="133">
        <v>0</v>
      </c>
      <c r="GI399" s="133">
        <v>1</v>
      </c>
      <c r="GJ399" s="133">
        <v>0</v>
      </c>
      <c r="GK399" s="133">
        <v>1</v>
      </c>
      <c r="GL399" s="133">
        <v>27</v>
      </c>
      <c r="GN399" s="133">
        <v>0</v>
      </c>
      <c r="GP399" s="133">
        <v>0</v>
      </c>
      <c r="GQ399" s="61">
        <v>55</v>
      </c>
      <c r="GR399" s="106">
        <v>27.452380916654199</v>
      </c>
      <c r="GS399" s="61">
        <v>37</v>
      </c>
      <c r="GT399" s="61">
        <v>0</v>
      </c>
      <c r="GU399" s="61"/>
      <c r="GV399" s="61"/>
      <c r="GW399" s="61"/>
      <c r="GX399" s="61"/>
      <c r="GY399" s="61"/>
      <c r="GZ399" s="61"/>
      <c r="HA399" s="90"/>
      <c r="HB399" s="21">
        <v>15</v>
      </c>
      <c r="HZ399" s="238"/>
      <c r="IF399" s="237"/>
      <c r="IG399" s="237"/>
      <c r="IQ399" s="237"/>
      <c r="JD399" s="136"/>
      <c r="JE399" s="278"/>
      <c r="JF399" s="70"/>
      <c r="JG399" s="70"/>
      <c r="JH399" s="136"/>
      <c r="JI399" s="136"/>
      <c r="JJ399" s="136"/>
      <c r="JK399" s="136"/>
      <c r="JM399" s="420"/>
      <c r="JN399" s="362"/>
      <c r="JO399" s="244"/>
      <c r="JQ399" s="518">
        <v>1</v>
      </c>
      <c r="JR399" s="519">
        <v>42290</v>
      </c>
      <c r="JS399" s="520">
        <v>23</v>
      </c>
      <c r="JT399" s="135"/>
      <c r="JV399" s="200"/>
      <c r="JW399" s="135"/>
      <c r="JX399" s="225"/>
      <c r="JY399" s="201"/>
      <c r="JZ399" s="135"/>
      <c r="KA399" s="225"/>
      <c r="KB399" s="699">
        <v>0</v>
      </c>
      <c r="KC399" s="511"/>
      <c r="KD399" s="225"/>
      <c r="KE399" s="63"/>
      <c r="KF399" s="250"/>
      <c r="KG399" s="250"/>
      <c r="KH399" s="250"/>
      <c r="KI399" s="250"/>
      <c r="KJ399" s="250"/>
      <c r="KK399" s="250"/>
      <c r="KL399" s="250"/>
      <c r="KM399" s="250"/>
      <c r="KR399" s="92"/>
      <c r="KS399" s="92"/>
      <c r="KT399" s="92"/>
      <c r="KU399" s="361"/>
      <c r="KV399" s="92"/>
      <c r="KW399" s="361"/>
      <c r="KX399" s="361"/>
      <c r="KY399" s="361"/>
      <c r="KZ399" s="361"/>
      <c r="LA399" s="361"/>
      <c r="LB399" s="361"/>
      <c r="LC399" s="361"/>
      <c r="LD399" s="361"/>
      <c r="LE399" s="361"/>
      <c r="LF399" s="112"/>
      <c r="LG399" s="454"/>
      <c r="LH399" s="454"/>
      <c r="LI399" s="454"/>
      <c r="LJ399" s="454"/>
      <c r="LK399" s="454"/>
      <c r="LL399" s="454"/>
      <c r="LM399" s="454"/>
      <c r="LN399" s="454"/>
      <c r="LO399" s="454"/>
      <c r="LP399" s="454"/>
      <c r="LQ399" s="454"/>
      <c r="LR399" s="454"/>
      <c r="LS399" s="454"/>
      <c r="LT399" s="454"/>
      <c r="LU399" s="454"/>
      <c r="LV399" s="454"/>
      <c r="LW399" s="454"/>
      <c r="LX399" s="454"/>
      <c r="LY399" s="454"/>
      <c r="LZ399" s="454"/>
      <c r="MA399" s="454"/>
      <c r="MB399" s="454"/>
      <c r="MD399" s="509"/>
      <c r="ME399" s="61"/>
      <c r="MF399" s="746">
        <v>128</v>
      </c>
      <c r="MG399" s="510">
        <v>41568</v>
      </c>
      <c r="MH399" s="511">
        <v>365</v>
      </c>
      <c r="MI399" s="521">
        <v>365</v>
      </c>
      <c r="MJ399" s="522">
        <v>41.911018735486898</v>
      </c>
      <c r="MK399" s="510"/>
      <c r="ML399" s="511"/>
      <c r="MM399" s="511"/>
      <c r="MN399" s="511"/>
      <c r="MO399" s="511"/>
      <c r="MP399" s="511"/>
      <c r="NE399" s="876">
        <v>1128</v>
      </c>
      <c r="NF399" s="877">
        <v>7.9432767037814296</v>
      </c>
      <c r="NG399" s="877">
        <v>7.4065876887900801</v>
      </c>
      <c r="NH399" s="877">
        <v>4.7881636570377699</v>
      </c>
      <c r="NI399" s="877">
        <v>3.4046306842176102</v>
      </c>
      <c r="NJ399" s="877">
        <v>7.7107375683306696</v>
      </c>
      <c r="NK399" s="877">
        <v>8.3006271153355602</v>
      </c>
      <c r="NL399" s="877">
        <v>8.7318281276747793</v>
      </c>
      <c r="NM399" s="877">
        <v>7.3156024566379498</v>
      </c>
      <c r="NN399" s="877">
        <v>6.0507193477512597</v>
      </c>
      <c r="NO399" s="877">
        <v>1.89530262133331</v>
      </c>
      <c r="NP399" s="877">
        <v>5.2894656309582198</v>
      </c>
      <c r="NQ399" s="877">
        <v>6.1737270989028898</v>
      </c>
      <c r="NR399" s="877">
        <v>6.73240488678496</v>
      </c>
      <c r="NS399" s="877">
        <v>4.1489341045263401</v>
      </c>
      <c r="NT399" s="877">
        <v>6.2940692950883097</v>
      </c>
      <c r="NU399" s="877">
        <v>7.7375515700082804</v>
      </c>
      <c r="NV399" s="877">
        <v>6.4459252985792697</v>
      </c>
      <c r="NW399" s="877">
        <v>6.2147076731976396</v>
      </c>
      <c r="NX399" s="877">
        <v>5.4705368650925799</v>
      </c>
      <c r="NY399" s="877">
        <v>6.5172756932095801</v>
      </c>
      <c r="NZ399" s="877">
        <v>7.1468995603435896</v>
      </c>
      <c r="OA399" s="877">
        <v>4.3694664836507204</v>
      </c>
      <c r="OB399" s="877">
        <v>10.2393956546406</v>
      </c>
      <c r="OC399" s="877">
        <v>0.111031312388744</v>
      </c>
      <c r="OD399" s="877">
        <v>7.0192571186810797</v>
      </c>
      <c r="OE399" s="877">
        <v>6.5501311041444596</v>
      </c>
      <c r="OF399" s="877">
        <v>7.3736482113346904</v>
      </c>
      <c r="OG399" s="877">
        <v>12.473642338633701</v>
      </c>
      <c r="OH399" s="877">
        <v>4.3736482113346904</v>
      </c>
      <c r="OI399" s="877">
        <v>8.4757739555388305</v>
      </c>
      <c r="OJ399" s="877">
        <v>4.3805909342659204</v>
      </c>
      <c r="OK399" s="877">
        <v>3.9978683830948798</v>
      </c>
      <c r="OL399" s="877">
        <v>2.6497906350303602</v>
      </c>
      <c r="OM399" s="877">
        <v>10.128364342251899</v>
      </c>
    </row>
    <row r="400" spans="1:403" s="133" customFormat="1" x14ac:dyDescent="0.25">
      <c r="A400" s="455">
        <v>399</v>
      </c>
      <c r="B400" s="221">
        <v>0</v>
      </c>
      <c r="C400" s="61">
        <v>1</v>
      </c>
      <c r="D400" s="61">
        <v>5</v>
      </c>
      <c r="E400" s="511">
        <v>129</v>
      </c>
      <c r="F400" s="884"/>
      <c r="G400" s="61"/>
      <c r="H400" s="900">
        <v>366</v>
      </c>
      <c r="J400" s="511" t="s">
        <v>1886</v>
      </c>
      <c r="K400" s="766">
        <v>24201</v>
      </c>
      <c r="L400" s="512">
        <v>47.597260273972601</v>
      </c>
      <c r="M400" s="514">
        <v>71.5</v>
      </c>
      <c r="N400" s="514">
        <v>157</v>
      </c>
      <c r="O400" s="514">
        <v>29.007261957888758</v>
      </c>
      <c r="P400" s="106">
        <v>1.7658410020283379</v>
      </c>
      <c r="Q400" s="511">
        <v>1</v>
      </c>
      <c r="R400" s="511">
        <v>100</v>
      </c>
      <c r="S400" s="511">
        <v>60</v>
      </c>
      <c r="T400" s="511">
        <v>0</v>
      </c>
      <c r="U400" s="514">
        <v>2</v>
      </c>
      <c r="V400" s="718">
        <v>0</v>
      </c>
      <c r="W400" s="718"/>
      <c r="X400" s="718">
        <v>0</v>
      </c>
      <c r="Y400" s="718">
        <v>2</v>
      </c>
      <c r="Z400" s="663">
        <v>0</v>
      </c>
      <c r="AA400" s="718">
        <v>1</v>
      </c>
      <c r="AB400" s="718">
        <v>0</v>
      </c>
      <c r="AC400" s="718">
        <v>0</v>
      </c>
      <c r="AE400" s="524">
        <v>34.869046314441597</v>
      </c>
      <c r="AG400" s="589">
        <v>96</v>
      </c>
      <c r="AH400" s="590">
        <v>0.96</v>
      </c>
      <c r="AI400" s="589">
        <v>62</v>
      </c>
      <c r="AJ400" s="592"/>
      <c r="AK400" s="589">
        <v>12.5</v>
      </c>
      <c r="AL400" s="592"/>
      <c r="AM400" s="589">
        <v>280</v>
      </c>
      <c r="AN400" s="593"/>
      <c r="AO400" s="409"/>
      <c r="AP400" s="63"/>
      <c r="AQ400" s="63"/>
      <c r="AR400" s="63"/>
      <c r="AS400" s="63"/>
      <c r="AT400" s="63"/>
      <c r="AU400" s="63"/>
      <c r="AV400" s="64"/>
      <c r="AW400" s="64"/>
      <c r="AX400" s="108"/>
      <c r="AY400" s="108"/>
      <c r="AZ400" s="108"/>
      <c r="BA400" s="589">
        <v>139</v>
      </c>
      <c r="BB400" s="414"/>
      <c r="BC400" s="66"/>
      <c r="BD400" s="68"/>
      <c r="BE400" s="66"/>
      <c r="BF400" s="218"/>
      <c r="BG400" s="66"/>
      <c r="BH400" s="68"/>
      <c r="BI400" s="508"/>
      <c r="BJ400" s="508"/>
      <c r="BK400" s="508"/>
      <c r="BL400" s="66"/>
      <c r="BM400" s="66"/>
      <c r="BN400" s="66"/>
      <c r="BO400" s="66"/>
      <c r="BP400" s="571"/>
      <c r="BQ400" s="66"/>
      <c r="BR400" s="66"/>
      <c r="BS400" s="66"/>
      <c r="BT400" s="66"/>
      <c r="BU400" s="61"/>
      <c r="BV400" s="61"/>
      <c r="BW400" s="61"/>
      <c r="BX400" s="61"/>
      <c r="BY400" s="61"/>
      <c r="BZ400" s="61"/>
      <c r="CA400" s="61"/>
      <c r="CB400" s="61"/>
      <c r="CC400" s="61"/>
      <c r="CD400" s="61"/>
      <c r="CE400" s="61"/>
      <c r="CF400" s="61"/>
      <c r="CG400" s="61"/>
      <c r="CH400" s="61"/>
      <c r="CI400" s="61"/>
      <c r="CJ400" s="61"/>
      <c r="CK400" s="661">
        <v>1</v>
      </c>
      <c r="CL400" s="661">
        <v>0</v>
      </c>
      <c r="CM400" s="661">
        <v>1</v>
      </c>
      <c r="CN400" s="661">
        <v>1</v>
      </c>
      <c r="CO400" s="663">
        <v>1</v>
      </c>
      <c r="CP400" s="661">
        <v>0</v>
      </c>
      <c r="CQ400" s="661">
        <v>1</v>
      </c>
      <c r="CR400" s="661">
        <v>1</v>
      </c>
      <c r="CS400" s="661">
        <v>0</v>
      </c>
      <c r="CT400" s="661">
        <v>0</v>
      </c>
      <c r="CU400" s="661">
        <v>1</v>
      </c>
      <c r="CV400" s="661">
        <v>0</v>
      </c>
      <c r="CW400" s="666">
        <v>12.8</v>
      </c>
      <c r="CX400" s="362"/>
      <c r="CY400" s="362"/>
      <c r="CZ400" s="362"/>
      <c r="DD400" s="516">
        <v>1</v>
      </c>
      <c r="DE400" s="511" t="s">
        <v>1870</v>
      </c>
      <c r="DG400" s="136"/>
      <c r="DK400" s="136"/>
      <c r="DL400" s="136"/>
      <c r="DM400" s="136"/>
      <c r="DT400" s="63"/>
      <c r="EP400" s="511">
        <v>129</v>
      </c>
      <c r="EQ400" s="574">
        <v>41575</v>
      </c>
      <c r="EU400" s="133">
        <v>68</v>
      </c>
      <c r="EV400" s="133">
        <v>0</v>
      </c>
      <c r="EW400" s="524">
        <v>34.869046314441597</v>
      </c>
      <c r="EX400" s="133">
        <v>7</v>
      </c>
      <c r="EY400" s="133">
        <v>9</v>
      </c>
      <c r="EZ400" s="133">
        <v>61</v>
      </c>
      <c r="FA400" s="133">
        <v>50</v>
      </c>
      <c r="FD400" s="133">
        <v>37</v>
      </c>
      <c r="FF400" s="133">
        <v>29</v>
      </c>
      <c r="FI400" s="91"/>
      <c r="FJ400" s="91"/>
      <c r="FK400" s="227"/>
      <c r="FL400" s="227"/>
      <c r="FM400" s="193">
        <v>258</v>
      </c>
      <c r="FN400" s="193">
        <v>209</v>
      </c>
      <c r="FO400" s="193">
        <v>146.10601957007884</v>
      </c>
      <c r="FP400" s="193">
        <v>118.35720189979256</v>
      </c>
      <c r="FQ400" s="193">
        <v>19</v>
      </c>
      <c r="FR400" s="133">
        <v>1</v>
      </c>
      <c r="FT400" s="193">
        <v>78</v>
      </c>
      <c r="FU400" s="193">
        <v>22</v>
      </c>
      <c r="FV400" s="133">
        <v>100</v>
      </c>
      <c r="FW400" s="237">
        <v>5.7</v>
      </c>
      <c r="FX400" s="237">
        <v>4.83</v>
      </c>
      <c r="FY400" s="237">
        <v>13.684210526315789</v>
      </c>
      <c r="FZ400" s="237">
        <v>3.5454545454545454</v>
      </c>
      <c r="GA400" s="237">
        <v>2.4605678233438488</v>
      </c>
      <c r="GB400" s="133">
        <v>19</v>
      </c>
      <c r="GH400" s="133">
        <v>0</v>
      </c>
      <c r="GI400" s="133">
        <v>1</v>
      </c>
      <c r="GJ400" s="133">
        <v>1</v>
      </c>
      <c r="GK400" s="133">
        <v>1</v>
      </c>
      <c r="GN400" s="133">
        <v>0</v>
      </c>
      <c r="GP400" s="133">
        <v>0</v>
      </c>
      <c r="GQ400" s="61">
        <v>35</v>
      </c>
      <c r="GR400" s="106">
        <v>19.820584050204495</v>
      </c>
      <c r="GS400" s="61">
        <v>44</v>
      </c>
      <c r="GT400" s="61">
        <v>0</v>
      </c>
      <c r="GU400" s="61"/>
      <c r="GV400" s="61"/>
      <c r="GW400" s="61"/>
      <c r="GX400" s="61"/>
      <c r="GY400" s="61">
        <v>20</v>
      </c>
      <c r="GZ400" s="61"/>
      <c r="HA400" s="90"/>
      <c r="HB400" s="21">
        <v>13</v>
      </c>
      <c r="HZ400" s="238"/>
      <c r="IF400" s="237"/>
      <c r="IG400" s="237"/>
      <c r="IQ400" s="237"/>
      <c r="JD400" s="136"/>
      <c r="JE400" s="278"/>
      <c r="JF400" s="70"/>
      <c r="JG400" s="70"/>
      <c r="JH400" s="136"/>
      <c r="JI400" s="136"/>
      <c r="JJ400" s="136"/>
      <c r="JK400" s="136"/>
      <c r="JM400" s="420"/>
      <c r="JN400" s="362"/>
      <c r="JO400" s="244"/>
      <c r="JQ400" s="518">
        <v>2</v>
      </c>
      <c r="JR400" s="519">
        <v>41919</v>
      </c>
      <c r="JS400" s="520">
        <v>11</v>
      </c>
      <c r="JT400" s="135"/>
      <c r="JV400" s="200"/>
      <c r="JW400" s="135"/>
      <c r="JX400" s="225"/>
      <c r="JY400" s="201"/>
      <c r="JZ400" s="135"/>
      <c r="KA400" s="225"/>
      <c r="KB400" s="699">
        <v>1</v>
      </c>
      <c r="KC400" s="700">
        <v>41919</v>
      </c>
      <c r="KD400" s="225"/>
      <c r="KE400" s="63"/>
      <c r="KF400" s="250"/>
      <c r="KG400" s="250"/>
      <c r="KH400" s="250"/>
      <c r="KI400" s="250"/>
      <c r="KJ400" s="250"/>
      <c r="KK400" s="250"/>
      <c r="KL400" s="250"/>
      <c r="KM400" s="250"/>
      <c r="KR400" s="92"/>
      <c r="KS400" s="92"/>
      <c r="KT400" s="92"/>
      <c r="KU400" s="361"/>
      <c r="KV400" s="92"/>
      <c r="KW400" s="361"/>
      <c r="KX400" s="361"/>
      <c r="KY400" s="361"/>
      <c r="KZ400" s="361"/>
      <c r="LA400" s="361"/>
      <c r="LB400" s="361"/>
      <c r="LC400" s="361"/>
      <c r="LD400" s="361"/>
      <c r="LE400" s="361"/>
      <c r="LF400" s="112"/>
      <c r="LG400" s="454"/>
      <c r="LH400" s="454"/>
      <c r="LI400" s="454"/>
      <c r="LJ400" s="454"/>
      <c r="LK400" s="454"/>
      <c r="LL400" s="454"/>
      <c r="LM400" s="454"/>
      <c r="LN400" s="454"/>
      <c r="LO400" s="454"/>
      <c r="LP400" s="454"/>
      <c r="LQ400" s="454"/>
      <c r="LR400" s="454"/>
      <c r="LS400" s="454"/>
      <c r="LT400" s="454"/>
      <c r="LU400" s="454"/>
      <c r="LV400" s="454"/>
      <c r="LW400" s="454"/>
      <c r="LX400" s="454"/>
      <c r="LY400" s="454"/>
      <c r="LZ400" s="454"/>
      <c r="MA400" s="454"/>
      <c r="MB400" s="454"/>
      <c r="MD400" s="509"/>
      <c r="ME400" s="61"/>
      <c r="MF400" s="746">
        <v>129</v>
      </c>
      <c r="MG400" s="510">
        <v>41577</v>
      </c>
      <c r="MH400" s="511">
        <v>366</v>
      </c>
      <c r="MI400" s="521">
        <v>367</v>
      </c>
      <c r="MJ400" s="522">
        <v>91.917644196839703</v>
      </c>
      <c r="MN400" s="511"/>
      <c r="MO400" s="511"/>
      <c r="MP400" s="511"/>
      <c r="NE400" s="876">
        <v>1129</v>
      </c>
      <c r="NF400" s="877">
        <v>8.6299029920008898</v>
      </c>
      <c r="NG400" s="877">
        <v>7.13729858092114</v>
      </c>
      <c r="NH400" s="877">
        <v>5.2776128707566903</v>
      </c>
      <c r="NI400" s="877">
        <v>3.1176950426697498</v>
      </c>
      <c r="NJ400" s="877">
        <v>7.9389326480487101</v>
      </c>
      <c r="NK400" s="877">
        <v>7.4325419003882596</v>
      </c>
      <c r="NL400" s="877">
        <v>8.9729223642254095</v>
      </c>
      <c r="NM400" s="877">
        <v>7.7777484599722797</v>
      </c>
      <c r="NN400" s="877">
        <v>6.5145957147636597</v>
      </c>
      <c r="NO400" s="877">
        <v>1.5509006646475201</v>
      </c>
      <c r="NP400" s="877">
        <v>6.46515822966425</v>
      </c>
      <c r="NQ400" s="877">
        <v>7.2032011563166103</v>
      </c>
      <c r="NR400" s="877">
        <v>7.9391090130424198</v>
      </c>
      <c r="NS400" s="877">
        <v>4.4255935776530597</v>
      </c>
      <c r="NT400" s="877">
        <v>6.18646094003548</v>
      </c>
      <c r="NU400" s="877">
        <v>7.7620830035676702</v>
      </c>
      <c r="NV400" s="877">
        <v>6.6031812290138596</v>
      </c>
      <c r="NW400" s="877">
        <v>6.6973846307640201</v>
      </c>
      <c r="NX400" s="877">
        <v>5.8579809951275701</v>
      </c>
      <c r="NY400" s="877">
        <v>5.8683904530544497</v>
      </c>
      <c r="NZ400" s="877">
        <v>8.1274785200982205</v>
      </c>
      <c r="OA400" s="877">
        <v>-0.37706964907982299</v>
      </c>
      <c r="OB400" s="877">
        <v>10.3974821181713</v>
      </c>
      <c r="OC400" s="877">
        <v>1.1176950426697501</v>
      </c>
      <c r="OD400" s="877">
        <v>6.2962738467067201</v>
      </c>
      <c r="OE400" s="877">
        <v>6.6741216326323904</v>
      </c>
      <c r="OF400" s="877">
        <v>5.9429835981870998</v>
      </c>
      <c r="OG400" s="877">
        <v>12.0102413566125</v>
      </c>
      <c r="OH400" s="877">
        <v>3.3504972470841299</v>
      </c>
      <c r="OI400" s="877">
        <v>8.5219537095392006</v>
      </c>
      <c r="OJ400" s="877">
        <v>4.2979250525038104</v>
      </c>
      <c r="OK400" s="877">
        <v>3.48828764707326</v>
      </c>
      <c r="OL400" s="877">
        <v>6.6733434957865398</v>
      </c>
      <c r="OM400" s="877">
        <v>9.2797870755015808</v>
      </c>
    </row>
    <row r="401" spans="1:403" s="133" customFormat="1" x14ac:dyDescent="0.25">
      <c r="A401" s="902">
        <v>400</v>
      </c>
      <c r="B401" s="221">
        <v>0</v>
      </c>
      <c r="C401" s="61">
        <v>0</v>
      </c>
      <c r="D401" s="61">
        <v>5</v>
      </c>
      <c r="E401" s="511">
        <v>130</v>
      </c>
      <c r="F401" s="884"/>
      <c r="G401" s="61"/>
      <c r="H401" s="900">
        <v>368</v>
      </c>
      <c r="J401" s="511" t="s">
        <v>1887</v>
      </c>
      <c r="K401" s="766">
        <v>24963</v>
      </c>
      <c r="L401" s="512">
        <v>45.5369863013699</v>
      </c>
      <c r="M401" s="514">
        <v>62</v>
      </c>
      <c r="N401" s="514">
        <v>166</v>
      </c>
      <c r="O401" s="514">
        <v>22.499637102627378</v>
      </c>
      <c r="P401" s="106">
        <v>1.6908249137296532</v>
      </c>
      <c r="Q401" s="511">
        <v>0</v>
      </c>
      <c r="R401" s="511">
        <v>95</v>
      </c>
      <c r="S401" s="511">
        <v>55</v>
      </c>
      <c r="T401" s="511">
        <v>0</v>
      </c>
      <c r="U401" s="514">
        <v>3</v>
      </c>
      <c r="V401" s="718">
        <v>0</v>
      </c>
      <c r="W401" s="718"/>
      <c r="X401" s="718">
        <v>1</v>
      </c>
      <c r="Y401" s="663">
        <v>2</v>
      </c>
      <c r="Z401" s="718">
        <v>1</v>
      </c>
      <c r="AA401" s="718">
        <v>1</v>
      </c>
      <c r="AB401" s="718">
        <v>0</v>
      </c>
      <c r="AC401" s="718">
        <v>0</v>
      </c>
      <c r="AE401" s="524">
        <v>29.529362765514399</v>
      </c>
      <c r="AG401" s="591">
        <v>99</v>
      </c>
      <c r="AH401" s="590">
        <v>0.91</v>
      </c>
      <c r="AI401" s="589">
        <v>90</v>
      </c>
      <c r="AJ401" s="592"/>
      <c r="AK401" s="589">
        <v>11.9</v>
      </c>
      <c r="AL401" s="592"/>
      <c r="AM401" s="589">
        <v>3134</v>
      </c>
      <c r="AN401" s="593"/>
      <c r="AO401" s="409"/>
      <c r="AP401" s="63"/>
      <c r="AQ401" s="63"/>
      <c r="AR401" s="63"/>
      <c r="AS401" s="63"/>
      <c r="AT401" s="63"/>
      <c r="AU401" s="63"/>
      <c r="AV401" s="64"/>
      <c r="AW401" s="64"/>
      <c r="AX401" s="108"/>
      <c r="AY401" s="108"/>
      <c r="AZ401" s="108"/>
      <c r="BA401" s="589">
        <v>134</v>
      </c>
      <c r="BB401" s="414"/>
      <c r="BC401" s="66"/>
      <c r="BD401" s="68"/>
      <c r="BE401" s="66"/>
      <c r="BF401" s="218"/>
      <c r="BG401" s="66"/>
      <c r="BH401" s="68"/>
      <c r="BI401" s="508"/>
      <c r="BJ401" s="508"/>
      <c r="BK401" s="508"/>
      <c r="BL401" s="66"/>
      <c r="BM401" s="66"/>
      <c r="BN401" s="66"/>
      <c r="BO401" s="66"/>
      <c r="BP401" s="571"/>
      <c r="BQ401" s="66"/>
      <c r="BR401" s="66"/>
      <c r="BS401" s="66"/>
      <c r="BT401" s="66"/>
      <c r="BU401" s="61"/>
      <c r="BV401" s="61"/>
      <c r="BW401" s="61"/>
      <c r="BX401" s="61"/>
      <c r="BY401" s="61"/>
      <c r="BZ401" s="61"/>
      <c r="CA401" s="61"/>
      <c r="CB401" s="61"/>
      <c r="CC401" s="61"/>
      <c r="CD401" s="61"/>
      <c r="CE401" s="61"/>
      <c r="CF401" s="61"/>
      <c r="CG401" s="61"/>
      <c r="CH401" s="61"/>
      <c r="CI401" s="61"/>
      <c r="CJ401" s="61"/>
      <c r="CK401" s="661">
        <v>1</v>
      </c>
      <c r="CL401" s="661">
        <v>0</v>
      </c>
      <c r="CM401" s="661">
        <v>0</v>
      </c>
      <c r="CN401" s="661">
        <v>1</v>
      </c>
      <c r="CO401" s="661">
        <v>1</v>
      </c>
      <c r="CP401" s="661">
        <v>0</v>
      </c>
      <c r="CQ401" s="661">
        <v>1</v>
      </c>
      <c r="CR401" s="661">
        <v>0</v>
      </c>
      <c r="CS401" s="661">
        <v>0</v>
      </c>
      <c r="CT401" s="661">
        <v>0</v>
      </c>
      <c r="CU401" s="661">
        <v>1</v>
      </c>
      <c r="CV401" s="661">
        <v>0</v>
      </c>
      <c r="CW401" s="666">
        <v>14.8</v>
      </c>
      <c r="CX401" s="362"/>
      <c r="CY401" s="362"/>
      <c r="CZ401" s="362"/>
      <c r="DD401" s="516">
        <v>1</v>
      </c>
      <c r="DE401" s="511" t="s">
        <v>1870</v>
      </c>
      <c r="DG401" s="136"/>
      <c r="DK401" s="136"/>
      <c r="DL401" s="136"/>
      <c r="DM401" s="136"/>
      <c r="DT401" s="63"/>
      <c r="EP401" s="511">
        <v>130</v>
      </c>
      <c r="EQ401" s="574">
        <v>41520</v>
      </c>
      <c r="EU401" s="133">
        <v>74</v>
      </c>
      <c r="EV401" s="133">
        <v>0</v>
      </c>
      <c r="EW401" s="524">
        <v>29.529362765514399</v>
      </c>
      <c r="EX401" s="133">
        <v>6</v>
      </c>
      <c r="EY401" s="133">
        <v>7</v>
      </c>
      <c r="EZ401" s="133">
        <v>69</v>
      </c>
      <c r="FA401" s="133">
        <v>58</v>
      </c>
      <c r="FD401" s="133">
        <v>42</v>
      </c>
      <c r="FF401" s="133">
        <v>31</v>
      </c>
      <c r="FI401" s="91"/>
      <c r="FJ401" s="91"/>
      <c r="FK401" s="227"/>
      <c r="FL401" s="227"/>
      <c r="FM401" s="193">
        <v>272</v>
      </c>
      <c r="FN401" s="193">
        <v>201</v>
      </c>
      <c r="FO401" s="193">
        <v>160.86822342830123</v>
      </c>
      <c r="FP401" s="193">
        <v>118.87688569517849</v>
      </c>
      <c r="FQ401" s="193">
        <v>26</v>
      </c>
      <c r="FR401" s="133">
        <v>1</v>
      </c>
      <c r="FT401" s="193">
        <v>63</v>
      </c>
      <c r="FU401" s="193">
        <v>28</v>
      </c>
      <c r="FV401" s="133">
        <v>110</v>
      </c>
      <c r="FW401" s="237">
        <v>3.16</v>
      </c>
      <c r="FX401" s="237">
        <v>4.3</v>
      </c>
      <c r="FY401" s="237">
        <v>19.936708860759492</v>
      </c>
      <c r="FZ401" s="237">
        <v>2.25</v>
      </c>
      <c r="GA401" s="237"/>
      <c r="GB401" s="133">
        <v>17</v>
      </c>
      <c r="GH401" s="133">
        <v>0</v>
      </c>
      <c r="GI401" s="133">
        <v>1</v>
      </c>
      <c r="GJ401" s="133">
        <v>1</v>
      </c>
      <c r="GK401" s="133">
        <v>1</v>
      </c>
      <c r="GL401" s="133">
        <v>24</v>
      </c>
      <c r="GN401" s="133">
        <v>0</v>
      </c>
      <c r="GP401" s="133">
        <v>1</v>
      </c>
      <c r="GQ401" s="61">
        <v>40</v>
      </c>
      <c r="GR401" s="106">
        <v>23.657091680632533</v>
      </c>
      <c r="GS401" s="61">
        <v>36</v>
      </c>
      <c r="GT401" s="61">
        <v>0</v>
      </c>
      <c r="GU401" s="61"/>
      <c r="GV401" s="61"/>
      <c r="GW401" s="61"/>
      <c r="GX401" s="61"/>
      <c r="GY401" s="61">
        <v>17</v>
      </c>
      <c r="GZ401" s="61"/>
      <c r="HA401" s="90"/>
      <c r="HB401" s="21">
        <v>12</v>
      </c>
      <c r="HZ401" s="238"/>
      <c r="IF401" s="237"/>
      <c r="IG401" s="237"/>
      <c r="IQ401" s="237"/>
      <c r="JD401" s="136"/>
      <c r="JE401" s="278"/>
      <c r="JF401" s="70"/>
      <c r="JG401" s="70"/>
      <c r="JH401" s="136"/>
      <c r="JI401" s="136"/>
      <c r="JJ401" s="136"/>
      <c r="JK401" s="136"/>
      <c r="JM401" s="420"/>
      <c r="JN401" s="362"/>
      <c r="JO401" s="244"/>
      <c r="JQ401" s="518">
        <v>2</v>
      </c>
      <c r="JR401" s="519">
        <v>42204</v>
      </c>
      <c r="JS401" s="520">
        <v>20</v>
      </c>
      <c r="JT401" s="135"/>
      <c r="JV401" s="200"/>
      <c r="JW401" s="135"/>
      <c r="JX401" s="225"/>
      <c r="JY401" s="201"/>
      <c r="JZ401" s="135"/>
      <c r="KA401" s="225"/>
      <c r="KB401" s="699">
        <v>1</v>
      </c>
      <c r="KC401" s="700">
        <v>42204</v>
      </c>
      <c r="KD401" s="225"/>
      <c r="KE401" s="63"/>
      <c r="KF401" s="250"/>
      <c r="KG401" s="250"/>
      <c r="KH401" s="250"/>
      <c r="KI401" s="250"/>
      <c r="KJ401" s="250"/>
      <c r="KK401" s="250"/>
      <c r="KL401" s="250"/>
      <c r="KM401" s="250"/>
      <c r="KR401" s="92"/>
      <c r="KS401" s="92"/>
      <c r="KT401" s="92"/>
      <c r="KU401" s="361"/>
      <c r="KV401" s="92"/>
      <c r="KW401" s="361"/>
      <c r="KX401" s="361"/>
      <c r="KY401" s="361"/>
      <c r="KZ401" s="361"/>
      <c r="LA401" s="361"/>
      <c r="LB401" s="361"/>
      <c r="LC401" s="361"/>
      <c r="LD401" s="361"/>
      <c r="LE401" s="361"/>
      <c r="LF401" s="112"/>
      <c r="LG401" s="454"/>
      <c r="LH401" s="454"/>
      <c r="LI401" s="454"/>
      <c r="LJ401" s="454"/>
      <c r="LK401" s="454"/>
      <c r="LL401" s="454"/>
      <c r="LM401" s="454"/>
      <c r="LN401" s="454"/>
      <c r="LO401" s="454"/>
      <c r="LP401" s="454"/>
      <c r="LQ401" s="454"/>
      <c r="LR401" s="454"/>
      <c r="LS401" s="454"/>
      <c r="LT401" s="454"/>
      <c r="LU401" s="454"/>
      <c r="LV401" s="454"/>
      <c r="LW401" s="454"/>
      <c r="LX401" s="454"/>
      <c r="LY401" s="454"/>
      <c r="LZ401" s="454"/>
      <c r="MA401" s="454"/>
      <c r="MB401" s="454"/>
      <c r="MD401" s="509"/>
      <c r="ME401" s="61"/>
      <c r="MF401" s="746">
        <v>130</v>
      </c>
      <c r="MG401" s="510">
        <v>41584</v>
      </c>
      <c r="MH401" s="511">
        <v>368</v>
      </c>
      <c r="MI401" s="521">
        <v>368</v>
      </c>
      <c r="MJ401" s="522">
        <v>40.368573453105398</v>
      </c>
      <c r="MK401" s="510">
        <v>41626</v>
      </c>
      <c r="ML401" s="521">
        <v>394</v>
      </c>
      <c r="MM401" s="528">
        <v>35.520621192102197</v>
      </c>
      <c r="MN401" s="511"/>
      <c r="MO401" s="511"/>
      <c r="MP401" s="511"/>
      <c r="NE401" s="876" t="s">
        <v>64</v>
      </c>
      <c r="NF401" s="877" t="s">
        <v>64</v>
      </c>
      <c r="NG401" s="877" t="s">
        <v>64</v>
      </c>
      <c r="NH401" s="877" t="s">
        <v>64</v>
      </c>
      <c r="NI401" s="877" t="s">
        <v>64</v>
      </c>
      <c r="NJ401" s="877" t="s">
        <v>64</v>
      </c>
      <c r="NK401" s="877" t="s">
        <v>64</v>
      </c>
      <c r="NL401" s="877" t="s">
        <v>64</v>
      </c>
      <c r="NM401" s="877" t="s">
        <v>64</v>
      </c>
      <c r="NN401" s="877" t="s">
        <v>64</v>
      </c>
      <c r="NO401" s="877" t="s">
        <v>64</v>
      </c>
      <c r="NP401" s="877" t="s">
        <v>64</v>
      </c>
      <c r="NQ401" s="877" t="s">
        <v>64</v>
      </c>
      <c r="NR401" s="877" t="s">
        <v>64</v>
      </c>
      <c r="NS401" s="877" t="s">
        <v>64</v>
      </c>
      <c r="NT401" s="877" t="s">
        <v>64</v>
      </c>
      <c r="NU401" s="877" t="s">
        <v>64</v>
      </c>
      <c r="NV401" s="877" t="s">
        <v>64</v>
      </c>
      <c r="NW401" s="877" t="s">
        <v>64</v>
      </c>
      <c r="NX401" s="877" t="s">
        <v>64</v>
      </c>
      <c r="NY401" s="877" t="s">
        <v>64</v>
      </c>
      <c r="NZ401" s="877" t="s">
        <v>64</v>
      </c>
      <c r="OA401" s="877" t="s">
        <v>64</v>
      </c>
      <c r="OB401" s="877" t="s">
        <v>64</v>
      </c>
      <c r="OC401" s="877" t="s">
        <v>64</v>
      </c>
      <c r="OD401" s="877" t="s">
        <v>64</v>
      </c>
      <c r="OE401" s="877" t="s">
        <v>64</v>
      </c>
      <c r="OF401" s="877" t="s">
        <v>64</v>
      </c>
      <c r="OG401" s="877" t="s">
        <v>64</v>
      </c>
      <c r="OH401" s="877" t="s">
        <v>64</v>
      </c>
      <c r="OI401" s="877" t="s">
        <v>64</v>
      </c>
      <c r="OJ401" s="877" t="s">
        <v>64</v>
      </c>
      <c r="OK401" s="877" t="s">
        <v>64</v>
      </c>
      <c r="OL401" s="877" t="s">
        <v>64</v>
      </c>
      <c r="OM401" s="877" t="s">
        <v>64</v>
      </c>
    </row>
    <row r="402" spans="1:403" s="133" customFormat="1" x14ac:dyDescent="0.25">
      <c r="A402" s="455">
        <v>401</v>
      </c>
      <c r="B402" s="274">
        <v>0</v>
      </c>
      <c r="C402" s="61">
        <v>1</v>
      </c>
      <c r="D402" s="61">
        <v>5</v>
      </c>
      <c r="E402" s="511">
        <v>131</v>
      </c>
      <c r="F402" s="884"/>
      <c r="G402" s="61"/>
      <c r="H402" s="900">
        <v>369</v>
      </c>
      <c r="J402" s="511" t="s">
        <v>1888</v>
      </c>
      <c r="K402" s="766">
        <v>14241</v>
      </c>
      <c r="L402" s="512">
        <v>74.917808219178099</v>
      </c>
      <c r="M402" s="514">
        <v>93</v>
      </c>
      <c r="N402" s="514">
        <v>166</v>
      </c>
      <c r="O402" s="514">
        <v>33.749455653941069</v>
      </c>
      <c r="P402" s="106">
        <v>2.0708291415115188</v>
      </c>
      <c r="Q402" s="511">
        <v>0</v>
      </c>
      <c r="R402" s="511">
        <v>130</v>
      </c>
      <c r="S402" s="511">
        <v>60</v>
      </c>
      <c r="T402" s="511">
        <v>1</v>
      </c>
      <c r="U402" s="514">
        <v>3</v>
      </c>
      <c r="V402" s="718">
        <v>0</v>
      </c>
      <c r="W402" s="718"/>
      <c r="X402" s="718">
        <v>1</v>
      </c>
      <c r="Y402" s="718">
        <v>0</v>
      </c>
      <c r="Z402" s="718">
        <v>1</v>
      </c>
      <c r="AA402" s="718">
        <v>0</v>
      </c>
      <c r="AB402" s="718">
        <v>1</v>
      </c>
      <c r="AC402" s="718">
        <v>0</v>
      </c>
      <c r="AE402" s="524">
        <v>38.6246925865577</v>
      </c>
      <c r="AG402" s="591"/>
      <c r="AH402" s="590">
        <v>1.38</v>
      </c>
      <c r="AI402" s="589">
        <v>50</v>
      </c>
      <c r="AJ402" s="592"/>
      <c r="AK402" s="589">
        <v>8.3000000000000007</v>
      </c>
      <c r="AL402" s="592"/>
      <c r="AM402" s="591"/>
      <c r="AN402" s="594"/>
      <c r="AO402" s="409"/>
      <c r="AP402" s="63"/>
      <c r="AQ402" s="63"/>
      <c r="AR402" s="63"/>
      <c r="AS402" s="63"/>
      <c r="AT402" s="63"/>
      <c r="AU402" s="63"/>
      <c r="AV402" s="64"/>
      <c r="AW402" s="64"/>
      <c r="AX402" s="108"/>
      <c r="AY402" s="108"/>
      <c r="AZ402" s="108"/>
      <c r="BA402" s="589">
        <v>139</v>
      </c>
      <c r="BB402" s="414"/>
      <c r="BC402" s="66"/>
      <c r="BD402" s="68"/>
      <c r="BE402" s="66"/>
      <c r="BF402" s="218"/>
      <c r="BG402" s="66"/>
      <c r="BH402" s="68"/>
      <c r="BI402" s="508"/>
      <c r="BJ402" s="508"/>
      <c r="BK402" s="508"/>
      <c r="BL402" s="66"/>
      <c r="BM402" s="66"/>
      <c r="BN402" s="66"/>
      <c r="BO402" s="66"/>
      <c r="BP402" s="571"/>
      <c r="BQ402" s="66"/>
      <c r="BR402" s="66"/>
      <c r="BS402" s="66"/>
      <c r="BT402" s="66"/>
      <c r="BU402" s="61"/>
      <c r="BV402" s="61"/>
      <c r="BW402" s="61"/>
      <c r="BX402" s="61"/>
      <c r="BY402" s="61"/>
      <c r="BZ402" s="61"/>
      <c r="CA402" s="61"/>
      <c r="CB402" s="61"/>
      <c r="CC402" s="61"/>
      <c r="CD402" s="61"/>
      <c r="CE402" s="61"/>
      <c r="CF402" s="61"/>
      <c r="CG402" s="61"/>
      <c r="CH402" s="61"/>
      <c r="CI402" s="61"/>
      <c r="CJ402" s="61"/>
      <c r="CK402" s="661">
        <v>1</v>
      </c>
      <c r="CL402" s="661">
        <v>0</v>
      </c>
      <c r="CM402" s="661">
        <v>0</v>
      </c>
      <c r="CN402" s="663">
        <v>0</v>
      </c>
      <c r="CO402" s="663">
        <v>1</v>
      </c>
      <c r="CP402" s="661">
        <v>0</v>
      </c>
      <c r="CQ402" s="661">
        <v>1</v>
      </c>
      <c r="CR402" s="661">
        <v>1</v>
      </c>
      <c r="CS402" s="661">
        <v>0</v>
      </c>
      <c r="CT402" s="661">
        <v>0</v>
      </c>
      <c r="CU402" s="661">
        <v>1</v>
      </c>
      <c r="CV402" s="661">
        <v>0</v>
      </c>
      <c r="CW402" s="667"/>
      <c r="CX402" s="362"/>
      <c r="CY402" s="362"/>
      <c r="CZ402" s="362"/>
      <c r="DD402" s="516">
        <v>1</v>
      </c>
      <c r="DE402" s="511" t="s">
        <v>1811</v>
      </c>
      <c r="DG402" s="136"/>
      <c r="DK402" s="136"/>
      <c r="DL402" s="136"/>
      <c r="DM402" s="136"/>
      <c r="DT402" s="63"/>
      <c r="EP402" s="511">
        <v>131</v>
      </c>
      <c r="EQ402" s="574">
        <v>41584</v>
      </c>
      <c r="EU402" s="133">
        <v>54</v>
      </c>
      <c r="EV402" s="133">
        <v>1</v>
      </c>
      <c r="EW402" s="524">
        <v>38.6246925865577</v>
      </c>
      <c r="EX402" s="133">
        <v>9</v>
      </c>
      <c r="EY402" s="133">
        <v>9</v>
      </c>
      <c r="EZ402" s="133">
        <v>54</v>
      </c>
      <c r="FA402" s="133">
        <v>43</v>
      </c>
      <c r="FD402" s="133">
        <v>52</v>
      </c>
      <c r="FF402" s="133">
        <v>37</v>
      </c>
      <c r="FI402" s="91"/>
      <c r="FJ402" s="91"/>
      <c r="FK402" s="227"/>
      <c r="FL402" s="227"/>
      <c r="FM402" s="193">
        <v>205</v>
      </c>
      <c r="FN402" s="193">
        <v>120</v>
      </c>
      <c r="FO402" s="193">
        <v>98.994164168642357</v>
      </c>
      <c r="FP402" s="193">
        <v>57.947803415790645</v>
      </c>
      <c r="FQ402" s="193">
        <v>42</v>
      </c>
      <c r="FR402" s="133">
        <v>0</v>
      </c>
      <c r="FT402" s="193">
        <v>78</v>
      </c>
      <c r="FU402" s="193"/>
      <c r="FV402" s="133">
        <v>220</v>
      </c>
      <c r="FW402" s="237">
        <v>5.48</v>
      </c>
      <c r="FX402" s="237">
        <v>4.6100000000000003</v>
      </c>
      <c r="FY402" s="237">
        <v>14.233576642335766</v>
      </c>
      <c r="FZ402" s="237"/>
      <c r="GA402" s="237">
        <v>1.625</v>
      </c>
      <c r="GB402" s="133">
        <v>23</v>
      </c>
      <c r="GC402" s="133">
        <v>20</v>
      </c>
      <c r="GD402" s="133">
        <v>9</v>
      </c>
      <c r="GG402" s="133">
        <v>1.6</v>
      </c>
      <c r="GH402" s="133">
        <v>1</v>
      </c>
      <c r="GI402" s="133">
        <v>1</v>
      </c>
      <c r="GJ402" s="133">
        <v>1</v>
      </c>
      <c r="GK402" s="133">
        <v>3</v>
      </c>
      <c r="GL402" s="133">
        <v>45</v>
      </c>
      <c r="GN402" s="133">
        <v>0</v>
      </c>
      <c r="GP402" s="133">
        <v>0</v>
      </c>
      <c r="GQ402" s="61">
        <v>146</v>
      </c>
      <c r="GR402" s="106">
        <v>70.503160822545283</v>
      </c>
      <c r="GS402" s="61">
        <v>33</v>
      </c>
      <c r="GT402" s="61">
        <v>1</v>
      </c>
      <c r="GU402" s="61"/>
      <c r="GV402" s="61"/>
      <c r="GW402" s="61"/>
      <c r="GX402" s="61"/>
      <c r="GY402" s="61">
        <v>15</v>
      </c>
      <c r="GZ402" s="61"/>
      <c r="HA402" s="90"/>
      <c r="HB402" s="21">
        <v>30</v>
      </c>
      <c r="HZ402" s="238"/>
      <c r="IF402" s="237"/>
      <c r="IG402" s="237"/>
      <c r="IQ402" s="237"/>
      <c r="JD402" s="136"/>
      <c r="JE402" s="278"/>
      <c r="JF402" s="70"/>
      <c r="JG402" s="70"/>
      <c r="JH402" s="136"/>
      <c r="JI402" s="136"/>
      <c r="JJ402" s="136"/>
      <c r="JK402" s="136"/>
      <c r="JM402" s="420"/>
      <c r="JN402" s="362"/>
      <c r="JO402" s="244"/>
      <c r="JQ402" s="518">
        <v>0</v>
      </c>
      <c r="JR402" s="519">
        <v>43542</v>
      </c>
      <c r="JS402" s="520">
        <v>64</v>
      </c>
      <c r="JT402" s="135"/>
      <c r="JV402" s="200"/>
      <c r="JW402" s="135"/>
      <c r="JX402" s="225"/>
      <c r="JY402" s="201"/>
      <c r="JZ402" s="135"/>
      <c r="KA402" s="225"/>
      <c r="KB402" s="699">
        <v>0</v>
      </c>
      <c r="KC402" s="511"/>
      <c r="KD402" s="225"/>
      <c r="KE402" s="63"/>
      <c r="KF402" s="250"/>
      <c r="KG402" s="250"/>
      <c r="KH402" s="250"/>
      <c r="KI402" s="250"/>
      <c r="KJ402" s="250"/>
      <c r="KK402" s="250"/>
      <c r="KL402" s="250"/>
      <c r="KM402" s="250"/>
      <c r="KR402" s="92"/>
      <c r="KS402" s="92"/>
      <c r="KT402" s="92"/>
      <c r="KU402" s="361"/>
      <c r="KV402" s="92"/>
      <c r="KW402" s="361"/>
      <c r="KX402" s="361"/>
      <c r="KY402" s="361"/>
      <c r="KZ402" s="361"/>
      <c r="LA402" s="361"/>
      <c r="LB402" s="361"/>
      <c r="LC402" s="361"/>
      <c r="LD402" s="361"/>
      <c r="LE402" s="361"/>
      <c r="LF402" s="112"/>
      <c r="LG402" s="454"/>
      <c r="LH402" s="454"/>
      <c r="LI402" s="454"/>
      <c r="LJ402" s="454"/>
      <c r="LK402" s="454"/>
      <c r="LL402" s="454"/>
      <c r="LM402" s="454"/>
      <c r="LN402" s="454"/>
      <c r="LO402" s="454"/>
      <c r="LP402" s="454"/>
      <c r="LQ402" s="454"/>
      <c r="LR402" s="454"/>
      <c r="LS402" s="454"/>
      <c r="LT402" s="454"/>
      <c r="LU402" s="454"/>
      <c r="LV402" s="454"/>
      <c r="LW402" s="454"/>
      <c r="LX402" s="454"/>
      <c r="LY402" s="454"/>
      <c r="LZ402" s="454"/>
      <c r="MA402" s="454"/>
      <c r="MB402" s="454"/>
      <c r="MD402" s="509"/>
      <c r="ME402" s="61"/>
      <c r="MF402" s="746">
        <v>131</v>
      </c>
      <c r="MG402" s="510">
        <v>41586</v>
      </c>
      <c r="MH402" s="511">
        <v>369</v>
      </c>
      <c r="MI402" s="521">
        <v>369</v>
      </c>
      <c r="MJ402" s="522">
        <v>57.1905592245039</v>
      </c>
      <c r="MK402" s="510"/>
      <c r="ML402" s="511"/>
      <c r="MM402" s="511"/>
      <c r="MN402" s="511"/>
      <c r="MO402" s="511"/>
      <c r="MP402" s="511"/>
      <c r="NE402" s="876">
        <v>1131</v>
      </c>
      <c r="NF402" s="877" t="s">
        <v>64</v>
      </c>
      <c r="NG402" s="877" t="s">
        <v>64</v>
      </c>
      <c r="NH402" s="877" t="s">
        <v>64</v>
      </c>
      <c r="NI402" s="877" t="s">
        <v>64</v>
      </c>
      <c r="NJ402" s="877" t="s">
        <v>64</v>
      </c>
      <c r="NK402" s="877" t="s">
        <v>64</v>
      </c>
      <c r="NL402" s="877" t="s">
        <v>64</v>
      </c>
      <c r="NM402" s="877" t="s">
        <v>64</v>
      </c>
      <c r="NN402" s="877" t="s">
        <v>64</v>
      </c>
      <c r="NO402" s="877" t="s">
        <v>64</v>
      </c>
      <c r="NP402" s="877" t="s">
        <v>64</v>
      </c>
      <c r="NQ402" s="877" t="s">
        <v>64</v>
      </c>
      <c r="NR402" s="877" t="s">
        <v>64</v>
      </c>
      <c r="NS402" s="877" t="s">
        <v>64</v>
      </c>
      <c r="NT402" s="877" t="s">
        <v>64</v>
      </c>
      <c r="NU402" s="877" t="s">
        <v>64</v>
      </c>
      <c r="NV402" s="877" t="s">
        <v>64</v>
      </c>
      <c r="NW402" s="877" t="s">
        <v>64</v>
      </c>
      <c r="NX402" s="877" t="s">
        <v>64</v>
      </c>
      <c r="NY402" s="877" t="s">
        <v>64</v>
      </c>
      <c r="NZ402" s="877" t="s">
        <v>64</v>
      </c>
      <c r="OA402" s="877" t="s">
        <v>64</v>
      </c>
      <c r="OB402" s="877" t="s">
        <v>64</v>
      </c>
      <c r="OC402" s="877" t="s">
        <v>64</v>
      </c>
      <c r="OD402" s="877" t="s">
        <v>64</v>
      </c>
      <c r="OE402" s="877" t="s">
        <v>64</v>
      </c>
      <c r="OF402" s="877" t="s">
        <v>64</v>
      </c>
      <c r="OG402" s="877" t="s">
        <v>64</v>
      </c>
      <c r="OH402" s="877" t="s">
        <v>64</v>
      </c>
      <c r="OI402" s="877" t="s">
        <v>64</v>
      </c>
      <c r="OJ402" s="877" t="s">
        <v>64</v>
      </c>
      <c r="OK402" s="877" t="s">
        <v>64</v>
      </c>
      <c r="OL402" s="877" t="s">
        <v>64</v>
      </c>
      <c r="OM402" s="877" t="s">
        <v>64</v>
      </c>
    </row>
    <row r="403" spans="1:403" s="133" customFormat="1" x14ac:dyDescent="0.25">
      <c r="A403" s="455">
        <v>402</v>
      </c>
      <c r="B403" s="221">
        <v>0</v>
      </c>
      <c r="C403" s="61">
        <v>0</v>
      </c>
      <c r="D403" s="61">
        <v>5</v>
      </c>
      <c r="E403" s="511">
        <v>132</v>
      </c>
      <c r="F403" s="884"/>
      <c r="G403" s="61"/>
      <c r="H403" s="900">
        <v>371</v>
      </c>
      <c r="J403" s="511" t="s">
        <v>1889</v>
      </c>
      <c r="K403" s="766">
        <v>19914</v>
      </c>
      <c r="L403" s="512">
        <v>59.4</v>
      </c>
      <c r="M403" s="514">
        <v>96</v>
      </c>
      <c r="N403" s="514">
        <v>178</v>
      </c>
      <c r="O403" s="514">
        <v>30.299204645878046</v>
      </c>
      <c r="P403" s="106">
        <v>2.1786846184490924</v>
      </c>
      <c r="Q403" s="511">
        <v>0</v>
      </c>
      <c r="R403" s="511">
        <v>90</v>
      </c>
      <c r="S403" s="511">
        <v>50</v>
      </c>
      <c r="T403" s="511">
        <v>0</v>
      </c>
      <c r="U403" s="514">
        <v>2</v>
      </c>
      <c r="V403" s="718">
        <v>0</v>
      </c>
      <c r="W403" s="718"/>
      <c r="X403" s="718">
        <v>1</v>
      </c>
      <c r="Y403" s="718">
        <v>2</v>
      </c>
      <c r="Z403" s="718">
        <v>1</v>
      </c>
      <c r="AA403" s="718">
        <v>1</v>
      </c>
      <c r="AB403" s="718">
        <v>0</v>
      </c>
      <c r="AC403" s="718">
        <v>0</v>
      </c>
      <c r="AE403" s="524">
        <v>29.510272474720701</v>
      </c>
      <c r="AG403" s="589">
        <v>93</v>
      </c>
      <c r="AH403" s="590">
        <v>7.76</v>
      </c>
      <c r="AI403" s="589">
        <v>7</v>
      </c>
      <c r="AJ403" s="592"/>
      <c r="AK403" s="589">
        <v>8.6</v>
      </c>
      <c r="AL403" s="592"/>
      <c r="AM403" s="589">
        <v>1361</v>
      </c>
      <c r="AN403" s="593"/>
      <c r="AO403" s="409"/>
      <c r="AP403" s="63"/>
      <c r="AQ403" s="63"/>
      <c r="AR403" s="63"/>
      <c r="AS403" s="63"/>
      <c r="AT403" s="63"/>
      <c r="AU403" s="63"/>
      <c r="AV403" s="64"/>
      <c r="AW403" s="64"/>
      <c r="AX403" s="108"/>
      <c r="AY403" s="108"/>
      <c r="AZ403" s="108"/>
      <c r="BA403" s="589">
        <v>135</v>
      </c>
      <c r="BB403" s="414"/>
      <c r="BC403" s="66"/>
      <c r="BD403" s="68"/>
      <c r="BE403" s="66"/>
      <c r="BF403" s="218"/>
      <c r="BG403" s="66"/>
      <c r="BH403" s="68"/>
      <c r="BI403" s="508"/>
      <c r="BJ403" s="508"/>
      <c r="BK403" s="508"/>
      <c r="BL403" s="66"/>
      <c r="BM403" s="66"/>
      <c r="BN403" s="66"/>
      <c r="BO403" s="66"/>
      <c r="BP403" s="571"/>
      <c r="BQ403" s="66"/>
      <c r="BR403" s="66"/>
      <c r="BS403" s="66"/>
      <c r="BT403" s="66"/>
      <c r="BU403" s="61"/>
      <c r="BV403" s="61"/>
      <c r="BW403" s="61"/>
      <c r="BX403" s="61"/>
      <c r="BY403" s="61"/>
      <c r="BZ403" s="61"/>
      <c r="CA403" s="61"/>
      <c r="CB403" s="61"/>
      <c r="CC403" s="61"/>
      <c r="CD403" s="61"/>
      <c r="CE403" s="61"/>
      <c r="CF403" s="61"/>
      <c r="CG403" s="61"/>
      <c r="CH403" s="61"/>
      <c r="CI403" s="61"/>
      <c r="CJ403" s="61"/>
      <c r="CK403" s="661">
        <v>0</v>
      </c>
      <c r="CL403" s="661">
        <v>0</v>
      </c>
      <c r="CM403" s="661">
        <v>0</v>
      </c>
      <c r="CN403" s="661">
        <v>1</v>
      </c>
      <c r="CO403" s="661">
        <v>0</v>
      </c>
      <c r="CP403" s="661">
        <v>0</v>
      </c>
      <c r="CQ403" s="661">
        <v>1</v>
      </c>
      <c r="CR403" s="661">
        <v>1</v>
      </c>
      <c r="CS403" s="661">
        <v>0</v>
      </c>
      <c r="CT403" s="661">
        <v>0</v>
      </c>
      <c r="CU403" s="661">
        <v>1</v>
      </c>
      <c r="CV403" s="661">
        <v>0</v>
      </c>
      <c r="CW403" s="666">
        <v>10.7</v>
      </c>
      <c r="CX403" s="362"/>
      <c r="CY403" s="362"/>
      <c r="CZ403" s="362"/>
      <c r="DD403" s="516">
        <v>1</v>
      </c>
      <c r="DE403" s="523" t="s">
        <v>1890</v>
      </c>
      <c r="DG403" s="136"/>
      <c r="DK403" s="136"/>
      <c r="DL403" s="136"/>
      <c r="DM403" s="136"/>
      <c r="DT403" s="63"/>
      <c r="EP403" s="511">
        <v>132</v>
      </c>
      <c r="EQ403" s="574">
        <v>41593</v>
      </c>
      <c r="EU403" s="133">
        <v>91</v>
      </c>
      <c r="EV403" s="133">
        <v>0</v>
      </c>
      <c r="EW403" s="524">
        <v>29.510272474720701</v>
      </c>
      <c r="EX403" s="133">
        <v>6</v>
      </c>
      <c r="EY403" s="133">
        <v>8</v>
      </c>
      <c r="EZ403" s="133">
        <v>57</v>
      </c>
      <c r="FA403" s="133">
        <v>49</v>
      </c>
      <c r="FD403" s="133">
        <v>51</v>
      </c>
      <c r="FF403" s="133">
        <v>32</v>
      </c>
      <c r="FI403" s="91"/>
      <c r="FJ403" s="91"/>
      <c r="FK403" s="227"/>
      <c r="FL403" s="227"/>
      <c r="FM403" s="193">
        <v>205</v>
      </c>
      <c r="FN403" s="193">
        <v>115</v>
      </c>
      <c r="FO403" s="193">
        <v>94.093471934423562</v>
      </c>
      <c r="FP403" s="193">
        <v>52.784142792481511</v>
      </c>
      <c r="FQ403" s="193">
        <v>44</v>
      </c>
      <c r="FR403" s="133">
        <v>0</v>
      </c>
      <c r="FT403" s="193">
        <v>97</v>
      </c>
      <c r="FU403" s="193">
        <v>80</v>
      </c>
      <c r="FV403" s="133">
        <v>160</v>
      </c>
      <c r="FW403" s="237">
        <v>6.7</v>
      </c>
      <c r="FX403" s="237">
        <v>15.7</v>
      </c>
      <c r="FY403" s="237">
        <v>14.477611940298507</v>
      </c>
      <c r="FZ403" s="237">
        <v>1.2124999999999999</v>
      </c>
      <c r="GA403" s="237"/>
      <c r="GB403" s="133">
        <v>25</v>
      </c>
      <c r="GH403" s="133">
        <v>0</v>
      </c>
      <c r="GI403" s="133">
        <v>1</v>
      </c>
      <c r="GJ403" s="133">
        <v>0</v>
      </c>
      <c r="GK403" s="133">
        <v>0</v>
      </c>
      <c r="GN403" s="133">
        <v>0</v>
      </c>
      <c r="GP403" s="133">
        <v>0</v>
      </c>
      <c r="GQ403" s="61">
        <v>70</v>
      </c>
      <c r="GR403" s="106">
        <v>32.129478221510489</v>
      </c>
      <c r="GS403" s="61">
        <v>53</v>
      </c>
      <c r="GT403" s="61">
        <v>0</v>
      </c>
      <c r="GU403" s="61"/>
      <c r="GV403" s="61"/>
      <c r="GW403" s="61"/>
      <c r="GX403" s="61"/>
      <c r="GY403" s="61"/>
      <c r="GZ403" s="61"/>
      <c r="HA403" s="90"/>
      <c r="HB403" s="21">
        <v>20</v>
      </c>
      <c r="HZ403" s="238"/>
      <c r="IF403" s="237"/>
      <c r="IG403" s="237"/>
      <c r="IQ403" s="237"/>
      <c r="JD403" s="136"/>
      <c r="JE403" s="278"/>
      <c r="JF403" s="70"/>
      <c r="JG403" s="70"/>
      <c r="JH403" s="136"/>
      <c r="JI403" s="136"/>
      <c r="JJ403" s="136"/>
      <c r="JK403" s="136"/>
      <c r="JM403" s="420"/>
      <c r="JN403" s="362"/>
      <c r="JO403" s="244"/>
      <c r="JQ403" s="518">
        <v>0</v>
      </c>
      <c r="JR403" s="519"/>
      <c r="JS403" s="520"/>
      <c r="JT403" s="135"/>
      <c r="JV403" s="200"/>
      <c r="JW403" s="135"/>
      <c r="JX403" s="225"/>
      <c r="JY403" s="201"/>
      <c r="JZ403" s="135"/>
      <c r="KA403" s="225"/>
      <c r="KB403" s="699">
        <v>0</v>
      </c>
      <c r="KC403" s="511"/>
      <c r="KD403" s="225"/>
      <c r="KE403" s="63"/>
      <c r="KF403" s="250"/>
      <c r="KG403" s="250"/>
      <c r="KH403" s="250"/>
      <c r="KI403" s="250"/>
      <c r="KJ403" s="250"/>
      <c r="KK403" s="250"/>
      <c r="KL403" s="250"/>
      <c r="KM403" s="250"/>
      <c r="KR403" s="92"/>
      <c r="KS403" s="92"/>
      <c r="KT403" s="92"/>
      <c r="KU403" s="361"/>
      <c r="KV403" s="92"/>
      <c r="KW403" s="361"/>
      <c r="KX403" s="361"/>
      <c r="KY403" s="361"/>
      <c r="KZ403" s="361"/>
      <c r="LA403" s="361"/>
      <c r="LB403" s="361"/>
      <c r="LC403" s="361"/>
      <c r="LD403" s="361"/>
      <c r="LE403" s="361"/>
      <c r="LF403" s="112"/>
      <c r="LG403" s="454"/>
      <c r="LH403" s="454"/>
      <c r="LI403" s="454"/>
      <c r="LJ403" s="454"/>
      <c r="LK403" s="454"/>
      <c r="LL403" s="454"/>
      <c r="LM403" s="454"/>
      <c r="LN403" s="454"/>
      <c r="LO403" s="454"/>
      <c r="LP403" s="454"/>
      <c r="LQ403" s="454"/>
      <c r="LR403" s="454"/>
      <c r="LS403" s="454"/>
      <c r="LT403" s="454"/>
      <c r="LU403" s="454"/>
      <c r="LV403" s="454"/>
      <c r="LW403" s="454"/>
      <c r="LX403" s="454"/>
      <c r="LY403" s="454"/>
      <c r="LZ403" s="454"/>
      <c r="MA403" s="454"/>
      <c r="MB403" s="454"/>
      <c r="MD403" s="509"/>
      <c r="ME403" s="61"/>
      <c r="MF403" s="746">
        <v>132</v>
      </c>
      <c r="MG403" s="510">
        <v>41595</v>
      </c>
      <c r="MH403" s="511">
        <v>371</v>
      </c>
      <c r="MI403" s="521">
        <v>371</v>
      </c>
      <c r="MJ403" s="530">
        <v>198.88737208114901</v>
      </c>
      <c r="MK403" s="510"/>
      <c r="ML403" s="511"/>
      <c r="MM403" s="511"/>
      <c r="MN403" s="511"/>
      <c r="MO403" s="511"/>
      <c r="MP403" s="511"/>
      <c r="NE403" s="876" t="s">
        <v>64</v>
      </c>
      <c r="NF403" s="877" t="s">
        <v>64</v>
      </c>
      <c r="NG403" s="877" t="s">
        <v>64</v>
      </c>
      <c r="NH403" s="877" t="s">
        <v>64</v>
      </c>
      <c r="NI403" s="877" t="s">
        <v>64</v>
      </c>
      <c r="NJ403" s="877" t="s">
        <v>64</v>
      </c>
      <c r="NK403" s="877" t="s">
        <v>64</v>
      </c>
      <c r="NL403" s="877" t="s">
        <v>64</v>
      </c>
      <c r="NM403" s="877" t="s">
        <v>64</v>
      </c>
      <c r="NN403" s="877" t="s">
        <v>64</v>
      </c>
      <c r="NO403" s="877" t="s">
        <v>64</v>
      </c>
      <c r="NP403" s="877" t="s">
        <v>64</v>
      </c>
      <c r="NQ403" s="877" t="s">
        <v>64</v>
      </c>
      <c r="NR403" s="877" t="s">
        <v>64</v>
      </c>
      <c r="NS403" s="877" t="s">
        <v>64</v>
      </c>
      <c r="NT403" s="877" t="s">
        <v>64</v>
      </c>
      <c r="NU403" s="877" t="s">
        <v>64</v>
      </c>
      <c r="NV403" s="877" t="s">
        <v>64</v>
      </c>
      <c r="NW403" s="877" t="s">
        <v>64</v>
      </c>
      <c r="NX403" s="877" t="s">
        <v>64</v>
      </c>
      <c r="NY403" s="877" t="s">
        <v>64</v>
      </c>
      <c r="NZ403" s="877" t="s">
        <v>64</v>
      </c>
      <c r="OA403" s="877" t="s">
        <v>64</v>
      </c>
      <c r="OB403" s="877" t="s">
        <v>64</v>
      </c>
      <c r="OC403" s="877" t="s">
        <v>64</v>
      </c>
      <c r="OD403" s="877" t="s">
        <v>64</v>
      </c>
      <c r="OE403" s="877" t="s">
        <v>64</v>
      </c>
      <c r="OF403" s="877" t="s">
        <v>64</v>
      </c>
      <c r="OG403" s="877" t="s">
        <v>64</v>
      </c>
      <c r="OH403" s="877" t="s">
        <v>64</v>
      </c>
      <c r="OI403" s="877" t="s">
        <v>64</v>
      </c>
      <c r="OJ403" s="877" t="s">
        <v>64</v>
      </c>
      <c r="OK403" s="877" t="s">
        <v>64</v>
      </c>
      <c r="OL403" s="877" t="s">
        <v>64</v>
      </c>
      <c r="OM403" s="877" t="s">
        <v>64</v>
      </c>
    </row>
    <row r="404" spans="1:403" s="133" customFormat="1" x14ac:dyDescent="0.25">
      <c r="A404" s="902">
        <v>403</v>
      </c>
      <c r="B404" s="221">
        <v>0</v>
      </c>
      <c r="C404" s="61">
        <v>0</v>
      </c>
      <c r="D404" s="61">
        <v>5</v>
      </c>
      <c r="E404" s="511">
        <v>133</v>
      </c>
      <c r="F404" s="884"/>
      <c r="G404" s="61"/>
      <c r="H404" s="900">
        <v>372</v>
      </c>
      <c r="J404" s="511" t="s">
        <v>1891</v>
      </c>
      <c r="K404" s="766">
        <v>13949</v>
      </c>
      <c r="L404" s="512">
        <v>75.736986301369896</v>
      </c>
      <c r="M404" s="514">
        <v>78</v>
      </c>
      <c r="N404" s="514">
        <v>177</v>
      </c>
      <c r="O404" s="514">
        <v>24.897060231734173</v>
      </c>
      <c r="P404" s="106">
        <v>1.958315602756614</v>
      </c>
      <c r="Q404" s="511">
        <v>0</v>
      </c>
      <c r="R404" s="511">
        <v>130</v>
      </c>
      <c r="S404" s="511">
        <v>90</v>
      </c>
      <c r="T404" s="511">
        <v>1</v>
      </c>
      <c r="U404" s="514">
        <v>3</v>
      </c>
      <c r="V404" s="718">
        <v>0</v>
      </c>
      <c r="W404" s="718"/>
      <c r="X404" s="718">
        <v>1</v>
      </c>
      <c r="Y404" s="718">
        <v>0</v>
      </c>
      <c r="Z404" s="718">
        <v>1</v>
      </c>
      <c r="AA404" s="718">
        <v>0</v>
      </c>
      <c r="AB404" s="718">
        <v>0</v>
      </c>
      <c r="AC404" s="718">
        <v>0</v>
      </c>
      <c r="AE404" s="524">
        <v>38.543885808598702</v>
      </c>
      <c r="AG404" s="591"/>
      <c r="AH404" s="590">
        <v>3.06</v>
      </c>
      <c r="AI404" s="589">
        <v>20</v>
      </c>
      <c r="AJ404" s="592"/>
      <c r="AK404" s="589">
        <v>16.2</v>
      </c>
      <c r="AL404" s="592"/>
      <c r="AM404" s="589">
        <v>2374</v>
      </c>
      <c r="AN404" s="593"/>
      <c r="AO404" s="409"/>
      <c r="AP404" s="63"/>
      <c r="AQ404" s="63"/>
      <c r="AR404" s="63"/>
      <c r="AS404" s="63"/>
      <c r="AT404" s="63"/>
      <c r="AU404" s="63"/>
      <c r="AV404" s="64"/>
      <c r="AW404" s="64"/>
      <c r="AX404" s="108"/>
      <c r="AY404" s="108"/>
      <c r="AZ404" s="108"/>
      <c r="BA404" s="589">
        <v>130</v>
      </c>
      <c r="BB404" s="414"/>
      <c r="BC404" s="66"/>
      <c r="BD404" s="68"/>
      <c r="BE404" s="66"/>
      <c r="BF404" s="218"/>
      <c r="BG404" s="66"/>
      <c r="BH404" s="68"/>
      <c r="BI404" s="508"/>
      <c r="BJ404" s="508"/>
      <c r="BK404" s="508"/>
      <c r="BL404" s="66"/>
      <c r="BM404" s="66"/>
      <c r="BN404" s="66"/>
      <c r="BO404" s="66"/>
      <c r="BP404" s="571"/>
      <c r="BQ404" s="66"/>
      <c r="BR404" s="66"/>
      <c r="BS404" s="66"/>
      <c r="BT404" s="66"/>
      <c r="BU404" s="61"/>
      <c r="BV404" s="61"/>
      <c r="BW404" s="61"/>
      <c r="BX404" s="61"/>
      <c r="BY404" s="61"/>
      <c r="BZ404" s="61"/>
      <c r="CA404" s="61"/>
      <c r="CB404" s="61"/>
      <c r="CC404" s="61"/>
      <c r="CD404" s="61"/>
      <c r="CE404" s="61"/>
      <c r="CF404" s="61"/>
      <c r="CG404" s="61"/>
      <c r="CH404" s="61"/>
      <c r="CI404" s="61"/>
      <c r="CJ404" s="61"/>
      <c r="CK404" s="661">
        <v>1</v>
      </c>
      <c r="CL404" s="661">
        <v>0</v>
      </c>
      <c r="CM404" s="663">
        <v>1</v>
      </c>
      <c r="CN404" s="661">
        <v>1</v>
      </c>
      <c r="CO404" s="663">
        <v>1</v>
      </c>
      <c r="CP404" s="661">
        <v>0</v>
      </c>
      <c r="CQ404" s="661">
        <v>0</v>
      </c>
      <c r="CR404" s="661">
        <v>1</v>
      </c>
      <c r="CS404" s="661">
        <v>0</v>
      </c>
      <c r="CT404" s="661">
        <v>0</v>
      </c>
      <c r="CU404" s="663" t="s">
        <v>1816</v>
      </c>
      <c r="CV404" s="661">
        <v>1</v>
      </c>
      <c r="CW404" s="667"/>
      <c r="CX404" s="362"/>
      <c r="CY404" s="362"/>
      <c r="CZ404" s="362"/>
      <c r="DD404" s="516">
        <v>2</v>
      </c>
      <c r="DE404" s="511" t="s">
        <v>1892</v>
      </c>
      <c r="DG404" s="136"/>
      <c r="DK404" s="136"/>
      <c r="DL404" s="136"/>
      <c r="DM404" s="136"/>
      <c r="DT404" s="63"/>
      <c r="EP404" s="511">
        <v>133</v>
      </c>
      <c r="EQ404" s="574">
        <v>41583</v>
      </c>
      <c r="EU404" s="133">
        <v>70</v>
      </c>
      <c r="EV404" s="133">
        <v>0</v>
      </c>
      <c r="EW404" s="524">
        <v>38.543885808598702</v>
      </c>
      <c r="EX404" s="133">
        <v>8</v>
      </c>
      <c r="EY404" s="133">
        <v>8</v>
      </c>
      <c r="EZ404" s="133">
        <v>58</v>
      </c>
      <c r="FA404" s="133">
        <v>48</v>
      </c>
      <c r="FD404" s="133">
        <v>39</v>
      </c>
      <c r="FF404" s="133">
        <v>30</v>
      </c>
      <c r="FI404" s="91"/>
      <c r="FJ404" s="91"/>
      <c r="FK404" s="227"/>
      <c r="FL404" s="227"/>
      <c r="FM404" s="193">
        <v>166</v>
      </c>
      <c r="FN404" s="193">
        <v>131</v>
      </c>
      <c r="FO404" s="193">
        <v>84.766724917235436</v>
      </c>
      <c r="FP404" s="193">
        <v>66.894222675649644</v>
      </c>
      <c r="FQ404" s="193">
        <v>21</v>
      </c>
      <c r="FR404" s="133">
        <v>1</v>
      </c>
      <c r="FT404" s="193">
        <v>63.2</v>
      </c>
      <c r="FU404" s="193"/>
      <c r="FV404" s="133">
        <v>100</v>
      </c>
      <c r="FW404" s="237">
        <v>6.14</v>
      </c>
      <c r="FX404" s="237">
        <v>9.98</v>
      </c>
      <c r="FY404" s="237">
        <v>10.293159609120522</v>
      </c>
      <c r="FZ404" s="237"/>
      <c r="GA404" s="237">
        <v>2.49802371541502</v>
      </c>
      <c r="GB404" s="133">
        <v>19</v>
      </c>
      <c r="GH404" s="133">
        <v>0</v>
      </c>
      <c r="GI404" s="133">
        <v>1</v>
      </c>
      <c r="GJ404" s="133">
        <v>1</v>
      </c>
      <c r="GK404" s="133">
        <v>1</v>
      </c>
      <c r="GL404" s="133">
        <v>40</v>
      </c>
      <c r="GN404" s="133">
        <v>0</v>
      </c>
      <c r="GP404" s="133">
        <v>1</v>
      </c>
      <c r="GQ404" s="61">
        <v>77</v>
      </c>
      <c r="GR404" s="106">
        <v>39.319504931488723</v>
      </c>
      <c r="GS404" s="61">
        <v>40</v>
      </c>
      <c r="GT404" s="61">
        <v>0</v>
      </c>
      <c r="GU404" s="61"/>
      <c r="GV404" s="61"/>
      <c r="GW404" s="61"/>
      <c r="GX404" s="61"/>
      <c r="GY404" s="61">
        <v>17</v>
      </c>
      <c r="GZ404" s="61"/>
      <c r="HA404" s="90"/>
      <c r="HB404" s="21">
        <v>20</v>
      </c>
      <c r="HZ404" s="238"/>
      <c r="IF404" s="237"/>
      <c r="IG404" s="237"/>
      <c r="IQ404" s="237"/>
      <c r="JD404" s="136"/>
      <c r="JE404" s="278"/>
      <c r="JF404" s="70"/>
      <c r="JG404" s="70"/>
      <c r="JH404" s="136"/>
      <c r="JI404" s="136"/>
      <c r="JJ404" s="136"/>
      <c r="JK404" s="136"/>
      <c r="JM404" s="420"/>
      <c r="JN404" s="362"/>
      <c r="JO404" s="244"/>
      <c r="JQ404" s="518">
        <v>1</v>
      </c>
      <c r="JR404" s="519">
        <v>42240</v>
      </c>
      <c r="JS404" s="520">
        <v>21</v>
      </c>
      <c r="JT404" s="135"/>
      <c r="JV404" s="200"/>
      <c r="JW404" s="135"/>
      <c r="JX404" s="225"/>
      <c r="JY404" s="201"/>
      <c r="JZ404" s="135"/>
      <c r="KA404" s="225"/>
      <c r="KB404" s="699">
        <v>0</v>
      </c>
      <c r="KC404" s="511"/>
      <c r="KD404" s="225"/>
      <c r="KE404" s="63"/>
      <c r="KF404" s="250"/>
      <c r="KG404" s="250"/>
      <c r="KH404" s="250"/>
      <c r="KI404" s="250"/>
      <c r="KJ404" s="250"/>
      <c r="KK404" s="250"/>
      <c r="KL404" s="250"/>
      <c r="KM404" s="250"/>
      <c r="KR404" s="92"/>
      <c r="KS404" s="92"/>
      <c r="KT404" s="92"/>
      <c r="KU404" s="361"/>
      <c r="KV404" s="92"/>
      <c r="KW404" s="361"/>
      <c r="KX404" s="361"/>
      <c r="KY404" s="361"/>
      <c r="KZ404" s="361"/>
      <c r="LA404" s="361"/>
      <c r="LB404" s="361"/>
      <c r="LC404" s="361"/>
      <c r="LD404" s="361"/>
      <c r="LE404" s="361"/>
      <c r="LF404" s="112"/>
      <c r="LG404" s="454"/>
      <c r="LH404" s="454"/>
      <c r="LI404" s="454"/>
      <c r="LJ404" s="454"/>
      <c r="LK404" s="454"/>
      <c r="LL404" s="454"/>
      <c r="LM404" s="454"/>
      <c r="LN404" s="454"/>
      <c r="LO404" s="454"/>
      <c r="LP404" s="454"/>
      <c r="LQ404" s="454"/>
      <c r="LR404" s="454"/>
      <c r="LS404" s="454"/>
      <c r="LT404" s="454"/>
      <c r="LU404" s="454"/>
      <c r="LV404" s="454"/>
      <c r="LW404" s="454"/>
      <c r="LX404" s="454"/>
      <c r="LY404" s="454"/>
      <c r="LZ404" s="454"/>
      <c r="MA404" s="454"/>
      <c r="MB404" s="454"/>
      <c r="MD404" s="509"/>
      <c r="ME404" s="61"/>
      <c r="MF404" s="746">
        <v>133</v>
      </c>
      <c r="MG404" s="510">
        <v>41593</v>
      </c>
      <c r="MH404" s="511">
        <v>372</v>
      </c>
      <c r="MI404" s="521">
        <v>372</v>
      </c>
      <c r="MJ404" s="522">
        <v>58.897351552809901</v>
      </c>
      <c r="MK404" s="510"/>
      <c r="ML404" s="511"/>
      <c r="MM404" s="511"/>
      <c r="MN404" s="511"/>
      <c r="MO404" s="511"/>
      <c r="MP404" s="511"/>
      <c r="NE404" s="876" t="s">
        <v>64</v>
      </c>
      <c r="NF404" s="877" t="s">
        <v>64</v>
      </c>
      <c r="NG404" s="877" t="s">
        <v>64</v>
      </c>
      <c r="NH404" s="877" t="s">
        <v>64</v>
      </c>
      <c r="NI404" s="877" t="s">
        <v>64</v>
      </c>
      <c r="NJ404" s="877" t="s">
        <v>64</v>
      </c>
      <c r="NK404" s="877" t="s">
        <v>64</v>
      </c>
      <c r="NL404" s="877" t="s">
        <v>64</v>
      </c>
      <c r="NM404" s="877" t="s">
        <v>64</v>
      </c>
      <c r="NN404" s="877" t="s">
        <v>64</v>
      </c>
      <c r="NO404" s="877" t="s">
        <v>64</v>
      </c>
      <c r="NP404" s="877" t="s">
        <v>64</v>
      </c>
      <c r="NQ404" s="877" t="s">
        <v>64</v>
      </c>
      <c r="NR404" s="877" t="s">
        <v>64</v>
      </c>
      <c r="NS404" s="877" t="s">
        <v>64</v>
      </c>
      <c r="NT404" s="877" t="s">
        <v>64</v>
      </c>
      <c r="NU404" s="877" t="s">
        <v>64</v>
      </c>
      <c r="NV404" s="877" t="s">
        <v>64</v>
      </c>
      <c r="NW404" s="877" t="s">
        <v>64</v>
      </c>
      <c r="NX404" s="877" t="s">
        <v>64</v>
      </c>
      <c r="NY404" s="877" t="s">
        <v>64</v>
      </c>
      <c r="NZ404" s="877" t="s">
        <v>64</v>
      </c>
      <c r="OA404" s="877" t="s">
        <v>64</v>
      </c>
      <c r="OB404" s="877" t="s">
        <v>64</v>
      </c>
      <c r="OC404" s="877" t="s">
        <v>64</v>
      </c>
      <c r="OD404" s="877" t="s">
        <v>64</v>
      </c>
      <c r="OE404" s="877" t="s">
        <v>64</v>
      </c>
      <c r="OF404" s="877" t="s">
        <v>64</v>
      </c>
      <c r="OG404" s="877" t="s">
        <v>64</v>
      </c>
      <c r="OH404" s="877" t="s">
        <v>64</v>
      </c>
      <c r="OI404" s="877" t="s">
        <v>64</v>
      </c>
      <c r="OJ404" s="877" t="s">
        <v>64</v>
      </c>
      <c r="OK404" s="877" t="s">
        <v>64</v>
      </c>
      <c r="OL404" s="877" t="s">
        <v>64</v>
      </c>
      <c r="OM404" s="877" t="s">
        <v>64</v>
      </c>
    </row>
    <row r="405" spans="1:403" s="133" customFormat="1" x14ac:dyDescent="0.25">
      <c r="A405" s="455">
        <v>404</v>
      </c>
      <c r="B405" s="221">
        <v>0</v>
      </c>
      <c r="C405" s="61">
        <v>1</v>
      </c>
      <c r="D405" s="61">
        <v>5</v>
      </c>
      <c r="E405" s="511">
        <v>134</v>
      </c>
      <c r="F405" s="884"/>
      <c r="G405" s="61"/>
      <c r="H405" s="900">
        <v>373</v>
      </c>
      <c r="J405" s="511" t="s">
        <v>1893</v>
      </c>
      <c r="K405" s="766">
        <v>14804</v>
      </c>
      <c r="L405" s="512">
        <v>73.400000000000006</v>
      </c>
      <c r="M405" s="514">
        <v>89</v>
      </c>
      <c r="N405" s="514">
        <v>172</v>
      </c>
      <c r="O405" s="514">
        <v>30.08382909680909</v>
      </c>
      <c r="P405" s="106">
        <v>2.0620917104295393</v>
      </c>
      <c r="Q405" s="511">
        <v>0</v>
      </c>
      <c r="R405" s="511">
        <v>110</v>
      </c>
      <c r="S405" s="511">
        <v>70</v>
      </c>
      <c r="T405" s="511">
        <v>0</v>
      </c>
      <c r="U405" s="514">
        <v>2</v>
      </c>
      <c r="V405" s="718">
        <v>0</v>
      </c>
      <c r="W405" s="718"/>
      <c r="X405" s="718">
        <v>0</v>
      </c>
      <c r="Y405" s="718">
        <v>0</v>
      </c>
      <c r="Z405" s="663">
        <v>0</v>
      </c>
      <c r="AA405" s="718">
        <v>0</v>
      </c>
      <c r="AB405" s="718">
        <v>0</v>
      </c>
      <c r="AC405" s="718">
        <v>0</v>
      </c>
      <c r="AE405" s="524">
        <v>35.859236475791299</v>
      </c>
      <c r="AG405" s="591"/>
      <c r="AH405" s="590">
        <v>1.86</v>
      </c>
      <c r="AI405" s="589">
        <v>36</v>
      </c>
      <c r="AJ405" s="592"/>
      <c r="AK405" s="589">
        <v>13.8</v>
      </c>
      <c r="AL405" s="592"/>
      <c r="AM405" s="589">
        <v>326</v>
      </c>
      <c r="AN405" s="593"/>
      <c r="AO405" s="409"/>
      <c r="AP405" s="63"/>
      <c r="AQ405" s="63"/>
      <c r="AR405" s="63"/>
      <c r="AS405" s="63"/>
      <c r="AT405" s="63"/>
      <c r="AU405" s="63"/>
      <c r="AV405" s="64"/>
      <c r="AW405" s="64"/>
      <c r="AX405" s="108"/>
      <c r="AY405" s="108"/>
      <c r="AZ405" s="108"/>
      <c r="BA405" s="589">
        <v>138</v>
      </c>
      <c r="BB405" s="414"/>
      <c r="BC405" s="66"/>
      <c r="BD405" s="68"/>
      <c r="BE405" s="66"/>
      <c r="BF405" s="218"/>
      <c r="BG405" s="66"/>
      <c r="BH405" s="68"/>
      <c r="BI405" s="508"/>
      <c r="BJ405" s="508"/>
      <c r="BK405" s="508"/>
      <c r="BL405" s="66"/>
      <c r="BM405" s="66"/>
      <c r="BN405" s="66"/>
      <c r="BO405" s="66"/>
      <c r="BP405" s="571"/>
      <c r="BQ405" s="66"/>
      <c r="BR405" s="66"/>
      <c r="BS405" s="66"/>
      <c r="BT405" s="66"/>
      <c r="BU405" s="61"/>
      <c r="BV405" s="61"/>
      <c r="BW405" s="61"/>
      <c r="BX405" s="61"/>
      <c r="BY405" s="61"/>
      <c r="BZ405" s="61"/>
      <c r="CA405" s="61"/>
      <c r="CB405" s="61"/>
      <c r="CC405" s="61"/>
      <c r="CD405" s="61"/>
      <c r="CE405" s="61"/>
      <c r="CF405" s="61"/>
      <c r="CG405" s="61"/>
      <c r="CH405" s="61"/>
      <c r="CI405" s="61"/>
      <c r="CJ405" s="61"/>
      <c r="CK405" s="661">
        <v>1</v>
      </c>
      <c r="CL405" s="661">
        <v>0</v>
      </c>
      <c r="CM405" s="661">
        <v>1</v>
      </c>
      <c r="CN405" s="661">
        <v>1</v>
      </c>
      <c r="CO405" s="663">
        <v>1</v>
      </c>
      <c r="CP405" s="661">
        <v>0</v>
      </c>
      <c r="CQ405" s="661">
        <v>1</v>
      </c>
      <c r="CR405" s="661">
        <v>1</v>
      </c>
      <c r="CS405" s="661">
        <v>0</v>
      </c>
      <c r="CT405" s="661">
        <v>0</v>
      </c>
      <c r="CU405" s="661">
        <v>1</v>
      </c>
      <c r="CV405" s="661">
        <v>1</v>
      </c>
      <c r="CW405" s="666">
        <v>11.9</v>
      </c>
      <c r="CX405" s="362"/>
      <c r="CY405" s="362"/>
      <c r="CZ405" s="362"/>
      <c r="DD405" s="516">
        <v>1</v>
      </c>
      <c r="DE405" s="511" t="s">
        <v>1809</v>
      </c>
      <c r="DG405" s="136"/>
      <c r="DK405" s="136"/>
      <c r="DL405" s="136"/>
      <c r="DM405" s="136"/>
      <c r="DT405" s="63"/>
      <c r="EP405" s="511">
        <v>134</v>
      </c>
      <c r="EQ405" s="574">
        <v>41586</v>
      </c>
      <c r="EU405" s="133">
        <v>72</v>
      </c>
      <c r="EV405" s="133">
        <v>0</v>
      </c>
      <c r="EW405" s="524">
        <v>35.859236475791299</v>
      </c>
      <c r="EX405" s="133">
        <v>6</v>
      </c>
      <c r="EY405" s="133">
        <v>7</v>
      </c>
      <c r="EZ405" s="133">
        <v>54</v>
      </c>
      <c r="FA405" s="133">
        <v>42</v>
      </c>
      <c r="FD405" s="133">
        <v>43</v>
      </c>
      <c r="FF405" s="133">
        <v>36</v>
      </c>
      <c r="FI405" s="91"/>
      <c r="FJ405" s="91"/>
      <c r="FK405" s="227"/>
      <c r="FL405" s="227"/>
      <c r="FM405" s="193">
        <v>163</v>
      </c>
      <c r="FN405" s="193">
        <v>127</v>
      </c>
      <c r="FO405" s="193">
        <v>79.045950854458681</v>
      </c>
      <c r="FP405" s="193">
        <v>61.587949438750016</v>
      </c>
      <c r="FQ405" s="193">
        <v>22</v>
      </c>
      <c r="FR405" s="133">
        <v>1</v>
      </c>
      <c r="FT405" s="193">
        <v>62</v>
      </c>
      <c r="FU405" s="193">
        <v>31</v>
      </c>
      <c r="FV405" s="133">
        <v>170</v>
      </c>
      <c r="FW405" s="237">
        <v>5.81</v>
      </c>
      <c r="FX405" s="237">
        <v>4.8</v>
      </c>
      <c r="FY405" s="237">
        <v>10.671256454388985</v>
      </c>
      <c r="FZ405" s="237">
        <v>2</v>
      </c>
      <c r="GA405" s="237">
        <v>2.48</v>
      </c>
      <c r="GB405" s="133">
        <v>18</v>
      </c>
      <c r="GH405" s="133">
        <v>1</v>
      </c>
      <c r="GI405" s="133">
        <v>1</v>
      </c>
      <c r="GJ405" s="133">
        <v>0</v>
      </c>
      <c r="GK405" s="133">
        <v>1</v>
      </c>
      <c r="GL405" s="133">
        <v>53</v>
      </c>
      <c r="GN405" s="133">
        <v>0</v>
      </c>
      <c r="GP405" s="133">
        <v>0</v>
      </c>
      <c r="GQ405" s="61">
        <v>94</v>
      </c>
      <c r="GR405" s="106">
        <v>45.5847814743504</v>
      </c>
      <c r="GS405" s="61">
        <v>17</v>
      </c>
      <c r="GT405" s="61">
        <v>1</v>
      </c>
      <c r="GU405" s="61"/>
      <c r="GV405" s="61"/>
      <c r="GW405" s="61"/>
      <c r="GX405" s="61"/>
      <c r="GY405" s="61">
        <v>14</v>
      </c>
      <c r="GZ405" s="61"/>
      <c r="HA405" s="90"/>
      <c r="HB405" s="21">
        <v>18</v>
      </c>
      <c r="HZ405" s="238"/>
      <c r="IF405" s="237"/>
      <c r="IG405" s="237"/>
      <c r="IQ405" s="237"/>
      <c r="JD405" s="136"/>
      <c r="JE405" s="278"/>
      <c r="JF405" s="70"/>
      <c r="JG405" s="70"/>
      <c r="JH405" s="136"/>
      <c r="JI405" s="136"/>
      <c r="JJ405" s="136"/>
      <c r="JK405" s="136"/>
      <c r="JM405" s="420"/>
      <c r="JN405" s="362"/>
      <c r="JO405" s="244"/>
      <c r="JQ405" s="518">
        <v>0</v>
      </c>
      <c r="JR405" s="519">
        <v>43592</v>
      </c>
      <c r="JS405" s="520">
        <v>65</v>
      </c>
      <c r="JT405" s="135"/>
      <c r="JV405" s="200"/>
      <c r="JW405" s="135"/>
      <c r="JX405" s="225"/>
      <c r="JY405" s="201"/>
      <c r="JZ405" s="135"/>
      <c r="KA405" s="225"/>
      <c r="KB405" s="699">
        <v>0</v>
      </c>
      <c r="KC405" s="511"/>
      <c r="KD405" s="225"/>
      <c r="KE405" s="63"/>
      <c r="KF405" s="250"/>
      <c r="KG405" s="250"/>
      <c r="KH405" s="250"/>
      <c r="KI405" s="250"/>
      <c r="KJ405" s="250"/>
      <c r="KK405" s="250"/>
      <c r="KL405" s="250"/>
      <c r="KM405" s="250"/>
      <c r="KR405" s="92"/>
      <c r="KS405" s="92"/>
      <c r="KT405" s="92"/>
      <c r="KU405" s="361"/>
      <c r="KV405" s="92"/>
      <c r="KW405" s="361"/>
      <c r="KX405" s="361"/>
      <c r="KY405" s="361"/>
      <c r="KZ405" s="361"/>
      <c r="LA405" s="361"/>
      <c r="LB405" s="361"/>
      <c r="LC405" s="361"/>
      <c r="LD405" s="361"/>
      <c r="LE405" s="361"/>
      <c r="LF405" s="112"/>
      <c r="LG405" s="454"/>
      <c r="LH405" s="454"/>
      <c r="LI405" s="454"/>
      <c r="LJ405" s="454"/>
      <c r="LK405" s="454"/>
      <c r="LL405" s="454"/>
      <c r="LM405" s="454"/>
      <c r="LN405" s="454"/>
      <c r="LO405" s="454"/>
      <c r="LP405" s="454"/>
      <c r="LQ405" s="454"/>
      <c r="LR405" s="454"/>
      <c r="LS405" s="454"/>
      <c r="LT405" s="454"/>
      <c r="LU405" s="454"/>
      <c r="LV405" s="454"/>
      <c r="LW405" s="454"/>
      <c r="LX405" s="454"/>
      <c r="LY405" s="454"/>
      <c r="LZ405" s="454"/>
      <c r="MA405" s="454"/>
      <c r="MB405" s="454"/>
      <c r="MD405" s="509"/>
      <c r="ME405" s="61"/>
      <c r="MF405" s="746">
        <v>134</v>
      </c>
      <c r="MG405" s="510">
        <v>41595</v>
      </c>
      <c r="MH405" s="511">
        <v>373</v>
      </c>
      <c r="MI405" s="521">
        <v>373</v>
      </c>
      <c r="MJ405" s="522">
        <v>54.291790173417397</v>
      </c>
      <c r="MK405" s="510"/>
      <c r="ML405" s="511"/>
      <c r="MM405" s="511"/>
      <c r="MN405" s="511"/>
      <c r="MO405" s="511"/>
      <c r="MP405" s="511"/>
      <c r="NE405" s="876">
        <v>1134</v>
      </c>
      <c r="NF405" s="877">
        <v>7.4563133413551803</v>
      </c>
      <c r="NG405" s="877">
        <v>6.8586027124571203</v>
      </c>
      <c r="NH405" s="877">
        <v>3.60288440871842</v>
      </c>
      <c r="NI405" s="877">
        <v>3.6484654430273098</v>
      </c>
      <c r="NJ405" s="877">
        <v>7.6818708799614397</v>
      </c>
      <c r="NK405" s="877">
        <v>9.0706308302842107</v>
      </c>
      <c r="NL405" s="877">
        <v>5.3387809438947</v>
      </c>
      <c r="NM405" s="877">
        <v>7.39677601078753</v>
      </c>
      <c r="NN405" s="877">
        <v>5.7023805016155196</v>
      </c>
      <c r="NO405" s="877">
        <v>1.90303827011291</v>
      </c>
      <c r="NP405" s="877">
        <v>5.5975311742242102</v>
      </c>
      <c r="NQ405" s="877">
        <v>6.0593985439734199</v>
      </c>
      <c r="NR405" s="877">
        <v>7.3384244147835602</v>
      </c>
      <c r="NS405" s="877">
        <v>4.1969217338203304</v>
      </c>
      <c r="NT405" s="877">
        <v>6.0435194936627399</v>
      </c>
      <c r="NU405" s="877">
        <v>7.5155421580783104</v>
      </c>
      <c r="NV405" s="877">
        <v>5.8331430963583397</v>
      </c>
      <c r="NW405" s="877">
        <v>6.5062083893067504</v>
      </c>
      <c r="NX405" s="877">
        <v>5.8321305010959303</v>
      </c>
      <c r="NY405" s="877">
        <v>6.4533529537756102</v>
      </c>
      <c r="NZ405" s="877">
        <v>7.2609665645194896</v>
      </c>
      <c r="OA405" s="877">
        <v>-1.9378782880922001</v>
      </c>
      <c r="OB405" s="877">
        <v>9.9065749715456803</v>
      </c>
      <c r="OC405" s="877">
        <v>0.57531233068743703</v>
      </c>
      <c r="OD405" s="877">
        <v>6.9115717517264299</v>
      </c>
      <c r="OE405" s="877">
        <v>7.2210070267491897</v>
      </c>
      <c r="OF405" s="877">
        <v>4.8499992594660997</v>
      </c>
      <c r="OG405" s="877">
        <v>11.1125242153856</v>
      </c>
      <c r="OH405" s="877">
        <v>3.1026581313637398</v>
      </c>
      <c r="OI405" s="877">
        <v>6.71548158374849</v>
      </c>
      <c r="OJ405" s="877">
        <v>4.34411833452143</v>
      </c>
      <c r="OK405" s="877">
        <v>4.3970426316370803</v>
      </c>
      <c r="OL405" s="877">
        <v>8.8494500398186293</v>
      </c>
      <c r="OM405" s="877">
        <v>9.3312626408582506</v>
      </c>
    </row>
    <row r="406" spans="1:403" s="133" customFormat="1" x14ac:dyDescent="0.25">
      <c r="A406" s="455">
        <v>405</v>
      </c>
      <c r="B406" s="274">
        <v>0</v>
      </c>
      <c r="C406" s="61">
        <v>1</v>
      </c>
      <c r="D406" s="61">
        <v>5</v>
      </c>
      <c r="E406" s="511">
        <v>136</v>
      </c>
      <c r="F406" s="884"/>
      <c r="G406" s="61"/>
      <c r="H406" s="900">
        <v>375</v>
      </c>
      <c r="J406" s="511" t="s">
        <v>1894</v>
      </c>
      <c r="K406" s="766">
        <v>16711</v>
      </c>
      <c r="L406" s="512">
        <v>68.180821917808203</v>
      </c>
      <c r="M406" s="514">
        <v>52</v>
      </c>
      <c r="N406" s="514">
        <v>150</v>
      </c>
      <c r="O406" s="514">
        <v>23.111111111111111</v>
      </c>
      <c r="P406" s="106">
        <v>1.4719601443879744</v>
      </c>
      <c r="Q406" s="511">
        <v>1</v>
      </c>
      <c r="R406" s="511">
        <v>90</v>
      </c>
      <c r="S406" s="511">
        <v>60</v>
      </c>
      <c r="T406" s="511">
        <v>0</v>
      </c>
      <c r="U406" s="514">
        <v>3</v>
      </c>
      <c r="V406" s="718">
        <v>0</v>
      </c>
      <c r="W406" s="718"/>
      <c r="X406" s="718">
        <v>0</v>
      </c>
      <c r="Y406" s="718">
        <v>0</v>
      </c>
      <c r="Z406" s="718">
        <v>1</v>
      </c>
      <c r="AA406" s="718">
        <v>0</v>
      </c>
      <c r="AB406" s="718">
        <v>0</v>
      </c>
      <c r="AC406" s="718">
        <v>0</v>
      </c>
      <c r="AE406" s="524">
        <v>32.727977010451902</v>
      </c>
      <c r="AG406" s="591"/>
      <c r="AH406" s="590">
        <v>1</v>
      </c>
      <c r="AI406" s="589">
        <v>55</v>
      </c>
      <c r="AJ406" s="592"/>
      <c r="AK406" s="589">
        <v>13.7</v>
      </c>
      <c r="AL406" s="592"/>
      <c r="AM406" s="589">
        <v>1694</v>
      </c>
      <c r="AN406" s="593"/>
      <c r="AO406" s="409"/>
      <c r="AP406" s="63"/>
      <c r="AQ406" s="63"/>
      <c r="AR406" s="63"/>
      <c r="AS406" s="63"/>
      <c r="AT406" s="63"/>
      <c r="AU406" s="63"/>
      <c r="AV406" s="64"/>
      <c r="AW406" s="64"/>
      <c r="AX406" s="108"/>
      <c r="AY406" s="108"/>
      <c r="AZ406" s="108"/>
      <c r="BA406" s="589">
        <v>136</v>
      </c>
      <c r="BB406" s="414"/>
      <c r="BC406" s="66"/>
      <c r="BD406" s="68"/>
      <c r="BE406" s="66"/>
      <c r="BF406" s="218"/>
      <c r="BG406" s="66"/>
      <c r="BH406" s="68"/>
      <c r="BI406" s="508"/>
      <c r="BJ406" s="508"/>
      <c r="BK406" s="508"/>
      <c r="BL406" s="66"/>
      <c r="BM406" s="66"/>
      <c r="BN406" s="66"/>
      <c r="BO406" s="66"/>
      <c r="BP406" s="571"/>
      <c r="BQ406" s="66"/>
      <c r="BR406" s="66"/>
      <c r="BS406" s="66"/>
      <c r="BT406" s="66"/>
      <c r="BU406" s="61"/>
      <c r="BV406" s="61"/>
      <c r="BW406" s="61"/>
      <c r="BX406" s="61"/>
      <c r="BY406" s="61"/>
      <c r="BZ406" s="61"/>
      <c r="CA406" s="61"/>
      <c r="CB406" s="61"/>
      <c r="CC406" s="61"/>
      <c r="CD406" s="61"/>
      <c r="CE406" s="61"/>
      <c r="CF406" s="61"/>
      <c r="CG406" s="61"/>
      <c r="CH406" s="61"/>
      <c r="CI406" s="61"/>
      <c r="CJ406" s="61"/>
      <c r="CK406" s="661">
        <v>1</v>
      </c>
      <c r="CL406" s="661">
        <v>0</v>
      </c>
      <c r="CM406" s="661">
        <v>0</v>
      </c>
      <c r="CN406" s="661">
        <v>1</v>
      </c>
      <c r="CO406" s="661">
        <v>1</v>
      </c>
      <c r="CP406" s="661">
        <v>0</v>
      </c>
      <c r="CQ406" s="663">
        <v>1</v>
      </c>
      <c r="CR406" s="661">
        <v>0</v>
      </c>
      <c r="CS406" s="661">
        <v>0</v>
      </c>
      <c r="CT406" s="661">
        <v>0</v>
      </c>
      <c r="CU406" s="661">
        <v>1</v>
      </c>
      <c r="CV406" s="661">
        <v>0</v>
      </c>
      <c r="CW406" s="666">
        <v>8.5</v>
      </c>
      <c r="CX406" s="362"/>
      <c r="CY406" s="362"/>
      <c r="CZ406" s="362"/>
      <c r="DD406" s="516">
        <v>2</v>
      </c>
      <c r="DE406" s="511" t="s">
        <v>1895</v>
      </c>
      <c r="DG406" s="136"/>
      <c r="DK406" s="136"/>
      <c r="DL406" s="136"/>
      <c r="DM406" s="136"/>
      <c r="DT406" s="63"/>
      <c r="EP406" s="511">
        <v>136</v>
      </c>
      <c r="EQ406" s="574">
        <v>41647</v>
      </c>
      <c r="EU406" s="133">
        <v>82</v>
      </c>
      <c r="EV406" s="133">
        <v>0</v>
      </c>
      <c r="EW406" s="524">
        <v>32.727977010451902</v>
      </c>
      <c r="EX406" s="133">
        <v>7</v>
      </c>
      <c r="EY406" s="133">
        <v>7</v>
      </c>
      <c r="EZ406" s="133">
        <v>63</v>
      </c>
      <c r="FA406" s="133">
        <v>53</v>
      </c>
      <c r="FD406" s="133">
        <v>45</v>
      </c>
      <c r="FF406" s="133">
        <v>31</v>
      </c>
      <c r="FI406" s="91"/>
      <c r="FJ406" s="91"/>
      <c r="FK406" s="227"/>
      <c r="FL406" s="227"/>
      <c r="FM406" s="193">
        <v>207</v>
      </c>
      <c r="FN406" s="193">
        <v>161</v>
      </c>
      <c r="FO406" s="193">
        <v>140.62880764075879</v>
      </c>
      <c r="FP406" s="193">
        <v>109.37796149836795</v>
      </c>
      <c r="FQ406" s="193">
        <v>22.5</v>
      </c>
      <c r="FR406" s="133">
        <v>1</v>
      </c>
      <c r="FT406" s="193">
        <v>84</v>
      </c>
      <c r="FU406" s="193">
        <v>30</v>
      </c>
      <c r="FV406" s="133">
        <v>90</v>
      </c>
      <c r="FW406" s="237">
        <v>3.7</v>
      </c>
      <c r="FX406" s="237">
        <v>3.5</v>
      </c>
      <c r="FY406" s="237">
        <v>22.702702702702702</v>
      </c>
      <c r="FZ406" s="237">
        <v>2.8</v>
      </c>
      <c r="GA406" s="237">
        <v>2.4705882352941178</v>
      </c>
      <c r="GB406" s="133">
        <v>21</v>
      </c>
      <c r="GH406" s="133">
        <v>1</v>
      </c>
      <c r="GI406" s="133">
        <v>1</v>
      </c>
      <c r="GJ406" s="133">
        <v>1</v>
      </c>
      <c r="GK406" s="133">
        <v>2</v>
      </c>
      <c r="GL406" s="133">
        <v>41</v>
      </c>
      <c r="GN406" s="133">
        <v>0</v>
      </c>
      <c r="GP406" s="133">
        <v>0</v>
      </c>
      <c r="GQ406" s="61">
        <v>44</v>
      </c>
      <c r="GR406" s="106">
        <v>29.89211370141733</v>
      </c>
      <c r="GS406" s="61">
        <v>53</v>
      </c>
      <c r="GT406" s="61">
        <v>0</v>
      </c>
      <c r="GU406" s="61"/>
      <c r="GV406" s="61"/>
      <c r="GW406" s="61"/>
      <c r="GX406" s="61"/>
      <c r="GY406" s="61">
        <v>17</v>
      </c>
      <c r="GZ406" s="61"/>
      <c r="HA406" s="90"/>
      <c r="HB406" s="21">
        <v>20</v>
      </c>
      <c r="HZ406" s="238"/>
      <c r="IF406" s="237"/>
      <c r="IG406" s="237"/>
      <c r="IQ406" s="237"/>
      <c r="JD406" s="136"/>
      <c r="JE406" s="278"/>
      <c r="JF406" s="70"/>
      <c r="JG406" s="70"/>
      <c r="JH406" s="136"/>
      <c r="JI406" s="136"/>
      <c r="JJ406" s="136"/>
      <c r="JK406" s="136"/>
      <c r="JM406" s="420"/>
      <c r="JN406" s="362"/>
      <c r="JO406" s="244"/>
      <c r="JQ406" s="518">
        <v>1</v>
      </c>
      <c r="JR406" s="519">
        <v>42313</v>
      </c>
      <c r="JS406" s="520">
        <v>23</v>
      </c>
      <c r="JT406" s="135"/>
      <c r="JV406" s="200"/>
      <c r="JW406" s="135"/>
      <c r="JX406" s="225"/>
      <c r="JY406" s="201"/>
      <c r="JZ406" s="135"/>
      <c r="KA406" s="225"/>
      <c r="KB406" s="699">
        <v>0</v>
      </c>
      <c r="KC406" s="511"/>
      <c r="KD406" s="225"/>
      <c r="KE406" s="63"/>
      <c r="KF406" s="250"/>
      <c r="KG406" s="250"/>
      <c r="KH406" s="250"/>
      <c r="KI406" s="250"/>
      <c r="KJ406" s="250"/>
      <c r="KK406" s="250"/>
      <c r="KL406" s="250"/>
      <c r="KM406" s="250"/>
      <c r="KR406" s="92"/>
      <c r="KS406" s="92"/>
      <c r="KT406" s="92"/>
      <c r="KU406" s="361"/>
      <c r="KV406" s="92"/>
      <c r="KW406" s="361"/>
      <c r="KX406" s="361"/>
      <c r="KY406" s="361"/>
      <c r="KZ406" s="361"/>
      <c r="LA406" s="361"/>
      <c r="LB406" s="361"/>
      <c r="LC406" s="361"/>
      <c r="LD406" s="361"/>
      <c r="LE406" s="361"/>
      <c r="LF406" s="112"/>
      <c r="LG406" s="454"/>
      <c r="LH406" s="454"/>
      <c r="LI406" s="454"/>
      <c r="LJ406" s="454"/>
      <c r="LK406" s="454"/>
      <c r="LL406" s="454"/>
      <c r="LM406" s="454"/>
      <c r="LN406" s="454"/>
      <c r="LO406" s="454"/>
      <c r="LP406" s="454"/>
      <c r="LQ406" s="454"/>
      <c r="LR406" s="454"/>
      <c r="LS406" s="454"/>
      <c r="LT406" s="454"/>
      <c r="LU406" s="454"/>
      <c r="LV406" s="454"/>
      <c r="LW406" s="454"/>
      <c r="LX406" s="454"/>
      <c r="LY406" s="454"/>
      <c r="LZ406" s="454"/>
      <c r="MA406" s="454"/>
      <c r="MB406" s="454"/>
      <c r="MD406" s="509"/>
      <c r="ME406" s="61"/>
      <c r="MF406" s="746">
        <v>136</v>
      </c>
      <c r="MG406" s="510">
        <v>41597</v>
      </c>
      <c r="MH406" s="511">
        <v>375</v>
      </c>
      <c r="MI406" s="521">
        <v>375</v>
      </c>
      <c r="MJ406" s="522">
        <v>46.086410157585298</v>
      </c>
      <c r="MK406" s="510"/>
      <c r="ML406" s="511"/>
      <c r="MM406" s="511"/>
      <c r="MN406" s="511"/>
      <c r="MO406" s="511"/>
      <c r="MP406" s="511"/>
      <c r="NE406" s="876">
        <v>1136</v>
      </c>
      <c r="NF406" s="877">
        <v>8.4472899012391398</v>
      </c>
      <c r="NG406" s="877">
        <v>7.05169836798623</v>
      </c>
      <c r="NH406" s="877">
        <v>5.2403143293337102</v>
      </c>
      <c r="NI406" s="877">
        <v>2.4776773275653099</v>
      </c>
      <c r="NJ406" s="877">
        <v>7.2509615735332202</v>
      </c>
      <c r="NK406" s="877">
        <v>7.3893086729064201</v>
      </c>
      <c r="NL406" s="877">
        <v>8.9230005761809092</v>
      </c>
      <c r="NM406" s="877">
        <v>8.2899266590006508</v>
      </c>
      <c r="NN406" s="877">
        <v>5.9770509061106099</v>
      </c>
      <c r="NO406" s="877">
        <v>1.5558161550616401</v>
      </c>
      <c r="NP406" s="877">
        <v>5.8703647195834003</v>
      </c>
      <c r="NQ406" s="877">
        <v>6.4229057426121798</v>
      </c>
      <c r="NR406" s="877">
        <v>7.0707113220989397</v>
      </c>
      <c r="NS406" s="877">
        <v>4.5759173611181501</v>
      </c>
      <c r="NT406" s="877">
        <v>6.0419876216513604</v>
      </c>
      <c r="NU406" s="877">
        <v>7.23371553371073</v>
      </c>
      <c r="NV406" s="877">
        <v>7.1063273791673804</v>
      </c>
      <c r="NW406" s="877">
        <v>6.67764917862403</v>
      </c>
      <c r="NX406" s="877">
        <v>5.8512493202330598</v>
      </c>
      <c r="NY406" s="877">
        <v>6.2035927142077103</v>
      </c>
      <c r="NZ406" s="877">
        <v>7.7246502717329699</v>
      </c>
      <c r="OA406" s="877">
        <v>2.0214797274104499</v>
      </c>
      <c r="OB406" s="877">
        <v>10.4623284434458</v>
      </c>
      <c r="OC406" s="877">
        <v>1.7092906357233599</v>
      </c>
      <c r="OD406" s="877">
        <v>7.7680519613619197</v>
      </c>
      <c r="OE406" s="877">
        <v>6.8650527397192702</v>
      </c>
      <c r="OF406" s="877">
        <v>5.8290884440048902</v>
      </c>
      <c r="OG406" s="877">
        <v>11.0967151544885</v>
      </c>
      <c r="OH406" s="877">
        <v>3.2779847472997701</v>
      </c>
      <c r="OI406" s="877">
        <v>8.1155639152379901</v>
      </c>
      <c r="OJ406" s="877">
        <v>4.2024177215751797</v>
      </c>
      <c r="OK406" s="877">
        <v>2.9811512392505501</v>
      </c>
      <c r="OL406" s="877">
        <v>5.7465722339514604</v>
      </c>
      <c r="OM406" s="877">
        <v>8.7530378077224391</v>
      </c>
    </row>
    <row r="407" spans="1:403" s="133" customFormat="1" x14ac:dyDescent="0.25">
      <c r="A407" s="902">
        <v>406</v>
      </c>
      <c r="B407" s="221">
        <v>0</v>
      </c>
      <c r="C407" s="61">
        <v>1</v>
      </c>
      <c r="D407" s="61">
        <v>5</v>
      </c>
      <c r="E407" s="511">
        <v>137</v>
      </c>
      <c r="F407" s="884"/>
      <c r="G407" s="61"/>
      <c r="H407" s="900">
        <v>376</v>
      </c>
      <c r="J407" s="511" t="s">
        <v>1896</v>
      </c>
      <c r="K407" s="766">
        <v>13978</v>
      </c>
      <c r="L407" s="512">
        <v>75.671232876712295</v>
      </c>
      <c r="M407" s="514">
        <v>90</v>
      </c>
      <c r="N407" s="514">
        <v>173</v>
      </c>
      <c r="O407" s="514">
        <v>30.071168431955627</v>
      </c>
      <c r="P407" s="106">
        <v>2.0796634343085421</v>
      </c>
      <c r="Q407" s="511">
        <v>0</v>
      </c>
      <c r="R407" s="511">
        <v>170</v>
      </c>
      <c r="S407" s="511">
        <v>100</v>
      </c>
      <c r="T407" s="511">
        <v>0</v>
      </c>
      <c r="U407" s="514">
        <v>2</v>
      </c>
      <c r="V407" s="718">
        <v>1</v>
      </c>
      <c r="W407" s="718"/>
      <c r="X407" s="718">
        <v>1</v>
      </c>
      <c r="Y407" s="718">
        <v>0</v>
      </c>
      <c r="Z407" s="663">
        <v>0</v>
      </c>
      <c r="AA407" s="718">
        <v>0</v>
      </c>
      <c r="AB407" s="718">
        <v>0</v>
      </c>
      <c r="AC407" s="718">
        <v>1</v>
      </c>
      <c r="AE407" s="524">
        <v>27.203559980744199</v>
      </c>
      <c r="AG407" s="591"/>
      <c r="AH407" s="590">
        <v>1.22</v>
      </c>
      <c r="AI407" s="589">
        <v>58</v>
      </c>
      <c r="AJ407" s="592"/>
      <c r="AK407" s="589">
        <v>12</v>
      </c>
      <c r="AL407" s="592"/>
      <c r="AM407" s="591"/>
      <c r="AN407" s="594"/>
      <c r="AO407" s="409"/>
      <c r="AP407" s="63"/>
      <c r="AQ407" s="63"/>
      <c r="AR407" s="63"/>
      <c r="AS407" s="63"/>
      <c r="AT407" s="63"/>
      <c r="AU407" s="63"/>
      <c r="AV407" s="64"/>
      <c r="AW407" s="64"/>
      <c r="AX407" s="108"/>
      <c r="AY407" s="108"/>
      <c r="AZ407" s="108"/>
      <c r="BA407" s="589">
        <v>139</v>
      </c>
      <c r="BB407" s="414"/>
      <c r="BC407" s="66"/>
      <c r="BD407" s="68"/>
      <c r="BE407" s="66"/>
      <c r="BF407" s="218"/>
      <c r="BG407" s="66"/>
      <c r="BH407" s="68"/>
      <c r="BI407" s="508"/>
      <c r="BJ407" s="508"/>
      <c r="BK407" s="508"/>
      <c r="BL407" s="66"/>
      <c r="BM407" s="66"/>
      <c r="BN407" s="66"/>
      <c r="BO407" s="66"/>
      <c r="BP407" s="571"/>
      <c r="BQ407" s="66"/>
      <c r="BR407" s="66"/>
      <c r="BS407" s="66"/>
      <c r="BT407" s="66"/>
      <c r="BU407" s="61"/>
      <c r="BV407" s="61"/>
      <c r="BW407" s="61"/>
      <c r="BX407" s="61"/>
      <c r="BY407" s="61"/>
      <c r="BZ407" s="61"/>
      <c r="CA407" s="61"/>
      <c r="CB407" s="61"/>
      <c r="CC407" s="61"/>
      <c r="CD407" s="61"/>
      <c r="CE407" s="61"/>
      <c r="CF407" s="61"/>
      <c r="CG407" s="61"/>
      <c r="CH407" s="61"/>
      <c r="CI407" s="61"/>
      <c r="CJ407" s="61"/>
      <c r="CK407" s="663">
        <v>1</v>
      </c>
      <c r="CL407" s="661">
        <v>0</v>
      </c>
      <c r="CM407" s="661">
        <v>1</v>
      </c>
      <c r="CN407" s="661">
        <v>1</v>
      </c>
      <c r="CO407" s="661">
        <v>1</v>
      </c>
      <c r="CP407" s="663">
        <v>1</v>
      </c>
      <c r="CQ407" s="661">
        <v>1</v>
      </c>
      <c r="CR407" s="661">
        <v>0</v>
      </c>
      <c r="CS407" s="661">
        <v>0</v>
      </c>
      <c r="CT407" s="663">
        <v>0</v>
      </c>
      <c r="CU407" s="661">
        <v>1</v>
      </c>
      <c r="CV407" s="661">
        <v>1</v>
      </c>
      <c r="CW407" s="667"/>
      <c r="CX407" s="362"/>
      <c r="CY407" s="362"/>
      <c r="CZ407" s="362"/>
      <c r="DD407" s="516">
        <v>1</v>
      </c>
      <c r="DE407" s="511" t="s">
        <v>1897</v>
      </c>
      <c r="DG407" s="136"/>
      <c r="DK407" s="136"/>
      <c r="DL407" s="136"/>
      <c r="DM407" s="136"/>
      <c r="DT407" s="63"/>
      <c r="EP407" s="511">
        <v>137</v>
      </c>
      <c r="EQ407" s="574">
        <v>41598</v>
      </c>
      <c r="EU407" s="133">
        <v>65</v>
      </c>
      <c r="EV407" s="133">
        <v>0</v>
      </c>
      <c r="EW407" s="524">
        <v>27.203559980744199</v>
      </c>
      <c r="EX407" s="133">
        <v>9</v>
      </c>
      <c r="EY407" s="133">
        <v>8</v>
      </c>
      <c r="EZ407" s="133">
        <v>69</v>
      </c>
      <c r="FA407" s="133">
        <v>60</v>
      </c>
      <c r="FD407" s="133">
        <v>43</v>
      </c>
      <c r="FF407" s="133">
        <v>34</v>
      </c>
      <c r="FI407" s="91"/>
      <c r="FJ407" s="91"/>
      <c r="FK407" s="227"/>
      <c r="FL407" s="227"/>
      <c r="FM407" s="193">
        <v>260</v>
      </c>
      <c r="FN407" s="193">
        <v>213</v>
      </c>
      <c r="FO407" s="193">
        <v>125.02022957692971</v>
      </c>
      <c r="FP407" s="193">
        <v>102.42041884571549</v>
      </c>
      <c r="FQ407" s="193">
        <v>18.3</v>
      </c>
      <c r="FR407" s="133">
        <v>1</v>
      </c>
      <c r="FT407" s="193">
        <v>97</v>
      </c>
      <c r="FU407" s="193">
        <v>39</v>
      </c>
      <c r="FV407" s="133">
        <v>110</v>
      </c>
      <c r="FW407" s="237">
        <v>6</v>
      </c>
      <c r="FX407" s="237">
        <v>5.45</v>
      </c>
      <c r="FY407" s="237">
        <v>16.166666666666668</v>
      </c>
      <c r="FZ407" s="237">
        <v>2.4871794871794872</v>
      </c>
      <c r="GA407" s="237">
        <v>3.2993197278911568</v>
      </c>
      <c r="GB407" s="133">
        <v>22</v>
      </c>
      <c r="GH407" s="133">
        <v>0</v>
      </c>
      <c r="GI407" s="133">
        <v>1</v>
      </c>
      <c r="GJ407" s="133">
        <v>0</v>
      </c>
      <c r="GK407" s="133">
        <v>1</v>
      </c>
      <c r="GL407" s="133">
        <v>56</v>
      </c>
      <c r="GN407" s="133">
        <v>0</v>
      </c>
      <c r="GP407" s="133">
        <v>1</v>
      </c>
      <c r="GQ407" s="61">
        <v>57</v>
      </c>
      <c r="GR407" s="106">
        <v>27.408281099557666</v>
      </c>
      <c r="GS407" s="61">
        <v>15</v>
      </c>
      <c r="GT407" s="61">
        <v>1</v>
      </c>
      <c r="GU407" s="61"/>
      <c r="GV407" s="61"/>
      <c r="GW407" s="61"/>
      <c r="GX407" s="61"/>
      <c r="GY407" s="61"/>
      <c r="GZ407" s="61"/>
      <c r="HA407" s="90"/>
      <c r="HB407" s="21">
        <v>18</v>
      </c>
      <c r="HZ407" s="238"/>
      <c r="IF407" s="237"/>
      <c r="IG407" s="237"/>
      <c r="IQ407" s="237"/>
      <c r="JD407" s="136"/>
      <c r="JE407" s="278"/>
      <c r="JF407" s="70"/>
      <c r="JG407" s="70"/>
      <c r="JH407" s="136"/>
      <c r="JI407" s="136"/>
      <c r="JJ407" s="136"/>
      <c r="JK407" s="136"/>
      <c r="JM407" s="420"/>
      <c r="JN407" s="362"/>
      <c r="JO407" s="244"/>
      <c r="JQ407" s="518">
        <v>1</v>
      </c>
      <c r="JR407" s="519">
        <v>42021</v>
      </c>
      <c r="JS407" s="520">
        <v>13</v>
      </c>
      <c r="JT407" s="135"/>
      <c r="JV407" s="200"/>
      <c r="JW407" s="135"/>
      <c r="JX407" s="225"/>
      <c r="JY407" s="201"/>
      <c r="JZ407" s="135"/>
      <c r="KA407" s="225"/>
      <c r="KB407" s="699">
        <v>0</v>
      </c>
      <c r="KC407" s="511"/>
      <c r="KD407" s="225"/>
      <c r="KE407" s="63"/>
      <c r="KF407" s="250"/>
      <c r="KG407" s="250"/>
      <c r="KH407" s="250"/>
      <c r="KI407" s="250"/>
      <c r="KJ407" s="250"/>
      <c r="KK407" s="250"/>
      <c r="KL407" s="250"/>
      <c r="KM407" s="250"/>
      <c r="KR407" s="92"/>
      <c r="KS407" s="92"/>
      <c r="KT407" s="92"/>
      <c r="KU407" s="361"/>
      <c r="KV407" s="92"/>
      <c r="KW407" s="361"/>
      <c r="KX407" s="361"/>
      <c r="KY407" s="361"/>
      <c r="KZ407" s="361"/>
      <c r="LA407" s="361"/>
      <c r="LB407" s="361"/>
      <c r="LC407" s="361"/>
      <c r="LD407" s="361"/>
      <c r="LE407" s="361"/>
      <c r="LF407" s="112"/>
      <c r="LG407" s="454"/>
      <c r="LH407" s="454"/>
      <c r="LI407" s="454"/>
      <c r="LJ407" s="454"/>
      <c r="LK407" s="454"/>
      <c r="LL407" s="454"/>
      <c r="LM407" s="454"/>
      <c r="LN407" s="454"/>
      <c r="LO407" s="454"/>
      <c r="LP407" s="454"/>
      <c r="LQ407" s="454"/>
      <c r="LR407" s="454"/>
      <c r="LS407" s="454"/>
      <c r="LT407" s="454"/>
      <c r="LU407" s="454"/>
      <c r="LV407" s="454"/>
      <c r="LW407" s="454"/>
      <c r="LX407" s="454"/>
      <c r="LY407" s="454"/>
      <c r="LZ407" s="454"/>
      <c r="MA407" s="454"/>
      <c r="MB407" s="454"/>
      <c r="MD407" s="509"/>
      <c r="ME407" s="61"/>
      <c r="MF407" s="746">
        <v>137</v>
      </c>
      <c r="MG407" s="510">
        <v>41598</v>
      </c>
      <c r="MH407" s="511">
        <v>376</v>
      </c>
      <c r="MI407" s="521">
        <v>376</v>
      </c>
      <c r="MJ407" s="522">
        <v>43.9985462926265</v>
      </c>
      <c r="MK407" s="510"/>
      <c r="ML407" s="511"/>
      <c r="MM407" s="511"/>
      <c r="MN407" s="511"/>
      <c r="MO407" s="511"/>
      <c r="MP407" s="511"/>
      <c r="NE407" s="876">
        <v>1137</v>
      </c>
      <c r="NF407" s="877" t="s">
        <v>64</v>
      </c>
      <c r="NG407" s="877" t="s">
        <v>64</v>
      </c>
      <c r="NH407" s="877" t="s">
        <v>64</v>
      </c>
      <c r="NI407" s="877" t="s">
        <v>64</v>
      </c>
      <c r="NJ407" s="877" t="s">
        <v>64</v>
      </c>
      <c r="NK407" s="877" t="s">
        <v>64</v>
      </c>
      <c r="NL407" s="877" t="s">
        <v>64</v>
      </c>
      <c r="NM407" s="877" t="s">
        <v>64</v>
      </c>
      <c r="NN407" s="877" t="s">
        <v>64</v>
      </c>
      <c r="NO407" s="877" t="s">
        <v>64</v>
      </c>
      <c r="NP407" s="877" t="s">
        <v>64</v>
      </c>
      <c r="NQ407" s="877" t="s">
        <v>64</v>
      </c>
      <c r="NR407" s="877" t="s">
        <v>64</v>
      </c>
      <c r="NS407" s="877" t="s">
        <v>64</v>
      </c>
      <c r="NT407" s="877" t="s">
        <v>64</v>
      </c>
      <c r="NU407" s="877" t="s">
        <v>64</v>
      </c>
      <c r="NV407" s="877" t="s">
        <v>64</v>
      </c>
      <c r="NW407" s="877" t="s">
        <v>64</v>
      </c>
      <c r="NX407" s="877" t="s">
        <v>64</v>
      </c>
      <c r="NY407" s="877" t="s">
        <v>64</v>
      </c>
      <c r="NZ407" s="877" t="s">
        <v>64</v>
      </c>
      <c r="OA407" s="877" t="s">
        <v>64</v>
      </c>
      <c r="OB407" s="877" t="s">
        <v>64</v>
      </c>
      <c r="OC407" s="877" t="s">
        <v>64</v>
      </c>
      <c r="OD407" s="877" t="s">
        <v>64</v>
      </c>
      <c r="OE407" s="877" t="s">
        <v>64</v>
      </c>
      <c r="OF407" s="877" t="s">
        <v>64</v>
      </c>
      <c r="OG407" s="877" t="s">
        <v>64</v>
      </c>
      <c r="OH407" s="877" t="s">
        <v>64</v>
      </c>
      <c r="OI407" s="877" t="s">
        <v>64</v>
      </c>
      <c r="OJ407" s="877" t="s">
        <v>64</v>
      </c>
      <c r="OK407" s="877" t="s">
        <v>64</v>
      </c>
      <c r="OL407" s="877" t="s">
        <v>64</v>
      </c>
      <c r="OM407" s="877" t="s">
        <v>64</v>
      </c>
    </row>
    <row r="408" spans="1:403" s="133" customFormat="1" x14ac:dyDescent="0.25">
      <c r="A408" s="455">
        <v>407</v>
      </c>
      <c r="B408" s="221">
        <v>0</v>
      </c>
      <c r="C408" s="61">
        <v>0</v>
      </c>
      <c r="D408" s="61">
        <v>5</v>
      </c>
      <c r="E408" s="511">
        <v>138</v>
      </c>
      <c r="F408" s="884"/>
      <c r="G408" s="61"/>
      <c r="H408" s="900">
        <v>377</v>
      </c>
      <c r="J408" s="511" t="s">
        <v>1898</v>
      </c>
      <c r="K408" s="766">
        <v>21698</v>
      </c>
      <c r="L408" s="512">
        <v>54.5205479452055</v>
      </c>
      <c r="M408" s="514">
        <v>72.8</v>
      </c>
      <c r="N408" s="514">
        <v>179</v>
      </c>
      <c r="O408" s="514">
        <v>22.720888861146655</v>
      </c>
      <c r="P408" s="106">
        <v>1.9025713594443119</v>
      </c>
      <c r="Q408" s="511">
        <v>0</v>
      </c>
      <c r="R408" s="511">
        <v>90</v>
      </c>
      <c r="S408" s="511">
        <v>60</v>
      </c>
      <c r="T408" s="511">
        <v>0</v>
      </c>
      <c r="U408" s="514">
        <v>4</v>
      </c>
      <c r="V408" s="718">
        <v>0</v>
      </c>
      <c r="W408" s="718"/>
      <c r="X408" s="718">
        <v>0</v>
      </c>
      <c r="Y408" s="663">
        <v>2</v>
      </c>
      <c r="Z408" s="663">
        <v>0</v>
      </c>
      <c r="AA408" s="718">
        <v>0</v>
      </c>
      <c r="AB408" s="718">
        <v>1</v>
      </c>
      <c r="AC408" s="718">
        <v>0</v>
      </c>
      <c r="AE408" s="524">
        <v>16.650952885518102</v>
      </c>
      <c r="AG408" s="589">
        <v>105</v>
      </c>
      <c r="AH408" s="590">
        <v>1</v>
      </c>
      <c r="AI408" s="589">
        <v>78</v>
      </c>
      <c r="AJ408" s="592"/>
      <c r="AK408" s="589">
        <v>8.3000000000000007</v>
      </c>
      <c r="AL408" s="592"/>
      <c r="AM408" s="589">
        <v>7585</v>
      </c>
      <c r="AN408" s="593"/>
      <c r="AO408" s="409"/>
      <c r="AP408" s="63"/>
      <c r="AQ408" s="63"/>
      <c r="AR408" s="63"/>
      <c r="AS408" s="63"/>
      <c r="AT408" s="63"/>
      <c r="AU408" s="63"/>
      <c r="AV408" s="64"/>
      <c r="AW408" s="64"/>
      <c r="AX408" s="108"/>
      <c r="AY408" s="108"/>
      <c r="AZ408" s="108"/>
      <c r="BA408" s="589">
        <v>135</v>
      </c>
      <c r="BB408" s="414"/>
      <c r="BC408" s="66"/>
      <c r="BD408" s="68"/>
      <c r="BE408" s="66"/>
      <c r="BF408" s="218"/>
      <c r="BG408" s="66"/>
      <c r="BH408" s="68"/>
      <c r="BI408" s="508"/>
      <c r="BJ408" s="508"/>
      <c r="BK408" s="508"/>
      <c r="BL408" s="66"/>
      <c r="BM408" s="66"/>
      <c r="BN408" s="66"/>
      <c r="BO408" s="66"/>
      <c r="BP408" s="571"/>
      <c r="BQ408" s="66"/>
      <c r="BR408" s="66"/>
      <c r="BS408" s="66"/>
      <c r="BT408" s="66"/>
      <c r="BU408" s="61"/>
      <c r="BV408" s="61"/>
      <c r="BW408" s="61"/>
      <c r="BX408" s="61"/>
      <c r="BY408" s="61"/>
      <c r="BZ408" s="61"/>
      <c r="CA408" s="61"/>
      <c r="CB408" s="61"/>
      <c r="CC408" s="61"/>
      <c r="CD408" s="61"/>
      <c r="CE408" s="61"/>
      <c r="CF408" s="61"/>
      <c r="CG408" s="61"/>
      <c r="CH408" s="61"/>
      <c r="CI408" s="61"/>
      <c r="CJ408" s="61"/>
      <c r="CK408" s="663">
        <v>1</v>
      </c>
      <c r="CL408" s="661">
        <v>0</v>
      </c>
      <c r="CM408" s="661">
        <v>1</v>
      </c>
      <c r="CN408" s="661">
        <v>1</v>
      </c>
      <c r="CO408" s="661">
        <v>1</v>
      </c>
      <c r="CP408" s="661">
        <v>0</v>
      </c>
      <c r="CQ408" s="663" t="s">
        <v>1816</v>
      </c>
      <c r="CR408" s="663" t="s">
        <v>1816</v>
      </c>
      <c r="CS408" s="661">
        <v>0</v>
      </c>
      <c r="CT408" s="661">
        <v>0</v>
      </c>
      <c r="CU408" s="661">
        <v>1</v>
      </c>
      <c r="CV408" s="661">
        <v>0</v>
      </c>
      <c r="CW408" s="666">
        <v>6.7</v>
      </c>
      <c r="CX408" s="362"/>
      <c r="CY408" s="362"/>
      <c r="CZ408" s="362"/>
      <c r="DD408" s="516">
        <v>2</v>
      </c>
      <c r="DE408" s="511" t="s">
        <v>1750</v>
      </c>
      <c r="DG408" s="136"/>
      <c r="DK408" s="136"/>
      <c r="DL408" s="136"/>
      <c r="DM408" s="136"/>
      <c r="DT408" s="63"/>
      <c r="EP408" s="511">
        <v>138</v>
      </c>
      <c r="EQ408" s="574">
        <v>41592</v>
      </c>
      <c r="EU408" s="517">
        <v>84</v>
      </c>
      <c r="EV408" s="133">
        <v>1</v>
      </c>
      <c r="EW408" s="524">
        <v>16.650952885518102</v>
      </c>
      <c r="EX408" s="133">
        <v>7</v>
      </c>
      <c r="EY408" s="133">
        <v>7</v>
      </c>
      <c r="EZ408" s="133">
        <v>77</v>
      </c>
      <c r="FA408" s="133">
        <v>71</v>
      </c>
      <c r="FD408" s="133">
        <v>53</v>
      </c>
      <c r="FF408" s="133">
        <v>34</v>
      </c>
      <c r="FI408" s="91"/>
      <c r="FJ408" s="91"/>
      <c r="FK408" s="227"/>
      <c r="FL408" s="227"/>
      <c r="FM408" s="193">
        <v>264</v>
      </c>
      <c r="FN408" s="193">
        <v>193</v>
      </c>
      <c r="FO408" s="193">
        <v>138.75957855115988</v>
      </c>
      <c r="FP408" s="193">
        <v>101.4416615923252</v>
      </c>
      <c r="FQ408" s="193">
        <v>27</v>
      </c>
      <c r="FR408" s="133">
        <v>1</v>
      </c>
      <c r="FT408" s="193">
        <v>79</v>
      </c>
      <c r="FU408" s="193"/>
      <c r="FV408" s="133">
        <v>150</v>
      </c>
      <c r="FW408" s="237">
        <v>6.26</v>
      </c>
      <c r="FX408" s="237">
        <v>9.2100000000000009</v>
      </c>
      <c r="FY408" s="237">
        <v>12.619808306709265</v>
      </c>
      <c r="FZ408" s="237"/>
      <c r="GA408" s="237"/>
      <c r="GB408" s="133">
        <v>21</v>
      </c>
      <c r="GH408" s="133">
        <v>1</v>
      </c>
      <c r="GI408" s="133">
        <v>1</v>
      </c>
      <c r="GJ408" s="133">
        <v>1</v>
      </c>
      <c r="GK408" s="133">
        <v>2</v>
      </c>
      <c r="GL408" s="133">
        <v>39</v>
      </c>
      <c r="GN408" s="133">
        <v>0</v>
      </c>
      <c r="GP408" s="133">
        <v>1</v>
      </c>
      <c r="GQ408" s="61">
        <v>143</v>
      </c>
      <c r="GR408" s="106">
        <v>75.161438381878256</v>
      </c>
      <c r="GS408" s="61">
        <v>33</v>
      </c>
      <c r="GT408" s="61">
        <v>1</v>
      </c>
      <c r="GU408" s="61"/>
      <c r="GV408" s="61"/>
      <c r="GW408" s="61"/>
      <c r="GX408" s="61"/>
      <c r="GY408" s="61">
        <v>13</v>
      </c>
      <c r="GZ408" s="61"/>
      <c r="HA408" s="90"/>
      <c r="HB408" s="21">
        <v>15</v>
      </c>
      <c r="HZ408" s="238"/>
      <c r="IF408" s="237"/>
      <c r="IG408" s="237"/>
      <c r="IQ408" s="237"/>
      <c r="JD408" s="136"/>
      <c r="JE408" s="278"/>
      <c r="JF408" s="70"/>
      <c r="JG408" s="70"/>
      <c r="JH408" s="136"/>
      <c r="JI408" s="136"/>
      <c r="JJ408" s="136"/>
      <c r="JK408" s="136"/>
      <c r="JM408" s="420"/>
      <c r="JN408" s="362"/>
      <c r="JO408" s="244"/>
      <c r="JQ408" s="518">
        <v>1</v>
      </c>
      <c r="JR408" s="519">
        <v>42029</v>
      </c>
      <c r="JS408" s="520">
        <v>14</v>
      </c>
      <c r="JT408" s="135"/>
      <c r="JV408" s="200"/>
      <c r="JW408" s="135"/>
      <c r="JX408" s="225"/>
      <c r="JY408" s="201"/>
      <c r="JZ408" s="135"/>
      <c r="KA408" s="225"/>
      <c r="KB408" s="699">
        <v>0</v>
      </c>
      <c r="KC408" s="511"/>
      <c r="KD408" s="225"/>
      <c r="KE408" s="63"/>
      <c r="KF408" s="250"/>
      <c r="KG408" s="250"/>
      <c r="KH408" s="250"/>
      <c r="KI408" s="250"/>
      <c r="KJ408" s="250"/>
      <c r="KK408" s="250"/>
      <c r="KL408" s="250"/>
      <c r="KM408" s="250"/>
      <c r="KR408" s="92"/>
      <c r="KS408" s="92"/>
      <c r="KT408" s="92"/>
      <c r="KU408" s="361"/>
      <c r="KV408" s="92"/>
      <c r="KW408" s="361"/>
      <c r="KX408" s="361"/>
      <c r="KY408" s="361"/>
      <c r="KZ408" s="361"/>
      <c r="LA408" s="361"/>
      <c r="LB408" s="361"/>
      <c r="LC408" s="361"/>
      <c r="LD408" s="361"/>
      <c r="LE408" s="361"/>
      <c r="LF408" s="112"/>
      <c r="LG408" s="454"/>
      <c r="LH408" s="454"/>
      <c r="LI408" s="454"/>
      <c r="LJ408" s="454"/>
      <c r="LK408" s="454"/>
      <c r="LL408" s="454"/>
      <c r="LM408" s="454"/>
      <c r="LN408" s="454"/>
      <c r="LO408" s="454"/>
      <c r="LP408" s="454"/>
      <c r="LQ408" s="454"/>
      <c r="LR408" s="454"/>
      <c r="LS408" s="454"/>
      <c r="LT408" s="454"/>
      <c r="LU408" s="454"/>
      <c r="LV408" s="454"/>
      <c r="LW408" s="454"/>
      <c r="LX408" s="454"/>
      <c r="LY408" s="454"/>
      <c r="LZ408" s="454"/>
      <c r="MA408" s="454"/>
      <c r="MB408" s="454"/>
      <c r="MD408" s="509"/>
      <c r="ME408" s="61"/>
      <c r="MF408" s="746">
        <v>138</v>
      </c>
      <c r="MG408" s="510">
        <v>41598</v>
      </c>
      <c r="MH408" s="511">
        <v>377</v>
      </c>
      <c r="MI408" s="521">
        <v>377</v>
      </c>
      <c r="MJ408" s="522">
        <v>24.537236085994401</v>
      </c>
      <c r="MK408" s="510">
        <v>41990</v>
      </c>
      <c r="ML408" s="511">
        <v>487</v>
      </c>
      <c r="MM408" s="511">
        <v>33.299999999999997</v>
      </c>
      <c r="MN408" s="511"/>
      <c r="MO408" s="511"/>
      <c r="MP408" s="511"/>
      <c r="NE408" s="876" t="s">
        <v>64</v>
      </c>
      <c r="NF408" s="877" t="s">
        <v>64</v>
      </c>
      <c r="NG408" s="877" t="s">
        <v>64</v>
      </c>
      <c r="NH408" s="877" t="s">
        <v>64</v>
      </c>
      <c r="NI408" s="877" t="s">
        <v>64</v>
      </c>
      <c r="NJ408" s="877" t="s">
        <v>64</v>
      </c>
      <c r="NK408" s="877" t="s">
        <v>64</v>
      </c>
      <c r="NL408" s="877" t="s">
        <v>64</v>
      </c>
      <c r="NM408" s="877" t="s">
        <v>64</v>
      </c>
      <c r="NN408" s="877" t="s">
        <v>64</v>
      </c>
      <c r="NO408" s="877" t="s">
        <v>64</v>
      </c>
      <c r="NP408" s="877" t="s">
        <v>64</v>
      </c>
      <c r="NQ408" s="877" t="s">
        <v>64</v>
      </c>
      <c r="NR408" s="877" t="s">
        <v>64</v>
      </c>
      <c r="NS408" s="877" t="s">
        <v>64</v>
      </c>
      <c r="NT408" s="877" t="s">
        <v>64</v>
      </c>
      <c r="NU408" s="877" t="s">
        <v>64</v>
      </c>
      <c r="NV408" s="877" t="s">
        <v>64</v>
      </c>
      <c r="NW408" s="877" t="s">
        <v>64</v>
      </c>
      <c r="NX408" s="877" t="s">
        <v>64</v>
      </c>
      <c r="NY408" s="877" t="s">
        <v>64</v>
      </c>
      <c r="NZ408" s="877" t="s">
        <v>64</v>
      </c>
      <c r="OA408" s="877" t="s">
        <v>64</v>
      </c>
      <c r="OB408" s="877" t="s">
        <v>64</v>
      </c>
      <c r="OC408" s="877" t="s">
        <v>64</v>
      </c>
      <c r="OD408" s="877" t="s">
        <v>64</v>
      </c>
      <c r="OE408" s="877" t="s">
        <v>64</v>
      </c>
      <c r="OF408" s="877" t="s">
        <v>64</v>
      </c>
      <c r="OG408" s="877" t="s">
        <v>64</v>
      </c>
      <c r="OH408" s="877" t="s">
        <v>64</v>
      </c>
      <c r="OI408" s="877" t="s">
        <v>64</v>
      </c>
      <c r="OJ408" s="877" t="s">
        <v>64</v>
      </c>
      <c r="OK408" s="877" t="s">
        <v>64</v>
      </c>
      <c r="OL408" s="877" t="s">
        <v>64</v>
      </c>
      <c r="OM408" s="877" t="s">
        <v>64</v>
      </c>
    </row>
    <row r="409" spans="1:403" s="133" customFormat="1" x14ac:dyDescent="0.25">
      <c r="A409" s="455">
        <v>408</v>
      </c>
      <c r="B409" s="221">
        <v>0</v>
      </c>
      <c r="C409" s="61">
        <v>1</v>
      </c>
      <c r="D409" s="61">
        <v>5</v>
      </c>
      <c r="E409" s="511">
        <v>140</v>
      </c>
      <c r="F409" s="884"/>
      <c r="G409" s="61"/>
      <c r="H409" s="900">
        <v>379</v>
      </c>
      <c r="J409" s="511" t="s">
        <v>1899</v>
      </c>
      <c r="K409" s="766">
        <v>23312</v>
      </c>
      <c r="L409" s="512">
        <v>50.117808219178102</v>
      </c>
      <c r="M409" s="514">
        <v>71</v>
      </c>
      <c r="N409" s="514">
        <v>171</v>
      </c>
      <c r="O409" s="514">
        <v>24.280975342840534</v>
      </c>
      <c r="P409" s="106">
        <v>1.8364367672206958</v>
      </c>
      <c r="Q409" s="511">
        <v>1</v>
      </c>
      <c r="R409" s="511">
        <v>89</v>
      </c>
      <c r="S409" s="511">
        <v>56</v>
      </c>
      <c r="T409" s="511">
        <v>0</v>
      </c>
      <c r="U409" s="514">
        <v>3</v>
      </c>
      <c r="V409" s="718">
        <v>0</v>
      </c>
      <c r="W409" s="718"/>
      <c r="X409" s="718">
        <v>0</v>
      </c>
      <c r="Y409" s="718">
        <v>2</v>
      </c>
      <c r="Z409" s="718">
        <v>0</v>
      </c>
      <c r="AA409" s="718">
        <v>1</v>
      </c>
      <c r="AB409" s="718">
        <v>0</v>
      </c>
      <c r="AC409" s="718">
        <v>0</v>
      </c>
      <c r="AE409" s="524">
        <v>33.103924960987797</v>
      </c>
      <c r="AG409" s="589">
        <v>76</v>
      </c>
      <c r="AH409" s="590">
        <v>0.89</v>
      </c>
      <c r="AI409" s="589">
        <v>67</v>
      </c>
      <c r="AJ409" s="592"/>
      <c r="AK409" s="589">
        <v>13.4</v>
      </c>
      <c r="AL409" s="592"/>
      <c r="AM409" s="589">
        <v>41</v>
      </c>
      <c r="AN409" s="593"/>
      <c r="AO409" s="409"/>
      <c r="AP409" s="63"/>
      <c r="AQ409" s="63"/>
      <c r="AR409" s="63"/>
      <c r="AS409" s="63"/>
      <c r="AT409" s="63"/>
      <c r="AU409" s="63"/>
      <c r="AV409" s="64"/>
      <c r="AW409" s="64"/>
      <c r="AX409" s="108"/>
      <c r="AY409" s="108"/>
      <c r="AZ409" s="108"/>
      <c r="BA409" s="589">
        <v>139</v>
      </c>
      <c r="BB409" s="414"/>
      <c r="BC409" s="66"/>
      <c r="BD409" s="68"/>
      <c r="BE409" s="66"/>
      <c r="BF409" s="218"/>
      <c r="BG409" s="66"/>
      <c r="BH409" s="68"/>
      <c r="BI409" s="508"/>
      <c r="BJ409" s="508"/>
      <c r="BK409" s="508"/>
      <c r="BL409" s="66"/>
      <c r="BM409" s="66"/>
      <c r="BN409" s="66"/>
      <c r="BO409" s="66"/>
      <c r="BP409" s="571"/>
      <c r="BQ409" s="66"/>
      <c r="BR409" s="66"/>
      <c r="BS409" s="66"/>
      <c r="BT409" s="66"/>
      <c r="BU409" s="61"/>
      <c r="BV409" s="61"/>
      <c r="BW409" s="61"/>
      <c r="BX409" s="61"/>
      <c r="BY409" s="61"/>
      <c r="BZ409" s="61"/>
      <c r="CA409" s="61"/>
      <c r="CB409" s="61"/>
      <c r="CC409" s="61"/>
      <c r="CD409" s="61"/>
      <c r="CE409" s="61"/>
      <c r="CF409" s="61"/>
      <c r="CG409" s="61"/>
      <c r="CH409" s="61"/>
      <c r="CI409" s="61"/>
      <c r="CJ409" s="61"/>
      <c r="CK409" s="661">
        <v>0</v>
      </c>
      <c r="CL409" s="661">
        <v>0</v>
      </c>
      <c r="CM409" s="661">
        <v>0</v>
      </c>
      <c r="CN409" s="661">
        <v>1</v>
      </c>
      <c r="CO409" s="663">
        <v>1</v>
      </c>
      <c r="CP409" s="661">
        <v>0</v>
      </c>
      <c r="CQ409" s="661">
        <v>1</v>
      </c>
      <c r="CR409" s="661">
        <v>0</v>
      </c>
      <c r="CS409" s="661">
        <v>0</v>
      </c>
      <c r="CT409" s="663">
        <v>1</v>
      </c>
      <c r="CU409" s="661">
        <v>0</v>
      </c>
      <c r="CV409" s="661">
        <v>0</v>
      </c>
      <c r="CW409" s="666">
        <v>10.9</v>
      </c>
      <c r="CX409" s="362"/>
      <c r="CY409" s="362"/>
      <c r="CZ409" s="362"/>
      <c r="DD409" s="516">
        <v>1</v>
      </c>
      <c r="DE409" s="511" t="s">
        <v>1811</v>
      </c>
      <c r="DG409" s="136"/>
      <c r="DK409" s="136"/>
      <c r="DL409" s="136"/>
      <c r="DM409" s="136"/>
      <c r="DT409" s="63"/>
      <c r="EP409" s="511">
        <v>140</v>
      </c>
      <c r="EQ409" s="574">
        <v>41606</v>
      </c>
      <c r="EU409" s="133">
        <v>52</v>
      </c>
      <c r="EV409" s="133">
        <v>0</v>
      </c>
      <c r="EW409" s="524">
        <v>33.103924960987797</v>
      </c>
      <c r="EX409" s="133">
        <v>8</v>
      </c>
      <c r="EY409" s="133">
        <v>8</v>
      </c>
      <c r="EZ409" s="133">
        <v>68</v>
      </c>
      <c r="FA409" s="133">
        <v>57</v>
      </c>
      <c r="FD409" s="133">
        <v>42</v>
      </c>
      <c r="FF409" s="133">
        <v>27</v>
      </c>
      <c r="FI409" s="91"/>
      <c r="FJ409" s="91"/>
      <c r="FK409" s="227"/>
      <c r="FL409" s="227"/>
      <c r="FM409" s="193">
        <v>178</v>
      </c>
      <c r="FN409" s="193">
        <v>128</v>
      </c>
      <c r="FO409" s="193">
        <v>96.926833080884762</v>
      </c>
      <c r="FP409" s="193">
        <v>69.700194575018259</v>
      </c>
      <c r="FQ409" s="193">
        <v>28</v>
      </c>
      <c r="FR409" s="133">
        <v>1</v>
      </c>
      <c r="FT409" s="193">
        <v>55</v>
      </c>
      <c r="FU409" s="193">
        <v>52</v>
      </c>
      <c r="FV409" s="133">
        <v>240</v>
      </c>
      <c r="FW409" s="237">
        <v>7.79</v>
      </c>
      <c r="FX409" s="237">
        <v>10.4</v>
      </c>
      <c r="FY409" s="237">
        <v>7.0603337612323491</v>
      </c>
      <c r="FZ409" s="237">
        <v>1.0576923076923077</v>
      </c>
      <c r="GA409" s="237"/>
      <c r="GB409" s="133">
        <v>20</v>
      </c>
      <c r="GH409" s="133">
        <v>0</v>
      </c>
      <c r="GI409" s="133">
        <v>1</v>
      </c>
      <c r="GJ409" s="133">
        <v>0</v>
      </c>
      <c r="GK409" s="133">
        <v>1</v>
      </c>
      <c r="GN409" s="133">
        <v>0</v>
      </c>
      <c r="GP409" s="133">
        <v>0</v>
      </c>
      <c r="GQ409" s="61">
        <v>35</v>
      </c>
      <c r="GR409" s="106">
        <v>19.058646954106553</v>
      </c>
      <c r="GS409" s="61">
        <v>43</v>
      </c>
      <c r="GT409" s="61">
        <v>0</v>
      </c>
      <c r="GU409" s="61"/>
      <c r="GV409" s="61"/>
      <c r="GW409" s="61"/>
      <c r="GX409" s="61"/>
      <c r="GY409" s="61">
        <v>21</v>
      </c>
      <c r="GZ409" s="61"/>
      <c r="HA409" s="90"/>
      <c r="HB409" s="21">
        <v>17</v>
      </c>
      <c r="HZ409" s="238"/>
      <c r="IF409" s="237"/>
      <c r="IG409" s="237"/>
      <c r="IQ409" s="237"/>
      <c r="JD409" s="136"/>
      <c r="JE409" s="278"/>
      <c r="JF409" s="70"/>
      <c r="JG409" s="70"/>
      <c r="JH409" s="136"/>
      <c r="JI409" s="136"/>
      <c r="JJ409" s="136"/>
      <c r="JK409" s="136"/>
      <c r="JM409" s="420"/>
      <c r="JN409" s="362"/>
      <c r="JO409" s="244"/>
      <c r="JQ409" s="518">
        <v>2</v>
      </c>
      <c r="JR409" s="519">
        <v>42808</v>
      </c>
      <c r="JS409" s="520">
        <v>39</v>
      </c>
      <c r="JT409" s="135"/>
      <c r="JV409" s="200"/>
      <c r="JW409" s="135"/>
      <c r="JX409" s="225"/>
      <c r="JY409" s="201"/>
      <c r="JZ409" s="135"/>
      <c r="KA409" s="225"/>
      <c r="KB409" s="699">
        <v>1</v>
      </c>
      <c r="KC409" s="700">
        <v>42808</v>
      </c>
      <c r="KD409" s="225"/>
      <c r="KE409" s="63"/>
      <c r="KF409" s="250"/>
      <c r="KG409" s="250"/>
      <c r="KH409" s="250"/>
      <c r="KI409" s="250"/>
      <c r="KJ409" s="250"/>
      <c r="KK409" s="250"/>
      <c r="KL409" s="250"/>
      <c r="KM409" s="250"/>
      <c r="KR409" s="92"/>
      <c r="KS409" s="92"/>
      <c r="KT409" s="92"/>
      <c r="KU409" s="361"/>
      <c r="KV409" s="92"/>
      <c r="KW409" s="361"/>
      <c r="KX409" s="361"/>
      <c r="KY409" s="361"/>
      <c r="KZ409" s="361"/>
      <c r="LA409" s="361"/>
      <c r="LB409" s="361"/>
      <c r="LC409" s="361"/>
      <c r="LD409" s="361"/>
      <c r="LE409" s="361"/>
      <c r="LF409" s="112"/>
      <c r="LG409" s="454"/>
      <c r="LH409" s="454"/>
      <c r="LI409" s="454"/>
      <c r="LJ409" s="454"/>
      <c r="LK409" s="454"/>
      <c r="LL409" s="454"/>
      <c r="LM409" s="454"/>
      <c r="LN409" s="454"/>
      <c r="LO409" s="454"/>
      <c r="LP409" s="454"/>
      <c r="LQ409" s="454"/>
      <c r="LR409" s="454"/>
      <c r="LS409" s="454"/>
      <c r="LT409" s="454"/>
      <c r="LU409" s="454"/>
      <c r="LV409" s="454"/>
      <c r="LW409" s="454"/>
      <c r="LX409" s="454"/>
      <c r="LY409" s="454"/>
      <c r="LZ409" s="454"/>
      <c r="MA409" s="454"/>
      <c r="MB409" s="454"/>
      <c r="MD409" s="509"/>
      <c r="ME409" s="61"/>
      <c r="MF409" s="746">
        <v>140</v>
      </c>
      <c r="MG409" s="510">
        <v>41605</v>
      </c>
      <c r="MH409" s="511">
        <v>379</v>
      </c>
      <c r="MI409" s="521">
        <v>379</v>
      </c>
      <c r="MJ409" s="522">
        <v>27.833845922412198</v>
      </c>
      <c r="MK409" s="510">
        <v>41606</v>
      </c>
      <c r="ML409" s="521">
        <v>380</v>
      </c>
      <c r="MM409" s="528">
        <v>23.922230228929902</v>
      </c>
      <c r="MN409" s="510">
        <v>42249</v>
      </c>
      <c r="MO409" s="511">
        <v>514</v>
      </c>
      <c r="MP409" s="511"/>
      <c r="NE409" s="876">
        <v>1140</v>
      </c>
      <c r="NF409" s="877">
        <v>8.5717147272355003</v>
      </c>
      <c r="NG409" s="877">
        <v>7.1444543139261896</v>
      </c>
      <c r="NH409" s="877">
        <v>5.7813597135246599</v>
      </c>
      <c r="NI409" s="877">
        <v>3.1715271060388099</v>
      </c>
      <c r="NJ409" s="877">
        <v>7.6834157470304296</v>
      </c>
      <c r="NK409" s="877">
        <v>7.4474965466653904</v>
      </c>
      <c r="NL409" s="877">
        <v>9.1919475127993007</v>
      </c>
      <c r="NM409" s="877">
        <v>8.5617843530818405</v>
      </c>
      <c r="NN409" s="877">
        <v>6.7873802222963402</v>
      </c>
      <c r="NO409" s="877">
        <v>1.0143552929770701</v>
      </c>
      <c r="NP409" s="877">
        <v>6.5842109013080199</v>
      </c>
      <c r="NQ409" s="877">
        <v>7.3107036572251101</v>
      </c>
      <c r="NR409" s="877">
        <v>8.2250145826116494</v>
      </c>
      <c r="NS409" s="877">
        <v>4.8957873164633101</v>
      </c>
      <c r="NT409" s="877">
        <v>6.2414588712746504</v>
      </c>
      <c r="NU409" s="877">
        <v>7.6473145095471402</v>
      </c>
      <c r="NV409" s="877">
        <v>7.0963461989931798</v>
      </c>
      <c r="NW409" s="877">
        <v>7.2238086586060204</v>
      </c>
      <c r="NX409" s="877">
        <v>5.6926503700355298</v>
      </c>
      <c r="NY409" s="877">
        <v>6.1255684517780304</v>
      </c>
      <c r="NZ409" s="877">
        <v>8.09587168895297</v>
      </c>
      <c r="OA409" s="877">
        <v>-0.55639334852438505</v>
      </c>
      <c r="OB409" s="877">
        <v>10.5146351623005</v>
      </c>
      <c r="OC409" s="877">
        <v>2.0036022366802002</v>
      </c>
      <c r="OD409" s="877">
        <v>7.6369145803558798</v>
      </c>
      <c r="OE409" s="877">
        <v>6.4257614011908402</v>
      </c>
      <c r="OF409" s="877">
        <v>6.2594608161339904</v>
      </c>
      <c r="OG409" s="877">
        <v>12.9495513470814</v>
      </c>
      <c r="OH409" s="877">
        <v>3.7169908944049399</v>
      </c>
      <c r="OI409" s="877">
        <v>9.9750024471257994</v>
      </c>
      <c r="OJ409" s="877">
        <v>4.23802251782572</v>
      </c>
      <c r="OK409" s="877">
        <v>2.97454889995561</v>
      </c>
      <c r="OL409" s="877">
        <v>8.1933079288802606</v>
      </c>
      <c r="OM409" s="877">
        <v>8.5110329256203094</v>
      </c>
    </row>
    <row r="410" spans="1:403" s="133" customFormat="1" x14ac:dyDescent="0.25">
      <c r="A410" s="902">
        <v>409</v>
      </c>
      <c r="B410" s="274">
        <v>0</v>
      </c>
      <c r="C410" s="61">
        <v>1</v>
      </c>
      <c r="D410" s="61">
        <v>5</v>
      </c>
      <c r="E410" s="511">
        <v>141</v>
      </c>
      <c r="F410" s="884"/>
      <c r="G410" s="61"/>
      <c r="H410" s="900">
        <v>382</v>
      </c>
      <c r="J410" s="511" t="s">
        <v>1900</v>
      </c>
      <c r="K410" s="766">
        <v>13219</v>
      </c>
      <c r="L410" s="512">
        <v>77.772602739725997</v>
      </c>
      <c r="M410" s="514">
        <v>89</v>
      </c>
      <c r="N410" s="514">
        <v>174</v>
      </c>
      <c r="O410" s="514">
        <v>29.396221429515126</v>
      </c>
      <c r="P410" s="106">
        <v>2.0740459654179961</v>
      </c>
      <c r="Q410" s="511">
        <v>0</v>
      </c>
      <c r="R410" s="511">
        <v>97</v>
      </c>
      <c r="S410" s="511">
        <v>74</v>
      </c>
      <c r="T410" s="511">
        <v>1</v>
      </c>
      <c r="U410" s="514">
        <v>3</v>
      </c>
      <c r="V410" s="718">
        <v>0</v>
      </c>
      <c r="W410" s="718"/>
      <c r="X410" s="718">
        <v>1</v>
      </c>
      <c r="Y410" s="718">
        <v>2</v>
      </c>
      <c r="Z410" s="663">
        <v>0</v>
      </c>
      <c r="AA410" s="718">
        <v>0</v>
      </c>
      <c r="AB410" s="718">
        <v>0</v>
      </c>
      <c r="AC410" s="718">
        <v>1</v>
      </c>
      <c r="AE410" s="524">
        <v>38.919348457090798</v>
      </c>
      <c r="AG410" s="591"/>
      <c r="AH410" s="590">
        <v>1.87</v>
      </c>
      <c r="AI410" s="589">
        <v>35</v>
      </c>
      <c r="AJ410" s="592"/>
      <c r="AK410" s="589">
        <v>16.7</v>
      </c>
      <c r="AL410" s="592"/>
      <c r="AM410" s="589">
        <v>1084</v>
      </c>
      <c r="AN410" s="593"/>
      <c r="AO410" s="409"/>
      <c r="AP410" s="63"/>
      <c r="AQ410" s="63"/>
      <c r="AR410" s="63"/>
      <c r="AS410" s="63"/>
      <c r="AT410" s="63"/>
      <c r="AU410" s="63"/>
      <c r="AV410" s="64"/>
      <c r="AW410" s="64"/>
      <c r="AX410" s="108"/>
      <c r="AY410" s="108"/>
      <c r="AZ410" s="108"/>
      <c r="BA410" s="591">
        <v>134</v>
      </c>
      <c r="BB410" s="414"/>
      <c r="BC410" s="66"/>
      <c r="BD410" s="68"/>
      <c r="BE410" s="66"/>
      <c r="BF410" s="218"/>
      <c r="BG410" s="66"/>
      <c r="BH410" s="68"/>
      <c r="BI410" s="508"/>
      <c r="BJ410" s="508"/>
      <c r="BK410" s="508"/>
      <c r="BL410" s="66"/>
      <c r="BM410" s="66"/>
      <c r="BN410" s="66"/>
      <c r="BO410" s="66"/>
      <c r="BP410" s="571"/>
      <c r="BQ410" s="66"/>
      <c r="BR410" s="66"/>
      <c r="BS410" s="66"/>
      <c r="BT410" s="66"/>
      <c r="BU410" s="61"/>
      <c r="BV410" s="61"/>
      <c r="BW410" s="61"/>
      <c r="BX410" s="61"/>
      <c r="BY410" s="61"/>
      <c r="BZ410" s="61"/>
      <c r="CA410" s="61"/>
      <c r="CB410" s="61"/>
      <c r="CC410" s="61"/>
      <c r="CD410" s="61"/>
      <c r="CE410" s="61"/>
      <c r="CF410" s="61"/>
      <c r="CG410" s="61"/>
      <c r="CH410" s="61"/>
      <c r="CI410" s="61"/>
      <c r="CJ410" s="61"/>
      <c r="CK410" s="661">
        <v>1</v>
      </c>
      <c r="CL410" s="663">
        <v>1</v>
      </c>
      <c r="CM410" s="661">
        <v>0</v>
      </c>
      <c r="CN410" s="661">
        <v>1</v>
      </c>
      <c r="CO410" s="663">
        <v>1</v>
      </c>
      <c r="CP410" s="661">
        <v>0</v>
      </c>
      <c r="CQ410" s="661">
        <v>0</v>
      </c>
      <c r="CR410" s="661">
        <v>1</v>
      </c>
      <c r="CS410" s="661">
        <v>0</v>
      </c>
      <c r="CT410" s="661">
        <v>0</v>
      </c>
      <c r="CU410" s="661">
        <v>1</v>
      </c>
      <c r="CV410" s="661">
        <v>0</v>
      </c>
      <c r="CW410" s="667"/>
      <c r="CX410" s="362"/>
      <c r="CY410" s="362"/>
      <c r="CZ410" s="362"/>
      <c r="DD410" s="516">
        <v>1</v>
      </c>
      <c r="DE410" s="511" t="s">
        <v>1897</v>
      </c>
      <c r="DG410" s="136"/>
      <c r="DK410" s="136"/>
      <c r="DL410" s="136"/>
      <c r="DM410" s="136"/>
      <c r="DT410" s="63"/>
      <c r="EP410" s="511">
        <v>141</v>
      </c>
      <c r="EQ410" s="574">
        <v>41611</v>
      </c>
      <c r="EU410" s="133">
        <v>70</v>
      </c>
      <c r="EV410" s="133">
        <v>1</v>
      </c>
      <c r="EW410" s="524">
        <v>38.919348457090798</v>
      </c>
      <c r="EX410" s="133">
        <v>8</v>
      </c>
      <c r="EY410" s="133">
        <v>8</v>
      </c>
      <c r="EZ410" s="133">
        <v>67</v>
      </c>
      <c r="FA410" s="133">
        <v>54</v>
      </c>
      <c r="FD410" s="133">
        <v>42</v>
      </c>
      <c r="FF410" s="133">
        <v>39</v>
      </c>
      <c r="FI410" s="91"/>
      <c r="FJ410" s="91"/>
      <c r="FK410" s="227"/>
      <c r="FL410" s="227"/>
      <c r="FM410" s="193">
        <v>169</v>
      </c>
      <c r="FN410" s="193">
        <v>108</v>
      </c>
      <c r="FO410" s="193">
        <v>81.483247149703516</v>
      </c>
      <c r="FP410" s="193">
        <v>52.072134273183309</v>
      </c>
      <c r="FQ410" s="193">
        <v>35</v>
      </c>
      <c r="FR410" s="133">
        <v>1</v>
      </c>
      <c r="FT410" s="193">
        <v>50</v>
      </c>
      <c r="FU410" s="193"/>
      <c r="FV410" s="133">
        <v>230</v>
      </c>
      <c r="FW410" s="237">
        <v>3.01</v>
      </c>
      <c r="FX410" s="237">
        <v>5.05</v>
      </c>
      <c r="FY410" s="237">
        <v>16.611295681063122</v>
      </c>
      <c r="FZ410" s="237"/>
      <c r="GA410" s="237"/>
      <c r="GB410" s="133">
        <v>23</v>
      </c>
      <c r="GH410" s="133">
        <v>0</v>
      </c>
      <c r="GI410" s="133">
        <v>1</v>
      </c>
      <c r="GJ410" s="133">
        <v>0</v>
      </c>
      <c r="GK410" s="133">
        <v>1</v>
      </c>
      <c r="GL410" s="133">
        <v>25</v>
      </c>
      <c r="GN410" s="133">
        <v>0</v>
      </c>
      <c r="GP410" s="133">
        <v>0</v>
      </c>
      <c r="GQ410" s="61">
        <v>106</v>
      </c>
      <c r="GR410" s="106">
        <v>51.107835490346581</v>
      </c>
      <c r="GS410" s="61">
        <v>38</v>
      </c>
      <c r="GT410" s="61">
        <v>0</v>
      </c>
      <c r="GU410" s="61"/>
      <c r="GV410" s="61"/>
      <c r="GW410" s="61"/>
      <c r="GX410" s="61"/>
      <c r="GY410" s="61"/>
      <c r="GZ410" s="61"/>
      <c r="HA410" s="90"/>
      <c r="HB410" s="21">
        <v>9</v>
      </c>
      <c r="HZ410" s="238"/>
      <c r="IF410" s="237"/>
      <c r="IG410" s="237"/>
      <c r="IQ410" s="237"/>
      <c r="JD410" s="136"/>
      <c r="JE410" s="278"/>
      <c r="JF410" s="70"/>
      <c r="JG410" s="70"/>
      <c r="JH410" s="136"/>
      <c r="JI410" s="136"/>
      <c r="JJ410" s="136"/>
      <c r="JK410" s="136"/>
      <c r="JM410" s="420"/>
      <c r="JN410" s="362"/>
      <c r="JO410" s="244"/>
      <c r="JQ410" s="518">
        <v>1</v>
      </c>
      <c r="JR410" s="519">
        <v>42052</v>
      </c>
      <c r="JS410" s="520">
        <v>14</v>
      </c>
      <c r="JT410" s="135"/>
      <c r="JV410" s="200"/>
      <c r="JW410" s="135"/>
      <c r="JX410" s="225"/>
      <c r="JY410" s="201"/>
      <c r="JZ410" s="135"/>
      <c r="KA410" s="225"/>
      <c r="KB410" s="699">
        <v>0</v>
      </c>
      <c r="KC410" s="511"/>
      <c r="KD410" s="225"/>
      <c r="KE410" s="63"/>
      <c r="KF410" s="250"/>
      <c r="KG410" s="250"/>
      <c r="KH410" s="250"/>
      <c r="KI410" s="250"/>
      <c r="KJ410" s="250"/>
      <c r="KK410" s="250"/>
      <c r="KL410" s="250"/>
      <c r="KM410" s="250"/>
      <c r="KR410" s="92"/>
      <c r="KS410" s="92"/>
      <c r="KT410" s="92"/>
      <c r="KU410" s="361"/>
      <c r="KV410" s="92"/>
      <c r="KW410" s="361"/>
      <c r="KX410" s="361"/>
      <c r="KY410" s="361"/>
      <c r="KZ410" s="361"/>
      <c r="LA410" s="361"/>
      <c r="LB410" s="361"/>
      <c r="LC410" s="361"/>
      <c r="LD410" s="361"/>
      <c r="LE410" s="361"/>
      <c r="LF410" s="112"/>
      <c r="LG410" s="454"/>
      <c r="LH410" s="454"/>
      <c r="LI410" s="454"/>
      <c r="LJ410" s="454"/>
      <c r="LK410" s="454"/>
      <c r="LL410" s="454"/>
      <c r="LM410" s="454"/>
      <c r="LN410" s="454"/>
      <c r="LO410" s="454"/>
      <c r="LP410" s="454"/>
      <c r="LQ410" s="454"/>
      <c r="LR410" s="454"/>
      <c r="LS410" s="454"/>
      <c r="LT410" s="454"/>
      <c r="LU410" s="454"/>
      <c r="LV410" s="454"/>
      <c r="LW410" s="454"/>
      <c r="LX410" s="454"/>
      <c r="LY410" s="454"/>
      <c r="LZ410" s="454"/>
      <c r="MA410" s="454"/>
      <c r="MB410" s="454"/>
      <c r="MD410" s="509"/>
      <c r="ME410" s="61"/>
      <c r="MF410" s="746">
        <v>141</v>
      </c>
      <c r="MG410" s="510">
        <v>41606</v>
      </c>
      <c r="MH410" s="511">
        <v>382</v>
      </c>
      <c r="MI410" s="521">
        <v>382</v>
      </c>
      <c r="MJ410" s="522">
        <v>90.153072804594999</v>
      </c>
      <c r="MK410" s="510"/>
      <c r="ML410" s="511"/>
      <c r="MM410" s="511"/>
      <c r="MN410" s="511"/>
      <c r="MO410" s="511"/>
      <c r="MP410" s="511"/>
      <c r="NE410" s="876">
        <v>1141</v>
      </c>
      <c r="NF410" s="877" t="s">
        <v>64</v>
      </c>
      <c r="NG410" s="877" t="s">
        <v>64</v>
      </c>
      <c r="NH410" s="877" t="s">
        <v>64</v>
      </c>
      <c r="NI410" s="877" t="s">
        <v>64</v>
      </c>
      <c r="NJ410" s="877" t="s">
        <v>64</v>
      </c>
      <c r="NK410" s="877" t="s">
        <v>64</v>
      </c>
      <c r="NL410" s="877" t="s">
        <v>64</v>
      </c>
      <c r="NM410" s="877" t="s">
        <v>64</v>
      </c>
      <c r="NN410" s="877" t="s">
        <v>64</v>
      </c>
      <c r="NO410" s="877" t="s">
        <v>64</v>
      </c>
      <c r="NP410" s="877" t="s">
        <v>64</v>
      </c>
      <c r="NQ410" s="877" t="s">
        <v>64</v>
      </c>
      <c r="NR410" s="877" t="s">
        <v>64</v>
      </c>
      <c r="NS410" s="877" t="s">
        <v>64</v>
      </c>
      <c r="NT410" s="877" t="s">
        <v>64</v>
      </c>
      <c r="NU410" s="877" t="s">
        <v>64</v>
      </c>
      <c r="NV410" s="877" t="s">
        <v>64</v>
      </c>
      <c r="NW410" s="877" t="s">
        <v>64</v>
      </c>
      <c r="NX410" s="877" t="s">
        <v>64</v>
      </c>
      <c r="NY410" s="877" t="s">
        <v>64</v>
      </c>
      <c r="NZ410" s="877" t="s">
        <v>64</v>
      </c>
      <c r="OA410" s="877" t="s">
        <v>64</v>
      </c>
      <c r="OB410" s="877" t="s">
        <v>64</v>
      </c>
      <c r="OC410" s="877" t="s">
        <v>64</v>
      </c>
      <c r="OD410" s="877" t="s">
        <v>64</v>
      </c>
      <c r="OE410" s="877" t="s">
        <v>64</v>
      </c>
      <c r="OF410" s="877" t="s">
        <v>64</v>
      </c>
      <c r="OG410" s="877" t="s">
        <v>64</v>
      </c>
      <c r="OH410" s="877" t="s">
        <v>64</v>
      </c>
      <c r="OI410" s="877" t="s">
        <v>64</v>
      </c>
      <c r="OJ410" s="877" t="s">
        <v>64</v>
      </c>
      <c r="OK410" s="877" t="s">
        <v>64</v>
      </c>
      <c r="OL410" s="877" t="s">
        <v>64</v>
      </c>
      <c r="OM410" s="877" t="s">
        <v>64</v>
      </c>
    </row>
    <row r="411" spans="1:403" s="133" customFormat="1" x14ac:dyDescent="0.25">
      <c r="A411" s="455">
        <v>410</v>
      </c>
      <c r="B411" s="221">
        <v>0</v>
      </c>
      <c r="C411" s="61">
        <v>0</v>
      </c>
      <c r="D411" s="61">
        <v>5</v>
      </c>
      <c r="E411" s="511">
        <v>142</v>
      </c>
      <c r="F411" s="884"/>
      <c r="G411" s="61"/>
      <c r="H411" s="900">
        <v>383</v>
      </c>
      <c r="J411" s="511" t="s">
        <v>1901</v>
      </c>
      <c r="K411" s="766">
        <v>18478</v>
      </c>
      <c r="L411" s="512">
        <v>63.378082191780798</v>
      </c>
      <c r="M411" s="514">
        <v>85.7</v>
      </c>
      <c r="N411" s="514">
        <v>176</v>
      </c>
      <c r="O411" s="514">
        <v>27.666580578512399</v>
      </c>
      <c r="P411" s="106">
        <v>2.0468946669962715</v>
      </c>
      <c r="Q411" s="511">
        <v>0</v>
      </c>
      <c r="R411" s="511">
        <v>96</v>
      </c>
      <c r="S411" s="511">
        <v>67</v>
      </c>
      <c r="T411" s="511">
        <v>1</v>
      </c>
      <c r="U411" s="514">
        <v>3</v>
      </c>
      <c r="V411" s="718">
        <v>1</v>
      </c>
      <c r="W411" s="718"/>
      <c r="X411" s="718">
        <v>1</v>
      </c>
      <c r="Y411" s="718">
        <v>1</v>
      </c>
      <c r="Z411" s="718">
        <v>0</v>
      </c>
      <c r="AA411" s="718">
        <v>0</v>
      </c>
      <c r="AB411" s="718">
        <v>1</v>
      </c>
      <c r="AC411" s="718">
        <v>0</v>
      </c>
      <c r="AE411" s="524">
        <v>28.007523629130901</v>
      </c>
      <c r="AG411" s="589">
        <v>73</v>
      </c>
      <c r="AH411" s="595">
        <v>1.71</v>
      </c>
      <c r="AI411" s="589">
        <v>41</v>
      </c>
      <c r="AJ411" s="592"/>
      <c r="AK411" s="589">
        <v>10</v>
      </c>
      <c r="AL411" s="592"/>
      <c r="AM411" s="589">
        <v>1261</v>
      </c>
      <c r="AN411" s="593"/>
      <c r="AO411" s="409"/>
      <c r="AP411" s="63"/>
      <c r="AQ411" s="63"/>
      <c r="AR411" s="63"/>
      <c r="AS411" s="63"/>
      <c r="AT411" s="63"/>
      <c r="AU411" s="63"/>
      <c r="AV411" s="64"/>
      <c r="AW411" s="64"/>
      <c r="AX411" s="108"/>
      <c r="AY411" s="108"/>
      <c r="AZ411" s="108"/>
      <c r="BA411" s="589">
        <v>137</v>
      </c>
      <c r="BB411" s="414"/>
      <c r="BC411" s="66"/>
      <c r="BD411" s="68"/>
      <c r="BE411" s="66"/>
      <c r="BF411" s="218"/>
      <c r="BG411" s="66"/>
      <c r="BH411" s="68"/>
      <c r="BI411" s="508"/>
      <c r="BJ411" s="508"/>
      <c r="BK411" s="508"/>
      <c r="BL411" s="66"/>
      <c r="BM411" s="66"/>
      <c r="BN411" s="66"/>
      <c r="BO411" s="66"/>
      <c r="BP411" s="571"/>
      <c r="BQ411" s="66"/>
      <c r="BR411" s="66"/>
      <c r="BS411" s="66"/>
      <c r="BT411" s="66"/>
      <c r="BU411" s="61"/>
      <c r="BV411" s="61"/>
      <c r="BW411" s="61"/>
      <c r="BX411" s="61"/>
      <c r="BY411" s="61"/>
      <c r="BZ411" s="61"/>
      <c r="CA411" s="61"/>
      <c r="CB411" s="61"/>
      <c r="CC411" s="61"/>
      <c r="CD411" s="61"/>
      <c r="CE411" s="61"/>
      <c r="CF411" s="61"/>
      <c r="CG411" s="61"/>
      <c r="CH411" s="61"/>
      <c r="CI411" s="61"/>
      <c r="CJ411" s="61"/>
      <c r="CK411" s="661">
        <v>1</v>
      </c>
      <c r="CL411" s="661">
        <v>0</v>
      </c>
      <c r="CM411" s="661">
        <v>1</v>
      </c>
      <c r="CN411" s="661">
        <v>1</v>
      </c>
      <c r="CO411" s="661">
        <v>1</v>
      </c>
      <c r="CP411" s="661">
        <v>0</v>
      </c>
      <c r="CQ411" s="661">
        <v>1</v>
      </c>
      <c r="CR411" s="661">
        <v>1</v>
      </c>
      <c r="CS411" s="663" t="s">
        <v>1816</v>
      </c>
      <c r="CT411" s="661">
        <v>0</v>
      </c>
      <c r="CU411" s="661">
        <v>0</v>
      </c>
      <c r="CV411" s="661">
        <v>0</v>
      </c>
      <c r="CW411" s="667"/>
      <c r="CX411" s="362"/>
      <c r="CY411" s="362"/>
      <c r="CZ411" s="362"/>
      <c r="DD411" s="516">
        <v>2</v>
      </c>
      <c r="DE411" s="511" t="s">
        <v>1728</v>
      </c>
      <c r="DG411" s="136"/>
      <c r="DK411" s="136"/>
      <c r="DL411" s="136"/>
      <c r="DM411" s="136"/>
      <c r="DT411" s="63"/>
      <c r="EP411" s="511">
        <v>142</v>
      </c>
      <c r="EQ411" s="574">
        <v>41612</v>
      </c>
      <c r="EU411" s="133">
        <v>123</v>
      </c>
      <c r="EV411" s="133">
        <v>1</v>
      </c>
      <c r="EW411" s="524">
        <v>28.007523629130901</v>
      </c>
      <c r="EX411" s="133">
        <v>10</v>
      </c>
      <c r="EY411" s="133">
        <v>10</v>
      </c>
      <c r="EZ411" s="133">
        <v>67</v>
      </c>
      <c r="FA411" s="133">
        <v>58</v>
      </c>
      <c r="FD411" s="133">
        <v>24</v>
      </c>
      <c r="FF411" s="133">
        <v>39</v>
      </c>
      <c r="FI411" s="91"/>
      <c r="FJ411" s="91"/>
      <c r="FK411" s="227"/>
      <c r="FL411" s="227"/>
      <c r="FM411" s="193">
        <v>274</v>
      </c>
      <c r="FN411" s="193">
        <v>197</v>
      </c>
      <c r="FO411" s="193">
        <v>133.8613092397583</v>
      </c>
      <c r="FP411" s="193">
        <v>96.24335007384083</v>
      </c>
      <c r="FQ411" s="193">
        <v>28</v>
      </c>
      <c r="FR411" s="133">
        <v>1</v>
      </c>
      <c r="FT411" s="193">
        <v>111</v>
      </c>
      <c r="FU411" s="193"/>
      <c r="FV411" s="133">
        <v>100</v>
      </c>
      <c r="FW411" s="237">
        <v>6.25</v>
      </c>
      <c r="FX411" s="237">
        <v>9.43</v>
      </c>
      <c r="FY411" s="237">
        <v>17.760000000000002</v>
      </c>
      <c r="FZ411" s="237"/>
      <c r="GA411" s="237"/>
      <c r="GB411" s="133">
        <v>25</v>
      </c>
      <c r="GC411" s="133">
        <v>30</v>
      </c>
      <c r="GD411" s="133">
        <v>17</v>
      </c>
      <c r="GG411" s="133">
        <v>0.8</v>
      </c>
      <c r="GH411" s="133">
        <v>1</v>
      </c>
      <c r="GI411" s="133">
        <v>1</v>
      </c>
      <c r="GJ411" s="133">
        <v>1</v>
      </c>
      <c r="GK411" s="133">
        <v>1</v>
      </c>
      <c r="GL411" s="133">
        <v>47</v>
      </c>
      <c r="GN411" s="133">
        <v>0</v>
      </c>
      <c r="GP411" s="133">
        <v>1</v>
      </c>
      <c r="GQ411" s="61">
        <v>146</v>
      </c>
      <c r="GR411" s="106">
        <v>71.327558937973407</v>
      </c>
      <c r="GS411" s="61">
        <v>22</v>
      </c>
      <c r="GT411" s="61">
        <v>1</v>
      </c>
      <c r="GU411" s="61"/>
      <c r="GV411" s="61"/>
      <c r="GW411" s="61"/>
      <c r="GX411" s="61"/>
      <c r="GY411" s="61">
        <v>13</v>
      </c>
      <c r="GZ411" s="61"/>
      <c r="HA411" s="90"/>
      <c r="HB411" s="21">
        <v>21</v>
      </c>
      <c r="HZ411" s="238"/>
      <c r="IF411" s="237"/>
      <c r="IG411" s="237"/>
      <c r="IQ411" s="237"/>
      <c r="JD411" s="136"/>
      <c r="JE411" s="278"/>
      <c r="JF411" s="70"/>
      <c r="JG411" s="70"/>
      <c r="JH411" s="136"/>
      <c r="JI411" s="136"/>
      <c r="JJ411" s="136"/>
      <c r="JK411" s="136"/>
      <c r="JM411" s="420"/>
      <c r="JN411" s="362"/>
      <c r="JO411" s="244"/>
      <c r="JQ411" s="518">
        <v>1</v>
      </c>
      <c r="JR411" s="519">
        <v>42798</v>
      </c>
      <c r="JS411" s="520">
        <v>39</v>
      </c>
      <c r="JT411" s="135"/>
      <c r="JV411" s="200"/>
      <c r="JW411" s="135"/>
      <c r="JX411" s="225"/>
      <c r="JY411" s="201"/>
      <c r="JZ411" s="135"/>
      <c r="KA411" s="225"/>
      <c r="KB411" s="699">
        <v>0</v>
      </c>
      <c r="KC411" s="511"/>
      <c r="KD411" s="225"/>
      <c r="KE411" s="63"/>
      <c r="KF411" s="250"/>
      <c r="KG411" s="250"/>
      <c r="KH411" s="250"/>
      <c r="KI411" s="250"/>
      <c r="KJ411" s="250"/>
      <c r="KK411" s="250"/>
      <c r="KL411" s="250"/>
      <c r="KM411" s="250"/>
      <c r="KR411" s="92"/>
      <c r="KS411" s="92"/>
      <c r="KT411" s="92"/>
      <c r="KU411" s="361"/>
      <c r="KV411" s="92"/>
      <c r="KW411" s="361"/>
      <c r="KX411" s="361"/>
      <c r="KY411" s="361"/>
      <c r="KZ411" s="361"/>
      <c r="LA411" s="361"/>
      <c r="LB411" s="361"/>
      <c r="LC411" s="361"/>
      <c r="LD411" s="361"/>
      <c r="LE411" s="361"/>
      <c r="LF411" s="112"/>
      <c r="LG411" s="454"/>
      <c r="LH411" s="454"/>
      <c r="LI411" s="454"/>
      <c r="LJ411" s="454"/>
      <c r="LK411" s="454"/>
      <c r="LL411" s="454"/>
      <c r="LM411" s="454"/>
      <c r="LN411" s="454"/>
      <c r="LO411" s="454"/>
      <c r="LP411" s="454"/>
      <c r="LQ411" s="454"/>
      <c r="LR411" s="454"/>
      <c r="LS411" s="454"/>
      <c r="LT411" s="454"/>
      <c r="LU411" s="454"/>
      <c r="LV411" s="454"/>
      <c r="LW411" s="454"/>
      <c r="LX411" s="454"/>
      <c r="LY411" s="454"/>
      <c r="LZ411" s="454"/>
      <c r="MA411" s="454"/>
      <c r="MB411" s="454"/>
      <c r="MD411" s="509"/>
      <c r="ME411" s="61"/>
      <c r="MF411" s="746">
        <v>142</v>
      </c>
      <c r="MG411" s="510">
        <v>41611</v>
      </c>
      <c r="MH411" s="511">
        <v>383</v>
      </c>
      <c r="MI411" s="521">
        <v>383</v>
      </c>
      <c r="MJ411" s="522">
        <v>27.9824112517781</v>
      </c>
      <c r="MK411" s="510"/>
      <c r="ML411" s="511"/>
      <c r="MM411" s="511"/>
      <c r="MN411" s="511"/>
      <c r="MO411" s="511"/>
      <c r="MP411" s="511"/>
      <c r="NE411" s="876" t="s">
        <v>64</v>
      </c>
      <c r="NF411" s="877" t="s">
        <v>64</v>
      </c>
      <c r="NG411" s="877" t="s">
        <v>64</v>
      </c>
      <c r="NH411" s="877" t="s">
        <v>64</v>
      </c>
      <c r="NI411" s="877" t="s">
        <v>64</v>
      </c>
      <c r="NJ411" s="877" t="s">
        <v>64</v>
      </c>
      <c r="NK411" s="877" t="s">
        <v>64</v>
      </c>
      <c r="NL411" s="877" t="s">
        <v>64</v>
      </c>
      <c r="NM411" s="877" t="s">
        <v>64</v>
      </c>
      <c r="NN411" s="877" t="s">
        <v>64</v>
      </c>
      <c r="NO411" s="877" t="s">
        <v>64</v>
      </c>
      <c r="NP411" s="877" t="s">
        <v>64</v>
      </c>
      <c r="NQ411" s="877" t="s">
        <v>64</v>
      </c>
      <c r="NR411" s="877" t="s">
        <v>64</v>
      </c>
      <c r="NS411" s="877" t="s">
        <v>64</v>
      </c>
      <c r="NT411" s="877" t="s">
        <v>64</v>
      </c>
      <c r="NU411" s="877" t="s">
        <v>64</v>
      </c>
      <c r="NV411" s="877" t="s">
        <v>64</v>
      </c>
      <c r="NW411" s="877" t="s">
        <v>64</v>
      </c>
      <c r="NX411" s="877" t="s">
        <v>64</v>
      </c>
      <c r="NY411" s="877" t="s">
        <v>64</v>
      </c>
      <c r="NZ411" s="877" t="s">
        <v>64</v>
      </c>
      <c r="OA411" s="877" t="s">
        <v>64</v>
      </c>
      <c r="OB411" s="877" t="s">
        <v>64</v>
      </c>
      <c r="OC411" s="877" t="s">
        <v>64</v>
      </c>
      <c r="OD411" s="877" t="s">
        <v>64</v>
      </c>
      <c r="OE411" s="877" t="s">
        <v>64</v>
      </c>
      <c r="OF411" s="877" t="s">
        <v>64</v>
      </c>
      <c r="OG411" s="877" t="s">
        <v>64</v>
      </c>
      <c r="OH411" s="877" t="s">
        <v>64</v>
      </c>
      <c r="OI411" s="877" t="s">
        <v>64</v>
      </c>
      <c r="OJ411" s="877" t="s">
        <v>64</v>
      </c>
      <c r="OK411" s="877" t="s">
        <v>64</v>
      </c>
      <c r="OL411" s="877" t="s">
        <v>64</v>
      </c>
      <c r="OM411" s="877" t="s">
        <v>64</v>
      </c>
    </row>
    <row r="412" spans="1:403" s="133" customFormat="1" x14ac:dyDescent="0.25">
      <c r="A412" s="455">
        <v>411</v>
      </c>
      <c r="B412" s="221">
        <v>0</v>
      </c>
      <c r="C412" s="61">
        <v>0</v>
      </c>
      <c r="D412" s="61">
        <v>5</v>
      </c>
      <c r="E412" s="511">
        <v>143</v>
      </c>
      <c r="F412" s="884"/>
      <c r="G412" s="61"/>
      <c r="H412" s="900">
        <v>384</v>
      </c>
      <c r="J412" s="511" t="s">
        <v>1902</v>
      </c>
      <c r="K412" s="766">
        <v>21041</v>
      </c>
      <c r="L412" s="512">
        <v>56.358904109588998</v>
      </c>
      <c r="M412" s="514">
        <v>70</v>
      </c>
      <c r="N412" s="514">
        <v>168</v>
      </c>
      <c r="O412" s="514">
        <v>24.801587301587304</v>
      </c>
      <c r="P412" s="106">
        <v>1.8073922282301278</v>
      </c>
      <c r="Q412" s="511">
        <v>0</v>
      </c>
      <c r="R412" s="511">
        <v>150</v>
      </c>
      <c r="S412" s="511">
        <v>90</v>
      </c>
      <c r="T412" s="511">
        <v>0</v>
      </c>
      <c r="U412" s="514">
        <v>3</v>
      </c>
      <c r="V412" s="718">
        <v>0</v>
      </c>
      <c r="W412" s="718"/>
      <c r="X412" s="718">
        <v>1</v>
      </c>
      <c r="Y412" s="718">
        <v>1</v>
      </c>
      <c r="Z412" s="718">
        <v>1</v>
      </c>
      <c r="AA412" s="718">
        <v>0</v>
      </c>
      <c r="AB412" s="718">
        <v>1</v>
      </c>
      <c r="AC412" s="718">
        <v>0</v>
      </c>
      <c r="AE412" s="524">
        <v>15.156896078623101</v>
      </c>
      <c r="AG412" s="589"/>
      <c r="AH412" s="590">
        <v>0.82</v>
      </c>
      <c r="AI412" s="589">
        <v>97</v>
      </c>
      <c r="AJ412" s="592"/>
      <c r="AK412" s="589">
        <v>17.399999999999999</v>
      </c>
      <c r="AL412" s="592"/>
      <c r="AM412" s="591"/>
      <c r="AN412" s="594"/>
      <c r="AO412" s="409"/>
      <c r="AP412" s="63"/>
      <c r="AQ412" s="63"/>
      <c r="AR412" s="63"/>
      <c r="AS412" s="63"/>
      <c r="AT412" s="63"/>
      <c r="AU412" s="63"/>
      <c r="AV412" s="64"/>
      <c r="AW412" s="64"/>
      <c r="AX412" s="108"/>
      <c r="AY412" s="108"/>
      <c r="AZ412" s="108"/>
      <c r="BA412" s="589">
        <v>142</v>
      </c>
      <c r="BB412" s="414"/>
      <c r="BC412" s="66"/>
      <c r="BD412" s="68"/>
      <c r="BE412" s="66"/>
      <c r="BF412" s="218"/>
      <c r="BG412" s="66"/>
      <c r="BH412" s="68"/>
      <c r="BI412" s="508"/>
      <c r="BJ412" s="508"/>
      <c r="BK412" s="508"/>
      <c r="BL412" s="66"/>
      <c r="BM412" s="66"/>
      <c r="BN412" s="66"/>
      <c r="BO412" s="66"/>
      <c r="BP412" s="571"/>
      <c r="BQ412" s="66"/>
      <c r="BR412" s="66"/>
      <c r="BS412" s="66"/>
      <c r="BT412" s="66"/>
      <c r="BU412" s="61"/>
      <c r="BV412" s="61"/>
      <c r="BW412" s="61"/>
      <c r="BX412" s="61"/>
      <c r="BY412" s="61"/>
      <c r="BZ412" s="61"/>
      <c r="CA412" s="61"/>
      <c r="CB412" s="61"/>
      <c r="CC412" s="61"/>
      <c r="CD412" s="61"/>
      <c r="CE412" s="61"/>
      <c r="CF412" s="61"/>
      <c r="CG412" s="61"/>
      <c r="CH412" s="61"/>
      <c r="CI412" s="61"/>
      <c r="CJ412" s="61"/>
      <c r="CK412" s="661">
        <v>0</v>
      </c>
      <c r="CL412" s="661">
        <v>0</v>
      </c>
      <c r="CM412" s="663">
        <v>1</v>
      </c>
      <c r="CN412" s="661">
        <v>1</v>
      </c>
      <c r="CO412" s="661">
        <v>1</v>
      </c>
      <c r="CP412" s="661">
        <v>0</v>
      </c>
      <c r="CQ412" s="661">
        <v>1</v>
      </c>
      <c r="CR412" s="663" t="s">
        <v>1816</v>
      </c>
      <c r="CS412" s="661">
        <v>0</v>
      </c>
      <c r="CT412" s="661">
        <v>0</v>
      </c>
      <c r="CU412" s="661">
        <v>1</v>
      </c>
      <c r="CV412" s="661">
        <v>0</v>
      </c>
      <c r="CW412" s="666">
        <v>23.4</v>
      </c>
      <c r="CX412" s="362"/>
      <c r="CY412" s="362"/>
      <c r="CZ412" s="362"/>
      <c r="DD412" s="516">
        <v>1</v>
      </c>
      <c r="DE412" s="511" t="s">
        <v>1809</v>
      </c>
      <c r="DG412" s="136"/>
      <c r="DK412" s="136"/>
      <c r="DL412" s="136"/>
      <c r="DM412" s="136"/>
      <c r="DT412" s="63"/>
      <c r="EP412" s="511">
        <v>143</v>
      </c>
      <c r="EQ412" s="574">
        <v>41582</v>
      </c>
      <c r="EU412" s="133">
        <v>62</v>
      </c>
      <c r="EV412" s="133">
        <v>0</v>
      </c>
      <c r="EW412" s="524">
        <v>15.156896078623101</v>
      </c>
      <c r="EX412" s="133">
        <v>8</v>
      </c>
      <c r="EY412" s="133">
        <v>8</v>
      </c>
      <c r="EZ412" s="133">
        <v>58</v>
      </c>
      <c r="FA412" s="133">
        <v>54</v>
      </c>
      <c r="FD412" s="133">
        <v>35</v>
      </c>
      <c r="FF412" s="133">
        <v>34</v>
      </c>
      <c r="FI412" s="91"/>
      <c r="FJ412" s="91"/>
      <c r="FK412" s="227"/>
      <c r="FL412" s="227"/>
      <c r="FM412" s="193">
        <v>140</v>
      </c>
      <c r="FN412" s="193">
        <v>96</v>
      </c>
      <c r="FO412" s="193">
        <v>77.459666924148337</v>
      </c>
      <c r="FP412" s="193">
        <v>53.115200176558865</v>
      </c>
      <c r="FQ412" s="193">
        <v>32</v>
      </c>
      <c r="FR412" s="133">
        <v>1</v>
      </c>
      <c r="FT412" s="193">
        <v>54</v>
      </c>
      <c r="FU412" s="193">
        <v>80</v>
      </c>
      <c r="FV412" s="133">
        <v>260</v>
      </c>
      <c r="FW412" s="237">
        <v>8.8000000000000007</v>
      </c>
      <c r="FX412" s="237">
        <v>9.5</v>
      </c>
      <c r="FY412" s="237">
        <v>6.1363636363636358</v>
      </c>
      <c r="FZ412" s="237">
        <v>0.67500000000000004</v>
      </c>
      <c r="GA412" s="237">
        <v>1.9285714285714286</v>
      </c>
      <c r="GB412" s="133">
        <v>22</v>
      </c>
      <c r="GH412" s="133">
        <v>0</v>
      </c>
      <c r="GI412" s="133">
        <v>1</v>
      </c>
      <c r="GJ412" s="133">
        <v>0</v>
      </c>
      <c r="GK412" s="133">
        <v>0</v>
      </c>
      <c r="GN412" s="133">
        <v>0</v>
      </c>
      <c r="GP412" s="133">
        <v>0</v>
      </c>
      <c r="GQ412" s="61">
        <v>33</v>
      </c>
      <c r="GR412" s="106">
        <v>18.258350060692109</v>
      </c>
      <c r="GS412" s="61">
        <v>65</v>
      </c>
      <c r="GT412" s="61">
        <v>0</v>
      </c>
      <c r="GU412" s="61"/>
      <c r="GV412" s="61"/>
      <c r="GW412" s="61"/>
      <c r="GX412" s="61"/>
      <c r="GY412" s="61">
        <v>23</v>
      </c>
      <c r="GZ412" s="61"/>
      <c r="HA412" s="90"/>
      <c r="HB412" s="21">
        <v>14</v>
      </c>
      <c r="HZ412" s="238"/>
      <c r="IF412" s="237"/>
      <c r="IG412" s="237"/>
      <c r="IQ412" s="237"/>
      <c r="JD412" s="136"/>
      <c r="JE412" s="278"/>
      <c r="JF412" s="70"/>
      <c r="JG412" s="70"/>
      <c r="JH412" s="136"/>
      <c r="JI412" s="136"/>
      <c r="JJ412" s="136"/>
      <c r="JK412" s="136"/>
      <c r="JM412" s="420"/>
      <c r="JN412" s="362"/>
      <c r="JO412" s="244"/>
      <c r="JQ412" s="518">
        <v>0</v>
      </c>
      <c r="JR412" s="519">
        <v>43529</v>
      </c>
      <c r="JS412" s="520">
        <v>63</v>
      </c>
      <c r="JT412" s="135"/>
      <c r="JV412" s="200"/>
      <c r="JW412" s="135"/>
      <c r="JX412" s="225"/>
      <c r="JY412" s="201"/>
      <c r="JZ412" s="135"/>
      <c r="KA412" s="225"/>
      <c r="KB412" s="699">
        <v>0</v>
      </c>
      <c r="KC412" s="511"/>
      <c r="KD412" s="225"/>
      <c r="KE412" s="63"/>
      <c r="KF412" s="250"/>
      <c r="KG412" s="250"/>
      <c r="KH412" s="250"/>
      <c r="KI412" s="250"/>
      <c r="KJ412" s="250"/>
      <c r="KK412" s="250"/>
      <c r="KL412" s="250"/>
      <c r="KM412" s="250"/>
      <c r="KR412" s="92"/>
      <c r="KS412" s="92"/>
      <c r="KT412" s="92"/>
      <c r="KU412" s="361"/>
      <c r="KV412" s="92"/>
      <c r="KW412" s="361"/>
      <c r="KX412" s="361"/>
      <c r="KY412" s="361"/>
      <c r="KZ412" s="361"/>
      <c r="LA412" s="361"/>
      <c r="LB412" s="361"/>
      <c r="LC412" s="361"/>
      <c r="LD412" s="361"/>
      <c r="LE412" s="361"/>
      <c r="LF412" s="112"/>
      <c r="LG412" s="454"/>
      <c r="LH412" s="454"/>
      <c r="LI412" s="454"/>
      <c r="LJ412" s="454"/>
      <c r="LK412" s="454"/>
      <c r="LL412" s="454"/>
      <c r="LM412" s="454"/>
      <c r="LN412" s="454"/>
      <c r="LO412" s="454"/>
      <c r="LP412" s="454"/>
      <c r="LQ412" s="454"/>
      <c r="LR412" s="454"/>
      <c r="LS412" s="454"/>
      <c r="LT412" s="454"/>
      <c r="LU412" s="454"/>
      <c r="LV412" s="454"/>
      <c r="LW412" s="454"/>
      <c r="LX412" s="454"/>
      <c r="LY412" s="454"/>
      <c r="LZ412" s="454"/>
      <c r="MA412" s="454"/>
      <c r="MB412" s="454"/>
      <c r="MD412" s="509"/>
      <c r="ME412" s="61"/>
      <c r="MF412" s="746">
        <v>143</v>
      </c>
      <c r="MG412" s="510">
        <v>41612</v>
      </c>
      <c r="MH412" s="511">
        <v>384</v>
      </c>
      <c r="MI412" s="521">
        <v>384</v>
      </c>
      <c r="MJ412" s="522">
        <v>23.1840107999402</v>
      </c>
      <c r="MK412" s="510"/>
      <c r="ML412" s="511"/>
      <c r="MM412" s="511"/>
      <c r="MN412" s="511"/>
      <c r="MO412" s="511"/>
      <c r="MP412" s="511"/>
      <c r="NE412" s="876" t="s">
        <v>64</v>
      </c>
      <c r="NF412" s="877" t="s">
        <v>64</v>
      </c>
      <c r="NG412" s="877" t="s">
        <v>64</v>
      </c>
      <c r="NH412" s="877" t="s">
        <v>64</v>
      </c>
      <c r="NI412" s="877" t="s">
        <v>64</v>
      </c>
      <c r="NJ412" s="877" t="s">
        <v>64</v>
      </c>
      <c r="NK412" s="877" t="s">
        <v>64</v>
      </c>
      <c r="NL412" s="877" t="s">
        <v>64</v>
      </c>
      <c r="NM412" s="877" t="s">
        <v>64</v>
      </c>
      <c r="NN412" s="877" t="s">
        <v>64</v>
      </c>
      <c r="NO412" s="877" t="s">
        <v>64</v>
      </c>
      <c r="NP412" s="877" t="s">
        <v>64</v>
      </c>
      <c r="NQ412" s="877" t="s">
        <v>64</v>
      </c>
      <c r="NR412" s="877" t="s">
        <v>64</v>
      </c>
      <c r="NS412" s="877" t="s">
        <v>64</v>
      </c>
      <c r="NT412" s="877" t="s">
        <v>64</v>
      </c>
      <c r="NU412" s="877" t="s">
        <v>64</v>
      </c>
      <c r="NV412" s="877" t="s">
        <v>64</v>
      </c>
      <c r="NW412" s="877" t="s">
        <v>64</v>
      </c>
      <c r="NX412" s="877" t="s">
        <v>64</v>
      </c>
      <c r="NY412" s="877" t="s">
        <v>64</v>
      </c>
      <c r="NZ412" s="877" t="s">
        <v>64</v>
      </c>
      <c r="OA412" s="877" t="s">
        <v>64</v>
      </c>
      <c r="OB412" s="877" t="s">
        <v>64</v>
      </c>
      <c r="OC412" s="877" t="s">
        <v>64</v>
      </c>
      <c r="OD412" s="877" t="s">
        <v>64</v>
      </c>
      <c r="OE412" s="877" t="s">
        <v>64</v>
      </c>
      <c r="OF412" s="877" t="s">
        <v>64</v>
      </c>
      <c r="OG412" s="877" t="s">
        <v>64</v>
      </c>
      <c r="OH412" s="877" t="s">
        <v>64</v>
      </c>
      <c r="OI412" s="877" t="s">
        <v>64</v>
      </c>
      <c r="OJ412" s="877" t="s">
        <v>64</v>
      </c>
      <c r="OK412" s="877" t="s">
        <v>64</v>
      </c>
      <c r="OL412" s="877" t="s">
        <v>64</v>
      </c>
      <c r="OM412" s="877" t="s">
        <v>64</v>
      </c>
    </row>
    <row r="413" spans="1:403" s="133" customFormat="1" x14ac:dyDescent="0.25">
      <c r="A413" s="902">
        <v>412</v>
      </c>
      <c r="B413" s="221">
        <v>0</v>
      </c>
      <c r="C413" s="61">
        <v>1</v>
      </c>
      <c r="D413" s="61">
        <v>5</v>
      </c>
      <c r="E413" s="511">
        <v>144</v>
      </c>
      <c r="F413" s="884"/>
      <c r="G413" s="61"/>
      <c r="H413" s="900">
        <v>385</v>
      </c>
      <c r="J413" s="511" t="s">
        <v>1903</v>
      </c>
      <c r="K413" s="766">
        <v>26596</v>
      </c>
      <c r="L413" s="512">
        <v>41.134246575342502</v>
      </c>
      <c r="M413" s="514">
        <v>102</v>
      </c>
      <c r="N413" s="514">
        <v>178</v>
      </c>
      <c r="O413" s="514">
        <v>32.192904936245419</v>
      </c>
      <c r="P413" s="106">
        <v>2.2457367016935295</v>
      </c>
      <c r="Q413" s="511">
        <v>1</v>
      </c>
      <c r="R413" s="511">
        <v>105</v>
      </c>
      <c r="S413" s="511">
        <v>60</v>
      </c>
      <c r="T413" s="511">
        <v>0</v>
      </c>
      <c r="U413" s="514">
        <v>2</v>
      </c>
      <c r="V413" s="718">
        <v>0</v>
      </c>
      <c r="W413" s="718"/>
      <c r="X413" s="718">
        <v>0</v>
      </c>
      <c r="Y413" s="718">
        <v>0</v>
      </c>
      <c r="Z413" s="718">
        <v>0</v>
      </c>
      <c r="AA413" s="718">
        <v>0</v>
      </c>
      <c r="AB413" s="718">
        <v>0</v>
      </c>
      <c r="AC413" s="718">
        <v>0</v>
      </c>
      <c r="AE413" s="524">
        <v>28.722844291319699</v>
      </c>
      <c r="AG413" s="589">
        <v>104</v>
      </c>
      <c r="AH413" s="590">
        <v>0.7</v>
      </c>
      <c r="AI413" s="589">
        <v>92</v>
      </c>
      <c r="AJ413" s="592"/>
      <c r="AK413" s="589">
        <v>11.7</v>
      </c>
      <c r="AL413" s="592"/>
      <c r="AM413" s="589">
        <v>220</v>
      </c>
      <c r="AN413" s="593"/>
      <c r="AO413" s="409"/>
      <c r="AP413" s="63"/>
      <c r="AQ413" s="63"/>
      <c r="AR413" s="63"/>
      <c r="AS413" s="63"/>
      <c r="AT413" s="63"/>
      <c r="AU413" s="63"/>
      <c r="AV413" s="64"/>
      <c r="AW413" s="64"/>
      <c r="AX413" s="108"/>
      <c r="AY413" s="108"/>
      <c r="AZ413" s="108"/>
      <c r="BA413" s="589">
        <v>137</v>
      </c>
      <c r="BB413" s="414"/>
      <c r="BC413" s="66"/>
      <c r="BD413" s="68"/>
      <c r="BE413" s="66"/>
      <c r="BF413" s="218"/>
      <c r="BG413" s="66"/>
      <c r="BH413" s="68"/>
      <c r="BI413" s="508"/>
      <c r="BJ413" s="508"/>
      <c r="BK413" s="508"/>
      <c r="BL413" s="66"/>
      <c r="BM413" s="66"/>
      <c r="BN413" s="66"/>
      <c r="BO413" s="66"/>
      <c r="BP413" s="571"/>
      <c r="BQ413" s="66"/>
      <c r="BR413" s="66"/>
      <c r="BS413" s="66"/>
      <c r="BT413" s="66"/>
      <c r="BU413" s="61"/>
      <c r="BV413" s="61"/>
      <c r="BW413" s="61"/>
      <c r="BX413" s="61"/>
      <c r="BY413" s="61"/>
      <c r="BZ413" s="61"/>
      <c r="CA413" s="61"/>
      <c r="CB413" s="61"/>
      <c r="CC413" s="61"/>
      <c r="CD413" s="61"/>
      <c r="CE413" s="61"/>
      <c r="CF413" s="61"/>
      <c r="CG413" s="61"/>
      <c r="CH413" s="61"/>
      <c r="CI413" s="61"/>
      <c r="CJ413" s="61"/>
      <c r="CK413" s="661">
        <v>1</v>
      </c>
      <c r="CL413" s="661">
        <v>0</v>
      </c>
      <c r="CM413" s="661">
        <v>1</v>
      </c>
      <c r="CN413" s="661">
        <v>1</v>
      </c>
      <c r="CO413" s="663">
        <v>1</v>
      </c>
      <c r="CP413" s="661">
        <v>0</v>
      </c>
      <c r="CQ413" s="663">
        <v>0</v>
      </c>
      <c r="CR413" s="661">
        <v>0</v>
      </c>
      <c r="CS413" s="661">
        <v>0</v>
      </c>
      <c r="CT413" s="661">
        <v>0</v>
      </c>
      <c r="CU413" s="661">
        <v>0</v>
      </c>
      <c r="CV413" s="661">
        <v>0</v>
      </c>
      <c r="CW413" s="666">
        <v>11</v>
      </c>
      <c r="CX413" s="362"/>
      <c r="CY413" s="362"/>
      <c r="CZ413" s="362"/>
      <c r="DD413" s="516">
        <v>2</v>
      </c>
      <c r="DE413" s="513" t="s">
        <v>1723</v>
      </c>
      <c r="DG413" s="136"/>
      <c r="DK413" s="136"/>
      <c r="DL413" s="136"/>
      <c r="DM413" s="136"/>
      <c r="DT413" s="63"/>
      <c r="EP413" s="511">
        <v>144</v>
      </c>
      <c r="EQ413" s="574">
        <v>41610</v>
      </c>
      <c r="EU413" s="133">
        <v>81</v>
      </c>
      <c r="EV413" s="133">
        <v>0</v>
      </c>
      <c r="EW413" s="524">
        <v>28.722844291319699</v>
      </c>
      <c r="EX413" s="133">
        <v>9</v>
      </c>
      <c r="EY413" s="133">
        <v>8</v>
      </c>
      <c r="EZ413" s="133">
        <v>72</v>
      </c>
      <c r="FA413" s="133">
        <v>62</v>
      </c>
      <c r="FD413" s="133">
        <v>48</v>
      </c>
      <c r="FF413" s="133">
        <v>30</v>
      </c>
      <c r="FI413" s="91"/>
      <c r="FJ413" s="91"/>
      <c r="FK413" s="227"/>
      <c r="FL413" s="227"/>
      <c r="FM413" s="193">
        <v>272</v>
      </c>
      <c r="FN413" s="193">
        <v>183</v>
      </c>
      <c r="FO413" s="193">
        <v>121.11838391156115</v>
      </c>
      <c r="FP413" s="193">
        <v>81.48773623461652</v>
      </c>
      <c r="FQ413" s="193">
        <v>32</v>
      </c>
      <c r="FR413" s="133">
        <v>1</v>
      </c>
      <c r="FT413" s="193">
        <v>94</v>
      </c>
      <c r="FU413" s="193">
        <v>55</v>
      </c>
      <c r="FV413" s="133">
        <v>140</v>
      </c>
      <c r="FW413" s="237">
        <v>6.64</v>
      </c>
      <c r="FX413" s="237">
        <v>8.1999999999999993</v>
      </c>
      <c r="FY413" s="237">
        <v>14.156626506024097</v>
      </c>
      <c r="FZ413" s="237">
        <v>1.709090909090909</v>
      </c>
      <c r="GA413" s="237">
        <v>4.8453608247422686</v>
      </c>
      <c r="GB413" s="133">
        <v>20</v>
      </c>
      <c r="GH413" s="133">
        <v>0</v>
      </c>
      <c r="GI413" s="133">
        <v>1</v>
      </c>
      <c r="GJ413" s="133">
        <v>0</v>
      </c>
      <c r="GK413" s="133">
        <v>1</v>
      </c>
      <c r="GN413" s="133">
        <v>0</v>
      </c>
      <c r="GP413" s="133">
        <v>1</v>
      </c>
      <c r="GQ413" s="61">
        <v>53</v>
      </c>
      <c r="GR413" s="106">
        <v>23.600273335708607</v>
      </c>
      <c r="GS413" s="61">
        <v>68</v>
      </c>
      <c r="GT413" s="61">
        <v>0</v>
      </c>
      <c r="GU413" s="61"/>
      <c r="GV413" s="61"/>
      <c r="GW413" s="61"/>
      <c r="GX413" s="61"/>
      <c r="GY413" s="61">
        <v>17</v>
      </c>
      <c r="GZ413" s="61"/>
      <c r="HA413" s="90"/>
      <c r="HB413" s="21">
        <v>14</v>
      </c>
      <c r="HZ413" s="238"/>
      <c r="IF413" s="237"/>
      <c r="IG413" s="237"/>
      <c r="IQ413" s="237"/>
      <c r="JD413" s="136"/>
      <c r="JE413" s="278"/>
      <c r="JF413" s="70"/>
      <c r="JG413" s="70"/>
      <c r="JH413" s="136"/>
      <c r="JI413" s="136"/>
      <c r="JJ413" s="136"/>
      <c r="JK413" s="136"/>
      <c r="JM413" s="420"/>
      <c r="JN413" s="362"/>
      <c r="JO413" s="244"/>
      <c r="JQ413" s="518">
        <v>0</v>
      </c>
      <c r="JR413" s="519">
        <v>43543</v>
      </c>
      <c r="JS413" s="520">
        <v>63</v>
      </c>
      <c r="JT413" s="135"/>
      <c r="JV413" s="200"/>
      <c r="JW413" s="135"/>
      <c r="JX413" s="225"/>
      <c r="JY413" s="201"/>
      <c r="JZ413" s="135"/>
      <c r="KA413" s="225"/>
      <c r="KB413" s="699">
        <v>0</v>
      </c>
      <c r="KC413" s="511"/>
      <c r="KD413" s="225"/>
      <c r="KE413" s="63"/>
      <c r="KF413" s="250"/>
      <c r="KG413" s="250"/>
      <c r="KH413" s="250"/>
      <c r="KI413" s="250"/>
      <c r="KJ413" s="250"/>
      <c r="KK413" s="250"/>
      <c r="KL413" s="250"/>
      <c r="KM413" s="250"/>
      <c r="KR413" s="92"/>
      <c r="KS413" s="92"/>
      <c r="KT413" s="92"/>
      <c r="KU413" s="361"/>
      <c r="KV413" s="92"/>
      <c r="KW413" s="361"/>
      <c r="KX413" s="361"/>
      <c r="KY413" s="361"/>
      <c r="KZ413" s="361"/>
      <c r="LA413" s="361"/>
      <c r="LB413" s="361"/>
      <c r="LC413" s="361"/>
      <c r="LD413" s="361"/>
      <c r="LE413" s="361"/>
      <c r="LF413" s="112"/>
      <c r="LG413" s="454"/>
      <c r="LH413" s="454"/>
      <c r="LI413" s="454"/>
      <c r="LJ413" s="454"/>
      <c r="LK413" s="454"/>
      <c r="LL413" s="454"/>
      <c r="LM413" s="454"/>
      <c r="LN413" s="454"/>
      <c r="LO413" s="454"/>
      <c r="LP413" s="454"/>
      <c r="LQ413" s="454"/>
      <c r="LR413" s="454"/>
      <c r="LS413" s="454"/>
      <c r="LT413" s="454"/>
      <c r="LU413" s="454"/>
      <c r="LV413" s="454"/>
      <c r="LW413" s="454"/>
      <c r="LX413" s="454"/>
      <c r="LY413" s="454"/>
      <c r="LZ413" s="454"/>
      <c r="MA413" s="454"/>
      <c r="MB413" s="454"/>
      <c r="MD413" s="509"/>
      <c r="ME413" s="61"/>
      <c r="MF413" s="746">
        <v>144</v>
      </c>
      <c r="MG413" s="510">
        <v>41610</v>
      </c>
      <c r="MH413" s="511">
        <v>385</v>
      </c>
      <c r="MI413" s="521">
        <v>385</v>
      </c>
      <c r="MJ413" s="522">
        <v>44.612887234775599</v>
      </c>
      <c r="MK413" s="510">
        <v>41612</v>
      </c>
      <c r="ML413" s="521">
        <v>386</v>
      </c>
      <c r="MM413" s="528">
        <v>40.232427402498701</v>
      </c>
      <c r="MN413" s="511"/>
      <c r="MO413" s="511"/>
      <c r="MP413" s="511"/>
      <c r="NE413" s="876">
        <v>1144</v>
      </c>
      <c r="NF413" s="877">
        <v>8.6552802645836309</v>
      </c>
      <c r="NG413" s="877">
        <v>6.1699250014423104</v>
      </c>
      <c r="NH413" s="877">
        <v>5.4215599449018201</v>
      </c>
      <c r="NI413" s="877">
        <v>2.7676547982373498</v>
      </c>
      <c r="NJ413" s="877">
        <v>7.6835561074956802</v>
      </c>
      <c r="NK413" s="877">
        <v>7.5135697000301098</v>
      </c>
      <c r="NL413" s="877">
        <v>8.7179162811615498</v>
      </c>
      <c r="NM413" s="877">
        <v>8.4357119266176497</v>
      </c>
      <c r="NN413" s="877">
        <v>6.35438163211332</v>
      </c>
      <c r="NO413" s="877">
        <v>0.773996325111173</v>
      </c>
      <c r="NP413" s="877">
        <v>6.40497122358917</v>
      </c>
      <c r="NQ413" s="877">
        <v>7.1570437101455804</v>
      </c>
      <c r="NR413" s="877">
        <v>8.0037146617759802</v>
      </c>
      <c r="NS413" s="877">
        <v>5.1771205028465204</v>
      </c>
      <c r="NT413" s="877">
        <v>6.1884404889751599</v>
      </c>
      <c r="NU413" s="877">
        <v>7.9644563943011999</v>
      </c>
      <c r="NV413" s="877">
        <v>6.8531223828247496</v>
      </c>
      <c r="NW413" s="877">
        <v>7.3257102075157796</v>
      </c>
      <c r="NX413" s="877">
        <v>6.1432301347768901</v>
      </c>
      <c r="NY413" s="877">
        <v>6.4032677223393</v>
      </c>
      <c r="NZ413" s="877">
        <v>8.0431366781230302</v>
      </c>
      <c r="OA413" s="877">
        <v>-1.47393118833241</v>
      </c>
      <c r="OB413" s="877">
        <v>9.8385263814141695</v>
      </c>
      <c r="OC413" s="877">
        <v>-0.34007544159762199</v>
      </c>
      <c r="OD413" s="877">
        <v>3.1586601753464998</v>
      </c>
      <c r="OE413" s="877">
        <v>5.6197064500458902</v>
      </c>
      <c r="OF413" s="877">
        <v>5.9356954630318404</v>
      </c>
      <c r="OG413" s="877">
        <v>12.4085579636522</v>
      </c>
      <c r="OH413" s="877">
        <v>3.0652276227756201</v>
      </c>
      <c r="OI413" s="877">
        <v>7.8869768449206203</v>
      </c>
      <c r="OJ413" s="877">
        <v>4.5172756932095801</v>
      </c>
      <c r="OK413" s="877">
        <v>4.5215811187316</v>
      </c>
      <c r="OL413" s="877">
        <v>4.6325913636789098</v>
      </c>
      <c r="OM413" s="877">
        <v>10.1786018230118</v>
      </c>
    </row>
    <row r="414" spans="1:403" s="133" customFormat="1" x14ac:dyDescent="0.25">
      <c r="A414" s="455">
        <v>413</v>
      </c>
      <c r="B414" s="274">
        <v>0</v>
      </c>
      <c r="C414" s="61">
        <v>1</v>
      </c>
      <c r="D414" s="61">
        <v>5</v>
      </c>
      <c r="E414" s="511">
        <v>145</v>
      </c>
      <c r="F414" s="884"/>
      <c r="G414" s="61"/>
      <c r="H414" s="900">
        <v>387</v>
      </c>
      <c r="J414" s="511" t="s">
        <v>1904</v>
      </c>
      <c r="K414" s="766">
        <v>10573</v>
      </c>
      <c r="L414" s="512">
        <v>85.041095890411</v>
      </c>
      <c r="M414" s="514">
        <v>77</v>
      </c>
      <c r="N414" s="514">
        <v>178</v>
      </c>
      <c r="O414" s="514">
        <v>24.302487059714682</v>
      </c>
      <c r="P414" s="106">
        <v>1.9512104505209638</v>
      </c>
      <c r="Q414" s="511">
        <v>0</v>
      </c>
      <c r="R414" s="511">
        <v>120</v>
      </c>
      <c r="S414" s="511">
        <v>60</v>
      </c>
      <c r="T414" s="511">
        <v>0</v>
      </c>
      <c r="U414" s="514">
        <v>2</v>
      </c>
      <c r="V414" s="718">
        <v>1</v>
      </c>
      <c r="W414" s="718"/>
      <c r="X414" s="718">
        <v>1</v>
      </c>
      <c r="Y414" s="718">
        <v>2</v>
      </c>
      <c r="Z414" s="718">
        <v>1</v>
      </c>
      <c r="AA414" s="718">
        <v>0</v>
      </c>
      <c r="AB414" s="718">
        <v>0</v>
      </c>
      <c r="AC414" s="718">
        <v>0</v>
      </c>
      <c r="AE414" s="524">
        <v>24.400991882410999</v>
      </c>
      <c r="AG414" s="591"/>
      <c r="AH414" s="595">
        <v>1.23</v>
      </c>
      <c r="AI414" s="589">
        <v>56</v>
      </c>
      <c r="AJ414" s="592"/>
      <c r="AK414" s="589">
        <v>11.9</v>
      </c>
      <c r="AL414" s="592"/>
      <c r="AM414" s="589">
        <v>375</v>
      </c>
      <c r="AN414" s="593"/>
      <c r="AO414" s="409"/>
      <c r="AP414" s="63"/>
      <c r="AQ414" s="63"/>
      <c r="AR414" s="63"/>
      <c r="AS414" s="63"/>
      <c r="AT414" s="63"/>
      <c r="AU414" s="63"/>
      <c r="AV414" s="64"/>
      <c r="AW414" s="64"/>
      <c r="AX414" s="108"/>
      <c r="AY414" s="108"/>
      <c r="AZ414" s="108"/>
      <c r="BA414" s="591">
        <v>140</v>
      </c>
      <c r="BB414" s="414"/>
      <c r="BC414" s="66"/>
      <c r="BD414" s="68"/>
      <c r="BE414" s="66"/>
      <c r="BF414" s="218"/>
      <c r="BG414" s="66"/>
      <c r="BH414" s="68"/>
      <c r="BI414" s="508"/>
      <c r="BJ414" s="508"/>
      <c r="BK414" s="508"/>
      <c r="BL414" s="66"/>
      <c r="BM414" s="66"/>
      <c r="BN414" s="66"/>
      <c r="BO414" s="66"/>
      <c r="BP414" s="571"/>
      <c r="BQ414" s="66"/>
      <c r="BR414" s="66"/>
      <c r="BS414" s="66"/>
      <c r="BT414" s="66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61">
        <v>0</v>
      </c>
      <c r="CL414" s="661">
        <v>0</v>
      </c>
      <c r="CM414" s="663">
        <v>1</v>
      </c>
      <c r="CN414" s="661">
        <v>1</v>
      </c>
      <c r="CO414" s="661">
        <v>1</v>
      </c>
      <c r="CP414" s="661">
        <v>0</v>
      </c>
      <c r="CQ414" s="661">
        <v>1</v>
      </c>
      <c r="CR414" s="661">
        <v>0</v>
      </c>
      <c r="CS414" s="661">
        <v>0</v>
      </c>
      <c r="CT414" s="661">
        <v>0</v>
      </c>
      <c r="CU414" s="663" t="s">
        <v>1846</v>
      </c>
      <c r="CV414" s="661">
        <v>0</v>
      </c>
      <c r="CW414" s="667"/>
      <c r="CX414" s="362"/>
      <c r="CY414" s="362"/>
      <c r="CZ414" s="362"/>
      <c r="DD414" s="516">
        <v>1</v>
      </c>
      <c r="DE414" s="513" t="s">
        <v>1905</v>
      </c>
      <c r="DG414" s="136"/>
      <c r="DK414" s="136"/>
      <c r="DL414" s="136"/>
      <c r="DM414" s="136"/>
      <c r="DT414" s="63"/>
      <c r="EP414" s="511">
        <v>145</v>
      </c>
      <c r="EQ414" s="574">
        <v>41607</v>
      </c>
      <c r="EU414" s="133">
        <v>74</v>
      </c>
      <c r="EV414" s="133">
        <v>0</v>
      </c>
      <c r="EW414" s="524">
        <v>24.400991882410999</v>
      </c>
      <c r="EX414" s="133">
        <v>8</v>
      </c>
      <c r="EY414" s="133">
        <v>8</v>
      </c>
      <c r="EZ414" s="133">
        <v>61</v>
      </c>
      <c r="FA414" s="133">
        <v>54</v>
      </c>
      <c r="FD414" s="133">
        <v>45</v>
      </c>
      <c r="FF414" s="133">
        <v>36</v>
      </c>
      <c r="FI414" s="91"/>
      <c r="FJ414" s="91"/>
      <c r="FK414" s="227"/>
      <c r="FL414" s="227"/>
      <c r="FM414" s="193">
        <v>192</v>
      </c>
      <c r="FN414" s="193">
        <v>130</v>
      </c>
      <c r="FO414" s="193">
        <v>98.400456982350079</v>
      </c>
      <c r="FP414" s="193">
        <v>66.625309415132861</v>
      </c>
      <c r="FQ414" s="193">
        <v>32</v>
      </c>
      <c r="FR414" s="133">
        <v>1</v>
      </c>
      <c r="FT414" s="193">
        <v>56</v>
      </c>
      <c r="FU414" s="193">
        <v>76</v>
      </c>
      <c r="FV414" s="133">
        <v>200</v>
      </c>
      <c r="FW414" s="237">
        <v>8.6999999999999993</v>
      </c>
      <c r="FX414" s="237">
        <v>8.16</v>
      </c>
      <c r="FY414" s="237">
        <v>6.4367816091954024</v>
      </c>
      <c r="FZ414" s="237">
        <v>0.73684210526315785</v>
      </c>
      <c r="GA414" s="237">
        <v>2.4034334763948495</v>
      </c>
      <c r="GB414" s="133">
        <v>23</v>
      </c>
      <c r="GC414" s="133">
        <v>24</v>
      </c>
      <c r="GD414" s="133">
        <v>13</v>
      </c>
      <c r="GG414" s="133">
        <v>1.2</v>
      </c>
      <c r="GH414" s="133">
        <v>1</v>
      </c>
      <c r="GI414" s="133">
        <v>1</v>
      </c>
      <c r="GJ414" s="133">
        <v>0</v>
      </c>
      <c r="GK414" s="133">
        <v>1</v>
      </c>
      <c r="GL414" s="133">
        <v>26</v>
      </c>
      <c r="GN414" s="133">
        <v>0</v>
      </c>
      <c r="GP414" s="133">
        <v>1</v>
      </c>
      <c r="GQ414" s="61">
        <v>52</v>
      </c>
      <c r="GR414" s="106">
        <v>26.650123766053145</v>
      </c>
      <c r="GS414" s="61">
        <v>49</v>
      </c>
      <c r="GT414" s="61">
        <v>0</v>
      </c>
      <c r="GU414" s="61"/>
      <c r="GV414" s="61"/>
      <c r="GW414" s="61"/>
      <c r="GX414" s="61"/>
      <c r="GY414" s="61">
        <v>18</v>
      </c>
      <c r="GZ414" s="61"/>
      <c r="HA414" s="90"/>
      <c r="HB414" s="21">
        <v>25</v>
      </c>
      <c r="HZ414" s="238"/>
      <c r="IF414" s="237"/>
      <c r="IG414" s="237"/>
      <c r="IQ414" s="237"/>
      <c r="JD414" s="136"/>
      <c r="JE414" s="278"/>
      <c r="JF414" s="70"/>
      <c r="JG414" s="70"/>
      <c r="JH414" s="136"/>
      <c r="JI414" s="136"/>
      <c r="JJ414" s="136"/>
      <c r="JK414" s="136"/>
      <c r="JM414" s="420"/>
      <c r="JN414" s="362"/>
      <c r="JO414" s="244"/>
      <c r="JQ414" s="518">
        <v>1</v>
      </c>
      <c r="JR414" s="519">
        <v>41894</v>
      </c>
      <c r="JS414" s="520">
        <v>9</v>
      </c>
      <c r="JT414" s="135"/>
      <c r="JV414" s="200"/>
      <c r="JW414" s="135"/>
      <c r="JX414" s="225"/>
      <c r="JY414" s="201"/>
      <c r="JZ414" s="135"/>
      <c r="KA414" s="225"/>
      <c r="KB414" s="699">
        <v>0</v>
      </c>
      <c r="KC414" s="511"/>
      <c r="KD414" s="225"/>
      <c r="KE414" s="63"/>
      <c r="KF414" s="250"/>
      <c r="KG414" s="250"/>
      <c r="KH414" s="250"/>
      <c r="KI414" s="250"/>
      <c r="KJ414" s="250"/>
      <c r="KK414" s="250"/>
      <c r="KL414" s="250"/>
      <c r="KM414" s="250"/>
      <c r="KR414" s="92"/>
      <c r="KS414" s="92"/>
      <c r="KT414" s="92"/>
      <c r="KU414" s="361"/>
      <c r="KV414" s="92"/>
      <c r="KW414" s="361"/>
      <c r="KX414" s="361"/>
      <c r="KY414" s="361"/>
      <c r="KZ414" s="361"/>
      <c r="LA414" s="361"/>
      <c r="LB414" s="361"/>
      <c r="LC414" s="361"/>
      <c r="LD414" s="361"/>
      <c r="LE414" s="361"/>
      <c r="LF414" s="112"/>
      <c r="LG414" s="454"/>
      <c r="LH414" s="454"/>
      <c r="LI414" s="454"/>
      <c r="LJ414" s="454"/>
      <c r="LK414" s="454"/>
      <c r="LL414" s="454"/>
      <c r="LM414" s="454"/>
      <c r="LN414" s="454"/>
      <c r="LO414" s="454"/>
      <c r="LP414" s="454"/>
      <c r="LQ414" s="454"/>
      <c r="LR414" s="454"/>
      <c r="LS414" s="454"/>
      <c r="LT414" s="454"/>
      <c r="LU414" s="454"/>
      <c r="LV414" s="454"/>
      <c r="LW414" s="454"/>
      <c r="LX414" s="454"/>
      <c r="LY414" s="454"/>
      <c r="LZ414" s="454"/>
      <c r="MA414" s="454"/>
      <c r="MB414" s="454"/>
      <c r="MD414" s="509"/>
      <c r="ME414" s="61"/>
      <c r="MF414" s="746">
        <v>145</v>
      </c>
      <c r="MG414" s="510">
        <v>41613</v>
      </c>
      <c r="MH414" s="511">
        <v>387</v>
      </c>
      <c r="MI414" s="521">
        <v>387</v>
      </c>
      <c r="MJ414" s="522">
        <v>37.521726015237</v>
      </c>
      <c r="MK414" s="510"/>
      <c r="ML414" s="511"/>
      <c r="MM414" s="511"/>
      <c r="MN414" s="511"/>
      <c r="MO414" s="511"/>
      <c r="MP414" s="511"/>
      <c r="NE414" s="876">
        <v>1145</v>
      </c>
      <c r="NF414" s="877">
        <v>8.7338627196785392</v>
      </c>
      <c r="NG414" s="877">
        <v>7.5899132606722004</v>
      </c>
      <c r="NH414" s="877">
        <v>4.9745293124838801</v>
      </c>
      <c r="NI414" s="877">
        <v>3.83895176695194</v>
      </c>
      <c r="NJ414" s="877">
        <v>7.6331405495224001</v>
      </c>
      <c r="NK414" s="877">
        <v>9.4456149815186699</v>
      </c>
      <c r="NL414" s="877">
        <v>3.5008020530571602</v>
      </c>
      <c r="NM414" s="877">
        <v>8.2261231431252408</v>
      </c>
      <c r="NN414" s="877">
        <v>6.5028715745741401</v>
      </c>
      <c r="NO414" s="877">
        <v>0.85598969730848096</v>
      </c>
      <c r="NP414" s="877">
        <v>6.30633516019798</v>
      </c>
      <c r="NQ414" s="877">
        <v>7.02480723340057</v>
      </c>
      <c r="NR414" s="877">
        <v>7.8339020766691601</v>
      </c>
      <c r="NS414" s="877">
        <v>4.6808869207196899</v>
      </c>
      <c r="NT414" s="877">
        <v>6.1068507964502201</v>
      </c>
      <c r="NU414" s="877">
        <v>7.57818396809009</v>
      </c>
      <c r="NV414" s="877">
        <v>7.0970840156511699</v>
      </c>
      <c r="NW414" s="877">
        <v>7.6741922681456796</v>
      </c>
      <c r="NX414" s="877">
        <v>6.0156938071051496</v>
      </c>
      <c r="NY414" s="877">
        <v>6.2086733196294697</v>
      </c>
      <c r="NZ414" s="877">
        <v>7.9941836980456902</v>
      </c>
      <c r="OA414" s="877">
        <v>-0.71311885221183802</v>
      </c>
      <c r="OB414" s="877">
        <v>10.2393359802084</v>
      </c>
      <c r="OC414" s="877">
        <v>-0.28630418515664102</v>
      </c>
      <c r="OD414" s="877">
        <v>6.8308637567517598</v>
      </c>
      <c r="OE414" s="877">
        <v>6.3950627995175804</v>
      </c>
      <c r="OF414" s="877">
        <v>4.7907720378620002</v>
      </c>
      <c r="OG414" s="877">
        <v>11.7398185749327</v>
      </c>
      <c r="OH414" s="877">
        <v>3.2341947229538102</v>
      </c>
      <c r="OI414" s="877">
        <v>6.52653836253939</v>
      </c>
      <c r="OJ414" s="877">
        <v>4.6246858105254001</v>
      </c>
      <c r="OK414" s="877">
        <v>5.2132802123933004</v>
      </c>
      <c r="OL414" s="877">
        <v>7.5439826089636002</v>
      </c>
      <c r="OM414" s="877">
        <v>10.525640165364999</v>
      </c>
    </row>
    <row r="415" spans="1:403" s="133" customFormat="1" x14ac:dyDescent="0.25">
      <c r="A415" s="455">
        <v>414</v>
      </c>
      <c r="B415" s="221">
        <v>0</v>
      </c>
      <c r="C415" s="61">
        <v>1</v>
      </c>
      <c r="D415" s="61">
        <v>5</v>
      </c>
      <c r="E415" s="511">
        <v>146</v>
      </c>
      <c r="F415" s="884"/>
      <c r="G415" s="61"/>
      <c r="H415" s="900">
        <v>388</v>
      </c>
      <c r="J415" s="511" t="s">
        <v>1906</v>
      </c>
      <c r="K415" s="766">
        <v>15461</v>
      </c>
      <c r="L415" s="512">
        <v>71.654794520547995</v>
      </c>
      <c r="M415" s="514">
        <v>80</v>
      </c>
      <c r="N415" s="514">
        <v>175</v>
      </c>
      <c r="O415" s="514">
        <v>26.122448979591837</v>
      </c>
      <c r="P415" s="106">
        <v>1.9720265943665387</v>
      </c>
      <c r="Q415" s="511">
        <v>0</v>
      </c>
      <c r="R415" s="511">
        <v>120</v>
      </c>
      <c r="S415" s="511">
        <v>75</v>
      </c>
      <c r="T415" s="511">
        <v>0</v>
      </c>
      <c r="U415" s="514">
        <v>2</v>
      </c>
      <c r="V415" s="718">
        <v>1</v>
      </c>
      <c r="W415" s="718"/>
      <c r="X415" s="718">
        <v>1</v>
      </c>
      <c r="Y415" s="718">
        <v>0</v>
      </c>
      <c r="Z415" s="718">
        <v>1</v>
      </c>
      <c r="AA415" s="718">
        <v>0</v>
      </c>
      <c r="AB415" s="718">
        <v>0</v>
      </c>
      <c r="AC415" s="718">
        <v>0</v>
      </c>
      <c r="AE415" s="524">
        <v>36.177671108724098</v>
      </c>
      <c r="AG415" s="591">
        <v>162</v>
      </c>
      <c r="AH415" s="595">
        <v>1.1200000000000001</v>
      </c>
      <c r="AI415" s="589">
        <v>65</v>
      </c>
      <c r="AJ415" s="592"/>
      <c r="AK415" s="589">
        <v>14.9</v>
      </c>
      <c r="AL415" s="592"/>
      <c r="AM415" s="591"/>
      <c r="AN415" s="594"/>
      <c r="AO415" s="409"/>
      <c r="AP415" s="63"/>
      <c r="AQ415" s="63"/>
      <c r="AR415" s="63"/>
      <c r="AS415" s="63"/>
      <c r="AT415" s="63"/>
      <c r="AU415" s="63"/>
      <c r="AV415" s="64"/>
      <c r="AW415" s="64"/>
      <c r="AX415" s="108"/>
      <c r="AY415" s="108"/>
      <c r="AZ415" s="108"/>
      <c r="BA415" s="589">
        <v>140</v>
      </c>
      <c r="BB415" s="414"/>
      <c r="BC415" s="66"/>
      <c r="BD415" s="68"/>
      <c r="BE415" s="66"/>
      <c r="BF415" s="218"/>
      <c r="BG415" s="66"/>
      <c r="BH415" s="68"/>
      <c r="BI415" s="508"/>
      <c r="BJ415" s="508"/>
      <c r="BK415" s="508"/>
      <c r="BL415" s="66"/>
      <c r="BM415" s="66"/>
      <c r="BN415" s="66"/>
      <c r="BO415" s="66"/>
      <c r="BP415" s="571"/>
      <c r="BQ415" s="66"/>
      <c r="BR415" s="66"/>
      <c r="BS415" s="66"/>
      <c r="BT415" s="66"/>
      <c r="BU415" s="61"/>
      <c r="BV415" s="61"/>
      <c r="BW415" s="61"/>
      <c r="BX415" s="61"/>
      <c r="BY415" s="61"/>
      <c r="BZ415" s="61"/>
      <c r="CA415" s="61"/>
      <c r="CB415" s="61"/>
      <c r="CC415" s="61"/>
      <c r="CD415" s="61"/>
      <c r="CE415" s="61"/>
      <c r="CF415" s="61"/>
      <c r="CG415" s="61"/>
      <c r="CH415" s="61"/>
      <c r="CI415" s="61"/>
      <c r="CJ415" s="61"/>
      <c r="CK415" s="661">
        <v>0</v>
      </c>
      <c r="CL415" s="661">
        <v>0</v>
      </c>
      <c r="CM415" s="661">
        <v>0</v>
      </c>
      <c r="CN415" s="661">
        <v>0</v>
      </c>
      <c r="CO415" s="661">
        <v>1</v>
      </c>
      <c r="CP415" s="661">
        <v>0</v>
      </c>
      <c r="CQ415" s="661">
        <v>1</v>
      </c>
      <c r="CR415" s="661">
        <v>0</v>
      </c>
      <c r="CS415" s="661">
        <v>0</v>
      </c>
      <c r="CT415" s="661">
        <v>0</v>
      </c>
      <c r="CU415" s="661">
        <v>1</v>
      </c>
      <c r="CV415" s="661">
        <v>0</v>
      </c>
      <c r="CW415" s="666">
        <v>15.7</v>
      </c>
      <c r="CX415" s="362"/>
      <c r="CY415" s="362"/>
      <c r="CZ415" s="362"/>
      <c r="DD415" s="516">
        <v>1</v>
      </c>
      <c r="DE415" s="511" t="s">
        <v>1897</v>
      </c>
      <c r="DG415" s="136"/>
      <c r="DK415" s="136"/>
      <c r="DL415" s="136"/>
      <c r="DM415" s="136"/>
      <c r="DT415" s="63"/>
      <c r="EP415" s="511">
        <v>146</v>
      </c>
      <c r="EQ415" s="574">
        <v>41614</v>
      </c>
      <c r="EU415" s="133">
        <v>48</v>
      </c>
      <c r="EV415" s="133">
        <v>0</v>
      </c>
      <c r="EW415" s="524">
        <v>36.177671108724098</v>
      </c>
      <c r="EX415" s="133">
        <v>6</v>
      </c>
      <c r="EY415" s="133">
        <v>7</v>
      </c>
      <c r="EZ415" s="133">
        <v>62</v>
      </c>
      <c r="FA415" s="133">
        <v>51</v>
      </c>
      <c r="FD415" s="133">
        <v>38</v>
      </c>
      <c r="FF415" s="133">
        <v>27</v>
      </c>
      <c r="FI415" s="91"/>
      <c r="FJ415" s="91"/>
      <c r="FK415" s="227"/>
      <c r="FL415" s="227"/>
      <c r="FM415" s="193">
        <v>213</v>
      </c>
      <c r="FN415" s="193">
        <v>132</v>
      </c>
      <c r="FO415" s="193">
        <v>108.01071375430442</v>
      </c>
      <c r="FP415" s="193">
        <v>66.936216974498507</v>
      </c>
      <c r="FQ415" s="193">
        <v>37</v>
      </c>
      <c r="FR415" s="133">
        <v>1</v>
      </c>
      <c r="FT415" s="193">
        <v>55</v>
      </c>
      <c r="FU415" s="193">
        <v>71</v>
      </c>
      <c r="FV415" s="133">
        <v>220</v>
      </c>
      <c r="FW415" s="237">
        <v>7.79</v>
      </c>
      <c r="FX415" s="237">
        <v>3.95</v>
      </c>
      <c r="FY415" s="237">
        <v>7.0603337612323491</v>
      </c>
      <c r="FZ415" s="237">
        <v>0.77464788732394363</v>
      </c>
      <c r="GA415" s="237"/>
      <c r="GB415" s="133">
        <v>19</v>
      </c>
      <c r="GH415" s="133">
        <v>0</v>
      </c>
      <c r="GI415" s="133">
        <v>1</v>
      </c>
      <c r="GJ415" s="133">
        <v>0</v>
      </c>
      <c r="GK415" s="133">
        <v>1</v>
      </c>
      <c r="GL415" s="133">
        <v>20</v>
      </c>
      <c r="GN415" s="133">
        <v>0</v>
      </c>
      <c r="GP415" s="133">
        <v>0</v>
      </c>
      <c r="GQ415" s="61">
        <v>53</v>
      </c>
      <c r="GR415" s="106">
        <v>26.875905300366828</v>
      </c>
      <c r="GS415" s="61">
        <v>43</v>
      </c>
      <c r="GT415" s="61">
        <v>0</v>
      </c>
      <c r="GU415" s="61"/>
      <c r="GV415" s="61"/>
      <c r="GW415" s="61"/>
      <c r="GX415" s="61"/>
      <c r="GY415" s="61">
        <v>24</v>
      </c>
      <c r="GZ415" s="61"/>
      <c r="HA415" s="90"/>
      <c r="HB415" s="21">
        <v>18</v>
      </c>
      <c r="HZ415" s="238"/>
      <c r="IF415" s="237"/>
      <c r="IG415" s="237"/>
      <c r="IQ415" s="237"/>
      <c r="JD415" s="136"/>
      <c r="JE415" s="278"/>
      <c r="JF415" s="70"/>
      <c r="JG415" s="70"/>
      <c r="JH415" s="136"/>
      <c r="JI415" s="136"/>
      <c r="JJ415" s="136"/>
      <c r="JK415" s="136"/>
      <c r="JM415" s="420"/>
      <c r="JN415" s="362"/>
      <c r="JO415" s="244"/>
      <c r="JQ415" s="518">
        <v>0</v>
      </c>
      <c r="JR415" s="519">
        <v>43518</v>
      </c>
      <c r="JS415" s="520">
        <v>62</v>
      </c>
      <c r="JT415" s="135"/>
      <c r="JV415" s="200"/>
      <c r="JW415" s="135"/>
      <c r="JX415" s="225"/>
      <c r="JY415" s="201"/>
      <c r="JZ415" s="135"/>
      <c r="KA415" s="225"/>
      <c r="KB415" s="699">
        <v>0</v>
      </c>
      <c r="KC415" s="511"/>
      <c r="KD415" s="225"/>
      <c r="KE415" s="63"/>
      <c r="KF415" s="250"/>
      <c r="KG415" s="250"/>
      <c r="KH415" s="250"/>
      <c r="KI415" s="250"/>
      <c r="KJ415" s="250"/>
      <c r="KK415" s="250"/>
      <c r="KL415" s="250"/>
      <c r="KM415" s="250"/>
      <c r="KR415" s="92"/>
      <c r="KS415" s="92"/>
      <c r="KT415" s="92"/>
      <c r="KU415" s="361"/>
      <c r="KV415" s="92"/>
      <c r="KW415" s="361"/>
      <c r="KX415" s="361"/>
      <c r="KY415" s="361"/>
      <c r="KZ415" s="361"/>
      <c r="LA415" s="361"/>
      <c r="LB415" s="361"/>
      <c r="LC415" s="361"/>
      <c r="LD415" s="361"/>
      <c r="LE415" s="361"/>
      <c r="LF415" s="112"/>
      <c r="LG415" s="454"/>
      <c r="LH415" s="454"/>
      <c r="LI415" s="454"/>
      <c r="LJ415" s="454"/>
      <c r="LK415" s="454"/>
      <c r="LL415" s="454"/>
      <c r="LM415" s="454"/>
      <c r="LN415" s="454"/>
      <c r="LO415" s="454"/>
      <c r="LP415" s="454"/>
      <c r="LQ415" s="454"/>
      <c r="LR415" s="454"/>
      <c r="LS415" s="454"/>
      <c r="LT415" s="454"/>
      <c r="LU415" s="454"/>
      <c r="LV415" s="454"/>
      <c r="LW415" s="454"/>
      <c r="LX415" s="454"/>
      <c r="LY415" s="454"/>
      <c r="LZ415" s="454"/>
      <c r="MA415" s="454"/>
      <c r="MB415" s="454"/>
      <c r="MD415" s="509"/>
      <c r="ME415" s="61"/>
      <c r="MF415" s="746">
        <v>146</v>
      </c>
      <c r="MG415" s="510">
        <v>41615</v>
      </c>
      <c r="MH415" s="511">
        <v>388</v>
      </c>
      <c r="MI415" s="521">
        <v>388</v>
      </c>
      <c r="MJ415" s="522">
        <v>40.9502800362675</v>
      </c>
      <c r="MK415" s="510"/>
      <c r="ML415" s="511"/>
      <c r="MM415" s="511"/>
      <c r="MN415" s="511"/>
      <c r="MO415" s="511"/>
      <c r="MP415" s="511"/>
      <c r="NE415" s="876">
        <v>1146</v>
      </c>
      <c r="NF415" s="877">
        <v>9.8522329813037093</v>
      </c>
      <c r="NG415" s="877">
        <v>6.83402853457702</v>
      </c>
      <c r="NH415" s="877">
        <v>6.0386995513055899</v>
      </c>
      <c r="NI415" s="877">
        <v>3.1842802944193802</v>
      </c>
      <c r="NJ415" s="877">
        <v>8.3576839523986894</v>
      </c>
      <c r="NK415" s="877">
        <v>8.1305705628054294</v>
      </c>
      <c r="NL415" s="877">
        <v>8.4152347292592502</v>
      </c>
      <c r="NM415" s="877">
        <v>8.9393147449559098</v>
      </c>
      <c r="NN415" s="877">
        <v>6.6124999457394402</v>
      </c>
      <c r="NO415" s="877">
        <v>2.1276332797258699</v>
      </c>
      <c r="NP415" s="877">
        <v>6.34553831007001</v>
      </c>
      <c r="NQ415" s="877">
        <v>7.0424254653697096</v>
      </c>
      <c r="NR415" s="877">
        <v>8.3591785177788598</v>
      </c>
      <c r="NS415" s="877">
        <v>4.6593537591700498</v>
      </c>
      <c r="NT415" s="877">
        <v>6.42256941086083</v>
      </c>
      <c r="NU415" s="877">
        <v>8.6462346748811498</v>
      </c>
      <c r="NV415" s="877">
        <v>7.1712268469151299</v>
      </c>
      <c r="NW415" s="877">
        <v>7.8640623028549097</v>
      </c>
      <c r="NX415" s="877">
        <v>5.6223447227242396</v>
      </c>
      <c r="NY415" s="877">
        <v>6.4896071567487104</v>
      </c>
      <c r="NZ415" s="877">
        <v>8.2826251341916706</v>
      </c>
      <c r="OA415" s="877">
        <v>-1.9378782880922001</v>
      </c>
      <c r="OB415" s="877">
        <v>10.2768223146844</v>
      </c>
      <c r="OC415" s="877">
        <v>2.9745293124838801</v>
      </c>
      <c r="OD415" s="877">
        <v>2.7701947549513202</v>
      </c>
      <c r="OE415" s="877">
        <v>6.3945484391671696</v>
      </c>
      <c r="OF415" s="877">
        <v>8.5074378857803197</v>
      </c>
      <c r="OG415" s="877">
        <v>13.183109626163899</v>
      </c>
      <c r="OH415" s="877">
        <v>4.6536333113862502</v>
      </c>
      <c r="OI415" s="877">
        <v>11.8056874528066</v>
      </c>
      <c r="OJ415" s="877">
        <v>5.2731428593080798</v>
      </c>
      <c r="OK415" s="877">
        <v>1.37742217335727</v>
      </c>
      <c r="OL415" s="877">
        <v>4.7080730430435196</v>
      </c>
      <c r="OM415" s="877">
        <v>7.3022930022005097</v>
      </c>
    </row>
    <row r="416" spans="1:403" s="290" customFormat="1" x14ac:dyDescent="0.25">
      <c r="A416" s="902">
        <v>415</v>
      </c>
      <c r="B416" s="847">
        <v>0</v>
      </c>
      <c r="C416" s="290">
        <v>0</v>
      </c>
      <c r="D416" s="290">
        <v>5</v>
      </c>
      <c r="E416" s="511">
        <v>147</v>
      </c>
      <c r="F416" s="884"/>
      <c r="G416" s="61"/>
      <c r="H416" s="900">
        <v>389</v>
      </c>
      <c r="J416" s="531" t="s">
        <v>1907</v>
      </c>
      <c r="K416" s="848">
        <v>20023</v>
      </c>
      <c r="L416" s="540">
        <v>59.164383561643803</v>
      </c>
      <c r="M416" s="544">
        <v>105</v>
      </c>
      <c r="N416" s="544">
        <v>178</v>
      </c>
      <c r="O416" s="544">
        <v>33.139755081429108</v>
      </c>
      <c r="P416" s="543">
        <v>2.2785229133512495</v>
      </c>
      <c r="Q416" s="531">
        <v>0</v>
      </c>
      <c r="R416" s="531">
        <v>95</v>
      </c>
      <c r="S416" s="531">
        <v>60</v>
      </c>
      <c r="T416" s="531">
        <v>1</v>
      </c>
      <c r="U416" s="544">
        <v>3</v>
      </c>
      <c r="V416" s="849">
        <v>0</v>
      </c>
      <c r="W416" s="849"/>
      <c r="X416" s="849">
        <v>1</v>
      </c>
      <c r="Y416" s="849">
        <v>2</v>
      </c>
      <c r="Z416" s="849">
        <v>1</v>
      </c>
      <c r="AA416" s="849">
        <v>0</v>
      </c>
      <c r="AB416" s="849">
        <v>0</v>
      </c>
      <c r="AC416" s="849">
        <v>0</v>
      </c>
      <c r="AE416" s="551">
        <v>20.450555295604399</v>
      </c>
      <c r="AG416" s="545">
        <v>106</v>
      </c>
      <c r="AH416" s="546">
        <v>1.1499999999999999</v>
      </c>
      <c r="AI416" s="545">
        <v>65</v>
      </c>
      <c r="AK416" s="545">
        <v>16.100000000000001</v>
      </c>
      <c r="AM416" s="545">
        <v>301</v>
      </c>
      <c r="AN416" s="555"/>
      <c r="AO416" s="850"/>
      <c r="AV416" s="851"/>
      <c r="AW416" s="851"/>
      <c r="AX416" s="852"/>
      <c r="AY416" s="852"/>
      <c r="AZ416" s="852"/>
      <c r="BA416" s="545">
        <v>137</v>
      </c>
      <c r="BB416" s="853"/>
      <c r="BD416" s="854"/>
      <c r="BF416" s="543"/>
      <c r="BH416" s="854"/>
      <c r="BI416" s="855"/>
      <c r="BJ416" s="855"/>
      <c r="BK416" s="855"/>
      <c r="BP416" s="578"/>
      <c r="CK416" s="541">
        <v>1</v>
      </c>
      <c r="CL416" s="531">
        <v>0</v>
      </c>
      <c r="CM416" s="541">
        <v>1</v>
      </c>
      <c r="CN416" s="541">
        <v>1</v>
      </c>
      <c r="CO416" s="856">
        <v>1</v>
      </c>
      <c r="CP416" s="531">
        <v>0</v>
      </c>
      <c r="CQ416" s="531">
        <v>0</v>
      </c>
      <c r="CR416" s="856">
        <v>1</v>
      </c>
      <c r="CS416" s="531">
        <v>0</v>
      </c>
      <c r="CT416" s="531">
        <v>0</v>
      </c>
      <c r="CU416" s="541">
        <v>0</v>
      </c>
      <c r="CV416" s="531">
        <v>0</v>
      </c>
      <c r="CW416" s="857">
        <v>13.4</v>
      </c>
      <c r="DD416" s="547">
        <v>2</v>
      </c>
      <c r="DE416" s="531" t="s">
        <v>1908</v>
      </c>
      <c r="DG416" s="852"/>
      <c r="DK416" s="852"/>
      <c r="DL416" s="852"/>
      <c r="DM416" s="852"/>
      <c r="EP416" s="531">
        <v>147</v>
      </c>
      <c r="EQ416" s="864">
        <v>41745</v>
      </c>
      <c r="EU416" s="290">
        <v>56</v>
      </c>
      <c r="EV416" s="290">
        <v>1</v>
      </c>
      <c r="EW416" s="551">
        <v>20.450555295604399</v>
      </c>
      <c r="EX416" s="290">
        <v>10</v>
      </c>
      <c r="EY416" s="290">
        <v>10</v>
      </c>
      <c r="EZ416" s="290">
        <v>63</v>
      </c>
      <c r="FA416" s="290">
        <v>57</v>
      </c>
      <c r="FD416" s="290">
        <v>49</v>
      </c>
      <c r="FF416" s="290">
        <v>34</v>
      </c>
      <c r="FI416" s="543"/>
      <c r="FJ416" s="543"/>
      <c r="FK416" s="543"/>
      <c r="FL416" s="543"/>
      <c r="FM416" s="578">
        <v>178</v>
      </c>
      <c r="FN416" s="578">
        <v>115</v>
      </c>
      <c r="FO416" s="578">
        <v>78.120785600614283</v>
      </c>
      <c r="FP416" s="578">
        <v>50.4712940678126</v>
      </c>
      <c r="FQ416" s="578">
        <v>35</v>
      </c>
      <c r="FR416" s="290">
        <v>1</v>
      </c>
      <c r="FT416" s="578">
        <v>96</v>
      </c>
      <c r="FU416" s="578"/>
      <c r="FV416" s="290">
        <v>130</v>
      </c>
      <c r="FW416" s="543">
        <v>9.1</v>
      </c>
      <c r="FX416" s="543">
        <v>9.43</v>
      </c>
      <c r="FY416" s="543">
        <v>10.549450549450549</v>
      </c>
      <c r="FZ416" s="543"/>
      <c r="GA416" s="543">
        <v>4.1739130434782608</v>
      </c>
      <c r="GB416" s="290">
        <v>21</v>
      </c>
      <c r="GH416" s="290">
        <v>0</v>
      </c>
      <c r="GI416" s="290">
        <v>1</v>
      </c>
      <c r="GJ416" s="290">
        <v>0</v>
      </c>
      <c r="GK416" s="290">
        <v>1</v>
      </c>
      <c r="GL416" s="290">
        <v>45</v>
      </c>
      <c r="GN416" s="290">
        <v>0</v>
      </c>
      <c r="GP416" s="290">
        <v>1</v>
      </c>
      <c r="GQ416" s="290">
        <v>62</v>
      </c>
      <c r="GR416" s="543">
        <v>27.210610714820707</v>
      </c>
      <c r="GS416" s="290">
        <v>58</v>
      </c>
      <c r="GT416" s="290">
        <v>0</v>
      </c>
      <c r="GY416" s="290">
        <v>16</v>
      </c>
      <c r="HA416" s="852"/>
      <c r="HB416" s="26">
        <v>21</v>
      </c>
      <c r="HZ416" s="854"/>
      <c r="IF416" s="543"/>
      <c r="IG416" s="543"/>
      <c r="IQ416" s="543"/>
      <c r="JD416" s="852"/>
      <c r="JE416" s="858"/>
      <c r="JF416" s="858"/>
      <c r="JG416" s="858"/>
      <c r="JH416" s="852"/>
      <c r="JI416" s="852"/>
      <c r="JJ416" s="852"/>
      <c r="JK416" s="852"/>
      <c r="JO416" s="859"/>
      <c r="JQ416" s="548">
        <v>1</v>
      </c>
      <c r="JR416" s="549">
        <v>43567</v>
      </c>
      <c r="JS416" s="550">
        <v>64</v>
      </c>
      <c r="JT416" s="859"/>
      <c r="JV416" s="852"/>
      <c r="JW416" s="859"/>
      <c r="JX416" s="860"/>
      <c r="JY416" s="858"/>
      <c r="JZ416" s="859"/>
      <c r="KA416" s="860"/>
      <c r="KB416" s="541">
        <v>0</v>
      </c>
      <c r="KC416" s="531"/>
      <c r="KD416" s="860"/>
      <c r="KR416" s="852"/>
      <c r="KS416" s="852"/>
      <c r="KT416" s="852"/>
      <c r="KV416" s="852"/>
      <c r="LF416" s="852"/>
      <c r="MF416" s="861">
        <v>147</v>
      </c>
      <c r="MG416" s="539">
        <v>41618</v>
      </c>
      <c r="MH416" s="531">
        <v>389</v>
      </c>
      <c r="MI416" s="532">
        <v>389</v>
      </c>
      <c r="MJ416" s="862">
        <v>34.571354689848398</v>
      </c>
      <c r="MK416" s="539"/>
      <c r="ML416" s="531"/>
      <c r="MM416" s="531"/>
      <c r="MN416" s="531"/>
      <c r="MO416" s="531"/>
      <c r="MP416" s="531"/>
      <c r="NE416" s="876" t="s">
        <v>64</v>
      </c>
      <c r="NF416" s="877" t="s">
        <v>64</v>
      </c>
      <c r="NG416" s="877" t="s">
        <v>64</v>
      </c>
      <c r="NH416" s="877" t="s">
        <v>64</v>
      </c>
      <c r="NI416" s="877" t="s">
        <v>64</v>
      </c>
      <c r="NJ416" s="877" t="s">
        <v>64</v>
      </c>
      <c r="NK416" s="877" t="s">
        <v>64</v>
      </c>
      <c r="NL416" s="877" t="s">
        <v>64</v>
      </c>
      <c r="NM416" s="877" t="s">
        <v>64</v>
      </c>
      <c r="NN416" s="877" t="s">
        <v>64</v>
      </c>
      <c r="NO416" s="877" t="s">
        <v>64</v>
      </c>
      <c r="NP416" s="877" t="s">
        <v>64</v>
      </c>
      <c r="NQ416" s="877" t="s">
        <v>64</v>
      </c>
      <c r="NR416" s="877" t="s">
        <v>64</v>
      </c>
      <c r="NS416" s="877" t="s">
        <v>64</v>
      </c>
      <c r="NT416" s="877" t="s">
        <v>64</v>
      </c>
      <c r="NU416" s="877" t="s">
        <v>64</v>
      </c>
      <c r="NV416" s="877" t="s">
        <v>64</v>
      </c>
      <c r="NW416" s="877" t="s">
        <v>64</v>
      </c>
      <c r="NX416" s="877" t="s">
        <v>64</v>
      </c>
      <c r="NY416" s="877" t="s">
        <v>64</v>
      </c>
      <c r="NZ416" s="877" t="s">
        <v>64</v>
      </c>
      <c r="OA416" s="877" t="s">
        <v>64</v>
      </c>
      <c r="OB416" s="877" t="s">
        <v>64</v>
      </c>
      <c r="OC416" s="877" t="s">
        <v>64</v>
      </c>
      <c r="OD416" s="877" t="s">
        <v>64</v>
      </c>
      <c r="OE416" s="877" t="s">
        <v>64</v>
      </c>
      <c r="OF416" s="877" t="s">
        <v>64</v>
      </c>
      <c r="OG416" s="877" t="s">
        <v>64</v>
      </c>
      <c r="OH416" s="877" t="s">
        <v>64</v>
      </c>
      <c r="OI416" s="877" t="s">
        <v>64</v>
      </c>
      <c r="OJ416" s="877" t="s">
        <v>64</v>
      </c>
      <c r="OK416" s="877" t="s">
        <v>64</v>
      </c>
      <c r="OL416" s="877" t="s">
        <v>64</v>
      </c>
      <c r="OM416" s="877" t="s">
        <v>64</v>
      </c>
    </row>
    <row r="417" spans="1:403" s="133" customFormat="1" x14ac:dyDescent="0.25">
      <c r="A417" s="455">
        <v>416</v>
      </c>
      <c r="B417" s="221">
        <v>0</v>
      </c>
      <c r="C417" s="61">
        <v>0</v>
      </c>
      <c r="D417" s="61">
        <v>5</v>
      </c>
      <c r="E417" s="511">
        <v>148</v>
      </c>
      <c r="F417" s="884"/>
      <c r="G417" s="61"/>
      <c r="H417" s="900">
        <v>390</v>
      </c>
      <c r="J417" s="511" t="s">
        <v>1909</v>
      </c>
      <c r="K417" s="766">
        <v>10385</v>
      </c>
      <c r="L417" s="512">
        <v>85.567123287671194</v>
      </c>
      <c r="M417" s="514">
        <v>83</v>
      </c>
      <c r="N417" s="514">
        <v>173</v>
      </c>
      <c r="O417" s="514">
        <v>27.732299776136855</v>
      </c>
      <c r="P417" s="106">
        <v>1.9971507482188497</v>
      </c>
      <c r="Q417" s="511">
        <v>0</v>
      </c>
      <c r="R417" s="511">
        <v>140</v>
      </c>
      <c r="S417" s="511">
        <v>60</v>
      </c>
      <c r="T417" s="511">
        <v>1</v>
      </c>
      <c r="U417" s="514">
        <v>3</v>
      </c>
      <c r="V417" s="718">
        <v>0</v>
      </c>
      <c r="W417" s="718"/>
      <c r="X417" s="718">
        <v>1</v>
      </c>
      <c r="Y417" s="718">
        <v>1</v>
      </c>
      <c r="Z417" s="718">
        <v>1</v>
      </c>
      <c r="AA417" s="718">
        <v>0</v>
      </c>
      <c r="AB417" s="718">
        <v>0</v>
      </c>
      <c r="AC417" s="718">
        <v>0</v>
      </c>
      <c r="AE417" s="524">
        <v>23.0507840201718</v>
      </c>
      <c r="AG417" s="591">
        <v>109</v>
      </c>
      <c r="AH417" s="590">
        <v>1.04</v>
      </c>
      <c r="AI417" s="589">
        <v>68</v>
      </c>
      <c r="AJ417" s="592"/>
      <c r="AK417" s="589">
        <v>14.1</v>
      </c>
      <c r="AL417" s="592"/>
      <c r="AM417" s="591"/>
      <c r="AN417" s="594"/>
      <c r="AO417" s="409"/>
      <c r="AP417" s="63"/>
      <c r="AQ417" s="63"/>
      <c r="AR417" s="63"/>
      <c r="AS417" s="63"/>
      <c r="AT417" s="63"/>
      <c r="AU417" s="63"/>
      <c r="AV417" s="64"/>
      <c r="AW417" s="64"/>
      <c r="AX417" s="108"/>
      <c r="AY417" s="108"/>
      <c r="AZ417" s="108"/>
      <c r="BA417" s="589">
        <v>140</v>
      </c>
      <c r="BB417" s="414"/>
      <c r="BC417" s="66"/>
      <c r="BD417" s="68"/>
      <c r="BE417" s="66"/>
      <c r="BF417" s="218"/>
      <c r="BG417" s="66"/>
      <c r="BH417" s="68"/>
      <c r="BI417" s="508"/>
      <c r="BJ417" s="508"/>
      <c r="BK417" s="508"/>
      <c r="BL417" s="66"/>
      <c r="BM417" s="66"/>
      <c r="BN417" s="66"/>
      <c r="BO417" s="66"/>
      <c r="BP417" s="571"/>
      <c r="BQ417" s="66"/>
      <c r="BR417" s="66"/>
      <c r="BS417" s="66"/>
      <c r="BT417" s="66"/>
      <c r="BU417" s="61"/>
      <c r="BV417" s="61"/>
      <c r="BW417" s="61"/>
      <c r="BX417" s="61"/>
      <c r="BY417" s="61"/>
      <c r="BZ417" s="61"/>
      <c r="CA417" s="61"/>
      <c r="CB417" s="61"/>
      <c r="CC417" s="61"/>
      <c r="CD417" s="61"/>
      <c r="CE417" s="61"/>
      <c r="CF417" s="61"/>
      <c r="CG417" s="61"/>
      <c r="CH417" s="61"/>
      <c r="CI417" s="61"/>
      <c r="CJ417" s="61"/>
      <c r="CK417" s="661">
        <v>1</v>
      </c>
      <c r="CL417" s="661">
        <v>0</v>
      </c>
      <c r="CM417" s="661">
        <v>1</v>
      </c>
      <c r="CN417" s="663">
        <v>1</v>
      </c>
      <c r="CO417" s="661">
        <v>1</v>
      </c>
      <c r="CP417" s="661">
        <v>0</v>
      </c>
      <c r="CQ417" s="661">
        <v>1</v>
      </c>
      <c r="CR417" s="661">
        <v>1</v>
      </c>
      <c r="CS417" s="661">
        <v>0</v>
      </c>
      <c r="CT417" s="663">
        <v>0</v>
      </c>
      <c r="CU417" s="661">
        <v>1</v>
      </c>
      <c r="CV417" s="661">
        <v>0</v>
      </c>
      <c r="CW417" s="667"/>
      <c r="CX417" s="362"/>
      <c r="CY417" s="362"/>
      <c r="CZ417" s="362"/>
      <c r="DD417" s="516">
        <v>2</v>
      </c>
      <c r="DE417" s="511" t="s">
        <v>1910</v>
      </c>
      <c r="DG417" s="136"/>
      <c r="DK417" s="136"/>
      <c r="DL417" s="136"/>
      <c r="DM417" s="136"/>
      <c r="DT417" s="63"/>
      <c r="EP417" s="511">
        <v>148</v>
      </c>
      <c r="EQ417" s="574">
        <v>41614</v>
      </c>
      <c r="EU417" s="133">
        <v>70</v>
      </c>
      <c r="EV417" s="133">
        <v>0</v>
      </c>
      <c r="EW417" s="524">
        <v>23.0507840201718</v>
      </c>
      <c r="EX417" s="133">
        <v>7</v>
      </c>
      <c r="EY417" s="133">
        <v>7</v>
      </c>
      <c r="EZ417" s="133">
        <v>56</v>
      </c>
      <c r="FA417" s="133">
        <v>50</v>
      </c>
      <c r="FD417" s="133">
        <v>41</v>
      </c>
      <c r="FF417" s="133">
        <v>35</v>
      </c>
      <c r="FI417" s="91"/>
      <c r="FJ417" s="91"/>
      <c r="FK417" s="227"/>
      <c r="FL417" s="227"/>
      <c r="FM417" s="193">
        <v>184</v>
      </c>
      <c r="FN417" s="193">
        <v>127</v>
      </c>
      <c r="FO417" s="193">
        <v>92.131252567739111</v>
      </c>
      <c r="FP417" s="193">
        <v>63.59059280490689</v>
      </c>
      <c r="FQ417" s="193">
        <v>31</v>
      </c>
      <c r="FR417" s="133">
        <v>1</v>
      </c>
      <c r="FT417" s="193">
        <v>78</v>
      </c>
      <c r="FU417" s="193"/>
      <c r="FV417" s="133">
        <v>111</v>
      </c>
      <c r="FW417" s="237">
        <v>4.83</v>
      </c>
      <c r="FX417" s="237">
        <v>6.8</v>
      </c>
      <c r="FY417" s="237">
        <v>16.149068322981368</v>
      </c>
      <c r="FZ417" s="237"/>
      <c r="GA417" s="237"/>
      <c r="GH417" s="133">
        <v>1</v>
      </c>
      <c r="GI417" s="133">
        <v>1</v>
      </c>
      <c r="GJ417" s="133">
        <v>0</v>
      </c>
      <c r="GK417" s="133">
        <v>1</v>
      </c>
      <c r="GL417" s="133">
        <v>25</v>
      </c>
      <c r="GN417" s="133">
        <v>0</v>
      </c>
      <c r="GP417" s="133">
        <v>1</v>
      </c>
      <c r="GQ417" s="61">
        <v>49</v>
      </c>
      <c r="GR417" s="106">
        <v>24.534953129452266</v>
      </c>
      <c r="GS417" s="61">
        <v>33</v>
      </c>
      <c r="GT417" s="61">
        <v>1</v>
      </c>
      <c r="GU417" s="61"/>
      <c r="GV417" s="61"/>
      <c r="GW417" s="61"/>
      <c r="GX417" s="61"/>
      <c r="GY417" s="61"/>
      <c r="GZ417" s="61"/>
      <c r="HA417" s="90"/>
      <c r="HB417" s="21">
        <v>20</v>
      </c>
      <c r="HZ417" s="238"/>
      <c r="IF417" s="237"/>
      <c r="IG417" s="237"/>
      <c r="IQ417" s="237"/>
      <c r="JD417" s="136"/>
      <c r="JE417" s="278"/>
      <c r="JF417" s="70"/>
      <c r="JG417" s="70"/>
      <c r="JH417" s="136"/>
      <c r="JI417" s="136"/>
      <c r="JJ417" s="136"/>
      <c r="JK417" s="136"/>
      <c r="JM417" s="420"/>
      <c r="JN417" s="362"/>
      <c r="JO417" s="244"/>
      <c r="JQ417" s="518">
        <v>1</v>
      </c>
      <c r="JR417" s="519">
        <v>42227</v>
      </c>
      <c r="JS417" s="520">
        <v>20</v>
      </c>
      <c r="JT417" s="135"/>
      <c r="JV417" s="200"/>
      <c r="JW417" s="135"/>
      <c r="JX417" s="225"/>
      <c r="JY417" s="201"/>
      <c r="JZ417" s="135"/>
      <c r="KA417" s="225"/>
      <c r="KB417" s="699">
        <v>0</v>
      </c>
      <c r="KC417" s="511"/>
      <c r="KD417" s="225"/>
      <c r="KE417" s="63"/>
      <c r="KF417" s="250"/>
      <c r="KG417" s="250"/>
      <c r="KH417" s="250"/>
      <c r="KI417" s="250"/>
      <c r="KJ417" s="250"/>
      <c r="KK417" s="250"/>
      <c r="KL417" s="250"/>
      <c r="KM417" s="250"/>
      <c r="KR417" s="92"/>
      <c r="KS417" s="92"/>
      <c r="KT417" s="92"/>
      <c r="KU417" s="361"/>
      <c r="KV417" s="92"/>
      <c r="KW417" s="361"/>
      <c r="KX417" s="361"/>
      <c r="KY417" s="361"/>
      <c r="KZ417" s="361"/>
      <c r="LA417" s="361"/>
      <c r="LB417" s="361"/>
      <c r="LC417" s="361"/>
      <c r="LD417" s="361"/>
      <c r="LE417" s="361"/>
      <c r="LF417" s="112"/>
      <c r="LG417" s="454"/>
      <c r="LH417" s="454"/>
      <c r="LI417" s="454"/>
      <c r="LJ417" s="454"/>
      <c r="LK417" s="454"/>
      <c r="LL417" s="454"/>
      <c r="LM417" s="454"/>
      <c r="LN417" s="454"/>
      <c r="LO417" s="454"/>
      <c r="LP417" s="454"/>
      <c r="LQ417" s="454"/>
      <c r="LR417" s="454"/>
      <c r="LS417" s="454"/>
      <c r="LT417" s="454"/>
      <c r="LU417" s="454"/>
      <c r="LV417" s="454"/>
      <c r="LW417" s="454"/>
      <c r="LX417" s="454"/>
      <c r="LY417" s="454"/>
      <c r="LZ417" s="454"/>
      <c r="MA417" s="454"/>
      <c r="MB417" s="454"/>
      <c r="MD417" s="509"/>
      <c r="ME417" s="61"/>
      <c r="MF417" s="746">
        <v>148</v>
      </c>
      <c r="MG417" s="510">
        <v>41617</v>
      </c>
      <c r="MH417" s="511">
        <v>390</v>
      </c>
      <c r="MI417" s="521">
        <v>390</v>
      </c>
      <c r="MJ417" s="522">
        <v>39.542029304317701</v>
      </c>
      <c r="MK417" s="510"/>
      <c r="ML417" s="511"/>
      <c r="MM417" s="511"/>
      <c r="MN417" s="511"/>
      <c r="MO417" s="511"/>
      <c r="MP417" s="511"/>
      <c r="NE417" s="876" t="s">
        <v>64</v>
      </c>
      <c r="NF417" s="877" t="s">
        <v>64</v>
      </c>
      <c r="NG417" s="877" t="s">
        <v>64</v>
      </c>
      <c r="NH417" s="877" t="s">
        <v>64</v>
      </c>
      <c r="NI417" s="877" t="s">
        <v>64</v>
      </c>
      <c r="NJ417" s="877" t="s">
        <v>64</v>
      </c>
      <c r="NK417" s="877" t="s">
        <v>64</v>
      </c>
      <c r="NL417" s="877" t="s">
        <v>64</v>
      </c>
      <c r="NM417" s="877" t="s">
        <v>64</v>
      </c>
      <c r="NN417" s="877" t="s">
        <v>64</v>
      </c>
      <c r="NO417" s="877" t="s">
        <v>64</v>
      </c>
      <c r="NP417" s="877" t="s">
        <v>64</v>
      </c>
      <c r="NQ417" s="877" t="s">
        <v>64</v>
      </c>
      <c r="NR417" s="877" t="s">
        <v>64</v>
      </c>
      <c r="NS417" s="877" t="s">
        <v>64</v>
      </c>
      <c r="NT417" s="877" t="s">
        <v>64</v>
      </c>
      <c r="NU417" s="877" t="s">
        <v>64</v>
      </c>
      <c r="NV417" s="877" t="s">
        <v>64</v>
      </c>
      <c r="NW417" s="877" t="s">
        <v>64</v>
      </c>
      <c r="NX417" s="877" t="s">
        <v>64</v>
      </c>
      <c r="NY417" s="877" t="s">
        <v>64</v>
      </c>
      <c r="NZ417" s="877" t="s">
        <v>64</v>
      </c>
      <c r="OA417" s="877" t="s">
        <v>64</v>
      </c>
      <c r="OB417" s="877" t="s">
        <v>64</v>
      </c>
      <c r="OC417" s="877" t="s">
        <v>64</v>
      </c>
      <c r="OD417" s="877" t="s">
        <v>64</v>
      </c>
      <c r="OE417" s="877" t="s">
        <v>64</v>
      </c>
      <c r="OF417" s="877" t="s">
        <v>64</v>
      </c>
      <c r="OG417" s="877" t="s">
        <v>64</v>
      </c>
      <c r="OH417" s="877" t="s">
        <v>64</v>
      </c>
      <c r="OI417" s="877" t="s">
        <v>64</v>
      </c>
      <c r="OJ417" s="877" t="s">
        <v>64</v>
      </c>
      <c r="OK417" s="877" t="s">
        <v>64</v>
      </c>
      <c r="OL417" s="877" t="s">
        <v>64</v>
      </c>
      <c r="OM417" s="877" t="s">
        <v>64</v>
      </c>
    </row>
    <row r="418" spans="1:403" s="133" customFormat="1" x14ac:dyDescent="0.25">
      <c r="A418" s="455">
        <v>417</v>
      </c>
      <c r="B418" s="274">
        <v>0</v>
      </c>
      <c r="C418" s="61">
        <v>1</v>
      </c>
      <c r="D418" s="61">
        <v>5</v>
      </c>
      <c r="E418" s="511">
        <v>149</v>
      </c>
      <c r="F418" s="884"/>
      <c r="G418" s="61"/>
      <c r="H418" s="900">
        <v>391</v>
      </c>
      <c r="J418" s="511" t="s">
        <v>1911</v>
      </c>
      <c r="K418" s="766">
        <v>21579</v>
      </c>
      <c r="L418" s="512">
        <v>54.898630136986299</v>
      </c>
      <c r="M418" s="514">
        <v>54</v>
      </c>
      <c r="N418" s="514">
        <v>165</v>
      </c>
      <c r="O418" s="514">
        <v>19.834710743801654</v>
      </c>
      <c r="P418" s="106">
        <v>1.5732132722552274</v>
      </c>
      <c r="Q418" s="511">
        <v>1</v>
      </c>
      <c r="R418" s="511">
        <v>140</v>
      </c>
      <c r="S418" s="511">
        <v>90</v>
      </c>
      <c r="T418" s="511">
        <v>0</v>
      </c>
      <c r="U418" s="514">
        <v>2</v>
      </c>
      <c r="V418" s="718">
        <v>0</v>
      </c>
      <c r="W418" s="718"/>
      <c r="X418" s="718">
        <v>1</v>
      </c>
      <c r="Y418" s="718">
        <v>2</v>
      </c>
      <c r="Z418" s="718">
        <v>1</v>
      </c>
      <c r="AA418" s="718">
        <v>1</v>
      </c>
      <c r="AB418" s="718">
        <v>0</v>
      </c>
      <c r="AC418" s="718">
        <v>0</v>
      </c>
      <c r="AE418" s="524">
        <v>32.818195072168002</v>
      </c>
      <c r="AG418" s="591"/>
      <c r="AH418" s="590">
        <v>0.83</v>
      </c>
      <c r="AI418" s="589">
        <v>71</v>
      </c>
      <c r="AJ418" s="592"/>
      <c r="AK418" s="589">
        <v>11.6</v>
      </c>
      <c r="AL418" s="592"/>
      <c r="AM418" s="589">
        <v>194</v>
      </c>
      <c r="AN418" s="593"/>
      <c r="AO418" s="409"/>
      <c r="AP418" s="63"/>
      <c r="AQ418" s="63"/>
      <c r="AR418" s="63"/>
      <c r="AS418" s="63"/>
      <c r="AT418" s="63"/>
      <c r="AU418" s="63"/>
      <c r="AV418" s="64"/>
      <c r="AW418" s="64"/>
      <c r="AX418" s="108"/>
      <c r="AY418" s="108"/>
      <c r="AZ418" s="108"/>
      <c r="BA418" s="589">
        <v>134</v>
      </c>
      <c r="BB418" s="414"/>
      <c r="BC418" s="66"/>
      <c r="BD418" s="68"/>
      <c r="BE418" s="66"/>
      <c r="BF418" s="218"/>
      <c r="BG418" s="66"/>
      <c r="BH418" s="68"/>
      <c r="BI418" s="508"/>
      <c r="BJ418" s="508"/>
      <c r="BK418" s="508"/>
      <c r="BL418" s="66"/>
      <c r="BM418" s="66"/>
      <c r="BN418" s="66"/>
      <c r="BO418" s="66"/>
      <c r="BP418" s="571"/>
      <c r="BQ418" s="66"/>
      <c r="BR418" s="66"/>
      <c r="BS418" s="66"/>
      <c r="BT418" s="66"/>
      <c r="BU418" s="61"/>
      <c r="BV418" s="61"/>
      <c r="BW418" s="61"/>
      <c r="BX418" s="61"/>
      <c r="BY418" s="61"/>
      <c r="BZ418" s="61"/>
      <c r="CA418" s="61"/>
      <c r="CB418" s="61"/>
      <c r="CC418" s="61"/>
      <c r="CD418" s="61"/>
      <c r="CE418" s="61"/>
      <c r="CF418" s="61"/>
      <c r="CG418" s="61"/>
      <c r="CH418" s="61"/>
      <c r="CI418" s="61"/>
      <c r="CJ418" s="61"/>
      <c r="CK418" s="661">
        <v>0</v>
      </c>
      <c r="CL418" s="661">
        <v>0</v>
      </c>
      <c r="CM418" s="663">
        <v>1</v>
      </c>
      <c r="CN418" s="661">
        <v>1</v>
      </c>
      <c r="CO418" s="663">
        <v>1</v>
      </c>
      <c r="CP418" s="661">
        <v>0</v>
      </c>
      <c r="CQ418" s="661">
        <v>1</v>
      </c>
      <c r="CR418" s="661">
        <v>0</v>
      </c>
      <c r="CS418" s="661">
        <v>0</v>
      </c>
      <c r="CT418" s="661">
        <v>0</v>
      </c>
      <c r="CU418" s="661">
        <v>1</v>
      </c>
      <c r="CV418" s="661">
        <v>0</v>
      </c>
      <c r="CW418" s="667"/>
      <c r="CX418" s="362"/>
      <c r="CY418" s="362"/>
      <c r="CZ418" s="362"/>
      <c r="DD418" s="516">
        <v>1</v>
      </c>
      <c r="DE418" s="513" t="s">
        <v>1912</v>
      </c>
      <c r="DG418" s="136"/>
      <c r="DK418" s="136"/>
      <c r="DL418" s="136"/>
      <c r="DM418" s="136"/>
      <c r="DT418" s="63"/>
      <c r="EP418" s="511">
        <v>149</v>
      </c>
      <c r="EQ418" s="574">
        <v>41593</v>
      </c>
      <c r="EU418" s="133">
        <v>77</v>
      </c>
      <c r="EV418" s="133">
        <v>0</v>
      </c>
      <c r="EW418" s="524">
        <v>32.818195072168002</v>
      </c>
      <c r="EX418" s="133">
        <v>11</v>
      </c>
      <c r="EY418" s="133">
        <v>11</v>
      </c>
      <c r="EZ418" s="133">
        <v>57</v>
      </c>
      <c r="FA418" s="133">
        <v>48</v>
      </c>
      <c r="FD418" s="133">
        <v>33</v>
      </c>
      <c r="FF418" s="133">
        <v>33</v>
      </c>
      <c r="FI418" s="91"/>
      <c r="FJ418" s="91"/>
      <c r="FK418" s="227"/>
      <c r="FL418" s="227"/>
      <c r="FM418" s="193">
        <v>174</v>
      </c>
      <c r="FN418" s="193">
        <v>110</v>
      </c>
      <c r="FO418" s="193">
        <v>110.60166035248869</v>
      </c>
      <c r="FP418" s="193">
        <v>69.920589878010091</v>
      </c>
      <c r="FQ418" s="193">
        <v>36.299999999999997</v>
      </c>
      <c r="FR418" s="133">
        <v>1</v>
      </c>
      <c r="FT418" s="193">
        <v>127</v>
      </c>
      <c r="FU418" s="193">
        <v>88</v>
      </c>
      <c r="FV418" s="133">
        <v>200</v>
      </c>
      <c r="FW418" s="237">
        <v>7.3</v>
      </c>
      <c r="FX418" s="237">
        <v>6.8</v>
      </c>
      <c r="FY418" s="237">
        <v>17.397260273972602</v>
      </c>
      <c r="FZ418" s="237">
        <v>1.4431818181818181</v>
      </c>
      <c r="GA418" s="237"/>
      <c r="GB418" s="133">
        <v>18</v>
      </c>
      <c r="GC418" s="133">
        <v>16</v>
      </c>
      <c r="GD418" s="133">
        <v>9</v>
      </c>
      <c r="GG418" s="133">
        <v>1.1000000000000001</v>
      </c>
      <c r="GH418" s="133">
        <v>1</v>
      </c>
      <c r="GI418" s="133">
        <v>1</v>
      </c>
      <c r="GJ418" s="133">
        <v>0</v>
      </c>
      <c r="GK418" s="133">
        <v>0</v>
      </c>
      <c r="GL418" s="133">
        <v>4</v>
      </c>
      <c r="GN418" s="133">
        <v>0</v>
      </c>
      <c r="GP418" s="133">
        <v>0</v>
      </c>
      <c r="GQ418" s="61">
        <v>24</v>
      </c>
      <c r="GR418" s="106">
        <v>15.255401427929476</v>
      </c>
      <c r="GS418" s="61">
        <v>33</v>
      </c>
      <c r="GT418" s="61">
        <v>1</v>
      </c>
      <c r="GU418" s="61"/>
      <c r="GV418" s="61"/>
      <c r="GW418" s="61"/>
      <c r="GX418" s="61"/>
      <c r="GY418" s="61">
        <v>15</v>
      </c>
      <c r="GZ418" s="61"/>
      <c r="HA418" s="90"/>
      <c r="HB418" s="21">
        <v>9</v>
      </c>
      <c r="HZ418" s="238"/>
      <c r="IF418" s="237"/>
      <c r="IG418" s="237"/>
      <c r="IQ418" s="237"/>
      <c r="JD418" s="136"/>
      <c r="JE418" s="278"/>
      <c r="JF418" s="70"/>
      <c r="JG418" s="70"/>
      <c r="JH418" s="136"/>
      <c r="JI418" s="136"/>
      <c r="JJ418" s="136"/>
      <c r="JK418" s="136"/>
      <c r="JM418" s="420"/>
      <c r="JN418" s="362"/>
      <c r="JO418" s="244"/>
      <c r="JQ418" s="518">
        <v>0</v>
      </c>
      <c r="JR418" s="519"/>
      <c r="JS418" s="520"/>
      <c r="JT418" s="135"/>
      <c r="JV418" s="200"/>
      <c r="JW418" s="135"/>
      <c r="JX418" s="225"/>
      <c r="JY418" s="201"/>
      <c r="JZ418" s="135"/>
      <c r="KA418" s="225"/>
      <c r="KB418" s="699">
        <v>0</v>
      </c>
      <c r="KC418" s="511"/>
      <c r="KD418" s="225"/>
      <c r="KE418" s="63"/>
      <c r="KF418" s="250"/>
      <c r="KG418" s="250"/>
      <c r="KH418" s="250"/>
      <c r="KI418" s="250"/>
      <c r="KJ418" s="250"/>
      <c r="KK418" s="250"/>
      <c r="KL418" s="250"/>
      <c r="KM418" s="250"/>
      <c r="KR418" s="92"/>
      <c r="KS418" s="92"/>
      <c r="KT418" s="92"/>
      <c r="KU418" s="361"/>
      <c r="KV418" s="92"/>
      <c r="KW418" s="361"/>
      <c r="KX418" s="361"/>
      <c r="KY418" s="361"/>
      <c r="KZ418" s="361"/>
      <c r="LA418" s="361"/>
      <c r="LB418" s="361"/>
      <c r="LC418" s="361"/>
      <c r="LD418" s="361"/>
      <c r="LE418" s="361"/>
      <c r="LF418" s="112"/>
      <c r="LG418" s="454"/>
      <c r="LH418" s="454"/>
      <c r="LI418" s="454"/>
      <c r="LJ418" s="454"/>
      <c r="LK418" s="454"/>
      <c r="LL418" s="454"/>
      <c r="LM418" s="454"/>
      <c r="LN418" s="454"/>
      <c r="LO418" s="454"/>
      <c r="LP418" s="454"/>
      <c r="LQ418" s="454"/>
      <c r="LR418" s="454"/>
      <c r="LS418" s="454"/>
      <c r="LT418" s="454"/>
      <c r="LU418" s="454"/>
      <c r="LV418" s="454"/>
      <c r="LW418" s="454"/>
      <c r="LX418" s="454"/>
      <c r="LY418" s="454"/>
      <c r="LZ418" s="454"/>
      <c r="MA418" s="454"/>
      <c r="MB418" s="454"/>
      <c r="MD418" s="509"/>
      <c r="ME418" s="61"/>
      <c r="MF418" s="746">
        <v>149</v>
      </c>
      <c r="MG418" s="510">
        <v>41617</v>
      </c>
      <c r="MH418" s="511">
        <v>391</v>
      </c>
      <c r="MI418" s="521">
        <v>391</v>
      </c>
      <c r="MJ418" s="522">
        <v>31.615433951618201</v>
      </c>
      <c r="MK418" s="510">
        <v>41673</v>
      </c>
      <c r="ML418" s="511" t="s">
        <v>1913</v>
      </c>
      <c r="MM418" s="511">
        <v>24.7</v>
      </c>
      <c r="MN418" s="511"/>
      <c r="MO418" s="511"/>
      <c r="MP418" s="511"/>
      <c r="NE418" s="876">
        <v>1149</v>
      </c>
      <c r="NF418" s="877">
        <v>9.0755861108641707</v>
      </c>
      <c r="NG418" s="877">
        <v>8.0470693668469693</v>
      </c>
      <c r="NH418" s="877">
        <v>5.3494360517138198</v>
      </c>
      <c r="NI418" s="877">
        <v>4.0557162635125401</v>
      </c>
      <c r="NJ418" s="877">
        <v>7.3821484532042199</v>
      </c>
      <c r="NK418" s="877">
        <v>7.9213649179195</v>
      </c>
      <c r="NL418" s="877">
        <v>8.4810324808278406</v>
      </c>
      <c r="NM418" s="877">
        <v>8.1471540353307397</v>
      </c>
      <c r="NN418" s="877">
        <v>6.2041798518570896</v>
      </c>
      <c r="NO418" s="877">
        <v>2.02502879449152</v>
      </c>
      <c r="NP418" s="877">
        <v>5.8181347608108496</v>
      </c>
      <c r="NQ418" s="877">
        <v>6.5513622039873898</v>
      </c>
      <c r="NR418" s="877">
        <v>7.9173720794768396</v>
      </c>
      <c r="NS418" s="877">
        <v>4.7489978500981502</v>
      </c>
      <c r="NT418" s="877">
        <v>5.9857281104191298</v>
      </c>
      <c r="NU418" s="877">
        <v>8.1953968160634894</v>
      </c>
      <c r="NV418" s="877">
        <v>7.0380410370115101</v>
      </c>
      <c r="NW418" s="877">
        <v>7.6176511194273298</v>
      </c>
      <c r="NX418" s="877">
        <v>5.9469647411558002</v>
      </c>
      <c r="NY418" s="877">
        <v>6.19258872156664</v>
      </c>
      <c r="NZ418" s="877">
        <v>7.6819411370916901</v>
      </c>
      <c r="OA418" s="877">
        <v>-0.62148837674627</v>
      </c>
      <c r="OB418" s="877">
        <v>9.8844147642592102</v>
      </c>
      <c r="OC418" s="877">
        <v>0.367371065648529</v>
      </c>
      <c r="OD418" s="877">
        <v>4.3276873641760503</v>
      </c>
      <c r="OE418" s="877">
        <v>6.4262647547020997</v>
      </c>
      <c r="OF418" s="877">
        <v>4.3096127724541198</v>
      </c>
      <c r="OG418" s="877">
        <v>11.7921883681125</v>
      </c>
      <c r="OH418" s="877">
        <v>3.0617761975866902</v>
      </c>
      <c r="OI418" s="877">
        <v>7.3250805435542796</v>
      </c>
      <c r="OJ418" s="877">
        <v>4.3950627995175804</v>
      </c>
      <c r="OK418" s="877">
        <v>4.4671078245582603</v>
      </c>
      <c r="OL418" s="877">
        <v>4.9491757409223203</v>
      </c>
      <c r="OM418" s="877">
        <v>9.5170436986106797</v>
      </c>
    </row>
    <row r="419" spans="1:403" s="133" customFormat="1" x14ac:dyDescent="0.25">
      <c r="A419" s="902">
        <v>418</v>
      </c>
      <c r="B419" s="221">
        <v>0</v>
      </c>
      <c r="C419" s="61">
        <v>0</v>
      </c>
      <c r="D419" s="61">
        <v>5</v>
      </c>
      <c r="E419" s="511">
        <v>152</v>
      </c>
      <c r="F419" s="884"/>
      <c r="G419" s="61"/>
      <c r="H419" s="900">
        <v>396</v>
      </c>
      <c r="J419" s="511" t="s">
        <v>1914</v>
      </c>
      <c r="K419" s="766">
        <v>13918</v>
      </c>
      <c r="L419" s="512">
        <v>75.926027397260299</v>
      </c>
      <c r="M419" s="514">
        <v>99</v>
      </c>
      <c r="N419" s="514">
        <v>179</v>
      </c>
      <c r="O419" s="514">
        <v>30.897912050185699</v>
      </c>
      <c r="P419" s="106">
        <v>2.218670773233379</v>
      </c>
      <c r="Q419" s="511">
        <v>0</v>
      </c>
      <c r="R419" s="511">
        <v>140</v>
      </c>
      <c r="S419" s="511">
        <v>80</v>
      </c>
      <c r="T419" s="511">
        <v>0</v>
      </c>
      <c r="U419" s="514">
        <v>2</v>
      </c>
      <c r="V419" s="718">
        <v>0</v>
      </c>
      <c r="W419" s="718"/>
      <c r="X419" s="718">
        <v>1</v>
      </c>
      <c r="Y419" s="718">
        <v>0</v>
      </c>
      <c r="Z419" s="718">
        <v>1</v>
      </c>
      <c r="AA419" s="718">
        <v>0</v>
      </c>
      <c r="AB419" s="718">
        <v>0</v>
      </c>
      <c r="AC419" s="718">
        <v>0</v>
      </c>
      <c r="AE419" s="524">
        <v>27.153270347523598</v>
      </c>
      <c r="AG419" s="591"/>
      <c r="AH419" s="590">
        <v>1.06</v>
      </c>
      <c r="AI419" s="589">
        <v>68</v>
      </c>
      <c r="AJ419" s="592"/>
      <c r="AK419" s="589">
        <v>15.3</v>
      </c>
      <c r="AL419" s="592"/>
      <c r="AM419" s="591"/>
      <c r="AN419" s="594"/>
      <c r="AO419" s="409"/>
      <c r="AP419" s="63"/>
      <c r="AQ419" s="63"/>
      <c r="AR419" s="63"/>
      <c r="AS419" s="63"/>
      <c r="AT419" s="63"/>
      <c r="AU419" s="63"/>
      <c r="AV419" s="64"/>
      <c r="AW419" s="64"/>
      <c r="AX419" s="108"/>
      <c r="AY419" s="108"/>
      <c r="AZ419" s="108"/>
      <c r="BA419" s="589">
        <v>140</v>
      </c>
      <c r="BB419" s="414"/>
      <c r="BC419" s="66"/>
      <c r="BD419" s="68"/>
      <c r="BE419" s="66"/>
      <c r="BF419" s="218"/>
      <c r="BG419" s="66"/>
      <c r="BH419" s="68"/>
      <c r="BI419" s="508"/>
      <c r="BJ419" s="508"/>
      <c r="BK419" s="508"/>
      <c r="BL419" s="66"/>
      <c r="BM419" s="66"/>
      <c r="BN419" s="66"/>
      <c r="BO419" s="66"/>
      <c r="BP419" s="571"/>
      <c r="BQ419" s="66"/>
      <c r="BR419" s="66"/>
      <c r="BS419" s="66"/>
      <c r="BT419" s="66"/>
      <c r="BU419" s="61"/>
      <c r="BV419" s="61"/>
      <c r="BW419" s="61"/>
      <c r="BX419" s="61"/>
      <c r="BY419" s="61"/>
      <c r="BZ419" s="61"/>
      <c r="CA419" s="61"/>
      <c r="CB419" s="61"/>
      <c r="CC419" s="61"/>
      <c r="CD419" s="61"/>
      <c r="CE419" s="61"/>
      <c r="CF419" s="61"/>
      <c r="CG419" s="61"/>
      <c r="CH419" s="61"/>
      <c r="CI419" s="61"/>
      <c r="CJ419" s="61"/>
      <c r="CK419" s="663">
        <v>0</v>
      </c>
      <c r="CL419" s="661">
        <v>0</v>
      </c>
      <c r="CM419" s="661">
        <v>0</v>
      </c>
      <c r="CN419" s="663">
        <v>0</v>
      </c>
      <c r="CO419" s="661">
        <v>1</v>
      </c>
      <c r="CP419" s="661">
        <v>0</v>
      </c>
      <c r="CQ419" s="663" t="s">
        <v>1846</v>
      </c>
      <c r="CR419" s="661">
        <v>1</v>
      </c>
      <c r="CS419" s="661">
        <v>0</v>
      </c>
      <c r="CT419" s="661">
        <v>0</v>
      </c>
      <c r="CU419" s="661">
        <v>1</v>
      </c>
      <c r="CV419" s="661">
        <v>0</v>
      </c>
      <c r="CW419" s="667"/>
      <c r="CX419" s="362"/>
      <c r="CY419" s="362"/>
      <c r="CZ419" s="362"/>
      <c r="DD419" s="516">
        <v>1</v>
      </c>
      <c r="DE419" s="511" t="s">
        <v>1811</v>
      </c>
      <c r="DG419" s="136"/>
      <c r="DK419" s="136"/>
      <c r="DL419" s="136"/>
      <c r="DM419" s="136"/>
      <c r="DT419" s="63"/>
      <c r="EP419" s="511">
        <v>152</v>
      </c>
      <c r="EQ419" s="574">
        <v>41626</v>
      </c>
      <c r="EU419" s="133">
        <v>62</v>
      </c>
      <c r="EV419" s="133">
        <v>1</v>
      </c>
      <c r="EW419" s="524">
        <v>27.153270347523598</v>
      </c>
      <c r="EX419" s="133">
        <v>9</v>
      </c>
      <c r="EY419" s="133">
        <v>6</v>
      </c>
      <c r="EZ419" s="133">
        <v>62</v>
      </c>
      <c r="FA419" s="133">
        <v>54</v>
      </c>
      <c r="FD419" s="133">
        <v>51</v>
      </c>
      <c r="FF419" s="133">
        <v>38</v>
      </c>
      <c r="FI419" s="91"/>
      <c r="FJ419" s="91"/>
      <c r="FK419" s="227"/>
      <c r="FL419" s="227"/>
      <c r="FM419" s="193">
        <v>209</v>
      </c>
      <c r="FN419" s="193">
        <v>150</v>
      </c>
      <c r="FO419" s="193">
        <v>94.200546796501015</v>
      </c>
      <c r="FP419" s="193">
        <v>67.608047940072495</v>
      </c>
      <c r="FQ419" s="193">
        <v>24</v>
      </c>
      <c r="FR419" s="133">
        <v>1</v>
      </c>
      <c r="FT419" s="193"/>
      <c r="FU419" s="193"/>
      <c r="FW419" s="237"/>
      <c r="FX419" s="237"/>
      <c r="FY419" s="237"/>
      <c r="FZ419" s="237"/>
      <c r="GA419" s="237"/>
      <c r="GB419" s="133">
        <v>23</v>
      </c>
      <c r="GH419" s="133">
        <v>0</v>
      </c>
      <c r="GI419" s="133">
        <v>1</v>
      </c>
      <c r="GJ419" s="133">
        <v>0</v>
      </c>
      <c r="GK419" s="133">
        <v>0</v>
      </c>
      <c r="GN419" s="133">
        <v>0</v>
      </c>
      <c r="GP419" s="133">
        <v>1</v>
      </c>
      <c r="GQ419" s="61">
        <v>67</v>
      </c>
      <c r="GR419" s="106">
        <v>30.19826141323238</v>
      </c>
      <c r="GS419" s="61">
        <v>15</v>
      </c>
      <c r="GT419" s="61">
        <v>1</v>
      </c>
      <c r="GU419" s="61"/>
      <c r="GV419" s="61"/>
      <c r="GW419" s="61"/>
      <c r="GX419" s="61"/>
      <c r="GY419" s="61">
        <v>11</v>
      </c>
      <c r="GZ419" s="61"/>
      <c r="HA419" s="90"/>
      <c r="HB419" s="21">
        <v>30</v>
      </c>
      <c r="HZ419" s="238"/>
      <c r="IF419" s="237"/>
      <c r="IG419" s="237"/>
      <c r="IQ419" s="237"/>
      <c r="JD419" s="136"/>
      <c r="JE419" s="278"/>
      <c r="JF419" s="70"/>
      <c r="JG419" s="70"/>
      <c r="JH419" s="136"/>
      <c r="JI419" s="136"/>
      <c r="JJ419" s="136"/>
      <c r="JK419" s="136"/>
      <c r="JM419" s="420"/>
      <c r="JN419" s="362"/>
      <c r="JO419" s="244"/>
      <c r="JQ419" s="518">
        <v>0</v>
      </c>
      <c r="JR419" s="519"/>
      <c r="JS419" s="520"/>
      <c r="JT419" s="135"/>
      <c r="JV419" s="200"/>
      <c r="JW419" s="135"/>
      <c r="JX419" s="225"/>
      <c r="JY419" s="201"/>
      <c r="JZ419" s="135"/>
      <c r="KA419" s="225"/>
      <c r="KB419" s="699">
        <v>0</v>
      </c>
      <c r="KC419" s="511"/>
      <c r="KD419" s="225"/>
      <c r="KE419" s="63"/>
      <c r="KF419" s="250"/>
      <c r="KG419" s="250"/>
      <c r="KH419" s="250"/>
      <c r="KI419" s="250"/>
      <c r="KJ419" s="250"/>
      <c r="KK419" s="250"/>
      <c r="KL419" s="250"/>
      <c r="KM419" s="250"/>
      <c r="KR419" s="92"/>
      <c r="KS419" s="92"/>
      <c r="KT419" s="92"/>
      <c r="KU419" s="361"/>
      <c r="KV419" s="92"/>
      <c r="KW419" s="361"/>
      <c r="KX419" s="361"/>
      <c r="KY419" s="361"/>
      <c r="KZ419" s="361"/>
      <c r="LA419" s="361"/>
      <c r="LB419" s="361"/>
      <c r="LC419" s="361"/>
      <c r="LD419" s="361"/>
      <c r="LE419" s="361"/>
      <c r="LF419" s="112"/>
      <c r="LG419" s="454"/>
      <c r="LH419" s="454"/>
      <c r="LI419" s="454"/>
      <c r="LJ419" s="454"/>
      <c r="LK419" s="454"/>
      <c r="LL419" s="454"/>
      <c r="LM419" s="454"/>
      <c r="LN419" s="454"/>
      <c r="LO419" s="454"/>
      <c r="LP419" s="454"/>
      <c r="LQ419" s="454"/>
      <c r="LR419" s="454"/>
      <c r="LS419" s="454"/>
      <c r="LT419" s="454"/>
      <c r="LU419" s="454"/>
      <c r="LV419" s="454"/>
      <c r="LW419" s="454"/>
      <c r="LX419" s="454"/>
      <c r="LY419" s="454"/>
      <c r="LZ419" s="454"/>
      <c r="MA419" s="454"/>
      <c r="MB419" s="454"/>
      <c r="MD419" s="509"/>
      <c r="ME419" s="61"/>
      <c r="MF419" s="746">
        <v>152</v>
      </c>
      <c r="MG419" s="510">
        <v>41631</v>
      </c>
      <c r="MH419" s="511">
        <v>396</v>
      </c>
      <c r="MI419" s="521">
        <v>396</v>
      </c>
      <c r="MJ419" s="522">
        <v>27.764061422615899</v>
      </c>
      <c r="MK419" s="510"/>
      <c r="ML419" s="511"/>
      <c r="MM419" s="511"/>
      <c r="MN419" s="511"/>
      <c r="MO419" s="511"/>
      <c r="MP419" s="511"/>
      <c r="NE419" s="876" t="s">
        <v>64</v>
      </c>
      <c r="NF419" s="877" t="s">
        <v>64</v>
      </c>
      <c r="NG419" s="877" t="s">
        <v>64</v>
      </c>
      <c r="NH419" s="877" t="s">
        <v>64</v>
      </c>
      <c r="NI419" s="877" t="s">
        <v>64</v>
      </c>
      <c r="NJ419" s="877" t="s">
        <v>64</v>
      </c>
      <c r="NK419" s="877" t="s">
        <v>64</v>
      </c>
      <c r="NL419" s="877" t="s">
        <v>64</v>
      </c>
      <c r="NM419" s="877" t="s">
        <v>64</v>
      </c>
      <c r="NN419" s="877" t="s">
        <v>64</v>
      </c>
      <c r="NO419" s="877" t="s">
        <v>64</v>
      </c>
      <c r="NP419" s="877" t="s">
        <v>64</v>
      </c>
      <c r="NQ419" s="877" t="s">
        <v>64</v>
      </c>
      <c r="NR419" s="877" t="s">
        <v>64</v>
      </c>
      <c r="NS419" s="877" t="s">
        <v>64</v>
      </c>
      <c r="NT419" s="877" t="s">
        <v>64</v>
      </c>
      <c r="NU419" s="877" t="s">
        <v>64</v>
      </c>
      <c r="NV419" s="877" t="s">
        <v>64</v>
      </c>
      <c r="NW419" s="877" t="s">
        <v>64</v>
      </c>
      <c r="NX419" s="877" t="s">
        <v>64</v>
      </c>
      <c r="NY419" s="877" t="s">
        <v>64</v>
      </c>
      <c r="NZ419" s="877" t="s">
        <v>64</v>
      </c>
      <c r="OA419" s="877" t="s">
        <v>64</v>
      </c>
      <c r="OB419" s="877" t="s">
        <v>64</v>
      </c>
      <c r="OC419" s="877" t="s">
        <v>64</v>
      </c>
      <c r="OD419" s="877" t="s">
        <v>64</v>
      </c>
      <c r="OE419" s="877" t="s">
        <v>64</v>
      </c>
      <c r="OF419" s="877" t="s">
        <v>64</v>
      </c>
      <c r="OG419" s="877" t="s">
        <v>64</v>
      </c>
      <c r="OH419" s="877" t="s">
        <v>64</v>
      </c>
      <c r="OI419" s="877" t="s">
        <v>64</v>
      </c>
      <c r="OJ419" s="877" t="s">
        <v>64</v>
      </c>
      <c r="OK419" s="877" t="s">
        <v>64</v>
      </c>
      <c r="OL419" s="877" t="s">
        <v>64</v>
      </c>
      <c r="OM419" s="877" t="s">
        <v>64</v>
      </c>
    </row>
    <row r="420" spans="1:403" s="133" customFormat="1" x14ac:dyDescent="0.25">
      <c r="A420" s="455">
        <v>419</v>
      </c>
      <c r="B420" s="221">
        <v>0</v>
      </c>
      <c r="C420" s="61">
        <v>0</v>
      </c>
      <c r="D420" s="61">
        <v>5</v>
      </c>
      <c r="E420" s="511">
        <v>153</v>
      </c>
      <c r="F420" s="884"/>
      <c r="G420" s="61"/>
      <c r="H420" s="900">
        <v>397</v>
      </c>
      <c r="J420" s="511" t="s">
        <v>1915</v>
      </c>
      <c r="K420" s="766">
        <v>8092</v>
      </c>
      <c r="L420" s="512">
        <v>91.884931506849298</v>
      </c>
      <c r="M420" s="514">
        <v>61</v>
      </c>
      <c r="N420" s="514">
        <v>172</v>
      </c>
      <c r="O420" s="514">
        <v>20.61925365062196</v>
      </c>
      <c r="P420" s="106">
        <v>1.7071744036402503</v>
      </c>
      <c r="Q420" s="511">
        <v>0</v>
      </c>
      <c r="R420" s="511">
        <v>110</v>
      </c>
      <c r="S420" s="511">
        <v>60</v>
      </c>
      <c r="T420" s="511">
        <v>1</v>
      </c>
      <c r="U420" s="514"/>
      <c r="V420" s="718">
        <v>0</v>
      </c>
      <c r="W420" s="718"/>
      <c r="X420" s="718">
        <v>1</v>
      </c>
      <c r="Y420" s="718">
        <v>0</v>
      </c>
      <c r="Z420" s="718">
        <v>1</v>
      </c>
      <c r="AA420" s="718">
        <v>0</v>
      </c>
      <c r="AB420" s="718">
        <v>0</v>
      </c>
      <c r="AC420" s="718">
        <v>0</v>
      </c>
      <c r="AE420" s="524">
        <v>32.2344827586207</v>
      </c>
      <c r="AG420" s="589">
        <v>137</v>
      </c>
      <c r="AH420" s="590">
        <v>1.51</v>
      </c>
      <c r="AI420" s="589">
        <v>43</v>
      </c>
      <c r="AJ420" s="592"/>
      <c r="AK420" s="589">
        <v>12.9</v>
      </c>
      <c r="AL420" s="592"/>
      <c r="AM420" s="589">
        <v>1272</v>
      </c>
      <c r="AN420" s="593"/>
      <c r="AO420" s="409"/>
      <c r="AP420" s="63"/>
      <c r="AQ420" s="63"/>
      <c r="AR420" s="63"/>
      <c r="AS420" s="63"/>
      <c r="AT420" s="63"/>
      <c r="AU420" s="63"/>
      <c r="AV420" s="64"/>
      <c r="AW420" s="64"/>
      <c r="AX420" s="108"/>
      <c r="AY420" s="108"/>
      <c r="AZ420" s="108"/>
      <c r="BA420" s="589">
        <v>143</v>
      </c>
      <c r="BB420" s="414"/>
      <c r="BC420" s="66"/>
      <c r="BD420" s="68"/>
      <c r="BE420" s="66"/>
      <c r="BF420" s="218"/>
      <c r="BG420" s="66"/>
      <c r="BH420" s="68"/>
      <c r="BI420" s="508"/>
      <c r="BJ420" s="508"/>
      <c r="BK420" s="508"/>
      <c r="BL420" s="66"/>
      <c r="BM420" s="66"/>
      <c r="BN420" s="66"/>
      <c r="BO420" s="66"/>
      <c r="BP420" s="571"/>
      <c r="BQ420" s="66"/>
      <c r="BR420" s="66"/>
      <c r="BS420" s="66"/>
      <c r="BT420" s="66"/>
      <c r="BU420" s="61"/>
      <c r="BV420" s="61"/>
      <c r="BW420" s="61"/>
      <c r="BX420" s="61"/>
      <c r="BY420" s="61"/>
      <c r="BZ420" s="61"/>
      <c r="CA420" s="61"/>
      <c r="CB420" s="61"/>
      <c r="CC420" s="61"/>
      <c r="CD420" s="61"/>
      <c r="CE420" s="61"/>
      <c r="CF420" s="61"/>
      <c r="CG420" s="61"/>
      <c r="CH420" s="61"/>
      <c r="CI420" s="61"/>
      <c r="CJ420" s="61"/>
      <c r="CK420" s="661">
        <v>0</v>
      </c>
      <c r="CL420" s="661">
        <v>0</v>
      </c>
      <c r="CM420" s="663">
        <v>1</v>
      </c>
      <c r="CN420" s="663">
        <v>1</v>
      </c>
      <c r="CO420" s="661">
        <v>1</v>
      </c>
      <c r="CP420" s="661">
        <v>0</v>
      </c>
      <c r="CQ420" s="663" t="s">
        <v>1846</v>
      </c>
      <c r="CR420" s="663" t="s">
        <v>1846</v>
      </c>
      <c r="CS420" s="661">
        <v>0</v>
      </c>
      <c r="CT420" s="661">
        <v>0</v>
      </c>
      <c r="CU420" s="661">
        <v>1</v>
      </c>
      <c r="CV420" s="661">
        <v>0</v>
      </c>
      <c r="CW420" s="667"/>
      <c r="CX420" s="362"/>
      <c r="CY420" s="362"/>
      <c r="CZ420" s="362"/>
      <c r="DD420" s="516">
        <v>1</v>
      </c>
      <c r="DE420" s="511" t="s">
        <v>1916</v>
      </c>
      <c r="DG420" s="136"/>
      <c r="DK420" s="136"/>
      <c r="DL420" s="136"/>
      <c r="DM420" s="136"/>
      <c r="DT420" s="63"/>
      <c r="EP420" s="511">
        <v>153</v>
      </c>
      <c r="EQ420" s="574">
        <v>41629</v>
      </c>
      <c r="EU420" s="133">
        <v>58</v>
      </c>
      <c r="EV420" s="133">
        <v>1</v>
      </c>
      <c r="EW420" s="524">
        <v>32.2344827586207</v>
      </c>
      <c r="EX420" s="133">
        <v>15</v>
      </c>
      <c r="EY420" s="133">
        <v>13</v>
      </c>
      <c r="EZ420" s="133">
        <v>40</v>
      </c>
      <c r="FA420" s="133">
        <v>34</v>
      </c>
      <c r="FD420" s="133">
        <v>40</v>
      </c>
      <c r="FF420" s="133">
        <v>36</v>
      </c>
      <c r="FI420" s="91"/>
      <c r="FJ420" s="91"/>
      <c r="FK420" s="227"/>
      <c r="FL420" s="227"/>
      <c r="FM420" s="193">
        <v>106</v>
      </c>
      <c r="FN420" s="193">
        <v>68</v>
      </c>
      <c r="FO420" s="193">
        <v>62.090902823972506</v>
      </c>
      <c r="FP420" s="193">
        <v>39.831899924812554</v>
      </c>
      <c r="FQ420" s="193">
        <v>27</v>
      </c>
      <c r="FR420" s="133">
        <v>1</v>
      </c>
      <c r="FT420" s="193">
        <v>84</v>
      </c>
      <c r="FU420" s="193"/>
      <c r="FV420" s="133">
        <v>140</v>
      </c>
      <c r="FW420" s="237">
        <v>3.48</v>
      </c>
      <c r="FX420" s="237">
        <v>5.1100000000000003</v>
      </c>
      <c r="FY420" s="237">
        <v>24.137931034482758</v>
      </c>
      <c r="FZ420" s="237"/>
      <c r="GA420" s="237"/>
      <c r="GB420" s="133">
        <v>18</v>
      </c>
      <c r="GH420" s="133">
        <v>1</v>
      </c>
      <c r="GI420" s="133">
        <v>1</v>
      </c>
      <c r="GJ420" s="133">
        <v>1</v>
      </c>
      <c r="GK420" s="133">
        <v>1</v>
      </c>
      <c r="GL420" s="133">
        <v>24</v>
      </c>
      <c r="GN420" s="133">
        <v>1</v>
      </c>
      <c r="GP420" s="133">
        <v>0</v>
      </c>
      <c r="GQ420" s="61">
        <v>39</v>
      </c>
      <c r="GR420" s="106">
        <v>22.844766133348376</v>
      </c>
      <c r="GS420" s="61">
        <v>40</v>
      </c>
      <c r="GT420" s="61">
        <v>0</v>
      </c>
      <c r="GU420" s="61"/>
      <c r="GV420" s="61"/>
      <c r="GW420" s="61"/>
      <c r="GX420" s="61"/>
      <c r="GY420" s="61">
        <v>17</v>
      </c>
      <c r="GZ420" s="61"/>
      <c r="HA420" s="90"/>
      <c r="HB420" s="21">
        <v>14</v>
      </c>
      <c r="HZ420" s="238"/>
      <c r="IF420" s="237"/>
      <c r="IG420" s="237"/>
      <c r="IQ420" s="237"/>
      <c r="JD420" s="136"/>
      <c r="JE420" s="278"/>
      <c r="JF420" s="70"/>
      <c r="JG420" s="70"/>
      <c r="JH420" s="136"/>
      <c r="JI420" s="136"/>
      <c r="JJ420" s="136"/>
      <c r="JK420" s="136"/>
      <c r="JM420" s="420"/>
      <c r="JN420" s="362"/>
      <c r="JO420" s="244"/>
      <c r="JQ420" s="518">
        <v>1</v>
      </c>
      <c r="JR420" s="519">
        <v>41674</v>
      </c>
      <c r="JS420" s="520">
        <v>1</v>
      </c>
      <c r="JT420" s="135"/>
      <c r="JV420" s="200"/>
      <c r="JW420" s="135"/>
      <c r="JX420" s="225"/>
      <c r="JY420" s="201"/>
      <c r="JZ420" s="135"/>
      <c r="KA420" s="225"/>
      <c r="KB420" s="699">
        <v>0</v>
      </c>
      <c r="KC420" s="511"/>
      <c r="KD420" s="225"/>
      <c r="KE420" s="63"/>
      <c r="KF420" s="250"/>
      <c r="KG420" s="250"/>
      <c r="KH420" s="250"/>
      <c r="KI420" s="250"/>
      <c r="KJ420" s="250"/>
      <c r="KK420" s="250"/>
      <c r="KL420" s="250"/>
      <c r="KM420" s="250"/>
      <c r="KR420" s="92"/>
      <c r="KS420" s="92"/>
      <c r="KT420" s="92"/>
      <c r="KU420" s="361"/>
      <c r="KV420" s="92"/>
      <c r="KW420" s="361"/>
      <c r="KX420" s="361"/>
      <c r="KY420" s="361"/>
      <c r="KZ420" s="361"/>
      <c r="LA420" s="361"/>
      <c r="LB420" s="361"/>
      <c r="LC420" s="361"/>
      <c r="LD420" s="361"/>
      <c r="LE420" s="361"/>
      <c r="LF420" s="112"/>
      <c r="LG420" s="454"/>
      <c r="LH420" s="454"/>
      <c r="LI420" s="454"/>
      <c r="LJ420" s="454"/>
      <c r="LK420" s="454"/>
      <c r="LL420" s="454"/>
      <c r="LM420" s="454"/>
      <c r="LN420" s="454"/>
      <c r="LO420" s="454"/>
      <c r="LP420" s="454"/>
      <c r="LQ420" s="454"/>
      <c r="LR420" s="454"/>
      <c r="LS420" s="454"/>
      <c r="LT420" s="454"/>
      <c r="LU420" s="454"/>
      <c r="LV420" s="454"/>
      <c r="LW420" s="454"/>
      <c r="LX420" s="454"/>
      <c r="LY420" s="454"/>
      <c r="LZ420" s="454"/>
      <c r="MA420" s="454"/>
      <c r="MB420" s="454"/>
      <c r="MD420" s="509"/>
      <c r="ME420" s="61"/>
      <c r="MF420" s="746">
        <v>153</v>
      </c>
      <c r="MG420" s="510">
        <v>41630</v>
      </c>
      <c r="MH420" s="511">
        <v>397</v>
      </c>
      <c r="MI420" s="532">
        <v>397</v>
      </c>
      <c r="MJ420" s="522">
        <v>53.979395697579697</v>
      </c>
      <c r="MK420" s="510"/>
      <c r="ML420" s="511"/>
      <c r="MM420" s="511"/>
      <c r="MN420" s="511"/>
      <c r="MO420" s="511"/>
      <c r="MP420" s="511"/>
      <c r="NE420" s="876" t="s">
        <v>64</v>
      </c>
      <c r="NF420" s="877" t="s">
        <v>64</v>
      </c>
      <c r="NG420" s="877" t="s">
        <v>64</v>
      </c>
      <c r="NH420" s="877" t="s">
        <v>64</v>
      </c>
      <c r="NI420" s="877" t="s">
        <v>64</v>
      </c>
      <c r="NJ420" s="877" t="s">
        <v>64</v>
      </c>
      <c r="NK420" s="877" t="s">
        <v>64</v>
      </c>
      <c r="NL420" s="877" t="s">
        <v>64</v>
      </c>
      <c r="NM420" s="877" t="s">
        <v>64</v>
      </c>
      <c r="NN420" s="877" t="s">
        <v>64</v>
      </c>
      <c r="NO420" s="877" t="s">
        <v>64</v>
      </c>
      <c r="NP420" s="877" t="s">
        <v>64</v>
      </c>
      <c r="NQ420" s="877" t="s">
        <v>64</v>
      </c>
      <c r="NR420" s="877" t="s">
        <v>64</v>
      </c>
      <c r="NS420" s="877" t="s">
        <v>64</v>
      </c>
      <c r="NT420" s="877" t="s">
        <v>64</v>
      </c>
      <c r="NU420" s="877" t="s">
        <v>64</v>
      </c>
      <c r="NV420" s="877" t="s">
        <v>64</v>
      </c>
      <c r="NW420" s="877" t="s">
        <v>64</v>
      </c>
      <c r="NX420" s="877" t="s">
        <v>64</v>
      </c>
      <c r="NY420" s="877" t="s">
        <v>64</v>
      </c>
      <c r="NZ420" s="877" t="s">
        <v>64</v>
      </c>
      <c r="OA420" s="877" t="s">
        <v>64</v>
      </c>
      <c r="OB420" s="877" t="s">
        <v>64</v>
      </c>
      <c r="OC420" s="877" t="s">
        <v>64</v>
      </c>
      <c r="OD420" s="877" t="s">
        <v>64</v>
      </c>
      <c r="OE420" s="877" t="s">
        <v>64</v>
      </c>
      <c r="OF420" s="877" t="s">
        <v>64</v>
      </c>
      <c r="OG420" s="877" t="s">
        <v>64</v>
      </c>
      <c r="OH420" s="877" t="s">
        <v>64</v>
      </c>
      <c r="OI420" s="877" t="s">
        <v>64</v>
      </c>
      <c r="OJ420" s="877" t="s">
        <v>64</v>
      </c>
      <c r="OK420" s="877" t="s">
        <v>64</v>
      </c>
      <c r="OL420" s="877" t="s">
        <v>64</v>
      </c>
      <c r="OM420" s="877" t="s">
        <v>64</v>
      </c>
    </row>
    <row r="421" spans="1:403" s="133" customFormat="1" x14ac:dyDescent="0.25">
      <c r="A421" s="455">
        <v>420</v>
      </c>
      <c r="B421" s="221">
        <v>0</v>
      </c>
      <c r="C421" s="61">
        <v>1</v>
      </c>
      <c r="D421" s="61">
        <v>5</v>
      </c>
      <c r="E421" s="511">
        <v>154</v>
      </c>
      <c r="F421" s="884"/>
      <c r="G421" s="61"/>
      <c r="H421" s="900">
        <v>398</v>
      </c>
      <c r="J421" s="511" t="s">
        <v>1917</v>
      </c>
      <c r="K421" s="766">
        <v>14515</v>
      </c>
      <c r="L421" s="512">
        <v>75.331506849315105</v>
      </c>
      <c r="M421" s="514">
        <v>82</v>
      </c>
      <c r="N421" s="514">
        <v>178</v>
      </c>
      <c r="O421" s="514">
        <v>25.880570635020831</v>
      </c>
      <c r="P421" s="106">
        <v>2.0135651080718606</v>
      </c>
      <c r="Q421" s="511">
        <v>0</v>
      </c>
      <c r="R421" s="511">
        <v>110</v>
      </c>
      <c r="S421" s="511">
        <v>50</v>
      </c>
      <c r="T421" s="511">
        <v>0</v>
      </c>
      <c r="U421" s="514">
        <v>2</v>
      </c>
      <c r="V421" s="718">
        <v>0</v>
      </c>
      <c r="W421" s="718"/>
      <c r="X421" s="718">
        <v>1</v>
      </c>
      <c r="Y421" s="718">
        <v>0</v>
      </c>
      <c r="Z421" s="718">
        <v>1</v>
      </c>
      <c r="AA421" s="718">
        <v>0</v>
      </c>
      <c r="AB421" s="718">
        <v>0</v>
      </c>
      <c r="AC421" s="718">
        <v>0</v>
      </c>
      <c r="AE421" s="524">
        <v>17.794000378886299</v>
      </c>
      <c r="AG421" s="589">
        <v>88</v>
      </c>
      <c r="AH421" s="590">
        <v>1.87</v>
      </c>
      <c r="AI421" s="589">
        <v>35</v>
      </c>
      <c r="AJ421" s="592"/>
      <c r="AK421" s="589">
        <v>11.2</v>
      </c>
      <c r="AL421" s="592"/>
      <c r="AM421" s="591"/>
      <c r="AN421" s="594"/>
      <c r="AO421" s="409"/>
      <c r="AP421" s="63"/>
      <c r="AQ421" s="63"/>
      <c r="AR421" s="63"/>
      <c r="AS421" s="63"/>
      <c r="AT421" s="63"/>
      <c r="AU421" s="63"/>
      <c r="AV421" s="64"/>
      <c r="AW421" s="64"/>
      <c r="AX421" s="108"/>
      <c r="AY421" s="108"/>
      <c r="AZ421" s="108"/>
      <c r="BA421" s="589">
        <v>137</v>
      </c>
      <c r="BB421" s="414"/>
      <c r="BC421" s="66"/>
      <c r="BD421" s="68"/>
      <c r="BE421" s="66"/>
      <c r="BF421" s="218"/>
      <c r="BG421" s="66"/>
      <c r="BH421" s="68"/>
      <c r="BI421" s="508"/>
      <c r="BJ421" s="508"/>
      <c r="BK421" s="508"/>
      <c r="BL421" s="66"/>
      <c r="BM421" s="66"/>
      <c r="BN421" s="66"/>
      <c r="BO421" s="66"/>
      <c r="BP421" s="571"/>
      <c r="BQ421" s="66"/>
      <c r="BR421" s="66"/>
      <c r="BS421" s="66"/>
      <c r="BT421" s="66"/>
      <c r="BU421" s="61"/>
      <c r="BV421" s="61"/>
      <c r="BW421" s="61"/>
      <c r="BX421" s="61"/>
      <c r="BY421" s="61"/>
      <c r="BZ421" s="61"/>
      <c r="CA421" s="61"/>
      <c r="CB421" s="61"/>
      <c r="CC421" s="61"/>
      <c r="CD421" s="61"/>
      <c r="CE421" s="61"/>
      <c r="CF421" s="61"/>
      <c r="CG421" s="61"/>
      <c r="CH421" s="61"/>
      <c r="CI421" s="61"/>
      <c r="CJ421" s="61"/>
      <c r="CK421" s="661">
        <v>0</v>
      </c>
      <c r="CL421" s="661">
        <v>0</v>
      </c>
      <c r="CM421" s="661">
        <v>0</v>
      </c>
      <c r="CN421" s="663">
        <v>0</v>
      </c>
      <c r="CO421" s="661">
        <v>1</v>
      </c>
      <c r="CP421" s="661">
        <v>0</v>
      </c>
      <c r="CQ421" s="661">
        <v>0</v>
      </c>
      <c r="CR421" s="661">
        <v>1</v>
      </c>
      <c r="CS421" s="661">
        <v>0</v>
      </c>
      <c r="CT421" s="661">
        <v>0</v>
      </c>
      <c r="CU421" s="661">
        <v>1</v>
      </c>
      <c r="CV421" s="663" t="s">
        <v>1816</v>
      </c>
      <c r="CW421" s="667"/>
      <c r="CX421" s="362"/>
      <c r="CY421" s="362"/>
      <c r="CZ421" s="362"/>
      <c r="DD421" s="516">
        <v>2</v>
      </c>
      <c r="DE421" s="511" t="s">
        <v>1918</v>
      </c>
      <c r="DG421" s="136"/>
      <c r="DK421" s="136"/>
      <c r="DL421" s="136"/>
      <c r="DM421" s="136"/>
      <c r="DT421" s="63"/>
      <c r="EP421" s="511">
        <v>154</v>
      </c>
      <c r="EQ421" s="574">
        <v>42006</v>
      </c>
      <c r="EU421" s="133">
        <v>74</v>
      </c>
      <c r="EV421" s="133">
        <v>0</v>
      </c>
      <c r="EW421" s="524">
        <v>17.794000378886299</v>
      </c>
      <c r="EX421" s="133">
        <v>8</v>
      </c>
      <c r="EY421" s="133">
        <v>8</v>
      </c>
      <c r="EZ421" s="133">
        <v>61</v>
      </c>
      <c r="FA421" s="133">
        <v>56</v>
      </c>
      <c r="FD421" s="133">
        <v>45</v>
      </c>
      <c r="FF421" s="133">
        <v>26</v>
      </c>
      <c r="FI421" s="91"/>
      <c r="FJ421" s="91"/>
      <c r="FK421" s="227"/>
      <c r="FL421" s="227"/>
      <c r="FM421" s="193">
        <v>218</v>
      </c>
      <c r="FN421" s="193">
        <v>158</v>
      </c>
      <c r="FO421" s="193">
        <v>108.26568216050948</v>
      </c>
      <c r="FP421" s="193">
        <v>78.467787987892194</v>
      </c>
      <c r="FQ421" s="193">
        <v>28</v>
      </c>
      <c r="FR421" s="133">
        <v>1</v>
      </c>
      <c r="FT421" s="193">
        <v>88</v>
      </c>
      <c r="FU421" s="193">
        <v>107</v>
      </c>
      <c r="FV421" s="133">
        <v>190</v>
      </c>
      <c r="FW421" s="237">
        <v>8.8000000000000007</v>
      </c>
      <c r="FX421" s="237">
        <v>12.9</v>
      </c>
      <c r="FY421" s="237">
        <v>10</v>
      </c>
      <c r="FZ421" s="237">
        <v>0.82242990654205606</v>
      </c>
      <c r="GA421" s="237"/>
      <c r="GB421" s="133">
        <v>20</v>
      </c>
      <c r="GH421" s="133">
        <v>0</v>
      </c>
      <c r="GI421" s="133">
        <v>2</v>
      </c>
      <c r="GJ421" s="133">
        <v>0</v>
      </c>
      <c r="GK421" s="133">
        <v>1</v>
      </c>
      <c r="GL421" s="133">
        <v>50</v>
      </c>
      <c r="GN421" s="133">
        <v>0</v>
      </c>
      <c r="GP421" s="133">
        <v>0</v>
      </c>
      <c r="GQ421" s="61">
        <v>60</v>
      </c>
      <c r="GR421" s="106">
        <v>29.797894172617291</v>
      </c>
      <c r="GS421" s="61">
        <v>50</v>
      </c>
      <c r="GT421" s="61">
        <v>0</v>
      </c>
      <c r="GU421" s="61"/>
      <c r="GV421" s="61"/>
      <c r="GW421" s="61"/>
      <c r="GX421" s="61"/>
      <c r="GY421" s="61">
        <v>19</v>
      </c>
      <c r="GZ421" s="61"/>
      <c r="HA421" s="90"/>
      <c r="HB421" s="21">
        <v>12</v>
      </c>
      <c r="HZ421" s="238"/>
      <c r="IF421" s="237"/>
      <c r="IG421" s="237"/>
      <c r="IQ421" s="237"/>
      <c r="JD421" s="136"/>
      <c r="JE421" s="278"/>
      <c r="JF421" s="70"/>
      <c r="JG421" s="70"/>
      <c r="JH421" s="136"/>
      <c r="JI421" s="136"/>
      <c r="JJ421" s="136"/>
      <c r="JK421" s="136"/>
      <c r="JM421" s="420"/>
      <c r="JN421" s="362"/>
      <c r="JO421" s="244"/>
      <c r="JQ421" s="518">
        <v>0</v>
      </c>
      <c r="JR421" s="519"/>
      <c r="JS421" s="520"/>
      <c r="JT421" s="135"/>
      <c r="JV421" s="200"/>
      <c r="JW421" s="135"/>
      <c r="JX421" s="225"/>
      <c r="JY421" s="201"/>
      <c r="JZ421" s="135"/>
      <c r="KA421" s="225"/>
      <c r="KB421" s="699">
        <v>0</v>
      </c>
      <c r="KC421" s="511"/>
      <c r="KD421" s="225"/>
      <c r="KE421" s="63"/>
      <c r="KF421" s="250"/>
      <c r="KG421" s="250"/>
      <c r="KH421" s="250"/>
      <c r="KI421" s="250"/>
      <c r="KJ421" s="250"/>
      <c r="KK421" s="250"/>
      <c r="KL421" s="250"/>
      <c r="KM421" s="250"/>
      <c r="KR421" s="92"/>
      <c r="KS421" s="92"/>
      <c r="KT421" s="92"/>
      <c r="KU421" s="361"/>
      <c r="KV421" s="92"/>
      <c r="KW421" s="361"/>
      <c r="KX421" s="361"/>
      <c r="KY421" s="361"/>
      <c r="KZ421" s="361"/>
      <c r="LA421" s="361"/>
      <c r="LB421" s="361"/>
      <c r="LC421" s="361"/>
      <c r="LD421" s="361"/>
      <c r="LE421" s="361"/>
      <c r="LF421" s="112"/>
      <c r="LG421" s="454"/>
      <c r="LH421" s="454"/>
      <c r="LI421" s="454"/>
      <c r="LJ421" s="454"/>
      <c r="LK421" s="454"/>
      <c r="LL421" s="454"/>
      <c r="LM421" s="454"/>
      <c r="LN421" s="454"/>
      <c r="LO421" s="454"/>
      <c r="LP421" s="454"/>
      <c r="LQ421" s="454"/>
      <c r="LR421" s="454"/>
      <c r="LS421" s="454"/>
      <c r="LT421" s="454"/>
      <c r="LU421" s="454"/>
      <c r="LV421" s="454"/>
      <c r="LW421" s="454"/>
      <c r="LX421" s="454"/>
      <c r="LY421" s="454"/>
      <c r="LZ421" s="454"/>
      <c r="MA421" s="454"/>
      <c r="MB421" s="454"/>
      <c r="MD421" s="509"/>
      <c r="ME421" s="61"/>
      <c r="MF421" s="746">
        <v>154</v>
      </c>
      <c r="MG421" s="510">
        <v>42011</v>
      </c>
      <c r="MH421" s="511">
        <v>398</v>
      </c>
      <c r="MI421" s="521">
        <v>398</v>
      </c>
      <c r="MJ421" s="522">
        <v>43.636773318408103</v>
      </c>
      <c r="MK421" s="510">
        <v>42010</v>
      </c>
      <c r="ML421" s="531">
        <v>399</v>
      </c>
      <c r="MM421" s="511">
        <v>40.299999999999997</v>
      </c>
      <c r="MN421" s="511"/>
      <c r="MO421" s="511"/>
      <c r="MP421" s="511"/>
      <c r="NE421" s="876">
        <v>1154</v>
      </c>
      <c r="NF421" s="877" t="s">
        <v>64</v>
      </c>
      <c r="NG421" s="877" t="s">
        <v>64</v>
      </c>
      <c r="NH421" s="877" t="s">
        <v>64</v>
      </c>
      <c r="NI421" s="877" t="s">
        <v>64</v>
      </c>
      <c r="NJ421" s="877" t="s">
        <v>64</v>
      </c>
      <c r="NK421" s="877" t="s">
        <v>64</v>
      </c>
      <c r="NL421" s="877" t="s">
        <v>64</v>
      </c>
      <c r="NM421" s="877" t="s">
        <v>64</v>
      </c>
      <c r="NN421" s="877" t="s">
        <v>64</v>
      </c>
      <c r="NO421" s="877" t="s">
        <v>64</v>
      </c>
      <c r="NP421" s="877" t="s">
        <v>64</v>
      </c>
      <c r="NQ421" s="877" t="s">
        <v>64</v>
      </c>
      <c r="NR421" s="877" t="s">
        <v>64</v>
      </c>
      <c r="NS421" s="877" t="s">
        <v>64</v>
      </c>
      <c r="NT421" s="877" t="s">
        <v>64</v>
      </c>
      <c r="NU421" s="877" t="s">
        <v>64</v>
      </c>
      <c r="NV421" s="877" t="s">
        <v>64</v>
      </c>
      <c r="NW421" s="877" t="s">
        <v>64</v>
      </c>
      <c r="NX421" s="877" t="s">
        <v>64</v>
      </c>
      <c r="NY421" s="877" t="s">
        <v>64</v>
      </c>
      <c r="NZ421" s="877" t="s">
        <v>64</v>
      </c>
      <c r="OA421" s="877" t="s">
        <v>64</v>
      </c>
      <c r="OB421" s="877" t="s">
        <v>64</v>
      </c>
      <c r="OC421" s="877" t="s">
        <v>64</v>
      </c>
      <c r="OD421" s="877" t="s">
        <v>64</v>
      </c>
      <c r="OE421" s="877" t="s">
        <v>64</v>
      </c>
      <c r="OF421" s="877" t="s">
        <v>64</v>
      </c>
      <c r="OG421" s="877" t="s">
        <v>64</v>
      </c>
      <c r="OH421" s="877" t="s">
        <v>64</v>
      </c>
      <c r="OI421" s="877" t="s">
        <v>64</v>
      </c>
      <c r="OJ421" s="877" t="s">
        <v>64</v>
      </c>
      <c r="OK421" s="877" t="s">
        <v>64</v>
      </c>
      <c r="OL421" s="877" t="s">
        <v>64</v>
      </c>
      <c r="OM421" s="877" t="s">
        <v>64</v>
      </c>
    </row>
    <row r="422" spans="1:403" s="133" customFormat="1" x14ac:dyDescent="0.25">
      <c r="A422" s="902">
        <v>421</v>
      </c>
      <c r="B422" s="274">
        <v>0</v>
      </c>
      <c r="C422" s="61">
        <v>1</v>
      </c>
      <c r="D422" s="61">
        <v>5</v>
      </c>
      <c r="E422" s="511">
        <v>159</v>
      </c>
      <c r="F422" s="884"/>
      <c r="G422" s="61"/>
      <c r="H422" s="900">
        <v>403</v>
      </c>
      <c r="J422" s="534" t="s">
        <v>1919</v>
      </c>
      <c r="K422" s="766">
        <v>19088</v>
      </c>
      <c r="L422" s="535">
        <v>61.816438356164397</v>
      </c>
      <c r="M422" s="514">
        <v>81</v>
      </c>
      <c r="N422" s="514">
        <v>153</v>
      </c>
      <c r="O422" s="514">
        <v>34.602076124567475</v>
      </c>
      <c r="P422" s="106">
        <v>1.8553975315279472</v>
      </c>
      <c r="Q422" s="511">
        <v>0</v>
      </c>
      <c r="R422" s="511">
        <v>150</v>
      </c>
      <c r="S422" s="511">
        <v>90</v>
      </c>
      <c r="T422" s="511">
        <v>0</v>
      </c>
      <c r="U422" s="514">
        <v>2</v>
      </c>
      <c r="V422" s="718">
        <v>0</v>
      </c>
      <c r="W422" s="718"/>
      <c r="X422" s="718">
        <v>1</v>
      </c>
      <c r="Y422" s="718">
        <v>1</v>
      </c>
      <c r="Z422" s="718">
        <v>1</v>
      </c>
      <c r="AA422" s="718">
        <v>0</v>
      </c>
      <c r="AB422" s="718">
        <v>0</v>
      </c>
      <c r="AC422" s="718">
        <v>0</v>
      </c>
      <c r="AE422" s="538">
        <v>36.177671108724098</v>
      </c>
      <c r="AG422" s="589">
        <v>99</v>
      </c>
      <c r="AH422" s="590">
        <v>6.91</v>
      </c>
      <c r="AI422" s="589">
        <v>8</v>
      </c>
      <c r="AJ422" s="592"/>
      <c r="AK422" s="589">
        <v>11.2</v>
      </c>
      <c r="AL422" s="592"/>
      <c r="AM422" s="589">
        <v>34</v>
      </c>
      <c r="AN422" s="593"/>
      <c r="AO422" s="409"/>
      <c r="AP422" s="63"/>
      <c r="AQ422" s="63"/>
      <c r="AR422" s="63"/>
      <c r="AS422" s="63"/>
      <c r="AT422" s="63"/>
      <c r="AU422" s="63"/>
      <c r="AV422" s="64"/>
      <c r="AW422" s="64"/>
      <c r="AX422" s="108"/>
      <c r="AY422" s="108"/>
      <c r="AZ422" s="108"/>
      <c r="BA422" s="589">
        <v>138</v>
      </c>
      <c r="BB422" s="414"/>
      <c r="BC422" s="66"/>
      <c r="BD422" s="68"/>
      <c r="BE422" s="66"/>
      <c r="BF422" s="218"/>
      <c r="BG422" s="66"/>
      <c r="BH422" s="68"/>
      <c r="BI422" s="508"/>
      <c r="BJ422" s="508"/>
      <c r="BK422" s="508"/>
      <c r="BL422" s="66"/>
      <c r="BM422" s="66"/>
      <c r="BN422" s="66"/>
      <c r="BO422" s="66"/>
      <c r="BP422" s="571"/>
      <c r="BQ422" s="66"/>
      <c r="BR422" s="66"/>
      <c r="BS422" s="66"/>
      <c r="BT422" s="66"/>
      <c r="BU422" s="61"/>
      <c r="BV422" s="61"/>
      <c r="BW422" s="61"/>
      <c r="BX422" s="61"/>
      <c r="BY422" s="61"/>
      <c r="BZ422" s="61"/>
      <c r="CA422" s="61"/>
      <c r="CB422" s="61"/>
      <c r="CC422" s="61"/>
      <c r="CD422" s="61"/>
      <c r="CE422" s="61"/>
      <c r="CF422" s="61"/>
      <c r="CG422" s="61"/>
      <c r="CH422" s="61"/>
      <c r="CI422" s="61"/>
      <c r="CJ422" s="61"/>
      <c r="CK422" s="661">
        <v>0</v>
      </c>
      <c r="CL422" s="661">
        <v>0</v>
      </c>
      <c r="CM422" s="661">
        <v>0</v>
      </c>
      <c r="CN422" s="661">
        <v>1</v>
      </c>
      <c r="CO422" s="661">
        <v>1</v>
      </c>
      <c r="CP422" s="661">
        <v>0</v>
      </c>
      <c r="CQ422" s="661">
        <v>0</v>
      </c>
      <c r="CR422" s="661">
        <v>0</v>
      </c>
      <c r="CS422" s="661">
        <v>0</v>
      </c>
      <c r="CT422" s="661">
        <v>0</v>
      </c>
      <c r="CU422" s="661">
        <v>1</v>
      </c>
      <c r="CV422" s="661">
        <v>0</v>
      </c>
      <c r="CW422" s="666">
        <v>13.6</v>
      </c>
      <c r="CX422" s="362"/>
      <c r="CY422" s="362"/>
      <c r="CZ422" s="362"/>
      <c r="DD422" s="536">
        <v>2</v>
      </c>
      <c r="DE422" s="534" t="s">
        <v>1728</v>
      </c>
      <c r="DG422" s="136"/>
      <c r="DK422" s="136"/>
      <c r="DL422" s="136"/>
      <c r="DM422" s="136"/>
      <c r="DT422" s="63"/>
      <c r="EP422" s="534">
        <v>159</v>
      </c>
      <c r="EQ422" s="576">
        <v>41626</v>
      </c>
      <c r="EU422" s="133">
        <v>79</v>
      </c>
      <c r="EV422" s="133">
        <v>0</v>
      </c>
      <c r="EW422" s="538">
        <v>36.177671108724098</v>
      </c>
      <c r="EX422" s="133">
        <v>11</v>
      </c>
      <c r="EY422" s="133">
        <v>9</v>
      </c>
      <c r="EZ422" s="133">
        <v>62</v>
      </c>
      <c r="FA422" s="133">
        <v>51</v>
      </c>
      <c r="FD422" s="133">
        <v>37</v>
      </c>
      <c r="FF422" s="133">
        <v>33</v>
      </c>
      <c r="FI422" s="91"/>
      <c r="FJ422" s="91"/>
      <c r="FK422" s="227"/>
      <c r="FL422" s="227"/>
      <c r="FM422" s="193">
        <v>184</v>
      </c>
      <c r="FN422" s="193">
        <v>122</v>
      </c>
      <c r="FO422" s="193">
        <v>99.170122237078374</v>
      </c>
      <c r="FP422" s="193">
        <v>65.754102787628057</v>
      </c>
      <c r="FQ422" s="193">
        <v>34</v>
      </c>
      <c r="FR422" s="133">
        <v>1</v>
      </c>
      <c r="FT422" s="193">
        <v>45</v>
      </c>
      <c r="FU422" s="193">
        <v>88</v>
      </c>
      <c r="FV422" s="133">
        <v>200</v>
      </c>
      <c r="FW422" s="237">
        <v>10.3</v>
      </c>
      <c r="FX422" s="237">
        <v>10.4</v>
      </c>
      <c r="FY422" s="237">
        <v>4.3689320388349513</v>
      </c>
      <c r="FZ422" s="237">
        <v>0.51136363636363635</v>
      </c>
      <c r="GA422" s="237">
        <v>1.9565217391304348</v>
      </c>
      <c r="GB422" s="133">
        <v>20</v>
      </c>
      <c r="GH422" s="133">
        <v>1</v>
      </c>
      <c r="GI422" s="133">
        <v>1</v>
      </c>
      <c r="GJ422" s="133">
        <v>0</v>
      </c>
      <c r="GK422" s="133">
        <v>0</v>
      </c>
      <c r="GN422" s="133">
        <v>0</v>
      </c>
      <c r="GP422" s="133">
        <v>1</v>
      </c>
      <c r="GQ422" s="61">
        <v>21</v>
      </c>
      <c r="GR422" s="106">
        <v>11.318329168362206</v>
      </c>
      <c r="GS422" s="61">
        <v>45</v>
      </c>
      <c r="GT422" s="61">
        <v>0</v>
      </c>
      <c r="GU422" s="61"/>
      <c r="GV422" s="61"/>
      <c r="GW422" s="61"/>
      <c r="GX422" s="61"/>
      <c r="GY422" s="61">
        <v>30</v>
      </c>
      <c r="GZ422" s="61"/>
      <c r="HA422" s="90"/>
      <c r="HB422" s="21">
        <v>9</v>
      </c>
      <c r="HZ422" s="238"/>
      <c r="IF422" s="237"/>
      <c r="IG422" s="237"/>
      <c r="IQ422" s="237"/>
      <c r="JD422" s="136"/>
      <c r="JE422" s="278"/>
      <c r="JF422" s="70"/>
      <c r="JG422" s="70"/>
      <c r="JH422" s="136"/>
      <c r="JI422" s="136"/>
      <c r="JJ422" s="136"/>
      <c r="JK422" s="136"/>
      <c r="JM422" s="420"/>
      <c r="JN422" s="362"/>
      <c r="JO422" s="244"/>
      <c r="JQ422" s="518">
        <v>0</v>
      </c>
      <c r="JR422" s="519"/>
      <c r="JS422" s="520"/>
      <c r="JT422" s="135"/>
      <c r="JV422" s="200"/>
      <c r="JW422" s="135"/>
      <c r="JX422" s="225"/>
      <c r="JY422" s="201"/>
      <c r="JZ422" s="135"/>
      <c r="KA422" s="225"/>
      <c r="KB422" s="699">
        <v>0</v>
      </c>
      <c r="KC422" s="511"/>
      <c r="KD422" s="225"/>
      <c r="KE422" s="63"/>
      <c r="KF422" s="250"/>
      <c r="KG422" s="250"/>
      <c r="KH422" s="250"/>
      <c r="KI422" s="250"/>
      <c r="KJ422" s="250"/>
      <c r="KK422" s="250"/>
      <c r="KL422" s="250"/>
      <c r="KM422" s="250"/>
      <c r="KR422" s="92"/>
      <c r="KS422" s="92"/>
      <c r="KT422" s="92"/>
      <c r="KU422" s="361"/>
      <c r="KV422" s="92"/>
      <c r="KW422" s="361"/>
      <c r="KX422" s="361"/>
      <c r="KY422" s="361"/>
      <c r="KZ422" s="361"/>
      <c r="LA422" s="361"/>
      <c r="LB422" s="361"/>
      <c r="LC422" s="361"/>
      <c r="LD422" s="361"/>
      <c r="LE422" s="361"/>
      <c r="LF422" s="112"/>
      <c r="LG422" s="454"/>
      <c r="LH422" s="454"/>
      <c r="LI422" s="454"/>
      <c r="LJ422" s="454"/>
      <c r="LK422" s="454"/>
      <c r="LL422" s="454"/>
      <c r="LM422" s="454"/>
      <c r="LN422" s="454"/>
      <c r="LO422" s="454"/>
      <c r="LP422" s="454"/>
      <c r="LQ422" s="454"/>
      <c r="LR422" s="454"/>
      <c r="LS422" s="454"/>
      <c r="LT422" s="454"/>
      <c r="LU422" s="454"/>
      <c r="LV422" s="454"/>
      <c r="LW422" s="454"/>
      <c r="LX422" s="454"/>
      <c r="LY422" s="454"/>
      <c r="LZ422" s="454"/>
      <c r="MA422" s="454"/>
      <c r="MB422" s="454"/>
      <c r="MD422" s="509"/>
      <c r="ME422" s="61"/>
      <c r="MF422" s="746">
        <v>159</v>
      </c>
      <c r="MG422" s="533">
        <v>41651</v>
      </c>
      <c r="MH422" s="534">
        <v>403</v>
      </c>
      <c r="MI422" s="537">
        <v>403</v>
      </c>
      <c r="MJ422" s="522">
        <v>173.10707499056801</v>
      </c>
      <c r="MK422" s="533">
        <v>41654</v>
      </c>
      <c r="ML422" s="521" t="s">
        <v>1920</v>
      </c>
      <c r="MM422" s="528">
        <v>177.65587473155799</v>
      </c>
      <c r="MN422" s="534"/>
      <c r="MO422" s="534"/>
      <c r="MP422" s="534"/>
      <c r="NE422" s="876">
        <v>1159</v>
      </c>
      <c r="NF422" s="877">
        <v>8.2455051702158499</v>
      </c>
      <c r="NG422" s="877">
        <v>6.8638145873596397</v>
      </c>
      <c r="NH422" s="877">
        <v>5.3165078191031103</v>
      </c>
      <c r="NI422" s="877">
        <v>2.0669502439246301</v>
      </c>
      <c r="NJ422" s="877">
        <v>7.5951455679908602</v>
      </c>
      <c r="NK422" s="877">
        <v>6.8477464169213897</v>
      </c>
      <c r="NL422" s="877">
        <v>8.9057780893475993</v>
      </c>
      <c r="NM422" s="877">
        <v>7.4135433109977598</v>
      </c>
      <c r="NN422" s="877">
        <v>5.7784714341998296</v>
      </c>
      <c r="NO422" s="877">
        <v>0.60407132366886096</v>
      </c>
      <c r="NP422" s="877">
        <v>5.8068395817981902</v>
      </c>
      <c r="NQ422" s="877">
        <v>6.0550654725650901</v>
      </c>
      <c r="NR422" s="877">
        <v>7.1072693935925404</v>
      </c>
      <c r="NS422" s="877">
        <v>4.5783349486816096</v>
      </c>
      <c r="NT422" s="877">
        <v>6.0459234396025501</v>
      </c>
      <c r="NU422" s="877">
        <v>8.2670675578124797</v>
      </c>
      <c r="NV422" s="877">
        <v>6.7306399559167902</v>
      </c>
      <c r="NW422" s="877">
        <v>6.4119346247911801</v>
      </c>
      <c r="NX422" s="877">
        <v>6.4146429584100098</v>
      </c>
      <c r="NY422" s="877">
        <v>6.3483740751911597</v>
      </c>
      <c r="NZ422" s="877">
        <v>7.3410072568590898</v>
      </c>
      <c r="OA422" s="877">
        <v>4.4148120605658496</v>
      </c>
      <c r="OB422" s="877">
        <v>11.5255501716533</v>
      </c>
      <c r="OC422" s="877">
        <v>3.1538053360790399</v>
      </c>
      <c r="OD422" s="877">
        <v>6.2805852025644704</v>
      </c>
      <c r="OE422" s="877">
        <v>6.8077413064836696</v>
      </c>
      <c r="OF422" s="877">
        <v>6.69946834646142</v>
      </c>
      <c r="OG422" s="877">
        <v>11.327833296750301</v>
      </c>
      <c r="OH422" s="877">
        <v>3.8186460828225401</v>
      </c>
      <c r="OI422" s="877">
        <v>9.0968205530158208</v>
      </c>
      <c r="OJ422" s="877">
        <v>4.2570106182060199</v>
      </c>
      <c r="OK422" s="877">
        <v>2.2310127437345</v>
      </c>
      <c r="OL422" s="877">
        <v>1.8657731419986301</v>
      </c>
      <c r="OM422" s="877">
        <v>8.3717448355742405</v>
      </c>
    </row>
    <row r="423" spans="1:403" s="133" customFormat="1" x14ac:dyDescent="0.25">
      <c r="A423" s="455">
        <v>422</v>
      </c>
      <c r="B423" s="221">
        <v>0</v>
      </c>
      <c r="C423" s="61">
        <v>0</v>
      </c>
      <c r="D423" s="61">
        <v>5</v>
      </c>
      <c r="E423" s="511">
        <v>160</v>
      </c>
      <c r="F423" s="884"/>
      <c r="G423" s="61"/>
      <c r="H423" s="900">
        <v>405</v>
      </c>
      <c r="J423" s="511" t="s">
        <v>1921</v>
      </c>
      <c r="K423" s="766">
        <v>24853</v>
      </c>
      <c r="L423" s="512">
        <v>46.063013698630101</v>
      </c>
      <c r="M423" s="514">
        <v>68</v>
      </c>
      <c r="N423" s="514">
        <v>173</v>
      </c>
      <c r="O423" s="514">
        <v>22.720438370810918</v>
      </c>
      <c r="P423" s="106">
        <v>1.8076995817274999</v>
      </c>
      <c r="Q423" s="511">
        <v>0</v>
      </c>
      <c r="R423" s="511">
        <v>109</v>
      </c>
      <c r="S423" s="511">
        <v>75</v>
      </c>
      <c r="T423" s="511">
        <v>0</v>
      </c>
      <c r="U423" s="514">
        <v>3</v>
      </c>
      <c r="V423" s="718">
        <v>0</v>
      </c>
      <c r="W423" s="718"/>
      <c r="X423" s="718">
        <v>0</v>
      </c>
      <c r="Y423" s="718">
        <v>1</v>
      </c>
      <c r="Z423" s="718">
        <v>0</v>
      </c>
      <c r="AA423" s="718">
        <v>0</v>
      </c>
      <c r="AB423" s="718">
        <v>0</v>
      </c>
      <c r="AC423" s="718">
        <v>0</v>
      </c>
      <c r="AE423" s="524">
        <v>13.0400302586743</v>
      </c>
      <c r="AG423" s="589">
        <v>136</v>
      </c>
      <c r="AH423" s="595">
        <v>1.4</v>
      </c>
      <c r="AI423" s="589">
        <v>55</v>
      </c>
      <c r="AJ423" s="592"/>
      <c r="AK423" s="589">
        <v>14</v>
      </c>
      <c r="AL423" s="592"/>
      <c r="AM423" s="589">
        <v>1375</v>
      </c>
      <c r="AN423" s="593"/>
      <c r="AO423" s="409"/>
      <c r="AP423" s="63"/>
      <c r="AQ423" s="63"/>
      <c r="AR423" s="63"/>
      <c r="AS423" s="63"/>
      <c r="AT423" s="63"/>
      <c r="AU423" s="63"/>
      <c r="AV423" s="64"/>
      <c r="AW423" s="64"/>
      <c r="AX423" s="108"/>
      <c r="AY423" s="108"/>
      <c r="AZ423" s="108"/>
      <c r="BA423" s="591">
        <v>135</v>
      </c>
      <c r="BB423" s="414"/>
      <c r="BC423" s="66"/>
      <c r="BD423" s="68"/>
      <c r="BE423" s="66"/>
      <c r="BF423" s="218"/>
      <c r="BG423" s="66"/>
      <c r="BH423" s="68"/>
      <c r="BI423" s="508"/>
      <c r="BJ423" s="508"/>
      <c r="BK423" s="508"/>
      <c r="BL423" s="66"/>
      <c r="BM423" s="66"/>
      <c r="BN423" s="66"/>
      <c r="BO423" s="66"/>
      <c r="BP423" s="571"/>
      <c r="BQ423" s="66"/>
      <c r="BR423" s="66"/>
      <c r="BS423" s="66"/>
      <c r="BT423" s="66"/>
      <c r="BU423" s="61"/>
      <c r="BV423" s="61"/>
      <c r="BW423" s="61"/>
      <c r="BX423" s="61"/>
      <c r="BY423" s="61"/>
      <c r="BZ423" s="61"/>
      <c r="CA423" s="61"/>
      <c r="CB423" s="61"/>
      <c r="CC423" s="61"/>
      <c r="CD423" s="61"/>
      <c r="CE423" s="61"/>
      <c r="CF423" s="61"/>
      <c r="CG423" s="61"/>
      <c r="CH423" s="61"/>
      <c r="CI423" s="61"/>
      <c r="CJ423" s="61"/>
      <c r="CK423" s="661">
        <v>1</v>
      </c>
      <c r="CL423" s="661">
        <v>0</v>
      </c>
      <c r="CM423" s="661">
        <v>1</v>
      </c>
      <c r="CN423" s="661">
        <v>1</v>
      </c>
      <c r="CO423" s="661">
        <v>1</v>
      </c>
      <c r="CP423" s="661">
        <v>0</v>
      </c>
      <c r="CQ423" s="661">
        <v>1</v>
      </c>
      <c r="CR423" s="661">
        <v>0</v>
      </c>
      <c r="CS423" s="661">
        <v>0</v>
      </c>
      <c r="CT423" s="661">
        <v>0</v>
      </c>
      <c r="CU423" s="661">
        <v>0</v>
      </c>
      <c r="CV423" s="661">
        <v>0</v>
      </c>
      <c r="CW423" s="666">
        <v>9.8000000000000007</v>
      </c>
      <c r="CX423" s="362"/>
      <c r="CY423" s="362"/>
      <c r="CZ423" s="362"/>
      <c r="DD423" s="516">
        <v>2</v>
      </c>
      <c r="DE423" s="511" t="s">
        <v>1796</v>
      </c>
      <c r="DG423" s="136"/>
      <c r="DK423" s="136"/>
      <c r="DL423" s="136"/>
      <c r="DM423" s="136"/>
      <c r="DT423" s="63"/>
      <c r="EP423" s="511">
        <v>160</v>
      </c>
      <c r="EQ423" s="574">
        <v>41663</v>
      </c>
      <c r="EU423" s="517">
        <v>96</v>
      </c>
      <c r="EV423" s="133">
        <v>1</v>
      </c>
      <c r="EW423" s="524">
        <v>13.0400302586743</v>
      </c>
      <c r="EX423" s="133">
        <v>11</v>
      </c>
      <c r="EY423" s="133">
        <v>10</v>
      </c>
      <c r="EZ423" s="133">
        <v>67</v>
      </c>
      <c r="FA423" s="133">
        <v>63</v>
      </c>
      <c r="FD423" s="133">
        <v>55</v>
      </c>
      <c r="FF423" s="133">
        <v>25</v>
      </c>
      <c r="FI423" s="91"/>
      <c r="FJ423" s="91"/>
      <c r="FK423" s="227"/>
      <c r="FL423" s="227"/>
      <c r="FM423" s="193">
        <v>219</v>
      </c>
      <c r="FN423" s="193">
        <v>168</v>
      </c>
      <c r="FO423" s="193">
        <v>121.14844867680728</v>
      </c>
      <c r="FP423" s="193">
        <v>92.935796245222022</v>
      </c>
      <c r="FQ423" s="193">
        <v>23</v>
      </c>
      <c r="FR423" s="133">
        <v>1</v>
      </c>
      <c r="FT423" s="193">
        <v>80</v>
      </c>
      <c r="FU423" s="193"/>
      <c r="FV423" s="133">
        <v>110</v>
      </c>
      <c r="FW423" s="237">
        <v>5.4</v>
      </c>
      <c r="FX423" s="237">
        <v>5.0999999999999996</v>
      </c>
      <c r="FY423" s="237">
        <v>14.814814814814813</v>
      </c>
      <c r="FZ423" s="237"/>
      <c r="GA423" s="237"/>
      <c r="GB423" s="133">
        <v>19</v>
      </c>
      <c r="GH423" s="133">
        <v>1</v>
      </c>
      <c r="GI423" s="133">
        <v>1</v>
      </c>
      <c r="GJ423" s="133">
        <v>1</v>
      </c>
      <c r="GK423" s="133">
        <v>1</v>
      </c>
      <c r="GL423" s="133">
        <v>34</v>
      </c>
      <c r="GN423" s="133">
        <v>0</v>
      </c>
      <c r="GP423" s="133">
        <v>1</v>
      </c>
      <c r="GQ423" s="61">
        <v>92</v>
      </c>
      <c r="GR423" s="106">
        <v>50.893412229526341</v>
      </c>
      <c r="GS423" s="61">
        <v>20</v>
      </c>
      <c r="GT423" s="61">
        <v>1</v>
      </c>
      <c r="GU423" s="61"/>
      <c r="GV423" s="61"/>
      <c r="GW423" s="61"/>
      <c r="GX423" s="61"/>
      <c r="GY423" s="61"/>
      <c r="GZ423" s="61"/>
      <c r="HA423" s="90"/>
      <c r="HB423" s="21">
        <v>19</v>
      </c>
      <c r="HZ423" s="238"/>
      <c r="IF423" s="237"/>
      <c r="IG423" s="237"/>
      <c r="IQ423" s="237"/>
      <c r="JD423" s="136"/>
      <c r="JE423" s="278"/>
      <c r="JF423" s="70"/>
      <c r="JG423" s="70"/>
      <c r="JH423" s="136"/>
      <c r="JI423" s="136"/>
      <c r="JJ423" s="136"/>
      <c r="JK423" s="136"/>
      <c r="JM423" s="420"/>
      <c r="JN423" s="362"/>
      <c r="JO423" s="244"/>
      <c r="JQ423" s="518">
        <v>1</v>
      </c>
      <c r="JR423" s="519">
        <v>42846</v>
      </c>
      <c r="JS423" s="520">
        <v>38</v>
      </c>
      <c r="JT423" s="135"/>
      <c r="JV423" s="200"/>
      <c r="JW423" s="135"/>
      <c r="JX423" s="225"/>
      <c r="JY423" s="201"/>
      <c r="JZ423" s="135"/>
      <c r="KA423" s="225"/>
      <c r="KB423" s="699">
        <v>0</v>
      </c>
      <c r="KC423" s="511"/>
      <c r="KD423" s="225"/>
      <c r="KE423" s="63"/>
      <c r="KF423" s="250"/>
      <c r="KG423" s="250"/>
      <c r="KH423" s="250"/>
      <c r="KI423" s="250"/>
      <c r="KJ423" s="250"/>
      <c r="KK423" s="250"/>
      <c r="KL423" s="250"/>
      <c r="KM423" s="250"/>
      <c r="KR423" s="92"/>
      <c r="KS423" s="92"/>
      <c r="KT423" s="92"/>
      <c r="KU423" s="361"/>
      <c r="KV423" s="92"/>
      <c r="KW423" s="361"/>
      <c r="KX423" s="361"/>
      <c r="KY423" s="361"/>
      <c r="KZ423" s="361"/>
      <c r="LA423" s="361"/>
      <c r="LB423" s="361"/>
      <c r="LC423" s="361"/>
      <c r="LD423" s="361"/>
      <c r="LE423" s="361"/>
      <c r="LF423" s="112"/>
      <c r="LG423" s="454"/>
      <c r="LH423" s="454"/>
      <c r="LI423" s="454"/>
      <c r="LJ423" s="454"/>
      <c r="LK423" s="454"/>
      <c r="LL423" s="454"/>
      <c r="LM423" s="454"/>
      <c r="LN423" s="454"/>
      <c r="LO423" s="454"/>
      <c r="LP423" s="454"/>
      <c r="LQ423" s="454"/>
      <c r="LR423" s="454"/>
      <c r="LS423" s="454"/>
      <c r="LT423" s="454"/>
      <c r="LU423" s="454"/>
      <c r="LV423" s="454"/>
      <c r="LW423" s="454"/>
      <c r="LX423" s="454"/>
      <c r="LY423" s="454"/>
      <c r="LZ423" s="454"/>
      <c r="MA423" s="454"/>
      <c r="MB423" s="454"/>
      <c r="MD423" s="509"/>
      <c r="ME423" s="61"/>
      <c r="MF423" s="746">
        <v>160</v>
      </c>
      <c r="MG423" s="510">
        <v>41666</v>
      </c>
      <c r="MH423" s="511">
        <v>405</v>
      </c>
      <c r="MI423" s="521">
        <v>405</v>
      </c>
      <c r="MJ423" s="522">
        <v>23.842152465061002</v>
      </c>
      <c r="MK423" s="510">
        <v>41674</v>
      </c>
      <c r="ML423" s="511">
        <v>430</v>
      </c>
      <c r="MM423" s="511"/>
      <c r="MN423" s="511"/>
      <c r="MO423" s="511"/>
      <c r="MP423" s="511"/>
      <c r="NE423" s="876" t="s">
        <v>64</v>
      </c>
      <c r="NF423" s="877" t="s">
        <v>64</v>
      </c>
      <c r="NG423" s="877" t="s">
        <v>64</v>
      </c>
      <c r="NH423" s="877" t="s">
        <v>64</v>
      </c>
      <c r="NI423" s="877" t="s">
        <v>64</v>
      </c>
      <c r="NJ423" s="877" t="s">
        <v>64</v>
      </c>
      <c r="NK423" s="877" t="s">
        <v>64</v>
      </c>
      <c r="NL423" s="877" t="s">
        <v>64</v>
      </c>
      <c r="NM423" s="877" t="s">
        <v>64</v>
      </c>
      <c r="NN423" s="877" t="s">
        <v>64</v>
      </c>
      <c r="NO423" s="877" t="s">
        <v>64</v>
      </c>
      <c r="NP423" s="877" t="s">
        <v>64</v>
      </c>
      <c r="NQ423" s="877" t="s">
        <v>64</v>
      </c>
      <c r="NR423" s="877" t="s">
        <v>64</v>
      </c>
      <c r="NS423" s="877" t="s">
        <v>64</v>
      </c>
      <c r="NT423" s="877" t="s">
        <v>64</v>
      </c>
      <c r="NU423" s="877" t="s">
        <v>64</v>
      </c>
      <c r="NV423" s="877" t="s">
        <v>64</v>
      </c>
      <c r="NW423" s="877" t="s">
        <v>64</v>
      </c>
      <c r="NX423" s="877" t="s">
        <v>64</v>
      </c>
      <c r="NY423" s="877" t="s">
        <v>64</v>
      </c>
      <c r="NZ423" s="877" t="s">
        <v>64</v>
      </c>
      <c r="OA423" s="877" t="s">
        <v>64</v>
      </c>
      <c r="OB423" s="877" t="s">
        <v>64</v>
      </c>
      <c r="OC423" s="877" t="s">
        <v>64</v>
      </c>
      <c r="OD423" s="877" t="s">
        <v>64</v>
      </c>
      <c r="OE423" s="877" t="s">
        <v>64</v>
      </c>
      <c r="OF423" s="877" t="s">
        <v>64</v>
      </c>
      <c r="OG423" s="877" t="s">
        <v>64</v>
      </c>
      <c r="OH423" s="877" t="s">
        <v>64</v>
      </c>
      <c r="OI423" s="877" t="s">
        <v>64</v>
      </c>
      <c r="OJ423" s="877" t="s">
        <v>64</v>
      </c>
      <c r="OK423" s="877" t="s">
        <v>64</v>
      </c>
      <c r="OL423" s="877" t="s">
        <v>64</v>
      </c>
      <c r="OM423" s="877" t="s">
        <v>64</v>
      </c>
    </row>
    <row r="424" spans="1:403" s="133" customFormat="1" x14ac:dyDescent="0.25">
      <c r="A424" s="455">
        <v>423</v>
      </c>
      <c r="B424" s="221">
        <v>0</v>
      </c>
      <c r="C424" s="61">
        <v>1</v>
      </c>
      <c r="D424" s="61">
        <v>5</v>
      </c>
      <c r="E424" s="511">
        <v>161</v>
      </c>
      <c r="F424" s="884"/>
      <c r="G424" s="61"/>
      <c r="H424" s="900">
        <v>406</v>
      </c>
      <c r="J424" s="511" t="s">
        <v>1922</v>
      </c>
      <c r="K424" s="766">
        <v>13484</v>
      </c>
      <c r="L424" s="512">
        <v>77.252054794520603</v>
      </c>
      <c r="M424" s="514">
        <v>69</v>
      </c>
      <c r="N424" s="514">
        <v>160</v>
      </c>
      <c r="O424" s="514">
        <v>26.953124999999996</v>
      </c>
      <c r="P424" s="106">
        <v>1.7511900715418263</v>
      </c>
      <c r="Q424" s="511">
        <v>1</v>
      </c>
      <c r="R424" s="511">
        <v>90</v>
      </c>
      <c r="S424" s="511">
        <v>60</v>
      </c>
      <c r="T424" s="511">
        <v>1</v>
      </c>
      <c r="U424" s="514">
        <v>4</v>
      </c>
      <c r="V424" s="718">
        <v>0</v>
      </c>
      <c r="W424" s="718"/>
      <c r="X424" s="718">
        <v>1</v>
      </c>
      <c r="Y424" s="718">
        <v>2</v>
      </c>
      <c r="Z424" s="718">
        <v>0</v>
      </c>
      <c r="AA424" s="718">
        <v>0</v>
      </c>
      <c r="AB424" s="718">
        <v>0</v>
      </c>
      <c r="AC424" s="718">
        <v>0</v>
      </c>
      <c r="AE424" s="524">
        <v>15.156896078623101</v>
      </c>
      <c r="AG424" s="589">
        <v>113</v>
      </c>
      <c r="AH424" s="590">
        <v>0.62</v>
      </c>
      <c r="AI424" s="589">
        <v>93</v>
      </c>
      <c r="AJ424" s="592"/>
      <c r="AK424" s="589">
        <v>11.2</v>
      </c>
      <c r="AL424" s="592"/>
      <c r="AM424" s="589">
        <v>2416</v>
      </c>
      <c r="AN424" s="593"/>
      <c r="AO424" s="409"/>
      <c r="AP424" s="63"/>
      <c r="AQ424" s="63"/>
      <c r="AR424" s="63"/>
      <c r="AS424" s="63"/>
      <c r="AT424" s="63"/>
      <c r="AU424" s="63"/>
      <c r="AV424" s="64"/>
      <c r="AW424" s="64"/>
      <c r="AX424" s="108"/>
      <c r="AY424" s="108"/>
      <c r="AZ424" s="108"/>
      <c r="BA424" s="589">
        <v>130</v>
      </c>
      <c r="BB424" s="414"/>
      <c r="BC424" s="66"/>
      <c r="BD424" s="68"/>
      <c r="BE424" s="66"/>
      <c r="BF424" s="218"/>
      <c r="BG424" s="66"/>
      <c r="BH424" s="68"/>
      <c r="BI424" s="508"/>
      <c r="BJ424" s="508"/>
      <c r="BK424" s="508"/>
      <c r="BL424" s="66"/>
      <c r="BM424" s="66"/>
      <c r="BN424" s="66"/>
      <c r="BO424" s="66"/>
      <c r="BP424" s="571"/>
      <c r="BQ424" s="66"/>
      <c r="BR424" s="66"/>
      <c r="BS424" s="66"/>
      <c r="BT424" s="66"/>
      <c r="BU424" s="61"/>
      <c r="BV424" s="61"/>
      <c r="BW424" s="61"/>
      <c r="BX424" s="61"/>
      <c r="BY424" s="61"/>
      <c r="BZ424" s="61"/>
      <c r="CA424" s="61"/>
      <c r="CB424" s="61"/>
      <c r="CC424" s="61"/>
      <c r="CD424" s="61"/>
      <c r="CE424" s="61"/>
      <c r="CF424" s="61"/>
      <c r="CG424" s="61"/>
      <c r="CH424" s="61"/>
      <c r="CI424" s="61"/>
      <c r="CJ424" s="61"/>
      <c r="CK424" s="661">
        <v>1</v>
      </c>
      <c r="CL424" s="661">
        <v>0</v>
      </c>
      <c r="CM424" s="663">
        <v>1</v>
      </c>
      <c r="CN424" s="661">
        <v>1</v>
      </c>
      <c r="CO424" s="661">
        <v>1</v>
      </c>
      <c r="CP424" s="661">
        <v>0</v>
      </c>
      <c r="CQ424" s="661">
        <v>0</v>
      </c>
      <c r="CR424" s="661">
        <v>1</v>
      </c>
      <c r="CS424" s="663" t="s">
        <v>1846</v>
      </c>
      <c r="CT424" s="661">
        <v>0</v>
      </c>
      <c r="CU424" s="661">
        <v>0</v>
      </c>
      <c r="CV424" s="661">
        <v>1</v>
      </c>
      <c r="CW424" s="667"/>
      <c r="CX424" s="362"/>
      <c r="CY424" s="362"/>
      <c r="CZ424" s="362"/>
      <c r="DD424" s="516">
        <v>2</v>
      </c>
      <c r="DE424" s="511" t="s">
        <v>1923</v>
      </c>
      <c r="DG424" s="136"/>
      <c r="DK424" s="136"/>
      <c r="DL424" s="136"/>
      <c r="DM424" s="136"/>
      <c r="DT424" s="63"/>
      <c r="EP424" s="511">
        <v>161</v>
      </c>
      <c r="EQ424" s="574">
        <v>41682</v>
      </c>
      <c r="EU424" s="133">
        <v>110</v>
      </c>
      <c r="EV424" s="133">
        <v>0</v>
      </c>
      <c r="EW424" s="524">
        <v>15.156896078623101</v>
      </c>
      <c r="EX424" s="133">
        <v>6</v>
      </c>
      <c r="EY424" s="133">
        <v>6</v>
      </c>
      <c r="EZ424" s="133">
        <v>58</v>
      </c>
      <c r="FA424" s="133">
        <v>54</v>
      </c>
      <c r="FD424" s="133">
        <v>52</v>
      </c>
      <c r="FF424" s="133">
        <v>36</v>
      </c>
      <c r="FI424" s="91"/>
      <c r="FJ424" s="91"/>
      <c r="FK424" s="227"/>
      <c r="FL424" s="227"/>
      <c r="FM424" s="193">
        <v>168</v>
      </c>
      <c r="FN424" s="193">
        <v>144</v>
      </c>
      <c r="FO424" s="193">
        <v>95.934760440987006</v>
      </c>
      <c r="FP424" s="193">
        <v>82.229794663703146</v>
      </c>
      <c r="FQ424" s="193">
        <v>15</v>
      </c>
      <c r="FR424" s="133">
        <v>1</v>
      </c>
      <c r="FT424" s="193">
        <v>99</v>
      </c>
      <c r="FU424" s="193"/>
      <c r="FV424" s="133">
        <v>150</v>
      </c>
      <c r="FW424" s="237">
        <v>3.4</v>
      </c>
      <c r="FX424" s="237">
        <v>8.11</v>
      </c>
      <c r="FY424" s="237">
        <v>29.117647058823529</v>
      </c>
      <c r="FZ424" s="237"/>
      <c r="GA424" s="237"/>
      <c r="GB424" s="133">
        <v>19</v>
      </c>
      <c r="GH424" s="133">
        <v>1</v>
      </c>
      <c r="GI424" s="133">
        <v>2</v>
      </c>
      <c r="GJ424" s="133">
        <v>1</v>
      </c>
      <c r="GK424" s="133">
        <v>1</v>
      </c>
      <c r="GL424" s="133">
        <v>38</v>
      </c>
      <c r="GN424" s="133">
        <v>0</v>
      </c>
      <c r="GP424" s="133">
        <v>1</v>
      </c>
      <c r="GQ424" s="61">
        <v>86</v>
      </c>
      <c r="GR424" s="106">
        <v>49.109460701933827</v>
      </c>
      <c r="GS424" s="61">
        <v>20</v>
      </c>
      <c r="GT424" s="61">
        <v>1</v>
      </c>
      <c r="GU424" s="61"/>
      <c r="GV424" s="61"/>
      <c r="GW424" s="61"/>
      <c r="GX424" s="61"/>
      <c r="GY424" s="61"/>
      <c r="GZ424" s="61"/>
      <c r="HA424" s="90"/>
      <c r="HB424" s="21">
        <v>24</v>
      </c>
      <c r="HZ424" s="238"/>
      <c r="IF424" s="237"/>
      <c r="IG424" s="237"/>
      <c r="IQ424" s="237"/>
      <c r="JD424" s="136"/>
      <c r="JE424" s="278"/>
      <c r="JF424" s="70"/>
      <c r="JG424" s="70"/>
      <c r="JH424" s="136"/>
      <c r="JI424" s="136"/>
      <c r="JJ424" s="136"/>
      <c r="JK424" s="136"/>
      <c r="JM424" s="420"/>
      <c r="JN424" s="362"/>
      <c r="JO424" s="244"/>
      <c r="JQ424" s="518">
        <v>1</v>
      </c>
      <c r="JR424" s="519">
        <v>42106</v>
      </c>
      <c r="JS424" s="520">
        <v>14</v>
      </c>
      <c r="JT424" s="135"/>
      <c r="JV424" s="200"/>
      <c r="JW424" s="135"/>
      <c r="JX424" s="225"/>
      <c r="JY424" s="201"/>
      <c r="JZ424" s="135"/>
      <c r="KA424" s="225"/>
      <c r="KB424" s="699">
        <v>0</v>
      </c>
      <c r="KC424" s="511"/>
      <c r="KD424" s="225"/>
      <c r="KE424" s="63"/>
      <c r="KF424" s="250"/>
      <c r="KG424" s="250"/>
      <c r="KH424" s="250"/>
      <c r="KI424" s="250"/>
      <c r="KJ424" s="250"/>
      <c r="KK424" s="250"/>
      <c r="KL424" s="250"/>
      <c r="KM424" s="250"/>
      <c r="KR424" s="92"/>
      <c r="KS424" s="92"/>
      <c r="KT424" s="92"/>
      <c r="KU424" s="361"/>
      <c r="KV424" s="92"/>
      <c r="KW424" s="361"/>
      <c r="KX424" s="361"/>
      <c r="KY424" s="361"/>
      <c r="KZ424" s="361"/>
      <c r="LA424" s="361"/>
      <c r="LB424" s="361"/>
      <c r="LC424" s="361"/>
      <c r="LD424" s="361"/>
      <c r="LE424" s="361"/>
      <c r="LF424" s="112"/>
      <c r="LG424" s="454"/>
      <c r="LH424" s="454"/>
      <c r="LI424" s="454"/>
      <c r="LJ424" s="454"/>
      <c r="LK424" s="454"/>
      <c r="LL424" s="454"/>
      <c r="LM424" s="454"/>
      <c r="LN424" s="454"/>
      <c r="LO424" s="454"/>
      <c r="LP424" s="454"/>
      <c r="LQ424" s="454"/>
      <c r="LR424" s="454"/>
      <c r="LS424" s="454"/>
      <c r="LT424" s="454"/>
      <c r="LU424" s="454"/>
      <c r="LV424" s="454"/>
      <c r="LW424" s="454"/>
      <c r="LX424" s="454"/>
      <c r="LY424" s="454"/>
      <c r="LZ424" s="454"/>
      <c r="MA424" s="454"/>
      <c r="MB424" s="454"/>
      <c r="MD424" s="509"/>
      <c r="ME424" s="61"/>
      <c r="MF424" s="746">
        <v>161</v>
      </c>
      <c r="MG424" s="510">
        <v>41681</v>
      </c>
      <c r="MH424" s="511">
        <v>406</v>
      </c>
      <c r="MI424" s="521">
        <v>406</v>
      </c>
      <c r="MJ424" s="522">
        <v>43.099432514097501</v>
      </c>
      <c r="MK424" s="510"/>
      <c r="ML424" s="511"/>
      <c r="MM424" s="511"/>
      <c r="MN424" s="511"/>
      <c r="MO424" s="511"/>
      <c r="MP424" s="511"/>
      <c r="NE424" s="876">
        <v>1161</v>
      </c>
      <c r="NF424" s="877">
        <v>8.0963989126983904</v>
      </c>
      <c r="NG424" s="877">
        <v>7.1807048401955598</v>
      </c>
      <c r="NH424" s="877">
        <v>5.27724089833207</v>
      </c>
      <c r="NI424" s="877">
        <v>3.0703893278913998</v>
      </c>
      <c r="NJ424" s="877">
        <v>7.6301578947688498</v>
      </c>
      <c r="NK424" s="877">
        <v>8.5968233589987992</v>
      </c>
      <c r="NL424" s="877">
        <v>6.6891593577312998</v>
      </c>
      <c r="NM424" s="877">
        <v>7.46532151358055</v>
      </c>
      <c r="NN424" s="877">
        <v>6.02967373462642</v>
      </c>
      <c r="NO424" s="877">
        <v>0.90303827011291204</v>
      </c>
      <c r="NP424" s="877">
        <v>5.2709026491671302</v>
      </c>
      <c r="NQ424" s="877">
        <v>6.2824398050063897</v>
      </c>
      <c r="NR424" s="877">
        <v>8.1552736250399605</v>
      </c>
      <c r="NS424" s="877">
        <v>4.4025857582325898</v>
      </c>
      <c r="NT424" s="877">
        <v>6.1276332797258704</v>
      </c>
      <c r="NU424" s="877">
        <v>7.0115627268910803</v>
      </c>
      <c r="NV424" s="877">
        <v>6.3341391788382397</v>
      </c>
      <c r="NW424" s="877">
        <v>7.0476692513913104</v>
      </c>
      <c r="NX424" s="877">
        <v>5.9736112755194704</v>
      </c>
      <c r="NY424" s="877">
        <v>6.3515576624504302</v>
      </c>
      <c r="NZ424" s="877">
        <v>7.6297937341689703</v>
      </c>
      <c r="OA424" s="877">
        <v>-0.88896868761125603</v>
      </c>
      <c r="OB424" s="877">
        <v>10.9850520800477</v>
      </c>
      <c r="OC424" s="877">
        <v>0.91073266190291302</v>
      </c>
      <c r="OD424" s="877">
        <v>5.38646609286931</v>
      </c>
      <c r="OE424" s="877">
        <v>6.3731261577589198</v>
      </c>
      <c r="OF424" s="877">
        <v>6.0210354795113599</v>
      </c>
      <c r="OG424" s="877">
        <v>11.2047117390336</v>
      </c>
      <c r="OH424" s="877">
        <v>3.7750505414831701</v>
      </c>
      <c r="OI424" s="877">
        <v>6.8959084648062401</v>
      </c>
      <c r="OJ424" s="877">
        <v>4.5879649888826801</v>
      </c>
      <c r="OK424" s="877">
        <v>4.3088032742274001</v>
      </c>
      <c r="OL424" s="877">
        <v>6.2754347804805697</v>
      </c>
      <c r="OM424" s="877">
        <v>10.0743194181448</v>
      </c>
    </row>
    <row r="425" spans="1:403" s="133" customFormat="1" x14ac:dyDescent="0.25">
      <c r="A425" s="902">
        <v>424</v>
      </c>
      <c r="B425" s="221">
        <v>0</v>
      </c>
      <c r="C425" s="61">
        <v>1</v>
      </c>
      <c r="D425" s="61">
        <v>5</v>
      </c>
      <c r="E425" s="511">
        <v>164</v>
      </c>
      <c r="F425" s="884"/>
      <c r="G425" s="61"/>
      <c r="H425" s="900">
        <v>409</v>
      </c>
      <c r="J425" s="511" t="s">
        <v>1924</v>
      </c>
      <c r="K425" s="766">
        <v>20527</v>
      </c>
      <c r="L425" s="512">
        <v>57.958904109589</v>
      </c>
      <c r="M425" s="514">
        <v>68.7</v>
      </c>
      <c r="N425" s="514">
        <v>178</v>
      </c>
      <c r="O425" s="514">
        <v>21.682868324706476</v>
      </c>
      <c r="P425" s="106">
        <v>1.8430500083647576</v>
      </c>
      <c r="Q425" s="511">
        <v>0</v>
      </c>
      <c r="R425" s="511">
        <v>140</v>
      </c>
      <c r="S425" s="511">
        <v>100</v>
      </c>
      <c r="T425" s="511">
        <v>0</v>
      </c>
      <c r="U425" s="514">
        <v>3</v>
      </c>
      <c r="V425" s="718">
        <v>0</v>
      </c>
      <c r="W425" s="718"/>
      <c r="X425" s="718">
        <v>1</v>
      </c>
      <c r="Y425" s="718">
        <v>0</v>
      </c>
      <c r="Z425" s="718">
        <v>0</v>
      </c>
      <c r="AA425" s="718">
        <v>1</v>
      </c>
      <c r="AB425" s="718">
        <v>0</v>
      </c>
      <c r="AC425" s="718">
        <v>0</v>
      </c>
      <c r="AE425" s="524">
        <v>15.720423507748899</v>
      </c>
      <c r="AG425" s="589">
        <v>91</v>
      </c>
      <c r="AH425" s="590">
        <v>2.4700000000000002</v>
      </c>
      <c r="AI425" s="589">
        <v>27</v>
      </c>
      <c r="AJ425" s="592"/>
      <c r="AK425" s="589">
        <v>12</v>
      </c>
      <c r="AL425" s="592"/>
      <c r="AM425" s="591"/>
      <c r="AN425" s="594"/>
      <c r="AO425" s="409"/>
      <c r="AP425" s="63"/>
      <c r="AQ425" s="63"/>
      <c r="AR425" s="63"/>
      <c r="AS425" s="63"/>
      <c r="AT425" s="63"/>
      <c r="AU425" s="63"/>
      <c r="AV425" s="64"/>
      <c r="AW425" s="64"/>
      <c r="AX425" s="108"/>
      <c r="AY425" s="108"/>
      <c r="AZ425" s="108"/>
      <c r="BA425" s="589">
        <v>138</v>
      </c>
      <c r="BB425" s="414"/>
      <c r="BC425" s="66"/>
      <c r="BD425" s="68"/>
      <c r="BE425" s="66"/>
      <c r="BF425" s="218"/>
      <c r="BG425" s="66"/>
      <c r="BH425" s="68"/>
      <c r="BI425" s="508"/>
      <c r="BJ425" s="508"/>
      <c r="BK425" s="508"/>
      <c r="BL425" s="66"/>
      <c r="BM425" s="66"/>
      <c r="BN425" s="66"/>
      <c r="BO425" s="66"/>
      <c r="BP425" s="571"/>
      <c r="BQ425" s="66"/>
      <c r="BR425" s="66"/>
      <c r="BS425" s="66"/>
      <c r="BT425" s="66"/>
      <c r="BU425" s="61"/>
      <c r="BV425" s="61"/>
      <c r="BW425" s="61"/>
      <c r="BX425" s="61"/>
      <c r="BY425" s="61"/>
      <c r="BZ425" s="61"/>
      <c r="CA425" s="61"/>
      <c r="CB425" s="61"/>
      <c r="CC425" s="61"/>
      <c r="CD425" s="61"/>
      <c r="CE425" s="61"/>
      <c r="CF425" s="61"/>
      <c r="CG425" s="61"/>
      <c r="CH425" s="61"/>
      <c r="CI425" s="61"/>
      <c r="CJ425" s="61"/>
      <c r="CK425" s="661">
        <v>1</v>
      </c>
      <c r="CL425" s="661">
        <v>0</v>
      </c>
      <c r="CM425" s="663">
        <v>0</v>
      </c>
      <c r="CN425" s="661">
        <v>1</v>
      </c>
      <c r="CO425" s="661">
        <v>1</v>
      </c>
      <c r="CP425" s="661">
        <v>0</v>
      </c>
      <c r="CQ425" s="661">
        <v>0</v>
      </c>
      <c r="CR425" s="663" t="s">
        <v>1816</v>
      </c>
      <c r="CS425" s="661">
        <v>0</v>
      </c>
      <c r="CT425" s="661">
        <v>0</v>
      </c>
      <c r="CU425" s="661">
        <v>0</v>
      </c>
      <c r="CV425" s="661">
        <v>0</v>
      </c>
      <c r="CW425" s="667"/>
      <c r="CX425" s="362"/>
      <c r="CY425" s="362"/>
      <c r="CZ425" s="362"/>
      <c r="DD425" s="516">
        <v>2</v>
      </c>
      <c r="DE425" s="511" t="s">
        <v>1826</v>
      </c>
      <c r="DG425" s="136"/>
      <c r="DK425" s="136"/>
      <c r="DL425" s="136"/>
      <c r="DM425" s="136"/>
      <c r="DT425" s="63"/>
      <c r="EP425" s="511">
        <v>164</v>
      </c>
      <c r="EQ425" s="574">
        <v>41675</v>
      </c>
      <c r="EU425" s="133">
        <v>125</v>
      </c>
      <c r="EV425" s="133">
        <v>0</v>
      </c>
      <c r="EW425" s="524">
        <v>15.720423507748899</v>
      </c>
      <c r="EX425" s="133">
        <v>10</v>
      </c>
      <c r="EY425" s="133">
        <v>8</v>
      </c>
      <c r="EZ425" s="133">
        <v>56</v>
      </c>
      <c r="FA425" s="133">
        <v>52</v>
      </c>
      <c r="FD425" s="133">
        <v>50</v>
      </c>
      <c r="FF425" s="133">
        <v>29</v>
      </c>
      <c r="FI425" s="91"/>
      <c r="FJ425" s="91"/>
      <c r="FK425" s="227"/>
      <c r="FL425" s="227"/>
      <c r="FM425" s="193">
        <v>192</v>
      </c>
      <c r="FN425" s="193">
        <v>154</v>
      </c>
      <c r="FO425" s="193">
        <v>104.17514398882297</v>
      </c>
      <c r="FP425" s="193">
        <v>83.557146741035083</v>
      </c>
      <c r="FQ425" s="193">
        <v>20</v>
      </c>
      <c r="FR425" s="133">
        <v>1</v>
      </c>
      <c r="FT425" s="193">
        <v>110</v>
      </c>
      <c r="FU425" s="193"/>
      <c r="FV425" s="133">
        <v>110</v>
      </c>
      <c r="FW425" s="237">
        <v>2.7</v>
      </c>
      <c r="FX425" s="237">
        <v>4.4000000000000004</v>
      </c>
      <c r="FY425" s="237">
        <v>40.74074074074074</v>
      </c>
      <c r="FZ425" s="237"/>
      <c r="GA425" s="237">
        <v>2.3157894736842106</v>
      </c>
      <c r="GB425" s="133">
        <v>20</v>
      </c>
      <c r="GH425" s="133">
        <v>0</v>
      </c>
      <c r="GI425" s="133">
        <v>1</v>
      </c>
      <c r="GJ425" s="133">
        <v>1</v>
      </c>
      <c r="GK425" s="133">
        <v>2</v>
      </c>
      <c r="GL425" s="133">
        <v>51</v>
      </c>
      <c r="GN425" s="133">
        <v>0</v>
      </c>
      <c r="GP425" s="133">
        <v>1</v>
      </c>
      <c r="GQ425" s="61">
        <v>73</v>
      </c>
      <c r="GR425" s="106">
        <v>39.6082578707504</v>
      </c>
      <c r="GS425" s="61">
        <v>29</v>
      </c>
      <c r="GT425" s="61">
        <v>1</v>
      </c>
      <c r="GU425" s="61"/>
      <c r="GV425" s="61"/>
      <c r="GW425" s="61"/>
      <c r="GX425" s="61"/>
      <c r="GY425" s="61">
        <v>13</v>
      </c>
      <c r="GZ425" s="61"/>
      <c r="HA425" s="90"/>
      <c r="HB425" s="21">
        <v>23</v>
      </c>
      <c r="HZ425" s="238"/>
      <c r="IF425" s="237"/>
      <c r="IG425" s="237"/>
      <c r="IQ425" s="237"/>
      <c r="JD425" s="136"/>
      <c r="JE425" s="278"/>
      <c r="JF425" s="70"/>
      <c r="JG425" s="70"/>
      <c r="JH425" s="136"/>
      <c r="JI425" s="136"/>
      <c r="JJ425" s="136"/>
      <c r="JK425" s="136"/>
      <c r="JM425" s="420"/>
      <c r="JN425" s="362"/>
      <c r="JO425" s="244"/>
      <c r="JQ425" s="518">
        <v>1</v>
      </c>
      <c r="JR425" s="519">
        <v>43356</v>
      </c>
      <c r="JS425" s="520">
        <v>55</v>
      </c>
      <c r="JT425" s="135"/>
      <c r="JV425" s="200"/>
      <c r="JW425" s="135"/>
      <c r="JX425" s="225"/>
      <c r="JY425" s="201"/>
      <c r="JZ425" s="135"/>
      <c r="KA425" s="225"/>
      <c r="KB425" s="699">
        <v>0</v>
      </c>
      <c r="KC425" s="511"/>
      <c r="KD425" s="225"/>
      <c r="KE425" s="63"/>
      <c r="KF425" s="250"/>
      <c r="KG425" s="250"/>
      <c r="KH425" s="250"/>
      <c r="KI425" s="250"/>
      <c r="KJ425" s="250"/>
      <c r="KK425" s="250"/>
      <c r="KL425" s="250"/>
      <c r="KM425" s="250"/>
      <c r="KR425" s="92"/>
      <c r="KS425" s="92"/>
      <c r="KT425" s="92"/>
      <c r="KU425" s="361"/>
      <c r="KV425" s="92"/>
      <c r="KW425" s="361"/>
      <c r="KX425" s="361"/>
      <c r="KY425" s="361"/>
      <c r="KZ425" s="361"/>
      <c r="LA425" s="361"/>
      <c r="LB425" s="361"/>
      <c r="LC425" s="361"/>
      <c r="LD425" s="361"/>
      <c r="LE425" s="361"/>
      <c r="LF425" s="112"/>
      <c r="LG425" s="454"/>
      <c r="LH425" s="454"/>
      <c r="LI425" s="454"/>
      <c r="LJ425" s="454"/>
      <c r="LK425" s="454"/>
      <c r="LL425" s="454"/>
      <c r="LM425" s="454"/>
      <c r="LN425" s="454"/>
      <c r="LO425" s="454"/>
      <c r="LP425" s="454"/>
      <c r="LQ425" s="454"/>
      <c r="LR425" s="454"/>
      <c r="LS425" s="454"/>
      <c r="LT425" s="454"/>
      <c r="LU425" s="454"/>
      <c r="LV425" s="454"/>
      <c r="LW425" s="454"/>
      <c r="LX425" s="454"/>
      <c r="LY425" s="454"/>
      <c r="LZ425" s="454"/>
      <c r="MA425" s="454"/>
      <c r="MB425" s="454"/>
      <c r="MD425" s="509"/>
      <c r="ME425" s="61"/>
      <c r="MF425" s="746">
        <v>164</v>
      </c>
      <c r="MG425" s="510">
        <v>41682</v>
      </c>
      <c r="MH425" s="511">
        <v>409</v>
      </c>
      <c r="MI425" s="521">
        <v>409</v>
      </c>
      <c r="MJ425" s="522">
        <v>68.748647371325205</v>
      </c>
      <c r="MK425" s="510"/>
      <c r="ML425" s="511"/>
      <c r="MM425" s="511"/>
      <c r="MN425" s="511"/>
      <c r="MO425" s="511"/>
      <c r="MP425" s="511"/>
      <c r="NE425" s="876">
        <v>1164</v>
      </c>
      <c r="NF425" s="877">
        <v>8.1842306959650308</v>
      </c>
      <c r="NG425" s="877">
        <v>7.4126121849966102</v>
      </c>
      <c r="NH425" s="877">
        <v>5.5147534984397497</v>
      </c>
      <c r="NI425" s="877">
        <v>3.0992952043377802</v>
      </c>
      <c r="NJ425" s="877">
        <v>7.9699908156307897</v>
      </c>
      <c r="NK425" s="877">
        <v>7.7245138531199498</v>
      </c>
      <c r="NL425" s="877">
        <v>8.7902833255434807</v>
      </c>
      <c r="NM425" s="877">
        <v>7.6831349851260899</v>
      </c>
      <c r="NN425" s="877">
        <v>6.2033969485461196</v>
      </c>
      <c r="NO425" s="877">
        <v>0.60407132366886096</v>
      </c>
      <c r="NP425" s="877">
        <v>6.4591036961353998</v>
      </c>
      <c r="NQ425" s="877">
        <v>6.9401667504828204</v>
      </c>
      <c r="NR425" s="877">
        <v>7.8831931247934497</v>
      </c>
      <c r="NS425" s="877">
        <v>4.4548339068988696</v>
      </c>
      <c r="NT425" s="877">
        <v>5.9593064897596602</v>
      </c>
      <c r="NU425" s="877">
        <v>7.6444331524062497</v>
      </c>
      <c r="NV425" s="877">
        <v>6.5215219235713802</v>
      </c>
      <c r="NW425" s="877">
        <v>7.2464080872463796</v>
      </c>
      <c r="NX425" s="877">
        <v>5.3359262409283597</v>
      </c>
      <c r="NY425" s="877">
        <v>5.7411972985714304</v>
      </c>
      <c r="NZ425" s="877">
        <v>8.0024212439286995</v>
      </c>
      <c r="OA425" s="877">
        <v>4.09676785471469</v>
      </c>
      <c r="OB425" s="877">
        <v>11.1453526594255</v>
      </c>
      <c r="OC425" s="877">
        <v>-0.120294233717712</v>
      </c>
      <c r="OD425" s="877">
        <v>5.5737986435893001</v>
      </c>
      <c r="OE425" s="877">
        <v>6.0254718146211799</v>
      </c>
      <c r="OF425" s="877">
        <v>6.3909427728025401</v>
      </c>
      <c r="OG425" s="877">
        <v>12.175303154957099</v>
      </c>
      <c r="OH425" s="877">
        <v>3.2218770810770301</v>
      </c>
      <c r="OI425" s="877">
        <v>7.0897947270639898</v>
      </c>
      <c r="OJ425" s="877">
        <v>3.9307373375628898</v>
      </c>
      <c r="OK425" s="877">
        <v>5.0855084278931297</v>
      </c>
      <c r="OL425" s="877">
        <v>1.4770307888746099</v>
      </c>
      <c r="OM425" s="877">
        <v>11.265646893143201</v>
      </c>
    </row>
    <row r="426" spans="1:403" s="133" customFormat="1" x14ac:dyDescent="0.25">
      <c r="A426" s="455">
        <v>425</v>
      </c>
      <c r="B426" s="274">
        <v>0</v>
      </c>
      <c r="C426" s="61">
        <v>1</v>
      </c>
      <c r="D426" s="61">
        <v>5</v>
      </c>
      <c r="E426" s="511">
        <v>166</v>
      </c>
      <c r="F426" s="884"/>
      <c r="G426" s="61"/>
      <c r="H426" s="900">
        <v>411</v>
      </c>
      <c r="J426" s="511" t="s">
        <v>1925</v>
      </c>
      <c r="K426" s="766">
        <v>19670</v>
      </c>
      <c r="L426" s="512">
        <v>60.413698630136999</v>
      </c>
      <c r="M426" s="514">
        <v>84.1</v>
      </c>
      <c r="N426" s="514">
        <v>171</v>
      </c>
      <c r="O426" s="514">
        <v>28.760986286378717</v>
      </c>
      <c r="P426" s="106">
        <v>1.998687069053082</v>
      </c>
      <c r="Q426" s="511">
        <v>0</v>
      </c>
      <c r="R426" s="511">
        <v>105</v>
      </c>
      <c r="S426" s="511">
        <v>65</v>
      </c>
      <c r="T426" s="511">
        <v>0</v>
      </c>
      <c r="U426" s="514">
        <v>3</v>
      </c>
      <c r="V426" s="718">
        <v>0</v>
      </c>
      <c r="W426" s="718"/>
      <c r="X426" s="718">
        <v>1</v>
      </c>
      <c r="Y426" s="718">
        <v>2</v>
      </c>
      <c r="Z426" s="718">
        <v>1</v>
      </c>
      <c r="AA426" s="718">
        <v>0</v>
      </c>
      <c r="AB426" s="718">
        <v>1</v>
      </c>
      <c r="AC426" s="718">
        <v>0</v>
      </c>
      <c r="AE426" s="524">
        <v>20.931079615780501</v>
      </c>
      <c r="AG426" s="589">
        <v>112</v>
      </c>
      <c r="AH426" s="590">
        <v>1.33</v>
      </c>
      <c r="AI426" s="589">
        <v>55</v>
      </c>
      <c r="AJ426" s="592"/>
      <c r="AK426" s="589">
        <v>15</v>
      </c>
      <c r="AL426" s="592"/>
      <c r="AM426" s="589">
        <v>893</v>
      </c>
      <c r="AN426" s="593"/>
      <c r="AO426" s="409"/>
      <c r="AP426" s="63"/>
      <c r="AQ426" s="63"/>
      <c r="AR426" s="63"/>
      <c r="AS426" s="63"/>
      <c r="AT426" s="63"/>
      <c r="AU426" s="63"/>
      <c r="AV426" s="64"/>
      <c r="AW426" s="64"/>
      <c r="AX426" s="108"/>
      <c r="AY426" s="108"/>
      <c r="AZ426" s="108"/>
      <c r="BA426" s="589">
        <v>134</v>
      </c>
      <c r="BB426" s="414"/>
      <c r="BC426" s="66"/>
      <c r="BD426" s="68"/>
      <c r="BE426" s="66"/>
      <c r="BF426" s="218"/>
      <c r="BG426" s="66"/>
      <c r="BH426" s="68"/>
      <c r="BI426" s="508"/>
      <c r="BJ426" s="508"/>
      <c r="BK426" s="508"/>
      <c r="BL426" s="66"/>
      <c r="BM426" s="66"/>
      <c r="BN426" s="66"/>
      <c r="BO426" s="66"/>
      <c r="BP426" s="571"/>
      <c r="BQ426" s="66"/>
      <c r="BR426" s="66"/>
      <c r="BS426" s="66"/>
      <c r="BT426" s="66"/>
      <c r="BU426" s="61"/>
      <c r="BV426" s="61"/>
      <c r="BW426" s="61"/>
      <c r="BX426" s="61"/>
      <c r="BY426" s="61"/>
      <c r="BZ426" s="61"/>
      <c r="CA426" s="61"/>
      <c r="CB426" s="61"/>
      <c r="CC426" s="61"/>
      <c r="CD426" s="61"/>
      <c r="CE426" s="61"/>
      <c r="CF426" s="61"/>
      <c r="CG426" s="61"/>
      <c r="CH426" s="61"/>
      <c r="CI426" s="61"/>
      <c r="CJ426" s="61"/>
      <c r="CK426" s="661">
        <v>1</v>
      </c>
      <c r="CL426" s="661">
        <v>0</v>
      </c>
      <c r="CM426" s="663">
        <v>0</v>
      </c>
      <c r="CN426" s="661">
        <v>1</v>
      </c>
      <c r="CO426" s="661">
        <v>1</v>
      </c>
      <c r="CP426" s="661">
        <v>0</v>
      </c>
      <c r="CQ426" s="661">
        <v>1</v>
      </c>
      <c r="CR426" s="661">
        <v>0</v>
      </c>
      <c r="CS426" s="661">
        <v>0</v>
      </c>
      <c r="CT426" s="661">
        <v>0</v>
      </c>
      <c r="CU426" s="661">
        <v>1</v>
      </c>
      <c r="CV426" s="661">
        <v>1</v>
      </c>
      <c r="CW426" s="666">
        <v>11.1</v>
      </c>
      <c r="CX426" s="362"/>
      <c r="CY426" s="362"/>
      <c r="CZ426" s="362"/>
      <c r="DD426" s="516">
        <v>1</v>
      </c>
      <c r="DE426" s="511" t="s">
        <v>1756</v>
      </c>
      <c r="DG426" s="136"/>
      <c r="DK426" s="136"/>
      <c r="DL426" s="136"/>
      <c r="DM426" s="136"/>
      <c r="DT426" s="63"/>
      <c r="EP426" s="511">
        <v>166</v>
      </c>
      <c r="EQ426" s="574">
        <v>41715</v>
      </c>
      <c r="EU426" s="133">
        <v>60</v>
      </c>
      <c r="EV426" s="133">
        <v>0</v>
      </c>
      <c r="EW426" s="524">
        <v>20.931079615780501</v>
      </c>
      <c r="EX426" s="133">
        <v>12</v>
      </c>
      <c r="EY426" s="133">
        <v>12</v>
      </c>
      <c r="EZ426" s="133">
        <v>71</v>
      </c>
      <c r="FA426" s="133">
        <v>64</v>
      </c>
      <c r="FD426" s="133">
        <v>47</v>
      </c>
      <c r="FF426" s="133">
        <v>35</v>
      </c>
      <c r="FI426" s="91"/>
      <c r="FJ426" s="91"/>
      <c r="FK426" s="227"/>
      <c r="FL426" s="227"/>
      <c r="FM426" s="193">
        <v>279</v>
      </c>
      <c r="FN426" s="193">
        <v>193</v>
      </c>
      <c r="FO426" s="193">
        <v>139.5916370901333</v>
      </c>
      <c r="FP426" s="193">
        <v>96.563390531884323</v>
      </c>
      <c r="FQ426" s="193">
        <v>30</v>
      </c>
      <c r="FR426" s="133">
        <v>1</v>
      </c>
      <c r="FT426" s="193">
        <v>79</v>
      </c>
      <c r="FU426" s="193">
        <v>46</v>
      </c>
      <c r="FV426" s="133">
        <v>100</v>
      </c>
      <c r="FW426" s="237">
        <v>4.5999999999999996</v>
      </c>
      <c r="FX426" s="237">
        <v>5.8</v>
      </c>
      <c r="FY426" s="237">
        <v>17.173913043478262</v>
      </c>
      <c r="FZ426" s="237">
        <v>1.7173913043478262</v>
      </c>
      <c r="GA426" s="237"/>
      <c r="GB426" s="133">
        <v>23</v>
      </c>
      <c r="GH426" s="133">
        <v>0</v>
      </c>
      <c r="GI426" s="133">
        <v>1</v>
      </c>
      <c r="GJ426" s="133">
        <v>0</v>
      </c>
      <c r="GK426" s="133">
        <v>0</v>
      </c>
      <c r="GN426" s="133">
        <v>0</v>
      </c>
      <c r="GP426" s="133">
        <v>0</v>
      </c>
      <c r="GQ426" s="61">
        <v>43</v>
      </c>
      <c r="GR426" s="106">
        <v>21.514123279124487</v>
      </c>
      <c r="GS426" s="61">
        <v>54</v>
      </c>
      <c r="GT426" s="61">
        <v>0</v>
      </c>
      <c r="GU426" s="61"/>
      <c r="GV426" s="61"/>
      <c r="GW426" s="61"/>
      <c r="GX426" s="61"/>
      <c r="GY426" s="61">
        <v>20</v>
      </c>
      <c r="GZ426" s="61"/>
      <c r="HA426" s="90"/>
      <c r="HB426" s="21">
        <v>11</v>
      </c>
      <c r="HZ426" s="238"/>
      <c r="IF426" s="237"/>
      <c r="IG426" s="237"/>
      <c r="IQ426" s="237"/>
      <c r="JD426" s="136"/>
      <c r="JE426" s="278"/>
      <c r="JF426" s="70"/>
      <c r="JG426" s="70"/>
      <c r="JH426" s="136"/>
      <c r="JI426" s="136"/>
      <c r="JJ426" s="136"/>
      <c r="JK426" s="136"/>
      <c r="JM426" s="420"/>
      <c r="JN426" s="362"/>
      <c r="JO426" s="244"/>
      <c r="JQ426" s="518">
        <v>2</v>
      </c>
      <c r="JR426" s="519">
        <v>42328</v>
      </c>
      <c r="JS426" s="520">
        <v>19</v>
      </c>
      <c r="JT426" s="135"/>
      <c r="JV426" s="200"/>
      <c r="JW426" s="135"/>
      <c r="JX426" s="225"/>
      <c r="JY426" s="201"/>
      <c r="JZ426" s="135"/>
      <c r="KA426" s="225"/>
      <c r="KB426" s="699">
        <v>1</v>
      </c>
      <c r="KC426" s="700">
        <v>42328</v>
      </c>
      <c r="KD426" s="225"/>
      <c r="KE426" s="63"/>
      <c r="KF426" s="250"/>
      <c r="KG426" s="250"/>
      <c r="KH426" s="250"/>
      <c r="KI426" s="250"/>
      <c r="KJ426" s="250"/>
      <c r="KK426" s="250"/>
      <c r="KL426" s="250"/>
      <c r="KM426" s="250"/>
      <c r="KR426" s="92"/>
      <c r="KS426" s="92"/>
      <c r="KT426" s="92"/>
      <c r="KU426" s="361"/>
      <c r="KV426" s="92"/>
      <c r="KW426" s="361"/>
      <c r="KX426" s="361"/>
      <c r="KY426" s="361"/>
      <c r="KZ426" s="361"/>
      <c r="LA426" s="361"/>
      <c r="LB426" s="361"/>
      <c r="LC426" s="361"/>
      <c r="LD426" s="361"/>
      <c r="LE426" s="361"/>
      <c r="LF426" s="112"/>
      <c r="LG426" s="454"/>
      <c r="LH426" s="454"/>
      <c r="LI426" s="454"/>
      <c r="LJ426" s="454"/>
      <c r="LK426" s="454"/>
      <c r="LL426" s="454"/>
      <c r="LM426" s="454"/>
      <c r="LN426" s="454"/>
      <c r="LO426" s="454"/>
      <c r="LP426" s="454"/>
      <c r="LQ426" s="454"/>
      <c r="LR426" s="454"/>
      <c r="LS426" s="454"/>
      <c r="LT426" s="454"/>
      <c r="LU426" s="454"/>
      <c r="LV426" s="454"/>
      <c r="LW426" s="454"/>
      <c r="LX426" s="454"/>
      <c r="LY426" s="454"/>
      <c r="LZ426" s="454"/>
      <c r="MA426" s="454"/>
      <c r="MB426" s="454"/>
      <c r="MD426" s="509"/>
      <c r="ME426" s="61"/>
      <c r="MF426" s="746">
        <v>166</v>
      </c>
      <c r="MG426" s="510">
        <v>41721</v>
      </c>
      <c r="MH426" s="511">
        <v>411</v>
      </c>
      <c r="MI426" s="521">
        <v>411</v>
      </c>
      <c r="MJ426" s="522">
        <v>42.8469322126899</v>
      </c>
      <c r="MK426" s="510">
        <v>41724</v>
      </c>
      <c r="ML426" s="511" t="s">
        <v>1926</v>
      </c>
      <c r="MM426" s="511">
        <v>57.6</v>
      </c>
      <c r="MN426" s="511"/>
      <c r="MO426" s="511"/>
      <c r="MP426" s="511"/>
      <c r="NE426" s="876">
        <v>1166</v>
      </c>
      <c r="NF426" s="877">
        <v>8.49253420818245</v>
      </c>
      <c r="NG426" s="877">
        <v>7.5709182553286603</v>
      </c>
      <c r="NH426" s="877">
        <v>4.6052572629390003</v>
      </c>
      <c r="NI426" s="877">
        <v>3.9541963103868798</v>
      </c>
      <c r="NJ426" s="877">
        <v>7.1651079851445401</v>
      </c>
      <c r="NK426" s="877">
        <v>8.6129053472684607</v>
      </c>
      <c r="NL426" s="877">
        <v>7.74658149978581</v>
      </c>
      <c r="NM426" s="877">
        <v>7.99684064779537</v>
      </c>
      <c r="NN426" s="877">
        <v>6.1826922975161898</v>
      </c>
      <c r="NO426" s="877">
        <v>1.2570106182060199</v>
      </c>
      <c r="NP426" s="877">
        <v>5.8612110034571598</v>
      </c>
      <c r="NQ426" s="877">
        <v>6.1317540909848098</v>
      </c>
      <c r="NR426" s="877">
        <v>7.3906848800491298</v>
      </c>
      <c r="NS426" s="877">
        <v>3.8196681834964599</v>
      </c>
      <c r="NT426" s="877">
        <v>5.9217219470096003</v>
      </c>
      <c r="NU426" s="877">
        <v>8.0486503429224197</v>
      </c>
      <c r="NV426" s="877">
        <v>6.5396241215590498</v>
      </c>
      <c r="NW426" s="877">
        <v>6.6309587246761099</v>
      </c>
      <c r="NX426" s="877">
        <v>4.8797057662822896</v>
      </c>
      <c r="NY426" s="877">
        <v>5.1505596765753801</v>
      </c>
      <c r="NZ426" s="877">
        <v>7.3760819666500703</v>
      </c>
      <c r="OA426" s="877">
        <v>2.75702324650746</v>
      </c>
      <c r="OB426" s="877">
        <v>8.6797967539072793</v>
      </c>
      <c r="OC426" s="877">
        <v>-1.7369655941662101</v>
      </c>
      <c r="OD426" s="877">
        <v>3.8767624907815601</v>
      </c>
      <c r="OE426" s="877">
        <v>5.3319917782320596</v>
      </c>
      <c r="OF426" s="877">
        <v>3.2047667506546098</v>
      </c>
      <c r="OG426" s="877">
        <v>11.033388585691799</v>
      </c>
      <c r="OH426" s="877">
        <v>2.76553474636298</v>
      </c>
      <c r="OI426" s="877">
        <v>6.2284339205133703</v>
      </c>
      <c r="OJ426" s="877">
        <v>4.1586601753465002</v>
      </c>
      <c r="OK426" s="877">
        <v>4.8049546651784496</v>
      </c>
      <c r="OL426" s="877">
        <v>1.1197392442741001</v>
      </c>
      <c r="OM426" s="877">
        <v>10.416762348073499</v>
      </c>
    </row>
    <row r="427" spans="1:403" s="133" customFormat="1" x14ac:dyDescent="0.25">
      <c r="A427" s="455">
        <v>426</v>
      </c>
      <c r="B427" s="221">
        <v>0</v>
      </c>
      <c r="C427" s="61">
        <v>1</v>
      </c>
      <c r="D427" s="61">
        <v>5</v>
      </c>
      <c r="E427" s="511">
        <v>167</v>
      </c>
      <c r="F427" s="884"/>
      <c r="G427" s="61"/>
      <c r="H427" s="900">
        <v>412</v>
      </c>
      <c r="J427" s="511" t="s">
        <v>1927</v>
      </c>
      <c r="K427" s="766">
        <v>23726</v>
      </c>
      <c r="L427" s="512">
        <v>49.306849315068497</v>
      </c>
      <c r="M427" s="514">
        <v>66.400000000000006</v>
      </c>
      <c r="N427" s="514">
        <v>179</v>
      </c>
      <c r="O427" s="514">
        <v>20.723448082144753</v>
      </c>
      <c r="P427" s="106">
        <v>1.8170183145900196</v>
      </c>
      <c r="Q427" s="511">
        <v>0</v>
      </c>
      <c r="R427" s="511">
        <v>90</v>
      </c>
      <c r="S427" s="511">
        <v>60</v>
      </c>
      <c r="T427" s="511">
        <v>0</v>
      </c>
      <c r="U427" s="514">
        <v>3</v>
      </c>
      <c r="V427" s="718">
        <v>0</v>
      </c>
      <c r="W427" s="718"/>
      <c r="X427" s="718">
        <v>0</v>
      </c>
      <c r="Y427" s="718">
        <v>2</v>
      </c>
      <c r="Z427" s="718">
        <v>0</v>
      </c>
      <c r="AA427" s="718">
        <v>1</v>
      </c>
      <c r="AB427" s="718">
        <v>1</v>
      </c>
      <c r="AC427" s="718">
        <v>0</v>
      </c>
      <c r="AE427" s="524">
        <v>19.501985617688099</v>
      </c>
      <c r="AG427" s="589"/>
      <c r="AH427" s="590">
        <v>0.69</v>
      </c>
      <c r="AI427" s="589">
        <v>122</v>
      </c>
      <c r="AJ427" s="592"/>
      <c r="AK427" s="589">
        <v>14.1</v>
      </c>
      <c r="AL427" s="592"/>
      <c r="AM427" s="589">
        <v>1493</v>
      </c>
      <c r="AN427" s="593"/>
      <c r="AO427" s="409"/>
      <c r="AP427" s="63"/>
      <c r="AQ427" s="63"/>
      <c r="AR427" s="63"/>
      <c r="AS427" s="63"/>
      <c r="AT427" s="63"/>
      <c r="AU427" s="63"/>
      <c r="AV427" s="64"/>
      <c r="AW427" s="64"/>
      <c r="AX427" s="108"/>
      <c r="AY427" s="108"/>
      <c r="AZ427" s="108"/>
      <c r="BA427" s="589">
        <v>134</v>
      </c>
      <c r="BB427" s="414"/>
      <c r="BC427" s="66"/>
      <c r="BD427" s="68"/>
      <c r="BE427" s="66"/>
      <c r="BF427" s="218"/>
      <c r="BG427" s="66"/>
      <c r="BH427" s="68"/>
      <c r="BI427" s="508"/>
      <c r="BJ427" s="508"/>
      <c r="BK427" s="508"/>
      <c r="BL427" s="66"/>
      <c r="BM427" s="66"/>
      <c r="BN427" s="66"/>
      <c r="BO427" s="66"/>
      <c r="BP427" s="571"/>
      <c r="BQ427" s="66"/>
      <c r="BR427" s="66"/>
      <c r="BS427" s="66"/>
      <c r="BT427" s="66"/>
      <c r="BU427" s="61"/>
      <c r="BV427" s="61"/>
      <c r="BW427" s="61"/>
      <c r="BX427" s="61"/>
      <c r="BY427" s="61"/>
      <c r="BZ427" s="61"/>
      <c r="CA427" s="61"/>
      <c r="CB427" s="61"/>
      <c r="CC427" s="61"/>
      <c r="CD427" s="61"/>
      <c r="CE427" s="61"/>
      <c r="CF427" s="61"/>
      <c r="CG427" s="61"/>
      <c r="CH427" s="61"/>
      <c r="CI427" s="61"/>
      <c r="CJ427" s="61"/>
      <c r="CK427" s="661">
        <v>1</v>
      </c>
      <c r="CL427" s="661">
        <v>0</v>
      </c>
      <c r="CM427" s="661">
        <v>1</v>
      </c>
      <c r="CN427" s="661">
        <v>1</v>
      </c>
      <c r="CO427" s="661">
        <v>1</v>
      </c>
      <c r="CP427" s="661">
        <v>0</v>
      </c>
      <c r="CQ427" s="661">
        <v>0</v>
      </c>
      <c r="CR427" s="661">
        <v>0</v>
      </c>
      <c r="CS427" s="661">
        <v>0</v>
      </c>
      <c r="CT427" s="661">
        <v>0</v>
      </c>
      <c r="CU427" s="661">
        <v>0</v>
      </c>
      <c r="CV427" s="663" t="s">
        <v>1928</v>
      </c>
      <c r="CW427" s="667"/>
      <c r="CX427" s="362"/>
      <c r="CY427" s="362"/>
      <c r="CZ427" s="362"/>
      <c r="DD427" s="516">
        <v>2</v>
      </c>
      <c r="DE427" s="511" t="s">
        <v>1929</v>
      </c>
      <c r="DG427" s="136"/>
      <c r="DK427" s="136"/>
      <c r="DL427" s="136"/>
      <c r="DM427" s="136"/>
      <c r="DT427" s="63"/>
      <c r="EP427" s="511">
        <v>167</v>
      </c>
      <c r="EQ427" s="574">
        <v>41722</v>
      </c>
      <c r="EU427" s="133">
        <v>52</v>
      </c>
      <c r="EV427" s="133">
        <v>0</v>
      </c>
      <c r="EW427" s="524">
        <v>19.501985617688099</v>
      </c>
      <c r="EX427" s="133">
        <v>6</v>
      </c>
      <c r="EY427" s="133">
        <v>6</v>
      </c>
      <c r="EZ427" s="133">
        <v>66</v>
      </c>
      <c r="FA427" s="133">
        <v>60</v>
      </c>
      <c r="FD427" s="133">
        <v>49</v>
      </c>
      <c r="FF427" s="133">
        <v>33</v>
      </c>
      <c r="FI427" s="91"/>
      <c r="FJ427" s="91"/>
      <c r="FK427" s="227"/>
      <c r="FL427" s="227"/>
      <c r="FM427" s="193">
        <v>214</v>
      </c>
      <c r="FN427" s="193">
        <v>165</v>
      </c>
      <c r="FO427" s="193">
        <v>117.77536763479766</v>
      </c>
      <c r="FP427" s="193">
        <v>90.808110559540253</v>
      </c>
      <c r="FQ427" s="193">
        <v>23</v>
      </c>
      <c r="FR427" s="133">
        <v>1</v>
      </c>
      <c r="FT427" s="193">
        <v>64</v>
      </c>
      <c r="FU427" s="193">
        <v>49</v>
      </c>
      <c r="FV427" s="133">
        <v>130</v>
      </c>
      <c r="FW427" s="237">
        <v>2.7</v>
      </c>
      <c r="FX427" s="237">
        <v>8.42</v>
      </c>
      <c r="FY427" s="237">
        <v>23.703703703703702</v>
      </c>
      <c r="FZ427" s="237">
        <v>1.3061224489795917</v>
      </c>
      <c r="GA427" s="237"/>
      <c r="GB427" s="133">
        <v>22</v>
      </c>
      <c r="GH427" s="133">
        <v>0</v>
      </c>
      <c r="GI427" s="133">
        <v>1</v>
      </c>
      <c r="GJ427" s="133">
        <v>1</v>
      </c>
      <c r="GK427" s="133">
        <v>2</v>
      </c>
      <c r="GL427" s="133">
        <v>26</v>
      </c>
      <c r="GN427" s="133">
        <v>0</v>
      </c>
      <c r="GP427" s="133">
        <v>1</v>
      </c>
      <c r="GQ427" s="61">
        <v>146</v>
      </c>
      <c r="GR427" s="106">
        <v>80.351419040562888</v>
      </c>
      <c r="GS427" s="61">
        <v>34</v>
      </c>
      <c r="GT427" s="61">
        <v>1</v>
      </c>
      <c r="GU427" s="61"/>
      <c r="GV427" s="61"/>
      <c r="GW427" s="61"/>
      <c r="GX427" s="61"/>
      <c r="GY427" s="61"/>
      <c r="GZ427" s="61"/>
      <c r="HA427" s="90"/>
      <c r="HB427" s="21">
        <v>26</v>
      </c>
      <c r="HZ427" s="238"/>
      <c r="IF427" s="237"/>
      <c r="IG427" s="237"/>
      <c r="IQ427" s="237"/>
      <c r="JD427" s="136"/>
      <c r="JE427" s="278"/>
      <c r="JF427" s="70"/>
      <c r="JG427" s="70"/>
      <c r="JH427" s="136"/>
      <c r="JI427" s="136"/>
      <c r="JJ427" s="136"/>
      <c r="JK427" s="136"/>
      <c r="JM427" s="420"/>
      <c r="JN427" s="362"/>
      <c r="JO427" s="244"/>
      <c r="JQ427" s="518">
        <v>0</v>
      </c>
      <c r="JR427" s="519">
        <v>43523</v>
      </c>
      <c r="JS427" s="520">
        <v>59</v>
      </c>
      <c r="JT427" s="135"/>
      <c r="JV427" s="200"/>
      <c r="JW427" s="135"/>
      <c r="JX427" s="225"/>
      <c r="JY427" s="201"/>
      <c r="JZ427" s="135"/>
      <c r="KA427" s="225"/>
      <c r="KB427" s="699">
        <v>0</v>
      </c>
      <c r="KC427" s="511"/>
      <c r="KD427" s="225"/>
      <c r="KE427" s="63"/>
      <c r="KF427" s="250"/>
      <c r="KG427" s="250"/>
      <c r="KH427" s="250"/>
      <c r="KI427" s="250"/>
      <c r="KJ427" s="250"/>
      <c r="KK427" s="250"/>
      <c r="KL427" s="250"/>
      <c r="KM427" s="250"/>
      <c r="KR427" s="92"/>
      <c r="KS427" s="92"/>
      <c r="KT427" s="92"/>
      <c r="KU427" s="361"/>
      <c r="KV427" s="92"/>
      <c r="KW427" s="361"/>
      <c r="KX427" s="361"/>
      <c r="KY427" s="361"/>
      <c r="KZ427" s="361"/>
      <c r="LA427" s="361"/>
      <c r="LB427" s="361"/>
      <c r="LC427" s="361"/>
      <c r="LD427" s="361"/>
      <c r="LE427" s="361"/>
      <c r="LF427" s="112"/>
      <c r="LG427" s="454"/>
      <c r="LH427" s="454"/>
      <c r="LI427" s="454"/>
      <c r="LJ427" s="454"/>
      <c r="LK427" s="454"/>
      <c r="LL427" s="454"/>
      <c r="LM427" s="454"/>
      <c r="LN427" s="454"/>
      <c r="LO427" s="454"/>
      <c r="LP427" s="454"/>
      <c r="LQ427" s="454"/>
      <c r="LR427" s="454"/>
      <c r="LS427" s="454"/>
      <c r="LT427" s="454"/>
      <c r="LU427" s="454"/>
      <c r="LV427" s="454"/>
      <c r="LW427" s="454"/>
      <c r="LX427" s="454"/>
      <c r="LY427" s="454"/>
      <c r="LZ427" s="454"/>
      <c r="MA427" s="454"/>
      <c r="MB427" s="454"/>
      <c r="MD427" s="509"/>
      <c r="ME427" s="61"/>
      <c r="MF427" s="746">
        <v>167</v>
      </c>
      <c r="MG427" s="510">
        <v>41723</v>
      </c>
      <c r="MH427" s="511">
        <v>412</v>
      </c>
      <c r="MI427" s="521">
        <v>412</v>
      </c>
      <c r="MJ427" s="522">
        <v>26.604060871371502</v>
      </c>
      <c r="MK427" s="510"/>
      <c r="ML427" s="511"/>
      <c r="MM427" s="511"/>
      <c r="MN427" s="511"/>
      <c r="MO427" s="511"/>
      <c r="MP427" s="511"/>
      <c r="NE427" s="876">
        <v>1167</v>
      </c>
      <c r="NF427" s="877" t="s">
        <v>64</v>
      </c>
      <c r="NG427" s="877" t="s">
        <v>64</v>
      </c>
      <c r="NH427" s="877" t="s">
        <v>64</v>
      </c>
      <c r="NI427" s="877" t="s">
        <v>64</v>
      </c>
      <c r="NJ427" s="877" t="s">
        <v>64</v>
      </c>
      <c r="NK427" s="877" t="s">
        <v>64</v>
      </c>
      <c r="NL427" s="877" t="s">
        <v>64</v>
      </c>
      <c r="NM427" s="877" t="s">
        <v>64</v>
      </c>
      <c r="NN427" s="877" t="s">
        <v>64</v>
      </c>
      <c r="NO427" s="877" t="s">
        <v>64</v>
      </c>
      <c r="NP427" s="877" t="s">
        <v>64</v>
      </c>
      <c r="NQ427" s="877" t="s">
        <v>64</v>
      </c>
      <c r="NR427" s="877" t="s">
        <v>64</v>
      </c>
      <c r="NS427" s="877" t="s">
        <v>64</v>
      </c>
      <c r="NT427" s="877" t="s">
        <v>64</v>
      </c>
      <c r="NU427" s="877" t="s">
        <v>64</v>
      </c>
      <c r="NV427" s="877" t="s">
        <v>64</v>
      </c>
      <c r="NW427" s="877" t="s">
        <v>64</v>
      </c>
      <c r="NX427" s="877" t="s">
        <v>64</v>
      </c>
      <c r="NY427" s="877" t="s">
        <v>64</v>
      </c>
      <c r="NZ427" s="877" t="s">
        <v>64</v>
      </c>
      <c r="OA427" s="877" t="s">
        <v>64</v>
      </c>
      <c r="OB427" s="877" t="s">
        <v>64</v>
      </c>
      <c r="OC427" s="877" t="s">
        <v>64</v>
      </c>
      <c r="OD427" s="877" t="s">
        <v>64</v>
      </c>
      <c r="OE427" s="877" t="s">
        <v>64</v>
      </c>
      <c r="OF427" s="877" t="s">
        <v>64</v>
      </c>
      <c r="OG427" s="877" t="s">
        <v>64</v>
      </c>
      <c r="OH427" s="877" t="s">
        <v>64</v>
      </c>
      <c r="OI427" s="877" t="s">
        <v>64</v>
      </c>
      <c r="OJ427" s="877" t="s">
        <v>64</v>
      </c>
      <c r="OK427" s="877" t="s">
        <v>64</v>
      </c>
      <c r="OL427" s="877" t="s">
        <v>64</v>
      </c>
      <c r="OM427" s="877" t="s">
        <v>64</v>
      </c>
    </row>
    <row r="428" spans="1:403" s="133" customFormat="1" x14ac:dyDescent="0.25">
      <c r="A428" s="902">
        <v>427</v>
      </c>
      <c r="B428" s="221">
        <v>0</v>
      </c>
      <c r="C428" s="61">
        <v>1</v>
      </c>
      <c r="D428" s="61">
        <v>5</v>
      </c>
      <c r="E428" s="511">
        <v>168</v>
      </c>
      <c r="F428" s="884"/>
      <c r="G428" s="61"/>
      <c r="H428" s="900">
        <v>415</v>
      </c>
      <c r="J428" s="511" t="s">
        <v>1930</v>
      </c>
      <c r="K428" s="766">
        <v>20423</v>
      </c>
      <c r="L428" s="512">
        <v>58.361643835616398</v>
      </c>
      <c r="M428" s="514">
        <v>87.1</v>
      </c>
      <c r="N428" s="514">
        <v>180</v>
      </c>
      <c r="O428" s="514">
        <v>26.882716049382712</v>
      </c>
      <c r="P428" s="106">
        <v>2.0868636754709207</v>
      </c>
      <c r="Q428" s="511">
        <v>0</v>
      </c>
      <c r="R428" s="511">
        <v>90</v>
      </c>
      <c r="S428" s="511">
        <v>60</v>
      </c>
      <c r="T428" s="511">
        <v>0</v>
      </c>
      <c r="U428" s="514">
        <v>3</v>
      </c>
      <c r="V428" s="718">
        <v>0</v>
      </c>
      <c r="W428" s="718"/>
      <c r="X428" s="718">
        <v>0</v>
      </c>
      <c r="Y428" s="663">
        <v>2</v>
      </c>
      <c r="Z428" s="663">
        <v>0</v>
      </c>
      <c r="AA428" s="718">
        <v>0</v>
      </c>
      <c r="AB428" s="718">
        <v>1</v>
      </c>
      <c r="AC428" s="718">
        <v>0</v>
      </c>
      <c r="AE428" s="524">
        <v>13.459277624568299</v>
      </c>
      <c r="AG428" s="589"/>
      <c r="AH428" s="590">
        <v>1.29</v>
      </c>
      <c r="AI428" s="589">
        <v>57</v>
      </c>
      <c r="AJ428" s="592"/>
      <c r="AK428" s="589">
        <v>11.9</v>
      </c>
      <c r="AL428" s="592"/>
      <c r="AM428" s="589">
        <v>1885</v>
      </c>
      <c r="AN428" s="593"/>
      <c r="AO428" s="409"/>
      <c r="AP428" s="63"/>
      <c r="AQ428" s="63"/>
      <c r="AR428" s="63"/>
      <c r="AS428" s="63"/>
      <c r="AT428" s="63"/>
      <c r="AU428" s="63"/>
      <c r="AV428" s="64"/>
      <c r="AW428" s="64"/>
      <c r="AX428" s="108"/>
      <c r="AY428" s="108"/>
      <c r="AZ428" s="108"/>
      <c r="BA428" s="589">
        <v>130</v>
      </c>
      <c r="BB428" s="414"/>
      <c r="BC428" s="66"/>
      <c r="BD428" s="68"/>
      <c r="BE428" s="66"/>
      <c r="BF428" s="218"/>
      <c r="BG428" s="66"/>
      <c r="BH428" s="68"/>
      <c r="BI428" s="508"/>
      <c r="BJ428" s="508"/>
      <c r="BK428" s="508"/>
      <c r="BL428" s="66"/>
      <c r="BM428" s="66"/>
      <c r="BN428" s="66"/>
      <c r="BO428" s="66"/>
      <c r="BP428" s="571"/>
      <c r="BQ428" s="66"/>
      <c r="BR428" s="66"/>
      <c r="BS428" s="66"/>
      <c r="BT428" s="66"/>
      <c r="BU428" s="61"/>
      <c r="BV428" s="61"/>
      <c r="BW428" s="61"/>
      <c r="BX428" s="61"/>
      <c r="BY428" s="61"/>
      <c r="BZ428" s="61"/>
      <c r="CA428" s="61"/>
      <c r="CB428" s="61"/>
      <c r="CC428" s="61"/>
      <c r="CD428" s="61"/>
      <c r="CE428" s="61"/>
      <c r="CF428" s="61"/>
      <c r="CG428" s="61"/>
      <c r="CH428" s="61"/>
      <c r="CI428" s="61"/>
      <c r="CJ428" s="61"/>
      <c r="CK428" s="663">
        <v>1</v>
      </c>
      <c r="CL428" s="661">
        <v>0</v>
      </c>
      <c r="CM428" s="663">
        <v>1</v>
      </c>
      <c r="CN428" s="663">
        <v>1</v>
      </c>
      <c r="CO428" s="663">
        <v>1</v>
      </c>
      <c r="CP428" s="661">
        <v>0</v>
      </c>
      <c r="CQ428" s="663" t="s">
        <v>1846</v>
      </c>
      <c r="CR428" s="663" t="s">
        <v>1846</v>
      </c>
      <c r="CS428" s="661">
        <v>0</v>
      </c>
      <c r="CT428" s="661">
        <v>0</v>
      </c>
      <c r="CU428" s="663" t="s">
        <v>1846</v>
      </c>
      <c r="CV428" s="661">
        <v>0</v>
      </c>
      <c r="CW428" s="667"/>
      <c r="CX428" s="362"/>
      <c r="CY428" s="362"/>
      <c r="CZ428" s="362"/>
      <c r="DD428" s="516">
        <v>2</v>
      </c>
      <c r="DE428" s="511" t="s">
        <v>1931</v>
      </c>
      <c r="DG428" s="136"/>
      <c r="DK428" s="136"/>
      <c r="DL428" s="136"/>
      <c r="DM428" s="136"/>
      <c r="DT428" s="63"/>
      <c r="EP428" s="511">
        <v>168</v>
      </c>
      <c r="EQ428" s="574">
        <v>41726</v>
      </c>
      <c r="EU428" s="133">
        <v>85</v>
      </c>
      <c r="EV428" s="133">
        <v>0</v>
      </c>
      <c r="EW428" s="524">
        <v>13.459277624568299</v>
      </c>
      <c r="EX428" s="133">
        <v>8</v>
      </c>
      <c r="EY428" s="133">
        <v>8</v>
      </c>
      <c r="EZ428" s="133">
        <v>65</v>
      </c>
      <c r="FA428" s="133">
        <v>61</v>
      </c>
      <c r="FD428" s="133">
        <v>41</v>
      </c>
      <c r="FF428" s="133">
        <v>33</v>
      </c>
      <c r="FI428" s="91"/>
      <c r="FJ428" s="91"/>
      <c r="FK428" s="227"/>
      <c r="FL428" s="227"/>
      <c r="FM428" s="193">
        <v>217</v>
      </c>
      <c r="FN428" s="193">
        <v>184</v>
      </c>
      <c r="FO428" s="193">
        <v>103.98379278465896</v>
      </c>
      <c r="FP428" s="193">
        <v>88.170589273627868</v>
      </c>
      <c r="FQ428" s="193">
        <v>15</v>
      </c>
      <c r="FR428" s="133">
        <v>1</v>
      </c>
      <c r="FT428" s="193">
        <v>80</v>
      </c>
      <c r="FU428" s="193">
        <v>25</v>
      </c>
      <c r="FV428" s="133">
        <v>120</v>
      </c>
      <c r="FW428" s="237">
        <v>4.3899999999999997</v>
      </c>
      <c r="FX428" s="237">
        <v>4.17</v>
      </c>
      <c r="FY428" s="237">
        <v>18.223234624145785</v>
      </c>
      <c r="FZ428" s="237">
        <v>3.2</v>
      </c>
      <c r="GA428" s="237"/>
      <c r="GB428" s="133">
        <v>19</v>
      </c>
      <c r="GH428" s="133">
        <v>0</v>
      </c>
      <c r="GI428" s="133">
        <v>1</v>
      </c>
      <c r="GJ428" s="133">
        <v>0</v>
      </c>
      <c r="GK428" s="133">
        <v>1</v>
      </c>
      <c r="GL428" s="133">
        <v>34</v>
      </c>
      <c r="GN428" s="133">
        <v>0</v>
      </c>
      <c r="GP428" s="133">
        <v>1</v>
      </c>
      <c r="GQ428" s="61">
        <v>58</v>
      </c>
      <c r="GR428" s="106">
        <v>27.792903140600092</v>
      </c>
      <c r="GS428" s="61">
        <v>23</v>
      </c>
      <c r="GT428" s="61">
        <v>1</v>
      </c>
      <c r="GU428" s="61"/>
      <c r="GV428" s="61"/>
      <c r="GW428" s="61"/>
      <c r="GX428" s="61"/>
      <c r="GY428" s="61"/>
      <c r="GZ428" s="61"/>
      <c r="HA428" s="90"/>
      <c r="HB428" s="21">
        <v>18</v>
      </c>
      <c r="HZ428" s="238"/>
      <c r="IF428" s="237"/>
      <c r="IG428" s="237"/>
      <c r="IQ428" s="237"/>
      <c r="JD428" s="136"/>
      <c r="JE428" s="278"/>
      <c r="JF428" s="70"/>
      <c r="JG428" s="70"/>
      <c r="JH428" s="136"/>
      <c r="JI428" s="136"/>
      <c r="JJ428" s="136"/>
      <c r="JK428" s="136"/>
      <c r="JM428" s="420"/>
      <c r="JN428" s="362"/>
      <c r="JO428" s="244"/>
      <c r="JQ428" s="518">
        <v>0</v>
      </c>
      <c r="JR428" s="519">
        <v>43573</v>
      </c>
      <c r="JS428" s="520">
        <v>60</v>
      </c>
      <c r="JT428" s="135"/>
      <c r="JV428" s="200"/>
      <c r="JW428" s="135"/>
      <c r="JX428" s="225"/>
      <c r="JY428" s="201"/>
      <c r="JZ428" s="135"/>
      <c r="KA428" s="225"/>
      <c r="KB428" s="699">
        <v>0</v>
      </c>
      <c r="KC428" s="511"/>
      <c r="KD428" s="225"/>
      <c r="KE428" s="63"/>
      <c r="KF428" s="250"/>
      <c r="KG428" s="250"/>
      <c r="KH428" s="250"/>
      <c r="KI428" s="250"/>
      <c r="KJ428" s="250"/>
      <c r="KK428" s="250"/>
      <c r="KL428" s="250"/>
      <c r="KM428" s="250"/>
      <c r="KR428" s="92"/>
      <c r="KS428" s="92"/>
      <c r="KT428" s="92"/>
      <c r="KU428" s="361"/>
      <c r="KV428" s="92"/>
      <c r="KW428" s="361"/>
      <c r="KX428" s="361"/>
      <c r="KY428" s="361"/>
      <c r="KZ428" s="361"/>
      <c r="LA428" s="361"/>
      <c r="LB428" s="361"/>
      <c r="LC428" s="361"/>
      <c r="LD428" s="361"/>
      <c r="LE428" s="361"/>
      <c r="LF428" s="112"/>
      <c r="LG428" s="454"/>
      <c r="LH428" s="454"/>
      <c r="LI428" s="454"/>
      <c r="LJ428" s="454"/>
      <c r="LK428" s="454"/>
      <c r="LL428" s="454"/>
      <c r="LM428" s="454"/>
      <c r="LN428" s="454"/>
      <c r="LO428" s="454"/>
      <c r="LP428" s="454"/>
      <c r="LQ428" s="454"/>
      <c r="LR428" s="454"/>
      <c r="LS428" s="454"/>
      <c r="LT428" s="454"/>
      <c r="LU428" s="454"/>
      <c r="LV428" s="454"/>
      <c r="LW428" s="454"/>
      <c r="LX428" s="454"/>
      <c r="LY428" s="454"/>
      <c r="LZ428" s="454"/>
      <c r="MA428" s="454"/>
      <c r="MB428" s="454"/>
      <c r="MD428" s="509"/>
      <c r="ME428" s="61"/>
      <c r="MF428" s="746">
        <v>168</v>
      </c>
      <c r="MG428" s="510">
        <v>41725</v>
      </c>
      <c r="MH428" s="511">
        <v>415</v>
      </c>
      <c r="MI428" s="521">
        <v>415</v>
      </c>
      <c r="MJ428" s="522">
        <v>76.240759762819806</v>
      </c>
      <c r="MK428" s="510"/>
      <c r="ML428" s="511"/>
      <c r="MM428" s="511"/>
      <c r="MN428" s="511"/>
      <c r="MO428" s="511"/>
      <c r="MP428" s="511"/>
      <c r="NE428" s="876">
        <v>1168</v>
      </c>
      <c r="NF428" s="877">
        <v>9.02729783601173</v>
      </c>
      <c r="NG428" s="877">
        <v>6.51285895444998</v>
      </c>
      <c r="NH428" s="877">
        <v>5.1606782132204998</v>
      </c>
      <c r="NI428" s="877">
        <v>3.9467308601403102</v>
      </c>
      <c r="NJ428" s="877">
        <v>7.9803109767690197</v>
      </c>
      <c r="NK428" s="877">
        <v>7.7096352751365904</v>
      </c>
      <c r="NL428" s="877">
        <v>8.7370106776818108</v>
      </c>
      <c r="NM428" s="877">
        <v>7.66441172785495</v>
      </c>
      <c r="NN428" s="877">
        <v>6.2295879227406497</v>
      </c>
      <c r="NO428" s="877">
        <v>1.5310694927259501</v>
      </c>
      <c r="NP428" s="877">
        <v>6.7205520916051098</v>
      </c>
      <c r="NQ428" s="877">
        <v>7.1713269402333104</v>
      </c>
      <c r="NR428" s="877">
        <v>8.0368879132376794</v>
      </c>
      <c r="NS428" s="877">
        <v>4.1210154009613698</v>
      </c>
      <c r="NT428" s="877">
        <v>6.06414993912135</v>
      </c>
      <c r="NU428" s="877">
        <v>8.0928628289929296</v>
      </c>
      <c r="NV428" s="877">
        <v>6.71204544855369</v>
      </c>
      <c r="NW428" s="877">
        <v>6.9414584884267301</v>
      </c>
      <c r="NX428" s="877">
        <v>6.1141587687205501</v>
      </c>
      <c r="NY428" s="877">
        <v>6.4075227099127998</v>
      </c>
      <c r="NZ428" s="877">
        <v>8.1559819197158703</v>
      </c>
      <c r="OA428" s="877">
        <v>1.1505596765753801</v>
      </c>
      <c r="OB428" s="877">
        <v>9.8610403666950504</v>
      </c>
      <c r="OC428" s="877">
        <v>0.53605290024021002</v>
      </c>
      <c r="OD428" s="877">
        <v>2.7701947549513202</v>
      </c>
      <c r="OE428" s="877">
        <v>6.6532033620339801</v>
      </c>
      <c r="OF428" s="877">
        <v>6.1663137478899301</v>
      </c>
      <c r="OG428" s="877">
        <v>13.7478919072468</v>
      </c>
      <c r="OH428" s="877">
        <v>5.2191685204621603</v>
      </c>
      <c r="OI428" s="877">
        <v>10.572311792738599</v>
      </c>
      <c r="OJ428" s="877">
        <v>4.3950627995175804</v>
      </c>
      <c r="OK428" s="877">
        <v>3.1755801145082301</v>
      </c>
      <c r="OL428" s="877">
        <v>1.6196350783759399</v>
      </c>
      <c r="OM428" s="877">
        <v>9.3249874664548393</v>
      </c>
    </row>
    <row r="429" spans="1:403" s="133" customFormat="1" x14ac:dyDescent="0.25">
      <c r="A429" s="455">
        <v>428</v>
      </c>
      <c r="B429" s="221">
        <v>0</v>
      </c>
      <c r="C429" s="61">
        <v>1</v>
      </c>
      <c r="D429" s="61">
        <v>5</v>
      </c>
      <c r="E429" s="511">
        <v>169</v>
      </c>
      <c r="F429" s="884"/>
      <c r="G429" s="61"/>
      <c r="H429" s="900">
        <v>417</v>
      </c>
      <c r="J429" s="511" t="s">
        <v>1932</v>
      </c>
      <c r="K429" s="766">
        <v>17489</v>
      </c>
      <c r="L429" s="512">
        <v>66.410958904109606</v>
      </c>
      <c r="M429" s="514">
        <v>58</v>
      </c>
      <c r="N429" s="514">
        <v>164</v>
      </c>
      <c r="O429" s="514">
        <v>21.564544913741823</v>
      </c>
      <c r="P429" s="106">
        <v>1.6254913786982146</v>
      </c>
      <c r="Q429" s="511">
        <v>1</v>
      </c>
      <c r="R429" s="511">
        <v>130</v>
      </c>
      <c r="S429" s="511">
        <v>70</v>
      </c>
      <c r="T429" s="511">
        <v>1</v>
      </c>
      <c r="U429" s="514">
        <v>3</v>
      </c>
      <c r="V429" s="718">
        <v>0</v>
      </c>
      <c r="W429" s="718"/>
      <c r="X429" s="718">
        <v>1</v>
      </c>
      <c r="Y429" s="718">
        <v>1</v>
      </c>
      <c r="Z429" s="718">
        <v>0</v>
      </c>
      <c r="AA429" s="718">
        <v>1</v>
      </c>
      <c r="AB429" s="718">
        <v>0</v>
      </c>
      <c r="AC429" s="718">
        <v>0</v>
      </c>
      <c r="AE429" s="524">
        <v>21.817391304347801</v>
      </c>
      <c r="AG429" s="591">
        <v>163</v>
      </c>
      <c r="AH429" s="590">
        <v>1.64</v>
      </c>
      <c r="AI429" s="589">
        <v>31</v>
      </c>
      <c r="AJ429" s="592"/>
      <c r="AK429" s="589">
        <v>14.6</v>
      </c>
      <c r="AL429" s="592"/>
      <c r="AM429" s="591"/>
      <c r="AN429" s="594"/>
      <c r="AO429" s="409"/>
      <c r="AP429" s="63"/>
      <c r="AQ429" s="63"/>
      <c r="AR429" s="63"/>
      <c r="AS429" s="63"/>
      <c r="AT429" s="63"/>
      <c r="AU429" s="63"/>
      <c r="AV429" s="64"/>
      <c r="AW429" s="64"/>
      <c r="AX429" s="108"/>
      <c r="AY429" s="108"/>
      <c r="AZ429" s="108"/>
      <c r="BA429" s="589">
        <v>131</v>
      </c>
      <c r="BB429" s="414"/>
      <c r="BC429" s="66"/>
      <c r="BD429" s="68"/>
      <c r="BE429" s="66"/>
      <c r="BF429" s="218"/>
      <c r="BG429" s="66"/>
      <c r="BH429" s="68"/>
      <c r="BI429" s="508"/>
      <c r="BJ429" s="508"/>
      <c r="BK429" s="508"/>
      <c r="BL429" s="66"/>
      <c r="BM429" s="66"/>
      <c r="BN429" s="66"/>
      <c r="BO429" s="66"/>
      <c r="BP429" s="571"/>
      <c r="BQ429" s="66"/>
      <c r="BR429" s="66"/>
      <c r="BS429" s="66"/>
      <c r="BT429" s="66"/>
      <c r="BU429" s="61"/>
      <c r="BV429" s="61"/>
      <c r="BW429" s="61"/>
      <c r="BX429" s="61"/>
      <c r="BY429" s="61"/>
      <c r="BZ429" s="61"/>
      <c r="CA429" s="61"/>
      <c r="CB429" s="61"/>
      <c r="CC429" s="61"/>
      <c r="CD429" s="61"/>
      <c r="CE429" s="61"/>
      <c r="CF429" s="61"/>
      <c r="CG429" s="61"/>
      <c r="CH429" s="61"/>
      <c r="CI429" s="61"/>
      <c r="CJ429" s="61"/>
      <c r="CK429" s="661">
        <v>1</v>
      </c>
      <c r="CL429" s="661">
        <v>0</v>
      </c>
      <c r="CM429" s="661">
        <v>1</v>
      </c>
      <c r="CN429" s="661">
        <v>1</v>
      </c>
      <c r="CO429" s="661">
        <v>1</v>
      </c>
      <c r="CP429" s="661">
        <v>0</v>
      </c>
      <c r="CQ429" s="661">
        <v>0</v>
      </c>
      <c r="CR429" s="661">
        <v>1</v>
      </c>
      <c r="CS429" s="661">
        <v>0</v>
      </c>
      <c r="CT429" s="661">
        <v>0</v>
      </c>
      <c r="CU429" s="661">
        <v>0</v>
      </c>
      <c r="CV429" s="663" t="s">
        <v>1933</v>
      </c>
      <c r="CW429" s="667"/>
      <c r="CX429" s="362"/>
      <c r="CY429" s="362"/>
      <c r="CZ429" s="362"/>
      <c r="DD429" s="516">
        <v>2</v>
      </c>
      <c r="DE429" s="511" t="s">
        <v>1934</v>
      </c>
      <c r="DG429" s="136"/>
      <c r="DK429" s="136"/>
      <c r="DL429" s="136"/>
      <c r="DM429" s="136"/>
      <c r="DT429" s="63"/>
      <c r="EP429" s="511">
        <v>169</v>
      </c>
      <c r="EQ429" s="574">
        <v>41730</v>
      </c>
      <c r="EU429" s="133">
        <v>97</v>
      </c>
      <c r="EV429" s="133">
        <v>1</v>
      </c>
      <c r="EW429" s="524">
        <v>21.817391304347801</v>
      </c>
      <c r="EX429" s="133">
        <v>10</v>
      </c>
      <c r="EY429" s="133">
        <v>7</v>
      </c>
      <c r="EZ429" s="133">
        <v>50</v>
      </c>
      <c r="FA429" s="133">
        <v>45</v>
      </c>
      <c r="FD429" s="133">
        <v>44</v>
      </c>
      <c r="FF429" s="133">
        <v>27</v>
      </c>
      <c r="FI429" s="91"/>
      <c r="FJ429" s="91"/>
      <c r="FK429" s="227"/>
      <c r="FL429" s="227"/>
      <c r="FM429" s="193">
        <v>117</v>
      </c>
      <c r="FN429" s="193">
        <v>78</v>
      </c>
      <c r="FO429" s="193">
        <v>71.97823472536669</v>
      </c>
      <c r="FP429" s="193">
        <v>47.985489816911127</v>
      </c>
      <c r="FQ429" s="193">
        <v>33</v>
      </c>
      <c r="FR429" s="133">
        <v>1</v>
      </c>
      <c r="FT429" s="193">
        <v>59</v>
      </c>
      <c r="FU429" s="193"/>
      <c r="FV429" s="133">
        <v>170</v>
      </c>
      <c r="FW429" s="237">
        <v>3.62</v>
      </c>
      <c r="FX429" s="237">
        <v>7.35</v>
      </c>
      <c r="FY429" s="237">
        <v>16.298342541436465</v>
      </c>
      <c r="FZ429" s="237"/>
      <c r="GA429" s="237">
        <v>1.5817694369973192</v>
      </c>
      <c r="GB429" s="133">
        <v>21</v>
      </c>
      <c r="GH429" s="133">
        <v>1</v>
      </c>
      <c r="GI429" s="133">
        <v>1</v>
      </c>
      <c r="GJ429" s="133">
        <v>1</v>
      </c>
      <c r="GK429" s="133">
        <v>1</v>
      </c>
      <c r="GL429" s="133">
        <v>30</v>
      </c>
      <c r="GN429" s="133">
        <v>0</v>
      </c>
      <c r="GP429" s="133">
        <v>1</v>
      </c>
      <c r="GQ429" s="61">
        <v>84</v>
      </c>
      <c r="GR429" s="106">
        <v>51.676681341288905</v>
      </c>
      <c r="GS429" s="61">
        <v>33</v>
      </c>
      <c r="GT429" s="61">
        <v>1</v>
      </c>
      <c r="GU429" s="61"/>
      <c r="GV429" s="61"/>
      <c r="GW429" s="61"/>
      <c r="GX429" s="61"/>
      <c r="GY429" s="61">
        <v>14</v>
      </c>
      <c r="GZ429" s="61"/>
      <c r="HA429" s="90"/>
      <c r="HB429" s="21">
        <v>13</v>
      </c>
      <c r="HZ429" s="238"/>
      <c r="IF429" s="237"/>
      <c r="IG429" s="237"/>
      <c r="IQ429" s="237"/>
      <c r="JD429" s="136"/>
      <c r="JE429" s="278"/>
      <c r="JF429" s="70"/>
      <c r="JG429" s="70"/>
      <c r="JH429" s="136"/>
      <c r="JI429" s="136"/>
      <c r="JJ429" s="136"/>
      <c r="JK429" s="136"/>
      <c r="JM429" s="420"/>
      <c r="JN429" s="362"/>
      <c r="JO429" s="244"/>
      <c r="JQ429" s="518">
        <v>1</v>
      </c>
      <c r="JR429" s="519">
        <v>42327</v>
      </c>
      <c r="JS429" s="520">
        <v>19</v>
      </c>
      <c r="JT429" s="135"/>
      <c r="JV429" s="200"/>
      <c r="JW429" s="135"/>
      <c r="JX429" s="225"/>
      <c r="JY429" s="201"/>
      <c r="JZ429" s="135"/>
      <c r="KA429" s="225"/>
      <c r="KB429" s="699">
        <v>0</v>
      </c>
      <c r="KC429" s="511"/>
      <c r="KD429" s="225"/>
      <c r="KE429" s="63"/>
      <c r="KF429" s="250"/>
      <c r="KG429" s="250"/>
      <c r="KH429" s="250"/>
      <c r="KI429" s="250"/>
      <c r="KJ429" s="250"/>
      <c r="KK429" s="250"/>
      <c r="KL429" s="250"/>
      <c r="KM429" s="250"/>
      <c r="KR429" s="92"/>
      <c r="KS429" s="92"/>
      <c r="KT429" s="92"/>
      <c r="KU429" s="361"/>
      <c r="KV429" s="92"/>
      <c r="KW429" s="361"/>
      <c r="KX429" s="361"/>
      <c r="KY429" s="361"/>
      <c r="KZ429" s="361"/>
      <c r="LA429" s="361"/>
      <c r="LB429" s="361"/>
      <c r="LC429" s="361"/>
      <c r="LD429" s="361"/>
      <c r="LE429" s="361"/>
      <c r="LF429" s="112"/>
      <c r="LG429" s="454"/>
      <c r="LH429" s="454"/>
      <c r="LI429" s="454"/>
      <c r="LJ429" s="454"/>
      <c r="LK429" s="454"/>
      <c r="LL429" s="454"/>
      <c r="LM429" s="454"/>
      <c r="LN429" s="454"/>
      <c r="LO429" s="454"/>
      <c r="LP429" s="454"/>
      <c r="LQ429" s="454"/>
      <c r="LR429" s="454"/>
      <c r="LS429" s="454"/>
      <c r="LT429" s="454"/>
      <c r="LU429" s="454"/>
      <c r="LV429" s="454"/>
      <c r="LW429" s="454"/>
      <c r="LX429" s="454"/>
      <c r="LY429" s="454"/>
      <c r="LZ429" s="454"/>
      <c r="MA429" s="454"/>
      <c r="MB429" s="454"/>
      <c r="MD429" s="509"/>
      <c r="ME429" s="61"/>
      <c r="MF429" s="746">
        <v>169</v>
      </c>
      <c r="MG429" s="510">
        <v>41729</v>
      </c>
      <c r="MH429" s="511">
        <v>417</v>
      </c>
      <c r="MI429" s="521">
        <v>417</v>
      </c>
      <c r="MJ429" s="522">
        <v>36.5772143644189</v>
      </c>
      <c r="MK429" s="510"/>
      <c r="ML429" s="511"/>
      <c r="MM429" s="511"/>
      <c r="MN429" s="511"/>
      <c r="MO429" s="511"/>
      <c r="MP429" s="511"/>
      <c r="NE429" s="876">
        <v>1169</v>
      </c>
      <c r="NF429" s="877">
        <v>8.5479356019297992</v>
      </c>
      <c r="NG429" s="877">
        <v>7.5929054737968604</v>
      </c>
      <c r="NH429" s="877">
        <v>3.9990980337056099</v>
      </c>
      <c r="NI429" s="877">
        <v>2.7676547982373498</v>
      </c>
      <c r="NJ429" s="877">
        <v>7.44650437856561</v>
      </c>
      <c r="NK429" s="877">
        <v>9.18082913652289</v>
      </c>
      <c r="NL429" s="877">
        <v>4.3327079336405996</v>
      </c>
      <c r="NM429" s="877">
        <v>7.8090285077118899</v>
      </c>
      <c r="NN429" s="877">
        <v>5.9925418591091102</v>
      </c>
      <c r="NO429" s="877">
        <v>2.0703893278913998</v>
      </c>
      <c r="NP429" s="877">
        <v>5.5906618959652601</v>
      </c>
      <c r="NQ429" s="877">
        <v>6.3736482113346904</v>
      </c>
      <c r="NR429" s="877">
        <v>7.5306014145168296</v>
      </c>
      <c r="NS429" s="877">
        <v>4.1432301347768901</v>
      </c>
      <c r="NT429" s="877">
        <v>5.7724135547484803</v>
      </c>
      <c r="NU429" s="877">
        <v>7.6324136411375498</v>
      </c>
      <c r="NV429" s="877">
        <v>6.5472030247569304</v>
      </c>
      <c r="NW429" s="877">
        <v>6.5969351423872302</v>
      </c>
      <c r="NX429" s="877">
        <v>5.4627067506701596</v>
      </c>
      <c r="NY429" s="877">
        <v>5.5906618959652601</v>
      </c>
      <c r="NZ429" s="877">
        <v>7.54828248237623</v>
      </c>
      <c r="OA429" s="877">
        <v>-1.43440282414577</v>
      </c>
      <c r="OB429" s="877">
        <v>9.9145944198817997</v>
      </c>
      <c r="OC429" s="877">
        <v>0.66902676550963103</v>
      </c>
      <c r="OD429" s="877">
        <v>4.4880007708340699</v>
      </c>
      <c r="OE429" s="877">
        <v>6.3112487904418302</v>
      </c>
      <c r="OF429" s="877">
        <v>5.9312102748039299</v>
      </c>
      <c r="OG429" s="877">
        <v>10.9968547674319</v>
      </c>
      <c r="OH429" s="877">
        <v>3.2357270598380601</v>
      </c>
      <c r="OI429" s="877">
        <v>6.7253321713726804</v>
      </c>
      <c r="OJ429" s="877">
        <v>4.6264391366973197</v>
      </c>
      <c r="OK429" s="877">
        <v>4.27152259605921</v>
      </c>
      <c r="OL429" s="877">
        <v>5.9224035949798397</v>
      </c>
      <c r="OM429" s="877">
        <v>9.2455676543721701</v>
      </c>
    </row>
    <row r="430" spans="1:403" s="133" customFormat="1" x14ac:dyDescent="0.25">
      <c r="A430" s="455">
        <v>429</v>
      </c>
      <c r="B430" s="274">
        <v>0</v>
      </c>
      <c r="C430" s="61">
        <v>1</v>
      </c>
      <c r="D430" s="61">
        <v>5</v>
      </c>
      <c r="E430" s="511">
        <v>170</v>
      </c>
      <c r="F430" s="884"/>
      <c r="G430" s="61"/>
      <c r="H430" s="900">
        <v>418</v>
      </c>
      <c r="J430" s="511" t="s">
        <v>1935</v>
      </c>
      <c r="K430" s="766">
        <v>26476</v>
      </c>
      <c r="L430" s="512">
        <v>41.794520547945197</v>
      </c>
      <c r="M430" s="514">
        <v>54</v>
      </c>
      <c r="N430" s="514">
        <v>166</v>
      </c>
      <c r="O430" s="514">
        <v>19.596458121643199</v>
      </c>
      <c r="P430" s="106">
        <v>1.57797338380595</v>
      </c>
      <c r="Q430" s="511">
        <v>1</v>
      </c>
      <c r="R430" s="511">
        <v>90</v>
      </c>
      <c r="S430" s="511">
        <v>60</v>
      </c>
      <c r="T430" s="511">
        <v>0</v>
      </c>
      <c r="U430" s="514">
        <v>3</v>
      </c>
      <c r="V430" s="718">
        <v>0</v>
      </c>
      <c r="W430" s="718"/>
      <c r="X430" s="718">
        <v>0</v>
      </c>
      <c r="Y430" s="718">
        <v>1</v>
      </c>
      <c r="Z430" s="663">
        <v>0</v>
      </c>
      <c r="AA430" s="718">
        <v>1</v>
      </c>
      <c r="AB430" s="718">
        <v>0</v>
      </c>
      <c r="AC430" s="718">
        <v>0</v>
      </c>
      <c r="AE430" s="524">
        <v>24.809595959595999</v>
      </c>
      <c r="AG430" s="589">
        <v>183</v>
      </c>
      <c r="AH430" s="590">
        <v>1.1299999999999999</v>
      </c>
      <c r="AI430" s="589">
        <v>53</v>
      </c>
      <c r="AJ430" s="592"/>
      <c r="AK430" s="589">
        <v>12.5</v>
      </c>
      <c r="AL430" s="592"/>
      <c r="AM430" s="589">
        <v>652</v>
      </c>
      <c r="AN430" s="593"/>
      <c r="AO430" s="409"/>
      <c r="AP430" s="63"/>
      <c r="AQ430" s="63"/>
      <c r="AR430" s="63"/>
      <c r="AS430" s="63"/>
      <c r="AT430" s="63"/>
      <c r="AU430" s="63"/>
      <c r="AV430" s="64"/>
      <c r="AW430" s="64"/>
      <c r="AX430" s="108"/>
      <c r="AY430" s="108"/>
      <c r="AZ430" s="108"/>
      <c r="BA430" s="589">
        <v>134</v>
      </c>
      <c r="BB430" s="414"/>
      <c r="BC430" s="66"/>
      <c r="BD430" s="68"/>
      <c r="BE430" s="66"/>
      <c r="BF430" s="218"/>
      <c r="BG430" s="66"/>
      <c r="BH430" s="68"/>
      <c r="BI430" s="508"/>
      <c r="BJ430" s="508"/>
      <c r="BK430" s="508"/>
      <c r="BL430" s="66"/>
      <c r="BM430" s="66"/>
      <c r="BN430" s="66"/>
      <c r="BO430" s="66"/>
      <c r="BP430" s="571"/>
      <c r="BQ430" s="66"/>
      <c r="BR430" s="66"/>
      <c r="BS430" s="66"/>
      <c r="BT430" s="66"/>
      <c r="BU430" s="61"/>
      <c r="BV430" s="61"/>
      <c r="BW430" s="61"/>
      <c r="BX430" s="61"/>
      <c r="BY430" s="61"/>
      <c r="BZ430" s="61"/>
      <c r="CA430" s="61"/>
      <c r="CB430" s="61"/>
      <c r="CC430" s="61"/>
      <c r="CD430" s="61"/>
      <c r="CE430" s="61"/>
      <c r="CF430" s="61"/>
      <c r="CG430" s="61"/>
      <c r="CH430" s="61"/>
      <c r="CI430" s="61"/>
      <c r="CJ430" s="61"/>
      <c r="CK430" s="661">
        <v>1</v>
      </c>
      <c r="CL430" s="661">
        <v>0</v>
      </c>
      <c r="CM430" s="661">
        <v>1</v>
      </c>
      <c r="CN430" s="661">
        <v>1</v>
      </c>
      <c r="CO430" s="661">
        <v>1</v>
      </c>
      <c r="CP430" s="661">
        <v>0</v>
      </c>
      <c r="CQ430" s="661">
        <v>1</v>
      </c>
      <c r="CR430" s="661">
        <v>1</v>
      </c>
      <c r="CS430" s="661">
        <v>0</v>
      </c>
      <c r="CT430" s="661">
        <v>0</v>
      </c>
      <c r="CU430" s="663" t="s">
        <v>1835</v>
      </c>
      <c r="CV430" s="661">
        <v>0</v>
      </c>
      <c r="CW430" s="666">
        <v>13.2</v>
      </c>
      <c r="CX430" s="362"/>
      <c r="CY430" s="362"/>
      <c r="CZ430" s="362"/>
      <c r="DD430" s="516">
        <v>1</v>
      </c>
      <c r="DE430" s="511" t="s">
        <v>1897</v>
      </c>
      <c r="DG430" s="136"/>
      <c r="DK430" s="136"/>
      <c r="DL430" s="136"/>
      <c r="DM430" s="136"/>
      <c r="DT430" s="63"/>
      <c r="EP430" s="511">
        <v>170</v>
      </c>
      <c r="EQ430" s="574">
        <v>41724</v>
      </c>
      <c r="EU430" s="133">
        <v>66</v>
      </c>
      <c r="EV430" s="133">
        <v>0</v>
      </c>
      <c r="EW430" s="524">
        <v>24.809595959595999</v>
      </c>
      <c r="EX430" s="133">
        <v>7</v>
      </c>
      <c r="EY430" s="133">
        <v>7</v>
      </c>
      <c r="EZ430" s="133">
        <v>60</v>
      </c>
      <c r="FA430" s="133">
        <v>51</v>
      </c>
      <c r="FD430" s="133">
        <v>29</v>
      </c>
      <c r="FF430" s="133">
        <v>37</v>
      </c>
      <c r="FI430" s="91"/>
      <c r="FJ430" s="91"/>
      <c r="FK430" s="227"/>
      <c r="FL430" s="227"/>
      <c r="FM430" s="193">
        <v>266</v>
      </c>
      <c r="FN430" s="193">
        <v>168</v>
      </c>
      <c r="FO430" s="193">
        <v>168.57065063951111</v>
      </c>
      <c r="FP430" s="193">
        <v>106.46567408811229</v>
      </c>
      <c r="FQ430" s="193">
        <v>37</v>
      </c>
      <c r="FR430" s="133">
        <v>1</v>
      </c>
      <c r="FT430" s="193">
        <v>42</v>
      </c>
      <c r="FU430" s="193">
        <v>48</v>
      </c>
      <c r="FV430" s="133">
        <v>290</v>
      </c>
      <c r="FW430" s="237">
        <v>6.03</v>
      </c>
      <c r="FX430" s="237">
        <v>10.9</v>
      </c>
      <c r="FY430" s="237">
        <v>6.9651741293532332</v>
      </c>
      <c r="FZ430" s="237">
        <v>0.875</v>
      </c>
      <c r="GA430" s="237"/>
      <c r="GB430" s="133">
        <v>20</v>
      </c>
      <c r="GH430" s="133">
        <v>1</v>
      </c>
      <c r="GI430" s="133">
        <v>1</v>
      </c>
      <c r="GJ430" s="133">
        <v>0</v>
      </c>
      <c r="GK430" s="133">
        <v>1</v>
      </c>
      <c r="GL430" s="133">
        <v>14</v>
      </c>
      <c r="GN430" s="133">
        <v>0</v>
      </c>
      <c r="GP430" s="133">
        <v>0</v>
      </c>
      <c r="GQ430" s="61">
        <v>31</v>
      </c>
      <c r="GR430" s="106">
        <v>19.645451766258816</v>
      </c>
      <c r="GS430" s="61">
        <v>66</v>
      </c>
      <c r="GT430" s="61">
        <v>0</v>
      </c>
      <c r="GU430" s="61"/>
      <c r="GV430" s="61"/>
      <c r="GW430" s="61"/>
      <c r="GX430" s="61"/>
      <c r="GY430" s="61">
        <v>16</v>
      </c>
      <c r="GZ430" s="61"/>
      <c r="HA430" s="90"/>
      <c r="HB430" s="21">
        <v>13</v>
      </c>
      <c r="HZ430" s="238"/>
      <c r="IF430" s="237"/>
      <c r="IG430" s="237"/>
      <c r="IQ430" s="237"/>
      <c r="JD430" s="136"/>
      <c r="JE430" s="278"/>
      <c r="JF430" s="70"/>
      <c r="JG430" s="70"/>
      <c r="JH430" s="136"/>
      <c r="JI430" s="136"/>
      <c r="JJ430" s="136"/>
      <c r="JK430" s="136"/>
      <c r="JM430" s="420"/>
      <c r="JN430" s="362"/>
      <c r="JO430" s="244"/>
      <c r="JQ430" s="518">
        <v>2</v>
      </c>
      <c r="JR430" s="519">
        <v>42435</v>
      </c>
      <c r="JS430" s="520">
        <v>23</v>
      </c>
      <c r="JT430" s="135"/>
      <c r="JV430" s="200"/>
      <c r="JW430" s="135"/>
      <c r="JX430" s="225"/>
      <c r="JY430" s="201"/>
      <c r="JZ430" s="135"/>
      <c r="KA430" s="225"/>
      <c r="KB430" s="699">
        <v>1</v>
      </c>
      <c r="KC430" s="700">
        <v>42435</v>
      </c>
      <c r="KD430" s="225"/>
      <c r="KE430" s="63"/>
      <c r="KF430" s="250"/>
      <c r="KG430" s="250"/>
      <c r="KH430" s="250"/>
      <c r="KI430" s="250"/>
      <c r="KJ430" s="250"/>
      <c r="KK430" s="250"/>
      <c r="KL430" s="250"/>
      <c r="KM430" s="250"/>
      <c r="KR430" s="92"/>
      <c r="KS430" s="92"/>
      <c r="KT430" s="92"/>
      <c r="KU430" s="361"/>
      <c r="KV430" s="92"/>
      <c r="KW430" s="361"/>
      <c r="KX430" s="361"/>
      <c r="KY430" s="361"/>
      <c r="KZ430" s="361"/>
      <c r="LA430" s="361"/>
      <c r="LB430" s="361"/>
      <c r="LC430" s="361"/>
      <c r="LD430" s="361"/>
      <c r="LE430" s="361"/>
      <c r="LF430" s="112"/>
      <c r="LG430" s="454"/>
      <c r="LH430" s="454"/>
      <c r="LI430" s="454"/>
      <c r="LJ430" s="454"/>
      <c r="LK430" s="454"/>
      <c r="LL430" s="454"/>
      <c r="LM430" s="454"/>
      <c r="LN430" s="454"/>
      <c r="LO430" s="454"/>
      <c r="LP430" s="454"/>
      <c r="LQ430" s="454"/>
      <c r="LR430" s="454"/>
      <c r="LS430" s="454"/>
      <c r="LT430" s="454"/>
      <c r="LU430" s="454"/>
      <c r="LV430" s="454"/>
      <c r="LW430" s="454"/>
      <c r="LX430" s="454"/>
      <c r="LY430" s="454"/>
      <c r="LZ430" s="454"/>
      <c r="MA430" s="454"/>
      <c r="MB430" s="454"/>
      <c r="MD430" s="509"/>
      <c r="ME430" s="61"/>
      <c r="MF430" s="746">
        <v>170</v>
      </c>
      <c r="MG430" s="510">
        <v>41731</v>
      </c>
      <c r="MH430" s="511">
        <v>418</v>
      </c>
      <c r="MI430" s="521">
        <v>418</v>
      </c>
      <c r="MJ430" s="522">
        <v>50.596269518450598</v>
      </c>
      <c r="MK430" s="510">
        <v>41724</v>
      </c>
      <c r="ML430" s="521">
        <v>414</v>
      </c>
      <c r="MM430" s="528">
        <v>32.652329432975499</v>
      </c>
      <c r="MN430" s="511"/>
      <c r="MO430" s="511"/>
      <c r="MP430" s="511"/>
      <c r="NE430" s="876">
        <v>1170</v>
      </c>
      <c r="NF430" s="877">
        <v>8.66746640495737</v>
      </c>
      <c r="NG430" s="877">
        <v>6.50239425611126</v>
      </c>
      <c r="NH430" s="877">
        <v>4.5360529002402101</v>
      </c>
      <c r="NI430" s="877">
        <v>4.3023190509488298</v>
      </c>
      <c r="NJ430" s="877">
        <v>7.5768999947207796</v>
      </c>
      <c r="NK430" s="877">
        <v>8.6017336529222899</v>
      </c>
      <c r="NL430" s="877">
        <v>7.3488166604144096</v>
      </c>
      <c r="NM430" s="877">
        <v>7.3405622690264103</v>
      </c>
      <c r="NN430" s="877">
        <v>6.2588957550754403</v>
      </c>
      <c r="NO430" s="877">
        <v>0.68706068833989198</v>
      </c>
      <c r="NP430" s="877">
        <v>6.3197624276692501</v>
      </c>
      <c r="NQ430" s="877">
        <v>6.8273109439496702</v>
      </c>
      <c r="NR430" s="877">
        <v>8.0777770732882797</v>
      </c>
      <c r="NS430" s="877">
        <v>4.1521834190550502</v>
      </c>
      <c r="NT430" s="877">
        <v>6.1348369934491203</v>
      </c>
      <c r="NU430" s="877">
        <v>7.6914643734168298</v>
      </c>
      <c r="NV430" s="877">
        <v>6.6488968064752498</v>
      </c>
      <c r="NW430" s="877">
        <v>7.1526904640259596</v>
      </c>
      <c r="NX430" s="877">
        <v>5.8117278978038902</v>
      </c>
      <c r="NY430" s="877">
        <v>6.1170716238451197</v>
      </c>
      <c r="NZ430" s="877">
        <v>8.0330925755236606</v>
      </c>
      <c r="OA430" s="877">
        <v>-0.94341647163363296</v>
      </c>
      <c r="OB430" s="877">
        <v>9.8951965725633393</v>
      </c>
      <c r="OC430" s="877">
        <v>0.56559717585422498</v>
      </c>
      <c r="OD430" s="877">
        <v>3.6252704893746901</v>
      </c>
      <c r="OE430" s="877">
        <v>5.4902492106270904</v>
      </c>
      <c r="OF430" s="877">
        <v>6.1596695471366996</v>
      </c>
      <c r="OG430" s="877">
        <v>13.109877981733501</v>
      </c>
      <c r="OH430" s="877">
        <v>3.6170633438881801</v>
      </c>
      <c r="OI430" s="877">
        <v>9.3593103168904399</v>
      </c>
      <c r="OJ430" s="877">
        <v>4.3526172989585001</v>
      </c>
      <c r="OK430" s="877">
        <v>3.7505676648430399</v>
      </c>
      <c r="OL430" s="877">
        <v>4.5686869610083303</v>
      </c>
      <c r="OM430" s="877">
        <v>9.32959939670911</v>
      </c>
    </row>
    <row r="431" spans="1:403" s="133" customFormat="1" x14ac:dyDescent="0.25">
      <c r="A431" s="902">
        <v>430</v>
      </c>
      <c r="B431" s="221">
        <v>0</v>
      </c>
      <c r="C431" s="61">
        <v>0</v>
      </c>
      <c r="D431" s="61">
        <v>5</v>
      </c>
      <c r="E431" s="511">
        <v>171</v>
      </c>
      <c r="F431" s="884"/>
      <c r="G431" s="61"/>
      <c r="H431" s="900">
        <v>419</v>
      </c>
      <c r="J431" s="511" t="s">
        <v>1936</v>
      </c>
      <c r="K431" s="766">
        <v>19211</v>
      </c>
      <c r="L431" s="512">
        <v>61.753424657534303</v>
      </c>
      <c r="M431" s="514">
        <v>91</v>
      </c>
      <c r="N431" s="514">
        <v>184</v>
      </c>
      <c r="O431" s="514">
        <v>26.878544423440452</v>
      </c>
      <c r="P431" s="106">
        <v>2.1566434826162415</v>
      </c>
      <c r="Q431" s="511">
        <v>0</v>
      </c>
      <c r="R431" s="511">
        <v>130</v>
      </c>
      <c r="S431" s="511">
        <v>80</v>
      </c>
      <c r="T431" s="511">
        <v>0</v>
      </c>
      <c r="U431" s="514">
        <v>2</v>
      </c>
      <c r="V431" s="718">
        <v>0</v>
      </c>
      <c r="W431" s="718"/>
      <c r="X431" s="718">
        <v>0</v>
      </c>
      <c r="Y431" s="663">
        <v>2</v>
      </c>
      <c r="Z431" s="718">
        <v>1</v>
      </c>
      <c r="AA431" s="718">
        <v>0</v>
      </c>
      <c r="AB431" s="718">
        <v>0</v>
      </c>
      <c r="AC431" s="718">
        <v>0</v>
      </c>
      <c r="AE431" s="524">
        <v>20.069241855217001</v>
      </c>
      <c r="AG431" s="589">
        <v>109</v>
      </c>
      <c r="AH431" s="590">
        <v>1</v>
      </c>
      <c r="AI431" s="589">
        <v>76</v>
      </c>
      <c r="AJ431" s="592"/>
      <c r="AK431" s="589">
        <v>14.4</v>
      </c>
      <c r="AL431" s="592"/>
      <c r="AM431" s="589">
        <v>48</v>
      </c>
      <c r="AN431" s="593"/>
      <c r="AO431" s="409"/>
      <c r="AP431" s="63"/>
      <c r="AQ431" s="63"/>
      <c r="AR431" s="63"/>
      <c r="AS431" s="63"/>
      <c r="AT431" s="63"/>
      <c r="AU431" s="63"/>
      <c r="AV431" s="64"/>
      <c r="AW431" s="64"/>
      <c r="AX431" s="108"/>
      <c r="AY431" s="108"/>
      <c r="AZ431" s="108"/>
      <c r="BA431" s="589">
        <v>133</v>
      </c>
      <c r="BB431" s="414"/>
      <c r="BC431" s="66"/>
      <c r="BD431" s="68"/>
      <c r="BE431" s="66"/>
      <c r="BF431" s="218"/>
      <c r="BG431" s="66"/>
      <c r="BH431" s="68"/>
      <c r="BI431" s="508"/>
      <c r="BJ431" s="508"/>
      <c r="BK431" s="508"/>
      <c r="BL431" s="66"/>
      <c r="BM431" s="66"/>
      <c r="BN431" s="66"/>
      <c r="BO431" s="66"/>
      <c r="BP431" s="571"/>
      <c r="BQ431" s="66"/>
      <c r="BR431" s="66"/>
      <c r="BS431" s="66"/>
      <c r="BT431" s="66"/>
      <c r="BU431" s="61"/>
      <c r="BV431" s="61"/>
      <c r="BW431" s="61"/>
      <c r="BX431" s="61"/>
      <c r="BY431" s="61"/>
      <c r="BZ431" s="61"/>
      <c r="CA431" s="61"/>
      <c r="CB431" s="61"/>
      <c r="CC431" s="61"/>
      <c r="CD431" s="61"/>
      <c r="CE431" s="61"/>
      <c r="CF431" s="61"/>
      <c r="CG431" s="61"/>
      <c r="CH431" s="61"/>
      <c r="CI431" s="61"/>
      <c r="CJ431" s="61"/>
      <c r="CK431" s="661">
        <v>1</v>
      </c>
      <c r="CL431" s="661">
        <v>0</v>
      </c>
      <c r="CM431" s="661">
        <v>1</v>
      </c>
      <c r="CN431" s="661">
        <v>1</v>
      </c>
      <c r="CO431" s="661">
        <v>1</v>
      </c>
      <c r="CP431" s="661">
        <v>0</v>
      </c>
      <c r="CQ431" s="661">
        <v>1</v>
      </c>
      <c r="CR431" s="661">
        <v>0</v>
      </c>
      <c r="CS431" s="661">
        <v>0</v>
      </c>
      <c r="CT431" s="661">
        <v>0</v>
      </c>
      <c r="CU431" s="661">
        <v>1</v>
      </c>
      <c r="CV431" s="661">
        <v>0</v>
      </c>
      <c r="CW431" s="666">
        <v>18.8</v>
      </c>
      <c r="CX431" s="362"/>
      <c r="CY431" s="362"/>
      <c r="CZ431" s="362"/>
      <c r="DD431" s="516">
        <v>1</v>
      </c>
      <c r="DE431" s="511" t="s">
        <v>1756</v>
      </c>
      <c r="DG431" s="136"/>
      <c r="DK431" s="136"/>
      <c r="DL431" s="136"/>
      <c r="DM431" s="136"/>
      <c r="DT431" s="63"/>
      <c r="EP431" s="511">
        <v>171</v>
      </c>
      <c r="EQ431" s="574">
        <v>41751</v>
      </c>
      <c r="EU431" s="133">
        <v>82</v>
      </c>
      <c r="EV431" s="133">
        <v>0</v>
      </c>
      <c r="EW431" s="524">
        <v>20.069241855217001</v>
      </c>
      <c r="EX431" s="133">
        <v>5</v>
      </c>
      <c r="EY431" s="133">
        <v>13</v>
      </c>
      <c r="EZ431" s="133">
        <v>74</v>
      </c>
      <c r="FA431" s="133">
        <v>67</v>
      </c>
      <c r="FD431" s="133">
        <v>47</v>
      </c>
      <c r="FF431" s="133">
        <v>41</v>
      </c>
      <c r="FI431" s="91"/>
      <c r="FJ431" s="91"/>
      <c r="FK431" s="227"/>
      <c r="FL431" s="227"/>
      <c r="FM431" s="193">
        <v>305</v>
      </c>
      <c r="FN431" s="193">
        <v>269</v>
      </c>
      <c r="FO431" s="193">
        <v>141.42346774442387</v>
      </c>
      <c r="FP431" s="193">
        <v>124.73086171557384</v>
      </c>
      <c r="FQ431" s="193">
        <v>11</v>
      </c>
      <c r="FR431" s="133">
        <v>1</v>
      </c>
      <c r="FT431" s="193">
        <v>38</v>
      </c>
      <c r="FU431" s="193">
        <v>58</v>
      </c>
      <c r="FV431" s="133">
        <v>180</v>
      </c>
      <c r="FW431" s="237">
        <v>6.8</v>
      </c>
      <c r="FX431" s="237">
        <v>6.47</v>
      </c>
      <c r="FY431" s="237">
        <v>5.5882352941176476</v>
      </c>
      <c r="FZ431" s="237">
        <v>0.65517241379310343</v>
      </c>
      <c r="GA431" s="237">
        <v>1.4615384615384615</v>
      </c>
      <c r="GB431" s="133">
        <v>24</v>
      </c>
      <c r="GH431" s="133">
        <v>1</v>
      </c>
      <c r="GI431" s="133">
        <v>1</v>
      </c>
      <c r="GJ431" s="133">
        <v>1</v>
      </c>
      <c r="GK431" s="133">
        <v>1</v>
      </c>
      <c r="GL431" s="133">
        <v>26</v>
      </c>
      <c r="GN431" s="133">
        <v>1</v>
      </c>
      <c r="GP431" s="133">
        <v>0</v>
      </c>
      <c r="GQ431" s="61">
        <v>41</v>
      </c>
      <c r="GR431" s="106">
        <v>19.011023532856981</v>
      </c>
      <c r="GS431" s="61">
        <v>37</v>
      </c>
      <c r="GT431" s="61">
        <v>0</v>
      </c>
      <c r="GU431" s="61"/>
      <c r="GV431" s="61"/>
      <c r="GW431" s="61"/>
      <c r="GX431" s="61"/>
      <c r="GY431" s="61">
        <v>16</v>
      </c>
      <c r="GZ431" s="61"/>
      <c r="HA431" s="90"/>
      <c r="HB431" s="21">
        <v>9</v>
      </c>
      <c r="HZ431" s="238"/>
      <c r="IF431" s="237"/>
      <c r="IG431" s="237"/>
      <c r="IQ431" s="237"/>
      <c r="JD431" s="136"/>
      <c r="JE431" s="278"/>
      <c r="JF431" s="70"/>
      <c r="JG431" s="70"/>
      <c r="JH431" s="136"/>
      <c r="JI431" s="136"/>
      <c r="JJ431" s="136"/>
      <c r="JK431" s="136"/>
      <c r="JM431" s="420"/>
      <c r="JN431" s="362"/>
      <c r="JO431" s="244"/>
      <c r="JQ431" s="518">
        <v>1</v>
      </c>
      <c r="JR431" s="519">
        <v>42025</v>
      </c>
      <c r="JS431" s="520">
        <v>8</v>
      </c>
      <c r="JT431" s="135"/>
      <c r="JV431" s="200"/>
      <c r="JW431" s="135"/>
      <c r="JX431" s="225"/>
      <c r="JY431" s="201"/>
      <c r="JZ431" s="135"/>
      <c r="KA431" s="225"/>
      <c r="KB431" s="699">
        <v>0</v>
      </c>
      <c r="KC431" s="511"/>
      <c r="KD431" s="225"/>
      <c r="KE431" s="63"/>
      <c r="KF431" s="250"/>
      <c r="KG431" s="250"/>
      <c r="KH431" s="250"/>
      <c r="KI431" s="250"/>
      <c r="KJ431" s="250"/>
      <c r="KK431" s="250"/>
      <c r="KL431" s="250"/>
      <c r="KM431" s="250"/>
      <c r="KR431" s="92"/>
      <c r="KS431" s="92"/>
      <c r="KT431" s="92"/>
      <c r="KU431" s="361"/>
      <c r="KV431" s="92"/>
      <c r="KW431" s="361"/>
      <c r="KX431" s="361"/>
      <c r="KY431" s="361"/>
      <c r="KZ431" s="361"/>
      <c r="LA431" s="361"/>
      <c r="LB431" s="361"/>
      <c r="LC431" s="361"/>
      <c r="LD431" s="361"/>
      <c r="LE431" s="361"/>
      <c r="LF431" s="112"/>
      <c r="LG431" s="454"/>
      <c r="LH431" s="454"/>
      <c r="LI431" s="454"/>
      <c r="LJ431" s="454"/>
      <c r="LK431" s="454"/>
      <c r="LL431" s="454"/>
      <c r="LM431" s="454"/>
      <c r="LN431" s="454"/>
      <c r="LO431" s="454"/>
      <c r="LP431" s="454"/>
      <c r="LQ431" s="454"/>
      <c r="LR431" s="454"/>
      <c r="LS431" s="454"/>
      <c r="LT431" s="454"/>
      <c r="LU431" s="454"/>
      <c r="LV431" s="454"/>
      <c r="LW431" s="454"/>
      <c r="LX431" s="454"/>
      <c r="LY431" s="454"/>
      <c r="LZ431" s="454"/>
      <c r="MA431" s="454"/>
      <c r="MB431" s="454"/>
      <c r="MD431" s="509"/>
      <c r="ME431" s="61"/>
      <c r="MF431" s="746">
        <v>171</v>
      </c>
      <c r="MG431" s="510">
        <v>41751</v>
      </c>
      <c r="MH431" s="511">
        <v>419</v>
      </c>
      <c r="MI431" s="521">
        <v>419</v>
      </c>
      <c r="MJ431" s="522">
        <v>79.636958480966697</v>
      </c>
      <c r="MK431" s="510"/>
      <c r="ML431" s="511"/>
      <c r="MM431" s="511"/>
      <c r="MN431" s="511"/>
      <c r="MO431" s="511"/>
      <c r="MP431" s="511"/>
      <c r="NE431" s="876" t="s">
        <v>64</v>
      </c>
      <c r="NF431" s="877" t="s">
        <v>64</v>
      </c>
      <c r="NG431" s="877" t="s">
        <v>64</v>
      </c>
      <c r="NH431" s="877" t="s">
        <v>64</v>
      </c>
      <c r="NI431" s="877" t="s">
        <v>64</v>
      </c>
      <c r="NJ431" s="877" t="s">
        <v>64</v>
      </c>
      <c r="NK431" s="877" t="s">
        <v>64</v>
      </c>
      <c r="NL431" s="877" t="s">
        <v>64</v>
      </c>
      <c r="NM431" s="877" t="s">
        <v>64</v>
      </c>
      <c r="NN431" s="877" t="s">
        <v>64</v>
      </c>
      <c r="NO431" s="877" t="s">
        <v>64</v>
      </c>
      <c r="NP431" s="877" t="s">
        <v>64</v>
      </c>
      <c r="NQ431" s="877" t="s">
        <v>64</v>
      </c>
      <c r="NR431" s="877" t="s">
        <v>64</v>
      </c>
      <c r="NS431" s="877" t="s">
        <v>64</v>
      </c>
      <c r="NT431" s="877" t="s">
        <v>64</v>
      </c>
      <c r="NU431" s="877" t="s">
        <v>64</v>
      </c>
      <c r="NV431" s="877" t="s">
        <v>64</v>
      </c>
      <c r="NW431" s="877" t="s">
        <v>64</v>
      </c>
      <c r="NX431" s="877" t="s">
        <v>64</v>
      </c>
      <c r="NY431" s="877" t="s">
        <v>64</v>
      </c>
      <c r="NZ431" s="877" t="s">
        <v>64</v>
      </c>
      <c r="OA431" s="877" t="s">
        <v>64</v>
      </c>
      <c r="OB431" s="877" t="s">
        <v>64</v>
      </c>
      <c r="OC431" s="877" t="s">
        <v>64</v>
      </c>
      <c r="OD431" s="877" t="s">
        <v>64</v>
      </c>
      <c r="OE431" s="877" t="s">
        <v>64</v>
      </c>
      <c r="OF431" s="877" t="s">
        <v>64</v>
      </c>
      <c r="OG431" s="877" t="s">
        <v>64</v>
      </c>
      <c r="OH431" s="877" t="s">
        <v>64</v>
      </c>
      <c r="OI431" s="877" t="s">
        <v>64</v>
      </c>
      <c r="OJ431" s="877" t="s">
        <v>64</v>
      </c>
      <c r="OK431" s="877" t="s">
        <v>64</v>
      </c>
      <c r="OL431" s="877" t="s">
        <v>64</v>
      </c>
      <c r="OM431" s="877" t="s">
        <v>64</v>
      </c>
    </row>
    <row r="432" spans="1:403" s="133" customFormat="1" x14ac:dyDescent="0.25">
      <c r="A432" s="455">
        <v>431</v>
      </c>
      <c r="B432" s="221">
        <v>0</v>
      </c>
      <c r="C432" s="61">
        <v>1</v>
      </c>
      <c r="D432" s="61">
        <v>5</v>
      </c>
      <c r="E432" s="511">
        <v>172</v>
      </c>
      <c r="F432" s="884"/>
      <c r="G432" s="61"/>
      <c r="H432" s="900">
        <v>420</v>
      </c>
      <c r="J432" s="511" t="s">
        <v>1937</v>
      </c>
      <c r="K432" s="766">
        <v>13113</v>
      </c>
      <c r="L432" s="512">
        <v>78.460273972602707</v>
      </c>
      <c r="M432" s="514">
        <v>71</v>
      </c>
      <c r="N432" s="514">
        <v>173</v>
      </c>
      <c r="O432" s="514">
        <v>23.722810651876106</v>
      </c>
      <c r="P432" s="106">
        <v>1.8471449440811201</v>
      </c>
      <c r="Q432" s="511">
        <v>0</v>
      </c>
      <c r="R432" s="511">
        <v>100</v>
      </c>
      <c r="S432" s="511">
        <v>60</v>
      </c>
      <c r="T432" s="511">
        <v>0</v>
      </c>
      <c r="U432" s="514">
        <v>3</v>
      </c>
      <c r="V432" s="718">
        <v>0</v>
      </c>
      <c r="W432" s="718"/>
      <c r="X432" s="718">
        <v>0</v>
      </c>
      <c r="Y432" s="718">
        <v>2</v>
      </c>
      <c r="Z432" s="663">
        <v>0</v>
      </c>
      <c r="AA432" s="718">
        <v>0</v>
      </c>
      <c r="AB432" s="718">
        <v>0</v>
      </c>
      <c r="AC432" s="718">
        <v>0</v>
      </c>
      <c r="AE432" s="524">
        <v>16.009056122449</v>
      </c>
      <c r="AG432" s="591">
        <v>145</v>
      </c>
      <c r="AH432" s="590">
        <v>1.95</v>
      </c>
      <c r="AI432" s="589">
        <v>33</v>
      </c>
      <c r="AJ432" s="592"/>
      <c r="AK432" s="589">
        <v>12.5</v>
      </c>
      <c r="AL432" s="592"/>
      <c r="AM432" s="591"/>
      <c r="AN432" s="594"/>
      <c r="AO432" s="409"/>
      <c r="AP432" s="63"/>
      <c r="AQ432" s="63"/>
      <c r="AR432" s="63"/>
      <c r="AS432" s="63"/>
      <c r="AT432" s="63"/>
      <c r="AU432" s="63"/>
      <c r="AV432" s="64"/>
      <c r="AW432" s="64"/>
      <c r="AX432" s="108"/>
      <c r="AY432" s="108"/>
      <c r="AZ432" s="108"/>
      <c r="BA432" s="589">
        <v>140</v>
      </c>
      <c r="BB432" s="414"/>
      <c r="BC432" s="66"/>
      <c r="BD432" s="68"/>
      <c r="BE432" s="66"/>
      <c r="BF432" s="218"/>
      <c r="BG432" s="66"/>
      <c r="BH432" s="68"/>
      <c r="BI432" s="508"/>
      <c r="BJ432" s="508"/>
      <c r="BK432" s="508"/>
      <c r="BL432" s="66"/>
      <c r="BM432" s="66"/>
      <c r="BN432" s="66"/>
      <c r="BO432" s="66"/>
      <c r="BP432" s="571"/>
      <c r="BQ432" s="66"/>
      <c r="BR432" s="66"/>
      <c r="BS432" s="66"/>
      <c r="BT432" s="66"/>
      <c r="BU432" s="61"/>
      <c r="BV432" s="61"/>
      <c r="BW432" s="61"/>
      <c r="BX432" s="61"/>
      <c r="BY432" s="61"/>
      <c r="BZ432" s="61"/>
      <c r="CA432" s="61"/>
      <c r="CB432" s="61"/>
      <c r="CC432" s="61"/>
      <c r="CD432" s="61"/>
      <c r="CE432" s="61"/>
      <c r="CF432" s="61"/>
      <c r="CG432" s="61"/>
      <c r="CH432" s="61"/>
      <c r="CI432" s="61"/>
      <c r="CJ432" s="61"/>
      <c r="CK432" s="663" t="s">
        <v>1835</v>
      </c>
      <c r="CL432" s="661">
        <v>0</v>
      </c>
      <c r="CM432" s="661">
        <v>1</v>
      </c>
      <c r="CN432" s="661">
        <v>1</v>
      </c>
      <c r="CO432" s="661">
        <v>1</v>
      </c>
      <c r="CP432" s="661">
        <v>0</v>
      </c>
      <c r="CQ432" s="661">
        <v>1</v>
      </c>
      <c r="CR432" s="663" t="s">
        <v>1816</v>
      </c>
      <c r="CS432" s="661">
        <v>0</v>
      </c>
      <c r="CT432" s="661">
        <v>0</v>
      </c>
      <c r="CU432" s="661">
        <v>1</v>
      </c>
      <c r="CV432" s="661">
        <v>0</v>
      </c>
      <c r="CW432" s="667"/>
      <c r="CX432" s="362"/>
      <c r="CY432" s="362"/>
      <c r="CZ432" s="362"/>
      <c r="DD432" s="516">
        <v>1</v>
      </c>
      <c r="DE432" s="511" t="s">
        <v>1811</v>
      </c>
      <c r="DG432" s="136"/>
      <c r="DK432" s="136"/>
      <c r="DL432" s="136"/>
      <c r="DM432" s="136"/>
      <c r="DT432" s="63"/>
      <c r="EP432" s="511">
        <v>172</v>
      </c>
      <c r="EQ432" s="574">
        <v>41814</v>
      </c>
      <c r="EU432" s="133">
        <v>95</v>
      </c>
      <c r="EV432" s="133">
        <v>0</v>
      </c>
      <c r="EW432" s="524">
        <v>16.009056122449</v>
      </c>
      <c r="EX432" s="133">
        <v>9</v>
      </c>
      <c r="EY432" s="133">
        <v>8</v>
      </c>
      <c r="EZ432" s="133">
        <v>80</v>
      </c>
      <c r="FA432" s="133">
        <v>74</v>
      </c>
      <c r="FD432" s="133">
        <v>46</v>
      </c>
      <c r="FF432" s="133">
        <v>39</v>
      </c>
      <c r="FI432" s="91"/>
      <c r="FJ432" s="91"/>
      <c r="FK432" s="227"/>
      <c r="FL432" s="227"/>
      <c r="FM432" s="193">
        <v>291</v>
      </c>
      <c r="FN432" s="193">
        <v>257</v>
      </c>
      <c r="FO432" s="193">
        <v>157.54042525599459</v>
      </c>
      <c r="FP432" s="193">
        <v>139.13364017453819</v>
      </c>
      <c r="FQ432" s="193">
        <v>12</v>
      </c>
      <c r="FR432" s="133">
        <v>1</v>
      </c>
      <c r="FT432" s="193">
        <v>72.2</v>
      </c>
      <c r="FU432" s="193"/>
      <c r="FW432" s="237">
        <v>4.5</v>
      </c>
      <c r="FX432" s="237">
        <v>8.11</v>
      </c>
      <c r="FY432" s="237">
        <v>16.044444444444444</v>
      </c>
      <c r="FZ432" s="237"/>
      <c r="GA432" s="237">
        <v>1.5627705627705628</v>
      </c>
      <c r="GB432" s="133">
        <v>23</v>
      </c>
      <c r="GH432" s="133">
        <v>0</v>
      </c>
      <c r="GI432" s="133">
        <v>1</v>
      </c>
      <c r="GJ432" s="133">
        <v>0</v>
      </c>
      <c r="GK432" s="133">
        <v>1</v>
      </c>
      <c r="GL432" s="133">
        <v>16</v>
      </c>
      <c r="GN432" s="133">
        <v>0</v>
      </c>
      <c r="GP432" s="133">
        <v>1</v>
      </c>
      <c r="GQ432" s="61">
        <v>63</v>
      </c>
      <c r="GR432" s="106">
        <v>34.106690003875116</v>
      </c>
      <c r="GS432" s="61">
        <v>38</v>
      </c>
      <c r="GT432" s="61">
        <v>0</v>
      </c>
      <c r="GU432" s="61"/>
      <c r="GV432" s="61"/>
      <c r="GW432" s="61"/>
      <c r="GX432" s="61"/>
      <c r="GY432" s="61">
        <v>16</v>
      </c>
      <c r="GZ432" s="61"/>
      <c r="HA432" s="90"/>
      <c r="HB432" s="21">
        <v>14</v>
      </c>
      <c r="HZ432" s="238"/>
      <c r="IF432" s="237"/>
      <c r="IG432" s="237"/>
      <c r="IQ432" s="237"/>
      <c r="JD432" s="136"/>
      <c r="JE432" s="278"/>
      <c r="JF432" s="70"/>
      <c r="JG432" s="70"/>
      <c r="JH432" s="136"/>
      <c r="JI432" s="136"/>
      <c r="JJ432" s="136"/>
      <c r="JK432" s="136"/>
      <c r="JM432" s="420"/>
      <c r="JN432" s="362"/>
      <c r="JO432" s="244"/>
      <c r="JQ432" s="518">
        <v>1</v>
      </c>
      <c r="JR432" s="519">
        <v>42014</v>
      </c>
      <c r="JS432" s="520">
        <v>8</v>
      </c>
      <c r="JT432" s="135"/>
      <c r="JV432" s="200"/>
      <c r="JW432" s="135"/>
      <c r="JX432" s="225"/>
      <c r="JY432" s="201"/>
      <c r="JZ432" s="135"/>
      <c r="KA432" s="225"/>
      <c r="KB432" s="699">
        <v>0</v>
      </c>
      <c r="KC432" s="511"/>
      <c r="KD432" s="225"/>
      <c r="KE432" s="63"/>
      <c r="KF432" s="250"/>
      <c r="KG432" s="250"/>
      <c r="KH432" s="250"/>
      <c r="KI432" s="250"/>
      <c r="KJ432" s="250"/>
      <c r="KK432" s="250"/>
      <c r="KL432" s="250"/>
      <c r="KM432" s="250"/>
      <c r="KR432" s="92"/>
      <c r="KS432" s="92"/>
      <c r="KT432" s="92"/>
      <c r="KU432" s="361"/>
      <c r="KV432" s="92"/>
      <c r="KW432" s="361"/>
      <c r="KX432" s="361"/>
      <c r="KY432" s="361"/>
      <c r="KZ432" s="361"/>
      <c r="LA432" s="361"/>
      <c r="LB432" s="361"/>
      <c r="LC432" s="361"/>
      <c r="LD432" s="361"/>
      <c r="LE432" s="361"/>
      <c r="LF432" s="112"/>
      <c r="LG432" s="454"/>
      <c r="LH432" s="454"/>
      <c r="LI432" s="454"/>
      <c r="LJ432" s="454"/>
      <c r="LK432" s="454"/>
      <c r="LL432" s="454"/>
      <c r="LM432" s="454"/>
      <c r="LN432" s="454"/>
      <c r="LO432" s="454"/>
      <c r="LP432" s="454"/>
      <c r="LQ432" s="454"/>
      <c r="LR432" s="454"/>
      <c r="LS432" s="454"/>
      <c r="LT432" s="454"/>
      <c r="LU432" s="454"/>
      <c r="LV432" s="454"/>
      <c r="LW432" s="454"/>
      <c r="LX432" s="454"/>
      <c r="LY432" s="454"/>
      <c r="LZ432" s="454"/>
      <c r="MA432" s="454"/>
      <c r="MB432" s="454"/>
      <c r="MD432" s="509"/>
      <c r="ME432" s="61"/>
      <c r="MF432" s="746">
        <v>172</v>
      </c>
      <c r="MG432" s="510">
        <v>41751</v>
      </c>
      <c r="MH432" s="511">
        <v>420</v>
      </c>
      <c r="MI432" s="521">
        <v>420</v>
      </c>
      <c r="MJ432" s="522">
        <v>57.648923718348499</v>
      </c>
      <c r="MK432" s="510"/>
      <c r="ML432" s="511"/>
      <c r="MM432" s="511"/>
      <c r="MN432" s="511"/>
      <c r="MO432" s="511"/>
      <c r="MP432" s="511"/>
      <c r="NE432" s="876">
        <v>1172</v>
      </c>
      <c r="NF432" s="877">
        <v>7.3646599718147598</v>
      </c>
      <c r="NG432" s="877">
        <v>6.9729223642254201</v>
      </c>
      <c r="NH432" s="877">
        <v>4.5680321047712802</v>
      </c>
      <c r="NI432" s="877">
        <v>1.84398384404833</v>
      </c>
      <c r="NJ432" s="877">
        <v>7.5364415049673799</v>
      </c>
      <c r="NK432" s="877">
        <v>6.3230097106128103</v>
      </c>
      <c r="NL432" s="877">
        <v>8.9320670785928602</v>
      </c>
      <c r="NM432" s="877">
        <v>7.3552629902205702</v>
      </c>
      <c r="NN432" s="877">
        <v>5.5326286575171704</v>
      </c>
      <c r="NO432" s="877">
        <v>1.9259994185562199</v>
      </c>
      <c r="NP432" s="877">
        <v>6.1957412932464502</v>
      </c>
      <c r="NQ432" s="877">
        <v>6.2966409446834799</v>
      </c>
      <c r="NR432" s="877">
        <v>7.2693137263480301</v>
      </c>
      <c r="NS432" s="877">
        <v>3.71259578044703</v>
      </c>
      <c r="NT432" s="877">
        <v>5.5341861390901004</v>
      </c>
      <c r="NU432" s="877">
        <v>7.5255991079223099</v>
      </c>
      <c r="NV432" s="877">
        <v>5.7586229824402402</v>
      </c>
      <c r="NW432" s="877">
        <v>5.7975318395719597</v>
      </c>
      <c r="NX432" s="877">
        <v>4.2615308152434102</v>
      </c>
      <c r="NY432" s="877">
        <v>4.8816646193203503</v>
      </c>
      <c r="NZ432" s="877">
        <v>7.5000849879937697</v>
      </c>
      <c r="OA432" s="877">
        <v>5.0325416972700401</v>
      </c>
      <c r="OB432" s="877">
        <v>9.3499004207389191</v>
      </c>
      <c r="OC432" s="877">
        <v>0.64154602908752401</v>
      </c>
      <c r="OD432" s="877">
        <v>6.39677601078753</v>
      </c>
      <c r="OE432" s="877">
        <v>5.6458745503090304</v>
      </c>
      <c r="OF432" s="877">
        <v>4.5316933608614702</v>
      </c>
      <c r="OG432" s="877">
        <v>10.397760186826099</v>
      </c>
      <c r="OH432" s="877">
        <v>2.6848187375532202</v>
      </c>
      <c r="OI432" s="877">
        <v>7.76453989857671</v>
      </c>
      <c r="OJ432" s="877">
        <v>3.7136958148433599</v>
      </c>
      <c r="OK432" s="877">
        <v>2.6332202882493601</v>
      </c>
      <c r="OL432" s="877">
        <v>1.3642343135174899</v>
      </c>
      <c r="OM432" s="877">
        <v>8.7083543916513992</v>
      </c>
    </row>
    <row r="433" spans="1:403" s="133" customFormat="1" x14ac:dyDescent="0.25">
      <c r="A433" s="455">
        <v>432</v>
      </c>
      <c r="B433" s="221">
        <v>0</v>
      </c>
      <c r="C433" s="61">
        <v>1</v>
      </c>
      <c r="D433" s="61">
        <v>5</v>
      </c>
      <c r="E433" s="511">
        <v>173</v>
      </c>
      <c r="F433" s="884"/>
      <c r="G433" s="61"/>
      <c r="H433" s="900">
        <v>421</v>
      </c>
      <c r="J433" s="511" t="s">
        <v>1938</v>
      </c>
      <c r="K433" s="766">
        <v>17022</v>
      </c>
      <c r="L433" s="512">
        <v>67.753424657534296</v>
      </c>
      <c r="M433" s="514">
        <v>81.900000000000006</v>
      </c>
      <c r="N433" s="514">
        <v>164</v>
      </c>
      <c r="O433" s="514">
        <v>30.450624628197509</v>
      </c>
      <c r="P433" s="106">
        <v>1.9315796644197722</v>
      </c>
      <c r="Q433" s="511">
        <v>0</v>
      </c>
      <c r="R433" s="511">
        <v>110</v>
      </c>
      <c r="S433" s="511">
        <v>70</v>
      </c>
      <c r="T433" s="511">
        <v>1</v>
      </c>
      <c r="U433" s="514">
        <v>3</v>
      </c>
      <c r="V433" s="718">
        <v>1</v>
      </c>
      <c r="W433" s="718"/>
      <c r="X433" s="718">
        <v>1</v>
      </c>
      <c r="Y433" s="718">
        <v>0</v>
      </c>
      <c r="Z433" s="718">
        <v>0</v>
      </c>
      <c r="AA433" s="718">
        <v>0</v>
      </c>
      <c r="AB433" s="718">
        <v>0</v>
      </c>
      <c r="AC433" s="718">
        <v>0</v>
      </c>
      <c r="AE433" s="524">
        <v>15.156896078623101</v>
      </c>
      <c r="AG433" s="591">
        <v>94</v>
      </c>
      <c r="AH433" s="590">
        <v>1.86</v>
      </c>
      <c r="AI433" s="589">
        <v>36</v>
      </c>
      <c r="AJ433" s="592"/>
      <c r="AK433" s="589">
        <v>10.4</v>
      </c>
      <c r="AL433" s="592"/>
      <c r="AM433" s="589">
        <v>1768</v>
      </c>
      <c r="AN433" s="593"/>
      <c r="AO433" s="409"/>
      <c r="AP433" s="63"/>
      <c r="AQ433" s="63"/>
      <c r="AR433" s="63"/>
      <c r="AS433" s="63"/>
      <c r="AT433" s="63"/>
      <c r="AU433" s="63"/>
      <c r="AV433" s="64"/>
      <c r="AW433" s="64"/>
      <c r="AX433" s="108"/>
      <c r="AY433" s="108"/>
      <c r="AZ433" s="108"/>
      <c r="BA433" s="589">
        <v>138</v>
      </c>
      <c r="BB433" s="414"/>
      <c r="BC433" s="66"/>
      <c r="BD433" s="68"/>
      <c r="BE433" s="66"/>
      <c r="BF433" s="218"/>
      <c r="BG433" s="66"/>
      <c r="BH433" s="68"/>
      <c r="BI433" s="508"/>
      <c r="BJ433" s="508"/>
      <c r="BK433" s="508"/>
      <c r="BL433" s="66"/>
      <c r="BM433" s="66"/>
      <c r="BN433" s="66"/>
      <c r="BO433" s="66"/>
      <c r="BP433" s="571"/>
      <c r="BQ433" s="66"/>
      <c r="BR433" s="66"/>
      <c r="BS433" s="66"/>
      <c r="BT433" s="66"/>
      <c r="BU433" s="61"/>
      <c r="BV433" s="61"/>
      <c r="BW433" s="61"/>
      <c r="BX433" s="61"/>
      <c r="BY433" s="61"/>
      <c r="BZ433" s="61"/>
      <c r="CA433" s="61"/>
      <c r="CB433" s="61"/>
      <c r="CC433" s="61"/>
      <c r="CD433" s="61"/>
      <c r="CE433" s="61"/>
      <c r="CF433" s="61"/>
      <c r="CG433" s="61"/>
      <c r="CH433" s="61"/>
      <c r="CI433" s="61"/>
      <c r="CJ433" s="61"/>
      <c r="CK433" s="661">
        <v>1</v>
      </c>
      <c r="CL433" s="661">
        <v>0</v>
      </c>
      <c r="CM433" s="661">
        <v>0</v>
      </c>
      <c r="CN433" s="661">
        <v>0</v>
      </c>
      <c r="CO433" s="661">
        <v>1</v>
      </c>
      <c r="CP433" s="661">
        <v>0</v>
      </c>
      <c r="CQ433" s="661">
        <v>1</v>
      </c>
      <c r="CR433" s="661">
        <v>1</v>
      </c>
      <c r="CS433" s="661">
        <v>0</v>
      </c>
      <c r="CT433" s="661">
        <v>0</v>
      </c>
      <c r="CU433" s="661">
        <v>0</v>
      </c>
      <c r="CV433" s="661">
        <v>0</v>
      </c>
      <c r="CW433" s="667"/>
      <c r="CX433" s="362"/>
      <c r="CY433" s="362"/>
      <c r="CZ433" s="362"/>
      <c r="DD433" s="516">
        <v>2</v>
      </c>
      <c r="DE433" s="511" t="s">
        <v>1939</v>
      </c>
      <c r="DG433" s="136"/>
      <c r="DK433" s="136"/>
      <c r="DL433" s="136"/>
      <c r="DM433" s="136"/>
      <c r="DT433" s="63"/>
      <c r="EP433" s="511">
        <v>173</v>
      </c>
      <c r="EQ433" s="574">
        <v>41751</v>
      </c>
      <c r="EU433" s="133">
        <v>82</v>
      </c>
      <c r="EV433" s="133">
        <v>1</v>
      </c>
      <c r="EW433" s="524">
        <v>15.156896078623101</v>
      </c>
      <c r="EX433" s="133">
        <v>10</v>
      </c>
      <c r="EY433" s="133">
        <v>10</v>
      </c>
      <c r="EZ433" s="133">
        <v>58</v>
      </c>
      <c r="FA433" s="133">
        <v>54</v>
      </c>
      <c r="FD433" s="133">
        <v>44</v>
      </c>
      <c r="FF433" s="133">
        <v>21</v>
      </c>
      <c r="FI433" s="91"/>
      <c r="FJ433" s="91"/>
      <c r="FK433" s="227"/>
      <c r="FL433" s="227"/>
      <c r="FM433" s="193">
        <v>245</v>
      </c>
      <c r="FN433" s="193">
        <v>185</v>
      </c>
      <c r="FO433" s="193">
        <v>126.83918997127961</v>
      </c>
      <c r="FP433" s="193">
        <v>95.776531202802971</v>
      </c>
      <c r="FQ433" s="193">
        <v>24</v>
      </c>
      <c r="FR433" s="133">
        <v>1</v>
      </c>
      <c r="FT433" s="193"/>
      <c r="FU433" s="193"/>
      <c r="FW433" s="237"/>
      <c r="FX433" s="237"/>
      <c r="FY433" s="237"/>
      <c r="FZ433" s="237"/>
      <c r="GA433" s="237"/>
      <c r="GB433" s="133">
        <v>20</v>
      </c>
      <c r="GC433" s="133">
        <v>19</v>
      </c>
      <c r="GD433" s="133">
        <v>11</v>
      </c>
      <c r="GG433" s="133">
        <v>0.7</v>
      </c>
      <c r="GH433" s="133">
        <v>0</v>
      </c>
      <c r="GI433" s="133">
        <v>0</v>
      </c>
      <c r="GJ433" s="133">
        <v>0</v>
      </c>
      <c r="GK433" s="133">
        <v>1</v>
      </c>
      <c r="GL433" s="133">
        <v>55</v>
      </c>
      <c r="GN433" s="133">
        <v>0</v>
      </c>
      <c r="GP433" s="133">
        <v>0</v>
      </c>
      <c r="GQ433" s="61">
        <v>75</v>
      </c>
      <c r="GR433" s="106">
        <v>38.828323460595797</v>
      </c>
      <c r="GS433" s="61">
        <v>50</v>
      </c>
      <c r="GT433" s="61">
        <v>0</v>
      </c>
      <c r="GU433" s="61"/>
      <c r="GV433" s="61"/>
      <c r="GW433" s="61"/>
      <c r="GX433" s="61"/>
      <c r="GY433" s="61"/>
      <c r="GZ433" s="61"/>
      <c r="HA433" s="90"/>
      <c r="HB433" s="21">
        <v>29</v>
      </c>
      <c r="HZ433" s="238"/>
      <c r="IF433" s="237"/>
      <c r="IG433" s="237"/>
      <c r="IQ433" s="237"/>
      <c r="JD433" s="136"/>
      <c r="JE433" s="278"/>
      <c r="JF433" s="70"/>
      <c r="JG433" s="70"/>
      <c r="JH433" s="136"/>
      <c r="JI433" s="136"/>
      <c r="JJ433" s="136"/>
      <c r="JK433" s="136"/>
      <c r="JM433" s="420"/>
      <c r="JN433" s="362"/>
      <c r="JO433" s="244"/>
      <c r="JQ433" s="518">
        <v>1</v>
      </c>
      <c r="JR433" s="519">
        <v>42101</v>
      </c>
      <c r="JS433" s="520">
        <v>11</v>
      </c>
      <c r="JT433" s="135"/>
      <c r="JV433" s="200"/>
      <c r="JW433" s="135"/>
      <c r="JX433" s="225"/>
      <c r="JY433" s="201"/>
      <c r="JZ433" s="135"/>
      <c r="KA433" s="225"/>
      <c r="KB433" s="699">
        <v>0</v>
      </c>
      <c r="KC433" s="511"/>
      <c r="KD433" s="225"/>
      <c r="KE433" s="63"/>
      <c r="KF433" s="250"/>
      <c r="KG433" s="250"/>
      <c r="KH433" s="250"/>
      <c r="KI433" s="250"/>
      <c r="KJ433" s="250"/>
      <c r="KK433" s="250"/>
      <c r="KL433" s="250"/>
      <c r="KM433" s="250"/>
      <c r="KR433" s="92"/>
      <c r="KS433" s="92"/>
      <c r="KT433" s="92"/>
      <c r="KU433" s="361"/>
      <c r="KV433" s="92"/>
      <c r="KW433" s="361"/>
      <c r="KX433" s="361"/>
      <c r="KY433" s="361"/>
      <c r="KZ433" s="361"/>
      <c r="LA433" s="361"/>
      <c r="LB433" s="361"/>
      <c r="LC433" s="361"/>
      <c r="LD433" s="361"/>
      <c r="LE433" s="361"/>
      <c r="LF433" s="112"/>
      <c r="LG433" s="454"/>
      <c r="LH433" s="454"/>
      <c r="LI433" s="454"/>
      <c r="LJ433" s="454"/>
      <c r="LK433" s="454"/>
      <c r="LL433" s="454"/>
      <c r="LM433" s="454"/>
      <c r="LN433" s="454"/>
      <c r="LO433" s="454"/>
      <c r="LP433" s="454"/>
      <c r="LQ433" s="454"/>
      <c r="LR433" s="454"/>
      <c r="LS433" s="454"/>
      <c r="LT433" s="454"/>
      <c r="LU433" s="454"/>
      <c r="LV433" s="454"/>
      <c r="LW433" s="454"/>
      <c r="LX433" s="454"/>
      <c r="LY433" s="454"/>
      <c r="LZ433" s="454"/>
      <c r="MA433" s="454"/>
      <c r="MB433" s="454"/>
      <c r="MD433" s="509"/>
      <c r="ME433" s="61"/>
      <c r="MF433" s="746">
        <v>173</v>
      </c>
      <c r="MG433" s="510">
        <v>41752</v>
      </c>
      <c r="MH433" s="511">
        <v>421</v>
      </c>
      <c r="MI433" s="521">
        <v>421</v>
      </c>
      <c r="MJ433" s="522">
        <v>74.573251445155194</v>
      </c>
      <c r="MK433" s="510"/>
      <c r="ML433" s="511"/>
      <c r="MM433" s="511"/>
      <c r="MN433" s="511"/>
      <c r="MO433" s="511"/>
      <c r="MP433" s="511"/>
      <c r="NE433" s="876">
        <v>1173</v>
      </c>
      <c r="NF433" s="877">
        <v>8.7044916026481793</v>
      </c>
      <c r="NG433" s="877">
        <v>6.0125686735030603</v>
      </c>
      <c r="NH433" s="877">
        <v>4.6937657122177798</v>
      </c>
      <c r="NI433" s="877">
        <v>3.4436066514756098</v>
      </c>
      <c r="NJ433" s="877">
        <v>7.5921580021253599</v>
      </c>
      <c r="NK433" s="877">
        <v>8.6781775673839103</v>
      </c>
      <c r="NL433" s="877">
        <v>7.2793784312344796</v>
      </c>
      <c r="NM433" s="877">
        <v>8.1803070199694297</v>
      </c>
      <c r="NN433" s="877">
        <v>6.1055942757951902</v>
      </c>
      <c r="NO433" s="877">
        <v>0.80735492205760395</v>
      </c>
      <c r="NP433" s="877">
        <v>6.0281270823171402</v>
      </c>
      <c r="NQ433" s="877">
        <v>6.46988597627446</v>
      </c>
      <c r="NR433" s="877">
        <v>7.7095663538399899</v>
      </c>
      <c r="NS433" s="877">
        <v>4.7393080708603899</v>
      </c>
      <c r="NT433" s="877">
        <v>5.83794324189103</v>
      </c>
      <c r="NU433" s="877">
        <v>7.3454496025321898</v>
      </c>
      <c r="NV433" s="877">
        <v>6.9550105052152897</v>
      </c>
      <c r="NW433" s="877">
        <v>7.1759237420637598</v>
      </c>
      <c r="NX433" s="877">
        <v>5.8492487027644096</v>
      </c>
      <c r="NY433" s="877">
        <v>6.2656619245218899</v>
      </c>
      <c r="NZ433" s="877">
        <v>7.6237352017309501</v>
      </c>
      <c r="OA433" s="877">
        <v>0.176322772640463</v>
      </c>
      <c r="OB433" s="877">
        <v>9.8479812522269494</v>
      </c>
      <c r="OC433" s="877">
        <v>-0.28630418515664102</v>
      </c>
      <c r="OD433" s="877">
        <v>5.3736482113346904</v>
      </c>
      <c r="OE433" s="877">
        <v>6.7685813421736096</v>
      </c>
      <c r="OF433" s="877">
        <v>4.6461626571578902</v>
      </c>
      <c r="OG433" s="877">
        <v>12.0056912091465</v>
      </c>
      <c r="OH433" s="877">
        <v>3.7059779016825201</v>
      </c>
      <c r="OI433" s="877">
        <v>6.3409182702721196</v>
      </c>
      <c r="OJ433" s="877">
        <v>4.2008495746372096</v>
      </c>
      <c r="OK433" s="877">
        <v>5.6647729388743704</v>
      </c>
      <c r="OL433" s="877">
        <v>5.1973254386942296</v>
      </c>
      <c r="OM433" s="877">
        <v>10.1342854373836</v>
      </c>
    </row>
    <row r="434" spans="1:403" s="133" customFormat="1" x14ac:dyDescent="0.25">
      <c r="A434" s="902">
        <v>433</v>
      </c>
      <c r="B434" s="274">
        <v>0</v>
      </c>
      <c r="C434" s="61">
        <v>1</v>
      </c>
      <c r="D434" s="61">
        <v>5</v>
      </c>
      <c r="E434" s="511">
        <v>175</v>
      </c>
      <c r="F434" s="884"/>
      <c r="G434" s="61"/>
      <c r="H434" s="900">
        <v>424</v>
      </c>
      <c r="J434" s="511" t="s">
        <v>1940</v>
      </c>
      <c r="K434" s="766">
        <v>15125</v>
      </c>
      <c r="L434" s="512">
        <v>72.698630136986296</v>
      </c>
      <c r="M434" s="514">
        <v>60</v>
      </c>
      <c r="N434" s="514">
        <v>152</v>
      </c>
      <c r="O434" s="514">
        <v>25.969529085872576</v>
      </c>
      <c r="P434" s="106">
        <v>1.5916448515084429</v>
      </c>
      <c r="Q434" s="511">
        <v>1</v>
      </c>
      <c r="R434" s="511">
        <v>110</v>
      </c>
      <c r="S434" s="511">
        <v>70</v>
      </c>
      <c r="T434" s="511">
        <v>1</v>
      </c>
      <c r="U434" s="514">
        <v>2</v>
      </c>
      <c r="V434" s="718">
        <v>0</v>
      </c>
      <c r="W434" s="718"/>
      <c r="X434" s="718">
        <v>1</v>
      </c>
      <c r="Y434" s="718">
        <v>1</v>
      </c>
      <c r="Z434" s="718">
        <v>1</v>
      </c>
      <c r="AA434" s="718">
        <v>0</v>
      </c>
      <c r="AB434" s="718">
        <v>0</v>
      </c>
      <c r="AC434" s="718">
        <v>0</v>
      </c>
      <c r="AE434" s="524">
        <v>35.859236475791299</v>
      </c>
      <c r="AG434" s="591">
        <v>134</v>
      </c>
      <c r="AH434" s="595">
        <v>1.1000000000000001</v>
      </c>
      <c r="AI434" s="589">
        <v>49</v>
      </c>
      <c r="AJ434" s="592"/>
      <c r="AK434" s="589">
        <v>11.1</v>
      </c>
      <c r="AL434" s="592"/>
      <c r="AM434" s="591"/>
      <c r="AN434" s="594"/>
      <c r="AO434" s="409"/>
      <c r="AP434" s="63"/>
      <c r="AQ434" s="63"/>
      <c r="AR434" s="63"/>
      <c r="AS434" s="63"/>
      <c r="AT434" s="63"/>
      <c r="AU434" s="63"/>
      <c r="AV434" s="64"/>
      <c r="AW434" s="64"/>
      <c r="AX434" s="108"/>
      <c r="AY434" s="108"/>
      <c r="AZ434" s="108"/>
      <c r="BA434" s="589">
        <v>138</v>
      </c>
      <c r="BB434" s="414"/>
      <c r="BC434" s="66"/>
      <c r="BD434" s="68"/>
      <c r="BE434" s="66"/>
      <c r="BF434" s="218"/>
      <c r="BG434" s="66"/>
      <c r="BH434" s="68"/>
      <c r="BI434" s="508"/>
      <c r="BJ434" s="508"/>
      <c r="BK434" s="508"/>
      <c r="BL434" s="66"/>
      <c r="BM434" s="66"/>
      <c r="BN434" s="66"/>
      <c r="BO434" s="66"/>
      <c r="BP434" s="571"/>
      <c r="BQ434" s="66"/>
      <c r="BR434" s="66"/>
      <c r="BS434" s="66"/>
      <c r="BT434" s="66"/>
      <c r="BU434" s="61"/>
      <c r="BV434" s="61"/>
      <c r="BW434" s="61"/>
      <c r="BX434" s="61"/>
      <c r="BY434" s="61"/>
      <c r="BZ434" s="61"/>
      <c r="CA434" s="61"/>
      <c r="CB434" s="61"/>
      <c r="CC434" s="61"/>
      <c r="CD434" s="61"/>
      <c r="CE434" s="61"/>
      <c r="CF434" s="61"/>
      <c r="CG434" s="61"/>
      <c r="CH434" s="61"/>
      <c r="CI434" s="61"/>
      <c r="CJ434" s="61"/>
      <c r="CK434" s="661">
        <v>0</v>
      </c>
      <c r="CL434" s="661">
        <v>0</v>
      </c>
      <c r="CM434" s="663">
        <v>1</v>
      </c>
      <c r="CN434" s="661">
        <v>1</v>
      </c>
      <c r="CO434" s="663">
        <v>1</v>
      </c>
      <c r="CP434" s="661">
        <v>1</v>
      </c>
      <c r="CQ434" s="661">
        <v>1</v>
      </c>
      <c r="CR434" s="661">
        <v>1</v>
      </c>
      <c r="CS434" s="661">
        <v>0</v>
      </c>
      <c r="CT434" s="663">
        <v>0</v>
      </c>
      <c r="CU434" s="661">
        <v>1</v>
      </c>
      <c r="CV434" s="661">
        <v>0</v>
      </c>
      <c r="CW434" s="667"/>
      <c r="CX434" s="362"/>
      <c r="CY434" s="362"/>
      <c r="CZ434" s="362"/>
      <c r="DD434" s="516">
        <v>1</v>
      </c>
      <c r="DE434" s="513" t="s">
        <v>1941</v>
      </c>
      <c r="DG434" s="136"/>
      <c r="DK434" s="136"/>
      <c r="DL434" s="136"/>
      <c r="DM434" s="136"/>
      <c r="DT434" s="63"/>
      <c r="EP434" s="511">
        <v>175</v>
      </c>
      <c r="EQ434" s="574">
        <v>41649</v>
      </c>
      <c r="EU434" s="133">
        <v>117</v>
      </c>
      <c r="EV434" s="133">
        <v>1</v>
      </c>
      <c r="EW434" s="524">
        <v>35.859236475791299</v>
      </c>
      <c r="EX434" s="133">
        <v>10</v>
      </c>
      <c r="EY434" s="133">
        <v>9</v>
      </c>
      <c r="EZ434" s="133">
        <v>52</v>
      </c>
      <c r="FA434" s="133">
        <v>43</v>
      </c>
      <c r="FD434" s="133">
        <v>56</v>
      </c>
      <c r="FF434" s="133">
        <v>27</v>
      </c>
      <c r="FI434" s="91"/>
      <c r="FJ434" s="91"/>
      <c r="FK434" s="227"/>
      <c r="FL434" s="227"/>
      <c r="FM434" s="193">
        <v>100</v>
      </c>
      <c r="FN434" s="193">
        <v>71</v>
      </c>
      <c r="FO434" s="193">
        <v>62.828086243754328</v>
      </c>
      <c r="FP434" s="193">
        <v>44.607941233065574</v>
      </c>
      <c r="FQ434" s="193">
        <v>28</v>
      </c>
      <c r="FR434" s="133">
        <v>1</v>
      </c>
      <c r="FT434" s="193">
        <v>113</v>
      </c>
      <c r="FU434" s="193"/>
      <c r="FV434" s="133">
        <v>90</v>
      </c>
      <c r="FW434" s="237"/>
      <c r="FX434" s="237"/>
      <c r="FY434" s="237"/>
      <c r="FZ434" s="237"/>
      <c r="GA434" s="237"/>
      <c r="GB434" s="133">
        <v>18</v>
      </c>
      <c r="GH434" s="133">
        <v>0</v>
      </c>
      <c r="GI434" s="133">
        <v>1</v>
      </c>
      <c r="GJ434" s="133">
        <v>0</v>
      </c>
      <c r="GK434" s="133">
        <v>1</v>
      </c>
      <c r="GN434" s="133">
        <v>0</v>
      </c>
      <c r="GP434" s="133">
        <v>0</v>
      </c>
      <c r="GQ434" s="61">
        <v>63</v>
      </c>
      <c r="GR434" s="106">
        <v>39.581694333565224</v>
      </c>
      <c r="GS434" s="61">
        <v>59</v>
      </c>
      <c r="GT434" s="61">
        <v>0</v>
      </c>
      <c r="GU434" s="61"/>
      <c r="GV434" s="61"/>
      <c r="GW434" s="61"/>
      <c r="GX434" s="61"/>
      <c r="GY434" s="61"/>
      <c r="GZ434" s="61"/>
      <c r="HA434" s="90"/>
      <c r="HB434" s="21">
        <v>25</v>
      </c>
      <c r="HZ434" s="238"/>
      <c r="IF434" s="237"/>
      <c r="IG434" s="237"/>
      <c r="IQ434" s="237"/>
      <c r="JD434" s="136"/>
      <c r="JE434" s="278"/>
      <c r="JF434" s="70"/>
      <c r="JG434" s="70"/>
      <c r="JH434" s="136"/>
      <c r="JI434" s="136"/>
      <c r="JJ434" s="136"/>
      <c r="JK434" s="136"/>
      <c r="JM434" s="420"/>
      <c r="JN434" s="362"/>
      <c r="JO434" s="244"/>
      <c r="JQ434" s="518">
        <v>0</v>
      </c>
      <c r="JR434" s="519">
        <v>43557</v>
      </c>
      <c r="JS434" s="520">
        <v>62</v>
      </c>
      <c r="JT434" s="135"/>
      <c r="JV434" s="200"/>
      <c r="JW434" s="135"/>
      <c r="JX434" s="225"/>
      <c r="JY434" s="201"/>
      <c r="JZ434" s="135"/>
      <c r="KA434" s="225"/>
      <c r="KB434" s="699">
        <v>0</v>
      </c>
      <c r="KC434" s="511"/>
      <c r="KD434" s="225"/>
      <c r="KE434" s="63"/>
      <c r="KF434" s="250"/>
      <c r="KG434" s="250"/>
      <c r="KH434" s="250"/>
      <c r="KI434" s="250"/>
      <c r="KJ434" s="250"/>
      <c r="KK434" s="250"/>
      <c r="KL434" s="250"/>
      <c r="KM434" s="250"/>
      <c r="KR434" s="92"/>
      <c r="KS434" s="92"/>
      <c r="KT434" s="92"/>
      <c r="KU434" s="361"/>
      <c r="KV434" s="92"/>
      <c r="KW434" s="361"/>
      <c r="KX434" s="361"/>
      <c r="KY434" s="361"/>
      <c r="KZ434" s="361"/>
      <c r="LA434" s="361"/>
      <c r="LB434" s="361"/>
      <c r="LC434" s="361"/>
      <c r="LD434" s="361"/>
      <c r="LE434" s="361"/>
      <c r="LF434" s="112"/>
      <c r="LG434" s="454"/>
      <c r="LH434" s="454"/>
      <c r="LI434" s="454"/>
      <c r="LJ434" s="454"/>
      <c r="LK434" s="454"/>
      <c r="LL434" s="454"/>
      <c r="LM434" s="454"/>
      <c r="LN434" s="454"/>
      <c r="LO434" s="454"/>
      <c r="LP434" s="454"/>
      <c r="LQ434" s="454"/>
      <c r="LR434" s="454"/>
      <c r="LS434" s="454"/>
      <c r="LT434" s="454"/>
      <c r="LU434" s="454"/>
      <c r="LV434" s="454"/>
      <c r="LW434" s="454"/>
      <c r="LX434" s="454"/>
      <c r="LY434" s="454"/>
      <c r="LZ434" s="454"/>
      <c r="MA434" s="454"/>
      <c r="MB434" s="454"/>
      <c r="MD434" s="509"/>
      <c r="ME434" s="61"/>
      <c r="MF434" s="746">
        <v>175</v>
      </c>
      <c r="MG434" s="510">
        <v>41660</v>
      </c>
      <c r="MH434" s="511">
        <v>424</v>
      </c>
      <c r="MI434" s="521">
        <v>424</v>
      </c>
      <c r="MJ434" s="522">
        <v>37.354847979138398</v>
      </c>
      <c r="MK434" s="510"/>
      <c r="ML434" s="511"/>
      <c r="MM434" s="511"/>
      <c r="MN434" s="511"/>
      <c r="MO434" s="511"/>
      <c r="MP434" s="511"/>
      <c r="NE434" s="876">
        <v>1175</v>
      </c>
      <c r="NF434" s="877" t="s">
        <v>64</v>
      </c>
      <c r="NG434" s="877" t="s">
        <v>64</v>
      </c>
      <c r="NH434" s="877" t="s">
        <v>64</v>
      </c>
      <c r="NI434" s="877" t="s">
        <v>64</v>
      </c>
      <c r="NJ434" s="877" t="s">
        <v>64</v>
      </c>
      <c r="NK434" s="877" t="s">
        <v>64</v>
      </c>
      <c r="NL434" s="877" t="s">
        <v>64</v>
      </c>
      <c r="NM434" s="877" t="s">
        <v>64</v>
      </c>
      <c r="NN434" s="877" t="s">
        <v>64</v>
      </c>
      <c r="NO434" s="877" t="s">
        <v>64</v>
      </c>
      <c r="NP434" s="877" t="s">
        <v>64</v>
      </c>
      <c r="NQ434" s="877" t="s">
        <v>64</v>
      </c>
      <c r="NR434" s="877" t="s">
        <v>64</v>
      </c>
      <c r="NS434" s="877" t="s">
        <v>64</v>
      </c>
      <c r="NT434" s="877" t="s">
        <v>64</v>
      </c>
      <c r="NU434" s="877" t="s">
        <v>64</v>
      </c>
      <c r="NV434" s="877" t="s">
        <v>64</v>
      </c>
      <c r="NW434" s="877" t="s">
        <v>64</v>
      </c>
      <c r="NX434" s="877" t="s">
        <v>64</v>
      </c>
      <c r="NY434" s="877" t="s">
        <v>64</v>
      </c>
      <c r="NZ434" s="877" t="s">
        <v>64</v>
      </c>
      <c r="OA434" s="877" t="s">
        <v>64</v>
      </c>
      <c r="OB434" s="877" t="s">
        <v>64</v>
      </c>
      <c r="OC434" s="877" t="s">
        <v>64</v>
      </c>
      <c r="OD434" s="877" t="s">
        <v>64</v>
      </c>
      <c r="OE434" s="877" t="s">
        <v>64</v>
      </c>
      <c r="OF434" s="877" t="s">
        <v>64</v>
      </c>
      <c r="OG434" s="877" t="s">
        <v>64</v>
      </c>
      <c r="OH434" s="877" t="s">
        <v>64</v>
      </c>
      <c r="OI434" s="877" t="s">
        <v>64</v>
      </c>
      <c r="OJ434" s="877" t="s">
        <v>64</v>
      </c>
      <c r="OK434" s="877" t="s">
        <v>64</v>
      </c>
      <c r="OL434" s="877" t="s">
        <v>64</v>
      </c>
      <c r="OM434" s="877" t="s">
        <v>64</v>
      </c>
    </row>
    <row r="435" spans="1:403" s="133" customFormat="1" x14ac:dyDescent="0.25">
      <c r="A435" s="455">
        <v>434</v>
      </c>
      <c r="B435" s="221">
        <v>0</v>
      </c>
      <c r="C435" s="61">
        <v>0</v>
      </c>
      <c r="D435" s="61">
        <v>5</v>
      </c>
      <c r="E435" s="511">
        <v>180</v>
      </c>
      <c r="F435" s="884"/>
      <c r="G435" s="61"/>
      <c r="H435" s="900">
        <v>428</v>
      </c>
      <c r="J435" s="511" t="s">
        <v>1942</v>
      </c>
      <c r="K435" s="766">
        <v>9281</v>
      </c>
      <c r="L435" s="512">
        <v>88.715068493150696</v>
      </c>
      <c r="M435" s="514">
        <v>84</v>
      </c>
      <c r="N435" s="514">
        <v>184</v>
      </c>
      <c r="O435" s="514">
        <v>24.810964083175801</v>
      </c>
      <c r="P435" s="106">
        <v>2.0720360357226735</v>
      </c>
      <c r="Q435" s="511">
        <v>0</v>
      </c>
      <c r="R435" s="511">
        <v>120</v>
      </c>
      <c r="S435" s="511">
        <v>70</v>
      </c>
      <c r="T435" s="511">
        <v>0</v>
      </c>
      <c r="U435" s="514">
        <v>2</v>
      </c>
      <c r="V435" s="718">
        <v>0</v>
      </c>
      <c r="W435" s="718"/>
      <c r="X435" s="718">
        <v>0</v>
      </c>
      <c r="Y435" s="718">
        <v>0</v>
      </c>
      <c r="Z435" s="718">
        <v>1</v>
      </c>
      <c r="AA435" s="718">
        <v>0</v>
      </c>
      <c r="AB435" s="718">
        <v>0</v>
      </c>
      <c r="AC435" s="718">
        <v>0</v>
      </c>
      <c r="AE435" s="524">
        <v>37.3254946727549</v>
      </c>
      <c r="AG435" s="589">
        <v>100</v>
      </c>
      <c r="AH435" s="595">
        <v>1.44</v>
      </c>
      <c r="AI435" s="589">
        <v>46</v>
      </c>
      <c r="AJ435" s="592"/>
      <c r="AK435" s="589">
        <v>13.5</v>
      </c>
      <c r="AL435" s="592"/>
      <c r="AM435" s="589">
        <v>217</v>
      </c>
      <c r="AN435" s="593"/>
      <c r="AO435" s="409"/>
      <c r="AP435" s="63"/>
      <c r="AQ435" s="63"/>
      <c r="AR435" s="63"/>
      <c r="AS435" s="63"/>
      <c r="AT435" s="63"/>
      <c r="AU435" s="63"/>
      <c r="AV435" s="64"/>
      <c r="AW435" s="64"/>
      <c r="AX435" s="108"/>
      <c r="AY435" s="108"/>
      <c r="AZ435" s="108"/>
      <c r="BA435" s="591">
        <v>142</v>
      </c>
      <c r="BB435" s="414"/>
      <c r="BC435" s="66"/>
      <c r="BD435" s="68"/>
      <c r="BE435" s="66"/>
      <c r="BF435" s="218"/>
      <c r="BG435" s="66"/>
      <c r="BH435" s="68"/>
      <c r="BI435" s="508"/>
      <c r="BJ435" s="508"/>
      <c r="BK435" s="508"/>
      <c r="BL435" s="66"/>
      <c r="BM435" s="66"/>
      <c r="BN435" s="66"/>
      <c r="BO435" s="66"/>
      <c r="BP435" s="571"/>
      <c r="BQ435" s="66"/>
      <c r="BR435" s="66"/>
      <c r="BS435" s="66"/>
      <c r="BT435" s="66"/>
      <c r="BU435" s="61"/>
      <c r="BV435" s="61"/>
      <c r="BW435" s="61"/>
      <c r="BX435" s="61"/>
      <c r="BY435" s="61"/>
      <c r="BZ435" s="61"/>
      <c r="CA435" s="61"/>
      <c r="CB435" s="61"/>
      <c r="CC435" s="61"/>
      <c r="CD435" s="61"/>
      <c r="CE435" s="61"/>
      <c r="CF435" s="61"/>
      <c r="CG435" s="61"/>
      <c r="CH435" s="61"/>
      <c r="CI435" s="61"/>
      <c r="CJ435" s="61"/>
      <c r="CK435" s="663">
        <v>0</v>
      </c>
      <c r="CL435" s="661">
        <v>0</v>
      </c>
      <c r="CM435" s="661">
        <v>1</v>
      </c>
      <c r="CN435" s="661">
        <v>1</v>
      </c>
      <c r="CO435" s="661">
        <v>1</v>
      </c>
      <c r="CP435" s="661">
        <v>0</v>
      </c>
      <c r="CQ435" s="661">
        <v>0</v>
      </c>
      <c r="CR435" s="661">
        <v>1</v>
      </c>
      <c r="CS435" s="661">
        <v>0</v>
      </c>
      <c r="CT435" s="661">
        <v>0</v>
      </c>
      <c r="CU435" s="661">
        <v>1</v>
      </c>
      <c r="CV435" s="661">
        <v>0</v>
      </c>
      <c r="CW435" s="667"/>
      <c r="CX435" s="362"/>
      <c r="CY435" s="362"/>
      <c r="CZ435" s="362"/>
      <c r="DD435" s="516">
        <v>2</v>
      </c>
      <c r="DE435" s="511" t="s">
        <v>1923</v>
      </c>
      <c r="DG435" s="136"/>
      <c r="DK435" s="136"/>
      <c r="DL435" s="136"/>
      <c r="DM435" s="136"/>
      <c r="DT435" s="63"/>
      <c r="EP435" s="511">
        <v>180</v>
      </c>
      <c r="EQ435" s="574">
        <v>41661</v>
      </c>
      <c r="EU435" s="133">
        <v>65</v>
      </c>
      <c r="EV435" s="133">
        <v>0</v>
      </c>
      <c r="EW435" s="524">
        <v>37.3254946727549</v>
      </c>
      <c r="EX435" s="133">
        <v>8</v>
      </c>
      <c r="EY435" s="133">
        <v>9</v>
      </c>
      <c r="EZ435" s="133">
        <v>60</v>
      </c>
      <c r="FA435" s="133">
        <v>49</v>
      </c>
      <c r="FD435" s="133">
        <v>33</v>
      </c>
      <c r="FF435" s="133">
        <v>39</v>
      </c>
      <c r="FI435" s="91"/>
      <c r="FJ435" s="91"/>
      <c r="FK435" s="227"/>
      <c r="FL435" s="227"/>
      <c r="FM435" s="193">
        <v>220</v>
      </c>
      <c r="FN435" s="193">
        <v>135</v>
      </c>
      <c r="FO435" s="193">
        <v>106.17575959448484</v>
      </c>
      <c r="FP435" s="193">
        <v>65.153307023888431</v>
      </c>
      <c r="FQ435" s="193">
        <v>38</v>
      </c>
      <c r="FR435" s="133">
        <v>1</v>
      </c>
      <c r="FT435" s="193">
        <v>37</v>
      </c>
      <c r="FU435" s="193">
        <v>96</v>
      </c>
      <c r="FV435" s="133">
        <v>260</v>
      </c>
      <c r="FW435" s="237">
        <v>9.2100000000000009</v>
      </c>
      <c r="FX435" s="237">
        <v>8.8000000000000007</v>
      </c>
      <c r="FY435" s="237">
        <v>4.0173724212812161</v>
      </c>
      <c r="FZ435" s="237">
        <v>0.38541666666666669</v>
      </c>
      <c r="GA435" s="237">
        <v>1.15625</v>
      </c>
      <c r="GB435" s="133">
        <v>23</v>
      </c>
      <c r="GH435" s="133">
        <v>1</v>
      </c>
      <c r="GI435" s="133">
        <v>0</v>
      </c>
      <c r="GJ435" s="133">
        <v>0</v>
      </c>
      <c r="GK435" s="133">
        <v>1</v>
      </c>
      <c r="GL435" s="133">
        <v>25</v>
      </c>
      <c r="GN435" s="133">
        <v>0</v>
      </c>
      <c r="GP435" s="133">
        <v>1</v>
      </c>
      <c r="GQ435" s="61">
        <v>63</v>
      </c>
      <c r="GR435" s="106">
        <v>30.404876611147934</v>
      </c>
      <c r="GS435" s="61">
        <v>65</v>
      </c>
      <c r="GT435" s="61">
        <v>0</v>
      </c>
      <c r="GU435" s="61"/>
      <c r="GV435" s="61"/>
      <c r="GW435" s="61"/>
      <c r="GX435" s="61"/>
      <c r="GY435" s="61">
        <v>19</v>
      </c>
      <c r="GZ435" s="61"/>
      <c r="HA435" s="90"/>
      <c r="HB435" s="21">
        <v>9</v>
      </c>
      <c r="HZ435" s="238"/>
      <c r="IF435" s="237"/>
      <c r="IG435" s="237"/>
      <c r="IQ435" s="237"/>
      <c r="JD435" s="136"/>
      <c r="JE435" s="278"/>
      <c r="JF435" s="70"/>
      <c r="JG435" s="70"/>
      <c r="JH435" s="136"/>
      <c r="JI435" s="136"/>
      <c r="JJ435" s="136"/>
      <c r="JK435" s="136"/>
      <c r="JM435" s="420"/>
      <c r="JN435" s="362"/>
      <c r="JO435" s="244"/>
      <c r="JQ435" s="518">
        <v>1</v>
      </c>
      <c r="JR435" s="519">
        <v>43648</v>
      </c>
      <c r="JS435" s="520">
        <v>65</v>
      </c>
      <c r="JT435" s="135"/>
      <c r="JV435" s="200"/>
      <c r="JW435" s="135"/>
      <c r="JX435" s="225"/>
      <c r="JY435" s="201"/>
      <c r="JZ435" s="135"/>
      <c r="KA435" s="225"/>
      <c r="KB435" s="699">
        <v>0</v>
      </c>
      <c r="KC435" s="511"/>
      <c r="KD435" s="225"/>
      <c r="KE435" s="63"/>
      <c r="KF435" s="250"/>
      <c r="KG435" s="250"/>
      <c r="KH435" s="250"/>
      <c r="KI435" s="250"/>
      <c r="KJ435" s="250"/>
      <c r="KK435" s="250"/>
      <c r="KL435" s="250"/>
      <c r="KM435" s="250"/>
      <c r="KR435" s="92"/>
      <c r="KS435" s="92"/>
      <c r="KT435" s="92"/>
      <c r="KU435" s="361"/>
      <c r="KV435" s="92"/>
      <c r="KW435" s="361"/>
      <c r="KX435" s="361"/>
      <c r="KY435" s="361"/>
      <c r="KZ435" s="361"/>
      <c r="LA435" s="361"/>
      <c r="LB435" s="361"/>
      <c r="LC435" s="361"/>
      <c r="LD435" s="361"/>
      <c r="LE435" s="361"/>
      <c r="LF435" s="112"/>
      <c r="LG435" s="454"/>
      <c r="LH435" s="454"/>
      <c r="LI435" s="454"/>
      <c r="LJ435" s="454"/>
      <c r="LK435" s="454"/>
      <c r="LL435" s="454"/>
      <c r="LM435" s="454"/>
      <c r="LN435" s="454"/>
      <c r="LO435" s="454"/>
      <c r="LP435" s="454"/>
      <c r="LQ435" s="454"/>
      <c r="LR435" s="454"/>
      <c r="LS435" s="454"/>
      <c r="LT435" s="454"/>
      <c r="LU435" s="454"/>
      <c r="LV435" s="454"/>
      <c r="LW435" s="454"/>
      <c r="LX435" s="454"/>
      <c r="LY435" s="454"/>
      <c r="LZ435" s="454"/>
      <c r="MA435" s="454"/>
      <c r="MB435" s="454"/>
      <c r="MD435" s="509"/>
      <c r="ME435" s="61"/>
      <c r="MF435" s="746">
        <v>180</v>
      </c>
      <c r="MG435" s="510">
        <v>41662</v>
      </c>
      <c r="MH435" s="511">
        <v>428</v>
      </c>
      <c r="MI435" s="521">
        <v>428</v>
      </c>
      <c r="MJ435" s="522">
        <v>43.775711342901097</v>
      </c>
      <c r="MK435" s="510"/>
      <c r="ML435" s="511"/>
      <c r="MM435" s="511"/>
      <c r="MN435" s="511"/>
      <c r="MO435" s="511"/>
      <c r="MP435" s="511"/>
      <c r="NE435" s="876" t="s">
        <v>64</v>
      </c>
      <c r="NF435" s="877" t="s">
        <v>64</v>
      </c>
      <c r="NG435" s="877" t="s">
        <v>64</v>
      </c>
      <c r="NH435" s="877" t="s">
        <v>64</v>
      </c>
      <c r="NI435" s="877" t="s">
        <v>64</v>
      </c>
      <c r="NJ435" s="877" t="s">
        <v>64</v>
      </c>
      <c r="NK435" s="877" t="s">
        <v>64</v>
      </c>
      <c r="NL435" s="877" t="s">
        <v>64</v>
      </c>
      <c r="NM435" s="877" t="s">
        <v>64</v>
      </c>
      <c r="NN435" s="877" t="s">
        <v>64</v>
      </c>
      <c r="NO435" s="877" t="s">
        <v>64</v>
      </c>
      <c r="NP435" s="877" t="s">
        <v>64</v>
      </c>
      <c r="NQ435" s="877" t="s">
        <v>64</v>
      </c>
      <c r="NR435" s="877" t="s">
        <v>64</v>
      </c>
      <c r="NS435" s="877" t="s">
        <v>64</v>
      </c>
      <c r="NT435" s="877" t="s">
        <v>64</v>
      </c>
      <c r="NU435" s="877" t="s">
        <v>64</v>
      </c>
      <c r="NV435" s="877" t="s">
        <v>64</v>
      </c>
      <c r="NW435" s="877" t="s">
        <v>64</v>
      </c>
      <c r="NX435" s="877" t="s">
        <v>64</v>
      </c>
      <c r="NY435" s="877" t="s">
        <v>64</v>
      </c>
      <c r="NZ435" s="877" t="s">
        <v>64</v>
      </c>
      <c r="OA435" s="877" t="s">
        <v>64</v>
      </c>
      <c r="OB435" s="877" t="s">
        <v>64</v>
      </c>
      <c r="OC435" s="877" t="s">
        <v>64</v>
      </c>
      <c r="OD435" s="877" t="s">
        <v>64</v>
      </c>
      <c r="OE435" s="877" t="s">
        <v>64</v>
      </c>
      <c r="OF435" s="877" t="s">
        <v>64</v>
      </c>
      <c r="OG435" s="877" t="s">
        <v>64</v>
      </c>
      <c r="OH435" s="877" t="s">
        <v>64</v>
      </c>
      <c r="OI435" s="877" t="s">
        <v>64</v>
      </c>
      <c r="OJ435" s="877" t="s">
        <v>64</v>
      </c>
      <c r="OK435" s="877" t="s">
        <v>64</v>
      </c>
      <c r="OL435" s="877" t="s">
        <v>64</v>
      </c>
      <c r="OM435" s="877" t="s">
        <v>64</v>
      </c>
    </row>
    <row r="436" spans="1:403" s="133" customFormat="1" x14ac:dyDescent="0.25">
      <c r="A436" s="455">
        <v>435</v>
      </c>
      <c r="B436" s="221">
        <v>0</v>
      </c>
      <c r="C436" s="61">
        <v>0</v>
      </c>
      <c r="D436" s="61">
        <v>5</v>
      </c>
      <c r="E436" s="511">
        <v>181</v>
      </c>
      <c r="F436" s="884"/>
      <c r="G436" s="61"/>
      <c r="H436" s="900">
        <v>431</v>
      </c>
      <c r="J436" s="511" t="s">
        <v>1943</v>
      </c>
      <c r="K436" s="766">
        <v>19482</v>
      </c>
      <c r="L436" s="512">
        <v>60.797260273972597</v>
      </c>
      <c r="M436" s="514">
        <v>61</v>
      </c>
      <c r="N436" s="514">
        <v>175</v>
      </c>
      <c r="O436" s="514">
        <v>19.918367346938776</v>
      </c>
      <c r="P436" s="106">
        <v>1.7219981933143187</v>
      </c>
      <c r="Q436" s="511">
        <v>0</v>
      </c>
      <c r="R436" s="511">
        <v>110</v>
      </c>
      <c r="S436" s="511">
        <v>70</v>
      </c>
      <c r="T436" s="511">
        <v>0</v>
      </c>
      <c r="U436" s="514">
        <v>4</v>
      </c>
      <c r="V436" s="718">
        <v>0</v>
      </c>
      <c r="W436" s="718"/>
      <c r="X436" s="718">
        <v>0</v>
      </c>
      <c r="Y436" s="718">
        <v>1</v>
      </c>
      <c r="Z436" s="718">
        <v>1</v>
      </c>
      <c r="AA436" s="718">
        <v>0</v>
      </c>
      <c r="AB436" s="718">
        <v>0</v>
      </c>
      <c r="AC436" s="718">
        <v>0</v>
      </c>
      <c r="AE436" s="524">
        <v>26.724535281038001</v>
      </c>
      <c r="AG436" s="591"/>
      <c r="AH436" s="595">
        <v>0.65</v>
      </c>
      <c r="AI436" s="589">
        <v>125</v>
      </c>
      <c r="AJ436" s="592"/>
      <c r="AK436" s="589">
        <v>11.9</v>
      </c>
      <c r="AL436" s="592"/>
      <c r="AM436" s="591"/>
      <c r="AN436" s="594"/>
      <c r="AO436" s="409"/>
      <c r="AP436" s="63"/>
      <c r="AQ436" s="63"/>
      <c r="AR436" s="63"/>
      <c r="AS436" s="63"/>
      <c r="AT436" s="63"/>
      <c r="AU436" s="63"/>
      <c r="AV436" s="64"/>
      <c r="AW436" s="64"/>
      <c r="AX436" s="108"/>
      <c r="AY436" s="108"/>
      <c r="AZ436" s="108"/>
      <c r="BA436" s="591">
        <v>128</v>
      </c>
      <c r="BB436" s="414"/>
      <c r="BC436" s="66"/>
      <c r="BD436" s="68"/>
      <c r="BE436" s="66"/>
      <c r="BF436" s="218"/>
      <c r="BG436" s="66"/>
      <c r="BH436" s="68"/>
      <c r="BI436" s="508"/>
      <c r="BJ436" s="508"/>
      <c r="BK436" s="508"/>
      <c r="BL436" s="66"/>
      <c r="BM436" s="66"/>
      <c r="BN436" s="66"/>
      <c r="BO436" s="66"/>
      <c r="BP436" s="571"/>
      <c r="BQ436" s="66"/>
      <c r="BR436" s="66"/>
      <c r="BS436" s="66"/>
      <c r="BT436" s="66"/>
      <c r="BU436" s="61"/>
      <c r="BV436" s="61"/>
      <c r="BW436" s="61"/>
      <c r="BX436" s="61"/>
      <c r="BY436" s="61"/>
      <c r="BZ436" s="61"/>
      <c r="CA436" s="61"/>
      <c r="CB436" s="61"/>
      <c r="CC436" s="61"/>
      <c r="CD436" s="61"/>
      <c r="CE436" s="61"/>
      <c r="CF436" s="61"/>
      <c r="CG436" s="61"/>
      <c r="CH436" s="61"/>
      <c r="CI436" s="61"/>
      <c r="CJ436" s="61"/>
      <c r="CK436" s="663">
        <v>1</v>
      </c>
      <c r="CL436" s="661">
        <v>0</v>
      </c>
      <c r="CM436" s="663">
        <v>1</v>
      </c>
      <c r="CN436" s="663">
        <v>1</v>
      </c>
      <c r="CO436" s="663">
        <v>1</v>
      </c>
      <c r="CP436" s="661">
        <v>0</v>
      </c>
      <c r="CQ436" s="663" t="s">
        <v>1845</v>
      </c>
      <c r="CR436" s="661">
        <v>0</v>
      </c>
      <c r="CS436" s="661">
        <v>0</v>
      </c>
      <c r="CT436" s="661">
        <v>0</v>
      </c>
      <c r="CU436" s="661">
        <v>1</v>
      </c>
      <c r="CV436" s="661">
        <v>0</v>
      </c>
      <c r="CW436" s="666">
        <v>11.8</v>
      </c>
      <c r="CX436" s="362"/>
      <c r="CY436" s="362"/>
      <c r="CZ436" s="362"/>
      <c r="DD436" s="516">
        <v>1</v>
      </c>
      <c r="DE436" s="511" t="s">
        <v>1745</v>
      </c>
      <c r="DG436" s="136"/>
      <c r="DK436" s="136"/>
      <c r="DL436" s="136"/>
      <c r="DM436" s="136"/>
      <c r="DT436" s="63"/>
      <c r="EP436" s="511">
        <v>181</v>
      </c>
      <c r="EQ436" s="574">
        <v>41668</v>
      </c>
      <c r="EU436" s="133">
        <v>89</v>
      </c>
      <c r="EV436" s="133">
        <v>0</v>
      </c>
      <c r="EW436" s="524">
        <v>26.724535281038001</v>
      </c>
      <c r="EX436" s="133">
        <v>7</v>
      </c>
      <c r="EY436" s="133">
        <v>7</v>
      </c>
      <c r="EZ436" s="133">
        <v>63</v>
      </c>
      <c r="FA436" s="133">
        <v>55</v>
      </c>
      <c r="FD436" s="133">
        <v>117</v>
      </c>
      <c r="FF436" s="133">
        <v>30</v>
      </c>
      <c r="FI436" s="91"/>
      <c r="FJ436" s="91"/>
      <c r="FK436" s="227"/>
      <c r="FL436" s="227"/>
      <c r="FM436" s="193">
        <v>186</v>
      </c>
      <c r="FN436" s="193">
        <v>145</v>
      </c>
      <c r="FO436" s="193">
        <v>108.01405060826865</v>
      </c>
      <c r="FP436" s="193">
        <v>84.204501818273954</v>
      </c>
      <c r="FQ436" s="193">
        <v>22</v>
      </c>
      <c r="FR436" s="133">
        <v>1</v>
      </c>
      <c r="FT436" s="193">
        <v>89</v>
      </c>
      <c r="FU436" s="193">
        <v>62</v>
      </c>
      <c r="FV436" s="133">
        <v>130</v>
      </c>
      <c r="FW436" s="237">
        <v>8.66</v>
      </c>
      <c r="FX436" s="237">
        <v>9.76</v>
      </c>
      <c r="FY436" s="237">
        <v>10.277136258660509</v>
      </c>
      <c r="FZ436" s="237">
        <v>1.435483870967742</v>
      </c>
      <c r="GA436" s="237">
        <v>2.2588832487309647</v>
      </c>
      <c r="GB436" s="133">
        <v>18</v>
      </c>
      <c r="GH436" s="133">
        <v>0</v>
      </c>
      <c r="GI436" s="133">
        <v>1</v>
      </c>
      <c r="GJ436" s="133">
        <v>0</v>
      </c>
      <c r="GK436" s="133">
        <v>1</v>
      </c>
      <c r="GL436" s="133">
        <v>33</v>
      </c>
      <c r="GN436" s="133">
        <v>0</v>
      </c>
      <c r="GP436" s="133">
        <v>0</v>
      </c>
      <c r="GQ436" s="61">
        <v>17</v>
      </c>
      <c r="GR436" s="106">
        <v>9.8722519373148767</v>
      </c>
      <c r="GS436" s="61">
        <v>66</v>
      </c>
      <c r="GT436" s="61">
        <v>0</v>
      </c>
      <c r="GU436" s="61"/>
      <c r="GV436" s="61"/>
      <c r="GW436" s="61"/>
      <c r="GX436" s="61"/>
      <c r="GY436" s="61">
        <v>21</v>
      </c>
      <c r="GZ436" s="61"/>
      <c r="HA436" s="90"/>
      <c r="HB436" s="21">
        <v>17</v>
      </c>
      <c r="HZ436" s="238"/>
      <c r="IF436" s="237"/>
      <c r="IG436" s="237"/>
      <c r="IQ436" s="237"/>
      <c r="JD436" s="136"/>
      <c r="JE436" s="278"/>
      <c r="JF436" s="70"/>
      <c r="JG436" s="70"/>
      <c r="JH436" s="136"/>
      <c r="JI436" s="136"/>
      <c r="JJ436" s="136"/>
      <c r="JK436" s="136"/>
      <c r="JM436" s="420"/>
      <c r="JN436" s="362"/>
      <c r="JO436" s="244"/>
      <c r="JQ436" s="518">
        <v>0</v>
      </c>
      <c r="JR436" s="519">
        <v>43634</v>
      </c>
      <c r="JS436" s="520">
        <v>64</v>
      </c>
      <c r="JT436" s="135"/>
      <c r="JV436" s="200"/>
      <c r="JW436" s="135"/>
      <c r="JX436" s="225"/>
      <c r="JY436" s="201"/>
      <c r="JZ436" s="135"/>
      <c r="KA436" s="225"/>
      <c r="KB436" s="699">
        <v>0</v>
      </c>
      <c r="KC436" s="511"/>
      <c r="KD436" s="225"/>
      <c r="KE436" s="63"/>
      <c r="KF436" s="250"/>
      <c r="KG436" s="250"/>
      <c r="KH436" s="250"/>
      <c r="KI436" s="250"/>
      <c r="KJ436" s="250"/>
      <c r="KK436" s="250"/>
      <c r="KL436" s="250"/>
      <c r="KM436" s="250"/>
      <c r="KR436" s="92"/>
      <c r="KS436" s="92"/>
      <c r="KT436" s="92"/>
      <c r="KU436" s="361"/>
      <c r="KV436" s="92"/>
      <c r="KW436" s="361"/>
      <c r="KX436" s="361"/>
      <c r="KY436" s="361"/>
      <c r="KZ436" s="361"/>
      <c r="LA436" s="361"/>
      <c r="LB436" s="361"/>
      <c r="LC436" s="361"/>
      <c r="LD436" s="361"/>
      <c r="LE436" s="361"/>
      <c r="LF436" s="112"/>
      <c r="LG436" s="454"/>
      <c r="LH436" s="454"/>
      <c r="LI436" s="454"/>
      <c r="LJ436" s="454"/>
      <c r="LK436" s="454"/>
      <c r="LL436" s="454"/>
      <c r="LM436" s="454"/>
      <c r="LN436" s="454"/>
      <c r="LO436" s="454"/>
      <c r="LP436" s="454"/>
      <c r="LQ436" s="454"/>
      <c r="LR436" s="454"/>
      <c r="LS436" s="454"/>
      <c r="LT436" s="454"/>
      <c r="LU436" s="454"/>
      <c r="LV436" s="454"/>
      <c r="LW436" s="454"/>
      <c r="LX436" s="454"/>
      <c r="LY436" s="454"/>
      <c r="LZ436" s="454"/>
      <c r="MA436" s="454"/>
      <c r="MB436" s="454"/>
      <c r="MD436" s="509"/>
      <c r="ME436" s="61"/>
      <c r="MF436" s="746">
        <v>181</v>
      </c>
      <c r="MG436" s="510">
        <v>41673</v>
      </c>
      <c r="MH436" s="511">
        <v>431</v>
      </c>
      <c r="MI436" s="521">
        <v>431</v>
      </c>
      <c r="MJ436" s="522">
        <v>24.826815477326399</v>
      </c>
      <c r="MK436" s="510"/>
      <c r="ML436" s="511"/>
      <c r="MM436" s="511"/>
      <c r="MN436" s="511"/>
      <c r="MO436" s="511"/>
      <c r="MP436" s="511"/>
      <c r="NE436" s="876" t="s">
        <v>64</v>
      </c>
      <c r="NF436" s="877" t="s">
        <v>64</v>
      </c>
      <c r="NG436" s="877" t="s">
        <v>64</v>
      </c>
      <c r="NH436" s="877" t="s">
        <v>64</v>
      </c>
      <c r="NI436" s="877" t="s">
        <v>64</v>
      </c>
      <c r="NJ436" s="877" t="s">
        <v>64</v>
      </c>
      <c r="NK436" s="877" t="s">
        <v>64</v>
      </c>
      <c r="NL436" s="877" t="s">
        <v>64</v>
      </c>
      <c r="NM436" s="877" t="s">
        <v>64</v>
      </c>
      <c r="NN436" s="877" t="s">
        <v>64</v>
      </c>
      <c r="NO436" s="877" t="s">
        <v>64</v>
      </c>
      <c r="NP436" s="877" t="s">
        <v>64</v>
      </c>
      <c r="NQ436" s="877" t="s">
        <v>64</v>
      </c>
      <c r="NR436" s="877" t="s">
        <v>64</v>
      </c>
      <c r="NS436" s="877" t="s">
        <v>64</v>
      </c>
      <c r="NT436" s="877" t="s">
        <v>64</v>
      </c>
      <c r="NU436" s="877" t="s">
        <v>64</v>
      </c>
      <c r="NV436" s="877" t="s">
        <v>64</v>
      </c>
      <c r="NW436" s="877" t="s">
        <v>64</v>
      </c>
      <c r="NX436" s="877" t="s">
        <v>64</v>
      </c>
      <c r="NY436" s="877" t="s">
        <v>64</v>
      </c>
      <c r="NZ436" s="877" t="s">
        <v>64</v>
      </c>
      <c r="OA436" s="877" t="s">
        <v>64</v>
      </c>
      <c r="OB436" s="877" t="s">
        <v>64</v>
      </c>
      <c r="OC436" s="877" t="s">
        <v>64</v>
      </c>
      <c r="OD436" s="877" t="s">
        <v>64</v>
      </c>
      <c r="OE436" s="877" t="s">
        <v>64</v>
      </c>
      <c r="OF436" s="877" t="s">
        <v>64</v>
      </c>
      <c r="OG436" s="877" t="s">
        <v>64</v>
      </c>
      <c r="OH436" s="877" t="s">
        <v>64</v>
      </c>
      <c r="OI436" s="877" t="s">
        <v>64</v>
      </c>
      <c r="OJ436" s="877" t="s">
        <v>64</v>
      </c>
      <c r="OK436" s="877" t="s">
        <v>64</v>
      </c>
      <c r="OL436" s="877" t="s">
        <v>64</v>
      </c>
      <c r="OM436" s="877" t="s">
        <v>64</v>
      </c>
    </row>
    <row r="437" spans="1:403" s="133" customFormat="1" x14ac:dyDescent="0.25">
      <c r="A437" s="902">
        <v>436</v>
      </c>
      <c r="B437" s="221">
        <v>0</v>
      </c>
      <c r="C437" s="61">
        <v>0</v>
      </c>
      <c r="D437" s="61">
        <v>5</v>
      </c>
      <c r="E437" s="511">
        <v>182</v>
      </c>
      <c r="F437" s="884"/>
      <c r="G437" s="61"/>
      <c r="H437" s="900">
        <v>433</v>
      </c>
      <c r="J437" s="511" t="s">
        <v>1944</v>
      </c>
      <c r="K437" s="768">
        <v>21534</v>
      </c>
      <c r="L437" s="512">
        <v>55</v>
      </c>
      <c r="M437" s="514">
        <v>94</v>
      </c>
      <c r="N437" s="514">
        <v>167</v>
      </c>
      <c r="O437" s="514">
        <v>33.700000000000003</v>
      </c>
      <c r="P437" s="466">
        <v>1.6231827445553451</v>
      </c>
      <c r="Q437" s="511">
        <v>0</v>
      </c>
      <c r="R437" s="511">
        <v>110</v>
      </c>
      <c r="S437" s="511">
        <v>60</v>
      </c>
      <c r="T437" s="511">
        <v>0</v>
      </c>
      <c r="U437" s="514">
        <v>3</v>
      </c>
      <c r="V437" s="718">
        <v>0</v>
      </c>
      <c r="W437" s="718"/>
      <c r="X437" s="718">
        <v>1</v>
      </c>
      <c r="Y437" s="718">
        <v>2</v>
      </c>
      <c r="Z437" s="718">
        <v>1</v>
      </c>
      <c r="AA437" s="718">
        <v>0</v>
      </c>
      <c r="AB437" s="718">
        <v>1</v>
      </c>
      <c r="AC437" s="718">
        <v>0</v>
      </c>
      <c r="AE437" s="524">
        <v>10.5566731560517</v>
      </c>
      <c r="AG437" s="589">
        <v>100</v>
      </c>
      <c r="AH437" s="590">
        <v>1.06</v>
      </c>
      <c r="AI437" s="589">
        <v>72</v>
      </c>
      <c r="AJ437" s="592"/>
      <c r="AK437" s="589">
        <v>12.1</v>
      </c>
      <c r="AL437" s="592"/>
      <c r="AM437" s="589">
        <v>765</v>
      </c>
      <c r="AN437" s="593"/>
      <c r="AO437" s="409"/>
      <c r="AP437" s="63"/>
      <c r="AQ437" s="63"/>
      <c r="AR437" s="63"/>
      <c r="AS437" s="63"/>
      <c r="AT437" s="63"/>
      <c r="AU437" s="63"/>
      <c r="AV437" s="64"/>
      <c r="AW437" s="64"/>
      <c r="AX437" s="108"/>
      <c r="AY437" s="108"/>
      <c r="AZ437" s="108"/>
      <c r="BA437" s="589">
        <v>135</v>
      </c>
      <c r="BB437" s="414"/>
      <c r="BC437" s="66"/>
      <c r="BD437" s="68"/>
      <c r="BE437" s="66"/>
      <c r="BF437" s="218"/>
      <c r="BG437" s="66"/>
      <c r="BH437" s="68"/>
      <c r="BI437" s="508"/>
      <c r="BJ437" s="508"/>
      <c r="BK437" s="508"/>
      <c r="BL437" s="66"/>
      <c r="BM437" s="66"/>
      <c r="BN437" s="66"/>
      <c r="BO437" s="66"/>
      <c r="BP437" s="571"/>
      <c r="BQ437" s="66"/>
      <c r="BR437" s="66"/>
      <c r="BS437" s="66"/>
      <c r="BT437" s="66"/>
      <c r="BU437" s="61"/>
      <c r="BV437" s="61"/>
      <c r="BW437" s="61"/>
      <c r="BX437" s="61"/>
      <c r="BY437" s="61"/>
      <c r="BZ437" s="61"/>
      <c r="CA437" s="61"/>
      <c r="CB437" s="61"/>
      <c r="CC437" s="61"/>
      <c r="CD437" s="61"/>
      <c r="CE437" s="61"/>
      <c r="CF437" s="61"/>
      <c r="CG437" s="61"/>
      <c r="CH437" s="61"/>
      <c r="CI437" s="61"/>
      <c r="CJ437" s="61"/>
      <c r="CK437" s="661">
        <v>1</v>
      </c>
      <c r="CL437" s="661">
        <v>0</v>
      </c>
      <c r="CM437" s="661">
        <v>1</v>
      </c>
      <c r="CN437" s="661">
        <v>0</v>
      </c>
      <c r="CO437" s="661">
        <v>1</v>
      </c>
      <c r="CP437" s="661">
        <v>0</v>
      </c>
      <c r="CQ437" s="661">
        <v>1</v>
      </c>
      <c r="CR437" s="661">
        <v>0</v>
      </c>
      <c r="CS437" s="661">
        <v>0</v>
      </c>
      <c r="CT437" s="661">
        <v>0</v>
      </c>
      <c r="CU437" s="663" t="s">
        <v>1846</v>
      </c>
      <c r="CV437" s="661">
        <v>1</v>
      </c>
      <c r="CW437" s="666">
        <v>8.5</v>
      </c>
      <c r="CX437" s="362"/>
      <c r="CY437" s="362"/>
      <c r="CZ437" s="362"/>
      <c r="DD437" s="523">
        <v>1</v>
      </c>
      <c r="DE437" s="513" t="s">
        <v>1945</v>
      </c>
      <c r="DG437" s="136"/>
      <c r="DK437" s="136"/>
      <c r="DL437" s="136"/>
      <c r="DM437" s="136"/>
      <c r="DT437" s="63"/>
      <c r="EP437" s="511">
        <v>182</v>
      </c>
      <c r="EQ437" s="574">
        <v>41654</v>
      </c>
      <c r="EU437" s="133">
        <v>77</v>
      </c>
      <c r="EV437" s="133">
        <v>0</v>
      </c>
      <c r="EW437" s="524">
        <v>10.5566731560517</v>
      </c>
      <c r="EX437" s="133">
        <v>9</v>
      </c>
      <c r="EY437" s="133">
        <v>8</v>
      </c>
      <c r="EZ437" s="133">
        <v>81</v>
      </c>
      <c r="FA437" s="133">
        <v>78</v>
      </c>
      <c r="FD437" s="133">
        <v>52</v>
      </c>
      <c r="FF437" s="133">
        <v>32</v>
      </c>
      <c r="FI437" s="91"/>
      <c r="FJ437" s="91"/>
      <c r="FK437" s="227"/>
      <c r="FL437" s="227"/>
      <c r="FM437" s="193">
        <v>426</v>
      </c>
      <c r="FN437" s="193">
        <v>323</v>
      </c>
      <c r="FO437" s="193">
        <v>262.44734391671869</v>
      </c>
      <c r="FP437" s="193">
        <v>198.99176545798156</v>
      </c>
      <c r="FQ437" s="193">
        <v>23</v>
      </c>
      <c r="FR437" s="133">
        <v>1</v>
      </c>
      <c r="FT437" s="193">
        <v>91</v>
      </c>
      <c r="FU437" s="193">
        <v>91</v>
      </c>
      <c r="FV437" s="133">
        <v>150</v>
      </c>
      <c r="FW437" s="237">
        <v>4.72</v>
      </c>
      <c r="FX437" s="237">
        <v>3.8</v>
      </c>
      <c r="FY437" s="237">
        <v>19.279661016949152</v>
      </c>
      <c r="FZ437" s="237">
        <v>1</v>
      </c>
      <c r="GA437" s="237">
        <v>2.6764705882352939</v>
      </c>
      <c r="GB437" s="133">
        <v>23</v>
      </c>
      <c r="GH437" s="133">
        <v>0</v>
      </c>
      <c r="GI437" s="133">
        <v>2</v>
      </c>
      <c r="GJ437" s="133">
        <v>0</v>
      </c>
      <c r="GK437" s="133">
        <v>1</v>
      </c>
      <c r="GL437" s="133">
        <v>29</v>
      </c>
      <c r="GN437" s="133">
        <v>0</v>
      </c>
      <c r="GP437" s="133">
        <v>1</v>
      </c>
      <c r="GQ437" s="61">
        <v>60</v>
      </c>
      <c r="GR437" s="106">
        <v>36.964414636157564</v>
      </c>
      <c r="GS437" s="61">
        <v>50</v>
      </c>
      <c r="GT437" s="61">
        <v>0</v>
      </c>
      <c r="GU437" s="61"/>
      <c r="GV437" s="61"/>
      <c r="GW437" s="61"/>
      <c r="GX437" s="61"/>
      <c r="GY437" s="61">
        <v>17</v>
      </c>
      <c r="GZ437" s="61"/>
      <c r="HA437" s="90"/>
      <c r="HB437" s="21">
        <v>9</v>
      </c>
      <c r="HZ437" s="238"/>
      <c r="IF437" s="237"/>
      <c r="IG437" s="237"/>
      <c r="IQ437" s="237"/>
      <c r="JD437" s="136"/>
      <c r="JE437" s="278"/>
      <c r="JF437" s="70"/>
      <c r="JG437" s="70"/>
      <c r="JH437" s="136"/>
      <c r="JI437" s="136"/>
      <c r="JJ437" s="136"/>
      <c r="JK437" s="136"/>
      <c r="JM437" s="420"/>
      <c r="JN437" s="362"/>
      <c r="JO437" s="244"/>
      <c r="JQ437" s="518">
        <v>1</v>
      </c>
      <c r="JR437" s="519">
        <v>41837</v>
      </c>
      <c r="JS437" s="520">
        <v>4</v>
      </c>
      <c r="JT437" s="135"/>
      <c r="JV437" s="200"/>
      <c r="JW437" s="135"/>
      <c r="JX437" s="225"/>
      <c r="JY437" s="201"/>
      <c r="JZ437" s="135"/>
      <c r="KA437" s="225"/>
      <c r="KB437" s="699">
        <v>0</v>
      </c>
      <c r="KC437" s="511"/>
      <c r="KD437" s="225"/>
      <c r="KE437" s="63"/>
      <c r="KF437" s="250"/>
      <c r="KG437" s="250"/>
      <c r="KH437" s="250"/>
      <c r="KI437" s="250"/>
      <c r="KJ437" s="250"/>
      <c r="KK437" s="250"/>
      <c r="KL437" s="250"/>
      <c r="KM437" s="250"/>
      <c r="KR437" s="92"/>
      <c r="KS437" s="92"/>
      <c r="KT437" s="92"/>
      <c r="KU437" s="361"/>
      <c r="KV437" s="92"/>
      <c r="KW437" s="361"/>
      <c r="KX437" s="361"/>
      <c r="KY437" s="361"/>
      <c r="KZ437" s="361"/>
      <c r="LA437" s="361"/>
      <c r="LB437" s="361"/>
      <c r="LC437" s="361"/>
      <c r="LD437" s="361"/>
      <c r="LE437" s="361"/>
      <c r="LF437" s="112"/>
      <c r="LG437" s="454"/>
      <c r="LH437" s="454"/>
      <c r="LI437" s="454"/>
      <c r="LJ437" s="454"/>
      <c r="LK437" s="454"/>
      <c r="LL437" s="454"/>
      <c r="LM437" s="454"/>
      <c r="LN437" s="454"/>
      <c r="LO437" s="454"/>
      <c r="LP437" s="454"/>
      <c r="LQ437" s="454"/>
      <c r="LR437" s="454"/>
      <c r="LS437" s="454"/>
      <c r="LT437" s="454"/>
      <c r="LU437" s="454"/>
      <c r="LV437" s="454"/>
      <c r="LW437" s="454"/>
      <c r="LX437" s="454"/>
      <c r="LY437" s="454"/>
      <c r="LZ437" s="454"/>
      <c r="MA437" s="454"/>
      <c r="MB437" s="454"/>
      <c r="MD437" s="509"/>
      <c r="ME437" s="61"/>
      <c r="MF437" s="746">
        <v>182</v>
      </c>
      <c r="MG437" s="510">
        <v>41710</v>
      </c>
      <c r="MH437" s="511">
        <v>433</v>
      </c>
      <c r="MI437" s="521">
        <v>433</v>
      </c>
      <c r="MJ437" s="522">
        <v>44.825122562450503</v>
      </c>
      <c r="MK437" s="510"/>
      <c r="ML437" s="511"/>
      <c r="MM437" s="511"/>
      <c r="MN437" s="511"/>
      <c r="MO437" s="511"/>
      <c r="MP437" s="511"/>
      <c r="NE437" s="876" t="s">
        <v>64</v>
      </c>
      <c r="NF437" s="877" t="s">
        <v>64</v>
      </c>
      <c r="NG437" s="877" t="s">
        <v>64</v>
      </c>
      <c r="NH437" s="877" t="s">
        <v>64</v>
      </c>
      <c r="NI437" s="877" t="s">
        <v>64</v>
      </c>
      <c r="NJ437" s="877" t="s">
        <v>64</v>
      </c>
      <c r="NK437" s="877" t="s">
        <v>64</v>
      </c>
      <c r="NL437" s="877" t="s">
        <v>64</v>
      </c>
      <c r="NM437" s="877" t="s">
        <v>64</v>
      </c>
      <c r="NN437" s="877" t="s">
        <v>64</v>
      </c>
      <c r="NO437" s="877" t="s">
        <v>64</v>
      </c>
      <c r="NP437" s="877" t="s">
        <v>64</v>
      </c>
      <c r="NQ437" s="877" t="s">
        <v>64</v>
      </c>
      <c r="NR437" s="877" t="s">
        <v>64</v>
      </c>
      <c r="NS437" s="877" t="s">
        <v>64</v>
      </c>
      <c r="NT437" s="877" t="s">
        <v>64</v>
      </c>
      <c r="NU437" s="877" t="s">
        <v>64</v>
      </c>
      <c r="NV437" s="877" t="s">
        <v>64</v>
      </c>
      <c r="NW437" s="877" t="s">
        <v>64</v>
      </c>
      <c r="NX437" s="877" t="s">
        <v>64</v>
      </c>
      <c r="NY437" s="877" t="s">
        <v>64</v>
      </c>
      <c r="NZ437" s="877" t="s">
        <v>64</v>
      </c>
      <c r="OA437" s="877" t="s">
        <v>64</v>
      </c>
      <c r="OB437" s="877" t="s">
        <v>64</v>
      </c>
      <c r="OC437" s="877" t="s">
        <v>64</v>
      </c>
      <c r="OD437" s="877" t="s">
        <v>64</v>
      </c>
      <c r="OE437" s="877" t="s">
        <v>64</v>
      </c>
      <c r="OF437" s="877" t="s">
        <v>64</v>
      </c>
      <c r="OG437" s="877" t="s">
        <v>64</v>
      </c>
      <c r="OH437" s="877" t="s">
        <v>64</v>
      </c>
      <c r="OI437" s="877" t="s">
        <v>64</v>
      </c>
      <c r="OJ437" s="877" t="s">
        <v>64</v>
      </c>
      <c r="OK437" s="877" t="s">
        <v>64</v>
      </c>
      <c r="OL437" s="877" t="s">
        <v>64</v>
      </c>
      <c r="OM437" s="877" t="s">
        <v>64</v>
      </c>
    </row>
    <row r="438" spans="1:403" s="133" customFormat="1" x14ac:dyDescent="0.25">
      <c r="A438" s="455">
        <v>437</v>
      </c>
      <c r="B438" s="274">
        <v>0</v>
      </c>
      <c r="C438" s="61">
        <v>1</v>
      </c>
      <c r="D438" s="61">
        <v>5</v>
      </c>
      <c r="E438" s="511">
        <v>183</v>
      </c>
      <c r="F438" s="884"/>
      <c r="G438" s="61"/>
      <c r="H438" s="900">
        <v>434</v>
      </c>
      <c r="J438" s="511" t="s">
        <v>1946</v>
      </c>
      <c r="K438" s="766">
        <v>16178</v>
      </c>
      <c r="L438" s="512">
        <v>69.9671232876712</v>
      </c>
      <c r="M438" s="514">
        <v>91</v>
      </c>
      <c r="N438" s="514">
        <v>167</v>
      </c>
      <c r="O438" s="514">
        <v>32.629352074294523</v>
      </c>
      <c r="P438" s="106">
        <v>2.0546018808734914</v>
      </c>
      <c r="Q438" s="511">
        <v>1</v>
      </c>
      <c r="R438" s="511">
        <v>140</v>
      </c>
      <c r="S438" s="511">
        <v>70</v>
      </c>
      <c r="T438" s="511">
        <v>1</v>
      </c>
      <c r="U438" s="514">
        <v>2</v>
      </c>
      <c r="V438" s="718">
        <v>1</v>
      </c>
      <c r="W438" s="718"/>
      <c r="X438" s="718">
        <v>0</v>
      </c>
      <c r="Y438" s="718">
        <v>0</v>
      </c>
      <c r="Z438" s="718">
        <v>1</v>
      </c>
      <c r="AA438" s="718">
        <v>0</v>
      </c>
      <c r="AB438" s="718">
        <v>0</v>
      </c>
      <c r="AC438" s="718">
        <v>0</v>
      </c>
      <c r="AE438" s="524">
        <v>37.340515106195603</v>
      </c>
      <c r="AG438" s="589">
        <v>178</v>
      </c>
      <c r="AH438" s="590">
        <v>2.0099999999999998</v>
      </c>
      <c r="AI438" s="589">
        <v>24</v>
      </c>
      <c r="AJ438" s="592"/>
      <c r="AK438" s="589">
        <v>11.5</v>
      </c>
      <c r="AL438" s="592"/>
      <c r="AM438" s="591"/>
      <c r="AN438" s="594"/>
      <c r="AO438" s="409"/>
      <c r="AP438" s="63"/>
      <c r="AQ438" s="63"/>
      <c r="AR438" s="63"/>
      <c r="AS438" s="63"/>
      <c r="AT438" s="63"/>
      <c r="AU438" s="63"/>
      <c r="AV438" s="64"/>
      <c r="AW438" s="64"/>
      <c r="AX438" s="108"/>
      <c r="AY438" s="108"/>
      <c r="AZ438" s="108"/>
      <c r="BA438" s="589">
        <v>140</v>
      </c>
      <c r="BB438" s="414"/>
      <c r="BC438" s="66"/>
      <c r="BD438" s="68"/>
      <c r="BE438" s="66"/>
      <c r="BF438" s="218"/>
      <c r="BG438" s="66"/>
      <c r="BH438" s="68"/>
      <c r="BI438" s="508"/>
      <c r="BJ438" s="508"/>
      <c r="BK438" s="508"/>
      <c r="BL438" s="66"/>
      <c r="BM438" s="66"/>
      <c r="BN438" s="66"/>
      <c r="BO438" s="66"/>
      <c r="BP438" s="571"/>
      <c r="BQ438" s="66"/>
      <c r="BR438" s="66"/>
      <c r="BS438" s="66"/>
      <c r="BT438" s="66"/>
      <c r="BU438" s="61"/>
      <c r="BV438" s="61"/>
      <c r="BW438" s="61"/>
      <c r="BX438" s="61"/>
      <c r="BY438" s="61"/>
      <c r="BZ438" s="61"/>
      <c r="CA438" s="61"/>
      <c r="CB438" s="61"/>
      <c r="CC438" s="61"/>
      <c r="CD438" s="61"/>
      <c r="CE438" s="61"/>
      <c r="CF438" s="61"/>
      <c r="CG438" s="61"/>
      <c r="CH438" s="61"/>
      <c r="CI438" s="61"/>
      <c r="CJ438" s="61"/>
      <c r="CK438" s="661">
        <v>1</v>
      </c>
      <c r="CL438" s="661">
        <v>0</v>
      </c>
      <c r="CM438" s="661">
        <v>0</v>
      </c>
      <c r="CN438" s="661">
        <v>1</v>
      </c>
      <c r="CO438" s="661">
        <v>0</v>
      </c>
      <c r="CP438" s="661">
        <v>0</v>
      </c>
      <c r="CQ438" s="661">
        <v>1</v>
      </c>
      <c r="CR438" s="661">
        <v>0</v>
      </c>
      <c r="CS438" s="661">
        <v>0</v>
      </c>
      <c r="CT438" s="661">
        <v>0</v>
      </c>
      <c r="CU438" s="661">
        <v>1</v>
      </c>
      <c r="CV438" s="661">
        <v>0</v>
      </c>
      <c r="CW438" s="667"/>
      <c r="CX438" s="362"/>
      <c r="CY438" s="362"/>
      <c r="CZ438" s="362"/>
      <c r="DD438" s="516">
        <v>1</v>
      </c>
      <c r="DE438" s="511" t="s">
        <v>1756</v>
      </c>
      <c r="DG438" s="136"/>
      <c r="DK438" s="136"/>
      <c r="DL438" s="136"/>
      <c r="DM438" s="136"/>
      <c r="DT438" s="63"/>
      <c r="EP438" s="511">
        <v>183</v>
      </c>
      <c r="EQ438" s="574">
        <v>41715</v>
      </c>
      <c r="EU438" s="133">
        <v>90</v>
      </c>
      <c r="EV438" s="133">
        <v>0</v>
      </c>
      <c r="EW438" s="524">
        <v>37.340515106195603</v>
      </c>
      <c r="EX438" s="133">
        <v>8</v>
      </c>
      <c r="EY438" s="133">
        <v>9</v>
      </c>
      <c r="EZ438" s="133">
        <v>65</v>
      </c>
      <c r="FA438" s="133">
        <v>53</v>
      </c>
      <c r="FD438" s="133">
        <v>47</v>
      </c>
      <c r="FF438" s="133">
        <v>32</v>
      </c>
      <c r="FI438" s="91"/>
      <c r="FJ438" s="91"/>
      <c r="FK438" s="227"/>
      <c r="FL438" s="227"/>
      <c r="FM438" s="193">
        <v>187</v>
      </c>
      <c r="FN438" s="193">
        <v>128</v>
      </c>
      <c r="FO438" s="193">
        <v>91.015199460685295</v>
      </c>
      <c r="FP438" s="193">
        <v>62.299173962394221</v>
      </c>
      <c r="FQ438" s="193">
        <v>31</v>
      </c>
      <c r="FR438" s="133">
        <v>1</v>
      </c>
      <c r="FT438" s="193">
        <v>91</v>
      </c>
      <c r="FU438" s="193">
        <v>103</v>
      </c>
      <c r="FV438" s="133">
        <v>130</v>
      </c>
      <c r="FW438" s="237">
        <v>7.5</v>
      </c>
      <c r="FX438" s="237">
        <v>12.6</v>
      </c>
      <c r="FY438" s="237">
        <v>12.133333333333333</v>
      </c>
      <c r="FZ438" s="237">
        <v>0.88349514563106801</v>
      </c>
      <c r="GA438" s="237">
        <v>3.25</v>
      </c>
      <c r="GB438" s="133">
        <v>17</v>
      </c>
      <c r="GH438" s="133">
        <v>0</v>
      </c>
      <c r="GI438" s="133">
        <v>1</v>
      </c>
      <c r="GJ438" s="133">
        <v>0</v>
      </c>
      <c r="GK438" s="133">
        <v>1</v>
      </c>
      <c r="GL438" s="133">
        <v>32</v>
      </c>
      <c r="GN438" s="133">
        <v>0</v>
      </c>
      <c r="GP438" s="133">
        <v>0</v>
      </c>
      <c r="GQ438" s="61">
        <v>56</v>
      </c>
      <c r="GR438" s="106">
        <v>27.255888608547469</v>
      </c>
      <c r="GS438" s="61">
        <v>57</v>
      </c>
      <c r="GT438" s="61">
        <v>0</v>
      </c>
      <c r="GU438" s="61"/>
      <c r="GV438" s="61"/>
      <c r="GW438" s="61"/>
      <c r="GX438" s="61"/>
      <c r="GY438" s="61">
        <v>17</v>
      </c>
      <c r="GZ438" s="61"/>
      <c r="HA438" s="90"/>
      <c r="HB438" s="21">
        <v>9</v>
      </c>
      <c r="HZ438" s="238"/>
      <c r="IF438" s="237"/>
      <c r="IG438" s="237"/>
      <c r="IQ438" s="237"/>
      <c r="JD438" s="136"/>
      <c r="JE438" s="278"/>
      <c r="JF438" s="70"/>
      <c r="JG438" s="70"/>
      <c r="JH438" s="136"/>
      <c r="JI438" s="136"/>
      <c r="JJ438" s="136"/>
      <c r="JK438" s="136"/>
      <c r="JM438" s="420"/>
      <c r="JN438" s="362"/>
      <c r="JO438" s="244"/>
      <c r="JQ438" s="518">
        <v>0</v>
      </c>
      <c r="JR438" s="519"/>
      <c r="JS438" s="520"/>
      <c r="JT438" s="135"/>
      <c r="JV438" s="200"/>
      <c r="JW438" s="135"/>
      <c r="JX438" s="225"/>
      <c r="JY438" s="201"/>
      <c r="JZ438" s="135"/>
      <c r="KA438" s="225"/>
      <c r="KB438" s="699">
        <v>0</v>
      </c>
      <c r="KC438" s="511"/>
      <c r="KD438" s="225"/>
      <c r="KE438" s="63"/>
      <c r="KF438" s="250"/>
      <c r="KG438" s="250"/>
      <c r="KH438" s="250"/>
      <c r="KI438" s="250"/>
      <c r="KJ438" s="250"/>
      <c r="KK438" s="250"/>
      <c r="KL438" s="250"/>
      <c r="KM438" s="250"/>
      <c r="KR438" s="92"/>
      <c r="KS438" s="92"/>
      <c r="KT438" s="92"/>
      <c r="KU438" s="361"/>
      <c r="KV438" s="92"/>
      <c r="KW438" s="361"/>
      <c r="KX438" s="361"/>
      <c r="KY438" s="361"/>
      <c r="KZ438" s="361"/>
      <c r="LA438" s="361"/>
      <c r="LB438" s="361"/>
      <c r="LC438" s="361"/>
      <c r="LD438" s="361"/>
      <c r="LE438" s="361"/>
      <c r="LF438" s="112"/>
      <c r="LG438" s="454"/>
      <c r="LH438" s="454"/>
      <c r="LI438" s="454"/>
      <c r="LJ438" s="454"/>
      <c r="LK438" s="454"/>
      <c r="LL438" s="454"/>
      <c r="LM438" s="454"/>
      <c r="LN438" s="454"/>
      <c r="LO438" s="454"/>
      <c r="LP438" s="454"/>
      <c r="LQ438" s="454"/>
      <c r="LR438" s="454"/>
      <c r="LS438" s="454"/>
      <c r="LT438" s="454"/>
      <c r="LU438" s="454"/>
      <c r="LV438" s="454"/>
      <c r="LW438" s="454"/>
      <c r="LX438" s="454"/>
      <c r="LY438" s="454"/>
      <c r="LZ438" s="454"/>
      <c r="MA438" s="454"/>
      <c r="MB438" s="454"/>
      <c r="MD438" s="509"/>
      <c r="ME438" s="61"/>
      <c r="MF438" s="746">
        <v>183</v>
      </c>
      <c r="MG438" s="510">
        <v>41716</v>
      </c>
      <c r="MH438" s="511">
        <v>434</v>
      </c>
      <c r="MI438" s="521">
        <v>434</v>
      </c>
      <c r="MJ438" s="522">
        <v>73.313677236668397</v>
      </c>
      <c r="MK438" s="510"/>
      <c r="ML438" s="511"/>
      <c r="MM438" s="511"/>
      <c r="MN438" s="511"/>
      <c r="MO438" s="511"/>
      <c r="MP438" s="511"/>
      <c r="NE438" s="876">
        <v>1183</v>
      </c>
      <c r="NF438" s="877">
        <v>8.0455412614971795</v>
      </c>
      <c r="NG438" s="877">
        <v>8.0564751487666495</v>
      </c>
      <c r="NH438" s="877">
        <v>4.7681843247769304</v>
      </c>
      <c r="NI438" s="877">
        <v>3.7907720378619998</v>
      </c>
      <c r="NJ438" s="877">
        <v>7.5481283235855896</v>
      </c>
      <c r="NK438" s="877">
        <v>7.6966893895376698</v>
      </c>
      <c r="NL438" s="877">
        <v>8.4475791965488796</v>
      </c>
      <c r="NM438" s="877">
        <v>8.1715771431511399</v>
      </c>
      <c r="NN438" s="877">
        <v>6.1162399794693698</v>
      </c>
      <c r="NO438" s="877">
        <v>1.61353165291793</v>
      </c>
      <c r="NP438" s="877">
        <v>5.71259578044703</v>
      </c>
      <c r="NQ438" s="877">
        <v>6.3838770599781096</v>
      </c>
      <c r="NR438" s="877">
        <v>7.50454094665663</v>
      </c>
      <c r="NS438" s="877">
        <v>4.3694664836507204</v>
      </c>
      <c r="NT438" s="877">
        <v>5.8006410973290796</v>
      </c>
      <c r="NU438" s="877">
        <v>7.5879649888826801</v>
      </c>
      <c r="NV438" s="877">
        <v>6.6194130105979401</v>
      </c>
      <c r="NW438" s="877">
        <v>7.0983479669980403</v>
      </c>
      <c r="NX438" s="877">
        <v>5.2433644256936596</v>
      </c>
      <c r="NY438" s="877">
        <v>5.6513387661059298</v>
      </c>
      <c r="NZ438" s="877">
        <v>7.4955352806445301</v>
      </c>
      <c r="OA438" s="877">
        <v>-1.5994620704162701</v>
      </c>
      <c r="OB438" s="877">
        <v>9.2887738125401</v>
      </c>
      <c r="OC438" s="877">
        <v>0.46466826700344399</v>
      </c>
      <c r="OD438" s="877">
        <v>6.6815898172212398</v>
      </c>
      <c r="OE438" s="877">
        <v>6.3289441454497499</v>
      </c>
      <c r="OF438" s="877">
        <v>3.8708578643637601</v>
      </c>
      <c r="OG438" s="877">
        <v>9.9152370424173899</v>
      </c>
      <c r="OH438" s="877">
        <v>2.5849625007211601</v>
      </c>
      <c r="OI438" s="877">
        <v>6.5182203805995904</v>
      </c>
      <c r="OJ438" s="877">
        <v>3.9845893503624601</v>
      </c>
      <c r="OK438" s="877">
        <v>3.3970166618177999</v>
      </c>
      <c r="OL438" s="877">
        <v>8.2810518876375099</v>
      </c>
      <c r="OM438" s="877">
        <v>8.8241055455366606</v>
      </c>
    </row>
    <row r="439" spans="1:403" s="133" customFormat="1" x14ac:dyDescent="0.25">
      <c r="A439" s="455">
        <v>438</v>
      </c>
      <c r="B439" s="221">
        <v>0</v>
      </c>
      <c r="C439" s="61">
        <v>1</v>
      </c>
      <c r="D439" s="61">
        <v>5</v>
      </c>
      <c r="E439" s="511">
        <v>184</v>
      </c>
      <c r="F439" s="884"/>
      <c r="G439" s="61"/>
      <c r="H439" s="900">
        <v>436</v>
      </c>
      <c r="J439" s="511" t="s">
        <v>1947</v>
      </c>
      <c r="K439" s="766">
        <v>14327</v>
      </c>
      <c r="L439" s="512">
        <v>75.0438356164384</v>
      </c>
      <c r="M439" s="514">
        <v>87</v>
      </c>
      <c r="N439" s="514">
        <v>163</v>
      </c>
      <c r="O439" s="514">
        <v>32.700000000000003</v>
      </c>
      <c r="P439" s="106">
        <v>2.0822663934601002</v>
      </c>
      <c r="Q439" s="511">
        <v>0</v>
      </c>
      <c r="R439" s="511">
        <v>140</v>
      </c>
      <c r="S439" s="511">
        <v>90</v>
      </c>
      <c r="T439" s="511">
        <v>1</v>
      </c>
      <c r="U439" s="514">
        <v>2</v>
      </c>
      <c r="V439" s="718">
        <v>1</v>
      </c>
      <c r="W439" s="718"/>
      <c r="X439" s="718">
        <v>1</v>
      </c>
      <c r="Y439" s="718">
        <v>2</v>
      </c>
      <c r="Z439" s="718">
        <v>1</v>
      </c>
      <c r="AA439" s="718">
        <v>1</v>
      </c>
      <c r="AB439" s="718">
        <v>0</v>
      </c>
      <c r="AC439" s="718">
        <v>0</v>
      </c>
      <c r="AE439" s="524">
        <v>32.727977010451902</v>
      </c>
      <c r="AG439" s="589">
        <v>193</v>
      </c>
      <c r="AH439" s="590">
        <v>1.71</v>
      </c>
      <c r="AI439" s="589">
        <v>39</v>
      </c>
      <c r="AJ439" s="592"/>
      <c r="AK439" s="589">
        <v>13.6</v>
      </c>
      <c r="AL439" s="592"/>
      <c r="AM439" s="589"/>
      <c r="AN439" s="593">
        <v>1149</v>
      </c>
      <c r="AO439" s="409"/>
      <c r="AP439" s="63"/>
      <c r="AQ439" s="63"/>
      <c r="AR439" s="63"/>
      <c r="AS439" s="63"/>
      <c r="AT439" s="63"/>
      <c r="AU439" s="63"/>
      <c r="AV439" s="64"/>
      <c r="AW439" s="64"/>
      <c r="AX439" s="108"/>
      <c r="AY439" s="108"/>
      <c r="AZ439" s="108"/>
      <c r="BA439" s="589">
        <v>138</v>
      </c>
      <c r="BB439" s="414"/>
      <c r="BC439" s="66"/>
      <c r="BD439" s="68"/>
      <c r="BE439" s="66"/>
      <c r="BF439" s="218"/>
      <c r="BG439" s="66"/>
      <c r="BH439" s="68"/>
      <c r="BI439" s="508"/>
      <c r="BJ439" s="508"/>
      <c r="BK439" s="508"/>
      <c r="BL439" s="66"/>
      <c r="BM439" s="66"/>
      <c r="BN439" s="66"/>
      <c r="BO439" s="66"/>
      <c r="BP439" s="571"/>
      <c r="BQ439" s="66"/>
      <c r="BR439" s="66"/>
      <c r="BS439" s="66"/>
      <c r="BT439" s="66"/>
      <c r="BU439" s="61"/>
      <c r="BV439" s="61"/>
      <c r="BW439" s="61"/>
      <c r="BX439" s="61"/>
      <c r="BY439" s="61"/>
      <c r="BZ439" s="61"/>
      <c r="CA439" s="61"/>
      <c r="CB439" s="61"/>
      <c r="CC439" s="61"/>
      <c r="CD439" s="61"/>
      <c r="CE439" s="61"/>
      <c r="CF439" s="61"/>
      <c r="CG439" s="61"/>
      <c r="CH439" s="61"/>
      <c r="CI439" s="61"/>
      <c r="CJ439" s="61"/>
      <c r="CK439" s="661">
        <v>1</v>
      </c>
      <c r="CL439" s="661">
        <v>0</v>
      </c>
      <c r="CM439" s="661">
        <v>0</v>
      </c>
      <c r="CN439" s="661">
        <v>0</v>
      </c>
      <c r="CO439" s="661">
        <v>1</v>
      </c>
      <c r="CP439" s="661">
        <v>0</v>
      </c>
      <c r="CQ439" s="661">
        <v>1</v>
      </c>
      <c r="CR439" s="663" t="s">
        <v>1846</v>
      </c>
      <c r="CS439" s="661">
        <v>0</v>
      </c>
      <c r="CT439" s="661">
        <v>0</v>
      </c>
      <c r="CU439" s="661">
        <v>1</v>
      </c>
      <c r="CV439" s="663" t="s">
        <v>1846</v>
      </c>
      <c r="CW439" s="667"/>
      <c r="CX439" s="362"/>
      <c r="CY439" s="362"/>
      <c r="CZ439" s="362"/>
      <c r="DD439" s="516">
        <v>1</v>
      </c>
      <c r="DE439" s="511" t="s">
        <v>1870</v>
      </c>
      <c r="DG439" s="136"/>
      <c r="DK439" s="136"/>
      <c r="DL439" s="136"/>
      <c r="DM439" s="136"/>
      <c r="DT439" s="63"/>
      <c r="EP439" s="511">
        <v>184</v>
      </c>
      <c r="EQ439" s="574">
        <v>41717</v>
      </c>
      <c r="EU439" s="133">
        <v>76</v>
      </c>
      <c r="EV439" s="133">
        <v>1</v>
      </c>
      <c r="EW439" s="524">
        <v>32.727977010451902</v>
      </c>
      <c r="EX439" s="133">
        <v>10</v>
      </c>
      <c r="EY439" s="133">
        <v>7</v>
      </c>
      <c r="EZ439" s="133">
        <v>63</v>
      </c>
      <c r="FA439" s="133">
        <v>53</v>
      </c>
      <c r="FD439" s="133">
        <v>46</v>
      </c>
      <c r="FF439" s="133">
        <v>31</v>
      </c>
      <c r="FI439" s="91"/>
      <c r="FJ439" s="91"/>
      <c r="FK439" s="227"/>
      <c r="FL439" s="227"/>
      <c r="FM439" s="193">
        <v>177</v>
      </c>
      <c r="FN439" s="193">
        <v>123</v>
      </c>
      <c r="FO439" s="193">
        <v>85.003532956164776</v>
      </c>
      <c r="FP439" s="193">
        <v>59.070251715300948</v>
      </c>
      <c r="FQ439" s="193">
        <v>30</v>
      </c>
      <c r="FR439" s="133">
        <v>1</v>
      </c>
      <c r="FT439" s="193">
        <v>119</v>
      </c>
      <c r="FU439" s="193"/>
      <c r="FV439" s="133">
        <v>100</v>
      </c>
      <c r="FW439" s="237">
        <v>9.83</v>
      </c>
      <c r="FX439" s="237">
        <v>12.5</v>
      </c>
      <c r="FY439" s="237">
        <v>12.105798575788402</v>
      </c>
      <c r="FZ439" s="237"/>
      <c r="GA439" s="237"/>
      <c r="GB439" s="133">
        <v>23</v>
      </c>
      <c r="GH439" s="133">
        <v>1</v>
      </c>
      <c r="GI439" s="133">
        <v>2</v>
      </c>
      <c r="GJ439" s="133">
        <v>0</v>
      </c>
      <c r="GK439" s="133">
        <v>1</v>
      </c>
      <c r="GL439" s="133">
        <v>42</v>
      </c>
      <c r="GN439" s="133">
        <v>0</v>
      </c>
      <c r="GP439" s="133">
        <v>1</v>
      </c>
      <c r="GQ439" s="61">
        <v>58</v>
      </c>
      <c r="GR439" s="106">
        <v>27.854265036483373</v>
      </c>
      <c r="GS439" s="61">
        <v>21</v>
      </c>
      <c r="GT439" s="61">
        <v>1</v>
      </c>
      <c r="GU439" s="61"/>
      <c r="GV439" s="61"/>
      <c r="GW439" s="61"/>
      <c r="GX439" s="61"/>
      <c r="GY439" s="61"/>
      <c r="GZ439" s="61"/>
      <c r="HA439" s="90"/>
      <c r="HB439" s="21">
        <v>28</v>
      </c>
      <c r="HZ439" s="238"/>
      <c r="IF439" s="237"/>
      <c r="IG439" s="237"/>
      <c r="IQ439" s="237"/>
      <c r="JD439" s="136"/>
      <c r="JE439" s="278"/>
      <c r="JF439" s="70"/>
      <c r="JG439" s="70"/>
      <c r="JH439" s="136"/>
      <c r="JI439" s="136"/>
      <c r="JJ439" s="136"/>
      <c r="JK439" s="136"/>
      <c r="JM439" s="420"/>
      <c r="JN439" s="362"/>
      <c r="JO439" s="244"/>
      <c r="JQ439" s="518">
        <v>1</v>
      </c>
      <c r="JR439" s="519">
        <v>42046</v>
      </c>
      <c r="JS439" s="520">
        <v>10</v>
      </c>
      <c r="JT439" s="135"/>
      <c r="JV439" s="200"/>
      <c r="JW439" s="135"/>
      <c r="JX439" s="225"/>
      <c r="JY439" s="201"/>
      <c r="JZ439" s="135"/>
      <c r="KA439" s="225"/>
      <c r="KB439" s="699">
        <v>0</v>
      </c>
      <c r="KC439" s="511"/>
      <c r="KD439" s="225"/>
      <c r="KE439" s="63"/>
      <c r="KF439" s="250"/>
      <c r="KG439" s="250"/>
      <c r="KH439" s="250"/>
      <c r="KI439" s="250"/>
      <c r="KJ439" s="250"/>
      <c r="KK439" s="250"/>
      <c r="KL439" s="250"/>
      <c r="KM439" s="250"/>
      <c r="KR439" s="92"/>
      <c r="KS439" s="92"/>
      <c r="KT439" s="92"/>
      <c r="KU439" s="361"/>
      <c r="KV439" s="92"/>
      <c r="KW439" s="361"/>
      <c r="KX439" s="361"/>
      <c r="KY439" s="361"/>
      <c r="KZ439" s="361"/>
      <c r="LA439" s="361"/>
      <c r="LB439" s="361"/>
      <c r="LC439" s="361"/>
      <c r="LD439" s="361"/>
      <c r="LE439" s="361"/>
      <c r="LF439" s="112"/>
      <c r="LG439" s="454"/>
      <c r="LH439" s="454"/>
      <c r="LI439" s="454"/>
      <c r="LJ439" s="454"/>
      <c r="LK439" s="454"/>
      <c r="LL439" s="454"/>
      <c r="LM439" s="454"/>
      <c r="LN439" s="454"/>
      <c r="LO439" s="454"/>
      <c r="LP439" s="454"/>
      <c r="LQ439" s="454"/>
      <c r="LR439" s="454"/>
      <c r="LS439" s="454"/>
      <c r="LT439" s="454"/>
      <c r="LU439" s="454"/>
      <c r="LV439" s="454"/>
      <c r="LW439" s="454"/>
      <c r="LX439" s="454"/>
      <c r="LY439" s="454"/>
      <c r="LZ439" s="454"/>
      <c r="MA439" s="454"/>
      <c r="MB439" s="454"/>
      <c r="MD439" s="509"/>
      <c r="ME439" s="61"/>
      <c r="MF439" s="746">
        <v>184</v>
      </c>
      <c r="MG439" s="510">
        <v>41718</v>
      </c>
      <c r="MH439" s="511">
        <v>436</v>
      </c>
      <c r="MI439" s="521">
        <v>436</v>
      </c>
      <c r="MJ439" s="522">
        <v>86.727324238748096</v>
      </c>
      <c r="MK439" s="510"/>
      <c r="ML439" s="511"/>
      <c r="MM439" s="511"/>
      <c r="MN439" s="511"/>
      <c r="MO439" s="511"/>
      <c r="MP439" s="511"/>
      <c r="NE439" s="876">
        <v>1184</v>
      </c>
      <c r="NF439" s="877">
        <v>8.6798319334398499</v>
      </c>
      <c r="NG439" s="877">
        <v>6.3373542984969697</v>
      </c>
      <c r="NH439" s="877">
        <v>5.6990518440168501</v>
      </c>
      <c r="NI439" s="877">
        <v>2.8052924556007102</v>
      </c>
      <c r="NJ439" s="877">
        <v>7.0382605751753502</v>
      </c>
      <c r="NK439" s="877">
        <v>7.0654430629374296</v>
      </c>
      <c r="NL439" s="877">
        <v>8.8902642770211102</v>
      </c>
      <c r="NM439" s="877">
        <v>7.8814810897908796</v>
      </c>
      <c r="NN439" s="877">
        <v>6.0921228498386801</v>
      </c>
      <c r="NO439" s="877">
        <v>2.4880007708340699</v>
      </c>
      <c r="NP439" s="877">
        <v>6.5163303868259401</v>
      </c>
      <c r="NQ439" s="877">
        <v>6.58766502110098</v>
      </c>
      <c r="NR439" s="877">
        <v>7.9011082430145096</v>
      </c>
      <c r="NS439" s="877">
        <v>5.0236989172664099</v>
      </c>
      <c r="NT439" s="877">
        <v>6.0546314487829704</v>
      </c>
      <c r="NU439" s="877">
        <v>7.7933757112647504</v>
      </c>
      <c r="NV439" s="877">
        <v>7.18893495209851</v>
      </c>
      <c r="NW439" s="877">
        <v>7.2744480439252097</v>
      </c>
      <c r="NX439" s="877">
        <v>5.1338100911060298</v>
      </c>
      <c r="NY439" s="877">
        <v>6.1715271060388099</v>
      </c>
      <c r="NZ439" s="877">
        <v>7.5306794380987396</v>
      </c>
      <c r="OA439" s="877">
        <v>2.2927817492278502</v>
      </c>
      <c r="OB439" s="877">
        <v>11.227646024315</v>
      </c>
      <c r="OC439" s="877">
        <v>1.52105073690096</v>
      </c>
      <c r="OD439" s="877">
        <v>7.9899904730581301</v>
      </c>
      <c r="OE439" s="877">
        <v>6.8414699994657999</v>
      </c>
      <c r="OF439" s="877">
        <v>5.7411972985714304</v>
      </c>
      <c r="OG439" s="877">
        <v>12.690454199612899</v>
      </c>
      <c r="OH439" s="877">
        <v>4.9221978483963698</v>
      </c>
      <c r="OI439" s="877">
        <v>8.3035524555837199</v>
      </c>
      <c r="OJ439" s="877">
        <v>4.1763227726404599</v>
      </c>
      <c r="OK439" s="877">
        <v>4.3869017440291502</v>
      </c>
      <c r="OL439" s="877">
        <v>5.69720872383028</v>
      </c>
      <c r="OM439" s="877">
        <v>9.7065952874140198</v>
      </c>
    </row>
    <row r="440" spans="1:403" s="133" customFormat="1" x14ac:dyDescent="0.25">
      <c r="A440" s="902">
        <v>439</v>
      </c>
      <c r="B440" s="221">
        <v>0</v>
      </c>
      <c r="C440" s="61">
        <v>0</v>
      </c>
      <c r="D440" s="61">
        <v>5</v>
      </c>
      <c r="E440" s="511">
        <v>186</v>
      </c>
      <c r="F440" s="884"/>
      <c r="G440" s="61"/>
      <c r="H440" s="900">
        <v>439</v>
      </c>
      <c r="J440" s="511" t="s">
        <v>1948</v>
      </c>
      <c r="K440" s="766">
        <v>9487</v>
      </c>
      <c r="L440" s="512">
        <v>88.372602739726005</v>
      </c>
      <c r="M440" s="514">
        <v>74</v>
      </c>
      <c r="N440" s="514">
        <v>174</v>
      </c>
      <c r="O440" s="514">
        <v>24.441802087462015</v>
      </c>
      <c r="P440" s="106">
        <v>1.8912077270005712</v>
      </c>
      <c r="Q440" s="511">
        <v>0</v>
      </c>
      <c r="R440" s="511">
        <v>135</v>
      </c>
      <c r="S440" s="511">
        <v>70</v>
      </c>
      <c r="T440" s="511">
        <v>1</v>
      </c>
      <c r="U440" s="514">
        <v>3</v>
      </c>
      <c r="V440" s="718">
        <v>0</v>
      </c>
      <c r="W440" s="718"/>
      <c r="X440" s="718">
        <v>0</v>
      </c>
      <c r="Y440" s="718">
        <v>0</v>
      </c>
      <c r="Z440" s="663">
        <v>0</v>
      </c>
      <c r="AA440" s="718">
        <v>0</v>
      </c>
      <c r="AB440" s="718">
        <v>0</v>
      </c>
      <c r="AC440" s="718">
        <v>0</v>
      </c>
      <c r="AE440" s="524">
        <v>39.6475644904923</v>
      </c>
      <c r="AG440" s="589">
        <v>99</v>
      </c>
      <c r="AH440" s="590">
        <v>1.0900000000000001</v>
      </c>
      <c r="AI440" s="589">
        <v>64</v>
      </c>
      <c r="AJ440" s="592"/>
      <c r="AK440" s="589">
        <v>14.7</v>
      </c>
      <c r="AL440" s="592"/>
      <c r="AM440" s="589">
        <v>684</v>
      </c>
      <c r="AN440" s="593"/>
      <c r="AO440" s="409"/>
      <c r="AP440" s="63"/>
      <c r="AQ440" s="63"/>
      <c r="AR440" s="63"/>
      <c r="AS440" s="63"/>
      <c r="AT440" s="63"/>
      <c r="AU440" s="63"/>
      <c r="AV440" s="64"/>
      <c r="AW440" s="64"/>
      <c r="AX440" s="108"/>
      <c r="AY440" s="108"/>
      <c r="AZ440" s="108"/>
      <c r="BA440" s="589">
        <v>138</v>
      </c>
      <c r="BB440" s="414"/>
      <c r="BC440" s="66"/>
      <c r="BD440" s="68"/>
      <c r="BE440" s="66"/>
      <c r="BF440" s="218"/>
      <c r="BG440" s="66"/>
      <c r="BH440" s="68"/>
      <c r="BI440" s="508"/>
      <c r="BJ440" s="508"/>
      <c r="BK440" s="508"/>
      <c r="BL440" s="66"/>
      <c r="BM440" s="66"/>
      <c r="BN440" s="66"/>
      <c r="BO440" s="66"/>
      <c r="BP440" s="571"/>
      <c r="BQ440" s="66"/>
      <c r="BR440" s="66"/>
      <c r="BS440" s="66"/>
      <c r="BT440" s="66"/>
      <c r="BU440" s="61"/>
      <c r="BV440" s="61"/>
      <c r="BW440" s="61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61"/>
      <c r="CK440" s="661">
        <v>1</v>
      </c>
      <c r="CL440" s="661">
        <v>0</v>
      </c>
      <c r="CM440" s="663">
        <v>1</v>
      </c>
      <c r="CN440" s="661">
        <v>1</v>
      </c>
      <c r="CO440" s="661">
        <v>1</v>
      </c>
      <c r="CP440" s="661">
        <v>0</v>
      </c>
      <c r="CQ440" s="661">
        <v>0</v>
      </c>
      <c r="CR440" s="663" t="s">
        <v>1846</v>
      </c>
      <c r="CS440" s="661">
        <v>0</v>
      </c>
      <c r="CT440" s="661">
        <v>0</v>
      </c>
      <c r="CU440" s="663" t="s">
        <v>1846</v>
      </c>
      <c r="CV440" s="663" t="s">
        <v>1816</v>
      </c>
      <c r="CW440" s="667"/>
      <c r="CX440" s="362"/>
      <c r="CY440" s="362"/>
      <c r="CZ440" s="362"/>
      <c r="DD440" s="516">
        <v>2</v>
      </c>
      <c r="DE440" s="511" t="s">
        <v>1750</v>
      </c>
      <c r="DG440" s="136"/>
      <c r="DK440" s="136"/>
      <c r="DL440" s="136"/>
      <c r="DM440" s="136"/>
      <c r="DT440" s="63"/>
      <c r="EP440" s="511">
        <v>186</v>
      </c>
      <c r="EQ440" s="574">
        <v>41743</v>
      </c>
      <c r="EU440" s="133">
        <v>91</v>
      </c>
      <c r="EV440" s="133">
        <v>1</v>
      </c>
      <c r="EW440" s="524">
        <v>39.6475644904923</v>
      </c>
      <c r="EX440" s="133">
        <v>8</v>
      </c>
      <c r="EY440" s="133">
        <v>8</v>
      </c>
      <c r="EZ440" s="133">
        <v>61</v>
      </c>
      <c r="FA440" s="133">
        <v>49</v>
      </c>
      <c r="FD440" s="133">
        <v>55</v>
      </c>
      <c r="FF440" s="133">
        <v>34</v>
      </c>
      <c r="FI440" s="91"/>
      <c r="FJ440" s="91"/>
      <c r="FK440" s="227"/>
      <c r="FL440" s="227"/>
      <c r="FM440" s="193">
        <v>125</v>
      </c>
      <c r="FN440" s="193">
        <v>98</v>
      </c>
      <c r="FO440" s="193">
        <v>66.095330626767392</v>
      </c>
      <c r="FP440" s="193">
        <v>51.81873921138564</v>
      </c>
      <c r="FQ440" s="193">
        <v>22</v>
      </c>
      <c r="FR440" s="133">
        <v>1</v>
      </c>
      <c r="FT440" s="193">
        <v>87</v>
      </c>
      <c r="FU440" s="193"/>
      <c r="FV440" s="133">
        <v>140</v>
      </c>
      <c r="FW440" s="237">
        <v>6.36</v>
      </c>
      <c r="FX440" s="237">
        <v>8.8800000000000008</v>
      </c>
      <c r="FY440" s="237">
        <v>13.679245283018867</v>
      </c>
      <c r="FZ440" s="237"/>
      <c r="GA440" s="237">
        <v>2.3076923076923075</v>
      </c>
      <c r="GB440" s="133">
        <v>22</v>
      </c>
      <c r="GH440" s="133">
        <v>1</v>
      </c>
      <c r="GI440" s="133">
        <v>1</v>
      </c>
      <c r="GJ440" s="133">
        <v>0</v>
      </c>
      <c r="GK440" s="133">
        <v>1</v>
      </c>
      <c r="GL440" s="133">
        <v>26</v>
      </c>
      <c r="GN440" s="133">
        <v>0</v>
      </c>
      <c r="GP440" s="133">
        <v>1</v>
      </c>
      <c r="GQ440" s="61">
        <v>112</v>
      </c>
      <c r="GR440" s="106">
        <v>59.221416241583583</v>
      </c>
      <c r="GS440" s="61">
        <v>46</v>
      </c>
      <c r="GT440" s="61">
        <v>0</v>
      </c>
      <c r="GU440" s="61"/>
      <c r="GV440" s="61"/>
      <c r="GW440" s="61"/>
      <c r="GX440" s="61"/>
      <c r="GY440" s="61"/>
      <c r="GZ440" s="61"/>
      <c r="HA440" s="90"/>
      <c r="HB440" s="21">
        <v>16</v>
      </c>
      <c r="HZ440" s="238"/>
      <c r="IF440" s="237"/>
      <c r="IG440" s="237"/>
      <c r="IQ440" s="237"/>
      <c r="JD440" s="136"/>
      <c r="JE440" s="278"/>
      <c r="JF440" s="70"/>
      <c r="JG440" s="70"/>
      <c r="JH440" s="136"/>
      <c r="JI440" s="136"/>
      <c r="JJ440" s="136"/>
      <c r="JK440" s="136"/>
      <c r="JM440" s="420"/>
      <c r="JN440" s="362"/>
      <c r="JO440" s="244"/>
      <c r="JQ440" s="518">
        <v>0</v>
      </c>
      <c r="JR440" s="519">
        <v>43559</v>
      </c>
      <c r="JS440" s="520">
        <v>59</v>
      </c>
      <c r="JT440" s="135"/>
      <c r="JV440" s="200"/>
      <c r="JW440" s="135"/>
      <c r="JX440" s="225"/>
      <c r="JY440" s="201"/>
      <c r="JZ440" s="135"/>
      <c r="KA440" s="225"/>
      <c r="KB440" s="699">
        <v>0</v>
      </c>
      <c r="KC440" s="511"/>
      <c r="KD440" s="225"/>
      <c r="KE440" s="63"/>
      <c r="KF440" s="250"/>
      <c r="KG440" s="250"/>
      <c r="KH440" s="250"/>
      <c r="KI440" s="250"/>
      <c r="KJ440" s="250"/>
      <c r="KK440" s="250"/>
      <c r="KL440" s="250"/>
      <c r="KM440" s="250"/>
      <c r="KR440" s="92"/>
      <c r="KS440" s="92"/>
      <c r="KT440" s="92"/>
      <c r="KU440" s="361"/>
      <c r="KV440" s="92"/>
      <c r="KW440" s="361"/>
      <c r="KX440" s="361"/>
      <c r="KY440" s="361"/>
      <c r="KZ440" s="361"/>
      <c r="LA440" s="361"/>
      <c r="LB440" s="361"/>
      <c r="LC440" s="361"/>
      <c r="LD440" s="361"/>
      <c r="LE440" s="361"/>
      <c r="LF440" s="112"/>
      <c r="LG440" s="454"/>
      <c r="LH440" s="454"/>
      <c r="LI440" s="454"/>
      <c r="LJ440" s="454"/>
      <c r="LK440" s="454"/>
      <c r="LL440" s="454"/>
      <c r="LM440" s="454"/>
      <c r="LN440" s="454"/>
      <c r="LO440" s="454"/>
      <c r="LP440" s="454"/>
      <c r="LQ440" s="454"/>
      <c r="LR440" s="454"/>
      <c r="LS440" s="454"/>
      <c r="LT440" s="454"/>
      <c r="LU440" s="454"/>
      <c r="LV440" s="454"/>
      <c r="LW440" s="454"/>
      <c r="LX440" s="454"/>
      <c r="LY440" s="454"/>
      <c r="LZ440" s="454"/>
      <c r="MA440" s="454"/>
      <c r="MB440" s="454"/>
      <c r="MD440" s="509"/>
      <c r="ME440" s="61"/>
      <c r="MF440" s="746">
        <v>186</v>
      </c>
      <c r="MG440" s="510">
        <v>41743</v>
      </c>
      <c r="MH440" s="511">
        <v>439</v>
      </c>
      <c r="MI440" s="521">
        <v>439</v>
      </c>
      <c r="MJ440" s="522">
        <v>44.271566206093098</v>
      </c>
      <c r="MK440" s="510"/>
      <c r="ML440" s="511"/>
      <c r="MM440" s="511"/>
      <c r="MN440" s="511"/>
      <c r="MO440" s="511"/>
      <c r="MP440" s="511"/>
      <c r="NE440" s="876" t="s">
        <v>64</v>
      </c>
      <c r="NF440" s="877" t="s">
        <v>64</v>
      </c>
      <c r="NG440" s="877" t="s">
        <v>64</v>
      </c>
      <c r="NH440" s="877" t="s">
        <v>64</v>
      </c>
      <c r="NI440" s="877" t="s">
        <v>64</v>
      </c>
      <c r="NJ440" s="877" t="s">
        <v>64</v>
      </c>
      <c r="NK440" s="877" t="s">
        <v>64</v>
      </c>
      <c r="NL440" s="877" t="s">
        <v>64</v>
      </c>
      <c r="NM440" s="877" t="s">
        <v>64</v>
      </c>
      <c r="NN440" s="877" t="s">
        <v>64</v>
      </c>
      <c r="NO440" s="877" t="s">
        <v>64</v>
      </c>
      <c r="NP440" s="877" t="s">
        <v>64</v>
      </c>
      <c r="NQ440" s="877" t="s">
        <v>64</v>
      </c>
      <c r="NR440" s="877" t="s">
        <v>64</v>
      </c>
      <c r="NS440" s="877" t="s">
        <v>64</v>
      </c>
      <c r="NT440" s="877" t="s">
        <v>64</v>
      </c>
      <c r="NU440" s="877" t="s">
        <v>64</v>
      </c>
      <c r="NV440" s="877" t="s">
        <v>64</v>
      </c>
      <c r="NW440" s="877" t="s">
        <v>64</v>
      </c>
      <c r="NX440" s="877" t="s">
        <v>64</v>
      </c>
      <c r="NY440" s="877" t="s">
        <v>64</v>
      </c>
      <c r="NZ440" s="877" t="s">
        <v>64</v>
      </c>
      <c r="OA440" s="877" t="s">
        <v>64</v>
      </c>
      <c r="OB440" s="877" t="s">
        <v>64</v>
      </c>
      <c r="OC440" s="877" t="s">
        <v>64</v>
      </c>
      <c r="OD440" s="877" t="s">
        <v>64</v>
      </c>
      <c r="OE440" s="877" t="s">
        <v>64</v>
      </c>
      <c r="OF440" s="877" t="s">
        <v>64</v>
      </c>
      <c r="OG440" s="877" t="s">
        <v>64</v>
      </c>
      <c r="OH440" s="877" t="s">
        <v>64</v>
      </c>
      <c r="OI440" s="877" t="s">
        <v>64</v>
      </c>
      <c r="OJ440" s="877" t="s">
        <v>64</v>
      </c>
      <c r="OK440" s="877" t="s">
        <v>64</v>
      </c>
      <c r="OL440" s="877" t="s">
        <v>64</v>
      </c>
      <c r="OM440" s="877" t="s">
        <v>64</v>
      </c>
    </row>
    <row r="441" spans="1:403" s="290" customFormat="1" x14ac:dyDescent="0.25">
      <c r="A441" s="455">
        <v>440</v>
      </c>
      <c r="B441" s="847">
        <v>0</v>
      </c>
      <c r="C441" s="290">
        <v>0</v>
      </c>
      <c r="D441" s="290">
        <v>5</v>
      </c>
      <c r="E441" s="511">
        <v>187</v>
      </c>
      <c r="F441" s="884"/>
      <c r="G441" s="61"/>
      <c r="H441" s="900">
        <v>441</v>
      </c>
      <c r="J441" s="531" t="s">
        <v>1907</v>
      </c>
      <c r="K441" s="848">
        <v>20023</v>
      </c>
      <c r="L441" s="540">
        <v>59.5095890410959</v>
      </c>
      <c r="M441" s="542">
        <v>103</v>
      </c>
      <c r="N441" s="542">
        <v>180</v>
      </c>
      <c r="O441" s="542">
        <v>31.79012345679012</v>
      </c>
      <c r="P441" s="543">
        <v>2.2693611435820435</v>
      </c>
      <c r="Q441" s="531">
        <v>0</v>
      </c>
      <c r="R441" s="541">
        <v>110</v>
      </c>
      <c r="S441" s="541">
        <v>75</v>
      </c>
      <c r="T441" s="531">
        <v>1</v>
      </c>
      <c r="U441" s="544">
        <v>3</v>
      </c>
      <c r="V441" s="849">
        <v>0</v>
      </c>
      <c r="W441" s="849"/>
      <c r="X441" s="849">
        <v>1</v>
      </c>
      <c r="Y441" s="849">
        <v>2</v>
      </c>
      <c r="Z441" s="849">
        <v>1</v>
      </c>
      <c r="AA441" s="849">
        <v>0</v>
      </c>
      <c r="AB441" s="849">
        <v>0</v>
      </c>
      <c r="AC441" s="849">
        <v>0</v>
      </c>
      <c r="AE441" s="551">
        <v>20.450555295604399</v>
      </c>
      <c r="AG441" s="545">
        <v>113</v>
      </c>
      <c r="AH441" s="546">
        <v>1.06</v>
      </c>
      <c r="AI441" s="545">
        <v>71</v>
      </c>
      <c r="AK441" s="545">
        <v>15.1</v>
      </c>
      <c r="AM441" s="545">
        <v>301</v>
      </c>
      <c r="AN441" s="555"/>
      <c r="AO441" s="850"/>
      <c r="AV441" s="851"/>
      <c r="AW441" s="851"/>
      <c r="AX441" s="852"/>
      <c r="AY441" s="852"/>
      <c r="AZ441" s="852"/>
      <c r="BA441" s="545">
        <v>138</v>
      </c>
      <c r="BB441" s="853"/>
      <c r="BD441" s="854"/>
      <c r="BF441" s="543"/>
      <c r="BH441" s="854"/>
      <c r="BI441" s="855"/>
      <c r="BJ441" s="855"/>
      <c r="BK441" s="855"/>
      <c r="BP441" s="578"/>
      <c r="CK441" s="531">
        <v>1</v>
      </c>
      <c r="CL441" s="531">
        <v>0</v>
      </c>
      <c r="CM441" s="531">
        <v>1</v>
      </c>
      <c r="CN441" s="531">
        <v>1</v>
      </c>
      <c r="CO441" s="856">
        <v>1</v>
      </c>
      <c r="CP441" s="531">
        <v>0</v>
      </c>
      <c r="CQ441" s="531">
        <v>0</v>
      </c>
      <c r="CR441" s="531">
        <v>1</v>
      </c>
      <c r="CS441" s="531">
        <v>0</v>
      </c>
      <c r="CT441" s="531">
        <v>0</v>
      </c>
      <c r="CU441" s="531">
        <v>0</v>
      </c>
      <c r="CV441" s="531">
        <v>0</v>
      </c>
      <c r="CW441" s="857">
        <v>12.1</v>
      </c>
      <c r="DD441" s="547">
        <v>2</v>
      </c>
      <c r="DE441" s="531" t="s">
        <v>1949</v>
      </c>
      <c r="DG441" s="852"/>
      <c r="DK441" s="852"/>
      <c r="DL441" s="852"/>
      <c r="DM441" s="852"/>
      <c r="EP441" s="531">
        <v>187</v>
      </c>
      <c r="EQ441" s="577">
        <v>41745</v>
      </c>
      <c r="EW441" s="551">
        <v>20.450555295604399</v>
      </c>
      <c r="FI441" s="543"/>
      <c r="FJ441" s="543"/>
      <c r="FK441" s="543"/>
      <c r="FL441" s="543"/>
      <c r="FM441" s="578"/>
      <c r="FN441" s="578"/>
      <c r="FO441" s="578">
        <v>0</v>
      </c>
      <c r="FP441" s="578">
        <v>0</v>
      </c>
      <c r="FQ441" s="578"/>
      <c r="FT441" s="578"/>
      <c r="FU441" s="578"/>
      <c r="FW441" s="543"/>
      <c r="FX441" s="543"/>
      <c r="FY441" s="543"/>
      <c r="FZ441" s="543"/>
      <c r="GA441" s="543"/>
      <c r="GR441" s="543">
        <v>0</v>
      </c>
      <c r="HA441" s="852"/>
      <c r="HB441" s="26"/>
      <c r="HZ441" s="854"/>
      <c r="IF441" s="543"/>
      <c r="IG441" s="543"/>
      <c r="IQ441" s="543"/>
      <c r="JD441" s="852"/>
      <c r="JE441" s="858"/>
      <c r="JF441" s="858"/>
      <c r="JG441" s="858"/>
      <c r="JH441" s="852"/>
      <c r="JI441" s="852"/>
      <c r="JJ441" s="852"/>
      <c r="JK441" s="852"/>
      <c r="JO441" s="859"/>
      <c r="JQ441" s="548">
        <v>1</v>
      </c>
      <c r="JR441" s="549">
        <v>43567</v>
      </c>
      <c r="JS441" s="550">
        <v>59</v>
      </c>
      <c r="JT441" s="859"/>
      <c r="JV441" s="852"/>
      <c r="JW441" s="859"/>
      <c r="JX441" s="860"/>
      <c r="JY441" s="858"/>
      <c r="JZ441" s="859"/>
      <c r="KA441" s="860"/>
      <c r="KB441" s="541">
        <v>0</v>
      </c>
      <c r="KC441" s="531"/>
      <c r="KD441" s="860"/>
      <c r="KR441" s="852"/>
      <c r="KS441" s="852"/>
      <c r="KT441" s="852"/>
      <c r="KV441" s="852"/>
      <c r="LF441" s="852"/>
      <c r="MF441" s="861">
        <v>187</v>
      </c>
      <c r="MG441" s="539">
        <v>41744</v>
      </c>
      <c r="MH441" s="531">
        <v>441</v>
      </c>
      <c r="MI441" s="532">
        <v>441</v>
      </c>
      <c r="MJ441" s="862">
        <v>33.843111833554801</v>
      </c>
      <c r="MK441" s="539"/>
      <c r="ML441" s="531"/>
      <c r="MM441" s="531"/>
      <c r="MN441" s="531"/>
      <c r="MO441" s="531"/>
      <c r="MP441" s="531"/>
      <c r="NE441" s="876" t="s">
        <v>64</v>
      </c>
      <c r="NF441" s="877" t="s">
        <v>64</v>
      </c>
      <c r="NG441" s="877" t="s">
        <v>64</v>
      </c>
      <c r="NH441" s="877" t="s">
        <v>64</v>
      </c>
      <c r="NI441" s="877" t="s">
        <v>64</v>
      </c>
      <c r="NJ441" s="877" t="s">
        <v>64</v>
      </c>
      <c r="NK441" s="877" t="s">
        <v>64</v>
      </c>
      <c r="NL441" s="877" t="s">
        <v>64</v>
      </c>
      <c r="NM441" s="877" t="s">
        <v>64</v>
      </c>
      <c r="NN441" s="877" t="s">
        <v>64</v>
      </c>
      <c r="NO441" s="877" t="s">
        <v>64</v>
      </c>
      <c r="NP441" s="877" t="s">
        <v>64</v>
      </c>
      <c r="NQ441" s="877" t="s">
        <v>64</v>
      </c>
      <c r="NR441" s="877" t="s">
        <v>64</v>
      </c>
      <c r="NS441" s="877" t="s">
        <v>64</v>
      </c>
      <c r="NT441" s="877" t="s">
        <v>64</v>
      </c>
      <c r="NU441" s="877" t="s">
        <v>64</v>
      </c>
      <c r="NV441" s="877" t="s">
        <v>64</v>
      </c>
      <c r="NW441" s="877" t="s">
        <v>64</v>
      </c>
      <c r="NX441" s="877" t="s">
        <v>64</v>
      </c>
      <c r="NY441" s="877" t="s">
        <v>64</v>
      </c>
      <c r="NZ441" s="877" t="s">
        <v>64</v>
      </c>
      <c r="OA441" s="877" t="s">
        <v>64</v>
      </c>
      <c r="OB441" s="877" t="s">
        <v>64</v>
      </c>
      <c r="OC441" s="877" t="s">
        <v>64</v>
      </c>
      <c r="OD441" s="877" t="s">
        <v>64</v>
      </c>
      <c r="OE441" s="877" t="s">
        <v>64</v>
      </c>
      <c r="OF441" s="877" t="s">
        <v>64</v>
      </c>
      <c r="OG441" s="877" t="s">
        <v>64</v>
      </c>
      <c r="OH441" s="877" t="s">
        <v>64</v>
      </c>
      <c r="OI441" s="877" t="s">
        <v>64</v>
      </c>
      <c r="OJ441" s="877" t="s">
        <v>64</v>
      </c>
      <c r="OK441" s="877" t="s">
        <v>64</v>
      </c>
      <c r="OL441" s="877" t="s">
        <v>64</v>
      </c>
      <c r="OM441" s="877" t="s">
        <v>64</v>
      </c>
    </row>
    <row r="442" spans="1:403" s="133" customFormat="1" x14ac:dyDescent="0.25">
      <c r="A442" s="455">
        <v>441</v>
      </c>
      <c r="B442" s="274">
        <v>0</v>
      </c>
      <c r="C442" s="61">
        <v>1</v>
      </c>
      <c r="D442" s="61">
        <v>5</v>
      </c>
      <c r="E442" s="511">
        <v>188</v>
      </c>
      <c r="F442" s="884"/>
      <c r="G442" s="61"/>
      <c r="H442" s="900">
        <v>442</v>
      </c>
      <c r="J442" s="511" t="s">
        <v>1950</v>
      </c>
      <c r="K442" s="766">
        <v>17234</v>
      </c>
      <c r="L442" s="512">
        <v>67.178082191780803</v>
      </c>
      <c r="M442" s="514">
        <v>64</v>
      </c>
      <c r="N442" s="514">
        <v>170</v>
      </c>
      <c r="O442" s="514">
        <v>22.145328719723185</v>
      </c>
      <c r="P442" s="106">
        <v>1.7384539747207064</v>
      </c>
      <c r="Q442" s="511">
        <v>0</v>
      </c>
      <c r="R442" s="511">
        <v>100</v>
      </c>
      <c r="S442" s="511">
        <v>60</v>
      </c>
      <c r="T442" s="511">
        <v>1</v>
      </c>
      <c r="U442" s="514">
        <v>3</v>
      </c>
      <c r="V442" s="718">
        <v>0</v>
      </c>
      <c r="W442" s="718"/>
      <c r="X442" s="718">
        <v>1</v>
      </c>
      <c r="Y442" s="718">
        <v>1</v>
      </c>
      <c r="Z442" s="718">
        <v>1</v>
      </c>
      <c r="AA442" s="718">
        <v>0</v>
      </c>
      <c r="AB442" s="718">
        <v>1</v>
      </c>
      <c r="AC442" s="718">
        <v>0</v>
      </c>
      <c r="AE442" s="524">
        <v>25.3311976212179</v>
      </c>
      <c r="AG442" s="589">
        <v>152</v>
      </c>
      <c r="AH442" s="590">
        <v>1.87</v>
      </c>
      <c r="AI442" s="589">
        <v>36</v>
      </c>
      <c r="AJ442" s="63"/>
      <c r="AK442" s="515">
        <v>11.2</v>
      </c>
      <c r="AL442" s="63"/>
      <c r="AM442" s="589">
        <v>3337</v>
      </c>
      <c r="AN442" s="593"/>
      <c r="AO442" s="409"/>
      <c r="AP442" s="63"/>
      <c r="AQ442" s="63"/>
      <c r="AR442" s="63"/>
      <c r="AS442" s="63"/>
      <c r="AT442" s="63"/>
      <c r="AU442" s="63"/>
      <c r="AV442" s="64"/>
      <c r="AW442" s="64"/>
      <c r="AX442" s="108"/>
      <c r="AY442" s="108"/>
      <c r="AZ442" s="108"/>
      <c r="BA442" s="589">
        <v>141</v>
      </c>
      <c r="BB442" s="414"/>
      <c r="BC442" s="66"/>
      <c r="BD442" s="68"/>
      <c r="BE442" s="66"/>
      <c r="BF442" s="218"/>
      <c r="BG442" s="66"/>
      <c r="BH442" s="68"/>
      <c r="BI442" s="508"/>
      <c r="BJ442" s="508"/>
      <c r="BK442" s="508"/>
      <c r="BL442" s="66"/>
      <c r="BM442" s="66"/>
      <c r="BN442" s="66"/>
      <c r="BO442" s="66"/>
      <c r="BP442" s="571"/>
      <c r="BQ442" s="66"/>
      <c r="BR442" s="66"/>
      <c r="BS442" s="66"/>
      <c r="BT442" s="66"/>
      <c r="BU442" s="61"/>
      <c r="BV442" s="61"/>
      <c r="BW442" s="61"/>
      <c r="BX442" s="61"/>
      <c r="BY442" s="61"/>
      <c r="BZ442" s="61"/>
      <c r="CA442" s="61"/>
      <c r="CB442" s="61"/>
      <c r="CC442" s="61"/>
      <c r="CD442" s="61"/>
      <c r="CE442" s="61"/>
      <c r="CF442" s="61"/>
      <c r="CG442" s="61"/>
      <c r="CH442" s="61"/>
      <c r="CI442" s="61"/>
      <c r="CJ442" s="61"/>
      <c r="CK442" s="661">
        <v>1</v>
      </c>
      <c r="CL442" s="661">
        <v>0</v>
      </c>
      <c r="CM442" s="661">
        <v>0</v>
      </c>
      <c r="CN442" s="661">
        <v>1</v>
      </c>
      <c r="CO442" s="663">
        <v>1</v>
      </c>
      <c r="CP442" s="661">
        <v>0</v>
      </c>
      <c r="CQ442" s="663">
        <v>1</v>
      </c>
      <c r="CR442" s="661">
        <v>0</v>
      </c>
      <c r="CS442" s="661">
        <v>0</v>
      </c>
      <c r="CT442" s="661">
        <v>0</v>
      </c>
      <c r="CU442" s="661">
        <v>0</v>
      </c>
      <c r="CV442" s="661">
        <v>1</v>
      </c>
      <c r="CW442" s="667"/>
      <c r="CX442" s="362"/>
      <c r="CY442" s="362"/>
      <c r="CZ442" s="362"/>
      <c r="DD442" s="516">
        <v>1</v>
      </c>
      <c r="DE442" s="511" t="s">
        <v>1756</v>
      </c>
      <c r="DG442" s="136"/>
      <c r="DK442" s="136"/>
      <c r="DL442" s="136"/>
      <c r="DM442" s="136"/>
      <c r="DT442" s="63"/>
      <c r="EP442" s="511">
        <v>188</v>
      </c>
      <c r="EQ442" s="574">
        <v>41753</v>
      </c>
      <c r="EU442" s="133">
        <v>89</v>
      </c>
      <c r="EV442" s="133">
        <v>1</v>
      </c>
      <c r="EW442" s="524">
        <v>25.3311976212179</v>
      </c>
      <c r="EX442" s="133">
        <v>9</v>
      </c>
      <c r="EY442" s="133">
        <v>8</v>
      </c>
      <c r="EZ442" s="133">
        <v>51</v>
      </c>
      <c r="FA442" s="133">
        <v>45</v>
      </c>
      <c r="FD442" s="133">
        <v>39</v>
      </c>
      <c r="FF442" s="133">
        <v>30</v>
      </c>
      <c r="FI442" s="91"/>
      <c r="FJ442" s="91"/>
      <c r="FK442" s="227"/>
      <c r="FL442" s="227"/>
      <c r="FM442" s="193">
        <v>106</v>
      </c>
      <c r="FN442" s="193">
        <v>61</v>
      </c>
      <c r="FO442" s="193">
        <v>60.973716613365944</v>
      </c>
      <c r="FP442" s="193">
        <v>35.088648239767195</v>
      </c>
      <c r="FQ442" s="193">
        <v>43</v>
      </c>
      <c r="FR442" s="133">
        <v>0</v>
      </c>
      <c r="FT442" s="193">
        <v>80</v>
      </c>
      <c r="FU442" s="193">
        <v>60</v>
      </c>
      <c r="FV442" s="133">
        <v>120</v>
      </c>
      <c r="FW442" s="237">
        <v>5.9</v>
      </c>
      <c r="FX442" s="237">
        <v>4.7</v>
      </c>
      <c r="FY442" s="237">
        <v>13.559322033898304</v>
      </c>
      <c r="FZ442" s="237">
        <v>1.3333333333333333</v>
      </c>
      <c r="GA442" s="237">
        <v>4.166666666666667</v>
      </c>
      <c r="GB442" s="133">
        <v>21</v>
      </c>
      <c r="GH442" s="133">
        <v>1</v>
      </c>
      <c r="GI442" s="133">
        <v>1</v>
      </c>
      <c r="GJ442" s="133">
        <v>0</v>
      </c>
      <c r="GK442" s="133">
        <v>1</v>
      </c>
      <c r="GL442" s="133">
        <v>29</v>
      </c>
      <c r="GN442" s="133">
        <v>0</v>
      </c>
      <c r="GP442" s="133">
        <v>1</v>
      </c>
      <c r="GQ442" s="61">
        <v>37</v>
      </c>
      <c r="GR442" s="106">
        <v>21.283278440514529</v>
      </c>
      <c r="GS442" s="61">
        <v>51</v>
      </c>
      <c r="GT442" s="61">
        <v>0</v>
      </c>
      <c r="GU442" s="61"/>
      <c r="GV442" s="61"/>
      <c r="GW442" s="61"/>
      <c r="GX442" s="61"/>
      <c r="GY442" s="61">
        <v>18</v>
      </c>
      <c r="GZ442" s="61"/>
      <c r="HA442" s="90"/>
      <c r="HB442" s="21">
        <v>18</v>
      </c>
      <c r="HZ442" s="238"/>
      <c r="IF442" s="237"/>
      <c r="IG442" s="237"/>
      <c r="IQ442" s="237"/>
      <c r="JD442" s="136"/>
      <c r="JE442" s="278"/>
      <c r="JF442" s="70"/>
      <c r="JG442" s="70"/>
      <c r="JH442" s="136"/>
      <c r="JI442" s="136"/>
      <c r="JJ442" s="136"/>
      <c r="JK442" s="136"/>
      <c r="JM442" s="420"/>
      <c r="JN442" s="362"/>
      <c r="JO442" s="244"/>
      <c r="JQ442" s="518">
        <v>1</v>
      </c>
      <c r="JR442" s="519">
        <v>42367</v>
      </c>
      <c r="JS442" s="520">
        <v>20</v>
      </c>
      <c r="JT442" s="135"/>
      <c r="JV442" s="200"/>
      <c r="JW442" s="135"/>
      <c r="JX442" s="225"/>
      <c r="JY442" s="201"/>
      <c r="JZ442" s="135"/>
      <c r="KA442" s="225"/>
      <c r="KB442" s="699">
        <v>0</v>
      </c>
      <c r="KC442" s="511"/>
      <c r="KD442" s="225"/>
      <c r="KE442" s="63"/>
      <c r="KF442" s="250"/>
      <c r="KG442" s="250"/>
      <c r="KH442" s="250"/>
      <c r="KI442" s="250"/>
      <c r="KJ442" s="250"/>
      <c r="KK442" s="250"/>
      <c r="KL442" s="250"/>
      <c r="KM442" s="250"/>
      <c r="KR442" s="92"/>
      <c r="KS442" s="92"/>
      <c r="KT442" s="92"/>
      <c r="KU442" s="361"/>
      <c r="KV442" s="92"/>
      <c r="KW442" s="361"/>
      <c r="KX442" s="361"/>
      <c r="KY442" s="361"/>
      <c r="KZ442" s="361"/>
      <c r="LA442" s="361"/>
      <c r="LB442" s="361"/>
      <c r="LC442" s="361"/>
      <c r="LD442" s="361"/>
      <c r="LE442" s="361"/>
      <c r="LF442" s="112"/>
      <c r="LG442" s="454"/>
      <c r="LH442" s="454"/>
      <c r="LI442" s="454"/>
      <c r="LJ442" s="454"/>
      <c r="LK442" s="454"/>
      <c r="LL442" s="454"/>
      <c r="LM442" s="454"/>
      <c r="LN442" s="454"/>
      <c r="LO442" s="454"/>
      <c r="LP442" s="454"/>
      <c r="LQ442" s="454"/>
      <c r="LR442" s="454"/>
      <c r="LS442" s="454"/>
      <c r="LT442" s="454"/>
      <c r="LU442" s="454"/>
      <c r="LV442" s="454"/>
      <c r="LW442" s="454"/>
      <c r="LX442" s="454"/>
      <c r="LY442" s="454"/>
      <c r="LZ442" s="454"/>
      <c r="MA442" s="454"/>
      <c r="MB442" s="454"/>
      <c r="MD442" s="509"/>
      <c r="ME442" s="61"/>
      <c r="MF442" s="746">
        <v>188</v>
      </c>
      <c r="MG442" s="510">
        <v>41754</v>
      </c>
      <c r="MH442" s="511">
        <v>442</v>
      </c>
      <c r="MI442" s="521">
        <v>442</v>
      </c>
      <c r="MJ442" s="522">
        <v>40.141946120384503</v>
      </c>
      <c r="MK442" s="510"/>
      <c r="ML442" s="511"/>
      <c r="MM442" s="511"/>
      <c r="MN442" s="511"/>
      <c r="MO442" s="511"/>
      <c r="MP442" s="511"/>
      <c r="NE442" s="876">
        <v>1188</v>
      </c>
      <c r="NF442" s="877" t="s">
        <v>64</v>
      </c>
      <c r="NG442" s="877" t="s">
        <v>64</v>
      </c>
      <c r="NH442" s="877" t="s">
        <v>64</v>
      </c>
      <c r="NI442" s="877" t="s">
        <v>64</v>
      </c>
      <c r="NJ442" s="877" t="s">
        <v>64</v>
      </c>
      <c r="NK442" s="877" t="s">
        <v>64</v>
      </c>
      <c r="NL442" s="877" t="s">
        <v>64</v>
      </c>
      <c r="NM442" s="877" t="s">
        <v>64</v>
      </c>
      <c r="NN442" s="877" t="s">
        <v>64</v>
      </c>
      <c r="NO442" s="877" t="s">
        <v>64</v>
      </c>
      <c r="NP442" s="877" t="s">
        <v>64</v>
      </c>
      <c r="NQ442" s="877" t="s">
        <v>64</v>
      </c>
      <c r="NR442" s="877" t="s">
        <v>64</v>
      </c>
      <c r="NS442" s="877" t="s">
        <v>64</v>
      </c>
      <c r="NT442" s="877" t="s">
        <v>64</v>
      </c>
      <c r="NU442" s="877" t="s">
        <v>64</v>
      </c>
      <c r="NV442" s="877" t="s">
        <v>64</v>
      </c>
      <c r="NW442" s="877" t="s">
        <v>64</v>
      </c>
      <c r="NX442" s="877" t="s">
        <v>64</v>
      </c>
      <c r="NY442" s="877" t="s">
        <v>64</v>
      </c>
      <c r="NZ442" s="877" t="s">
        <v>64</v>
      </c>
      <c r="OA442" s="877" t="s">
        <v>64</v>
      </c>
      <c r="OB442" s="877" t="s">
        <v>64</v>
      </c>
      <c r="OC442" s="877" t="s">
        <v>64</v>
      </c>
      <c r="OD442" s="877" t="s">
        <v>64</v>
      </c>
      <c r="OE442" s="877" t="s">
        <v>64</v>
      </c>
      <c r="OF442" s="877" t="s">
        <v>64</v>
      </c>
      <c r="OG442" s="877" t="s">
        <v>64</v>
      </c>
      <c r="OH442" s="877" t="s">
        <v>64</v>
      </c>
      <c r="OI442" s="877" t="s">
        <v>64</v>
      </c>
      <c r="OJ442" s="877" t="s">
        <v>64</v>
      </c>
      <c r="OK442" s="877" t="s">
        <v>64</v>
      </c>
      <c r="OL442" s="877" t="s">
        <v>64</v>
      </c>
      <c r="OM442" s="877" t="s">
        <v>64</v>
      </c>
    </row>
    <row r="443" spans="1:403" s="133" customFormat="1" x14ac:dyDescent="0.25">
      <c r="A443" s="902">
        <v>442</v>
      </c>
      <c r="B443" s="221">
        <v>0</v>
      </c>
      <c r="C443" s="61">
        <v>1</v>
      </c>
      <c r="D443" s="61">
        <v>5</v>
      </c>
      <c r="E443" s="511">
        <v>189</v>
      </c>
      <c r="F443" s="884"/>
      <c r="G443" s="61"/>
      <c r="H443" s="900">
        <v>443</v>
      </c>
      <c r="J443" s="511" t="s">
        <v>1951</v>
      </c>
      <c r="K443" s="766">
        <v>14712</v>
      </c>
      <c r="L443" s="512">
        <v>74.087671232876701</v>
      </c>
      <c r="M443" s="514">
        <v>83.3</v>
      </c>
      <c r="N443" s="514">
        <v>171</v>
      </c>
      <c r="O443" s="514">
        <v>28.487397831811499</v>
      </c>
      <c r="P443" s="106">
        <v>1.9891581133735949</v>
      </c>
      <c r="Q443" s="511">
        <v>0</v>
      </c>
      <c r="R443" s="511">
        <v>100</v>
      </c>
      <c r="S443" s="511">
        <v>60</v>
      </c>
      <c r="T443" s="511">
        <v>1</v>
      </c>
      <c r="U443" s="514">
        <v>3</v>
      </c>
      <c r="V443" s="718">
        <v>0</v>
      </c>
      <c r="W443" s="718"/>
      <c r="X443" s="718">
        <v>1</v>
      </c>
      <c r="Y443" s="718">
        <v>1</v>
      </c>
      <c r="Z443" s="718">
        <v>1</v>
      </c>
      <c r="AA443" s="718">
        <v>1</v>
      </c>
      <c r="AB443" s="718">
        <v>0</v>
      </c>
      <c r="AC443" s="718">
        <v>0</v>
      </c>
      <c r="AE443" s="524">
        <v>19.204427328064298</v>
      </c>
      <c r="AG443" s="589">
        <v>108</v>
      </c>
      <c r="AH443" s="590">
        <v>1.6</v>
      </c>
      <c r="AI443" s="589">
        <v>42</v>
      </c>
      <c r="AJ443" s="63"/>
      <c r="AK443" s="515">
        <v>12.4</v>
      </c>
      <c r="AL443" s="63"/>
      <c r="AM443" s="589">
        <v>1566</v>
      </c>
      <c r="AN443" s="593"/>
      <c r="AO443" s="409"/>
      <c r="AP443" s="63"/>
      <c r="AQ443" s="63"/>
      <c r="AR443" s="63"/>
      <c r="AS443" s="63"/>
      <c r="AT443" s="63"/>
      <c r="AU443" s="63"/>
      <c r="AV443" s="64"/>
      <c r="AW443" s="64"/>
      <c r="AX443" s="108"/>
      <c r="AY443" s="108"/>
      <c r="AZ443" s="108"/>
      <c r="BA443" s="589">
        <v>135</v>
      </c>
      <c r="BB443" s="414"/>
      <c r="BC443" s="66"/>
      <c r="BD443" s="68"/>
      <c r="BE443" s="66"/>
      <c r="BF443" s="218"/>
      <c r="BG443" s="66"/>
      <c r="BH443" s="68"/>
      <c r="BI443" s="508"/>
      <c r="BJ443" s="508"/>
      <c r="BK443" s="508"/>
      <c r="BL443" s="66"/>
      <c r="BM443" s="66"/>
      <c r="BN443" s="66"/>
      <c r="BO443" s="66"/>
      <c r="BP443" s="571"/>
      <c r="BQ443" s="66"/>
      <c r="BR443" s="66"/>
      <c r="BS443" s="66"/>
      <c r="BT443" s="66"/>
      <c r="BU443" s="61"/>
      <c r="BV443" s="61"/>
      <c r="BW443" s="61"/>
      <c r="BX443" s="61"/>
      <c r="BY443" s="61"/>
      <c r="BZ443" s="61"/>
      <c r="CA443" s="61"/>
      <c r="CB443" s="61"/>
      <c r="CC443" s="61"/>
      <c r="CD443" s="61"/>
      <c r="CE443" s="61"/>
      <c r="CF443" s="61"/>
      <c r="CG443" s="61"/>
      <c r="CH443" s="61"/>
      <c r="CI443" s="61"/>
      <c r="CJ443" s="61"/>
      <c r="CK443" s="661">
        <v>1</v>
      </c>
      <c r="CL443" s="663">
        <v>1</v>
      </c>
      <c r="CM443" s="663">
        <v>1</v>
      </c>
      <c r="CN443" s="663">
        <v>1</v>
      </c>
      <c r="CO443" s="661">
        <v>1</v>
      </c>
      <c r="CP443" s="661">
        <v>0</v>
      </c>
      <c r="CQ443" s="661">
        <v>1</v>
      </c>
      <c r="CR443" s="661">
        <v>0</v>
      </c>
      <c r="CS443" s="661">
        <v>0</v>
      </c>
      <c r="CT443" s="661">
        <v>0</v>
      </c>
      <c r="CU443" s="663" t="s">
        <v>1835</v>
      </c>
      <c r="CV443" s="661">
        <v>1</v>
      </c>
      <c r="CW443" s="667"/>
      <c r="CX443" s="362"/>
      <c r="CY443" s="362"/>
      <c r="CZ443" s="362"/>
      <c r="DD443" s="516">
        <v>1</v>
      </c>
      <c r="DE443" s="511" t="s">
        <v>1760</v>
      </c>
      <c r="DG443" s="136"/>
      <c r="DK443" s="136"/>
      <c r="DL443" s="136"/>
      <c r="DM443" s="136"/>
      <c r="DT443" s="63"/>
      <c r="EP443" s="511">
        <v>189</v>
      </c>
      <c r="EQ443" s="574">
        <v>41753</v>
      </c>
      <c r="EU443" s="133">
        <v>56</v>
      </c>
      <c r="EV443" s="133">
        <v>1</v>
      </c>
      <c r="EW443" s="524">
        <v>19.204427328064298</v>
      </c>
      <c r="EX443" s="133">
        <v>7</v>
      </c>
      <c r="EY443" s="133">
        <v>8</v>
      </c>
      <c r="EZ443" s="133">
        <v>67</v>
      </c>
      <c r="FA443" s="133">
        <v>61</v>
      </c>
      <c r="FD443" s="133">
        <v>48</v>
      </c>
      <c r="FF443" s="133">
        <v>31</v>
      </c>
      <c r="FI443" s="91"/>
      <c r="FJ443" s="91"/>
      <c r="FK443" s="227"/>
      <c r="FL443" s="227"/>
      <c r="FM443" s="193">
        <v>197</v>
      </c>
      <c r="FN443" s="193">
        <v>150</v>
      </c>
      <c r="FO443" s="193">
        <v>99.036873275945723</v>
      </c>
      <c r="FP443" s="193">
        <v>75.408786758334301</v>
      </c>
      <c r="FQ443" s="193">
        <v>23</v>
      </c>
      <c r="FR443" s="133">
        <v>1</v>
      </c>
      <c r="FT443" s="193">
        <v>82</v>
      </c>
      <c r="FU443" s="193">
        <v>42</v>
      </c>
      <c r="FV443" s="133">
        <v>140</v>
      </c>
      <c r="FW443" s="237">
        <v>3.9</v>
      </c>
      <c r="FX443" s="237">
        <v>3.4</v>
      </c>
      <c r="FY443" s="237">
        <v>21.025641025641026</v>
      </c>
      <c r="FZ443" s="237">
        <v>1.9523809523809523</v>
      </c>
      <c r="GA443" s="237"/>
      <c r="GB443" s="133">
        <v>22</v>
      </c>
      <c r="GH443" s="133">
        <v>0</v>
      </c>
      <c r="GI443" s="133">
        <v>2</v>
      </c>
      <c r="GJ443" s="133">
        <v>1</v>
      </c>
      <c r="GK443" s="133">
        <v>3</v>
      </c>
      <c r="GL443" s="133">
        <v>23</v>
      </c>
      <c r="GN443" s="133">
        <v>0</v>
      </c>
      <c r="GP443" s="133">
        <v>1</v>
      </c>
      <c r="GQ443" s="61">
        <v>136</v>
      </c>
      <c r="GR443" s="106">
        <v>68.370633327556433</v>
      </c>
      <c r="GS443" s="61">
        <v>33</v>
      </c>
      <c r="GT443" s="61">
        <v>1</v>
      </c>
      <c r="GU443" s="61"/>
      <c r="GV443" s="61"/>
      <c r="GW443" s="61"/>
      <c r="GX443" s="61"/>
      <c r="GY443" s="61">
        <v>13</v>
      </c>
      <c r="GZ443" s="61"/>
      <c r="HA443" s="90"/>
      <c r="HB443" s="21">
        <v>25</v>
      </c>
      <c r="HZ443" s="238"/>
      <c r="IF443" s="237"/>
      <c r="IG443" s="237"/>
      <c r="IQ443" s="237"/>
      <c r="JD443" s="136"/>
      <c r="JE443" s="278"/>
      <c r="JF443" s="70"/>
      <c r="JG443" s="70"/>
      <c r="JH443" s="136"/>
      <c r="JI443" s="136"/>
      <c r="JJ443" s="136"/>
      <c r="JK443" s="136"/>
      <c r="JM443" s="420"/>
      <c r="JN443" s="362"/>
      <c r="JO443" s="244"/>
      <c r="JQ443" s="518">
        <v>1</v>
      </c>
      <c r="JR443" s="519">
        <v>42093</v>
      </c>
      <c r="JS443" s="520">
        <v>11</v>
      </c>
      <c r="JT443" s="135"/>
      <c r="JV443" s="200"/>
      <c r="JW443" s="135"/>
      <c r="JX443" s="225"/>
      <c r="JY443" s="201"/>
      <c r="JZ443" s="135"/>
      <c r="KA443" s="225"/>
      <c r="KB443" s="699">
        <v>0</v>
      </c>
      <c r="KC443" s="511"/>
      <c r="KD443" s="225"/>
      <c r="KE443" s="63"/>
      <c r="KF443" s="250"/>
      <c r="KG443" s="250"/>
      <c r="KH443" s="250"/>
      <c r="KI443" s="250"/>
      <c r="KJ443" s="250"/>
      <c r="KK443" s="250"/>
      <c r="KL443" s="250"/>
      <c r="KM443" s="250"/>
      <c r="KR443" s="92"/>
      <c r="KS443" s="92"/>
      <c r="KT443" s="92"/>
      <c r="KU443" s="361"/>
      <c r="KV443" s="92"/>
      <c r="KW443" s="361"/>
      <c r="KX443" s="361"/>
      <c r="KY443" s="361"/>
      <c r="KZ443" s="361"/>
      <c r="LA443" s="361"/>
      <c r="LB443" s="361"/>
      <c r="LC443" s="361"/>
      <c r="LD443" s="361"/>
      <c r="LE443" s="361"/>
      <c r="LF443" s="112"/>
      <c r="LG443" s="454"/>
      <c r="LH443" s="454"/>
      <c r="LI443" s="454"/>
      <c r="LJ443" s="454"/>
      <c r="LK443" s="454"/>
      <c r="LL443" s="454"/>
      <c r="LM443" s="454"/>
      <c r="LN443" s="454"/>
      <c r="LO443" s="454"/>
      <c r="LP443" s="454"/>
      <c r="LQ443" s="454"/>
      <c r="LR443" s="454"/>
      <c r="LS443" s="454"/>
      <c r="LT443" s="454"/>
      <c r="LU443" s="454"/>
      <c r="LV443" s="454"/>
      <c r="LW443" s="454"/>
      <c r="LX443" s="454"/>
      <c r="LY443" s="454"/>
      <c r="LZ443" s="454"/>
      <c r="MA443" s="454"/>
      <c r="MB443" s="454"/>
      <c r="MD443" s="509"/>
      <c r="ME443" s="61"/>
      <c r="MF443" s="746">
        <v>189</v>
      </c>
      <c r="MG443" s="510">
        <v>41754</v>
      </c>
      <c r="MH443" s="511">
        <v>443</v>
      </c>
      <c r="MI443" s="521">
        <v>443</v>
      </c>
      <c r="MJ443" s="522">
        <v>77.211338911049907</v>
      </c>
      <c r="MK443" s="510"/>
      <c r="ML443" s="511"/>
      <c r="MM443" s="511"/>
      <c r="MN443" s="511"/>
      <c r="MO443" s="511"/>
      <c r="MP443" s="511"/>
      <c r="NE443" s="876">
        <v>1189</v>
      </c>
      <c r="NF443" s="877">
        <v>8.6778957841283599</v>
      </c>
      <c r="NG443" s="877">
        <v>7.1727275180128496</v>
      </c>
      <c r="NH443" s="877">
        <v>4.83794324189103</v>
      </c>
      <c r="NI443" s="877">
        <v>3.4672794804599798</v>
      </c>
      <c r="NJ443" s="877">
        <v>7.7347096202258401</v>
      </c>
      <c r="NK443" s="877">
        <v>8.9706811278769294</v>
      </c>
      <c r="NL443" s="877">
        <v>8.3767331688522209</v>
      </c>
      <c r="NM443" s="877">
        <v>8.3406957797883692</v>
      </c>
      <c r="NN443" s="877">
        <v>6.4729750861239896</v>
      </c>
      <c r="NO443" s="877">
        <v>1.96716860753263</v>
      </c>
      <c r="NP443" s="877">
        <v>5.5301331843918096</v>
      </c>
      <c r="NQ443" s="877">
        <v>6.1677191986010698</v>
      </c>
      <c r="NR443" s="877">
        <v>7.3389591754151997</v>
      </c>
      <c r="NS443" s="877">
        <v>5.0334230015374501</v>
      </c>
      <c r="NT443" s="877">
        <v>7.0115627268910803</v>
      </c>
      <c r="NU443" s="877">
        <v>7.6327771411119798</v>
      </c>
      <c r="NV443" s="877">
        <v>6.7027960443309604</v>
      </c>
      <c r="NW443" s="877">
        <v>7.0549569788601403</v>
      </c>
      <c r="NX443" s="877">
        <v>6.02967373462642</v>
      </c>
      <c r="NY443" s="877">
        <v>7.0821490413538699</v>
      </c>
      <c r="NZ443" s="877">
        <v>7.3599252202569101</v>
      </c>
      <c r="OA443" s="877">
        <v>-1.9378782880922001</v>
      </c>
      <c r="OB443" s="877">
        <v>11.391839665635899</v>
      </c>
      <c r="OC443" s="877">
        <v>1.48026512205446</v>
      </c>
      <c r="OD443" s="877">
        <v>6.8980873971499497</v>
      </c>
      <c r="OE443" s="877">
        <v>8.2684250360906599</v>
      </c>
      <c r="OF443" s="877">
        <v>7.0163625987608897</v>
      </c>
      <c r="OG443" s="877">
        <v>12.540726211526801</v>
      </c>
      <c r="OH443" s="877">
        <v>5.60229058486114</v>
      </c>
      <c r="OI443" s="877">
        <v>7.9901607059094202</v>
      </c>
      <c r="OJ443" s="877">
        <v>5.9706236144706004</v>
      </c>
      <c r="OK443" s="877">
        <v>4.5505655056173504</v>
      </c>
      <c r="OL443" s="877">
        <v>8.8359656852421509</v>
      </c>
      <c r="OM443" s="877">
        <v>9.9115745435814198</v>
      </c>
    </row>
    <row r="444" spans="1:403" s="133" customFormat="1" x14ac:dyDescent="0.25">
      <c r="A444" s="455">
        <v>443</v>
      </c>
      <c r="B444" s="221">
        <v>0</v>
      </c>
      <c r="C444" s="61">
        <v>1</v>
      </c>
      <c r="D444" s="61">
        <v>5</v>
      </c>
      <c r="E444" s="511">
        <v>191</v>
      </c>
      <c r="F444" s="884"/>
      <c r="G444" s="61"/>
      <c r="H444" s="900">
        <v>445</v>
      </c>
      <c r="J444" s="511" t="s">
        <v>1952</v>
      </c>
      <c r="K444" s="766">
        <v>19476</v>
      </c>
      <c r="L444" s="512">
        <v>61.065753424657501</v>
      </c>
      <c r="M444" s="514">
        <v>76.8</v>
      </c>
      <c r="N444" s="514">
        <v>151</v>
      </c>
      <c r="O444" s="514">
        <v>33.682733213455549</v>
      </c>
      <c r="P444" s="106">
        <v>1.794807324849476</v>
      </c>
      <c r="Q444" s="511">
        <v>1</v>
      </c>
      <c r="R444" s="511">
        <v>120</v>
      </c>
      <c r="S444" s="511">
        <v>90</v>
      </c>
      <c r="T444" s="511">
        <v>0</v>
      </c>
      <c r="U444" s="514">
        <v>4</v>
      </c>
      <c r="V444" s="718">
        <v>0</v>
      </c>
      <c r="W444" s="718"/>
      <c r="X444" s="718">
        <v>0</v>
      </c>
      <c r="Y444" s="718">
        <v>2</v>
      </c>
      <c r="Z444" s="718">
        <v>1</v>
      </c>
      <c r="AA444" s="718">
        <v>1</v>
      </c>
      <c r="AB444" s="718">
        <v>0</v>
      </c>
      <c r="AC444" s="718">
        <v>0</v>
      </c>
      <c r="AE444" s="524">
        <v>31.7346453616472</v>
      </c>
      <c r="AG444" s="589">
        <v>129</v>
      </c>
      <c r="AH444" s="590">
        <v>0.87</v>
      </c>
      <c r="AI444" s="589">
        <v>66</v>
      </c>
      <c r="AJ444" s="63"/>
      <c r="AK444" s="515">
        <v>12.2</v>
      </c>
      <c r="AL444" s="63"/>
      <c r="AM444" s="589">
        <v>1729</v>
      </c>
      <c r="AN444" s="593"/>
      <c r="AO444" s="409"/>
      <c r="AP444" s="63"/>
      <c r="AQ444" s="63"/>
      <c r="AR444" s="63"/>
      <c r="AS444" s="63"/>
      <c r="AT444" s="63"/>
      <c r="AU444" s="63"/>
      <c r="AV444" s="64"/>
      <c r="AW444" s="64"/>
      <c r="AX444" s="108"/>
      <c r="AY444" s="108"/>
      <c r="AZ444" s="108"/>
      <c r="BA444" s="589">
        <v>141</v>
      </c>
      <c r="BB444" s="414"/>
      <c r="BC444" s="66"/>
      <c r="BD444" s="68"/>
      <c r="BE444" s="66"/>
      <c r="BF444" s="218"/>
      <c r="BG444" s="66"/>
      <c r="BH444" s="68"/>
      <c r="BI444" s="508"/>
      <c r="BJ444" s="508"/>
      <c r="BK444" s="508"/>
      <c r="BL444" s="66"/>
      <c r="BM444" s="66"/>
      <c r="BN444" s="66"/>
      <c r="BO444" s="66"/>
      <c r="BP444" s="571"/>
      <c r="BQ444" s="66"/>
      <c r="BR444" s="66"/>
      <c r="BS444" s="66"/>
      <c r="BT444" s="66"/>
      <c r="BU444" s="61"/>
      <c r="BV444" s="61"/>
      <c r="BW444" s="61"/>
      <c r="BX444" s="61"/>
      <c r="BY444" s="61"/>
      <c r="BZ444" s="61"/>
      <c r="CA444" s="61"/>
      <c r="CB444" s="61"/>
      <c r="CC444" s="61"/>
      <c r="CD444" s="61"/>
      <c r="CE444" s="61"/>
      <c r="CF444" s="61"/>
      <c r="CG444" s="61"/>
      <c r="CH444" s="61"/>
      <c r="CI444" s="61"/>
      <c r="CJ444" s="61"/>
      <c r="CK444" s="661">
        <v>1</v>
      </c>
      <c r="CL444" s="661">
        <v>0</v>
      </c>
      <c r="CM444" s="661">
        <v>1</v>
      </c>
      <c r="CN444" s="661">
        <v>1</v>
      </c>
      <c r="CO444" s="661">
        <v>1</v>
      </c>
      <c r="CP444" s="661">
        <v>0</v>
      </c>
      <c r="CQ444" s="661">
        <v>1</v>
      </c>
      <c r="CR444" s="661">
        <v>1</v>
      </c>
      <c r="CS444" s="661">
        <v>0</v>
      </c>
      <c r="CT444" s="661">
        <v>0</v>
      </c>
      <c r="CU444" s="661">
        <v>1</v>
      </c>
      <c r="CV444" s="661">
        <v>0</v>
      </c>
      <c r="CW444" s="666">
        <v>5.3</v>
      </c>
      <c r="CX444" s="362"/>
      <c r="CY444" s="362"/>
      <c r="CZ444" s="362"/>
      <c r="DD444" s="516">
        <v>1</v>
      </c>
      <c r="DE444" s="511" t="s">
        <v>1760</v>
      </c>
      <c r="DG444" s="136"/>
      <c r="DK444" s="136"/>
      <c r="DL444" s="136"/>
      <c r="DM444" s="136"/>
      <c r="DT444" s="63"/>
      <c r="EP444" s="511">
        <v>191</v>
      </c>
      <c r="EQ444" s="574">
        <v>41729</v>
      </c>
      <c r="EU444" s="133">
        <v>59</v>
      </c>
      <c r="EV444" s="133">
        <v>0</v>
      </c>
      <c r="EW444" s="524">
        <v>31.7346453616472</v>
      </c>
      <c r="EX444" s="133">
        <v>8</v>
      </c>
      <c r="EY444" s="133">
        <v>8</v>
      </c>
      <c r="EZ444" s="133">
        <v>59</v>
      </c>
      <c r="FA444" s="133">
        <v>50</v>
      </c>
      <c r="FD444" s="133">
        <v>45</v>
      </c>
      <c r="FF444" s="133">
        <v>30</v>
      </c>
      <c r="FI444" s="91"/>
      <c r="FJ444" s="91"/>
      <c r="FK444" s="227"/>
      <c r="FL444" s="227"/>
      <c r="FM444" s="193">
        <v>171</v>
      </c>
      <c r="FN444" s="193">
        <v>116</v>
      </c>
      <c r="FO444" s="193">
        <v>95.274850749977375</v>
      </c>
      <c r="FP444" s="193">
        <v>64.630892906417401</v>
      </c>
      <c r="FQ444" s="193">
        <v>33</v>
      </c>
      <c r="FR444" s="133">
        <v>1</v>
      </c>
      <c r="FT444" s="193">
        <v>81</v>
      </c>
      <c r="FU444" s="193">
        <v>90</v>
      </c>
      <c r="FV444" s="133">
        <v>150</v>
      </c>
      <c r="FW444" s="237">
        <v>4.21</v>
      </c>
      <c r="FX444" s="237">
        <v>3.9</v>
      </c>
      <c r="FY444" s="237">
        <v>19.239904988123516</v>
      </c>
      <c r="FZ444" s="237">
        <v>0.9</v>
      </c>
      <c r="GA444" s="237"/>
      <c r="GB444" s="133">
        <v>20</v>
      </c>
      <c r="GH444" s="133">
        <v>0</v>
      </c>
      <c r="GI444" s="133">
        <v>1</v>
      </c>
      <c r="GJ444" s="133">
        <v>1</v>
      </c>
      <c r="GK444" s="133">
        <v>1</v>
      </c>
      <c r="GL444" s="133">
        <v>38</v>
      </c>
      <c r="GN444" s="133">
        <v>0</v>
      </c>
      <c r="GP444" s="133">
        <v>0</v>
      </c>
      <c r="GQ444" s="61">
        <v>100</v>
      </c>
      <c r="GR444" s="106">
        <v>55.716286988290868</v>
      </c>
      <c r="GS444" s="61">
        <v>38</v>
      </c>
      <c r="GT444" s="61">
        <v>0</v>
      </c>
      <c r="GU444" s="61"/>
      <c r="GV444" s="61"/>
      <c r="GW444" s="61"/>
      <c r="GX444" s="61"/>
      <c r="GY444" s="61">
        <v>17</v>
      </c>
      <c r="GZ444" s="61"/>
      <c r="HA444" s="90"/>
      <c r="HB444" s="21">
        <v>22</v>
      </c>
      <c r="HZ444" s="238"/>
      <c r="IF444" s="237"/>
      <c r="IG444" s="237"/>
      <c r="IQ444" s="237"/>
      <c r="JD444" s="136"/>
      <c r="JE444" s="278"/>
      <c r="JF444" s="70"/>
      <c r="JG444" s="70"/>
      <c r="JH444" s="136"/>
      <c r="JI444" s="136"/>
      <c r="JJ444" s="136"/>
      <c r="JK444" s="136"/>
      <c r="JM444" s="420"/>
      <c r="JN444" s="362"/>
      <c r="JO444" s="244"/>
      <c r="JQ444" s="518">
        <v>1</v>
      </c>
      <c r="JR444" s="519">
        <v>42492</v>
      </c>
      <c r="JS444" s="520">
        <v>23</v>
      </c>
      <c r="JT444" s="135"/>
      <c r="JV444" s="200"/>
      <c r="JW444" s="135"/>
      <c r="JX444" s="225"/>
      <c r="JY444" s="201"/>
      <c r="JZ444" s="135"/>
      <c r="KA444" s="225"/>
      <c r="KB444" s="699">
        <v>0</v>
      </c>
      <c r="KC444" s="511"/>
      <c r="KD444" s="225"/>
      <c r="KE444" s="63"/>
      <c r="KF444" s="250"/>
      <c r="KG444" s="250"/>
      <c r="KH444" s="250"/>
      <c r="KI444" s="250"/>
      <c r="KJ444" s="250"/>
      <c r="KK444" s="250"/>
      <c r="KL444" s="250"/>
      <c r="KM444" s="250"/>
      <c r="KR444" s="92"/>
      <c r="KS444" s="92"/>
      <c r="KT444" s="92"/>
      <c r="KU444" s="361"/>
      <c r="KV444" s="92"/>
      <c r="KW444" s="361"/>
      <c r="KX444" s="361"/>
      <c r="KY444" s="361"/>
      <c r="KZ444" s="361"/>
      <c r="LA444" s="361"/>
      <c r="LB444" s="361"/>
      <c r="LC444" s="361"/>
      <c r="LD444" s="361"/>
      <c r="LE444" s="361"/>
      <c r="LF444" s="112"/>
      <c r="LG444" s="454"/>
      <c r="LH444" s="454"/>
      <c r="LI444" s="454"/>
      <c r="LJ444" s="454"/>
      <c r="LK444" s="454"/>
      <c r="LL444" s="454"/>
      <c r="LM444" s="454"/>
      <c r="LN444" s="454"/>
      <c r="LO444" s="454"/>
      <c r="LP444" s="454"/>
      <c r="LQ444" s="454"/>
      <c r="LR444" s="454"/>
      <c r="LS444" s="454"/>
      <c r="LT444" s="454"/>
      <c r="LU444" s="454"/>
      <c r="LV444" s="454"/>
      <c r="LW444" s="454"/>
      <c r="LX444" s="454"/>
      <c r="LY444" s="454"/>
      <c r="LZ444" s="454"/>
      <c r="MA444" s="454"/>
      <c r="MB444" s="454"/>
      <c r="MD444" s="509"/>
      <c r="ME444" s="61"/>
      <c r="MF444" s="746">
        <v>191</v>
      </c>
      <c r="MG444" s="510">
        <v>41765</v>
      </c>
      <c r="MH444" s="511">
        <v>445</v>
      </c>
      <c r="MI444" s="521">
        <v>445</v>
      </c>
      <c r="MJ444" s="522">
        <v>56.037133244333802</v>
      </c>
      <c r="MK444" s="510"/>
      <c r="ML444" s="511"/>
      <c r="MM444" s="511"/>
      <c r="MN444" s="511"/>
      <c r="MO444" s="511"/>
      <c r="MP444" s="511"/>
      <c r="NE444" s="876">
        <v>1191</v>
      </c>
      <c r="NF444" s="877" t="s">
        <v>64</v>
      </c>
      <c r="NG444" s="877" t="s">
        <v>64</v>
      </c>
      <c r="NH444" s="877" t="s">
        <v>64</v>
      </c>
      <c r="NI444" s="877" t="s">
        <v>64</v>
      </c>
      <c r="NJ444" s="877" t="s">
        <v>64</v>
      </c>
      <c r="NK444" s="877" t="s">
        <v>64</v>
      </c>
      <c r="NL444" s="877" t="s">
        <v>64</v>
      </c>
      <c r="NM444" s="877" t="s">
        <v>64</v>
      </c>
      <c r="NN444" s="877" t="s">
        <v>64</v>
      </c>
      <c r="NO444" s="877" t="s">
        <v>64</v>
      </c>
      <c r="NP444" s="877" t="s">
        <v>64</v>
      </c>
      <c r="NQ444" s="877" t="s">
        <v>64</v>
      </c>
      <c r="NR444" s="877" t="s">
        <v>64</v>
      </c>
      <c r="NS444" s="877" t="s">
        <v>64</v>
      </c>
      <c r="NT444" s="877" t="s">
        <v>64</v>
      </c>
      <c r="NU444" s="877" t="s">
        <v>64</v>
      </c>
      <c r="NV444" s="877" t="s">
        <v>64</v>
      </c>
      <c r="NW444" s="877" t="s">
        <v>64</v>
      </c>
      <c r="NX444" s="877" t="s">
        <v>64</v>
      </c>
      <c r="NY444" s="877" t="s">
        <v>64</v>
      </c>
      <c r="NZ444" s="877" t="s">
        <v>64</v>
      </c>
      <c r="OA444" s="877" t="s">
        <v>64</v>
      </c>
      <c r="OB444" s="877" t="s">
        <v>64</v>
      </c>
      <c r="OC444" s="877" t="s">
        <v>64</v>
      </c>
      <c r="OD444" s="877" t="s">
        <v>64</v>
      </c>
      <c r="OE444" s="877" t="s">
        <v>64</v>
      </c>
      <c r="OF444" s="877" t="s">
        <v>64</v>
      </c>
      <c r="OG444" s="877" t="s">
        <v>64</v>
      </c>
      <c r="OH444" s="877" t="s">
        <v>64</v>
      </c>
      <c r="OI444" s="877" t="s">
        <v>64</v>
      </c>
      <c r="OJ444" s="877" t="s">
        <v>64</v>
      </c>
      <c r="OK444" s="877" t="s">
        <v>64</v>
      </c>
      <c r="OL444" s="877" t="s">
        <v>64</v>
      </c>
      <c r="OM444" s="877" t="s">
        <v>64</v>
      </c>
    </row>
    <row r="445" spans="1:403" s="133" customFormat="1" x14ac:dyDescent="0.25">
      <c r="A445" s="455">
        <v>444</v>
      </c>
      <c r="B445" s="221">
        <v>0</v>
      </c>
      <c r="C445" s="61">
        <v>1</v>
      </c>
      <c r="D445" s="61">
        <v>5</v>
      </c>
      <c r="E445" s="511">
        <v>192</v>
      </c>
      <c r="F445" s="884"/>
      <c r="G445" s="61"/>
      <c r="H445" s="900">
        <v>446</v>
      </c>
      <c r="J445" s="511" t="s">
        <v>1953</v>
      </c>
      <c r="K445" s="766">
        <v>13940</v>
      </c>
      <c r="L445" s="512">
        <v>76.235616438356203</v>
      </c>
      <c r="M445" s="514">
        <v>60</v>
      </c>
      <c r="N445" s="514">
        <v>180</v>
      </c>
      <c r="O445" s="514">
        <v>18.518518518518519</v>
      </c>
      <c r="P445" s="106">
        <v>1.7320508075688772</v>
      </c>
      <c r="Q445" s="511">
        <v>0</v>
      </c>
      <c r="R445" s="511">
        <v>125</v>
      </c>
      <c r="S445" s="511">
        <v>75</v>
      </c>
      <c r="T445" s="511">
        <v>1</v>
      </c>
      <c r="U445" s="514">
        <v>3</v>
      </c>
      <c r="V445" s="718">
        <v>0</v>
      </c>
      <c r="W445" s="718"/>
      <c r="X445" s="718">
        <v>1</v>
      </c>
      <c r="Y445" s="718">
        <v>1</v>
      </c>
      <c r="Z445" s="718">
        <v>1</v>
      </c>
      <c r="AA445" s="718">
        <v>0</v>
      </c>
      <c r="AB445" s="718">
        <v>1</v>
      </c>
      <c r="AC445" s="718">
        <v>0</v>
      </c>
      <c r="AE445" s="524">
        <v>22.2708825304382</v>
      </c>
      <c r="AG445" s="589">
        <v>116</v>
      </c>
      <c r="AH445" s="590">
        <v>0.89</v>
      </c>
      <c r="AI445" s="589">
        <v>83</v>
      </c>
      <c r="AJ445" s="63"/>
      <c r="AK445" s="515">
        <v>11.2</v>
      </c>
      <c r="AL445" s="63"/>
      <c r="AM445" s="589">
        <v>422</v>
      </c>
      <c r="AN445" s="593"/>
      <c r="AO445" s="409"/>
      <c r="AP445" s="63"/>
      <c r="AQ445" s="63"/>
      <c r="AR445" s="63"/>
      <c r="AS445" s="63"/>
      <c r="AT445" s="63"/>
      <c r="AU445" s="63"/>
      <c r="AV445" s="64"/>
      <c r="AW445" s="64"/>
      <c r="AX445" s="108"/>
      <c r="AY445" s="108"/>
      <c r="AZ445" s="108"/>
      <c r="BA445" s="589">
        <v>139</v>
      </c>
      <c r="BB445" s="414"/>
      <c r="BC445" s="66"/>
      <c r="BD445" s="68"/>
      <c r="BE445" s="66"/>
      <c r="BF445" s="218"/>
      <c r="BG445" s="66"/>
      <c r="BH445" s="68"/>
      <c r="BI445" s="508"/>
      <c r="BJ445" s="508"/>
      <c r="BK445" s="508"/>
      <c r="BL445" s="66"/>
      <c r="BM445" s="66"/>
      <c r="BN445" s="66"/>
      <c r="BO445" s="66"/>
      <c r="BP445" s="571"/>
      <c r="BQ445" s="66"/>
      <c r="BR445" s="66"/>
      <c r="BS445" s="66"/>
      <c r="BT445" s="66"/>
      <c r="BU445" s="61"/>
      <c r="BV445" s="61"/>
      <c r="BW445" s="61"/>
      <c r="BX445" s="61"/>
      <c r="BY445" s="61"/>
      <c r="BZ445" s="61"/>
      <c r="CA445" s="61"/>
      <c r="CB445" s="61"/>
      <c r="CC445" s="61"/>
      <c r="CD445" s="61"/>
      <c r="CE445" s="61"/>
      <c r="CF445" s="61"/>
      <c r="CG445" s="61"/>
      <c r="CH445" s="61"/>
      <c r="CI445" s="61"/>
      <c r="CJ445" s="61"/>
      <c r="CK445" s="663">
        <v>0</v>
      </c>
      <c r="CL445" s="663">
        <v>0</v>
      </c>
      <c r="CM445" s="661">
        <v>0</v>
      </c>
      <c r="CN445" s="661">
        <v>1</v>
      </c>
      <c r="CO445" s="661">
        <v>1</v>
      </c>
      <c r="CP445" s="663">
        <v>0</v>
      </c>
      <c r="CQ445" s="661">
        <v>1</v>
      </c>
      <c r="CR445" s="661">
        <v>1</v>
      </c>
      <c r="CS445" s="661">
        <v>1</v>
      </c>
      <c r="CT445" s="661">
        <v>0</v>
      </c>
      <c r="CU445" s="661">
        <v>1</v>
      </c>
      <c r="CV445" s="661">
        <v>0</v>
      </c>
      <c r="CW445" s="667"/>
      <c r="CX445" s="362"/>
      <c r="CY445" s="362"/>
      <c r="CZ445" s="362"/>
      <c r="DD445" s="523">
        <v>1</v>
      </c>
      <c r="DE445" s="511" t="s">
        <v>1756</v>
      </c>
      <c r="DG445" s="136"/>
      <c r="DK445" s="136"/>
      <c r="DL445" s="136"/>
      <c r="DM445" s="136"/>
      <c r="DT445" s="63"/>
      <c r="EP445" s="511">
        <v>192</v>
      </c>
      <c r="EQ445" s="574">
        <v>41766</v>
      </c>
      <c r="EU445" s="133">
        <v>100</v>
      </c>
      <c r="EV445" s="133">
        <v>1</v>
      </c>
      <c r="EW445" s="524">
        <v>22.2708825304382</v>
      </c>
      <c r="EX445" s="133">
        <v>0</v>
      </c>
      <c r="EY445" s="133">
        <v>6</v>
      </c>
      <c r="EZ445" s="133">
        <v>6</v>
      </c>
      <c r="FA445" s="133">
        <v>49</v>
      </c>
      <c r="FD445" s="133">
        <v>31</v>
      </c>
      <c r="FF445" s="133">
        <v>44</v>
      </c>
      <c r="FI445" s="91"/>
      <c r="FJ445" s="91"/>
      <c r="FK445" s="227"/>
      <c r="FL445" s="227"/>
      <c r="FM445" s="193">
        <v>167</v>
      </c>
      <c r="FN445" s="193">
        <v>120</v>
      </c>
      <c r="FO445" s="193">
        <v>96.417494954667504</v>
      </c>
      <c r="FP445" s="193">
        <v>69.282032302755098</v>
      </c>
      <c r="FQ445" s="193">
        <v>28</v>
      </c>
      <c r="FR445" s="133">
        <v>1</v>
      </c>
      <c r="FT445" s="193">
        <v>73</v>
      </c>
      <c r="FU445" s="193"/>
      <c r="FV445" s="133">
        <v>130</v>
      </c>
      <c r="FW445" s="237">
        <v>8.5500000000000007</v>
      </c>
      <c r="FX445" s="237"/>
      <c r="FY445" s="237">
        <v>8.5380116959064321</v>
      </c>
      <c r="FZ445" s="237"/>
      <c r="GA445" s="237"/>
      <c r="GB445" s="133">
        <v>19</v>
      </c>
      <c r="GH445" s="133">
        <v>1</v>
      </c>
      <c r="GI445" s="133">
        <v>1</v>
      </c>
      <c r="GJ445" s="133">
        <v>1</v>
      </c>
      <c r="GK445" s="133">
        <v>2</v>
      </c>
      <c r="GL445" s="133">
        <v>40</v>
      </c>
      <c r="GN445" s="133">
        <v>0</v>
      </c>
      <c r="GP445" s="133">
        <v>1</v>
      </c>
      <c r="GQ445" s="61">
        <v>126</v>
      </c>
      <c r="GR445" s="106">
        <v>72.746133917892848</v>
      </c>
      <c r="GS445" s="61">
        <v>15</v>
      </c>
      <c r="GT445" s="61">
        <v>1</v>
      </c>
      <c r="GU445" s="61"/>
      <c r="GV445" s="61"/>
      <c r="GW445" s="61"/>
      <c r="GX445" s="61"/>
      <c r="GY445" s="61"/>
      <c r="GZ445" s="61"/>
      <c r="HA445" s="90"/>
      <c r="HB445" s="21">
        <v>27</v>
      </c>
      <c r="HZ445" s="238"/>
      <c r="IF445" s="237"/>
      <c r="IG445" s="237"/>
      <c r="IQ445" s="237"/>
      <c r="JD445" s="136"/>
      <c r="JE445" s="278"/>
      <c r="JF445" s="70"/>
      <c r="JG445" s="70"/>
      <c r="JH445" s="136"/>
      <c r="JI445" s="136"/>
      <c r="JJ445" s="136"/>
      <c r="JK445" s="136"/>
      <c r="JM445" s="420"/>
      <c r="JN445" s="362"/>
      <c r="JO445" s="244"/>
      <c r="JQ445" s="518">
        <v>1</v>
      </c>
      <c r="JR445" s="519">
        <v>41777</v>
      </c>
      <c r="JS445" s="520">
        <v>0</v>
      </c>
      <c r="JT445" s="135"/>
      <c r="JV445" s="200"/>
      <c r="JW445" s="135"/>
      <c r="JX445" s="225"/>
      <c r="JY445" s="201"/>
      <c r="JZ445" s="135"/>
      <c r="KA445" s="225"/>
      <c r="KB445" s="699">
        <v>0</v>
      </c>
      <c r="KC445" s="511"/>
      <c r="KD445" s="225"/>
      <c r="KE445" s="63"/>
      <c r="KF445" s="250"/>
      <c r="KG445" s="250"/>
      <c r="KH445" s="250"/>
      <c r="KI445" s="250"/>
      <c r="KJ445" s="250"/>
      <c r="KK445" s="250"/>
      <c r="KL445" s="250"/>
      <c r="KM445" s="250"/>
      <c r="KR445" s="92"/>
      <c r="KS445" s="92"/>
      <c r="KT445" s="92"/>
      <c r="KU445" s="361"/>
      <c r="KV445" s="92"/>
      <c r="KW445" s="361"/>
      <c r="KX445" s="361"/>
      <c r="KY445" s="361"/>
      <c r="KZ445" s="361"/>
      <c r="LA445" s="361"/>
      <c r="LB445" s="361"/>
      <c r="LC445" s="361"/>
      <c r="LD445" s="361"/>
      <c r="LE445" s="361"/>
      <c r="LF445" s="112"/>
      <c r="LG445" s="454"/>
      <c r="LH445" s="454"/>
      <c r="LI445" s="454"/>
      <c r="LJ445" s="454"/>
      <c r="LK445" s="454"/>
      <c r="LL445" s="454"/>
      <c r="LM445" s="454"/>
      <c r="LN445" s="454"/>
      <c r="LO445" s="454"/>
      <c r="LP445" s="454"/>
      <c r="LQ445" s="454"/>
      <c r="LR445" s="454"/>
      <c r="LS445" s="454"/>
      <c r="LT445" s="454"/>
      <c r="LU445" s="454"/>
      <c r="LV445" s="454"/>
      <c r="LW445" s="454"/>
      <c r="LX445" s="454"/>
      <c r="LY445" s="454"/>
      <c r="LZ445" s="454"/>
      <c r="MA445" s="454"/>
      <c r="MB445" s="454"/>
      <c r="MD445" s="509"/>
      <c r="ME445" s="61"/>
      <c r="MF445" s="746">
        <v>192</v>
      </c>
      <c r="MG445" s="510">
        <v>41766</v>
      </c>
      <c r="MH445" s="511">
        <v>446</v>
      </c>
      <c r="MI445" s="521">
        <v>446</v>
      </c>
      <c r="MJ445" s="522">
        <v>42.189102066375398</v>
      </c>
      <c r="MK445" s="510"/>
      <c r="ML445" s="511"/>
      <c r="MM445" s="511"/>
      <c r="MN445" s="511"/>
      <c r="MO445" s="511"/>
      <c r="MP445" s="511"/>
      <c r="NE445" s="876">
        <v>1192</v>
      </c>
      <c r="NF445" s="877" t="s">
        <v>64</v>
      </c>
      <c r="NG445" s="877" t="s">
        <v>64</v>
      </c>
      <c r="NH445" s="877" t="s">
        <v>64</v>
      </c>
      <c r="NI445" s="877" t="s">
        <v>64</v>
      </c>
      <c r="NJ445" s="877" t="s">
        <v>64</v>
      </c>
      <c r="NK445" s="877" t="s">
        <v>64</v>
      </c>
      <c r="NL445" s="877" t="s">
        <v>64</v>
      </c>
      <c r="NM445" s="877" t="s">
        <v>64</v>
      </c>
      <c r="NN445" s="877" t="s">
        <v>64</v>
      </c>
      <c r="NO445" s="877" t="s">
        <v>64</v>
      </c>
      <c r="NP445" s="877" t="s">
        <v>64</v>
      </c>
      <c r="NQ445" s="877" t="s">
        <v>64</v>
      </c>
      <c r="NR445" s="877" t="s">
        <v>64</v>
      </c>
      <c r="NS445" s="877" t="s">
        <v>64</v>
      </c>
      <c r="NT445" s="877" t="s">
        <v>64</v>
      </c>
      <c r="NU445" s="877" t="s">
        <v>64</v>
      </c>
      <c r="NV445" s="877" t="s">
        <v>64</v>
      </c>
      <c r="NW445" s="877" t="s">
        <v>64</v>
      </c>
      <c r="NX445" s="877" t="s">
        <v>64</v>
      </c>
      <c r="NY445" s="877" t="s">
        <v>64</v>
      </c>
      <c r="NZ445" s="877" t="s">
        <v>64</v>
      </c>
      <c r="OA445" s="877" t="s">
        <v>64</v>
      </c>
      <c r="OB445" s="877" t="s">
        <v>64</v>
      </c>
      <c r="OC445" s="877" t="s">
        <v>64</v>
      </c>
      <c r="OD445" s="877" t="s">
        <v>64</v>
      </c>
      <c r="OE445" s="877" t="s">
        <v>64</v>
      </c>
      <c r="OF445" s="877" t="s">
        <v>64</v>
      </c>
      <c r="OG445" s="877" t="s">
        <v>64</v>
      </c>
      <c r="OH445" s="877" t="s">
        <v>64</v>
      </c>
      <c r="OI445" s="877" t="s">
        <v>64</v>
      </c>
      <c r="OJ445" s="877" t="s">
        <v>64</v>
      </c>
      <c r="OK445" s="877" t="s">
        <v>64</v>
      </c>
      <c r="OL445" s="877" t="s">
        <v>64</v>
      </c>
      <c r="OM445" s="877" t="s">
        <v>64</v>
      </c>
    </row>
    <row r="446" spans="1:403" s="133" customFormat="1" x14ac:dyDescent="0.25">
      <c r="A446" s="902">
        <v>445</v>
      </c>
      <c r="B446" s="274">
        <v>0</v>
      </c>
      <c r="C446" s="61">
        <v>1</v>
      </c>
      <c r="D446" s="61">
        <v>5</v>
      </c>
      <c r="E446" s="511">
        <v>193</v>
      </c>
      <c r="F446" s="884"/>
      <c r="G446" s="61"/>
      <c r="H446" s="900">
        <v>447</v>
      </c>
      <c r="J446" s="511" t="s">
        <v>1954</v>
      </c>
      <c r="K446" s="766">
        <v>27264</v>
      </c>
      <c r="L446" s="512">
        <v>39.734246575342503</v>
      </c>
      <c r="M446" s="514">
        <v>85</v>
      </c>
      <c r="N446" s="514">
        <v>172</v>
      </c>
      <c r="O446" s="514">
        <v>28.7</v>
      </c>
      <c r="P446" s="106">
        <v>2.0152198666922452</v>
      </c>
      <c r="Q446" s="511">
        <v>0</v>
      </c>
      <c r="R446" s="511">
        <v>85</v>
      </c>
      <c r="S446" s="511">
        <v>54</v>
      </c>
      <c r="T446" s="511">
        <v>0</v>
      </c>
      <c r="U446" s="514">
        <v>3</v>
      </c>
      <c r="V446" s="718">
        <v>0</v>
      </c>
      <c r="W446" s="718"/>
      <c r="X446" s="718">
        <v>0</v>
      </c>
      <c r="Y446" s="718">
        <v>0</v>
      </c>
      <c r="Z446" s="718">
        <v>0</v>
      </c>
      <c r="AA446" s="718">
        <v>0</v>
      </c>
      <c r="AB446" s="718">
        <v>0</v>
      </c>
      <c r="AC446" s="718">
        <v>0</v>
      </c>
      <c r="AE446" s="524">
        <v>7.0887755454915897</v>
      </c>
      <c r="AG446" s="589">
        <v>83</v>
      </c>
      <c r="AH446" s="590">
        <v>1.45</v>
      </c>
      <c r="AI446" s="589">
        <v>54</v>
      </c>
      <c r="AJ446" s="63"/>
      <c r="AK446" s="515">
        <v>9.1</v>
      </c>
      <c r="AL446" s="63"/>
      <c r="AM446" s="589">
        <v>788</v>
      </c>
      <c r="AN446" s="593"/>
      <c r="AO446" s="409"/>
      <c r="AP446" s="63"/>
      <c r="AQ446" s="63"/>
      <c r="AR446" s="63"/>
      <c r="AS446" s="63"/>
      <c r="AT446" s="63"/>
      <c r="AU446" s="63"/>
      <c r="AV446" s="64"/>
      <c r="AW446" s="64"/>
      <c r="AX446" s="108"/>
      <c r="AY446" s="108"/>
      <c r="AZ446" s="108"/>
      <c r="BA446" s="589">
        <v>132</v>
      </c>
      <c r="BB446" s="414"/>
      <c r="BC446" s="66"/>
      <c r="BD446" s="68"/>
      <c r="BE446" s="66"/>
      <c r="BF446" s="218"/>
      <c r="BG446" s="66"/>
      <c r="BH446" s="68"/>
      <c r="BI446" s="508"/>
      <c r="BJ446" s="508"/>
      <c r="BK446" s="508"/>
      <c r="BL446" s="66"/>
      <c r="BM446" s="66"/>
      <c r="BN446" s="66"/>
      <c r="BO446" s="66"/>
      <c r="BP446" s="571"/>
      <c r="BQ446" s="66"/>
      <c r="BR446" s="66"/>
      <c r="BS446" s="66"/>
      <c r="BT446" s="66"/>
      <c r="BU446" s="61"/>
      <c r="BV446" s="61"/>
      <c r="BW446" s="61"/>
      <c r="BX446" s="61"/>
      <c r="BY446" s="61"/>
      <c r="BZ446" s="61"/>
      <c r="CA446" s="61"/>
      <c r="CB446" s="61"/>
      <c r="CC446" s="61"/>
      <c r="CD446" s="61"/>
      <c r="CE446" s="61"/>
      <c r="CF446" s="61"/>
      <c r="CG446" s="61"/>
      <c r="CH446" s="61"/>
      <c r="CI446" s="61"/>
      <c r="CJ446" s="61"/>
      <c r="CK446" s="661">
        <v>0</v>
      </c>
      <c r="CL446" s="661">
        <v>0</v>
      </c>
      <c r="CM446" s="661">
        <v>0</v>
      </c>
      <c r="CN446" s="661">
        <v>0</v>
      </c>
      <c r="CO446" s="661">
        <v>0</v>
      </c>
      <c r="CP446" s="661">
        <v>0</v>
      </c>
      <c r="CQ446" s="661">
        <v>0</v>
      </c>
      <c r="CR446" s="661">
        <v>0</v>
      </c>
      <c r="CS446" s="661">
        <v>0</v>
      </c>
      <c r="CT446" s="661">
        <v>0</v>
      </c>
      <c r="CU446" s="661">
        <v>0</v>
      </c>
      <c r="CV446" s="661">
        <v>0</v>
      </c>
      <c r="CW446" s="667"/>
      <c r="CX446" s="362"/>
      <c r="CY446" s="362"/>
      <c r="CZ446" s="362"/>
      <c r="DD446" s="516">
        <v>2</v>
      </c>
      <c r="DE446" s="513" t="s">
        <v>1826</v>
      </c>
      <c r="DG446" s="136"/>
      <c r="DK446" s="136"/>
      <c r="DL446" s="136"/>
      <c r="DM446" s="136"/>
      <c r="DT446" s="63"/>
      <c r="EP446" s="511">
        <v>193</v>
      </c>
      <c r="EQ446" s="574">
        <v>41761</v>
      </c>
      <c r="EU446" s="133">
        <v>120</v>
      </c>
      <c r="EV446" s="133">
        <v>0</v>
      </c>
      <c r="EW446" s="524">
        <v>7.0887755454915897</v>
      </c>
      <c r="EX446" s="133">
        <v>7</v>
      </c>
      <c r="EY446" s="133">
        <v>7</v>
      </c>
      <c r="EZ446" s="133">
        <v>63</v>
      </c>
      <c r="FA446" s="133">
        <v>61</v>
      </c>
      <c r="FD446" s="133">
        <v>48</v>
      </c>
      <c r="FF446" s="133">
        <v>31</v>
      </c>
      <c r="FI446" s="91"/>
      <c r="FJ446" s="91"/>
      <c r="FK446" s="227"/>
      <c r="FL446" s="227"/>
      <c r="FM446" s="193">
        <v>242</v>
      </c>
      <c r="FN446" s="193">
        <v>181</v>
      </c>
      <c r="FO446" s="193">
        <v>120.08615238456117</v>
      </c>
      <c r="FP446" s="193">
        <v>89.816502403328812</v>
      </c>
      <c r="FQ446" s="193">
        <v>25</v>
      </c>
      <c r="FR446" s="133">
        <v>1</v>
      </c>
      <c r="FT446" s="193">
        <v>101</v>
      </c>
      <c r="FU446" s="193"/>
      <c r="FV446" s="133">
        <v>100</v>
      </c>
      <c r="FW446" s="237">
        <v>4.8</v>
      </c>
      <c r="FX446" s="237">
        <v>8.6</v>
      </c>
      <c r="FY446" s="237">
        <v>21.041666666666668</v>
      </c>
      <c r="FZ446" s="237"/>
      <c r="GA446" s="237"/>
      <c r="GB446" s="133">
        <v>22</v>
      </c>
      <c r="GH446" s="133">
        <v>0</v>
      </c>
      <c r="GI446" s="133">
        <v>1</v>
      </c>
      <c r="GJ446" s="133">
        <v>1</v>
      </c>
      <c r="GK446" s="133">
        <v>2</v>
      </c>
      <c r="GL446" s="133">
        <v>52</v>
      </c>
      <c r="GN446" s="133">
        <v>0</v>
      </c>
      <c r="GP446" s="133">
        <v>1</v>
      </c>
      <c r="GQ446" s="61">
        <v>97</v>
      </c>
      <c r="GR446" s="106">
        <v>48.133705707861296</v>
      </c>
      <c r="GS446" s="61">
        <v>28</v>
      </c>
      <c r="GT446" s="61">
        <v>1</v>
      </c>
      <c r="GU446" s="61"/>
      <c r="GV446" s="61"/>
      <c r="GW446" s="61"/>
      <c r="GX446" s="61"/>
      <c r="GY446" s="61"/>
      <c r="GZ446" s="61"/>
      <c r="HA446" s="90"/>
      <c r="HB446" s="21">
        <v>17</v>
      </c>
      <c r="HZ446" s="238"/>
      <c r="IF446" s="237"/>
      <c r="IG446" s="237"/>
      <c r="IQ446" s="237"/>
      <c r="JD446" s="136"/>
      <c r="JE446" s="278"/>
      <c r="JF446" s="70"/>
      <c r="JG446" s="70"/>
      <c r="JH446" s="136"/>
      <c r="JI446" s="136"/>
      <c r="JJ446" s="136"/>
      <c r="JK446" s="136"/>
      <c r="JM446" s="420"/>
      <c r="JN446" s="362"/>
      <c r="JO446" s="244"/>
      <c r="JQ446" s="518">
        <v>0</v>
      </c>
      <c r="JR446" s="519"/>
      <c r="JS446" s="520"/>
      <c r="JT446" s="135"/>
      <c r="JV446" s="200"/>
      <c r="JW446" s="135"/>
      <c r="JX446" s="225"/>
      <c r="JY446" s="201"/>
      <c r="JZ446" s="135"/>
      <c r="KA446" s="225"/>
      <c r="KB446" s="699">
        <v>0</v>
      </c>
      <c r="KC446" s="511"/>
      <c r="KD446" s="225"/>
      <c r="KE446" s="63"/>
      <c r="KF446" s="250"/>
      <c r="KG446" s="250"/>
      <c r="KH446" s="250"/>
      <c r="KI446" s="250"/>
      <c r="KJ446" s="250"/>
      <c r="KK446" s="250"/>
      <c r="KL446" s="250"/>
      <c r="KM446" s="250"/>
      <c r="KR446" s="92"/>
      <c r="KS446" s="92"/>
      <c r="KT446" s="92"/>
      <c r="KU446" s="361"/>
      <c r="KV446" s="92"/>
      <c r="KW446" s="361"/>
      <c r="KX446" s="361"/>
      <c r="KY446" s="361"/>
      <c r="KZ446" s="361"/>
      <c r="LA446" s="361"/>
      <c r="LB446" s="361"/>
      <c r="LC446" s="361"/>
      <c r="LD446" s="361"/>
      <c r="LE446" s="361"/>
      <c r="LF446" s="112"/>
      <c r="LG446" s="454"/>
      <c r="LH446" s="454"/>
      <c r="LI446" s="454"/>
      <c r="LJ446" s="454"/>
      <c r="LK446" s="454"/>
      <c r="LL446" s="454"/>
      <c r="LM446" s="454"/>
      <c r="LN446" s="454"/>
      <c r="LO446" s="454"/>
      <c r="LP446" s="454"/>
      <c r="LQ446" s="454"/>
      <c r="LR446" s="454"/>
      <c r="LS446" s="454"/>
      <c r="LT446" s="454"/>
      <c r="LU446" s="454"/>
      <c r="LV446" s="454"/>
      <c r="LW446" s="454"/>
      <c r="LX446" s="454"/>
      <c r="LY446" s="454"/>
      <c r="LZ446" s="454"/>
      <c r="MA446" s="454"/>
      <c r="MB446" s="454"/>
      <c r="MD446" s="509"/>
      <c r="ME446" s="61"/>
      <c r="MF446" s="746">
        <v>193</v>
      </c>
      <c r="MG446" s="510">
        <v>41767</v>
      </c>
      <c r="MH446" s="511">
        <v>447</v>
      </c>
      <c r="MI446" s="521">
        <v>447</v>
      </c>
      <c r="MJ446" s="522">
        <v>32.012755716225897</v>
      </c>
      <c r="MK446" s="510"/>
      <c r="ML446" s="511"/>
      <c r="MM446" s="511"/>
      <c r="MN446" s="511"/>
      <c r="MO446" s="511"/>
      <c r="MP446" s="511"/>
      <c r="NE446" s="876">
        <v>1193</v>
      </c>
      <c r="NF446" s="877" t="s">
        <v>64</v>
      </c>
      <c r="NG446" s="877" t="s">
        <v>64</v>
      </c>
      <c r="NH446" s="877" t="s">
        <v>64</v>
      </c>
      <c r="NI446" s="877" t="s">
        <v>64</v>
      </c>
      <c r="NJ446" s="877" t="s">
        <v>64</v>
      </c>
      <c r="NK446" s="877" t="s">
        <v>64</v>
      </c>
      <c r="NL446" s="877" t="s">
        <v>64</v>
      </c>
      <c r="NM446" s="877" t="s">
        <v>64</v>
      </c>
      <c r="NN446" s="877" t="s">
        <v>64</v>
      </c>
      <c r="NO446" s="877" t="s">
        <v>64</v>
      </c>
      <c r="NP446" s="877" t="s">
        <v>64</v>
      </c>
      <c r="NQ446" s="877" t="s">
        <v>64</v>
      </c>
      <c r="NR446" s="877" t="s">
        <v>64</v>
      </c>
      <c r="NS446" s="877" t="s">
        <v>64</v>
      </c>
      <c r="NT446" s="877" t="s">
        <v>64</v>
      </c>
      <c r="NU446" s="877" t="s">
        <v>64</v>
      </c>
      <c r="NV446" s="877" t="s">
        <v>64</v>
      </c>
      <c r="NW446" s="877" t="s">
        <v>64</v>
      </c>
      <c r="NX446" s="877" t="s">
        <v>64</v>
      </c>
      <c r="NY446" s="877" t="s">
        <v>64</v>
      </c>
      <c r="NZ446" s="877" t="s">
        <v>64</v>
      </c>
      <c r="OA446" s="877" t="s">
        <v>64</v>
      </c>
      <c r="OB446" s="877" t="s">
        <v>64</v>
      </c>
      <c r="OC446" s="877" t="s">
        <v>64</v>
      </c>
      <c r="OD446" s="877" t="s">
        <v>64</v>
      </c>
      <c r="OE446" s="877" t="s">
        <v>64</v>
      </c>
      <c r="OF446" s="877" t="s">
        <v>64</v>
      </c>
      <c r="OG446" s="877" t="s">
        <v>64</v>
      </c>
      <c r="OH446" s="877" t="s">
        <v>64</v>
      </c>
      <c r="OI446" s="877" t="s">
        <v>64</v>
      </c>
      <c r="OJ446" s="877" t="s">
        <v>64</v>
      </c>
      <c r="OK446" s="877" t="s">
        <v>64</v>
      </c>
      <c r="OL446" s="877" t="s">
        <v>64</v>
      </c>
      <c r="OM446" s="877" t="s">
        <v>64</v>
      </c>
    </row>
    <row r="447" spans="1:403" s="133" customFormat="1" x14ac:dyDescent="0.25">
      <c r="A447" s="455">
        <v>446</v>
      </c>
      <c r="B447" s="221">
        <v>0</v>
      </c>
      <c r="C447" s="61">
        <v>0</v>
      </c>
      <c r="D447" s="61">
        <v>5</v>
      </c>
      <c r="E447" s="511">
        <v>194</v>
      </c>
      <c r="F447" s="884"/>
      <c r="G447" s="61"/>
      <c r="H447" s="900">
        <v>448</v>
      </c>
      <c r="J447" s="511" t="s">
        <v>1955</v>
      </c>
      <c r="K447" s="766">
        <v>10389</v>
      </c>
      <c r="L447" s="512">
        <v>85.9698630136986</v>
      </c>
      <c r="M447" s="514">
        <v>78</v>
      </c>
      <c r="N447" s="514">
        <v>179</v>
      </c>
      <c r="O447" s="514">
        <v>24.343809494085704</v>
      </c>
      <c r="P447" s="106">
        <v>1.9693484540155237</v>
      </c>
      <c r="Q447" s="511">
        <v>0</v>
      </c>
      <c r="R447" s="511">
        <v>110</v>
      </c>
      <c r="S447" s="511">
        <v>70</v>
      </c>
      <c r="T447" s="511">
        <v>0</v>
      </c>
      <c r="U447" s="514">
        <v>3</v>
      </c>
      <c r="V447" s="718">
        <v>1</v>
      </c>
      <c r="W447" s="718"/>
      <c r="X447" s="718">
        <v>1</v>
      </c>
      <c r="Y447" s="718">
        <v>2</v>
      </c>
      <c r="Z447" s="718">
        <v>1</v>
      </c>
      <c r="AA447" s="718">
        <v>1</v>
      </c>
      <c r="AB447" s="718">
        <v>0</v>
      </c>
      <c r="AC447" s="718">
        <v>0</v>
      </c>
      <c r="AE447" s="524">
        <v>32.906368490001299</v>
      </c>
      <c r="AG447" s="591"/>
      <c r="AH447" s="590">
        <v>1.27</v>
      </c>
      <c r="AI447" s="589">
        <v>54</v>
      </c>
      <c r="AJ447" s="63"/>
      <c r="AK447" s="515">
        <v>11.8</v>
      </c>
      <c r="AL447" s="63"/>
      <c r="AM447" s="591"/>
      <c r="AN447" s="594"/>
      <c r="AO447" s="409"/>
      <c r="AP447" s="63"/>
      <c r="AQ447" s="63"/>
      <c r="AR447" s="63"/>
      <c r="AS447" s="63"/>
      <c r="AT447" s="63"/>
      <c r="AU447" s="63"/>
      <c r="AV447" s="64"/>
      <c r="AW447" s="64"/>
      <c r="AX447" s="108"/>
      <c r="AY447" s="108"/>
      <c r="AZ447" s="108"/>
      <c r="BA447" s="589">
        <v>132</v>
      </c>
      <c r="BB447" s="414"/>
      <c r="BC447" s="66"/>
      <c r="BD447" s="68"/>
      <c r="BE447" s="66"/>
      <c r="BF447" s="218"/>
      <c r="BG447" s="66"/>
      <c r="BH447" s="68"/>
      <c r="BI447" s="508"/>
      <c r="BJ447" s="508"/>
      <c r="BK447" s="508"/>
      <c r="BL447" s="66"/>
      <c r="BM447" s="66"/>
      <c r="BN447" s="66"/>
      <c r="BO447" s="66"/>
      <c r="BP447" s="571"/>
      <c r="BQ447" s="66"/>
      <c r="BR447" s="66"/>
      <c r="BS447" s="66"/>
      <c r="BT447" s="66"/>
      <c r="BU447" s="61"/>
      <c r="BV447" s="61"/>
      <c r="BW447" s="61"/>
      <c r="BX447" s="61"/>
      <c r="BY447" s="61"/>
      <c r="BZ447" s="61"/>
      <c r="CA447" s="61"/>
      <c r="CB447" s="61"/>
      <c r="CC447" s="61"/>
      <c r="CD447" s="61"/>
      <c r="CE447" s="61"/>
      <c r="CF447" s="61"/>
      <c r="CG447" s="61"/>
      <c r="CH447" s="61"/>
      <c r="CI447" s="61"/>
      <c r="CJ447" s="61"/>
      <c r="CK447" s="661">
        <v>0</v>
      </c>
      <c r="CL447" s="661">
        <v>0</v>
      </c>
      <c r="CM447" s="661">
        <v>1</v>
      </c>
      <c r="CN447" s="661">
        <v>0</v>
      </c>
      <c r="CO447" s="661">
        <v>1</v>
      </c>
      <c r="CP447" s="661">
        <v>0</v>
      </c>
      <c r="CQ447" s="661">
        <v>1</v>
      </c>
      <c r="CR447" s="661">
        <v>0</v>
      </c>
      <c r="CS447" s="661">
        <v>0</v>
      </c>
      <c r="CT447" s="661">
        <v>0</v>
      </c>
      <c r="CU447" s="661">
        <v>1</v>
      </c>
      <c r="CV447" s="661">
        <v>1</v>
      </c>
      <c r="CW447" s="666">
        <v>19.850000000000001</v>
      </c>
      <c r="CX447" s="362"/>
      <c r="CY447" s="362"/>
      <c r="CZ447" s="362"/>
      <c r="DD447" s="516">
        <v>1</v>
      </c>
      <c r="DE447" s="511" t="s">
        <v>1745</v>
      </c>
      <c r="DG447" s="136"/>
      <c r="DK447" s="136"/>
      <c r="DL447" s="136"/>
      <c r="DM447" s="136"/>
      <c r="DT447" s="63"/>
      <c r="EP447" s="511">
        <v>194</v>
      </c>
      <c r="EQ447" s="574">
        <v>41764</v>
      </c>
      <c r="EU447" s="133">
        <v>83</v>
      </c>
      <c r="EV447" s="133">
        <v>0</v>
      </c>
      <c r="EW447" s="524">
        <v>32.906368490001299</v>
      </c>
      <c r="EX447" s="133">
        <v>9</v>
      </c>
      <c r="EY447" s="133">
        <v>7</v>
      </c>
      <c r="EZ447" s="133">
        <v>51</v>
      </c>
      <c r="FA447" s="133">
        <v>43</v>
      </c>
      <c r="FD447" s="133">
        <v>52</v>
      </c>
      <c r="FF447" s="133">
        <v>27</v>
      </c>
      <c r="FI447" s="91"/>
      <c r="FJ447" s="91"/>
      <c r="FK447" s="227"/>
      <c r="FL447" s="227"/>
      <c r="FM447" s="193">
        <v>244</v>
      </c>
      <c r="FN447" s="193">
        <v>191</v>
      </c>
      <c r="FO447" s="193">
        <v>123.89884558138061</v>
      </c>
      <c r="FP447" s="193">
        <v>96.986391418211866</v>
      </c>
      <c r="FQ447" s="193">
        <v>22</v>
      </c>
      <c r="FR447" s="133">
        <v>1</v>
      </c>
      <c r="FT447" s="193">
        <v>131</v>
      </c>
      <c r="FU447" s="193"/>
      <c r="FV447" s="133">
        <v>120</v>
      </c>
      <c r="FW447" s="237">
        <v>5.59</v>
      </c>
      <c r="FX447" s="237">
        <v>5.48</v>
      </c>
      <c r="FY447" s="237">
        <v>23.434704830053668</v>
      </c>
      <c r="FZ447" s="237"/>
      <c r="GA447" s="237">
        <v>2.6734693877551021</v>
      </c>
      <c r="GB447" s="133">
        <v>22</v>
      </c>
      <c r="GH447" s="133">
        <v>0</v>
      </c>
      <c r="GI447" s="133">
        <v>1</v>
      </c>
      <c r="GJ447" s="133">
        <v>0</v>
      </c>
      <c r="GK447" s="133">
        <v>1</v>
      </c>
      <c r="GL447" s="133">
        <v>35</v>
      </c>
      <c r="GN447" s="133">
        <v>0</v>
      </c>
      <c r="GP447" s="133">
        <v>0</v>
      </c>
      <c r="GQ447" s="61">
        <v>112</v>
      </c>
      <c r="GR447" s="106">
        <v>56.871601250469787</v>
      </c>
      <c r="GS447" s="61"/>
      <c r="GT447" s="61"/>
      <c r="GU447" s="61"/>
      <c r="GV447" s="61"/>
      <c r="GW447" s="61"/>
      <c r="GX447" s="61"/>
      <c r="GY447" s="61"/>
      <c r="GZ447" s="61"/>
      <c r="HA447" s="90"/>
      <c r="HB447" s="21">
        <v>28</v>
      </c>
      <c r="HZ447" s="238"/>
      <c r="IF447" s="237"/>
      <c r="IG447" s="237"/>
      <c r="IQ447" s="237"/>
      <c r="JD447" s="136"/>
      <c r="JE447" s="278"/>
      <c r="JF447" s="70"/>
      <c r="JG447" s="70"/>
      <c r="JH447" s="136"/>
      <c r="JI447" s="136"/>
      <c r="JJ447" s="136"/>
      <c r="JK447" s="136"/>
      <c r="JM447" s="420"/>
      <c r="JN447" s="362"/>
      <c r="JO447" s="244"/>
      <c r="JQ447" s="518">
        <v>1</v>
      </c>
      <c r="JR447" s="519">
        <v>41781</v>
      </c>
      <c r="JS447" s="520">
        <v>0</v>
      </c>
      <c r="JT447" s="135"/>
      <c r="JV447" s="200"/>
      <c r="JW447" s="135"/>
      <c r="JX447" s="225"/>
      <c r="JY447" s="201"/>
      <c r="JZ447" s="135"/>
      <c r="KA447" s="225"/>
      <c r="KB447" s="699">
        <v>0</v>
      </c>
      <c r="KC447" s="511"/>
      <c r="KD447" s="225"/>
      <c r="KE447" s="63"/>
      <c r="KF447" s="250"/>
      <c r="KG447" s="250"/>
      <c r="KH447" s="250"/>
      <c r="KI447" s="250"/>
      <c r="KJ447" s="250"/>
      <c r="KK447" s="250"/>
      <c r="KL447" s="250"/>
      <c r="KM447" s="250"/>
      <c r="KR447" s="92"/>
      <c r="KS447" s="92"/>
      <c r="KT447" s="92"/>
      <c r="KU447" s="361"/>
      <c r="KV447" s="92"/>
      <c r="KW447" s="361"/>
      <c r="KX447" s="361"/>
      <c r="KY447" s="361"/>
      <c r="KZ447" s="361"/>
      <c r="LA447" s="361"/>
      <c r="LB447" s="361"/>
      <c r="LC447" s="361"/>
      <c r="LD447" s="361"/>
      <c r="LE447" s="361"/>
      <c r="LF447" s="112"/>
      <c r="LG447" s="454"/>
      <c r="LH447" s="454"/>
      <c r="LI447" s="454"/>
      <c r="LJ447" s="454"/>
      <c r="LK447" s="454"/>
      <c r="LL447" s="454"/>
      <c r="LM447" s="454"/>
      <c r="LN447" s="454"/>
      <c r="LO447" s="454"/>
      <c r="LP447" s="454"/>
      <c r="LQ447" s="454"/>
      <c r="LR447" s="454"/>
      <c r="LS447" s="454"/>
      <c r="LT447" s="454"/>
      <c r="LU447" s="454"/>
      <c r="LV447" s="454"/>
      <c r="LW447" s="454"/>
      <c r="LX447" s="454"/>
      <c r="LY447" s="454"/>
      <c r="LZ447" s="454"/>
      <c r="MA447" s="454"/>
      <c r="MB447" s="454"/>
      <c r="MD447" s="509"/>
      <c r="ME447" s="61"/>
      <c r="MF447" s="746">
        <v>194</v>
      </c>
      <c r="MG447" s="510">
        <v>41768</v>
      </c>
      <c r="MH447" s="511">
        <v>448</v>
      </c>
      <c r="MI447" s="521">
        <v>448</v>
      </c>
      <c r="MJ447" s="522">
        <v>55.648247089991997</v>
      </c>
      <c r="MK447" s="510"/>
      <c r="ML447" s="511"/>
      <c r="MM447" s="511"/>
      <c r="MN447" s="511"/>
      <c r="MO447" s="511"/>
      <c r="MP447" s="511"/>
      <c r="NE447" s="876" t="s">
        <v>64</v>
      </c>
      <c r="NF447" s="877" t="s">
        <v>64</v>
      </c>
      <c r="NG447" s="877" t="s">
        <v>64</v>
      </c>
      <c r="NH447" s="877" t="s">
        <v>64</v>
      </c>
      <c r="NI447" s="877" t="s">
        <v>64</v>
      </c>
      <c r="NJ447" s="877" t="s">
        <v>64</v>
      </c>
      <c r="NK447" s="877" t="s">
        <v>64</v>
      </c>
      <c r="NL447" s="877" t="s">
        <v>64</v>
      </c>
      <c r="NM447" s="877" t="s">
        <v>64</v>
      </c>
      <c r="NN447" s="877" t="s">
        <v>64</v>
      </c>
      <c r="NO447" s="877" t="s">
        <v>64</v>
      </c>
      <c r="NP447" s="877" t="s">
        <v>64</v>
      </c>
      <c r="NQ447" s="877" t="s">
        <v>64</v>
      </c>
      <c r="NR447" s="877" t="s">
        <v>64</v>
      </c>
      <c r="NS447" s="877" t="s">
        <v>64</v>
      </c>
      <c r="NT447" s="877" t="s">
        <v>64</v>
      </c>
      <c r="NU447" s="877" t="s">
        <v>64</v>
      </c>
      <c r="NV447" s="877" t="s">
        <v>64</v>
      </c>
      <c r="NW447" s="877" t="s">
        <v>64</v>
      </c>
      <c r="NX447" s="877" t="s">
        <v>64</v>
      </c>
      <c r="NY447" s="877" t="s">
        <v>64</v>
      </c>
      <c r="NZ447" s="877" t="s">
        <v>64</v>
      </c>
      <c r="OA447" s="877" t="s">
        <v>64</v>
      </c>
      <c r="OB447" s="877" t="s">
        <v>64</v>
      </c>
      <c r="OC447" s="877" t="s">
        <v>64</v>
      </c>
      <c r="OD447" s="877" t="s">
        <v>64</v>
      </c>
      <c r="OE447" s="877" t="s">
        <v>64</v>
      </c>
      <c r="OF447" s="877" t="s">
        <v>64</v>
      </c>
      <c r="OG447" s="877" t="s">
        <v>64</v>
      </c>
      <c r="OH447" s="877" t="s">
        <v>64</v>
      </c>
      <c r="OI447" s="877" t="s">
        <v>64</v>
      </c>
      <c r="OJ447" s="877" t="s">
        <v>64</v>
      </c>
      <c r="OK447" s="877" t="s">
        <v>64</v>
      </c>
      <c r="OL447" s="877" t="s">
        <v>64</v>
      </c>
      <c r="OM447" s="877" t="s">
        <v>64</v>
      </c>
    </row>
    <row r="448" spans="1:403" s="133" customFormat="1" x14ac:dyDescent="0.25">
      <c r="A448" s="455">
        <v>447</v>
      </c>
      <c r="B448" s="221">
        <v>0</v>
      </c>
      <c r="C448" s="61">
        <v>1</v>
      </c>
      <c r="D448" s="61">
        <v>5</v>
      </c>
      <c r="E448" s="511">
        <v>195</v>
      </c>
      <c r="F448" s="884"/>
      <c r="G448" s="61"/>
      <c r="H448" s="900">
        <v>449</v>
      </c>
      <c r="J448" s="511" t="s">
        <v>1956</v>
      </c>
      <c r="K448" s="766">
        <v>15989</v>
      </c>
      <c r="L448" s="512">
        <v>70.632876712328795</v>
      </c>
      <c r="M448" s="514">
        <v>123.8</v>
      </c>
      <c r="N448" s="514">
        <v>186</v>
      </c>
      <c r="O448" s="514">
        <v>35.784483755347431</v>
      </c>
      <c r="P448" s="106">
        <v>2.5290973356779554</v>
      </c>
      <c r="Q448" s="511">
        <v>0</v>
      </c>
      <c r="R448" s="511">
        <v>150</v>
      </c>
      <c r="S448" s="511">
        <v>80</v>
      </c>
      <c r="T448" s="511">
        <v>0</v>
      </c>
      <c r="U448" s="514">
        <v>4</v>
      </c>
      <c r="V448" s="718">
        <v>1</v>
      </c>
      <c r="W448" s="718"/>
      <c r="X448" s="718">
        <v>1</v>
      </c>
      <c r="Y448" s="718">
        <v>1</v>
      </c>
      <c r="Z448" s="718">
        <v>1</v>
      </c>
      <c r="AA448" s="718">
        <v>1</v>
      </c>
      <c r="AB448" s="718">
        <v>0</v>
      </c>
      <c r="AC448" s="718">
        <v>0</v>
      </c>
      <c r="AE448" s="524">
        <v>35.446307761695799</v>
      </c>
      <c r="AG448" s="591"/>
      <c r="AH448" s="590">
        <v>4.97</v>
      </c>
      <c r="AI448" s="589">
        <v>12</v>
      </c>
      <c r="AJ448" s="63"/>
      <c r="AK448" s="515">
        <v>8.5</v>
      </c>
      <c r="AL448" s="63"/>
      <c r="AM448" s="591"/>
      <c r="AN448" s="594"/>
      <c r="AO448" s="409"/>
      <c r="AP448" s="63"/>
      <c r="AQ448" s="63"/>
      <c r="AR448" s="63"/>
      <c r="AS448" s="63"/>
      <c r="AT448" s="63"/>
      <c r="AU448" s="63"/>
      <c r="AV448" s="64"/>
      <c r="AW448" s="64"/>
      <c r="AX448" s="108"/>
      <c r="AY448" s="108"/>
      <c r="AZ448" s="108"/>
      <c r="BA448" s="589">
        <v>140</v>
      </c>
      <c r="BB448" s="414"/>
      <c r="BC448" s="66"/>
      <c r="BD448" s="68"/>
      <c r="BE448" s="66"/>
      <c r="BF448" s="218"/>
      <c r="BG448" s="66"/>
      <c r="BH448" s="68"/>
      <c r="BI448" s="508"/>
      <c r="BJ448" s="508"/>
      <c r="BK448" s="508"/>
      <c r="BL448" s="66"/>
      <c r="BM448" s="66"/>
      <c r="BN448" s="66"/>
      <c r="BO448" s="66"/>
      <c r="BP448" s="571"/>
      <c r="BQ448" s="66"/>
      <c r="BR448" s="66"/>
      <c r="BS448" s="66"/>
      <c r="BT448" s="66"/>
      <c r="BU448" s="61"/>
      <c r="BV448" s="61"/>
      <c r="BW448" s="61"/>
      <c r="BX448" s="61"/>
      <c r="BY448" s="61"/>
      <c r="BZ448" s="61"/>
      <c r="CA448" s="61"/>
      <c r="CB448" s="61"/>
      <c r="CC448" s="61"/>
      <c r="CD448" s="61"/>
      <c r="CE448" s="61"/>
      <c r="CF448" s="61"/>
      <c r="CG448" s="61"/>
      <c r="CH448" s="61"/>
      <c r="CI448" s="61"/>
      <c r="CJ448" s="61"/>
      <c r="CK448" s="661">
        <v>1</v>
      </c>
      <c r="CL448" s="661">
        <v>0</v>
      </c>
      <c r="CM448" s="661">
        <v>0</v>
      </c>
      <c r="CN448" s="661">
        <v>1</v>
      </c>
      <c r="CO448" s="661">
        <v>1</v>
      </c>
      <c r="CP448" s="661">
        <v>0</v>
      </c>
      <c r="CQ448" s="661">
        <v>1</v>
      </c>
      <c r="CR448" s="663" t="s">
        <v>1957</v>
      </c>
      <c r="CS448" s="661">
        <v>0</v>
      </c>
      <c r="CT448" s="661">
        <v>0</v>
      </c>
      <c r="CU448" s="661">
        <v>1</v>
      </c>
      <c r="CV448" s="663" t="s">
        <v>1933</v>
      </c>
      <c r="CW448" s="667"/>
      <c r="CX448" s="362"/>
      <c r="CY448" s="362"/>
      <c r="CZ448" s="362"/>
      <c r="DD448" s="516">
        <v>1</v>
      </c>
      <c r="DE448" s="511" t="s">
        <v>1897</v>
      </c>
      <c r="DG448" s="136"/>
      <c r="DK448" s="136"/>
      <c r="DL448" s="136"/>
      <c r="DM448" s="136"/>
      <c r="DT448" s="63"/>
      <c r="EP448" s="511">
        <v>195</v>
      </c>
      <c r="EQ448" s="574">
        <v>41746</v>
      </c>
      <c r="EU448" s="133">
        <v>80</v>
      </c>
      <c r="EV448" s="133">
        <v>0</v>
      </c>
      <c r="EW448" s="524">
        <v>35.446307761695799</v>
      </c>
      <c r="EX448" s="133">
        <v>6</v>
      </c>
      <c r="EY448" s="133">
        <v>8</v>
      </c>
      <c r="EZ448" s="133">
        <v>58</v>
      </c>
      <c r="FA448" s="133">
        <v>48</v>
      </c>
      <c r="FD448" s="133">
        <v>44</v>
      </c>
      <c r="FF448" s="133">
        <v>33</v>
      </c>
      <c r="FI448" s="91"/>
      <c r="FJ448" s="91"/>
      <c r="FK448" s="227"/>
      <c r="FL448" s="227"/>
      <c r="FM448" s="193">
        <v>205</v>
      </c>
      <c r="FN448" s="193">
        <v>151</v>
      </c>
      <c r="FO448" s="193">
        <v>81.056587703472971</v>
      </c>
      <c r="FP448" s="193">
        <v>59.705096308411797</v>
      </c>
      <c r="FQ448" s="193">
        <v>26</v>
      </c>
      <c r="FR448" s="133">
        <v>1</v>
      </c>
      <c r="FT448" s="193">
        <v>81</v>
      </c>
      <c r="FU448" s="193">
        <v>64</v>
      </c>
      <c r="FV448" s="133">
        <v>180</v>
      </c>
      <c r="FW448" s="237">
        <v>5.4</v>
      </c>
      <c r="FX448" s="237">
        <v>7.13</v>
      </c>
      <c r="FY448" s="237">
        <v>14.999999999999998</v>
      </c>
      <c r="FZ448" s="237">
        <v>1.265625</v>
      </c>
      <c r="GA448" s="237"/>
      <c r="GB448" s="133">
        <v>22</v>
      </c>
      <c r="GC448" s="133">
        <v>16</v>
      </c>
      <c r="GD448" s="133">
        <v>9</v>
      </c>
      <c r="GG448" s="133">
        <v>1.8</v>
      </c>
      <c r="GH448" s="133">
        <v>1</v>
      </c>
      <c r="GI448" s="133">
        <v>1</v>
      </c>
      <c r="GJ448" s="133">
        <v>0</v>
      </c>
      <c r="GK448" s="133">
        <v>1</v>
      </c>
      <c r="GL448" s="133">
        <v>30</v>
      </c>
      <c r="GN448" s="133">
        <v>0</v>
      </c>
      <c r="GP448" s="133">
        <v>0</v>
      </c>
      <c r="GQ448" s="61">
        <v>43</v>
      </c>
      <c r="GR448" s="106">
        <v>17.002113518289452</v>
      </c>
      <c r="GS448" s="61">
        <v>33</v>
      </c>
      <c r="GT448" s="61">
        <v>1</v>
      </c>
      <c r="GU448" s="61"/>
      <c r="GV448" s="61"/>
      <c r="GW448" s="61"/>
      <c r="GX448" s="61"/>
      <c r="GY448" s="61"/>
      <c r="GZ448" s="61"/>
      <c r="HA448" s="90"/>
      <c r="HB448" s="21">
        <v>8</v>
      </c>
      <c r="HZ448" s="238"/>
      <c r="IF448" s="237"/>
      <c r="IG448" s="237"/>
      <c r="IQ448" s="237"/>
      <c r="JD448" s="136"/>
      <c r="JE448" s="278"/>
      <c r="JF448" s="70"/>
      <c r="JG448" s="70"/>
      <c r="JH448" s="136"/>
      <c r="JI448" s="136"/>
      <c r="JJ448" s="136"/>
      <c r="JK448" s="136"/>
      <c r="JM448" s="420"/>
      <c r="JN448" s="362"/>
      <c r="JO448" s="244"/>
      <c r="JQ448" s="518">
        <v>1</v>
      </c>
      <c r="JR448" s="519">
        <v>42416</v>
      </c>
      <c r="JS448" s="520">
        <v>21</v>
      </c>
      <c r="JT448" s="135"/>
      <c r="JV448" s="200"/>
      <c r="JW448" s="135"/>
      <c r="JX448" s="225"/>
      <c r="JY448" s="201"/>
      <c r="JZ448" s="135"/>
      <c r="KA448" s="225"/>
      <c r="KB448" s="699">
        <v>0</v>
      </c>
      <c r="KC448" s="511"/>
      <c r="KD448" s="225"/>
      <c r="KE448" s="63"/>
      <c r="KF448" s="250"/>
      <c r="KG448" s="250"/>
      <c r="KH448" s="250"/>
      <c r="KI448" s="250"/>
      <c r="KJ448" s="250"/>
      <c r="KK448" s="250"/>
      <c r="KL448" s="250"/>
      <c r="KM448" s="250"/>
      <c r="KR448" s="92"/>
      <c r="KS448" s="92"/>
      <c r="KT448" s="92"/>
      <c r="KU448" s="361"/>
      <c r="KV448" s="92"/>
      <c r="KW448" s="361"/>
      <c r="KX448" s="361"/>
      <c r="KY448" s="361"/>
      <c r="KZ448" s="361"/>
      <c r="LA448" s="361"/>
      <c r="LB448" s="361"/>
      <c r="LC448" s="361"/>
      <c r="LD448" s="361"/>
      <c r="LE448" s="361"/>
      <c r="LF448" s="112"/>
      <c r="LG448" s="454"/>
      <c r="LH448" s="454"/>
      <c r="LI448" s="454"/>
      <c r="LJ448" s="454"/>
      <c r="LK448" s="454"/>
      <c r="LL448" s="454"/>
      <c r="LM448" s="454"/>
      <c r="LN448" s="454"/>
      <c r="LO448" s="454"/>
      <c r="LP448" s="454"/>
      <c r="LQ448" s="454"/>
      <c r="LR448" s="454"/>
      <c r="LS448" s="454"/>
      <c r="LT448" s="454"/>
      <c r="LU448" s="454"/>
      <c r="LV448" s="454"/>
      <c r="LW448" s="454"/>
      <c r="LX448" s="454"/>
      <c r="LY448" s="454"/>
      <c r="LZ448" s="454"/>
      <c r="MA448" s="454"/>
      <c r="MB448" s="454"/>
      <c r="MD448" s="509"/>
      <c r="ME448" s="61"/>
      <c r="MF448" s="746">
        <v>195</v>
      </c>
      <c r="MG448" s="510">
        <v>41770</v>
      </c>
      <c r="MH448" s="511">
        <v>449</v>
      </c>
      <c r="MI448" s="521">
        <v>449</v>
      </c>
      <c r="MJ448" s="522">
        <v>23.3717444155503</v>
      </c>
      <c r="MK448" s="510"/>
      <c r="ML448" s="511"/>
      <c r="MM448" s="511"/>
      <c r="MN448" s="511"/>
      <c r="MO448" s="511"/>
      <c r="MP448" s="511"/>
      <c r="NE448" s="876">
        <v>1195</v>
      </c>
      <c r="NF448" s="877" t="s">
        <v>64</v>
      </c>
      <c r="NG448" s="877" t="s">
        <v>64</v>
      </c>
      <c r="NH448" s="877" t="s">
        <v>64</v>
      </c>
      <c r="NI448" s="877" t="s">
        <v>64</v>
      </c>
      <c r="NJ448" s="877" t="s">
        <v>64</v>
      </c>
      <c r="NK448" s="877" t="s">
        <v>64</v>
      </c>
      <c r="NL448" s="877" t="s">
        <v>64</v>
      </c>
      <c r="NM448" s="877" t="s">
        <v>64</v>
      </c>
      <c r="NN448" s="877" t="s">
        <v>64</v>
      </c>
      <c r="NO448" s="877" t="s">
        <v>64</v>
      </c>
      <c r="NP448" s="877" t="s">
        <v>64</v>
      </c>
      <c r="NQ448" s="877" t="s">
        <v>64</v>
      </c>
      <c r="NR448" s="877" t="s">
        <v>64</v>
      </c>
      <c r="NS448" s="877" t="s">
        <v>64</v>
      </c>
      <c r="NT448" s="877" t="s">
        <v>64</v>
      </c>
      <c r="NU448" s="877" t="s">
        <v>64</v>
      </c>
      <c r="NV448" s="877" t="s">
        <v>64</v>
      </c>
      <c r="NW448" s="877" t="s">
        <v>64</v>
      </c>
      <c r="NX448" s="877" t="s">
        <v>64</v>
      </c>
      <c r="NY448" s="877" t="s">
        <v>64</v>
      </c>
      <c r="NZ448" s="877" t="s">
        <v>64</v>
      </c>
      <c r="OA448" s="877" t="s">
        <v>64</v>
      </c>
      <c r="OB448" s="877" t="s">
        <v>64</v>
      </c>
      <c r="OC448" s="877" t="s">
        <v>64</v>
      </c>
      <c r="OD448" s="877" t="s">
        <v>64</v>
      </c>
      <c r="OE448" s="877" t="s">
        <v>64</v>
      </c>
      <c r="OF448" s="877" t="s">
        <v>64</v>
      </c>
      <c r="OG448" s="877" t="s">
        <v>64</v>
      </c>
      <c r="OH448" s="877" t="s">
        <v>64</v>
      </c>
      <c r="OI448" s="877" t="s">
        <v>64</v>
      </c>
      <c r="OJ448" s="877" t="s">
        <v>64</v>
      </c>
      <c r="OK448" s="877" t="s">
        <v>64</v>
      </c>
      <c r="OL448" s="877" t="s">
        <v>64</v>
      </c>
      <c r="OM448" s="877" t="s">
        <v>64</v>
      </c>
    </row>
    <row r="449" spans="1:403" s="133" customFormat="1" x14ac:dyDescent="0.25">
      <c r="A449" s="902">
        <v>448</v>
      </c>
      <c r="B449" s="221">
        <v>0</v>
      </c>
      <c r="C449" s="61">
        <v>1</v>
      </c>
      <c r="D449" s="61">
        <v>5</v>
      </c>
      <c r="E449" s="511">
        <v>196</v>
      </c>
      <c r="F449" s="884"/>
      <c r="G449" s="61"/>
      <c r="H449" s="900">
        <v>450</v>
      </c>
      <c r="J449" s="511" t="s">
        <v>1958</v>
      </c>
      <c r="K449" s="766">
        <v>17027</v>
      </c>
      <c r="L449" s="512">
        <v>67.791780821917797</v>
      </c>
      <c r="M449" s="514">
        <v>60</v>
      </c>
      <c r="N449" s="514">
        <v>170</v>
      </c>
      <c r="O449" s="514">
        <v>20.761245674740486</v>
      </c>
      <c r="P449" s="106">
        <v>1.6832508230603465</v>
      </c>
      <c r="Q449" s="511">
        <v>0</v>
      </c>
      <c r="R449" s="511">
        <v>140</v>
      </c>
      <c r="S449" s="511">
        <v>60</v>
      </c>
      <c r="T449" s="511">
        <v>0</v>
      </c>
      <c r="U449" s="514">
        <v>3</v>
      </c>
      <c r="V449" s="718">
        <v>0</v>
      </c>
      <c r="W449" s="718"/>
      <c r="X449" s="718">
        <v>1</v>
      </c>
      <c r="Y449" s="718">
        <v>2</v>
      </c>
      <c r="Z449" s="718">
        <v>1</v>
      </c>
      <c r="AA449" s="718">
        <v>0</v>
      </c>
      <c r="AB449" s="718">
        <v>0</v>
      </c>
      <c r="AC449" s="718">
        <v>0</v>
      </c>
      <c r="AE449" s="524">
        <v>29.172836106421599</v>
      </c>
      <c r="AG449" s="589">
        <v>126</v>
      </c>
      <c r="AH449" s="590">
        <v>0.55000000000000004</v>
      </c>
      <c r="AI449" s="589">
        <v>148</v>
      </c>
      <c r="AJ449" s="63"/>
      <c r="AK449" s="515">
        <v>10.199999999999999</v>
      </c>
      <c r="AL449" s="63"/>
      <c r="AM449" s="589">
        <v>1900</v>
      </c>
      <c r="AN449" s="593"/>
      <c r="AO449" s="409"/>
      <c r="AP449" s="63"/>
      <c r="AQ449" s="63"/>
      <c r="AR449" s="63"/>
      <c r="AS449" s="63"/>
      <c r="AT449" s="63"/>
      <c r="AU449" s="63"/>
      <c r="AV449" s="64"/>
      <c r="AW449" s="64"/>
      <c r="AX449" s="108"/>
      <c r="AY449" s="108"/>
      <c r="AZ449" s="108"/>
      <c r="BA449" s="589">
        <v>120</v>
      </c>
      <c r="BB449" s="414"/>
      <c r="BC449" s="66"/>
      <c r="BD449" s="68"/>
      <c r="BE449" s="66"/>
      <c r="BF449" s="218"/>
      <c r="BG449" s="66"/>
      <c r="BH449" s="68"/>
      <c r="BI449" s="508"/>
      <c r="BJ449" s="508"/>
      <c r="BK449" s="508"/>
      <c r="BL449" s="66"/>
      <c r="BM449" s="66"/>
      <c r="BN449" s="66"/>
      <c r="BO449" s="66"/>
      <c r="BP449" s="571"/>
      <c r="BQ449" s="66"/>
      <c r="BR449" s="66"/>
      <c r="BS449" s="66"/>
      <c r="BT449" s="66"/>
      <c r="BU449" s="61"/>
      <c r="BV449" s="61"/>
      <c r="BW449" s="61"/>
      <c r="BX449" s="61"/>
      <c r="BY449" s="61"/>
      <c r="BZ449" s="61"/>
      <c r="CA449" s="61"/>
      <c r="CB449" s="61"/>
      <c r="CC449" s="61"/>
      <c r="CD449" s="61"/>
      <c r="CE449" s="61"/>
      <c r="CF449" s="61"/>
      <c r="CG449" s="61"/>
      <c r="CH449" s="61"/>
      <c r="CI449" s="61"/>
      <c r="CJ449" s="61"/>
      <c r="CK449" s="661">
        <v>0</v>
      </c>
      <c r="CL449" s="663">
        <v>0</v>
      </c>
      <c r="CM449" s="661">
        <v>0</v>
      </c>
      <c r="CN449" s="663">
        <v>1</v>
      </c>
      <c r="CO449" s="663">
        <v>0</v>
      </c>
      <c r="CP449" s="661">
        <v>1</v>
      </c>
      <c r="CQ449" s="661">
        <v>1</v>
      </c>
      <c r="CR449" s="663" t="s">
        <v>1959</v>
      </c>
      <c r="CS449" s="661">
        <v>0</v>
      </c>
      <c r="CT449" s="661">
        <v>0</v>
      </c>
      <c r="CU449" s="661">
        <v>1</v>
      </c>
      <c r="CV449" s="661">
        <v>0</v>
      </c>
      <c r="CW449" s="667"/>
      <c r="CX449" s="362"/>
      <c r="CY449" s="362"/>
      <c r="CZ449" s="362"/>
      <c r="DD449" s="516">
        <v>1</v>
      </c>
      <c r="DE449" s="511" t="s">
        <v>1756</v>
      </c>
      <c r="DG449" s="136"/>
      <c r="DK449" s="136"/>
      <c r="DL449" s="136"/>
      <c r="DM449" s="136"/>
      <c r="DT449" s="63"/>
      <c r="EP449" s="511">
        <v>196</v>
      </c>
      <c r="EQ449" s="574">
        <v>41759</v>
      </c>
      <c r="EU449" s="133">
        <v>86</v>
      </c>
      <c r="EV449" s="133">
        <v>0</v>
      </c>
      <c r="EW449" s="524">
        <v>29.172836106421599</v>
      </c>
      <c r="EX449" s="133">
        <v>7</v>
      </c>
      <c r="EY449" s="133">
        <v>7</v>
      </c>
      <c r="EZ449" s="133">
        <v>51</v>
      </c>
      <c r="FA449" s="133">
        <v>44</v>
      </c>
      <c r="FD449" s="133">
        <v>44</v>
      </c>
      <c r="FF449" s="133">
        <v>33</v>
      </c>
      <c r="FI449" s="91"/>
      <c r="FJ449" s="91"/>
      <c r="FK449" s="227"/>
      <c r="FL449" s="227"/>
      <c r="FM449" s="193">
        <v>183</v>
      </c>
      <c r="FN449" s="193">
        <v>136</v>
      </c>
      <c r="FO449" s="193">
        <v>108.71820021883883</v>
      </c>
      <c r="FP449" s="193">
        <v>80.796039506896619</v>
      </c>
      <c r="FQ449" s="193">
        <v>26</v>
      </c>
      <c r="FR449" s="133">
        <v>1</v>
      </c>
      <c r="FT449" s="193">
        <v>132</v>
      </c>
      <c r="FU449" s="193">
        <v>75</v>
      </c>
      <c r="FV449" s="133">
        <v>140</v>
      </c>
      <c r="FW449" s="237">
        <v>5</v>
      </c>
      <c r="FX449" s="237">
        <v>7.74</v>
      </c>
      <c r="FY449" s="237">
        <v>26.4</v>
      </c>
      <c r="FZ449" s="237">
        <v>1.76</v>
      </c>
      <c r="GA449" s="237">
        <v>2.5384615384615383</v>
      </c>
      <c r="GB449" s="133">
        <v>20</v>
      </c>
      <c r="GC449" s="133">
        <v>19</v>
      </c>
      <c r="GD449" s="133">
        <v>11</v>
      </c>
      <c r="GG449" s="133">
        <v>1.7</v>
      </c>
      <c r="GH449" s="133">
        <v>0</v>
      </c>
      <c r="GI449" s="133">
        <v>1</v>
      </c>
      <c r="GJ449" s="133">
        <v>0</v>
      </c>
      <c r="GK449" s="133">
        <v>0</v>
      </c>
      <c r="GN449" s="133">
        <v>0</v>
      </c>
      <c r="GP449" s="133">
        <v>0</v>
      </c>
      <c r="GQ449" s="61">
        <v>40</v>
      </c>
      <c r="GR449" s="106">
        <v>23.76354103144018</v>
      </c>
      <c r="GS449" s="61">
        <v>40</v>
      </c>
      <c r="GT449" s="61">
        <v>0</v>
      </c>
      <c r="GU449" s="61"/>
      <c r="GV449" s="61"/>
      <c r="GW449" s="61"/>
      <c r="GX449" s="61"/>
      <c r="GY449" s="61"/>
      <c r="GZ449" s="61"/>
      <c r="HA449" s="90"/>
      <c r="HB449" s="21">
        <v>14</v>
      </c>
      <c r="HZ449" s="238"/>
      <c r="IF449" s="237"/>
      <c r="IG449" s="237"/>
      <c r="IQ449" s="237"/>
      <c r="JD449" s="136"/>
      <c r="JE449" s="278"/>
      <c r="JF449" s="70"/>
      <c r="JG449" s="70"/>
      <c r="JH449" s="136"/>
      <c r="JI449" s="136"/>
      <c r="JJ449" s="136"/>
      <c r="JK449" s="136"/>
      <c r="JM449" s="420"/>
      <c r="JN449" s="362"/>
      <c r="JO449" s="244"/>
      <c r="JQ449" s="518">
        <v>0</v>
      </c>
      <c r="JR449" s="519">
        <v>43552</v>
      </c>
      <c r="JS449" s="520">
        <v>58</v>
      </c>
      <c r="JT449" s="135"/>
      <c r="JV449" s="200"/>
      <c r="JW449" s="135"/>
      <c r="JX449" s="225"/>
      <c r="JY449" s="201"/>
      <c r="JZ449" s="135"/>
      <c r="KA449" s="225"/>
      <c r="KB449" s="699">
        <v>0</v>
      </c>
      <c r="KC449" s="511"/>
      <c r="KD449" s="225"/>
      <c r="KE449" s="63"/>
      <c r="KF449" s="250"/>
      <c r="KG449" s="250"/>
      <c r="KH449" s="250"/>
      <c r="KI449" s="250"/>
      <c r="KJ449" s="250"/>
      <c r="KK449" s="250"/>
      <c r="KL449" s="250"/>
      <c r="KM449" s="250"/>
      <c r="KR449" s="92"/>
      <c r="KS449" s="92"/>
      <c r="KT449" s="92"/>
      <c r="KU449" s="361"/>
      <c r="KV449" s="92"/>
      <c r="KW449" s="361"/>
      <c r="KX449" s="361"/>
      <c r="KY449" s="361"/>
      <c r="KZ449" s="361"/>
      <c r="LA449" s="361"/>
      <c r="LB449" s="361"/>
      <c r="LC449" s="361"/>
      <c r="LD449" s="361"/>
      <c r="LE449" s="361"/>
      <c r="LF449" s="112"/>
      <c r="LG449" s="454"/>
      <c r="LH449" s="454"/>
      <c r="LI449" s="454"/>
      <c r="LJ449" s="454"/>
      <c r="LK449" s="454"/>
      <c r="LL449" s="454"/>
      <c r="LM449" s="454"/>
      <c r="LN449" s="454"/>
      <c r="LO449" s="454"/>
      <c r="LP449" s="454"/>
      <c r="LQ449" s="454"/>
      <c r="LR449" s="454"/>
      <c r="LS449" s="454"/>
      <c r="LT449" s="454"/>
      <c r="LU449" s="454"/>
      <c r="LV449" s="454"/>
      <c r="LW449" s="454"/>
      <c r="LX449" s="454"/>
      <c r="LY449" s="454"/>
      <c r="LZ449" s="454"/>
      <c r="MA449" s="454"/>
      <c r="MB449" s="454"/>
      <c r="MD449" s="509"/>
      <c r="ME449" s="61"/>
      <c r="MF449" s="746">
        <v>196</v>
      </c>
      <c r="MG449" s="510">
        <v>41771</v>
      </c>
      <c r="MH449" s="511">
        <v>450</v>
      </c>
      <c r="MI449" s="521">
        <v>450</v>
      </c>
      <c r="MJ449" s="530">
        <v>312.75564028279803</v>
      </c>
      <c r="MK449" s="510"/>
      <c r="ML449" s="511"/>
      <c r="MM449" s="511"/>
      <c r="MN449" s="511"/>
      <c r="MO449" s="511"/>
      <c r="MP449" s="511"/>
      <c r="NE449" s="876">
        <v>1196</v>
      </c>
      <c r="NF449" s="877">
        <v>8.2305969180312708</v>
      </c>
      <c r="NG449" s="877">
        <v>7.7872496084679099</v>
      </c>
      <c r="NH449" s="877">
        <v>5.2203299548795599</v>
      </c>
      <c r="NI449" s="877">
        <v>2.1110313123887399</v>
      </c>
      <c r="NJ449" s="877">
        <v>7.6013993905318298</v>
      </c>
      <c r="NK449" s="877">
        <v>6.7502045092798699</v>
      </c>
      <c r="NL449" s="877">
        <v>9.1378877131022307</v>
      </c>
      <c r="NM449" s="877">
        <v>7.61875255353673</v>
      </c>
      <c r="NN449" s="877">
        <v>6.2575764179547804</v>
      </c>
      <c r="NO449" s="877">
        <v>0.99276843076892396</v>
      </c>
      <c r="NP449" s="877">
        <v>6.9269482479497704</v>
      </c>
      <c r="NQ449" s="877">
        <v>7.5159363262840602</v>
      </c>
      <c r="NR449" s="877">
        <v>7.9905011113632503</v>
      </c>
      <c r="NS449" s="877">
        <v>4.5545888516776403</v>
      </c>
      <c r="NT449" s="877">
        <v>6.1805059437947598</v>
      </c>
      <c r="NU449" s="877">
        <v>8.1593668097437408</v>
      </c>
      <c r="NV449" s="877">
        <v>6.6358994659463804</v>
      </c>
      <c r="NW449" s="877">
        <v>6.9011082430145096</v>
      </c>
      <c r="NX449" s="877">
        <v>5.5065257790431197</v>
      </c>
      <c r="NY449" s="877">
        <v>6.0290110866590698</v>
      </c>
      <c r="NZ449" s="877">
        <v>8.3792483886900904</v>
      </c>
      <c r="OA449" s="877">
        <v>3.9183862344463498</v>
      </c>
      <c r="OB449" s="877">
        <v>11.213869726602599</v>
      </c>
      <c r="OC449" s="877">
        <v>2.9030382701129098</v>
      </c>
      <c r="OD449" s="877">
        <v>9.1671672205261405</v>
      </c>
      <c r="OE449" s="877">
        <v>6.31668882343694</v>
      </c>
      <c r="OF449" s="877">
        <v>4.2433644256936596</v>
      </c>
      <c r="OG449" s="877">
        <v>11.3315775886576</v>
      </c>
      <c r="OH449" s="877">
        <v>2.88557436437143</v>
      </c>
      <c r="OI449" s="877">
        <v>8.3893516992567907</v>
      </c>
      <c r="OJ449" s="877">
        <v>4.0531113364595601</v>
      </c>
      <c r="OK449" s="877">
        <v>2.94222588940083</v>
      </c>
      <c r="OL449" s="877">
        <v>5.2487809860797903</v>
      </c>
      <c r="OM449" s="877">
        <v>8.3108314564897299</v>
      </c>
    </row>
    <row r="450" spans="1:403" s="133" customFormat="1" x14ac:dyDescent="0.25">
      <c r="A450" s="455">
        <v>449</v>
      </c>
      <c r="B450" s="274">
        <v>0</v>
      </c>
      <c r="C450" s="61">
        <v>1</v>
      </c>
      <c r="D450" s="61">
        <v>5</v>
      </c>
      <c r="E450" s="511">
        <v>199</v>
      </c>
      <c r="F450" s="884"/>
      <c r="G450" s="61"/>
      <c r="H450" s="900">
        <v>452</v>
      </c>
      <c r="J450" s="511" t="s">
        <v>1960</v>
      </c>
      <c r="K450" s="766">
        <v>15883</v>
      </c>
      <c r="L450" s="512">
        <v>70.950684931506899</v>
      </c>
      <c r="M450" s="514">
        <v>66</v>
      </c>
      <c r="N450" s="514">
        <v>168</v>
      </c>
      <c r="O450" s="514">
        <v>23.384353741496604</v>
      </c>
      <c r="P450" s="106">
        <v>1.7549928774784245</v>
      </c>
      <c r="Q450" s="511">
        <v>0</v>
      </c>
      <c r="R450" s="511">
        <v>120</v>
      </c>
      <c r="S450" s="511">
        <v>70</v>
      </c>
      <c r="T450" s="511">
        <v>0</v>
      </c>
      <c r="U450" s="514">
        <v>3</v>
      </c>
      <c r="V450" s="718">
        <v>0</v>
      </c>
      <c r="W450" s="718"/>
      <c r="X450" s="718">
        <v>1</v>
      </c>
      <c r="Y450" s="718">
        <v>0</v>
      </c>
      <c r="Z450" s="718">
        <v>1</v>
      </c>
      <c r="AA450" s="718">
        <v>0</v>
      </c>
      <c r="AB450" s="718">
        <v>0</v>
      </c>
      <c r="AC450" s="718">
        <v>0</v>
      </c>
      <c r="AE450" s="524">
        <v>20.450555295604399</v>
      </c>
      <c r="AG450" s="591"/>
      <c r="AH450" s="590">
        <v>0.97</v>
      </c>
      <c r="AI450" s="589">
        <v>76</v>
      </c>
      <c r="AJ450" s="63"/>
      <c r="AK450" s="515">
        <v>11.2</v>
      </c>
      <c r="AL450" s="63"/>
      <c r="AM450" s="589">
        <v>2455</v>
      </c>
      <c r="AN450" s="593"/>
      <c r="AO450" s="409"/>
      <c r="AP450" s="63"/>
      <c r="AQ450" s="63"/>
      <c r="AR450" s="63"/>
      <c r="AS450" s="63"/>
      <c r="AT450" s="63"/>
      <c r="AU450" s="63"/>
      <c r="AV450" s="64"/>
      <c r="AW450" s="64"/>
      <c r="AX450" s="108"/>
      <c r="AY450" s="108"/>
      <c r="AZ450" s="108"/>
      <c r="BA450" s="589">
        <v>133</v>
      </c>
      <c r="BB450" s="414"/>
      <c r="BC450" s="66"/>
      <c r="BD450" s="68"/>
      <c r="BE450" s="66"/>
      <c r="BF450" s="218"/>
      <c r="BG450" s="66"/>
      <c r="BH450" s="68"/>
      <c r="BI450" s="508"/>
      <c r="BJ450" s="508"/>
      <c r="BK450" s="508"/>
      <c r="BL450" s="66"/>
      <c r="BM450" s="66"/>
      <c r="BN450" s="66"/>
      <c r="BO450" s="66"/>
      <c r="BP450" s="571"/>
      <c r="BQ450" s="66"/>
      <c r="BR450" s="66"/>
      <c r="BS450" s="66"/>
      <c r="BT450" s="66"/>
      <c r="BU450" s="61"/>
      <c r="BV450" s="61"/>
      <c r="BW450" s="61"/>
      <c r="BX450" s="61"/>
      <c r="BY450" s="61"/>
      <c r="BZ450" s="61"/>
      <c r="CA450" s="61"/>
      <c r="CB450" s="61"/>
      <c r="CC450" s="61"/>
      <c r="CD450" s="61"/>
      <c r="CE450" s="61"/>
      <c r="CF450" s="61"/>
      <c r="CG450" s="61"/>
      <c r="CH450" s="61"/>
      <c r="CI450" s="61"/>
      <c r="CJ450" s="61"/>
      <c r="CK450" s="661">
        <v>1</v>
      </c>
      <c r="CL450" s="661">
        <v>0</v>
      </c>
      <c r="CM450" s="661">
        <v>1</v>
      </c>
      <c r="CN450" s="661">
        <v>1</v>
      </c>
      <c r="CO450" s="661">
        <v>1</v>
      </c>
      <c r="CP450" s="661">
        <v>0</v>
      </c>
      <c r="CQ450" s="661">
        <v>1</v>
      </c>
      <c r="CR450" s="661">
        <v>0</v>
      </c>
      <c r="CS450" s="661">
        <v>0</v>
      </c>
      <c r="CT450" s="661">
        <v>0</v>
      </c>
      <c r="CU450" s="661">
        <v>1</v>
      </c>
      <c r="CV450" s="661">
        <v>0</v>
      </c>
      <c r="CW450" s="667"/>
      <c r="CX450" s="362"/>
      <c r="CY450" s="362"/>
      <c r="CZ450" s="362"/>
      <c r="DD450" s="516">
        <v>1</v>
      </c>
      <c r="DE450" s="511" t="s">
        <v>1756</v>
      </c>
      <c r="DG450" s="136"/>
      <c r="DK450" s="136"/>
      <c r="DL450" s="136"/>
      <c r="DM450" s="136"/>
      <c r="DT450" s="63"/>
      <c r="EP450" s="511">
        <v>199</v>
      </c>
      <c r="EQ450" s="574">
        <v>41778</v>
      </c>
      <c r="EU450" s="133">
        <v>90</v>
      </c>
      <c r="EV450" s="133">
        <v>0</v>
      </c>
      <c r="EW450" s="524">
        <v>20.450555295604399</v>
      </c>
      <c r="EX450" s="133">
        <v>9</v>
      </c>
      <c r="EY450" s="133">
        <v>9</v>
      </c>
      <c r="EZ450" s="133">
        <v>63</v>
      </c>
      <c r="FA450" s="133">
        <v>57</v>
      </c>
      <c r="FD450" s="133">
        <v>45</v>
      </c>
      <c r="FF450" s="133">
        <v>22</v>
      </c>
      <c r="FI450" s="91"/>
      <c r="FJ450" s="91"/>
      <c r="FK450" s="227"/>
      <c r="FL450" s="227"/>
      <c r="FM450" s="193">
        <v>229</v>
      </c>
      <c r="FN450" s="193">
        <v>184</v>
      </c>
      <c r="FO450" s="193">
        <v>130.48486004628543</v>
      </c>
      <c r="FP450" s="193">
        <v>104.84373034286691</v>
      </c>
      <c r="FQ450" s="193">
        <v>20</v>
      </c>
      <c r="FR450" s="133">
        <v>1</v>
      </c>
      <c r="FT450" s="193">
        <v>85</v>
      </c>
      <c r="FU450" s="193"/>
      <c r="FV450" s="133">
        <v>210</v>
      </c>
      <c r="FW450" s="237">
        <v>2.63</v>
      </c>
      <c r="FX450" s="237">
        <v>4.93</v>
      </c>
      <c r="FY450" s="237">
        <v>32.319391634980988</v>
      </c>
      <c r="FZ450" s="237"/>
      <c r="GA450" s="237">
        <v>3.6956521739130435</v>
      </c>
      <c r="GB450" s="133">
        <v>21</v>
      </c>
      <c r="GH450" s="133">
        <v>0</v>
      </c>
      <c r="GI450" s="133">
        <v>2</v>
      </c>
      <c r="GJ450" s="133">
        <v>1</v>
      </c>
      <c r="GK450" s="133">
        <v>2</v>
      </c>
      <c r="GL450" s="133">
        <v>59</v>
      </c>
      <c r="GN450" s="133">
        <v>0</v>
      </c>
      <c r="GP450" s="133">
        <v>0</v>
      </c>
      <c r="GQ450" s="61">
        <v>65</v>
      </c>
      <c r="GR450" s="106">
        <v>37.037187349382329</v>
      </c>
      <c r="GS450" s="61">
        <v>34</v>
      </c>
      <c r="GT450" s="61">
        <v>0</v>
      </c>
      <c r="GU450" s="61"/>
      <c r="GV450" s="61"/>
      <c r="GW450" s="61"/>
      <c r="GX450" s="61"/>
      <c r="GY450" s="61">
        <v>15</v>
      </c>
      <c r="GZ450" s="61"/>
      <c r="HA450" s="90"/>
      <c r="HB450" s="21">
        <v>21</v>
      </c>
      <c r="HZ450" s="238"/>
      <c r="IF450" s="237"/>
      <c r="IG450" s="237"/>
      <c r="IQ450" s="237"/>
      <c r="JD450" s="136"/>
      <c r="JE450" s="278"/>
      <c r="JF450" s="70"/>
      <c r="JG450" s="70"/>
      <c r="JH450" s="136"/>
      <c r="JI450" s="136"/>
      <c r="JJ450" s="136"/>
      <c r="JK450" s="136"/>
      <c r="JM450" s="420"/>
      <c r="JN450" s="362"/>
      <c r="JO450" s="244"/>
      <c r="JQ450" s="518">
        <v>1</v>
      </c>
      <c r="JR450" s="519">
        <v>42293</v>
      </c>
      <c r="JS450" s="520">
        <v>16</v>
      </c>
      <c r="JT450" s="135"/>
      <c r="JV450" s="200"/>
      <c r="JW450" s="135"/>
      <c r="JX450" s="225"/>
      <c r="JY450" s="201"/>
      <c r="JZ450" s="135"/>
      <c r="KA450" s="225"/>
      <c r="KB450" s="699">
        <v>0</v>
      </c>
      <c r="KC450" s="511"/>
      <c r="KD450" s="225"/>
      <c r="KE450" s="63"/>
      <c r="KF450" s="250"/>
      <c r="KG450" s="250"/>
      <c r="KH450" s="250"/>
      <c r="KI450" s="250"/>
      <c r="KJ450" s="250"/>
      <c r="KK450" s="250"/>
      <c r="KL450" s="250"/>
      <c r="KM450" s="250"/>
      <c r="KR450" s="92"/>
      <c r="KS450" s="92"/>
      <c r="KT450" s="92"/>
      <c r="KU450" s="361"/>
      <c r="KV450" s="92"/>
      <c r="KW450" s="361"/>
      <c r="KX450" s="361"/>
      <c r="KY450" s="361"/>
      <c r="KZ450" s="361"/>
      <c r="LA450" s="361"/>
      <c r="LB450" s="361"/>
      <c r="LC450" s="361"/>
      <c r="LD450" s="361"/>
      <c r="LE450" s="361"/>
      <c r="LF450" s="112"/>
      <c r="LG450" s="454"/>
      <c r="LH450" s="454"/>
      <c r="LI450" s="454"/>
      <c r="LJ450" s="454"/>
      <c r="LK450" s="454"/>
      <c r="LL450" s="454"/>
      <c r="LM450" s="454"/>
      <c r="LN450" s="454"/>
      <c r="LO450" s="454"/>
      <c r="LP450" s="454"/>
      <c r="LQ450" s="454"/>
      <c r="LR450" s="454"/>
      <c r="LS450" s="454"/>
      <c r="LT450" s="454"/>
      <c r="LU450" s="454"/>
      <c r="LV450" s="454"/>
      <c r="LW450" s="454"/>
      <c r="LX450" s="454"/>
      <c r="LY450" s="454"/>
      <c r="LZ450" s="454"/>
      <c r="MA450" s="454"/>
      <c r="MB450" s="454"/>
      <c r="MD450" s="509"/>
      <c r="ME450" s="61"/>
      <c r="MF450" s="746">
        <v>199</v>
      </c>
      <c r="MG450" s="510">
        <v>41780</v>
      </c>
      <c r="MH450" s="511">
        <v>452</v>
      </c>
      <c r="MI450" s="537">
        <v>452</v>
      </c>
      <c r="MJ450" s="522">
        <v>42.508241572288</v>
      </c>
      <c r="MK450" s="510"/>
      <c r="ML450" s="511"/>
      <c r="MM450" s="511"/>
      <c r="MN450" s="511"/>
      <c r="MO450" s="511"/>
      <c r="MP450" s="511"/>
      <c r="NE450" s="876">
        <v>1199</v>
      </c>
      <c r="NF450" s="877">
        <v>8.9030382701129103</v>
      </c>
      <c r="NG450" s="877">
        <v>7.7421409854981498</v>
      </c>
      <c r="NH450" s="877">
        <v>5.18308946064076</v>
      </c>
      <c r="NI450" s="877">
        <v>4.2149019101606999</v>
      </c>
      <c r="NJ450" s="877">
        <v>6.1041269505272204</v>
      </c>
      <c r="NK450" s="877">
        <v>8.4867948065066496</v>
      </c>
      <c r="NL450" s="877">
        <v>8.3433634036632593</v>
      </c>
      <c r="NM450" s="877">
        <v>8.6055165572534893</v>
      </c>
      <c r="NN450" s="877">
        <v>6.3228294976288897</v>
      </c>
      <c r="NO450" s="877">
        <v>1.4276061727819001</v>
      </c>
      <c r="NP450" s="877">
        <v>6.1323711987325398</v>
      </c>
      <c r="NQ450" s="877">
        <v>6.7906417307634204</v>
      </c>
      <c r="NR450" s="877">
        <v>8.1463904756702199</v>
      </c>
      <c r="NS450" s="877">
        <v>4.7803100990433798</v>
      </c>
      <c r="NT450" s="877">
        <v>6.2650992875147402</v>
      </c>
      <c r="NU450" s="877">
        <v>7.0878871009331199</v>
      </c>
      <c r="NV450" s="877">
        <v>6.6054054368251203</v>
      </c>
      <c r="NW450" s="877">
        <v>6.80877115932718</v>
      </c>
      <c r="NX450" s="877">
        <v>4.3617683594191501</v>
      </c>
      <c r="NY450" s="877">
        <v>6.3962622609901096</v>
      </c>
      <c r="NZ450" s="877">
        <v>7.5622424242210702</v>
      </c>
      <c r="OA450" s="877">
        <v>-1.9378782880922001</v>
      </c>
      <c r="OB450" s="877">
        <v>9.7609693832569597</v>
      </c>
      <c r="OC450" s="877">
        <v>-0.71311885221183802</v>
      </c>
      <c r="OD450" s="877">
        <v>6.9345165015860797</v>
      </c>
      <c r="OE450" s="877">
        <v>6.8163437052848597</v>
      </c>
      <c r="OF450" s="877">
        <v>4.9025560053446302</v>
      </c>
      <c r="OG450" s="877">
        <v>13.201255557418699</v>
      </c>
      <c r="OH450" s="877">
        <v>4.6374943252063101</v>
      </c>
      <c r="OI450" s="877">
        <v>7.2236156171872699</v>
      </c>
      <c r="OJ450" s="877">
        <v>5.6205864104518799</v>
      </c>
      <c r="OK450" s="877">
        <v>5.9776399402314802</v>
      </c>
      <c r="OL450" s="877">
        <v>8.87239478967828</v>
      </c>
      <c r="OM450" s="877">
        <v>10.4740882354688</v>
      </c>
    </row>
    <row r="451" spans="1:403" s="133" customFormat="1" x14ac:dyDescent="0.25">
      <c r="A451" s="455">
        <v>450</v>
      </c>
      <c r="B451" s="221">
        <v>0</v>
      </c>
      <c r="C451" s="61">
        <v>0</v>
      </c>
      <c r="D451" s="61">
        <v>5</v>
      </c>
      <c r="E451" s="511">
        <v>200</v>
      </c>
      <c r="F451" s="884"/>
      <c r="G451" s="61"/>
      <c r="H451" s="900">
        <v>453</v>
      </c>
      <c r="J451" s="511" t="s">
        <v>1961</v>
      </c>
      <c r="K451" s="766">
        <v>20821</v>
      </c>
      <c r="L451" s="512">
        <v>57.435616438356199</v>
      </c>
      <c r="M451" s="514">
        <v>99</v>
      </c>
      <c r="N451" s="514">
        <v>180</v>
      </c>
      <c r="O451" s="514">
        <v>30.555555555555554</v>
      </c>
      <c r="P451" s="106">
        <v>2.2248595461286991</v>
      </c>
      <c r="Q451" s="511">
        <v>0</v>
      </c>
      <c r="R451" s="511">
        <v>100</v>
      </c>
      <c r="S451" s="511">
        <v>70</v>
      </c>
      <c r="T451" s="511">
        <v>0</v>
      </c>
      <c r="U451" s="514">
        <v>2</v>
      </c>
      <c r="V451" s="718">
        <v>0</v>
      </c>
      <c r="W451" s="718"/>
      <c r="X451" s="718">
        <v>0</v>
      </c>
      <c r="Y451" s="718">
        <v>1</v>
      </c>
      <c r="Z451" s="663">
        <v>0</v>
      </c>
      <c r="AA451" s="718">
        <v>0</v>
      </c>
      <c r="AB451" s="718">
        <v>0</v>
      </c>
      <c r="AC451" s="718">
        <v>0</v>
      </c>
      <c r="AE451" s="524">
        <v>21.2344827586207</v>
      </c>
      <c r="AG451" s="591"/>
      <c r="AH451" s="590">
        <v>1.1399999999999999</v>
      </c>
      <c r="AI451" s="589">
        <v>66</v>
      </c>
      <c r="AJ451" s="63"/>
      <c r="AK451" s="515">
        <v>12.1</v>
      </c>
      <c r="AL451" s="63"/>
      <c r="AM451" s="589">
        <v>1323</v>
      </c>
      <c r="AN451" s="593"/>
      <c r="AO451" s="409"/>
      <c r="AP451" s="63"/>
      <c r="AQ451" s="63"/>
      <c r="AR451" s="63"/>
      <c r="AS451" s="63"/>
      <c r="AT451" s="63"/>
      <c r="AU451" s="63"/>
      <c r="AV451" s="64"/>
      <c r="AW451" s="64"/>
      <c r="AX451" s="108"/>
      <c r="AY451" s="108"/>
      <c r="AZ451" s="108"/>
      <c r="BA451" s="589">
        <v>139</v>
      </c>
      <c r="BB451" s="414"/>
      <c r="BC451" s="66"/>
      <c r="BD451" s="68"/>
      <c r="BE451" s="66"/>
      <c r="BF451" s="218"/>
      <c r="BG451" s="66"/>
      <c r="BH451" s="68"/>
      <c r="BI451" s="508"/>
      <c r="BJ451" s="508"/>
      <c r="BK451" s="508"/>
      <c r="BL451" s="66"/>
      <c r="BM451" s="66"/>
      <c r="BN451" s="66"/>
      <c r="BO451" s="66"/>
      <c r="BP451" s="571"/>
      <c r="BQ451" s="66"/>
      <c r="BR451" s="66"/>
      <c r="BS451" s="66"/>
      <c r="BT451" s="66"/>
      <c r="BU451" s="61"/>
      <c r="BV451" s="61"/>
      <c r="BW451" s="61"/>
      <c r="BX451" s="61"/>
      <c r="BY451" s="61"/>
      <c r="BZ451" s="61"/>
      <c r="CA451" s="61"/>
      <c r="CB451" s="61"/>
      <c r="CC451" s="61"/>
      <c r="CD451" s="61"/>
      <c r="CE451" s="61"/>
      <c r="CF451" s="61"/>
      <c r="CG451" s="61"/>
      <c r="CH451" s="61"/>
      <c r="CI451" s="61"/>
      <c r="CJ451" s="61"/>
      <c r="CK451" s="661">
        <v>1</v>
      </c>
      <c r="CL451" s="661">
        <v>0</v>
      </c>
      <c r="CM451" s="661">
        <v>1</v>
      </c>
      <c r="CN451" s="661">
        <v>1</v>
      </c>
      <c r="CO451" s="661">
        <v>1</v>
      </c>
      <c r="CP451" s="661">
        <v>0</v>
      </c>
      <c r="CQ451" s="661">
        <v>1</v>
      </c>
      <c r="CR451" s="661">
        <v>0</v>
      </c>
      <c r="CS451" s="661">
        <v>0</v>
      </c>
      <c r="CT451" s="661">
        <v>0</v>
      </c>
      <c r="CU451" s="661">
        <v>1</v>
      </c>
      <c r="CV451" s="661">
        <v>0</v>
      </c>
      <c r="CW451" s="667"/>
      <c r="CX451" s="362"/>
      <c r="CY451" s="362"/>
      <c r="CZ451" s="362"/>
      <c r="DD451" s="516">
        <v>1</v>
      </c>
      <c r="DE451" s="511" t="s">
        <v>1756</v>
      </c>
      <c r="DG451" s="136"/>
      <c r="DK451" s="136"/>
      <c r="DL451" s="136"/>
      <c r="DM451" s="136"/>
      <c r="DT451" s="63"/>
      <c r="EP451" s="511">
        <v>200</v>
      </c>
      <c r="EQ451" s="574">
        <v>41693</v>
      </c>
      <c r="EU451" s="133">
        <v>98</v>
      </c>
      <c r="EV451" s="133">
        <v>8</v>
      </c>
      <c r="EW451" s="524">
        <v>21.2344827586207</v>
      </c>
      <c r="EX451" s="133">
        <v>8</v>
      </c>
      <c r="EY451" s="133">
        <v>70</v>
      </c>
      <c r="EZ451" s="133">
        <v>63</v>
      </c>
      <c r="FA451" s="133">
        <v>33</v>
      </c>
      <c r="FD451" s="133">
        <v>62</v>
      </c>
      <c r="FF451" s="133">
        <v>57</v>
      </c>
      <c r="FI451" s="91"/>
      <c r="FJ451" s="91"/>
      <c r="FK451" s="227"/>
      <c r="FL451" s="227"/>
      <c r="FM451" s="193">
        <v>269</v>
      </c>
      <c r="FN451" s="193">
        <v>213</v>
      </c>
      <c r="FO451" s="193">
        <v>120.90650866840807</v>
      </c>
      <c r="FP451" s="193">
        <v>95.736380469780372</v>
      </c>
      <c r="FQ451" s="193">
        <v>21</v>
      </c>
      <c r="FR451" s="133">
        <v>1</v>
      </c>
      <c r="FT451" s="193">
        <v>80</v>
      </c>
      <c r="FU451" s="193"/>
      <c r="FV451" s="133">
        <v>110</v>
      </c>
      <c r="FW451" s="237">
        <v>4.03</v>
      </c>
      <c r="FX451" s="237">
        <v>4.46</v>
      </c>
      <c r="FY451" s="237">
        <v>19.851116625310173</v>
      </c>
      <c r="FZ451" s="237"/>
      <c r="GA451" s="237"/>
      <c r="GB451" s="133">
        <v>19</v>
      </c>
      <c r="GH451" s="133">
        <v>0</v>
      </c>
      <c r="GI451" s="133">
        <v>1</v>
      </c>
      <c r="GJ451" s="133">
        <v>0</v>
      </c>
      <c r="GK451" s="133">
        <v>1</v>
      </c>
      <c r="GL451" s="133">
        <v>40</v>
      </c>
      <c r="GN451" s="133">
        <v>0</v>
      </c>
      <c r="GP451" s="133">
        <v>1</v>
      </c>
      <c r="GQ451" s="61">
        <v>90</v>
      </c>
      <c r="GR451" s="106">
        <v>40.451991747794523</v>
      </c>
      <c r="GS451" s="61">
        <v>33</v>
      </c>
      <c r="GT451" s="61">
        <v>1</v>
      </c>
      <c r="GU451" s="61"/>
      <c r="GV451" s="61"/>
      <c r="GW451" s="61"/>
      <c r="GX451" s="61"/>
      <c r="GY451" s="61">
        <v>12</v>
      </c>
      <c r="GZ451" s="61"/>
      <c r="HA451" s="90"/>
      <c r="HB451" s="21">
        <v>24</v>
      </c>
      <c r="HZ451" s="238"/>
      <c r="IF451" s="237"/>
      <c r="IG451" s="237"/>
      <c r="IQ451" s="237"/>
      <c r="JD451" s="136"/>
      <c r="JE451" s="278"/>
      <c r="JF451" s="70"/>
      <c r="JG451" s="70"/>
      <c r="JH451" s="136"/>
      <c r="JI451" s="136"/>
      <c r="JJ451" s="136"/>
      <c r="JK451" s="136"/>
      <c r="JM451" s="420"/>
      <c r="JN451" s="362"/>
      <c r="JO451" s="244"/>
      <c r="JQ451" s="518">
        <v>0</v>
      </c>
      <c r="JR451" s="519">
        <v>43559</v>
      </c>
      <c r="JS451" s="520">
        <v>58</v>
      </c>
      <c r="JT451" s="135"/>
      <c r="JV451" s="200"/>
      <c r="JW451" s="135"/>
      <c r="JX451" s="225"/>
      <c r="JY451" s="201"/>
      <c r="JZ451" s="135"/>
      <c r="KA451" s="225"/>
      <c r="KB451" s="699">
        <v>0</v>
      </c>
      <c r="KC451" s="511"/>
      <c r="KD451" s="225"/>
      <c r="KE451" s="63"/>
      <c r="KF451" s="250"/>
      <c r="KG451" s="250"/>
      <c r="KH451" s="250"/>
      <c r="KI451" s="250"/>
      <c r="KJ451" s="250"/>
      <c r="KK451" s="250"/>
      <c r="KL451" s="250"/>
      <c r="KM451" s="250"/>
      <c r="KR451" s="92"/>
      <c r="KS451" s="92"/>
      <c r="KT451" s="92"/>
      <c r="KU451" s="361"/>
      <c r="KV451" s="92"/>
      <c r="KW451" s="361"/>
      <c r="KX451" s="361"/>
      <c r="KY451" s="361"/>
      <c r="KZ451" s="361"/>
      <c r="LA451" s="361"/>
      <c r="LB451" s="361"/>
      <c r="LC451" s="361"/>
      <c r="LD451" s="361"/>
      <c r="LE451" s="361"/>
      <c r="LF451" s="112"/>
      <c r="LG451" s="454"/>
      <c r="LH451" s="454"/>
      <c r="LI451" s="454"/>
      <c r="LJ451" s="454"/>
      <c r="LK451" s="454"/>
      <c r="LL451" s="454"/>
      <c r="LM451" s="454"/>
      <c r="LN451" s="454"/>
      <c r="LO451" s="454"/>
      <c r="LP451" s="454"/>
      <c r="LQ451" s="454"/>
      <c r="LR451" s="454"/>
      <c r="LS451" s="454"/>
      <c r="LT451" s="454"/>
      <c r="LU451" s="454"/>
      <c r="LV451" s="454"/>
      <c r="LW451" s="454"/>
      <c r="LX451" s="454"/>
      <c r="LY451" s="454"/>
      <c r="LZ451" s="454"/>
      <c r="MA451" s="454"/>
      <c r="MB451" s="454"/>
      <c r="MD451" s="509"/>
      <c r="ME451" s="61"/>
      <c r="MF451" s="746">
        <v>200</v>
      </c>
      <c r="MG451" s="510">
        <v>41785</v>
      </c>
      <c r="MH451" s="511">
        <v>453</v>
      </c>
      <c r="MI451" s="521">
        <v>453</v>
      </c>
      <c r="MJ451" s="522">
        <v>28.452495447117101</v>
      </c>
      <c r="MK451" s="510"/>
      <c r="ML451" s="511"/>
      <c r="MM451" s="511"/>
      <c r="MN451" s="511"/>
      <c r="MO451" s="511"/>
      <c r="MP451" s="511"/>
      <c r="NE451" s="876" t="s">
        <v>64</v>
      </c>
      <c r="NF451" s="877" t="s">
        <v>64</v>
      </c>
      <c r="NG451" s="877" t="s">
        <v>64</v>
      </c>
      <c r="NH451" s="877" t="s">
        <v>64</v>
      </c>
      <c r="NI451" s="877" t="s">
        <v>64</v>
      </c>
      <c r="NJ451" s="877" t="s">
        <v>64</v>
      </c>
      <c r="NK451" s="877" t="s">
        <v>64</v>
      </c>
      <c r="NL451" s="877" t="s">
        <v>64</v>
      </c>
      <c r="NM451" s="877" t="s">
        <v>64</v>
      </c>
      <c r="NN451" s="877" t="s">
        <v>64</v>
      </c>
      <c r="NO451" s="877" t="s">
        <v>64</v>
      </c>
      <c r="NP451" s="877" t="s">
        <v>64</v>
      </c>
      <c r="NQ451" s="877" t="s">
        <v>64</v>
      </c>
      <c r="NR451" s="877" t="s">
        <v>64</v>
      </c>
      <c r="NS451" s="877" t="s">
        <v>64</v>
      </c>
      <c r="NT451" s="877" t="s">
        <v>64</v>
      </c>
      <c r="NU451" s="877" t="s">
        <v>64</v>
      </c>
      <c r="NV451" s="877" t="s">
        <v>64</v>
      </c>
      <c r="NW451" s="877" t="s">
        <v>64</v>
      </c>
      <c r="NX451" s="877" t="s">
        <v>64</v>
      </c>
      <c r="NY451" s="877" t="s">
        <v>64</v>
      </c>
      <c r="NZ451" s="877" t="s">
        <v>64</v>
      </c>
      <c r="OA451" s="877" t="s">
        <v>64</v>
      </c>
      <c r="OB451" s="877" t="s">
        <v>64</v>
      </c>
      <c r="OC451" s="877" t="s">
        <v>64</v>
      </c>
      <c r="OD451" s="877" t="s">
        <v>64</v>
      </c>
      <c r="OE451" s="877" t="s">
        <v>64</v>
      </c>
      <c r="OF451" s="877" t="s">
        <v>64</v>
      </c>
      <c r="OG451" s="877" t="s">
        <v>64</v>
      </c>
      <c r="OH451" s="877" t="s">
        <v>64</v>
      </c>
      <c r="OI451" s="877" t="s">
        <v>64</v>
      </c>
      <c r="OJ451" s="877" t="s">
        <v>64</v>
      </c>
      <c r="OK451" s="877" t="s">
        <v>64</v>
      </c>
      <c r="OL451" s="877" t="s">
        <v>64</v>
      </c>
      <c r="OM451" s="877" t="s">
        <v>64</v>
      </c>
    </row>
    <row r="452" spans="1:403" s="133" customFormat="1" x14ac:dyDescent="0.25">
      <c r="A452" s="902">
        <v>451</v>
      </c>
      <c r="B452" s="221">
        <v>0</v>
      </c>
      <c r="C452" s="61">
        <v>0</v>
      </c>
      <c r="D452" s="61">
        <v>5</v>
      </c>
      <c r="E452" s="511">
        <v>202</v>
      </c>
      <c r="F452" s="884"/>
      <c r="G452" s="61"/>
      <c r="H452" s="900">
        <v>455</v>
      </c>
      <c r="J452" s="511" t="s">
        <v>1962</v>
      </c>
      <c r="K452" s="766">
        <v>21567</v>
      </c>
      <c r="L452" s="512">
        <v>55.4</v>
      </c>
      <c r="M452" s="514">
        <v>108</v>
      </c>
      <c r="N452" s="514">
        <v>178</v>
      </c>
      <c r="O452" s="514">
        <v>34.086605226612804</v>
      </c>
      <c r="P452" s="106">
        <v>2.3108440016582685</v>
      </c>
      <c r="Q452" s="511">
        <v>0</v>
      </c>
      <c r="R452" s="511">
        <v>100</v>
      </c>
      <c r="S452" s="511">
        <v>60</v>
      </c>
      <c r="T452" s="511">
        <v>0</v>
      </c>
      <c r="U452" s="514">
        <v>4</v>
      </c>
      <c r="V452" s="718">
        <v>0</v>
      </c>
      <c r="W452" s="718"/>
      <c r="X452" s="718">
        <v>0</v>
      </c>
      <c r="Y452" s="718">
        <v>1</v>
      </c>
      <c r="Z452" s="718">
        <v>0</v>
      </c>
      <c r="AA452" s="718">
        <v>0</v>
      </c>
      <c r="AB452" s="718">
        <v>1</v>
      </c>
      <c r="AC452" s="718">
        <v>1</v>
      </c>
      <c r="AE452" s="524">
        <v>19.797055072463799</v>
      </c>
      <c r="AG452" s="589">
        <v>109</v>
      </c>
      <c r="AH452" s="590">
        <v>0.95</v>
      </c>
      <c r="AI452" s="589">
        <v>82</v>
      </c>
      <c r="AJ452" s="63"/>
      <c r="AK452" s="515">
        <v>14</v>
      </c>
      <c r="AL452" s="63"/>
      <c r="AM452" s="589">
        <v>503</v>
      </c>
      <c r="AN452" s="593"/>
      <c r="AO452" s="409"/>
      <c r="AP452" s="63"/>
      <c r="AQ452" s="63"/>
      <c r="AR452" s="63"/>
      <c r="AS452" s="63"/>
      <c r="AT452" s="63"/>
      <c r="AU452" s="63"/>
      <c r="AV452" s="64"/>
      <c r="AW452" s="64"/>
      <c r="AX452" s="108"/>
      <c r="AY452" s="108"/>
      <c r="AZ452" s="108"/>
      <c r="BA452" s="589">
        <v>139</v>
      </c>
      <c r="BB452" s="414"/>
      <c r="BC452" s="66"/>
      <c r="BD452" s="68"/>
      <c r="BE452" s="66"/>
      <c r="BF452" s="218"/>
      <c r="BG452" s="66"/>
      <c r="BH452" s="68"/>
      <c r="BI452" s="508"/>
      <c r="BJ452" s="508"/>
      <c r="BK452" s="508"/>
      <c r="BL452" s="66"/>
      <c r="BM452" s="66"/>
      <c r="BN452" s="66"/>
      <c r="BO452" s="66"/>
      <c r="BP452" s="571"/>
      <c r="BQ452" s="66"/>
      <c r="BR452" s="66"/>
      <c r="BS452" s="66"/>
      <c r="BT452" s="66"/>
      <c r="BU452" s="61"/>
      <c r="BV452" s="61"/>
      <c r="BW452" s="61"/>
      <c r="BX452" s="61"/>
      <c r="BY452" s="61"/>
      <c r="BZ452" s="61"/>
      <c r="CA452" s="61"/>
      <c r="CB452" s="61"/>
      <c r="CC452" s="61"/>
      <c r="CD452" s="61"/>
      <c r="CE452" s="61"/>
      <c r="CF452" s="61"/>
      <c r="CG452" s="61"/>
      <c r="CH452" s="61"/>
      <c r="CI452" s="61"/>
      <c r="CJ452" s="61"/>
      <c r="CK452" s="663">
        <v>1</v>
      </c>
      <c r="CL452" s="661">
        <v>0</v>
      </c>
      <c r="CM452" s="663">
        <v>1</v>
      </c>
      <c r="CN452" s="663">
        <v>1</v>
      </c>
      <c r="CO452" s="663">
        <v>1</v>
      </c>
      <c r="CP452" s="661">
        <v>0</v>
      </c>
      <c r="CQ452" s="663" t="s">
        <v>1835</v>
      </c>
      <c r="CR452" s="661">
        <v>0</v>
      </c>
      <c r="CS452" s="661">
        <v>0</v>
      </c>
      <c r="CT452" s="661">
        <v>0</v>
      </c>
      <c r="CU452" s="661">
        <v>0</v>
      </c>
      <c r="CV452" s="661">
        <v>0</v>
      </c>
      <c r="CW452" s="667"/>
      <c r="CX452" s="362"/>
      <c r="CY452" s="362"/>
      <c r="CZ452" s="362"/>
      <c r="DD452" s="516">
        <v>2</v>
      </c>
      <c r="DE452" s="511" t="s">
        <v>1765</v>
      </c>
      <c r="DG452" s="136"/>
      <c r="DK452" s="136"/>
      <c r="DL452" s="136"/>
      <c r="DM452" s="136"/>
      <c r="DT452" s="63"/>
      <c r="EP452" s="511">
        <v>202</v>
      </c>
      <c r="EQ452" s="574">
        <v>41786</v>
      </c>
      <c r="EU452" s="133">
        <v>77</v>
      </c>
      <c r="EV452" s="133">
        <v>0</v>
      </c>
      <c r="EW452" s="524">
        <v>19.797055072463799</v>
      </c>
      <c r="EX452" s="133">
        <v>8</v>
      </c>
      <c r="EY452" s="133">
        <v>8</v>
      </c>
      <c r="EZ452" s="133">
        <v>75</v>
      </c>
      <c r="FA452" s="133">
        <v>68</v>
      </c>
      <c r="FD452" s="133">
        <v>45</v>
      </c>
      <c r="FF452" s="133">
        <v>38</v>
      </c>
      <c r="FI452" s="91"/>
      <c r="FJ452" s="91"/>
      <c r="FK452" s="227"/>
      <c r="FL452" s="227"/>
      <c r="FM452" s="193">
        <v>345</v>
      </c>
      <c r="FN452" s="193">
        <v>273</v>
      </c>
      <c r="FO452" s="193">
        <v>149.29610123073084</v>
      </c>
      <c r="FP452" s="193">
        <v>118.13865401736092</v>
      </c>
      <c r="FQ452" s="193">
        <v>21</v>
      </c>
      <c r="FR452" s="133">
        <v>1</v>
      </c>
      <c r="FT452" s="193">
        <v>79</v>
      </c>
      <c r="FU452" s="193">
        <v>48</v>
      </c>
      <c r="FV452" s="133">
        <v>140</v>
      </c>
      <c r="FW452" s="237">
        <v>6.2</v>
      </c>
      <c r="FX452" s="237">
        <v>8.6</v>
      </c>
      <c r="FY452" s="237">
        <v>12.741935483870968</v>
      </c>
      <c r="FZ452" s="237">
        <v>1.6458333333333333</v>
      </c>
      <c r="GA452" s="237">
        <v>2.0256410256410255</v>
      </c>
      <c r="GB452" s="133">
        <v>21</v>
      </c>
      <c r="GH452" s="133">
        <v>0</v>
      </c>
      <c r="GI452" s="133">
        <v>1</v>
      </c>
      <c r="GJ452" s="133">
        <v>0</v>
      </c>
      <c r="GK452" s="133">
        <v>1</v>
      </c>
      <c r="GL452" s="133">
        <v>36</v>
      </c>
      <c r="GN452" s="133">
        <v>0</v>
      </c>
      <c r="GP452" s="133">
        <v>1</v>
      </c>
      <c r="GQ452" s="61">
        <v>114</v>
      </c>
      <c r="GR452" s="106">
        <v>49.332624754502362</v>
      </c>
      <c r="GS452" s="61">
        <v>45</v>
      </c>
      <c r="GT452" s="61">
        <v>0</v>
      </c>
      <c r="GU452" s="61"/>
      <c r="GV452" s="61"/>
      <c r="GW452" s="61"/>
      <c r="GX452" s="61"/>
      <c r="GY452" s="61">
        <v>24</v>
      </c>
      <c r="GZ452" s="61"/>
      <c r="HA452" s="90"/>
      <c r="HB452" s="21">
        <v>28</v>
      </c>
      <c r="HZ452" s="238"/>
      <c r="IF452" s="237"/>
      <c r="IG452" s="237"/>
      <c r="IQ452" s="237"/>
      <c r="JD452" s="136"/>
      <c r="JE452" s="278"/>
      <c r="JF452" s="70"/>
      <c r="JG452" s="70"/>
      <c r="JH452" s="136"/>
      <c r="JI452" s="136"/>
      <c r="JJ452" s="136"/>
      <c r="JK452" s="136"/>
      <c r="JM452" s="420"/>
      <c r="JN452" s="362"/>
      <c r="JO452" s="244"/>
      <c r="JQ452" s="518">
        <v>1</v>
      </c>
      <c r="JR452" s="519">
        <v>42655</v>
      </c>
      <c r="JS452" s="520">
        <v>28</v>
      </c>
      <c r="JT452" s="135"/>
      <c r="JV452" s="200"/>
      <c r="JW452" s="135"/>
      <c r="JX452" s="225"/>
      <c r="JY452" s="201"/>
      <c r="JZ452" s="135"/>
      <c r="KA452" s="225"/>
      <c r="KB452" s="699">
        <v>0</v>
      </c>
      <c r="KC452" s="511"/>
      <c r="KD452" s="225"/>
      <c r="KE452" s="63"/>
      <c r="KF452" s="250"/>
      <c r="KG452" s="250"/>
      <c r="KH452" s="250"/>
      <c r="KI452" s="250"/>
      <c r="KJ452" s="250"/>
      <c r="KK452" s="250"/>
      <c r="KL452" s="250"/>
      <c r="KM452" s="250"/>
      <c r="KR452" s="92"/>
      <c r="KS452" s="92"/>
      <c r="KT452" s="92"/>
      <c r="KU452" s="361"/>
      <c r="KV452" s="92"/>
      <c r="KW452" s="361"/>
      <c r="KX452" s="361"/>
      <c r="KY452" s="361"/>
      <c r="KZ452" s="361"/>
      <c r="LA452" s="361"/>
      <c r="LB452" s="361"/>
      <c r="LC452" s="361"/>
      <c r="LD452" s="361"/>
      <c r="LE452" s="361"/>
      <c r="LF452" s="112"/>
      <c r="LG452" s="454"/>
      <c r="LH452" s="454"/>
      <c r="LI452" s="454"/>
      <c r="LJ452" s="454"/>
      <c r="LK452" s="454"/>
      <c r="LL452" s="454"/>
      <c r="LM452" s="454"/>
      <c r="LN452" s="454"/>
      <c r="LO452" s="454"/>
      <c r="LP452" s="454"/>
      <c r="LQ452" s="454"/>
      <c r="LR452" s="454"/>
      <c r="LS452" s="454"/>
      <c r="LT452" s="454"/>
      <c r="LU452" s="454"/>
      <c r="LV452" s="454"/>
      <c r="LW452" s="454"/>
      <c r="LX452" s="454"/>
      <c r="LY452" s="454"/>
      <c r="LZ452" s="454"/>
      <c r="MA452" s="454"/>
      <c r="MB452" s="454"/>
      <c r="MD452" s="509"/>
      <c r="ME452" s="61"/>
      <c r="MF452" s="746">
        <v>202</v>
      </c>
      <c r="MG452" s="510">
        <v>41788</v>
      </c>
      <c r="MH452" s="511">
        <v>455</v>
      </c>
      <c r="MI452" s="521">
        <v>455</v>
      </c>
      <c r="MJ452" s="522">
        <v>46.423353521279097</v>
      </c>
      <c r="MK452" s="510"/>
      <c r="ML452" s="511"/>
      <c r="MM452" s="511"/>
      <c r="MN452" s="511"/>
      <c r="MO452" s="511"/>
      <c r="MP452" s="511"/>
      <c r="NE452" s="876" t="s">
        <v>64</v>
      </c>
      <c r="NF452" s="877" t="s">
        <v>64</v>
      </c>
      <c r="NG452" s="877" t="s">
        <v>64</v>
      </c>
      <c r="NH452" s="877" t="s">
        <v>64</v>
      </c>
      <c r="NI452" s="877" t="s">
        <v>64</v>
      </c>
      <c r="NJ452" s="877" t="s">
        <v>64</v>
      </c>
      <c r="NK452" s="877" t="s">
        <v>64</v>
      </c>
      <c r="NL452" s="877" t="s">
        <v>64</v>
      </c>
      <c r="NM452" s="877" t="s">
        <v>64</v>
      </c>
      <c r="NN452" s="877" t="s">
        <v>64</v>
      </c>
      <c r="NO452" s="877" t="s">
        <v>64</v>
      </c>
      <c r="NP452" s="877" t="s">
        <v>64</v>
      </c>
      <c r="NQ452" s="877" t="s">
        <v>64</v>
      </c>
      <c r="NR452" s="877" t="s">
        <v>64</v>
      </c>
      <c r="NS452" s="877" t="s">
        <v>64</v>
      </c>
      <c r="NT452" s="877" t="s">
        <v>64</v>
      </c>
      <c r="NU452" s="877" t="s">
        <v>64</v>
      </c>
      <c r="NV452" s="877" t="s">
        <v>64</v>
      </c>
      <c r="NW452" s="877" t="s">
        <v>64</v>
      </c>
      <c r="NX452" s="877" t="s">
        <v>64</v>
      </c>
      <c r="NY452" s="877" t="s">
        <v>64</v>
      </c>
      <c r="NZ452" s="877" t="s">
        <v>64</v>
      </c>
      <c r="OA452" s="877" t="s">
        <v>64</v>
      </c>
      <c r="OB452" s="877" t="s">
        <v>64</v>
      </c>
      <c r="OC452" s="877" t="s">
        <v>64</v>
      </c>
      <c r="OD452" s="877" t="s">
        <v>64</v>
      </c>
      <c r="OE452" s="877" t="s">
        <v>64</v>
      </c>
      <c r="OF452" s="877" t="s">
        <v>64</v>
      </c>
      <c r="OG452" s="877" t="s">
        <v>64</v>
      </c>
      <c r="OH452" s="877" t="s">
        <v>64</v>
      </c>
      <c r="OI452" s="877" t="s">
        <v>64</v>
      </c>
      <c r="OJ452" s="877" t="s">
        <v>64</v>
      </c>
      <c r="OK452" s="877" t="s">
        <v>64</v>
      </c>
      <c r="OL452" s="877" t="s">
        <v>64</v>
      </c>
      <c r="OM452" s="877" t="s">
        <v>64</v>
      </c>
    </row>
    <row r="453" spans="1:403" s="133" customFormat="1" x14ac:dyDescent="0.25">
      <c r="A453" s="455">
        <v>452</v>
      </c>
      <c r="B453" s="221">
        <v>0</v>
      </c>
      <c r="C453" s="61">
        <v>1</v>
      </c>
      <c r="D453" s="61">
        <v>5</v>
      </c>
      <c r="E453" s="511">
        <v>203</v>
      </c>
      <c r="F453" s="884"/>
      <c r="G453" s="61"/>
      <c r="H453" s="900">
        <v>457</v>
      </c>
      <c r="J453" s="511" t="s">
        <v>1963</v>
      </c>
      <c r="K453" s="766">
        <v>20651</v>
      </c>
      <c r="L453" s="512">
        <v>57.920547945205499</v>
      </c>
      <c r="M453" s="514">
        <v>88</v>
      </c>
      <c r="N453" s="514">
        <v>164</v>
      </c>
      <c r="O453" s="514">
        <v>32.718619869125526</v>
      </c>
      <c r="P453" s="106">
        <v>2.0022209890241607</v>
      </c>
      <c r="Q453" s="511">
        <v>0</v>
      </c>
      <c r="R453" s="511">
        <v>100</v>
      </c>
      <c r="S453" s="511">
        <v>80</v>
      </c>
      <c r="T453" s="511">
        <v>0</v>
      </c>
      <c r="U453" s="514">
        <v>3</v>
      </c>
      <c r="V453" s="718">
        <v>1</v>
      </c>
      <c r="W453" s="718"/>
      <c r="X453" s="663">
        <v>1</v>
      </c>
      <c r="Y453" s="718">
        <v>2</v>
      </c>
      <c r="Z453" s="718">
        <v>1</v>
      </c>
      <c r="AA453" s="718">
        <v>1</v>
      </c>
      <c r="AB453" s="718">
        <v>1</v>
      </c>
      <c r="AC453" s="718">
        <v>0</v>
      </c>
      <c r="AE453" s="524">
        <v>19.079810621465398</v>
      </c>
      <c r="AG453" s="589">
        <v>280</v>
      </c>
      <c r="AH453" s="590">
        <v>1.32</v>
      </c>
      <c r="AI453" s="589">
        <v>56</v>
      </c>
      <c r="AJ453" s="63"/>
      <c r="AK453" s="515">
        <v>15.2</v>
      </c>
      <c r="AL453" s="63"/>
      <c r="AM453" s="589"/>
      <c r="AN453" s="593">
        <v>4869</v>
      </c>
      <c r="AO453" s="409"/>
      <c r="AP453" s="63"/>
      <c r="AQ453" s="63"/>
      <c r="AR453" s="63"/>
      <c r="AS453" s="63"/>
      <c r="AT453" s="63"/>
      <c r="AU453" s="63"/>
      <c r="AV453" s="64"/>
      <c r="AW453" s="64"/>
      <c r="AX453" s="108"/>
      <c r="AY453" s="108"/>
      <c r="AZ453" s="108"/>
      <c r="BA453" s="589">
        <v>140</v>
      </c>
      <c r="BB453" s="414"/>
      <c r="BC453" s="66"/>
      <c r="BD453" s="68"/>
      <c r="BE453" s="66"/>
      <c r="BF453" s="218"/>
      <c r="BG453" s="66"/>
      <c r="BH453" s="68"/>
      <c r="BI453" s="508"/>
      <c r="BJ453" s="508"/>
      <c r="BK453" s="508"/>
      <c r="BL453" s="66"/>
      <c r="BM453" s="66"/>
      <c r="BN453" s="66"/>
      <c r="BO453" s="66"/>
      <c r="BP453" s="571"/>
      <c r="BQ453" s="66"/>
      <c r="BR453" s="66"/>
      <c r="BS453" s="66"/>
      <c r="BT453" s="66"/>
      <c r="BU453" s="61"/>
      <c r="BV453" s="61"/>
      <c r="BW453" s="61"/>
      <c r="BX453" s="61"/>
      <c r="BY453" s="61"/>
      <c r="BZ453" s="61"/>
      <c r="CA453" s="61"/>
      <c r="CB453" s="61"/>
      <c r="CC453" s="61"/>
      <c r="CD453" s="61"/>
      <c r="CE453" s="61"/>
      <c r="CF453" s="61"/>
      <c r="CG453" s="61"/>
      <c r="CH453" s="61"/>
      <c r="CI453" s="61"/>
      <c r="CJ453" s="61"/>
      <c r="CK453" s="661">
        <v>1</v>
      </c>
      <c r="CL453" s="661">
        <v>0</v>
      </c>
      <c r="CM453" s="661">
        <v>1</v>
      </c>
      <c r="CN453" s="661">
        <v>1</v>
      </c>
      <c r="CO453" s="663">
        <v>1</v>
      </c>
      <c r="CP453" s="661">
        <v>0</v>
      </c>
      <c r="CQ453" s="661">
        <v>1</v>
      </c>
      <c r="CR453" s="661">
        <v>0</v>
      </c>
      <c r="CS453" s="661">
        <v>0</v>
      </c>
      <c r="CT453" s="661">
        <v>0</v>
      </c>
      <c r="CU453" s="661">
        <v>1</v>
      </c>
      <c r="CV453" s="661">
        <v>0</v>
      </c>
      <c r="CW453" s="666">
        <v>7.8</v>
      </c>
      <c r="CX453" s="362"/>
      <c r="CY453" s="362"/>
      <c r="CZ453" s="362"/>
      <c r="DD453" s="516">
        <v>1</v>
      </c>
      <c r="DE453" s="511" t="s">
        <v>1756</v>
      </c>
      <c r="DG453" s="136"/>
      <c r="DK453" s="136"/>
      <c r="DL453" s="136"/>
      <c r="DM453" s="136"/>
      <c r="DT453" s="63"/>
      <c r="EP453" s="511">
        <v>203</v>
      </c>
      <c r="EQ453" s="575">
        <v>42081</v>
      </c>
      <c r="EU453" s="133">
        <v>72</v>
      </c>
      <c r="EV453" s="133">
        <v>1</v>
      </c>
      <c r="EW453" s="524">
        <v>19.079810621465398</v>
      </c>
      <c r="EX453" s="133">
        <v>8</v>
      </c>
      <c r="EY453" s="133">
        <v>9</v>
      </c>
      <c r="EZ453" s="133">
        <v>57</v>
      </c>
      <c r="FA453" s="133">
        <v>52</v>
      </c>
      <c r="FD453" s="133">
        <v>45</v>
      </c>
      <c r="FF453" s="133">
        <v>30</v>
      </c>
      <c r="FI453" s="91"/>
      <c r="FJ453" s="91"/>
      <c r="FK453" s="227"/>
      <c r="FL453" s="227"/>
      <c r="FM453" s="193">
        <v>161</v>
      </c>
      <c r="FN453" s="193">
        <v>116</v>
      </c>
      <c r="FO453" s="193">
        <v>80.410704354102251</v>
      </c>
      <c r="FP453" s="193">
        <v>57.935662764446342</v>
      </c>
      <c r="FQ453" s="193">
        <v>28</v>
      </c>
      <c r="FR453" s="133">
        <v>1</v>
      </c>
      <c r="FT453" s="193">
        <v>91</v>
      </c>
      <c r="FU453" s="193"/>
      <c r="FV453" s="133">
        <v>210</v>
      </c>
      <c r="FW453" s="237">
        <v>5.6</v>
      </c>
      <c r="FX453" s="237">
        <v>6.5</v>
      </c>
      <c r="FY453" s="237">
        <v>16.25</v>
      </c>
      <c r="FZ453" s="237"/>
      <c r="GA453" s="237">
        <v>3.3703703703703702</v>
      </c>
      <c r="GB453" s="133">
        <v>22</v>
      </c>
      <c r="GH453" s="133">
        <v>0</v>
      </c>
      <c r="GI453" s="133">
        <v>1</v>
      </c>
      <c r="GJ453" s="133">
        <v>1</v>
      </c>
      <c r="GK453" s="133">
        <v>1</v>
      </c>
      <c r="GL453" s="133">
        <v>40</v>
      </c>
      <c r="GN453" s="133">
        <v>0</v>
      </c>
      <c r="GP453" s="133">
        <v>0</v>
      </c>
      <c r="GQ453" s="61">
        <v>87</v>
      </c>
      <c r="GR453" s="106">
        <v>43.451747073334758</v>
      </c>
      <c r="GS453" s="61">
        <v>31</v>
      </c>
      <c r="GT453" s="61">
        <v>0</v>
      </c>
      <c r="GU453" s="61"/>
      <c r="GV453" s="61"/>
      <c r="GW453" s="61"/>
      <c r="GX453" s="61"/>
      <c r="GY453" s="61">
        <v>11</v>
      </c>
      <c r="GZ453" s="61"/>
      <c r="HA453" s="90"/>
      <c r="HB453" s="21">
        <v>24</v>
      </c>
      <c r="HZ453" s="238"/>
      <c r="IF453" s="237"/>
      <c r="IG453" s="237"/>
      <c r="IQ453" s="237"/>
      <c r="JD453" s="136"/>
      <c r="JE453" s="278"/>
      <c r="JF453" s="70"/>
      <c r="JG453" s="70"/>
      <c r="JH453" s="136"/>
      <c r="JI453" s="136"/>
      <c r="JJ453" s="136"/>
      <c r="JK453" s="136"/>
      <c r="JM453" s="420"/>
      <c r="JN453" s="362"/>
      <c r="JO453" s="244"/>
      <c r="JQ453" s="518">
        <v>1</v>
      </c>
      <c r="JR453" s="519">
        <v>42701</v>
      </c>
      <c r="JS453" s="520">
        <v>29</v>
      </c>
      <c r="JT453" s="135"/>
      <c r="JV453" s="200"/>
      <c r="JW453" s="135"/>
      <c r="JX453" s="225"/>
      <c r="JY453" s="201"/>
      <c r="JZ453" s="135"/>
      <c r="KA453" s="225"/>
      <c r="KB453" s="699">
        <v>0</v>
      </c>
      <c r="KC453" s="511"/>
      <c r="KD453" s="225"/>
      <c r="KE453" s="63"/>
      <c r="KF453" s="250"/>
      <c r="KG453" s="250"/>
      <c r="KH453" s="250"/>
      <c r="KI453" s="250"/>
      <c r="KJ453" s="250"/>
      <c r="KK453" s="250"/>
      <c r="KL453" s="250"/>
      <c r="KM453" s="250"/>
      <c r="KR453" s="92"/>
      <c r="KS453" s="92"/>
      <c r="KT453" s="92"/>
      <c r="KU453" s="361"/>
      <c r="KV453" s="92"/>
      <c r="KW453" s="361"/>
      <c r="KX453" s="361"/>
      <c r="KY453" s="361"/>
      <c r="KZ453" s="361"/>
      <c r="LA453" s="361"/>
      <c r="LB453" s="361"/>
      <c r="LC453" s="361"/>
      <c r="LD453" s="361"/>
      <c r="LE453" s="361"/>
      <c r="LF453" s="112"/>
      <c r="LG453" s="454"/>
      <c r="LH453" s="454"/>
      <c r="LI453" s="454"/>
      <c r="LJ453" s="454"/>
      <c r="LK453" s="454"/>
      <c r="LL453" s="454"/>
      <c r="LM453" s="454"/>
      <c r="LN453" s="454"/>
      <c r="LO453" s="454"/>
      <c r="LP453" s="454"/>
      <c r="LQ453" s="454"/>
      <c r="LR453" s="454"/>
      <c r="LS453" s="454"/>
      <c r="LT453" s="454"/>
      <c r="LU453" s="454"/>
      <c r="LV453" s="454"/>
      <c r="LW453" s="454"/>
      <c r="LX453" s="454"/>
      <c r="LY453" s="454"/>
      <c r="LZ453" s="454"/>
      <c r="MA453" s="454"/>
      <c r="MB453" s="454"/>
      <c r="MD453" s="509"/>
      <c r="ME453" s="61"/>
      <c r="MF453" s="746">
        <v>203</v>
      </c>
      <c r="MG453" s="510">
        <v>41792</v>
      </c>
      <c r="MH453" s="511">
        <v>457</v>
      </c>
      <c r="MI453" s="521">
        <v>457</v>
      </c>
      <c r="MJ453" s="522">
        <v>44.205439213978899</v>
      </c>
      <c r="MK453" s="510"/>
      <c r="ML453" s="511"/>
      <c r="MM453" s="511"/>
      <c r="MN453" s="511"/>
      <c r="MO453" s="511"/>
      <c r="MP453" s="511"/>
      <c r="NE453" s="876">
        <v>1203</v>
      </c>
      <c r="NF453" s="877">
        <v>8.5562761247900294</v>
      </c>
      <c r="NG453" s="877">
        <v>6.7459095725039102</v>
      </c>
      <c r="NH453" s="877">
        <v>4.6943230601253898</v>
      </c>
      <c r="NI453" s="877">
        <v>3.9020735793107399</v>
      </c>
      <c r="NJ453" s="877">
        <v>7.4966540825935004</v>
      </c>
      <c r="NK453" s="877">
        <v>9.0983479669980394</v>
      </c>
      <c r="NL453" s="877">
        <v>6.7571566256080899</v>
      </c>
      <c r="NM453" s="877">
        <v>7.6579257722763803</v>
      </c>
      <c r="NN453" s="877">
        <v>6.3476656563009701</v>
      </c>
      <c r="NO453" s="877">
        <v>2.0426443374084902</v>
      </c>
      <c r="NP453" s="877">
        <v>7.1900221748026496</v>
      </c>
      <c r="NQ453" s="877">
        <v>7.6335765188153299</v>
      </c>
      <c r="NR453" s="877">
        <v>8.2182968306388595</v>
      </c>
      <c r="NS453" s="877">
        <v>4.4867143730306998</v>
      </c>
      <c r="NT453" s="877">
        <v>6.1468995603435896</v>
      </c>
      <c r="NU453" s="877">
        <v>8.1415962783838207</v>
      </c>
      <c r="NV453" s="877">
        <v>6.9495349330170102</v>
      </c>
      <c r="NW453" s="877">
        <v>7.15025502130218</v>
      </c>
      <c r="NX453" s="877">
        <v>5.4188645773903197</v>
      </c>
      <c r="NY453" s="877">
        <v>6.7230123963923702</v>
      </c>
      <c r="NZ453" s="877">
        <v>8.6474944034387704</v>
      </c>
      <c r="OA453" s="877">
        <v>1.4355292977070101E-2</v>
      </c>
      <c r="OB453" s="877">
        <v>10.628153872998</v>
      </c>
      <c r="OC453" s="877">
        <v>-2.9146345659516501E-2</v>
      </c>
      <c r="OD453" s="877">
        <v>6.8444860877578</v>
      </c>
      <c r="OE453" s="877">
        <v>6.10349763970334</v>
      </c>
      <c r="OF453" s="877">
        <v>5.4356285940520896</v>
      </c>
      <c r="OG453" s="877">
        <v>12.8577322331577</v>
      </c>
      <c r="OH453" s="877">
        <v>4.0134622598065599</v>
      </c>
      <c r="OI453" s="877">
        <v>7.4135433109977598</v>
      </c>
      <c r="OJ453" s="877">
        <v>4.4744360432522701</v>
      </c>
      <c r="OK453" s="877">
        <v>5.4441889221599098</v>
      </c>
      <c r="OL453" s="877">
        <v>6.8301307947807297</v>
      </c>
      <c r="OM453" s="877">
        <v>10.6573002186575</v>
      </c>
    </row>
    <row r="454" spans="1:403" s="133" customFormat="1" x14ac:dyDescent="0.25">
      <c r="A454" s="455">
        <v>453</v>
      </c>
      <c r="B454" s="274">
        <v>0</v>
      </c>
      <c r="C454" s="61">
        <v>1</v>
      </c>
      <c r="D454" s="61">
        <v>5</v>
      </c>
      <c r="E454" s="511">
        <v>204</v>
      </c>
      <c r="F454" s="884"/>
      <c r="G454" s="61"/>
      <c r="H454" s="900">
        <v>458</v>
      </c>
      <c r="J454" s="511" t="s">
        <v>1964</v>
      </c>
      <c r="K454" s="766">
        <v>26025</v>
      </c>
      <c r="L454" s="512">
        <v>43.238356164383603</v>
      </c>
      <c r="M454" s="514">
        <v>114.8</v>
      </c>
      <c r="N454" s="514">
        <v>175</v>
      </c>
      <c r="O454" s="514">
        <v>37.485714285714288</v>
      </c>
      <c r="P454" s="106">
        <v>2.3623199519869353</v>
      </c>
      <c r="Q454" s="511">
        <v>0</v>
      </c>
      <c r="R454" s="511">
        <v>145</v>
      </c>
      <c r="S454" s="511">
        <v>85</v>
      </c>
      <c r="T454" s="511">
        <v>1</v>
      </c>
      <c r="U454" s="514">
        <v>3</v>
      </c>
      <c r="V454" s="718">
        <v>1</v>
      </c>
      <c r="W454" s="718"/>
      <c r="X454" s="718">
        <v>1</v>
      </c>
      <c r="Y454" s="718">
        <v>1</v>
      </c>
      <c r="Z454" s="718">
        <v>1</v>
      </c>
      <c r="AA454" s="718">
        <v>1</v>
      </c>
      <c r="AB454" s="718">
        <v>0</v>
      </c>
      <c r="AC454" s="718">
        <v>0</v>
      </c>
      <c r="AE454" s="524">
        <v>30.2313585511531</v>
      </c>
      <c r="AG454" s="591"/>
      <c r="AH454" s="590">
        <v>1.48</v>
      </c>
      <c r="AI454" s="589">
        <v>52</v>
      </c>
      <c r="AJ454" s="63"/>
      <c r="AK454" s="515">
        <v>15.2</v>
      </c>
      <c r="AL454" s="63"/>
      <c r="AM454" s="591"/>
      <c r="AN454" s="594"/>
      <c r="AO454" s="409"/>
      <c r="AP454" s="63"/>
      <c r="AQ454" s="63"/>
      <c r="AR454" s="63"/>
      <c r="AS454" s="63"/>
      <c r="AT454" s="63"/>
      <c r="AU454" s="63"/>
      <c r="AV454" s="64"/>
      <c r="AW454" s="64"/>
      <c r="AX454" s="108"/>
      <c r="AY454" s="108"/>
      <c r="AZ454" s="108"/>
      <c r="BA454" s="589">
        <v>139</v>
      </c>
      <c r="BB454" s="414"/>
      <c r="BC454" s="66"/>
      <c r="BD454" s="68"/>
      <c r="BE454" s="66"/>
      <c r="BF454" s="218"/>
      <c r="BG454" s="66"/>
      <c r="BH454" s="68"/>
      <c r="BI454" s="508"/>
      <c r="BJ454" s="508"/>
      <c r="BK454" s="508"/>
      <c r="BL454" s="66"/>
      <c r="BM454" s="66"/>
      <c r="BN454" s="66"/>
      <c r="BO454" s="66"/>
      <c r="BP454" s="571"/>
      <c r="BQ454" s="66"/>
      <c r="BR454" s="66"/>
      <c r="BS454" s="66"/>
      <c r="BT454" s="66"/>
      <c r="BU454" s="61"/>
      <c r="BV454" s="61"/>
      <c r="BW454" s="61"/>
      <c r="BX454" s="61"/>
      <c r="BY454" s="61"/>
      <c r="BZ454" s="61"/>
      <c r="CA454" s="61"/>
      <c r="CB454" s="61"/>
      <c r="CC454" s="61"/>
      <c r="CD454" s="61"/>
      <c r="CE454" s="61"/>
      <c r="CF454" s="61"/>
      <c r="CG454" s="61"/>
      <c r="CH454" s="61"/>
      <c r="CI454" s="61"/>
      <c r="CJ454" s="61"/>
      <c r="CK454" s="661">
        <v>1</v>
      </c>
      <c r="CL454" s="661">
        <v>0</v>
      </c>
      <c r="CM454" s="661">
        <v>1</v>
      </c>
      <c r="CN454" s="661">
        <v>1</v>
      </c>
      <c r="CO454" s="663">
        <v>1</v>
      </c>
      <c r="CP454" s="663">
        <v>1</v>
      </c>
      <c r="CQ454" s="661">
        <v>0</v>
      </c>
      <c r="CR454" s="661">
        <v>1</v>
      </c>
      <c r="CS454" s="661">
        <v>0</v>
      </c>
      <c r="CT454" s="661">
        <v>0</v>
      </c>
      <c r="CU454" s="661">
        <v>0</v>
      </c>
      <c r="CV454" s="661">
        <v>1</v>
      </c>
      <c r="CW454" s="666">
        <v>14.3</v>
      </c>
      <c r="CX454" s="362"/>
      <c r="CY454" s="362"/>
      <c r="CZ454" s="362"/>
      <c r="DD454" s="516">
        <v>1</v>
      </c>
      <c r="DE454" s="511" t="s">
        <v>1965</v>
      </c>
      <c r="DG454" s="136"/>
      <c r="DK454" s="136"/>
      <c r="DL454" s="136"/>
      <c r="DM454" s="136"/>
      <c r="DT454" s="63"/>
      <c r="EP454" s="511">
        <v>204</v>
      </c>
      <c r="EQ454" s="574">
        <v>41779</v>
      </c>
      <c r="EU454" s="133">
        <v>71</v>
      </c>
      <c r="EV454" s="133">
        <v>0</v>
      </c>
      <c r="EW454" s="524">
        <v>30.2313585511531</v>
      </c>
      <c r="EX454" s="133">
        <v>8</v>
      </c>
      <c r="EY454" s="133">
        <v>7</v>
      </c>
      <c r="EZ454" s="133">
        <v>62</v>
      </c>
      <c r="FA454" s="133">
        <v>53</v>
      </c>
      <c r="FD454" s="133">
        <v>56</v>
      </c>
      <c r="FF454" s="133">
        <v>28</v>
      </c>
      <c r="FI454" s="91"/>
      <c r="FJ454" s="91"/>
      <c r="FK454" s="227"/>
      <c r="FL454" s="227"/>
      <c r="FM454" s="193">
        <v>318</v>
      </c>
      <c r="FN454" s="193">
        <v>234</v>
      </c>
      <c r="FO454" s="193">
        <v>134.61343360052976</v>
      </c>
      <c r="FP454" s="193">
        <v>99.055168121144547</v>
      </c>
      <c r="FQ454" s="193">
        <v>26.5</v>
      </c>
      <c r="FR454" s="133">
        <v>1</v>
      </c>
      <c r="FT454" s="193">
        <v>126</v>
      </c>
      <c r="FU454" s="193">
        <v>51</v>
      </c>
      <c r="FV454" s="133">
        <v>130</v>
      </c>
      <c r="FW454" s="237">
        <v>4.5</v>
      </c>
      <c r="FX454" s="237">
        <v>5.8</v>
      </c>
      <c r="FY454" s="237">
        <v>28</v>
      </c>
      <c r="FZ454" s="237">
        <v>2.4705882352941178</v>
      </c>
      <c r="GA454" s="237">
        <v>3</v>
      </c>
      <c r="GB454" s="133">
        <v>20</v>
      </c>
      <c r="GH454" s="133">
        <v>0</v>
      </c>
      <c r="GI454" s="133">
        <v>2</v>
      </c>
      <c r="GJ454" s="133">
        <v>0</v>
      </c>
      <c r="GK454" s="133">
        <v>1</v>
      </c>
      <c r="GN454" s="133">
        <v>0</v>
      </c>
      <c r="GP454" s="133">
        <v>1</v>
      </c>
      <c r="GQ454" s="61">
        <v>82</v>
      </c>
      <c r="GR454" s="106">
        <v>34.711640110828434</v>
      </c>
      <c r="GS454" s="61">
        <v>51</v>
      </c>
      <c r="GT454" s="61">
        <v>0</v>
      </c>
      <c r="GU454" s="61"/>
      <c r="GV454" s="61"/>
      <c r="GW454" s="61"/>
      <c r="GX454" s="61"/>
      <c r="GY454" s="61">
        <v>24</v>
      </c>
      <c r="GZ454" s="61"/>
      <c r="HA454" s="90"/>
      <c r="HB454" s="21">
        <v>9</v>
      </c>
      <c r="HZ454" s="238"/>
      <c r="IF454" s="237"/>
      <c r="IG454" s="237"/>
      <c r="IQ454" s="237"/>
      <c r="JD454" s="136"/>
      <c r="JE454" s="278"/>
      <c r="JF454" s="70"/>
      <c r="JG454" s="70"/>
      <c r="JH454" s="136"/>
      <c r="JI454" s="136"/>
      <c r="JJ454" s="136"/>
      <c r="JK454" s="136"/>
      <c r="JM454" s="420"/>
      <c r="JN454" s="362"/>
      <c r="JO454" s="244"/>
      <c r="JQ454" s="518">
        <v>1</v>
      </c>
      <c r="JR454" s="519">
        <v>43072</v>
      </c>
      <c r="JS454" s="520">
        <v>41</v>
      </c>
      <c r="JT454" s="135"/>
      <c r="JV454" s="200"/>
      <c r="JW454" s="135"/>
      <c r="JX454" s="225"/>
      <c r="JY454" s="201"/>
      <c r="JZ454" s="135"/>
      <c r="KA454" s="225"/>
      <c r="KB454" s="699">
        <v>0</v>
      </c>
      <c r="KC454" s="511"/>
      <c r="KD454" s="225"/>
      <c r="KE454" s="63"/>
      <c r="KF454" s="250"/>
      <c r="KG454" s="250"/>
      <c r="KH454" s="250"/>
      <c r="KI454" s="250"/>
      <c r="KJ454" s="250"/>
      <c r="KK454" s="250"/>
      <c r="KL454" s="250"/>
      <c r="KM454" s="250"/>
      <c r="KR454" s="92"/>
      <c r="KS454" s="92"/>
      <c r="KT454" s="92"/>
      <c r="KU454" s="361"/>
      <c r="KV454" s="92"/>
      <c r="KW454" s="361"/>
      <c r="KX454" s="361"/>
      <c r="KY454" s="361"/>
      <c r="KZ454" s="361"/>
      <c r="LA454" s="361"/>
      <c r="LB454" s="361"/>
      <c r="LC454" s="361"/>
      <c r="LD454" s="361"/>
      <c r="LE454" s="361"/>
      <c r="LF454" s="112"/>
      <c r="LG454" s="454"/>
      <c r="LH454" s="454"/>
      <c r="LI454" s="454"/>
      <c r="LJ454" s="454"/>
      <c r="LK454" s="454"/>
      <c r="LL454" s="454"/>
      <c r="LM454" s="454"/>
      <c r="LN454" s="454"/>
      <c r="LO454" s="454"/>
      <c r="LP454" s="454"/>
      <c r="LQ454" s="454"/>
      <c r="LR454" s="454"/>
      <c r="LS454" s="454"/>
      <c r="LT454" s="454"/>
      <c r="LU454" s="454"/>
      <c r="LV454" s="454"/>
      <c r="LW454" s="454"/>
      <c r="LX454" s="454"/>
      <c r="LY454" s="454"/>
      <c r="LZ454" s="454"/>
      <c r="MA454" s="454"/>
      <c r="MB454" s="454"/>
      <c r="MD454" s="509"/>
      <c r="ME454" s="61"/>
      <c r="MF454" s="746">
        <v>204</v>
      </c>
      <c r="MG454" s="510">
        <v>41807</v>
      </c>
      <c r="MH454" s="511">
        <v>458</v>
      </c>
      <c r="MI454" s="521">
        <v>458</v>
      </c>
      <c r="MJ454" s="522">
        <v>40.477030986108602</v>
      </c>
      <c r="MK454" s="510"/>
      <c r="ML454" s="511"/>
      <c r="MM454" s="511"/>
      <c r="MN454" s="511"/>
      <c r="MO454" s="511"/>
      <c r="MP454" s="511"/>
      <c r="NE454" s="876">
        <v>1204</v>
      </c>
      <c r="NF454" s="877" t="s">
        <v>64</v>
      </c>
      <c r="NG454" s="877" t="s">
        <v>64</v>
      </c>
      <c r="NH454" s="877" t="s">
        <v>64</v>
      </c>
      <c r="NI454" s="877" t="s">
        <v>64</v>
      </c>
      <c r="NJ454" s="877" t="s">
        <v>64</v>
      </c>
      <c r="NK454" s="877" t="s">
        <v>64</v>
      </c>
      <c r="NL454" s="877" t="s">
        <v>64</v>
      </c>
      <c r="NM454" s="877" t="s">
        <v>64</v>
      </c>
      <c r="NN454" s="877" t="s">
        <v>64</v>
      </c>
      <c r="NO454" s="877" t="s">
        <v>64</v>
      </c>
      <c r="NP454" s="877" t="s">
        <v>64</v>
      </c>
      <c r="NQ454" s="877" t="s">
        <v>64</v>
      </c>
      <c r="NR454" s="877" t="s">
        <v>64</v>
      </c>
      <c r="NS454" s="877" t="s">
        <v>64</v>
      </c>
      <c r="NT454" s="877" t="s">
        <v>64</v>
      </c>
      <c r="NU454" s="877" t="s">
        <v>64</v>
      </c>
      <c r="NV454" s="877" t="s">
        <v>64</v>
      </c>
      <c r="NW454" s="877" t="s">
        <v>64</v>
      </c>
      <c r="NX454" s="877" t="s">
        <v>64</v>
      </c>
      <c r="NY454" s="877" t="s">
        <v>64</v>
      </c>
      <c r="NZ454" s="877" t="s">
        <v>64</v>
      </c>
      <c r="OA454" s="877" t="s">
        <v>64</v>
      </c>
      <c r="OB454" s="877" t="s">
        <v>64</v>
      </c>
      <c r="OC454" s="877" t="s">
        <v>64</v>
      </c>
      <c r="OD454" s="877" t="s">
        <v>64</v>
      </c>
      <c r="OE454" s="877" t="s">
        <v>64</v>
      </c>
      <c r="OF454" s="877" t="s">
        <v>64</v>
      </c>
      <c r="OG454" s="877" t="s">
        <v>64</v>
      </c>
      <c r="OH454" s="877" t="s">
        <v>64</v>
      </c>
      <c r="OI454" s="877" t="s">
        <v>64</v>
      </c>
      <c r="OJ454" s="877" t="s">
        <v>64</v>
      </c>
      <c r="OK454" s="877" t="s">
        <v>64</v>
      </c>
      <c r="OL454" s="877" t="s">
        <v>64</v>
      </c>
      <c r="OM454" s="877" t="s">
        <v>64</v>
      </c>
    </row>
    <row r="455" spans="1:403" s="133" customFormat="1" x14ac:dyDescent="0.25">
      <c r="A455" s="902">
        <v>454</v>
      </c>
      <c r="B455" s="221">
        <v>0</v>
      </c>
      <c r="C455" s="61">
        <v>0</v>
      </c>
      <c r="D455" s="61">
        <v>5</v>
      </c>
      <c r="E455" s="511">
        <v>205</v>
      </c>
      <c r="F455" s="884"/>
      <c r="G455" s="61"/>
      <c r="H455" s="900">
        <v>459</v>
      </c>
      <c r="J455" s="511" t="s">
        <v>1966</v>
      </c>
      <c r="K455" s="766">
        <v>18546</v>
      </c>
      <c r="L455" s="512">
        <v>63.769863013698597</v>
      </c>
      <c r="M455" s="514">
        <v>71.5</v>
      </c>
      <c r="N455" s="514">
        <v>180</v>
      </c>
      <c r="O455" s="514">
        <v>22.067901234567898</v>
      </c>
      <c r="P455" s="106">
        <v>1.8907670401189038</v>
      </c>
      <c r="Q455" s="511">
        <v>0</v>
      </c>
      <c r="R455" s="511">
        <v>90</v>
      </c>
      <c r="S455" s="511">
        <v>50</v>
      </c>
      <c r="T455" s="511">
        <v>0</v>
      </c>
      <c r="U455" s="514">
        <v>3</v>
      </c>
      <c r="V455" s="718">
        <v>0</v>
      </c>
      <c r="W455" s="718"/>
      <c r="X455" s="718">
        <v>0</v>
      </c>
      <c r="Y455" s="718">
        <v>1</v>
      </c>
      <c r="Z455" s="718">
        <v>1</v>
      </c>
      <c r="AA455" s="718">
        <v>0</v>
      </c>
      <c r="AB455" s="718">
        <v>1</v>
      </c>
      <c r="AC455" s="718">
        <v>0</v>
      </c>
      <c r="AE455" s="524">
        <v>28.007523629130901</v>
      </c>
      <c r="AG455" s="591"/>
      <c r="AH455" s="590">
        <v>0.67</v>
      </c>
      <c r="AI455" s="589">
        <v>120</v>
      </c>
      <c r="AJ455" s="63"/>
      <c r="AK455" s="515">
        <v>14</v>
      </c>
      <c r="AL455" s="63"/>
      <c r="AM455" s="589"/>
      <c r="AN455" s="593">
        <v>53273</v>
      </c>
      <c r="AO455" s="409"/>
      <c r="AP455" s="63"/>
      <c r="AQ455" s="63"/>
      <c r="AR455" s="63"/>
      <c r="AS455" s="63"/>
      <c r="AT455" s="63"/>
      <c r="AU455" s="63"/>
      <c r="AV455" s="64"/>
      <c r="AW455" s="64"/>
      <c r="AX455" s="108"/>
      <c r="AY455" s="108"/>
      <c r="AZ455" s="108"/>
      <c r="BA455" s="589">
        <v>130</v>
      </c>
      <c r="BB455" s="414"/>
      <c r="BC455" s="66"/>
      <c r="BD455" s="68"/>
      <c r="BE455" s="66"/>
      <c r="BF455" s="218"/>
      <c r="BG455" s="66"/>
      <c r="BH455" s="68"/>
      <c r="BI455" s="508"/>
      <c r="BJ455" s="508"/>
      <c r="BK455" s="508"/>
      <c r="BL455" s="66"/>
      <c r="BM455" s="66"/>
      <c r="BN455" s="66"/>
      <c r="BO455" s="66"/>
      <c r="BP455" s="571"/>
      <c r="BQ455" s="66"/>
      <c r="BR455" s="66"/>
      <c r="BS455" s="66"/>
      <c r="BT455" s="66"/>
      <c r="BU455" s="61"/>
      <c r="BV455" s="61"/>
      <c r="BW455" s="61"/>
      <c r="BX455" s="61"/>
      <c r="BY455" s="61"/>
      <c r="BZ455" s="61"/>
      <c r="CA455" s="61"/>
      <c r="CB455" s="61"/>
      <c r="CC455" s="61"/>
      <c r="CD455" s="61"/>
      <c r="CE455" s="61"/>
      <c r="CF455" s="61"/>
      <c r="CG455" s="61"/>
      <c r="CH455" s="61"/>
      <c r="CI455" s="61"/>
      <c r="CJ455" s="61"/>
      <c r="CK455" s="661">
        <v>1</v>
      </c>
      <c r="CL455" s="661">
        <v>0</v>
      </c>
      <c r="CM455" s="661">
        <v>1</v>
      </c>
      <c r="CN455" s="661">
        <v>1</v>
      </c>
      <c r="CO455" s="661">
        <v>1</v>
      </c>
      <c r="CP455" s="661">
        <v>0</v>
      </c>
      <c r="CQ455" s="661">
        <v>1</v>
      </c>
      <c r="CR455" s="661">
        <v>0</v>
      </c>
      <c r="CS455" s="661">
        <v>0</v>
      </c>
      <c r="CT455" s="661">
        <v>0</v>
      </c>
      <c r="CU455" s="661">
        <v>1</v>
      </c>
      <c r="CV455" s="661">
        <v>0</v>
      </c>
      <c r="CW455" s="666">
        <v>9.1</v>
      </c>
      <c r="CX455" s="362"/>
      <c r="CY455" s="362"/>
      <c r="CZ455" s="362"/>
      <c r="DD455" s="516">
        <v>1</v>
      </c>
      <c r="DE455" s="511" t="s">
        <v>1756</v>
      </c>
      <c r="DG455" s="136"/>
      <c r="DK455" s="136"/>
      <c r="DL455" s="136"/>
      <c r="DM455" s="136"/>
      <c r="DT455" s="63"/>
      <c r="EP455" s="511">
        <v>205</v>
      </c>
      <c r="EQ455" s="574">
        <v>41808</v>
      </c>
      <c r="EU455" s="133">
        <v>74</v>
      </c>
      <c r="EV455" s="133">
        <v>0</v>
      </c>
      <c r="EW455" s="524">
        <v>28.007523629130901</v>
      </c>
      <c r="EX455" s="133">
        <v>7</v>
      </c>
      <c r="EY455" s="133">
        <v>7</v>
      </c>
      <c r="EZ455" s="133">
        <v>67</v>
      </c>
      <c r="FA455" s="133">
        <v>58</v>
      </c>
      <c r="FD455" s="133">
        <v>42</v>
      </c>
      <c r="FF455" s="133">
        <v>20</v>
      </c>
      <c r="FI455" s="91"/>
      <c r="FJ455" s="91"/>
      <c r="FK455" s="227"/>
      <c r="FL455" s="227"/>
      <c r="FM455" s="193">
        <v>236</v>
      </c>
      <c r="FN455" s="193">
        <v>1587</v>
      </c>
      <c r="FO455" s="193">
        <v>124.81706894211503</v>
      </c>
      <c r="FP455" s="193">
        <v>839.3419000471888</v>
      </c>
      <c r="FQ455" s="193">
        <v>21</v>
      </c>
      <c r="FR455" s="133">
        <v>1</v>
      </c>
      <c r="FT455" s="193">
        <v>98</v>
      </c>
      <c r="FU455" s="193">
        <v>36</v>
      </c>
      <c r="FV455" s="133">
        <v>100</v>
      </c>
      <c r="FW455" s="237">
        <v>5.0999999999999996</v>
      </c>
      <c r="FX455" s="237">
        <v>6.3</v>
      </c>
      <c r="FY455" s="237">
        <v>19.215686274509807</v>
      </c>
      <c r="FZ455" s="237">
        <v>2.7222222222222223</v>
      </c>
      <c r="GA455" s="237">
        <v>2.3902439024390243</v>
      </c>
      <c r="GB455" s="133">
        <v>20</v>
      </c>
      <c r="GH455" s="133">
        <v>1</v>
      </c>
      <c r="GI455" s="133">
        <v>1</v>
      </c>
      <c r="GJ455" s="133">
        <v>0</v>
      </c>
      <c r="GK455" s="133">
        <v>1</v>
      </c>
      <c r="GL455" s="133">
        <v>25</v>
      </c>
      <c r="GN455" s="133">
        <v>0</v>
      </c>
      <c r="GP455" s="133">
        <v>0</v>
      </c>
      <c r="GQ455" s="61">
        <v>109</v>
      </c>
      <c r="GR455" s="106">
        <v>57.648561502926007</v>
      </c>
      <c r="GS455" s="61">
        <v>32</v>
      </c>
      <c r="GT455" s="61">
        <v>1</v>
      </c>
      <c r="GU455" s="61"/>
      <c r="GV455" s="61"/>
      <c r="GW455" s="61"/>
      <c r="GX455" s="61"/>
      <c r="GY455" s="61">
        <v>10</v>
      </c>
      <c r="GZ455" s="61"/>
      <c r="HA455" s="90"/>
      <c r="HB455" s="21">
        <v>23</v>
      </c>
      <c r="HZ455" s="238"/>
      <c r="IF455" s="237"/>
      <c r="IG455" s="237"/>
      <c r="IQ455" s="237"/>
      <c r="JD455" s="136"/>
      <c r="JE455" s="278"/>
      <c r="JF455" s="70"/>
      <c r="JG455" s="70"/>
      <c r="JH455" s="136"/>
      <c r="JI455" s="136"/>
      <c r="JJ455" s="136"/>
      <c r="JK455" s="136"/>
      <c r="JM455" s="420"/>
      <c r="JN455" s="362"/>
      <c r="JO455" s="244"/>
      <c r="JQ455" s="518">
        <v>2</v>
      </c>
      <c r="JR455" s="519">
        <v>42326</v>
      </c>
      <c r="JS455" s="520">
        <v>16</v>
      </c>
      <c r="JT455" s="135"/>
      <c r="JV455" s="200"/>
      <c r="JW455" s="135"/>
      <c r="JX455" s="225"/>
      <c r="JY455" s="201"/>
      <c r="JZ455" s="135"/>
      <c r="KA455" s="225"/>
      <c r="KB455" s="699">
        <v>1</v>
      </c>
      <c r="KC455" s="700">
        <v>42326</v>
      </c>
      <c r="KD455" s="225"/>
      <c r="KE455" s="63"/>
      <c r="KF455" s="250"/>
      <c r="KG455" s="250"/>
      <c r="KH455" s="250"/>
      <c r="KI455" s="250"/>
      <c r="KJ455" s="250"/>
      <c r="KK455" s="250"/>
      <c r="KL455" s="250"/>
      <c r="KM455" s="250"/>
      <c r="KR455" s="92"/>
      <c r="KS455" s="92"/>
      <c r="KT455" s="92"/>
      <c r="KU455" s="361"/>
      <c r="KV455" s="92"/>
      <c r="KW455" s="361"/>
      <c r="KX455" s="361"/>
      <c r="KY455" s="361"/>
      <c r="KZ455" s="361"/>
      <c r="LA455" s="361"/>
      <c r="LB455" s="361"/>
      <c r="LC455" s="361"/>
      <c r="LD455" s="361"/>
      <c r="LE455" s="361"/>
      <c r="LF455" s="112"/>
      <c r="LG455" s="454"/>
      <c r="LH455" s="454"/>
      <c r="LI455" s="454"/>
      <c r="LJ455" s="454"/>
      <c r="LK455" s="454"/>
      <c r="LL455" s="454"/>
      <c r="LM455" s="454"/>
      <c r="LN455" s="454"/>
      <c r="LO455" s="454"/>
      <c r="LP455" s="454"/>
      <c r="LQ455" s="454"/>
      <c r="LR455" s="454"/>
      <c r="LS455" s="454"/>
      <c r="LT455" s="454"/>
      <c r="LU455" s="454"/>
      <c r="LV455" s="454"/>
      <c r="LW455" s="454"/>
      <c r="LX455" s="454"/>
      <c r="LY455" s="454"/>
      <c r="LZ455" s="454"/>
      <c r="MA455" s="454"/>
      <c r="MB455" s="454"/>
      <c r="MD455" s="509"/>
      <c r="ME455" s="61"/>
      <c r="MF455" s="746">
        <v>205</v>
      </c>
      <c r="MG455" s="510">
        <v>41822</v>
      </c>
      <c r="MH455" s="511">
        <v>459</v>
      </c>
      <c r="MI455" s="521">
        <v>459</v>
      </c>
      <c r="MJ455" s="522">
        <v>36.034266252162098</v>
      </c>
      <c r="MK455" s="510"/>
      <c r="ML455" s="511"/>
      <c r="MM455" s="511"/>
      <c r="MN455" s="511"/>
      <c r="MO455" s="511"/>
      <c r="MP455" s="511"/>
      <c r="NE455" s="876" t="s">
        <v>64</v>
      </c>
      <c r="NF455" s="877" t="s">
        <v>64</v>
      </c>
      <c r="NG455" s="877" t="s">
        <v>64</v>
      </c>
      <c r="NH455" s="877" t="s">
        <v>64</v>
      </c>
      <c r="NI455" s="877" t="s">
        <v>64</v>
      </c>
      <c r="NJ455" s="877" t="s">
        <v>64</v>
      </c>
      <c r="NK455" s="877" t="s">
        <v>64</v>
      </c>
      <c r="NL455" s="877" t="s">
        <v>64</v>
      </c>
      <c r="NM455" s="877" t="s">
        <v>64</v>
      </c>
      <c r="NN455" s="877" t="s">
        <v>64</v>
      </c>
      <c r="NO455" s="877" t="s">
        <v>64</v>
      </c>
      <c r="NP455" s="877" t="s">
        <v>64</v>
      </c>
      <c r="NQ455" s="877" t="s">
        <v>64</v>
      </c>
      <c r="NR455" s="877" t="s">
        <v>64</v>
      </c>
      <c r="NS455" s="877" t="s">
        <v>64</v>
      </c>
      <c r="NT455" s="877" t="s">
        <v>64</v>
      </c>
      <c r="NU455" s="877" t="s">
        <v>64</v>
      </c>
      <c r="NV455" s="877" t="s">
        <v>64</v>
      </c>
      <c r="NW455" s="877" t="s">
        <v>64</v>
      </c>
      <c r="NX455" s="877" t="s">
        <v>64</v>
      </c>
      <c r="NY455" s="877" t="s">
        <v>64</v>
      </c>
      <c r="NZ455" s="877" t="s">
        <v>64</v>
      </c>
      <c r="OA455" s="877" t="s">
        <v>64</v>
      </c>
      <c r="OB455" s="877" t="s">
        <v>64</v>
      </c>
      <c r="OC455" s="877" t="s">
        <v>64</v>
      </c>
      <c r="OD455" s="877" t="s">
        <v>64</v>
      </c>
      <c r="OE455" s="877" t="s">
        <v>64</v>
      </c>
      <c r="OF455" s="877" t="s">
        <v>64</v>
      </c>
      <c r="OG455" s="877" t="s">
        <v>64</v>
      </c>
      <c r="OH455" s="877" t="s">
        <v>64</v>
      </c>
      <c r="OI455" s="877" t="s">
        <v>64</v>
      </c>
      <c r="OJ455" s="877" t="s">
        <v>64</v>
      </c>
      <c r="OK455" s="877" t="s">
        <v>64</v>
      </c>
      <c r="OL455" s="877" t="s">
        <v>64</v>
      </c>
      <c r="OM455" s="877" t="s">
        <v>64</v>
      </c>
    </row>
    <row r="456" spans="1:403" s="133" customFormat="1" x14ac:dyDescent="0.25">
      <c r="A456" s="455">
        <v>455</v>
      </c>
      <c r="B456" s="221">
        <v>0</v>
      </c>
      <c r="C456" s="61">
        <v>1</v>
      </c>
      <c r="D456" s="61">
        <v>5</v>
      </c>
      <c r="E456" s="511">
        <v>206</v>
      </c>
      <c r="F456" s="884"/>
      <c r="G456" s="61"/>
      <c r="H456" s="900">
        <v>460</v>
      </c>
      <c r="J456" s="511" t="s">
        <v>1967</v>
      </c>
      <c r="K456" s="766">
        <v>13681</v>
      </c>
      <c r="L456" s="512">
        <v>77.104109589041101</v>
      </c>
      <c r="M456" s="514">
        <v>77</v>
      </c>
      <c r="N456" s="514">
        <v>172</v>
      </c>
      <c r="O456" s="514">
        <v>26.027582477014604</v>
      </c>
      <c r="P456" s="106">
        <v>1.9180429841087736</v>
      </c>
      <c r="Q456" s="511">
        <v>0</v>
      </c>
      <c r="R456" s="511">
        <v>115</v>
      </c>
      <c r="S456" s="511">
        <v>70</v>
      </c>
      <c r="T456" s="511">
        <v>0</v>
      </c>
      <c r="U456" s="514">
        <v>3</v>
      </c>
      <c r="V456" s="718">
        <v>0</v>
      </c>
      <c r="W456" s="718"/>
      <c r="X456" s="718">
        <v>1</v>
      </c>
      <c r="Y456" s="718">
        <v>0</v>
      </c>
      <c r="Z456" s="718">
        <v>1</v>
      </c>
      <c r="AA456" s="718">
        <v>1</v>
      </c>
      <c r="AB456" s="718">
        <v>0</v>
      </c>
      <c r="AC456" s="718">
        <v>0</v>
      </c>
      <c r="AE456" s="524">
        <v>29.172836106421599</v>
      </c>
      <c r="AG456" s="589">
        <v>105</v>
      </c>
      <c r="AH456" s="590">
        <v>1.64</v>
      </c>
      <c r="AI456" s="589">
        <v>41</v>
      </c>
      <c r="AJ456" s="63"/>
      <c r="AK456" s="515">
        <v>11.5</v>
      </c>
      <c r="AL456" s="63"/>
      <c r="AM456" s="589"/>
      <c r="AN456" s="593">
        <v>465</v>
      </c>
      <c r="AO456" s="409"/>
      <c r="AP456" s="63"/>
      <c r="AQ456" s="63"/>
      <c r="AR456" s="63"/>
      <c r="AS456" s="63"/>
      <c r="AT456" s="63"/>
      <c r="AU456" s="63"/>
      <c r="AV456" s="64"/>
      <c r="AW456" s="64"/>
      <c r="AX456" s="108"/>
      <c r="AY456" s="108"/>
      <c r="AZ456" s="108"/>
      <c r="BA456" s="589">
        <v>142</v>
      </c>
      <c r="BB456" s="414"/>
      <c r="BC456" s="66"/>
      <c r="BD456" s="68"/>
      <c r="BE456" s="66"/>
      <c r="BF456" s="218"/>
      <c r="BG456" s="66"/>
      <c r="BH456" s="68"/>
      <c r="BI456" s="508"/>
      <c r="BJ456" s="508"/>
      <c r="BK456" s="508"/>
      <c r="BL456" s="66"/>
      <c r="BM456" s="66"/>
      <c r="BN456" s="66"/>
      <c r="BO456" s="66"/>
      <c r="BP456" s="571"/>
      <c r="BQ456" s="66"/>
      <c r="BR456" s="66"/>
      <c r="BS456" s="66"/>
      <c r="BT456" s="66"/>
      <c r="BU456" s="61"/>
      <c r="BV456" s="61"/>
      <c r="BW456" s="61"/>
      <c r="BX456" s="61"/>
      <c r="BY456" s="61"/>
      <c r="BZ456" s="61"/>
      <c r="CA456" s="61"/>
      <c r="CB456" s="61"/>
      <c r="CC456" s="61"/>
      <c r="CD456" s="61"/>
      <c r="CE456" s="61"/>
      <c r="CF456" s="61"/>
      <c r="CG456" s="61"/>
      <c r="CH456" s="61"/>
      <c r="CI456" s="61"/>
      <c r="CJ456" s="61"/>
      <c r="CK456" s="661">
        <v>1</v>
      </c>
      <c r="CL456" s="661">
        <v>0</v>
      </c>
      <c r="CM456" s="661">
        <v>1</v>
      </c>
      <c r="CN456" s="661">
        <v>1</v>
      </c>
      <c r="CO456" s="663">
        <v>1</v>
      </c>
      <c r="CP456" s="661">
        <v>0</v>
      </c>
      <c r="CQ456" s="661">
        <v>1</v>
      </c>
      <c r="CR456" s="661">
        <v>0</v>
      </c>
      <c r="CS456" s="661">
        <v>0</v>
      </c>
      <c r="CT456" s="661">
        <v>0</v>
      </c>
      <c r="CU456" s="661">
        <v>1</v>
      </c>
      <c r="CV456" s="661">
        <v>0</v>
      </c>
      <c r="CW456" s="666">
        <v>8.6</v>
      </c>
      <c r="CX456" s="362"/>
      <c r="CY456" s="362"/>
      <c r="CZ456" s="362"/>
      <c r="DD456" s="516">
        <v>2</v>
      </c>
      <c r="DE456" s="511" t="s">
        <v>1908</v>
      </c>
      <c r="DG456" s="136"/>
      <c r="DK456" s="136"/>
      <c r="DL456" s="136"/>
      <c r="DM456" s="136"/>
      <c r="DT456" s="63"/>
      <c r="EP456" s="511">
        <v>206</v>
      </c>
      <c r="EQ456" s="574">
        <v>41821</v>
      </c>
      <c r="EU456" s="133">
        <v>75</v>
      </c>
      <c r="EV456" s="133">
        <v>0</v>
      </c>
      <c r="EW456" s="524">
        <v>29.172836106421599</v>
      </c>
      <c r="EX456" s="133">
        <v>8</v>
      </c>
      <c r="EY456" s="133">
        <v>10</v>
      </c>
      <c r="EZ456" s="133">
        <v>51</v>
      </c>
      <c r="FA456" s="133">
        <v>44</v>
      </c>
      <c r="FD456" s="133">
        <v>35</v>
      </c>
      <c r="FF456" s="133">
        <v>35</v>
      </c>
      <c r="FI456" s="91"/>
      <c r="FJ456" s="91"/>
      <c r="FK456" s="227"/>
      <c r="FL456" s="227"/>
      <c r="FM456" s="193">
        <v>180</v>
      </c>
      <c r="FN456" s="193">
        <v>141</v>
      </c>
      <c r="FO456" s="193">
        <v>93.845654915621054</v>
      </c>
      <c r="FP456" s="193">
        <v>73.51242968390315</v>
      </c>
      <c r="FQ456" s="193">
        <v>22</v>
      </c>
      <c r="FR456" s="133">
        <v>1</v>
      </c>
      <c r="FT456" s="193">
        <v>99</v>
      </c>
      <c r="FU456" s="193"/>
      <c r="FV456" s="133">
        <v>190</v>
      </c>
      <c r="FW456" s="237">
        <v>7.6</v>
      </c>
      <c r="FX456" s="237">
        <v>6</v>
      </c>
      <c r="FY456" s="237">
        <v>13.026315789473685</v>
      </c>
      <c r="FZ456" s="237"/>
      <c r="GA456" s="237"/>
      <c r="GB456" s="133">
        <v>23</v>
      </c>
      <c r="GH456" s="133">
        <v>1</v>
      </c>
      <c r="GI456" s="133">
        <v>1</v>
      </c>
      <c r="GJ456" s="133">
        <v>0</v>
      </c>
      <c r="GK456" s="133">
        <v>1</v>
      </c>
      <c r="GL456" s="133">
        <v>47</v>
      </c>
      <c r="GN456" s="133">
        <v>0</v>
      </c>
      <c r="GP456" s="133">
        <v>1</v>
      </c>
      <c r="GQ456" s="61">
        <v>65</v>
      </c>
      <c r="GR456" s="106">
        <v>33.888708719529824</v>
      </c>
      <c r="GS456" s="61">
        <v>37</v>
      </c>
      <c r="GT456" s="61">
        <v>0</v>
      </c>
      <c r="GU456" s="61"/>
      <c r="GV456" s="61"/>
      <c r="GW456" s="61"/>
      <c r="GX456" s="61"/>
      <c r="GY456" s="61">
        <v>16</v>
      </c>
      <c r="GZ456" s="61"/>
      <c r="HA456" s="90"/>
      <c r="HB456" s="21">
        <v>13</v>
      </c>
      <c r="HZ456" s="238"/>
      <c r="IF456" s="237"/>
      <c r="IG456" s="237"/>
      <c r="IQ456" s="237"/>
      <c r="JD456" s="136"/>
      <c r="JE456" s="278"/>
      <c r="JF456" s="70"/>
      <c r="JG456" s="70"/>
      <c r="JH456" s="136"/>
      <c r="JI456" s="136"/>
      <c r="JJ456" s="136"/>
      <c r="JK456" s="136"/>
      <c r="JM456" s="420"/>
      <c r="JN456" s="362"/>
      <c r="JO456" s="244"/>
      <c r="JQ456" s="518">
        <v>0</v>
      </c>
      <c r="JR456" s="519">
        <v>43418</v>
      </c>
      <c r="JS456" s="520">
        <v>52</v>
      </c>
      <c r="JT456" s="135"/>
      <c r="JV456" s="200"/>
      <c r="JW456" s="135"/>
      <c r="JX456" s="225"/>
      <c r="JY456" s="201"/>
      <c r="JZ456" s="135"/>
      <c r="KA456" s="225"/>
      <c r="KB456" s="699">
        <v>0</v>
      </c>
      <c r="KC456" s="511"/>
      <c r="KD456" s="225"/>
      <c r="KE456" s="63"/>
      <c r="KF456" s="250"/>
      <c r="KG456" s="250"/>
      <c r="KH456" s="250"/>
      <c r="KI456" s="250"/>
      <c r="KJ456" s="250"/>
      <c r="KK456" s="250"/>
      <c r="KL456" s="250"/>
      <c r="KM456" s="250"/>
      <c r="KR456" s="92"/>
      <c r="KS456" s="92"/>
      <c r="KT456" s="92"/>
      <c r="KU456" s="361"/>
      <c r="KV456" s="92"/>
      <c r="KW456" s="361"/>
      <c r="KX456" s="361"/>
      <c r="KY456" s="361"/>
      <c r="KZ456" s="361"/>
      <c r="LA456" s="361"/>
      <c r="LB456" s="361"/>
      <c r="LC456" s="361"/>
      <c r="LD456" s="361"/>
      <c r="LE456" s="361"/>
      <c r="LF456" s="112"/>
      <c r="LG456" s="454"/>
      <c r="LH456" s="454"/>
      <c r="LI456" s="454"/>
      <c r="LJ456" s="454"/>
      <c r="LK456" s="454"/>
      <c r="LL456" s="454"/>
      <c r="LM456" s="454"/>
      <c r="LN456" s="454"/>
      <c r="LO456" s="454"/>
      <c r="LP456" s="454"/>
      <c r="LQ456" s="454"/>
      <c r="LR456" s="454"/>
      <c r="LS456" s="454"/>
      <c r="LT456" s="454"/>
      <c r="LU456" s="454"/>
      <c r="LV456" s="454"/>
      <c r="LW456" s="454"/>
      <c r="LX456" s="454"/>
      <c r="LY456" s="454"/>
      <c r="LZ456" s="454"/>
      <c r="MA456" s="454"/>
      <c r="MB456" s="454"/>
      <c r="MD456" s="509"/>
      <c r="ME456" s="61"/>
      <c r="MF456" s="746">
        <v>206</v>
      </c>
      <c r="MG456" s="510">
        <v>41824</v>
      </c>
      <c r="MH456" s="511">
        <v>460</v>
      </c>
      <c r="MI456" s="521">
        <v>460</v>
      </c>
      <c r="MJ456" s="522">
        <v>61.361481276833501</v>
      </c>
      <c r="MK456" s="510"/>
      <c r="ML456" s="511"/>
      <c r="MM456" s="511"/>
      <c r="MN456" s="511"/>
      <c r="MO456" s="511"/>
      <c r="MP456" s="511"/>
      <c r="NE456" s="876">
        <v>1206</v>
      </c>
      <c r="NF456" s="877">
        <v>8.7329136004707699</v>
      </c>
      <c r="NG456" s="877">
        <v>7.6886000109991199</v>
      </c>
      <c r="NH456" s="877">
        <v>5.5573488175248</v>
      </c>
      <c r="NI456" s="877">
        <v>3.6276068381296498</v>
      </c>
      <c r="NJ456" s="877">
        <v>8.1344776607679297</v>
      </c>
      <c r="NK456" s="877">
        <v>7.0266894189785498</v>
      </c>
      <c r="NL456" s="877">
        <v>8.8940598462740201</v>
      </c>
      <c r="NM456" s="877">
        <v>7.5722833666504101</v>
      </c>
      <c r="NN456" s="877">
        <v>6.2183937110767902</v>
      </c>
      <c r="NO456" s="877">
        <v>1.50080205305716</v>
      </c>
      <c r="NP456" s="877">
        <v>6.6385083184491398</v>
      </c>
      <c r="NQ456" s="877">
        <v>7.1314454380955903</v>
      </c>
      <c r="NR456" s="877">
        <v>8.2136389021988503</v>
      </c>
      <c r="NS456" s="877">
        <v>4.9606970393043097</v>
      </c>
      <c r="NT456" s="877">
        <v>6.54008928198252</v>
      </c>
      <c r="NU456" s="877">
        <v>7.4715939335085704</v>
      </c>
      <c r="NV456" s="877">
        <v>6.6429903129611603</v>
      </c>
      <c r="NW456" s="877">
        <v>7.3119753144611597</v>
      </c>
      <c r="NX456" s="877">
        <v>5.6741216326323904</v>
      </c>
      <c r="NY456" s="877">
        <v>6.4749227003797998</v>
      </c>
      <c r="NZ456" s="877">
        <v>8.1384766048062591</v>
      </c>
      <c r="OA456" s="877">
        <v>-4.3943347587597097E-2</v>
      </c>
      <c r="OB456" s="877">
        <v>11.417831422699001</v>
      </c>
      <c r="OC456" s="877">
        <v>2.8569152196770899E-2</v>
      </c>
      <c r="OD456" s="877">
        <v>8.0085406717029493</v>
      </c>
      <c r="OE456" s="877">
        <v>7.1817982805241796</v>
      </c>
      <c r="OF456" s="877">
        <v>3.3030500846816699</v>
      </c>
      <c r="OG456" s="877">
        <v>11.129637206621</v>
      </c>
      <c r="OH456" s="877">
        <v>3.43829285157915</v>
      </c>
      <c r="OI456" s="877">
        <v>5.9140860970127198</v>
      </c>
      <c r="OJ456" s="877">
        <v>4.2078928516413301</v>
      </c>
      <c r="OK456" s="877">
        <v>5.2155511096082803</v>
      </c>
      <c r="OL456" s="877">
        <v>8.0524840192905494</v>
      </c>
      <c r="OM456" s="877">
        <v>11.389262270502201</v>
      </c>
    </row>
    <row r="457" spans="1:403" s="133" customFormat="1" x14ac:dyDescent="0.25">
      <c r="A457" s="455">
        <v>456</v>
      </c>
      <c r="B457" s="221">
        <v>0</v>
      </c>
      <c r="C457" s="61">
        <v>1</v>
      </c>
      <c r="D457" s="61">
        <v>5</v>
      </c>
      <c r="E457" s="511">
        <v>207</v>
      </c>
      <c r="F457" s="884"/>
      <c r="G457" s="61"/>
      <c r="H457" s="900">
        <v>461</v>
      </c>
      <c r="J457" s="511" t="s">
        <v>1968</v>
      </c>
      <c r="K457" s="766">
        <v>16821</v>
      </c>
      <c r="L457" s="512">
        <v>68.501369863013693</v>
      </c>
      <c r="M457" s="514">
        <v>78.5</v>
      </c>
      <c r="N457" s="514">
        <v>175</v>
      </c>
      <c r="O457" s="514">
        <v>29</v>
      </c>
      <c r="P457" s="106">
        <v>1.9534513616218405</v>
      </c>
      <c r="Q457" s="511">
        <v>0</v>
      </c>
      <c r="R457" s="511">
        <v>95</v>
      </c>
      <c r="S457" s="511">
        <v>65</v>
      </c>
      <c r="T457" s="511">
        <v>1</v>
      </c>
      <c r="U457" s="514">
        <v>3</v>
      </c>
      <c r="V457" s="718">
        <v>0</v>
      </c>
      <c r="W457" s="718"/>
      <c r="X457" s="718">
        <v>1</v>
      </c>
      <c r="Y457" s="718">
        <v>0</v>
      </c>
      <c r="Z457" s="718">
        <v>1</v>
      </c>
      <c r="AA457" s="718">
        <v>0</v>
      </c>
      <c r="AB457" s="718">
        <v>0</v>
      </c>
      <c r="AC457" s="718">
        <v>0</v>
      </c>
      <c r="AE457" s="524">
        <v>9.0150794153884704</v>
      </c>
      <c r="AG457" s="591"/>
      <c r="AH457" s="590">
        <v>1.38</v>
      </c>
      <c r="AI457" s="589">
        <v>51</v>
      </c>
      <c r="AJ457" s="63"/>
      <c r="AK457" s="515">
        <v>9.1999999999999993</v>
      </c>
      <c r="AL457" s="63"/>
      <c r="AM457" s="589"/>
      <c r="AN457" s="593">
        <v>8794</v>
      </c>
      <c r="AO457" s="409"/>
      <c r="AP457" s="63"/>
      <c r="AQ457" s="63"/>
      <c r="AR457" s="63"/>
      <c r="AS457" s="63"/>
      <c r="AT457" s="63"/>
      <c r="AU457" s="63"/>
      <c r="AV457" s="64"/>
      <c r="AW457" s="64"/>
      <c r="AX457" s="108"/>
      <c r="AY457" s="108"/>
      <c r="AZ457" s="108"/>
      <c r="BA457" s="589">
        <v>127</v>
      </c>
      <c r="BB457" s="414"/>
      <c r="BC457" s="66"/>
      <c r="BD457" s="68"/>
      <c r="BE457" s="66"/>
      <c r="BF457" s="218"/>
      <c r="BG457" s="66"/>
      <c r="BH457" s="68"/>
      <c r="BI457" s="508"/>
      <c r="BJ457" s="508"/>
      <c r="BK457" s="508"/>
      <c r="BL457" s="66"/>
      <c r="BM457" s="66"/>
      <c r="BN457" s="66"/>
      <c r="BO457" s="66"/>
      <c r="BP457" s="571"/>
      <c r="BQ457" s="66"/>
      <c r="BR457" s="66"/>
      <c r="BS457" s="66"/>
      <c r="BT457" s="66"/>
      <c r="BU457" s="61"/>
      <c r="BV457" s="61"/>
      <c r="BW457" s="61"/>
      <c r="BX457" s="61"/>
      <c r="BY457" s="61"/>
      <c r="BZ457" s="61"/>
      <c r="CA457" s="61"/>
      <c r="CB457" s="61"/>
      <c r="CC457" s="61"/>
      <c r="CD457" s="61"/>
      <c r="CE457" s="61"/>
      <c r="CF457" s="61"/>
      <c r="CG457" s="61"/>
      <c r="CH457" s="61"/>
      <c r="CI457" s="61"/>
      <c r="CJ457" s="61"/>
      <c r="CK457" s="661">
        <v>1</v>
      </c>
      <c r="CL457" s="661">
        <v>0</v>
      </c>
      <c r="CM457" s="661">
        <v>1</v>
      </c>
      <c r="CN457" s="661">
        <v>0</v>
      </c>
      <c r="CO457" s="661">
        <v>1</v>
      </c>
      <c r="CP457" s="661">
        <v>0</v>
      </c>
      <c r="CQ457" s="663" t="s">
        <v>1969</v>
      </c>
      <c r="CR457" s="661">
        <v>1</v>
      </c>
      <c r="CS457" s="661">
        <v>0</v>
      </c>
      <c r="CT457" s="661">
        <v>0</v>
      </c>
      <c r="CU457" s="661">
        <v>1</v>
      </c>
      <c r="CV457" s="661">
        <v>1</v>
      </c>
      <c r="CW457" s="667"/>
      <c r="CX457" s="362"/>
      <c r="CY457" s="362"/>
      <c r="CZ457" s="362"/>
      <c r="DD457" s="516">
        <v>2</v>
      </c>
      <c r="DE457" s="511" t="s">
        <v>1728</v>
      </c>
      <c r="DG457" s="136"/>
      <c r="DK457" s="136"/>
      <c r="DL457" s="136"/>
      <c r="DM457" s="136"/>
      <c r="DT457" s="63"/>
      <c r="EP457" s="511">
        <v>207</v>
      </c>
      <c r="EQ457" s="574">
        <v>41804</v>
      </c>
      <c r="EU457" s="133">
        <v>90</v>
      </c>
      <c r="EV457" s="133">
        <v>0</v>
      </c>
      <c r="EW457" s="524">
        <v>9.0150794153884704</v>
      </c>
      <c r="EX457" s="133">
        <v>7</v>
      </c>
      <c r="EY457" s="133">
        <v>7</v>
      </c>
      <c r="EZ457" s="133">
        <v>73</v>
      </c>
      <c r="FA457" s="133">
        <v>70</v>
      </c>
      <c r="FD457" s="133">
        <v>47</v>
      </c>
      <c r="FF457" s="133">
        <v>31</v>
      </c>
      <c r="FI457" s="91"/>
      <c r="FJ457" s="91"/>
      <c r="FK457" s="227"/>
      <c r="FL457" s="227"/>
      <c r="FM457" s="193">
        <v>259</v>
      </c>
      <c r="FN457" s="193">
        <v>217</v>
      </c>
      <c r="FO457" s="193">
        <v>132.58584528307216</v>
      </c>
      <c r="FP457" s="193">
        <v>111.08543793987127</v>
      </c>
      <c r="FQ457" s="193">
        <v>16.3</v>
      </c>
      <c r="FR457" s="133">
        <v>1</v>
      </c>
      <c r="FT457" s="193">
        <v>95</v>
      </c>
      <c r="FU457" s="193"/>
      <c r="FV457" s="133">
        <v>120</v>
      </c>
      <c r="FW457" s="237">
        <v>5.5</v>
      </c>
      <c r="FX457" s="237"/>
      <c r="FY457" s="237">
        <v>17.272727272727273</v>
      </c>
      <c r="FZ457" s="237"/>
      <c r="GA457" s="237"/>
      <c r="GB457" s="133">
        <v>22</v>
      </c>
      <c r="GH457" s="133">
        <v>1</v>
      </c>
      <c r="GI457" s="133">
        <v>1</v>
      </c>
      <c r="GJ457" s="133">
        <v>1</v>
      </c>
      <c r="GK457" s="133">
        <v>2</v>
      </c>
      <c r="GL457" s="133">
        <v>70</v>
      </c>
      <c r="GN457" s="133">
        <v>0</v>
      </c>
      <c r="GP457" s="133">
        <v>0</v>
      </c>
      <c r="GQ457" s="61">
        <v>179</v>
      </c>
      <c r="GR457" s="106">
        <v>91.632688438879995</v>
      </c>
      <c r="GS457" s="61">
        <v>19</v>
      </c>
      <c r="GT457" s="61">
        <v>1</v>
      </c>
      <c r="GU457" s="61"/>
      <c r="GV457" s="61"/>
      <c r="GW457" s="61"/>
      <c r="GX457" s="61"/>
      <c r="GY457" s="61"/>
      <c r="GZ457" s="61"/>
      <c r="HA457" s="90"/>
      <c r="HB457" s="21">
        <v>32</v>
      </c>
      <c r="HZ457" s="238"/>
      <c r="IF457" s="237"/>
      <c r="IG457" s="237"/>
      <c r="IQ457" s="237"/>
      <c r="JD457" s="136"/>
      <c r="JE457" s="278"/>
      <c r="JF457" s="70"/>
      <c r="JG457" s="70"/>
      <c r="JH457" s="136"/>
      <c r="JI457" s="136"/>
      <c r="JJ457" s="136"/>
      <c r="JK457" s="136"/>
      <c r="JM457" s="420"/>
      <c r="JN457" s="362"/>
      <c r="JO457" s="244"/>
      <c r="JQ457" s="518">
        <v>0</v>
      </c>
      <c r="JR457" s="519">
        <v>43510</v>
      </c>
      <c r="JS457" s="520">
        <v>55</v>
      </c>
      <c r="JT457" s="135"/>
      <c r="JV457" s="200"/>
      <c r="JW457" s="135"/>
      <c r="JX457" s="225"/>
      <c r="JY457" s="201"/>
      <c r="JZ457" s="135"/>
      <c r="KA457" s="225"/>
      <c r="KB457" s="699">
        <v>0</v>
      </c>
      <c r="KC457" s="511"/>
      <c r="KD457" s="225"/>
      <c r="KE457" s="63"/>
      <c r="KF457" s="250"/>
      <c r="KG457" s="250"/>
      <c r="KH457" s="250"/>
      <c r="KI457" s="250"/>
      <c r="KJ457" s="250"/>
      <c r="KK457" s="250"/>
      <c r="KL457" s="250"/>
      <c r="KM457" s="250"/>
      <c r="KR457" s="92"/>
      <c r="KS457" s="92"/>
      <c r="KT457" s="92"/>
      <c r="KU457" s="361"/>
      <c r="KV457" s="92"/>
      <c r="KW457" s="361"/>
      <c r="KX457" s="361"/>
      <c r="KY457" s="361"/>
      <c r="KZ457" s="361"/>
      <c r="LA457" s="361"/>
      <c r="LB457" s="361"/>
      <c r="LC457" s="361"/>
      <c r="LD457" s="361"/>
      <c r="LE457" s="361"/>
      <c r="LF457" s="112"/>
      <c r="LG457" s="454"/>
      <c r="LH457" s="454"/>
      <c r="LI457" s="454"/>
      <c r="LJ457" s="454"/>
      <c r="LK457" s="454"/>
      <c r="LL457" s="454"/>
      <c r="LM457" s="454"/>
      <c r="LN457" s="454"/>
      <c r="LO457" s="454"/>
      <c r="LP457" s="454"/>
      <c r="LQ457" s="454"/>
      <c r="LR457" s="454"/>
      <c r="LS457" s="454"/>
      <c r="LT457" s="454"/>
      <c r="LU457" s="454"/>
      <c r="LV457" s="454"/>
      <c r="LW457" s="454"/>
      <c r="LX457" s="454"/>
      <c r="LY457" s="454"/>
      <c r="LZ457" s="454"/>
      <c r="MA457" s="454"/>
      <c r="MB457" s="454"/>
      <c r="MD457" s="509"/>
      <c r="ME457" s="61"/>
      <c r="MF457" s="746">
        <v>207</v>
      </c>
      <c r="MG457" s="510">
        <v>41824</v>
      </c>
      <c r="MH457" s="511">
        <v>461</v>
      </c>
      <c r="MI457" s="521">
        <v>461</v>
      </c>
      <c r="MJ457" s="522">
        <v>60.347815326168799</v>
      </c>
      <c r="MK457" s="510"/>
      <c r="ML457" s="511"/>
      <c r="MM457" s="511"/>
      <c r="MN457" s="511"/>
      <c r="MO457" s="511"/>
      <c r="MP457" s="511"/>
      <c r="NE457" s="876">
        <v>1207</v>
      </c>
      <c r="NF457" s="877">
        <v>8.8130115486056209</v>
      </c>
      <c r="NG457" s="877">
        <v>6.7380922596204904</v>
      </c>
      <c r="NH457" s="877">
        <v>5.6173572615913203</v>
      </c>
      <c r="NI457" s="877">
        <v>3.11935617703968</v>
      </c>
      <c r="NJ457" s="877">
        <v>7.1739269319998096</v>
      </c>
      <c r="NK457" s="877">
        <v>7.38162946703366</v>
      </c>
      <c r="NL457" s="877">
        <v>8.9109125079534106</v>
      </c>
      <c r="NM457" s="877">
        <v>7.9971794809376204</v>
      </c>
      <c r="NN457" s="877">
        <v>6.5309134835297096</v>
      </c>
      <c r="NO457" s="877">
        <v>0.79077203786200001</v>
      </c>
      <c r="NP457" s="877">
        <v>6.7399830790797299</v>
      </c>
      <c r="NQ457" s="877">
        <v>7.4421970812209404</v>
      </c>
      <c r="NR457" s="877">
        <v>7.8836819047213504</v>
      </c>
      <c r="NS457" s="877">
        <v>4.9630116475994299</v>
      </c>
      <c r="NT457" s="877">
        <v>6.2682846665209997</v>
      </c>
      <c r="NU457" s="877">
        <v>7.8566745159913598</v>
      </c>
      <c r="NV457" s="877">
        <v>7.0535458177279802</v>
      </c>
      <c r="NW457" s="877">
        <v>7.4540113428530397</v>
      </c>
      <c r="NX457" s="877">
        <v>5.9307373375628902</v>
      </c>
      <c r="NY457" s="877">
        <v>6.5741015080893899</v>
      </c>
      <c r="NZ457" s="877">
        <v>8.5722075610102202</v>
      </c>
      <c r="OA457" s="877">
        <v>6.8657951214033499</v>
      </c>
      <c r="OB457" s="877">
        <v>10.4568061492305</v>
      </c>
      <c r="OC457" s="877">
        <v>1.1243281350022001</v>
      </c>
      <c r="OD457" s="877">
        <v>6.46532151358055</v>
      </c>
      <c r="OE457" s="877">
        <v>6.2108174320892102</v>
      </c>
      <c r="OF457" s="877">
        <v>4.6094003900064298</v>
      </c>
      <c r="OG457" s="877">
        <v>12.199423900192199</v>
      </c>
      <c r="OH457" s="877">
        <v>3.3840498067951601</v>
      </c>
      <c r="OI457" s="877">
        <v>8.5314984310479094</v>
      </c>
      <c r="OJ457" s="877">
        <v>4.1795110502715103</v>
      </c>
      <c r="OK457" s="877">
        <v>3.6679254691443002</v>
      </c>
      <c r="OL457" s="877">
        <v>-0.40047360782279801</v>
      </c>
      <c r="OM457" s="877">
        <v>9.3324780142282702</v>
      </c>
    </row>
    <row r="458" spans="1:403" s="133" customFormat="1" x14ac:dyDescent="0.25">
      <c r="A458" s="902">
        <v>457</v>
      </c>
      <c r="B458" s="274">
        <v>0</v>
      </c>
      <c r="C458" s="61">
        <v>0</v>
      </c>
      <c r="D458" s="61">
        <v>5</v>
      </c>
      <c r="E458" s="511">
        <v>208</v>
      </c>
      <c r="F458" s="884"/>
      <c r="G458" s="61"/>
      <c r="H458" s="900">
        <v>462</v>
      </c>
      <c r="J458" s="511" t="s">
        <v>1970</v>
      </c>
      <c r="K458" s="766">
        <v>9832</v>
      </c>
      <c r="L458" s="512">
        <v>87.704109589041096</v>
      </c>
      <c r="M458" s="514">
        <v>63.6</v>
      </c>
      <c r="N458" s="514">
        <v>166</v>
      </c>
      <c r="O458" s="514">
        <v>23.080272898824216</v>
      </c>
      <c r="P458" s="106">
        <v>1.7125030413598299</v>
      </c>
      <c r="Q458" s="511">
        <v>1</v>
      </c>
      <c r="R458" s="511">
        <v>100</v>
      </c>
      <c r="S458" s="511">
        <v>70</v>
      </c>
      <c r="T458" s="511">
        <v>0</v>
      </c>
      <c r="U458" s="514">
        <v>3</v>
      </c>
      <c r="V458" s="718">
        <v>0</v>
      </c>
      <c r="W458" s="718"/>
      <c r="X458" s="718">
        <v>0</v>
      </c>
      <c r="Y458" s="718">
        <v>0</v>
      </c>
      <c r="Z458" s="718">
        <v>1</v>
      </c>
      <c r="AA458" s="718">
        <v>0</v>
      </c>
      <c r="AB458" s="718">
        <v>0</v>
      </c>
      <c r="AC458" s="718">
        <v>0</v>
      </c>
      <c r="AE458" s="524">
        <v>29.7600358824848</v>
      </c>
      <c r="AG458" s="591"/>
      <c r="AH458" s="590">
        <v>0.82</v>
      </c>
      <c r="AI458" s="589">
        <v>66</v>
      </c>
      <c r="AJ458" s="63"/>
      <c r="AK458" s="515">
        <v>12</v>
      </c>
      <c r="AL458" s="63"/>
      <c r="AM458" s="589"/>
      <c r="AN458" s="593">
        <v>9683</v>
      </c>
      <c r="AO458" s="409"/>
      <c r="AP458" s="63"/>
      <c r="AQ458" s="63"/>
      <c r="AR458" s="63"/>
      <c r="AS458" s="63"/>
      <c r="AT458" s="63"/>
      <c r="AU458" s="63"/>
      <c r="AV458" s="64"/>
      <c r="AW458" s="64"/>
      <c r="AX458" s="108"/>
      <c r="AY458" s="108"/>
      <c r="AZ458" s="108"/>
      <c r="BA458" s="589">
        <v>135</v>
      </c>
      <c r="BB458" s="414"/>
      <c r="BC458" s="66"/>
      <c r="BD458" s="68"/>
      <c r="BE458" s="66"/>
      <c r="BF458" s="218"/>
      <c r="BG458" s="66"/>
      <c r="BH458" s="68"/>
      <c r="BI458" s="508"/>
      <c r="BJ458" s="508"/>
      <c r="BK458" s="508"/>
      <c r="BL458" s="66"/>
      <c r="BM458" s="66"/>
      <c r="BN458" s="66"/>
      <c r="BO458" s="66"/>
      <c r="BP458" s="571"/>
      <c r="BQ458" s="66"/>
      <c r="BR458" s="66"/>
      <c r="BS458" s="66"/>
      <c r="BT458" s="66"/>
      <c r="BU458" s="61"/>
      <c r="BV458" s="61"/>
      <c r="BW458" s="61"/>
      <c r="BX458" s="61"/>
      <c r="BY458" s="61"/>
      <c r="BZ458" s="61"/>
      <c r="CA458" s="61"/>
      <c r="CB458" s="61"/>
      <c r="CC458" s="61"/>
      <c r="CD458" s="61"/>
      <c r="CE458" s="61"/>
      <c r="CF458" s="61"/>
      <c r="CG458" s="61"/>
      <c r="CH458" s="61"/>
      <c r="CI458" s="61"/>
      <c r="CJ458" s="61"/>
      <c r="CK458" s="661">
        <v>1</v>
      </c>
      <c r="CL458" s="661">
        <v>0</v>
      </c>
      <c r="CM458" s="661">
        <v>1</v>
      </c>
      <c r="CN458" s="663">
        <v>1</v>
      </c>
      <c r="CO458" s="663">
        <v>1</v>
      </c>
      <c r="CP458" s="661">
        <v>0</v>
      </c>
      <c r="CQ458" s="661">
        <v>1</v>
      </c>
      <c r="CR458" s="661">
        <v>0</v>
      </c>
      <c r="CS458" s="661">
        <v>0</v>
      </c>
      <c r="CT458" s="661">
        <v>0</v>
      </c>
      <c r="CU458" s="661">
        <v>1</v>
      </c>
      <c r="CV458" s="661">
        <v>0</v>
      </c>
      <c r="CW458" s="667"/>
      <c r="CX458" s="362"/>
      <c r="CY458" s="362"/>
      <c r="CZ458" s="362"/>
      <c r="DD458" s="516">
        <v>1</v>
      </c>
      <c r="DE458" s="511" t="s">
        <v>1760</v>
      </c>
      <c r="DG458" s="136"/>
      <c r="DK458" s="136"/>
      <c r="DL458" s="136"/>
      <c r="DM458" s="136"/>
      <c r="DT458" s="63"/>
      <c r="EP458" s="511">
        <v>208</v>
      </c>
      <c r="EQ458" s="574">
        <v>41837</v>
      </c>
      <c r="EU458" s="133">
        <v>87</v>
      </c>
      <c r="EV458" s="133">
        <v>0</v>
      </c>
      <c r="EW458" s="524">
        <v>29.7600358824848</v>
      </c>
      <c r="EX458" s="133">
        <v>7</v>
      </c>
      <c r="EY458" s="133">
        <v>7</v>
      </c>
      <c r="EZ458" s="133">
        <v>63</v>
      </c>
      <c r="FA458" s="133">
        <v>54</v>
      </c>
      <c r="FD458" s="133">
        <v>35</v>
      </c>
      <c r="FF458" s="133">
        <v>25</v>
      </c>
      <c r="FI458" s="91"/>
      <c r="FJ458" s="91"/>
      <c r="FK458" s="227"/>
      <c r="FL458" s="227"/>
      <c r="FM458" s="193">
        <v>168</v>
      </c>
      <c r="FN458" s="193">
        <v>124</v>
      </c>
      <c r="FO458" s="193">
        <v>98.102015554143449</v>
      </c>
      <c r="FP458" s="193">
        <v>72.408630528058268</v>
      </c>
      <c r="FQ458" s="193">
        <v>26</v>
      </c>
      <c r="FR458" s="133">
        <v>1</v>
      </c>
      <c r="FT458" s="193">
        <v>117</v>
      </c>
      <c r="FU458" s="193">
        <v>97</v>
      </c>
      <c r="FV458" s="133">
        <v>120</v>
      </c>
      <c r="FW458" s="237">
        <v>3</v>
      </c>
      <c r="FX458" s="237">
        <v>2.5299999999999998</v>
      </c>
      <c r="FY458" s="237">
        <v>39</v>
      </c>
      <c r="FZ458" s="237">
        <v>1.2061855670103092</v>
      </c>
      <c r="GA458" s="237">
        <v>3.0154639175257736</v>
      </c>
      <c r="GB458" s="133">
        <v>23</v>
      </c>
      <c r="GC458" s="133">
        <v>13</v>
      </c>
      <c r="GD458" s="133">
        <v>4</v>
      </c>
      <c r="GG458" s="133">
        <v>1</v>
      </c>
      <c r="GH458" s="133">
        <v>0</v>
      </c>
      <c r="GI458" s="133">
        <v>2</v>
      </c>
      <c r="GJ458" s="133">
        <v>0</v>
      </c>
      <c r="GK458" s="133">
        <v>1</v>
      </c>
      <c r="GL458" s="133">
        <v>46</v>
      </c>
      <c r="GN458" s="133">
        <v>0</v>
      </c>
      <c r="GP458" s="133">
        <v>1</v>
      </c>
      <c r="GQ458" s="61">
        <v>38</v>
      </c>
      <c r="GR458" s="106">
        <v>22.18974161343721</v>
      </c>
      <c r="GS458" s="61">
        <v>29</v>
      </c>
      <c r="GT458" s="61">
        <v>0</v>
      </c>
      <c r="GU458" s="61"/>
      <c r="GV458" s="61"/>
      <c r="GW458" s="61"/>
      <c r="GX458" s="61"/>
      <c r="GY458" s="61">
        <v>13</v>
      </c>
      <c r="GZ458" s="61"/>
      <c r="HA458" s="90"/>
      <c r="HB458" s="21">
        <v>18</v>
      </c>
      <c r="HZ458" s="238"/>
      <c r="IF458" s="237"/>
      <c r="IG458" s="237"/>
      <c r="IQ458" s="237"/>
      <c r="JD458" s="136"/>
      <c r="JE458" s="278"/>
      <c r="JF458" s="70"/>
      <c r="JG458" s="70"/>
      <c r="JH458" s="136"/>
      <c r="JI458" s="136"/>
      <c r="JJ458" s="136"/>
      <c r="JK458" s="136"/>
      <c r="JM458" s="420"/>
      <c r="JN458" s="362"/>
      <c r="JO458" s="244"/>
      <c r="JQ458" s="518">
        <v>1</v>
      </c>
      <c r="JR458" s="519">
        <v>42604</v>
      </c>
      <c r="JS458" s="520">
        <v>24</v>
      </c>
      <c r="JT458" s="135"/>
      <c r="JV458" s="200"/>
      <c r="JW458" s="135"/>
      <c r="JX458" s="225"/>
      <c r="JY458" s="201"/>
      <c r="JZ458" s="135"/>
      <c r="KA458" s="225"/>
      <c r="KB458" s="699">
        <v>0</v>
      </c>
      <c r="KC458" s="511"/>
      <c r="KD458" s="225"/>
      <c r="KE458" s="63"/>
      <c r="KF458" s="250"/>
      <c r="KG458" s="250"/>
      <c r="KH458" s="250"/>
      <c r="KI458" s="250"/>
      <c r="KJ458" s="250"/>
      <c r="KK458" s="250"/>
      <c r="KL458" s="250"/>
      <c r="KM458" s="250"/>
      <c r="KR458" s="92"/>
      <c r="KS458" s="92"/>
      <c r="KT458" s="92"/>
      <c r="KU458" s="361"/>
      <c r="KV458" s="92"/>
      <c r="KW458" s="361"/>
      <c r="KX458" s="361"/>
      <c r="KY458" s="361"/>
      <c r="KZ458" s="361"/>
      <c r="LA458" s="361"/>
      <c r="LB458" s="361"/>
      <c r="LC458" s="361"/>
      <c r="LD458" s="361"/>
      <c r="LE458" s="361"/>
      <c r="LF458" s="112"/>
      <c r="LG458" s="454"/>
      <c r="LH458" s="454"/>
      <c r="LI458" s="454"/>
      <c r="LJ458" s="454"/>
      <c r="LK458" s="454"/>
      <c r="LL458" s="454"/>
      <c r="LM458" s="454"/>
      <c r="LN458" s="454"/>
      <c r="LO458" s="454"/>
      <c r="LP458" s="454"/>
      <c r="LQ458" s="454"/>
      <c r="LR458" s="454"/>
      <c r="LS458" s="454"/>
      <c r="LT458" s="454"/>
      <c r="LU458" s="454"/>
      <c r="LV458" s="454"/>
      <c r="LW458" s="454"/>
      <c r="LX458" s="454"/>
      <c r="LY458" s="454"/>
      <c r="LZ458" s="454"/>
      <c r="MA458" s="454"/>
      <c r="MB458" s="454"/>
      <c r="MD458" s="509"/>
      <c r="ME458" s="61"/>
      <c r="MF458" s="746">
        <v>208</v>
      </c>
      <c r="MG458" s="510">
        <v>41844</v>
      </c>
      <c r="MH458" s="511">
        <v>462</v>
      </c>
      <c r="MI458" s="521" t="s">
        <v>1971</v>
      </c>
      <c r="MJ458" s="522">
        <v>46.3</v>
      </c>
      <c r="MK458" s="510"/>
      <c r="ML458" s="511"/>
      <c r="MM458" s="511"/>
      <c r="MN458" s="511"/>
      <c r="MO458" s="511"/>
      <c r="MP458" s="511"/>
      <c r="NE458" s="876" t="s">
        <v>64</v>
      </c>
      <c r="NF458" s="877" t="s">
        <v>64</v>
      </c>
      <c r="NG458" s="877" t="s">
        <v>64</v>
      </c>
      <c r="NH458" s="877" t="s">
        <v>64</v>
      </c>
      <c r="NI458" s="877" t="s">
        <v>64</v>
      </c>
      <c r="NJ458" s="877" t="s">
        <v>64</v>
      </c>
      <c r="NK458" s="877" t="s">
        <v>64</v>
      </c>
      <c r="NL458" s="877" t="s">
        <v>64</v>
      </c>
      <c r="NM458" s="877" t="s">
        <v>64</v>
      </c>
      <c r="NN458" s="877" t="s">
        <v>64</v>
      </c>
      <c r="NO458" s="877" t="s">
        <v>64</v>
      </c>
      <c r="NP458" s="877" t="s">
        <v>64</v>
      </c>
      <c r="NQ458" s="877" t="s">
        <v>64</v>
      </c>
      <c r="NR458" s="877" t="s">
        <v>64</v>
      </c>
      <c r="NS458" s="877" t="s">
        <v>64</v>
      </c>
      <c r="NT458" s="877" t="s">
        <v>64</v>
      </c>
      <c r="NU458" s="877" t="s">
        <v>64</v>
      </c>
      <c r="NV458" s="877" t="s">
        <v>64</v>
      </c>
      <c r="NW458" s="877" t="s">
        <v>64</v>
      </c>
      <c r="NX458" s="877" t="s">
        <v>64</v>
      </c>
      <c r="NY458" s="877" t="s">
        <v>64</v>
      </c>
      <c r="NZ458" s="877" t="s">
        <v>64</v>
      </c>
      <c r="OA458" s="877" t="s">
        <v>64</v>
      </c>
      <c r="OB458" s="877" t="s">
        <v>64</v>
      </c>
      <c r="OC458" s="877" t="s">
        <v>64</v>
      </c>
      <c r="OD458" s="877" t="s">
        <v>64</v>
      </c>
      <c r="OE458" s="877" t="s">
        <v>64</v>
      </c>
      <c r="OF458" s="877" t="s">
        <v>64</v>
      </c>
      <c r="OG458" s="877" t="s">
        <v>64</v>
      </c>
      <c r="OH458" s="877" t="s">
        <v>64</v>
      </c>
      <c r="OI458" s="877" t="s">
        <v>64</v>
      </c>
      <c r="OJ458" s="877" t="s">
        <v>64</v>
      </c>
      <c r="OK458" s="877" t="s">
        <v>64</v>
      </c>
      <c r="OL458" s="877" t="s">
        <v>64</v>
      </c>
      <c r="OM458" s="877" t="s">
        <v>64</v>
      </c>
    </row>
    <row r="459" spans="1:403" s="133" customFormat="1" x14ac:dyDescent="0.25">
      <c r="A459" s="455">
        <v>458</v>
      </c>
      <c r="B459" s="221">
        <v>0</v>
      </c>
      <c r="C459" s="61">
        <v>0</v>
      </c>
      <c r="D459" s="61">
        <v>5</v>
      </c>
      <c r="E459" s="511">
        <v>211</v>
      </c>
      <c r="F459" s="884"/>
      <c r="G459" s="61"/>
      <c r="H459" s="900">
        <v>466</v>
      </c>
      <c r="J459" s="511" t="s">
        <v>1972</v>
      </c>
      <c r="K459" s="766">
        <v>21024</v>
      </c>
      <c r="L459" s="512">
        <v>57.134246575342502</v>
      </c>
      <c r="M459" s="514">
        <v>84.7</v>
      </c>
      <c r="N459" s="514">
        <v>174</v>
      </c>
      <c r="O459" s="514">
        <v>27.975954551459903</v>
      </c>
      <c r="P459" s="106">
        <v>2.0233223503271378</v>
      </c>
      <c r="Q459" s="511">
        <v>0</v>
      </c>
      <c r="R459" s="511">
        <v>94</v>
      </c>
      <c r="S459" s="511">
        <v>66</v>
      </c>
      <c r="T459" s="511">
        <v>0</v>
      </c>
      <c r="U459" s="514">
        <v>3</v>
      </c>
      <c r="V459" s="718">
        <v>0</v>
      </c>
      <c r="W459" s="718"/>
      <c r="X459" s="718">
        <v>1</v>
      </c>
      <c r="Y459" s="718">
        <v>2</v>
      </c>
      <c r="Z459" s="718">
        <v>1</v>
      </c>
      <c r="AA459" s="718">
        <v>1</v>
      </c>
      <c r="AB459" s="718">
        <v>0</v>
      </c>
      <c r="AC459" s="718">
        <v>0</v>
      </c>
      <c r="AE459" s="524">
        <v>11.75356230607</v>
      </c>
      <c r="AG459" s="589">
        <v>86</v>
      </c>
      <c r="AH459" s="590">
        <v>1.05</v>
      </c>
      <c r="AI459" s="589">
        <v>73</v>
      </c>
      <c r="AJ459" s="63"/>
      <c r="AK459" s="515">
        <v>14.2</v>
      </c>
      <c r="AL459" s="63"/>
      <c r="AM459" s="589"/>
      <c r="AN459" s="593">
        <v>4607</v>
      </c>
      <c r="AO459" s="409"/>
      <c r="AP459" s="63"/>
      <c r="AQ459" s="63"/>
      <c r="AR459" s="63"/>
      <c r="AS459" s="63"/>
      <c r="AT459" s="63"/>
      <c r="AU459" s="63"/>
      <c r="AV459" s="64"/>
      <c r="AW459" s="64"/>
      <c r="AX459" s="108"/>
      <c r="AY459" s="108"/>
      <c r="AZ459" s="108"/>
      <c r="BA459" s="589">
        <v>136</v>
      </c>
      <c r="BB459" s="414"/>
      <c r="BC459" s="66"/>
      <c r="BD459" s="68"/>
      <c r="BE459" s="66"/>
      <c r="BF459" s="218"/>
      <c r="BG459" s="66"/>
      <c r="BH459" s="68"/>
      <c r="BI459" s="508"/>
      <c r="BJ459" s="508"/>
      <c r="BK459" s="508"/>
      <c r="BL459" s="66"/>
      <c r="BM459" s="66"/>
      <c r="BN459" s="66"/>
      <c r="BO459" s="66"/>
      <c r="BP459" s="571"/>
      <c r="BQ459" s="66"/>
      <c r="BR459" s="66"/>
      <c r="BS459" s="66"/>
      <c r="BT459" s="66"/>
      <c r="BU459" s="61"/>
      <c r="BV459" s="61"/>
      <c r="BW459" s="61"/>
      <c r="BX459" s="61"/>
      <c r="BY459" s="61"/>
      <c r="BZ459" s="61"/>
      <c r="CA459" s="61"/>
      <c r="CB459" s="61"/>
      <c r="CC459" s="61"/>
      <c r="CD459" s="61"/>
      <c r="CE459" s="61"/>
      <c r="CF459" s="61"/>
      <c r="CG459" s="61"/>
      <c r="CH459" s="61"/>
      <c r="CI459" s="61"/>
      <c r="CJ459" s="61"/>
      <c r="CK459" s="661">
        <v>1</v>
      </c>
      <c r="CL459" s="661">
        <v>0</v>
      </c>
      <c r="CM459" s="661">
        <v>1</v>
      </c>
      <c r="CN459" s="661">
        <v>1</v>
      </c>
      <c r="CO459" s="661">
        <v>1</v>
      </c>
      <c r="CP459" s="661">
        <v>0</v>
      </c>
      <c r="CQ459" s="661">
        <v>1</v>
      </c>
      <c r="CR459" s="661">
        <v>0</v>
      </c>
      <c r="CS459" s="661">
        <v>0</v>
      </c>
      <c r="CT459" s="661">
        <v>0</v>
      </c>
      <c r="CU459" s="661">
        <v>1</v>
      </c>
      <c r="CV459" s="661">
        <v>0</v>
      </c>
      <c r="CW459" s="666">
        <v>9.6</v>
      </c>
      <c r="CX459" s="362"/>
      <c r="CY459" s="362"/>
      <c r="CZ459" s="362"/>
      <c r="DD459" s="516">
        <v>1</v>
      </c>
      <c r="DE459" s="511" t="s">
        <v>1897</v>
      </c>
      <c r="DG459" s="136"/>
      <c r="DK459" s="136"/>
      <c r="DL459" s="136"/>
      <c r="DM459" s="136"/>
      <c r="DT459" s="63"/>
      <c r="EP459" s="511">
        <v>211</v>
      </c>
      <c r="EQ459" s="574">
        <v>41876</v>
      </c>
      <c r="EU459" s="133">
        <v>68</v>
      </c>
      <c r="EV459" s="133">
        <v>0</v>
      </c>
      <c r="EW459" s="524">
        <v>11.75356230607</v>
      </c>
      <c r="EX459" s="133">
        <v>10</v>
      </c>
      <c r="EY459" s="133">
        <v>11</v>
      </c>
      <c r="EZ459" s="133">
        <v>74</v>
      </c>
      <c r="FA459" s="133">
        <v>70</v>
      </c>
      <c r="FD459" s="133">
        <v>51</v>
      </c>
      <c r="FF459" s="133">
        <v>29</v>
      </c>
      <c r="FI459" s="91"/>
      <c r="FJ459" s="91"/>
      <c r="FK459" s="227"/>
      <c r="FL459" s="227"/>
      <c r="FM459" s="193">
        <v>359</v>
      </c>
      <c r="FN459" s="193">
        <v>320</v>
      </c>
      <c r="FO459" s="193">
        <v>177.43094665165717</v>
      </c>
      <c r="FP459" s="193">
        <v>158.15571846387269</v>
      </c>
      <c r="FQ459" s="193">
        <v>11</v>
      </c>
      <c r="FR459" s="133">
        <v>1</v>
      </c>
      <c r="FT459" s="193">
        <v>83</v>
      </c>
      <c r="FU459" s="193">
        <v>23</v>
      </c>
      <c r="FV459" s="133">
        <v>100</v>
      </c>
      <c r="FW459" s="237">
        <v>3.29</v>
      </c>
      <c r="FX459" s="237">
        <v>4.5999999999999996</v>
      </c>
      <c r="FY459" s="237">
        <v>25.227963525835865</v>
      </c>
      <c r="FZ459" s="237">
        <v>3.6086956521739131</v>
      </c>
      <c r="GA459" s="237">
        <v>2.4340175953079179</v>
      </c>
      <c r="GB459" s="133">
        <v>20</v>
      </c>
      <c r="GH459" s="133">
        <v>0</v>
      </c>
      <c r="GI459" s="133">
        <v>2</v>
      </c>
      <c r="GJ459" s="133">
        <v>0</v>
      </c>
      <c r="GK459" s="133">
        <v>2</v>
      </c>
      <c r="GL459" s="133">
        <v>28</v>
      </c>
      <c r="GN459" s="133">
        <v>0</v>
      </c>
      <c r="GP459" s="133">
        <v>1</v>
      </c>
      <c r="GQ459" s="61">
        <v>91</v>
      </c>
      <c r="GR459" s="106">
        <v>44.975532438163796</v>
      </c>
      <c r="GS459" s="61">
        <v>43</v>
      </c>
      <c r="GT459" s="61">
        <v>0</v>
      </c>
      <c r="GU459" s="61"/>
      <c r="GV459" s="61"/>
      <c r="GW459" s="61"/>
      <c r="GX459" s="61"/>
      <c r="GY459" s="61">
        <v>15</v>
      </c>
      <c r="GZ459" s="61"/>
      <c r="HA459" s="90"/>
      <c r="HB459" s="21">
        <v>15</v>
      </c>
      <c r="HZ459" s="238"/>
      <c r="IF459" s="237"/>
      <c r="IG459" s="237"/>
      <c r="IQ459" s="237"/>
      <c r="JD459" s="136"/>
      <c r="JE459" s="278"/>
      <c r="JF459" s="70"/>
      <c r="JG459" s="70"/>
      <c r="JH459" s="136"/>
      <c r="JI459" s="136"/>
      <c r="JJ459" s="136"/>
      <c r="JK459" s="136"/>
      <c r="JM459" s="420"/>
      <c r="JN459" s="362"/>
      <c r="JO459" s="244"/>
      <c r="JQ459" s="518">
        <v>1</v>
      </c>
      <c r="JR459" s="519">
        <v>42180</v>
      </c>
      <c r="JS459" s="520">
        <v>9</v>
      </c>
      <c r="JT459" s="135"/>
      <c r="JV459" s="200"/>
      <c r="JW459" s="135"/>
      <c r="JX459" s="225"/>
      <c r="JY459" s="201"/>
      <c r="JZ459" s="135"/>
      <c r="KA459" s="225"/>
      <c r="KB459" s="699">
        <v>0</v>
      </c>
      <c r="KC459" s="511"/>
      <c r="KD459" s="225"/>
      <c r="KE459" s="63"/>
      <c r="KF459" s="250"/>
      <c r="KG459" s="250"/>
      <c r="KH459" s="250"/>
      <c r="KI459" s="250"/>
      <c r="KJ459" s="250"/>
      <c r="KK459" s="250"/>
      <c r="KL459" s="250"/>
      <c r="KM459" s="250"/>
      <c r="KR459" s="92"/>
      <c r="KS459" s="92"/>
      <c r="KT459" s="92"/>
      <c r="KU459" s="361"/>
      <c r="KV459" s="92"/>
      <c r="KW459" s="361"/>
      <c r="KX459" s="361"/>
      <c r="KY459" s="361"/>
      <c r="KZ459" s="361"/>
      <c r="LA459" s="361"/>
      <c r="LB459" s="361"/>
      <c r="LC459" s="361"/>
      <c r="LD459" s="361"/>
      <c r="LE459" s="361"/>
      <c r="LF459" s="112"/>
      <c r="LG459" s="454"/>
      <c r="LH459" s="454"/>
      <c r="LI459" s="454"/>
      <c r="LJ459" s="454"/>
      <c r="LK459" s="454"/>
      <c r="LL459" s="454"/>
      <c r="LM459" s="454"/>
      <c r="LN459" s="454"/>
      <c r="LO459" s="454"/>
      <c r="LP459" s="454"/>
      <c r="LQ459" s="454"/>
      <c r="LR459" s="454"/>
      <c r="LS459" s="454"/>
      <c r="LT459" s="454"/>
      <c r="LU459" s="454"/>
      <c r="LV459" s="454"/>
      <c r="LW459" s="454"/>
      <c r="LX459" s="454"/>
      <c r="LY459" s="454"/>
      <c r="LZ459" s="454"/>
      <c r="MA459" s="454"/>
      <c r="MB459" s="454"/>
      <c r="MD459" s="509"/>
      <c r="ME459" s="61"/>
      <c r="MF459" s="746">
        <v>211</v>
      </c>
      <c r="MG459" s="510">
        <v>41878</v>
      </c>
      <c r="MH459" s="511">
        <v>466</v>
      </c>
      <c r="MI459" s="521" t="s">
        <v>1973</v>
      </c>
      <c r="MJ459" s="522">
        <v>50</v>
      </c>
      <c r="MK459" s="510"/>
      <c r="ML459" s="511"/>
      <c r="MM459" s="511"/>
      <c r="MN459" s="511"/>
      <c r="MO459" s="511"/>
      <c r="MP459" s="511"/>
      <c r="NE459" s="876" t="s">
        <v>64</v>
      </c>
      <c r="NF459" s="877" t="s">
        <v>64</v>
      </c>
      <c r="NG459" s="877" t="s">
        <v>64</v>
      </c>
      <c r="NH459" s="877" t="s">
        <v>64</v>
      </c>
      <c r="NI459" s="877" t="s">
        <v>64</v>
      </c>
      <c r="NJ459" s="877" t="s">
        <v>64</v>
      </c>
      <c r="NK459" s="877" t="s">
        <v>64</v>
      </c>
      <c r="NL459" s="877" t="s">
        <v>64</v>
      </c>
      <c r="NM459" s="877" t="s">
        <v>64</v>
      </c>
      <c r="NN459" s="877" t="s">
        <v>64</v>
      </c>
      <c r="NO459" s="877" t="s">
        <v>64</v>
      </c>
      <c r="NP459" s="877" t="s">
        <v>64</v>
      </c>
      <c r="NQ459" s="877" t="s">
        <v>64</v>
      </c>
      <c r="NR459" s="877" t="s">
        <v>64</v>
      </c>
      <c r="NS459" s="877" t="s">
        <v>64</v>
      </c>
      <c r="NT459" s="877" t="s">
        <v>64</v>
      </c>
      <c r="NU459" s="877" t="s">
        <v>64</v>
      </c>
      <c r="NV459" s="877" t="s">
        <v>64</v>
      </c>
      <c r="NW459" s="877" t="s">
        <v>64</v>
      </c>
      <c r="NX459" s="877" t="s">
        <v>64</v>
      </c>
      <c r="NY459" s="877" t="s">
        <v>64</v>
      </c>
      <c r="NZ459" s="877" t="s">
        <v>64</v>
      </c>
      <c r="OA459" s="877" t="s">
        <v>64</v>
      </c>
      <c r="OB459" s="877" t="s">
        <v>64</v>
      </c>
      <c r="OC459" s="877" t="s">
        <v>64</v>
      </c>
      <c r="OD459" s="877" t="s">
        <v>64</v>
      </c>
      <c r="OE459" s="877" t="s">
        <v>64</v>
      </c>
      <c r="OF459" s="877" t="s">
        <v>64</v>
      </c>
      <c r="OG459" s="877" t="s">
        <v>64</v>
      </c>
      <c r="OH459" s="877" t="s">
        <v>64</v>
      </c>
      <c r="OI459" s="877" t="s">
        <v>64</v>
      </c>
      <c r="OJ459" s="877" t="s">
        <v>64</v>
      </c>
      <c r="OK459" s="877" t="s">
        <v>64</v>
      </c>
      <c r="OL459" s="877" t="s">
        <v>64</v>
      </c>
      <c r="OM459" s="877" t="s">
        <v>64</v>
      </c>
    </row>
    <row r="460" spans="1:403" s="133" customFormat="1" x14ac:dyDescent="0.25">
      <c r="A460" s="455">
        <v>459</v>
      </c>
      <c r="B460" s="221">
        <v>0</v>
      </c>
      <c r="C460" s="61">
        <v>1</v>
      </c>
      <c r="D460" s="61">
        <v>5</v>
      </c>
      <c r="E460" s="511">
        <v>213</v>
      </c>
      <c r="F460" s="884"/>
      <c r="G460" s="61"/>
      <c r="H460" s="900">
        <v>468</v>
      </c>
      <c r="J460" s="511" t="s">
        <v>1974</v>
      </c>
      <c r="K460" s="766">
        <v>21196</v>
      </c>
      <c r="L460" s="512">
        <v>56.715068493150703</v>
      </c>
      <c r="M460" s="514">
        <v>69.7</v>
      </c>
      <c r="N460" s="514">
        <v>165</v>
      </c>
      <c r="O460" s="514">
        <v>25.601469237832877</v>
      </c>
      <c r="P460" s="106">
        <v>1.7873397364052905</v>
      </c>
      <c r="Q460" s="511">
        <v>1</v>
      </c>
      <c r="R460" s="511">
        <v>100</v>
      </c>
      <c r="S460" s="511">
        <v>70</v>
      </c>
      <c r="T460" s="511">
        <v>0</v>
      </c>
      <c r="U460" s="514">
        <v>2</v>
      </c>
      <c r="V460" s="718">
        <v>0</v>
      </c>
      <c r="W460" s="718"/>
      <c r="X460" s="718">
        <v>0</v>
      </c>
      <c r="Y460" s="718">
        <v>2</v>
      </c>
      <c r="Z460" s="718">
        <v>1</v>
      </c>
      <c r="AA460" s="718">
        <v>0</v>
      </c>
      <c r="AB460" s="718">
        <v>0</v>
      </c>
      <c r="AC460" s="718">
        <v>0</v>
      </c>
      <c r="AE460" s="524">
        <v>39.181471684752097</v>
      </c>
      <c r="AG460" s="591"/>
      <c r="AH460" s="590">
        <v>0.89</v>
      </c>
      <c r="AI460" s="589">
        <v>65</v>
      </c>
      <c r="AJ460" s="63"/>
      <c r="AK460" s="515">
        <v>13.5</v>
      </c>
      <c r="AL460" s="63"/>
      <c r="AM460" s="589"/>
      <c r="AN460" s="593">
        <v>1016</v>
      </c>
      <c r="AO460" s="409"/>
      <c r="AP460" s="63"/>
      <c r="AQ460" s="63"/>
      <c r="AR460" s="63"/>
      <c r="AS460" s="63"/>
      <c r="AT460" s="63"/>
      <c r="AU460" s="63"/>
      <c r="AV460" s="64"/>
      <c r="AW460" s="64"/>
      <c r="AX460" s="108"/>
      <c r="AY460" s="108"/>
      <c r="AZ460" s="108"/>
      <c r="BA460" s="589">
        <v>140</v>
      </c>
      <c r="BB460" s="414"/>
      <c r="BC460" s="66"/>
      <c r="BD460" s="68"/>
      <c r="BE460" s="66"/>
      <c r="BF460" s="218"/>
      <c r="BG460" s="66"/>
      <c r="BH460" s="68"/>
      <c r="BI460" s="508"/>
      <c r="BJ460" s="508"/>
      <c r="BK460" s="508"/>
      <c r="BL460" s="66"/>
      <c r="BM460" s="66"/>
      <c r="BN460" s="66"/>
      <c r="BO460" s="66"/>
      <c r="BP460" s="571"/>
      <c r="BQ460" s="66"/>
      <c r="BR460" s="66"/>
      <c r="BS460" s="66"/>
      <c r="BT460" s="66"/>
      <c r="BU460" s="61"/>
      <c r="BV460" s="61"/>
      <c r="BW460" s="61"/>
      <c r="BX460" s="61"/>
      <c r="BY460" s="61"/>
      <c r="BZ460" s="61"/>
      <c r="CA460" s="61"/>
      <c r="CB460" s="61"/>
      <c r="CC460" s="61"/>
      <c r="CD460" s="61"/>
      <c r="CE460" s="61"/>
      <c r="CF460" s="61"/>
      <c r="CG460" s="61"/>
      <c r="CH460" s="61"/>
      <c r="CI460" s="61"/>
      <c r="CJ460" s="61"/>
      <c r="CK460" s="661">
        <v>1</v>
      </c>
      <c r="CL460" s="661">
        <v>0</v>
      </c>
      <c r="CM460" s="661">
        <v>1</v>
      </c>
      <c r="CN460" s="661">
        <v>1</v>
      </c>
      <c r="CO460" s="661">
        <v>1</v>
      </c>
      <c r="CP460" s="661">
        <v>0</v>
      </c>
      <c r="CQ460" s="663">
        <v>0</v>
      </c>
      <c r="CR460" s="661">
        <v>0</v>
      </c>
      <c r="CS460" s="661">
        <v>0</v>
      </c>
      <c r="CT460" s="661">
        <v>0</v>
      </c>
      <c r="CU460" s="661">
        <v>1</v>
      </c>
      <c r="CV460" s="661">
        <v>0</v>
      </c>
      <c r="CW460" s="666">
        <v>13</v>
      </c>
      <c r="CX460" s="362"/>
      <c r="CY460" s="362"/>
      <c r="CZ460" s="362"/>
      <c r="DD460" s="516">
        <v>1</v>
      </c>
      <c r="DE460" s="511" t="s">
        <v>1897</v>
      </c>
      <c r="DG460" s="136"/>
      <c r="DK460" s="136"/>
      <c r="DL460" s="136"/>
      <c r="DM460" s="136"/>
      <c r="DT460" s="63"/>
      <c r="EP460" s="511">
        <v>213</v>
      </c>
      <c r="EQ460" s="574">
        <v>41869</v>
      </c>
      <c r="EU460" s="133">
        <v>96</v>
      </c>
      <c r="EV460" s="133">
        <v>0</v>
      </c>
      <c r="EW460" s="524">
        <v>39.181471684752097</v>
      </c>
      <c r="EX460" s="133">
        <v>5</v>
      </c>
      <c r="EY460" s="133">
        <v>5</v>
      </c>
      <c r="EZ460" s="133">
        <v>57</v>
      </c>
      <c r="FA460" s="133">
        <v>46</v>
      </c>
      <c r="FD460" s="133">
        <v>46</v>
      </c>
      <c r="FF460" s="133">
        <v>27</v>
      </c>
      <c r="FI460" s="91"/>
      <c r="FJ460" s="91"/>
      <c r="FK460" s="227"/>
      <c r="FL460" s="227"/>
      <c r="FM460" s="193">
        <v>157</v>
      </c>
      <c r="FN460" s="193">
        <v>120</v>
      </c>
      <c r="FO460" s="193">
        <v>87.840043390832591</v>
      </c>
      <c r="FP460" s="193">
        <v>67.138886668152296</v>
      </c>
      <c r="FQ460" s="193">
        <v>24</v>
      </c>
      <c r="FR460" s="133">
        <v>1</v>
      </c>
      <c r="FT460" s="193">
        <v>104</v>
      </c>
      <c r="FU460" s="193"/>
      <c r="FV460" s="133">
        <v>80</v>
      </c>
      <c r="FW460" s="237">
        <v>6.58</v>
      </c>
      <c r="FX460" s="237">
        <v>13.6</v>
      </c>
      <c r="FY460" s="237">
        <v>15.805471124620061</v>
      </c>
      <c r="FZ460" s="237"/>
      <c r="GA460" s="237"/>
      <c r="GB460" s="133">
        <v>20</v>
      </c>
      <c r="GH460" s="133">
        <v>0</v>
      </c>
      <c r="GI460" s="133">
        <v>1</v>
      </c>
      <c r="GJ460" s="133">
        <v>1</v>
      </c>
      <c r="GK460" s="133">
        <v>2</v>
      </c>
      <c r="GL460" s="133">
        <v>44</v>
      </c>
      <c r="GN460" s="133">
        <v>0</v>
      </c>
      <c r="GP460" s="133">
        <v>1</v>
      </c>
      <c r="GQ460" s="61">
        <v>44</v>
      </c>
      <c r="GR460" s="106">
        <v>24.61759177832251</v>
      </c>
      <c r="GS460" s="61">
        <v>31</v>
      </c>
      <c r="GT460" s="61">
        <v>1</v>
      </c>
      <c r="GU460" s="61"/>
      <c r="GV460" s="61"/>
      <c r="GW460" s="61"/>
      <c r="GX460" s="61"/>
      <c r="GY460" s="61">
        <v>10</v>
      </c>
      <c r="GZ460" s="61"/>
      <c r="HA460" s="90"/>
      <c r="HB460" s="21">
        <v>16</v>
      </c>
      <c r="HZ460" s="238"/>
      <c r="IF460" s="237"/>
      <c r="IG460" s="237"/>
      <c r="IQ460" s="237"/>
      <c r="JD460" s="136"/>
      <c r="JE460" s="278"/>
      <c r="JF460" s="70"/>
      <c r="JG460" s="70"/>
      <c r="JH460" s="136"/>
      <c r="JI460" s="136"/>
      <c r="JJ460" s="136"/>
      <c r="JK460" s="136"/>
      <c r="JM460" s="420"/>
      <c r="JN460" s="362"/>
      <c r="JO460" s="244"/>
      <c r="JQ460" s="518">
        <v>2</v>
      </c>
      <c r="JR460" s="519">
        <v>42533</v>
      </c>
      <c r="JS460" s="520">
        <v>20</v>
      </c>
      <c r="JT460" s="135"/>
      <c r="JV460" s="200"/>
      <c r="JW460" s="135"/>
      <c r="JX460" s="225"/>
      <c r="JY460" s="201"/>
      <c r="JZ460" s="135"/>
      <c r="KA460" s="225"/>
      <c r="KB460" s="699">
        <v>1</v>
      </c>
      <c r="KC460" s="700">
        <v>42533</v>
      </c>
      <c r="KD460" s="225"/>
      <c r="KE460" s="63"/>
      <c r="KF460" s="250"/>
      <c r="KG460" s="250"/>
      <c r="KH460" s="250"/>
      <c r="KI460" s="250"/>
      <c r="KJ460" s="250"/>
      <c r="KK460" s="250"/>
      <c r="KL460" s="250"/>
      <c r="KM460" s="250"/>
      <c r="KR460" s="92"/>
      <c r="KS460" s="92"/>
      <c r="KT460" s="92"/>
      <c r="KU460" s="361"/>
      <c r="KV460" s="92"/>
      <c r="KW460" s="361"/>
      <c r="KX460" s="361"/>
      <c r="KY460" s="361"/>
      <c r="KZ460" s="361"/>
      <c r="LA460" s="361"/>
      <c r="LB460" s="361"/>
      <c r="LC460" s="361"/>
      <c r="LD460" s="361"/>
      <c r="LE460" s="361"/>
      <c r="LF460" s="112"/>
      <c r="LG460" s="454"/>
      <c r="LH460" s="454"/>
      <c r="LI460" s="454"/>
      <c r="LJ460" s="454"/>
      <c r="LK460" s="454"/>
      <c r="LL460" s="454"/>
      <c r="LM460" s="454"/>
      <c r="LN460" s="454"/>
      <c r="LO460" s="454"/>
      <c r="LP460" s="454"/>
      <c r="LQ460" s="454"/>
      <c r="LR460" s="454"/>
      <c r="LS460" s="454"/>
      <c r="LT460" s="454"/>
      <c r="LU460" s="454"/>
      <c r="LV460" s="454"/>
      <c r="LW460" s="454"/>
      <c r="LX460" s="454"/>
      <c r="LY460" s="454"/>
      <c r="LZ460" s="454"/>
      <c r="MA460" s="454"/>
      <c r="MB460" s="454"/>
      <c r="MD460" s="509"/>
      <c r="ME460" s="61"/>
      <c r="MF460" s="746">
        <v>213</v>
      </c>
      <c r="MG460" s="510">
        <v>41897</v>
      </c>
      <c r="MH460" s="511">
        <v>468</v>
      </c>
      <c r="MI460" s="521" t="s">
        <v>1975</v>
      </c>
      <c r="MJ460" s="522">
        <v>35.5</v>
      </c>
      <c r="MK460" s="510">
        <v>41898</v>
      </c>
      <c r="ML460" s="511" t="s">
        <v>1976</v>
      </c>
      <c r="MM460" s="511">
        <v>44.1</v>
      </c>
      <c r="MN460" s="511"/>
      <c r="MO460" s="511"/>
      <c r="MP460" s="511"/>
      <c r="NE460" s="876">
        <v>1213</v>
      </c>
      <c r="NF460" s="877">
        <v>8.8880734881632897</v>
      </c>
      <c r="NG460" s="877">
        <v>6.2481173292508299</v>
      </c>
      <c r="NH460" s="877">
        <v>5.3132458517875598</v>
      </c>
      <c r="NI460" s="877">
        <v>2.8933622107638701</v>
      </c>
      <c r="NJ460" s="877">
        <v>7.2792855608465397</v>
      </c>
      <c r="NK460" s="877">
        <v>7.1661128574014299</v>
      </c>
      <c r="NL460" s="877">
        <v>8.5281415092541994</v>
      </c>
      <c r="NM460" s="877">
        <v>7.6712933724815802</v>
      </c>
      <c r="NN460" s="877">
        <v>6.1039172107520701</v>
      </c>
      <c r="NO460" s="877">
        <v>1.0426443374084899</v>
      </c>
      <c r="NP460" s="877">
        <v>6.3157835745894602</v>
      </c>
      <c r="NQ460" s="877">
        <v>6.9242186797484999</v>
      </c>
      <c r="NR460" s="877">
        <v>7.8453018610568304</v>
      </c>
      <c r="NS460" s="877">
        <v>4.6987741089036801</v>
      </c>
      <c r="NT460" s="877">
        <v>6.0628556552059898</v>
      </c>
      <c r="NU460" s="877">
        <v>7.4306198109597803</v>
      </c>
      <c r="NV460" s="877">
        <v>6.5982758679076499</v>
      </c>
      <c r="NW460" s="877">
        <v>6.91969761291534</v>
      </c>
      <c r="NX460" s="877">
        <v>5.9124103538082702</v>
      </c>
      <c r="NY460" s="877">
        <v>6.2247734784379301</v>
      </c>
      <c r="NZ460" s="877">
        <v>7.8102502860281797</v>
      </c>
      <c r="OA460" s="877">
        <v>-0.35845397091247599</v>
      </c>
      <c r="OB460" s="877">
        <v>9.7081699887026094</v>
      </c>
      <c r="OC460" s="877">
        <v>1.2141248053528499</v>
      </c>
      <c r="OD460" s="877">
        <v>3.62877359520165</v>
      </c>
      <c r="OE460" s="877">
        <v>6.1937717433966801</v>
      </c>
      <c r="OF460" s="877">
        <v>7.0211465543114997</v>
      </c>
      <c r="OG460" s="877">
        <v>12.849448107476</v>
      </c>
      <c r="OH460" s="877">
        <v>4.0285691521967699</v>
      </c>
      <c r="OI460" s="877">
        <v>10.5991224899222</v>
      </c>
      <c r="OJ460" s="877">
        <v>4.5229345609434599</v>
      </c>
      <c r="OK460" s="877">
        <v>2.2503256175537598</v>
      </c>
      <c r="OL460" s="877">
        <v>3.9872275661141199</v>
      </c>
      <c r="OM460" s="877">
        <v>8.4940451833497601</v>
      </c>
    </row>
    <row r="461" spans="1:403" s="133" customFormat="1" x14ac:dyDescent="0.25">
      <c r="A461" s="902">
        <v>460</v>
      </c>
      <c r="B461" s="221">
        <v>0</v>
      </c>
      <c r="C461" s="61">
        <v>1</v>
      </c>
      <c r="D461" s="61">
        <v>5</v>
      </c>
      <c r="E461" s="511">
        <v>214</v>
      </c>
      <c r="F461" s="884"/>
      <c r="G461" s="61"/>
      <c r="H461" s="900">
        <v>471</v>
      </c>
      <c r="J461" s="511" t="s">
        <v>1977</v>
      </c>
      <c r="K461" s="766">
        <v>16801</v>
      </c>
      <c r="L461" s="512">
        <v>68.780821917808197</v>
      </c>
      <c r="M461" s="514">
        <v>69.900000000000006</v>
      </c>
      <c r="N461" s="514">
        <v>174</v>
      </c>
      <c r="O461" s="514">
        <v>23.087594133967499</v>
      </c>
      <c r="P461" s="106">
        <v>1.8380696395947571</v>
      </c>
      <c r="Q461" s="511">
        <v>0</v>
      </c>
      <c r="R461" s="511">
        <v>86</v>
      </c>
      <c r="S461" s="511">
        <v>53</v>
      </c>
      <c r="T461" s="511">
        <v>0</v>
      </c>
      <c r="U461" s="514">
        <v>2</v>
      </c>
      <c r="V461" s="718">
        <v>1</v>
      </c>
      <c r="W461" s="718"/>
      <c r="X461" s="718">
        <v>0</v>
      </c>
      <c r="Y461" s="718">
        <v>2</v>
      </c>
      <c r="Z461" s="718">
        <v>0</v>
      </c>
      <c r="AA461" s="718">
        <v>0</v>
      </c>
      <c r="AB461" s="718">
        <v>0</v>
      </c>
      <c r="AC461" s="718">
        <v>0</v>
      </c>
      <c r="AE461" s="524">
        <v>6.1487610541984203</v>
      </c>
      <c r="AG461" s="591"/>
      <c r="AH461" s="590">
        <v>1.33</v>
      </c>
      <c r="AI461" s="589">
        <v>53</v>
      </c>
      <c r="AJ461" s="63"/>
      <c r="AK461" s="515">
        <v>13</v>
      </c>
      <c r="AL461" s="63"/>
      <c r="AM461" s="589"/>
      <c r="AN461" s="593">
        <v>5270</v>
      </c>
      <c r="AO461" s="409"/>
      <c r="AP461" s="63"/>
      <c r="AQ461" s="63"/>
      <c r="AR461" s="63"/>
      <c r="AS461" s="63"/>
      <c r="AT461" s="63"/>
      <c r="AU461" s="63"/>
      <c r="AV461" s="64"/>
      <c r="AW461" s="64"/>
      <c r="AX461" s="108"/>
      <c r="AY461" s="108"/>
      <c r="AZ461" s="108"/>
      <c r="BA461" s="589">
        <v>132</v>
      </c>
      <c r="BB461" s="414"/>
      <c r="BC461" s="66"/>
      <c r="BD461" s="68"/>
      <c r="BE461" s="66"/>
      <c r="BF461" s="218"/>
      <c r="BG461" s="66"/>
      <c r="BH461" s="68"/>
      <c r="BI461" s="508"/>
      <c r="BJ461" s="508"/>
      <c r="BK461" s="508"/>
      <c r="BL461" s="66"/>
      <c r="BM461" s="66"/>
      <c r="BN461" s="66"/>
      <c r="BO461" s="66"/>
      <c r="BP461" s="571"/>
      <c r="BQ461" s="66"/>
      <c r="BR461" s="66"/>
      <c r="BS461" s="66"/>
      <c r="BT461" s="66"/>
      <c r="BU461" s="61"/>
      <c r="BV461" s="61"/>
      <c r="BW461" s="61"/>
      <c r="BX461" s="61"/>
      <c r="BY461" s="61"/>
      <c r="BZ461" s="61"/>
      <c r="CA461" s="61"/>
      <c r="CB461" s="61"/>
      <c r="CC461" s="61"/>
      <c r="CD461" s="61"/>
      <c r="CE461" s="61"/>
      <c r="CF461" s="61"/>
      <c r="CG461" s="61"/>
      <c r="CH461" s="61"/>
      <c r="CI461" s="61"/>
      <c r="CJ461" s="61"/>
      <c r="CK461" s="661">
        <v>1</v>
      </c>
      <c r="CL461" s="661">
        <v>0</v>
      </c>
      <c r="CM461" s="663">
        <v>0</v>
      </c>
      <c r="CN461" s="661">
        <v>1</v>
      </c>
      <c r="CO461" s="663">
        <v>1</v>
      </c>
      <c r="CP461" s="661">
        <v>0</v>
      </c>
      <c r="CQ461" s="661">
        <v>0</v>
      </c>
      <c r="CR461" s="661">
        <v>1</v>
      </c>
      <c r="CS461" s="663" t="s">
        <v>1816</v>
      </c>
      <c r="CT461" s="661">
        <v>0</v>
      </c>
      <c r="CU461" s="661">
        <v>0</v>
      </c>
      <c r="CV461" s="661">
        <v>0</v>
      </c>
      <c r="CW461" s="666">
        <v>9.8000000000000007</v>
      </c>
      <c r="CX461" s="362"/>
      <c r="CY461" s="362"/>
      <c r="CZ461" s="362"/>
      <c r="DD461" s="516">
        <v>2</v>
      </c>
      <c r="DE461" s="513" t="s">
        <v>1978</v>
      </c>
      <c r="DG461" s="136"/>
      <c r="DK461" s="136"/>
      <c r="DL461" s="136"/>
      <c r="DM461" s="136"/>
      <c r="DT461" s="63"/>
      <c r="EP461" s="511">
        <v>214</v>
      </c>
      <c r="EQ461" s="574">
        <v>41869</v>
      </c>
      <c r="EU461" s="133">
        <v>67</v>
      </c>
      <c r="EV461" s="133">
        <v>0</v>
      </c>
      <c r="EW461" s="524">
        <v>6.1487610541984203</v>
      </c>
      <c r="EX461" s="133">
        <v>8</v>
      </c>
      <c r="EY461" s="133">
        <v>9</v>
      </c>
      <c r="EZ461" s="133">
        <v>72</v>
      </c>
      <c r="FA461" s="133">
        <v>70</v>
      </c>
      <c r="FD461" s="133">
        <v>63</v>
      </c>
      <c r="FF461" s="133">
        <v>79</v>
      </c>
      <c r="FI461" s="91"/>
      <c r="FJ461" s="91"/>
      <c r="FK461" s="227"/>
      <c r="FL461" s="227"/>
      <c r="FM461" s="193">
        <v>351</v>
      </c>
      <c r="FN461" s="193">
        <v>292</v>
      </c>
      <c r="FO461" s="193">
        <v>190.96120867182469</v>
      </c>
      <c r="FP461" s="193">
        <v>158.86231604607639</v>
      </c>
      <c r="FQ461" s="193">
        <v>17</v>
      </c>
      <c r="FR461" s="133">
        <v>1</v>
      </c>
      <c r="FT461" s="193"/>
      <c r="FU461" s="193"/>
      <c r="FW461" s="237"/>
      <c r="FX461" s="237"/>
      <c r="FY461" s="237"/>
      <c r="FZ461" s="237"/>
      <c r="GA461" s="237"/>
      <c r="GB461" s="133">
        <v>20</v>
      </c>
      <c r="GH461" s="133">
        <v>1</v>
      </c>
      <c r="GI461" s="133">
        <v>1</v>
      </c>
      <c r="GJ461" s="133">
        <v>1</v>
      </c>
      <c r="GK461" s="133">
        <v>2</v>
      </c>
      <c r="GL461" s="133">
        <v>43</v>
      </c>
      <c r="GN461" s="133">
        <v>0</v>
      </c>
      <c r="GP461" s="133">
        <v>1</v>
      </c>
      <c r="GQ461" s="61">
        <v>136</v>
      </c>
      <c r="GR461" s="106">
        <v>73.99066774748762</v>
      </c>
      <c r="GS461" s="61">
        <v>33</v>
      </c>
      <c r="GT461" s="61">
        <v>1</v>
      </c>
      <c r="GU461" s="61"/>
      <c r="GV461" s="61"/>
      <c r="GW461" s="61"/>
      <c r="GX461" s="61"/>
      <c r="GY461" s="61">
        <v>12</v>
      </c>
      <c r="GZ461" s="61"/>
      <c r="HA461" s="90"/>
      <c r="HB461" s="21">
        <v>23</v>
      </c>
      <c r="HZ461" s="238"/>
      <c r="IF461" s="237"/>
      <c r="IG461" s="237"/>
      <c r="IQ461" s="237"/>
      <c r="JD461" s="136"/>
      <c r="JE461" s="278"/>
      <c r="JF461" s="70"/>
      <c r="JG461" s="70"/>
      <c r="JH461" s="136"/>
      <c r="JI461" s="136"/>
      <c r="JJ461" s="136"/>
      <c r="JK461" s="136"/>
      <c r="JM461" s="420"/>
      <c r="JN461" s="362"/>
      <c r="JO461" s="244"/>
      <c r="JQ461" s="518">
        <v>1</v>
      </c>
      <c r="JR461" s="519">
        <v>41946</v>
      </c>
      <c r="JS461" s="520">
        <v>1</v>
      </c>
      <c r="JT461" s="135"/>
      <c r="JV461" s="200"/>
      <c r="JW461" s="135"/>
      <c r="JX461" s="225"/>
      <c r="JY461" s="201"/>
      <c r="JZ461" s="135"/>
      <c r="KA461" s="225"/>
      <c r="KB461" s="699">
        <v>0</v>
      </c>
      <c r="KC461" s="511"/>
      <c r="KD461" s="225"/>
      <c r="KE461" s="63"/>
      <c r="KF461" s="250"/>
      <c r="KG461" s="250"/>
      <c r="KH461" s="250"/>
      <c r="KI461" s="250"/>
      <c r="KJ461" s="250"/>
      <c r="KK461" s="250"/>
      <c r="KL461" s="250"/>
      <c r="KM461" s="250"/>
      <c r="KR461" s="92"/>
      <c r="KS461" s="92"/>
      <c r="KT461" s="92"/>
      <c r="KU461" s="361"/>
      <c r="KV461" s="92"/>
      <c r="KW461" s="361"/>
      <c r="KX461" s="361"/>
      <c r="KY461" s="361"/>
      <c r="KZ461" s="361"/>
      <c r="LA461" s="361"/>
      <c r="LB461" s="361"/>
      <c r="LC461" s="361"/>
      <c r="LD461" s="361"/>
      <c r="LE461" s="361"/>
      <c r="LF461" s="112"/>
      <c r="LG461" s="454"/>
      <c r="LH461" s="454"/>
      <c r="LI461" s="454"/>
      <c r="LJ461" s="454"/>
      <c r="LK461" s="454"/>
      <c r="LL461" s="454"/>
      <c r="LM461" s="454"/>
      <c r="LN461" s="454"/>
      <c r="LO461" s="454"/>
      <c r="LP461" s="454"/>
      <c r="LQ461" s="454"/>
      <c r="LR461" s="454"/>
      <c r="LS461" s="454"/>
      <c r="LT461" s="454"/>
      <c r="LU461" s="454"/>
      <c r="LV461" s="454"/>
      <c r="LW461" s="454"/>
      <c r="LX461" s="454"/>
      <c r="LY461" s="454"/>
      <c r="LZ461" s="454"/>
      <c r="MA461" s="454"/>
      <c r="MB461" s="454"/>
      <c r="MD461" s="509"/>
      <c r="ME461" s="61"/>
      <c r="MF461" s="746">
        <v>214</v>
      </c>
      <c r="MG461" s="510">
        <v>41906</v>
      </c>
      <c r="MH461" s="511">
        <v>471</v>
      </c>
      <c r="MI461" s="521" t="s">
        <v>1979</v>
      </c>
      <c r="MJ461" s="522">
        <v>83.041691605700507</v>
      </c>
      <c r="MK461" s="510"/>
      <c r="ML461" s="511"/>
      <c r="MM461" s="511"/>
      <c r="MN461" s="511"/>
      <c r="MO461" s="511"/>
      <c r="MP461" s="511"/>
      <c r="NE461" s="876">
        <v>1214</v>
      </c>
      <c r="NF461" s="877" t="s">
        <v>64</v>
      </c>
      <c r="NG461" s="877" t="s">
        <v>64</v>
      </c>
      <c r="NH461" s="877" t="s">
        <v>64</v>
      </c>
      <c r="NI461" s="877" t="s">
        <v>64</v>
      </c>
      <c r="NJ461" s="877" t="s">
        <v>64</v>
      </c>
      <c r="NK461" s="877" t="s">
        <v>64</v>
      </c>
      <c r="NL461" s="877" t="s">
        <v>64</v>
      </c>
      <c r="NM461" s="877" t="s">
        <v>64</v>
      </c>
      <c r="NN461" s="877" t="s">
        <v>64</v>
      </c>
      <c r="NO461" s="877" t="s">
        <v>64</v>
      </c>
      <c r="NP461" s="877" t="s">
        <v>64</v>
      </c>
      <c r="NQ461" s="877" t="s">
        <v>64</v>
      </c>
      <c r="NR461" s="877" t="s">
        <v>64</v>
      </c>
      <c r="NS461" s="877" t="s">
        <v>64</v>
      </c>
      <c r="NT461" s="877" t="s">
        <v>64</v>
      </c>
      <c r="NU461" s="877" t="s">
        <v>64</v>
      </c>
      <c r="NV461" s="877" t="s">
        <v>64</v>
      </c>
      <c r="NW461" s="877" t="s">
        <v>64</v>
      </c>
      <c r="NX461" s="877" t="s">
        <v>64</v>
      </c>
      <c r="NY461" s="877" t="s">
        <v>64</v>
      </c>
      <c r="NZ461" s="877" t="s">
        <v>64</v>
      </c>
      <c r="OA461" s="877" t="s">
        <v>64</v>
      </c>
      <c r="OB461" s="877" t="s">
        <v>64</v>
      </c>
      <c r="OC461" s="877" t="s">
        <v>64</v>
      </c>
      <c r="OD461" s="877" t="s">
        <v>64</v>
      </c>
      <c r="OE461" s="877" t="s">
        <v>64</v>
      </c>
      <c r="OF461" s="877" t="s">
        <v>64</v>
      </c>
      <c r="OG461" s="877" t="s">
        <v>64</v>
      </c>
      <c r="OH461" s="877" t="s">
        <v>64</v>
      </c>
      <c r="OI461" s="877" t="s">
        <v>64</v>
      </c>
      <c r="OJ461" s="877" t="s">
        <v>64</v>
      </c>
      <c r="OK461" s="877" t="s">
        <v>64</v>
      </c>
      <c r="OL461" s="877" t="s">
        <v>64</v>
      </c>
      <c r="OM461" s="877" t="s">
        <v>64</v>
      </c>
    </row>
    <row r="462" spans="1:403" s="133" customFormat="1" x14ac:dyDescent="0.25">
      <c r="A462" s="455">
        <v>461</v>
      </c>
      <c r="B462" s="274">
        <v>0</v>
      </c>
      <c r="C462" s="61">
        <v>0</v>
      </c>
      <c r="D462" s="61">
        <v>5</v>
      </c>
      <c r="E462" s="511">
        <v>215</v>
      </c>
      <c r="F462" s="884"/>
      <c r="G462" s="61"/>
      <c r="H462" s="900">
        <v>474</v>
      </c>
      <c r="J462" s="511" t="s">
        <v>1980</v>
      </c>
      <c r="K462" s="766">
        <v>22259</v>
      </c>
      <c r="L462" s="512">
        <v>53.863013698630098</v>
      </c>
      <c r="M462" s="514">
        <v>88</v>
      </c>
      <c r="N462" s="514">
        <v>176</v>
      </c>
      <c r="O462" s="514">
        <v>28.40909090909091</v>
      </c>
      <c r="P462" s="106">
        <v>2.0741798914805396</v>
      </c>
      <c r="Q462" s="511">
        <v>0</v>
      </c>
      <c r="R462" s="511">
        <v>120</v>
      </c>
      <c r="S462" s="511">
        <v>70</v>
      </c>
      <c r="T462" s="511">
        <v>1</v>
      </c>
      <c r="U462" s="514">
        <v>2</v>
      </c>
      <c r="V462" s="718">
        <v>0</v>
      </c>
      <c r="W462" s="718"/>
      <c r="X462" s="718">
        <v>1</v>
      </c>
      <c r="Y462" s="718">
        <v>2</v>
      </c>
      <c r="Z462" s="718">
        <v>1</v>
      </c>
      <c r="AA462" s="718">
        <v>0</v>
      </c>
      <c r="AB462" s="718">
        <v>0</v>
      </c>
      <c r="AC462" s="718">
        <v>0</v>
      </c>
      <c r="AE462" s="524">
        <v>30.7171316681039</v>
      </c>
      <c r="AG462" s="589">
        <v>109</v>
      </c>
      <c r="AH462" s="590">
        <v>0.75</v>
      </c>
      <c r="AI462" s="589">
        <v>109</v>
      </c>
      <c r="AJ462" s="63"/>
      <c r="AK462" s="515">
        <v>14.2</v>
      </c>
      <c r="AL462" s="63"/>
      <c r="AM462" s="589"/>
      <c r="AN462" s="593">
        <v>195</v>
      </c>
      <c r="AO462" s="409"/>
      <c r="AP462" s="63"/>
      <c r="AQ462" s="63"/>
      <c r="AR462" s="63"/>
      <c r="AS462" s="63"/>
      <c r="AT462" s="63"/>
      <c r="AU462" s="63"/>
      <c r="AV462" s="64"/>
      <c r="AW462" s="64"/>
      <c r="AX462" s="108"/>
      <c r="AY462" s="108"/>
      <c r="AZ462" s="108"/>
      <c r="BA462" s="589">
        <v>140</v>
      </c>
      <c r="BB462" s="414"/>
      <c r="BC462" s="66"/>
      <c r="BD462" s="68"/>
      <c r="BE462" s="66"/>
      <c r="BF462" s="218"/>
      <c r="BG462" s="66"/>
      <c r="BH462" s="68"/>
      <c r="BI462" s="508"/>
      <c r="BJ462" s="508"/>
      <c r="BK462" s="508"/>
      <c r="BL462" s="66"/>
      <c r="BM462" s="66"/>
      <c r="BN462" s="66"/>
      <c r="BO462" s="66"/>
      <c r="BP462" s="571"/>
      <c r="BQ462" s="66"/>
      <c r="BR462" s="66"/>
      <c r="BS462" s="66"/>
      <c r="BT462" s="66"/>
      <c r="BU462" s="61"/>
      <c r="BV462" s="61"/>
      <c r="BW462" s="61"/>
      <c r="BX462" s="61"/>
      <c r="BY462" s="61"/>
      <c r="BZ462" s="61"/>
      <c r="CA462" s="61"/>
      <c r="CB462" s="61"/>
      <c r="CC462" s="61"/>
      <c r="CD462" s="61"/>
      <c r="CE462" s="61"/>
      <c r="CF462" s="61"/>
      <c r="CG462" s="61"/>
      <c r="CH462" s="61"/>
      <c r="CI462" s="61"/>
      <c r="CJ462" s="61"/>
      <c r="CK462" s="661">
        <v>1</v>
      </c>
      <c r="CL462" s="661">
        <v>0</v>
      </c>
      <c r="CM462" s="661">
        <v>1</v>
      </c>
      <c r="CN462" s="661">
        <v>1</v>
      </c>
      <c r="CO462" s="661">
        <v>1</v>
      </c>
      <c r="CP462" s="661">
        <v>0</v>
      </c>
      <c r="CQ462" s="661">
        <v>0</v>
      </c>
      <c r="CR462" s="661">
        <v>1</v>
      </c>
      <c r="CS462" s="663">
        <v>0</v>
      </c>
      <c r="CT462" s="661">
        <v>0</v>
      </c>
      <c r="CU462" s="663" t="s">
        <v>1835</v>
      </c>
      <c r="CV462" s="661">
        <v>0</v>
      </c>
      <c r="CW462" s="666">
        <v>11.7</v>
      </c>
      <c r="CX462" s="362"/>
      <c r="CY462" s="362"/>
      <c r="CZ462" s="362"/>
      <c r="DD462" s="516">
        <v>2</v>
      </c>
      <c r="DE462" s="513" t="s">
        <v>1768</v>
      </c>
      <c r="DG462" s="136"/>
      <c r="DK462" s="136"/>
      <c r="DL462" s="136"/>
      <c r="DM462" s="136"/>
      <c r="DT462" s="63"/>
      <c r="EP462" s="511">
        <v>215</v>
      </c>
      <c r="EQ462" s="574">
        <v>41920</v>
      </c>
      <c r="EU462" s="133">
        <v>73</v>
      </c>
      <c r="EV462" s="133">
        <v>0</v>
      </c>
      <c r="EW462" s="524">
        <v>30.7171316681039</v>
      </c>
      <c r="EX462" s="133">
        <v>10</v>
      </c>
      <c r="EY462" s="133">
        <v>9</v>
      </c>
      <c r="EZ462" s="133">
        <v>61</v>
      </c>
      <c r="FA462" s="133">
        <v>52</v>
      </c>
      <c r="FD462" s="133">
        <v>39</v>
      </c>
      <c r="FF462" s="133">
        <v>34</v>
      </c>
      <c r="FI462" s="91"/>
      <c r="FJ462" s="91"/>
      <c r="FK462" s="227"/>
      <c r="FL462" s="227"/>
      <c r="FM462" s="193">
        <v>212</v>
      </c>
      <c r="FN462" s="193">
        <v>143</v>
      </c>
      <c r="FO462" s="193">
        <v>102.20907109878277</v>
      </c>
      <c r="FP462" s="193">
        <v>68.942911165688372</v>
      </c>
      <c r="FQ462" s="193">
        <v>32</v>
      </c>
      <c r="FR462" s="133">
        <v>1</v>
      </c>
      <c r="FT462" s="193">
        <v>33</v>
      </c>
      <c r="FU462" s="193">
        <v>42</v>
      </c>
      <c r="FV462" s="133">
        <v>260</v>
      </c>
      <c r="FW462" s="237">
        <v>6.7</v>
      </c>
      <c r="FX462" s="237">
        <v>8.9</v>
      </c>
      <c r="FY462" s="237">
        <v>4.9253731343283578</v>
      </c>
      <c r="FZ462" s="237">
        <v>0.7857142857142857</v>
      </c>
      <c r="GA462" s="237"/>
      <c r="GB462" s="133">
        <v>19</v>
      </c>
      <c r="GH462" s="133">
        <v>0</v>
      </c>
      <c r="GI462" s="133">
        <v>1</v>
      </c>
      <c r="GJ462" s="133">
        <v>0</v>
      </c>
      <c r="GK462" s="133">
        <v>1</v>
      </c>
      <c r="GL462" s="133">
        <v>16</v>
      </c>
      <c r="GN462" s="133">
        <v>0</v>
      </c>
      <c r="GP462" s="133">
        <v>1</v>
      </c>
      <c r="GQ462" s="61">
        <v>52</v>
      </c>
      <c r="GR462" s="106">
        <v>25.070149514795773</v>
      </c>
      <c r="GS462" s="61">
        <v>55</v>
      </c>
      <c r="GT462" s="61">
        <v>0</v>
      </c>
      <c r="GU462" s="61"/>
      <c r="GV462" s="61"/>
      <c r="GW462" s="61"/>
      <c r="GX462" s="61"/>
      <c r="GY462" s="61"/>
      <c r="GZ462" s="61"/>
      <c r="HA462" s="90"/>
      <c r="HB462" s="21">
        <v>9</v>
      </c>
      <c r="HZ462" s="238"/>
      <c r="IF462" s="237"/>
      <c r="IG462" s="237"/>
      <c r="IQ462" s="237"/>
      <c r="JD462" s="136"/>
      <c r="JE462" s="278"/>
      <c r="JF462" s="70"/>
      <c r="JG462" s="70"/>
      <c r="JH462" s="136"/>
      <c r="JI462" s="136"/>
      <c r="JJ462" s="136"/>
      <c r="JK462" s="136"/>
      <c r="JM462" s="420"/>
      <c r="JN462" s="362"/>
      <c r="JO462" s="244"/>
      <c r="JQ462" s="518">
        <v>0</v>
      </c>
      <c r="JR462" s="519">
        <v>43507</v>
      </c>
      <c r="JS462" s="520">
        <v>52</v>
      </c>
      <c r="JT462" s="135"/>
      <c r="JV462" s="200"/>
      <c r="JW462" s="135"/>
      <c r="JX462" s="225"/>
      <c r="JY462" s="201"/>
      <c r="JZ462" s="135"/>
      <c r="KA462" s="225"/>
      <c r="KB462" s="699">
        <v>0</v>
      </c>
      <c r="KC462" s="511"/>
      <c r="KD462" s="225"/>
      <c r="KE462" s="63"/>
      <c r="KF462" s="250"/>
      <c r="KG462" s="250"/>
      <c r="KH462" s="250"/>
      <c r="KI462" s="250"/>
      <c r="KJ462" s="250"/>
      <c r="KK462" s="250"/>
      <c r="KL462" s="250"/>
      <c r="KM462" s="250"/>
      <c r="KR462" s="92"/>
      <c r="KS462" s="92"/>
      <c r="KT462" s="92"/>
      <c r="KU462" s="361"/>
      <c r="KV462" s="92"/>
      <c r="KW462" s="361"/>
      <c r="KX462" s="361"/>
      <c r="KY462" s="361"/>
      <c r="KZ462" s="361"/>
      <c r="LA462" s="361"/>
      <c r="LB462" s="361"/>
      <c r="LC462" s="361"/>
      <c r="LD462" s="361"/>
      <c r="LE462" s="361"/>
      <c r="LF462" s="112"/>
      <c r="LG462" s="454"/>
      <c r="LH462" s="454"/>
      <c r="LI462" s="454"/>
      <c r="LJ462" s="454"/>
      <c r="LK462" s="454"/>
      <c r="LL462" s="454"/>
      <c r="LM462" s="454"/>
      <c r="LN462" s="454"/>
      <c r="LO462" s="454"/>
      <c r="LP462" s="454"/>
      <c r="LQ462" s="454"/>
      <c r="LR462" s="454"/>
      <c r="LS462" s="454"/>
      <c r="LT462" s="454"/>
      <c r="LU462" s="454"/>
      <c r="LV462" s="454"/>
      <c r="LW462" s="454"/>
      <c r="LX462" s="454"/>
      <c r="LY462" s="454"/>
      <c r="LZ462" s="454"/>
      <c r="MA462" s="454"/>
      <c r="MB462" s="454"/>
      <c r="MD462" s="509"/>
      <c r="ME462" s="61"/>
      <c r="MF462" s="746">
        <v>215</v>
      </c>
      <c r="MG462" s="510">
        <v>41919</v>
      </c>
      <c r="MH462" s="511">
        <v>474</v>
      </c>
      <c r="MI462" s="521" t="s">
        <v>1981</v>
      </c>
      <c r="MJ462" s="522">
        <v>34.540711158057697</v>
      </c>
      <c r="MK462" s="510"/>
      <c r="ML462" s="511"/>
      <c r="MM462" s="511"/>
      <c r="MN462" s="511"/>
      <c r="MO462" s="511"/>
      <c r="MP462" s="511"/>
      <c r="NE462" s="876" t="s">
        <v>64</v>
      </c>
      <c r="NF462" s="877" t="s">
        <v>64</v>
      </c>
      <c r="NG462" s="877" t="s">
        <v>64</v>
      </c>
      <c r="NH462" s="877" t="s">
        <v>64</v>
      </c>
      <c r="NI462" s="877" t="s">
        <v>64</v>
      </c>
      <c r="NJ462" s="877" t="s">
        <v>64</v>
      </c>
      <c r="NK462" s="877" t="s">
        <v>64</v>
      </c>
      <c r="NL462" s="877" t="s">
        <v>64</v>
      </c>
      <c r="NM462" s="877" t="s">
        <v>64</v>
      </c>
      <c r="NN462" s="877" t="s">
        <v>64</v>
      </c>
      <c r="NO462" s="877" t="s">
        <v>64</v>
      </c>
      <c r="NP462" s="877" t="s">
        <v>64</v>
      </c>
      <c r="NQ462" s="877" t="s">
        <v>64</v>
      </c>
      <c r="NR462" s="877" t="s">
        <v>64</v>
      </c>
      <c r="NS462" s="877" t="s">
        <v>64</v>
      </c>
      <c r="NT462" s="877" t="s">
        <v>64</v>
      </c>
      <c r="NU462" s="877" t="s">
        <v>64</v>
      </c>
      <c r="NV462" s="877" t="s">
        <v>64</v>
      </c>
      <c r="NW462" s="877" t="s">
        <v>64</v>
      </c>
      <c r="NX462" s="877" t="s">
        <v>64</v>
      </c>
      <c r="NY462" s="877" t="s">
        <v>64</v>
      </c>
      <c r="NZ462" s="877" t="s">
        <v>64</v>
      </c>
      <c r="OA462" s="877" t="s">
        <v>64</v>
      </c>
      <c r="OB462" s="877" t="s">
        <v>64</v>
      </c>
      <c r="OC462" s="877" t="s">
        <v>64</v>
      </c>
      <c r="OD462" s="877" t="s">
        <v>64</v>
      </c>
      <c r="OE462" s="877" t="s">
        <v>64</v>
      </c>
      <c r="OF462" s="877" t="s">
        <v>64</v>
      </c>
      <c r="OG462" s="877" t="s">
        <v>64</v>
      </c>
      <c r="OH462" s="877" t="s">
        <v>64</v>
      </c>
      <c r="OI462" s="877" t="s">
        <v>64</v>
      </c>
      <c r="OJ462" s="877" t="s">
        <v>64</v>
      </c>
      <c r="OK462" s="877" t="s">
        <v>64</v>
      </c>
      <c r="OL462" s="877" t="s">
        <v>64</v>
      </c>
      <c r="OM462" s="877" t="s">
        <v>64</v>
      </c>
    </row>
    <row r="463" spans="1:403" s="133" customFormat="1" x14ac:dyDescent="0.25">
      <c r="A463" s="455">
        <v>462</v>
      </c>
      <c r="B463" s="221">
        <v>0</v>
      </c>
      <c r="C463" s="61">
        <v>1</v>
      </c>
      <c r="D463" s="61">
        <v>5</v>
      </c>
      <c r="E463" s="511">
        <v>216</v>
      </c>
      <c r="F463" s="884"/>
      <c r="G463" s="61"/>
      <c r="H463" s="900">
        <v>476</v>
      </c>
      <c r="J463" s="511" t="s">
        <v>1982</v>
      </c>
      <c r="K463" s="766">
        <v>22855</v>
      </c>
      <c r="L463" s="512">
        <v>52.249315068493203</v>
      </c>
      <c r="M463" s="514">
        <v>89</v>
      </c>
      <c r="N463" s="514">
        <v>170</v>
      </c>
      <c r="O463" s="514">
        <v>30.795847750865054</v>
      </c>
      <c r="P463" s="106">
        <v>2.0500677495579938</v>
      </c>
      <c r="Q463" s="511">
        <v>0</v>
      </c>
      <c r="R463" s="511">
        <v>110</v>
      </c>
      <c r="S463" s="511">
        <v>70</v>
      </c>
      <c r="T463" s="511">
        <v>1</v>
      </c>
      <c r="U463" s="514">
        <v>2</v>
      </c>
      <c r="V463" s="718">
        <v>1</v>
      </c>
      <c r="W463" s="718"/>
      <c r="X463" s="718">
        <v>1</v>
      </c>
      <c r="Y463" s="718">
        <v>2</v>
      </c>
      <c r="Z463" s="718">
        <v>1</v>
      </c>
      <c r="AA463" s="718">
        <v>0</v>
      </c>
      <c r="AB463" s="718">
        <v>0</v>
      </c>
      <c r="AC463" s="718">
        <v>1</v>
      </c>
      <c r="AE463" s="524">
        <v>20.450555295604399</v>
      </c>
      <c r="AG463" s="589">
        <v>155</v>
      </c>
      <c r="AH463" s="590">
        <v>0.84</v>
      </c>
      <c r="AI463" s="589">
        <v>96</v>
      </c>
      <c r="AJ463" s="63"/>
      <c r="AK463" s="515">
        <v>16</v>
      </c>
      <c r="AL463" s="63"/>
      <c r="AM463" s="589"/>
      <c r="AN463" s="593">
        <v>577</v>
      </c>
      <c r="AO463" s="409"/>
      <c r="AP463" s="63"/>
      <c r="AQ463" s="63"/>
      <c r="AR463" s="63"/>
      <c r="AS463" s="63"/>
      <c r="AT463" s="63"/>
      <c r="AU463" s="63"/>
      <c r="AV463" s="64"/>
      <c r="AW463" s="64"/>
      <c r="AX463" s="108"/>
      <c r="AY463" s="108"/>
      <c r="AZ463" s="108"/>
      <c r="BA463" s="589">
        <v>138</v>
      </c>
      <c r="BB463" s="414"/>
      <c r="BC463" s="66"/>
      <c r="BD463" s="68"/>
      <c r="BE463" s="66"/>
      <c r="BF463" s="218"/>
      <c r="BG463" s="66"/>
      <c r="BH463" s="68"/>
      <c r="BI463" s="508"/>
      <c r="BJ463" s="508"/>
      <c r="BK463" s="508"/>
      <c r="BL463" s="66"/>
      <c r="BM463" s="66"/>
      <c r="BN463" s="66"/>
      <c r="BO463" s="66"/>
      <c r="BP463" s="571"/>
      <c r="BQ463" s="66"/>
      <c r="BR463" s="66"/>
      <c r="BS463" s="66"/>
      <c r="BT463" s="66"/>
      <c r="BU463" s="61"/>
      <c r="BV463" s="61"/>
      <c r="BW463" s="61"/>
      <c r="BX463" s="61"/>
      <c r="BY463" s="61"/>
      <c r="BZ463" s="61"/>
      <c r="CA463" s="61"/>
      <c r="CB463" s="61"/>
      <c r="CC463" s="61"/>
      <c r="CD463" s="61"/>
      <c r="CE463" s="61"/>
      <c r="CF463" s="61"/>
      <c r="CG463" s="61"/>
      <c r="CH463" s="61"/>
      <c r="CI463" s="61"/>
      <c r="CJ463" s="61"/>
      <c r="CK463" s="661">
        <v>1</v>
      </c>
      <c r="CL463" s="661">
        <v>0</v>
      </c>
      <c r="CM463" s="661">
        <v>1</v>
      </c>
      <c r="CN463" s="661">
        <v>1</v>
      </c>
      <c r="CO463" s="661">
        <v>1</v>
      </c>
      <c r="CP463" s="661">
        <v>0</v>
      </c>
      <c r="CQ463" s="661">
        <v>0</v>
      </c>
      <c r="CR463" s="661">
        <v>1</v>
      </c>
      <c r="CS463" s="661">
        <v>0</v>
      </c>
      <c r="CT463" s="661">
        <v>0</v>
      </c>
      <c r="CU463" s="661">
        <v>1</v>
      </c>
      <c r="CV463" s="661">
        <v>0</v>
      </c>
      <c r="CW463" s="666">
        <v>14</v>
      </c>
      <c r="CX463" s="362"/>
      <c r="CY463" s="362"/>
      <c r="CZ463" s="362"/>
      <c r="DD463" s="516">
        <v>2</v>
      </c>
      <c r="DE463" s="511" t="s">
        <v>1750</v>
      </c>
      <c r="DG463" s="136"/>
      <c r="DK463" s="136"/>
      <c r="DL463" s="136"/>
      <c r="DM463" s="136"/>
      <c r="DT463" s="63"/>
      <c r="EP463" s="511">
        <v>216</v>
      </c>
      <c r="EQ463" s="574">
        <v>41925</v>
      </c>
      <c r="EU463" s="133">
        <v>95</v>
      </c>
      <c r="EV463" s="133">
        <v>1</v>
      </c>
      <c r="EW463" s="524">
        <v>20.450555295604399</v>
      </c>
      <c r="EX463" s="133">
        <v>8</v>
      </c>
      <c r="EY463" s="133">
        <v>9</v>
      </c>
      <c r="EZ463" s="133">
        <v>63</v>
      </c>
      <c r="FA463" s="133">
        <v>57</v>
      </c>
      <c r="FD463" s="133">
        <v>48</v>
      </c>
      <c r="FF463" s="133">
        <v>28</v>
      </c>
      <c r="FI463" s="91"/>
      <c r="FJ463" s="91"/>
      <c r="FK463" s="227"/>
      <c r="FL463" s="227"/>
      <c r="FM463" s="193">
        <v>201</v>
      </c>
      <c r="FN463" s="193">
        <v>168</v>
      </c>
      <c r="FO463" s="193">
        <v>98.045540223408096</v>
      </c>
      <c r="FP463" s="193">
        <v>81.948511231505279</v>
      </c>
      <c r="FQ463" s="193">
        <v>16.8</v>
      </c>
      <c r="FR463" s="133">
        <v>1</v>
      </c>
      <c r="FT463" s="193">
        <v>87</v>
      </c>
      <c r="FU463" s="193"/>
      <c r="FV463" s="133">
        <v>120</v>
      </c>
      <c r="FW463" s="237">
        <v>6.14</v>
      </c>
      <c r="FX463" s="237">
        <v>10.9</v>
      </c>
      <c r="FY463" s="237">
        <v>14.169381107491857</v>
      </c>
      <c r="FZ463" s="237"/>
      <c r="GA463" s="237">
        <v>3</v>
      </c>
      <c r="GB463" s="133">
        <v>21</v>
      </c>
      <c r="GH463" s="133">
        <v>0</v>
      </c>
      <c r="GI463" s="133">
        <v>1</v>
      </c>
      <c r="GJ463" s="133">
        <v>0</v>
      </c>
      <c r="GK463" s="133">
        <v>1</v>
      </c>
      <c r="GN463" s="133">
        <v>0</v>
      </c>
      <c r="GP463" s="133">
        <v>1</v>
      </c>
      <c r="GQ463" s="61">
        <v>41</v>
      </c>
      <c r="GR463" s="106">
        <v>19.999339050545931</v>
      </c>
      <c r="GS463" s="61">
        <v>36</v>
      </c>
      <c r="GT463" s="61">
        <v>0</v>
      </c>
      <c r="GU463" s="61"/>
      <c r="GV463" s="61"/>
      <c r="GW463" s="61"/>
      <c r="GX463" s="61"/>
      <c r="GY463" s="61">
        <v>16</v>
      </c>
      <c r="GZ463" s="61"/>
      <c r="HA463" s="90"/>
      <c r="HB463" s="21">
        <v>9</v>
      </c>
      <c r="HZ463" s="238"/>
      <c r="IF463" s="237"/>
      <c r="IG463" s="237"/>
      <c r="IQ463" s="237"/>
      <c r="JD463" s="136"/>
      <c r="JE463" s="278"/>
      <c r="JF463" s="70"/>
      <c r="JG463" s="70"/>
      <c r="JH463" s="136"/>
      <c r="JI463" s="136"/>
      <c r="JJ463" s="136"/>
      <c r="JK463" s="136"/>
      <c r="JM463" s="420"/>
      <c r="JN463" s="362"/>
      <c r="JO463" s="244"/>
      <c r="JQ463" s="518">
        <v>0</v>
      </c>
      <c r="JR463" s="519">
        <v>43502</v>
      </c>
      <c r="JS463" s="520">
        <v>51</v>
      </c>
      <c r="JT463" s="135"/>
      <c r="JV463" s="200"/>
      <c r="JW463" s="135"/>
      <c r="JX463" s="225"/>
      <c r="JY463" s="201"/>
      <c r="JZ463" s="135"/>
      <c r="KA463" s="225"/>
      <c r="KB463" s="699">
        <v>0</v>
      </c>
      <c r="KC463" s="511"/>
      <c r="KD463" s="225"/>
      <c r="KE463" s="63"/>
      <c r="KF463" s="250"/>
      <c r="KG463" s="250"/>
      <c r="KH463" s="250"/>
      <c r="KI463" s="250"/>
      <c r="KJ463" s="250"/>
      <c r="KK463" s="250"/>
      <c r="KL463" s="250"/>
      <c r="KM463" s="250"/>
      <c r="KR463" s="92"/>
      <c r="KS463" s="92"/>
      <c r="KT463" s="92"/>
      <c r="KU463" s="361"/>
      <c r="KV463" s="92"/>
      <c r="KW463" s="361"/>
      <c r="KX463" s="361"/>
      <c r="KY463" s="361"/>
      <c r="KZ463" s="361"/>
      <c r="LA463" s="361"/>
      <c r="LB463" s="361"/>
      <c r="LC463" s="361"/>
      <c r="LD463" s="361"/>
      <c r="LE463" s="361"/>
      <c r="LF463" s="112"/>
      <c r="LG463" s="454"/>
      <c r="LH463" s="454"/>
      <c r="LI463" s="454"/>
      <c r="LJ463" s="454"/>
      <c r="LK463" s="454"/>
      <c r="LL463" s="454"/>
      <c r="LM463" s="454"/>
      <c r="LN463" s="454"/>
      <c r="LO463" s="454"/>
      <c r="LP463" s="454"/>
      <c r="LQ463" s="454"/>
      <c r="LR463" s="454"/>
      <c r="LS463" s="454"/>
      <c r="LT463" s="454"/>
      <c r="LU463" s="454"/>
      <c r="LV463" s="454"/>
      <c r="LW463" s="454"/>
      <c r="LX463" s="454"/>
      <c r="LY463" s="454"/>
      <c r="LZ463" s="454"/>
      <c r="MA463" s="454"/>
      <c r="MB463" s="454"/>
      <c r="MD463" s="509"/>
      <c r="ME463" s="61"/>
      <c r="MF463" s="746">
        <v>216</v>
      </c>
      <c r="MG463" s="510">
        <v>41926</v>
      </c>
      <c r="MH463" s="511">
        <v>476</v>
      </c>
      <c r="MI463" s="552" t="s">
        <v>1983</v>
      </c>
      <c r="MJ463" s="522">
        <v>48.4</v>
      </c>
      <c r="MK463" s="510">
        <v>41927</v>
      </c>
      <c r="ML463" s="511" t="s">
        <v>1984</v>
      </c>
      <c r="MM463" s="511">
        <v>48.4</v>
      </c>
      <c r="MN463" s="511"/>
      <c r="MO463" s="511"/>
      <c r="MP463" s="511"/>
      <c r="NE463" s="876">
        <v>1216</v>
      </c>
      <c r="NF463" s="877" t="s">
        <v>64</v>
      </c>
      <c r="NG463" s="877" t="s">
        <v>64</v>
      </c>
      <c r="NH463" s="877" t="s">
        <v>64</v>
      </c>
      <c r="NI463" s="877" t="s">
        <v>64</v>
      </c>
      <c r="NJ463" s="877" t="s">
        <v>64</v>
      </c>
      <c r="NK463" s="877" t="s">
        <v>64</v>
      </c>
      <c r="NL463" s="877" t="s">
        <v>64</v>
      </c>
      <c r="NM463" s="877" t="s">
        <v>64</v>
      </c>
      <c r="NN463" s="877" t="s">
        <v>64</v>
      </c>
      <c r="NO463" s="877" t="s">
        <v>64</v>
      </c>
      <c r="NP463" s="877" t="s">
        <v>64</v>
      </c>
      <c r="NQ463" s="877" t="s">
        <v>64</v>
      </c>
      <c r="NR463" s="877" t="s">
        <v>64</v>
      </c>
      <c r="NS463" s="877" t="s">
        <v>64</v>
      </c>
      <c r="NT463" s="877" t="s">
        <v>64</v>
      </c>
      <c r="NU463" s="877" t="s">
        <v>64</v>
      </c>
      <c r="NV463" s="877" t="s">
        <v>64</v>
      </c>
      <c r="NW463" s="877" t="s">
        <v>64</v>
      </c>
      <c r="NX463" s="877" t="s">
        <v>64</v>
      </c>
      <c r="NY463" s="877" t="s">
        <v>64</v>
      </c>
      <c r="NZ463" s="877" t="s">
        <v>64</v>
      </c>
      <c r="OA463" s="877" t="s">
        <v>64</v>
      </c>
      <c r="OB463" s="877" t="s">
        <v>64</v>
      </c>
      <c r="OC463" s="877" t="s">
        <v>64</v>
      </c>
      <c r="OD463" s="877" t="s">
        <v>64</v>
      </c>
      <c r="OE463" s="877" t="s">
        <v>64</v>
      </c>
      <c r="OF463" s="877" t="s">
        <v>64</v>
      </c>
      <c r="OG463" s="877" t="s">
        <v>64</v>
      </c>
      <c r="OH463" s="877" t="s">
        <v>64</v>
      </c>
      <c r="OI463" s="877" t="s">
        <v>64</v>
      </c>
      <c r="OJ463" s="877" t="s">
        <v>64</v>
      </c>
      <c r="OK463" s="877" t="s">
        <v>64</v>
      </c>
      <c r="OL463" s="877" t="s">
        <v>64</v>
      </c>
      <c r="OM463" s="877" t="s">
        <v>64</v>
      </c>
    </row>
    <row r="464" spans="1:403" s="133" customFormat="1" x14ac:dyDescent="0.25">
      <c r="A464" s="902">
        <v>463</v>
      </c>
      <c r="B464" s="221">
        <v>0</v>
      </c>
      <c r="C464" s="61">
        <v>1</v>
      </c>
      <c r="D464" s="61">
        <v>5</v>
      </c>
      <c r="E464" s="511">
        <v>217</v>
      </c>
      <c r="F464" s="884"/>
      <c r="G464" s="61"/>
      <c r="H464" s="900">
        <v>478</v>
      </c>
      <c r="J464" s="511" t="s">
        <v>1985</v>
      </c>
      <c r="K464" s="766">
        <v>18269</v>
      </c>
      <c r="L464" s="512">
        <v>64.816438356164397</v>
      </c>
      <c r="M464" s="514">
        <v>66</v>
      </c>
      <c r="N464" s="514">
        <v>174</v>
      </c>
      <c r="O464" s="514">
        <v>21.799445105033691</v>
      </c>
      <c r="P464" s="106">
        <v>1.7860571099491751</v>
      </c>
      <c r="Q464" s="511">
        <v>0</v>
      </c>
      <c r="R464" s="511">
        <v>100</v>
      </c>
      <c r="S464" s="511">
        <v>73</v>
      </c>
      <c r="T464" s="511">
        <v>0</v>
      </c>
      <c r="U464" s="514">
        <v>2</v>
      </c>
      <c r="V464" s="718">
        <v>0</v>
      </c>
      <c r="W464" s="718"/>
      <c r="X464" s="718">
        <v>0</v>
      </c>
      <c r="Y464" s="718">
        <v>2</v>
      </c>
      <c r="Z464" s="718">
        <v>1</v>
      </c>
      <c r="AA464" s="718">
        <v>0</v>
      </c>
      <c r="AB464" s="718">
        <v>0</v>
      </c>
      <c r="AC464" s="718">
        <v>0</v>
      </c>
      <c r="AE464" s="524">
        <v>25.1322249528498</v>
      </c>
      <c r="AG464" s="589">
        <v>83</v>
      </c>
      <c r="AH464" s="590">
        <v>1.17</v>
      </c>
      <c r="AI464" s="589">
        <v>63</v>
      </c>
      <c r="AJ464" s="63"/>
      <c r="AK464" s="515">
        <v>16.7</v>
      </c>
      <c r="AL464" s="63"/>
      <c r="AM464" s="589"/>
      <c r="AN464" s="593">
        <v>7406</v>
      </c>
      <c r="AO464" s="409"/>
      <c r="AP464" s="63"/>
      <c r="AQ464" s="63"/>
      <c r="AR464" s="63"/>
      <c r="AS464" s="63"/>
      <c r="AT464" s="63"/>
      <c r="AU464" s="63"/>
      <c r="AV464" s="64"/>
      <c r="AW464" s="64"/>
      <c r="AX464" s="108"/>
      <c r="AY464" s="108"/>
      <c r="AZ464" s="108"/>
      <c r="BA464" s="589">
        <v>133</v>
      </c>
      <c r="BB464" s="414"/>
      <c r="BC464" s="66"/>
      <c r="BD464" s="68"/>
      <c r="BE464" s="66"/>
      <c r="BF464" s="218"/>
      <c r="BG464" s="66"/>
      <c r="BH464" s="68"/>
      <c r="BI464" s="508"/>
      <c r="BJ464" s="508"/>
      <c r="BK464" s="508"/>
      <c r="BL464" s="66"/>
      <c r="BM464" s="66"/>
      <c r="BN464" s="66"/>
      <c r="BO464" s="66"/>
      <c r="BP464" s="571"/>
      <c r="BQ464" s="66"/>
      <c r="BR464" s="66"/>
      <c r="BS464" s="66"/>
      <c r="BT464" s="66"/>
      <c r="BU464" s="61"/>
      <c r="BV464" s="61"/>
      <c r="BW464" s="61"/>
      <c r="BX464" s="61"/>
      <c r="BY464" s="61"/>
      <c r="BZ464" s="61"/>
      <c r="CA464" s="61"/>
      <c r="CB464" s="61"/>
      <c r="CC464" s="61"/>
      <c r="CD464" s="61"/>
      <c r="CE464" s="61"/>
      <c r="CF464" s="61"/>
      <c r="CG464" s="61"/>
      <c r="CH464" s="61"/>
      <c r="CI464" s="61"/>
      <c r="CJ464" s="61"/>
      <c r="CK464" s="661">
        <v>1</v>
      </c>
      <c r="CL464" s="661">
        <v>0</v>
      </c>
      <c r="CM464" s="661">
        <v>1</v>
      </c>
      <c r="CN464" s="661">
        <v>1</v>
      </c>
      <c r="CO464" s="661">
        <v>1</v>
      </c>
      <c r="CP464" s="661">
        <v>0</v>
      </c>
      <c r="CQ464" s="661">
        <v>0</v>
      </c>
      <c r="CR464" s="661">
        <v>1</v>
      </c>
      <c r="CS464" s="661">
        <v>0</v>
      </c>
      <c r="CT464" s="661">
        <v>0</v>
      </c>
      <c r="CU464" s="661">
        <v>0</v>
      </c>
      <c r="CV464" s="661">
        <v>0</v>
      </c>
      <c r="CW464" s="666">
        <v>8.8000000000000007</v>
      </c>
      <c r="CX464" s="362"/>
      <c r="CY464" s="362"/>
      <c r="CZ464" s="362"/>
      <c r="DD464" s="516">
        <v>2</v>
      </c>
      <c r="DE464" s="511" t="s">
        <v>1986</v>
      </c>
      <c r="DG464" s="136"/>
      <c r="DK464" s="136"/>
      <c r="DL464" s="136"/>
      <c r="DM464" s="136"/>
      <c r="DT464" s="63"/>
      <c r="EP464" s="511">
        <v>217</v>
      </c>
      <c r="EQ464" s="574">
        <v>41925</v>
      </c>
      <c r="EU464" s="133">
        <v>70</v>
      </c>
      <c r="EV464" s="133">
        <v>0</v>
      </c>
      <c r="EW464" s="524">
        <v>25.1322249528498</v>
      </c>
      <c r="EX464" s="133">
        <v>6</v>
      </c>
      <c r="EY464" s="133">
        <v>6</v>
      </c>
      <c r="EZ464" s="133">
        <v>67</v>
      </c>
      <c r="FA464" s="133">
        <v>59</v>
      </c>
      <c r="FD464" s="133">
        <v>49</v>
      </c>
      <c r="FF464" s="133">
        <v>29</v>
      </c>
      <c r="FI464" s="91"/>
      <c r="FJ464" s="91"/>
      <c r="FK464" s="227"/>
      <c r="FL464" s="227"/>
      <c r="FM464" s="193">
        <v>253</v>
      </c>
      <c r="FN464" s="193">
        <v>218</v>
      </c>
      <c r="FO464" s="193">
        <v>141.65280527183114</v>
      </c>
      <c r="FP464" s="193">
        <v>122.05656738837624</v>
      </c>
      <c r="FQ464" s="193">
        <v>14</v>
      </c>
      <c r="FR464" s="133">
        <v>1</v>
      </c>
      <c r="FT464" s="193">
        <v>78</v>
      </c>
      <c r="FU464" s="193"/>
      <c r="FV464" s="133">
        <v>140</v>
      </c>
      <c r="FW464" s="237">
        <v>3.8</v>
      </c>
      <c r="FX464" s="237">
        <v>9.2100000000000009</v>
      </c>
      <c r="FY464" s="237">
        <v>20.526315789473685</v>
      </c>
      <c r="FZ464" s="237"/>
      <c r="GA464" s="237">
        <v>2.3636363636363638</v>
      </c>
      <c r="GB464" s="133">
        <v>22</v>
      </c>
      <c r="GH464" s="133">
        <v>0</v>
      </c>
      <c r="GI464" s="133">
        <v>2</v>
      </c>
      <c r="GJ464" s="133">
        <v>1</v>
      </c>
      <c r="GK464" s="133">
        <v>2</v>
      </c>
      <c r="GL464" s="133">
        <v>27</v>
      </c>
      <c r="GN464" s="133">
        <v>0</v>
      </c>
      <c r="GP464" s="133">
        <v>1</v>
      </c>
      <c r="GQ464" s="61">
        <v>89</v>
      </c>
      <c r="GR464" s="106">
        <v>49.830433475071032</v>
      </c>
      <c r="GS464" s="61">
        <v>54</v>
      </c>
      <c r="GT464" s="61">
        <v>0</v>
      </c>
      <c r="GU464" s="61"/>
      <c r="GV464" s="61"/>
      <c r="GW464" s="61"/>
      <c r="GX464" s="61"/>
      <c r="GY464" s="61">
        <v>16</v>
      </c>
      <c r="GZ464" s="61"/>
      <c r="HA464" s="90"/>
      <c r="HB464" s="21">
        <v>18</v>
      </c>
      <c r="HZ464" s="238"/>
      <c r="IF464" s="237"/>
      <c r="IG464" s="237"/>
      <c r="IQ464" s="237"/>
      <c r="JD464" s="136"/>
      <c r="JE464" s="278"/>
      <c r="JF464" s="70"/>
      <c r="JG464" s="70"/>
      <c r="JH464" s="136"/>
      <c r="JI464" s="136"/>
      <c r="JJ464" s="136"/>
      <c r="JK464" s="136"/>
      <c r="JM464" s="420"/>
      <c r="JN464" s="362"/>
      <c r="JO464" s="244"/>
      <c r="JQ464" s="518">
        <v>0</v>
      </c>
      <c r="JR464" s="519">
        <v>43619</v>
      </c>
      <c r="JS464" s="520">
        <v>55</v>
      </c>
      <c r="JT464" s="135"/>
      <c r="JV464" s="200"/>
      <c r="JW464" s="135"/>
      <c r="JX464" s="225"/>
      <c r="JY464" s="201"/>
      <c r="JZ464" s="135"/>
      <c r="KA464" s="225"/>
      <c r="KB464" s="699">
        <v>0</v>
      </c>
      <c r="KC464" s="511"/>
      <c r="KD464" s="225"/>
      <c r="KE464" s="63"/>
      <c r="KF464" s="250"/>
      <c r="KG464" s="250"/>
      <c r="KH464" s="250"/>
      <c r="KI464" s="250"/>
      <c r="KJ464" s="250"/>
      <c r="KK464" s="250"/>
      <c r="KL464" s="250"/>
      <c r="KM464" s="250"/>
      <c r="KR464" s="92"/>
      <c r="KS464" s="92"/>
      <c r="KT464" s="92"/>
      <c r="KU464" s="361"/>
      <c r="KV464" s="92"/>
      <c r="KW464" s="361"/>
      <c r="KX464" s="361"/>
      <c r="KY464" s="361"/>
      <c r="KZ464" s="361"/>
      <c r="LA464" s="361"/>
      <c r="LB464" s="361"/>
      <c r="LC464" s="361"/>
      <c r="LD464" s="361"/>
      <c r="LE464" s="361"/>
      <c r="LF464" s="112"/>
      <c r="LG464" s="454"/>
      <c r="LH464" s="454"/>
      <c r="LI464" s="454"/>
      <c r="LJ464" s="454"/>
      <c r="LK464" s="454"/>
      <c r="LL464" s="454"/>
      <c r="LM464" s="454"/>
      <c r="LN464" s="454"/>
      <c r="LO464" s="454"/>
      <c r="LP464" s="454"/>
      <c r="LQ464" s="454"/>
      <c r="LR464" s="454"/>
      <c r="LS464" s="454"/>
      <c r="LT464" s="454"/>
      <c r="LU464" s="454"/>
      <c r="LV464" s="454"/>
      <c r="LW464" s="454"/>
      <c r="LX464" s="454"/>
      <c r="LY464" s="454"/>
      <c r="LZ464" s="454"/>
      <c r="MA464" s="454"/>
      <c r="MB464" s="454"/>
      <c r="MD464" s="509"/>
      <c r="ME464" s="61"/>
      <c r="MF464" s="746">
        <v>217</v>
      </c>
      <c r="MG464" s="510">
        <v>41927</v>
      </c>
      <c r="MH464" s="511">
        <v>478</v>
      </c>
      <c r="MI464" s="521" t="s">
        <v>1983</v>
      </c>
      <c r="MJ464" s="522">
        <v>23.686443151306602</v>
      </c>
      <c r="MK464" s="510">
        <v>41927</v>
      </c>
      <c r="MN464" s="511"/>
      <c r="MO464" s="511"/>
      <c r="MP464" s="511"/>
      <c r="NE464" s="876">
        <v>1217</v>
      </c>
      <c r="NF464" s="877">
        <v>8.7521129913417397</v>
      </c>
      <c r="NG464" s="877">
        <v>7.4968937130302002</v>
      </c>
      <c r="NH464" s="877">
        <v>4.6444331524062497</v>
      </c>
      <c r="NI464" s="877">
        <v>4.1342209397606302</v>
      </c>
      <c r="NJ464" s="877">
        <v>7.3664970757745296</v>
      </c>
      <c r="NK464" s="877">
        <v>8.6176878474486394</v>
      </c>
      <c r="NL464" s="877">
        <v>7.5937272455846001</v>
      </c>
      <c r="NM464" s="877">
        <v>7.9040023162836901</v>
      </c>
      <c r="NN464" s="877">
        <v>6.1759237420637598</v>
      </c>
      <c r="NO464" s="877">
        <v>0.85598969730848096</v>
      </c>
      <c r="NP464" s="877">
        <v>6.5293524629912501</v>
      </c>
      <c r="NQ464" s="877">
        <v>6.8939688694671002</v>
      </c>
      <c r="NR464" s="877">
        <v>7.5992433953772496</v>
      </c>
      <c r="NS464" s="877">
        <v>4.7081872360207102</v>
      </c>
      <c r="NT464" s="877">
        <v>6.0733918160529203</v>
      </c>
      <c r="NU464" s="877">
        <v>7.5135697000301098</v>
      </c>
      <c r="NV464" s="877">
        <v>6.7142455176661198</v>
      </c>
      <c r="NW464" s="877">
        <v>7.1088380520496797</v>
      </c>
      <c r="NX464" s="877">
        <v>5.5686401954192197</v>
      </c>
      <c r="NY464" s="877">
        <v>6.2366839445590099</v>
      </c>
      <c r="NZ464" s="877">
        <v>7.7991520807980397</v>
      </c>
      <c r="OA464" s="877">
        <v>-1.9378782880922001</v>
      </c>
      <c r="OB464" s="877">
        <v>9.92381771042532</v>
      </c>
      <c r="OC464" s="877">
        <v>0.23878685958711601</v>
      </c>
      <c r="OD464" s="877">
        <v>8.2668333806826002</v>
      </c>
      <c r="OE464" s="877">
        <v>6.762880292917</v>
      </c>
      <c r="OF464" s="877">
        <v>4.8135246892978101</v>
      </c>
      <c r="OG464" s="877">
        <v>11.512202190739499</v>
      </c>
      <c r="OH464" s="877">
        <v>4.1850736378767603</v>
      </c>
      <c r="OI464" s="877">
        <v>7.1468995603435896</v>
      </c>
      <c r="OJ464" s="877">
        <v>3.7311832415722002</v>
      </c>
      <c r="OK464" s="877">
        <v>4.3653026303958802</v>
      </c>
      <c r="OL464" s="877">
        <v>10.204711668774801</v>
      </c>
      <c r="OM464" s="877">
        <v>9.6850308508381993</v>
      </c>
    </row>
    <row r="465" spans="1:403" s="133" customFormat="1" x14ac:dyDescent="0.25">
      <c r="A465" s="455">
        <v>464</v>
      </c>
      <c r="B465" s="221">
        <v>0</v>
      </c>
      <c r="C465" s="61">
        <v>0</v>
      </c>
      <c r="D465" s="61">
        <v>5</v>
      </c>
      <c r="E465" s="511">
        <v>218</v>
      </c>
      <c r="F465" s="884"/>
      <c r="G465" s="61"/>
      <c r="H465" s="900">
        <v>480</v>
      </c>
      <c r="J465" s="511" t="s">
        <v>1987</v>
      </c>
      <c r="K465" s="766">
        <v>19468</v>
      </c>
      <c r="L465" s="512">
        <v>61.5506849315069</v>
      </c>
      <c r="M465" s="514">
        <v>92.3</v>
      </c>
      <c r="N465" s="514">
        <v>169</v>
      </c>
      <c r="O465" s="514">
        <v>32.316795630405103</v>
      </c>
      <c r="P465" s="106">
        <v>2.0815792615757447</v>
      </c>
      <c r="Q465" s="511">
        <v>0</v>
      </c>
      <c r="R465" s="511">
        <v>97</v>
      </c>
      <c r="S465" s="511">
        <v>60</v>
      </c>
      <c r="T465" s="511">
        <v>0</v>
      </c>
      <c r="U465" s="514">
        <v>2</v>
      </c>
      <c r="V465" s="718">
        <v>0</v>
      </c>
      <c r="W465" s="718"/>
      <c r="X465" s="718">
        <v>1</v>
      </c>
      <c r="Y465" s="718">
        <v>2</v>
      </c>
      <c r="Z465" s="718">
        <v>1</v>
      </c>
      <c r="AA465" s="718">
        <v>1</v>
      </c>
      <c r="AB465" s="718">
        <v>0</v>
      </c>
      <c r="AC465" s="718">
        <v>1</v>
      </c>
      <c r="AE465" s="524">
        <v>26.583904109589</v>
      </c>
      <c r="AG465" s="589">
        <v>85</v>
      </c>
      <c r="AH465" s="590">
        <v>1.04</v>
      </c>
      <c r="AI465" s="589">
        <v>72</v>
      </c>
      <c r="AJ465" s="63"/>
      <c r="AK465" s="515">
        <v>13.1</v>
      </c>
      <c r="AL465" s="63"/>
      <c r="AM465" s="589"/>
      <c r="AN465" s="593">
        <v>11928</v>
      </c>
      <c r="AO465" s="409"/>
      <c r="AP465" s="63"/>
      <c r="AQ465" s="63"/>
      <c r="AR465" s="63"/>
      <c r="AS465" s="63"/>
      <c r="AT465" s="63"/>
      <c r="AU465" s="63"/>
      <c r="AV465" s="64"/>
      <c r="AW465" s="64"/>
      <c r="AX465" s="108"/>
      <c r="AY465" s="108"/>
      <c r="AZ465" s="108"/>
      <c r="BA465" s="589">
        <v>134</v>
      </c>
      <c r="BB465" s="414"/>
      <c r="BC465" s="66"/>
      <c r="BD465" s="68"/>
      <c r="BE465" s="66"/>
      <c r="BF465" s="218"/>
      <c r="BG465" s="66"/>
      <c r="BH465" s="68"/>
      <c r="BI465" s="508"/>
      <c r="BJ465" s="508"/>
      <c r="BK465" s="508"/>
      <c r="BL465" s="66"/>
      <c r="BM465" s="66"/>
      <c r="BN465" s="66"/>
      <c r="BO465" s="66"/>
      <c r="BP465" s="571"/>
      <c r="BQ465" s="66"/>
      <c r="BR465" s="66"/>
      <c r="BS465" s="66"/>
      <c r="BT465" s="66"/>
      <c r="BU465" s="61"/>
      <c r="BV465" s="61"/>
      <c r="BW465" s="61"/>
      <c r="BX465" s="61"/>
      <c r="BY465" s="61"/>
      <c r="BZ465" s="61"/>
      <c r="CA465" s="61"/>
      <c r="CB465" s="61"/>
      <c r="CC465" s="61"/>
      <c r="CD465" s="61"/>
      <c r="CE465" s="61"/>
      <c r="CF465" s="61"/>
      <c r="CG465" s="61"/>
      <c r="CH465" s="61"/>
      <c r="CI465" s="61"/>
      <c r="CJ465" s="61"/>
      <c r="CK465" s="661">
        <v>1</v>
      </c>
      <c r="CL465" s="661">
        <v>0</v>
      </c>
      <c r="CM465" s="661">
        <v>1</v>
      </c>
      <c r="CN465" s="661">
        <v>1</v>
      </c>
      <c r="CO465" s="661">
        <v>1</v>
      </c>
      <c r="CP465" s="661">
        <v>0</v>
      </c>
      <c r="CQ465" s="661">
        <v>0</v>
      </c>
      <c r="CR465" s="661">
        <v>1</v>
      </c>
      <c r="CS465" s="661">
        <v>0</v>
      </c>
      <c r="CT465" s="661">
        <v>0</v>
      </c>
      <c r="CU465" s="661">
        <v>0</v>
      </c>
      <c r="CV465" s="661">
        <v>0</v>
      </c>
      <c r="CW465" s="666">
        <v>5.5</v>
      </c>
      <c r="CX465" s="362"/>
      <c r="CY465" s="362"/>
      <c r="CZ465" s="362"/>
      <c r="DD465" s="516">
        <v>2</v>
      </c>
      <c r="DE465" s="511" t="s">
        <v>1988</v>
      </c>
      <c r="DG465" s="136"/>
      <c r="DK465" s="136"/>
      <c r="DL465" s="136"/>
      <c r="DM465" s="136"/>
      <c r="DT465" s="63"/>
      <c r="EP465" s="511">
        <v>218</v>
      </c>
      <c r="EQ465" s="574">
        <v>41932</v>
      </c>
      <c r="EU465" s="133">
        <v>83</v>
      </c>
      <c r="EV465" s="133">
        <v>0</v>
      </c>
      <c r="EW465" s="524">
        <v>26.583904109589</v>
      </c>
      <c r="EX465" s="133">
        <v>10</v>
      </c>
      <c r="EY465" s="133">
        <v>10</v>
      </c>
      <c r="EZ465" s="133">
        <v>56</v>
      </c>
      <c r="FA465" s="133">
        <v>49</v>
      </c>
      <c r="FD465" s="133">
        <v>51</v>
      </c>
      <c r="FF465" s="133">
        <v>32</v>
      </c>
      <c r="FI465" s="91"/>
      <c r="FJ465" s="91"/>
      <c r="FK465" s="227"/>
      <c r="FL465" s="227"/>
      <c r="FM465" s="193">
        <v>169</v>
      </c>
      <c r="FN465" s="193">
        <v>134</v>
      </c>
      <c r="FO465" s="193">
        <v>81.188356897862192</v>
      </c>
      <c r="FP465" s="193">
        <v>64.374200143867057</v>
      </c>
      <c r="FQ465" s="193">
        <v>20</v>
      </c>
      <c r="FR465" s="133">
        <v>1</v>
      </c>
      <c r="FT465" s="193">
        <v>66</v>
      </c>
      <c r="FU465" s="193">
        <v>28</v>
      </c>
      <c r="FV465" s="133">
        <v>150</v>
      </c>
      <c r="FW465" s="237">
        <v>4.8</v>
      </c>
      <c r="FX465" s="237">
        <v>2.7</v>
      </c>
      <c r="FY465" s="237">
        <v>13.75</v>
      </c>
      <c r="FZ465" s="237">
        <v>2.3571428571428572</v>
      </c>
      <c r="GA465" s="237">
        <v>2.8695652173913042</v>
      </c>
      <c r="GB465" s="133">
        <v>23</v>
      </c>
      <c r="GH465" s="133">
        <v>0</v>
      </c>
      <c r="GI465" s="133">
        <v>1</v>
      </c>
      <c r="GJ465" s="133">
        <v>1</v>
      </c>
      <c r="GK465" s="133">
        <v>1</v>
      </c>
      <c r="GL465" s="133">
        <v>57</v>
      </c>
      <c r="GN465" s="133">
        <v>0</v>
      </c>
      <c r="GP465" s="133">
        <v>1</v>
      </c>
      <c r="GQ465" s="61">
        <v>75</v>
      </c>
      <c r="GR465" s="106">
        <v>36.030335901418134</v>
      </c>
      <c r="GS465" s="61">
        <v>29</v>
      </c>
      <c r="GT465" s="61">
        <v>1</v>
      </c>
      <c r="GU465" s="61"/>
      <c r="GV465" s="61"/>
      <c r="GW465" s="61"/>
      <c r="GX465" s="61"/>
      <c r="GY465" s="61">
        <v>12</v>
      </c>
      <c r="GZ465" s="61"/>
      <c r="HA465" s="90"/>
      <c r="HB465" s="21">
        <v>10</v>
      </c>
      <c r="HZ465" s="238"/>
      <c r="IF465" s="237"/>
      <c r="IG465" s="237"/>
      <c r="IQ465" s="237"/>
      <c r="JD465" s="136"/>
      <c r="JE465" s="278"/>
      <c r="JF465" s="70"/>
      <c r="JG465" s="70"/>
      <c r="JH465" s="136"/>
      <c r="JI465" s="136"/>
      <c r="JJ465" s="136"/>
      <c r="JK465" s="136"/>
      <c r="JM465" s="420"/>
      <c r="JN465" s="362"/>
      <c r="JO465" s="244"/>
      <c r="JQ465" s="518">
        <v>1</v>
      </c>
      <c r="JR465" s="519">
        <v>41995</v>
      </c>
      <c r="JS465" s="520">
        <v>2</v>
      </c>
      <c r="JT465" s="135"/>
      <c r="JV465" s="200"/>
      <c r="JW465" s="135"/>
      <c r="JX465" s="225"/>
      <c r="JY465" s="201"/>
      <c r="JZ465" s="135"/>
      <c r="KA465" s="225"/>
      <c r="KB465" s="699">
        <v>0</v>
      </c>
      <c r="KC465" s="511"/>
      <c r="KD465" s="225"/>
      <c r="KE465" s="63"/>
      <c r="KF465" s="250"/>
      <c r="KG465" s="250"/>
      <c r="KH465" s="250"/>
      <c r="KI465" s="250"/>
      <c r="KJ465" s="250"/>
      <c r="KK465" s="250"/>
      <c r="KL465" s="250"/>
      <c r="KM465" s="250"/>
      <c r="KR465" s="92"/>
      <c r="KS465" s="92"/>
      <c r="KT465" s="92"/>
      <c r="KU465" s="361"/>
      <c r="KV465" s="92"/>
      <c r="KW465" s="361"/>
      <c r="KX465" s="361"/>
      <c r="KY465" s="361"/>
      <c r="KZ465" s="361"/>
      <c r="LA465" s="361"/>
      <c r="LB465" s="361"/>
      <c r="LC465" s="361"/>
      <c r="LD465" s="361"/>
      <c r="LE465" s="361"/>
      <c r="LF465" s="112"/>
      <c r="LG465" s="454"/>
      <c r="LH465" s="454"/>
      <c r="LI465" s="454"/>
      <c r="LJ465" s="454"/>
      <c r="LK465" s="454"/>
      <c r="LL465" s="454"/>
      <c r="LM465" s="454"/>
      <c r="LN465" s="454"/>
      <c r="LO465" s="454"/>
      <c r="LP465" s="454"/>
      <c r="LQ465" s="454"/>
      <c r="LR465" s="454"/>
      <c r="LS465" s="454"/>
      <c r="LT465" s="454"/>
      <c r="LU465" s="454"/>
      <c r="LV465" s="454"/>
      <c r="LW465" s="454"/>
      <c r="LX465" s="454"/>
      <c r="LY465" s="454"/>
      <c r="LZ465" s="454"/>
      <c r="MA465" s="454"/>
      <c r="MB465" s="454"/>
      <c r="MD465" s="509"/>
      <c r="ME465" s="61"/>
      <c r="MF465" s="746">
        <v>218</v>
      </c>
      <c r="MG465" s="510">
        <v>41934</v>
      </c>
      <c r="MH465" s="511">
        <v>480</v>
      </c>
      <c r="MI465" s="521" t="s">
        <v>1989</v>
      </c>
      <c r="MJ465" s="522">
        <v>62.138343416711201</v>
      </c>
      <c r="MK465" s="510"/>
      <c r="ML465" s="511"/>
      <c r="MM465" s="511"/>
      <c r="MN465" s="511"/>
      <c r="MO465" s="511"/>
      <c r="MP465" s="511"/>
      <c r="NE465" s="876" t="s">
        <v>64</v>
      </c>
      <c r="NF465" s="877" t="s">
        <v>64</v>
      </c>
      <c r="NG465" s="877" t="s">
        <v>64</v>
      </c>
      <c r="NH465" s="877" t="s">
        <v>64</v>
      </c>
      <c r="NI465" s="877" t="s">
        <v>64</v>
      </c>
      <c r="NJ465" s="877" t="s">
        <v>64</v>
      </c>
      <c r="NK465" s="877" t="s">
        <v>64</v>
      </c>
      <c r="NL465" s="877" t="s">
        <v>64</v>
      </c>
      <c r="NM465" s="877" t="s">
        <v>64</v>
      </c>
      <c r="NN465" s="877" t="s">
        <v>64</v>
      </c>
      <c r="NO465" s="877" t="s">
        <v>64</v>
      </c>
      <c r="NP465" s="877" t="s">
        <v>64</v>
      </c>
      <c r="NQ465" s="877" t="s">
        <v>64</v>
      </c>
      <c r="NR465" s="877" t="s">
        <v>64</v>
      </c>
      <c r="NS465" s="877" t="s">
        <v>64</v>
      </c>
      <c r="NT465" s="877" t="s">
        <v>64</v>
      </c>
      <c r="NU465" s="877" t="s">
        <v>64</v>
      </c>
      <c r="NV465" s="877" t="s">
        <v>64</v>
      </c>
      <c r="NW465" s="877" t="s">
        <v>64</v>
      </c>
      <c r="NX465" s="877" t="s">
        <v>64</v>
      </c>
      <c r="NY465" s="877" t="s">
        <v>64</v>
      </c>
      <c r="NZ465" s="877" t="s">
        <v>64</v>
      </c>
      <c r="OA465" s="877" t="s">
        <v>64</v>
      </c>
      <c r="OB465" s="877" t="s">
        <v>64</v>
      </c>
      <c r="OC465" s="877" t="s">
        <v>64</v>
      </c>
      <c r="OD465" s="877" t="s">
        <v>64</v>
      </c>
      <c r="OE465" s="877" t="s">
        <v>64</v>
      </c>
      <c r="OF465" s="877" t="s">
        <v>64</v>
      </c>
      <c r="OG465" s="877" t="s">
        <v>64</v>
      </c>
      <c r="OH465" s="877" t="s">
        <v>64</v>
      </c>
      <c r="OI465" s="877" t="s">
        <v>64</v>
      </c>
      <c r="OJ465" s="877" t="s">
        <v>64</v>
      </c>
      <c r="OK465" s="877" t="s">
        <v>64</v>
      </c>
      <c r="OL465" s="877" t="s">
        <v>64</v>
      </c>
      <c r="OM465" s="877" t="s">
        <v>64</v>
      </c>
    </row>
    <row r="466" spans="1:403" s="133" customFormat="1" x14ac:dyDescent="0.25">
      <c r="A466" s="455">
        <v>465</v>
      </c>
      <c r="B466" s="274">
        <v>0</v>
      </c>
      <c r="C466" s="61">
        <v>1</v>
      </c>
      <c r="D466" s="61">
        <v>5</v>
      </c>
      <c r="E466" s="511">
        <v>219</v>
      </c>
      <c r="F466" s="884"/>
      <c r="G466" s="61"/>
      <c r="H466" s="900">
        <v>481</v>
      </c>
      <c r="J466" s="511" t="s">
        <v>1990</v>
      </c>
      <c r="K466" s="766">
        <v>19914</v>
      </c>
      <c r="L466" s="512">
        <v>60.424657534246599</v>
      </c>
      <c r="M466" s="514">
        <v>60</v>
      </c>
      <c r="N466" s="514">
        <v>161</v>
      </c>
      <c r="O466" s="514">
        <v>23.147255121330193</v>
      </c>
      <c r="P466" s="106">
        <v>1.6380883167074152</v>
      </c>
      <c r="Q466" s="511">
        <v>0</v>
      </c>
      <c r="R466" s="511">
        <v>100</v>
      </c>
      <c r="S466" s="511">
        <v>60</v>
      </c>
      <c r="T466" s="511">
        <v>0</v>
      </c>
      <c r="U466" s="514">
        <v>3</v>
      </c>
      <c r="V466" s="718">
        <v>0</v>
      </c>
      <c r="W466" s="718"/>
      <c r="X466" s="718">
        <v>0</v>
      </c>
      <c r="Y466" s="718">
        <v>0</v>
      </c>
      <c r="Z466" s="718">
        <v>0</v>
      </c>
      <c r="AA466" s="718">
        <v>0</v>
      </c>
      <c r="AB466" s="718">
        <v>0</v>
      </c>
      <c r="AC466" s="718">
        <v>0</v>
      </c>
      <c r="AE466" s="524">
        <v>19.5398259420739</v>
      </c>
      <c r="AG466" s="589">
        <v>93</v>
      </c>
      <c r="AH466" s="590">
        <v>2.15</v>
      </c>
      <c r="AI466" s="589">
        <v>31</v>
      </c>
      <c r="AJ466" s="63"/>
      <c r="AK466" s="515">
        <v>14.2</v>
      </c>
      <c r="AL466" s="63"/>
      <c r="AM466" s="589"/>
      <c r="AN466" s="593">
        <v>4178</v>
      </c>
      <c r="AO466" s="409"/>
      <c r="AP466" s="63"/>
      <c r="AQ466" s="63"/>
      <c r="AR466" s="63"/>
      <c r="AS466" s="63"/>
      <c r="AT466" s="63"/>
      <c r="AU466" s="63"/>
      <c r="AV466" s="64"/>
      <c r="AW466" s="64"/>
      <c r="AX466" s="108"/>
      <c r="AY466" s="108"/>
      <c r="AZ466" s="108"/>
      <c r="BA466" s="589">
        <v>138</v>
      </c>
      <c r="BB466" s="414"/>
      <c r="BC466" s="66"/>
      <c r="BD466" s="68"/>
      <c r="BE466" s="66"/>
      <c r="BF466" s="218"/>
      <c r="BG466" s="66"/>
      <c r="BH466" s="68"/>
      <c r="BI466" s="508"/>
      <c r="BJ466" s="508"/>
      <c r="BK466" s="508"/>
      <c r="BL466" s="66"/>
      <c r="BM466" s="66"/>
      <c r="BN466" s="66"/>
      <c r="BO466" s="66"/>
      <c r="BP466" s="571"/>
      <c r="BQ466" s="66"/>
      <c r="BR466" s="66"/>
      <c r="BS466" s="66"/>
      <c r="BT466" s="66"/>
      <c r="BU466" s="61"/>
      <c r="BV466" s="61"/>
      <c r="BW466" s="61"/>
      <c r="BX466" s="61"/>
      <c r="BY466" s="61"/>
      <c r="BZ466" s="61"/>
      <c r="CA466" s="61"/>
      <c r="CB466" s="61"/>
      <c r="CC466" s="61"/>
      <c r="CD466" s="61"/>
      <c r="CE466" s="61"/>
      <c r="CF466" s="61"/>
      <c r="CG466" s="61"/>
      <c r="CH466" s="61"/>
      <c r="CI466" s="61"/>
      <c r="CJ466" s="61"/>
      <c r="CK466" s="661">
        <v>1</v>
      </c>
      <c r="CL466" s="661">
        <v>0</v>
      </c>
      <c r="CM466" s="661">
        <v>1</v>
      </c>
      <c r="CN466" s="661">
        <v>1</v>
      </c>
      <c r="CO466" s="661">
        <v>1</v>
      </c>
      <c r="CP466" s="661">
        <v>0</v>
      </c>
      <c r="CQ466" s="661">
        <v>0</v>
      </c>
      <c r="CR466" s="661">
        <v>0</v>
      </c>
      <c r="CS466" s="661">
        <v>0</v>
      </c>
      <c r="CT466" s="661">
        <v>0</v>
      </c>
      <c r="CU466" s="661">
        <v>0</v>
      </c>
      <c r="CV466" s="661">
        <v>1</v>
      </c>
      <c r="CW466" s="666">
        <v>15.6</v>
      </c>
      <c r="CX466" s="362"/>
      <c r="CY466" s="362"/>
      <c r="CZ466" s="362"/>
      <c r="DD466" s="516">
        <v>2</v>
      </c>
      <c r="DE466" s="511" t="s">
        <v>1991</v>
      </c>
      <c r="DG466" s="136"/>
      <c r="DK466" s="136"/>
      <c r="DL466" s="136"/>
      <c r="DM466" s="136"/>
      <c r="DT466" s="63"/>
      <c r="EP466" s="511">
        <v>219</v>
      </c>
      <c r="EQ466" s="574">
        <v>41967</v>
      </c>
      <c r="EU466" s="133">
        <v>86</v>
      </c>
      <c r="EV466" s="133">
        <v>0</v>
      </c>
      <c r="EW466" s="524">
        <v>19.5398259420739</v>
      </c>
      <c r="EX466" s="133">
        <v>7</v>
      </c>
      <c r="EY466" s="133">
        <v>7</v>
      </c>
      <c r="EZ466" s="133">
        <v>86</v>
      </c>
      <c r="FA466" s="133">
        <v>78</v>
      </c>
      <c r="FD466" s="133">
        <v>50</v>
      </c>
      <c r="FF466" s="133">
        <v>30</v>
      </c>
      <c r="FI466" s="91"/>
      <c r="FJ466" s="91"/>
      <c r="FK466" s="227"/>
      <c r="FL466" s="227"/>
      <c r="FM466" s="193">
        <v>397</v>
      </c>
      <c r="FN466" s="193">
        <v>338</v>
      </c>
      <c r="FO466" s="193">
        <v>242.35567517994184</v>
      </c>
      <c r="FP466" s="193">
        <v>206.33808113556762</v>
      </c>
      <c r="FQ466" s="193">
        <v>15</v>
      </c>
      <c r="FR466" s="133">
        <v>1</v>
      </c>
      <c r="FT466" s="193">
        <v>77</v>
      </c>
      <c r="FU466" s="193">
        <v>26</v>
      </c>
      <c r="FV466" s="133">
        <v>100</v>
      </c>
      <c r="FW466" s="237">
        <v>3.76</v>
      </c>
      <c r="FX466" s="237">
        <v>3.33</v>
      </c>
      <c r="FY466" s="237">
        <v>20.478723404255319</v>
      </c>
      <c r="FZ466" s="237">
        <v>2.9615384615384617</v>
      </c>
      <c r="GA466" s="237"/>
      <c r="GB466" s="133">
        <v>19</v>
      </c>
      <c r="GH466" s="133">
        <v>0</v>
      </c>
      <c r="GI466" s="133">
        <v>2</v>
      </c>
      <c r="GJ466" s="133">
        <v>1</v>
      </c>
      <c r="GK466" s="133">
        <v>1</v>
      </c>
      <c r="GL466" s="133">
        <v>38</v>
      </c>
      <c r="GN466" s="133">
        <v>0</v>
      </c>
      <c r="GP466" s="133">
        <v>1</v>
      </c>
      <c r="GQ466" s="61">
        <v>73</v>
      </c>
      <c r="GR466" s="106">
        <v>44.564141783717261</v>
      </c>
      <c r="GS466" s="61">
        <v>39</v>
      </c>
      <c r="GT466" s="61">
        <v>0</v>
      </c>
      <c r="GU466" s="61"/>
      <c r="GV466" s="61"/>
      <c r="GW466" s="61"/>
      <c r="GX466" s="61"/>
      <c r="GY466" s="61">
        <v>18</v>
      </c>
      <c r="GZ466" s="61"/>
      <c r="HA466" s="90"/>
      <c r="HB466" s="21">
        <v>9</v>
      </c>
      <c r="HZ466" s="238"/>
      <c r="IF466" s="237"/>
      <c r="IG466" s="237"/>
      <c r="IQ466" s="237"/>
      <c r="JD466" s="136"/>
      <c r="JE466" s="278"/>
      <c r="JF466" s="70"/>
      <c r="JG466" s="70"/>
      <c r="JH466" s="136"/>
      <c r="JI466" s="136"/>
      <c r="JJ466" s="136"/>
      <c r="JK466" s="136"/>
      <c r="JM466" s="420"/>
      <c r="JN466" s="362"/>
      <c r="JO466" s="244"/>
      <c r="JQ466" s="518">
        <v>2</v>
      </c>
      <c r="JR466" s="519">
        <v>42565</v>
      </c>
      <c r="JS466" s="520">
        <v>19</v>
      </c>
      <c r="JT466" s="135"/>
      <c r="JV466" s="200"/>
      <c r="JW466" s="135"/>
      <c r="JX466" s="225"/>
      <c r="JY466" s="201"/>
      <c r="JZ466" s="135"/>
      <c r="KA466" s="225"/>
      <c r="KB466" s="699">
        <v>1</v>
      </c>
      <c r="KC466" s="700">
        <v>42565</v>
      </c>
      <c r="KD466" s="225"/>
      <c r="KE466" s="63"/>
      <c r="KF466" s="250"/>
      <c r="KG466" s="250"/>
      <c r="KH466" s="250"/>
      <c r="KI466" s="250"/>
      <c r="KJ466" s="250"/>
      <c r="KK466" s="250"/>
      <c r="KL466" s="250"/>
      <c r="KM466" s="250"/>
      <c r="KR466" s="92"/>
      <c r="KS466" s="92"/>
      <c r="KT466" s="92"/>
      <c r="KU466" s="361"/>
      <c r="KV466" s="92"/>
      <c r="KW466" s="361"/>
      <c r="KX466" s="361"/>
      <c r="KY466" s="361"/>
      <c r="KZ466" s="361"/>
      <c r="LA466" s="361"/>
      <c r="LB466" s="361"/>
      <c r="LC466" s="361"/>
      <c r="LD466" s="361"/>
      <c r="LE466" s="361"/>
      <c r="LF466" s="112"/>
      <c r="LG466" s="454"/>
      <c r="LH466" s="454"/>
      <c r="LI466" s="454"/>
      <c r="LJ466" s="454"/>
      <c r="LK466" s="454"/>
      <c r="LL466" s="454"/>
      <c r="LM466" s="454"/>
      <c r="LN466" s="454"/>
      <c r="LO466" s="454"/>
      <c r="LP466" s="454"/>
      <c r="LQ466" s="454"/>
      <c r="LR466" s="454"/>
      <c r="LS466" s="454"/>
      <c r="LT466" s="454"/>
      <c r="LU466" s="454"/>
      <c r="LV466" s="454"/>
      <c r="LW466" s="454"/>
      <c r="LX466" s="454"/>
      <c r="LY466" s="454"/>
      <c r="LZ466" s="454"/>
      <c r="MA466" s="454"/>
      <c r="MB466" s="454"/>
      <c r="MD466" s="509"/>
      <c r="ME466" s="61"/>
      <c r="MF466" s="746">
        <v>219</v>
      </c>
      <c r="MG466" s="510">
        <v>41969</v>
      </c>
      <c r="MH466" s="511">
        <v>481</v>
      </c>
      <c r="MI466" s="521" t="s">
        <v>1992</v>
      </c>
      <c r="MJ466" s="522">
        <v>43.797649594749103</v>
      </c>
      <c r="MK466" s="510">
        <v>41966</v>
      </c>
      <c r="ML466" s="521" t="s">
        <v>1993</v>
      </c>
      <c r="MM466" s="528">
        <v>77.189893276496093</v>
      </c>
      <c r="MN466" s="511"/>
      <c r="MO466" s="511"/>
      <c r="MP466" s="511"/>
      <c r="NE466" s="876">
        <v>1219</v>
      </c>
      <c r="NF466" s="877">
        <v>8.4133740600542399</v>
      </c>
      <c r="NG466" s="877">
        <v>6.89893387178018</v>
      </c>
      <c r="NH466" s="877">
        <v>3.9662458732249402</v>
      </c>
      <c r="NI466" s="877">
        <v>3.6587827340128301</v>
      </c>
      <c r="NJ466" s="877">
        <v>7.7683166760490598</v>
      </c>
      <c r="NK466" s="877">
        <v>8.2150961209762094</v>
      </c>
      <c r="NL466" s="877">
        <v>8.0108917059297298</v>
      </c>
      <c r="NM466" s="877">
        <v>7.7687136570304904</v>
      </c>
      <c r="NN466" s="877">
        <v>6.2900188469326199</v>
      </c>
      <c r="NO466" s="877">
        <v>1.6553518286125499</v>
      </c>
      <c r="NP466" s="877">
        <v>5.7886857106135299</v>
      </c>
      <c r="NQ466" s="877">
        <v>6.5890143852282401</v>
      </c>
      <c r="NR466" s="877">
        <v>7.6923713997086596</v>
      </c>
      <c r="NS466" s="877">
        <v>4.3596617223338798</v>
      </c>
      <c r="NT466" s="877">
        <v>5.9995490873409496</v>
      </c>
      <c r="NU466" s="877">
        <v>7.3269687115878899</v>
      </c>
      <c r="NV466" s="877">
        <v>6.8635668293235002</v>
      </c>
      <c r="NW466" s="877">
        <v>6.9094131053772303</v>
      </c>
      <c r="NX466" s="877">
        <v>5.5975311742242102</v>
      </c>
      <c r="NY466" s="877">
        <v>6.0675956969400398</v>
      </c>
      <c r="NZ466" s="877">
        <v>7.5949217150269197</v>
      </c>
      <c r="OA466" s="877">
        <v>0.71369581484335898</v>
      </c>
      <c r="OB466" s="877">
        <v>9.3606057005584198</v>
      </c>
      <c r="OC466" s="877">
        <v>-7.40005814437769E-2</v>
      </c>
      <c r="OD466" s="877">
        <v>4.2927817492278502</v>
      </c>
      <c r="OE466" s="877">
        <v>6.4810728568277503</v>
      </c>
      <c r="OF466" s="877">
        <v>4.2125693388508099</v>
      </c>
      <c r="OG466" s="877">
        <v>11.8132881861849</v>
      </c>
      <c r="OH466" s="877">
        <v>3.2372577709003698</v>
      </c>
      <c r="OI466" s="877">
        <v>7.5748583912927803</v>
      </c>
      <c r="OJ466" s="877">
        <v>4.4114262457264601</v>
      </c>
      <c r="OK466" s="877">
        <v>4.2384297948921299</v>
      </c>
      <c r="OL466" s="877">
        <v>3.5790859343844899</v>
      </c>
      <c r="OM466" s="877">
        <v>9.4346062820021999</v>
      </c>
    </row>
    <row r="467" spans="1:403" s="133" customFormat="1" x14ac:dyDescent="0.25">
      <c r="A467" s="902">
        <v>466</v>
      </c>
      <c r="B467" s="221">
        <v>0</v>
      </c>
      <c r="C467" s="61">
        <v>0</v>
      </c>
      <c r="D467" s="61">
        <v>5</v>
      </c>
      <c r="E467" s="511">
        <v>220</v>
      </c>
      <c r="F467" s="884"/>
      <c r="G467" s="61"/>
      <c r="H467" s="900">
        <v>484</v>
      </c>
      <c r="J467" s="511" t="s">
        <v>1994</v>
      </c>
      <c r="K467" s="766">
        <v>20865</v>
      </c>
      <c r="L467" s="512">
        <v>57.854794520547998</v>
      </c>
      <c r="M467" s="514">
        <v>89.1</v>
      </c>
      <c r="N467" s="514">
        <v>182</v>
      </c>
      <c r="O467" s="514">
        <v>26.898925250573598</v>
      </c>
      <c r="P467" s="106">
        <v>2.1223807386988791</v>
      </c>
      <c r="Q467" s="511">
        <v>0</v>
      </c>
      <c r="R467" s="511">
        <v>110</v>
      </c>
      <c r="S467" s="511">
        <v>58</v>
      </c>
      <c r="T467" s="511">
        <v>0</v>
      </c>
      <c r="U467" s="514">
        <v>2</v>
      </c>
      <c r="V467" s="718">
        <v>0</v>
      </c>
      <c r="W467" s="718"/>
      <c r="X467" s="718">
        <v>0</v>
      </c>
      <c r="Y467" s="718">
        <v>2</v>
      </c>
      <c r="Z467" s="718">
        <v>1</v>
      </c>
      <c r="AA467" s="718">
        <v>1</v>
      </c>
      <c r="AB467" s="718">
        <v>0</v>
      </c>
      <c r="AC467" s="718">
        <v>1</v>
      </c>
      <c r="AE467" s="524">
        <v>35.882346676733597</v>
      </c>
      <c r="AG467" s="589">
        <v>99</v>
      </c>
      <c r="AH467" s="590">
        <v>2.2999999999999998</v>
      </c>
      <c r="AI467" s="589">
        <v>29</v>
      </c>
      <c r="AJ467" s="63"/>
      <c r="AK467" s="515">
        <v>13</v>
      </c>
      <c r="AL467" s="63"/>
      <c r="AM467" s="589"/>
      <c r="AN467" s="593">
        <v>1438</v>
      </c>
      <c r="AO467" s="409"/>
      <c r="AP467" s="63"/>
      <c r="AQ467" s="63"/>
      <c r="AR467" s="63"/>
      <c r="AS467" s="63"/>
      <c r="AT467" s="63"/>
      <c r="AU467" s="63"/>
      <c r="AV467" s="64"/>
      <c r="AW467" s="64"/>
      <c r="AX467" s="108"/>
      <c r="AY467" s="108"/>
      <c r="AZ467" s="108"/>
      <c r="BA467" s="589">
        <v>140</v>
      </c>
      <c r="BB467" s="414"/>
      <c r="BC467" s="66"/>
      <c r="BD467" s="68"/>
      <c r="BE467" s="66"/>
      <c r="BF467" s="218"/>
      <c r="BG467" s="66"/>
      <c r="BH467" s="68"/>
      <c r="BI467" s="508"/>
      <c r="BJ467" s="508"/>
      <c r="BK467" s="508"/>
      <c r="BL467" s="66"/>
      <c r="BM467" s="66"/>
      <c r="BN467" s="66"/>
      <c r="BO467" s="66"/>
      <c r="BP467" s="571"/>
      <c r="BQ467" s="66"/>
      <c r="BR467" s="66"/>
      <c r="BS467" s="66"/>
      <c r="BT467" s="66"/>
      <c r="BU467" s="61"/>
      <c r="BV467" s="61"/>
      <c r="BW467" s="61"/>
      <c r="BX467" s="61"/>
      <c r="BY467" s="61"/>
      <c r="BZ467" s="61"/>
      <c r="CA467" s="61"/>
      <c r="CB467" s="61"/>
      <c r="CC467" s="61"/>
      <c r="CD467" s="61"/>
      <c r="CE467" s="61"/>
      <c r="CF467" s="61"/>
      <c r="CG467" s="61"/>
      <c r="CH467" s="61"/>
      <c r="CI467" s="61"/>
      <c r="CJ467" s="61"/>
      <c r="CK467" s="661">
        <v>1</v>
      </c>
      <c r="CL467" s="661">
        <v>0</v>
      </c>
      <c r="CM467" s="661">
        <v>0</v>
      </c>
      <c r="CN467" s="661">
        <v>1</v>
      </c>
      <c r="CO467" s="661">
        <v>1</v>
      </c>
      <c r="CP467" s="661">
        <v>0</v>
      </c>
      <c r="CQ467" s="661">
        <v>1</v>
      </c>
      <c r="CR467" s="661">
        <v>0</v>
      </c>
      <c r="CS467" s="661">
        <v>0</v>
      </c>
      <c r="CT467" s="663">
        <v>1</v>
      </c>
      <c r="CU467" s="661">
        <v>0</v>
      </c>
      <c r="CV467" s="661">
        <v>0</v>
      </c>
      <c r="CW467" s="666">
        <v>13.6</v>
      </c>
      <c r="CX467" s="362"/>
      <c r="CY467" s="362"/>
      <c r="CZ467" s="362"/>
      <c r="DD467" s="516">
        <v>1</v>
      </c>
      <c r="DE467" s="511" t="s">
        <v>1745</v>
      </c>
      <c r="DG467" s="136"/>
      <c r="DK467" s="136"/>
      <c r="DL467" s="136"/>
      <c r="DM467" s="136"/>
      <c r="DT467" s="63"/>
      <c r="EP467" s="511">
        <v>220</v>
      </c>
      <c r="EQ467" s="574">
        <v>41981</v>
      </c>
      <c r="EU467" s="133">
        <v>65</v>
      </c>
      <c r="EV467" s="133">
        <v>0</v>
      </c>
      <c r="EW467" s="524">
        <v>35.882346676733597</v>
      </c>
      <c r="EX467" s="133">
        <v>7</v>
      </c>
      <c r="EY467" s="133">
        <v>7</v>
      </c>
      <c r="EZ467" s="133">
        <v>73</v>
      </c>
      <c r="FA467" s="133">
        <v>60</v>
      </c>
      <c r="FD467" s="133">
        <v>54</v>
      </c>
      <c r="FF467" s="133">
        <v>33</v>
      </c>
      <c r="FI467" s="91"/>
      <c r="FJ467" s="91"/>
      <c r="FK467" s="227"/>
      <c r="FL467" s="227"/>
      <c r="FM467" s="193">
        <v>293</v>
      </c>
      <c r="FN467" s="193">
        <v>247</v>
      </c>
      <c r="FO467" s="193">
        <v>138.05251558192288</v>
      </c>
      <c r="FP467" s="193">
        <v>116.37874180455614</v>
      </c>
      <c r="FQ467" s="193">
        <v>16</v>
      </c>
      <c r="FR467" s="133">
        <v>1</v>
      </c>
      <c r="FT467" s="193">
        <v>97</v>
      </c>
      <c r="FU467" s="193">
        <v>34</v>
      </c>
      <c r="FV467" s="133">
        <v>100</v>
      </c>
      <c r="FW467" s="237">
        <v>5.37</v>
      </c>
      <c r="FX467" s="237">
        <v>5.15</v>
      </c>
      <c r="FY467" s="237">
        <v>18.063314711359403</v>
      </c>
      <c r="FZ467" s="237">
        <v>2.8529411764705883</v>
      </c>
      <c r="GA467" s="237">
        <v>2.2558139534883721</v>
      </c>
      <c r="GB467" s="133">
        <v>21</v>
      </c>
      <c r="GH467" s="133">
        <v>0</v>
      </c>
      <c r="GI467" s="133">
        <v>2</v>
      </c>
      <c r="GJ467" s="133">
        <v>1</v>
      </c>
      <c r="GK467" s="133">
        <v>1</v>
      </c>
      <c r="GL467" s="133">
        <v>40</v>
      </c>
      <c r="GN467" s="133">
        <v>0</v>
      </c>
      <c r="GP467" s="133">
        <v>0</v>
      </c>
      <c r="GQ467" s="61">
        <v>37</v>
      </c>
      <c r="GR467" s="106">
        <v>17.433252820925414</v>
      </c>
      <c r="GS467" s="61">
        <v>58</v>
      </c>
      <c r="GT467" s="61">
        <v>0</v>
      </c>
      <c r="GU467" s="61"/>
      <c r="GV467" s="61"/>
      <c r="GW467" s="61"/>
      <c r="GX467" s="61"/>
      <c r="GY467" s="61"/>
      <c r="GZ467" s="61"/>
      <c r="HA467" s="90"/>
      <c r="HB467" s="21">
        <v>22</v>
      </c>
      <c r="HZ467" s="238"/>
      <c r="IF467" s="237"/>
      <c r="IG467" s="237"/>
      <c r="IQ467" s="237"/>
      <c r="JD467" s="136"/>
      <c r="JE467" s="278"/>
      <c r="JF467" s="70"/>
      <c r="JG467" s="70"/>
      <c r="JH467" s="136"/>
      <c r="JI467" s="136"/>
      <c r="JJ467" s="136"/>
      <c r="JK467" s="136"/>
      <c r="JM467" s="420"/>
      <c r="JN467" s="362"/>
      <c r="JO467" s="244"/>
      <c r="JQ467" s="518">
        <v>2</v>
      </c>
      <c r="JR467" s="519">
        <v>42662</v>
      </c>
      <c r="JS467" s="520">
        <v>22</v>
      </c>
      <c r="JT467" s="135"/>
      <c r="JV467" s="200"/>
      <c r="JW467" s="135"/>
      <c r="JX467" s="225"/>
      <c r="JY467" s="201"/>
      <c r="JZ467" s="135"/>
      <c r="KA467" s="225"/>
      <c r="KB467" s="699">
        <v>1</v>
      </c>
      <c r="KC467" s="700">
        <v>42662</v>
      </c>
      <c r="KD467" s="225"/>
      <c r="KE467" s="63"/>
      <c r="KF467" s="250"/>
      <c r="KG467" s="250"/>
      <c r="KH467" s="250"/>
      <c r="KI467" s="250"/>
      <c r="KJ467" s="250"/>
      <c r="KK467" s="250"/>
      <c r="KL467" s="250"/>
      <c r="KM467" s="250"/>
      <c r="KR467" s="92"/>
      <c r="KS467" s="92"/>
      <c r="KT467" s="92"/>
      <c r="KU467" s="361"/>
      <c r="KV467" s="92"/>
      <c r="KW467" s="361"/>
      <c r="KX467" s="361"/>
      <c r="KY467" s="361"/>
      <c r="KZ467" s="361"/>
      <c r="LA467" s="361"/>
      <c r="LB467" s="361"/>
      <c r="LC467" s="361"/>
      <c r="LD467" s="361"/>
      <c r="LE467" s="361"/>
      <c r="LF467" s="112"/>
      <c r="LG467" s="454"/>
      <c r="LH467" s="454"/>
      <c r="LI467" s="454"/>
      <c r="LJ467" s="454"/>
      <c r="LK467" s="454"/>
      <c r="LL467" s="454"/>
      <c r="LM467" s="454"/>
      <c r="LN467" s="454"/>
      <c r="LO467" s="454"/>
      <c r="LP467" s="454"/>
      <c r="LQ467" s="454"/>
      <c r="LR467" s="454"/>
      <c r="LS467" s="454"/>
      <c r="LT467" s="454"/>
      <c r="LU467" s="454"/>
      <c r="LV467" s="454"/>
      <c r="LW467" s="454"/>
      <c r="LX467" s="454"/>
      <c r="LY467" s="454"/>
      <c r="LZ467" s="454"/>
      <c r="MA467" s="454"/>
      <c r="MB467" s="454"/>
      <c r="MD467" s="509"/>
      <c r="ME467" s="61"/>
      <c r="MF467" s="746">
        <v>220</v>
      </c>
      <c r="MG467" s="510">
        <v>41982</v>
      </c>
      <c r="MH467" s="511">
        <v>484</v>
      </c>
      <c r="MI467" s="521" t="s">
        <v>1995</v>
      </c>
      <c r="MJ467" s="522">
        <v>103.15008295385501</v>
      </c>
      <c r="MK467" s="510">
        <v>41984</v>
      </c>
      <c r="ML467" s="521" t="s">
        <v>1996</v>
      </c>
      <c r="MM467" s="528">
        <v>62.593675937577601</v>
      </c>
      <c r="MN467" s="511"/>
      <c r="MO467" s="511"/>
      <c r="MP467" s="511"/>
      <c r="NE467" s="876" t="s">
        <v>64</v>
      </c>
      <c r="NF467" s="877" t="s">
        <v>64</v>
      </c>
      <c r="NG467" s="877" t="s">
        <v>64</v>
      </c>
      <c r="NH467" s="877" t="s">
        <v>64</v>
      </c>
      <c r="NI467" s="877" t="s">
        <v>64</v>
      </c>
      <c r="NJ467" s="877" t="s">
        <v>64</v>
      </c>
      <c r="NK467" s="877" t="s">
        <v>64</v>
      </c>
      <c r="NL467" s="877" t="s">
        <v>64</v>
      </c>
      <c r="NM467" s="877" t="s">
        <v>64</v>
      </c>
      <c r="NN467" s="877" t="s">
        <v>64</v>
      </c>
      <c r="NO467" s="877" t="s">
        <v>64</v>
      </c>
      <c r="NP467" s="877" t="s">
        <v>64</v>
      </c>
      <c r="NQ467" s="877" t="s">
        <v>64</v>
      </c>
      <c r="NR467" s="877" t="s">
        <v>64</v>
      </c>
      <c r="NS467" s="877" t="s">
        <v>64</v>
      </c>
      <c r="NT467" s="877" t="s">
        <v>64</v>
      </c>
      <c r="NU467" s="877" t="s">
        <v>64</v>
      </c>
      <c r="NV467" s="877" t="s">
        <v>64</v>
      </c>
      <c r="NW467" s="877" t="s">
        <v>64</v>
      </c>
      <c r="NX467" s="877" t="s">
        <v>64</v>
      </c>
      <c r="NY467" s="877" t="s">
        <v>64</v>
      </c>
      <c r="NZ467" s="877" t="s">
        <v>64</v>
      </c>
      <c r="OA467" s="877" t="s">
        <v>64</v>
      </c>
      <c r="OB467" s="877" t="s">
        <v>64</v>
      </c>
      <c r="OC467" s="877" t="s">
        <v>64</v>
      </c>
      <c r="OD467" s="877" t="s">
        <v>64</v>
      </c>
      <c r="OE467" s="877" t="s">
        <v>64</v>
      </c>
      <c r="OF467" s="877" t="s">
        <v>64</v>
      </c>
      <c r="OG467" s="877" t="s">
        <v>64</v>
      </c>
      <c r="OH467" s="877" t="s">
        <v>64</v>
      </c>
      <c r="OI467" s="877" t="s">
        <v>64</v>
      </c>
      <c r="OJ467" s="877" t="s">
        <v>64</v>
      </c>
      <c r="OK467" s="877" t="s">
        <v>64</v>
      </c>
      <c r="OL467" s="877" t="s">
        <v>64</v>
      </c>
      <c r="OM467" s="877" t="s">
        <v>64</v>
      </c>
    </row>
    <row r="468" spans="1:403" s="133" customFormat="1" x14ac:dyDescent="0.25">
      <c r="A468" s="455">
        <v>467</v>
      </c>
      <c r="B468" s="221">
        <v>0</v>
      </c>
      <c r="C468" s="61">
        <v>1</v>
      </c>
      <c r="D468" s="61">
        <v>5</v>
      </c>
      <c r="E468" s="511">
        <v>221</v>
      </c>
      <c r="F468" s="884"/>
      <c r="G468" s="61"/>
      <c r="H468" s="900">
        <v>486</v>
      </c>
      <c r="J468" s="511" t="s">
        <v>1997</v>
      </c>
      <c r="K468" s="766">
        <v>24717</v>
      </c>
      <c r="L468" s="512">
        <v>47.304109589041097</v>
      </c>
      <c r="M468" s="514">
        <v>80</v>
      </c>
      <c r="N468" s="514">
        <v>175</v>
      </c>
      <c r="O468" s="514">
        <v>26.122448979591837</v>
      </c>
      <c r="P468" s="106">
        <v>1.9720265943665387</v>
      </c>
      <c r="Q468" s="511">
        <v>0</v>
      </c>
      <c r="R468" s="511">
        <v>125</v>
      </c>
      <c r="S468" s="511">
        <v>80</v>
      </c>
      <c r="T468" s="511">
        <v>0</v>
      </c>
      <c r="U468" s="514">
        <v>1</v>
      </c>
      <c r="V468" s="718">
        <v>0</v>
      </c>
      <c r="W468" s="718"/>
      <c r="X468" s="718">
        <v>1</v>
      </c>
      <c r="Y468" s="718">
        <v>0</v>
      </c>
      <c r="Z468" s="718">
        <v>1</v>
      </c>
      <c r="AA468" s="718">
        <v>0</v>
      </c>
      <c r="AB468" s="718">
        <v>0</v>
      </c>
      <c r="AC468" s="718">
        <v>0</v>
      </c>
      <c r="AE468" s="524">
        <v>39.046075043523999</v>
      </c>
      <c r="AG468" s="589">
        <v>108</v>
      </c>
      <c r="AH468" s="590">
        <v>11.2</v>
      </c>
      <c r="AI468" s="589">
        <v>5</v>
      </c>
      <c r="AJ468" s="63"/>
      <c r="AK468" s="515">
        <v>9.3000000000000007</v>
      </c>
      <c r="AL468" s="63"/>
      <c r="AM468" s="589"/>
      <c r="AN468" s="593">
        <v>3384</v>
      </c>
      <c r="AO468" s="409"/>
      <c r="AP468" s="63"/>
      <c r="AQ468" s="63"/>
      <c r="AR468" s="63"/>
      <c r="AS468" s="63"/>
      <c r="AT468" s="63"/>
      <c r="AU468" s="63"/>
      <c r="AV468" s="64"/>
      <c r="AW468" s="64"/>
      <c r="AX468" s="108"/>
      <c r="AY468" s="108"/>
      <c r="AZ468" s="108"/>
      <c r="BA468" s="589">
        <v>145</v>
      </c>
      <c r="BB468" s="414"/>
      <c r="BC468" s="66"/>
      <c r="BD468" s="68"/>
      <c r="BE468" s="66"/>
      <c r="BF468" s="218"/>
      <c r="BG468" s="66"/>
      <c r="BH468" s="68"/>
      <c r="BI468" s="508"/>
      <c r="BJ468" s="508"/>
      <c r="BK468" s="508"/>
      <c r="BL468" s="66"/>
      <c r="BM468" s="66"/>
      <c r="BN468" s="66"/>
      <c r="BO468" s="66"/>
      <c r="BP468" s="571"/>
      <c r="BQ468" s="66"/>
      <c r="BR468" s="66"/>
      <c r="BS468" s="66"/>
      <c r="BT468" s="66"/>
      <c r="BU468" s="61"/>
      <c r="BV468" s="61"/>
      <c r="BW468" s="61"/>
      <c r="BX468" s="61"/>
      <c r="BY468" s="61"/>
      <c r="BZ468" s="61"/>
      <c r="CA468" s="61"/>
      <c r="CB468" s="61"/>
      <c r="CC468" s="61"/>
      <c r="CD468" s="61"/>
      <c r="CE468" s="61"/>
      <c r="CF468" s="61"/>
      <c r="CG468" s="61"/>
      <c r="CH468" s="61"/>
      <c r="CI468" s="61"/>
      <c r="CJ468" s="61"/>
      <c r="CK468" s="661">
        <v>0</v>
      </c>
      <c r="CL468" s="661">
        <v>0</v>
      </c>
      <c r="CM468" s="661">
        <v>0</v>
      </c>
      <c r="CN468" s="661">
        <v>1</v>
      </c>
      <c r="CO468" s="661">
        <v>1</v>
      </c>
      <c r="CP468" s="661">
        <v>0</v>
      </c>
      <c r="CQ468" s="661">
        <v>1</v>
      </c>
      <c r="CR468" s="661">
        <v>0</v>
      </c>
      <c r="CS468" s="661">
        <v>0</v>
      </c>
      <c r="CT468" s="661">
        <v>0</v>
      </c>
      <c r="CU468" s="661">
        <v>1</v>
      </c>
      <c r="CV468" s="661">
        <v>0</v>
      </c>
      <c r="CW468" s="666">
        <v>16.7</v>
      </c>
      <c r="CX468" s="362"/>
      <c r="CY468" s="362"/>
      <c r="CZ468" s="362"/>
      <c r="DD468" s="516">
        <v>1</v>
      </c>
      <c r="DE468" s="511" t="s">
        <v>1811</v>
      </c>
      <c r="DG468" s="136"/>
      <c r="DK468" s="136"/>
      <c r="DL468" s="136"/>
      <c r="DM468" s="136"/>
      <c r="DT468" s="63"/>
      <c r="EP468" s="511">
        <v>221</v>
      </c>
      <c r="EQ468" s="574">
        <v>41922</v>
      </c>
      <c r="EU468" s="133">
        <v>48</v>
      </c>
      <c r="EV468" s="133">
        <v>0</v>
      </c>
      <c r="EW468" s="524">
        <v>39.046075043523999</v>
      </c>
      <c r="EX468" s="133">
        <v>10</v>
      </c>
      <c r="EY468" s="133">
        <v>11</v>
      </c>
      <c r="EZ468" s="133">
        <v>62</v>
      </c>
      <c r="FA468" s="133">
        <v>50</v>
      </c>
      <c r="FD468" s="133">
        <v>50</v>
      </c>
      <c r="FF468" s="133">
        <v>30</v>
      </c>
      <c r="FI468" s="91"/>
      <c r="FJ468" s="91"/>
      <c r="FK468" s="227"/>
      <c r="FL468" s="227"/>
      <c r="FM468" s="193">
        <v>293</v>
      </c>
      <c r="FN468" s="193">
        <v>255</v>
      </c>
      <c r="FO468" s="193">
        <v>148.57811798127321</v>
      </c>
      <c r="FP468" s="193">
        <v>129.30860097346303</v>
      </c>
      <c r="FQ468" s="193">
        <v>13</v>
      </c>
      <c r="FR468" s="133">
        <v>1</v>
      </c>
      <c r="FT468" s="193">
        <v>99</v>
      </c>
      <c r="FU468" s="193">
        <v>42</v>
      </c>
      <c r="FV468" s="133">
        <v>120</v>
      </c>
      <c r="FW468" s="237">
        <v>5.81</v>
      </c>
      <c r="FX468" s="237">
        <v>4.83</v>
      </c>
      <c r="FY468" s="237">
        <v>17.039586919104991</v>
      </c>
      <c r="FZ468" s="237">
        <v>2.3571428571428572</v>
      </c>
      <c r="GA468" s="237">
        <v>2.152173913043478</v>
      </c>
      <c r="GB468" s="133">
        <v>21</v>
      </c>
      <c r="GH468" s="133">
        <v>0</v>
      </c>
      <c r="GI468" s="133">
        <v>1</v>
      </c>
      <c r="GJ468" s="133">
        <v>1</v>
      </c>
      <c r="GK468" s="133">
        <v>1</v>
      </c>
      <c r="GL468" s="133">
        <v>44</v>
      </c>
      <c r="GN468" s="133">
        <v>0</v>
      </c>
      <c r="GP468" s="133">
        <v>0</v>
      </c>
      <c r="GQ468" s="61">
        <v>63</v>
      </c>
      <c r="GR468" s="106">
        <v>31.946830828737927</v>
      </c>
      <c r="GS468" s="61">
        <v>64</v>
      </c>
      <c r="GT468" s="61">
        <v>0</v>
      </c>
      <c r="GU468" s="61"/>
      <c r="GV468" s="61"/>
      <c r="GW468" s="61"/>
      <c r="GX468" s="61"/>
      <c r="GY468" s="61"/>
      <c r="GZ468" s="61"/>
      <c r="HA468" s="90"/>
      <c r="HB468" s="21">
        <v>12</v>
      </c>
      <c r="HZ468" s="238"/>
      <c r="IF468" s="237"/>
      <c r="IG468" s="237"/>
      <c r="IQ468" s="237"/>
      <c r="JD468" s="136"/>
      <c r="JE468" s="278"/>
      <c r="JF468" s="70"/>
      <c r="JG468" s="70"/>
      <c r="JH468" s="136"/>
      <c r="JI468" s="136"/>
      <c r="JJ468" s="136"/>
      <c r="JK468" s="136"/>
      <c r="JM468" s="420"/>
      <c r="JN468" s="362"/>
      <c r="JO468" s="244"/>
      <c r="JQ468" s="518">
        <v>0</v>
      </c>
      <c r="JR468" s="519"/>
      <c r="JS468" s="520"/>
      <c r="JT468" s="135"/>
      <c r="JV468" s="200"/>
      <c r="JW468" s="135"/>
      <c r="JX468" s="225"/>
      <c r="JY468" s="201"/>
      <c r="JZ468" s="135"/>
      <c r="KA468" s="225"/>
      <c r="KB468" s="699">
        <v>0</v>
      </c>
      <c r="KC468" s="511"/>
      <c r="KD468" s="225"/>
      <c r="KE468" s="63"/>
      <c r="KF468" s="250"/>
      <c r="KG468" s="250"/>
      <c r="KH468" s="250"/>
      <c r="KI468" s="250"/>
      <c r="KJ468" s="250"/>
      <c r="KK468" s="250"/>
      <c r="KL468" s="250"/>
      <c r="KM468" s="250"/>
      <c r="KR468" s="92"/>
      <c r="KS468" s="92"/>
      <c r="KT468" s="92"/>
      <c r="KU468" s="361"/>
      <c r="KV468" s="92"/>
      <c r="KW468" s="361"/>
      <c r="KX468" s="361"/>
      <c r="KY468" s="361"/>
      <c r="KZ468" s="361"/>
      <c r="LA468" s="361"/>
      <c r="LB468" s="361"/>
      <c r="LC468" s="361"/>
      <c r="LD468" s="361"/>
      <c r="LE468" s="361"/>
      <c r="LF468" s="112"/>
      <c r="LG468" s="454"/>
      <c r="LH468" s="454"/>
      <c r="LI468" s="454"/>
      <c r="LJ468" s="454"/>
      <c r="LK468" s="454"/>
      <c r="LL468" s="454"/>
      <c r="LM468" s="454"/>
      <c r="LN468" s="454"/>
      <c r="LO468" s="454"/>
      <c r="LP468" s="454"/>
      <c r="LQ468" s="454"/>
      <c r="LR468" s="454"/>
      <c r="LS468" s="454"/>
      <c r="LT468" s="454"/>
      <c r="LU468" s="454"/>
      <c r="LV468" s="454"/>
      <c r="LW468" s="454"/>
      <c r="LX468" s="454"/>
      <c r="LY468" s="454"/>
      <c r="LZ468" s="454"/>
      <c r="MA468" s="454"/>
      <c r="MB468" s="454"/>
      <c r="MD468" s="509"/>
      <c r="ME468" s="61"/>
      <c r="MF468" s="746">
        <v>221</v>
      </c>
      <c r="MG468" s="510">
        <v>41983</v>
      </c>
      <c r="MH468" s="511">
        <v>486</v>
      </c>
      <c r="MI468" s="521" t="s">
        <v>1998</v>
      </c>
      <c r="MJ468" s="530">
        <v>253.81629312533201</v>
      </c>
      <c r="MK468" s="510"/>
      <c r="ML468" s="511"/>
      <c r="MM468" s="511"/>
      <c r="MN468" s="511"/>
      <c r="MO468" s="511"/>
      <c r="MP468" s="511"/>
      <c r="NE468" s="876">
        <v>1221</v>
      </c>
      <c r="NF468" s="877" t="s">
        <v>64</v>
      </c>
      <c r="NG468" s="877" t="s">
        <v>64</v>
      </c>
      <c r="NH468" s="877" t="s">
        <v>64</v>
      </c>
      <c r="NI468" s="877" t="s">
        <v>64</v>
      </c>
      <c r="NJ468" s="877" t="s">
        <v>64</v>
      </c>
      <c r="NK468" s="877" t="s">
        <v>64</v>
      </c>
      <c r="NL468" s="877" t="s">
        <v>64</v>
      </c>
      <c r="NM468" s="877" t="s">
        <v>64</v>
      </c>
      <c r="NN468" s="877" t="s">
        <v>64</v>
      </c>
      <c r="NO468" s="877" t="s">
        <v>64</v>
      </c>
      <c r="NP468" s="877" t="s">
        <v>64</v>
      </c>
      <c r="NQ468" s="877" t="s">
        <v>64</v>
      </c>
      <c r="NR468" s="877" t="s">
        <v>64</v>
      </c>
      <c r="NS468" s="877" t="s">
        <v>64</v>
      </c>
      <c r="NT468" s="877" t="s">
        <v>64</v>
      </c>
      <c r="NU468" s="877" t="s">
        <v>64</v>
      </c>
      <c r="NV468" s="877" t="s">
        <v>64</v>
      </c>
      <c r="NW468" s="877" t="s">
        <v>64</v>
      </c>
      <c r="NX468" s="877" t="s">
        <v>64</v>
      </c>
      <c r="NY468" s="877" t="s">
        <v>64</v>
      </c>
      <c r="NZ468" s="877" t="s">
        <v>64</v>
      </c>
      <c r="OA468" s="877" t="s">
        <v>64</v>
      </c>
      <c r="OB468" s="877" t="s">
        <v>64</v>
      </c>
      <c r="OC468" s="877" t="s">
        <v>64</v>
      </c>
      <c r="OD468" s="877" t="s">
        <v>64</v>
      </c>
      <c r="OE468" s="877" t="s">
        <v>64</v>
      </c>
      <c r="OF468" s="877" t="s">
        <v>64</v>
      </c>
      <c r="OG468" s="877" t="s">
        <v>64</v>
      </c>
      <c r="OH468" s="877" t="s">
        <v>64</v>
      </c>
      <c r="OI468" s="877" t="s">
        <v>64</v>
      </c>
      <c r="OJ468" s="877" t="s">
        <v>64</v>
      </c>
      <c r="OK468" s="877" t="s">
        <v>64</v>
      </c>
      <c r="OL468" s="877" t="s">
        <v>64</v>
      </c>
      <c r="OM468" s="877" t="s">
        <v>64</v>
      </c>
    </row>
    <row r="469" spans="1:403" s="133" customFormat="1" x14ac:dyDescent="0.25">
      <c r="A469" s="455">
        <v>468</v>
      </c>
      <c r="B469" s="221">
        <v>0</v>
      </c>
      <c r="C469" s="61">
        <v>0</v>
      </c>
      <c r="D469" s="61">
        <v>5</v>
      </c>
      <c r="E469" s="511">
        <v>222</v>
      </c>
      <c r="F469" s="884"/>
      <c r="G469" s="61"/>
      <c r="H469" s="900">
        <v>488</v>
      </c>
      <c r="J469" s="511" t="s">
        <v>1999</v>
      </c>
      <c r="K469" s="766">
        <v>25480</v>
      </c>
      <c r="L469" s="512">
        <v>45.328767123287697</v>
      </c>
      <c r="M469" s="514">
        <v>75</v>
      </c>
      <c r="N469" s="514">
        <v>182</v>
      </c>
      <c r="O469" s="514">
        <v>22.642192971863299</v>
      </c>
      <c r="P469" s="106">
        <v>1.9472202409246537</v>
      </c>
      <c r="Q469" s="511">
        <v>0</v>
      </c>
      <c r="R469" s="511">
        <v>100</v>
      </c>
      <c r="S469" s="511">
        <v>60</v>
      </c>
      <c r="T469" s="511">
        <v>0</v>
      </c>
      <c r="U469" s="514">
        <v>3</v>
      </c>
      <c r="V469" s="718">
        <v>0</v>
      </c>
      <c r="W469" s="718"/>
      <c r="X469" s="718">
        <v>0</v>
      </c>
      <c r="Y469" s="663">
        <v>0</v>
      </c>
      <c r="Z469" s="718">
        <v>0</v>
      </c>
      <c r="AA469" s="718">
        <v>0</v>
      </c>
      <c r="AB469" s="718">
        <v>0</v>
      </c>
      <c r="AC469" s="718">
        <v>0</v>
      </c>
      <c r="AE469" s="524">
        <v>29.329446064140001</v>
      </c>
      <c r="AG469" s="589">
        <v>94</v>
      </c>
      <c r="AH469" s="590">
        <v>0.95</v>
      </c>
      <c r="AI469" s="589">
        <v>86</v>
      </c>
      <c r="AJ469" s="63"/>
      <c r="AK469" s="515">
        <v>14</v>
      </c>
      <c r="AL469" s="63"/>
      <c r="AM469" s="589"/>
      <c r="AN469" s="593">
        <v>3874</v>
      </c>
      <c r="AO469" s="409"/>
      <c r="AP469" s="63"/>
      <c r="AQ469" s="63"/>
      <c r="AR469" s="63"/>
      <c r="AS469" s="63"/>
      <c r="AT469" s="63"/>
      <c r="AU469" s="63"/>
      <c r="AV469" s="64"/>
      <c r="AW469" s="64"/>
      <c r="AX469" s="108"/>
      <c r="AY469" s="108"/>
      <c r="AZ469" s="108"/>
      <c r="BA469" s="589">
        <v>141</v>
      </c>
      <c r="BB469" s="414"/>
      <c r="BC469" s="66"/>
      <c r="BD469" s="68"/>
      <c r="BE469" s="66"/>
      <c r="BF469" s="218"/>
      <c r="BG469" s="66"/>
      <c r="BH469" s="68"/>
      <c r="BI469" s="508"/>
      <c r="BJ469" s="508"/>
      <c r="BK469" s="508"/>
      <c r="BL469" s="66"/>
      <c r="BM469" s="66"/>
      <c r="BN469" s="66"/>
      <c r="BO469" s="66"/>
      <c r="BP469" s="571"/>
      <c r="BQ469" s="66"/>
      <c r="BR469" s="66"/>
      <c r="BS469" s="66"/>
      <c r="BT469" s="66"/>
      <c r="BU469" s="61"/>
      <c r="BV469" s="61"/>
      <c r="BW469" s="61"/>
      <c r="BX469" s="61"/>
      <c r="BY469" s="61"/>
      <c r="BZ469" s="61"/>
      <c r="CA469" s="61"/>
      <c r="CB469" s="61"/>
      <c r="CC469" s="61"/>
      <c r="CD469" s="61"/>
      <c r="CE469" s="61"/>
      <c r="CF469" s="61"/>
      <c r="CG469" s="61"/>
      <c r="CH469" s="61"/>
      <c r="CI469" s="61"/>
      <c r="CJ469" s="61"/>
      <c r="CK469" s="661">
        <v>1</v>
      </c>
      <c r="CL469" s="661">
        <v>0</v>
      </c>
      <c r="CM469" s="661">
        <v>1</v>
      </c>
      <c r="CN469" s="661">
        <v>1</v>
      </c>
      <c r="CO469" s="661">
        <v>1</v>
      </c>
      <c r="CP469" s="661">
        <v>0</v>
      </c>
      <c r="CQ469" s="661">
        <v>0</v>
      </c>
      <c r="CR469" s="661">
        <v>0</v>
      </c>
      <c r="CS469" s="661">
        <v>0</v>
      </c>
      <c r="CT469" s="661">
        <v>0</v>
      </c>
      <c r="CU469" s="661">
        <v>0</v>
      </c>
      <c r="CV469" s="661">
        <v>0</v>
      </c>
      <c r="CW469" s="667">
        <v>4.7</v>
      </c>
      <c r="CX469" s="362"/>
      <c r="CY469" s="362"/>
      <c r="CZ469" s="362"/>
      <c r="DD469" s="516">
        <v>2</v>
      </c>
      <c r="DE469" s="511" t="s">
        <v>1765</v>
      </c>
      <c r="DG469" s="136"/>
      <c r="DK469" s="136"/>
      <c r="DL469" s="136"/>
      <c r="DM469" s="136"/>
      <c r="DT469" s="63"/>
      <c r="EP469" s="511">
        <v>222</v>
      </c>
      <c r="EQ469" s="574">
        <v>42019</v>
      </c>
      <c r="EU469" s="133">
        <v>110</v>
      </c>
      <c r="EV469" s="133">
        <v>0</v>
      </c>
      <c r="EW469" s="524">
        <v>29.329446064140001</v>
      </c>
      <c r="EX469" s="133">
        <v>3</v>
      </c>
      <c r="EY469" s="133">
        <v>6</v>
      </c>
      <c r="EZ469" s="133">
        <v>77</v>
      </c>
      <c r="FA469" s="133">
        <v>66</v>
      </c>
      <c r="FD469" s="133">
        <v>50</v>
      </c>
      <c r="FF469" s="133">
        <v>37</v>
      </c>
      <c r="FI469" s="91"/>
      <c r="FJ469" s="91"/>
      <c r="FK469" s="227"/>
      <c r="FL469" s="227"/>
      <c r="FM469" s="193">
        <v>398</v>
      </c>
      <c r="FN469" s="193">
        <v>296</v>
      </c>
      <c r="FO469" s="193">
        <v>204.39393122321201</v>
      </c>
      <c r="FP469" s="193">
        <v>152.01156693987627</v>
      </c>
      <c r="FQ469" s="193">
        <v>26</v>
      </c>
      <c r="FR469" s="133">
        <v>1</v>
      </c>
      <c r="FT469" s="193">
        <v>76</v>
      </c>
      <c r="FU469" s="193"/>
      <c r="FV469" s="133">
        <v>90</v>
      </c>
      <c r="FW469" s="237">
        <v>7.24</v>
      </c>
      <c r="FX469" s="237">
        <v>10.3</v>
      </c>
      <c r="FY469" s="237">
        <v>10.497237569060774</v>
      </c>
      <c r="FZ469" s="237"/>
      <c r="GA469" s="237">
        <v>2.9230769230769229</v>
      </c>
      <c r="GB469" s="133">
        <v>27</v>
      </c>
      <c r="GH469" s="133">
        <v>1</v>
      </c>
      <c r="GI469" s="133">
        <v>3</v>
      </c>
      <c r="GJ469" s="133">
        <v>1</v>
      </c>
      <c r="GK469" s="133">
        <v>1</v>
      </c>
      <c r="GL469" s="133">
        <v>29</v>
      </c>
      <c r="GN469" s="133">
        <v>0</v>
      </c>
      <c r="GP469" s="133">
        <v>1</v>
      </c>
      <c r="GQ469" s="61">
        <v>127</v>
      </c>
      <c r="GR469" s="106">
        <v>65.221179058663125</v>
      </c>
      <c r="GS469" s="61">
        <v>32</v>
      </c>
      <c r="GT469" s="61">
        <v>1</v>
      </c>
      <c r="GU469" s="61"/>
      <c r="GV469" s="61"/>
      <c r="GW469" s="61"/>
      <c r="GX469" s="61"/>
      <c r="GY469" s="61">
        <v>10</v>
      </c>
      <c r="GZ469" s="61"/>
      <c r="HA469" s="90"/>
      <c r="HB469" s="21">
        <v>23</v>
      </c>
      <c r="HZ469" s="238"/>
      <c r="IF469" s="237"/>
      <c r="IG469" s="237"/>
      <c r="IQ469" s="237"/>
      <c r="JD469" s="136"/>
      <c r="JE469" s="278"/>
      <c r="JF469" s="70"/>
      <c r="JG469" s="70"/>
      <c r="JH469" s="136"/>
      <c r="JI469" s="136"/>
      <c r="JJ469" s="136"/>
      <c r="JK469" s="136"/>
      <c r="JM469" s="420"/>
      <c r="JN469" s="362"/>
      <c r="JO469" s="244"/>
      <c r="JQ469" s="518">
        <v>0</v>
      </c>
      <c r="JR469" s="519">
        <v>43542</v>
      </c>
      <c r="JS469" s="520">
        <v>49</v>
      </c>
      <c r="JT469" s="135"/>
      <c r="JV469" s="200"/>
      <c r="JW469" s="135"/>
      <c r="JX469" s="225"/>
      <c r="JY469" s="201"/>
      <c r="JZ469" s="135"/>
      <c r="KA469" s="225"/>
      <c r="KB469" s="699">
        <v>0</v>
      </c>
      <c r="KC469" s="511"/>
      <c r="KD469" s="225"/>
      <c r="KE469" s="63"/>
      <c r="KF469" s="250"/>
      <c r="KG469" s="250"/>
      <c r="KH469" s="250"/>
      <c r="KI469" s="250"/>
      <c r="KJ469" s="250"/>
      <c r="KK469" s="250"/>
      <c r="KL469" s="250"/>
      <c r="KM469" s="250"/>
      <c r="KR469" s="92"/>
      <c r="KS469" s="92"/>
      <c r="KT469" s="92"/>
      <c r="KU469" s="361"/>
      <c r="KV469" s="92"/>
      <c r="KW469" s="361"/>
      <c r="KX469" s="361"/>
      <c r="KY469" s="361"/>
      <c r="KZ469" s="361"/>
      <c r="LA469" s="361"/>
      <c r="LB469" s="361"/>
      <c r="LC469" s="361"/>
      <c r="LD469" s="361"/>
      <c r="LE469" s="361"/>
      <c r="LF469" s="112"/>
      <c r="LG469" s="454"/>
      <c r="LH469" s="454"/>
      <c r="LI469" s="454"/>
      <c r="LJ469" s="454"/>
      <c r="LK469" s="454"/>
      <c r="LL469" s="454"/>
      <c r="LM469" s="454"/>
      <c r="LN469" s="454"/>
      <c r="LO469" s="454"/>
      <c r="LP469" s="454"/>
      <c r="LQ469" s="454"/>
      <c r="LR469" s="454"/>
      <c r="LS469" s="454"/>
      <c r="LT469" s="454"/>
      <c r="LU469" s="454"/>
      <c r="LV469" s="454"/>
      <c r="LW469" s="454"/>
      <c r="LX469" s="454"/>
      <c r="LY469" s="454"/>
      <c r="LZ469" s="454"/>
      <c r="MA469" s="454"/>
      <c r="MB469" s="454"/>
      <c r="MD469" s="509"/>
      <c r="ME469" s="61"/>
      <c r="MF469" s="746">
        <v>222</v>
      </c>
      <c r="MG469" s="510">
        <v>42025</v>
      </c>
      <c r="MH469" s="511">
        <v>488</v>
      </c>
      <c r="MI469" s="521">
        <v>488</v>
      </c>
      <c r="MJ469" s="522">
        <v>34.626478020725202</v>
      </c>
      <c r="MK469" s="510">
        <v>42025</v>
      </c>
      <c r="ML469" s="511">
        <v>490</v>
      </c>
      <c r="MM469" s="511">
        <v>37.6</v>
      </c>
      <c r="MN469" s="511"/>
      <c r="MO469" s="511"/>
      <c r="MP469" s="511"/>
      <c r="NE469" s="876" t="s">
        <v>64</v>
      </c>
      <c r="NF469" s="877" t="s">
        <v>64</v>
      </c>
      <c r="NG469" s="877" t="s">
        <v>64</v>
      </c>
      <c r="NH469" s="877" t="s">
        <v>64</v>
      </c>
      <c r="NI469" s="877" t="s">
        <v>64</v>
      </c>
      <c r="NJ469" s="877" t="s">
        <v>64</v>
      </c>
      <c r="NK469" s="877" t="s">
        <v>64</v>
      </c>
      <c r="NL469" s="877" t="s">
        <v>64</v>
      </c>
      <c r="NM469" s="877" t="s">
        <v>64</v>
      </c>
      <c r="NN469" s="877" t="s">
        <v>64</v>
      </c>
      <c r="NO469" s="877" t="s">
        <v>64</v>
      </c>
      <c r="NP469" s="877" t="s">
        <v>64</v>
      </c>
      <c r="NQ469" s="877" t="s">
        <v>64</v>
      </c>
      <c r="NR469" s="877" t="s">
        <v>64</v>
      </c>
      <c r="NS469" s="877" t="s">
        <v>64</v>
      </c>
      <c r="NT469" s="877" t="s">
        <v>64</v>
      </c>
      <c r="NU469" s="877" t="s">
        <v>64</v>
      </c>
      <c r="NV469" s="877" t="s">
        <v>64</v>
      </c>
      <c r="NW469" s="877" t="s">
        <v>64</v>
      </c>
      <c r="NX469" s="877" t="s">
        <v>64</v>
      </c>
      <c r="NY469" s="877" t="s">
        <v>64</v>
      </c>
      <c r="NZ469" s="877" t="s">
        <v>64</v>
      </c>
      <c r="OA469" s="877" t="s">
        <v>64</v>
      </c>
      <c r="OB469" s="877" t="s">
        <v>64</v>
      </c>
      <c r="OC469" s="877" t="s">
        <v>64</v>
      </c>
      <c r="OD469" s="877" t="s">
        <v>64</v>
      </c>
      <c r="OE469" s="877" t="s">
        <v>64</v>
      </c>
      <c r="OF469" s="877" t="s">
        <v>64</v>
      </c>
      <c r="OG469" s="877" t="s">
        <v>64</v>
      </c>
      <c r="OH469" s="877" t="s">
        <v>64</v>
      </c>
      <c r="OI469" s="877" t="s">
        <v>64</v>
      </c>
      <c r="OJ469" s="877" t="s">
        <v>64</v>
      </c>
      <c r="OK469" s="877" t="s">
        <v>64</v>
      </c>
      <c r="OL469" s="877" t="s">
        <v>64</v>
      </c>
      <c r="OM469" s="877" t="s">
        <v>64</v>
      </c>
    </row>
    <row r="470" spans="1:403" s="133" customFormat="1" x14ac:dyDescent="0.25">
      <c r="A470" s="902">
        <v>469</v>
      </c>
      <c r="B470" s="274">
        <v>0</v>
      </c>
      <c r="C470" s="61">
        <v>0</v>
      </c>
      <c r="D470" s="61">
        <v>5</v>
      </c>
      <c r="E470" s="511">
        <v>225</v>
      </c>
      <c r="F470" s="884"/>
      <c r="G470" s="61"/>
      <c r="H470" s="900">
        <v>492</v>
      </c>
      <c r="J470" s="511" t="s">
        <v>2000</v>
      </c>
      <c r="K470" s="766">
        <v>22022</v>
      </c>
      <c r="L470" s="512">
        <v>54.802739726027397</v>
      </c>
      <c r="M470" s="514">
        <v>58</v>
      </c>
      <c r="N470" s="514">
        <v>172</v>
      </c>
      <c r="O470" s="514">
        <v>19.605191995673341</v>
      </c>
      <c r="P470" s="106">
        <v>1.664665465224503</v>
      </c>
      <c r="Q470" s="511">
        <v>0</v>
      </c>
      <c r="R470" s="511">
        <v>120</v>
      </c>
      <c r="S470" s="511">
        <v>60</v>
      </c>
      <c r="T470" s="511">
        <v>0</v>
      </c>
      <c r="U470" s="514">
        <v>2</v>
      </c>
      <c r="V470" s="718">
        <v>0</v>
      </c>
      <c r="W470" s="718"/>
      <c r="X470" s="718">
        <v>0</v>
      </c>
      <c r="Y470" s="718">
        <v>1</v>
      </c>
      <c r="Z470" s="718">
        <v>1</v>
      </c>
      <c r="AA470" s="718">
        <v>1</v>
      </c>
      <c r="AB470" s="718">
        <v>0</v>
      </c>
      <c r="AC470" s="718">
        <v>0</v>
      </c>
      <c r="AE470" s="524">
        <v>39.181471684752097</v>
      </c>
      <c r="AG470" s="589">
        <v>86</v>
      </c>
      <c r="AH470" s="590">
        <v>0.8</v>
      </c>
      <c r="AI470" s="589">
        <v>100</v>
      </c>
      <c r="AJ470" s="63"/>
      <c r="AK470" s="515">
        <v>9.6999999999999993</v>
      </c>
      <c r="AL470" s="63"/>
      <c r="AM470" s="591"/>
      <c r="AN470" s="594"/>
      <c r="AO470" s="409"/>
      <c r="AP470" s="63"/>
      <c r="AQ470" s="63"/>
      <c r="AR470" s="63"/>
      <c r="AS470" s="63"/>
      <c r="AT470" s="63"/>
      <c r="AU470" s="63"/>
      <c r="AV470" s="64"/>
      <c r="AW470" s="64"/>
      <c r="AX470" s="108"/>
      <c r="AY470" s="108"/>
      <c r="AZ470" s="108"/>
      <c r="BA470" s="589">
        <v>130</v>
      </c>
      <c r="BB470" s="414"/>
      <c r="BC470" s="66"/>
      <c r="BD470" s="68"/>
      <c r="BE470" s="66"/>
      <c r="BF470" s="218"/>
      <c r="BG470" s="66"/>
      <c r="BH470" s="68"/>
      <c r="BI470" s="508"/>
      <c r="BJ470" s="508"/>
      <c r="BK470" s="508"/>
      <c r="BL470" s="66"/>
      <c r="BM470" s="66"/>
      <c r="BN470" s="66"/>
      <c r="BO470" s="66"/>
      <c r="BP470" s="571"/>
      <c r="BQ470" s="66"/>
      <c r="BR470" s="66"/>
      <c r="BS470" s="66"/>
      <c r="BT470" s="66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63">
        <v>0</v>
      </c>
      <c r="CL470" s="663">
        <v>0</v>
      </c>
      <c r="CM470" s="663">
        <v>1</v>
      </c>
      <c r="CN470" s="663">
        <v>1</v>
      </c>
      <c r="CO470" s="663">
        <v>1</v>
      </c>
      <c r="CP470" s="661">
        <v>0</v>
      </c>
      <c r="CQ470" s="663" t="s">
        <v>2001</v>
      </c>
      <c r="CR470" s="663" t="s">
        <v>2001</v>
      </c>
      <c r="CS470" s="661">
        <v>0</v>
      </c>
      <c r="CT470" s="661">
        <v>0</v>
      </c>
      <c r="CU470" s="663" t="s">
        <v>2001</v>
      </c>
      <c r="CV470" s="661">
        <v>0</v>
      </c>
      <c r="CW470" s="666">
        <v>23.5</v>
      </c>
      <c r="CX470" s="362"/>
      <c r="CY470" s="362"/>
      <c r="CZ470" s="362"/>
      <c r="DD470" s="516">
        <v>1</v>
      </c>
      <c r="DE470" s="511" t="s">
        <v>1756</v>
      </c>
      <c r="DG470" s="136"/>
      <c r="DK470" s="136"/>
      <c r="DL470" s="136"/>
      <c r="DM470" s="136"/>
      <c r="DT470" s="63"/>
      <c r="EP470" s="511">
        <v>225</v>
      </c>
      <c r="EQ470" s="574">
        <v>42031</v>
      </c>
      <c r="EU470" s="133">
        <v>94</v>
      </c>
      <c r="EV470" s="133">
        <v>0</v>
      </c>
      <c r="EW470" s="524">
        <v>39.181471684752097</v>
      </c>
      <c r="EX470" s="133">
        <v>7</v>
      </c>
      <c r="EY470" s="133">
        <v>9</v>
      </c>
      <c r="EZ470" s="133">
        <v>57</v>
      </c>
      <c r="FA470" s="133">
        <v>46</v>
      </c>
      <c r="FD470" s="133">
        <v>33</v>
      </c>
      <c r="FF470" s="133">
        <v>24</v>
      </c>
      <c r="FI470" s="91"/>
      <c r="FJ470" s="91"/>
      <c r="FK470" s="227"/>
      <c r="FL470" s="227"/>
      <c r="FM470" s="193">
        <v>120</v>
      </c>
      <c r="FN470" s="193">
        <v>100</v>
      </c>
      <c r="FO470" s="193">
        <v>72.086555831694596</v>
      </c>
      <c r="FP470" s="193">
        <v>60.072129859745502</v>
      </c>
      <c r="FQ470" s="193">
        <v>17.2</v>
      </c>
      <c r="FR470" s="133">
        <v>1</v>
      </c>
      <c r="FT470" s="193">
        <v>64</v>
      </c>
      <c r="FU470" s="193">
        <v>37</v>
      </c>
      <c r="FV470" s="133">
        <v>140</v>
      </c>
      <c r="FW470" s="237">
        <v>4.5999999999999996</v>
      </c>
      <c r="FX470" s="237">
        <v>5.5</v>
      </c>
      <c r="FY470" s="237">
        <v>13.913043478260871</v>
      </c>
      <c r="FZ470" s="237">
        <v>1.7297297297297298</v>
      </c>
      <c r="GA470" s="237">
        <v>1.2007504690431521</v>
      </c>
      <c r="GB470" s="133">
        <v>20</v>
      </c>
      <c r="GH470" s="133">
        <v>1</v>
      </c>
      <c r="GI470" s="133">
        <v>1</v>
      </c>
      <c r="GJ470" s="133">
        <v>1</v>
      </c>
      <c r="GK470" s="133">
        <v>1</v>
      </c>
      <c r="GL470" s="133">
        <v>25</v>
      </c>
      <c r="GN470" s="133">
        <v>0</v>
      </c>
      <c r="GP470" s="133">
        <v>0</v>
      </c>
      <c r="GQ470" s="61">
        <v>38</v>
      </c>
      <c r="GR470" s="106">
        <v>22.827409346703291</v>
      </c>
      <c r="GS470" s="61">
        <v>54</v>
      </c>
      <c r="GT470" s="61">
        <v>0</v>
      </c>
      <c r="GU470" s="61"/>
      <c r="GV470" s="61"/>
      <c r="GW470" s="61"/>
      <c r="GX470" s="61"/>
      <c r="GY470" s="61">
        <v>16</v>
      </c>
      <c r="GZ470" s="61"/>
      <c r="HA470" s="90"/>
      <c r="HB470" s="21">
        <v>15</v>
      </c>
      <c r="HZ470" s="238"/>
      <c r="IF470" s="237"/>
      <c r="IG470" s="237"/>
      <c r="IQ470" s="237"/>
      <c r="JD470" s="136"/>
      <c r="JE470" s="278"/>
      <c r="JF470" s="70"/>
      <c r="JG470" s="70"/>
      <c r="JH470" s="136"/>
      <c r="JI470" s="136"/>
      <c r="JJ470" s="136"/>
      <c r="JK470" s="136"/>
      <c r="JM470" s="420"/>
      <c r="JN470" s="362"/>
      <c r="JO470" s="244"/>
      <c r="JQ470" s="518">
        <v>0</v>
      </c>
      <c r="JR470" s="519">
        <v>43542</v>
      </c>
      <c r="JS470" s="520">
        <v>49</v>
      </c>
      <c r="JT470" s="135"/>
      <c r="JV470" s="200"/>
      <c r="JW470" s="135"/>
      <c r="JX470" s="225"/>
      <c r="JY470" s="201"/>
      <c r="JZ470" s="135"/>
      <c r="KA470" s="225"/>
      <c r="KB470" s="699">
        <v>0</v>
      </c>
      <c r="KC470" s="511"/>
      <c r="KD470" s="225"/>
      <c r="KE470" s="63"/>
      <c r="KF470" s="250"/>
      <c r="KG470" s="250"/>
      <c r="KH470" s="250"/>
      <c r="KI470" s="250"/>
      <c r="KJ470" s="250"/>
      <c r="KK470" s="250"/>
      <c r="KL470" s="250"/>
      <c r="KM470" s="250"/>
      <c r="KR470" s="92"/>
      <c r="KS470" s="92"/>
      <c r="KT470" s="92"/>
      <c r="KU470" s="361"/>
      <c r="KV470" s="92"/>
      <c r="KW470" s="361"/>
      <c r="KX470" s="361"/>
      <c r="KY470" s="361"/>
      <c r="KZ470" s="361"/>
      <c r="LA470" s="361"/>
      <c r="LB470" s="361"/>
      <c r="LC470" s="361"/>
      <c r="LD470" s="361"/>
      <c r="LE470" s="361"/>
      <c r="LF470" s="112"/>
      <c r="LG470" s="454"/>
      <c r="LH470" s="454"/>
      <c r="LI470" s="454"/>
      <c r="LJ470" s="454"/>
      <c r="LK470" s="454"/>
      <c r="LL470" s="454"/>
      <c r="LM470" s="454"/>
      <c r="LN470" s="454"/>
      <c r="LO470" s="454"/>
      <c r="LP470" s="454"/>
      <c r="LQ470" s="454"/>
      <c r="LR470" s="454"/>
      <c r="LS470" s="454"/>
      <c r="LT470" s="454"/>
      <c r="LU470" s="454"/>
      <c r="LV470" s="454"/>
      <c r="LW470" s="454"/>
      <c r="LX470" s="454"/>
      <c r="LY470" s="454"/>
      <c r="LZ470" s="454"/>
      <c r="MA470" s="454"/>
      <c r="MB470" s="454"/>
      <c r="MD470" s="509"/>
      <c r="ME470" s="61"/>
      <c r="MF470" s="746">
        <v>225</v>
      </c>
      <c r="MG470" s="510">
        <v>42025</v>
      </c>
      <c r="MH470" s="511">
        <v>492</v>
      </c>
      <c r="MI470" s="521">
        <v>492</v>
      </c>
      <c r="MJ470" s="522">
        <v>20.427248576400601</v>
      </c>
      <c r="MK470" s="510"/>
      <c r="ML470" s="511"/>
      <c r="MM470" s="511"/>
      <c r="MN470" s="511"/>
      <c r="MO470" s="511"/>
      <c r="MP470" s="511"/>
      <c r="NE470" s="876" t="s">
        <v>64</v>
      </c>
      <c r="NF470" s="877" t="s">
        <v>64</v>
      </c>
      <c r="NG470" s="877" t="s">
        <v>64</v>
      </c>
      <c r="NH470" s="877" t="s">
        <v>64</v>
      </c>
      <c r="NI470" s="877" t="s">
        <v>64</v>
      </c>
      <c r="NJ470" s="877" t="s">
        <v>64</v>
      </c>
      <c r="NK470" s="877" t="s">
        <v>64</v>
      </c>
      <c r="NL470" s="877" t="s">
        <v>64</v>
      </c>
      <c r="NM470" s="877" t="s">
        <v>64</v>
      </c>
      <c r="NN470" s="877" t="s">
        <v>64</v>
      </c>
      <c r="NO470" s="877" t="s">
        <v>64</v>
      </c>
      <c r="NP470" s="877" t="s">
        <v>64</v>
      </c>
      <c r="NQ470" s="877" t="s">
        <v>64</v>
      </c>
      <c r="NR470" s="877" t="s">
        <v>64</v>
      </c>
      <c r="NS470" s="877" t="s">
        <v>64</v>
      </c>
      <c r="NT470" s="877" t="s">
        <v>64</v>
      </c>
      <c r="NU470" s="877" t="s">
        <v>64</v>
      </c>
      <c r="NV470" s="877" t="s">
        <v>64</v>
      </c>
      <c r="NW470" s="877" t="s">
        <v>64</v>
      </c>
      <c r="NX470" s="877" t="s">
        <v>64</v>
      </c>
      <c r="NY470" s="877" t="s">
        <v>64</v>
      </c>
      <c r="NZ470" s="877" t="s">
        <v>64</v>
      </c>
      <c r="OA470" s="877" t="s">
        <v>64</v>
      </c>
      <c r="OB470" s="877" t="s">
        <v>64</v>
      </c>
      <c r="OC470" s="877" t="s">
        <v>64</v>
      </c>
      <c r="OD470" s="877" t="s">
        <v>64</v>
      </c>
      <c r="OE470" s="877" t="s">
        <v>64</v>
      </c>
      <c r="OF470" s="877" t="s">
        <v>64</v>
      </c>
      <c r="OG470" s="877" t="s">
        <v>64</v>
      </c>
      <c r="OH470" s="877" t="s">
        <v>64</v>
      </c>
      <c r="OI470" s="877" t="s">
        <v>64</v>
      </c>
      <c r="OJ470" s="877" t="s">
        <v>64</v>
      </c>
      <c r="OK470" s="877" t="s">
        <v>64</v>
      </c>
      <c r="OL470" s="877" t="s">
        <v>64</v>
      </c>
      <c r="OM470" s="877" t="s">
        <v>64</v>
      </c>
    </row>
    <row r="471" spans="1:403" s="133" customFormat="1" x14ac:dyDescent="0.25">
      <c r="A471" s="455">
        <v>470</v>
      </c>
      <c r="B471" s="221">
        <v>0</v>
      </c>
      <c r="C471" s="61">
        <v>0</v>
      </c>
      <c r="D471" s="61">
        <v>5</v>
      </c>
      <c r="E471" s="511">
        <v>226</v>
      </c>
      <c r="F471" s="884"/>
      <c r="G471" s="61"/>
      <c r="H471" s="900">
        <v>493</v>
      </c>
      <c r="J471" s="511" t="s">
        <v>2002</v>
      </c>
      <c r="K471" s="766">
        <v>22816</v>
      </c>
      <c r="L471" s="512">
        <v>52.663013698630103</v>
      </c>
      <c r="M471" s="514">
        <v>112</v>
      </c>
      <c r="N471" s="514">
        <v>183</v>
      </c>
      <c r="O471" s="514">
        <v>33.4438173728687</v>
      </c>
      <c r="P471" s="106">
        <v>2.3860706890897707</v>
      </c>
      <c r="Q471" s="511">
        <v>0</v>
      </c>
      <c r="R471" s="511">
        <v>120</v>
      </c>
      <c r="S471" s="511">
        <v>70</v>
      </c>
      <c r="T471" s="511">
        <v>1</v>
      </c>
      <c r="U471" s="514"/>
      <c r="V471" s="718">
        <v>0</v>
      </c>
      <c r="W471" s="718"/>
      <c r="X471" s="718">
        <v>0</v>
      </c>
      <c r="Y471" s="718">
        <v>0</v>
      </c>
      <c r="Z471" s="718">
        <v>1</v>
      </c>
      <c r="AA471" s="718">
        <v>0</v>
      </c>
      <c r="AB471" s="718">
        <v>0</v>
      </c>
      <c r="AC471" s="718">
        <v>0</v>
      </c>
      <c r="AE471" s="524">
        <v>33.581191835431902</v>
      </c>
      <c r="AG471" s="589"/>
      <c r="AH471" s="590">
        <v>1.43</v>
      </c>
      <c r="AI471" s="589">
        <v>52</v>
      </c>
      <c r="AJ471" s="63"/>
      <c r="AK471" s="515">
        <v>14.2</v>
      </c>
      <c r="AL471" s="63"/>
      <c r="AM471" s="591"/>
      <c r="AN471" s="594"/>
      <c r="AO471" s="409"/>
      <c r="AP471" s="63"/>
      <c r="AQ471" s="63"/>
      <c r="AR471" s="63"/>
      <c r="AS471" s="63"/>
      <c r="AT471" s="63"/>
      <c r="AU471" s="63"/>
      <c r="AV471" s="64"/>
      <c r="AW471" s="64"/>
      <c r="AX471" s="108"/>
      <c r="AY471" s="108"/>
      <c r="AZ471" s="108"/>
      <c r="BA471" s="589">
        <v>138</v>
      </c>
      <c r="BB471" s="414"/>
      <c r="BC471" s="66"/>
      <c r="BD471" s="68"/>
      <c r="BE471" s="66"/>
      <c r="BF471" s="218"/>
      <c r="BG471" s="66"/>
      <c r="BH471" s="68"/>
      <c r="BI471" s="508"/>
      <c r="BJ471" s="508"/>
      <c r="BK471" s="508"/>
      <c r="BL471" s="66"/>
      <c r="BM471" s="66"/>
      <c r="BN471" s="66"/>
      <c r="BO471" s="66"/>
      <c r="BP471" s="571"/>
      <c r="BQ471" s="66"/>
      <c r="BR471" s="66"/>
      <c r="BS471" s="66"/>
      <c r="BT471" s="66"/>
      <c r="BU471" s="61"/>
      <c r="BV471" s="61"/>
      <c r="BW471" s="61"/>
      <c r="BX471" s="61"/>
      <c r="BY471" s="61"/>
      <c r="BZ471" s="61"/>
      <c r="CA471" s="61"/>
      <c r="CB471" s="61"/>
      <c r="CC471" s="61"/>
      <c r="CD471" s="61"/>
      <c r="CE471" s="61"/>
      <c r="CF471" s="61"/>
      <c r="CG471" s="61"/>
      <c r="CH471" s="61"/>
      <c r="CI471" s="61"/>
      <c r="CJ471" s="61"/>
      <c r="CK471" s="661">
        <v>1</v>
      </c>
      <c r="CL471" s="661">
        <v>0</v>
      </c>
      <c r="CM471" s="661">
        <v>0</v>
      </c>
      <c r="CN471" s="661">
        <v>1</v>
      </c>
      <c r="CO471" s="661">
        <v>0</v>
      </c>
      <c r="CP471" s="661">
        <v>0</v>
      </c>
      <c r="CQ471" s="661">
        <v>1</v>
      </c>
      <c r="CR471" s="661">
        <v>1</v>
      </c>
      <c r="CS471" s="661">
        <v>0</v>
      </c>
      <c r="CT471" s="661">
        <v>0</v>
      </c>
      <c r="CU471" s="661">
        <v>0</v>
      </c>
      <c r="CV471" s="661">
        <v>1</v>
      </c>
      <c r="CW471" s="666">
        <v>8.6</v>
      </c>
      <c r="CX471" s="362"/>
      <c r="CY471" s="362"/>
      <c r="CZ471" s="362"/>
      <c r="DD471" s="516">
        <v>2</v>
      </c>
      <c r="DE471" s="511" t="s">
        <v>1728</v>
      </c>
      <c r="DG471" s="136"/>
      <c r="DK471" s="136"/>
      <c r="DL471" s="136"/>
      <c r="DM471" s="136"/>
      <c r="DT471" s="63"/>
      <c r="EP471" s="511">
        <v>226</v>
      </c>
      <c r="EQ471" s="574">
        <v>41981</v>
      </c>
      <c r="EU471" s="133">
        <v>64</v>
      </c>
      <c r="EV471" s="133">
        <v>1</v>
      </c>
      <c r="EW471" s="524">
        <v>33.581191835431902</v>
      </c>
      <c r="EX471" s="133">
        <v>9</v>
      </c>
      <c r="EY471" s="133">
        <v>9</v>
      </c>
      <c r="EZ471" s="133">
        <v>67</v>
      </c>
      <c r="FA471" s="133">
        <v>56</v>
      </c>
      <c r="FD471" s="133">
        <v>56</v>
      </c>
      <c r="FF471" s="133">
        <v>28</v>
      </c>
      <c r="FI471" s="91"/>
      <c r="FJ471" s="91"/>
      <c r="FK471" s="227"/>
      <c r="FL471" s="227"/>
      <c r="FM471" s="193">
        <v>284</v>
      </c>
      <c r="FN471" s="193">
        <v>218</v>
      </c>
      <c r="FO471" s="193">
        <v>119.02413507637498</v>
      </c>
      <c r="FP471" s="193">
        <v>91.363596643132908</v>
      </c>
      <c r="FQ471" s="193">
        <v>23</v>
      </c>
      <c r="FR471" s="133">
        <v>1</v>
      </c>
      <c r="FT471" s="193">
        <v>92</v>
      </c>
      <c r="FU471" s="193"/>
      <c r="FV471" s="133">
        <v>140</v>
      </c>
      <c r="FW471" s="237">
        <v>6.3</v>
      </c>
      <c r="FX471" s="237">
        <v>5.8</v>
      </c>
      <c r="FY471" s="237">
        <v>14.603174603174603</v>
      </c>
      <c r="FZ471" s="237"/>
      <c r="GA471" s="237"/>
      <c r="GB471" s="133">
        <v>23</v>
      </c>
      <c r="GH471" s="133">
        <v>0</v>
      </c>
      <c r="GI471" s="133">
        <v>1</v>
      </c>
      <c r="GJ471" s="133">
        <v>0</v>
      </c>
      <c r="GK471" s="133">
        <v>1</v>
      </c>
      <c r="GL471" s="133">
        <v>24</v>
      </c>
      <c r="GN471" s="133">
        <v>0</v>
      </c>
      <c r="GP471" s="133">
        <v>0</v>
      </c>
      <c r="GQ471" s="61">
        <v>116</v>
      </c>
      <c r="GR471" s="106">
        <v>48.615491791758792</v>
      </c>
      <c r="GS471" s="61">
        <v>52</v>
      </c>
      <c r="GT471" s="61">
        <v>0</v>
      </c>
      <c r="GU471" s="61"/>
      <c r="GV471" s="61"/>
      <c r="GW471" s="61"/>
      <c r="GX471" s="61"/>
      <c r="GY471" s="61">
        <v>22</v>
      </c>
      <c r="GZ471" s="61"/>
      <c r="HA471" s="90"/>
      <c r="HB471" s="21">
        <v>10</v>
      </c>
      <c r="HZ471" s="238"/>
      <c r="IF471" s="237"/>
      <c r="IG471" s="237"/>
      <c r="IQ471" s="237"/>
      <c r="JD471" s="136"/>
      <c r="JE471" s="278"/>
      <c r="JF471" s="70"/>
      <c r="JG471" s="70"/>
      <c r="JH471" s="136"/>
      <c r="JI471" s="136"/>
      <c r="JJ471" s="136"/>
      <c r="JK471" s="136"/>
      <c r="JM471" s="420"/>
      <c r="JN471" s="362"/>
      <c r="JO471" s="244"/>
      <c r="JQ471" s="518">
        <v>0</v>
      </c>
      <c r="JR471" s="519"/>
      <c r="JS471" s="520"/>
      <c r="JT471" s="135"/>
      <c r="JV471" s="200"/>
      <c r="JW471" s="135"/>
      <c r="JX471" s="225"/>
      <c r="JY471" s="201"/>
      <c r="JZ471" s="135"/>
      <c r="KA471" s="225"/>
      <c r="KB471" s="699">
        <v>0</v>
      </c>
      <c r="KC471" s="511"/>
      <c r="KD471" s="225"/>
      <c r="KE471" s="63"/>
      <c r="KF471" s="250"/>
      <c r="KG471" s="250"/>
      <c r="KH471" s="250"/>
      <c r="KI471" s="250"/>
      <c r="KJ471" s="250"/>
      <c r="KK471" s="250"/>
      <c r="KL471" s="250"/>
      <c r="KM471" s="250"/>
      <c r="KR471" s="92"/>
      <c r="KS471" s="92"/>
      <c r="KT471" s="92"/>
      <c r="KU471" s="361"/>
      <c r="KV471" s="92"/>
      <c r="KW471" s="361"/>
      <c r="KX471" s="361"/>
      <c r="KY471" s="361"/>
      <c r="KZ471" s="361"/>
      <c r="LA471" s="361"/>
      <c r="LB471" s="361"/>
      <c r="LC471" s="361"/>
      <c r="LD471" s="361"/>
      <c r="LE471" s="361"/>
      <c r="LF471" s="112"/>
      <c r="LG471" s="454"/>
      <c r="LH471" s="454"/>
      <c r="LI471" s="454"/>
      <c r="LJ471" s="454"/>
      <c r="LK471" s="454"/>
      <c r="LL471" s="454"/>
      <c r="LM471" s="454"/>
      <c r="LN471" s="454"/>
      <c r="LO471" s="454"/>
      <c r="LP471" s="454"/>
      <c r="LQ471" s="454"/>
      <c r="LR471" s="454"/>
      <c r="LS471" s="454"/>
      <c r="LT471" s="454"/>
      <c r="LU471" s="454"/>
      <c r="LV471" s="454"/>
      <c r="LW471" s="454"/>
      <c r="LX471" s="454"/>
      <c r="LY471" s="454"/>
      <c r="LZ471" s="454"/>
      <c r="MA471" s="454"/>
      <c r="MB471" s="454"/>
      <c r="MD471" s="509"/>
      <c r="ME471" s="61"/>
      <c r="MF471" s="746">
        <v>226</v>
      </c>
      <c r="MG471" s="510">
        <v>42038</v>
      </c>
      <c r="MH471" s="511">
        <v>493</v>
      </c>
      <c r="MI471" s="521">
        <v>493</v>
      </c>
      <c r="MJ471" s="522">
        <v>51.571978473262199</v>
      </c>
      <c r="MK471" s="510"/>
      <c r="ML471" s="511"/>
      <c r="MM471" s="511"/>
      <c r="MN471" s="511"/>
      <c r="MO471" s="511"/>
      <c r="MP471" s="511"/>
      <c r="NE471" s="876" t="s">
        <v>64</v>
      </c>
      <c r="NF471" s="877" t="s">
        <v>64</v>
      </c>
      <c r="NG471" s="877" t="s">
        <v>64</v>
      </c>
      <c r="NH471" s="877" t="s">
        <v>64</v>
      </c>
      <c r="NI471" s="877" t="s">
        <v>64</v>
      </c>
      <c r="NJ471" s="877" t="s">
        <v>64</v>
      </c>
      <c r="NK471" s="877" t="s">
        <v>64</v>
      </c>
      <c r="NL471" s="877" t="s">
        <v>64</v>
      </c>
      <c r="NM471" s="877" t="s">
        <v>64</v>
      </c>
      <c r="NN471" s="877" t="s">
        <v>64</v>
      </c>
      <c r="NO471" s="877" t="s">
        <v>64</v>
      </c>
      <c r="NP471" s="877" t="s">
        <v>64</v>
      </c>
      <c r="NQ471" s="877" t="s">
        <v>64</v>
      </c>
      <c r="NR471" s="877" t="s">
        <v>64</v>
      </c>
      <c r="NS471" s="877" t="s">
        <v>64</v>
      </c>
      <c r="NT471" s="877" t="s">
        <v>64</v>
      </c>
      <c r="NU471" s="877" t="s">
        <v>64</v>
      </c>
      <c r="NV471" s="877" t="s">
        <v>64</v>
      </c>
      <c r="NW471" s="877" t="s">
        <v>64</v>
      </c>
      <c r="NX471" s="877" t="s">
        <v>64</v>
      </c>
      <c r="NY471" s="877" t="s">
        <v>64</v>
      </c>
      <c r="NZ471" s="877" t="s">
        <v>64</v>
      </c>
      <c r="OA471" s="877" t="s">
        <v>64</v>
      </c>
      <c r="OB471" s="877" t="s">
        <v>64</v>
      </c>
      <c r="OC471" s="877" t="s">
        <v>64</v>
      </c>
      <c r="OD471" s="877" t="s">
        <v>64</v>
      </c>
      <c r="OE471" s="877" t="s">
        <v>64</v>
      </c>
      <c r="OF471" s="877" t="s">
        <v>64</v>
      </c>
      <c r="OG471" s="877" t="s">
        <v>64</v>
      </c>
      <c r="OH471" s="877" t="s">
        <v>64</v>
      </c>
      <c r="OI471" s="877" t="s">
        <v>64</v>
      </c>
      <c r="OJ471" s="877" t="s">
        <v>64</v>
      </c>
      <c r="OK471" s="877" t="s">
        <v>64</v>
      </c>
      <c r="OL471" s="877" t="s">
        <v>64</v>
      </c>
      <c r="OM471" s="877" t="s">
        <v>64</v>
      </c>
    </row>
    <row r="472" spans="1:403" s="133" customFormat="1" x14ac:dyDescent="0.25">
      <c r="A472" s="455">
        <v>471</v>
      </c>
      <c r="B472" s="221">
        <v>0</v>
      </c>
      <c r="C472" s="61">
        <v>0</v>
      </c>
      <c r="D472" s="61">
        <v>5</v>
      </c>
      <c r="E472" s="511">
        <v>227</v>
      </c>
      <c r="F472" s="884"/>
      <c r="G472" s="61"/>
      <c r="H472" s="900">
        <v>494</v>
      </c>
      <c r="J472" s="511" t="s">
        <v>2003</v>
      </c>
      <c r="K472" s="766">
        <v>18511</v>
      </c>
      <c r="L472" s="512">
        <v>64.476712328767107</v>
      </c>
      <c r="M472" s="514">
        <v>86</v>
      </c>
      <c r="N472" s="514">
        <v>168</v>
      </c>
      <c r="O472" s="514">
        <v>30.470521541950117</v>
      </c>
      <c r="P472" s="106">
        <v>2.0033305601755624</v>
      </c>
      <c r="Q472" s="511">
        <v>0</v>
      </c>
      <c r="R472" s="511">
        <v>110</v>
      </c>
      <c r="S472" s="511">
        <v>70</v>
      </c>
      <c r="T472" s="511">
        <v>1</v>
      </c>
      <c r="U472" s="514">
        <v>2</v>
      </c>
      <c r="V472" s="718">
        <v>1</v>
      </c>
      <c r="W472" s="718"/>
      <c r="X472" s="718">
        <v>0</v>
      </c>
      <c r="Y472" s="718">
        <v>2</v>
      </c>
      <c r="Z472" s="718">
        <v>1</v>
      </c>
      <c r="AA472" s="718">
        <v>0</v>
      </c>
      <c r="AB472" s="718">
        <v>0</v>
      </c>
      <c r="AC472" s="718">
        <v>0</v>
      </c>
      <c r="AE472" s="524">
        <v>20.931079615780501</v>
      </c>
      <c r="AG472" s="589">
        <v>253</v>
      </c>
      <c r="AH472" s="590">
        <v>1.41</v>
      </c>
      <c r="AI472" s="589">
        <v>51</v>
      </c>
      <c r="AJ472" s="63"/>
      <c r="AK472" s="515">
        <v>12.9</v>
      </c>
      <c r="AL472" s="63"/>
      <c r="AM472" s="589"/>
      <c r="AN472" s="593">
        <v>2316</v>
      </c>
      <c r="AO472" s="409"/>
      <c r="AP472" s="63"/>
      <c r="AQ472" s="63"/>
      <c r="AR472" s="63"/>
      <c r="AS472" s="63"/>
      <c r="AT472" s="63"/>
      <c r="AU472" s="63"/>
      <c r="AV472" s="64"/>
      <c r="AW472" s="64"/>
      <c r="AX472" s="108"/>
      <c r="AY472" s="108"/>
      <c r="AZ472" s="108"/>
      <c r="BA472" s="589">
        <v>139</v>
      </c>
      <c r="BB472" s="414"/>
      <c r="BC472" s="66"/>
      <c r="BD472" s="68"/>
      <c r="BE472" s="66"/>
      <c r="BF472" s="218"/>
      <c r="BG472" s="66"/>
      <c r="BH472" s="68"/>
      <c r="BI472" s="508"/>
      <c r="BJ472" s="508"/>
      <c r="BK472" s="508"/>
      <c r="BL472" s="66"/>
      <c r="BM472" s="66"/>
      <c r="BN472" s="66"/>
      <c r="BO472" s="66"/>
      <c r="BP472" s="571"/>
      <c r="BQ472" s="66"/>
      <c r="BR472" s="66"/>
      <c r="BS472" s="66"/>
      <c r="BT472" s="66"/>
      <c r="BU472" s="61"/>
      <c r="BV472" s="61"/>
      <c r="BW472" s="61"/>
      <c r="BX472" s="61"/>
      <c r="BY472" s="61"/>
      <c r="BZ472" s="61"/>
      <c r="CA472" s="61"/>
      <c r="CB472" s="61"/>
      <c r="CC472" s="61"/>
      <c r="CD472" s="61"/>
      <c r="CE472" s="61"/>
      <c r="CF472" s="61"/>
      <c r="CG472" s="61"/>
      <c r="CH472" s="61"/>
      <c r="CI472" s="61"/>
      <c r="CJ472" s="61"/>
      <c r="CK472" s="661">
        <v>1</v>
      </c>
      <c r="CL472" s="661">
        <v>0</v>
      </c>
      <c r="CM472" s="661">
        <v>0</v>
      </c>
      <c r="CN472" s="661">
        <v>1</v>
      </c>
      <c r="CO472" s="661">
        <v>1</v>
      </c>
      <c r="CP472" s="661">
        <v>0</v>
      </c>
      <c r="CQ472" s="661">
        <v>0</v>
      </c>
      <c r="CR472" s="661">
        <v>1</v>
      </c>
      <c r="CS472" s="661">
        <v>0</v>
      </c>
      <c r="CT472" s="661">
        <v>0</v>
      </c>
      <c r="CU472" s="661">
        <v>0</v>
      </c>
      <c r="CV472" s="661">
        <v>1</v>
      </c>
      <c r="CW472" s="666">
        <v>12.3</v>
      </c>
      <c r="CX472" s="362"/>
      <c r="CY472" s="362"/>
      <c r="CZ472" s="362"/>
      <c r="DD472" s="523">
        <v>2</v>
      </c>
      <c r="DE472" s="511" t="s">
        <v>1991</v>
      </c>
      <c r="DG472" s="136"/>
      <c r="DK472" s="136"/>
      <c r="DL472" s="136"/>
      <c r="DM472" s="136"/>
      <c r="DT472" s="63"/>
      <c r="EP472" s="511">
        <v>227</v>
      </c>
      <c r="EQ472" s="574">
        <v>42044</v>
      </c>
      <c r="EU472" s="133">
        <v>81</v>
      </c>
      <c r="EV472" s="133">
        <v>0</v>
      </c>
      <c r="EW472" s="524">
        <v>20.931079615780501</v>
      </c>
      <c r="EX472" s="133">
        <v>7</v>
      </c>
      <c r="EY472" s="133">
        <v>8</v>
      </c>
      <c r="EZ472" s="133">
        <v>71</v>
      </c>
      <c r="FA472" s="133">
        <v>64</v>
      </c>
      <c r="FD472" s="133">
        <v>55</v>
      </c>
      <c r="FF472" s="133">
        <v>25</v>
      </c>
      <c r="FI472" s="91"/>
      <c r="FJ472" s="91"/>
      <c r="FK472" s="227"/>
      <c r="FL472" s="227"/>
      <c r="FM472" s="193">
        <v>262</v>
      </c>
      <c r="FN472" s="193">
        <v>158</v>
      </c>
      <c r="FO472" s="193">
        <v>130.78221098820535</v>
      </c>
      <c r="FP472" s="193">
        <v>78.868661588307035</v>
      </c>
      <c r="FQ472" s="193">
        <v>40</v>
      </c>
      <c r="FR472" s="133">
        <v>0</v>
      </c>
      <c r="FT472" s="193">
        <v>88</v>
      </c>
      <c r="FU472" s="193">
        <v>30</v>
      </c>
      <c r="FV472" s="133">
        <v>140</v>
      </c>
      <c r="FW472" s="237">
        <v>4</v>
      </c>
      <c r="FX472" s="237">
        <v>4.21</v>
      </c>
      <c r="FY472" s="237">
        <v>22</v>
      </c>
      <c r="FZ472" s="237">
        <v>2.9333333333333331</v>
      </c>
      <c r="GA472" s="237">
        <v>3.3846153846153846</v>
      </c>
      <c r="GB472" s="133">
        <v>19</v>
      </c>
      <c r="GH472" s="133">
        <v>0</v>
      </c>
      <c r="GI472" s="133">
        <v>2</v>
      </c>
      <c r="GJ472" s="133">
        <v>1</v>
      </c>
      <c r="GK472" s="133">
        <v>1</v>
      </c>
      <c r="GL472" s="133">
        <v>72</v>
      </c>
      <c r="GN472" s="133">
        <v>0</v>
      </c>
      <c r="GP472" s="133">
        <v>0</v>
      </c>
      <c r="GQ472" s="61">
        <v>76</v>
      </c>
      <c r="GR472" s="106">
        <v>37.936824561464142</v>
      </c>
      <c r="GS472" s="61">
        <v>42</v>
      </c>
      <c r="GT472" s="61">
        <v>0</v>
      </c>
      <c r="GU472" s="61"/>
      <c r="GV472" s="61"/>
      <c r="GW472" s="61"/>
      <c r="GX472" s="61"/>
      <c r="GY472" s="61">
        <v>19</v>
      </c>
      <c r="GZ472" s="61"/>
      <c r="HA472" s="90"/>
      <c r="HB472" s="21">
        <v>16</v>
      </c>
      <c r="HZ472" s="238"/>
      <c r="IF472" s="237"/>
      <c r="IG472" s="237"/>
      <c r="IQ472" s="237"/>
      <c r="JD472" s="136"/>
      <c r="JE472" s="278"/>
      <c r="JF472" s="70"/>
      <c r="JG472" s="70"/>
      <c r="JH472" s="136"/>
      <c r="JI472" s="136"/>
      <c r="JJ472" s="136"/>
      <c r="JK472" s="136"/>
      <c r="JM472" s="420"/>
      <c r="JN472" s="362"/>
      <c r="JO472" s="244"/>
      <c r="JQ472" s="518">
        <v>2</v>
      </c>
      <c r="JR472" s="519">
        <v>43073</v>
      </c>
      <c r="JS472" s="520">
        <v>33</v>
      </c>
      <c r="JT472" s="135"/>
      <c r="JV472" s="200"/>
      <c r="JW472" s="135"/>
      <c r="JX472" s="225"/>
      <c r="JY472" s="201"/>
      <c r="JZ472" s="135"/>
      <c r="KA472" s="225"/>
      <c r="KB472" s="699">
        <v>1</v>
      </c>
      <c r="KC472" s="700">
        <v>43073</v>
      </c>
      <c r="KD472" s="225"/>
      <c r="KE472" s="63"/>
      <c r="KF472" s="250"/>
      <c r="KG472" s="250"/>
      <c r="KH472" s="250"/>
      <c r="KI472" s="250"/>
      <c r="KJ472" s="250"/>
      <c r="KK472" s="250"/>
      <c r="KL472" s="250"/>
      <c r="KM472" s="250"/>
      <c r="KR472" s="92"/>
      <c r="KS472" s="92"/>
      <c r="KT472" s="92"/>
      <c r="KU472" s="361"/>
      <c r="KV472" s="92"/>
      <c r="KW472" s="361"/>
      <c r="KX472" s="361"/>
      <c r="KY472" s="361"/>
      <c r="KZ472" s="361"/>
      <c r="LA472" s="361"/>
      <c r="LB472" s="361"/>
      <c r="LC472" s="361"/>
      <c r="LD472" s="361"/>
      <c r="LE472" s="361"/>
      <c r="LF472" s="112"/>
      <c r="LG472" s="454"/>
      <c r="LH472" s="454"/>
      <c r="LI472" s="454"/>
      <c r="LJ472" s="454"/>
      <c r="LK472" s="454"/>
      <c r="LL472" s="454"/>
      <c r="LM472" s="454"/>
      <c r="LN472" s="454"/>
      <c r="LO472" s="454"/>
      <c r="LP472" s="454"/>
      <c r="LQ472" s="454"/>
      <c r="LR472" s="454"/>
      <c r="LS472" s="454"/>
      <c r="LT472" s="454"/>
      <c r="LU472" s="454"/>
      <c r="LV472" s="454"/>
      <c r="LW472" s="454"/>
      <c r="LX472" s="454"/>
      <c r="LY472" s="454"/>
      <c r="LZ472" s="454"/>
      <c r="MA472" s="454"/>
      <c r="MB472" s="454"/>
      <c r="MD472" s="509"/>
      <c r="ME472" s="61"/>
      <c r="MF472" s="746">
        <v>227</v>
      </c>
      <c r="MG472" s="510">
        <v>42045</v>
      </c>
      <c r="MH472" s="511">
        <v>494</v>
      </c>
      <c r="MI472" s="521">
        <v>494</v>
      </c>
      <c r="MJ472" s="522">
        <v>61.147268578687203</v>
      </c>
      <c r="MK472" s="510"/>
      <c r="ML472" s="511"/>
      <c r="MM472" s="511"/>
      <c r="MN472" s="511"/>
      <c r="MO472" s="511"/>
      <c r="MP472" s="511"/>
      <c r="NE472" s="876" t="s">
        <v>64</v>
      </c>
      <c r="NF472" s="877" t="s">
        <v>64</v>
      </c>
      <c r="NG472" s="877" t="s">
        <v>64</v>
      </c>
      <c r="NH472" s="877" t="s">
        <v>64</v>
      </c>
      <c r="NI472" s="877" t="s">
        <v>64</v>
      </c>
      <c r="NJ472" s="877" t="s">
        <v>64</v>
      </c>
      <c r="NK472" s="877" t="s">
        <v>64</v>
      </c>
      <c r="NL472" s="877" t="s">
        <v>64</v>
      </c>
      <c r="NM472" s="877" t="s">
        <v>64</v>
      </c>
      <c r="NN472" s="877" t="s">
        <v>64</v>
      </c>
      <c r="NO472" s="877" t="s">
        <v>64</v>
      </c>
      <c r="NP472" s="877" t="s">
        <v>64</v>
      </c>
      <c r="NQ472" s="877" t="s">
        <v>64</v>
      </c>
      <c r="NR472" s="877" t="s">
        <v>64</v>
      </c>
      <c r="NS472" s="877" t="s">
        <v>64</v>
      </c>
      <c r="NT472" s="877" t="s">
        <v>64</v>
      </c>
      <c r="NU472" s="877" t="s">
        <v>64</v>
      </c>
      <c r="NV472" s="877" t="s">
        <v>64</v>
      </c>
      <c r="NW472" s="877" t="s">
        <v>64</v>
      </c>
      <c r="NX472" s="877" t="s">
        <v>64</v>
      </c>
      <c r="NY472" s="877" t="s">
        <v>64</v>
      </c>
      <c r="NZ472" s="877" t="s">
        <v>64</v>
      </c>
      <c r="OA472" s="877" t="s">
        <v>64</v>
      </c>
      <c r="OB472" s="877" t="s">
        <v>64</v>
      </c>
      <c r="OC472" s="877" t="s">
        <v>64</v>
      </c>
      <c r="OD472" s="877" t="s">
        <v>64</v>
      </c>
      <c r="OE472" s="877" t="s">
        <v>64</v>
      </c>
      <c r="OF472" s="877" t="s">
        <v>64</v>
      </c>
      <c r="OG472" s="877" t="s">
        <v>64</v>
      </c>
      <c r="OH472" s="877" t="s">
        <v>64</v>
      </c>
      <c r="OI472" s="877" t="s">
        <v>64</v>
      </c>
      <c r="OJ472" s="877" t="s">
        <v>64</v>
      </c>
      <c r="OK472" s="877" t="s">
        <v>64</v>
      </c>
      <c r="OL472" s="877" t="s">
        <v>64</v>
      </c>
      <c r="OM472" s="877" t="s">
        <v>64</v>
      </c>
    </row>
    <row r="473" spans="1:403" s="133" customFormat="1" x14ac:dyDescent="0.25">
      <c r="A473" s="902">
        <v>472</v>
      </c>
      <c r="B473" s="221">
        <v>0</v>
      </c>
      <c r="C473" s="61">
        <v>0</v>
      </c>
      <c r="D473" s="61">
        <v>5</v>
      </c>
      <c r="E473" s="511">
        <v>228</v>
      </c>
      <c r="F473" s="884"/>
      <c r="G473" s="61"/>
      <c r="H473" s="900">
        <v>495</v>
      </c>
      <c r="J473" s="511" t="s">
        <v>2004</v>
      </c>
      <c r="K473" s="766">
        <v>20065</v>
      </c>
      <c r="L473" s="512">
        <v>60.221917808219203</v>
      </c>
      <c r="M473" s="514">
        <v>82</v>
      </c>
      <c r="N473" s="514">
        <v>164</v>
      </c>
      <c r="O473" s="514">
        <v>30.487804878048784</v>
      </c>
      <c r="P473" s="106">
        <v>1.9327585352432299</v>
      </c>
      <c r="Q473" s="511">
        <v>0</v>
      </c>
      <c r="R473" s="511">
        <v>130</v>
      </c>
      <c r="S473" s="511">
        <v>70</v>
      </c>
      <c r="T473" s="511">
        <v>0</v>
      </c>
      <c r="U473" s="514">
        <v>3</v>
      </c>
      <c r="V473" s="718">
        <v>0</v>
      </c>
      <c r="W473" s="718"/>
      <c r="X473" s="718">
        <v>1</v>
      </c>
      <c r="Y473" s="718">
        <v>0</v>
      </c>
      <c r="Z473" s="718">
        <v>1</v>
      </c>
      <c r="AA473" s="718">
        <v>0</v>
      </c>
      <c r="AB473" s="718">
        <v>0</v>
      </c>
      <c r="AC473" s="718">
        <v>0</v>
      </c>
      <c r="AE473" s="524">
        <v>21.2344827586207</v>
      </c>
      <c r="AG473" s="589">
        <v>143</v>
      </c>
      <c r="AH473" s="590">
        <v>0.93</v>
      </c>
      <c r="AI473" s="589">
        <v>83</v>
      </c>
      <c r="AJ473" s="63"/>
      <c r="AK473" s="515">
        <v>15.4</v>
      </c>
      <c r="AL473" s="63"/>
      <c r="AM473" s="589"/>
      <c r="AN473" s="593">
        <v>1968</v>
      </c>
      <c r="AO473" s="409"/>
      <c r="AP473" s="63"/>
      <c r="AQ473" s="63"/>
      <c r="AR473" s="63"/>
      <c r="AS473" s="63"/>
      <c r="AT473" s="63"/>
      <c r="AU473" s="63"/>
      <c r="AV473" s="64"/>
      <c r="AW473" s="64"/>
      <c r="AX473" s="108"/>
      <c r="AY473" s="108"/>
      <c r="AZ473" s="108"/>
      <c r="BA473" s="589">
        <v>143</v>
      </c>
      <c r="BB473" s="414"/>
      <c r="BC473" s="66"/>
      <c r="BD473" s="68"/>
      <c r="BE473" s="66"/>
      <c r="BF473" s="218"/>
      <c r="BG473" s="66"/>
      <c r="BH473" s="68"/>
      <c r="BI473" s="508"/>
      <c r="BJ473" s="508"/>
      <c r="BK473" s="508"/>
      <c r="BL473" s="66"/>
      <c r="BM473" s="66"/>
      <c r="BN473" s="66"/>
      <c r="BO473" s="66"/>
      <c r="BP473" s="571"/>
      <c r="BQ473" s="66"/>
      <c r="BR473" s="66"/>
      <c r="BS473" s="66"/>
      <c r="BT473" s="66"/>
      <c r="BU473" s="61"/>
      <c r="BV473" s="61"/>
      <c r="BW473" s="61"/>
      <c r="BX473" s="61"/>
      <c r="BY473" s="61"/>
      <c r="BZ473" s="61"/>
      <c r="CA473" s="61"/>
      <c r="CB473" s="61"/>
      <c r="CC473" s="61"/>
      <c r="CD473" s="61"/>
      <c r="CE473" s="61"/>
      <c r="CF473" s="61"/>
      <c r="CG473" s="61"/>
      <c r="CH473" s="61"/>
      <c r="CI473" s="61"/>
      <c r="CJ473" s="61"/>
      <c r="CK473" s="661">
        <v>1</v>
      </c>
      <c r="CL473" s="661">
        <v>0</v>
      </c>
      <c r="CM473" s="663">
        <v>1</v>
      </c>
      <c r="CN473" s="661">
        <v>1</v>
      </c>
      <c r="CO473" s="663">
        <v>1</v>
      </c>
      <c r="CP473" s="661">
        <v>0</v>
      </c>
      <c r="CQ473" s="661">
        <v>0</v>
      </c>
      <c r="CR473" s="661">
        <v>0</v>
      </c>
      <c r="CS473" s="661">
        <v>0</v>
      </c>
      <c r="CT473" s="661">
        <v>0</v>
      </c>
      <c r="CU473" s="661">
        <v>1</v>
      </c>
      <c r="CV473" s="661">
        <v>0</v>
      </c>
      <c r="CW473" s="666">
        <v>11.4</v>
      </c>
      <c r="CX473" s="362"/>
      <c r="CY473" s="362"/>
      <c r="CZ473" s="362"/>
      <c r="DD473" s="516">
        <v>2</v>
      </c>
      <c r="DE473" s="511" t="s">
        <v>1880</v>
      </c>
      <c r="DG473" s="136"/>
      <c r="DK473" s="136"/>
      <c r="DL473" s="136"/>
      <c r="DM473" s="136"/>
      <c r="DT473" s="63"/>
      <c r="EP473" s="511">
        <v>228</v>
      </c>
      <c r="EQ473" s="574">
        <v>42044</v>
      </c>
      <c r="EU473" s="133">
        <v>60</v>
      </c>
      <c r="EV473" s="133">
        <v>0</v>
      </c>
      <c r="EW473" s="524">
        <v>21.2344827586207</v>
      </c>
      <c r="EX473" s="133">
        <v>8</v>
      </c>
      <c r="EY473" s="133">
        <v>7</v>
      </c>
      <c r="EZ473" s="133">
        <v>70</v>
      </c>
      <c r="FA473" s="133">
        <v>63</v>
      </c>
      <c r="FD473" s="133">
        <v>50</v>
      </c>
      <c r="FF473" s="133">
        <v>25</v>
      </c>
      <c r="FI473" s="91"/>
      <c r="FJ473" s="91"/>
      <c r="FK473" s="227"/>
      <c r="FL473" s="227"/>
      <c r="FM473" s="193">
        <v>310</v>
      </c>
      <c r="FN473" s="193">
        <v>258</v>
      </c>
      <c r="FO473" s="193">
        <v>160.39251378133883</v>
      </c>
      <c r="FP473" s="193">
        <v>133.48796308253361</v>
      </c>
      <c r="FQ473" s="193">
        <v>17</v>
      </c>
      <c r="FR473" s="133">
        <v>1</v>
      </c>
      <c r="FT473" s="193">
        <v>94</v>
      </c>
      <c r="FU473" s="193">
        <v>57</v>
      </c>
      <c r="FV473" s="133">
        <v>130</v>
      </c>
      <c r="FW473" s="237">
        <v>5.81</v>
      </c>
      <c r="FX473" s="237">
        <v>10.199999999999999</v>
      </c>
      <c r="FY473" s="237">
        <v>16.179001721170398</v>
      </c>
      <c r="FZ473" s="237">
        <v>1.6491228070175439</v>
      </c>
      <c r="GA473" s="237"/>
      <c r="GB473" s="133">
        <v>21</v>
      </c>
      <c r="GH473" s="133">
        <v>0</v>
      </c>
      <c r="GI473" s="133">
        <v>1</v>
      </c>
      <c r="GJ473" s="133">
        <v>1</v>
      </c>
      <c r="GK473" s="133">
        <v>1</v>
      </c>
      <c r="GL473" s="133">
        <v>33</v>
      </c>
      <c r="GN473" s="133">
        <v>0</v>
      </c>
      <c r="GP473" s="133">
        <v>1</v>
      </c>
      <c r="GQ473" s="61">
        <v>59</v>
      </c>
      <c r="GR473" s="106">
        <v>30.526317139029004</v>
      </c>
      <c r="GS473" s="61">
        <v>59</v>
      </c>
      <c r="GT473" s="61">
        <v>0</v>
      </c>
      <c r="GU473" s="61"/>
      <c r="GV473" s="61"/>
      <c r="GW473" s="61"/>
      <c r="GX473" s="61"/>
      <c r="GY473" s="61">
        <v>16</v>
      </c>
      <c r="GZ473" s="61"/>
      <c r="HA473" s="90"/>
      <c r="HB473" s="21"/>
      <c r="HZ473" s="238"/>
      <c r="IF473" s="237"/>
      <c r="IG473" s="237"/>
      <c r="IQ473" s="237"/>
      <c r="JD473" s="136"/>
      <c r="JE473" s="278"/>
      <c r="JF473" s="70"/>
      <c r="JG473" s="70"/>
      <c r="JH473" s="136"/>
      <c r="JI473" s="136"/>
      <c r="JJ473" s="136"/>
      <c r="JK473" s="136"/>
      <c r="JM473" s="420"/>
      <c r="JN473" s="362"/>
      <c r="JO473" s="244"/>
      <c r="JQ473" s="518">
        <v>1</v>
      </c>
      <c r="JR473" s="519">
        <v>42508</v>
      </c>
      <c r="JS473" s="520">
        <v>15</v>
      </c>
      <c r="JT473" s="135"/>
      <c r="JV473" s="200"/>
      <c r="JW473" s="135"/>
      <c r="JX473" s="225"/>
      <c r="JY473" s="201"/>
      <c r="JZ473" s="135"/>
      <c r="KA473" s="225"/>
      <c r="KB473" s="699">
        <v>0</v>
      </c>
      <c r="KC473" s="511"/>
      <c r="KD473" s="225"/>
      <c r="KE473" s="63"/>
      <c r="KF473" s="250"/>
      <c r="KG473" s="250"/>
      <c r="KH473" s="250"/>
      <c r="KI473" s="250"/>
      <c r="KJ473" s="250"/>
      <c r="KK473" s="250"/>
      <c r="KL473" s="250"/>
      <c r="KM473" s="250"/>
      <c r="KR473" s="92"/>
      <c r="KS473" s="92"/>
      <c r="KT473" s="92"/>
      <c r="KU473" s="361"/>
      <c r="KV473" s="92"/>
      <c r="KW473" s="361"/>
      <c r="KX473" s="361"/>
      <c r="KY473" s="361"/>
      <c r="KZ473" s="361"/>
      <c r="LA473" s="361"/>
      <c r="LB473" s="361"/>
      <c r="LC473" s="361"/>
      <c r="LD473" s="361"/>
      <c r="LE473" s="361"/>
      <c r="LF473" s="112"/>
      <c r="LG473" s="454"/>
      <c r="LH473" s="454"/>
      <c r="LI473" s="454"/>
      <c r="LJ473" s="454"/>
      <c r="LK473" s="454"/>
      <c r="LL473" s="454"/>
      <c r="LM473" s="454"/>
      <c r="LN473" s="454"/>
      <c r="LO473" s="454"/>
      <c r="LP473" s="454"/>
      <c r="LQ473" s="454"/>
      <c r="LR473" s="454"/>
      <c r="LS473" s="454"/>
      <c r="LT473" s="454"/>
      <c r="LU473" s="454"/>
      <c r="LV473" s="454"/>
      <c r="LW473" s="454"/>
      <c r="LX473" s="454"/>
      <c r="LY473" s="454"/>
      <c r="LZ473" s="454"/>
      <c r="MA473" s="454"/>
      <c r="MB473" s="454"/>
      <c r="MD473" s="509"/>
      <c r="ME473" s="61"/>
      <c r="MF473" s="746">
        <v>228</v>
      </c>
      <c r="MG473" s="510">
        <v>42046</v>
      </c>
      <c r="MH473" s="511">
        <v>495</v>
      </c>
      <c r="MI473" s="521">
        <v>495</v>
      </c>
      <c r="MJ473" s="522">
        <v>52.7308779582319</v>
      </c>
      <c r="MK473" s="510"/>
      <c r="ML473" s="511"/>
      <c r="MM473" s="511"/>
      <c r="MN473" s="511"/>
      <c r="MO473" s="511"/>
      <c r="MP473" s="511"/>
      <c r="NE473" s="876" t="s">
        <v>64</v>
      </c>
      <c r="NF473" s="877" t="s">
        <v>64</v>
      </c>
      <c r="NG473" s="877" t="s">
        <v>64</v>
      </c>
      <c r="NH473" s="877" t="s">
        <v>64</v>
      </c>
      <c r="NI473" s="877" t="s">
        <v>64</v>
      </c>
      <c r="NJ473" s="877" t="s">
        <v>64</v>
      </c>
      <c r="NK473" s="877" t="s">
        <v>64</v>
      </c>
      <c r="NL473" s="877" t="s">
        <v>64</v>
      </c>
      <c r="NM473" s="877" t="s">
        <v>64</v>
      </c>
      <c r="NN473" s="877" t="s">
        <v>64</v>
      </c>
      <c r="NO473" s="877" t="s">
        <v>64</v>
      </c>
      <c r="NP473" s="877" t="s">
        <v>64</v>
      </c>
      <c r="NQ473" s="877" t="s">
        <v>64</v>
      </c>
      <c r="NR473" s="877" t="s">
        <v>64</v>
      </c>
      <c r="NS473" s="877" t="s">
        <v>64</v>
      </c>
      <c r="NT473" s="877" t="s">
        <v>64</v>
      </c>
      <c r="NU473" s="877" t="s">
        <v>64</v>
      </c>
      <c r="NV473" s="877" t="s">
        <v>64</v>
      </c>
      <c r="NW473" s="877" t="s">
        <v>64</v>
      </c>
      <c r="NX473" s="877" t="s">
        <v>64</v>
      </c>
      <c r="NY473" s="877" t="s">
        <v>64</v>
      </c>
      <c r="NZ473" s="877" t="s">
        <v>64</v>
      </c>
      <c r="OA473" s="877" t="s">
        <v>64</v>
      </c>
      <c r="OB473" s="877" t="s">
        <v>64</v>
      </c>
      <c r="OC473" s="877" t="s">
        <v>64</v>
      </c>
      <c r="OD473" s="877" t="s">
        <v>64</v>
      </c>
      <c r="OE473" s="877" t="s">
        <v>64</v>
      </c>
      <c r="OF473" s="877" t="s">
        <v>64</v>
      </c>
      <c r="OG473" s="877" t="s">
        <v>64</v>
      </c>
      <c r="OH473" s="877" t="s">
        <v>64</v>
      </c>
      <c r="OI473" s="877" t="s">
        <v>64</v>
      </c>
      <c r="OJ473" s="877" t="s">
        <v>64</v>
      </c>
      <c r="OK473" s="877" t="s">
        <v>64</v>
      </c>
      <c r="OL473" s="877" t="s">
        <v>64</v>
      </c>
      <c r="OM473" s="877" t="s">
        <v>64</v>
      </c>
    </row>
    <row r="474" spans="1:403" s="133" customFormat="1" x14ac:dyDescent="0.25">
      <c r="A474" s="455">
        <v>473</v>
      </c>
      <c r="B474" s="274">
        <v>0</v>
      </c>
      <c r="C474" s="61">
        <v>1</v>
      </c>
      <c r="D474" s="61">
        <v>5</v>
      </c>
      <c r="E474" s="511">
        <v>229</v>
      </c>
      <c r="F474" s="884"/>
      <c r="G474" s="61"/>
      <c r="H474" s="900">
        <v>496</v>
      </c>
      <c r="J474" s="511" t="s">
        <v>2005</v>
      </c>
      <c r="K474" s="766">
        <v>26932</v>
      </c>
      <c r="L474" s="512">
        <v>41.441095890410999</v>
      </c>
      <c r="M474" s="514">
        <v>69.7</v>
      </c>
      <c r="N474" s="514">
        <v>172</v>
      </c>
      <c r="O474" s="514">
        <v>23.560032449972962</v>
      </c>
      <c r="P474" s="106">
        <v>1.8248592030924224</v>
      </c>
      <c r="Q474" s="511">
        <v>0</v>
      </c>
      <c r="R474" s="511">
        <v>100</v>
      </c>
      <c r="S474" s="511">
        <v>70</v>
      </c>
      <c r="T474" s="511">
        <v>0</v>
      </c>
      <c r="U474" s="514">
        <v>2</v>
      </c>
      <c r="V474" s="718">
        <v>0</v>
      </c>
      <c r="W474" s="718"/>
      <c r="X474" s="718">
        <v>0</v>
      </c>
      <c r="Y474" s="718">
        <v>1</v>
      </c>
      <c r="Z474" s="663">
        <v>1</v>
      </c>
      <c r="AA474" s="718">
        <v>0</v>
      </c>
      <c r="AB474" s="718">
        <v>0</v>
      </c>
      <c r="AC474" s="718">
        <v>0</v>
      </c>
      <c r="AE474" s="524">
        <v>18.2460754499876</v>
      </c>
      <c r="AG474" s="591">
        <v>106</v>
      </c>
      <c r="AH474" s="590">
        <v>1.05</v>
      </c>
      <c r="AI474" s="589">
        <v>78</v>
      </c>
      <c r="AJ474" s="63"/>
      <c r="AK474" s="515">
        <v>15.4</v>
      </c>
      <c r="AL474" s="63"/>
      <c r="AM474" s="589"/>
      <c r="AN474" s="593">
        <v>3076</v>
      </c>
      <c r="AO474" s="409"/>
      <c r="AP474" s="63"/>
      <c r="AQ474" s="63"/>
      <c r="AR474" s="63"/>
      <c r="AS474" s="63"/>
      <c r="AT474" s="63"/>
      <c r="AU474" s="63"/>
      <c r="AV474" s="64"/>
      <c r="AW474" s="64"/>
      <c r="AX474" s="108"/>
      <c r="AY474" s="108"/>
      <c r="AZ474" s="108"/>
      <c r="BA474" s="589">
        <v>141</v>
      </c>
      <c r="BB474" s="414"/>
      <c r="BC474" s="66"/>
      <c r="BD474" s="68"/>
      <c r="BE474" s="66"/>
      <c r="BF474" s="218"/>
      <c r="BG474" s="66"/>
      <c r="BH474" s="68"/>
      <c r="BI474" s="508"/>
      <c r="BJ474" s="508"/>
      <c r="BK474" s="508"/>
      <c r="BL474" s="66"/>
      <c r="BM474" s="66"/>
      <c r="BN474" s="66"/>
      <c r="BO474" s="66"/>
      <c r="BP474" s="571"/>
      <c r="BQ474" s="66"/>
      <c r="BR474" s="66"/>
      <c r="BS474" s="66"/>
      <c r="BT474" s="66"/>
      <c r="BU474" s="61"/>
      <c r="BV474" s="61"/>
      <c r="BW474" s="61"/>
      <c r="BX474" s="61"/>
      <c r="BY474" s="61"/>
      <c r="BZ474" s="61"/>
      <c r="CA474" s="61"/>
      <c r="CB474" s="61"/>
      <c r="CC474" s="61"/>
      <c r="CD474" s="61"/>
      <c r="CE474" s="61"/>
      <c r="CF474" s="61"/>
      <c r="CG474" s="61"/>
      <c r="CH474" s="61"/>
      <c r="CI474" s="61"/>
      <c r="CJ474" s="61"/>
      <c r="CK474" s="661">
        <v>1</v>
      </c>
      <c r="CL474" s="661">
        <v>0</v>
      </c>
      <c r="CM474" s="663">
        <v>1</v>
      </c>
      <c r="CN474" s="661">
        <v>1</v>
      </c>
      <c r="CO474" s="663">
        <v>1</v>
      </c>
      <c r="CP474" s="661">
        <v>0</v>
      </c>
      <c r="CQ474" s="661">
        <v>0</v>
      </c>
      <c r="CR474" s="661">
        <v>0</v>
      </c>
      <c r="CS474" s="661">
        <v>0</v>
      </c>
      <c r="CT474" s="661">
        <v>0</v>
      </c>
      <c r="CU474" s="663" t="s">
        <v>1835</v>
      </c>
      <c r="CV474" s="661">
        <v>0</v>
      </c>
      <c r="CW474" s="666">
        <v>13.5</v>
      </c>
      <c r="CX474" s="362"/>
      <c r="CY474" s="362"/>
      <c r="CZ474" s="362"/>
      <c r="DD474" s="516">
        <v>2</v>
      </c>
      <c r="DE474" s="511" t="s">
        <v>1826</v>
      </c>
      <c r="DG474" s="136"/>
      <c r="DK474" s="136"/>
      <c r="DL474" s="136"/>
      <c r="DM474" s="136"/>
      <c r="DT474" s="63"/>
      <c r="EP474" s="511">
        <v>229</v>
      </c>
      <c r="EQ474" s="574">
        <v>42059</v>
      </c>
      <c r="EU474" s="133">
        <v>101</v>
      </c>
      <c r="EV474" s="133">
        <v>0</v>
      </c>
      <c r="EW474" s="524">
        <v>18.2460754499876</v>
      </c>
      <c r="EX474" s="133">
        <v>8</v>
      </c>
      <c r="EY474" s="133">
        <v>9</v>
      </c>
      <c r="EZ474" s="133">
        <v>92</v>
      </c>
      <c r="FA474" s="133">
        <v>84</v>
      </c>
      <c r="FD474" s="133">
        <v>53</v>
      </c>
      <c r="FF474" s="133">
        <v>29</v>
      </c>
      <c r="FI474" s="91"/>
      <c r="FJ474" s="91"/>
      <c r="FK474" s="227"/>
      <c r="FL474" s="227"/>
      <c r="FM474" s="193">
        <v>504</v>
      </c>
      <c r="FN474" s="193">
        <v>467</v>
      </c>
      <c r="FO474" s="193">
        <v>276.18569100888288</v>
      </c>
      <c r="FP474" s="193">
        <v>255.91015416894504</v>
      </c>
      <c r="FQ474" s="193">
        <v>7.3</v>
      </c>
      <c r="FR474" s="133">
        <v>1</v>
      </c>
      <c r="FT474" s="193">
        <v>83</v>
      </c>
      <c r="FU474" s="193"/>
      <c r="FV474" s="133">
        <v>100</v>
      </c>
      <c r="FW474" s="237">
        <v>5.5</v>
      </c>
      <c r="FX474" s="237">
        <v>3.3</v>
      </c>
      <c r="FY474" s="237">
        <v>15.090909090909092</v>
      </c>
      <c r="FZ474" s="237"/>
      <c r="GA474" s="237">
        <v>4.1500000000000004</v>
      </c>
      <c r="GB474" s="133">
        <v>25</v>
      </c>
      <c r="GH474" s="133">
        <v>0</v>
      </c>
      <c r="GI474" s="133">
        <v>2</v>
      </c>
      <c r="GJ474" s="133">
        <v>0</v>
      </c>
      <c r="GK474" s="133">
        <v>1</v>
      </c>
      <c r="GL474" s="133">
        <v>32</v>
      </c>
      <c r="GN474" s="133">
        <v>0</v>
      </c>
      <c r="GP474" s="133">
        <v>1</v>
      </c>
      <c r="GQ474" s="61">
        <v>73</v>
      </c>
      <c r="GR474" s="106">
        <v>40.003086197715177</v>
      </c>
      <c r="GS474" s="61">
        <v>31</v>
      </c>
      <c r="GT474" s="61">
        <v>1</v>
      </c>
      <c r="GU474" s="61"/>
      <c r="GV474" s="61"/>
      <c r="GW474" s="61"/>
      <c r="GX474" s="61"/>
      <c r="GY474" s="61">
        <v>13</v>
      </c>
      <c r="GZ474" s="61"/>
      <c r="HA474" s="90"/>
      <c r="HB474" s="21">
        <v>25</v>
      </c>
      <c r="HZ474" s="238"/>
      <c r="IF474" s="237"/>
      <c r="IG474" s="237"/>
      <c r="IQ474" s="237"/>
      <c r="JD474" s="136"/>
      <c r="JE474" s="278"/>
      <c r="JF474" s="70"/>
      <c r="JG474" s="70"/>
      <c r="JH474" s="136"/>
      <c r="JI474" s="136"/>
      <c r="JJ474" s="136"/>
      <c r="JK474" s="136"/>
      <c r="JM474" s="420"/>
      <c r="JN474" s="362"/>
      <c r="JO474" s="244"/>
      <c r="JQ474" s="518">
        <v>2</v>
      </c>
      <c r="JR474" s="519">
        <v>42701</v>
      </c>
      <c r="JS474" s="520">
        <v>21</v>
      </c>
      <c r="JT474" s="135"/>
      <c r="JV474" s="200"/>
      <c r="JW474" s="135"/>
      <c r="JX474" s="225"/>
      <c r="JY474" s="201"/>
      <c r="JZ474" s="135"/>
      <c r="KA474" s="225"/>
      <c r="KB474" s="699">
        <v>1</v>
      </c>
      <c r="KC474" s="700">
        <v>42701</v>
      </c>
      <c r="KD474" s="225"/>
      <c r="KE474" s="63"/>
      <c r="KF474" s="250"/>
      <c r="KG474" s="250"/>
      <c r="KH474" s="250"/>
      <c r="KI474" s="250"/>
      <c r="KJ474" s="250"/>
      <c r="KK474" s="250"/>
      <c r="KL474" s="250"/>
      <c r="KM474" s="250"/>
      <c r="KR474" s="92"/>
      <c r="KS474" s="92"/>
      <c r="KT474" s="92"/>
      <c r="KU474" s="361"/>
      <c r="KV474" s="92"/>
      <c r="KW474" s="361"/>
      <c r="KX474" s="361"/>
      <c r="KY474" s="361"/>
      <c r="KZ474" s="361"/>
      <c r="LA474" s="361"/>
      <c r="LB474" s="361"/>
      <c r="LC474" s="361"/>
      <c r="LD474" s="361"/>
      <c r="LE474" s="361"/>
      <c r="LF474" s="112"/>
      <c r="LG474" s="454"/>
      <c r="LH474" s="454"/>
      <c r="LI474" s="454"/>
      <c r="LJ474" s="454"/>
      <c r="LK474" s="454"/>
      <c r="LL474" s="454"/>
      <c r="LM474" s="454"/>
      <c r="LN474" s="454"/>
      <c r="LO474" s="454"/>
      <c r="LP474" s="454"/>
      <c r="LQ474" s="454"/>
      <c r="LR474" s="454"/>
      <c r="LS474" s="454"/>
      <c r="LT474" s="454"/>
      <c r="LU474" s="454"/>
      <c r="LV474" s="454"/>
      <c r="LW474" s="454"/>
      <c r="LX474" s="454"/>
      <c r="LY474" s="454"/>
      <c r="LZ474" s="454"/>
      <c r="MA474" s="454"/>
      <c r="MB474" s="454"/>
      <c r="MD474" s="509"/>
      <c r="ME474" s="61"/>
      <c r="MF474" s="746">
        <v>229</v>
      </c>
      <c r="MG474" s="510">
        <v>42058</v>
      </c>
      <c r="MH474" s="511">
        <v>496</v>
      </c>
      <c r="MI474" s="521">
        <v>496</v>
      </c>
      <c r="MJ474" s="522">
        <v>45.650681511334497</v>
      </c>
      <c r="MK474" s="510"/>
      <c r="ML474" s="511"/>
      <c r="MM474" s="511"/>
      <c r="MN474" s="511"/>
      <c r="MO474" s="511"/>
      <c r="MP474" s="511"/>
      <c r="NE474" s="876">
        <v>1229</v>
      </c>
      <c r="NF474" s="877" t="s">
        <v>64</v>
      </c>
      <c r="NG474" s="877" t="s">
        <v>64</v>
      </c>
      <c r="NH474" s="877" t="s">
        <v>64</v>
      </c>
      <c r="NI474" s="877" t="s">
        <v>64</v>
      </c>
      <c r="NJ474" s="877" t="s">
        <v>64</v>
      </c>
      <c r="NK474" s="877" t="s">
        <v>64</v>
      </c>
      <c r="NL474" s="877" t="s">
        <v>64</v>
      </c>
      <c r="NM474" s="877" t="s">
        <v>64</v>
      </c>
      <c r="NN474" s="877" t="s">
        <v>64</v>
      </c>
      <c r="NO474" s="877" t="s">
        <v>64</v>
      </c>
      <c r="NP474" s="877" t="s">
        <v>64</v>
      </c>
      <c r="NQ474" s="877" t="s">
        <v>64</v>
      </c>
      <c r="NR474" s="877" t="s">
        <v>64</v>
      </c>
      <c r="NS474" s="877" t="s">
        <v>64</v>
      </c>
      <c r="NT474" s="877" t="s">
        <v>64</v>
      </c>
      <c r="NU474" s="877" t="s">
        <v>64</v>
      </c>
      <c r="NV474" s="877" t="s">
        <v>64</v>
      </c>
      <c r="NW474" s="877" t="s">
        <v>64</v>
      </c>
      <c r="NX474" s="877" t="s">
        <v>64</v>
      </c>
      <c r="NY474" s="877" t="s">
        <v>64</v>
      </c>
      <c r="NZ474" s="877" t="s">
        <v>64</v>
      </c>
      <c r="OA474" s="877" t="s">
        <v>64</v>
      </c>
      <c r="OB474" s="877" t="s">
        <v>64</v>
      </c>
      <c r="OC474" s="877" t="s">
        <v>64</v>
      </c>
      <c r="OD474" s="877" t="s">
        <v>64</v>
      </c>
      <c r="OE474" s="877" t="s">
        <v>64</v>
      </c>
      <c r="OF474" s="877" t="s">
        <v>64</v>
      </c>
      <c r="OG474" s="877" t="s">
        <v>64</v>
      </c>
      <c r="OH474" s="877" t="s">
        <v>64</v>
      </c>
      <c r="OI474" s="877" t="s">
        <v>64</v>
      </c>
      <c r="OJ474" s="877" t="s">
        <v>64</v>
      </c>
      <c r="OK474" s="877" t="s">
        <v>64</v>
      </c>
      <c r="OL474" s="877" t="s">
        <v>64</v>
      </c>
      <c r="OM474" s="877" t="s">
        <v>64</v>
      </c>
    </row>
    <row r="475" spans="1:403" s="133" customFormat="1" x14ac:dyDescent="0.25">
      <c r="A475" s="455">
        <v>474</v>
      </c>
      <c r="B475" s="221">
        <v>0</v>
      </c>
      <c r="C475" s="61">
        <v>1</v>
      </c>
      <c r="D475" s="61">
        <v>5</v>
      </c>
      <c r="E475" s="511">
        <v>231</v>
      </c>
      <c r="F475" s="884"/>
      <c r="G475" s="61"/>
      <c r="H475" s="900">
        <v>499</v>
      </c>
      <c r="J475" s="511" t="s">
        <v>2006</v>
      </c>
      <c r="K475" s="766">
        <v>19899</v>
      </c>
      <c r="L475" s="512">
        <v>60.772602739725997</v>
      </c>
      <c r="M475" s="514">
        <v>79.2</v>
      </c>
      <c r="N475" s="514">
        <v>162</v>
      </c>
      <c r="O475" s="514">
        <v>30.178326474622764</v>
      </c>
      <c r="P475" s="106">
        <v>1.8878559267062729</v>
      </c>
      <c r="Q475" s="511">
        <v>1</v>
      </c>
      <c r="R475" s="511">
        <v>105</v>
      </c>
      <c r="S475" s="511">
        <v>65</v>
      </c>
      <c r="T475" s="511">
        <v>1</v>
      </c>
      <c r="U475" s="514">
        <v>3</v>
      </c>
      <c r="V475" s="718">
        <v>0</v>
      </c>
      <c r="W475" s="718"/>
      <c r="X475" s="718">
        <v>1</v>
      </c>
      <c r="Y475" s="663">
        <v>2</v>
      </c>
      <c r="Z475" s="718">
        <v>1</v>
      </c>
      <c r="AA475" s="718">
        <v>1</v>
      </c>
      <c r="AB475" s="718">
        <v>0</v>
      </c>
      <c r="AC475" s="718">
        <v>0</v>
      </c>
      <c r="AE475" s="524">
        <v>26.30859375</v>
      </c>
      <c r="AG475" s="589">
        <v>81</v>
      </c>
      <c r="AH475" s="590">
        <v>1.28</v>
      </c>
      <c r="AI475" s="589">
        <v>42</v>
      </c>
      <c r="AJ475" s="63"/>
      <c r="AK475" s="515">
        <v>13</v>
      </c>
      <c r="AL475" s="63"/>
      <c r="AM475" s="589"/>
      <c r="AN475" s="593">
        <v>1454</v>
      </c>
      <c r="AO475" s="409"/>
      <c r="AP475" s="63"/>
      <c r="AQ475" s="63"/>
      <c r="AR475" s="63"/>
      <c r="AS475" s="63"/>
      <c r="AT475" s="63"/>
      <c r="AU475" s="63"/>
      <c r="AV475" s="64"/>
      <c r="AW475" s="64"/>
      <c r="AX475" s="108"/>
      <c r="AY475" s="108"/>
      <c r="AZ475" s="108"/>
      <c r="BA475" s="589">
        <v>142</v>
      </c>
      <c r="BB475" s="414"/>
      <c r="BC475" s="66"/>
      <c r="BD475" s="68"/>
      <c r="BE475" s="66"/>
      <c r="BF475" s="218"/>
      <c r="BG475" s="66"/>
      <c r="BH475" s="68"/>
      <c r="BI475" s="508"/>
      <c r="BJ475" s="508"/>
      <c r="BK475" s="508"/>
      <c r="BL475" s="66"/>
      <c r="BM475" s="66"/>
      <c r="BN475" s="66"/>
      <c r="BO475" s="66"/>
      <c r="BP475" s="571"/>
      <c r="BQ475" s="66"/>
      <c r="BR475" s="66"/>
      <c r="BS475" s="66"/>
      <c r="BT475" s="66"/>
      <c r="BU475" s="61"/>
      <c r="BV475" s="61"/>
      <c r="BW475" s="61"/>
      <c r="BX475" s="61"/>
      <c r="BY475" s="61"/>
      <c r="BZ475" s="61"/>
      <c r="CA475" s="61"/>
      <c r="CB475" s="61"/>
      <c r="CC475" s="61"/>
      <c r="CD475" s="61"/>
      <c r="CE475" s="61"/>
      <c r="CF475" s="61"/>
      <c r="CG475" s="61"/>
      <c r="CH475" s="61"/>
      <c r="CI475" s="61"/>
      <c r="CJ475" s="61"/>
      <c r="CK475" s="661">
        <v>1</v>
      </c>
      <c r="CL475" s="661">
        <v>0</v>
      </c>
      <c r="CM475" s="661">
        <v>1</v>
      </c>
      <c r="CN475" s="661">
        <v>1</v>
      </c>
      <c r="CO475" s="663">
        <v>1</v>
      </c>
      <c r="CP475" s="661">
        <v>0</v>
      </c>
      <c r="CQ475" s="661">
        <v>0</v>
      </c>
      <c r="CR475" s="661">
        <v>1</v>
      </c>
      <c r="CS475" s="661">
        <v>0</v>
      </c>
      <c r="CT475" s="661">
        <v>0</v>
      </c>
      <c r="CU475" s="661">
        <v>1</v>
      </c>
      <c r="CV475" s="661">
        <v>0</v>
      </c>
      <c r="CW475" s="666">
        <v>9.3000000000000007</v>
      </c>
      <c r="CX475" s="362"/>
      <c r="CY475" s="362"/>
      <c r="CZ475" s="362"/>
      <c r="DD475" s="516">
        <v>2</v>
      </c>
      <c r="DE475" s="511" t="s">
        <v>2007</v>
      </c>
      <c r="DG475" s="136"/>
      <c r="DK475" s="136"/>
      <c r="DL475" s="136"/>
      <c r="DM475" s="136"/>
      <c r="DT475" s="63"/>
      <c r="EP475" s="511">
        <v>231</v>
      </c>
      <c r="EQ475" s="574">
        <v>42080</v>
      </c>
      <c r="EU475" s="133">
        <v>70</v>
      </c>
      <c r="EV475" s="133">
        <v>0</v>
      </c>
      <c r="EW475" s="524">
        <v>26.30859375</v>
      </c>
      <c r="EX475" s="133">
        <v>7</v>
      </c>
      <c r="EY475" s="133">
        <v>7</v>
      </c>
      <c r="EZ475" s="133">
        <v>64</v>
      </c>
      <c r="FA475" s="133">
        <v>56</v>
      </c>
      <c r="FD475" s="133">
        <v>48</v>
      </c>
      <c r="FF475" s="133">
        <v>30</v>
      </c>
      <c r="FI475" s="91"/>
      <c r="FJ475" s="91"/>
      <c r="FK475" s="227"/>
      <c r="FL475" s="227"/>
      <c r="FM475" s="193">
        <v>132</v>
      </c>
      <c r="FN475" s="193">
        <v>11</v>
      </c>
      <c r="FO475" s="193">
        <v>69.920589878010105</v>
      </c>
      <c r="FP475" s="193">
        <v>5.8267158231675085</v>
      </c>
      <c r="FQ475" s="193">
        <v>15</v>
      </c>
      <c r="FR475" s="133">
        <v>1</v>
      </c>
      <c r="FT475" s="193"/>
      <c r="FU475" s="193"/>
      <c r="FW475" s="237"/>
      <c r="FX475" s="237"/>
      <c r="FY475" s="237"/>
      <c r="FZ475" s="237"/>
      <c r="GA475" s="237"/>
      <c r="GB475" s="133">
        <v>20</v>
      </c>
      <c r="GH475" s="133">
        <v>0</v>
      </c>
      <c r="GI475" s="133">
        <v>1</v>
      </c>
      <c r="GJ475" s="133">
        <v>0</v>
      </c>
      <c r="GK475" s="133">
        <v>1</v>
      </c>
      <c r="GL475" s="133">
        <v>22</v>
      </c>
      <c r="GN475" s="133">
        <v>0</v>
      </c>
      <c r="GP475" s="133">
        <v>1</v>
      </c>
      <c r="GQ475" s="61">
        <v>82</v>
      </c>
      <c r="GR475" s="106">
        <v>43.435517954521423</v>
      </c>
      <c r="GS475" s="61">
        <v>16</v>
      </c>
      <c r="GT475" s="61">
        <v>1</v>
      </c>
      <c r="GU475" s="61"/>
      <c r="GV475" s="61"/>
      <c r="GW475" s="61"/>
      <c r="GX475" s="61"/>
      <c r="GY475" s="61"/>
      <c r="GZ475" s="61"/>
      <c r="HA475" s="90"/>
      <c r="HB475" s="21">
        <v>18</v>
      </c>
      <c r="HZ475" s="238"/>
      <c r="IF475" s="237"/>
      <c r="IG475" s="237"/>
      <c r="IQ475" s="237"/>
      <c r="JD475" s="136"/>
      <c r="JE475" s="278"/>
      <c r="JF475" s="70"/>
      <c r="JG475" s="70"/>
      <c r="JH475" s="136"/>
      <c r="JI475" s="136"/>
      <c r="JJ475" s="136"/>
      <c r="JK475" s="136"/>
      <c r="JM475" s="420"/>
      <c r="JN475" s="362"/>
      <c r="JO475" s="244"/>
      <c r="JQ475" s="518">
        <v>2</v>
      </c>
      <c r="JR475" s="519">
        <v>42774</v>
      </c>
      <c r="JS475" s="520">
        <v>22</v>
      </c>
      <c r="JT475" s="135"/>
      <c r="JV475" s="200"/>
      <c r="JW475" s="135"/>
      <c r="JX475" s="225"/>
      <c r="JY475" s="201"/>
      <c r="JZ475" s="135"/>
      <c r="KA475" s="225"/>
      <c r="KB475" s="699">
        <v>1</v>
      </c>
      <c r="KC475" s="700">
        <v>42774</v>
      </c>
      <c r="KD475" s="225"/>
      <c r="KE475" s="63"/>
      <c r="KF475" s="250"/>
      <c r="KG475" s="250"/>
      <c r="KH475" s="250"/>
      <c r="KI475" s="250"/>
      <c r="KJ475" s="250"/>
      <c r="KK475" s="250"/>
      <c r="KL475" s="250"/>
      <c r="KM475" s="250"/>
      <c r="KR475" s="92"/>
      <c r="KS475" s="92"/>
      <c r="KT475" s="92"/>
      <c r="KU475" s="361"/>
      <c r="KV475" s="92"/>
      <c r="KW475" s="361"/>
      <c r="KX475" s="361"/>
      <c r="KY475" s="361"/>
      <c r="KZ475" s="361"/>
      <c r="LA475" s="361"/>
      <c r="LB475" s="361"/>
      <c r="LC475" s="361"/>
      <c r="LD475" s="361"/>
      <c r="LE475" s="361"/>
      <c r="LF475" s="112"/>
      <c r="LG475" s="454"/>
      <c r="LH475" s="454"/>
      <c r="LI475" s="454"/>
      <c r="LJ475" s="454"/>
      <c r="LK475" s="454"/>
      <c r="LL475" s="454"/>
      <c r="LM475" s="454"/>
      <c r="LN475" s="454"/>
      <c r="LO475" s="454"/>
      <c r="LP475" s="454"/>
      <c r="LQ475" s="454"/>
      <c r="LR475" s="454"/>
      <c r="LS475" s="454"/>
      <c r="LT475" s="454"/>
      <c r="LU475" s="454"/>
      <c r="LV475" s="454"/>
      <c r="LW475" s="454"/>
      <c r="LX475" s="454"/>
      <c r="LY475" s="454"/>
      <c r="LZ475" s="454"/>
      <c r="MA475" s="454"/>
      <c r="MB475" s="454"/>
      <c r="MD475" s="509"/>
      <c r="ME475" s="61"/>
      <c r="MF475" s="746">
        <v>231</v>
      </c>
      <c r="MG475" s="510">
        <v>42081</v>
      </c>
      <c r="MH475" s="511">
        <v>499</v>
      </c>
      <c r="MI475" s="521">
        <v>499</v>
      </c>
      <c r="MJ475" s="522">
        <v>78.258070114163104</v>
      </c>
      <c r="MK475" s="510"/>
      <c r="ML475" s="511"/>
      <c r="MM475" s="511"/>
      <c r="MN475" s="511"/>
      <c r="MO475" s="511"/>
      <c r="MP475" s="511"/>
      <c r="NE475" s="876">
        <v>1231</v>
      </c>
      <c r="NF475" s="877" t="s">
        <v>64</v>
      </c>
      <c r="NG475" s="877" t="s">
        <v>64</v>
      </c>
      <c r="NH475" s="877" t="s">
        <v>64</v>
      </c>
      <c r="NI475" s="877" t="s">
        <v>64</v>
      </c>
      <c r="NJ475" s="877" t="s">
        <v>64</v>
      </c>
      <c r="NK475" s="877" t="s">
        <v>64</v>
      </c>
      <c r="NL475" s="877" t="s">
        <v>64</v>
      </c>
      <c r="NM475" s="877" t="s">
        <v>64</v>
      </c>
      <c r="NN475" s="877" t="s">
        <v>64</v>
      </c>
      <c r="NO475" s="877" t="s">
        <v>64</v>
      </c>
      <c r="NP475" s="877" t="s">
        <v>64</v>
      </c>
      <c r="NQ475" s="877" t="s">
        <v>64</v>
      </c>
      <c r="NR475" s="877" t="s">
        <v>64</v>
      </c>
      <c r="NS475" s="877" t="s">
        <v>64</v>
      </c>
      <c r="NT475" s="877" t="s">
        <v>64</v>
      </c>
      <c r="NU475" s="877" t="s">
        <v>64</v>
      </c>
      <c r="NV475" s="877" t="s">
        <v>64</v>
      </c>
      <c r="NW475" s="877" t="s">
        <v>64</v>
      </c>
      <c r="NX475" s="877" t="s">
        <v>64</v>
      </c>
      <c r="NY475" s="877" t="s">
        <v>64</v>
      </c>
      <c r="NZ475" s="877" t="s">
        <v>64</v>
      </c>
      <c r="OA475" s="877" t="s">
        <v>64</v>
      </c>
      <c r="OB475" s="877" t="s">
        <v>64</v>
      </c>
      <c r="OC475" s="877" t="s">
        <v>64</v>
      </c>
      <c r="OD475" s="877" t="s">
        <v>64</v>
      </c>
      <c r="OE475" s="877" t="s">
        <v>64</v>
      </c>
      <c r="OF475" s="877" t="s">
        <v>64</v>
      </c>
      <c r="OG475" s="877" t="s">
        <v>64</v>
      </c>
      <c r="OH475" s="877" t="s">
        <v>64</v>
      </c>
      <c r="OI475" s="877" t="s">
        <v>64</v>
      </c>
      <c r="OJ475" s="877" t="s">
        <v>64</v>
      </c>
      <c r="OK475" s="877" t="s">
        <v>64</v>
      </c>
      <c r="OL475" s="877" t="s">
        <v>64</v>
      </c>
      <c r="OM475" s="877" t="s">
        <v>64</v>
      </c>
    </row>
    <row r="476" spans="1:403" s="133" customFormat="1" x14ac:dyDescent="0.25">
      <c r="A476" s="902">
        <v>475</v>
      </c>
      <c r="B476" s="221">
        <v>0</v>
      </c>
      <c r="C476" s="61">
        <v>1</v>
      </c>
      <c r="D476" s="61">
        <v>5</v>
      </c>
      <c r="E476" s="511">
        <v>232</v>
      </c>
      <c r="F476" s="884"/>
      <c r="G476" s="61"/>
      <c r="H476" s="900">
        <v>500</v>
      </c>
      <c r="J476" s="511" t="s">
        <v>2008</v>
      </c>
      <c r="K476" s="766">
        <v>25668</v>
      </c>
      <c r="L476" s="512">
        <v>44.9643835616438</v>
      </c>
      <c r="M476" s="514">
        <v>92</v>
      </c>
      <c r="N476" s="514">
        <v>161</v>
      </c>
      <c r="O476" s="514">
        <v>35.492457852706295</v>
      </c>
      <c r="P476" s="106">
        <v>2.0284093384828528</v>
      </c>
      <c r="Q476" s="511">
        <v>0</v>
      </c>
      <c r="R476" s="511">
        <v>90</v>
      </c>
      <c r="S476" s="511">
        <v>50</v>
      </c>
      <c r="T476" s="511">
        <v>0</v>
      </c>
      <c r="U476" s="514">
        <v>3</v>
      </c>
      <c r="V476" s="718">
        <v>0</v>
      </c>
      <c r="W476" s="718"/>
      <c r="X476" s="718">
        <v>0</v>
      </c>
      <c r="Y476" s="718">
        <v>2</v>
      </c>
      <c r="Z476" s="718">
        <v>1</v>
      </c>
      <c r="AA476" s="718">
        <v>0</v>
      </c>
      <c r="AB476" s="718">
        <v>0</v>
      </c>
      <c r="AC476" s="718">
        <v>1</v>
      </c>
      <c r="AE476" s="524">
        <v>35.6284386956305</v>
      </c>
      <c r="AG476" s="591"/>
      <c r="AH476" s="590">
        <v>1.1200000000000001</v>
      </c>
      <c r="AI476" s="589">
        <v>71</v>
      </c>
      <c r="AJ476" s="63"/>
      <c r="AK476" s="515">
        <v>14</v>
      </c>
      <c r="AL476" s="63"/>
      <c r="AM476" s="589"/>
      <c r="AN476" s="593">
        <v>790</v>
      </c>
      <c r="AO476" s="409"/>
      <c r="AP476" s="63"/>
      <c r="AQ476" s="63"/>
      <c r="AR476" s="63"/>
      <c r="AS476" s="63"/>
      <c r="AT476" s="63"/>
      <c r="AU476" s="63"/>
      <c r="AV476" s="64"/>
      <c r="AW476" s="64"/>
      <c r="AX476" s="108"/>
      <c r="AY476" s="108"/>
      <c r="AZ476" s="108"/>
      <c r="BA476" s="589">
        <v>139</v>
      </c>
      <c r="BB476" s="414"/>
      <c r="BC476" s="66"/>
      <c r="BD476" s="68"/>
      <c r="BE476" s="66"/>
      <c r="BF476" s="218"/>
      <c r="BG476" s="66"/>
      <c r="BH476" s="68"/>
      <c r="BI476" s="508"/>
      <c r="BJ476" s="508"/>
      <c r="BK476" s="508"/>
      <c r="BL476" s="66"/>
      <c r="BM476" s="66"/>
      <c r="BN476" s="66"/>
      <c r="BO476" s="66"/>
      <c r="BP476" s="571"/>
      <c r="BQ476" s="66"/>
      <c r="BR476" s="66"/>
      <c r="BS476" s="66"/>
      <c r="BT476" s="66"/>
      <c r="BU476" s="61"/>
      <c r="BV476" s="61"/>
      <c r="BW476" s="61"/>
      <c r="BX476" s="61"/>
      <c r="BY476" s="61"/>
      <c r="BZ476" s="61"/>
      <c r="CA476" s="61"/>
      <c r="CB476" s="61"/>
      <c r="CC476" s="61"/>
      <c r="CD476" s="61"/>
      <c r="CE476" s="61"/>
      <c r="CF476" s="61"/>
      <c r="CG476" s="61"/>
      <c r="CH476" s="61"/>
      <c r="CI476" s="61"/>
      <c r="CJ476" s="61"/>
      <c r="CK476" s="661">
        <v>1</v>
      </c>
      <c r="CL476" s="661">
        <v>0</v>
      </c>
      <c r="CM476" s="661">
        <v>1</v>
      </c>
      <c r="CN476" s="661">
        <v>1</v>
      </c>
      <c r="CO476" s="661">
        <v>1</v>
      </c>
      <c r="CP476" s="661">
        <v>0</v>
      </c>
      <c r="CQ476" s="661">
        <v>1</v>
      </c>
      <c r="CR476" s="661">
        <v>0</v>
      </c>
      <c r="CS476" s="661">
        <v>0</v>
      </c>
      <c r="CT476" s="661">
        <v>0</v>
      </c>
      <c r="CU476" s="661">
        <v>1</v>
      </c>
      <c r="CV476" s="661">
        <v>0</v>
      </c>
      <c r="CW476" s="666">
        <v>13</v>
      </c>
      <c r="CX476" s="362"/>
      <c r="CY476" s="362"/>
      <c r="CZ476" s="362"/>
      <c r="DD476" s="516">
        <v>1</v>
      </c>
      <c r="DE476" s="511" t="s">
        <v>1745</v>
      </c>
      <c r="DG476" s="136"/>
      <c r="DK476" s="136"/>
      <c r="DL476" s="136"/>
      <c r="DM476" s="136"/>
      <c r="DT476" s="63"/>
      <c r="EP476" s="511">
        <v>232</v>
      </c>
      <c r="EQ476" s="574">
        <v>42079</v>
      </c>
      <c r="EU476" s="133">
        <v>90</v>
      </c>
      <c r="EV476" s="133">
        <v>0</v>
      </c>
      <c r="EW476" s="524">
        <v>35.6284386956305</v>
      </c>
      <c r="EX476" s="133">
        <v>8</v>
      </c>
      <c r="EY476" s="133">
        <v>8</v>
      </c>
      <c r="EZ476" s="133">
        <v>63</v>
      </c>
      <c r="FA476" s="133">
        <v>52</v>
      </c>
      <c r="FD476" s="133">
        <v>45</v>
      </c>
      <c r="FF476" s="133">
        <v>31</v>
      </c>
      <c r="FI476" s="91"/>
      <c r="FJ476" s="91"/>
      <c r="FK476" s="227"/>
      <c r="FL476" s="227"/>
      <c r="FM476" s="193">
        <v>209</v>
      </c>
      <c r="FN476" s="193">
        <v>158</v>
      </c>
      <c r="FO476" s="193">
        <v>103.03640198990672</v>
      </c>
      <c r="FP476" s="193">
        <v>77.893547915814651</v>
      </c>
      <c r="FQ476" s="193">
        <v>24.4</v>
      </c>
      <c r="FR476" s="133">
        <v>1</v>
      </c>
      <c r="FT476" s="193">
        <v>87</v>
      </c>
      <c r="FU476" s="193">
        <v>31</v>
      </c>
      <c r="FV476" s="133">
        <v>110</v>
      </c>
      <c r="FW476" s="237">
        <v>9.4</v>
      </c>
      <c r="FX476" s="237">
        <v>5.45</v>
      </c>
      <c r="FY476" s="237">
        <v>9.2553191489361701</v>
      </c>
      <c r="FZ476" s="237">
        <v>2.806451612903226</v>
      </c>
      <c r="GA476" s="237">
        <v>2.6524390243902443</v>
      </c>
      <c r="GB476" s="133">
        <v>25</v>
      </c>
      <c r="GH476" s="133">
        <v>0</v>
      </c>
      <c r="GI476" s="133">
        <v>1</v>
      </c>
      <c r="GJ476" s="133">
        <v>1</v>
      </c>
      <c r="GK476" s="133">
        <v>0</v>
      </c>
      <c r="GN476" s="133">
        <v>0</v>
      </c>
      <c r="GP476" s="133">
        <v>0</v>
      </c>
      <c r="GQ476" s="61">
        <v>64</v>
      </c>
      <c r="GR476" s="106">
        <v>31.551816877292012</v>
      </c>
      <c r="GS476" s="61">
        <v>53</v>
      </c>
      <c r="GT476" s="61">
        <v>0</v>
      </c>
      <c r="GU476" s="61"/>
      <c r="GV476" s="61"/>
      <c r="GW476" s="61"/>
      <c r="GX476" s="61"/>
      <c r="GY476" s="61">
        <v>26</v>
      </c>
      <c r="GZ476" s="61"/>
      <c r="HA476" s="90"/>
      <c r="HB476" s="21">
        <v>15</v>
      </c>
      <c r="HZ476" s="238"/>
      <c r="IF476" s="237"/>
      <c r="IG476" s="237"/>
      <c r="IQ476" s="237"/>
      <c r="JD476" s="136"/>
      <c r="JE476" s="278"/>
      <c r="JF476" s="70"/>
      <c r="JG476" s="70"/>
      <c r="JH476" s="136"/>
      <c r="JI476" s="136"/>
      <c r="JJ476" s="136"/>
      <c r="JK476" s="136"/>
      <c r="JM476" s="420"/>
      <c r="JN476" s="362"/>
      <c r="JO476" s="244"/>
      <c r="JQ476" s="518">
        <v>2</v>
      </c>
      <c r="JR476" s="519">
        <v>43360</v>
      </c>
      <c r="JS476" s="520">
        <v>42</v>
      </c>
      <c r="JT476" s="135"/>
      <c r="JV476" s="200"/>
      <c r="JW476" s="135"/>
      <c r="JX476" s="225"/>
      <c r="JY476" s="201"/>
      <c r="JZ476" s="135"/>
      <c r="KA476" s="225"/>
      <c r="KB476" s="699">
        <v>1</v>
      </c>
      <c r="KC476" s="700">
        <v>43360</v>
      </c>
      <c r="KD476" s="225"/>
      <c r="KE476" s="63"/>
      <c r="KF476" s="250"/>
      <c r="KG476" s="250"/>
      <c r="KH476" s="250"/>
      <c r="KI476" s="250"/>
      <c r="KJ476" s="250"/>
      <c r="KK476" s="250"/>
      <c r="KL476" s="250"/>
      <c r="KM476" s="250"/>
      <c r="KR476" s="92"/>
      <c r="KS476" s="92"/>
      <c r="KT476" s="92"/>
      <c r="KU476" s="361"/>
      <c r="KV476" s="92"/>
      <c r="KW476" s="361"/>
      <c r="KX476" s="361"/>
      <c r="KY476" s="361"/>
      <c r="KZ476" s="361"/>
      <c r="LA476" s="361"/>
      <c r="LB476" s="361"/>
      <c r="LC476" s="361"/>
      <c r="LD476" s="361"/>
      <c r="LE476" s="361"/>
      <c r="LF476" s="112"/>
      <c r="LG476" s="454"/>
      <c r="LH476" s="454"/>
      <c r="LI476" s="454"/>
      <c r="LJ476" s="454"/>
      <c r="LK476" s="454"/>
      <c r="LL476" s="454"/>
      <c r="LM476" s="454"/>
      <c r="LN476" s="454"/>
      <c r="LO476" s="454"/>
      <c r="LP476" s="454"/>
      <c r="LQ476" s="454"/>
      <c r="LR476" s="454"/>
      <c r="LS476" s="454"/>
      <c r="LT476" s="454"/>
      <c r="LU476" s="454"/>
      <c r="LV476" s="454"/>
      <c r="LW476" s="454"/>
      <c r="LX476" s="454"/>
      <c r="LY476" s="454"/>
      <c r="LZ476" s="454"/>
      <c r="MA476" s="454"/>
      <c r="MB476" s="454"/>
      <c r="MD476" s="509"/>
      <c r="ME476" s="61"/>
      <c r="MF476" s="746">
        <v>232</v>
      </c>
      <c r="MG476" s="510">
        <v>42080</v>
      </c>
      <c r="MH476" s="511">
        <v>500</v>
      </c>
      <c r="MI476" s="521">
        <v>500</v>
      </c>
      <c r="MJ476" s="522">
        <v>58.406295387602299</v>
      </c>
      <c r="MK476" s="510"/>
      <c r="ML476" s="511"/>
      <c r="MM476" s="511"/>
      <c r="MN476" s="511"/>
      <c r="MO476" s="511"/>
      <c r="MP476" s="511"/>
      <c r="NE476" s="876">
        <v>1232</v>
      </c>
      <c r="NF476" s="877" t="s">
        <v>64</v>
      </c>
      <c r="NG476" s="877" t="s">
        <v>64</v>
      </c>
      <c r="NH476" s="877" t="s">
        <v>64</v>
      </c>
      <c r="NI476" s="877" t="s">
        <v>64</v>
      </c>
      <c r="NJ476" s="877" t="s">
        <v>64</v>
      </c>
      <c r="NK476" s="877" t="s">
        <v>64</v>
      </c>
      <c r="NL476" s="877" t="s">
        <v>64</v>
      </c>
      <c r="NM476" s="877" t="s">
        <v>64</v>
      </c>
      <c r="NN476" s="877" t="s">
        <v>64</v>
      </c>
      <c r="NO476" s="877" t="s">
        <v>64</v>
      </c>
      <c r="NP476" s="877" t="s">
        <v>64</v>
      </c>
      <c r="NQ476" s="877" t="s">
        <v>64</v>
      </c>
      <c r="NR476" s="877" t="s">
        <v>64</v>
      </c>
      <c r="NS476" s="877" t="s">
        <v>64</v>
      </c>
      <c r="NT476" s="877" t="s">
        <v>64</v>
      </c>
      <c r="NU476" s="877" t="s">
        <v>64</v>
      </c>
      <c r="NV476" s="877" t="s">
        <v>64</v>
      </c>
      <c r="NW476" s="877" t="s">
        <v>64</v>
      </c>
      <c r="NX476" s="877" t="s">
        <v>64</v>
      </c>
      <c r="NY476" s="877" t="s">
        <v>64</v>
      </c>
      <c r="NZ476" s="877" t="s">
        <v>64</v>
      </c>
      <c r="OA476" s="877" t="s">
        <v>64</v>
      </c>
      <c r="OB476" s="877" t="s">
        <v>64</v>
      </c>
      <c r="OC476" s="877" t="s">
        <v>64</v>
      </c>
      <c r="OD476" s="877" t="s">
        <v>64</v>
      </c>
      <c r="OE476" s="877" t="s">
        <v>64</v>
      </c>
      <c r="OF476" s="877" t="s">
        <v>64</v>
      </c>
      <c r="OG476" s="877" t="s">
        <v>64</v>
      </c>
      <c r="OH476" s="877" t="s">
        <v>64</v>
      </c>
      <c r="OI476" s="877" t="s">
        <v>64</v>
      </c>
      <c r="OJ476" s="877" t="s">
        <v>64</v>
      </c>
      <c r="OK476" s="877" t="s">
        <v>64</v>
      </c>
      <c r="OL476" s="877" t="s">
        <v>64</v>
      </c>
      <c r="OM476" s="877" t="s">
        <v>64</v>
      </c>
    </row>
    <row r="477" spans="1:403" s="133" customFormat="1" x14ac:dyDescent="0.25">
      <c r="A477" s="455">
        <v>476</v>
      </c>
      <c r="B477" s="221">
        <v>0</v>
      </c>
      <c r="C477" s="61">
        <v>0</v>
      </c>
      <c r="D477" s="61">
        <v>5</v>
      </c>
      <c r="E477" s="511">
        <v>233</v>
      </c>
      <c r="F477" s="884"/>
      <c r="G477" s="61"/>
      <c r="H477" s="900">
        <v>502</v>
      </c>
      <c r="J477" s="511" t="s">
        <v>2009</v>
      </c>
      <c r="K477" s="766">
        <v>24172</v>
      </c>
      <c r="L477" s="512">
        <v>49.158904109589002</v>
      </c>
      <c r="M477" s="514">
        <v>90</v>
      </c>
      <c r="N477" s="514">
        <v>177</v>
      </c>
      <c r="O477" s="514">
        <v>28.727377190462509</v>
      </c>
      <c r="P477" s="106">
        <v>2.1035683967962631</v>
      </c>
      <c r="Q477" s="511">
        <v>0</v>
      </c>
      <c r="R477" s="511">
        <v>120</v>
      </c>
      <c r="S477" s="511">
        <v>80</v>
      </c>
      <c r="T477" s="511">
        <v>0</v>
      </c>
      <c r="U477" s="514">
        <v>2</v>
      </c>
      <c r="V477" s="718">
        <v>0</v>
      </c>
      <c r="W477" s="718"/>
      <c r="X477" s="718">
        <v>0</v>
      </c>
      <c r="Y477" s="718">
        <v>2</v>
      </c>
      <c r="Z477" s="718">
        <v>1</v>
      </c>
      <c r="AA477" s="718">
        <v>0</v>
      </c>
      <c r="AB477" s="718">
        <v>0</v>
      </c>
      <c r="AC477" s="718">
        <v>0</v>
      </c>
      <c r="AE477" s="524">
        <v>21.546505362813701</v>
      </c>
      <c r="AG477" s="589">
        <v>97</v>
      </c>
      <c r="AH477" s="590">
        <v>7.2</v>
      </c>
      <c r="AI477" s="589">
        <v>8</v>
      </c>
      <c r="AJ477" s="63"/>
      <c r="AK477" s="515">
        <v>12.2</v>
      </c>
      <c r="AL477" s="63"/>
      <c r="AM477" s="589">
        <v>7277</v>
      </c>
      <c r="AN477" s="593"/>
      <c r="AO477" s="409"/>
      <c r="AP477" s="63"/>
      <c r="AQ477" s="63"/>
      <c r="AR477" s="63"/>
      <c r="AS477" s="63"/>
      <c r="AT477" s="63"/>
      <c r="AU477" s="63"/>
      <c r="AV477" s="64"/>
      <c r="AW477" s="64"/>
      <c r="AX477" s="108"/>
      <c r="AY477" s="108"/>
      <c r="AZ477" s="108"/>
      <c r="BA477" s="589">
        <v>138</v>
      </c>
      <c r="BB477" s="414"/>
      <c r="BC477" s="66"/>
      <c r="BD477" s="68"/>
      <c r="BE477" s="66"/>
      <c r="BF477" s="218"/>
      <c r="BG477" s="66"/>
      <c r="BH477" s="68"/>
      <c r="BI477" s="508"/>
      <c r="BJ477" s="508"/>
      <c r="BK477" s="508"/>
      <c r="BL477" s="66"/>
      <c r="BM477" s="66"/>
      <c r="BN477" s="66"/>
      <c r="BO477" s="66"/>
      <c r="BP477" s="571"/>
      <c r="BQ477" s="66"/>
      <c r="BR477" s="66"/>
      <c r="BS477" s="66"/>
      <c r="BT477" s="66"/>
      <c r="BU477" s="61"/>
      <c r="BV477" s="61"/>
      <c r="BW477" s="61"/>
      <c r="BX477" s="61"/>
      <c r="BY477" s="61"/>
      <c r="BZ477" s="61"/>
      <c r="CA477" s="61"/>
      <c r="CB477" s="61"/>
      <c r="CC477" s="61"/>
      <c r="CD477" s="61"/>
      <c r="CE477" s="61"/>
      <c r="CF477" s="61"/>
      <c r="CG477" s="61"/>
      <c r="CH477" s="61"/>
      <c r="CI477" s="61"/>
      <c r="CJ477" s="61"/>
      <c r="CK477" s="661">
        <v>0</v>
      </c>
      <c r="CL477" s="661">
        <v>0</v>
      </c>
      <c r="CM477" s="661">
        <v>0</v>
      </c>
      <c r="CN477" s="661">
        <v>1</v>
      </c>
      <c r="CO477" s="663">
        <v>1</v>
      </c>
      <c r="CP477" s="663">
        <v>1</v>
      </c>
      <c r="CQ477" s="661">
        <v>1</v>
      </c>
      <c r="CR477" s="661">
        <v>0</v>
      </c>
      <c r="CS477" s="661">
        <v>0</v>
      </c>
      <c r="CT477" s="661">
        <v>0</v>
      </c>
      <c r="CU477" s="661">
        <v>1</v>
      </c>
      <c r="CV477" s="661">
        <v>0</v>
      </c>
      <c r="CW477" s="666">
        <v>14.1</v>
      </c>
      <c r="CX477" s="362"/>
      <c r="CY477" s="362"/>
      <c r="CZ477" s="362"/>
      <c r="DD477" s="516">
        <v>2</v>
      </c>
      <c r="DE477" s="511" t="s">
        <v>2010</v>
      </c>
      <c r="DG477" s="136"/>
      <c r="DK477" s="136"/>
      <c r="DL477" s="136"/>
      <c r="DM477" s="136"/>
      <c r="DT477" s="63"/>
      <c r="EP477" s="511">
        <v>233</v>
      </c>
      <c r="EQ477" s="574">
        <v>42114</v>
      </c>
      <c r="EU477" s="133">
        <v>79</v>
      </c>
      <c r="EV477" s="133">
        <v>0</v>
      </c>
      <c r="EW477" s="524">
        <v>21.546505362813701</v>
      </c>
      <c r="EX477" s="133">
        <v>12</v>
      </c>
      <c r="EY477" s="133">
        <v>10</v>
      </c>
      <c r="EZ477" s="133">
        <v>69</v>
      </c>
      <c r="FA477" s="133">
        <v>62</v>
      </c>
      <c r="FD477" s="133">
        <v>52</v>
      </c>
      <c r="FF477" s="133">
        <v>32</v>
      </c>
      <c r="FI477" s="91"/>
      <c r="FJ477" s="91"/>
      <c r="FK477" s="227"/>
      <c r="FL477" s="227"/>
      <c r="FM477" s="193">
        <v>286</v>
      </c>
      <c r="FN477" s="193">
        <v>207</v>
      </c>
      <c r="FO477" s="193">
        <v>135.9594489228771</v>
      </c>
      <c r="FP477" s="193">
        <v>98.40421652809637</v>
      </c>
      <c r="FQ477" s="193">
        <v>27.2</v>
      </c>
      <c r="FR477" s="133">
        <v>1</v>
      </c>
      <c r="FT477" s="193">
        <v>93</v>
      </c>
      <c r="FU477" s="193">
        <v>47</v>
      </c>
      <c r="FV477" s="133">
        <v>120</v>
      </c>
      <c r="FW477" s="237">
        <v>6.4</v>
      </c>
      <c r="FX477" s="237">
        <v>5.5</v>
      </c>
      <c r="FY477" s="237">
        <v>14.53125</v>
      </c>
      <c r="FZ477" s="237">
        <v>1.9787234042553192</v>
      </c>
      <c r="GA477" s="237">
        <v>3.6614173228346458</v>
      </c>
      <c r="GB477" s="133">
        <v>20</v>
      </c>
      <c r="GH477" s="133">
        <v>1</v>
      </c>
      <c r="GI477" s="133">
        <v>1</v>
      </c>
      <c r="GJ477" s="133">
        <v>0</v>
      </c>
      <c r="GK477" s="133">
        <v>1</v>
      </c>
      <c r="GL477" s="133">
        <v>33</v>
      </c>
      <c r="GN477" s="133">
        <v>1</v>
      </c>
      <c r="GP477" s="133">
        <v>1</v>
      </c>
      <c r="GQ477" s="61">
        <v>31</v>
      </c>
      <c r="GR477" s="106">
        <v>14.736863344787379</v>
      </c>
      <c r="GS477" s="61">
        <v>63</v>
      </c>
      <c r="GT477" s="61">
        <v>0</v>
      </c>
      <c r="GU477" s="61"/>
      <c r="GV477" s="61"/>
      <c r="GW477" s="61"/>
      <c r="GX477" s="61"/>
      <c r="GY477" s="61">
        <v>17</v>
      </c>
      <c r="GZ477" s="61"/>
      <c r="HA477" s="90"/>
      <c r="HB477" s="21">
        <v>9</v>
      </c>
      <c r="HZ477" s="238"/>
      <c r="IF477" s="237"/>
      <c r="IG477" s="237"/>
      <c r="IQ477" s="237"/>
      <c r="JD477" s="136"/>
      <c r="JE477" s="278"/>
      <c r="JF477" s="70"/>
      <c r="JG477" s="70"/>
      <c r="JH477" s="136"/>
      <c r="JI477" s="136"/>
      <c r="JJ477" s="136"/>
      <c r="JK477" s="136"/>
      <c r="JM477" s="420"/>
      <c r="JN477" s="362"/>
      <c r="JO477" s="244"/>
      <c r="JQ477" s="518">
        <v>0</v>
      </c>
      <c r="JR477" s="519"/>
      <c r="JS477" s="520"/>
      <c r="JT477" s="135"/>
      <c r="JV477" s="200"/>
      <c r="JW477" s="135"/>
      <c r="JX477" s="225"/>
      <c r="JY477" s="201"/>
      <c r="JZ477" s="135"/>
      <c r="KA477" s="225"/>
      <c r="KB477" s="699">
        <v>0</v>
      </c>
      <c r="KC477" s="511"/>
      <c r="KD477" s="225"/>
      <c r="KE477" s="63"/>
      <c r="KF477" s="250"/>
      <c r="KG477" s="250"/>
      <c r="KH477" s="250"/>
      <c r="KI477" s="250"/>
      <c r="KJ477" s="250"/>
      <c r="KK477" s="250"/>
      <c r="KL477" s="250"/>
      <c r="KM477" s="250"/>
      <c r="KR477" s="92"/>
      <c r="KS477" s="92"/>
      <c r="KT477" s="92"/>
      <c r="KU477" s="361"/>
      <c r="KV477" s="92"/>
      <c r="KW477" s="361"/>
      <c r="KX477" s="361"/>
      <c r="KY477" s="361"/>
      <c r="KZ477" s="361"/>
      <c r="LA477" s="361"/>
      <c r="LB477" s="361"/>
      <c r="LC477" s="361"/>
      <c r="LD477" s="361"/>
      <c r="LE477" s="361"/>
      <c r="LF477" s="112"/>
      <c r="LG477" s="454"/>
      <c r="LH477" s="454"/>
      <c r="LI477" s="454"/>
      <c r="LJ477" s="454"/>
      <c r="LK477" s="454"/>
      <c r="LL477" s="454"/>
      <c r="LM477" s="454"/>
      <c r="LN477" s="454"/>
      <c r="LO477" s="454"/>
      <c r="LP477" s="454"/>
      <c r="LQ477" s="454"/>
      <c r="LR477" s="454"/>
      <c r="LS477" s="454"/>
      <c r="LT477" s="454"/>
      <c r="LU477" s="454"/>
      <c r="LV477" s="454"/>
      <c r="LW477" s="454"/>
      <c r="LX477" s="454"/>
      <c r="LY477" s="454"/>
      <c r="LZ477" s="454"/>
      <c r="MA477" s="454"/>
      <c r="MB477" s="454"/>
      <c r="MD477" s="509"/>
      <c r="ME477" s="61"/>
      <c r="MF477" s="746">
        <v>233</v>
      </c>
      <c r="MG477" s="510">
        <v>42115</v>
      </c>
      <c r="MH477" s="511">
        <v>502</v>
      </c>
      <c r="MI477" s="521">
        <v>502</v>
      </c>
      <c r="MJ477" s="530">
        <v>285.53509783425301</v>
      </c>
      <c r="MK477" s="510">
        <v>42850</v>
      </c>
      <c r="ML477" s="511">
        <v>580</v>
      </c>
      <c r="MM477" s="511">
        <v>576.20000000000005</v>
      </c>
      <c r="MN477" s="511"/>
      <c r="MO477" s="511"/>
      <c r="MP477" s="511"/>
      <c r="NE477" s="876" t="s">
        <v>64</v>
      </c>
      <c r="NF477" s="877" t="s">
        <v>64</v>
      </c>
      <c r="NG477" s="877" t="s">
        <v>64</v>
      </c>
      <c r="NH477" s="877" t="s">
        <v>64</v>
      </c>
      <c r="NI477" s="877" t="s">
        <v>64</v>
      </c>
      <c r="NJ477" s="877" t="s">
        <v>64</v>
      </c>
      <c r="NK477" s="877" t="s">
        <v>64</v>
      </c>
      <c r="NL477" s="877" t="s">
        <v>64</v>
      </c>
      <c r="NM477" s="877" t="s">
        <v>64</v>
      </c>
      <c r="NN477" s="877" t="s">
        <v>64</v>
      </c>
      <c r="NO477" s="877" t="s">
        <v>64</v>
      </c>
      <c r="NP477" s="877" t="s">
        <v>64</v>
      </c>
      <c r="NQ477" s="877" t="s">
        <v>64</v>
      </c>
      <c r="NR477" s="877" t="s">
        <v>64</v>
      </c>
      <c r="NS477" s="877" t="s">
        <v>64</v>
      </c>
      <c r="NT477" s="877" t="s">
        <v>64</v>
      </c>
      <c r="NU477" s="877" t="s">
        <v>64</v>
      </c>
      <c r="NV477" s="877" t="s">
        <v>64</v>
      </c>
      <c r="NW477" s="877" t="s">
        <v>64</v>
      </c>
      <c r="NX477" s="877" t="s">
        <v>64</v>
      </c>
      <c r="NY477" s="877" t="s">
        <v>64</v>
      </c>
      <c r="NZ477" s="877" t="s">
        <v>64</v>
      </c>
      <c r="OA477" s="877" t="s">
        <v>64</v>
      </c>
      <c r="OB477" s="877" t="s">
        <v>64</v>
      </c>
      <c r="OC477" s="877" t="s">
        <v>64</v>
      </c>
      <c r="OD477" s="877" t="s">
        <v>64</v>
      </c>
      <c r="OE477" s="877" t="s">
        <v>64</v>
      </c>
      <c r="OF477" s="877" t="s">
        <v>64</v>
      </c>
      <c r="OG477" s="877" t="s">
        <v>64</v>
      </c>
      <c r="OH477" s="877" t="s">
        <v>64</v>
      </c>
      <c r="OI477" s="877" t="s">
        <v>64</v>
      </c>
      <c r="OJ477" s="877" t="s">
        <v>64</v>
      </c>
      <c r="OK477" s="877" t="s">
        <v>64</v>
      </c>
      <c r="OL477" s="877" t="s">
        <v>64</v>
      </c>
      <c r="OM477" s="877" t="s">
        <v>64</v>
      </c>
    </row>
    <row r="478" spans="1:403" s="133" customFormat="1" x14ac:dyDescent="0.25">
      <c r="A478" s="455">
        <v>477</v>
      </c>
      <c r="B478" s="274">
        <v>0</v>
      </c>
      <c r="C478" s="61">
        <v>0</v>
      </c>
      <c r="D478" s="61">
        <v>5</v>
      </c>
      <c r="E478" s="511">
        <v>234</v>
      </c>
      <c r="F478" s="884"/>
      <c r="G478" s="61"/>
      <c r="H478" s="900">
        <v>503</v>
      </c>
      <c r="J478" s="511" t="s">
        <v>2011</v>
      </c>
      <c r="K478" s="766">
        <v>19540</v>
      </c>
      <c r="L478" s="512">
        <v>61.890410958904098</v>
      </c>
      <c r="M478" s="514">
        <v>85</v>
      </c>
      <c r="N478" s="514">
        <v>179</v>
      </c>
      <c r="O478" s="514">
        <v>26.528510346119035</v>
      </c>
      <c r="P478" s="106">
        <v>2.0558183015259126</v>
      </c>
      <c r="Q478" s="511">
        <v>0</v>
      </c>
      <c r="R478" s="511">
        <v>80</v>
      </c>
      <c r="S478" s="511">
        <v>50</v>
      </c>
      <c r="T478" s="511">
        <v>0</v>
      </c>
      <c r="U478" s="514">
        <v>2</v>
      </c>
      <c r="V478" s="718">
        <v>0</v>
      </c>
      <c r="W478" s="718"/>
      <c r="X478" s="718">
        <v>0</v>
      </c>
      <c r="Y478" s="718">
        <v>0</v>
      </c>
      <c r="Z478" s="718">
        <v>0</v>
      </c>
      <c r="AA478" s="718">
        <v>1</v>
      </c>
      <c r="AB478" s="718">
        <v>0</v>
      </c>
      <c r="AC478" s="718">
        <v>0</v>
      </c>
      <c r="AE478" s="524">
        <v>19.5319370829002</v>
      </c>
      <c r="AG478" s="589">
        <v>84</v>
      </c>
      <c r="AH478" s="590">
        <v>1.74</v>
      </c>
      <c r="AI478" s="589">
        <v>40</v>
      </c>
      <c r="AJ478" s="63"/>
      <c r="AK478" s="515">
        <v>11.4</v>
      </c>
      <c r="AL478" s="63"/>
      <c r="AM478" s="515"/>
      <c r="AN478" s="554">
        <v>1047</v>
      </c>
      <c r="AO478" s="409"/>
      <c r="AP478" s="63"/>
      <c r="AQ478" s="63"/>
      <c r="AR478" s="63"/>
      <c r="AS478" s="63"/>
      <c r="AT478" s="63"/>
      <c r="AU478" s="63"/>
      <c r="AV478" s="64"/>
      <c r="AW478" s="64"/>
      <c r="AX478" s="108"/>
      <c r="AY478" s="108"/>
      <c r="AZ478" s="108"/>
      <c r="BA478" s="589">
        <v>136</v>
      </c>
      <c r="BB478" s="414"/>
      <c r="BC478" s="66"/>
      <c r="BD478" s="68"/>
      <c r="BE478" s="66"/>
      <c r="BF478" s="218"/>
      <c r="BG478" s="66"/>
      <c r="BH478" s="68"/>
      <c r="BI478" s="508"/>
      <c r="BJ478" s="508"/>
      <c r="BK478" s="508"/>
      <c r="BL478" s="66"/>
      <c r="BM478" s="66"/>
      <c r="BN478" s="66"/>
      <c r="BO478" s="66"/>
      <c r="BP478" s="571"/>
      <c r="BQ478" s="66"/>
      <c r="BR478" s="66"/>
      <c r="BS478" s="66"/>
      <c r="BT478" s="66"/>
      <c r="BU478" s="61"/>
      <c r="BV478" s="61"/>
      <c r="BW478" s="61"/>
      <c r="BX478" s="61"/>
      <c r="BY478" s="61"/>
      <c r="BZ478" s="61"/>
      <c r="CA478" s="61"/>
      <c r="CB478" s="61"/>
      <c r="CC478" s="61"/>
      <c r="CD478" s="61"/>
      <c r="CE478" s="61"/>
      <c r="CF478" s="61"/>
      <c r="CG478" s="61"/>
      <c r="CH478" s="61"/>
      <c r="CI478" s="61"/>
      <c r="CJ478" s="61"/>
      <c r="CK478" s="661">
        <v>1</v>
      </c>
      <c r="CL478" s="661">
        <v>0</v>
      </c>
      <c r="CM478" s="661">
        <v>1</v>
      </c>
      <c r="CN478" s="661">
        <v>1</v>
      </c>
      <c r="CO478" s="663">
        <v>1</v>
      </c>
      <c r="CP478" s="661">
        <v>0</v>
      </c>
      <c r="CQ478" s="661">
        <v>1</v>
      </c>
      <c r="CR478" s="661">
        <v>0</v>
      </c>
      <c r="CS478" s="661">
        <v>0</v>
      </c>
      <c r="CT478" s="661">
        <v>0</v>
      </c>
      <c r="CU478" s="661">
        <v>0</v>
      </c>
      <c r="CV478" s="661">
        <v>0</v>
      </c>
      <c r="CW478" s="666">
        <v>19.399999999999999</v>
      </c>
      <c r="CX478" s="362"/>
      <c r="CY478" s="362"/>
      <c r="CZ478" s="362"/>
      <c r="DD478" s="516">
        <v>2</v>
      </c>
      <c r="DE478" s="511" t="s">
        <v>2012</v>
      </c>
      <c r="DG478" s="136"/>
      <c r="DK478" s="136"/>
      <c r="DL478" s="136"/>
      <c r="DM478" s="136"/>
      <c r="DT478" s="63"/>
      <c r="EP478" s="511">
        <v>234</v>
      </c>
      <c r="EQ478" s="574">
        <v>42102</v>
      </c>
      <c r="EU478" s="133">
        <v>60</v>
      </c>
      <c r="EV478" s="133">
        <v>0</v>
      </c>
      <c r="EW478" s="524">
        <v>19.5319370829002</v>
      </c>
      <c r="EX478" s="133">
        <v>7</v>
      </c>
      <c r="EY478" s="133">
        <v>7</v>
      </c>
      <c r="EZ478" s="133">
        <v>76</v>
      </c>
      <c r="FA478" s="133">
        <v>69</v>
      </c>
      <c r="FD478" s="133">
        <v>50</v>
      </c>
      <c r="FF478" s="133">
        <v>25</v>
      </c>
      <c r="FI478" s="91"/>
      <c r="FJ478" s="91"/>
      <c r="FK478" s="227"/>
      <c r="FL478" s="227"/>
      <c r="FM478" s="193">
        <v>305</v>
      </c>
      <c r="FN478" s="193">
        <v>201</v>
      </c>
      <c r="FO478" s="193">
        <v>148.35941472727259</v>
      </c>
      <c r="FP478" s="193">
        <v>97.77128642682554</v>
      </c>
      <c r="FQ478" s="193">
        <v>34</v>
      </c>
      <c r="FR478" s="133">
        <v>1</v>
      </c>
      <c r="FT478" s="193">
        <v>100</v>
      </c>
      <c r="FU478" s="193">
        <v>34</v>
      </c>
      <c r="FV478" s="133">
        <v>150</v>
      </c>
      <c r="FW478" s="237">
        <v>4.62</v>
      </c>
      <c r="FX478" s="237">
        <v>3.24</v>
      </c>
      <c r="FY478" s="237">
        <v>21.645021645021643</v>
      </c>
      <c r="FZ478" s="237">
        <v>2.9411764705882355</v>
      </c>
      <c r="GA478" s="237">
        <v>2.5641025641025643</v>
      </c>
      <c r="GB478" s="133">
        <v>19</v>
      </c>
      <c r="GH478" s="133">
        <v>0</v>
      </c>
      <c r="GI478" s="133">
        <v>2</v>
      </c>
      <c r="GJ478" s="133">
        <v>1</v>
      </c>
      <c r="GK478" s="133">
        <v>1</v>
      </c>
      <c r="GL478" s="133">
        <v>41</v>
      </c>
      <c r="GN478" s="133">
        <v>0</v>
      </c>
      <c r="GP478" s="133">
        <v>0</v>
      </c>
      <c r="GQ478" s="61">
        <v>88</v>
      </c>
      <c r="GR478" s="106">
        <v>42.805339331147501</v>
      </c>
      <c r="GS478" s="61">
        <v>37</v>
      </c>
      <c r="GT478" s="61">
        <v>0</v>
      </c>
      <c r="GU478" s="61"/>
      <c r="GV478" s="61"/>
      <c r="GW478" s="61"/>
      <c r="GX478" s="61"/>
      <c r="GY478" s="61">
        <v>21</v>
      </c>
      <c r="GZ478" s="61"/>
      <c r="HA478" s="90"/>
      <c r="HB478" s="21">
        <v>15</v>
      </c>
      <c r="HZ478" s="238"/>
      <c r="IF478" s="237"/>
      <c r="IG478" s="237"/>
      <c r="IQ478" s="237"/>
      <c r="JD478" s="136"/>
      <c r="JE478" s="278"/>
      <c r="JF478" s="70"/>
      <c r="JG478" s="70"/>
      <c r="JH478" s="136"/>
      <c r="JI478" s="136"/>
      <c r="JJ478" s="136"/>
      <c r="JK478" s="136"/>
      <c r="JM478" s="420"/>
      <c r="JN478" s="362"/>
      <c r="JO478" s="244"/>
      <c r="JQ478" s="518">
        <v>2</v>
      </c>
      <c r="JR478" s="519">
        <v>43641</v>
      </c>
      <c r="JS478" s="520">
        <v>49</v>
      </c>
      <c r="JT478" s="135"/>
      <c r="JV478" s="200"/>
      <c r="JW478" s="135"/>
      <c r="JX478" s="225"/>
      <c r="JY478" s="201"/>
      <c r="JZ478" s="135"/>
      <c r="KA478" s="225"/>
      <c r="KB478" s="699">
        <v>1</v>
      </c>
      <c r="KC478" s="700">
        <v>43641</v>
      </c>
      <c r="KD478" s="225"/>
      <c r="KE478" s="63"/>
      <c r="KF478" s="250"/>
      <c r="KG478" s="250"/>
      <c r="KH478" s="250"/>
      <c r="KI478" s="250"/>
      <c r="KJ478" s="250"/>
      <c r="KK478" s="250"/>
      <c r="KL478" s="250"/>
      <c r="KM478" s="250"/>
      <c r="KR478" s="92"/>
      <c r="KS478" s="92"/>
      <c r="KT478" s="92"/>
      <c r="KU478" s="361"/>
      <c r="KV478" s="92"/>
      <c r="KW478" s="361"/>
      <c r="KX478" s="361"/>
      <c r="KY478" s="361"/>
      <c r="KZ478" s="361"/>
      <c r="LA478" s="361"/>
      <c r="LB478" s="361"/>
      <c r="LC478" s="361"/>
      <c r="LD478" s="361"/>
      <c r="LE478" s="361"/>
      <c r="LF478" s="112"/>
      <c r="LG478" s="454"/>
      <c r="LH478" s="454"/>
      <c r="LI478" s="454"/>
      <c r="LJ478" s="454"/>
      <c r="LK478" s="454"/>
      <c r="LL478" s="454"/>
      <c r="LM478" s="454"/>
      <c r="LN478" s="454"/>
      <c r="LO478" s="454"/>
      <c r="LP478" s="454"/>
      <c r="LQ478" s="454"/>
      <c r="LR478" s="454"/>
      <c r="LS478" s="454"/>
      <c r="LT478" s="454"/>
      <c r="LU478" s="454"/>
      <c r="LV478" s="454"/>
      <c r="LW478" s="454"/>
      <c r="LX478" s="454"/>
      <c r="LY478" s="454"/>
      <c r="LZ478" s="454"/>
      <c r="MA478" s="454"/>
      <c r="MB478" s="454"/>
      <c r="MD478" s="509"/>
      <c r="ME478" s="61"/>
      <c r="MF478" s="746">
        <v>234</v>
      </c>
      <c r="MG478" s="510">
        <v>42130</v>
      </c>
      <c r="MH478" s="511">
        <v>503</v>
      </c>
      <c r="MI478" s="521">
        <v>503</v>
      </c>
      <c r="MJ478" s="522">
        <v>90.072612540880996</v>
      </c>
      <c r="MK478" s="510">
        <v>42669</v>
      </c>
      <c r="ML478" s="511">
        <v>558</v>
      </c>
      <c r="MM478" s="511">
        <v>74.400000000000006</v>
      </c>
      <c r="MN478" s="511"/>
      <c r="MO478" s="511"/>
      <c r="MP478" s="511"/>
      <c r="NE478" s="876" t="s">
        <v>64</v>
      </c>
      <c r="NF478" s="877" t="s">
        <v>64</v>
      </c>
      <c r="NG478" s="877" t="s">
        <v>64</v>
      </c>
      <c r="NH478" s="877" t="s">
        <v>64</v>
      </c>
      <c r="NI478" s="877" t="s">
        <v>64</v>
      </c>
      <c r="NJ478" s="877" t="s">
        <v>64</v>
      </c>
      <c r="NK478" s="877" t="s">
        <v>64</v>
      </c>
      <c r="NL478" s="877" t="s">
        <v>64</v>
      </c>
      <c r="NM478" s="877" t="s">
        <v>64</v>
      </c>
      <c r="NN478" s="877" t="s">
        <v>64</v>
      </c>
      <c r="NO478" s="877" t="s">
        <v>64</v>
      </c>
      <c r="NP478" s="877" t="s">
        <v>64</v>
      </c>
      <c r="NQ478" s="877" t="s">
        <v>64</v>
      </c>
      <c r="NR478" s="877" t="s">
        <v>64</v>
      </c>
      <c r="NS478" s="877" t="s">
        <v>64</v>
      </c>
      <c r="NT478" s="877" t="s">
        <v>64</v>
      </c>
      <c r="NU478" s="877" t="s">
        <v>64</v>
      </c>
      <c r="NV478" s="877" t="s">
        <v>64</v>
      </c>
      <c r="NW478" s="877" t="s">
        <v>64</v>
      </c>
      <c r="NX478" s="877" t="s">
        <v>64</v>
      </c>
      <c r="NY478" s="877" t="s">
        <v>64</v>
      </c>
      <c r="NZ478" s="877" t="s">
        <v>64</v>
      </c>
      <c r="OA478" s="877" t="s">
        <v>64</v>
      </c>
      <c r="OB478" s="877" t="s">
        <v>64</v>
      </c>
      <c r="OC478" s="877" t="s">
        <v>64</v>
      </c>
      <c r="OD478" s="877" t="s">
        <v>64</v>
      </c>
      <c r="OE478" s="877" t="s">
        <v>64</v>
      </c>
      <c r="OF478" s="877" t="s">
        <v>64</v>
      </c>
      <c r="OG478" s="877" t="s">
        <v>64</v>
      </c>
      <c r="OH478" s="877" t="s">
        <v>64</v>
      </c>
      <c r="OI478" s="877" t="s">
        <v>64</v>
      </c>
      <c r="OJ478" s="877" t="s">
        <v>64</v>
      </c>
      <c r="OK478" s="877" t="s">
        <v>64</v>
      </c>
      <c r="OL478" s="877" t="s">
        <v>64</v>
      </c>
      <c r="OM478" s="877" t="s">
        <v>64</v>
      </c>
    </row>
    <row r="479" spans="1:403" s="133" customFormat="1" x14ac:dyDescent="0.25">
      <c r="A479" s="902">
        <v>478</v>
      </c>
      <c r="B479" s="221">
        <v>0</v>
      </c>
      <c r="C479" s="61">
        <v>0</v>
      </c>
      <c r="D479" s="61">
        <v>5</v>
      </c>
      <c r="E479" s="511">
        <v>235</v>
      </c>
      <c r="F479" s="884"/>
      <c r="G479" s="61"/>
      <c r="H479" s="900">
        <v>504</v>
      </c>
      <c r="J479" s="511" t="s">
        <v>2013</v>
      </c>
      <c r="K479" s="766">
        <v>22601</v>
      </c>
      <c r="L479" s="512">
        <v>53.5205479452055</v>
      </c>
      <c r="M479" s="514">
        <v>123.7</v>
      </c>
      <c r="N479" s="514">
        <v>202</v>
      </c>
      <c r="O479" s="514">
        <v>30.315655327909028</v>
      </c>
      <c r="P479" s="106">
        <v>2.6345672214700548</v>
      </c>
      <c r="Q479" s="511">
        <v>0</v>
      </c>
      <c r="R479" s="511">
        <v>130</v>
      </c>
      <c r="S479" s="511">
        <v>80</v>
      </c>
      <c r="T479" s="511">
        <v>1</v>
      </c>
      <c r="U479" s="514">
        <v>2</v>
      </c>
      <c r="V479" s="718">
        <v>0</v>
      </c>
      <c r="W479" s="718"/>
      <c r="X479" s="718">
        <v>0</v>
      </c>
      <c r="Y479" s="718">
        <v>2</v>
      </c>
      <c r="Z479" s="718">
        <v>1</v>
      </c>
      <c r="AA479" s="718">
        <v>1</v>
      </c>
      <c r="AB479" s="718">
        <v>0</v>
      </c>
      <c r="AC479" s="718">
        <v>1</v>
      </c>
      <c r="AE479" s="524">
        <v>14.3716312056738</v>
      </c>
      <c r="AG479" s="589">
        <v>112</v>
      </c>
      <c r="AH479" s="590">
        <v>1.41</v>
      </c>
      <c r="AI479" s="589">
        <v>52</v>
      </c>
      <c r="AJ479" s="63"/>
      <c r="AK479" s="515">
        <v>16</v>
      </c>
      <c r="AL479" s="63"/>
      <c r="AM479" s="515"/>
      <c r="AN479" s="554">
        <v>2061</v>
      </c>
      <c r="AO479" s="409"/>
      <c r="AP479" s="63"/>
      <c r="AQ479" s="63"/>
      <c r="AR479" s="63"/>
      <c r="AS479" s="63"/>
      <c r="AT479" s="63"/>
      <c r="AU479" s="63"/>
      <c r="AV479" s="64"/>
      <c r="AW479" s="64"/>
      <c r="AX479" s="108"/>
      <c r="AY479" s="108"/>
      <c r="AZ479" s="108"/>
      <c r="BA479" s="589">
        <v>141</v>
      </c>
      <c r="BB479" s="414"/>
      <c r="BC479" s="66"/>
      <c r="BD479" s="68"/>
      <c r="BE479" s="66"/>
      <c r="BF479" s="218"/>
      <c r="BG479" s="66"/>
      <c r="BH479" s="68"/>
      <c r="BI479" s="508"/>
      <c r="BJ479" s="508"/>
      <c r="BK479" s="508"/>
      <c r="BL479" s="66"/>
      <c r="BM479" s="66"/>
      <c r="BN479" s="66"/>
      <c r="BO479" s="66"/>
      <c r="BP479" s="571"/>
      <c r="BQ479" s="66"/>
      <c r="BR479" s="66"/>
      <c r="BS479" s="66"/>
      <c r="BT479" s="66"/>
      <c r="BU479" s="61"/>
      <c r="BV479" s="61"/>
      <c r="BW479" s="61"/>
      <c r="BX479" s="61"/>
      <c r="BY479" s="61"/>
      <c r="BZ479" s="61"/>
      <c r="CA479" s="61"/>
      <c r="CB479" s="61"/>
      <c r="CC479" s="61"/>
      <c r="CD479" s="61"/>
      <c r="CE479" s="61"/>
      <c r="CF479" s="61"/>
      <c r="CG479" s="61"/>
      <c r="CH479" s="61"/>
      <c r="CI479" s="61"/>
      <c r="CJ479" s="61"/>
      <c r="CK479" s="661">
        <v>1</v>
      </c>
      <c r="CL479" s="661">
        <v>0</v>
      </c>
      <c r="CM479" s="661">
        <v>1</v>
      </c>
      <c r="CN479" s="661">
        <v>1</v>
      </c>
      <c r="CO479" s="661">
        <v>1</v>
      </c>
      <c r="CP479" s="661">
        <v>0</v>
      </c>
      <c r="CQ479" s="661">
        <v>0</v>
      </c>
      <c r="CR479" s="661">
        <v>1</v>
      </c>
      <c r="CS479" s="661">
        <v>1</v>
      </c>
      <c r="CT479" s="661">
        <v>0</v>
      </c>
      <c r="CU479" s="661">
        <v>0</v>
      </c>
      <c r="CV479" s="661">
        <v>0</v>
      </c>
      <c r="CW479" s="666">
        <v>13.1</v>
      </c>
      <c r="CX479" s="362"/>
      <c r="CY479" s="362"/>
      <c r="CZ479" s="362"/>
      <c r="DD479" s="516">
        <v>2</v>
      </c>
      <c r="DE479" s="511" t="s">
        <v>2014</v>
      </c>
      <c r="DG479" s="136"/>
      <c r="DK479" s="136"/>
      <c r="DL479" s="136"/>
      <c r="DM479" s="136"/>
      <c r="DT479" s="63"/>
      <c r="EP479" s="511">
        <v>235</v>
      </c>
      <c r="EQ479" s="574">
        <v>42114</v>
      </c>
      <c r="EU479" s="133">
        <v>95</v>
      </c>
      <c r="EV479" s="133">
        <v>1</v>
      </c>
      <c r="EW479" s="524">
        <v>14.3716312056738</v>
      </c>
      <c r="EX479" s="133">
        <v>9</v>
      </c>
      <c r="EY479" s="133">
        <v>8</v>
      </c>
      <c r="EZ479" s="133">
        <v>75</v>
      </c>
      <c r="FA479" s="133">
        <v>70</v>
      </c>
      <c r="FD479" s="133">
        <v>56</v>
      </c>
      <c r="FF479" s="133">
        <v>34</v>
      </c>
      <c r="FI479" s="91"/>
      <c r="FJ479" s="91"/>
      <c r="FK479" s="227"/>
      <c r="FL479" s="227"/>
      <c r="FM479" s="193">
        <v>305</v>
      </c>
      <c r="FN479" s="193">
        <v>199</v>
      </c>
      <c r="FO479" s="193">
        <v>115.76853971097913</v>
      </c>
      <c r="FP479" s="193">
        <v>75.534227549130648</v>
      </c>
      <c r="FQ479" s="193">
        <v>34</v>
      </c>
      <c r="FR479" s="133">
        <v>1</v>
      </c>
      <c r="FT479" s="193">
        <v>125</v>
      </c>
      <c r="FU479" s="193"/>
      <c r="FV479" s="133">
        <v>160</v>
      </c>
      <c r="FW479" s="237">
        <v>7.13</v>
      </c>
      <c r="FX479" s="237">
        <v>10.7</v>
      </c>
      <c r="FY479" s="237">
        <v>17.53155680224404</v>
      </c>
      <c r="FZ479" s="237"/>
      <c r="GA479" s="237">
        <v>3.7878787878787881</v>
      </c>
      <c r="GB479" s="133">
        <v>20</v>
      </c>
      <c r="GH479" s="133">
        <v>0</v>
      </c>
      <c r="GI479" s="133">
        <v>1</v>
      </c>
      <c r="GJ479" s="133">
        <v>0</v>
      </c>
      <c r="GK479" s="133">
        <v>1</v>
      </c>
      <c r="GL479" s="133">
        <v>24</v>
      </c>
      <c r="GN479" s="133">
        <v>0</v>
      </c>
      <c r="GP479" s="133">
        <v>1</v>
      </c>
      <c r="GQ479" s="61">
        <v>74</v>
      </c>
      <c r="GR479" s="106">
        <v>28.08810471676215</v>
      </c>
      <c r="GS479" s="61">
        <v>34</v>
      </c>
      <c r="GT479" s="61">
        <v>1</v>
      </c>
      <c r="GU479" s="61"/>
      <c r="GV479" s="61"/>
      <c r="GW479" s="61"/>
      <c r="GX479" s="61"/>
      <c r="GY479" s="61"/>
      <c r="GZ479" s="61"/>
      <c r="HA479" s="90"/>
      <c r="HB479" s="21">
        <v>9</v>
      </c>
      <c r="HZ479" s="238"/>
      <c r="IF479" s="237"/>
      <c r="IG479" s="237"/>
      <c r="IQ479" s="237"/>
      <c r="JD479" s="136"/>
      <c r="JE479" s="278"/>
      <c r="JF479" s="70"/>
      <c r="JG479" s="70"/>
      <c r="JH479" s="136"/>
      <c r="JI479" s="136"/>
      <c r="JJ479" s="136"/>
      <c r="JK479" s="136"/>
      <c r="JM479" s="420"/>
      <c r="JN479" s="362"/>
      <c r="JO479" s="244"/>
      <c r="JQ479" s="518">
        <v>2</v>
      </c>
      <c r="JR479" s="519">
        <v>43194</v>
      </c>
      <c r="JS479" s="520">
        <v>34</v>
      </c>
      <c r="JT479" s="135"/>
      <c r="JV479" s="200"/>
      <c r="JW479" s="135"/>
      <c r="JX479" s="225"/>
      <c r="JY479" s="201"/>
      <c r="JZ479" s="135"/>
      <c r="KA479" s="225"/>
      <c r="KB479" s="699">
        <v>1</v>
      </c>
      <c r="KC479" s="700">
        <v>43194</v>
      </c>
      <c r="KD479" s="225"/>
      <c r="KE479" s="63"/>
      <c r="KF479" s="250"/>
      <c r="KG479" s="250"/>
      <c r="KH479" s="250"/>
      <c r="KI479" s="250"/>
      <c r="KJ479" s="250"/>
      <c r="KK479" s="250"/>
      <c r="KL479" s="250"/>
      <c r="KM479" s="250"/>
      <c r="KR479" s="92"/>
      <c r="KS479" s="92"/>
      <c r="KT479" s="92"/>
      <c r="KU479" s="361"/>
      <c r="KV479" s="92"/>
      <c r="KW479" s="361"/>
      <c r="KX479" s="361"/>
      <c r="KY479" s="361"/>
      <c r="KZ479" s="361"/>
      <c r="LA479" s="361"/>
      <c r="LB479" s="361"/>
      <c r="LC479" s="361"/>
      <c r="LD479" s="361"/>
      <c r="LE479" s="361"/>
      <c r="LF479" s="112"/>
      <c r="LG479" s="454"/>
      <c r="LH479" s="454"/>
      <c r="LI479" s="454"/>
      <c r="LJ479" s="454"/>
      <c r="LK479" s="454"/>
      <c r="LL479" s="454"/>
      <c r="LM479" s="454"/>
      <c r="LN479" s="454"/>
      <c r="LO479" s="454"/>
      <c r="LP479" s="454"/>
      <c r="LQ479" s="454"/>
      <c r="LR479" s="454"/>
      <c r="LS479" s="454"/>
      <c r="LT479" s="454"/>
      <c r="LU479" s="454"/>
      <c r="LV479" s="454"/>
      <c r="LW479" s="454"/>
      <c r="LX479" s="454"/>
      <c r="LY479" s="454"/>
      <c r="LZ479" s="454"/>
      <c r="MA479" s="454"/>
      <c r="MB479" s="454"/>
      <c r="MD479" s="509"/>
      <c r="ME479" s="61"/>
      <c r="MF479" s="746">
        <v>235</v>
      </c>
      <c r="MG479" s="510">
        <v>42136</v>
      </c>
      <c r="MH479" s="511">
        <v>504</v>
      </c>
      <c r="MI479" s="521">
        <v>504</v>
      </c>
      <c r="MJ479" s="522">
        <v>52.133471001797197</v>
      </c>
      <c r="MK479" s="510">
        <v>42710</v>
      </c>
      <c r="ML479" s="511">
        <v>568</v>
      </c>
      <c r="MM479" s="511">
        <v>47.2</v>
      </c>
      <c r="MN479" s="511"/>
      <c r="MO479" s="511"/>
      <c r="MP479" s="511"/>
      <c r="NE479" s="876" t="s">
        <v>64</v>
      </c>
      <c r="NF479" s="877" t="s">
        <v>64</v>
      </c>
      <c r="NG479" s="877" t="s">
        <v>64</v>
      </c>
      <c r="NH479" s="877" t="s">
        <v>64</v>
      </c>
      <c r="NI479" s="877" t="s">
        <v>64</v>
      </c>
      <c r="NJ479" s="877" t="s">
        <v>64</v>
      </c>
      <c r="NK479" s="877" t="s">
        <v>64</v>
      </c>
      <c r="NL479" s="877" t="s">
        <v>64</v>
      </c>
      <c r="NM479" s="877" t="s">
        <v>64</v>
      </c>
      <c r="NN479" s="877" t="s">
        <v>64</v>
      </c>
      <c r="NO479" s="877" t="s">
        <v>64</v>
      </c>
      <c r="NP479" s="877" t="s">
        <v>64</v>
      </c>
      <c r="NQ479" s="877" t="s">
        <v>64</v>
      </c>
      <c r="NR479" s="877" t="s">
        <v>64</v>
      </c>
      <c r="NS479" s="877" t="s">
        <v>64</v>
      </c>
      <c r="NT479" s="877" t="s">
        <v>64</v>
      </c>
      <c r="NU479" s="877" t="s">
        <v>64</v>
      </c>
      <c r="NV479" s="877" t="s">
        <v>64</v>
      </c>
      <c r="NW479" s="877" t="s">
        <v>64</v>
      </c>
      <c r="NX479" s="877" t="s">
        <v>64</v>
      </c>
      <c r="NY479" s="877" t="s">
        <v>64</v>
      </c>
      <c r="NZ479" s="877" t="s">
        <v>64</v>
      </c>
      <c r="OA479" s="877" t="s">
        <v>64</v>
      </c>
      <c r="OB479" s="877" t="s">
        <v>64</v>
      </c>
      <c r="OC479" s="877" t="s">
        <v>64</v>
      </c>
      <c r="OD479" s="877" t="s">
        <v>64</v>
      </c>
      <c r="OE479" s="877" t="s">
        <v>64</v>
      </c>
      <c r="OF479" s="877" t="s">
        <v>64</v>
      </c>
      <c r="OG479" s="877" t="s">
        <v>64</v>
      </c>
      <c r="OH479" s="877" t="s">
        <v>64</v>
      </c>
      <c r="OI479" s="877" t="s">
        <v>64</v>
      </c>
      <c r="OJ479" s="877" t="s">
        <v>64</v>
      </c>
      <c r="OK479" s="877" t="s">
        <v>64</v>
      </c>
      <c r="OL479" s="877" t="s">
        <v>64</v>
      </c>
      <c r="OM479" s="877" t="s">
        <v>64</v>
      </c>
    </row>
    <row r="480" spans="1:403" s="133" customFormat="1" x14ac:dyDescent="0.25">
      <c r="A480" s="455">
        <v>479</v>
      </c>
      <c r="B480" s="221">
        <v>0</v>
      </c>
      <c r="C480" s="61">
        <v>0</v>
      </c>
      <c r="D480" s="61">
        <v>5</v>
      </c>
      <c r="E480" s="511">
        <v>236</v>
      </c>
      <c r="F480" s="884"/>
      <c r="G480" s="61"/>
      <c r="H480" s="900">
        <v>505</v>
      </c>
      <c r="J480" s="511" t="s">
        <v>2015</v>
      </c>
      <c r="K480" s="766">
        <v>18785</v>
      </c>
      <c r="L480" s="512">
        <v>64.0164383561644</v>
      </c>
      <c r="M480" s="514">
        <v>78</v>
      </c>
      <c r="N480" s="514">
        <v>182</v>
      </c>
      <c r="O480" s="514">
        <v>23.547880690737831</v>
      </c>
      <c r="P480" s="106">
        <v>1.9857828011475307</v>
      </c>
      <c r="Q480" s="511">
        <v>0</v>
      </c>
      <c r="R480" s="511">
        <v>100</v>
      </c>
      <c r="S480" s="511">
        <v>65</v>
      </c>
      <c r="T480" s="511">
        <v>1</v>
      </c>
      <c r="U480" s="514">
        <v>3</v>
      </c>
      <c r="V480" s="718">
        <v>0</v>
      </c>
      <c r="W480" s="718"/>
      <c r="X480" s="718">
        <v>0</v>
      </c>
      <c r="Y480" s="663">
        <v>2</v>
      </c>
      <c r="Z480" s="718">
        <v>0</v>
      </c>
      <c r="AA480" s="718">
        <v>1</v>
      </c>
      <c r="AB480" s="718">
        <v>0</v>
      </c>
      <c r="AC480" s="718">
        <v>0</v>
      </c>
      <c r="AE480" s="524">
        <v>15.667897849208</v>
      </c>
      <c r="AG480" s="589">
        <v>116</v>
      </c>
      <c r="AH480" s="590">
        <v>2.62</v>
      </c>
      <c r="AI480" s="589">
        <v>25</v>
      </c>
      <c r="AJ480" s="63"/>
      <c r="AK480" s="515">
        <v>14</v>
      </c>
      <c r="AL480" s="63"/>
      <c r="AM480" s="515"/>
      <c r="AN480" s="554">
        <v>4333</v>
      </c>
      <c r="AO480" s="409"/>
      <c r="AP480" s="63"/>
      <c r="AQ480" s="63"/>
      <c r="AR480" s="63"/>
      <c r="AS480" s="63"/>
      <c r="AT480" s="63"/>
      <c r="AU480" s="63"/>
      <c r="AV480" s="64"/>
      <c r="AW480" s="64"/>
      <c r="AX480" s="108"/>
      <c r="AY480" s="108"/>
      <c r="AZ480" s="108"/>
      <c r="BA480" s="589">
        <v>134</v>
      </c>
      <c r="BB480" s="414"/>
      <c r="BC480" s="66"/>
      <c r="BD480" s="68"/>
      <c r="BE480" s="66"/>
      <c r="BF480" s="218"/>
      <c r="BG480" s="66"/>
      <c r="BH480" s="68"/>
      <c r="BI480" s="508"/>
      <c r="BJ480" s="508"/>
      <c r="BK480" s="508"/>
      <c r="BL480" s="66"/>
      <c r="BM480" s="66"/>
      <c r="BN480" s="66"/>
      <c r="BO480" s="66"/>
      <c r="BP480" s="571"/>
      <c r="BQ480" s="66"/>
      <c r="BR480" s="66"/>
      <c r="BS480" s="66"/>
      <c r="BT480" s="66"/>
      <c r="BU480" s="61"/>
      <c r="BV480" s="61"/>
      <c r="BW480" s="61"/>
      <c r="BX480" s="61"/>
      <c r="BY480" s="61"/>
      <c r="BZ480" s="61"/>
      <c r="CA480" s="61"/>
      <c r="CB480" s="61"/>
      <c r="CC480" s="61"/>
      <c r="CD480" s="61"/>
      <c r="CE480" s="61"/>
      <c r="CF480" s="61"/>
      <c r="CG480" s="61"/>
      <c r="CH480" s="61"/>
      <c r="CI480" s="61"/>
      <c r="CJ480" s="61"/>
      <c r="CK480" s="663">
        <v>0</v>
      </c>
      <c r="CL480" s="663">
        <v>0</v>
      </c>
      <c r="CM480" s="661">
        <v>0</v>
      </c>
      <c r="CN480" s="661">
        <v>1</v>
      </c>
      <c r="CO480" s="663">
        <v>1</v>
      </c>
      <c r="CP480" s="661">
        <v>0</v>
      </c>
      <c r="CQ480" s="661">
        <v>0</v>
      </c>
      <c r="CR480" s="661">
        <v>1</v>
      </c>
      <c r="CS480" s="661">
        <v>0</v>
      </c>
      <c r="CT480" s="661">
        <v>0</v>
      </c>
      <c r="CU480" s="661">
        <v>0</v>
      </c>
      <c r="CV480" s="661">
        <v>1</v>
      </c>
      <c r="CW480" s="666">
        <v>11.7</v>
      </c>
      <c r="CX480" s="362"/>
      <c r="CY480" s="362"/>
      <c r="CZ480" s="362"/>
      <c r="DD480" s="516">
        <v>2</v>
      </c>
      <c r="DE480" s="511" t="s">
        <v>2016</v>
      </c>
      <c r="DG480" s="136"/>
      <c r="DK480" s="136"/>
      <c r="DL480" s="136"/>
      <c r="DM480" s="136"/>
      <c r="DT480" s="63"/>
      <c r="EP480" s="511">
        <v>236</v>
      </c>
      <c r="EQ480" s="574">
        <v>42116</v>
      </c>
      <c r="EU480" s="133">
        <v>70</v>
      </c>
      <c r="EV480" s="133">
        <v>1</v>
      </c>
      <c r="EW480" s="524">
        <v>15.667897849208</v>
      </c>
      <c r="EX480" s="133">
        <v>10</v>
      </c>
      <c r="EY480" s="133">
        <v>10</v>
      </c>
      <c r="EZ480" s="133">
        <v>69</v>
      </c>
      <c r="FA480" s="133">
        <v>64</v>
      </c>
      <c r="FD480" s="133">
        <v>54</v>
      </c>
      <c r="FF480" s="133">
        <v>31</v>
      </c>
      <c r="FI480" s="91"/>
      <c r="FJ480" s="91"/>
      <c r="FK480" s="227"/>
      <c r="FL480" s="227"/>
      <c r="FM480" s="193">
        <v>335</v>
      </c>
      <c r="FN480" s="193">
        <v>294</v>
      </c>
      <c r="FO480" s="193">
        <v>168.69921514397873</v>
      </c>
      <c r="FP480" s="193">
        <v>148.05244552934252</v>
      </c>
      <c r="FQ480" s="193">
        <v>12.2</v>
      </c>
      <c r="FR480" s="133">
        <v>1</v>
      </c>
      <c r="FT480" s="193">
        <v>66</v>
      </c>
      <c r="FU480" s="193"/>
      <c r="FV480" s="133">
        <v>200</v>
      </c>
      <c r="FW480" s="237">
        <v>2.63</v>
      </c>
      <c r="FX480" s="237">
        <v>4.01</v>
      </c>
      <c r="FY480" s="237">
        <v>25.095057034220535</v>
      </c>
      <c r="FZ480" s="237"/>
      <c r="GA480" s="237">
        <v>3.8150289017341037</v>
      </c>
      <c r="GB480" s="133">
        <v>23</v>
      </c>
      <c r="GH480" s="133">
        <v>1</v>
      </c>
      <c r="GI480" s="133">
        <v>1</v>
      </c>
      <c r="GJ480" s="133">
        <v>0</v>
      </c>
      <c r="GK480" s="133">
        <v>1</v>
      </c>
      <c r="GL480" s="133">
        <v>21</v>
      </c>
      <c r="GN480" s="133">
        <v>0</v>
      </c>
      <c r="GP480" s="133">
        <v>0</v>
      </c>
      <c r="GQ480" s="61">
        <v>239</v>
      </c>
      <c r="GR480" s="106">
        <v>120.35555946092811</v>
      </c>
      <c r="GS480" s="61">
        <v>34</v>
      </c>
      <c r="GT480" s="61">
        <v>1</v>
      </c>
      <c r="GU480" s="61"/>
      <c r="GV480" s="61"/>
      <c r="GW480" s="61"/>
      <c r="GX480" s="61"/>
      <c r="GY480" s="61">
        <v>12</v>
      </c>
      <c r="GZ480" s="61"/>
      <c r="HA480" s="90"/>
      <c r="HB480" s="21">
        <v>29</v>
      </c>
      <c r="HZ480" s="238"/>
      <c r="IF480" s="237"/>
      <c r="IG480" s="237"/>
      <c r="IQ480" s="237"/>
      <c r="JD480" s="136"/>
      <c r="JE480" s="278"/>
      <c r="JF480" s="70"/>
      <c r="JG480" s="70"/>
      <c r="JH480" s="136"/>
      <c r="JI480" s="136"/>
      <c r="JJ480" s="136"/>
      <c r="JK480" s="136"/>
      <c r="JM480" s="420"/>
      <c r="JN480" s="362"/>
      <c r="JO480" s="244"/>
      <c r="JQ480" s="518">
        <v>1</v>
      </c>
      <c r="JR480" s="519">
        <v>42243</v>
      </c>
      <c r="JS480" s="520">
        <v>3</v>
      </c>
      <c r="JT480" s="135"/>
      <c r="JV480" s="200"/>
      <c r="JW480" s="135"/>
      <c r="JX480" s="225"/>
      <c r="JY480" s="201"/>
      <c r="JZ480" s="135"/>
      <c r="KA480" s="225"/>
      <c r="KB480" s="699">
        <v>0</v>
      </c>
      <c r="KC480" s="511"/>
      <c r="KD480" s="225"/>
      <c r="KE480" s="63"/>
      <c r="KF480" s="250"/>
      <c r="KG480" s="250"/>
      <c r="KH480" s="250"/>
      <c r="KI480" s="250"/>
      <c r="KJ480" s="250"/>
      <c r="KK480" s="250"/>
      <c r="KL480" s="250"/>
      <c r="KM480" s="250"/>
      <c r="KR480" s="92"/>
      <c r="KS480" s="92"/>
      <c r="KT480" s="92"/>
      <c r="KU480" s="361"/>
      <c r="KV480" s="92"/>
      <c r="KW480" s="361"/>
      <c r="KX480" s="361"/>
      <c r="KY480" s="361"/>
      <c r="KZ480" s="361"/>
      <c r="LA480" s="361"/>
      <c r="LB480" s="361"/>
      <c r="LC480" s="361"/>
      <c r="LD480" s="361"/>
      <c r="LE480" s="361"/>
      <c r="LF480" s="112"/>
      <c r="LG480" s="454"/>
      <c r="LH480" s="454"/>
      <c r="LI480" s="454"/>
      <c r="LJ480" s="454"/>
      <c r="LK480" s="454"/>
      <c r="LL480" s="454"/>
      <c r="LM480" s="454"/>
      <c r="LN480" s="454"/>
      <c r="LO480" s="454"/>
      <c r="LP480" s="454"/>
      <c r="LQ480" s="454"/>
      <c r="LR480" s="454"/>
      <c r="LS480" s="454"/>
      <c r="LT480" s="454"/>
      <c r="LU480" s="454"/>
      <c r="LV480" s="454"/>
      <c r="LW480" s="454"/>
      <c r="LX480" s="454"/>
      <c r="LY480" s="454"/>
      <c r="LZ480" s="454"/>
      <c r="MA480" s="454"/>
      <c r="MB480" s="454"/>
      <c r="MD480" s="509"/>
      <c r="ME480" s="61"/>
      <c r="MF480" s="746">
        <v>236</v>
      </c>
      <c r="MG480" s="510">
        <v>42151</v>
      </c>
      <c r="MH480" s="511">
        <v>505</v>
      </c>
      <c r="MI480" s="521">
        <v>505</v>
      </c>
      <c r="MJ480" s="522">
        <v>99.349100272987897</v>
      </c>
      <c r="MK480" s="510"/>
      <c r="ML480" s="511"/>
      <c r="MM480" s="511"/>
      <c r="MN480" s="511"/>
      <c r="MO480" s="511"/>
      <c r="MP480" s="511"/>
      <c r="NE480" s="876" t="s">
        <v>64</v>
      </c>
      <c r="NF480" s="877" t="s">
        <v>64</v>
      </c>
      <c r="NG480" s="877" t="s">
        <v>64</v>
      </c>
      <c r="NH480" s="877" t="s">
        <v>64</v>
      </c>
      <c r="NI480" s="877" t="s">
        <v>64</v>
      </c>
      <c r="NJ480" s="877" t="s">
        <v>64</v>
      </c>
      <c r="NK480" s="877" t="s">
        <v>64</v>
      </c>
      <c r="NL480" s="877" t="s">
        <v>64</v>
      </c>
      <c r="NM480" s="877" t="s">
        <v>64</v>
      </c>
      <c r="NN480" s="877" t="s">
        <v>64</v>
      </c>
      <c r="NO480" s="877" t="s">
        <v>64</v>
      </c>
      <c r="NP480" s="877" t="s">
        <v>64</v>
      </c>
      <c r="NQ480" s="877" t="s">
        <v>64</v>
      </c>
      <c r="NR480" s="877" t="s">
        <v>64</v>
      </c>
      <c r="NS480" s="877" t="s">
        <v>64</v>
      </c>
      <c r="NT480" s="877" t="s">
        <v>64</v>
      </c>
      <c r="NU480" s="877" t="s">
        <v>64</v>
      </c>
      <c r="NV480" s="877" t="s">
        <v>64</v>
      </c>
      <c r="NW480" s="877" t="s">
        <v>64</v>
      </c>
      <c r="NX480" s="877" t="s">
        <v>64</v>
      </c>
      <c r="NY480" s="877" t="s">
        <v>64</v>
      </c>
      <c r="NZ480" s="877" t="s">
        <v>64</v>
      </c>
      <c r="OA480" s="877" t="s">
        <v>64</v>
      </c>
      <c r="OB480" s="877" t="s">
        <v>64</v>
      </c>
      <c r="OC480" s="877" t="s">
        <v>64</v>
      </c>
      <c r="OD480" s="877" t="s">
        <v>64</v>
      </c>
      <c r="OE480" s="877" t="s">
        <v>64</v>
      </c>
      <c r="OF480" s="877" t="s">
        <v>64</v>
      </c>
      <c r="OG480" s="877" t="s">
        <v>64</v>
      </c>
      <c r="OH480" s="877" t="s">
        <v>64</v>
      </c>
      <c r="OI480" s="877" t="s">
        <v>64</v>
      </c>
      <c r="OJ480" s="877" t="s">
        <v>64</v>
      </c>
      <c r="OK480" s="877" t="s">
        <v>64</v>
      </c>
      <c r="OL480" s="877" t="s">
        <v>64</v>
      </c>
      <c r="OM480" s="877" t="s">
        <v>64</v>
      </c>
    </row>
    <row r="481" spans="1:403" s="133" customFormat="1" x14ac:dyDescent="0.25">
      <c r="A481" s="455">
        <v>480</v>
      </c>
      <c r="B481" s="221">
        <v>0</v>
      </c>
      <c r="C481" s="61">
        <v>1</v>
      </c>
      <c r="D481" s="61">
        <v>5</v>
      </c>
      <c r="E481" s="511">
        <v>237</v>
      </c>
      <c r="F481" s="884"/>
      <c r="G481" s="61"/>
      <c r="H481" s="900">
        <v>506</v>
      </c>
      <c r="J481" s="511" t="s">
        <v>2017</v>
      </c>
      <c r="K481" s="766">
        <v>25760</v>
      </c>
      <c r="L481" s="512">
        <v>44.926027397260299</v>
      </c>
      <c r="M481" s="514">
        <v>72.2</v>
      </c>
      <c r="N481" s="514">
        <v>175</v>
      </c>
      <c r="O481" s="514">
        <v>23.575510204081635</v>
      </c>
      <c r="P481" s="106">
        <v>1.8734252646482119</v>
      </c>
      <c r="Q481" s="511">
        <v>0</v>
      </c>
      <c r="R481" s="511">
        <v>92</v>
      </c>
      <c r="S481" s="511">
        <v>64</v>
      </c>
      <c r="T481" s="511">
        <v>0</v>
      </c>
      <c r="U481" s="514">
        <v>2</v>
      </c>
      <c r="V481" s="718">
        <v>0</v>
      </c>
      <c r="W481" s="718"/>
      <c r="X481" s="718">
        <v>0</v>
      </c>
      <c r="Y481" s="718">
        <v>1</v>
      </c>
      <c r="Z481" s="663">
        <v>0</v>
      </c>
      <c r="AA481" s="718">
        <v>1</v>
      </c>
      <c r="AB481" s="718">
        <v>0</v>
      </c>
      <c r="AC481" s="718">
        <v>0</v>
      </c>
      <c r="AE481" s="524">
        <v>6.1487610541984203</v>
      </c>
      <c r="AG481" s="589">
        <v>91</v>
      </c>
      <c r="AH481" s="590">
        <v>1.19</v>
      </c>
      <c r="AI481" s="589">
        <v>66</v>
      </c>
      <c r="AJ481" s="63"/>
      <c r="AK481" s="515">
        <v>15.7</v>
      </c>
      <c r="AL481" s="63"/>
      <c r="AM481" s="515"/>
      <c r="AN481" s="554">
        <v>6512</v>
      </c>
      <c r="AO481" s="409"/>
      <c r="AP481" s="63"/>
      <c r="AQ481" s="63"/>
      <c r="AR481" s="63"/>
      <c r="AS481" s="63"/>
      <c r="AT481" s="63"/>
      <c r="AU481" s="63"/>
      <c r="AV481" s="64"/>
      <c r="AW481" s="64"/>
      <c r="AX481" s="108"/>
      <c r="AY481" s="108"/>
      <c r="AZ481" s="108"/>
      <c r="BA481" s="589">
        <v>134</v>
      </c>
      <c r="BB481" s="414"/>
      <c r="BC481" s="66"/>
      <c r="BD481" s="68"/>
      <c r="BE481" s="66"/>
      <c r="BF481" s="218"/>
      <c r="BG481" s="66"/>
      <c r="BH481" s="68"/>
      <c r="BI481" s="508"/>
      <c r="BJ481" s="508"/>
      <c r="BK481" s="508"/>
      <c r="BL481" s="66"/>
      <c r="BM481" s="66"/>
      <c r="BN481" s="66"/>
      <c r="BO481" s="66"/>
      <c r="BP481" s="571"/>
      <c r="BQ481" s="66"/>
      <c r="BR481" s="66"/>
      <c r="BS481" s="66"/>
      <c r="BT481" s="66"/>
      <c r="BU481" s="61"/>
      <c r="BV481" s="61"/>
      <c r="BW481" s="61"/>
      <c r="BX481" s="61"/>
      <c r="BY481" s="61"/>
      <c r="BZ481" s="61"/>
      <c r="CA481" s="61"/>
      <c r="CB481" s="61"/>
      <c r="CC481" s="61"/>
      <c r="CD481" s="61"/>
      <c r="CE481" s="61"/>
      <c r="CF481" s="61"/>
      <c r="CG481" s="61"/>
      <c r="CH481" s="61"/>
      <c r="CI481" s="61"/>
      <c r="CJ481" s="61"/>
      <c r="CK481" s="661">
        <v>1</v>
      </c>
      <c r="CL481" s="661">
        <v>0</v>
      </c>
      <c r="CM481" s="661">
        <v>1</v>
      </c>
      <c r="CN481" s="661">
        <v>1</v>
      </c>
      <c r="CO481" s="661">
        <v>1</v>
      </c>
      <c r="CP481" s="661">
        <v>0</v>
      </c>
      <c r="CQ481" s="661">
        <v>1</v>
      </c>
      <c r="CR481" s="661">
        <v>0</v>
      </c>
      <c r="CS481" s="661">
        <v>0</v>
      </c>
      <c r="CT481" s="663">
        <v>1</v>
      </c>
      <c r="CU481" s="661">
        <v>1</v>
      </c>
      <c r="CV481" s="661">
        <v>0</v>
      </c>
      <c r="CW481" s="666">
        <v>16</v>
      </c>
      <c r="CX481" s="362"/>
      <c r="CY481" s="362"/>
      <c r="CZ481" s="362"/>
      <c r="DD481" s="516">
        <v>1</v>
      </c>
      <c r="DE481" s="511" t="s">
        <v>1897</v>
      </c>
      <c r="DG481" s="136"/>
      <c r="DK481" s="136"/>
      <c r="DL481" s="136"/>
      <c r="DM481" s="136"/>
      <c r="DT481" s="63"/>
      <c r="EP481" s="511">
        <v>237</v>
      </c>
      <c r="EQ481" s="574">
        <v>42139</v>
      </c>
      <c r="EU481" s="133">
        <v>72</v>
      </c>
      <c r="EV481" s="133">
        <v>0</v>
      </c>
      <c r="EW481" s="524">
        <v>6.1487610541984203</v>
      </c>
      <c r="EX481" s="133">
        <v>10</v>
      </c>
      <c r="EY481" s="133">
        <v>6</v>
      </c>
      <c r="EZ481" s="133">
        <v>72</v>
      </c>
      <c r="FA481" s="133">
        <v>70</v>
      </c>
      <c r="FD481" s="133">
        <v>49</v>
      </c>
      <c r="FF481" s="133">
        <v>32</v>
      </c>
      <c r="FI481" s="91"/>
      <c r="FJ481" s="91"/>
      <c r="FK481" s="227"/>
      <c r="FL481" s="227"/>
      <c r="FM481" s="193">
        <v>332</v>
      </c>
      <c r="FN481" s="193">
        <v>274</v>
      </c>
      <c r="FO481" s="193">
        <v>177.21550267570578</v>
      </c>
      <c r="FP481" s="193">
        <v>146.2561678709138</v>
      </c>
      <c r="FQ481" s="193">
        <v>17.399999999999999</v>
      </c>
      <c r="FR481" s="133">
        <v>1</v>
      </c>
      <c r="FT481" s="193">
        <v>91</v>
      </c>
      <c r="FU481" s="193">
        <v>41</v>
      </c>
      <c r="FV481" s="133">
        <v>100</v>
      </c>
      <c r="FW481" s="237">
        <v>1.29</v>
      </c>
      <c r="FX481" s="237">
        <v>7.6</v>
      </c>
      <c r="FY481" s="237">
        <v>70.542635658914733</v>
      </c>
      <c r="FZ481" s="237">
        <v>2.2195121951219514</v>
      </c>
      <c r="GA481" s="237"/>
      <c r="GB481" s="133">
        <v>18</v>
      </c>
      <c r="GH481" s="133">
        <v>0</v>
      </c>
      <c r="GI481" s="133">
        <v>1</v>
      </c>
      <c r="GJ481" s="133">
        <v>0</v>
      </c>
      <c r="GK481" s="133">
        <v>0</v>
      </c>
      <c r="GL481" s="133">
        <v>13</v>
      </c>
      <c r="GN481" s="133">
        <v>0</v>
      </c>
      <c r="GP481" s="133">
        <v>0</v>
      </c>
      <c r="GQ481" s="61">
        <v>102</v>
      </c>
      <c r="GR481" s="106">
        <v>54.445726725668642</v>
      </c>
      <c r="GS481" s="61">
        <v>37</v>
      </c>
      <c r="GT481" s="61">
        <v>0</v>
      </c>
      <c r="GU481" s="61"/>
      <c r="GV481" s="61"/>
      <c r="GW481" s="61"/>
      <c r="GX481" s="61"/>
      <c r="GY481" s="61">
        <v>16</v>
      </c>
      <c r="GZ481" s="61"/>
      <c r="HA481" s="90"/>
      <c r="HB481" s="21">
        <v>8</v>
      </c>
      <c r="HZ481" s="238"/>
      <c r="IF481" s="237"/>
      <c r="IG481" s="237"/>
      <c r="IQ481" s="237"/>
      <c r="JD481" s="136"/>
      <c r="JE481" s="278"/>
      <c r="JF481" s="70"/>
      <c r="JG481" s="70"/>
      <c r="JH481" s="136"/>
      <c r="JI481" s="136"/>
      <c r="JJ481" s="136"/>
      <c r="JK481" s="136"/>
      <c r="JM481" s="420"/>
      <c r="JN481" s="362"/>
      <c r="JO481" s="244"/>
      <c r="JQ481" s="518">
        <v>2</v>
      </c>
      <c r="JR481" s="519">
        <v>42975</v>
      </c>
      <c r="JS481" s="520">
        <v>26</v>
      </c>
      <c r="JT481" s="135"/>
      <c r="JV481" s="200"/>
      <c r="JW481" s="135"/>
      <c r="JX481" s="225"/>
      <c r="JY481" s="201"/>
      <c r="JZ481" s="135"/>
      <c r="KA481" s="225"/>
      <c r="KB481" s="699">
        <v>1</v>
      </c>
      <c r="KC481" s="700">
        <v>42975</v>
      </c>
      <c r="KD481" s="225"/>
      <c r="KE481" s="63"/>
      <c r="KF481" s="250"/>
      <c r="KG481" s="250"/>
      <c r="KH481" s="250"/>
      <c r="KI481" s="250"/>
      <c r="KJ481" s="250"/>
      <c r="KK481" s="250"/>
      <c r="KL481" s="250"/>
      <c r="KM481" s="250"/>
      <c r="KR481" s="92"/>
      <c r="KS481" s="92"/>
      <c r="KT481" s="92"/>
      <c r="KU481" s="361"/>
      <c r="KV481" s="92"/>
      <c r="KW481" s="361"/>
      <c r="KX481" s="361"/>
      <c r="KY481" s="361"/>
      <c r="KZ481" s="361"/>
      <c r="LA481" s="361"/>
      <c r="LB481" s="361"/>
      <c r="LC481" s="361"/>
      <c r="LD481" s="361"/>
      <c r="LE481" s="361"/>
      <c r="LF481" s="112"/>
      <c r="LG481" s="454"/>
      <c r="LH481" s="454"/>
      <c r="LI481" s="454"/>
      <c r="LJ481" s="454"/>
      <c r="LK481" s="454"/>
      <c r="LL481" s="454"/>
      <c r="LM481" s="454"/>
      <c r="LN481" s="454"/>
      <c r="LO481" s="454"/>
      <c r="LP481" s="454"/>
      <c r="LQ481" s="454"/>
      <c r="LR481" s="454"/>
      <c r="LS481" s="454"/>
      <c r="LT481" s="454"/>
      <c r="LU481" s="454"/>
      <c r="LV481" s="454"/>
      <c r="LW481" s="454"/>
      <c r="LX481" s="454"/>
      <c r="LY481" s="454"/>
      <c r="LZ481" s="454"/>
      <c r="MA481" s="454"/>
      <c r="MB481" s="454"/>
      <c r="MD481" s="509"/>
      <c r="ME481" s="61"/>
      <c r="MF481" s="746">
        <v>237</v>
      </c>
      <c r="MG481" s="510">
        <v>42158</v>
      </c>
      <c r="MH481" s="511">
        <v>506</v>
      </c>
      <c r="MI481" s="521">
        <v>506</v>
      </c>
      <c r="MJ481" s="522">
        <v>111.556860403182</v>
      </c>
      <c r="MK481" s="510">
        <v>42568</v>
      </c>
      <c r="ML481" s="511">
        <v>572</v>
      </c>
      <c r="MM481" s="511">
        <v>83.4</v>
      </c>
      <c r="MN481" s="511"/>
      <c r="MO481" s="511"/>
      <c r="MP481" s="511"/>
      <c r="NE481" s="876">
        <v>1237</v>
      </c>
      <c r="NF481" s="877" t="s">
        <v>64</v>
      </c>
      <c r="NG481" s="877" t="s">
        <v>64</v>
      </c>
      <c r="NH481" s="877" t="s">
        <v>64</v>
      </c>
      <c r="NI481" s="877" t="s">
        <v>64</v>
      </c>
      <c r="NJ481" s="877" t="s">
        <v>64</v>
      </c>
      <c r="NK481" s="877" t="s">
        <v>64</v>
      </c>
      <c r="NL481" s="877" t="s">
        <v>64</v>
      </c>
      <c r="NM481" s="877" t="s">
        <v>64</v>
      </c>
      <c r="NN481" s="877" t="s">
        <v>64</v>
      </c>
      <c r="NO481" s="877" t="s">
        <v>64</v>
      </c>
      <c r="NP481" s="877" t="s">
        <v>64</v>
      </c>
      <c r="NQ481" s="877" t="s">
        <v>64</v>
      </c>
      <c r="NR481" s="877" t="s">
        <v>64</v>
      </c>
      <c r="NS481" s="877" t="s">
        <v>64</v>
      </c>
      <c r="NT481" s="877" t="s">
        <v>64</v>
      </c>
      <c r="NU481" s="877" t="s">
        <v>64</v>
      </c>
      <c r="NV481" s="877" t="s">
        <v>64</v>
      </c>
      <c r="NW481" s="877" t="s">
        <v>64</v>
      </c>
      <c r="NX481" s="877" t="s">
        <v>64</v>
      </c>
      <c r="NY481" s="877" t="s">
        <v>64</v>
      </c>
      <c r="NZ481" s="877" t="s">
        <v>64</v>
      </c>
      <c r="OA481" s="877" t="s">
        <v>64</v>
      </c>
      <c r="OB481" s="877" t="s">
        <v>64</v>
      </c>
      <c r="OC481" s="877" t="s">
        <v>64</v>
      </c>
      <c r="OD481" s="877" t="s">
        <v>64</v>
      </c>
      <c r="OE481" s="877" t="s">
        <v>64</v>
      </c>
      <c r="OF481" s="877" t="s">
        <v>64</v>
      </c>
      <c r="OG481" s="877" t="s">
        <v>64</v>
      </c>
      <c r="OH481" s="877" t="s">
        <v>64</v>
      </c>
      <c r="OI481" s="877" t="s">
        <v>64</v>
      </c>
      <c r="OJ481" s="877" t="s">
        <v>64</v>
      </c>
      <c r="OK481" s="877" t="s">
        <v>64</v>
      </c>
      <c r="OL481" s="877" t="s">
        <v>64</v>
      </c>
      <c r="OM481" s="877" t="s">
        <v>64</v>
      </c>
    </row>
    <row r="482" spans="1:403" s="133" customFormat="1" x14ac:dyDescent="0.25">
      <c r="A482" s="902">
        <v>481</v>
      </c>
      <c r="B482" s="274">
        <v>0</v>
      </c>
      <c r="C482" s="61">
        <v>0</v>
      </c>
      <c r="D482" s="61">
        <v>5</v>
      </c>
      <c r="E482" s="511">
        <v>239</v>
      </c>
      <c r="F482" s="884"/>
      <c r="G482" s="61"/>
      <c r="H482" s="900">
        <v>508</v>
      </c>
      <c r="J482" s="511" t="s">
        <v>2018</v>
      </c>
      <c r="K482" s="766">
        <v>19572</v>
      </c>
      <c r="L482" s="512">
        <v>61.901369863013699</v>
      </c>
      <c r="M482" s="514">
        <v>67</v>
      </c>
      <c r="N482" s="514">
        <v>172</v>
      </c>
      <c r="O482" s="514">
        <v>22.647376960519203</v>
      </c>
      <c r="P482" s="106">
        <v>1.789164920042619</v>
      </c>
      <c r="Q482" s="511">
        <v>0</v>
      </c>
      <c r="R482" s="511">
        <v>90</v>
      </c>
      <c r="S482" s="511">
        <v>70</v>
      </c>
      <c r="T482" s="511">
        <v>0</v>
      </c>
      <c r="U482" s="514">
        <v>4</v>
      </c>
      <c r="V482" s="718">
        <v>0</v>
      </c>
      <c r="W482" s="718"/>
      <c r="X482" s="718">
        <v>1</v>
      </c>
      <c r="Y482" s="718">
        <v>1</v>
      </c>
      <c r="Z482" s="718">
        <v>1</v>
      </c>
      <c r="AA482" s="718">
        <v>0</v>
      </c>
      <c r="AB482" s="718">
        <v>1</v>
      </c>
      <c r="AC482" s="718">
        <v>0</v>
      </c>
      <c r="AE482" s="524">
        <v>14.8599397634074</v>
      </c>
      <c r="AG482" s="589"/>
      <c r="AH482" s="590">
        <v>2.21</v>
      </c>
      <c r="AI482" s="589">
        <v>30</v>
      </c>
      <c r="AJ482" s="63"/>
      <c r="AK482" s="515">
        <v>10.9</v>
      </c>
      <c r="AL482" s="63"/>
      <c r="AM482" s="515"/>
      <c r="AN482" s="554">
        <v>7302</v>
      </c>
      <c r="AO482" s="409"/>
      <c r="AP482" s="63"/>
      <c r="AQ482" s="63"/>
      <c r="AR482" s="63"/>
      <c r="AS482" s="63"/>
      <c r="AT482" s="63"/>
      <c r="AU482" s="63"/>
      <c r="AV482" s="64"/>
      <c r="AW482" s="64"/>
      <c r="AX482" s="108"/>
      <c r="AY482" s="108"/>
      <c r="AZ482" s="108"/>
      <c r="BA482" s="589">
        <v>132</v>
      </c>
      <c r="BB482" s="414"/>
      <c r="BC482" s="66"/>
      <c r="BD482" s="68"/>
      <c r="BE482" s="66"/>
      <c r="BF482" s="218"/>
      <c r="BG482" s="66"/>
      <c r="BH482" s="68"/>
      <c r="BI482" s="508"/>
      <c r="BJ482" s="508"/>
      <c r="BK482" s="508"/>
      <c r="BL482" s="66"/>
      <c r="BM482" s="66"/>
      <c r="BN482" s="66"/>
      <c r="BO482" s="66"/>
      <c r="BP482" s="571"/>
      <c r="BQ482" s="66"/>
      <c r="BR482" s="66"/>
      <c r="BS482" s="66"/>
      <c r="BT482" s="66"/>
      <c r="BU482" s="61"/>
      <c r="BV482" s="61"/>
      <c r="BW482" s="61"/>
      <c r="BX482" s="61"/>
      <c r="BY482" s="61"/>
      <c r="BZ482" s="61"/>
      <c r="CA482" s="61"/>
      <c r="CB482" s="61"/>
      <c r="CC482" s="61"/>
      <c r="CD482" s="61"/>
      <c r="CE482" s="61"/>
      <c r="CF482" s="61"/>
      <c r="CG482" s="61"/>
      <c r="CH482" s="61"/>
      <c r="CI482" s="61"/>
      <c r="CJ482" s="61"/>
      <c r="CK482" s="661">
        <v>1</v>
      </c>
      <c r="CL482" s="661">
        <v>0</v>
      </c>
      <c r="CM482" s="663">
        <v>0</v>
      </c>
      <c r="CN482" s="661">
        <v>0</v>
      </c>
      <c r="CO482" s="661">
        <v>1</v>
      </c>
      <c r="CP482" s="661">
        <v>0</v>
      </c>
      <c r="CQ482" s="661">
        <v>1</v>
      </c>
      <c r="CR482" s="661">
        <v>0</v>
      </c>
      <c r="CS482" s="661">
        <v>0</v>
      </c>
      <c r="CT482" s="661">
        <v>0</v>
      </c>
      <c r="CU482" s="661">
        <v>0</v>
      </c>
      <c r="CV482" s="661">
        <v>1</v>
      </c>
      <c r="CW482" s="666">
        <v>5.7</v>
      </c>
      <c r="CX482" s="362"/>
      <c r="CY482" s="362"/>
      <c r="CZ482" s="362"/>
      <c r="DD482" s="516">
        <v>1</v>
      </c>
      <c r="DE482" s="511" t="s">
        <v>1811</v>
      </c>
      <c r="DG482" s="136"/>
      <c r="DK482" s="136"/>
      <c r="DL482" s="136"/>
      <c r="DM482" s="136"/>
      <c r="DT482" s="63"/>
      <c r="EP482" s="511">
        <v>239</v>
      </c>
      <c r="EQ482" s="574">
        <v>42174</v>
      </c>
      <c r="EU482" s="133">
        <v>69</v>
      </c>
      <c r="EV482" s="133">
        <v>0</v>
      </c>
      <c r="EW482" s="524">
        <v>14.8599397634074</v>
      </c>
      <c r="EX482" s="133">
        <v>6</v>
      </c>
      <c r="EY482" s="133">
        <v>6</v>
      </c>
      <c r="EZ482" s="133">
        <v>86</v>
      </c>
      <c r="FA482" s="133">
        <v>80</v>
      </c>
      <c r="FD482" s="133">
        <v>60</v>
      </c>
      <c r="FF482" s="133">
        <v>34</v>
      </c>
      <c r="FI482" s="91"/>
      <c r="FJ482" s="91"/>
      <c r="FK482" s="227"/>
      <c r="FL482" s="227"/>
      <c r="FM482" s="193">
        <v>521</v>
      </c>
      <c r="FN482" s="193">
        <v>418</v>
      </c>
      <c r="FO482" s="193">
        <v>291.19730336965779</v>
      </c>
      <c r="FP482" s="193">
        <v>233.62854665742216</v>
      </c>
      <c r="FQ482" s="193">
        <v>19</v>
      </c>
      <c r="FR482" s="133">
        <v>1</v>
      </c>
      <c r="FT482" s="193">
        <v>148</v>
      </c>
      <c r="FU482" s="193">
        <v>39</v>
      </c>
      <c r="FV482" s="133">
        <v>240</v>
      </c>
      <c r="FW482" s="237">
        <v>2.74</v>
      </c>
      <c r="FX482" s="237"/>
      <c r="FY482" s="237">
        <v>54.014598540145982</v>
      </c>
      <c r="FZ482" s="237">
        <v>3.7948717948717947</v>
      </c>
      <c r="GA482" s="237"/>
      <c r="GB482" s="133">
        <v>19</v>
      </c>
      <c r="GC482" s="133">
        <v>16</v>
      </c>
      <c r="GD482" s="133">
        <v>8</v>
      </c>
      <c r="GG482" s="133">
        <v>0.9</v>
      </c>
      <c r="GH482" s="133">
        <v>0</v>
      </c>
      <c r="GI482" s="133">
        <v>2</v>
      </c>
      <c r="GJ482" s="133">
        <v>1</v>
      </c>
      <c r="GK482" s="133">
        <v>1</v>
      </c>
      <c r="GL482" s="133">
        <v>52</v>
      </c>
      <c r="GN482" s="133">
        <v>0</v>
      </c>
      <c r="GP482" s="133">
        <v>0</v>
      </c>
      <c r="GQ482" s="61">
        <v>92</v>
      </c>
      <c r="GR482" s="106">
        <v>51.420637063356075</v>
      </c>
      <c r="GS482" s="61">
        <v>13</v>
      </c>
      <c r="GT482" s="61">
        <v>1</v>
      </c>
      <c r="GU482" s="61"/>
      <c r="GV482" s="61"/>
      <c r="GW482" s="61"/>
      <c r="GX482" s="61"/>
      <c r="GY482" s="61"/>
      <c r="GZ482" s="61"/>
      <c r="HA482" s="90"/>
      <c r="HB482" s="21">
        <v>15</v>
      </c>
      <c r="HZ482" s="238"/>
      <c r="IF482" s="237"/>
      <c r="IG482" s="237"/>
      <c r="IQ482" s="237"/>
      <c r="JD482" s="136"/>
      <c r="JE482" s="278"/>
      <c r="JF482" s="70"/>
      <c r="JG482" s="70"/>
      <c r="JH482" s="136"/>
      <c r="JI482" s="136"/>
      <c r="JJ482" s="136"/>
      <c r="JK482" s="136"/>
      <c r="JM482" s="420"/>
      <c r="JN482" s="362"/>
      <c r="JO482" s="244"/>
      <c r="JQ482" s="518">
        <v>1</v>
      </c>
      <c r="JR482" s="519">
        <v>42211</v>
      </c>
      <c r="JS482" s="520">
        <v>1</v>
      </c>
      <c r="JT482" s="135"/>
      <c r="JV482" s="200"/>
      <c r="JW482" s="135"/>
      <c r="JX482" s="225"/>
      <c r="JY482" s="201"/>
      <c r="JZ482" s="135"/>
      <c r="KA482" s="225"/>
      <c r="KB482" s="699">
        <v>0</v>
      </c>
      <c r="KC482" s="511"/>
      <c r="KD482" s="225"/>
      <c r="KE482" s="63"/>
      <c r="KF482" s="250"/>
      <c r="KG482" s="250"/>
      <c r="KH482" s="250"/>
      <c r="KI482" s="250"/>
      <c r="KJ482" s="250"/>
      <c r="KK482" s="250"/>
      <c r="KL482" s="250"/>
      <c r="KM482" s="250"/>
      <c r="KR482" s="92"/>
      <c r="KS482" s="92"/>
      <c r="KT482" s="92"/>
      <c r="KU482" s="361"/>
      <c r="KV482" s="92"/>
      <c r="KW482" s="361"/>
      <c r="KX482" s="361"/>
      <c r="KY482" s="361"/>
      <c r="KZ482" s="361"/>
      <c r="LA482" s="361"/>
      <c r="LB482" s="361"/>
      <c r="LC482" s="361"/>
      <c r="LD482" s="361"/>
      <c r="LE482" s="361"/>
      <c r="LF482" s="112"/>
      <c r="LG482" s="454"/>
      <c r="LH482" s="454"/>
      <c r="LI482" s="454"/>
      <c r="LJ482" s="454"/>
      <c r="LK482" s="454"/>
      <c r="LL482" s="454"/>
      <c r="LM482" s="454"/>
      <c r="LN482" s="454"/>
      <c r="LO482" s="454"/>
      <c r="LP482" s="454"/>
      <c r="LQ482" s="454"/>
      <c r="LR482" s="454"/>
      <c r="LS482" s="454"/>
      <c r="LT482" s="454"/>
      <c r="LU482" s="454"/>
      <c r="LV482" s="454"/>
      <c r="LW482" s="454"/>
      <c r="LX482" s="454"/>
      <c r="LY482" s="454"/>
      <c r="LZ482" s="454"/>
      <c r="MA482" s="454"/>
      <c r="MB482" s="454"/>
      <c r="MD482" s="509"/>
      <c r="ME482" s="61"/>
      <c r="MF482" s="746">
        <v>239</v>
      </c>
      <c r="MG482" s="510">
        <v>42166</v>
      </c>
      <c r="MH482" s="511">
        <v>508</v>
      </c>
      <c r="MI482" s="521">
        <v>508</v>
      </c>
      <c r="MJ482" s="522">
        <v>122.80667548224601</v>
      </c>
      <c r="MK482" s="510">
        <v>42179</v>
      </c>
      <c r="ML482" s="511">
        <v>512</v>
      </c>
      <c r="MM482" s="511">
        <v>113.7</v>
      </c>
      <c r="MN482" s="511"/>
      <c r="MO482" s="511"/>
      <c r="MP482" s="511"/>
      <c r="NE482" s="876" t="s">
        <v>64</v>
      </c>
      <c r="NF482" s="877" t="s">
        <v>64</v>
      </c>
      <c r="NG482" s="877" t="s">
        <v>64</v>
      </c>
      <c r="NH482" s="877" t="s">
        <v>64</v>
      </c>
      <c r="NI482" s="877" t="s">
        <v>64</v>
      </c>
      <c r="NJ482" s="877" t="s">
        <v>64</v>
      </c>
      <c r="NK482" s="877" t="s">
        <v>64</v>
      </c>
      <c r="NL482" s="877" t="s">
        <v>64</v>
      </c>
      <c r="NM482" s="877" t="s">
        <v>64</v>
      </c>
      <c r="NN482" s="877" t="s">
        <v>64</v>
      </c>
      <c r="NO482" s="877" t="s">
        <v>64</v>
      </c>
      <c r="NP482" s="877" t="s">
        <v>64</v>
      </c>
      <c r="NQ482" s="877" t="s">
        <v>64</v>
      </c>
      <c r="NR482" s="877" t="s">
        <v>64</v>
      </c>
      <c r="NS482" s="877" t="s">
        <v>64</v>
      </c>
      <c r="NT482" s="877" t="s">
        <v>64</v>
      </c>
      <c r="NU482" s="877" t="s">
        <v>64</v>
      </c>
      <c r="NV482" s="877" t="s">
        <v>64</v>
      </c>
      <c r="NW482" s="877" t="s">
        <v>64</v>
      </c>
      <c r="NX482" s="877" t="s">
        <v>64</v>
      </c>
      <c r="NY482" s="877" t="s">
        <v>64</v>
      </c>
      <c r="NZ482" s="877" t="s">
        <v>64</v>
      </c>
      <c r="OA482" s="877" t="s">
        <v>64</v>
      </c>
      <c r="OB482" s="877" t="s">
        <v>64</v>
      </c>
      <c r="OC482" s="877" t="s">
        <v>64</v>
      </c>
      <c r="OD482" s="877" t="s">
        <v>64</v>
      </c>
      <c r="OE482" s="877" t="s">
        <v>64</v>
      </c>
      <c r="OF482" s="877" t="s">
        <v>64</v>
      </c>
      <c r="OG482" s="877" t="s">
        <v>64</v>
      </c>
      <c r="OH482" s="877" t="s">
        <v>64</v>
      </c>
      <c r="OI482" s="877" t="s">
        <v>64</v>
      </c>
      <c r="OJ482" s="877" t="s">
        <v>64</v>
      </c>
      <c r="OK482" s="877" t="s">
        <v>64</v>
      </c>
      <c r="OL482" s="877" t="s">
        <v>64</v>
      </c>
      <c r="OM482" s="877" t="s">
        <v>64</v>
      </c>
    </row>
    <row r="483" spans="1:403" s="133" customFormat="1" x14ac:dyDescent="0.25">
      <c r="A483" s="455">
        <v>482</v>
      </c>
      <c r="B483" s="221">
        <v>0</v>
      </c>
      <c r="C483" s="61">
        <v>1</v>
      </c>
      <c r="D483" s="61">
        <v>5</v>
      </c>
      <c r="E483" s="511">
        <v>241</v>
      </c>
      <c r="F483" s="884"/>
      <c r="G483" s="61"/>
      <c r="H483" s="900">
        <v>510</v>
      </c>
      <c r="J483" s="511" t="s">
        <v>2019</v>
      </c>
      <c r="K483" s="766">
        <v>17495</v>
      </c>
      <c r="L483" s="512">
        <v>67.591780821917794</v>
      </c>
      <c r="M483" s="514">
        <v>95</v>
      </c>
      <c r="N483" s="514">
        <v>170</v>
      </c>
      <c r="O483" s="514">
        <v>32.9</v>
      </c>
      <c r="P483" s="106">
        <v>2.5248762345905194</v>
      </c>
      <c r="Q483" s="511">
        <v>0</v>
      </c>
      <c r="R483" s="511">
        <v>83</v>
      </c>
      <c r="S483" s="511">
        <v>53</v>
      </c>
      <c r="T483" s="511">
        <v>1</v>
      </c>
      <c r="U483" s="514"/>
      <c r="V483" s="718">
        <v>0</v>
      </c>
      <c r="W483" s="718"/>
      <c r="X483" s="718">
        <v>1</v>
      </c>
      <c r="Y483" s="718">
        <v>2</v>
      </c>
      <c r="Z483" s="663">
        <v>0</v>
      </c>
      <c r="AA483" s="718">
        <v>0</v>
      </c>
      <c r="AB483" s="718">
        <v>1</v>
      </c>
      <c r="AC483" s="718">
        <v>0</v>
      </c>
      <c r="AE483" s="524">
        <v>12.634209738530799</v>
      </c>
      <c r="AG483" s="589">
        <v>181</v>
      </c>
      <c r="AH483" s="590">
        <v>4.0999999999999996</v>
      </c>
      <c r="AI483" s="589">
        <v>15</v>
      </c>
      <c r="AJ483" s="63"/>
      <c r="AK483" s="515">
        <v>8.6999999999999993</v>
      </c>
      <c r="AL483" s="63"/>
      <c r="AM483" s="515"/>
      <c r="AN483" s="554">
        <v>36527</v>
      </c>
      <c r="AO483" s="409"/>
      <c r="AP483" s="63"/>
      <c r="AQ483" s="63"/>
      <c r="AR483" s="63"/>
      <c r="AS483" s="63"/>
      <c r="AT483" s="63"/>
      <c r="AU483" s="63"/>
      <c r="AV483" s="64"/>
      <c r="AW483" s="64"/>
      <c r="AX483" s="108"/>
      <c r="AY483" s="108"/>
      <c r="AZ483" s="108"/>
      <c r="BA483" s="589">
        <v>138</v>
      </c>
      <c r="BB483" s="414"/>
      <c r="BC483" s="66"/>
      <c r="BD483" s="68"/>
      <c r="BE483" s="66"/>
      <c r="BF483" s="218"/>
      <c r="BG483" s="66"/>
      <c r="BH483" s="68"/>
      <c r="BI483" s="508"/>
      <c r="BJ483" s="508"/>
      <c r="BK483" s="508"/>
      <c r="BL483" s="66"/>
      <c r="BM483" s="66"/>
      <c r="BN483" s="66"/>
      <c r="BO483" s="66"/>
      <c r="BP483" s="571"/>
      <c r="BQ483" s="66"/>
      <c r="BR483" s="66"/>
      <c r="BS483" s="66"/>
      <c r="BT483" s="66"/>
      <c r="BU483" s="61"/>
      <c r="BV483" s="61"/>
      <c r="BW483" s="61"/>
      <c r="BX483" s="61"/>
      <c r="BY483" s="61"/>
      <c r="BZ483" s="61"/>
      <c r="CA483" s="61"/>
      <c r="CB483" s="61"/>
      <c r="CC483" s="61"/>
      <c r="CD483" s="61"/>
      <c r="CE483" s="61"/>
      <c r="CF483" s="61"/>
      <c r="CG483" s="61"/>
      <c r="CH483" s="61"/>
      <c r="CI483" s="61"/>
      <c r="CJ483" s="61"/>
      <c r="CK483" s="661">
        <v>1</v>
      </c>
      <c r="CL483" s="661">
        <v>0</v>
      </c>
      <c r="CM483" s="661">
        <v>0</v>
      </c>
      <c r="CN483" s="661">
        <v>0</v>
      </c>
      <c r="CO483" s="661">
        <v>0</v>
      </c>
      <c r="CP483" s="661">
        <v>1</v>
      </c>
      <c r="CQ483" s="661">
        <v>1</v>
      </c>
      <c r="CR483" s="661">
        <v>0</v>
      </c>
      <c r="CS483" s="661">
        <v>0</v>
      </c>
      <c r="CT483" s="663">
        <v>1</v>
      </c>
      <c r="CU483" s="661">
        <v>1</v>
      </c>
      <c r="CV483" s="661">
        <v>0</v>
      </c>
      <c r="CW483" s="667"/>
      <c r="CX483" s="362"/>
      <c r="CY483" s="362"/>
      <c r="CZ483" s="362"/>
      <c r="DD483" s="516">
        <v>1</v>
      </c>
      <c r="DE483" s="511" t="s">
        <v>1756</v>
      </c>
      <c r="DG483" s="136"/>
      <c r="DK483" s="136"/>
      <c r="DL483" s="136"/>
      <c r="DM483" s="136"/>
      <c r="DT483" s="63"/>
      <c r="EP483" s="511">
        <v>241</v>
      </c>
      <c r="EQ483" s="574">
        <v>42164</v>
      </c>
      <c r="EU483" s="133">
        <v>152</v>
      </c>
      <c r="EV483" s="133">
        <v>1</v>
      </c>
      <c r="EW483" s="524">
        <v>12.634209738530799</v>
      </c>
      <c r="EX483" s="133">
        <v>7</v>
      </c>
      <c r="EY483" s="133">
        <v>7</v>
      </c>
      <c r="EZ483" s="133">
        <v>53</v>
      </c>
      <c r="FA483" s="133">
        <v>50</v>
      </c>
      <c r="FD483" s="133">
        <v>48</v>
      </c>
      <c r="FF483" s="133">
        <v>45</v>
      </c>
      <c r="FI483" s="91"/>
      <c r="FJ483" s="91"/>
      <c r="FK483" s="227"/>
      <c r="FL483" s="227"/>
      <c r="FM483" s="193">
        <v>196</v>
      </c>
      <c r="FN483" s="193">
        <v>177</v>
      </c>
      <c r="FO483" s="193">
        <v>77.627567369371263</v>
      </c>
      <c r="FP483" s="193">
        <v>70.102446042748539</v>
      </c>
      <c r="FQ483" s="193">
        <v>10</v>
      </c>
      <c r="FR483" s="133">
        <v>1</v>
      </c>
      <c r="FT483" s="193">
        <v>90</v>
      </c>
      <c r="FU483" s="193"/>
      <c r="FV483" s="133">
        <v>110</v>
      </c>
      <c r="FW483" s="237">
        <v>8.16</v>
      </c>
      <c r="FX483" s="237">
        <v>14.3</v>
      </c>
      <c r="FY483" s="237">
        <v>11.029411764705882</v>
      </c>
      <c r="FZ483" s="237"/>
      <c r="GA483" s="237">
        <v>3.2142857142857144</v>
      </c>
      <c r="GB483" s="133">
        <v>23</v>
      </c>
      <c r="GH483" s="133">
        <v>0</v>
      </c>
      <c r="GI483" s="133">
        <v>1</v>
      </c>
      <c r="GJ483" s="133">
        <v>0</v>
      </c>
      <c r="GK483" s="133">
        <v>2</v>
      </c>
      <c r="GL483" s="133">
        <v>24</v>
      </c>
      <c r="GN483" s="133">
        <v>0</v>
      </c>
      <c r="GP483" s="133">
        <v>1</v>
      </c>
      <c r="GQ483" s="61">
        <v>246</v>
      </c>
      <c r="GR483" s="106">
        <v>97.430518228904759</v>
      </c>
      <c r="GS483" s="61">
        <v>33</v>
      </c>
      <c r="GT483" s="61">
        <v>1</v>
      </c>
      <c r="GU483" s="61"/>
      <c r="GV483" s="61"/>
      <c r="GW483" s="61"/>
      <c r="GX483" s="61"/>
      <c r="GY483" s="61">
        <v>14</v>
      </c>
      <c r="GZ483" s="61"/>
      <c r="HA483" s="90"/>
      <c r="HB483" s="21">
        <v>21</v>
      </c>
      <c r="HZ483" s="238"/>
      <c r="IF483" s="237"/>
      <c r="IG483" s="237"/>
      <c r="IQ483" s="237"/>
      <c r="JD483" s="136"/>
      <c r="JE483" s="278"/>
      <c r="JF483" s="70"/>
      <c r="JG483" s="70"/>
      <c r="JH483" s="136"/>
      <c r="JI483" s="136"/>
      <c r="JJ483" s="136"/>
      <c r="JK483" s="136"/>
      <c r="JM483" s="420"/>
      <c r="JN483" s="362"/>
      <c r="JO483" s="244"/>
      <c r="JQ483" s="518">
        <v>1</v>
      </c>
      <c r="JR483" s="519">
        <v>42182</v>
      </c>
      <c r="JS483" s="520">
        <v>0</v>
      </c>
      <c r="JT483" s="135"/>
      <c r="JV483" s="200"/>
      <c r="JW483" s="135"/>
      <c r="JX483" s="225"/>
      <c r="JY483" s="201"/>
      <c r="JZ483" s="135"/>
      <c r="KA483" s="225"/>
      <c r="KB483" s="699">
        <v>0</v>
      </c>
      <c r="KC483" s="511"/>
      <c r="KD483" s="225"/>
      <c r="KE483" s="63"/>
      <c r="KF483" s="250"/>
      <c r="KG483" s="250"/>
      <c r="KH483" s="250"/>
      <c r="KI483" s="250"/>
      <c r="KJ483" s="250"/>
      <c r="KK483" s="250"/>
      <c r="KL483" s="250"/>
      <c r="KM483" s="250"/>
      <c r="KR483" s="92"/>
      <c r="KS483" s="92"/>
      <c r="KT483" s="92"/>
      <c r="KU483" s="361"/>
      <c r="KV483" s="92"/>
      <c r="KW483" s="361"/>
      <c r="KX483" s="361"/>
      <c r="KY483" s="361"/>
      <c r="KZ483" s="361"/>
      <c r="LA483" s="361"/>
      <c r="LB483" s="361"/>
      <c r="LC483" s="361"/>
      <c r="LD483" s="361"/>
      <c r="LE483" s="361"/>
      <c r="LF483" s="112"/>
      <c r="LG483" s="454"/>
      <c r="LH483" s="454"/>
      <c r="LI483" s="454"/>
      <c r="LJ483" s="454"/>
      <c r="LK483" s="454"/>
      <c r="LL483" s="454"/>
      <c r="LM483" s="454"/>
      <c r="LN483" s="454"/>
      <c r="LO483" s="454"/>
      <c r="LP483" s="454"/>
      <c r="LQ483" s="454"/>
      <c r="LR483" s="454"/>
      <c r="LS483" s="454"/>
      <c r="LT483" s="454"/>
      <c r="LU483" s="454"/>
      <c r="LV483" s="454"/>
      <c r="LW483" s="454"/>
      <c r="LX483" s="454"/>
      <c r="LY483" s="454"/>
      <c r="LZ483" s="454"/>
      <c r="MA483" s="454"/>
      <c r="MB483" s="454"/>
      <c r="MD483" s="509"/>
      <c r="ME483" s="61"/>
      <c r="MF483" s="746">
        <v>241</v>
      </c>
      <c r="MG483" s="510">
        <v>42166</v>
      </c>
      <c r="MH483" s="511">
        <v>510</v>
      </c>
      <c r="MI483" s="521">
        <v>510</v>
      </c>
      <c r="MJ483" s="522">
        <v>176.36052790063701</v>
      </c>
      <c r="MK483" s="510"/>
      <c r="ML483" s="511"/>
      <c r="MM483" s="511"/>
      <c r="MN483" s="511"/>
      <c r="MO483" s="511"/>
      <c r="MP483" s="511"/>
      <c r="NE483" s="876">
        <v>1241</v>
      </c>
      <c r="NF483" s="877" t="s">
        <v>64</v>
      </c>
      <c r="NG483" s="877" t="s">
        <v>64</v>
      </c>
      <c r="NH483" s="877" t="s">
        <v>64</v>
      </c>
      <c r="NI483" s="877" t="s">
        <v>64</v>
      </c>
      <c r="NJ483" s="877" t="s">
        <v>64</v>
      </c>
      <c r="NK483" s="877" t="s">
        <v>64</v>
      </c>
      <c r="NL483" s="877" t="s">
        <v>64</v>
      </c>
      <c r="NM483" s="877" t="s">
        <v>64</v>
      </c>
      <c r="NN483" s="877" t="s">
        <v>64</v>
      </c>
      <c r="NO483" s="877" t="s">
        <v>64</v>
      </c>
      <c r="NP483" s="877" t="s">
        <v>64</v>
      </c>
      <c r="NQ483" s="877" t="s">
        <v>64</v>
      </c>
      <c r="NR483" s="877" t="s">
        <v>64</v>
      </c>
      <c r="NS483" s="877" t="s">
        <v>64</v>
      </c>
      <c r="NT483" s="877" t="s">
        <v>64</v>
      </c>
      <c r="NU483" s="877" t="s">
        <v>64</v>
      </c>
      <c r="NV483" s="877" t="s">
        <v>64</v>
      </c>
      <c r="NW483" s="877" t="s">
        <v>64</v>
      </c>
      <c r="NX483" s="877" t="s">
        <v>64</v>
      </c>
      <c r="NY483" s="877" t="s">
        <v>64</v>
      </c>
      <c r="NZ483" s="877" t="s">
        <v>64</v>
      </c>
      <c r="OA483" s="877" t="s">
        <v>64</v>
      </c>
      <c r="OB483" s="877" t="s">
        <v>64</v>
      </c>
      <c r="OC483" s="877" t="s">
        <v>64</v>
      </c>
      <c r="OD483" s="877" t="s">
        <v>64</v>
      </c>
      <c r="OE483" s="877" t="s">
        <v>64</v>
      </c>
      <c r="OF483" s="877" t="s">
        <v>64</v>
      </c>
      <c r="OG483" s="877" t="s">
        <v>64</v>
      </c>
      <c r="OH483" s="877" t="s">
        <v>64</v>
      </c>
      <c r="OI483" s="877" t="s">
        <v>64</v>
      </c>
      <c r="OJ483" s="877" t="s">
        <v>64</v>
      </c>
      <c r="OK483" s="877" t="s">
        <v>64</v>
      </c>
      <c r="OL483" s="877" t="s">
        <v>64</v>
      </c>
      <c r="OM483" s="877" t="s">
        <v>64</v>
      </c>
    </row>
    <row r="484" spans="1:403" s="133" customFormat="1" x14ac:dyDescent="0.25">
      <c r="A484" s="455">
        <v>483</v>
      </c>
      <c r="B484" s="221">
        <v>0</v>
      </c>
      <c r="C484" s="61">
        <v>1</v>
      </c>
      <c r="D484" s="61">
        <v>5</v>
      </c>
      <c r="E484" s="511">
        <v>243</v>
      </c>
      <c r="F484" s="884"/>
      <c r="G484" s="61"/>
      <c r="H484" s="900">
        <v>513</v>
      </c>
      <c r="J484" s="511" t="s">
        <v>2020</v>
      </c>
      <c r="K484" s="766">
        <v>19010</v>
      </c>
      <c r="L484" s="512">
        <v>63.627397260274002</v>
      </c>
      <c r="M484" s="514">
        <v>95.3</v>
      </c>
      <c r="N484" s="514">
        <v>160</v>
      </c>
      <c r="O484" s="514">
        <v>37.226562499999993</v>
      </c>
      <c r="P484" s="106">
        <v>2.0580465387244176</v>
      </c>
      <c r="Q484" s="511">
        <v>1</v>
      </c>
      <c r="R484" s="511">
        <v>122</v>
      </c>
      <c r="S484" s="511">
        <v>65</v>
      </c>
      <c r="T484" s="511">
        <v>0</v>
      </c>
      <c r="U484" s="514">
        <v>2</v>
      </c>
      <c r="V484" s="718">
        <v>0</v>
      </c>
      <c r="W484" s="718"/>
      <c r="X484" s="718">
        <v>1</v>
      </c>
      <c r="Y484" s="718">
        <v>0</v>
      </c>
      <c r="Z484" s="663">
        <v>0</v>
      </c>
      <c r="AA484" s="718">
        <v>1</v>
      </c>
      <c r="AB484" s="718">
        <v>0</v>
      </c>
      <c r="AC484" s="718">
        <v>0</v>
      </c>
      <c r="AE484" s="524">
        <v>32.231257512019198</v>
      </c>
      <c r="AG484" s="589">
        <v>112</v>
      </c>
      <c r="AH484" s="590">
        <v>0.92</v>
      </c>
      <c r="AI484" s="589">
        <v>62</v>
      </c>
      <c r="AJ484" s="63"/>
      <c r="AK484" s="515">
        <v>13.8</v>
      </c>
      <c r="AL484" s="63"/>
      <c r="AM484" s="515"/>
      <c r="AN484" s="554">
        <v>983</v>
      </c>
      <c r="AO484" s="409"/>
      <c r="AP484" s="63"/>
      <c r="AQ484" s="63"/>
      <c r="AR484" s="63"/>
      <c r="AS484" s="63"/>
      <c r="AT484" s="63"/>
      <c r="AU484" s="63"/>
      <c r="AV484" s="64"/>
      <c r="AW484" s="64"/>
      <c r="AX484" s="108"/>
      <c r="AY484" s="108"/>
      <c r="AZ484" s="108"/>
      <c r="BA484" s="589">
        <v>138</v>
      </c>
      <c r="BB484" s="414"/>
      <c r="BC484" s="66"/>
      <c r="BD484" s="68"/>
      <c r="BE484" s="66"/>
      <c r="BF484" s="218"/>
      <c r="BG484" s="66"/>
      <c r="BH484" s="68"/>
      <c r="BI484" s="508"/>
      <c r="BJ484" s="508"/>
      <c r="BK484" s="508"/>
      <c r="BL484" s="66"/>
      <c r="BM484" s="66"/>
      <c r="BN484" s="66"/>
      <c r="BO484" s="66"/>
      <c r="BP484" s="571"/>
      <c r="BQ484" s="66"/>
      <c r="BR484" s="66"/>
      <c r="BS484" s="66"/>
      <c r="BT484" s="66"/>
      <c r="BU484" s="61"/>
      <c r="BV484" s="61"/>
      <c r="BW484" s="61"/>
      <c r="BX484" s="61"/>
      <c r="BY484" s="61"/>
      <c r="BZ484" s="61"/>
      <c r="CA484" s="61"/>
      <c r="CB484" s="61"/>
      <c r="CC484" s="61"/>
      <c r="CD484" s="61"/>
      <c r="CE484" s="61"/>
      <c r="CF484" s="61"/>
      <c r="CG484" s="61"/>
      <c r="CH484" s="61"/>
      <c r="CI484" s="61"/>
      <c r="CJ484" s="61"/>
      <c r="CK484" s="661">
        <v>1</v>
      </c>
      <c r="CL484" s="661">
        <v>0</v>
      </c>
      <c r="CM484" s="661">
        <v>1</v>
      </c>
      <c r="CN484" s="661">
        <v>1</v>
      </c>
      <c r="CO484" s="661">
        <v>1</v>
      </c>
      <c r="CP484" s="661">
        <v>0</v>
      </c>
      <c r="CQ484" s="661">
        <v>1</v>
      </c>
      <c r="CR484" s="661">
        <v>0</v>
      </c>
      <c r="CS484" s="661">
        <v>0</v>
      </c>
      <c r="CT484" s="661">
        <v>0</v>
      </c>
      <c r="CU484" s="661">
        <v>1</v>
      </c>
      <c r="CV484" s="661">
        <v>0</v>
      </c>
      <c r="CW484" s="666">
        <v>17.7</v>
      </c>
      <c r="CX484" s="362"/>
      <c r="CY484" s="362"/>
      <c r="CZ484" s="362"/>
      <c r="DD484" s="516">
        <v>1</v>
      </c>
      <c r="DE484" s="511" t="s">
        <v>1897</v>
      </c>
      <c r="DG484" s="136"/>
      <c r="DK484" s="136"/>
      <c r="DL484" s="136"/>
      <c r="DM484" s="136"/>
      <c r="DT484" s="63"/>
      <c r="EP484" s="511">
        <v>243</v>
      </c>
      <c r="EQ484" s="574">
        <v>42233</v>
      </c>
      <c r="EU484" s="133">
        <v>51</v>
      </c>
      <c r="EV484" s="133">
        <v>0</v>
      </c>
      <c r="EW484" s="524">
        <v>32.231257512019198</v>
      </c>
      <c r="EX484" s="133">
        <v>8</v>
      </c>
      <c r="EY484" s="133">
        <v>8</v>
      </c>
      <c r="EZ484" s="133">
        <v>64</v>
      </c>
      <c r="FA484" s="133">
        <v>54</v>
      </c>
      <c r="FD484" s="133">
        <v>41</v>
      </c>
      <c r="FF484" s="133">
        <v>32</v>
      </c>
      <c r="FI484" s="91"/>
      <c r="FJ484" s="91"/>
      <c r="FK484" s="227"/>
      <c r="FL484" s="227"/>
      <c r="FM484" s="193">
        <v>248</v>
      </c>
      <c r="FN484" s="193">
        <v>181</v>
      </c>
      <c r="FO484" s="193">
        <v>120.50262000086306</v>
      </c>
      <c r="FP484" s="193">
        <v>87.947476694178278</v>
      </c>
      <c r="FQ484" s="193">
        <v>27</v>
      </c>
      <c r="FR484" s="133">
        <v>1</v>
      </c>
      <c r="FT484" s="193">
        <v>50</v>
      </c>
      <c r="FU484" s="193">
        <v>60</v>
      </c>
      <c r="FV484" s="133">
        <v>240</v>
      </c>
      <c r="FW484" s="237">
        <v>5.34</v>
      </c>
      <c r="FX484" s="237">
        <v>3.7</v>
      </c>
      <c r="FY484" s="237">
        <v>9.3632958801498134</v>
      </c>
      <c r="FZ484" s="237">
        <v>0.83333333333333337</v>
      </c>
      <c r="GA484" s="237">
        <v>2.2222222222222223</v>
      </c>
      <c r="GB484" s="133">
        <v>22</v>
      </c>
      <c r="GH484" s="133">
        <v>0</v>
      </c>
      <c r="GI484" s="133">
        <v>1</v>
      </c>
      <c r="GJ484" s="133">
        <v>1</v>
      </c>
      <c r="GK484" s="133">
        <v>1</v>
      </c>
      <c r="GL484" s="133">
        <v>18</v>
      </c>
      <c r="GN484" s="133">
        <v>0</v>
      </c>
      <c r="GP484" s="133">
        <v>1</v>
      </c>
      <c r="GQ484" s="61">
        <v>38</v>
      </c>
      <c r="GR484" s="106">
        <v>18.4641111291645</v>
      </c>
      <c r="GS484" s="61">
        <v>63</v>
      </c>
      <c r="GT484" s="61">
        <v>0</v>
      </c>
      <c r="GU484" s="61"/>
      <c r="GV484" s="61"/>
      <c r="GW484" s="61"/>
      <c r="GX484" s="61"/>
      <c r="GY484" s="61">
        <v>22</v>
      </c>
      <c r="GZ484" s="61"/>
      <c r="HA484" s="90"/>
      <c r="HB484" s="21">
        <v>11</v>
      </c>
      <c r="HZ484" s="238"/>
      <c r="IF484" s="237"/>
      <c r="IG484" s="237"/>
      <c r="IQ484" s="237"/>
      <c r="JD484" s="136"/>
      <c r="JE484" s="278"/>
      <c r="JF484" s="70"/>
      <c r="JG484" s="70"/>
      <c r="JH484" s="136"/>
      <c r="JI484" s="136"/>
      <c r="JJ484" s="136"/>
      <c r="JK484" s="136"/>
      <c r="JM484" s="420"/>
      <c r="JN484" s="362"/>
      <c r="JO484" s="244"/>
      <c r="JQ484" s="518">
        <v>0</v>
      </c>
      <c r="JR484" s="519">
        <v>43503</v>
      </c>
      <c r="JS484" s="520">
        <v>41</v>
      </c>
      <c r="JT484" s="135"/>
      <c r="JV484" s="200"/>
      <c r="JW484" s="135"/>
      <c r="JX484" s="225"/>
      <c r="JY484" s="201"/>
      <c r="JZ484" s="135"/>
      <c r="KA484" s="225"/>
      <c r="KB484" s="699">
        <v>0</v>
      </c>
      <c r="KC484" s="511"/>
      <c r="KD484" s="225"/>
      <c r="KE484" s="63"/>
      <c r="KF484" s="250"/>
      <c r="KG484" s="250"/>
      <c r="KH484" s="250"/>
      <c r="KI484" s="250"/>
      <c r="KJ484" s="250"/>
      <c r="KK484" s="250"/>
      <c r="KL484" s="250"/>
      <c r="KM484" s="250"/>
      <c r="KR484" s="92"/>
      <c r="KS484" s="92"/>
      <c r="KT484" s="92"/>
      <c r="KU484" s="361"/>
      <c r="KV484" s="92"/>
      <c r="KW484" s="361"/>
      <c r="KX484" s="361"/>
      <c r="KY484" s="361"/>
      <c r="KZ484" s="361"/>
      <c r="LA484" s="361"/>
      <c r="LB484" s="361"/>
      <c r="LC484" s="361"/>
      <c r="LD484" s="361"/>
      <c r="LE484" s="361"/>
      <c r="LF484" s="112"/>
      <c r="LG484" s="454"/>
      <c r="LH484" s="454"/>
      <c r="LI484" s="454"/>
      <c r="LJ484" s="454"/>
      <c r="LK484" s="454"/>
      <c r="LL484" s="454"/>
      <c r="LM484" s="454"/>
      <c r="LN484" s="454"/>
      <c r="LO484" s="454"/>
      <c r="LP484" s="454"/>
      <c r="LQ484" s="454"/>
      <c r="LR484" s="454"/>
      <c r="LS484" s="454"/>
      <c r="LT484" s="454"/>
      <c r="LU484" s="454"/>
      <c r="LV484" s="454"/>
      <c r="LW484" s="454"/>
      <c r="LX484" s="454"/>
      <c r="LY484" s="454"/>
      <c r="LZ484" s="454"/>
      <c r="MA484" s="454"/>
      <c r="MB484" s="454"/>
      <c r="MD484" s="509"/>
      <c r="ME484" s="61"/>
      <c r="MF484" s="746">
        <v>243</v>
      </c>
      <c r="MG484" s="510">
        <v>42234</v>
      </c>
      <c r="MH484" s="511">
        <v>513</v>
      </c>
      <c r="MI484" s="521">
        <v>513</v>
      </c>
      <c r="MJ484" s="522">
        <v>88.609434922650806</v>
      </c>
      <c r="MK484" s="510"/>
      <c r="ML484" s="511"/>
      <c r="MM484" s="511"/>
      <c r="MN484" s="511"/>
      <c r="MO484" s="511"/>
      <c r="MP484" s="511"/>
      <c r="NE484" s="876">
        <v>1243</v>
      </c>
      <c r="NF484" s="877">
        <v>8.5411353448978797</v>
      </c>
      <c r="NG484" s="877">
        <v>7.5234051328555003</v>
      </c>
      <c r="NH484" s="877">
        <v>5.3547342399706004</v>
      </c>
      <c r="NI484" s="877">
        <v>2.8032270364349299</v>
      </c>
      <c r="NJ484" s="877">
        <v>7.3766029519247898</v>
      </c>
      <c r="NK484" s="877">
        <v>6.4322913382477802</v>
      </c>
      <c r="NL484" s="877">
        <v>8.7390379791174109</v>
      </c>
      <c r="NM484" s="877">
        <v>7.8490610025615002</v>
      </c>
      <c r="NN484" s="877">
        <v>6.1360683121931796</v>
      </c>
      <c r="NO484" s="877">
        <v>1.37851162325373</v>
      </c>
      <c r="NP484" s="877">
        <v>6.0635029423061599</v>
      </c>
      <c r="NQ484" s="877">
        <v>6.5777309314900796</v>
      </c>
      <c r="NR484" s="877">
        <v>7.4137125420877998</v>
      </c>
      <c r="NS484" s="877">
        <v>4.23802251782572</v>
      </c>
      <c r="NT484" s="877">
        <v>5.95791459863299</v>
      </c>
      <c r="NU484" s="877">
        <v>7.8516241273468896</v>
      </c>
      <c r="NV484" s="877">
        <v>6.6866405878639599</v>
      </c>
      <c r="NW484" s="877">
        <v>6.9195784459354703</v>
      </c>
      <c r="NX484" s="877">
        <v>5.0933911532530098</v>
      </c>
      <c r="NY484" s="877">
        <v>5.9478998862482699</v>
      </c>
      <c r="NZ484" s="877">
        <v>7.7220561096960996</v>
      </c>
      <c r="OA484" s="877">
        <v>3.4208865749755302</v>
      </c>
      <c r="OB484" s="877">
        <v>10.685616080167</v>
      </c>
      <c r="OC484" s="877">
        <v>1.4355292977070101E-2</v>
      </c>
      <c r="OD484" s="877">
        <v>6.6447215472179799</v>
      </c>
      <c r="OE484" s="877">
        <v>6.5046203924035497</v>
      </c>
      <c r="OF484" s="877">
        <v>5.4561490346479999</v>
      </c>
      <c r="OG484" s="877">
        <v>12.467730354107299</v>
      </c>
      <c r="OH484" s="877">
        <v>3.3045110418099499</v>
      </c>
      <c r="OI484" s="877">
        <v>7.5649878009598899</v>
      </c>
      <c r="OJ484" s="877">
        <v>4.2226500224514796</v>
      </c>
      <c r="OK484" s="877">
        <v>4.9027425531473803</v>
      </c>
      <c r="OL484" s="877">
        <v>3.2238349722424502</v>
      </c>
      <c r="OM484" s="877">
        <v>10.67126078719</v>
      </c>
    </row>
    <row r="485" spans="1:403" s="133" customFormat="1" x14ac:dyDescent="0.25">
      <c r="A485" s="902">
        <v>484</v>
      </c>
      <c r="B485" s="221">
        <v>0</v>
      </c>
      <c r="C485" s="61">
        <v>1</v>
      </c>
      <c r="D485" s="61">
        <v>5</v>
      </c>
      <c r="E485" s="511">
        <v>244</v>
      </c>
      <c r="F485" s="884"/>
      <c r="G485" s="61"/>
      <c r="H485" s="900">
        <v>515</v>
      </c>
      <c r="J485" s="511" t="s">
        <v>2021</v>
      </c>
      <c r="K485" s="766">
        <v>26486</v>
      </c>
      <c r="L485" s="512">
        <v>43.202739726027403</v>
      </c>
      <c r="M485" s="514">
        <v>70</v>
      </c>
      <c r="N485" s="514">
        <v>169</v>
      </c>
      <c r="O485" s="514">
        <v>24.508945765204302</v>
      </c>
      <c r="P485" s="106">
        <v>1.8127633908238303</v>
      </c>
      <c r="Q485" s="511">
        <v>1</v>
      </c>
      <c r="R485" s="511">
        <v>180</v>
      </c>
      <c r="S485" s="511">
        <v>100</v>
      </c>
      <c r="T485" s="511">
        <v>1</v>
      </c>
      <c r="U485" s="514">
        <v>2</v>
      </c>
      <c r="V485" s="718">
        <v>0</v>
      </c>
      <c r="W485" s="718"/>
      <c r="X485" s="718">
        <v>1</v>
      </c>
      <c r="Y485" s="718">
        <v>1</v>
      </c>
      <c r="Z485" s="718">
        <v>0</v>
      </c>
      <c r="AA485" s="718">
        <v>0</v>
      </c>
      <c r="AB485" s="718">
        <v>0</v>
      </c>
      <c r="AC485" s="718">
        <v>0</v>
      </c>
      <c r="AE485" s="524">
        <v>24.809595959595999</v>
      </c>
      <c r="AG485" s="589">
        <v>148</v>
      </c>
      <c r="AH485" s="590">
        <v>0.79</v>
      </c>
      <c r="AI485" s="589">
        <v>79</v>
      </c>
      <c r="AJ485" s="63"/>
      <c r="AK485" s="515">
        <v>13.6</v>
      </c>
      <c r="AL485" s="63"/>
      <c r="AM485" s="515"/>
      <c r="AN485" s="554">
        <v>3621</v>
      </c>
      <c r="AO485" s="409"/>
      <c r="AP485" s="63"/>
      <c r="AQ485" s="63"/>
      <c r="AR485" s="63"/>
      <c r="AS485" s="63"/>
      <c r="AT485" s="63"/>
      <c r="AU485" s="63"/>
      <c r="AV485" s="64"/>
      <c r="AW485" s="64"/>
      <c r="AX485" s="108"/>
      <c r="AY485" s="108"/>
      <c r="AZ485" s="108"/>
      <c r="BA485" s="589">
        <v>135</v>
      </c>
      <c r="BB485" s="414"/>
      <c r="BC485" s="66"/>
      <c r="BD485" s="68"/>
      <c r="BE485" s="66"/>
      <c r="BF485" s="218"/>
      <c r="BG485" s="66"/>
      <c r="BH485" s="68"/>
      <c r="BI485" s="508"/>
      <c r="BJ485" s="508"/>
      <c r="BK485" s="508"/>
      <c r="BL485" s="66"/>
      <c r="BM485" s="66"/>
      <c r="BN485" s="66"/>
      <c r="BO485" s="66"/>
      <c r="BP485" s="571"/>
      <c r="BQ485" s="66"/>
      <c r="BR485" s="66"/>
      <c r="BS485" s="66"/>
      <c r="BT485" s="66"/>
      <c r="BU485" s="61"/>
      <c r="BV485" s="61"/>
      <c r="BW485" s="61"/>
      <c r="BX485" s="61"/>
      <c r="BY485" s="61"/>
      <c r="BZ485" s="61"/>
      <c r="CA485" s="61"/>
      <c r="CB485" s="61"/>
      <c r="CC485" s="61"/>
      <c r="CD485" s="61"/>
      <c r="CE485" s="61"/>
      <c r="CF485" s="61"/>
      <c r="CG485" s="61"/>
      <c r="CH485" s="61"/>
      <c r="CI485" s="61"/>
      <c r="CJ485" s="61"/>
      <c r="CK485" s="661">
        <v>1</v>
      </c>
      <c r="CL485" s="661">
        <v>0</v>
      </c>
      <c r="CM485" s="661">
        <v>1</v>
      </c>
      <c r="CN485" s="661">
        <v>1</v>
      </c>
      <c r="CO485" s="663">
        <v>1</v>
      </c>
      <c r="CP485" s="663">
        <v>1</v>
      </c>
      <c r="CQ485" s="663" t="s">
        <v>1816</v>
      </c>
      <c r="CR485" s="661">
        <v>1</v>
      </c>
      <c r="CS485" s="661">
        <v>0</v>
      </c>
      <c r="CT485" s="661">
        <v>0</v>
      </c>
      <c r="CU485" s="661">
        <v>0</v>
      </c>
      <c r="CV485" s="661">
        <v>0</v>
      </c>
      <c r="CW485" s="666">
        <v>7.7</v>
      </c>
      <c r="CX485" s="362"/>
      <c r="CY485" s="362"/>
      <c r="CZ485" s="362"/>
      <c r="DD485" s="516">
        <v>2</v>
      </c>
      <c r="DE485" s="511" t="s">
        <v>1796</v>
      </c>
      <c r="DG485" s="136"/>
      <c r="DK485" s="136"/>
      <c r="DL485" s="136"/>
      <c r="DM485" s="136"/>
      <c r="DT485" s="63"/>
      <c r="EP485" s="511">
        <v>244</v>
      </c>
      <c r="EQ485" s="574">
        <v>42200</v>
      </c>
      <c r="EU485" s="133">
        <v>83</v>
      </c>
      <c r="EV485" s="133">
        <v>0</v>
      </c>
      <c r="EW485" s="524">
        <v>24.809595959595999</v>
      </c>
      <c r="EX485" s="133">
        <v>10</v>
      </c>
      <c r="EY485" s="133">
        <v>11</v>
      </c>
      <c r="EZ485" s="133">
        <v>60</v>
      </c>
      <c r="FA485" s="133">
        <v>53</v>
      </c>
      <c r="FD485" s="133">
        <v>41</v>
      </c>
      <c r="FF485" s="133">
        <v>31</v>
      </c>
      <c r="FI485" s="91"/>
      <c r="FJ485" s="91"/>
      <c r="FK485" s="227"/>
      <c r="FL485" s="227"/>
      <c r="FM485" s="193">
        <v>190</v>
      </c>
      <c r="FN485" s="193">
        <v>152</v>
      </c>
      <c r="FO485" s="193">
        <v>104.81235497240067</v>
      </c>
      <c r="FP485" s="193">
        <v>83.849883977920541</v>
      </c>
      <c r="FQ485" s="193">
        <v>19</v>
      </c>
      <c r="FR485" s="133">
        <v>1</v>
      </c>
      <c r="FT485" s="193">
        <v>66</v>
      </c>
      <c r="FU485" s="193">
        <v>33</v>
      </c>
      <c r="FV485" s="133">
        <v>110</v>
      </c>
      <c r="FW485" s="237">
        <v>3.08</v>
      </c>
      <c r="FX485" s="237">
        <v>8.9</v>
      </c>
      <c r="FY485" s="237">
        <v>21.428571428571427</v>
      </c>
      <c r="FZ485" s="237">
        <v>2</v>
      </c>
      <c r="GA485" s="237">
        <v>0.7415730337078652</v>
      </c>
      <c r="GB485" s="133">
        <v>17</v>
      </c>
      <c r="GH485" s="133">
        <v>1</v>
      </c>
      <c r="GI485" s="133">
        <v>1</v>
      </c>
      <c r="GJ485" s="133">
        <v>1</v>
      </c>
      <c r="GK485" s="133">
        <v>1</v>
      </c>
      <c r="GL485" s="133">
        <v>37</v>
      </c>
      <c r="GN485" s="133">
        <v>0</v>
      </c>
      <c r="GP485" s="133">
        <v>1</v>
      </c>
      <c r="GQ485" s="61">
        <v>90</v>
      </c>
      <c r="GR485" s="106">
        <v>49.647957618505586</v>
      </c>
      <c r="GS485" s="61">
        <v>34</v>
      </c>
      <c r="GT485" s="61">
        <v>1</v>
      </c>
      <c r="GU485" s="61"/>
      <c r="GV485" s="61"/>
      <c r="GW485" s="61"/>
      <c r="GX485" s="61"/>
      <c r="GY485" s="61">
        <v>16</v>
      </c>
      <c r="GZ485" s="61"/>
      <c r="HA485" s="90"/>
      <c r="HB485" s="21">
        <v>19</v>
      </c>
      <c r="HZ485" s="238"/>
      <c r="IF485" s="237"/>
      <c r="IG485" s="237"/>
      <c r="IQ485" s="237"/>
      <c r="JD485" s="136"/>
      <c r="JE485" s="278"/>
      <c r="JF485" s="70"/>
      <c r="JG485" s="70"/>
      <c r="JH485" s="136"/>
      <c r="JI485" s="136"/>
      <c r="JJ485" s="136"/>
      <c r="JK485" s="136"/>
      <c r="JM485" s="420"/>
      <c r="JN485" s="362"/>
      <c r="JO485" s="244"/>
      <c r="JQ485" s="518">
        <v>0</v>
      </c>
      <c r="JR485" s="519">
        <v>43593</v>
      </c>
      <c r="JS485" s="520">
        <v>44</v>
      </c>
      <c r="JT485" s="135"/>
      <c r="JV485" s="200"/>
      <c r="JW485" s="135"/>
      <c r="JX485" s="225"/>
      <c r="JY485" s="201"/>
      <c r="JZ485" s="135"/>
      <c r="KA485" s="225"/>
      <c r="KB485" s="699">
        <v>0</v>
      </c>
      <c r="KC485" s="511"/>
      <c r="KD485" s="225"/>
      <c r="KE485" s="63"/>
      <c r="KF485" s="250"/>
      <c r="KG485" s="250"/>
      <c r="KH485" s="250"/>
      <c r="KI485" s="250"/>
      <c r="KJ485" s="250"/>
      <c r="KK485" s="250"/>
      <c r="KL485" s="250"/>
      <c r="KM485" s="250"/>
      <c r="KR485" s="92"/>
      <c r="KS485" s="92"/>
      <c r="KT485" s="92"/>
      <c r="KU485" s="361"/>
      <c r="KV485" s="92"/>
      <c r="KW485" s="361"/>
      <c r="KX485" s="361"/>
      <c r="KY485" s="361"/>
      <c r="KZ485" s="361"/>
      <c r="LA485" s="361"/>
      <c r="LB485" s="361"/>
      <c r="LC485" s="361"/>
      <c r="LD485" s="361"/>
      <c r="LE485" s="361"/>
      <c r="LF485" s="112"/>
      <c r="LG485" s="454"/>
      <c r="LH485" s="454"/>
      <c r="LI485" s="454"/>
      <c r="LJ485" s="454"/>
      <c r="LK485" s="454"/>
      <c r="LL485" s="454"/>
      <c r="LM485" s="454"/>
      <c r="LN485" s="454"/>
      <c r="LO485" s="454"/>
      <c r="LP485" s="454"/>
      <c r="LQ485" s="454"/>
      <c r="LR485" s="454"/>
      <c r="LS485" s="454"/>
      <c r="LT485" s="454"/>
      <c r="LU485" s="454"/>
      <c r="LV485" s="454"/>
      <c r="LW485" s="454"/>
      <c r="LX485" s="454"/>
      <c r="LY485" s="454"/>
      <c r="LZ485" s="454"/>
      <c r="MA485" s="454"/>
      <c r="MB485" s="454"/>
      <c r="MD485" s="509"/>
      <c r="ME485" s="61"/>
      <c r="MF485" s="746">
        <v>244</v>
      </c>
      <c r="MG485" s="510">
        <v>42255</v>
      </c>
      <c r="MH485" s="511">
        <v>515</v>
      </c>
      <c r="MI485" s="521">
        <v>515</v>
      </c>
      <c r="MJ485" s="522">
        <v>30.737130304584099</v>
      </c>
      <c r="MK485" s="510"/>
      <c r="ML485" s="511"/>
      <c r="MM485" s="511"/>
      <c r="MN485" s="511"/>
      <c r="MO485" s="511"/>
      <c r="MP485" s="511"/>
      <c r="NE485" s="876">
        <v>1244</v>
      </c>
      <c r="NF485" s="877">
        <v>8.9841620834982496</v>
      </c>
      <c r="NG485" s="877">
        <v>7.54008928198252</v>
      </c>
      <c r="NH485" s="877">
        <v>5.9600019320680797</v>
      </c>
      <c r="NI485" s="877">
        <v>3.3146965256562901</v>
      </c>
      <c r="NJ485" s="877">
        <v>7.2028094921250103</v>
      </c>
      <c r="NK485" s="877">
        <v>7.95907460114051</v>
      </c>
      <c r="NL485" s="877">
        <v>8.8793075490594902</v>
      </c>
      <c r="NM485" s="877">
        <v>7.84366985291798</v>
      </c>
      <c r="NN485" s="877">
        <v>6.990841436517</v>
      </c>
      <c r="NO485" s="877">
        <v>2.5484366246960399</v>
      </c>
      <c r="NP485" s="877">
        <v>6.6478900910592102</v>
      </c>
      <c r="NQ485" s="877">
        <v>7.3468682690255998</v>
      </c>
      <c r="NR485" s="877">
        <v>8.2868811477881597</v>
      </c>
      <c r="NS485" s="877">
        <v>4.8227301479445197</v>
      </c>
      <c r="NT485" s="877">
        <v>6.4860707437356702</v>
      </c>
      <c r="NU485" s="877">
        <v>8.2925977202664498</v>
      </c>
      <c r="NV485" s="877">
        <v>7.0746766862944996</v>
      </c>
      <c r="NW485" s="877">
        <v>7.6509799135207199</v>
      </c>
      <c r="NX485" s="877">
        <v>5.7306399559167902</v>
      </c>
      <c r="NY485" s="877">
        <v>6.85099939471647</v>
      </c>
      <c r="NZ485" s="877">
        <v>8.1827419488864894</v>
      </c>
      <c r="OA485" s="877">
        <v>1.68706068833989</v>
      </c>
      <c r="OB485" s="877">
        <v>9.7096352751365895</v>
      </c>
      <c r="OC485" s="877">
        <v>0.93357263826102399</v>
      </c>
      <c r="OD485" s="877">
        <v>4.3226492621310202</v>
      </c>
      <c r="OE485" s="877">
        <v>6.4347950035505397</v>
      </c>
      <c r="OF485" s="877">
        <v>7.8512493202330598</v>
      </c>
      <c r="OG485" s="877">
        <v>13.305792441000699</v>
      </c>
      <c r="OH485" s="877">
        <v>4.9078520718459604</v>
      </c>
      <c r="OI485" s="877">
        <v>10.530542894061099</v>
      </c>
      <c r="OJ485" s="877">
        <v>4.3059705209843901</v>
      </c>
      <c r="OK485" s="877">
        <v>2.7752495469395901</v>
      </c>
      <c r="OL485" s="877">
        <v>2.6355885737911202</v>
      </c>
      <c r="OM485" s="877">
        <v>8.7760626368755705</v>
      </c>
    </row>
    <row r="486" spans="1:403" s="133" customFormat="1" x14ac:dyDescent="0.25">
      <c r="A486" s="455">
        <v>485</v>
      </c>
      <c r="B486" s="274">
        <v>0</v>
      </c>
      <c r="C486" s="61">
        <v>0</v>
      </c>
      <c r="D486" s="61">
        <v>5</v>
      </c>
      <c r="E486" s="511">
        <v>245</v>
      </c>
      <c r="F486" s="884"/>
      <c r="G486" s="61"/>
      <c r="H486" s="900">
        <v>516</v>
      </c>
      <c r="J486" s="511" t="s">
        <v>2022</v>
      </c>
      <c r="K486" s="766">
        <v>22863</v>
      </c>
      <c r="L486" s="512">
        <v>53.150684931506902</v>
      </c>
      <c r="M486" s="514">
        <v>81.5</v>
      </c>
      <c r="N486" s="514">
        <v>167</v>
      </c>
      <c r="O486" s="514">
        <v>29.222991143461581</v>
      </c>
      <c r="P486" s="106">
        <v>1.9444007931608247</v>
      </c>
      <c r="Q486" s="511">
        <v>0</v>
      </c>
      <c r="R486" s="511">
        <v>110</v>
      </c>
      <c r="S486" s="511">
        <v>60</v>
      </c>
      <c r="T486" s="511">
        <v>0</v>
      </c>
      <c r="U486" s="514">
        <v>3</v>
      </c>
      <c r="V486" s="718">
        <v>1</v>
      </c>
      <c r="W486" s="718"/>
      <c r="X486" s="718">
        <v>1</v>
      </c>
      <c r="Y486" s="718">
        <v>0</v>
      </c>
      <c r="Z486" s="718">
        <v>1</v>
      </c>
      <c r="AA486" s="718">
        <v>1</v>
      </c>
      <c r="AB486" s="718">
        <v>0</v>
      </c>
      <c r="AC486" s="718">
        <v>0</v>
      </c>
      <c r="AE486" s="524">
        <v>30.029154518950399</v>
      </c>
      <c r="AG486" s="591"/>
      <c r="AH486" s="590">
        <v>1.21</v>
      </c>
      <c r="AI486" s="589">
        <v>63</v>
      </c>
      <c r="AJ486" s="63"/>
      <c r="AK486" s="515">
        <v>15.5</v>
      </c>
      <c r="AL486" s="63"/>
      <c r="AM486" s="515"/>
      <c r="AN486" s="554">
        <v>124</v>
      </c>
      <c r="AO486" s="409"/>
      <c r="AP486" s="63"/>
      <c r="AQ486" s="63"/>
      <c r="AR486" s="63"/>
      <c r="AS486" s="63"/>
      <c r="AT486" s="63"/>
      <c r="AU486" s="63"/>
      <c r="AV486" s="64"/>
      <c r="AW486" s="64"/>
      <c r="AX486" s="108"/>
      <c r="AY486" s="108"/>
      <c r="AZ486" s="108"/>
      <c r="BA486" s="589">
        <v>137</v>
      </c>
      <c r="BB486" s="414"/>
      <c r="BC486" s="66"/>
      <c r="BD486" s="68"/>
      <c r="BE486" s="66"/>
      <c r="BF486" s="218"/>
      <c r="BG486" s="66"/>
      <c r="BH486" s="68"/>
      <c r="BI486" s="508"/>
      <c r="BJ486" s="508"/>
      <c r="BK486" s="508"/>
      <c r="BL486" s="66"/>
      <c r="BM486" s="66"/>
      <c r="BN486" s="66"/>
      <c r="BO486" s="66"/>
      <c r="BP486" s="571"/>
      <c r="BQ486" s="66"/>
      <c r="BR486" s="66"/>
      <c r="BS486" s="66"/>
      <c r="BT486" s="66"/>
      <c r="BU486" s="61"/>
      <c r="BV486" s="61"/>
      <c r="BW486" s="61"/>
      <c r="BX486" s="61"/>
      <c r="BY486" s="61"/>
      <c r="BZ486" s="61"/>
      <c r="CA486" s="61"/>
      <c r="CB486" s="61"/>
      <c r="CC486" s="61"/>
      <c r="CD486" s="61"/>
      <c r="CE486" s="61"/>
      <c r="CF486" s="61"/>
      <c r="CG486" s="61"/>
      <c r="CH486" s="61"/>
      <c r="CI486" s="61"/>
      <c r="CJ486" s="61"/>
      <c r="CK486" s="661">
        <v>0</v>
      </c>
      <c r="CL486" s="661">
        <v>0</v>
      </c>
      <c r="CM486" s="661">
        <v>1</v>
      </c>
      <c r="CN486" s="661">
        <v>1</v>
      </c>
      <c r="CO486" s="661">
        <v>1</v>
      </c>
      <c r="CP486" s="661">
        <v>0</v>
      </c>
      <c r="CQ486" s="661">
        <v>1</v>
      </c>
      <c r="CR486" s="661">
        <v>0</v>
      </c>
      <c r="CS486" s="661">
        <v>0</v>
      </c>
      <c r="CT486" s="661">
        <v>0</v>
      </c>
      <c r="CU486" s="661">
        <v>1</v>
      </c>
      <c r="CV486" s="661">
        <v>0</v>
      </c>
      <c r="CW486" s="666">
        <v>14</v>
      </c>
      <c r="CX486" s="362"/>
      <c r="CY486" s="362"/>
      <c r="CZ486" s="362"/>
      <c r="DD486" s="516">
        <v>1</v>
      </c>
      <c r="DE486" s="511" t="s">
        <v>1897</v>
      </c>
      <c r="DG486" s="136"/>
      <c r="DK486" s="136"/>
      <c r="DL486" s="136"/>
      <c r="DM486" s="136"/>
      <c r="DT486" s="63"/>
      <c r="EP486" s="511">
        <v>245</v>
      </c>
      <c r="EQ486" s="574">
        <v>42261</v>
      </c>
      <c r="EU486" s="133">
        <v>74</v>
      </c>
      <c r="EV486" s="133">
        <v>0</v>
      </c>
      <c r="EW486" s="524">
        <v>30.029154518950399</v>
      </c>
      <c r="EX486" s="133">
        <v>8</v>
      </c>
      <c r="EY486" s="133">
        <v>4</v>
      </c>
      <c r="EZ486" s="133">
        <v>56</v>
      </c>
      <c r="FA486" s="133">
        <v>48</v>
      </c>
      <c r="FD486" s="133">
        <v>33</v>
      </c>
      <c r="FF486" s="133">
        <v>31</v>
      </c>
      <c r="FI486" s="91"/>
      <c r="FJ486" s="91"/>
      <c r="FK486" s="227"/>
      <c r="FL486" s="227"/>
      <c r="FM486" s="193">
        <v>129</v>
      </c>
      <c r="FN486" s="193">
        <v>83</v>
      </c>
      <c r="FO486" s="193">
        <v>66.344346522455979</v>
      </c>
      <c r="FP486" s="193">
        <v>42.686672568711984</v>
      </c>
      <c r="FQ486" s="193">
        <v>35</v>
      </c>
      <c r="FR486" s="133">
        <v>1</v>
      </c>
      <c r="FT486" s="193">
        <v>39</v>
      </c>
      <c r="FU486" s="193">
        <v>69</v>
      </c>
      <c r="FV486" s="133">
        <v>190</v>
      </c>
      <c r="FW486" s="237">
        <v>12.8</v>
      </c>
      <c r="FX486" s="237">
        <v>7.2</v>
      </c>
      <c r="FY486" s="237">
        <v>3.046875</v>
      </c>
      <c r="FZ486" s="237">
        <v>0.56521739130434778</v>
      </c>
      <c r="GA486" s="237">
        <v>0.78</v>
      </c>
      <c r="GB486" s="133">
        <v>21</v>
      </c>
      <c r="GH486" s="133">
        <v>0</v>
      </c>
      <c r="GI486" s="133">
        <v>1</v>
      </c>
      <c r="GJ486" s="133">
        <v>0</v>
      </c>
      <c r="GK486" s="133">
        <v>1</v>
      </c>
      <c r="GL486" s="133">
        <v>23</v>
      </c>
      <c r="GN486" s="133">
        <v>0</v>
      </c>
      <c r="GP486" s="133">
        <v>0</v>
      </c>
      <c r="GQ486" s="61">
        <v>27</v>
      </c>
      <c r="GR486" s="106">
        <v>13.886026016327994</v>
      </c>
      <c r="GS486" s="61">
        <v>73</v>
      </c>
      <c r="GT486" s="61">
        <v>0</v>
      </c>
      <c r="GU486" s="61"/>
      <c r="GV486" s="61"/>
      <c r="GW486" s="61"/>
      <c r="GX486" s="61"/>
      <c r="GY486" s="61">
        <v>16</v>
      </c>
      <c r="GZ486" s="61"/>
      <c r="HA486" s="90"/>
      <c r="HB486" s="21">
        <v>8</v>
      </c>
      <c r="HZ486" s="238"/>
      <c r="IF486" s="237"/>
      <c r="IG486" s="237"/>
      <c r="IQ486" s="237"/>
      <c r="JD486" s="136"/>
      <c r="JE486" s="278"/>
      <c r="JF486" s="70"/>
      <c r="JG486" s="70"/>
      <c r="JH486" s="136"/>
      <c r="JI486" s="136"/>
      <c r="JJ486" s="136"/>
      <c r="JK486" s="136"/>
      <c r="JM486" s="420"/>
      <c r="JN486" s="362"/>
      <c r="JO486" s="244"/>
      <c r="JQ486" s="518">
        <v>1</v>
      </c>
      <c r="JR486" s="519">
        <v>42851</v>
      </c>
      <c r="JS486" s="520">
        <v>19</v>
      </c>
      <c r="JT486" s="135"/>
      <c r="JV486" s="200"/>
      <c r="JW486" s="135"/>
      <c r="JX486" s="225"/>
      <c r="JY486" s="201"/>
      <c r="JZ486" s="135"/>
      <c r="KA486" s="225"/>
      <c r="KB486" s="699">
        <v>0</v>
      </c>
      <c r="KC486" s="511"/>
      <c r="KD486" s="225"/>
      <c r="KE486" s="63"/>
      <c r="KF486" s="250"/>
      <c r="KG486" s="250"/>
      <c r="KH486" s="250"/>
      <c r="KI486" s="250"/>
      <c r="KJ486" s="250"/>
      <c r="KK486" s="250"/>
      <c r="KL486" s="250"/>
      <c r="KM486" s="250"/>
      <c r="KR486" s="92"/>
      <c r="KS486" s="92"/>
      <c r="KT486" s="92"/>
      <c r="KU486" s="361"/>
      <c r="KV486" s="92"/>
      <c r="KW486" s="361"/>
      <c r="KX486" s="361"/>
      <c r="KY486" s="361"/>
      <c r="KZ486" s="361"/>
      <c r="LA486" s="361"/>
      <c r="LB486" s="361"/>
      <c r="LC486" s="361"/>
      <c r="LD486" s="361"/>
      <c r="LE486" s="361"/>
      <c r="LF486" s="112"/>
      <c r="LG486" s="454"/>
      <c r="LH486" s="454"/>
      <c r="LI486" s="454"/>
      <c r="LJ486" s="454"/>
      <c r="LK486" s="454"/>
      <c r="LL486" s="454"/>
      <c r="LM486" s="454"/>
      <c r="LN486" s="454"/>
      <c r="LO486" s="454"/>
      <c r="LP486" s="454"/>
      <c r="LQ486" s="454"/>
      <c r="LR486" s="454"/>
      <c r="LS486" s="454"/>
      <c r="LT486" s="454"/>
      <c r="LU486" s="454"/>
      <c r="LV486" s="454"/>
      <c r="LW486" s="454"/>
      <c r="LX486" s="454"/>
      <c r="LY486" s="454"/>
      <c r="LZ486" s="454"/>
      <c r="MA486" s="454"/>
      <c r="MB486" s="454"/>
      <c r="MD486" s="509"/>
      <c r="ME486" s="61"/>
      <c r="MF486" s="746">
        <v>245</v>
      </c>
      <c r="MG486" s="510">
        <v>42263</v>
      </c>
      <c r="MH486" s="511">
        <v>516</v>
      </c>
      <c r="MI486" s="521">
        <v>516</v>
      </c>
      <c r="MJ486" s="522">
        <v>26.4892075420595</v>
      </c>
      <c r="MK486" s="510"/>
      <c r="ML486" s="511"/>
      <c r="MM486" s="511"/>
      <c r="MN486" s="511"/>
      <c r="MO486" s="511"/>
      <c r="MP486" s="511"/>
      <c r="NE486" s="876" t="s">
        <v>64</v>
      </c>
      <c r="NF486" s="877" t="s">
        <v>64</v>
      </c>
      <c r="NG486" s="877" t="s">
        <v>64</v>
      </c>
      <c r="NH486" s="877" t="s">
        <v>64</v>
      </c>
      <c r="NI486" s="877" t="s">
        <v>64</v>
      </c>
      <c r="NJ486" s="877" t="s">
        <v>64</v>
      </c>
      <c r="NK486" s="877" t="s">
        <v>64</v>
      </c>
      <c r="NL486" s="877" t="s">
        <v>64</v>
      </c>
      <c r="NM486" s="877" t="s">
        <v>64</v>
      </c>
      <c r="NN486" s="877" t="s">
        <v>64</v>
      </c>
      <c r="NO486" s="877" t="s">
        <v>64</v>
      </c>
      <c r="NP486" s="877" t="s">
        <v>64</v>
      </c>
      <c r="NQ486" s="877" t="s">
        <v>64</v>
      </c>
      <c r="NR486" s="877" t="s">
        <v>64</v>
      </c>
      <c r="NS486" s="877" t="s">
        <v>64</v>
      </c>
      <c r="NT486" s="877" t="s">
        <v>64</v>
      </c>
      <c r="NU486" s="877" t="s">
        <v>64</v>
      </c>
      <c r="NV486" s="877" t="s">
        <v>64</v>
      </c>
      <c r="NW486" s="877" t="s">
        <v>64</v>
      </c>
      <c r="NX486" s="877" t="s">
        <v>64</v>
      </c>
      <c r="NY486" s="877" t="s">
        <v>64</v>
      </c>
      <c r="NZ486" s="877" t="s">
        <v>64</v>
      </c>
      <c r="OA486" s="877" t="s">
        <v>64</v>
      </c>
      <c r="OB486" s="877" t="s">
        <v>64</v>
      </c>
      <c r="OC486" s="877" t="s">
        <v>64</v>
      </c>
      <c r="OD486" s="877" t="s">
        <v>64</v>
      </c>
      <c r="OE486" s="877" t="s">
        <v>64</v>
      </c>
      <c r="OF486" s="877" t="s">
        <v>64</v>
      </c>
      <c r="OG486" s="877" t="s">
        <v>64</v>
      </c>
      <c r="OH486" s="877" t="s">
        <v>64</v>
      </c>
      <c r="OI486" s="877" t="s">
        <v>64</v>
      </c>
      <c r="OJ486" s="877" t="s">
        <v>64</v>
      </c>
      <c r="OK486" s="877" t="s">
        <v>64</v>
      </c>
      <c r="OL486" s="877" t="s">
        <v>64</v>
      </c>
      <c r="OM486" s="877" t="s">
        <v>64</v>
      </c>
    </row>
    <row r="487" spans="1:403" s="133" customFormat="1" x14ac:dyDescent="0.25">
      <c r="A487" s="455">
        <v>486</v>
      </c>
      <c r="B487" s="221">
        <v>0</v>
      </c>
      <c r="C487" s="61">
        <v>0</v>
      </c>
      <c r="D487" s="61">
        <v>5</v>
      </c>
      <c r="E487" s="511">
        <v>246</v>
      </c>
      <c r="F487" s="884"/>
      <c r="G487" s="61"/>
      <c r="H487" s="900">
        <v>517</v>
      </c>
      <c r="J487" s="511" t="s">
        <v>2023</v>
      </c>
      <c r="K487" s="766">
        <v>23070</v>
      </c>
      <c r="L487" s="512">
        <v>52.621917808219202</v>
      </c>
      <c r="M487" s="514">
        <v>62.3</v>
      </c>
      <c r="N487" s="514">
        <v>167</v>
      </c>
      <c r="O487" s="514">
        <v>22.338556420093944</v>
      </c>
      <c r="P487" s="106">
        <v>1.7000081699150089</v>
      </c>
      <c r="Q487" s="511">
        <v>0</v>
      </c>
      <c r="R487" s="511">
        <v>91</v>
      </c>
      <c r="S487" s="511">
        <v>58</v>
      </c>
      <c r="T487" s="511">
        <v>0</v>
      </c>
      <c r="U487" s="514">
        <v>3</v>
      </c>
      <c r="V487" s="718">
        <v>0</v>
      </c>
      <c r="W487" s="718"/>
      <c r="X487" s="718">
        <v>1</v>
      </c>
      <c r="Y487" s="718">
        <v>0</v>
      </c>
      <c r="Z487" s="663">
        <v>0</v>
      </c>
      <c r="AA487" s="718">
        <v>1</v>
      </c>
      <c r="AB487" s="718">
        <v>0</v>
      </c>
      <c r="AC487" s="718">
        <v>0</v>
      </c>
      <c r="AE487" s="524">
        <v>24.809595959595999</v>
      </c>
      <c r="AG487" s="591">
        <v>85</v>
      </c>
      <c r="AH487" s="590">
        <v>1.0900000000000001</v>
      </c>
      <c r="AI487" s="589">
        <v>71</v>
      </c>
      <c r="AJ487" s="63"/>
      <c r="AK487" s="515">
        <v>13.3</v>
      </c>
      <c r="AL487" s="63"/>
      <c r="AM487" s="515"/>
      <c r="AN487" s="554">
        <v>452</v>
      </c>
      <c r="AO487" s="409"/>
      <c r="AP487" s="63"/>
      <c r="AQ487" s="63"/>
      <c r="AR487" s="63"/>
      <c r="AS487" s="63"/>
      <c r="AT487" s="63"/>
      <c r="AU487" s="63"/>
      <c r="AV487" s="64"/>
      <c r="AW487" s="64"/>
      <c r="AX487" s="108"/>
      <c r="AY487" s="108"/>
      <c r="AZ487" s="108"/>
      <c r="BA487" s="589">
        <v>136</v>
      </c>
      <c r="BB487" s="414"/>
      <c r="BC487" s="66"/>
      <c r="BD487" s="68"/>
      <c r="BE487" s="66"/>
      <c r="BF487" s="218"/>
      <c r="BG487" s="66"/>
      <c r="BH487" s="68"/>
      <c r="BI487" s="508"/>
      <c r="BJ487" s="508"/>
      <c r="BK487" s="508"/>
      <c r="BL487" s="66"/>
      <c r="BM487" s="66"/>
      <c r="BN487" s="66"/>
      <c r="BO487" s="66"/>
      <c r="BP487" s="571"/>
      <c r="BQ487" s="66"/>
      <c r="BR487" s="66"/>
      <c r="BS487" s="66"/>
      <c r="BT487" s="66"/>
      <c r="BU487" s="61"/>
      <c r="BV487" s="61"/>
      <c r="BW487" s="61"/>
      <c r="BX487" s="61"/>
      <c r="BY487" s="61"/>
      <c r="BZ487" s="61"/>
      <c r="CA487" s="61"/>
      <c r="CB487" s="61"/>
      <c r="CC487" s="61"/>
      <c r="CD487" s="61"/>
      <c r="CE487" s="61"/>
      <c r="CF487" s="61"/>
      <c r="CG487" s="61"/>
      <c r="CH487" s="61"/>
      <c r="CI487" s="61"/>
      <c r="CJ487" s="61"/>
      <c r="CK487" s="661">
        <v>0</v>
      </c>
      <c r="CL487" s="661">
        <v>0</v>
      </c>
      <c r="CM487" s="661">
        <v>1</v>
      </c>
      <c r="CN487" s="661">
        <v>1</v>
      </c>
      <c r="CO487" s="661">
        <v>1</v>
      </c>
      <c r="CP487" s="661">
        <v>0</v>
      </c>
      <c r="CQ487" s="661">
        <v>1</v>
      </c>
      <c r="CR487" s="661">
        <v>0</v>
      </c>
      <c r="CS487" s="661">
        <v>0</v>
      </c>
      <c r="CT487" s="661">
        <v>0</v>
      </c>
      <c r="CU487" s="661">
        <v>1</v>
      </c>
      <c r="CV487" s="661">
        <v>0</v>
      </c>
      <c r="CW487" s="666">
        <v>12.6</v>
      </c>
      <c r="CX487" s="362"/>
      <c r="CY487" s="362"/>
      <c r="CZ487" s="362"/>
      <c r="DD487" s="516">
        <v>1</v>
      </c>
      <c r="DE487" s="511" t="s">
        <v>1756</v>
      </c>
      <c r="DG487" s="136"/>
      <c r="DK487" s="136"/>
      <c r="DL487" s="136"/>
      <c r="DM487" s="136"/>
      <c r="DT487" s="63"/>
      <c r="EP487" s="511">
        <v>246</v>
      </c>
      <c r="EQ487" s="574">
        <v>42220</v>
      </c>
      <c r="EU487" s="133">
        <v>88</v>
      </c>
      <c r="EV487" s="133">
        <v>0</v>
      </c>
      <c r="EW487" s="524">
        <v>24.809595959595999</v>
      </c>
      <c r="EX487" s="133">
        <v>7</v>
      </c>
      <c r="EY487" s="133">
        <v>8</v>
      </c>
      <c r="EZ487" s="133">
        <v>60</v>
      </c>
      <c r="FA487" s="133">
        <v>53</v>
      </c>
      <c r="FD487" s="133">
        <v>38</v>
      </c>
      <c r="FF487" s="133">
        <v>30</v>
      </c>
      <c r="FI487" s="91"/>
      <c r="FJ487" s="91"/>
      <c r="FK487" s="227"/>
      <c r="FL487" s="227"/>
      <c r="FM487" s="193">
        <v>208</v>
      </c>
      <c r="FN487" s="193">
        <v>141</v>
      </c>
      <c r="FO487" s="193">
        <v>122.35235317157262</v>
      </c>
      <c r="FP487" s="193">
        <v>82.940777871114136</v>
      </c>
      <c r="FQ487" s="193">
        <v>32</v>
      </c>
      <c r="FR487" s="133">
        <v>1</v>
      </c>
      <c r="FT487" s="193">
        <v>39</v>
      </c>
      <c r="FU487" s="193">
        <v>54</v>
      </c>
      <c r="FV487" s="133">
        <v>70</v>
      </c>
      <c r="FW487" s="237">
        <v>5.03</v>
      </c>
      <c r="FX487" s="237">
        <v>6</v>
      </c>
      <c r="FY487" s="237">
        <v>7.7534791252485089</v>
      </c>
      <c r="FZ487" s="237">
        <v>0.72222222222222221</v>
      </c>
      <c r="GA487" s="237"/>
      <c r="GB487" s="133">
        <v>22</v>
      </c>
      <c r="GH487" s="133">
        <v>0</v>
      </c>
      <c r="GI487" s="133">
        <v>1</v>
      </c>
      <c r="GJ487" s="133">
        <v>0</v>
      </c>
      <c r="GK487" s="133">
        <v>0</v>
      </c>
      <c r="GL487" s="133">
        <v>15</v>
      </c>
      <c r="GN487" s="133">
        <v>0</v>
      </c>
      <c r="GP487" s="133">
        <v>0</v>
      </c>
      <c r="GQ487" s="61">
        <v>27</v>
      </c>
      <c r="GR487" s="106">
        <v>15.882276613617599</v>
      </c>
      <c r="GS487" s="61">
        <v>38</v>
      </c>
      <c r="GT487" s="61">
        <v>0</v>
      </c>
      <c r="GU487" s="61"/>
      <c r="GV487" s="61"/>
      <c r="GW487" s="61"/>
      <c r="GX487" s="61"/>
      <c r="GY487" s="61"/>
      <c r="GZ487" s="61"/>
      <c r="HA487" s="90"/>
      <c r="HB487" s="21">
        <v>12</v>
      </c>
      <c r="HZ487" s="238"/>
      <c r="IF487" s="237"/>
      <c r="IG487" s="237"/>
      <c r="IQ487" s="237"/>
      <c r="JD487" s="136"/>
      <c r="JE487" s="278"/>
      <c r="JF487" s="70"/>
      <c r="JG487" s="70"/>
      <c r="JH487" s="136"/>
      <c r="JI487" s="136"/>
      <c r="JJ487" s="136"/>
      <c r="JK487" s="136"/>
      <c r="JM487" s="420"/>
      <c r="JN487" s="362"/>
      <c r="JO487" s="244"/>
      <c r="JQ487" s="518">
        <v>2</v>
      </c>
      <c r="JR487" s="519">
        <v>42961</v>
      </c>
      <c r="JS487" s="520">
        <v>22</v>
      </c>
      <c r="JT487" s="135"/>
      <c r="JV487" s="200"/>
      <c r="JW487" s="135"/>
      <c r="JX487" s="225"/>
      <c r="JY487" s="201"/>
      <c r="JZ487" s="135"/>
      <c r="KA487" s="225"/>
      <c r="KB487" s="699">
        <v>1</v>
      </c>
      <c r="KC487" s="700">
        <v>42961</v>
      </c>
      <c r="KD487" s="225"/>
      <c r="KE487" s="63"/>
      <c r="KF487" s="250"/>
      <c r="KG487" s="250"/>
      <c r="KH487" s="250"/>
      <c r="KI487" s="250"/>
      <c r="KJ487" s="250"/>
      <c r="KK487" s="250"/>
      <c r="KL487" s="250"/>
      <c r="KM487" s="250"/>
      <c r="KR487" s="92"/>
      <c r="KS487" s="92"/>
      <c r="KT487" s="92"/>
      <c r="KU487" s="361"/>
      <c r="KV487" s="92"/>
      <c r="KW487" s="361"/>
      <c r="KX487" s="361"/>
      <c r="KY487" s="361"/>
      <c r="KZ487" s="361"/>
      <c r="LA487" s="361"/>
      <c r="LB487" s="361"/>
      <c r="LC487" s="361"/>
      <c r="LD487" s="361"/>
      <c r="LE487" s="361"/>
      <c r="LF487" s="112"/>
      <c r="LG487" s="454"/>
      <c r="LH487" s="454"/>
      <c r="LI487" s="454"/>
      <c r="LJ487" s="454"/>
      <c r="LK487" s="454"/>
      <c r="LL487" s="454"/>
      <c r="LM487" s="454"/>
      <c r="LN487" s="454"/>
      <c r="LO487" s="454"/>
      <c r="LP487" s="454"/>
      <c r="LQ487" s="454"/>
      <c r="LR487" s="454"/>
      <c r="LS487" s="454"/>
      <c r="LT487" s="454"/>
      <c r="LU487" s="454"/>
      <c r="LV487" s="454"/>
      <c r="LW487" s="454"/>
      <c r="LX487" s="454"/>
      <c r="LY487" s="454"/>
      <c r="LZ487" s="454"/>
      <c r="MA487" s="454"/>
      <c r="MB487" s="454"/>
      <c r="MD487" s="509"/>
      <c r="ME487" s="61"/>
      <c r="MF487" s="746">
        <v>246</v>
      </c>
      <c r="MG487" s="510">
        <v>42277</v>
      </c>
      <c r="MH487" s="511">
        <v>517</v>
      </c>
      <c r="MI487" s="521">
        <v>517</v>
      </c>
      <c r="MJ487" s="522">
        <v>38.7876775481907</v>
      </c>
      <c r="MK487" s="510">
        <v>42291</v>
      </c>
      <c r="ML487" s="511">
        <v>521</v>
      </c>
      <c r="MM487" s="511">
        <v>30.4</v>
      </c>
      <c r="MN487" s="511"/>
      <c r="MO487" s="511"/>
      <c r="MP487" s="511"/>
      <c r="NE487" s="876" t="s">
        <v>64</v>
      </c>
      <c r="NF487" s="877" t="s">
        <v>64</v>
      </c>
      <c r="NG487" s="877" t="s">
        <v>64</v>
      </c>
      <c r="NH487" s="877" t="s">
        <v>64</v>
      </c>
      <c r="NI487" s="877" t="s">
        <v>64</v>
      </c>
      <c r="NJ487" s="877" t="s">
        <v>64</v>
      </c>
      <c r="NK487" s="877" t="s">
        <v>64</v>
      </c>
      <c r="NL487" s="877" t="s">
        <v>64</v>
      </c>
      <c r="NM487" s="877" t="s">
        <v>64</v>
      </c>
      <c r="NN487" s="877" t="s">
        <v>64</v>
      </c>
      <c r="NO487" s="877" t="s">
        <v>64</v>
      </c>
      <c r="NP487" s="877" t="s">
        <v>64</v>
      </c>
      <c r="NQ487" s="877" t="s">
        <v>64</v>
      </c>
      <c r="NR487" s="877" t="s">
        <v>64</v>
      </c>
      <c r="NS487" s="877" t="s">
        <v>64</v>
      </c>
      <c r="NT487" s="877" t="s">
        <v>64</v>
      </c>
      <c r="NU487" s="877" t="s">
        <v>64</v>
      </c>
      <c r="NV487" s="877" t="s">
        <v>64</v>
      </c>
      <c r="NW487" s="877" t="s">
        <v>64</v>
      </c>
      <c r="NX487" s="877" t="s">
        <v>64</v>
      </c>
      <c r="NY487" s="877" t="s">
        <v>64</v>
      </c>
      <c r="NZ487" s="877" t="s">
        <v>64</v>
      </c>
      <c r="OA487" s="877" t="s">
        <v>64</v>
      </c>
      <c r="OB487" s="877" t="s">
        <v>64</v>
      </c>
      <c r="OC487" s="877" t="s">
        <v>64</v>
      </c>
      <c r="OD487" s="877" t="s">
        <v>64</v>
      </c>
      <c r="OE487" s="877" t="s">
        <v>64</v>
      </c>
      <c r="OF487" s="877" t="s">
        <v>64</v>
      </c>
      <c r="OG487" s="877" t="s">
        <v>64</v>
      </c>
      <c r="OH487" s="877" t="s">
        <v>64</v>
      </c>
      <c r="OI487" s="877" t="s">
        <v>64</v>
      </c>
      <c r="OJ487" s="877" t="s">
        <v>64</v>
      </c>
      <c r="OK487" s="877" t="s">
        <v>64</v>
      </c>
      <c r="OL487" s="877" t="s">
        <v>64</v>
      </c>
      <c r="OM487" s="877" t="s">
        <v>64</v>
      </c>
    </row>
    <row r="488" spans="1:403" s="133" customFormat="1" x14ac:dyDescent="0.25">
      <c r="A488" s="902">
        <v>487</v>
      </c>
      <c r="B488" s="221">
        <v>0</v>
      </c>
      <c r="C488" s="61">
        <v>1</v>
      </c>
      <c r="D488" s="61">
        <v>5</v>
      </c>
      <c r="E488" s="511">
        <v>247</v>
      </c>
      <c r="F488" s="884"/>
      <c r="G488" s="61"/>
      <c r="H488" s="900">
        <v>518</v>
      </c>
      <c r="J488" s="511" t="s">
        <v>2024</v>
      </c>
      <c r="K488" s="766">
        <v>17645</v>
      </c>
      <c r="L488" s="512">
        <v>67.465753424657507</v>
      </c>
      <c r="M488" s="514">
        <v>82.6</v>
      </c>
      <c r="N488" s="514">
        <v>172</v>
      </c>
      <c r="O488" s="514">
        <v>27.920497566252028</v>
      </c>
      <c r="P488" s="106">
        <v>1.9865659929749235</v>
      </c>
      <c r="Q488" s="511">
        <v>0</v>
      </c>
      <c r="R488" s="511">
        <v>100</v>
      </c>
      <c r="S488" s="511">
        <v>67</v>
      </c>
      <c r="T488" s="511">
        <v>1</v>
      </c>
      <c r="U488" s="514">
        <v>3</v>
      </c>
      <c r="V488" s="718">
        <v>0</v>
      </c>
      <c r="W488" s="718"/>
      <c r="X488" s="718">
        <v>0</v>
      </c>
      <c r="Y488" s="718">
        <v>2</v>
      </c>
      <c r="Z488" s="718">
        <v>1</v>
      </c>
      <c r="AA488" s="718">
        <v>0</v>
      </c>
      <c r="AB488" s="718">
        <v>0</v>
      </c>
      <c r="AC488" s="718">
        <v>0</v>
      </c>
      <c r="AE488" s="524">
        <v>23.712926513516798</v>
      </c>
      <c r="AG488" s="589"/>
      <c r="AH488" s="590">
        <v>1.58</v>
      </c>
      <c r="AI488" s="589">
        <v>44</v>
      </c>
      <c r="AJ488" s="63"/>
      <c r="AK488" s="515">
        <v>12.1</v>
      </c>
      <c r="AL488" s="63"/>
      <c r="AM488" s="515"/>
      <c r="AN488" s="554">
        <v>5055</v>
      </c>
      <c r="AO488" s="409"/>
      <c r="AP488" s="63"/>
      <c r="AQ488" s="63"/>
      <c r="AR488" s="63"/>
      <c r="AS488" s="63"/>
      <c r="AT488" s="63"/>
      <c r="AU488" s="63"/>
      <c r="AV488" s="64"/>
      <c r="AW488" s="64"/>
      <c r="AX488" s="108"/>
      <c r="AY488" s="108"/>
      <c r="AZ488" s="108"/>
      <c r="BA488" s="589">
        <v>142</v>
      </c>
      <c r="BB488" s="414"/>
      <c r="BC488" s="66"/>
      <c r="BD488" s="68"/>
      <c r="BE488" s="66"/>
      <c r="BF488" s="218"/>
      <c r="BG488" s="66"/>
      <c r="BH488" s="68"/>
      <c r="BI488" s="508"/>
      <c r="BJ488" s="508"/>
      <c r="BK488" s="508"/>
      <c r="BL488" s="66"/>
      <c r="BM488" s="66"/>
      <c r="BN488" s="66"/>
      <c r="BO488" s="66"/>
      <c r="BP488" s="571"/>
      <c r="BQ488" s="66"/>
      <c r="BR488" s="66"/>
      <c r="BS488" s="66"/>
      <c r="BT488" s="66"/>
      <c r="BU488" s="61"/>
      <c r="BV488" s="61"/>
      <c r="BW488" s="61"/>
      <c r="BX488" s="61"/>
      <c r="BY488" s="61"/>
      <c r="BZ488" s="61"/>
      <c r="CA488" s="61"/>
      <c r="CB488" s="61"/>
      <c r="CC488" s="61"/>
      <c r="CD488" s="61"/>
      <c r="CE488" s="61"/>
      <c r="CF488" s="61"/>
      <c r="CG488" s="61"/>
      <c r="CH488" s="61"/>
      <c r="CI488" s="61"/>
      <c r="CJ488" s="61"/>
      <c r="CK488" s="661">
        <v>1</v>
      </c>
      <c r="CL488" s="661">
        <v>0</v>
      </c>
      <c r="CM488" s="663">
        <v>1</v>
      </c>
      <c r="CN488" s="661">
        <v>1</v>
      </c>
      <c r="CO488" s="661">
        <v>1</v>
      </c>
      <c r="CP488" s="661">
        <v>0</v>
      </c>
      <c r="CQ488" s="661">
        <v>1</v>
      </c>
      <c r="CR488" s="661">
        <v>1</v>
      </c>
      <c r="CS488" s="661">
        <v>0</v>
      </c>
      <c r="CT488" s="661">
        <v>0</v>
      </c>
      <c r="CU488" s="661">
        <v>1</v>
      </c>
      <c r="CV488" s="661">
        <v>0</v>
      </c>
      <c r="CW488" s="667"/>
      <c r="CX488" s="362"/>
      <c r="CY488" s="362"/>
      <c r="CZ488" s="362"/>
      <c r="DD488" s="516">
        <v>1</v>
      </c>
      <c r="DE488" s="511" t="s">
        <v>1782</v>
      </c>
      <c r="DG488" s="136"/>
      <c r="DK488" s="136"/>
      <c r="DL488" s="136"/>
      <c r="DM488" s="136"/>
      <c r="DT488" s="63"/>
      <c r="EP488" s="511">
        <v>247</v>
      </c>
      <c r="EQ488" s="574">
        <v>42269</v>
      </c>
      <c r="EU488" s="133">
        <v>60</v>
      </c>
      <c r="EV488" s="133">
        <v>1</v>
      </c>
      <c r="EW488" s="524">
        <v>23.712926513516798</v>
      </c>
      <c r="EX488" s="133">
        <v>7</v>
      </c>
      <c r="EY488" s="133">
        <v>7</v>
      </c>
      <c r="EZ488" s="133">
        <v>71</v>
      </c>
      <c r="FA488" s="133">
        <v>63</v>
      </c>
      <c r="FD488" s="133">
        <v>50</v>
      </c>
      <c r="FF488" s="133">
        <v>39</v>
      </c>
      <c r="FI488" s="91"/>
      <c r="FJ488" s="91"/>
      <c r="FK488" s="227"/>
      <c r="FL488" s="227"/>
      <c r="FM488" s="193">
        <v>210</v>
      </c>
      <c r="FN488" s="193">
        <v>177</v>
      </c>
      <c r="FO488" s="193">
        <v>105.71005480946579</v>
      </c>
      <c r="FP488" s="193">
        <v>89.098474767978303</v>
      </c>
      <c r="FQ488" s="193">
        <v>15</v>
      </c>
      <c r="FR488" s="133">
        <v>1</v>
      </c>
      <c r="FT488" s="193">
        <v>72</v>
      </c>
      <c r="FU488" s="193"/>
      <c r="FV488" s="133">
        <v>120</v>
      </c>
      <c r="FW488" s="237">
        <v>4.5599999999999996</v>
      </c>
      <c r="FX488" s="237">
        <v>7.79</v>
      </c>
      <c r="FY488" s="237">
        <v>15.789473684210527</v>
      </c>
      <c r="FZ488" s="237"/>
      <c r="GA488" s="237"/>
      <c r="GB488" s="133">
        <v>18</v>
      </c>
      <c r="GH488" s="133">
        <v>0</v>
      </c>
      <c r="GI488" s="133">
        <v>1</v>
      </c>
      <c r="GJ488" s="133">
        <v>0</v>
      </c>
      <c r="GK488" s="133">
        <v>3</v>
      </c>
      <c r="GL488" s="133">
        <v>19</v>
      </c>
      <c r="GN488" s="133">
        <v>0</v>
      </c>
      <c r="GP488" s="133">
        <v>1</v>
      </c>
      <c r="GQ488" s="61">
        <v>251</v>
      </c>
      <c r="GR488" s="106">
        <v>126.34868455798055</v>
      </c>
      <c r="GS488" s="61">
        <v>23</v>
      </c>
      <c r="GT488" s="61">
        <v>1</v>
      </c>
      <c r="GU488" s="61"/>
      <c r="GV488" s="61"/>
      <c r="GW488" s="61"/>
      <c r="GX488" s="61"/>
      <c r="GY488" s="61"/>
      <c r="GZ488" s="61"/>
      <c r="HA488" s="90"/>
      <c r="HB488" s="21">
        <v>33</v>
      </c>
      <c r="HZ488" s="238"/>
      <c r="IF488" s="237"/>
      <c r="IG488" s="237"/>
      <c r="IQ488" s="237"/>
      <c r="JD488" s="136"/>
      <c r="JE488" s="278"/>
      <c r="JF488" s="70"/>
      <c r="JG488" s="70"/>
      <c r="JH488" s="136"/>
      <c r="JI488" s="136"/>
      <c r="JJ488" s="136"/>
      <c r="JK488" s="136"/>
      <c r="JM488" s="420"/>
      <c r="JN488" s="362"/>
      <c r="JO488" s="244"/>
      <c r="JQ488" s="518">
        <v>0</v>
      </c>
      <c r="JR488" s="519">
        <v>43531</v>
      </c>
      <c r="JS488" s="520">
        <v>41</v>
      </c>
      <c r="JT488" s="135"/>
      <c r="JV488" s="200"/>
      <c r="JW488" s="135"/>
      <c r="JX488" s="225"/>
      <c r="JY488" s="201"/>
      <c r="JZ488" s="135"/>
      <c r="KA488" s="225"/>
      <c r="KB488" s="699">
        <v>0</v>
      </c>
      <c r="KC488" s="511"/>
      <c r="KD488" s="225"/>
      <c r="KE488" s="63"/>
      <c r="KF488" s="250"/>
      <c r="KG488" s="250"/>
      <c r="KH488" s="250"/>
      <c r="KI488" s="250"/>
      <c r="KJ488" s="250"/>
      <c r="KK488" s="250"/>
      <c r="KL488" s="250"/>
      <c r="KM488" s="250"/>
      <c r="KR488" s="92"/>
      <c r="KS488" s="92"/>
      <c r="KT488" s="92"/>
      <c r="KU488" s="361"/>
      <c r="KV488" s="92"/>
      <c r="KW488" s="361"/>
      <c r="KX488" s="361"/>
      <c r="KY488" s="361"/>
      <c r="KZ488" s="361"/>
      <c r="LA488" s="361"/>
      <c r="LB488" s="361"/>
      <c r="LC488" s="361"/>
      <c r="LD488" s="361"/>
      <c r="LE488" s="361"/>
      <c r="LF488" s="112"/>
      <c r="LG488" s="454"/>
      <c r="LH488" s="454"/>
      <c r="LI488" s="454"/>
      <c r="LJ488" s="454"/>
      <c r="LK488" s="454"/>
      <c r="LL488" s="454"/>
      <c r="LM488" s="454"/>
      <c r="LN488" s="454"/>
      <c r="LO488" s="454"/>
      <c r="LP488" s="454"/>
      <c r="LQ488" s="454"/>
      <c r="LR488" s="454"/>
      <c r="LS488" s="454"/>
      <c r="LT488" s="454"/>
      <c r="LU488" s="454"/>
      <c r="LV488" s="454"/>
      <c r="LW488" s="454"/>
      <c r="LX488" s="454"/>
      <c r="LY488" s="454"/>
      <c r="LZ488" s="454"/>
      <c r="MA488" s="454"/>
      <c r="MB488" s="454"/>
      <c r="MD488" s="509"/>
      <c r="ME488" s="61"/>
      <c r="MF488" s="746">
        <v>247</v>
      </c>
      <c r="MG488" s="510">
        <v>42270</v>
      </c>
      <c r="MH488" s="511">
        <v>518</v>
      </c>
      <c r="MI488" s="521">
        <v>518</v>
      </c>
      <c r="MJ488" s="522">
        <v>76.805890958957306</v>
      </c>
      <c r="MK488" s="510"/>
      <c r="ML488" s="511"/>
      <c r="MM488" s="511"/>
      <c r="MN488" s="511"/>
      <c r="MO488" s="511"/>
      <c r="MP488" s="511"/>
      <c r="NE488" s="876">
        <v>1247</v>
      </c>
      <c r="NF488" s="877">
        <v>8.3118845189646695</v>
      </c>
      <c r="NG488" s="877">
        <v>7.0495218645321804</v>
      </c>
      <c r="NH488" s="877">
        <v>4.8384475925484596</v>
      </c>
      <c r="NI488" s="877">
        <v>0.81885056089543395</v>
      </c>
      <c r="NJ488" s="877">
        <v>7.15451435180477</v>
      </c>
      <c r="NK488" s="877">
        <v>7.3801579915381597</v>
      </c>
      <c r="NL488" s="877">
        <v>8.6793041503569999</v>
      </c>
      <c r="NM488" s="877">
        <v>7.4231579399803396</v>
      </c>
      <c r="NN488" s="877">
        <v>6.14200491598488</v>
      </c>
      <c r="NO488" s="877">
        <v>0.65076455911690201</v>
      </c>
      <c r="NP488" s="877">
        <v>6.6338670918356204</v>
      </c>
      <c r="NQ488" s="877">
        <v>7.1845778493427597</v>
      </c>
      <c r="NR488" s="877">
        <v>7.85934841976571</v>
      </c>
      <c r="NS488" s="877">
        <v>4.8584783904232696</v>
      </c>
      <c r="NT488" s="877">
        <v>6.2443162598912103</v>
      </c>
      <c r="NU488" s="877">
        <v>7.7555552619721402</v>
      </c>
      <c r="NV488" s="877">
        <v>6.4122734446708201</v>
      </c>
      <c r="NW488" s="877">
        <v>6.8860623383456003</v>
      </c>
      <c r="NX488" s="877">
        <v>5.7202784652333296</v>
      </c>
      <c r="NY488" s="877">
        <v>6.4032677223393</v>
      </c>
      <c r="NZ488" s="877">
        <v>8.1363247047085405</v>
      </c>
      <c r="OA488" s="877">
        <v>-1.9378782880922001</v>
      </c>
      <c r="OB488" s="877">
        <v>11.103209113808999</v>
      </c>
      <c r="OC488" s="877">
        <v>2.2509615735332198</v>
      </c>
      <c r="OD488" s="877">
        <v>8.1199786096548792</v>
      </c>
      <c r="OE488" s="877">
        <v>6.6964111992088302</v>
      </c>
      <c r="OF488" s="877">
        <v>4.3950627995175804</v>
      </c>
      <c r="OG488" s="877">
        <v>11.003848155199201</v>
      </c>
      <c r="OH488" s="877">
        <v>3.2839217723076199</v>
      </c>
      <c r="OI488" s="877">
        <v>7.2764966656403596</v>
      </c>
      <c r="OJ488" s="877">
        <v>4.4369613378336004</v>
      </c>
      <c r="OK488" s="877">
        <v>3.72735148955887</v>
      </c>
      <c r="OL488" s="877">
        <v>10.057856897747101</v>
      </c>
      <c r="OM488" s="877">
        <v>8.8522475402757905</v>
      </c>
    </row>
    <row r="489" spans="1:403" s="133" customFormat="1" x14ac:dyDescent="0.25">
      <c r="A489" s="455">
        <v>488</v>
      </c>
      <c r="B489" s="221">
        <v>0</v>
      </c>
      <c r="C489" s="61">
        <v>1</v>
      </c>
      <c r="D489" s="61">
        <v>5</v>
      </c>
      <c r="E489" s="511">
        <v>249</v>
      </c>
      <c r="F489" s="884"/>
      <c r="G489" s="61"/>
      <c r="H489" s="900">
        <v>520</v>
      </c>
      <c r="J489" s="511" t="s">
        <v>2025</v>
      </c>
      <c r="K489" s="766">
        <v>18537</v>
      </c>
      <c r="L489" s="512">
        <v>65.057534246575301</v>
      </c>
      <c r="M489" s="514">
        <v>82.5</v>
      </c>
      <c r="N489" s="514">
        <v>172</v>
      </c>
      <c r="O489" s="514">
        <v>27.886695511087076</v>
      </c>
      <c r="P489" s="106">
        <v>1.9853631070075486</v>
      </c>
      <c r="Q489" s="511">
        <v>0</v>
      </c>
      <c r="R489" s="511">
        <v>100</v>
      </c>
      <c r="S489" s="511">
        <v>70</v>
      </c>
      <c r="T489" s="511">
        <v>0</v>
      </c>
      <c r="U489" s="514">
        <v>2</v>
      </c>
      <c r="V489" s="718">
        <v>0</v>
      </c>
      <c r="W489" s="718"/>
      <c r="X489" s="718">
        <v>0</v>
      </c>
      <c r="Y489" s="718">
        <v>2</v>
      </c>
      <c r="Z489" s="663">
        <v>0</v>
      </c>
      <c r="AA489" s="718">
        <v>0</v>
      </c>
      <c r="AB489" s="718">
        <v>0</v>
      </c>
      <c r="AC489" s="718">
        <v>0</v>
      </c>
      <c r="AE489" s="524">
        <v>22.538010796001402</v>
      </c>
      <c r="AG489" s="589">
        <v>104</v>
      </c>
      <c r="AH489" s="590">
        <v>2.13</v>
      </c>
      <c r="AI489" s="589">
        <v>31</v>
      </c>
      <c r="AJ489" s="63"/>
      <c r="AK489" s="515">
        <v>11.7</v>
      </c>
      <c r="AL489" s="63"/>
      <c r="AM489" s="515"/>
      <c r="AN489" s="554">
        <v>13369</v>
      </c>
      <c r="AO489" s="409"/>
      <c r="AP489" s="63"/>
      <c r="AQ489" s="63"/>
      <c r="AR489" s="63"/>
      <c r="AS489" s="63"/>
      <c r="AT489" s="63"/>
      <c r="AU489" s="63"/>
      <c r="AV489" s="64"/>
      <c r="AW489" s="64"/>
      <c r="AX489" s="108"/>
      <c r="AY489" s="108"/>
      <c r="AZ489" s="108"/>
      <c r="BA489" s="589">
        <v>133</v>
      </c>
      <c r="BB489" s="414"/>
      <c r="BC489" s="66"/>
      <c r="BD489" s="68"/>
      <c r="BE489" s="66"/>
      <c r="BF489" s="218"/>
      <c r="BG489" s="66"/>
      <c r="BH489" s="68"/>
      <c r="BI489" s="508"/>
      <c r="BJ489" s="508"/>
      <c r="BK489" s="508"/>
      <c r="BL489" s="66"/>
      <c r="BM489" s="66"/>
      <c r="BN489" s="66"/>
      <c r="BO489" s="66"/>
      <c r="BP489" s="571"/>
      <c r="BQ489" s="66"/>
      <c r="BR489" s="66"/>
      <c r="BS489" s="66"/>
      <c r="BT489" s="66"/>
      <c r="BU489" s="61"/>
      <c r="BV489" s="61"/>
      <c r="BW489" s="61"/>
      <c r="BX489" s="61"/>
      <c r="BY489" s="61"/>
      <c r="BZ489" s="61"/>
      <c r="CA489" s="61"/>
      <c r="CB489" s="61"/>
      <c r="CC489" s="61"/>
      <c r="CD489" s="61"/>
      <c r="CE489" s="61"/>
      <c r="CF489" s="61"/>
      <c r="CG489" s="61"/>
      <c r="CH489" s="61"/>
      <c r="CI489" s="61"/>
      <c r="CJ489" s="61"/>
      <c r="CK489" s="661">
        <v>1</v>
      </c>
      <c r="CL489" s="661">
        <v>0</v>
      </c>
      <c r="CM489" s="661">
        <v>0</v>
      </c>
      <c r="CN489" s="661">
        <v>1</v>
      </c>
      <c r="CO489" s="663">
        <v>1</v>
      </c>
      <c r="CP489" s="661">
        <v>0</v>
      </c>
      <c r="CQ489" s="661">
        <v>1</v>
      </c>
      <c r="CR489" s="661">
        <v>0</v>
      </c>
      <c r="CS489" s="661">
        <v>0</v>
      </c>
      <c r="CT489" s="661">
        <v>0</v>
      </c>
      <c r="CU489" s="661">
        <v>1</v>
      </c>
      <c r="CV489" s="661">
        <v>0</v>
      </c>
      <c r="CW489" s="666">
        <v>10.7</v>
      </c>
      <c r="CX489" s="362"/>
      <c r="CY489" s="362"/>
      <c r="CZ489" s="362"/>
      <c r="DD489" s="516">
        <v>1</v>
      </c>
      <c r="DE489" s="511" t="s">
        <v>1756</v>
      </c>
      <c r="DG489" s="136"/>
      <c r="DK489" s="136"/>
      <c r="DL489" s="136"/>
      <c r="DM489" s="136"/>
      <c r="DT489" s="63"/>
      <c r="EP489" s="511">
        <v>249</v>
      </c>
      <c r="EQ489" s="574">
        <v>42320</v>
      </c>
      <c r="EU489" s="133">
        <v>68</v>
      </c>
      <c r="EV489" s="133">
        <v>0</v>
      </c>
      <c r="EW489" s="524">
        <v>22.538010796001402</v>
      </c>
      <c r="EX489" s="133">
        <v>8</v>
      </c>
      <c r="EY489" s="133">
        <v>7</v>
      </c>
      <c r="EZ489" s="133">
        <v>66</v>
      </c>
      <c r="FA489" s="133">
        <v>59</v>
      </c>
      <c r="FD489" s="133">
        <v>53</v>
      </c>
      <c r="FF489" s="133">
        <v>27</v>
      </c>
      <c r="FI489" s="91"/>
      <c r="FJ489" s="91"/>
      <c r="FK489" s="227"/>
      <c r="FL489" s="227"/>
      <c r="FM489" s="193">
        <v>260</v>
      </c>
      <c r="FN489" s="193">
        <v>198</v>
      </c>
      <c r="FO489" s="193">
        <v>130.95841213242181</v>
      </c>
      <c r="FP489" s="193">
        <v>99.729867700844295</v>
      </c>
      <c r="FQ489" s="193">
        <v>24</v>
      </c>
      <c r="FR489" s="133">
        <v>1</v>
      </c>
      <c r="FT489" s="193">
        <v>76</v>
      </c>
      <c r="FU489" s="193">
        <v>21</v>
      </c>
      <c r="FV489" s="133">
        <v>80</v>
      </c>
      <c r="FW489" s="237">
        <v>2.5499999999999998</v>
      </c>
      <c r="FX489" s="237">
        <v>2.62</v>
      </c>
      <c r="FY489" s="237">
        <v>29.803921568627452</v>
      </c>
      <c r="FZ489" s="237">
        <v>3.6190476190476191</v>
      </c>
      <c r="GA489" s="237">
        <v>3.0039525691699605</v>
      </c>
      <c r="GB489" s="133">
        <v>20</v>
      </c>
      <c r="GH489" s="133">
        <v>0</v>
      </c>
      <c r="GI489" s="133">
        <v>1</v>
      </c>
      <c r="GJ489" s="133">
        <v>0</v>
      </c>
      <c r="GK489" s="133">
        <v>1</v>
      </c>
      <c r="GL489" s="133">
        <v>39</v>
      </c>
      <c r="GN489" s="133">
        <v>0</v>
      </c>
      <c r="GP489" s="133">
        <v>0</v>
      </c>
      <c r="GQ489" s="61">
        <v>104</v>
      </c>
      <c r="GR489" s="106">
        <v>52.383364852968725</v>
      </c>
      <c r="GS489" s="61">
        <v>40</v>
      </c>
      <c r="GT489" s="61">
        <v>0</v>
      </c>
      <c r="GU489" s="61"/>
      <c r="GV489" s="61"/>
      <c r="GW489" s="61"/>
      <c r="GX489" s="61"/>
      <c r="GY489" s="61">
        <v>16</v>
      </c>
      <c r="GZ489" s="61"/>
      <c r="HA489" s="90"/>
      <c r="HB489" s="21">
        <v>27</v>
      </c>
      <c r="HZ489" s="238"/>
      <c r="IF489" s="237"/>
      <c r="IG489" s="237"/>
      <c r="IQ489" s="237"/>
      <c r="JD489" s="136"/>
      <c r="JE489" s="278"/>
      <c r="JF489" s="70"/>
      <c r="JG489" s="70"/>
      <c r="JH489" s="136"/>
      <c r="JI489" s="136"/>
      <c r="JJ489" s="136"/>
      <c r="JK489" s="136"/>
      <c r="JM489" s="420"/>
      <c r="JN489" s="362"/>
      <c r="JO489" s="244"/>
      <c r="JQ489" s="518">
        <v>2</v>
      </c>
      <c r="JR489" s="519">
        <v>43368</v>
      </c>
      <c r="JS489" s="520">
        <v>35</v>
      </c>
      <c r="JT489" s="135"/>
      <c r="JV489" s="200"/>
      <c r="JW489" s="135"/>
      <c r="JX489" s="225"/>
      <c r="JY489" s="201"/>
      <c r="JZ489" s="135"/>
      <c r="KA489" s="225"/>
      <c r="KB489" s="699">
        <v>1</v>
      </c>
      <c r="KC489" s="700">
        <v>43368</v>
      </c>
      <c r="KD489" s="225"/>
      <c r="KE489" s="63"/>
      <c r="KF489" s="250"/>
      <c r="KG489" s="250"/>
      <c r="KH489" s="250"/>
      <c r="KI489" s="250"/>
      <c r="KJ489" s="250"/>
      <c r="KK489" s="250"/>
      <c r="KL489" s="250"/>
      <c r="KM489" s="250"/>
      <c r="KR489" s="92"/>
      <c r="KS489" s="92"/>
      <c r="KT489" s="92"/>
      <c r="KU489" s="361"/>
      <c r="KV489" s="92"/>
      <c r="KW489" s="361"/>
      <c r="KX489" s="361"/>
      <c r="KY489" s="361"/>
      <c r="KZ489" s="361"/>
      <c r="LA489" s="361"/>
      <c r="LB489" s="361"/>
      <c r="LC489" s="361"/>
      <c r="LD489" s="361"/>
      <c r="LE489" s="361"/>
      <c r="LF489" s="112"/>
      <c r="LG489" s="454"/>
      <c r="LH489" s="454"/>
      <c r="LI489" s="454"/>
      <c r="LJ489" s="454"/>
      <c r="LK489" s="454"/>
      <c r="LL489" s="454"/>
      <c r="LM489" s="454"/>
      <c r="LN489" s="454"/>
      <c r="LO489" s="454"/>
      <c r="LP489" s="454"/>
      <c r="LQ489" s="454"/>
      <c r="LR489" s="454"/>
      <c r="LS489" s="454"/>
      <c r="LT489" s="454"/>
      <c r="LU489" s="454"/>
      <c r="LV489" s="454"/>
      <c r="LW489" s="454"/>
      <c r="LX489" s="454"/>
      <c r="LY489" s="454"/>
      <c r="LZ489" s="454"/>
      <c r="MA489" s="454"/>
      <c r="MB489" s="454"/>
      <c r="MD489" s="509"/>
      <c r="ME489" s="61"/>
      <c r="MF489" s="746">
        <v>249</v>
      </c>
      <c r="MG489" s="510">
        <v>42283</v>
      </c>
      <c r="MH489" s="511">
        <v>520</v>
      </c>
      <c r="MI489" s="521">
        <v>520</v>
      </c>
      <c r="MJ489" s="522">
        <v>176.781534277525</v>
      </c>
      <c r="MK489" s="510"/>
      <c r="ML489" s="511"/>
      <c r="MM489" s="511"/>
      <c r="MN489" s="511"/>
      <c r="MO489" s="511"/>
      <c r="MP489" s="511"/>
      <c r="NE489" s="876">
        <v>1249</v>
      </c>
      <c r="NF489" s="877" t="s">
        <v>64</v>
      </c>
      <c r="NG489" s="877" t="s">
        <v>64</v>
      </c>
      <c r="NH489" s="877" t="s">
        <v>64</v>
      </c>
      <c r="NI489" s="877" t="s">
        <v>64</v>
      </c>
      <c r="NJ489" s="877" t="s">
        <v>64</v>
      </c>
      <c r="NK489" s="877" t="s">
        <v>64</v>
      </c>
      <c r="NL489" s="877" t="s">
        <v>64</v>
      </c>
      <c r="NM489" s="877" t="s">
        <v>64</v>
      </c>
      <c r="NN489" s="877" t="s">
        <v>64</v>
      </c>
      <c r="NO489" s="877" t="s">
        <v>64</v>
      </c>
      <c r="NP489" s="877" t="s">
        <v>64</v>
      </c>
      <c r="NQ489" s="877" t="s">
        <v>64</v>
      </c>
      <c r="NR489" s="877" t="s">
        <v>64</v>
      </c>
      <c r="NS489" s="877" t="s">
        <v>64</v>
      </c>
      <c r="NT489" s="877" t="s">
        <v>64</v>
      </c>
      <c r="NU489" s="877" t="s">
        <v>64</v>
      </c>
      <c r="NV489" s="877" t="s">
        <v>64</v>
      </c>
      <c r="NW489" s="877" t="s">
        <v>64</v>
      </c>
      <c r="NX489" s="877" t="s">
        <v>64</v>
      </c>
      <c r="NY489" s="877" t="s">
        <v>64</v>
      </c>
      <c r="NZ489" s="877" t="s">
        <v>64</v>
      </c>
      <c r="OA489" s="877" t="s">
        <v>64</v>
      </c>
      <c r="OB489" s="877" t="s">
        <v>64</v>
      </c>
      <c r="OC489" s="877" t="s">
        <v>64</v>
      </c>
      <c r="OD489" s="877" t="s">
        <v>64</v>
      </c>
      <c r="OE489" s="877" t="s">
        <v>64</v>
      </c>
      <c r="OF489" s="877" t="s">
        <v>64</v>
      </c>
      <c r="OG489" s="877" t="s">
        <v>64</v>
      </c>
      <c r="OH489" s="877" t="s">
        <v>64</v>
      </c>
      <c r="OI489" s="877" t="s">
        <v>64</v>
      </c>
      <c r="OJ489" s="877" t="s">
        <v>64</v>
      </c>
      <c r="OK489" s="877" t="s">
        <v>64</v>
      </c>
      <c r="OL489" s="877" t="s">
        <v>64</v>
      </c>
      <c r="OM489" s="877" t="s">
        <v>64</v>
      </c>
    </row>
    <row r="490" spans="1:403" s="133" customFormat="1" x14ac:dyDescent="0.25">
      <c r="A490" s="455">
        <v>489</v>
      </c>
      <c r="B490" s="274">
        <v>0</v>
      </c>
      <c r="C490" s="61">
        <v>0</v>
      </c>
      <c r="D490" s="61">
        <v>5</v>
      </c>
      <c r="E490" s="511">
        <v>250</v>
      </c>
      <c r="F490" s="884"/>
      <c r="G490" s="61"/>
      <c r="H490" s="900">
        <v>523</v>
      </c>
      <c r="J490" s="511" t="s">
        <v>2026</v>
      </c>
      <c r="K490" s="766">
        <v>21320</v>
      </c>
      <c r="L490" s="512">
        <v>57.449315068493199</v>
      </c>
      <c r="M490" s="514">
        <v>71</v>
      </c>
      <c r="N490" s="514">
        <v>177</v>
      </c>
      <c r="O490" s="514">
        <v>22.662708672475979</v>
      </c>
      <c r="P490" s="106">
        <v>1.8683771924676593</v>
      </c>
      <c r="Q490" s="511">
        <v>0</v>
      </c>
      <c r="R490" s="511">
        <v>120</v>
      </c>
      <c r="S490" s="511">
        <v>80</v>
      </c>
      <c r="T490" s="511">
        <v>0</v>
      </c>
      <c r="U490" s="514">
        <v>3</v>
      </c>
      <c r="V490" s="718">
        <v>0</v>
      </c>
      <c r="W490" s="718"/>
      <c r="X490" s="718">
        <v>1</v>
      </c>
      <c r="Y490" s="718">
        <v>0</v>
      </c>
      <c r="Z490" s="718">
        <v>1</v>
      </c>
      <c r="AA490" s="718">
        <v>0</v>
      </c>
      <c r="AB490" s="718">
        <v>0</v>
      </c>
      <c r="AC490" s="718">
        <v>0</v>
      </c>
      <c r="AE490" s="524">
        <v>31.746798984743599</v>
      </c>
      <c r="AG490" s="589">
        <v>93</v>
      </c>
      <c r="AH490" s="590">
        <v>1.18</v>
      </c>
      <c r="AI490" s="589">
        <v>64</v>
      </c>
      <c r="AJ490" s="63"/>
      <c r="AK490" s="515">
        <v>15.3</v>
      </c>
      <c r="AL490" s="63"/>
      <c r="AM490" s="515"/>
      <c r="AN490" s="554">
        <v>2276</v>
      </c>
      <c r="AO490" s="409"/>
      <c r="AP490" s="63"/>
      <c r="AQ490" s="63"/>
      <c r="AR490" s="63"/>
      <c r="AS490" s="63"/>
      <c r="AT490" s="63"/>
      <c r="AU490" s="63"/>
      <c r="AV490" s="64"/>
      <c r="AW490" s="64"/>
      <c r="AX490" s="108"/>
      <c r="AY490" s="108"/>
      <c r="AZ490" s="108"/>
      <c r="BA490" s="589">
        <v>140</v>
      </c>
      <c r="BB490" s="414"/>
      <c r="BC490" s="66"/>
      <c r="BD490" s="68"/>
      <c r="BE490" s="66"/>
      <c r="BF490" s="218"/>
      <c r="BG490" s="66"/>
      <c r="BH490" s="68"/>
      <c r="BI490" s="508"/>
      <c r="BJ490" s="508"/>
      <c r="BK490" s="508"/>
      <c r="BL490" s="66"/>
      <c r="BM490" s="66"/>
      <c r="BN490" s="66"/>
      <c r="BO490" s="66"/>
      <c r="BP490" s="571"/>
      <c r="BQ490" s="66"/>
      <c r="BR490" s="66"/>
      <c r="BS490" s="66"/>
      <c r="BT490" s="66"/>
      <c r="BU490" s="61"/>
      <c r="BV490" s="61"/>
      <c r="BW490" s="61"/>
      <c r="BX490" s="61"/>
      <c r="BY490" s="61"/>
      <c r="BZ490" s="61"/>
      <c r="CA490" s="61"/>
      <c r="CB490" s="61"/>
      <c r="CC490" s="61"/>
      <c r="CD490" s="61"/>
      <c r="CE490" s="61"/>
      <c r="CF490" s="61"/>
      <c r="CG490" s="61"/>
      <c r="CH490" s="61"/>
      <c r="CI490" s="61"/>
      <c r="CJ490" s="61"/>
      <c r="CK490" s="661">
        <v>0</v>
      </c>
      <c r="CL490" s="661">
        <v>0</v>
      </c>
      <c r="CM490" s="661">
        <v>1</v>
      </c>
      <c r="CN490" s="661">
        <v>1</v>
      </c>
      <c r="CO490" s="661">
        <v>1</v>
      </c>
      <c r="CP490" s="661">
        <v>0</v>
      </c>
      <c r="CQ490" s="661">
        <v>0</v>
      </c>
      <c r="CR490" s="661">
        <v>1</v>
      </c>
      <c r="CS490" s="661">
        <v>0</v>
      </c>
      <c r="CT490" s="661">
        <v>0</v>
      </c>
      <c r="CU490" s="661">
        <v>1</v>
      </c>
      <c r="CV490" s="661">
        <v>0</v>
      </c>
      <c r="CW490" s="666">
        <v>17.8</v>
      </c>
      <c r="CX490" s="362"/>
      <c r="CY490" s="362"/>
      <c r="CZ490" s="362"/>
      <c r="DD490" s="516">
        <v>2</v>
      </c>
      <c r="DE490" s="511" t="s">
        <v>2027</v>
      </c>
      <c r="DG490" s="136"/>
      <c r="DK490" s="136"/>
      <c r="DL490" s="136"/>
      <c r="DM490" s="136"/>
      <c r="DT490" s="63"/>
      <c r="EP490" s="511">
        <v>250</v>
      </c>
      <c r="EQ490" s="574">
        <v>42269</v>
      </c>
      <c r="EU490" s="133">
        <v>80</v>
      </c>
      <c r="EV490" s="133">
        <v>0</v>
      </c>
      <c r="EW490" s="524">
        <v>31.746798984743599</v>
      </c>
      <c r="EX490" s="133">
        <v>7</v>
      </c>
      <c r="EY490" s="133">
        <v>8</v>
      </c>
      <c r="EZ490" s="133">
        <v>71</v>
      </c>
      <c r="FA490" s="133">
        <v>60</v>
      </c>
      <c r="FD490" s="133">
        <v>43</v>
      </c>
      <c r="FF490" s="133">
        <v>32</v>
      </c>
      <c r="FI490" s="91"/>
      <c r="FJ490" s="91"/>
      <c r="FK490" s="227"/>
      <c r="FL490" s="227"/>
      <c r="FM490" s="193">
        <v>291</v>
      </c>
      <c r="FN490" s="193">
        <v>229</v>
      </c>
      <c r="FO490" s="193">
        <v>155.75013502260842</v>
      </c>
      <c r="FP490" s="193">
        <v>122.56625745765406</v>
      </c>
      <c r="FQ490" s="193">
        <v>21.4</v>
      </c>
      <c r="FR490" s="133">
        <v>1</v>
      </c>
      <c r="FT490" s="193">
        <v>73</v>
      </c>
      <c r="FU490" s="193"/>
      <c r="FV490" s="133">
        <v>90</v>
      </c>
      <c r="FW490" s="237">
        <v>5.37</v>
      </c>
      <c r="FX490" s="237">
        <v>3.8</v>
      </c>
      <c r="FY490" s="237">
        <v>13.594040968342645</v>
      </c>
      <c r="FZ490" s="237"/>
      <c r="GA490" s="237">
        <v>2.6071428571428572</v>
      </c>
      <c r="GB490" s="133">
        <v>20</v>
      </c>
      <c r="GH490" s="133">
        <v>0</v>
      </c>
      <c r="GI490" s="133">
        <v>1</v>
      </c>
      <c r="GJ490" s="133">
        <v>0</v>
      </c>
      <c r="GK490" s="133">
        <v>1</v>
      </c>
      <c r="GL490" s="133">
        <v>15</v>
      </c>
      <c r="GN490" s="133">
        <v>0</v>
      </c>
      <c r="GP490" s="133">
        <v>1</v>
      </c>
      <c r="GQ490" s="61">
        <v>28</v>
      </c>
      <c r="GR490" s="106">
        <v>14.98626728739875</v>
      </c>
      <c r="GS490" s="61">
        <v>46</v>
      </c>
      <c r="GT490" s="61">
        <v>0</v>
      </c>
      <c r="GU490" s="61"/>
      <c r="GV490" s="61"/>
      <c r="GW490" s="61"/>
      <c r="GX490" s="61"/>
      <c r="GY490" s="61">
        <v>16</v>
      </c>
      <c r="GZ490" s="61"/>
      <c r="HA490" s="90"/>
      <c r="HB490" s="21">
        <v>10</v>
      </c>
      <c r="HZ490" s="238"/>
      <c r="IF490" s="237"/>
      <c r="IG490" s="237"/>
      <c r="IQ490" s="237"/>
      <c r="JD490" s="136"/>
      <c r="JE490" s="278"/>
      <c r="JF490" s="70"/>
      <c r="JG490" s="70"/>
      <c r="JH490" s="136"/>
      <c r="JI490" s="136"/>
      <c r="JJ490" s="136"/>
      <c r="JK490" s="136"/>
      <c r="JM490" s="420"/>
      <c r="JN490" s="362"/>
      <c r="JO490" s="244"/>
      <c r="JQ490" s="518">
        <v>0</v>
      </c>
      <c r="JR490" s="519">
        <v>43552</v>
      </c>
      <c r="JS490" s="520">
        <v>41</v>
      </c>
      <c r="JT490" s="135"/>
      <c r="JV490" s="200"/>
      <c r="JW490" s="135"/>
      <c r="JX490" s="225"/>
      <c r="JY490" s="201"/>
      <c r="JZ490" s="135"/>
      <c r="KA490" s="225"/>
      <c r="KB490" s="699">
        <v>0</v>
      </c>
      <c r="KC490" s="511"/>
      <c r="KD490" s="225"/>
      <c r="KE490" s="63"/>
      <c r="KF490" s="250"/>
      <c r="KG490" s="250"/>
      <c r="KH490" s="250"/>
      <c r="KI490" s="250"/>
      <c r="KJ490" s="250"/>
      <c r="KK490" s="250"/>
      <c r="KL490" s="250"/>
      <c r="KM490" s="250"/>
      <c r="KR490" s="92"/>
      <c r="KS490" s="92"/>
      <c r="KT490" s="92"/>
      <c r="KU490" s="361"/>
      <c r="KV490" s="92"/>
      <c r="KW490" s="361"/>
      <c r="KX490" s="361"/>
      <c r="KY490" s="361"/>
      <c r="KZ490" s="361"/>
      <c r="LA490" s="361"/>
      <c r="LB490" s="361"/>
      <c r="LC490" s="361"/>
      <c r="LD490" s="361"/>
      <c r="LE490" s="361"/>
      <c r="LF490" s="112"/>
      <c r="LG490" s="454"/>
      <c r="LH490" s="454"/>
      <c r="LI490" s="454"/>
      <c r="LJ490" s="454"/>
      <c r="LK490" s="454"/>
      <c r="LL490" s="454"/>
      <c r="LM490" s="454"/>
      <c r="LN490" s="454"/>
      <c r="LO490" s="454"/>
      <c r="LP490" s="454"/>
      <c r="LQ490" s="454"/>
      <c r="LR490" s="454"/>
      <c r="LS490" s="454"/>
      <c r="LT490" s="454"/>
      <c r="LU490" s="454"/>
      <c r="LV490" s="454"/>
      <c r="LW490" s="454"/>
      <c r="LX490" s="454"/>
      <c r="LY490" s="454"/>
      <c r="LZ490" s="454"/>
      <c r="MA490" s="454"/>
      <c r="MB490" s="454"/>
      <c r="MD490" s="509"/>
      <c r="ME490" s="61"/>
      <c r="MF490" s="746">
        <v>250</v>
      </c>
      <c r="MG490" s="510">
        <v>42289</v>
      </c>
      <c r="MH490" s="511">
        <v>523</v>
      </c>
      <c r="MI490" s="521">
        <v>523</v>
      </c>
      <c r="MJ490" s="522">
        <v>48.174608452329799</v>
      </c>
      <c r="MK490" s="510"/>
      <c r="ML490" s="511"/>
      <c r="MM490" s="511"/>
      <c r="MN490" s="511"/>
      <c r="MO490" s="511"/>
      <c r="MP490" s="511"/>
      <c r="NE490" s="876" t="s">
        <v>64</v>
      </c>
      <c r="NF490" s="877" t="s">
        <v>64</v>
      </c>
      <c r="NG490" s="877" t="s">
        <v>64</v>
      </c>
      <c r="NH490" s="877" t="s">
        <v>64</v>
      </c>
      <c r="NI490" s="877" t="s">
        <v>64</v>
      </c>
      <c r="NJ490" s="877" t="s">
        <v>64</v>
      </c>
      <c r="NK490" s="877" t="s">
        <v>64</v>
      </c>
      <c r="NL490" s="877" t="s">
        <v>64</v>
      </c>
      <c r="NM490" s="877" t="s">
        <v>64</v>
      </c>
      <c r="NN490" s="877" t="s">
        <v>64</v>
      </c>
      <c r="NO490" s="877" t="s">
        <v>64</v>
      </c>
      <c r="NP490" s="877" t="s">
        <v>64</v>
      </c>
      <c r="NQ490" s="877" t="s">
        <v>64</v>
      </c>
      <c r="NR490" s="877" t="s">
        <v>64</v>
      </c>
      <c r="NS490" s="877" t="s">
        <v>64</v>
      </c>
      <c r="NT490" s="877" t="s">
        <v>64</v>
      </c>
      <c r="NU490" s="877" t="s">
        <v>64</v>
      </c>
      <c r="NV490" s="877" t="s">
        <v>64</v>
      </c>
      <c r="NW490" s="877" t="s">
        <v>64</v>
      </c>
      <c r="NX490" s="877" t="s">
        <v>64</v>
      </c>
      <c r="NY490" s="877" t="s">
        <v>64</v>
      </c>
      <c r="NZ490" s="877" t="s">
        <v>64</v>
      </c>
      <c r="OA490" s="877" t="s">
        <v>64</v>
      </c>
      <c r="OB490" s="877" t="s">
        <v>64</v>
      </c>
      <c r="OC490" s="877" t="s">
        <v>64</v>
      </c>
      <c r="OD490" s="877" t="s">
        <v>64</v>
      </c>
      <c r="OE490" s="877" t="s">
        <v>64</v>
      </c>
      <c r="OF490" s="877" t="s">
        <v>64</v>
      </c>
      <c r="OG490" s="877" t="s">
        <v>64</v>
      </c>
      <c r="OH490" s="877" t="s">
        <v>64</v>
      </c>
      <c r="OI490" s="877" t="s">
        <v>64</v>
      </c>
      <c r="OJ490" s="877" t="s">
        <v>64</v>
      </c>
      <c r="OK490" s="877" t="s">
        <v>64</v>
      </c>
      <c r="OL490" s="877" t="s">
        <v>64</v>
      </c>
      <c r="OM490" s="877" t="s">
        <v>64</v>
      </c>
    </row>
    <row r="491" spans="1:403" s="133" customFormat="1" x14ac:dyDescent="0.25">
      <c r="A491" s="902">
        <v>490</v>
      </c>
      <c r="B491" s="221">
        <v>0</v>
      </c>
      <c r="C491" s="61">
        <v>1</v>
      </c>
      <c r="D491" s="61">
        <v>5</v>
      </c>
      <c r="E491" s="511">
        <v>251</v>
      </c>
      <c r="F491" s="884"/>
      <c r="G491" s="61"/>
      <c r="H491" s="900">
        <v>524</v>
      </c>
      <c r="J491" s="511" t="s">
        <v>2028</v>
      </c>
      <c r="K491" s="766">
        <v>26308</v>
      </c>
      <c r="L491" s="512">
        <v>43.824657534246597</v>
      </c>
      <c r="M491" s="514">
        <v>73</v>
      </c>
      <c r="N491" s="514">
        <v>170</v>
      </c>
      <c r="O491" s="514">
        <v>25.259515570934258</v>
      </c>
      <c r="P491" s="106">
        <v>1.8566696588844829</v>
      </c>
      <c r="Q491" s="511">
        <v>0</v>
      </c>
      <c r="R491" s="511">
        <v>110</v>
      </c>
      <c r="S491" s="511">
        <v>30</v>
      </c>
      <c r="T491" s="511">
        <v>0</v>
      </c>
      <c r="U491" s="514">
        <v>1</v>
      </c>
      <c r="V491" s="718">
        <v>0</v>
      </c>
      <c r="W491" s="718"/>
      <c r="X491" s="663">
        <v>1</v>
      </c>
      <c r="Y491" s="718">
        <v>0</v>
      </c>
      <c r="Z491" s="718">
        <v>0</v>
      </c>
      <c r="AA491" s="718">
        <v>0</v>
      </c>
      <c r="AB491" s="718">
        <v>0</v>
      </c>
      <c r="AC491" s="718">
        <v>0</v>
      </c>
      <c r="AE491" s="524">
        <v>21.576023906631001</v>
      </c>
      <c r="AG491" s="589">
        <v>89</v>
      </c>
      <c r="AH491" s="590">
        <v>1.22</v>
      </c>
      <c r="AI491" s="589">
        <v>65</v>
      </c>
      <c r="AJ491" s="63"/>
      <c r="AK491" s="515">
        <v>15.4</v>
      </c>
      <c r="AL491" s="63"/>
      <c r="AM491" s="515"/>
      <c r="AN491" s="554">
        <v>18367</v>
      </c>
      <c r="AO491" s="409"/>
      <c r="AP491" s="63"/>
      <c r="AQ491" s="63"/>
      <c r="AR491" s="63"/>
      <c r="AS491" s="63"/>
      <c r="AT491" s="63"/>
      <c r="AU491" s="63"/>
      <c r="AV491" s="64"/>
      <c r="AW491" s="64"/>
      <c r="AX491" s="108"/>
      <c r="AY491" s="108"/>
      <c r="AZ491" s="108"/>
      <c r="BA491" s="589">
        <v>137</v>
      </c>
      <c r="BB491" s="414"/>
      <c r="BC491" s="66"/>
      <c r="BD491" s="68"/>
      <c r="BE491" s="66"/>
      <c r="BF491" s="218"/>
      <c r="BG491" s="66"/>
      <c r="BH491" s="68"/>
      <c r="BI491" s="508"/>
      <c r="BJ491" s="508"/>
      <c r="BK491" s="508"/>
      <c r="BL491" s="66"/>
      <c r="BM491" s="66"/>
      <c r="BN491" s="66"/>
      <c r="BO491" s="66"/>
      <c r="BP491" s="571"/>
      <c r="BQ491" s="66"/>
      <c r="BR491" s="66"/>
      <c r="BS491" s="66"/>
      <c r="BT491" s="66"/>
      <c r="BU491" s="61"/>
      <c r="BV491" s="61"/>
      <c r="BW491" s="61"/>
      <c r="BX491" s="61"/>
      <c r="BY491" s="61"/>
      <c r="BZ491" s="61"/>
      <c r="CA491" s="61"/>
      <c r="CB491" s="61"/>
      <c r="CC491" s="61"/>
      <c r="CD491" s="61"/>
      <c r="CE491" s="61"/>
      <c r="CF491" s="61"/>
      <c r="CG491" s="61"/>
      <c r="CH491" s="61"/>
      <c r="CI491" s="61"/>
      <c r="CJ491" s="61"/>
      <c r="CK491" s="661">
        <v>1</v>
      </c>
      <c r="CL491" s="661">
        <v>0</v>
      </c>
      <c r="CM491" s="661">
        <v>1</v>
      </c>
      <c r="CN491" s="661">
        <v>1</v>
      </c>
      <c r="CO491" s="661">
        <v>1</v>
      </c>
      <c r="CP491" s="661">
        <v>0</v>
      </c>
      <c r="CQ491" s="661">
        <v>0</v>
      </c>
      <c r="CR491" s="661">
        <v>0</v>
      </c>
      <c r="CS491" s="661">
        <v>0</v>
      </c>
      <c r="CT491" s="661">
        <v>0</v>
      </c>
      <c r="CU491" s="661">
        <v>0</v>
      </c>
      <c r="CV491" s="661">
        <v>0</v>
      </c>
      <c r="CW491" s="666">
        <v>16.100000000000001</v>
      </c>
      <c r="CX491" s="362"/>
      <c r="CY491" s="362"/>
      <c r="CZ491" s="362"/>
      <c r="DD491" s="516">
        <v>2</v>
      </c>
      <c r="DE491" s="511" t="s">
        <v>2029</v>
      </c>
      <c r="DG491" s="136"/>
      <c r="DK491" s="136"/>
      <c r="DL491" s="136"/>
      <c r="DM491" s="136"/>
      <c r="DT491" s="63"/>
      <c r="EP491" s="511">
        <v>251</v>
      </c>
      <c r="EQ491" s="574">
        <v>42303</v>
      </c>
      <c r="EU491" s="133">
        <v>81</v>
      </c>
      <c r="EV491" s="133">
        <v>0</v>
      </c>
      <c r="EW491" s="524">
        <v>21.576023906631001</v>
      </c>
      <c r="EX491" s="133">
        <v>8</v>
      </c>
      <c r="EY491" s="133">
        <v>8</v>
      </c>
      <c r="EZ491" s="133">
        <v>87</v>
      </c>
      <c r="FA491" s="133">
        <v>78</v>
      </c>
      <c r="FD491" s="133">
        <v>51</v>
      </c>
      <c r="FF491" s="133">
        <v>35</v>
      </c>
      <c r="FI491" s="91"/>
      <c r="FJ491" s="91"/>
      <c r="FK491" s="227"/>
      <c r="FL491" s="227"/>
      <c r="FM491" s="193">
        <v>470</v>
      </c>
      <c r="FN491" s="193">
        <v>355</v>
      </c>
      <c r="FO491" s="193">
        <v>253.1414232741777</v>
      </c>
      <c r="FP491" s="193">
        <v>191.20256438794272</v>
      </c>
      <c r="FQ491" s="193">
        <v>24.5</v>
      </c>
      <c r="FR491" s="133">
        <v>1</v>
      </c>
      <c r="FT491" s="193">
        <v>77</v>
      </c>
      <c r="FU491" s="193">
        <v>30</v>
      </c>
      <c r="FV491" s="133">
        <v>120</v>
      </c>
      <c r="FW491" s="237">
        <v>5.9</v>
      </c>
      <c r="FX491" s="237">
        <v>9.5</v>
      </c>
      <c r="FY491" s="237">
        <v>13.050847457627118</v>
      </c>
      <c r="FZ491" s="237">
        <v>2.5666666666666669</v>
      </c>
      <c r="GA491" s="237">
        <v>2.0533333333333332</v>
      </c>
      <c r="GB491" s="133">
        <v>25</v>
      </c>
      <c r="GH491" s="133">
        <v>2</v>
      </c>
      <c r="GI491" s="133">
        <v>1</v>
      </c>
      <c r="GJ491" s="133">
        <v>1</v>
      </c>
      <c r="GK491" s="133">
        <v>1</v>
      </c>
      <c r="GL491" s="133">
        <v>45</v>
      </c>
      <c r="GN491" s="133">
        <v>0</v>
      </c>
      <c r="GP491" s="133">
        <v>1</v>
      </c>
      <c r="GQ491" s="61">
        <v>69</v>
      </c>
      <c r="GR491" s="106">
        <v>37.163315331740982</v>
      </c>
      <c r="GS491" s="61">
        <v>57</v>
      </c>
      <c r="GT491" s="61">
        <v>0</v>
      </c>
      <c r="GU491" s="61"/>
      <c r="GV491" s="61"/>
      <c r="GW491" s="61"/>
      <c r="GX491" s="61"/>
      <c r="GY491" s="61">
        <v>27</v>
      </c>
      <c r="GZ491" s="61"/>
      <c r="HA491" s="90"/>
      <c r="HB491" s="21">
        <v>21</v>
      </c>
      <c r="HZ491" s="238"/>
      <c r="IF491" s="237"/>
      <c r="IG491" s="237"/>
      <c r="IQ491" s="237"/>
      <c r="JD491" s="136"/>
      <c r="JE491" s="278"/>
      <c r="JF491" s="70"/>
      <c r="JG491" s="70"/>
      <c r="JH491" s="136"/>
      <c r="JI491" s="136"/>
      <c r="JJ491" s="136"/>
      <c r="JK491" s="136"/>
      <c r="JM491" s="420"/>
      <c r="JN491" s="362"/>
      <c r="JO491" s="244"/>
      <c r="JQ491" s="518">
        <v>0</v>
      </c>
      <c r="JR491" s="519"/>
      <c r="JS491" s="520"/>
      <c r="JT491" s="135"/>
      <c r="JV491" s="200"/>
      <c r="JW491" s="135"/>
      <c r="JX491" s="225"/>
      <c r="JY491" s="201"/>
      <c r="JZ491" s="135"/>
      <c r="KA491" s="225"/>
      <c r="KB491" s="699">
        <v>0</v>
      </c>
      <c r="KC491" s="511"/>
      <c r="KD491" s="225"/>
      <c r="KE491" s="63"/>
      <c r="KF491" s="250"/>
      <c r="KG491" s="250"/>
      <c r="KH491" s="250"/>
      <c r="KI491" s="250"/>
      <c r="KJ491" s="250"/>
      <c r="KK491" s="250"/>
      <c r="KL491" s="250"/>
      <c r="KM491" s="250"/>
      <c r="KR491" s="92"/>
      <c r="KS491" s="92"/>
      <c r="KT491" s="92"/>
      <c r="KU491" s="361"/>
      <c r="KV491" s="92"/>
      <c r="KW491" s="361"/>
      <c r="KX491" s="361"/>
      <c r="KY491" s="361"/>
      <c r="KZ491" s="361"/>
      <c r="LA491" s="361"/>
      <c r="LB491" s="361"/>
      <c r="LC491" s="361"/>
      <c r="LD491" s="361"/>
      <c r="LE491" s="361"/>
      <c r="LF491" s="112"/>
      <c r="LG491" s="454"/>
      <c r="LH491" s="454"/>
      <c r="LI491" s="454"/>
      <c r="LJ491" s="454"/>
      <c r="LK491" s="454"/>
      <c r="LL491" s="454"/>
      <c r="LM491" s="454"/>
      <c r="LN491" s="454"/>
      <c r="LO491" s="454"/>
      <c r="LP491" s="454"/>
      <c r="LQ491" s="454"/>
      <c r="LR491" s="454"/>
      <c r="LS491" s="454"/>
      <c r="LT491" s="454"/>
      <c r="LU491" s="454"/>
      <c r="LV491" s="454"/>
      <c r="LW491" s="454"/>
      <c r="LX491" s="454"/>
      <c r="LY491" s="454"/>
      <c r="LZ491" s="454"/>
      <c r="MA491" s="454"/>
      <c r="MB491" s="454"/>
      <c r="MD491" s="509"/>
      <c r="ME491" s="61"/>
      <c r="MF491" s="746">
        <v>251</v>
      </c>
      <c r="MG491" s="510">
        <v>42304</v>
      </c>
      <c r="MH491" s="511">
        <v>524</v>
      </c>
      <c r="MI491" s="521">
        <v>524</v>
      </c>
      <c r="MJ491" s="522">
        <v>59.655899195573497</v>
      </c>
      <c r="MK491" s="510"/>
      <c r="ML491" s="511"/>
      <c r="MM491" s="511"/>
      <c r="MN491" s="511"/>
      <c r="MO491" s="511"/>
      <c r="MP491" s="511"/>
      <c r="NE491" s="876">
        <v>1251</v>
      </c>
      <c r="NF491" s="877" t="s">
        <v>64</v>
      </c>
      <c r="NG491" s="877" t="s">
        <v>64</v>
      </c>
      <c r="NH491" s="877" t="s">
        <v>64</v>
      </c>
      <c r="NI491" s="877" t="s">
        <v>64</v>
      </c>
      <c r="NJ491" s="877" t="s">
        <v>64</v>
      </c>
      <c r="NK491" s="877" t="s">
        <v>64</v>
      </c>
      <c r="NL491" s="877" t="s">
        <v>64</v>
      </c>
      <c r="NM491" s="877" t="s">
        <v>64</v>
      </c>
      <c r="NN491" s="877" t="s">
        <v>64</v>
      </c>
      <c r="NO491" s="877" t="s">
        <v>64</v>
      </c>
      <c r="NP491" s="877" t="s">
        <v>64</v>
      </c>
      <c r="NQ491" s="877" t="s">
        <v>64</v>
      </c>
      <c r="NR491" s="877" t="s">
        <v>64</v>
      </c>
      <c r="NS491" s="877" t="s">
        <v>64</v>
      </c>
      <c r="NT491" s="877" t="s">
        <v>64</v>
      </c>
      <c r="NU491" s="877" t="s">
        <v>64</v>
      </c>
      <c r="NV491" s="877" t="s">
        <v>64</v>
      </c>
      <c r="NW491" s="877" t="s">
        <v>64</v>
      </c>
      <c r="NX491" s="877" t="s">
        <v>64</v>
      </c>
      <c r="NY491" s="877" t="s">
        <v>64</v>
      </c>
      <c r="NZ491" s="877" t="s">
        <v>64</v>
      </c>
      <c r="OA491" s="877" t="s">
        <v>64</v>
      </c>
      <c r="OB491" s="877" t="s">
        <v>64</v>
      </c>
      <c r="OC491" s="877" t="s">
        <v>64</v>
      </c>
      <c r="OD491" s="877" t="s">
        <v>64</v>
      </c>
      <c r="OE491" s="877" t="s">
        <v>64</v>
      </c>
      <c r="OF491" s="877" t="s">
        <v>64</v>
      </c>
      <c r="OG491" s="877" t="s">
        <v>64</v>
      </c>
      <c r="OH491" s="877" t="s">
        <v>64</v>
      </c>
      <c r="OI491" s="877" t="s">
        <v>64</v>
      </c>
      <c r="OJ491" s="877" t="s">
        <v>64</v>
      </c>
      <c r="OK491" s="877" t="s">
        <v>64</v>
      </c>
      <c r="OL491" s="877" t="s">
        <v>64</v>
      </c>
      <c r="OM491" s="877" t="s">
        <v>64</v>
      </c>
    </row>
    <row r="492" spans="1:403" s="133" customFormat="1" x14ac:dyDescent="0.25">
      <c r="A492" s="455">
        <v>491</v>
      </c>
      <c r="B492" s="221">
        <v>0</v>
      </c>
      <c r="C492" s="61">
        <v>1</v>
      </c>
      <c r="D492" s="61">
        <v>5</v>
      </c>
      <c r="E492" s="511">
        <v>252</v>
      </c>
      <c r="F492" s="884"/>
      <c r="G492" s="61"/>
      <c r="H492" s="900">
        <v>526</v>
      </c>
      <c r="J492" s="511" t="s">
        <v>2030</v>
      </c>
      <c r="K492" s="766">
        <v>21871</v>
      </c>
      <c r="L492" s="512">
        <v>56.0027397260274</v>
      </c>
      <c r="M492" s="514">
        <v>116.6</v>
      </c>
      <c r="N492" s="514">
        <v>180</v>
      </c>
      <c r="O492" s="514">
        <v>35.987654320987652</v>
      </c>
      <c r="P492" s="106">
        <v>2.414539293529927</v>
      </c>
      <c r="Q492" s="511">
        <v>0</v>
      </c>
      <c r="R492" s="511">
        <v>145</v>
      </c>
      <c r="S492" s="511">
        <v>80</v>
      </c>
      <c r="T492" s="511">
        <v>0</v>
      </c>
      <c r="U492" s="514">
        <v>2</v>
      </c>
      <c r="V492" s="718">
        <v>1</v>
      </c>
      <c r="W492" s="718"/>
      <c r="X492" s="718">
        <v>1</v>
      </c>
      <c r="Y492" s="718">
        <v>2</v>
      </c>
      <c r="Z492" s="718">
        <v>1</v>
      </c>
      <c r="AA492" s="718">
        <v>0</v>
      </c>
      <c r="AB492" s="718">
        <v>0</v>
      </c>
      <c r="AC492" s="718">
        <v>0</v>
      </c>
      <c r="AE492" s="524">
        <v>29.849531702501199</v>
      </c>
      <c r="AG492" s="589">
        <v>166</v>
      </c>
      <c r="AH492" s="590">
        <v>1.6</v>
      </c>
      <c r="AI492" s="589">
        <v>45</v>
      </c>
      <c r="AJ492" s="63"/>
      <c r="AK492" s="515">
        <v>11.9</v>
      </c>
      <c r="AL492" s="63"/>
      <c r="AM492" s="515"/>
      <c r="AN492" s="554">
        <v>483</v>
      </c>
      <c r="AO492" s="409"/>
      <c r="AP492" s="63"/>
      <c r="AQ492" s="63"/>
      <c r="AR492" s="63"/>
      <c r="AS492" s="63"/>
      <c r="AT492" s="63"/>
      <c r="AU492" s="63"/>
      <c r="AV492" s="64"/>
      <c r="AW492" s="64"/>
      <c r="AX492" s="108"/>
      <c r="AY492" s="108"/>
      <c r="AZ492" s="108"/>
      <c r="BA492" s="589">
        <v>142</v>
      </c>
      <c r="BB492" s="414"/>
      <c r="BC492" s="66"/>
      <c r="BD492" s="68"/>
      <c r="BE492" s="66"/>
      <c r="BF492" s="218"/>
      <c r="BG492" s="66"/>
      <c r="BH492" s="68"/>
      <c r="BI492" s="508"/>
      <c r="BJ492" s="508"/>
      <c r="BK492" s="508"/>
      <c r="BL492" s="66"/>
      <c r="BM492" s="66"/>
      <c r="BN492" s="66"/>
      <c r="BO492" s="66"/>
      <c r="BP492" s="571"/>
      <c r="BQ492" s="66"/>
      <c r="BR492" s="66"/>
      <c r="BS492" s="66"/>
      <c r="BT492" s="66"/>
      <c r="BU492" s="61"/>
      <c r="BV492" s="61"/>
      <c r="BW492" s="61"/>
      <c r="BX492" s="61"/>
      <c r="BY492" s="61"/>
      <c r="BZ492" s="61"/>
      <c r="CA492" s="61"/>
      <c r="CB492" s="61"/>
      <c r="CC492" s="61"/>
      <c r="CD492" s="61"/>
      <c r="CE492" s="61"/>
      <c r="CF492" s="61"/>
      <c r="CG492" s="61"/>
      <c r="CH492" s="61"/>
      <c r="CI492" s="61"/>
      <c r="CJ492" s="61"/>
      <c r="CK492" s="661">
        <v>1</v>
      </c>
      <c r="CL492" s="661">
        <v>0</v>
      </c>
      <c r="CM492" s="661">
        <v>1</v>
      </c>
      <c r="CN492" s="661">
        <v>1</v>
      </c>
      <c r="CO492" s="663">
        <v>1</v>
      </c>
      <c r="CP492" s="661">
        <v>0</v>
      </c>
      <c r="CQ492" s="661">
        <v>0</v>
      </c>
      <c r="CR492" s="661">
        <v>1</v>
      </c>
      <c r="CS492" s="661">
        <v>0</v>
      </c>
      <c r="CT492" s="661">
        <v>0</v>
      </c>
      <c r="CU492" s="661">
        <v>0</v>
      </c>
      <c r="CV492" s="661">
        <v>1</v>
      </c>
      <c r="CW492" s="666">
        <v>9.6999999999999993</v>
      </c>
      <c r="CX492" s="362"/>
      <c r="CY492" s="362"/>
      <c r="CZ492" s="362"/>
      <c r="DD492" s="516">
        <v>2</v>
      </c>
      <c r="DE492" s="511" t="s">
        <v>2031</v>
      </c>
      <c r="DG492" s="136"/>
      <c r="DK492" s="136"/>
      <c r="DL492" s="136"/>
      <c r="DM492" s="136"/>
      <c r="DT492" s="63"/>
      <c r="EP492" s="511">
        <v>252</v>
      </c>
      <c r="EQ492" s="574">
        <v>42310</v>
      </c>
      <c r="EU492" s="133">
        <v>64</v>
      </c>
      <c r="EV492" s="133">
        <v>0</v>
      </c>
      <c r="EW492" s="524">
        <v>29.849531702501199</v>
      </c>
      <c r="EX492" s="133">
        <v>9</v>
      </c>
      <c r="EY492" s="133">
        <v>9</v>
      </c>
      <c r="EZ492" s="133">
        <v>82</v>
      </c>
      <c r="FA492" s="133">
        <v>70</v>
      </c>
      <c r="FD492" s="133">
        <v>56</v>
      </c>
      <c r="FF492" s="133">
        <v>50</v>
      </c>
      <c r="FI492" s="91"/>
      <c r="FJ492" s="91"/>
      <c r="FK492" s="227"/>
      <c r="FL492" s="227"/>
      <c r="FM492" s="193">
        <v>434</v>
      </c>
      <c r="FN492" s="193">
        <v>317</v>
      </c>
      <c r="FO492" s="193">
        <v>179.74443454408035</v>
      </c>
      <c r="FP492" s="193">
        <v>131.28798560016929</v>
      </c>
      <c r="FQ492" s="193">
        <v>27</v>
      </c>
      <c r="FR492" s="133">
        <v>1</v>
      </c>
      <c r="FT492" s="193">
        <v>46</v>
      </c>
      <c r="FU492" s="193">
        <v>55</v>
      </c>
      <c r="FV492" s="133">
        <v>220</v>
      </c>
      <c r="FW492" s="237">
        <v>4.8899999999999997</v>
      </c>
      <c r="FX492" s="237">
        <v>9.1199999999999992</v>
      </c>
      <c r="FY492" s="237">
        <v>9.406952965235174</v>
      </c>
      <c r="FZ492" s="237">
        <v>0.83636363636363631</v>
      </c>
      <c r="GA492" s="237">
        <v>2.6589595375722541</v>
      </c>
      <c r="GB492" s="133">
        <v>25</v>
      </c>
      <c r="GH492" s="133">
        <v>2</v>
      </c>
      <c r="GI492" s="133">
        <v>1</v>
      </c>
      <c r="GJ492" s="133">
        <v>0</v>
      </c>
      <c r="GK492" s="133">
        <v>1</v>
      </c>
      <c r="GL492" s="133">
        <v>27</v>
      </c>
      <c r="GN492" s="133">
        <v>0</v>
      </c>
      <c r="GP492" s="133">
        <v>0</v>
      </c>
      <c r="GQ492" s="61">
        <v>133</v>
      </c>
      <c r="GR492" s="106">
        <v>55.082971876411726</v>
      </c>
      <c r="GS492" s="61">
        <v>33</v>
      </c>
      <c r="GT492" s="61">
        <v>1</v>
      </c>
      <c r="GU492" s="61"/>
      <c r="GV492" s="61"/>
      <c r="GW492" s="61"/>
      <c r="GX492" s="61"/>
      <c r="GY492" s="61">
        <v>19</v>
      </c>
      <c r="GZ492" s="61"/>
      <c r="HA492" s="90"/>
      <c r="HB492" s="21">
        <v>9</v>
      </c>
      <c r="HZ492" s="238"/>
      <c r="IF492" s="237"/>
      <c r="IG492" s="237"/>
      <c r="IQ492" s="237"/>
      <c r="JD492" s="136"/>
      <c r="JE492" s="278"/>
      <c r="JF492" s="70"/>
      <c r="JG492" s="70"/>
      <c r="JH492" s="136"/>
      <c r="JI492" s="136"/>
      <c r="JJ492" s="136"/>
      <c r="JK492" s="136"/>
      <c r="JM492" s="420"/>
      <c r="JN492" s="362"/>
      <c r="JO492" s="244"/>
      <c r="JQ492" s="518">
        <v>0</v>
      </c>
      <c r="JR492" s="519"/>
      <c r="JS492" s="520"/>
      <c r="JT492" s="135"/>
      <c r="JV492" s="200"/>
      <c r="JW492" s="135"/>
      <c r="JX492" s="225"/>
      <c r="JY492" s="201"/>
      <c r="JZ492" s="135"/>
      <c r="KA492" s="225"/>
      <c r="KB492" s="699">
        <v>0</v>
      </c>
      <c r="KC492" s="511"/>
      <c r="KD492" s="225"/>
      <c r="KE492" s="63"/>
      <c r="KF492" s="250"/>
      <c r="KG492" s="250"/>
      <c r="KH492" s="250"/>
      <c r="KI492" s="250"/>
      <c r="KJ492" s="250"/>
      <c r="KK492" s="250"/>
      <c r="KL492" s="250"/>
      <c r="KM492" s="250"/>
      <c r="KR492" s="92"/>
      <c r="KS492" s="92"/>
      <c r="KT492" s="92"/>
      <c r="KU492" s="361"/>
      <c r="KV492" s="92"/>
      <c r="KW492" s="361"/>
      <c r="KX492" s="361"/>
      <c r="KY492" s="361"/>
      <c r="KZ492" s="361"/>
      <c r="LA492" s="361"/>
      <c r="LB492" s="361"/>
      <c r="LC492" s="361"/>
      <c r="LD492" s="361"/>
      <c r="LE492" s="361"/>
      <c r="LF492" s="112"/>
      <c r="LG492" s="454"/>
      <c r="LH492" s="454"/>
      <c r="LI492" s="454"/>
      <c r="LJ492" s="454"/>
      <c r="LK492" s="454"/>
      <c r="LL492" s="454"/>
      <c r="LM492" s="454"/>
      <c r="LN492" s="454"/>
      <c r="LO492" s="454"/>
      <c r="LP492" s="454"/>
      <c r="LQ492" s="454"/>
      <c r="LR492" s="454"/>
      <c r="LS492" s="454"/>
      <c r="LT492" s="454"/>
      <c r="LU492" s="454"/>
      <c r="LV492" s="454"/>
      <c r="LW492" s="454"/>
      <c r="LX492" s="454"/>
      <c r="LY492" s="454"/>
      <c r="LZ492" s="454"/>
      <c r="MA492" s="454"/>
      <c r="MB492" s="454"/>
      <c r="MD492" s="509"/>
      <c r="ME492" s="61"/>
      <c r="MF492" s="746">
        <v>252</v>
      </c>
      <c r="MG492" s="510">
        <v>42312</v>
      </c>
      <c r="MH492" s="511">
        <v>526</v>
      </c>
      <c r="MI492" s="521">
        <v>526</v>
      </c>
      <c r="MJ492" s="522">
        <v>56.665639546175498</v>
      </c>
      <c r="MK492" s="510"/>
      <c r="ML492" s="511"/>
      <c r="MM492" s="511"/>
      <c r="MN492" s="511"/>
      <c r="MO492" s="511"/>
      <c r="MP492" s="511"/>
      <c r="NE492" s="876">
        <v>1252</v>
      </c>
      <c r="NF492" s="877">
        <v>8.5126219614242498</v>
      </c>
      <c r="NG492" s="877">
        <v>6.3593103168904399</v>
      </c>
      <c r="NH492" s="877">
        <v>4.0617761975866902</v>
      </c>
      <c r="NI492" s="877">
        <v>4.0513721017210296</v>
      </c>
      <c r="NJ492" s="877">
        <v>6.1379133220884103</v>
      </c>
      <c r="NK492" s="877">
        <v>8.5761441821296795</v>
      </c>
      <c r="NL492" s="877">
        <v>7.5187711627112801</v>
      </c>
      <c r="NM492" s="877">
        <v>7.9180880275702199</v>
      </c>
      <c r="NN492" s="877">
        <v>6.0923343111861996</v>
      </c>
      <c r="NO492" s="877">
        <v>1.59454854955035</v>
      </c>
      <c r="NP492" s="877">
        <v>6.5082701755677999</v>
      </c>
      <c r="NQ492" s="877">
        <v>7.1177989196212996</v>
      </c>
      <c r="NR492" s="877">
        <v>7.4780819765570703</v>
      </c>
      <c r="NS492" s="877">
        <v>4.2257376534660596</v>
      </c>
      <c r="NT492" s="877">
        <v>6.2176184853510499</v>
      </c>
      <c r="NU492" s="877">
        <v>7.0117863312066104</v>
      </c>
      <c r="NV492" s="877">
        <v>6.5020759560457897</v>
      </c>
      <c r="NW492" s="877">
        <v>6.55933884760654</v>
      </c>
      <c r="NX492" s="877">
        <v>5.7642081301399504</v>
      </c>
      <c r="NY492" s="877">
        <v>5.9643986322031797</v>
      </c>
      <c r="NZ492" s="877">
        <v>8.1583067283139794</v>
      </c>
      <c r="OA492" s="877">
        <v>-1.9378782880922001</v>
      </c>
      <c r="OB492" s="877">
        <v>10.439332242296301</v>
      </c>
      <c r="OC492" s="877">
        <v>-0.736965594166206</v>
      </c>
      <c r="OD492" s="877">
        <v>6.53028927798578</v>
      </c>
      <c r="OE492" s="877">
        <v>5.8843537068479899</v>
      </c>
      <c r="OF492" s="877">
        <v>3.9335726382610199</v>
      </c>
      <c r="OG492" s="877">
        <v>12.451679911544799</v>
      </c>
      <c r="OH492" s="877">
        <v>3.3030500846816699</v>
      </c>
      <c r="OI492" s="877">
        <v>6.0825748663395203</v>
      </c>
      <c r="OJ492" s="877">
        <v>4.6993295256731598</v>
      </c>
      <c r="OK492" s="877">
        <v>6.36910504520527</v>
      </c>
      <c r="OL492" s="877">
        <v>8.4681675660779892</v>
      </c>
      <c r="OM492" s="877">
        <v>11.1762978364626</v>
      </c>
    </row>
    <row r="493" spans="1:403" s="133" customFormat="1" x14ac:dyDescent="0.25">
      <c r="A493" s="455">
        <v>492</v>
      </c>
      <c r="B493" s="221">
        <v>0</v>
      </c>
      <c r="C493" s="61">
        <v>0</v>
      </c>
      <c r="D493" s="61">
        <v>5</v>
      </c>
      <c r="E493" s="511">
        <v>256</v>
      </c>
      <c r="F493" s="884"/>
      <c r="G493" s="61"/>
      <c r="H493" s="900">
        <v>530</v>
      </c>
      <c r="J493" s="511" t="s">
        <v>2032</v>
      </c>
      <c r="K493" s="766">
        <v>25468</v>
      </c>
      <c r="L493" s="512">
        <v>46.202739726027403</v>
      </c>
      <c r="M493" s="514">
        <v>85</v>
      </c>
      <c r="N493" s="514">
        <v>169</v>
      </c>
      <c r="O493" s="514">
        <v>29.760862714890941</v>
      </c>
      <c r="P493" s="106">
        <v>1.9975679657467922</v>
      </c>
      <c r="Q493" s="511">
        <v>0</v>
      </c>
      <c r="R493" s="511">
        <v>115</v>
      </c>
      <c r="S493" s="511">
        <v>70</v>
      </c>
      <c r="T493" s="511">
        <v>0</v>
      </c>
      <c r="U493" s="514">
        <v>2</v>
      </c>
      <c r="V493" s="718">
        <v>0</v>
      </c>
      <c r="W493" s="718"/>
      <c r="X493" s="718">
        <v>0</v>
      </c>
      <c r="Y493" s="718">
        <v>2</v>
      </c>
      <c r="Z493" s="718">
        <v>0</v>
      </c>
      <c r="AA493" s="718">
        <v>1</v>
      </c>
      <c r="AB493" s="718">
        <v>1</v>
      </c>
      <c r="AC493" s="718">
        <v>0</v>
      </c>
      <c r="AE493" s="524">
        <v>29.120745923197799</v>
      </c>
      <c r="AG493" s="589"/>
      <c r="AH493" s="590">
        <v>1.33</v>
      </c>
      <c r="AI493" s="589">
        <v>58</v>
      </c>
      <c r="AJ493" s="63"/>
      <c r="AK493" s="515">
        <v>15.3</v>
      </c>
      <c r="AL493" s="63"/>
      <c r="AM493" s="515"/>
      <c r="AN493" s="554">
        <v>1228</v>
      </c>
      <c r="AO493" s="409"/>
      <c r="AP493" s="63"/>
      <c r="AQ493" s="63"/>
      <c r="AR493" s="63"/>
      <c r="AS493" s="63"/>
      <c r="AT493" s="63"/>
      <c r="AU493" s="63"/>
      <c r="AV493" s="64"/>
      <c r="AW493" s="64"/>
      <c r="AX493" s="108"/>
      <c r="AY493" s="108"/>
      <c r="AZ493" s="108"/>
      <c r="BA493" s="589">
        <v>139</v>
      </c>
      <c r="BB493" s="414"/>
      <c r="BC493" s="66"/>
      <c r="BD493" s="68"/>
      <c r="BE493" s="66"/>
      <c r="BF493" s="218"/>
      <c r="BG493" s="66"/>
      <c r="BH493" s="68"/>
      <c r="BI493" s="508"/>
      <c r="BJ493" s="508"/>
      <c r="BK493" s="508"/>
      <c r="BL493" s="66"/>
      <c r="BM493" s="66"/>
      <c r="BN493" s="66"/>
      <c r="BO493" s="66"/>
      <c r="BP493" s="571"/>
      <c r="BQ493" s="66"/>
      <c r="BR493" s="66"/>
      <c r="BS493" s="66"/>
      <c r="BT493" s="66"/>
      <c r="BU493" s="61"/>
      <c r="BV493" s="61"/>
      <c r="BW493" s="61"/>
      <c r="BX493" s="61"/>
      <c r="BY493" s="61"/>
      <c r="BZ493" s="61"/>
      <c r="CA493" s="61"/>
      <c r="CB493" s="61"/>
      <c r="CC493" s="61"/>
      <c r="CD493" s="61"/>
      <c r="CE493" s="61"/>
      <c r="CF493" s="61"/>
      <c r="CG493" s="61"/>
      <c r="CH493" s="61"/>
      <c r="CI493" s="61"/>
      <c r="CJ493" s="61"/>
      <c r="CK493" s="661">
        <v>1</v>
      </c>
      <c r="CL493" s="661">
        <v>0</v>
      </c>
      <c r="CM493" s="661">
        <v>1</v>
      </c>
      <c r="CN493" s="661">
        <v>1</v>
      </c>
      <c r="CO493" s="661">
        <v>1</v>
      </c>
      <c r="CP493" s="661">
        <v>0</v>
      </c>
      <c r="CQ493" s="661">
        <v>0</v>
      </c>
      <c r="CR493" s="663" t="s">
        <v>1835</v>
      </c>
      <c r="CS493" s="661">
        <v>0</v>
      </c>
      <c r="CT493" s="661">
        <v>0</v>
      </c>
      <c r="CU493" s="661">
        <v>0</v>
      </c>
      <c r="CV493" s="661">
        <v>0</v>
      </c>
      <c r="CW493" s="666">
        <v>16.7</v>
      </c>
      <c r="CX493" s="362"/>
      <c r="CY493" s="362"/>
      <c r="CZ493" s="362"/>
      <c r="DD493" s="516">
        <v>2</v>
      </c>
      <c r="DE493" s="513" t="s">
        <v>2033</v>
      </c>
      <c r="DG493" s="136"/>
      <c r="DK493" s="136"/>
      <c r="DL493" s="136"/>
      <c r="DM493" s="136"/>
      <c r="DT493" s="63"/>
      <c r="EP493" s="511">
        <v>256</v>
      </c>
      <c r="EQ493" s="574">
        <v>42303</v>
      </c>
      <c r="EU493" s="133">
        <v>79</v>
      </c>
      <c r="EV493" s="133">
        <v>0</v>
      </c>
      <c r="EW493" s="524">
        <v>29.120745923197799</v>
      </c>
      <c r="EX493" s="133">
        <v>7</v>
      </c>
      <c r="EY493" s="133">
        <v>7</v>
      </c>
      <c r="EZ493" s="133">
        <v>71</v>
      </c>
      <c r="FA493" s="133">
        <v>61</v>
      </c>
      <c r="FD493" s="133">
        <v>45</v>
      </c>
      <c r="FF493" s="133">
        <v>25</v>
      </c>
      <c r="FI493" s="91"/>
      <c r="FJ493" s="91"/>
      <c r="FK493" s="227"/>
      <c r="FL493" s="227"/>
      <c r="FM493" s="193">
        <v>230</v>
      </c>
      <c r="FN493" s="193">
        <v>158</v>
      </c>
      <c r="FO493" s="193">
        <v>115.14001222682521</v>
      </c>
      <c r="FP493" s="193">
        <v>79.096182312340787</v>
      </c>
      <c r="FQ493" s="193">
        <v>31</v>
      </c>
      <c r="FR493" s="133">
        <v>1</v>
      </c>
      <c r="FT493" s="193">
        <v>50</v>
      </c>
      <c r="FU493" s="193">
        <v>67</v>
      </c>
      <c r="FV493" s="133">
        <v>140</v>
      </c>
      <c r="FW493" s="237">
        <v>5.48</v>
      </c>
      <c r="FX493" s="237">
        <v>4.8</v>
      </c>
      <c r="FY493" s="237">
        <v>9.1240875912408743</v>
      </c>
      <c r="FZ493" s="237">
        <v>0.74626865671641796</v>
      </c>
      <c r="GA493" s="237"/>
      <c r="GB493" s="133">
        <v>23</v>
      </c>
      <c r="GH493" s="133">
        <v>0</v>
      </c>
      <c r="GI493" s="133">
        <v>1</v>
      </c>
      <c r="GJ493" s="133">
        <v>0</v>
      </c>
      <c r="GK493" s="133">
        <v>1</v>
      </c>
      <c r="GL493" s="133">
        <v>18</v>
      </c>
      <c r="GN493" s="133">
        <v>0</v>
      </c>
      <c r="GP493" s="133">
        <v>1</v>
      </c>
      <c r="GQ493" s="61">
        <v>46</v>
      </c>
      <c r="GR493" s="106">
        <v>23.02800244536504</v>
      </c>
      <c r="GS493" s="61">
        <v>75</v>
      </c>
      <c r="GT493" s="61">
        <v>0</v>
      </c>
      <c r="GU493" s="61"/>
      <c r="GV493" s="61"/>
      <c r="GW493" s="61"/>
      <c r="GX493" s="61"/>
      <c r="GY493" s="61">
        <v>23</v>
      </c>
      <c r="GZ493" s="61"/>
      <c r="HA493" s="90"/>
      <c r="HB493" s="21">
        <v>15</v>
      </c>
      <c r="HZ493" s="238"/>
      <c r="IF493" s="237"/>
      <c r="IG493" s="237"/>
      <c r="IQ493" s="237"/>
      <c r="JD493" s="136"/>
      <c r="JE493" s="278"/>
      <c r="JF493" s="70"/>
      <c r="JG493" s="70"/>
      <c r="JH493" s="136"/>
      <c r="JI493" s="136"/>
      <c r="JJ493" s="136"/>
      <c r="JK493" s="136"/>
      <c r="JM493" s="420"/>
      <c r="JN493" s="362"/>
      <c r="JO493" s="244"/>
      <c r="JQ493" s="518">
        <v>0</v>
      </c>
      <c r="JR493" s="519">
        <v>43544</v>
      </c>
      <c r="JS493" s="520">
        <v>39</v>
      </c>
      <c r="JT493" s="135"/>
      <c r="JV493" s="200"/>
      <c r="JW493" s="135"/>
      <c r="JX493" s="225"/>
      <c r="JY493" s="201"/>
      <c r="JZ493" s="135"/>
      <c r="KA493" s="225"/>
      <c r="KB493" s="699">
        <v>0</v>
      </c>
      <c r="KC493" s="511"/>
      <c r="KD493" s="225"/>
      <c r="KE493" s="63"/>
      <c r="KF493" s="250"/>
      <c r="KG493" s="250"/>
      <c r="KH493" s="250"/>
      <c r="KI493" s="250"/>
      <c r="KJ493" s="250"/>
      <c r="KK493" s="250"/>
      <c r="KL493" s="250"/>
      <c r="KM493" s="250"/>
      <c r="KR493" s="92"/>
      <c r="KS493" s="92"/>
      <c r="KT493" s="92"/>
      <c r="KU493" s="361"/>
      <c r="KV493" s="92"/>
      <c r="KW493" s="361"/>
      <c r="KX493" s="361"/>
      <c r="KY493" s="361"/>
      <c r="KZ493" s="361"/>
      <c r="LA493" s="361"/>
      <c r="LB493" s="361"/>
      <c r="LC493" s="361"/>
      <c r="LD493" s="361"/>
      <c r="LE493" s="361"/>
      <c r="LF493" s="112"/>
      <c r="LG493" s="454"/>
      <c r="LH493" s="454"/>
      <c r="LI493" s="454"/>
      <c r="LJ493" s="454"/>
      <c r="LK493" s="454"/>
      <c r="LL493" s="454"/>
      <c r="LM493" s="454"/>
      <c r="LN493" s="454"/>
      <c r="LO493" s="454"/>
      <c r="LP493" s="454"/>
      <c r="LQ493" s="454"/>
      <c r="LR493" s="454"/>
      <c r="LS493" s="454"/>
      <c r="LT493" s="454"/>
      <c r="LU493" s="454"/>
      <c r="LV493" s="454"/>
      <c r="LW493" s="454"/>
      <c r="LX493" s="454"/>
      <c r="LY493" s="454"/>
      <c r="LZ493" s="454"/>
      <c r="MA493" s="454"/>
      <c r="MB493" s="454"/>
      <c r="MD493" s="509"/>
      <c r="ME493" s="61"/>
      <c r="MF493" s="746">
        <v>256</v>
      </c>
      <c r="MG493" s="510">
        <v>42332</v>
      </c>
      <c r="MH493" s="511">
        <v>530</v>
      </c>
      <c r="MI493" s="521">
        <v>530</v>
      </c>
      <c r="MJ493" s="522">
        <v>37.645759330437002</v>
      </c>
      <c r="MK493" s="510">
        <v>42333</v>
      </c>
      <c r="ML493" s="511">
        <v>533</v>
      </c>
      <c r="MM493" s="511">
        <v>27.2</v>
      </c>
      <c r="MN493" s="511"/>
      <c r="MO493" s="511"/>
      <c r="MP493" s="511"/>
      <c r="NE493" s="876" t="s">
        <v>64</v>
      </c>
      <c r="NF493" s="877" t="s">
        <v>64</v>
      </c>
      <c r="NG493" s="877" t="s">
        <v>64</v>
      </c>
      <c r="NH493" s="877" t="s">
        <v>64</v>
      </c>
      <c r="NI493" s="877" t="s">
        <v>64</v>
      </c>
      <c r="NJ493" s="877" t="s">
        <v>64</v>
      </c>
      <c r="NK493" s="877" t="s">
        <v>64</v>
      </c>
      <c r="NL493" s="877" t="s">
        <v>64</v>
      </c>
      <c r="NM493" s="877" t="s">
        <v>64</v>
      </c>
      <c r="NN493" s="877" t="s">
        <v>64</v>
      </c>
      <c r="NO493" s="877" t="s">
        <v>64</v>
      </c>
      <c r="NP493" s="877" t="s">
        <v>64</v>
      </c>
      <c r="NQ493" s="877" t="s">
        <v>64</v>
      </c>
      <c r="NR493" s="877" t="s">
        <v>64</v>
      </c>
      <c r="NS493" s="877" t="s">
        <v>64</v>
      </c>
      <c r="NT493" s="877" t="s">
        <v>64</v>
      </c>
      <c r="NU493" s="877" t="s">
        <v>64</v>
      </c>
      <c r="NV493" s="877" t="s">
        <v>64</v>
      </c>
      <c r="NW493" s="877" t="s">
        <v>64</v>
      </c>
      <c r="NX493" s="877" t="s">
        <v>64</v>
      </c>
      <c r="NY493" s="877" t="s">
        <v>64</v>
      </c>
      <c r="NZ493" s="877" t="s">
        <v>64</v>
      </c>
      <c r="OA493" s="877" t="s">
        <v>64</v>
      </c>
      <c r="OB493" s="877" t="s">
        <v>64</v>
      </c>
      <c r="OC493" s="877" t="s">
        <v>64</v>
      </c>
      <c r="OD493" s="877" t="s">
        <v>64</v>
      </c>
      <c r="OE493" s="877" t="s">
        <v>64</v>
      </c>
      <c r="OF493" s="877" t="s">
        <v>64</v>
      </c>
      <c r="OG493" s="877" t="s">
        <v>64</v>
      </c>
      <c r="OH493" s="877" t="s">
        <v>64</v>
      </c>
      <c r="OI493" s="877" t="s">
        <v>64</v>
      </c>
      <c r="OJ493" s="877" t="s">
        <v>64</v>
      </c>
      <c r="OK493" s="877" t="s">
        <v>64</v>
      </c>
      <c r="OL493" s="877" t="s">
        <v>64</v>
      </c>
      <c r="OM493" s="877" t="s">
        <v>64</v>
      </c>
    </row>
    <row r="494" spans="1:403" s="133" customFormat="1" x14ac:dyDescent="0.25">
      <c r="A494" s="902">
        <v>493</v>
      </c>
      <c r="B494" s="274">
        <v>0</v>
      </c>
      <c r="C494" s="61">
        <v>0</v>
      </c>
      <c r="D494" s="61">
        <v>5</v>
      </c>
      <c r="E494" s="511">
        <v>257</v>
      </c>
      <c r="F494" s="884"/>
      <c r="G494" s="61"/>
      <c r="H494" s="900">
        <v>531</v>
      </c>
      <c r="J494" s="511" t="s">
        <v>2034</v>
      </c>
      <c r="K494" s="766">
        <v>24131</v>
      </c>
      <c r="L494" s="512">
        <v>49.868493150684898</v>
      </c>
      <c r="M494" s="514">
        <v>79</v>
      </c>
      <c r="N494" s="514">
        <v>168</v>
      </c>
      <c r="O494" s="514">
        <v>27.990362811791389</v>
      </c>
      <c r="P494" s="106">
        <v>1.9200694431886225</v>
      </c>
      <c r="Q494" s="511">
        <v>0</v>
      </c>
      <c r="R494" s="511">
        <v>104</v>
      </c>
      <c r="S494" s="511">
        <v>76</v>
      </c>
      <c r="T494" s="511">
        <v>0</v>
      </c>
      <c r="U494" s="514">
        <v>3</v>
      </c>
      <c r="V494" s="718">
        <v>0</v>
      </c>
      <c r="W494" s="718"/>
      <c r="X494" s="718">
        <v>0</v>
      </c>
      <c r="Y494" s="718">
        <v>0</v>
      </c>
      <c r="Z494" s="718">
        <v>1</v>
      </c>
      <c r="AA494" s="718">
        <v>1</v>
      </c>
      <c r="AB494" s="718">
        <v>0</v>
      </c>
      <c r="AC494" s="718">
        <v>0</v>
      </c>
      <c r="AE494" s="524">
        <v>16.009056122449</v>
      </c>
      <c r="AG494" s="589">
        <v>98</v>
      </c>
      <c r="AH494" s="590">
        <v>1.6</v>
      </c>
      <c r="AI494" s="589">
        <v>46</v>
      </c>
      <c r="AJ494" s="63"/>
      <c r="AK494" s="515">
        <v>14.3</v>
      </c>
      <c r="AL494" s="63"/>
      <c r="AM494" s="515"/>
      <c r="AN494" s="554">
        <v>9257</v>
      </c>
      <c r="AO494" s="409"/>
      <c r="AP494" s="63"/>
      <c r="AQ494" s="63"/>
      <c r="AR494" s="63"/>
      <c r="AS494" s="63"/>
      <c r="AT494" s="63"/>
      <c r="AU494" s="63"/>
      <c r="AV494" s="64"/>
      <c r="AW494" s="64"/>
      <c r="AX494" s="108"/>
      <c r="AY494" s="108"/>
      <c r="AZ494" s="108"/>
      <c r="BA494" s="589">
        <v>137</v>
      </c>
      <c r="BB494" s="414"/>
      <c r="BC494" s="66"/>
      <c r="BD494" s="68"/>
      <c r="BE494" s="66"/>
      <c r="BF494" s="218"/>
      <c r="BG494" s="66"/>
      <c r="BH494" s="68"/>
      <c r="BI494" s="508"/>
      <c r="BJ494" s="508"/>
      <c r="BK494" s="508"/>
      <c r="BL494" s="66"/>
      <c r="BM494" s="66"/>
      <c r="BN494" s="66"/>
      <c r="BO494" s="66"/>
      <c r="BP494" s="571"/>
      <c r="BQ494" s="66"/>
      <c r="BR494" s="66"/>
      <c r="BS494" s="66"/>
      <c r="BT494" s="66"/>
      <c r="BU494" s="61"/>
      <c r="BV494" s="61"/>
      <c r="BW494" s="61"/>
      <c r="BX494" s="61"/>
      <c r="BY494" s="61"/>
      <c r="BZ494" s="61"/>
      <c r="CA494" s="61"/>
      <c r="CB494" s="61"/>
      <c r="CC494" s="61"/>
      <c r="CD494" s="61"/>
      <c r="CE494" s="61"/>
      <c r="CF494" s="61"/>
      <c r="CG494" s="61"/>
      <c r="CH494" s="61"/>
      <c r="CI494" s="61"/>
      <c r="CJ494" s="61"/>
      <c r="CK494" s="661">
        <v>1</v>
      </c>
      <c r="CL494" s="661">
        <v>0</v>
      </c>
      <c r="CM494" s="661">
        <v>1</v>
      </c>
      <c r="CN494" s="661">
        <v>1</v>
      </c>
      <c r="CO494" s="661">
        <v>1</v>
      </c>
      <c r="CP494" s="661">
        <v>0</v>
      </c>
      <c r="CQ494" s="661">
        <v>1</v>
      </c>
      <c r="CR494" s="661">
        <v>0</v>
      </c>
      <c r="CS494" s="661">
        <v>0</v>
      </c>
      <c r="CT494" s="661">
        <v>0</v>
      </c>
      <c r="CU494" s="661">
        <v>1</v>
      </c>
      <c r="CV494" s="661">
        <v>1</v>
      </c>
      <c r="CW494" s="666">
        <v>10.3</v>
      </c>
      <c r="CX494" s="362"/>
      <c r="CY494" s="362"/>
      <c r="CZ494" s="362"/>
      <c r="DD494" s="516">
        <v>2</v>
      </c>
      <c r="DE494" s="511" t="s">
        <v>1728</v>
      </c>
      <c r="DG494" s="136"/>
      <c r="DK494" s="136"/>
      <c r="DL494" s="136"/>
      <c r="DM494" s="136"/>
      <c r="DT494" s="63"/>
      <c r="EP494" s="511">
        <v>257</v>
      </c>
      <c r="EQ494" s="574">
        <v>42305</v>
      </c>
      <c r="EU494" s="133">
        <v>74</v>
      </c>
      <c r="EV494" s="133">
        <v>0</v>
      </c>
      <c r="EW494" s="524">
        <v>16.009056122449</v>
      </c>
      <c r="EX494" s="133">
        <v>10</v>
      </c>
      <c r="EY494" s="133">
        <v>10</v>
      </c>
      <c r="EZ494" s="133">
        <v>80</v>
      </c>
      <c r="FA494" s="133">
        <v>74</v>
      </c>
      <c r="FD494" s="133">
        <v>45</v>
      </c>
      <c r="FF494" s="133">
        <v>30</v>
      </c>
      <c r="FI494" s="91"/>
      <c r="FJ494" s="91"/>
      <c r="FK494" s="227"/>
      <c r="FL494" s="227"/>
      <c r="FM494" s="193">
        <v>355</v>
      </c>
      <c r="FN494" s="193">
        <v>263</v>
      </c>
      <c r="FO494" s="193">
        <v>184.8891462021594</v>
      </c>
      <c r="FP494" s="193">
        <v>136.97421253850118</v>
      </c>
      <c r="FQ494" s="193">
        <v>26</v>
      </c>
      <c r="FR494" s="133">
        <v>1</v>
      </c>
      <c r="FT494" s="193">
        <v>94</v>
      </c>
      <c r="FU494" s="193">
        <v>60</v>
      </c>
      <c r="FV494" s="133">
        <v>170</v>
      </c>
      <c r="FW494" s="237">
        <v>2.74</v>
      </c>
      <c r="FX494" s="237">
        <v>6.3</v>
      </c>
      <c r="FY494" s="237">
        <v>34.306569343065689</v>
      </c>
      <c r="FZ494" s="237">
        <v>1.5666666666666667</v>
      </c>
      <c r="GA494" s="237">
        <v>4.7474747474747474</v>
      </c>
      <c r="GB494" s="133">
        <v>20</v>
      </c>
      <c r="GH494" s="133">
        <v>0</v>
      </c>
      <c r="GI494" s="133">
        <v>3</v>
      </c>
      <c r="GJ494" s="133">
        <v>1</v>
      </c>
      <c r="GK494" s="133">
        <v>1</v>
      </c>
      <c r="GL494" s="133">
        <v>47</v>
      </c>
      <c r="GN494" s="133">
        <v>0</v>
      </c>
      <c r="GP494" s="133">
        <v>1</v>
      </c>
      <c r="GQ494" s="61">
        <v>87</v>
      </c>
      <c r="GR494" s="106">
        <v>45.310861181937653</v>
      </c>
      <c r="GS494" s="61">
        <v>12</v>
      </c>
      <c r="GT494" s="61">
        <v>1</v>
      </c>
      <c r="GU494" s="61"/>
      <c r="GV494" s="61"/>
      <c r="GW494" s="61"/>
      <c r="GX494" s="61"/>
      <c r="GY494" s="61">
        <v>15</v>
      </c>
      <c r="GZ494" s="61"/>
      <c r="HA494" s="90"/>
      <c r="HB494" s="21">
        <v>23</v>
      </c>
      <c r="HZ494" s="238"/>
      <c r="IF494" s="237"/>
      <c r="IG494" s="237"/>
      <c r="IQ494" s="237"/>
      <c r="JD494" s="136"/>
      <c r="JE494" s="278"/>
      <c r="JF494" s="70"/>
      <c r="JG494" s="70"/>
      <c r="JH494" s="136"/>
      <c r="JI494" s="136"/>
      <c r="JJ494" s="136"/>
      <c r="JK494" s="136"/>
      <c r="JM494" s="420"/>
      <c r="JN494" s="362"/>
      <c r="JO494" s="244"/>
      <c r="JQ494" s="518">
        <v>2</v>
      </c>
      <c r="JR494" s="519">
        <v>42695</v>
      </c>
      <c r="JS494" s="520">
        <v>11</v>
      </c>
      <c r="JT494" s="135"/>
      <c r="JV494" s="200"/>
      <c r="JW494" s="135"/>
      <c r="JX494" s="225"/>
      <c r="JY494" s="201"/>
      <c r="JZ494" s="135"/>
      <c r="KA494" s="225"/>
      <c r="KB494" s="699">
        <v>1</v>
      </c>
      <c r="KC494" s="700">
        <v>42695</v>
      </c>
      <c r="KD494" s="225"/>
      <c r="KE494" s="63"/>
      <c r="KF494" s="250"/>
      <c r="KG494" s="250"/>
      <c r="KH494" s="250"/>
      <c r="KI494" s="250"/>
      <c r="KJ494" s="250"/>
      <c r="KK494" s="250"/>
      <c r="KL494" s="250"/>
      <c r="KM494" s="250"/>
      <c r="KR494" s="92"/>
      <c r="KS494" s="92"/>
      <c r="KT494" s="92"/>
      <c r="KU494" s="361"/>
      <c r="KV494" s="92"/>
      <c r="KW494" s="361"/>
      <c r="KX494" s="361"/>
      <c r="KY494" s="361"/>
      <c r="KZ494" s="361"/>
      <c r="LA494" s="361"/>
      <c r="LB494" s="361"/>
      <c r="LC494" s="361"/>
      <c r="LD494" s="361"/>
      <c r="LE494" s="361"/>
      <c r="LF494" s="112"/>
      <c r="LG494" s="454"/>
      <c r="LH494" s="454"/>
      <c r="LI494" s="454"/>
      <c r="LJ494" s="454"/>
      <c r="LK494" s="454"/>
      <c r="LL494" s="454"/>
      <c r="LM494" s="454"/>
      <c r="LN494" s="454"/>
      <c r="LO494" s="454"/>
      <c r="LP494" s="454"/>
      <c r="LQ494" s="454"/>
      <c r="LR494" s="454"/>
      <c r="LS494" s="454"/>
      <c r="LT494" s="454"/>
      <c r="LU494" s="454"/>
      <c r="LV494" s="454"/>
      <c r="LW494" s="454"/>
      <c r="LX494" s="454"/>
      <c r="LY494" s="454"/>
      <c r="LZ494" s="454"/>
      <c r="MA494" s="454"/>
      <c r="MB494" s="454"/>
      <c r="MD494" s="509"/>
      <c r="ME494" s="61"/>
      <c r="MF494" s="746">
        <v>257</v>
      </c>
      <c r="MG494" s="510">
        <v>42333</v>
      </c>
      <c r="MH494" s="511">
        <v>531</v>
      </c>
      <c r="MI494" s="521">
        <v>531</v>
      </c>
      <c r="MJ494" s="522">
        <v>40.809456132452503</v>
      </c>
      <c r="MK494" s="510">
        <v>42333</v>
      </c>
      <c r="ML494" s="511">
        <v>534</v>
      </c>
      <c r="MM494" s="511"/>
      <c r="MN494" s="511"/>
      <c r="MO494" s="511"/>
      <c r="MP494" s="511"/>
      <c r="NE494" s="876" t="s">
        <v>64</v>
      </c>
      <c r="NF494" s="877" t="s">
        <v>64</v>
      </c>
      <c r="NG494" s="877" t="s">
        <v>64</v>
      </c>
      <c r="NH494" s="877" t="s">
        <v>64</v>
      </c>
      <c r="NI494" s="877" t="s">
        <v>64</v>
      </c>
      <c r="NJ494" s="877" t="s">
        <v>64</v>
      </c>
      <c r="NK494" s="877" t="s">
        <v>64</v>
      </c>
      <c r="NL494" s="877" t="s">
        <v>64</v>
      </c>
      <c r="NM494" s="877" t="s">
        <v>64</v>
      </c>
      <c r="NN494" s="877" t="s">
        <v>64</v>
      </c>
      <c r="NO494" s="877" t="s">
        <v>64</v>
      </c>
      <c r="NP494" s="877" t="s">
        <v>64</v>
      </c>
      <c r="NQ494" s="877" t="s">
        <v>64</v>
      </c>
      <c r="NR494" s="877" t="s">
        <v>64</v>
      </c>
      <c r="NS494" s="877" t="s">
        <v>64</v>
      </c>
      <c r="NT494" s="877" t="s">
        <v>64</v>
      </c>
      <c r="NU494" s="877" t="s">
        <v>64</v>
      </c>
      <c r="NV494" s="877" t="s">
        <v>64</v>
      </c>
      <c r="NW494" s="877" t="s">
        <v>64</v>
      </c>
      <c r="NX494" s="877" t="s">
        <v>64</v>
      </c>
      <c r="NY494" s="877" t="s">
        <v>64</v>
      </c>
      <c r="NZ494" s="877" t="s">
        <v>64</v>
      </c>
      <c r="OA494" s="877" t="s">
        <v>64</v>
      </c>
      <c r="OB494" s="877" t="s">
        <v>64</v>
      </c>
      <c r="OC494" s="877" t="s">
        <v>64</v>
      </c>
      <c r="OD494" s="877" t="s">
        <v>64</v>
      </c>
      <c r="OE494" s="877" t="s">
        <v>64</v>
      </c>
      <c r="OF494" s="877" t="s">
        <v>64</v>
      </c>
      <c r="OG494" s="877" t="s">
        <v>64</v>
      </c>
      <c r="OH494" s="877" t="s">
        <v>64</v>
      </c>
      <c r="OI494" s="877" t="s">
        <v>64</v>
      </c>
      <c r="OJ494" s="877" t="s">
        <v>64</v>
      </c>
      <c r="OK494" s="877" t="s">
        <v>64</v>
      </c>
      <c r="OL494" s="877" t="s">
        <v>64</v>
      </c>
      <c r="OM494" s="877" t="s">
        <v>64</v>
      </c>
    </row>
    <row r="495" spans="1:403" s="133" customFormat="1" x14ac:dyDescent="0.25">
      <c r="A495" s="455">
        <v>494</v>
      </c>
      <c r="B495" s="221">
        <v>0</v>
      </c>
      <c r="C495" s="61">
        <v>0</v>
      </c>
      <c r="D495" s="61">
        <v>5</v>
      </c>
      <c r="E495" s="511">
        <v>259</v>
      </c>
      <c r="F495" s="884"/>
      <c r="G495" s="61"/>
      <c r="H495" s="900">
        <v>537</v>
      </c>
      <c r="J495" s="511" t="s">
        <v>2035</v>
      </c>
      <c r="K495" s="766">
        <v>24728</v>
      </c>
      <c r="L495" s="512">
        <v>48.249315068493203</v>
      </c>
      <c r="M495" s="514">
        <v>85.7</v>
      </c>
      <c r="N495" s="514">
        <v>183</v>
      </c>
      <c r="O495" s="514">
        <v>25.590492400489712</v>
      </c>
      <c r="P495" s="106">
        <v>2.0872030726948125</v>
      </c>
      <c r="Q495" s="511">
        <v>0</v>
      </c>
      <c r="R495" s="511">
        <v>116</v>
      </c>
      <c r="S495" s="511">
        <v>80</v>
      </c>
      <c r="T495" s="511">
        <v>0</v>
      </c>
      <c r="U495" s="514">
        <v>2</v>
      </c>
      <c r="V495" s="718">
        <v>0</v>
      </c>
      <c r="W495" s="718"/>
      <c r="X495" s="718">
        <v>1</v>
      </c>
      <c r="Y495" s="718">
        <v>0</v>
      </c>
      <c r="Z495" s="718">
        <v>0</v>
      </c>
      <c r="AA495" s="718">
        <v>1</v>
      </c>
      <c r="AB495" s="718">
        <v>0</v>
      </c>
      <c r="AC495" s="718">
        <v>0</v>
      </c>
      <c r="AE495" s="524">
        <v>32.727977010451902</v>
      </c>
      <c r="AG495" s="589">
        <v>98</v>
      </c>
      <c r="AH495" s="590">
        <v>1.45</v>
      </c>
      <c r="AI495" s="589">
        <v>52</v>
      </c>
      <c r="AJ495" s="63"/>
      <c r="AK495" s="515">
        <v>11.3</v>
      </c>
      <c r="AL495" s="63"/>
      <c r="AM495" s="515"/>
      <c r="AN495" s="554">
        <v>1290</v>
      </c>
      <c r="AO495" s="409"/>
      <c r="AP495" s="63"/>
      <c r="AQ495" s="63"/>
      <c r="AR495" s="63"/>
      <c r="AS495" s="63"/>
      <c r="AT495" s="63"/>
      <c r="AU495" s="63"/>
      <c r="AV495" s="64"/>
      <c r="AW495" s="64"/>
      <c r="AX495" s="108"/>
      <c r="AY495" s="108"/>
      <c r="AZ495" s="108"/>
      <c r="BA495" s="589">
        <v>145</v>
      </c>
      <c r="BB495" s="414"/>
      <c r="BC495" s="66"/>
      <c r="BD495" s="68"/>
      <c r="BE495" s="66"/>
      <c r="BF495" s="218"/>
      <c r="BG495" s="66"/>
      <c r="BH495" s="68"/>
      <c r="BI495" s="508"/>
      <c r="BJ495" s="508"/>
      <c r="BK495" s="508"/>
      <c r="BL495" s="66"/>
      <c r="BM495" s="66"/>
      <c r="BN495" s="66"/>
      <c r="BO495" s="66"/>
      <c r="BP495" s="571"/>
      <c r="BQ495" s="66"/>
      <c r="BR495" s="66"/>
      <c r="BS495" s="66"/>
      <c r="BT495" s="66"/>
      <c r="BU495" s="61"/>
      <c r="BV495" s="61"/>
      <c r="BW495" s="61"/>
      <c r="BX495" s="61"/>
      <c r="BY495" s="61"/>
      <c r="BZ495" s="61"/>
      <c r="CA495" s="61"/>
      <c r="CB495" s="61"/>
      <c r="CC495" s="61"/>
      <c r="CD495" s="61"/>
      <c r="CE495" s="61"/>
      <c r="CF495" s="61"/>
      <c r="CG495" s="61"/>
      <c r="CH495" s="61"/>
      <c r="CI495" s="61"/>
      <c r="CJ495" s="61"/>
      <c r="CK495" s="661">
        <v>1</v>
      </c>
      <c r="CL495" s="661">
        <v>0</v>
      </c>
      <c r="CM495" s="661">
        <v>1</v>
      </c>
      <c r="CN495" s="661">
        <v>1</v>
      </c>
      <c r="CO495" s="663">
        <v>1</v>
      </c>
      <c r="CP495" s="661">
        <v>0</v>
      </c>
      <c r="CQ495" s="661">
        <v>0</v>
      </c>
      <c r="CR495" s="661">
        <v>0</v>
      </c>
      <c r="CS495" s="661">
        <v>0</v>
      </c>
      <c r="CT495" s="661">
        <v>0</v>
      </c>
      <c r="CU495" s="661">
        <v>0</v>
      </c>
      <c r="CV495" s="661">
        <v>0</v>
      </c>
      <c r="CW495" s="666">
        <v>14.1</v>
      </c>
      <c r="CX495" s="362"/>
      <c r="CY495" s="362"/>
      <c r="CZ495" s="362"/>
      <c r="DD495" s="516">
        <v>2</v>
      </c>
      <c r="DE495" s="511" t="s">
        <v>2036</v>
      </c>
      <c r="DG495" s="136"/>
      <c r="DK495" s="136"/>
      <c r="DL495" s="136"/>
      <c r="DM495" s="136"/>
      <c r="DT495" s="63"/>
      <c r="EP495" s="511">
        <v>259</v>
      </c>
      <c r="EQ495" s="574">
        <v>42312</v>
      </c>
      <c r="EU495" s="133">
        <v>73</v>
      </c>
      <c r="EV495" s="133">
        <v>0</v>
      </c>
      <c r="EW495" s="524">
        <v>32.727977010451902</v>
      </c>
      <c r="EX495" s="133">
        <v>12</v>
      </c>
      <c r="EY495" s="133">
        <v>10</v>
      </c>
      <c r="EZ495" s="133">
        <v>63</v>
      </c>
      <c r="FA495" s="133">
        <v>53</v>
      </c>
      <c r="FD495" s="133">
        <v>48</v>
      </c>
      <c r="FF495" s="133">
        <v>36</v>
      </c>
      <c r="FI495" s="91"/>
      <c r="FJ495" s="91"/>
      <c r="FK495" s="227"/>
      <c r="FL495" s="227"/>
      <c r="FM495" s="193">
        <v>287</v>
      </c>
      <c r="FN495" s="193">
        <v>191</v>
      </c>
      <c r="FO495" s="193">
        <v>137.50458867878675</v>
      </c>
      <c r="FP495" s="193">
        <v>91.51002243083019</v>
      </c>
      <c r="FQ495" s="193">
        <v>33.5</v>
      </c>
      <c r="FR495" s="133">
        <v>1</v>
      </c>
      <c r="FT495" s="193">
        <v>103</v>
      </c>
      <c r="FU495" s="193"/>
      <c r="FV495" s="133">
        <v>140</v>
      </c>
      <c r="FW495" s="237">
        <v>5.6</v>
      </c>
      <c r="FX495" s="237">
        <v>8.8000000000000007</v>
      </c>
      <c r="FY495" s="237">
        <v>18.392857142857142</v>
      </c>
      <c r="FZ495" s="237"/>
      <c r="GA495" s="237">
        <v>2.1822033898305082</v>
      </c>
      <c r="GB495" s="133">
        <v>21</v>
      </c>
      <c r="GH495" s="133">
        <v>1</v>
      </c>
      <c r="GI495" s="133">
        <v>3</v>
      </c>
      <c r="GJ495" s="133">
        <v>1</v>
      </c>
      <c r="GK495" s="133">
        <v>1</v>
      </c>
      <c r="GL495" s="133">
        <v>41</v>
      </c>
      <c r="GN495" s="133">
        <v>0</v>
      </c>
      <c r="GP495" s="133">
        <v>1</v>
      </c>
      <c r="GQ495" s="61">
        <v>180</v>
      </c>
      <c r="GR495" s="106">
        <v>86.239811714918503</v>
      </c>
      <c r="GS495" s="61">
        <v>37</v>
      </c>
      <c r="GT495" s="61">
        <v>0</v>
      </c>
      <c r="GU495" s="61"/>
      <c r="GV495" s="61"/>
      <c r="GW495" s="61"/>
      <c r="GX495" s="61"/>
      <c r="GY495" s="61">
        <v>18</v>
      </c>
      <c r="GZ495" s="61"/>
      <c r="HA495" s="90"/>
      <c r="HB495" s="21">
        <v>16</v>
      </c>
      <c r="HZ495" s="238"/>
      <c r="IF495" s="237"/>
      <c r="IG495" s="237"/>
      <c r="IQ495" s="237"/>
      <c r="JD495" s="136"/>
      <c r="JE495" s="278"/>
      <c r="JF495" s="70"/>
      <c r="JG495" s="70"/>
      <c r="JH495" s="136"/>
      <c r="JI495" s="136"/>
      <c r="JJ495" s="136"/>
      <c r="JK495" s="136"/>
      <c r="JM495" s="420"/>
      <c r="JN495" s="362"/>
      <c r="JO495" s="244"/>
      <c r="JQ495" s="518">
        <v>0</v>
      </c>
      <c r="JR495" s="519">
        <v>43542</v>
      </c>
      <c r="JS495" s="520">
        <v>39</v>
      </c>
      <c r="JT495" s="135"/>
      <c r="JV495" s="200"/>
      <c r="JW495" s="135"/>
      <c r="JX495" s="225"/>
      <c r="JY495" s="201"/>
      <c r="JZ495" s="135"/>
      <c r="KA495" s="225"/>
      <c r="KB495" s="699">
        <v>0</v>
      </c>
      <c r="KC495" s="511"/>
      <c r="KD495" s="225"/>
      <c r="KE495" s="63"/>
      <c r="KF495" s="250"/>
      <c r="KG495" s="250"/>
      <c r="KH495" s="250"/>
      <c r="KI495" s="250"/>
      <c r="KJ495" s="250"/>
      <c r="KK495" s="250"/>
      <c r="KL495" s="250"/>
      <c r="KM495" s="250"/>
      <c r="KR495" s="92"/>
      <c r="KS495" s="92"/>
      <c r="KT495" s="92"/>
      <c r="KU495" s="361"/>
      <c r="KV495" s="92"/>
      <c r="KW495" s="361"/>
      <c r="KX495" s="361"/>
      <c r="KY495" s="361"/>
      <c r="KZ495" s="361"/>
      <c r="LA495" s="361"/>
      <c r="LB495" s="361"/>
      <c r="LC495" s="361"/>
      <c r="LD495" s="361"/>
      <c r="LE495" s="361"/>
      <c r="LF495" s="112"/>
      <c r="LG495" s="454"/>
      <c r="LH495" s="454"/>
      <c r="LI495" s="454"/>
      <c r="LJ495" s="454"/>
      <c r="LK495" s="454"/>
      <c r="LL495" s="454"/>
      <c r="LM495" s="454"/>
      <c r="LN495" s="454"/>
      <c r="LO495" s="454"/>
      <c r="LP495" s="454"/>
      <c r="LQ495" s="454"/>
      <c r="LR495" s="454"/>
      <c r="LS495" s="454"/>
      <c r="LT495" s="454"/>
      <c r="LU495" s="454"/>
      <c r="LV495" s="454"/>
      <c r="LW495" s="454"/>
      <c r="LX495" s="454"/>
      <c r="LY495" s="454"/>
      <c r="LZ495" s="454"/>
      <c r="MA495" s="454"/>
      <c r="MB495" s="454"/>
      <c r="MD495" s="509"/>
      <c r="ME495" s="61"/>
      <c r="MF495" s="746">
        <v>259</v>
      </c>
      <c r="MG495" s="510">
        <v>42339</v>
      </c>
      <c r="MH495" s="511">
        <v>537</v>
      </c>
      <c r="MI495" s="521">
        <v>537</v>
      </c>
      <c r="MJ495" s="522">
        <v>48.832875112611497</v>
      </c>
      <c r="MK495" s="510">
        <v>42718</v>
      </c>
      <c r="ML495" s="511">
        <v>570</v>
      </c>
      <c r="MM495" s="511">
        <v>60.8</v>
      </c>
      <c r="MN495" s="511"/>
      <c r="MO495" s="511"/>
      <c r="MP495" s="511"/>
      <c r="NE495" s="876" t="s">
        <v>64</v>
      </c>
      <c r="NF495" s="877" t="s">
        <v>64</v>
      </c>
      <c r="NG495" s="877" t="s">
        <v>64</v>
      </c>
      <c r="NH495" s="877" t="s">
        <v>64</v>
      </c>
      <c r="NI495" s="877" t="s">
        <v>64</v>
      </c>
      <c r="NJ495" s="877" t="s">
        <v>64</v>
      </c>
      <c r="NK495" s="877" t="s">
        <v>64</v>
      </c>
      <c r="NL495" s="877" t="s">
        <v>64</v>
      </c>
      <c r="NM495" s="877" t="s">
        <v>64</v>
      </c>
      <c r="NN495" s="877" t="s">
        <v>64</v>
      </c>
      <c r="NO495" s="877" t="s">
        <v>64</v>
      </c>
      <c r="NP495" s="877" t="s">
        <v>64</v>
      </c>
      <c r="NQ495" s="877" t="s">
        <v>64</v>
      </c>
      <c r="NR495" s="877" t="s">
        <v>64</v>
      </c>
      <c r="NS495" s="877" t="s">
        <v>64</v>
      </c>
      <c r="NT495" s="877" t="s">
        <v>64</v>
      </c>
      <c r="NU495" s="877" t="s">
        <v>64</v>
      </c>
      <c r="NV495" s="877" t="s">
        <v>64</v>
      </c>
      <c r="NW495" s="877" t="s">
        <v>64</v>
      </c>
      <c r="NX495" s="877" t="s">
        <v>64</v>
      </c>
      <c r="NY495" s="877" t="s">
        <v>64</v>
      </c>
      <c r="NZ495" s="877" t="s">
        <v>64</v>
      </c>
      <c r="OA495" s="877" t="s">
        <v>64</v>
      </c>
      <c r="OB495" s="877" t="s">
        <v>64</v>
      </c>
      <c r="OC495" s="877" t="s">
        <v>64</v>
      </c>
      <c r="OD495" s="877" t="s">
        <v>64</v>
      </c>
      <c r="OE495" s="877" t="s">
        <v>64</v>
      </c>
      <c r="OF495" s="877" t="s">
        <v>64</v>
      </c>
      <c r="OG495" s="877" t="s">
        <v>64</v>
      </c>
      <c r="OH495" s="877" t="s">
        <v>64</v>
      </c>
      <c r="OI495" s="877" t="s">
        <v>64</v>
      </c>
      <c r="OJ495" s="877" t="s">
        <v>64</v>
      </c>
      <c r="OK495" s="877" t="s">
        <v>64</v>
      </c>
      <c r="OL495" s="877" t="s">
        <v>64</v>
      </c>
      <c r="OM495" s="877" t="s">
        <v>64</v>
      </c>
    </row>
    <row r="496" spans="1:403" s="133" customFormat="1" x14ac:dyDescent="0.25">
      <c r="A496" s="455">
        <v>495</v>
      </c>
      <c r="B496" s="221">
        <v>0</v>
      </c>
      <c r="C496" s="61">
        <v>0</v>
      </c>
      <c r="D496" s="61">
        <v>5</v>
      </c>
      <c r="E496" s="511">
        <v>260</v>
      </c>
      <c r="F496" s="884"/>
      <c r="G496" s="61"/>
      <c r="H496" s="900">
        <v>539</v>
      </c>
      <c r="J496" s="511" t="s">
        <v>2037</v>
      </c>
      <c r="K496" s="766">
        <v>25385</v>
      </c>
      <c r="L496" s="512">
        <v>46.4739726027397</v>
      </c>
      <c r="M496" s="514">
        <v>66.3</v>
      </c>
      <c r="N496" s="514">
        <v>168</v>
      </c>
      <c r="O496" s="514">
        <v>23.490646258503403</v>
      </c>
      <c r="P496" s="106">
        <v>1.7589769754036009</v>
      </c>
      <c r="Q496" s="511">
        <v>0</v>
      </c>
      <c r="R496" s="511">
        <v>95</v>
      </c>
      <c r="S496" s="511">
        <v>70</v>
      </c>
      <c r="T496" s="511">
        <v>0</v>
      </c>
      <c r="U496" s="514">
        <v>3</v>
      </c>
      <c r="V496" s="718">
        <v>0</v>
      </c>
      <c r="W496" s="718"/>
      <c r="X496" s="718">
        <v>0</v>
      </c>
      <c r="Y496" s="718">
        <v>2</v>
      </c>
      <c r="Z496" s="718">
        <v>0</v>
      </c>
      <c r="AA496" s="718">
        <v>0</v>
      </c>
      <c r="AB496" s="718">
        <v>1</v>
      </c>
      <c r="AC496" s="718">
        <v>0</v>
      </c>
      <c r="AE496" s="524">
        <v>19.501985617688099</v>
      </c>
      <c r="AG496" s="591"/>
      <c r="AH496" s="590">
        <v>1.31</v>
      </c>
      <c r="AI496" s="589">
        <v>59</v>
      </c>
      <c r="AJ496" s="63"/>
      <c r="AK496" s="515">
        <v>12.8</v>
      </c>
      <c r="AL496" s="63"/>
      <c r="AM496" s="515"/>
      <c r="AN496" s="554">
        <v>2759</v>
      </c>
      <c r="AO496" s="409"/>
      <c r="AP496" s="63"/>
      <c r="AQ496" s="63"/>
      <c r="AR496" s="63"/>
      <c r="AS496" s="63"/>
      <c r="AT496" s="63"/>
      <c r="AU496" s="63"/>
      <c r="AV496" s="64"/>
      <c r="AW496" s="64"/>
      <c r="AX496" s="108"/>
      <c r="AY496" s="108"/>
      <c r="AZ496" s="108"/>
      <c r="BA496" s="589">
        <v>133</v>
      </c>
      <c r="BB496" s="414"/>
      <c r="BC496" s="66"/>
      <c r="BD496" s="68"/>
      <c r="BE496" s="66"/>
      <c r="BF496" s="218"/>
      <c r="BG496" s="66"/>
      <c r="BH496" s="68"/>
      <c r="BI496" s="508"/>
      <c r="BJ496" s="508"/>
      <c r="BK496" s="508"/>
      <c r="BL496" s="66"/>
      <c r="BM496" s="66"/>
      <c r="BN496" s="66"/>
      <c r="BO496" s="66"/>
      <c r="BP496" s="571"/>
      <c r="BQ496" s="66"/>
      <c r="BR496" s="66"/>
      <c r="BS496" s="66"/>
      <c r="BT496" s="66"/>
      <c r="BU496" s="61"/>
      <c r="BV496" s="61"/>
      <c r="BW496" s="61"/>
      <c r="BX496" s="61"/>
      <c r="BY496" s="61"/>
      <c r="BZ496" s="61"/>
      <c r="CA496" s="61"/>
      <c r="CB496" s="61"/>
      <c r="CC496" s="61"/>
      <c r="CD496" s="61"/>
      <c r="CE496" s="61"/>
      <c r="CF496" s="61"/>
      <c r="CG496" s="61"/>
      <c r="CH496" s="61"/>
      <c r="CI496" s="61"/>
      <c r="CJ496" s="61"/>
      <c r="CK496" s="661">
        <v>1</v>
      </c>
      <c r="CL496" s="661">
        <v>0</v>
      </c>
      <c r="CM496" s="663">
        <v>1</v>
      </c>
      <c r="CN496" s="661">
        <v>1</v>
      </c>
      <c r="CO496" s="661">
        <v>1</v>
      </c>
      <c r="CP496" s="661">
        <v>0</v>
      </c>
      <c r="CQ496" s="661">
        <v>0</v>
      </c>
      <c r="CR496" s="661">
        <v>0</v>
      </c>
      <c r="CS496" s="661">
        <v>0</v>
      </c>
      <c r="CT496" s="661">
        <v>0</v>
      </c>
      <c r="CU496" s="661">
        <v>0</v>
      </c>
      <c r="CV496" s="661">
        <v>0</v>
      </c>
      <c r="CW496" s="666">
        <v>8.1999999999999993</v>
      </c>
      <c r="CX496" s="362"/>
      <c r="CY496" s="362"/>
      <c r="CZ496" s="362"/>
      <c r="DD496" s="516">
        <v>2</v>
      </c>
      <c r="DE496" s="511" t="s">
        <v>1750</v>
      </c>
      <c r="DG496" s="136"/>
      <c r="DK496" s="136"/>
      <c r="DL496" s="136"/>
      <c r="DM496" s="136"/>
      <c r="DT496" s="63"/>
      <c r="EP496" s="511">
        <v>260</v>
      </c>
      <c r="EQ496" s="574">
        <v>42341</v>
      </c>
      <c r="EU496" s="133">
        <v>87</v>
      </c>
      <c r="EV496" s="133">
        <v>1</v>
      </c>
      <c r="EW496" s="524">
        <v>19.501985617688099</v>
      </c>
      <c r="EX496" s="133">
        <v>8</v>
      </c>
      <c r="EY496" s="133">
        <v>7</v>
      </c>
      <c r="EZ496" s="133">
        <v>66</v>
      </c>
      <c r="FA496" s="133">
        <v>60</v>
      </c>
      <c r="FD496" s="133">
        <v>52</v>
      </c>
      <c r="FF496" s="133">
        <v>25</v>
      </c>
      <c r="FI496" s="91"/>
      <c r="FJ496" s="91"/>
      <c r="FK496" s="227"/>
      <c r="FL496" s="227"/>
      <c r="FM496" s="193">
        <v>175</v>
      </c>
      <c r="FN496" s="193">
        <v>153</v>
      </c>
      <c r="FO496" s="193">
        <v>99.489647930067932</v>
      </c>
      <c r="FP496" s="193">
        <v>86.982377904573667</v>
      </c>
      <c r="FQ496" s="193">
        <v>12.5</v>
      </c>
      <c r="FR496" s="133">
        <v>1</v>
      </c>
      <c r="FT496" s="193">
        <v>96</v>
      </c>
      <c r="FU496" s="193">
        <v>26</v>
      </c>
      <c r="FV496" s="133">
        <v>130</v>
      </c>
      <c r="FW496" s="237">
        <v>2.88</v>
      </c>
      <c r="FX496" s="237">
        <v>1.69</v>
      </c>
      <c r="FY496" s="237">
        <v>33.333333333333336</v>
      </c>
      <c r="FZ496" s="237">
        <v>3.6923076923076925</v>
      </c>
      <c r="GA496" s="237"/>
      <c r="GB496" s="133">
        <v>21</v>
      </c>
      <c r="GH496" s="133">
        <v>1</v>
      </c>
      <c r="GI496" s="133">
        <v>1</v>
      </c>
      <c r="GJ496" s="133">
        <v>1</v>
      </c>
      <c r="GK496" s="133">
        <v>1</v>
      </c>
      <c r="GL496" s="133">
        <v>42</v>
      </c>
      <c r="GN496" s="133">
        <v>0</v>
      </c>
      <c r="GP496" s="133">
        <v>1</v>
      </c>
      <c r="GQ496" s="61">
        <v>47</v>
      </c>
      <c r="GR496" s="106">
        <v>26.720076872646814</v>
      </c>
      <c r="GS496" s="61">
        <v>27</v>
      </c>
      <c r="GT496" s="61">
        <v>1</v>
      </c>
      <c r="GU496" s="61"/>
      <c r="GV496" s="61"/>
      <c r="GW496" s="61"/>
      <c r="GX496" s="61"/>
      <c r="GY496" s="61">
        <v>9</v>
      </c>
      <c r="GZ496" s="61"/>
      <c r="HA496" s="90"/>
      <c r="HB496" s="21">
        <v>24</v>
      </c>
      <c r="HZ496" s="238"/>
      <c r="IF496" s="237"/>
      <c r="IG496" s="237"/>
      <c r="IQ496" s="237"/>
      <c r="JD496" s="136"/>
      <c r="JE496" s="278"/>
      <c r="JF496" s="70"/>
      <c r="JG496" s="70"/>
      <c r="JH496" s="136"/>
      <c r="JI496" s="136"/>
      <c r="JJ496" s="136"/>
      <c r="JK496" s="136"/>
      <c r="JM496" s="420"/>
      <c r="JN496" s="362"/>
      <c r="JO496" s="244"/>
      <c r="JQ496" s="518">
        <v>2</v>
      </c>
      <c r="JR496" s="519">
        <v>43554</v>
      </c>
      <c r="JS496" s="520">
        <v>39</v>
      </c>
      <c r="JT496" s="135"/>
      <c r="JV496" s="200"/>
      <c r="JW496" s="135"/>
      <c r="JX496" s="225"/>
      <c r="JY496" s="201"/>
      <c r="JZ496" s="135"/>
      <c r="KA496" s="225"/>
      <c r="KB496" s="699">
        <v>1</v>
      </c>
      <c r="KC496" s="700">
        <v>43554</v>
      </c>
      <c r="KD496" s="225"/>
      <c r="KE496" s="63"/>
      <c r="KF496" s="250"/>
      <c r="KG496" s="250"/>
      <c r="KH496" s="250"/>
      <c r="KI496" s="250"/>
      <c r="KJ496" s="250"/>
      <c r="KK496" s="250"/>
      <c r="KL496" s="250"/>
      <c r="KM496" s="250"/>
      <c r="KR496" s="92"/>
      <c r="KS496" s="92"/>
      <c r="KT496" s="92"/>
      <c r="KU496" s="361"/>
      <c r="KV496" s="92"/>
      <c r="KW496" s="361"/>
      <c r="KX496" s="361"/>
      <c r="KY496" s="361"/>
      <c r="KZ496" s="361"/>
      <c r="LA496" s="361"/>
      <c r="LB496" s="361"/>
      <c r="LC496" s="361"/>
      <c r="LD496" s="361"/>
      <c r="LE496" s="361"/>
      <c r="LF496" s="112"/>
      <c r="LG496" s="454"/>
      <c r="LH496" s="454"/>
      <c r="LI496" s="454"/>
      <c r="LJ496" s="454"/>
      <c r="LK496" s="454"/>
      <c r="LL496" s="454"/>
      <c r="LM496" s="454"/>
      <c r="LN496" s="454"/>
      <c r="LO496" s="454"/>
      <c r="LP496" s="454"/>
      <c r="LQ496" s="454"/>
      <c r="LR496" s="454"/>
      <c r="LS496" s="454"/>
      <c r="LT496" s="454"/>
      <c r="LU496" s="454"/>
      <c r="LV496" s="454"/>
      <c r="LW496" s="454"/>
      <c r="LX496" s="454"/>
      <c r="LY496" s="454"/>
      <c r="LZ496" s="454"/>
      <c r="MA496" s="454"/>
      <c r="MB496" s="454"/>
      <c r="MD496" s="509"/>
      <c r="ME496" s="61"/>
      <c r="MF496" s="746">
        <v>260</v>
      </c>
      <c r="MG496" s="510">
        <v>42348</v>
      </c>
      <c r="MH496" s="511">
        <v>539</v>
      </c>
      <c r="MI496" s="521">
        <v>539</v>
      </c>
      <c r="MJ496" s="522">
        <v>41.051030859158502</v>
      </c>
      <c r="MK496" s="510"/>
      <c r="ML496" s="511"/>
      <c r="MM496" s="511"/>
      <c r="MN496" s="511"/>
      <c r="MO496" s="511"/>
      <c r="MP496" s="511"/>
      <c r="NE496" s="876" t="s">
        <v>64</v>
      </c>
      <c r="NF496" s="877" t="s">
        <v>64</v>
      </c>
      <c r="NG496" s="877" t="s">
        <v>64</v>
      </c>
      <c r="NH496" s="877" t="s">
        <v>64</v>
      </c>
      <c r="NI496" s="877" t="s">
        <v>64</v>
      </c>
      <c r="NJ496" s="877" t="s">
        <v>64</v>
      </c>
      <c r="NK496" s="877" t="s">
        <v>64</v>
      </c>
      <c r="NL496" s="877" t="s">
        <v>64</v>
      </c>
      <c r="NM496" s="877" t="s">
        <v>64</v>
      </c>
      <c r="NN496" s="877" t="s">
        <v>64</v>
      </c>
      <c r="NO496" s="877" t="s">
        <v>64</v>
      </c>
      <c r="NP496" s="877" t="s">
        <v>64</v>
      </c>
      <c r="NQ496" s="877" t="s">
        <v>64</v>
      </c>
      <c r="NR496" s="877" t="s">
        <v>64</v>
      </c>
      <c r="NS496" s="877" t="s">
        <v>64</v>
      </c>
      <c r="NT496" s="877" t="s">
        <v>64</v>
      </c>
      <c r="NU496" s="877" t="s">
        <v>64</v>
      </c>
      <c r="NV496" s="877" t="s">
        <v>64</v>
      </c>
      <c r="NW496" s="877" t="s">
        <v>64</v>
      </c>
      <c r="NX496" s="877" t="s">
        <v>64</v>
      </c>
      <c r="NY496" s="877" t="s">
        <v>64</v>
      </c>
      <c r="NZ496" s="877" t="s">
        <v>64</v>
      </c>
      <c r="OA496" s="877" t="s">
        <v>64</v>
      </c>
      <c r="OB496" s="877" t="s">
        <v>64</v>
      </c>
      <c r="OC496" s="877" t="s">
        <v>64</v>
      </c>
      <c r="OD496" s="877" t="s">
        <v>64</v>
      </c>
      <c r="OE496" s="877" t="s">
        <v>64</v>
      </c>
      <c r="OF496" s="877" t="s">
        <v>64</v>
      </c>
      <c r="OG496" s="877" t="s">
        <v>64</v>
      </c>
      <c r="OH496" s="877" t="s">
        <v>64</v>
      </c>
      <c r="OI496" s="877" t="s">
        <v>64</v>
      </c>
      <c r="OJ496" s="877" t="s">
        <v>64</v>
      </c>
      <c r="OK496" s="877" t="s">
        <v>64</v>
      </c>
      <c r="OL496" s="877" t="s">
        <v>64</v>
      </c>
      <c r="OM496" s="877" t="s">
        <v>64</v>
      </c>
    </row>
    <row r="497" spans="1:403" s="133" customFormat="1" x14ac:dyDescent="0.25">
      <c r="A497" s="902">
        <v>496</v>
      </c>
      <c r="B497" s="221">
        <v>0</v>
      </c>
      <c r="C497" s="61">
        <v>0</v>
      </c>
      <c r="D497" s="61">
        <v>5</v>
      </c>
      <c r="E497" s="511">
        <v>261</v>
      </c>
      <c r="F497" s="884"/>
      <c r="G497" s="61"/>
      <c r="H497" s="900">
        <v>540</v>
      </c>
      <c r="J497" s="511" t="s">
        <v>2038</v>
      </c>
      <c r="K497" s="766">
        <v>19502</v>
      </c>
      <c r="L497" s="512">
        <v>62.663013698630103</v>
      </c>
      <c r="M497" s="514">
        <v>106</v>
      </c>
      <c r="N497" s="514">
        <v>185</v>
      </c>
      <c r="O497" s="514">
        <v>30.97151205259313</v>
      </c>
      <c r="P497" s="106">
        <v>2.3339284955247068</v>
      </c>
      <c r="Q497" s="511">
        <v>0</v>
      </c>
      <c r="R497" s="511">
        <v>104</v>
      </c>
      <c r="S497" s="511">
        <v>66</v>
      </c>
      <c r="T497" s="511">
        <v>1</v>
      </c>
      <c r="U497" s="514">
        <v>3</v>
      </c>
      <c r="V497" s="718">
        <v>0</v>
      </c>
      <c r="W497" s="718"/>
      <c r="X497" s="718">
        <v>1</v>
      </c>
      <c r="Y497" s="718">
        <v>2</v>
      </c>
      <c r="Z497" s="718">
        <v>0</v>
      </c>
      <c r="AA497" s="718">
        <v>0</v>
      </c>
      <c r="AB497" s="718">
        <v>0</v>
      </c>
      <c r="AC497" s="718">
        <v>0</v>
      </c>
      <c r="AE497" s="524">
        <v>30.7171316681039</v>
      </c>
      <c r="AG497" s="589">
        <v>104</v>
      </c>
      <c r="AH497" s="590">
        <v>2.64</v>
      </c>
      <c r="AI497" s="589">
        <v>25</v>
      </c>
      <c r="AJ497" s="63"/>
      <c r="AK497" s="515">
        <v>13.1</v>
      </c>
      <c r="AL497" s="63"/>
      <c r="AM497" s="515"/>
      <c r="AN497" s="554">
        <v>2993</v>
      </c>
      <c r="AO497" s="409"/>
      <c r="AP497" s="63"/>
      <c r="AQ497" s="63"/>
      <c r="AR497" s="63"/>
      <c r="AS497" s="63"/>
      <c r="AT497" s="63"/>
      <c r="AU497" s="63"/>
      <c r="AV497" s="64"/>
      <c r="AW497" s="64"/>
      <c r="AX497" s="108"/>
      <c r="AY497" s="108"/>
      <c r="AZ497" s="108"/>
      <c r="BA497" s="589">
        <v>138</v>
      </c>
      <c r="BB497" s="414"/>
      <c r="BC497" s="66"/>
      <c r="BD497" s="68"/>
      <c r="BE497" s="66"/>
      <c r="BF497" s="218"/>
      <c r="BG497" s="66"/>
      <c r="BH497" s="68"/>
      <c r="BI497" s="508"/>
      <c r="BJ497" s="508"/>
      <c r="BK497" s="508"/>
      <c r="BL497" s="66"/>
      <c r="BM497" s="66"/>
      <c r="BN497" s="66"/>
      <c r="BO497" s="66"/>
      <c r="BP497" s="571"/>
      <c r="BQ497" s="66"/>
      <c r="BR497" s="66"/>
      <c r="BS497" s="66"/>
      <c r="BT497" s="66"/>
      <c r="BU497" s="61"/>
      <c r="BV497" s="61"/>
      <c r="BW497" s="61"/>
      <c r="BX497" s="61"/>
      <c r="BY497" s="61"/>
      <c r="BZ497" s="61"/>
      <c r="CA497" s="61"/>
      <c r="CB497" s="61"/>
      <c r="CC497" s="61"/>
      <c r="CD497" s="61"/>
      <c r="CE497" s="61"/>
      <c r="CF497" s="61"/>
      <c r="CG497" s="61"/>
      <c r="CH497" s="61"/>
      <c r="CI497" s="61"/>
      <c r="CJ497" s="61"/>
      <c r="CK497" s="661">
        <v>1</v>
      </c>
      <c r="CL497" s="661">
        <v>0</v>
      </c>
      <c r="CM497" s="661">
        <v>0</v>
      </c>
      <c r="CN497" s="661">
        <v>1</v>
      </c>
      <c r="CO497" s="661">
        <v>1</v>
      </c>
      <c r="CP497" s="661">
        <v>0</v>
      </c>
      <c r="CQ497" s="661">
        <v>1</v>
      </c>
      <c r="CR497" s="661">
        <v>1</v>
      </c>
      <c r="CS497" s="661">
        <v>0</v>
      </c>
      <c r="CT497" s="661">
        <v>0</v>
      </c>
      <c r="CU497" s="661">
        <v>0</v>
      </c>
      <c r="CV497" s="661">
        <v>1</v>
      </c>
      <c r="CW497" s="666">
        <v>11.3</v>
      </c>
      <c r="CX497" s="362"/>
      <c r="CY497" s="362"/>
      <c r="CZ497" s="362"/>
      <c r="DD497" s="516">
        <v>2</v>
      </c>
      <c r="DE497" s="511" t="s">
        <v>1874</v>
      </c>
      <c r="DG497" s="136"/>
      <c r="DK497" s="136"/>
      <c r="DL497" s="136"/>
      <c r="DM497" s="136"/>
      <c r="DT497" s="63"/>
      <c r="EP497" s="511">
        <v>261</v>
      </c>
      <c r="EQ497" s="574">
        <v>42339</v>
      </c>
      <c r="EU497" s="133">
        <v>88</v>
      </c>
      <c r="EV497" s="133">
        <v>0</v>
      </c>
      <c r="EW497" s="524">
        <v>30.7171316681039</v>
      </c>
      <c r="EX497" s="133">
        <v>7</v>
      </c>
      <c r="EY497" s="133">
        <v>9</v>
      </c>
      <c r="EZ497" s="133">
        <v>61</v>
      </c>
      <c r="FA497" s="133">
        <v>52</v>
      </c>
      <c r="FD497" s="133">
        <v>23</v>
      </c>
      <c r="FF497" s="133">
        <v>53</v>
      </c>
      <c r="FI497" s="91"/>
      <c r="FJ497" s="91"/>
      <c r="FK497" s="227"/>
      <c r="FL497" s="227"/>
      <c r="FM497" s="193">
        <v>206</v>
      </c>
      <c r="FN497" s="193">
        <v>137</v>
      </c>
      <c r="FO497" s="193">
        <v>88.263201034223499</v>
      </c>
      <c r="FP497" s="193">
        <v>58.699313309168055</v>
      </c>
      <c r="FQ497" s="193">
        <v>33</v>
      </c>
      <c r="FR497" s="133">
        <v>1</v>
      </c>
      <c r="FT497" s="193">
        <v>53</v>
      </c>
      <c r="FU497" s="193"/>
      <c r="FV497" s="133">
        <v>130</v>
      </c>
      <c r="FW497" s="237">
        <v>2.5499999999999998</v>
      </c>
      <c r="FX497" s="237">
        <v>2.48</v>
      </c>
      <c r="FY497" s="237">
        <v>20.784313725490197</v>
      </c>
      <c r="FZ497" s="237"/>
      <c r="GA497" s="237">
        <v>3.1176470588235294</v>
      </c>
      <c r="GB497" s="133">
        <v>17</v>
      </c>
      <c r="GH497" s="133">
        <v>0</v>
      </c>
      <c r="GI497" s="133">
        <v>1</v>
      </c>
      <c r="GJ497" s="133">
        <v>0</v>
      </c>
      <c r="GK497" s="133">
        <v>1</v>
      </c>
      <c r="GL497" s="133">
        <v>27</v>
      </c>
      <c r="GN497" s="133">
        <v>0</v>
      </c>
      <c r="GP497" s="133">
        <v>1</v>
      </c>
      <c r="GQ497" s="61">
        <v>139</v>
      </c>
      <c r="GR497" s="106">
        <v>59.556237591053723</v>
      </c>
      <c r="GS497" s="61">
        <v>18</v>
      </c>
      <c r="GT497" s="61">
        <v>1</v>
      </c>
      <c r="GU497" s="61"/>
      <c r="GV497" s="61"/>
      <c r="GW497" s="61"/>
      <c r="GX497" s="61"/>
      <c r="GY497" s="61">
        <v>13</v>
      </c>
      <c r="GZ497" s="61"/>
      <c r="HA497" s="90"/>
      <c r="HB497" s="21">
        <v>25</v>
      </c>
      <c r="HZ497" s="238"/>
      <c r="IF497" s="237"/>
      <c r="IG497" s="237"/>
      <c r="IQ497" s="237"/>
      <c r="JD497" s="136"/>
      <c r="JE497" s="278"/>
      <c r="JF497" s="70"/>
      <c r="JG497" s="70"/>
      <c r="JH497" s="136"/>
      <c r="JI497" s="136"/>
      <c r="JJ497" s="136"/>
      <c r="JK497" s="136"/>
      <c r="JM497" s="420"/>
      <c r="JN497" s="362"/>
      <c r="JO497" s="244"/>
      <c r="JQ497" s="518">
        <v>2</v>
      </c>
      <c r="JR497" s="519">
        <v>42814</v>
      </c>
      <c r="JS497" s="520">
        <v>14</v>
      </c>
      <c r="JT497" s="135"/>
      <c r="JV497" s="200"/>
      <c r="JW497" s="135"/>
      <c r="JX497" s="225"/>
      <c r="JY497" s="201"/>
      <c r="JZ497" s="135"/>
      <c r="KA497" s="225"/>
      <c r="KB497" s="699">
        <v>1</v>
      </c>
      <c r="KC497" s="700">
        <v>42814</v>
      </c>
      <c r="KD497" s="225"/>
      <c r="KE497" s="63"/>
      <c r="KF497" s="250"/>
      <c r="KG497" s="250"/>
      <c r="KH497" s="250"/>
      <c r="KI497" s="250"/>
      <c r="KJ497" s="250"/>
      <c r="KK497" s="250"/>
      <c r="KL497" s="250"/>
      <c r="KM497" s="250"/>
      <c r="KR497" s="92"/>
      <c r="KS497" s="92"/>
      <c r="KT497" s="92"/>
      <c r="KU497" s="361"/>
      <c r="KV497" s="92"/>
      <c r="KW497" s="361"/>
      <c r="KX497" s="361"/>
      <c r="KY497" s="361"/>
      <c r="KZ497" s="361"/>
      <c r="LA497" s="361"/>
      <c r="LB497" s="361"/>
      <c r="LC497" s="361"/>
      <c r="LD497" s="361"/>
      <c r="LE497" s="361"/>
      <c r="LF497" s="112"/>
      <c r="LG497" s="454"/>
      <c r="LH497" s="454"/>
      <c r="LI497" s="454"/>
      <c r="LJ497" s="454"/>
      <c r="LK497" s="454"/>
      <c r="LL497" s="454"/>
      <c r="LM497" s="454"/>
      <c r="LN497" s="454"/>
      <c r="LO497" s="454"/>
      <c r="LP497" s="454"/>
      <c r="LQ497" s="454"/>
      <c r="LR497" s="454"/>
      <c r="LS497" s="454"/>
      <c r="LT497" s="454"/>
      <c r="LU497" s="454"/>
      <c r="LV497" s="454"/>
      <c r="LW497" s="454"/>
      <c r="LX497" s="454"/>
      <c r="LY497" s="454"/>
      <c r="LZ497" s="454"/>
      <c r="MA497" s="454"/>
      <c r="MB497" s="454"/>
      <c r="MD497" s="509"/>
      <c r="ME497" s="61"/>
      <c r="MF497" s="746">
        <v>261</v>
      </c>
      <c r="MG497" s="510">
        <v>42374</v>
      </c>
      <c r="MH497" s="511">
        <v>540</v>
      </c>
      <c r="MI497" s="521">
        <v>540</v>
      </c>
      <c r="MJ497" s="522">
        <v>87.134335215602405</v>
      </c>
      <c r="MK497" s="510"/>
      <c r="ML497" s="511"/>
      <c r="MM497" s="511"/>
      <c r="MN497" s="511"/>
      <c r="MO497" s="511"/>
      <c r="MP497" s="511"/>
      <c r="NE497" s="876" t="s">
        <v>64</v>
      </c>
      <c r="NF497" s="877" t="s">
        <v>64</v>
      </c>
      <c r="NG497" s="877" t="s">
        <v>64</v>
      </c>
      <c r="NH497" s="877" t="s">
        <v>64</v>
      </c>
      <c r="NI497" s="877" t="s">
        <v>64</v>
      </c>
      <c r="NJ497" s="877" t="s">
        <v>64</v>
      </c>
      <c r="NK497" s="877" t="s">
        <v>64</v>
      </c>
      <c r="NL497" s="877" t="s">
        <v>64</v>
      </c>
      <c r="NM497" s="877" t="s">
        <v>64</v>
      </c>
      <c r="NN497" s="877" t="s">
        <v>64</v>
      </c>
      <c r="NO497" s="877" t="s">
        <v>64</v>
      </c>
      <c r="NP497" s="877" t="s">
        <v>64</v>
      </c>
      <c r="NQ497" s="877" t="s">
        <v>64</v>
      </c>
      <c r="NR497" s="877" t="s">
        <v>64</v>
      </c>
      <c r="NS497" s="877" t="s">
        <v>64</v>
      </c>
      <c r="NT497" s="877" t="s">
        <v>64</v>
      </c>
      <c r="NU497" s="877" t="s">
        <v>64</v>
      </c>
      <c r="NV497" s="877" t="s">
        <v>64</v>
      </c>
      <c r="NW497" s="877" t="s">
        <v>64</v>
      </c>
      <c r="NX497" s="877" t="s">
        <v>64</v>
      </c>
      <c r="NY497" s="877" t="s">
        <v>64</v>
      </c>
      <c r="NZ497" s="877" t="s">
        <v>64</v>
      </c>
      <c r="OA497" s="877" t="s">
        <v>64</v>
      </c>
      <c r="OB497" s="877" t="s">
        <v>64</v>
      </c>
      <c r="OC497" s="877" t="s">
        <v>64</v>
      </c>
      <c r="OD497" s="877" t="s">
        <v>64</v>
      </c>
      <c r="OE497" s="877" t="s">
        <v>64</v>
      </c>
      <c r="OF497" s="877" t="s">
        <v>64</v>
      </c>
      <c r="OG497" s="877" t="s">
        <v>64</v>
      </c>
      <c r="OH497" s="877" t="s">
        <v>64</v>
      </c>
      <c r="OI497" s="877" t="s">
        <v>64</v>
      </c>
      <c r="OJ497" s="877" t="s">
        <v>64</v>
      </c>
      <c r="OK497" s="877" t="s">
        <v>64</v>
      </c>
      <c r="OL497" s="877" t="s">
        <v>64</v>
      </c>
      <c r="OM497" s="877" t="s">
        <v>64</v>
      </c>
    </row>
    <row r="498" spans="1:403" s="133" customFormat="1" x14ac:dyDescent="0.25">
      <c r="A498" s="455">
        <v>497</v>
      </c>
      <c r="B498" s="274">
        <v>0</v>
      </c>
      <c r="C498" s="61">
        <v>0</v>
      </c>
      <c r="D498" s="61">
        <v>5</v>
      </c>
      <c r="E498" s="511">
        <v>262</v>
      </c>
      <c r="F498" s="884"/>
      <c r="G498" s="61"/>
      <c r="H498" s="900">
        <v>541</v>
      </c>
      <c r="J498" s="511" t="s">
        <v>2039</v>
      </c>
      <c r="K498" s="766">
        <v>25826</v>
      </c>
      <c r="L498" s="512">
        <v>45.358904109588998</v>
      </c>
      <c r="M498" s="514">
        <v>75.900000000000006</v>
      </c>
      <c r="N498" s="514">
        <v>173</v>
      </c>
      <c r="O498" s="514">
        <v>25.360018710949248</v>
      </c>
      <c r="P498" s="106">
        <v>1.9098211085509205</v>
      </c>
      <c r="Q498" s="511">
        <v>0</v>
      </c>
      <c r="R498" s="511">
        <v>134</v>
      </c>
      <c r="S498" s="511">
        <v>77</v>
      </c>
      <c r="T498" s="511">
        <v>0</v>
      </c>
      <c r="U498" s="514">
        <v>4</v>
      </c>
      <c r="V498" s="718">
        <v>0</v>
      </c>
      <c r="W498" s="718"/>
      <c r="X498" s="718">
        <v>1</v>
      </c>
      <c r="Y498" s="718">
        <v>2</v>
      </c>
      <c r="Z498" s="718">
        <v>1</v>
      </c>
      <c r="AA498" s="718">
        <v>1</v>
      </c>
      <c r="AB498" s="718">
        <v>0</v>
      </c>
      <c r="AC498" s="718">
        <v>0</v>
      </c>
      <c r="AE498" s="524">
        <v>26.583904109589</v>
      </c>
      <c r="AG498" s="589">
        <v>115</v>
      </c>
      <c r="AH498" s="590">
        <v>1.18</v>
      </c>
      <c r="AI498" s="589">
        <v>67</v>
      </c>
      <c r="AJ498" s="63"/>
      <c r="AK498" s="515">
        <v>13.2</v>
      </c>
      <c r="AL498" s="63"/>
      <c r="AM498" s="515"/>
      <c r="AN498" s="554">
        <v>1176</v>
      </c>
      <c r="AO498" s="409"/>
      <c r="AP498" s="63"/>
      <c r="AQ498" s="63"/>
      <c r="AR498" s="63"/>
      <c r="AS498" s="63"/>
      <c r="AT498" s="63"/>
      <c r="AU498" s="63"/>
      <c r="AV498" s="64"/>
      <c r="AW498" s="64"/>
      <c r="AX498" s="108"/>
      <c r="AY498" s="108"/>
      <c r="AZ498" s="108"/>
      <c r="BA498" s="589">
        <v>141</v>
      </c>
      <c r="BB498" s="414"/>
      <c r="BC498" s="66"/>
      <c r="BD498" s="68"/>
      <c r="BE498" s="66"/>
      <c r="BF498" s="218"/>
      <c r="BG498" s="66"/>
      <c r="BH498" s="68"/>
      <c r="BI498" s="508"/>
      <c r="BJ498" s="508"/>
      <c r="BK498" s="508"/>
      <c r="BL498" s="66"/>
      <c r="BM498" s="66"/>
      <c r="BN498" s="66"/>
      <c r="BO498" s="66"/>
      <c r="BP498" s="571"/>
      <c r="BQ498" s="66"/>
      <c r="BR498" s="66"/>
      <c r="BS498" s="66"/>
      <c r="BT498" s="66"/>
      <c r="BU498" s="61"/>
      <c r="BV498" s="61"/>
      <c r="BW498" s="61"/>
      <c r="BX498" s="61"/>
      <c r="BY498" s="61"/>
      <c r="BZ498" s="61"/>
      <c r="CA498" s="61"/>
      <c r="CB498" s="61"/>
      <c r="CC498" s="61"/>
      <c r="CD498" s="61"/>
      <c r="CE498" s="61"/>
      <c r="CF498" s="61"/>
      <c r="CG498" s="61"/>
      <c r="CH498" s="61"/>
      <c r="CI498" s="61"/>
      <c r="CJ498" s="61"/>
      <c r="CK498" s="661">
        <v>1</v>
      </c>
      <c r="CL498" s="661">
        <v>0</v>
      </c>
      <c r="CM498" s="661">
        <v>1</v>
      </c>
      <c r="CN498" s="661">
        <v>1</v>
      </c>
      <c r="CO498" s="661">
        <v>1</v>
      </c>
      <c r="CP498" s="663">
        <v>1</v>
      </c>
      <c r="CQ498" s="661">
        <v>0</v>
      </c>
      <c r="CR498" s="661">
        <v>0</v>
      </c>
      <c r="CS498" s="661">
        <v>0</v>
      </c>
      <c r="CT498" s="661">
        <v>0</v>
      </c>
      <c r="CU498" s="661">
        <v>1</v>
      </c>
      <c r="CV498" s="661">
        <v>1</v>
      </c>
      <c r="CW498" s="666">
        <v>13.4</v>
      </c>
      <c r="CX498" s="362"/>
      <c r="CY498" s="362"/>
      <c r="CZ498" s="362"/>
      <c r="DD498" s="516">
        <v>2</v>
      </c>
      <c r="DE498" s="511" t="s">
        <v>1750</v>
      </c>
      <c r="DG498" s="136"/>
      <c r="DK498" s="136"/>
      <c r="DL498" s="136"/>
      <c r="DM498" s="136"/>
      <c r="DT498" s="63"/>
      <c r="EP498" s="511">
        <v>262</v>
      </c>
      <c r="EQ498" s="574">
        <v>42380</v>
      </c>
      <c r="EU498" s="133">
        <v>71</v>
      </c>
      <c r="EV498" s="133">
        <v>0</v>
      </c>
      <c r="EW498" s="524">
        <v>26.583904109589</v>
      </c>
      <c r="EX498" s="133">
        <v>7</v>
      </c>
      <c r="EY498" s="133">
        <v>7</v>
      </c>
      <c r="EZ498" s="133">
        <v>56</v>
      </c>
      <c r="FA498" s="133">
        <v>49</v>
      </c>
      <c r="FD498" s="133">
        <v>37</v>
      </c>
      <c r="FF498" s="133">
        <v>30</v>
      </c>
      <c r="FI498" s="91"/>
      <c r="FJ498" s="91"/>
      <c r="FK498" s="227"/>
      <c r="FL498" s="227"/>
      <c r="FM498" s="193">
        <v>152</v>
      </c>
      <c r="FN498" s="193">
        <v>94</v>
      </c>
      <c r="FO498" s="193">
        <v>79.58860613669215</v>
      </c>
      <c r="FP498" s="193">
        <v>49.219269584533308</v>
      </c>
      <c r="FQ498" s="193">
        <v>38</v>
      </c>
      <c r="FR498" s="133">
        <v>1</v>
      </c>
      <c r="FT498" s="193">
        <v>31</v>
      </c>
      <c r="FU498" s="193">
        <v>64</v>
      </c>
      <c r="FV498" s="133">
        <v>270</v>
      </c>
      <c r="FW498" s="237">
        <v>10.3</v>
      </c>
      <c r="FX498" s="237">
        <v>11</v>
      </c>
      <c r="FY498" s="237">
        <v>3.0097087378640777</v>
      </c>
      <c r="FZ498" s="237">
        <v>0.484375</v>
      </c>
      <c r="GA498" s="237">
        <v>0.77500000000000002</v>
      </c>
      <c r="GB498" s="133">
        <v>24</v>
      </c>
      <c r="GH498" s="133">
        <v>0</v>
      </c>
      <c r="GI498" s="133">
        <v>1</v>
      </c>
      <c r="GJ498" s="133">
        <v>0</v>
      </c>
      <c r="GK498" s="133">
        <v>1</v>
      </c>
      <c r="GN498" s="133">
        <v>0</v>
      </c>
      <c r="GP498" s="133">
        <v>1</v>
      </c>
      <c r="GQ498" s="61">
        <v>22</v>
      </c>
      <c r="GR498" s="106">
        <v>11.51940351978439</v>
      </c>
      <c r="GS498" s="61">
        <v>62</v>
      </c>
      <c r="GT498" s="61">
        <v>0</v>
      </c>
      <c r="GU498" s="61"/>
      <c r="GV498" s="61"/>
      <c r="GW498" s="61"/>
      <c r="GX498" s="61"/>
      <c r="GY498" s="61">
        <v>16</v>
      </c>
      <c r="GZ498" s="61"/>
      <c r="HA498" s="90"/>
      <c r="HB498" s="21">
        <v>9</v>
      </c>
      <c r="HZ498" s="238"/>
      <c r="IF498" s="237"/>
      <c r="IG498" s="237"/>
      <c r="IQ498" s="237"/>
      <c r="JD498" s="136"/>
      <c r="JE498" s="278"/>
      <c r="JF498" s="70"/>
      <c r="JG498" s="70"/>
      <c r="JH498" s="136"/>
      <c r="JI498" s="136"/>
      <c r="JJ498" s="136"/>
      <c r="JK498" s="136"/>
      <c r="JM498" s="420"/>
      <c r="JN498" s="362"/>
      <c r="JO498" s="244"/>
      <c r="JQ498" s="518">
        <v>0</v>
      </c>
      <c r="JR498" s="519">
        <v>43553</v>
      </c>
      <c r="JS498" s="520">
        <v>38</v>
      </c>
      <c r="JT498" s="135"/>
      <c r="JV498" s="200"/>
      <c r="JW498" s="135"/>
      <c r="JX498" s="225"/>
      <c r="JY498" s="201"/>
      <c r="JZ498" s="135"/>
      <c r="KA498" s="225"/>
      <c r="KB498" s="699">
        <v>0</v>
      </c>
      <c r="KC498" s="511"/>
      <c r="KD498" s="225"/>
      <c r="KE498" s="63"/>
      <c r="KF498" s="250"/>
      <c r="KG498" s="250"/>
      <c r="KH498" s="250"/>
      <c r="KI498" s="250"/>
      <c r="KJ498" s="250"/>
      <c r="KK498" s="250"/>
      <c r="KL498" s="250"/>
      <c r="KM498" s="250"/>
      <c r="KR498" s="92"/>
      <c r="KS498" s="92"/>
      <c r="KT498" s="92"/>
      <c r="KU498" s="361"/>
      <c r="KV498" s="92"/>
      <c r="KW498" s="361"/>
      <c r="KX498" s="361"/>
      <c r="KY498" s="361"/>
      <c r="KZ498" s="361"/>
      <c r="LA498" s="361"/>
      <c r="LB498" s="361"/>
      <c r="LC498" s="361"/>
      <c r="LD498" s="361"/>
      <c r="LE498" s="361"/>
      <c r="LF498" s="112"/>
      <c r="LG498" s="454"/>
      <c r="LH498" s="454"/>
      <c r="LI498" s="454"/>
      <c r="LJ498" s="454"/>
      <c r="LK498" s="454"/>
      <c r="LL498" s="454"/>
      <c r="LM498" s="454"/>
      <c r="LN498" s="454"/>
      <c r="LO498" s="454"/>
      <c r="LP498" s="454"/>
      <c r="LQ498" s="454"/>
      <c r="LR498" s="454"/>
      <c r="LS498" s="454"/>
      <c r="LT498" s="454"/>
      <c r="LU498" s="454"/>
      <c r="LV498" s="454"/>
      <c r="LW498" s="454"/>
      <c r="LX498" s="454"/>
      <c r="LY498" s="454"/>
      <c r="LZ498" s="454"/>
      <c r="MA498" s="454"/>
      <c r="MB498" s="454"/>
      <c r="MD498" s="509"/>
      <c r="ME498" s="61"/>
      <c r="MF498" s="746">
        <v>262</v>
      </c>
      <c r="MG498" s="510">
        <v>42382</v>
      </c>
      <c r="MH498" s="511">
        <v>541</v>
      </c>
      <c r="MI498" s="521">
        <v>541</v>
      </c>
      <c r="MJ498" s="522">
        <v>26.4635203087911</v>
      </c>
      <c r="MK498" s="510"/>
      <c r="ML498" s="511"/>
      <c r="MM498" s="511"/>
      <c r="MN498" s="511"/>
      <c r="MO498" s="511"/>
      <c r="MP498" s="511"/>
      <c r="NE498" s="876" t="s">
        <v>64</v>
      </c>
      <c r="NF498" s="877" t="s">
        <v>64</v>
      </c>
      <c r="NG498" s="877" t="s">
        <v>64</v>
      </c>
      <c r="NH498" s="877" t="s">
        <v>64</v>
      </c>
      <c r="NI498" s="877" t="s">
        <v>64</v>
      </c>
      <c r="NJ498" s="877" t="s">
        <v>64</v>
      </c>
      <c r="NK498" s="877" t="s">
        <v>64</v>
      </c>
      <c r="NL498" s="877" t="s">
        <v>64</v>
      </c>
      <c r="NM498" s="877" t="s">
        <v>64</v>
      </c>
      <c r="NN498" s="877" t="s">
        <v>64</v>
      </c>
      <c r="NO498" s="877" t="s">
        <v>64</v>
      </c>
      <c r="NP498" s="877" t="s">
        <v>64</v>
      </c>
      <c r="NQ498" s="877" t="s">
        <v>64</v>
      </c>
      <c r="NR498" s="877" t="s">
        <v>64</v>
      </c>
      <c r="NS498" s="877" t="s">
        <v>64</v>
      </c>
      <c r="NT498" s="877" t="s">
        <v>64</v>
      </c>
      <c r="NU498" s="877" t="s">
        <v>64</v>
      </c>
      <c r="NV498" s="877" t="s">
        <v>64</v>
      </c>
      <c r="NW498" s="877" t="s">
        <v>64</v>
      </c>
      <c r="NX498" s="877" t="s">
        <v>64</v>
      </c>
      <c r="NY498" s="877" t="s">
        <v>64</v>
      </c>
      <c r="NZ498" s="877" t="s">
        <v>64</v>
      </c>
      <c r="OA498" s="877" t="s">
        <v>64</v>
      </c>
      <c r="OB498" s="877" t="s">
        <v>64</v>
      </c>
      <c r="OC498" s="877" t="s">
        <v>64</v>
      </c>
      <c r="OD498" s="877" t="s">
        <v>64</v>
      </c>
      <c r="OE498" s="877" t="s">
        <v>64</v>
      </c>
      <c r="OF498" s="877" t="s">
        <v>64</v>
      </c>
      <c r="OG498" s="877" t="s">
        <v>64</v>
      </c>
      <c r="OH498" s="877" t="s">
        <v>64</v>
      </c>
      <c r="OI498" s="877" t="s">
        <v>64</v>
      </c>
      <c r="OJ498" s="877" t="s">
        <v>64</v>
      </c>
      <c r="OK498" s="877" t="s">
        <v>64</v>
      </c>
      <c r="OL498" s="877" t="s">
        <v>64</v>
      </c>
      <c r="OM498" s="877" t="s">
        <v>64</v>
      </c>
    </row>
    <row r="499" spans="1:403" s="133" customFormat="1" x14ac:dyDescent="0.25">
      <c r="A499" s="455">
        <v>498</v>
      </c>
      <c r="B499" s="221">
        <v>0</v>
      </c>
      <c r="C499" s="61">
        <v>0</v>
      </c>
      <c r="D499" s="61">
        <v>5</v>
      </c>
      <c r="E499" s="511">
        <v>263</v>
      </c>
      <c r="F499" s="884"/>
      <c r="G499" s="61"/>
      <c r="H499" s="900">
        <v>542</v>
      </c>
      <c r="J499" s="511" t="s">
        <v>2040</v>
      </c>
      <c r="K499" s="766">
        <v>19218</v>
      </c>
      <c r="L499" s="512">
        <v>63.5013698630137</v>
      </c>
      <c r="M499" s="514">
        <v>78.8</v>
      </c>
      <c r="N499" s="514">
        <v>156</v>
      </c>
      <c r="O499" s="514">
        <v>32.380013149243915</v>
      </c>
      <c r="P499" s="106">
        <v>1.8478816700932628</v>
      </c>
      <c r="Q499" s="511">
        <v>0</v>
      </c>
      <c r="R499" s="511">
        <v>130</v>
      </c>
      <c r="S499" s="511">
        <v>80</v>
      </c>
      <c r="T499" s="511">
        <v>0</v>
      </c>
      <c r="U499" s="514">
        <v>3</v>
      </c>
      <c r="V499" s="718">
        <v>1</v>
      </c>
      <c r="W499" s="718"/>
      <c r="X499" s="718">
        <v>0</v>
      </c>
      <c r="Y499" s="718">
        <v>2</v>
      </c>
      <c r="Z499" s="718">
        <v>1</v>
      </c>
      <c r="AA499" s="718">
        <v>0</v>
      </c>
      <c r="AB499" s="718">
        <v>0</v>
      </c>
      <c r="AC499" s="718">
        <v>0</v>
      </c>
      <c r="AE499" s="524">
        <v>17.588812963822299</v>
      </c>
      <c r="AG499" s="589">
        <v>104</v>
      </c>
      <c r="AH499" s="590">
        <v>1.07</v>
      </c>
      <c r="AI499" s="589">
        <v>70</v>
      </c>
      <c r="AJ499" s="63"/>
      <c r="AK499" s="515">
        <v>13</v>
      </c>
      <c r="AL499" s="63"/>
      <c r="AM499" s="523"/>
      <c r="AN499" s="526"/>
      <c r="AO499" s="409"/>
      <c r="AP499" s="63"/>
      <c r="AQ499" s="63"/>
      <c r="AR499" s="63"/>
      <c r="AS499" s="63"/>
      <c r="AT499" s="63"/>
      <c r="AU499" s="63"/>
      <c r="AV499" s="64"/>
      <c r="AW499" s="64"/>
      <c r="AX499" s="108"/>
      <c r="AY499" s="108"/>
      <c r="AZ499" s="108"/>
      <c r="BA499" s="589">
        <v>137</v>
      </c>
      <c r="BB499" s="414"/>
      <c r="BC499" s="66"/>
      <c r="BD499" s="68"/>
      <c r="BE499" s="66"/>
      <c r="BF499" s="218"/>
      <c r="BG499" s="66"/>
      <c r="BH499" s="68"/>
      <c r="BI499" s="508"/>
      <c r="BJ499" s="508"/>
      <c r="BK499" s="508"/>
      <c r="BL499" s="66"/>
      <c r="BM499" s="66"/>
      <c r="BN499" s="66"/>
      <c r="BO499" s="66"/>
      <c r="BP499" s="571"/>
      <c r="BQ499" s="66"/>
      <c r="BR499" s="66"/>
      <c r="BS499" s="66"/>
      <c r="BT499" s="66"/>
      <c r="BU499" s="61"/>
      <c r="BV499" s="61"/>
      <c r="BW499" s="61"/>
      <c r="BX499" s="61"/>
      <c r="BY499" s="61"/>
      <c r="BZ499" s="61"/>
      <c r="CA499" s="61"/>
      <c r="CB499" s="61"/>
      <c r="CC499" s="61"/>
      <c r="CD499" s="61"/>
      <c r="CE499" s="61"/>
      <c r="CF499" s="61"/>
      <c r="CG499" s="61"/>
      <c r="CH499" s="61"/>
      <c r="CI499" s="61"/>
      <c r="CJ499" s="61"/>
      <c r="CK499" s="661">
        <v>1</v>
      </c>
      <c r="CL499" s="661">
        <v>0</v>
      </c>
      <c r="CM499" s="661">
        <v>1</v>
      </c>
      <c r="CN499" s="661">
        <v>1</v>
      </c>
      <c r="CO499" s="663">
        <v>1</v>
      </c>
      <c r="CP499" s="661">
        <v>0</v>
      </c>
      <c r="CQ499" s="661">
        <v>1</v>
      </c>
      <c r="CR499" s="661">
        <v>0</v>
      </c>
      <c r="CS499" s="661">
        <v>0</v>
      </c>
      <c r="CT499" s="661">
        <v>0</v>
      </c>
      <c r="CU499" s="661">
        <v>1</v>
      </c>
      <c r="CV499" s="661">
        <v>0</v>
      </c>
      <c r="CW499" s="666">
        <v>10.199999999999999</v>
      </c>
      <c r="CX499" s="362"/>
      <c r="CY499" s="362"/>
      <c r="CZ499" s="362"/>
      <c r="DD499" s="516">
        <v>2</v>
      </c>
      <c r="DE499" s="511" t="s">
        <v>2041</v>
      </c>
      <c r="DG499" s="136"/>
      <c r="DK499" s="136"/>
      <c r="DL499" s="136"/>
      <c r="DM499" s="136"/>
      <c r="DT499" s="63"/>
      <c r="EP499" s="511">
        <v>263</v>
      </c>
      <c r="EQ499" s="574">
        <v>42394</v>
      </c>
      <c r="EU499" s="133">
        <v>81</v>
      </c>
      <c r="EV499" s="133">
        <v>0</v>
      </c>
      <c r="EW499" s="524">
        <v>17.588812963822299</v>
      </c>
      <c r="EX499" s="133">
        <v>7</v>
      </c>
      <c r="EY499" s="133">
        <v>7</v>
      </c>
      <c r="EZ499" s="133">
        <v>73</v>
      </c>
      <c r="FA499" s="133">
        <v>63</v>
      </c>
      <c r="FD499" s="133">
        <v>52</v>
      </c>
      <c r="FF499" s="133">
        <v>31</v>
      </c>
      <c r="FI499" s="91"/>
      <c r="FJ499" s="91"/>
      <c r="FK499" s="227"/>
      <c r="FL499" s="227"/>
      <c r="FM499" s="193">
        <v>287</v>
      </c>
      <c r="FN499" s="193">
        <v>220</v>
      </c>
      <c r="FO499" s="193">
        <v>155.31297520014638</v>
      </c>
      <c r="FP499" s="193">
        <v>119.05524231370106</v>
      </c>
      <c r="FQ499" s="193">
        <v>21</v>
      </c>
      <c r="FR499" s="133">
        <v>1</v>
      </c>
      <c r="FT499" s="193">
        <v>94</v>
      </c>
      <c r="FU499" s="193">
        <v>61</v>
      </c>
      <c r="FV499" s="133">
        <v>110</v>
      </c>
      <c r="FW499" s="237">
        <v>6.02</v>
      </c>
      <c r="FX499" s="237">
        <v>6.32</v>
      </c>
      <c r="FY499" s="237">
        <v>15.614617940199336</v>
      </c>
      <c r="FZ499" s="237">
        <v>1.540983606557377</v>
      </c>
      <c r="GA499" s="237"/>
      <c r="GB499" s="133">
        <v>21</v>
      </c>
      <c r="GH499" s="133">
        <v>0</v>
      </c>
      <c r="GI499" s="133">
        <v>1</v>
      </c>
      <c r="GJ499" s="133">
        <v>0</v>
      </c>
      <c r="GK499" s="133">
        <v>1</v>
      </c>
      <c r="GL499" s="133">
        <v>36</v>
      </c>
      <c r="GN499" s="133">
        <v>0</v>
      </c>
      <c r="GP499" s="133">
        <v>1</v>
      </c>
      <c r="GQ499" s="61">
        <v>31</v>
      </c>
      <c r="GR499" s="106">
        <v>16.77596596238515</v>
      </c>
      <c r="GS499" s="61">
        <v>54</v>
      </c>
      <c r="GT499" s="61">
        <v>0</v>
      </c>
      <c r="GU499" s="61"/>
      <c r="GV499" s="61"/>
      <c r="GW499" s="61"/>
      <c r="GX499" s="61"/>
      <c r="GY499" s="61">
        <v>17</v>
      </c>
      <c r="GZ499" s="61"/>
      <c r="HA499" s="90"/>
      <c r="HB499" s="21">
        <v>10</v>
      </c>
      <c r="HZ499" s="238"/>
      <c r="IF499" s="237"/>
      <c r="IG499" s="237"/>
      <c r="IQ499" s="237"/>
      <c r="JD499" s="136"/>
      <c r="JE499" s="278"/>
      <c r="JF499" s="70"/>
      <c r="JG499" s="70"/>
      <c r="JH499" s="136"/>
      <c r="JI499" s="136"/>
      <c r="JJ499" s="136"/>
      <c r="JK499" s="136"/>
      <c r="JM499" s="420"/>
      <c r="JN499" s="362"/>
      <c r="JO499" s="244"/>
      <c r="JQ499" s="518">
        <v>0</v>
      </c>
      <c r="JR499" s="519">
        <v>43509</v>
      </c>
      <c r="JS499" s="520">
        <v>36</v>
      </c>
      <c r="JT499" s="135"/>
      <c r="JV499" s="200"/>
      <c r="JW499" s="135"/>
      <c r="JX499" s="225"/>
      <c r="JY499" s="201"/>
      <c r="JZ499" s="135"/>
      <c r="KA499" s="225"/>
      <c r="KB499" s="699">
        <v>0</v>
      </c>
      <c r="KC499" s="511"/>
      <c r="KD499" s="225"/>
      <c r="KE499" s="63"/>
      <c r="KF499" s="250"/>
      <c r="KG499" s="250"/>
      <c r="KH499" s="250"/>
      <c r="KI499" s="250"/>
      <c r="KJ499" s="250"/>
      <c r="KK499" s="250"/>
      <c r="KL499" s="250"/>
      <c r="KM499" s="250"/>
      <c r="KR499" s="92"/>
      <c r="KS499" s="92"/>
      <c r="KT499" s="92"/>
      <c r="KU499" s="361"/>
      <c r="KV499" s="92"/>
      <c r="KW499" s="361"/>
      <c r="KX499" s="361"/>
      <c r="KY499" s="361"/>
      <c r="KZ499" s="361"/>
      <c r="LA499" s="361"/>
      <c r="LB499" s="361"/>
      <c r="LC499" s="361"/>
      <c r="LD499" s="361"/>
      <c r="LE499" s="361"/>
      <c r="LF499" s="112"/>
      <c r="LG499" s="454"/>
      <c r="LH499" s="454"/>
      <c r="LI499" s="454"/>
      <c r="LJ499" s="454"/>
      <c r="LK499" s="454"/>
      <c r="LL499" s="454"/>
      <c r="LM499" s="454"/>
      <c r="LN499" s="454"/>
      <c r="LO499" s="454"/>
      <c r="LP499" s="454"/>
      <c r="LQ499" s="454"/>
      <c r="LR499" s="454"/>
      <c r="LS499" s="454"/>
      <c r="LT499" s="454"/>
      <c r="LU499" s="454"/>
      <c r="LV499" s="454"/>
      <c r="LW499" s="454"/>
      <c r="LX499" s="454"/>
      <c r="LY499" s="454"/>
      <c r="LZ499" s="454"/>
      <c r="MA499" s="454"/>
      <c r="MB499" s="454"/>
      <c r="MD499" s="509"/>
      <c r="ME499" s="61"/>
      <c r="MF499" s="746">
        <v>263</v>
      </c>
      <c r="MG499" s="510">
        <v>42396</v>
      </c>
      <c r="MH499" s="511">
        <v>542</v>
      </c>
      <c r="MI499" s="521">
        <v>542</v>
      </c>
      <c r="MJ499" s="522">
        <v>48.397987890262002</v>
      </c>
      <c r="MK499" s="510"/>
      <c r="ML499" s="511"/>
      <c r="MM499" s="511"/>
      <c r="MN499" s="511"/>
      <c r="MO499" s="511"/>
      <c r="MP499" s="511"/>
      <c r="NE499" s="876" t="s">
        <v>64</v>
      </c>
      <c r="NF499" s="877" t="s">
        <v>64</v>
      </c>
      <c r="NG499" s="877" t="s">
        <v>64</v>
      </c>
      <c r="NH499" s="877" t="s">
        <v>64</v>
      </c>
      <c r="NI499" s="877" t="s">
        <v>64</v>
      </c>
      <c r="NJ499" s="877" t="s">
        <v>64</v>
      </c>
      <c r="NK499" s="877" t="s">
        <v>64</v>
      </c>
      <c r="NL499" s="877" t="s">
        <v>64</v>
      </c>
      <c r="NM499" s="877" t="s">
        <v>64</v>
      </c>
      <c r="NN499" s="877" t="s">
        <v>64</v>
      </c>
      <c r="NO499" s="877" t="s">
        <v>64</v>
      </c>
      <c r="NP499" s="877" t="s">
        <v>64</v>
      </c>
      <c r="NQ499" s="877" t="s">
        <v>64</v>
      </c>
      <c r="NR499" s="877" t="s">
        <v>64</v>
      </c>
      <c r="NS499" s="877" t="s">
        <v>64</v>
      </c>
      <c r="NT499" s="877" t="s">
        <v>64</v>
      </c>
      <c r="NU499" s="877" t="s">
        <v>64</v>
      </c>
      <c r="NV499" s="877" t="s">
        <v>64</v>
      </c>
      <c r="NW499" s="877" t="s">
        <v>64</v>
      </c>
      <c r="NX499" s="877" t="s">
        <v>64</v>
      </c>
      <c r="NY499" s="877" t="s">
        <v>64</v>
      </c>
      <c r="NZ499" s="877" t="s">
        <v>64</v>
      </c>
      <c r="OA499" s="877" t="s">
        <v>64</v>
      </c>
      <c r="OB499" s="877" t="s">
        <v>64</v>
      </c>
      <c r="OC499" s="877" t="s">
        <v>64</v>
      </c>
      <c r="OD499" s="877" t="s">
        <v>64</v>
      </c>
      <c r="OE499" s="877" t="s">
        <v>64</v>
      </c>
      <c r="OF499" s="877" t="s">
        <v>64</v>
      </c>
      <c r="OG499" s="877" t="s">
        <v>64</v>
      </c>
      <c r="OH499" s="877" t="s">
        <v>64</v>
      </c>
      <c r="OI499" s="877" t="s">
        <v>64</v>
      </c>
      <c r="OJ499" s="877" t="s">
        <v>64</v>
      </c>
      <c r="OK499" s="877" t="s">
        <v>64</v>
      </c>
      <c r="OL499" s="877" t="s">
        <v>64</v>
      </c>
      <c r="OM499" s="877" t="s">
        <v>64</v>
      </c>
    </row>
    <row r="500" spans="1:403" s="133" customFormat="1" x14ac:dyDescent="0.25">
      <c r="A500" s="902">
        <v>499</v>
      </c>
      <c r="B500" s="221">
        <v>0</v>
      </c>
      <c r="C500" s="61">
        <v>1</v>
      </c>
      <c r="D500" s="61">
        <v>5</v>
      </c>
      <c r="E500" s="511">
        <v>265</v>
      </c>
      <c r="F500" s="884"/>
      <c r="G500" s="61"/>
      <c r="H500" s="900">
        <v>545</v>
      </c>
      <c r="J500" s="511" t="s">
        <v>2042</v>
      </c>
      <c r="K500" s="766">
        <v>17814</v>
      </c>
      <c r="L500" s="512">
        <v>67.421917808219206</v>
      </c>
      <c r="M500" s="514">
        <v>77.900000000000006</v>
      </c>
      <c r="N500" s="514">
        <v>174</v>
      </c>
      <c r="O500" s="514">
        <v>25.729951116395828</v>
      </c>
      <c r="P500" s="106">
        <v>1.9404037380572803</v>
      </c>
      <c r="Q500" s="511">
        <v>0</v>
      </c>
      <c r="R500" s="511">
        <v>175</v>
      </c>
      <c r="S500" s="511">
        <v>60</v>
      </c>
      <c r="T500" s="511">
        <v>0</v>
      </c>
      <c r="U500" s="514">
        <v>2</v>
      </c>
      <c r="V500" s="718">
        <v>0</v>
      </c>
      <c r="W500" s="718"/>
      <c r="X500" s="718">
        <v>0</v>
      </c>
      <c r="Y500" s="718">
        <v>2</v>
      </c>
      <c r="Z500" s="718">
        <v>1</v>
      </c>
      <c r="AA500" s="718">
        <v>1</v>
      </c>
      <c r="AB500" s="718">
        <v>0</v>
      </c>
      <c r="AC500" s="718">
        <v>0</v>
      </c>
      <c r="AE500" s="524">
        <v>36.802866554932599</v>
      </c>
      <c r="AG500" s="589">
        <v>87</v>
      </c>
      <c r="AH500" s="590">
        <v>0.91</v>
      </c>
      <c r="AI500" s="589">
        <v>83</v>
      </c>
      <c r="AJ500" s="63"/>
      <c r="AK500" s="515">
        <v>14.1</v>
      </c>
      <c r="AL500" s="63"/>
      <c r="AM500" s="515"/>
      <c r="AN500" s="554">
        <v>163</v>
      </c>
      <c r="AO500" s="409"/>
      <c r="AP500" s="63"/>
      <c r="AQ500" s="63"/>
      <c r="AR500" s="63"/>
      <c r="AS500" s="63"/>
      <c r="AT500" s="63"/>
      <c r="AU500" s="63"/>
      <c r="AV500" s="64"/>
      <c r="AW500" s="64"/>
      <c r="AX500" s="108"/>
      <c r="AY500" s="108"/>
      <c r="AZ500" s="108"/>
      <c r="BA500" s="589">
        <v>132</v>
      </c>
      <c r="BB500" s="414"/>
      <c r="BC500" s="66"/>
      <c r="BD500" s="68"/>
      <c r="BE500" s="66"/>
      <c r="BF500" s="218"/>
      <c r="BG500" s="66"/>
      <c r="BH500" s="68"/>
      <c r="BI500" s="508"/>
      <c r="BJ500" s="508"/>
      <c r="BK500" s="508"/>
      <c r="BL500" s="66"/>
      <c r="BM500" s="66"/>
      <c r="BN500" s="66"/>
      <c r="BO500" s="66"/>
      <c r="BP500" s="571"/>
      <c r="BQ500" s="66"/>
      <c r="BR500" s="66"/>
      <c r="BS500" s="66"/>
      <c r="BT500" s="66"/>
      <c r="BU500" s="61"/>
      <c r="BV500" s="61"/>
      <c r="BW500" s="61"/>
      <c r="BX500" s="61"/>
      <c r="BY500" s="61"/>
      <c r="BZ500" s="61"/>
      <c r="CA500" s="61"/>
      <c r="CB500" s="61"/>
      <c r="CC500" s="61"/>
      <c r="CD500" s="61"/>
      <c r="CE500" s="61"/>
      <c r="CF500" s="61"/>
      <c r="CG500" s="61"/>
      <c r="CH500" s="61"/>
      <c r="CI500" s="61"/>
      <c r="CJ500" s="61"/>
      <c r="CK500" s="661">
        <v>1</v>
      </c>
      <c r="CL500" s="661">
        <v>0</v>
      </c>
      <c r="CM500" s="661">
        <v>1</v>
      </c>
      <c r="CN500" s="661">
        <v>0</v>
      </c>
      <c r="CO500" s="661">
        <v>1</v>
      </c>
      <c r="CP500" s="661">
        <v>0</v>
      </c>
      <c r="CQ500" s="661">
        <v>1</v>
      </c>
      <c r="CR500" s="661">
        <v>0</v>
      </c>
      <c r="CS500" s="661">
        <v>0</v>
      </c>
      <c r="CT500" s="661">
        <v>0</v>
      </c>
      <c r="CU500" s="661">
        <v>1</v>
      </c>
      <c r="CV500" s="661">
        <v>1</v>
      </c>
      <c r="CW500" s="666">
        <v>13.1</v>
      </c>
      <c r="CX500" s="362"/>
      <c r="CY500" s="362"/>
      <c r="CZ500" s="362"/>
      <c r="DD500" s="516">
        <v>1</v>
      </c>
      <c r="DE500" s="511" t="s">
        <v>1745</v>
      </c>
      <c r="DG500" s="136"/>
      <c r="DK500" s="136"/>
      <c r="DL500" s="136"/>
      <c r="DM500" s="136"/>
      <c r="DT500" s="63"/>
      <c r="EP500" s="511">
        <v>265</v>
      </c>
      <c r="EQ500" s="574">
        <v>42422</v>
      </c>
      <c r="EU500" s="133">
        <v>60</v>
      </c>
      <c r="EV500" s="133">
        <v>0</v>
      </c>
      <c r="EW500" s="524">
        <v>36.802866554932599</v>
      </c>
      <c r="EX500" s="133">
        <v>8</v>
      </c>
      <c r="EY500" s="133">
        <v>8</v>
      </c>
      <c r="EZ500" s="133">
        <v>66</v>
      </c>
      <c r="FA500" s="133">
        <v>54</v>
      </c>
      <c r="FD500" s="133">
        <v>50</v>
      </c>
      <c r="FF500" s="133">
        <v>41</v>
      </c>
      <c r="FI500" s="91"/>
      <c r="FJ500" s="91"/>
      <c r="FK500" s="227"/>
      <c r="FL500" s="227"/>
      <c r="FM500" s="193">
        <v>292</v>
      </c>
      <c r="FN500" s="193">
        <v>228</v>
      </c>
      <c r="FO500" s="193">
        <v>150.48414630057789</v>
      </c>
      <c r="FP500" s="193">
        <v>117.50131971414987</v>
      </c>
      <c r="FQ500" s="193">
        <v>22</v>
      </c>
      <c r="FR500" s="133">
        <v>1</v>
      </c>
      <c r="FT500" s="193">
        <v>56</v>
      </c>
      <c r="FU500" s="193">
        <v>45</v>
      </c>
      <c r="FV500" s="133">
        <v>170</v>
      </c>
      <c r="FW500" s="237">
        <v>6.36</v>
      </c>
      <c r="FX500" s="237">
        <v>5.4</v>
      </c>
      <c r="FY500" s="237">
        <v>8.8050314465408803</v>
      </c>
      <c r="FZ500" s="237">
        <v>1.2444444444444445</v>
      </c>
      <c r="GA500" s="237"/>
      <c r="GB500" s="133">
        <v>23</v>
      </c>
      <c r="GH500" s="133">
        <v>1</v>
      </c>
      <c r="GI500" s="133">
        <v>1</v>
      </c>
      <c r="GJ500" s="133">
        <v>0</v>
      </c>
      <c r="GK500" s="133">
        <v>0</v>
      </c>
      <c r="GN500" s="133">
        <v>0</v>
      </c>
      <c r="GP500" s="133">
        <v>1</v>
      </c>
      <c r="GQ500" s="61">
        <v>49</v>
      </c>
      <c r="GR500" s="106">
        <v>25.252476605233962</v>
      </c>
      <c r="GS500" s="61">
        <v>46</v>
      </c>
      <c r="GT500" s="61">
        <v>0</v>
      </c>
      <c r="GU500" s="61"/>
      <c r="GV500" s="61"/>
      <c r="GW500" s="61"/>
      <c r="GX500" s="61"/>
      <c r="GY500" s="61"/>
      <c r="GZ500" s="61"/>
      <c r="HA500" s="90"/>
      <c r="HB500" s="21">
        <v>24</v>
      </c>
      <c r="HZ500" s="238"/>
      <c r="IF500" s="237"/>
      <c r="IG500" s="237"/>
      <c r="IQ500" s="237"/>
      <c r="JD500" s="136"/>
      <c r="JE500" s="278"/>
      <c r="JF500" s="70"/>
      <c r="JG500" s="70"/>
      <c r="JH500" s="136"/>
      <c r="JI500" s="136"/>
      <c r="JJ500" s="136"/>
      <c r="JK500" s="136"/>
      <c r="JM500" s="420"/>
      <c r="JN500" s="362"/>
      <c r="JO500" s="244"/>
      <c r="JQ500" s="518">
        <v>1</v>
      </c>
      <c r="JR500" s="519">
        <v>43331</v>
      </c>
      <c r="JS500" s="520">
        <v>29</v>
      </c>
      <c r="JT500" s="135"/>
      <c r="JV500" s="200"/>
      <c r="JW500" s="135"/>
      <c r="JX500" s="225"/>
      <c r="JY500" s="201"/>
      <c r="JZ500" s="135"/>
      <c r="KA500" s="225"/>
      <c r="KB500" s="699">
        <v>0</v>
      </c>
      <c r="KC500" s="511"/>
      <c r="KD500" s="225"/>
      <c r="KE500" s="63"/>
      <c r="KF500" s="250"/>
      <c r="KG500" s="250"/>
      <c r="KH500" s="250"/>
      <c r="KI500" s="250"/>
      <c r="KJ500" s="250"/>
      <c r="KK500" s="250"/>
      <c r="KL500" s="250"/>
      <c r="KM500" s="250"/>
      <c r="KR500" s="92"/>
      <c r="KS500" s="92"/>
      <c r="KT500" s="92"/>
      <c r="KU500" s="361"/>
      <c r="KV500" s="92"/>
      <c r="KW500" s="361"/>
      <c r="KX500" s="361"/>
      <c r="KY500" s="361"/>
      <c r="KZ500" s="361"/>
      <c r="LA500" s="361"/>
      <c r="LB500" s="361"/>
      <c r="LC500" s="361"/>
      <c r="LD500" s="361"/>
      <c r="LE500" s="361"/>
      <c r="LF500" s="112"/>
      <c r="LG500" s="454"/>
      <c r="LH500" s="454"/>
      <c r="LI500" s="454"/>
      <c r="LJ500" s="454"/>
      <c r="LK500" s="454"/>
      <c r="LL500" s="454"/>
      <c r="LM500" s="454"/>
      <c r="LN500" s="454"/>
      <c r="LO500" s="454"/>
      <c r="LP500" s="454"/>
      <c r="LQ500" s="454"/>
      <c r="LR500" s="454"/>
      <c r="LS500" s="454"/>
      <c r="LT500" s="454"/>
      <c r="LU500" s="454"/>
      <c r="LV500" s="454"/>
      <c r="LW500" s="454"/>
      <c r="LX500" s="454"/>
      <c r="LY500" s="454"/>
      <c r="LZ500" s="454"/>
      <c r="MA500" s="454"/>
      <c r="MB500" s="454"/>
      <c r="MD500" s="509"/>
      <c r="ME500" s="61"/>
      <c r="MF500" s="746">
        <v>265</v>
      </c>
      <c r="MG500" s="510">
        <v>42423</v>
      </c>
      <c r="MH500" s="511">
        <v>545</v>
      </c>
      <c r="MI500" s="521">
        <v>545</v>
      </c>
      <c r="MJ500" s="522">
        <v>71.475474197998494</v>
      </c>
      <c r="MK500" s="510"/>
      <c r="ML500" s="511"/>
      <c r="MM500" s="511"/>
      <c r="MN500" s="511"/>
      <c r="MO500" s="511"/>
      <c r="MP500" s="511"/>
      <c r="NE500" s="876">
        <v>1265</v>
      </c>
      <c r="NF500" s="877" t="s">
        <v>64</v>
      </c>
      <c r="NG500" s="877" t="s">
        <v>64</v>
      </c>
      <c r="NH500" s="877" t="s">
        <v>64</v>
      </c>
      <c r="NI500" s="877" t="s">
        <v>64</v>
      </c>
      <c r="NJ500" s="877" t="s">
        <v>64</v>
      </c>
      <c r="NK500" s="877" t="s">
        <v>64</v>
      </c>
      <c r="NL500" s="877" t="s">
        <v>64</v>
      </c>
      <c r="NM500" s="877" t="s">
        <v>64</v>
      </c>
      <c r="NN500" s="877" t="s">
        <v>64</v>
      </c>
      <c r="NO500" s="877" t="s">
        <v>64</v>
      </c>
      <c r="NP500" s="877" t="s">
        <v>64</v>
      </c>
      <c r="NQ500" s="877" t="s">
        <v>64</v>
      </c>
      <c r="NR500" s="877" t="s">
        <v>64</v>
      </c>
      <c r="NS500" s="877" t="s">
        <v>64</v>
      </c>
      <c r="NT500" s="877" t="s">
        <v>64</v>
      </c>
      <c r="NU500" s="877" t="s">
        <v>64</v>
      </c>
      <c r="NV500" s="877" t="s">
        <v>64</v>
      </c>
      <c r="NW500" s="877" t="s">
        <v>64</v>
      </c>
      <c r="NX500" s="877" t="s">
        <v>64</v>
      </c>
      <c r="NY500" s="877" t="s">
        <v>64</v>
      </c>
      <c r="NZ500" s="877" t="s">
        <v>64</v>
      </c>
      <c r="OA500" s="877" t="s">
        <v>64</v>
      </c>
      <c r="OB500" s="877" t="s">
        <v>64</v>
      </c>
      <c r="OC500" s="877" t="s">
        <v>64</v>
      </c>
      <c r="OD500" s="877" t="s">
        <v>64</v>
      </c>
      <c r="OE500" s="877" t="s">
        <v>64</v>
      </c>
      <c r="OF500" s="877" t="s">
        <v>64</v>
      </c>
      <c r="OG500" s="877" t="s">
        <v>64</v>
      </c>
      <c r="OH500" s="877" t="s">
        <v>64</v>
      </c>
      <c r="OI500" s="877" t="s">
        <v>64</v>
      </c>
      <c r="OJ500" s="877" t="s">
        <v>64</v>
      </c>
      <c r="OK500" s="877" t="s">
        <v>64</v>
      </c>
      <c r="OL500" s="877" t="s">
        <v>64</v>
      </c>
      <c r="OM500" s="877" t="s">
        <v>64</v>
      </c>
    </row>
    <row r="501" spans="1:403" s="133" customFormat="1" x14ac:dyDescent="0.25">
      <c r="A501" s="455">
        <v>500</v>
      </c>
      <c r="B501" s="221">
        <v>0</v>
      </c>
      <c r="C501" s="61">
        <v>0</v>
      </c>
      <c r="D501" s="61">
        <v>5</v>
      </c>
      <c r="E501" s="511">
        <v>266</v>
      </c>
      <c r="F501" s="884"/>
      <c r="G501" s="61"/>
      <c r="H501" s="900">
        <v>546</v>
      </c>
      <c r="J501" s="511" t="s">
        <v>2043</v>
      </c>
      <c r="K501" s="766">
        <v>19436</v>
      </c>
      <c r="L501" s="512">
        <v>62.9972602739726</v>
      </c>
      <c r="M501" s="514">
        <v>73</v>
      </c>
      <c r="N501" s="514">
        <v>169</v>
      </c>
      <c r="O501" s="514">
        <v>25.559329155141629</v>
      </c>
      <c r="P501" s="106">
        <v>1.8512008114854652</v>
      </c>
      <c r="Q501" s="511">
        <v>0</v>
      </c>
      <c r="R501" s="511">
        <v>134</v>
      </c>
      <c r="S501" s="511">
        <v>77</v>
      </c>
      <c r="T501" s="511">
        <v>0</v>
      </c>
      <c r="U501" s="514">
        <v>2</v>
      </c>
      <c r="V501" s="718">
        <v>0</v>
      </c>
      <c r="W501" s="718"/>
      <c r="X501" s="718">
        <v>1</v>
      </c>
      <c r="Y501" s="718">
        <v>2</v>
      </c>
      <c r="Z501" s="663">
        <v>1</v>
      </c>
      <c r="AA501" s="718">
        <v>1</v>
      </c>
      <c r="AB501" s="718">
        <v>0</v>
      </c>
      <c r="AC501" s="718">
        <v>0</v>
      </c>
      <c r="AE501" s="524">
        <v>21.546505362813701</v>
      </c>
      <c r="AG501" s="589">
        <v>103</v>
      </c>
      <c r="AH501" s="590">
        <v>2.21</v>
      </c>
      <c r="AI501" s="589">
        <v>30</v>
      </c>
      <c r="AJ501" s="63"/>
      <c r="AK501" s="515">
        <v>11.1</v>
      </c>
      <c r="AL501" s="63"/>
      <c r="AM501" s="515"/>
      <c r="AN501" s="554">
        <v>5717</v>
      </c>
      <c r="AO501" s="409"/>
      <c r="AP501" s="63"/>
      <c r="AQ501" s="63"/>
      <c r="AR501" s="63"/>
      <c r="AS501" s="63"/>
      <c r="AT501" s="63"/>
      <c r="AU501" s="63"/>
      <c r="AV501" s="64"/>
      <c r="AW501" s="64"/>
      <c r="AX501" s="108"/>
      <c r="AY501" s="108"/>
      <c r="AZ501" s="108"/>
      <c r="BA501" s="589">
        <v>142</v>
      </c>
      <c r="BB501" s="414"/>
      <c r="BC501" s="66"/>
      <c r="BD501" s="68"/>
      <c r="BE501" s="66"/>
      <c r="BF501" s="218"/>
      <c r="BG501" s="66"/>
      <c r="BH501" s="68"/>
      <c r="BI501" s="508"/>
      <c r="BJ501" s="508"/>
      <c r="BK501" s="508"/>
      <c r="BL501" s="66"/>
      <c r="BM501" s="66"/>
      <c r="BN501" s="66"/>
      <c r="BO501" s="66"/>
      <c r="BP501" s="571"/>
      <c r="BQ501" s="66"/>
      <c r="BR501" s="66"/>
      <c r="BS501" s="66"/>
      <c r="BT501" s="66"/>
      <c r="BU501" s="61"/>
      <c r="BV501" s="61"/>
      <c r="BW501" s="61"/>
      <c r="BX501" s="61"/>
      <c r="BY501" s="61"/>
      <c r="BZ501" s="61"/>
      <c r="CA501" s="61"/>
      <c r="CB501" s="61"/>
      <c r="CC501" s="61"/>
      <c r="CD501" s="61"/>
      <c r="CE501" s="61"/>
      <c r="CF501" s="61"/>
      <c r="CG501" s="61"/>
      <c r="CH501" s="61"/>
      <c r="CI501" s="61"/>
      <c r="CJ501" s="61"/>
      <c r="CK501" s="661">
        <v>1</v>
      </c>
      <c r="CL501" s="661">
        <v>0</v>
      </c>
      <c r="CM501" s="661">
        <v>0</v>
      </c>
      <c r="CN501" s="661">
        <v>1</v>
      </c>
      <c r="CO501" s="663">
        <v>1</v>
      </c>
      <c r="CP501" s="661">
        <v>0</v>
      </c>
      <c r="CQ501" s="661">
        <v>1</v>
      </c>
      <c r="CR501" s="661">
        <v>0</v>
      </c>
      <c r="CS501" s="661">
        <v>0</v>
      </c>
      <c r="CT501" s="661">
        <v>0</v>
      </c>
      <c r="CU501" s="661">
        <v>1</v>
      </c>
      <c r="CV501" s="661">
        <v>0</v>
      </c>
      <c r="CW501" s="666">
        <v>17.100000000000001</v>
      </c>
      <c r="CX501" s="362"/>
      <c r="CY501" s="362"/>
      <c r="CZ501" s="362"/>
      <c r="DD501" s="516">
        <v>2</v>
      </c>
      <c r="DE501" s="513" t="s">
        <v>2044</v>
      </c>
      <c r="DG501" s="136"/>
      <c r="DK501" s="136"/>
      <c r="DL501" s="136"/>
      <c r="DM501" s="136"/>
      <c r="DT501" s="63"/>
      <c r="EP501" s="511">
        <v>266</v>
      </c>
      <c r="EQ501" s="574">
        <v>42389</v>
      </c>
      <c r="EU501" s="133">
        <v>59</v>
      </c>
      <c r="EV501" s="133">
        <v>0</v>
      </c>
      <c r="EW501" s="524">
        <v>21.546505362813701</v>
      </c>
      <c r="EX501" s="133">
        <v>12</v>
      </c>
      <c r="EY501" s="133">
        <v>10</v>
      </c>
      <c r="EZ501" s="133">
        <v>69</v>
      </c>
      <c r="FA501" s="133">
        <v>62</v>
      </c>
      <c r="FD501" s="133">
        <v>42</v>
      </c>
      <c r="FF501" s="133">
        <v>44</v>
      </c>
      <c r="FI501" s="91"/>
      <c r="FJ501" s="91"/>
      <c r="FK501" s="227"/>
      <c r="FL501" s="227"/>
      <c r="FM501" s="193">
        <v>265</v>
      </c>
      <c r="FN501" s="193">
        <v>206</v>
      </c>
      <c r="FO501" s="193">
        <v>143.15032618603661</v>
      </c>
      <c r="FP501" s="193">
        <v>111.27912148801336</v>
      </c>
      <c r="FQ501" s="193">
        <v>22.4</v>
      </c>
      <c r="FR501" s="133">
        <v>1</v>
      </c>
      <c r="FT501" s="193">
        <v>46</v>
      </c>
      <c r="FU501" s="193">
        <v>103</v>
      </c>
      <c r="FV501" s="133">
        <v>260</v>
      </c>
      <c r="FW501" s="237">
        <v>7.63</v>
      </c>
      <c r="FX501" s="237">
        <v>8.2200000000000006</v>
      </c>
      <c r="FY501" s="237">
        <v>6.0288335517693321</v>
      </c>
      <c r="FZ501" s="237">
        <v>0.44660194174757284</v>
      </c>
      <c r="GA501" s="237">
        <v>0.76666666666666672</v>
      </c>
      <c r="GB501" s="133">
        <v>27</v>
      </c>
      <c r="GH501" s="133">
        <v>1</v>
      </c>
      <c r="GI501" s="133">
        <v>1</v>
      </c>
      <c r="GJ501" s="133">
        <v>0</v>
      </c>
      <c r="GK501" s="133">
        <v>0</v>
      </c>
      <c r="GN501" s="133">
        <v>0</v>
      </c>
      <c r="GP501" s="133">
        <v>1</v>
      </c>
      <c r="GQ501" s="61">
        <v>51</v>
      </c>
      <c r="GR501" s="106">
        <v>27.549685416935347</v>
      </c>
      <c r="GS501" s="61">
        <v>69</v>
      </c>
      <c r="GT501" s="61">
        <v>0</v>
      </c>
      <c r="GU501" s="61"/>
      <c r="GV501" s="61"/>
      <c r="GW501" s="61"/>
      <c r="GX501" s="61"/>
      <c r="GY501" s="61">
        <v>25</v>
      </c>
      <c r="GZ501" s="61"/>
      <c r="HA501" s="90"/>
      <c r="HB501" s="21">
        <v>9</v>
      </c>
      <c r="HZ501" s="238"/>
      <c r="IF501" s="237"/>
      <c r="IG501" s="237"/>
      <c r="IQ501" s="237"/>
      <c r="JD501" s="136"/>
      <c r="JE501" s="278"/>
      <c r="JF501" s="70"/>
      <c r="JG501" s="70"/>
      <c r="JH501" s="136"/>
      <c r="JI501" s="136"/>
      <c r="JJ501" s="136"/>
      <c r="JK501" s="136"/>
      <c r="JM501" s="420"/>
      <c r="JN501" s="362"/>
      <c r="JO501" s="244"/>
      <c r="JQ501" s="518">
        <v>0</v>
      </c>
      <c r="JR501" s="519"/>
      <c r="JS501" s="520"/>
      <c r="JT501" s="135"/>
      <c r="JV501" s="200"/>
      <c r="JW501" s="135"/>
      <c r="JX501" s="225"/>
      <c r="JY501" s="201"/>
      <c r="JZ501" s="135"/>
      <c r="KA501" s="225"/>
      <c r="KB501" s="699">
        <v>0</v>
      </c>
      <c r="KC501" s="511"/>
      <c r="KD501" s="225"/>
      <c r="KE501" s="63"/>
      <c r="KF501" s="250"/>
      <c r="KG501" s="250"/>
      <c r="KH501" s="250"/>
      <c r="KI501" s="250"/>
      <c r="KJ501" s="250"/>
      <c r="KK501" s="250"/>
      <c r="KL501" s="250"/>
      <c r="KM501" s="250"/>
      <c r="KR501" s="92"/>
      <c r="KS501" s="92"/>
      <c r="KT501" s="92"/>
      <c r="KU501" s="361"/>
      <c r="KV501" s="92"/>
      <c r="KW501" s="361"/>
      <c r="KX501" s="361"/>
      <c r="KY501" s="361"/>
      <c r="KZ501" s="361"/>
      <c r="LA501" s="361"/>
      <c r="LB501" s="361"/>
      <c r="LC501" s="361"/>
      <c r="LD501" s="361"/>
      <c r="LE501" s="361"/>
      <c r="LF501" s="112"/>
      <c r="LG501" s="454"/>
      <c r="LH501" s="454"/>
      <c r="LI501" s="454"/>
      <c r="LJ501" s="454"/>
      <c r="LK501" s="454"/>
      <c r="LL501" s="454"/>
      <c r="LM501" s="454"/>
      <c r="LN501" s="454"/>
      <c r="LO501" s="454"/>
      <c r="LP501" s="454"/>
      <c r="LQ501" s="454"/>
      <c r="LR501" s="454"/>
      <c r="LS501" s="454"/>
      <c r="LT501" s="454"/>
      <c r="LU501" s="454"/>
      <c r="LV501" s="454"/>
      <c r="LW501" s="454"/>
      <c r="LX501" s="454"/>
      <c r="LY501" s="454"/>
      <c r="LZ501" s="454"/>
      <c r="MA501" s="454"/>
      <c r="MB501" s="454"/>
      <c r="MD501" s="509"/>
      <c r="ME501" s="61"/>
      <c r="MF501" s="746">
        <v>266</v>
      </c>
      <c r="MG501" s="510">
        <v>42430</v>
      </c>
      <c r="MH501" s="511">
        <v>546</v>
      </c>
      <c r="MI501" s="521">
        <v>546</v>
      </c>
      <c r="MJ501" s="522">
        <v>107.147917614482</v>
      </c>
      <c r="MK501" s="510">
        <v>42871</v>
      </c>
      <c r="ML501" s="511">
        <v>581</v>
      </c>
      <c r="MM501" s="511">
        <v>94.5</v>
      </c>
      <c r="MN501" s="511"/>
      <c r="MO501" s="511"/>
      <c r="MP501" s="511"/>
      <c r="NE501" s="876" t="s">
        <v>64</v>
      </c>
      <c r="NF501" s="877" t="s">
        <v>64</v>
      </c>
      <c r="NG501" s="877" t="s">
        <v>64</v>
      </c>
      <c r="NH501" s="877" t="s">
        <v>64</v>
      </c>
      <c r="NI501" s="877" t="s">
        <v>64</v>
      </c>
      <c r="NJ501" s="877" t="s">
        <v>64</v>
      </c>
      <c r="NK501" s="877" t="s">
        <v>64</v>
      </c>
      <c r="NL501" s="877" t="s">
        <v>64</v>
      </c>
      <c r="NM501" s="877" t="s">
        <v>64</v>
      </c>
      <c r="NN501" s="877" t="s">
        <v>64</v>
      </c>
      <c r="NO501" s="877" t="s">
        <v>64</v>
      </c>
      <c r="NP501" s="877" t="s">
        <v>64</v>
      </c>
      <c r="NQ501" s="877" t="s">
        <v>64</v>
      </c>
      <c r="NR501" s="877" t="s">
        <v>64</v>
      </c>
      <c r="NS501" s="877" t="s">
        <v>64</v>
      </c>
      <c r="NT501" s="877" t="s">
        <v>64</v>
      </c>
      <c r="NU501" s="877" t="s">
        <v>64</v>
      </c>
      <c r="NV501" s="877" t="s">
        <v>64</v>
      </c>
      <c r="NW501" s="877" t="s">
        <v>64</v>
      </c>
      <c r="NX501" s="877" t="s">
        <v>64</v>
      </c>
      <c r="NY501" s="877" t="s">
        <v>64</v>
      </c>
      <c r="NZ501" s="877" t="s">
        <v>64</v>
      </c>
      <c r="OA501" s="877" t="s">
        <v>64</v>
      </c>
      <c r="OB501" s="877" t="s">
        <v>64</v>
      </c>
      <c r="OC501" s="877" t="s">
        <v>64</v>
      </c>
      <c r="OD501" s="877" t="s">
        <v>64</v>
      </c>
      <c r="OE501" s="877" t="s">
        <v>64</v>
      </c>
      <c r="OF501" s="877" t="s">
        <v>64</v>
      </c>
      <c r="OG501" s="877" t="s">
        <v>64</v>
      </c>
      <c r="OH501" s="877" t="s">
        <v>64</v>
      </c>
      <c r="OI501" s="877" t="s">
        <v>64</v>
      </c>
      <c r="OJ501" s="877" t="s">
        <v>64</v>
      </c>
      <c r="OK501" s="877" t="s">
        <v>64</v>
      </c>
      <c r="OL501" s="877" t="s">
        <v>64</v>
      </c>
      <c r="OM501" s="877" t="s">
        <v>64</v>
      </c>
    </row>
    <row r="502" spans="1:403" s="133" customFormat="1" x14ac:dyDescent="0.25">
      <c r="A502" s="455">
        <v>501</v>
      </c>
      <c r="B502" s="274">
        <v>0</v>
      </c>
      <c r="C502" s="61">
        <v>0</v>
      </c>
      <c r="D502" s="61">
        <v>5</v>
      </c>
      <c r="E502" s="511">
        <v>267</v>
      </c>
      <c r="F502" s="884"/>
      <c r="G502" s="61"/>
      <c r="H502" s="900">
        <v>548</v>
      </c>
      <c r="J502" s="511" t="s">
        <v>2045</v>
      </c>
      <c r="K502" s="766">
        <v>20131</v>
      </c>
      <c r="L502" s="512">
        <v>61.210958904109603</v>
      </c>
      <c r="M502" s="514">
        <v>103</v>
      </c>
      <c r="N502" s="514">
        <v>181</v>
      </c>
      <c r="O502" s="514">
        <v>31.439821739263149</v>
      </c>
      <c r="P502" s="106">
        <v>2.275656193521137</v>
      </c>
      <c r="Q502" s="511">
        <v>0</v>
      </c>
      <c r="R502" s="511">
        <v>110</v>
      </c>
      <c r="S502" s="511">
        <v>80</v>
      </c>
      <c r="T502" s="511">
        <v>1</v>
      </c>
      <c r="U502" s="514">
        <v>4</v>
      </c>
      <c r="V502" s="718">
        <v>0</v>
      </c>
      <c r="W502" s="718"/>
      <c r="X502" s="718">
        <v>1</v>
      </c>
      <c r="Y502" s="718">
        <v>0</v>
      </c>
      <c r="Z502" s="718">
        <v>1</v>
      </c>
      <c r="AA502" s="718">
        <v>0</v>
      </c>
      <c r="AB502" s="718">
        <v>0</v>
      </c>
      <c r="AC502" s="718">
        <v>0</v>
      </c>
      <c r="AE502" s="524">
        <v>19.5319370829002</v>
      </c>
      <c r="AG502" s="589">
        <v>114</v>
      </c>
      <c r="AH502" s="590">
        <v>1.46</v>
      </c>
      <c r="AI502" s="589">
        <v>49</v>
      </c>
      <c r="AJ502" s="63"/>
      <c r="AK502" s="515">
        <v>15.1</v>
      </c>
      <c r="AL502" s="63"/>
      <c r="AM502" s="515"/>
      <c r="AN502" s="554">
        <v>14268</v>
      </c>
      <c r="AO502" s="409"/>
      <c r="AP502" s="63"/>
      <c r="AQ502" s="63"/>
      <c r="AR502" s="63"/>
      <c r="AS502" s="63"/>
      <c r="AT502" s="63"/>
      <c r="AU502" s="63"/>
      <c r="AV502" s="64"/>
      <c r="AW502" s="64"/>
      <c r="AX502" s="108"/>
      <c r="AY502" s="108"/>
      <c r="AZ502" s="108"/>
      <c r="BA502" s="589">
        <v>142</v>
      </c>
      <c r="BB502" s="414"/>
      <c r="BC502" s="66"/>
      <c r="BD502" s="68"/>
      <c r="BE502" s="66"/>
      <c r="BF502" s="218"/>
      <c r="BG502" s="66"/>
      <c r="BH502" s="68"/>
      <c r="BI502" s="508"/>
      <c r="BJ502" s="508"/>
      <c r="BK502" s="508"/>
      <c r="BL502" s="66"/>
      <c r="BM502" s="66"/>
      <c r="BN502" s="66"/>
      <c r="BO502" s="66"/>
      <c r="BP502" s="571"/>
      <c r="BQ502" s="66"/>
      <c r="BR502" s="66"/>
      <c r="BS502" s="66"/>
      <c r="BT502" s="66"/>
      <c r="BU502" s="61"/>
      <c r="BV502" s="61"/>
      <c r="BW502" s="61"/>
      <c r="BX502" s="61"/>
      <c r="BY502" s="61"/>
      <c r="BZ502" s="61"/>
      <c r="CA502" s="61"/>
      <c r="CB502" s="61"/>
      <c r="CC502" s="61"/>
      <c r="CD502" s="61"/>
      <c r="CE502" s="61"/>
      <c r="CF502" s="61"/>
      <c r="CG502" s="61"/>
      <c r="CH502" s="61"/>
      <c r="CI502" s="61"/>
      <c r="CJ502" s="61"/>
      <c r="CK502" s="661">
        <v>1</v>
      </c>
      <c r="CL502" s="661">
        <v>0</v>
      </c>
      <c r="CM502" s="661">
        <v>1</v>
      </c>
      <c r="CN502" s="661">
        <v>1</v>
      </c>
      <c r="CO502" s="661">
        <v>1</v>
      </c>
      <c r="CP502" s="661">
        <v>0</v>
      </c>
      <c r="CQ502" s="661">
        <v>0</v>
      </c>
      <c r="CR502" s="661">
        <v>1</v>
      </c>
      <c r="CS502" s="661">
        <v>0</v>
      </c>
      <c r="CT502" s="661">
        <v>0</v>
      </c>
      <c r="CU502" s="661">
        <v>1</v>
      </c>
      <c r="CV502" s="661">
        <v>0</v>
      </c>
      <c r="CW502" s="666">
        <v>9.9</v>
      </c>
      <c r="CX502" s="362"/>
      <c r="CY502" s="362"/>
      <c r="CZ502" s="362"/>
      <c r="DD502" s="516">
        <v>2</v>
      </c>
      <c r="DE502" s="511" t="s">
        <v>1728</v>
      </c>
      <c r="DG502" s="136"/>
      <c r="DK502" s="136"/>
      <c r="DL502" s="136"/>
      <c r="DM502" s="136"/>
      <c r="DT502" s="63"/>
      <c r="EP502" s="511">
        <v>267</v>
      </c>
      <c r="EQ502" s="574">
        <v>42444</v>
      </c>
      <c r="EU502" s="133">
        <v>75</v>
      </c>
      <c r="EV502" s="133">
        <v>1</v>
      </c>
      <c r="EW502" s="524">
        <v>19.5319370829002</v>
      </c>
      <c r="EX502" s="133">
        <v>7</v>
      </c>
      <c r="EY502" s="133">
        <v>7</v>
      </c>
      <c r="EZ502" s="133">
        <v>76</v>
      </c>
      <c r="FA502" s="133">
        <v>60</v>
      </c>
      <c r="FD502" s="133">
        <v>51</v>
      </c>
      <c r="FF502" s="133">
        <v>34</v>
      </c>
      <c r="FI502" s="91"/>
      <c r="FJ502" s="91"/>
      <c r="FK502" s="227"/>
      <c r="FL502" s="227"/>
      <c r="FM502" s="193">
        <v>325</v>
      </c>
      <c r="FN502" s="193">
        <v>269</v>
      </c>
      <c r="FO502" s="193">
        <v>142.81594949416566</v>
      </c>
      <c r="FP502" s="193">
        <v>118.20766281209404</v>
      </c>
      <c r="FQ502" s="193">
        <v>17</v>
      </c>
      <c r="FR502" s="133">
        <v>1</v>
      </c>
      <c r="FT502" s="193">
        <v>70</v>
      </c>
      <c r="FU502" s="193"/>
      <c r="FV502" s="133">
        <v>180</v>
      </c>
      <c r="FW502" s="237">
        <v>2.82</v>
      </c>
      <c r="FX502" s="237">
        <v>3.95</v>
      </c>
      <c r="FY502" s="237">
        <v>24.822695035460995</v>
      </c>
      <c r="FZ502" s="237"/>
      <c r="GA502" s="237">
        <v>1.402805611222445</v>
      </c>
      <c r="GB502" s="133">
        <v>24</v>
      </c>
      <c r="GH502" s="133">
        <v>0</v>
      </c>
      <c r="GI502" s="133">
        <v>1</v>
      </c>
      <c r="GJ502" s="133">
        <v>0</v>
      </c>
      <c r="GK502" s="133">
        <v>1</v>
      </c>
      <c r="GL502" s="133">
        <v>35</v>
      </c>
      <c r="GN502" s="133">
        <v>0</v>
      </c>
      <c r="GP502" s="133">
        <v>0</v>
      </c>
      <c r="GQ502" s="61">
        <v>85</v>
      </c>
      <c r="GR502" s="106">
        <v>37.351863713858712</v>
      </c>
      <c r="GS502" s="61">
        <v>17</v>
      </c>
      <c r="GT502" s="61">
        <v>1</v>
      </c>
      <c r="GU502" s="61"/>
      <c r="GV502" s="61"/>
      <c r="GW502" s="61"/>
      <c r="GX502" s="61"/>
      <c r="GY502" s="61">
        <v>12</v>
      </c>
      <c r="GZ502" s="61"/>
      <c r="HA502" s="90"/>
      <c r="HB502" s="21">
        <v>20</v>
      </c>
      <c r="HZ502" s="238"/>
      <c r="IF502" s="237"/>
      <c r="IG502" s="237"/>
      <c r="IQ502" s="237"/>
      <c r="JD502" s="136"/>
      <c r="JE502" s="278"/>
      <c r="JF502" s="70"/>
      <c r="JG502" s="70"/>
      <c r="JH502" s="136"/>
      <c r="JI502" s="136"/>
      <c r="JJ502" s="136"/>
      <c r="JK502" s="136"/>
      <c r="JM502" s="420"/>
      <c r="JN502" s="362"/>
      <c r="JO502" s="244"/>
      <c r="JQ502" s="518">
        <v>0</v>
      </c>
      <c r="JR502" s="519">
        <v>43470</v>
      </c>
      <c r="JS502" s="520">
        <v>32</v>
      </c>
      <c r="JT502" s="135"/>
      <c r="JV502" s="200"/>
      <c r="JW502" s="135"/>
      <c r="JX502" s="225"/>
      <c r="JY502" s="201"/>
      <c r="JZ502" s="135"/>
      <c r="KA502" s="225"/>
      <c r="KB502" s="699">
        <v>0</v>
      </c>
      <c r="KC502" s="511"/>
      <c r="KD502" s="225"/>
      <c r="KE502" s="63"/>
      <c r="KF502" s="250"/>
      <c r="KG502" s="250"/>
      <c r="KH502" s="250"/>
      <c r="KI502" s="250"/>
      <c r="KJ502" s="250"/>
      <c r="KK502" s="250"/>
      <c r="KL502" s="250"/>
      <c r="KM502" s="250"/>
      <c r="KR502" s="92"/>
      <c r="KS502" s="92"/>
      <c r="KT502" s="92"/>
      <c r="KU502" s="361"/>
      <c r="KV502" s="92"/>
      <c r="KW502" s="361"/>
      <c r="KX502" s="361"/>
      <c r="KY502" s="361"/>
      <c r="KZ502" s="361"/>
      <c r="LA502" s="361"/>
      <c r="LB502" s="361"/>
      <c r="LC502" s="361"/>
      <c r="LD502" s="361"/>
      <c r="LE502" s="361"/>
      <c r="LF502" s="112"/>
      <c r="LG502" s="454"/>
      <c r="LH502" s="454"/>
      <c r="LI502" s="454"/>
      <c r="LJ502" s="454"/>
      <c r="LK502" s="454"/>
      <c r="LL502" s="454"/>
      <c r="LM502" s="454"/>
      <c r="LN502" s="454"/>
      <c r="LO502" s="454"/>
      <c r="LP502" s="454"/>
      <c r="LQ502" s="454"/>
      <c r="LR502" s="454"/>
      <c r="LS502" s="454"/>
      <c r="LT502" s="454"/>
      <c r="LU502" s="454"/>
      <c r="LV502" s="454"/>
      <c r="LW502" s="454"/>
      <c r="LX502" s="454"/>
      <c r="LY502" s="454"/>
      <c r="LZ502" s="454"/>
      <c r="MA502" s="454"/>
      <c r="MB502" s="454"/>
      <c r="MD502" s="509"/>
      <c r="ME502" s="61"/>
      <c r="MF502" s="746">
        <v>267</v>
      </c>
      <c r="MG502" s="510">
        <v>42473</v>
      </c>
      <c r="MH502" s="511">
        <v>548</v>
      </c>
      <c r="MI502" s="521">
        <v>548</v>
      </c>
      <c r="MJ502" s="522">
        <v>56.781523261337199</v>
      </c>
      <c r="MK502" s="510"/>
      <c r="ML502" s="511"/>
      <c r="MM502" s="511"/>
      <c r="MN502" s="511"/>
      <c r="MO502" s="511"/>
      <c r="MP502" s="511"/>
      <c r="NE502" s="876" t="s">
        <v>64</v>
      </c>
      <c r="NF502" s="877" t="s">
        <v>64</v>
      </c>
      <c r="NG502" s="877" t="s">
        <v>64</v>
      </c>
      <c r="NH502" s="877" t="s">
        <v>64</v>
      </c>
      <c r="NI502" s="877" t="s">
        <v>64</v>
      </c>
      <c r="NJ502" s="877" t="s">
        <v>64</v>
      </c>
      <c r="NK502" s="877" t="s">
        <v>64</v>
      </c>
      <c r="NL502" s="877" t="s">
        <v>64</v>
      </c>
      <c r="NM502" s="877" t="s">
        <v>64</v>
      </c>
      <c r="NN502" s="877" t="s">
        <v>64</v>
      </c>
      <c r="NO502" s="877" t="s">
        <v>64</v>
      </c>
      <c r="NP502" s="877" t="s">
        <v>64</v>
      </c>
      <c r="NQ502" s="877" t="s">
        <v>64</v>
      </c>
      <c r="NR502" s="877" t="s">
        <v>64</v>
      </c>
      <c r="NS502" s="877" t="s">
        <v>64</v>
      </c>
      <c r="NT502" s="877" t="s">
        <v>64</v>
      </c>
      <c r="NU502" s="877" t="s">
        <v>64</v>
      </c>
      <c r="NV502" s="877" t="s">
        <v>64</v>
      </c>
      <c r="NW502" s="877" t="s">
        <v>64</v>
      </c>
      <c r="NX502" s="877" t="s">
        <v>64</v>
      </c>
      <c r="NY502" s="877" t="s">
        <v>64</v>
      </c>
      <c r="NZ502" s="877" t="s">
        <v>64</v>
      </c>
      <c r="OA502" s="877" t="s">
        <v>64</v>
      </c>
      <c r="OB502" s="877" t="s">
        <v>64</v>
      </c>
      <c r="OC502" s="877" t="s">
        <v>64</v>
      </c>
      <c r="OD502" s="877" t="s">
        <v>64</v>
      </c>
      <c r="OE502" s="877" t="s">
        <v>64</v>
      </c>
      <c r="OF502" s="877" t="s">
        <v>64</v>
      </c>
      <c r="OG502" s="877" t="s">
        <v>64</v>
      </c>
      <c r="OH502" s="877" t="s">
        <v>64</v>
      </c>
      <c r="OI502" s="877" t="s">
        <v>64</v>
      </c>
      <c r="OJ502" s="877" t="s">
        <v>64</v>
      </c>
      <c r="OK502" s="877" t="s">
        <v>64</v>
      </c>
      <c r="OL502" s="877" t="s">
        <v>64</v>
      </c>
      <c r="OM502" s="877" t="s">
        <v>64</v>
      </c>
    </row>
    <row r="503" spans="1:403" s="133" customFormat="1" x14ac:dyDescent="0.25">
      <c r="A503" s="902">
        <v>502</v>
      </c>
      <c r="B503" s="221">
        <v>0</v>
      </c>
      <c r="C503" s="61">
        <v>0</v>
      </c>
      <c r="D503" s="61">
        <v>5</v>
      </c>
      <c r="E503" s="511">
        <v>268</v>
      </c>
      <c r="F503" s="884"/>
      <c r="G503" s="61"/>
      <c r="H503" s="900">
        <v>549</v>
      </c>
      <c r="J503" s="511" t="s">
        <v>2046</v>
      </c>
      <c r="K503" s="766">
        <v>24824</v>
      </c>
      <c r="L503" s="512">
        <v>48.410958904109599</v>
      </c>
      <c r="M503" s="514">
        <v>78.400000000000006</v>
      </c>
      <c r="N503" s="514">
        <v>177</v>
      </c>
      <c r="O503" s="514">
        <v>25.024737463691785</v>
      </c>
      <c r="P503" s="106">
        <v>1.9633305036765123</v>
      </c>
      <c r="Q503" s="511">
        <v>0</v>
      </c>
      <c r="R503" s="511">
        <v>93</v>
      </c>
      <c r="S503" s="511">
        <v>72</v>
      </c>
      <c r="T503" s="511">
        <v>0</v>
      </c>
      <c r="U503" s="514">
        <v>2</v>
      </c>
      <c r="V503" s="718">
        <v>0</v>
      </c>
      <c r="W503" s="718"/>
      <c r="X503" s="718">
        <v>0</v>
      </c>
      <c r="Y503" s="718">
        <v>2</v>
      </c>
      <c r="Z503" s="718">
        <v>1</v>
      </c>
      <c r="AA503" s="718">
        <v>1</v>
      </c>
      <c r="AB503" s="718">
        <v>0</v>
      </c>
      <c r="AC503" s="718">
        <v>0</v>
      </c>
      <c r="AE503" s="524">
        <v>34.309309309309299</v>
      </c>
      <c r="AG503" s="589">
        <v>85</v>
      </c>
      <c r="AH503" s="590">
        <v>1.27</v>
      </c>
      <c r="AI503" s="589">
        <v>60</v>
      </c>
      <c r="AJ503" s="63"/>
      <c r="AK503" s="515">
        <v>14.1</v>
      </c>
      <c r="AL503" s="63"/>
      <c r="AM503" s="515"/>
      <c r="AN503" s="554">
        <v>4139</v>
      </c>
      <c r="AO503" s="409"/>
      <c r="AP503" s="63"/>
      <c r="AQ503" s="63"/>
      <c r="AR503" s="63"/>
      <c r="AS503" s="63"/>
      <c r="AT503" s="63"/>
      <c r="AU503" s="63"/>
      <c r="AV503" s="64"/>
      <c r="AW503" s="64"/>
      <c r="AX503" s="108"/>
      <c r="AY503" s="108"/>
      <c r="AZ503" s="108"/>
      <c r="BA503" s="589">
        <v>139</v>
      </c>
      <c r="BB503" s="414"/>
      <c r="BC503" s="66"/>
      <c r="BD503" s="68"/>
      <c r="BE503" s="66"/>
      <c r="BF503" s="218"/>
      <c r="BG503" s="66"/>
      <c r="BH503" s="68"/>
      <c r="BI503" s="508"/>
      <c r="BJ503" s="508"/>
      <c r="BK503" s="508"/>
      <c r="BL503" s="66"/>
      <c r="BM503" s="66"/>
      <c r="BN503" s="66"/>
      <c r="BO503" s="66"/>
      <c r="BP503" s="571"/>
      <c r="BQ503" s="66"/>
      <c r="BR503" s="66"/>
      <c r="BS503" s="66"/>
      <c r="BT503" s="66"/>
      <c r="BU503" s="61"/>
      <c r="BV503" s="61"/>
      <c r="BW503" s="61"/>
      <c r="BX503" s="61"/>
      <c r="BY503" s="61"/>
      <c r="BZ503" s="61"/>
      <c r="CA503" s="61"/>
      <c r="CB503" s="61"/>
      <c r="CC503" s="61"/>
      <c r="CD503" s="61"/>
      <c r="CE503" s="61"/>
      <c r="CF503" s="61"/>
      <c r="CG503" s="61"/>
      <c r="CH503" s="61"/>
      <c r="CI503" s="61"/>
      <c r="CJ503" s="61"/>
      <c r="CK503" s="661">
        <v>1</v>
      </c>
      <c r="CL503" s="661">
        <v>0</v>
      </c>
      <c r="CM503" s="661">
        <v>1</v>
      </c>
      <c r="CN503" s="663">
        <v>0</v>
      </c>
      <c r="CO503" s="661">
        <v>0</v>
      </c>
      <c r="CP503" s="661">
        <v>0</v>
      </c>
      <c r="CQ503" s="661">
        <v>1</v>
      </c>
      <c r="CR503" s="663" t="s">
        <v>1835</v>
      </c>
      <c r="CS503" s="661">
        <v>0</v>
      </c>
      <c r="CT503" s="661">
        <v>0</v>
      </c>
      <c r="CU503" s="661">
        <v>1</v>
      </c>
      <c r="CV503" s="661">
        <v>0</v>
      </c>
      <c r="CW503" s="666">
        <v>11.1</v>
      </c>
      <c r="CX503" s="362"/>
      <c r="CY503" s="362"/>
      <c r="CZ503" s="362"/>
      <c r="DD503" s="516">
        <v>1</v>
      </c>
      <c r="DE503" s="511" t="s">
        <v>1897</v>
      </c>
      <c r="DG503" s="136"/>
      <c r="DK503" s="136"/>
      <c r="DL503" s="136"/>
      <c r="DM503" s="136"/>
      <c r="DT503" s="63"/>
      <c r="EP503" s="511">
        <v>268</v>
      </c>
      <c r="EQ503" s="574">
        <v>42492</v>
      </c>
      <c r="EU503" s="133">
        <v>70</v>
      </c>
      <c r="EV503" s="133">
        <v>1</v>
      </c>
      <c r="EW503" s="524">
        <v>34.309309309309299</v>
      </c>
      <c r="EX503" s="133">
        <v>6</v>
      </c>
      <c r="EY503" s="133">
        <v>7</v>
      </c>
      <c r="EZ503" s="133">
        <v>60</v>
      </c>
      <c r="FA503" s="133">
        <v>50</v>
      </c>
      <c r="FD503" s="133">
        <v>46</v>
      </c>
      <c r="FF503" s="133">
        <v>29</v>
      </c>
      <c r="FI503" s="91"/>
      <c r="FJ503" s="91"/>
      <c r="FK503" s="227"/>
      <c r="FL503" s="227"/>
      <c r="FM503" s="193">
        <v>139</v>
      </c>
      <c r="FN503" s="193">
        <v>95</v>
      </c>
      <c r="FO503" s="193">
        <v>70.798064686363318</v>
      </c>
      <c r="FP503" s="193">
        <v>48.387166512262702</v>
      </c>
      <c r="FQ503" s="193">
        <v>32</v>
      </c>
      <c r="FR503" s="133">
        <v>1</v>
      </c>
      <c r="FT503" s="193">
        <v>68</v>
      </c>
      <c r="FU503" s="193">
        <v>19</v>
      </c>
      <c r="FV503" s="133">
        <v>170</v>
      </c>
      <c r="FW503" s="237">
        <v>9</v>
      </c>
      <c r="FX503" s="237">
        <v>13.3</v>
      </c>
      <c r="FY503" s="237">
        <v>7.5555555555555554</v>
      </c>
      <c r="FZ503" s="237">
        <v>3.5789473684210527</v>
      </c>
      <c r="GA503" s="237">
        <v>1.0742496050552923</v>
      </c>
      <c r="GB503" s="133">
        <v>17</v>
      </c>
      <c r="GH503" s="133">
        <v>1</v>
      </c>
      <c r="GI503" s="133">
        <v>2</v>
      </c>
      <c r="GJ503" s="133">
        <v>0</v>
      </c>
      <c r="GK503" s="133">
        <v>3</v>
      </c>
      <c r="GL503" s="133">
        <v>67</v>
      </c>
      <c r="GN503" s="133">
        <v>0</v>
      </c>
      <c r="GP503" s="133">
        <v>0</v>
      </c>
      <c r="GQ503" s="61">
        <v>48</v>
      </c>
      <c r="GR503" s="106">
        <v>24.448252553564313</v>
      </c>
      <c r="GS503" s="61">
        <v>60</v>
      </c>
      <c r="GT503" s="61">
        <v>0</v>
      </c>
      <c r="GU503" s="61"/>
      <c r="GV503" s="61"/>
      <c r="GW503" s="61"/>
      <c r="GX503" s="61"/>
      <c r="GY503" s="61"/>
      <c r="GZ503" s="61"/>
      <c r="HA503" s="90"/>
      <c r="HB503" s="21">
        <v>27</v>
      </c>
      <c r="HZ503" s="238"/>
      <c r="IF503" s="237"/>
      <c r="IG503" s="237"/>
      <c r="IQ503" s="237"/>
      <c r="JD503" s="136"/>
      <c r="JE503" s="278"/>
      <c r="JF503" s="70"/>
      <c r="JG503" s="70"/>
      <c r="JH503" s="136"/>
      <c r="JI503" s="136"/>
      <c r="JJ503" s="136"/>
      <c r="JK503" s="136"/>
      <c r="JM503" s="420"/>
      <c r="JN503" s="362"/>
      <c r="JO503" s="244"/>
      <c r="JQ503" s="518">
        <v>0</v>
      </c>
      <c r="JR503" s="519">
        <v>43592</v>
      </c>
      <c r="JS503" s="520">
        <v>36</v>
      </c>
      <c r="JT503" s="135"/>
      <c r="JV503" s="200"/>
      <c r="JW503" s="135"/>
      <c r="JX503" s="225"/>
      <c r="JY503" s="201"/>
      <c r="JZ503" s="135"/>
      <c r="KA503" s="225"/>
      <c r="KB503" s="699">
        <v>0</v>
      </c>
      <c r="KC503" s="511"/>
      <c r="KD503" s="225"/>
      <c r="KE503" s="63"/>
      <c r="KF503" s="250"/>
      <c r="KG503" s="250"/>
      <c r="KH503" s="250"/>
      <c r="KI503" s="250"/>
      <c r="KJ503" s="250"/>
      <c r="KK503" s="250"/>
      <c r="KL503" s="250"/>
      <c r="KM503" s="250"/>
      <c r="KR503" s="92"/>
      <c r="KS503" s="92"/>
      <c r="KT503" s="92"/>
      <c r="KU503" s="361"/>
      <c r="KV503" s="92"/>
      <c r="KW503" s="361"/>
      <c r="KX503" s="361"/>
      <c r="KY503" s="361"/>
      <c r="KZ503" s="361"/>
      <c r="LA503" s="361"/>
      <c r="LB503" s="361"/>
      <c r="LC503" s="361"/>
      <c r="LD503" s="361"/>
      <c r="LE503" s="361"/>
      <c r="LF503" s="112"/>
      <c r="LG503" s="454"/>
      <c r="LH503" s="454"/>
      <c r="LI503" s="454"/>
      <c r="LJ503" s="454"/>
      <c r="LK503" s="454"/>
      <c r="LL503" s="454"/>
      <c r="LM503" s="454"/>
      <c r="LN503" s="454"/>
      <c r="LO503" s="454"/>
      <c r="LP503" s="454"/>
      <c r="LQ503" s="454"/>
      <c r="LR503" s="454"/>
      <c r="LS503" s="454"/>
      <c r="LT503" s="454"/>
      <c r="LU503" s="454"/>
      <c r="LV503" s="454"/>
      <c r="LW503" s="454"/>
      <c r="LX503" s="454"/>
      <c r="LY503" s="454"/>
      <c r="LZ503" s="454"/>
      <c r="MA503" s="454"/>
      <c r="MB503" s="454"/>
      <c r="MD503" s="509"/>
      <c r="ME503" s="61"/>
      <c r="MF503" s="746">
        <v>268</v>
      </c>
      <c r="MG503" s="510">
        <v>42494</v>
      </c>
      <c r="MH503" s="511">
        <v>549</v>
      </c>
      <c r="MI503" s="521">
        <v>549</v>
      </c>
      <c r="MJ503" s="522">
        <v>52.307266445669697</v>
      </c>
      <c r="MK503" s="510"/>
      <c r="ML503" s="511"/>
      <c r="MM503" s="511"/>
      <c r="MN503" s="511"/>
      <c r="MO503" s="511"/>
      <c r="MP503" s="511"/>
      <c r="NE503" s="876" t="s">
        <v>64</v>
      </c>
      <c r="NF503" s="877" t="s">
        <v>64</v>
      </c>
      <c r="NG503" s="877" t="s">
        <v>64</v>
      </c>
      <c r="NH503" s="877" t="s">
        <v>64</v>
      </c>
      <c r="NI503" s="877" t="s">
        <v>64</v>
      </c>
      <c r="NJ503" s="877" t="s">
        <v>64</v>
      </c>
      <c r="NK503" s="877" t="s">
        <v>64</v>
      </c>
      <c r="NL503" s="877" t="s">
        <v>64</v>
      </c>
      <c r="NM503" s="877" t="s">
        <v>64</v>
      </c>
      <c r="NN503" s="877" t="s">
        <v>64</v>
      </c>
      <c r="NO503" s="877" t="s">
        <v>64</v>
      </c>
      <c r="NP503" s="877" t="s">
        <v>64</v>
      </c>
      <c r="NQ503" s="877" t="s">
        <v>64</v>
      </c>
      <c r="NR503" s="877" t="s">
        <v>64</v>
      </c>
      <c r="NS503" s="877" t="s">
        <v>64</v>
      </c>
      <c r="NT503" s="877" t="s">
        <v>64</v>
      </c>
      <c r="NU503" s="877" t="s">
        <v>64</v>
      </c>
      <c r="NV503" s="877" t="s">
        <v>64</v>
      </c>
      <c r="NW503" s="877" t="s">
        <v>64</v>
      </c>
      <c r="NX503" s="877" t="s">
        <v>64</v>
      </c>
      <c r="NY503" s="877" t="s">
        <v>64</v>
      </c>
      <c r="NZ503" s="877" t="s">
        <v>64</v>
      </c>
      <c r="OA503" s="877" t="s">
        <v>64</v>
      </c>
      <c r="OB503" s="877" t="s">
        <v>64</v>
      </c>
      <c r="OC503" s="877" t="s">
        <v>64</v>
      </c>
      <c r="OD503" s="877" t="s">
        <v>64</v>
      </c>
      <c r="OE503" s="877" t="s">
        <v>64</v>
      </c>
      <c r="OF503" s="877" t="s">
        <v>64</v>
      </c>
      <c r="OG503" s="877" t="s">
        <v>64</v>
      </c>
      <c r="OH503" s="877" t="s">
        <v>64</v>
      </c>
      <c r="OI503" s="877" t="s">
        <v>64</v>
      </c>
      <c r="OJ503" s="877" t="s">
        <v>64</v>
      </c>
      <c r="OK503" s="877" t="s">
        <v>64</v>
      </c>
      <c r="OL503" s="877" t="s">
        <v>64</v>
      </c>
      <c r="OM503" s="877" t="s">
        <v>64</v>
      </c>
    </row>
    <row r="504" spans="1:403" s="133" customFormat="1" x14ac:dyDescent="0.25">
      <c r="A504" s="455">
        <v>503</v>
      </c>
      <c r="B504" s="221">
        <v>0</v>
      </c>
      <c r="C504" s="61">
        <v>0</v>
      </c>
      <c r="D504" s="61">
        <v>5</v>
      </c>
      <c r="E504" s="511">
        <v>269</v>
      </c>
      <c r="F504" s="884"/>
      <c r="G504" s="61"/>
      <c r="H504" s="900">
        <v>550</v>
      </c>
      <c r="J504" s="511" t="s">
        <v>2047</v>
      </c>
      <c r="K504" s="766">
        <v>19725</v>
      </c>
      <c r="L504" s="512">
        <v>62.419178082191799</v>
      </c>
      <c r="M504" s="514">
        <v>85</v>
      </c>
      <c r="N504" s="514">
        <v>176</v>
      </c>
      <c r="O504" s="514">
        <v>27.440599173553721</v>
      </c>
      <c r="P504" s="106">
        <v>2.0385179801894209</v>
      </c>
      <c r="Q504" s="511">
        <v>0</v>
      </c>
      <c r="R504" s="511">
        <v>110</v>
      </c>
      <c r="S504" s="511">
        <v>60</v>
      </c>
      <c r="T504" s="511">
        <v>0</v>
      </c>
      <c r="U504" s="514">
        <v>3</v>
      </c>
      <c r="V504" s="718">
        <v>1</v>
      </c>
      <c r="W504" s="718"/>
      <c r="X504" s="718">
        <v>1</v>
      </c>
      <c r="Y504" s="718">
        <v>2</v>
      </c>
      <c r="Z504" s="718">
        <v>0</v>
      </c>
      <c r="AA504" s="718">
        <v>1</v>
      </c>
      <c r="AB504" s="718">
        <v>0</v>
      </c>
      <c r="AC504" s="718">
        <v>0</v>
      </c>
      <c r="AE504" s="524">
        <v>39.840000000000003</v>
      </c>
      <c r="AG504" s="589">
        <v>88</v>
      </c>
      <c r="AH504" s="590">
        <v>1.4</v>
      </c>
      <c r="AI504" s="589">
        <v>51</v>
      </c>
      <c r="AJ504" s="63"/>
      <c r="AK504" s="515">
        <v>13</v>
      </c>
      <c r="AL504" s="63"/>
      <c r="AM504" s="515"/>
      <c r="AN504" s="554">
        <v>3000</v>
      </c>
      <c r="AO504" s="409"/>
      <c r="AP504" s="63"/>
      <c r="AQ504" s="63"/>
      <c r="AR504" s="63"/>
      <c r="AS504" s="63"/>
      <c r="AT504" s="63"/>
      <c r="AU504" s="63"/>
      <c r="AV504" s="64"/>
      <c r="AW504" s="64"/>
      <c r="AX504" s="108"/>
      <c r="AY504" s="108"/>
      <c r="AZ504" s="108"/>
      <c r="BA504" s="589">
        <v>140</v>
      </c>
      <c r="BB504" s="414"/>
      <c r="BC504" s="66"/>
      <c r="BD504" s="68"/>
      <c r="BE504" s="66"/>
      <c r="BF504" s="218"/>
      <c r="BG504" s="66"/>
      <c r="BH504" s="68"/>
      <c r="BI504" s="508"/>
      <c r="BJ504" s="508"/>
      <c r="BK504" s="508"/>
      <c r="BL504" s="66"/>
      <c r="BM504" s="66"/>
      <c r="BN504" s="66"/>
      <c r="BO504" s="66"/>
      <c r="BP504" s="571"/>
      <c r="BQ504" s="66"/>
      <c r="BR504" s="66"/>
      <c r="BS504" s="66"/>
      <c r="BT504" s="66"/>
      <c r="BU504" s="61"/>
      <c r="BV504" s="61"/>
      <c r="BW504" s="61"/>
      <c r="BX504" s="61"/>
      <c r="BY504" s="61"/>
      <c r="BZ504" s="61"/>
      <c r="CA504" s="61"/>
      <c r="CB504" s="61"/>
      <c r="CC504" s="61"/>
      <c r="CD504" s="61"/>
      <c r="CE504" s="61"/>
      <c r="CF504" s="61"/>
      <c r="CG504" s="61"/>
      <c r="CH504" s="61"/>
      <c r="CI504" s="61"/>
      <c r="CJ504" s="61"/>
      <c r="CK504" s="661">
        <v>1</v>
      </c>
      <c r="CL504" s="661">
        <v>0</v>
      </c>
      <c r="CM504" s="661">
        <v>1</v>
      </c>
      <c r="CN504" s="661">
        <v>1</v>
      </c>
      <c r="CO504" s="663">
        <v>1</v>
      </c>
      <c r="CP504" s="661">
        <v>0</v>
      </c>
      <c r="CQ504" s="661">
        <v>1</v>
      </c>
      <c r="CR504" s="661">
        <v>1</v>
      </c>
      <c r="CS504" s="661">
        <v>0</v>
      </c>
      <c r="CT504" s="661">
        <v>0</v>
      </c>
      <c r="CU504" s="661">
        <v>1</v>
      </c>
      <c r="CV504" s="661">
        <v>0</v>
      </c>
      <c r="CW504" s="666">
        <v>11.5</v>
      </c>
      <c r="CX504" s="362"/>
      <c r="CY504" s="362"/>
      <c r="CZ504" s="362"/>
      <c r="DD504" s="516">
        <v>1</v>
      </c>
      <c r="DE504" s="511" t="s">
        <v>2048</v>
      </c>
      <c r="DG504" s="136"/>
      <c r="DK504" s="136"/>
      <c r="DL504" s="136"/>
      <c r="DM504" s="136"/>
      <c r="DT504" s="63"/>
      <c r="EP504" s="511">
        <v>269</v>
      </c>
      <c r="EQ504" s="574">
        <v>42424</v>
      </c>
      <c r="EU504" s="133">
        <v>70</v>
      </c>
      <c r="EV504" s="133">
        <v>1</v>
      </c>
      <c r="EW504" s="524">
        <v>39.840000000000003</v>
      </c>
      <c r="EX504" s="133">
        <v>6</v>
      </c>
      <c r="EY504" s="133">
        <v>8</v>
      </c>
      <c r="EZ504" s="133">
        <v>70</v>
      </c>
      <c r="FA504" s="133">
        <v>56</v>
      </c>
      <c r="FD504" s="133">
        <v>50</v>
      </c>
      <c r="FF504" s="133">
        <v>35</v>
      </c>
      <c r="FI504" s="91"/>
      <c r="FJ504" s="91"/>
      <c r="FK504" s="227"/>
      <c r="FL504" s="227"/>
      <c r="FM504" s="193">
        <v>204</v>
      </c>
      <c r="FN504" s="193">
        <v>160</v>
      </c>
      <c r="FO504" s="193">
        <v>100.07270084566247</v>
      </c>
      <c r="FP504" s="193">
        <v>78.48839282012743</v>
      </c>
      <c r="FQ504" s="193">
        <v>22</v>
      </c>
      <c r="FR504" s="133">
        <v>1</v>
      </c>
      <c r="FT504" s="193">
        <v>96</v>
      </c>
      <c r="FU504" s="193"/>
      <c r="FV504" s="133">
        <v>130</v>
      </c>
      <c r="FW504" s="237">
        <v>7</v>
      </c>
      <c r="FX504" s="237">
        <v>9.9</v>
      </c>
      <c r="FY504" s="237">
        <v>13.714285714285714</v>
      </c>
      <c r="FZ504" s="237"/>
      <c r="GA504" s="237"/>
      <c r="GB504" s="133">
        <v>21</v>
      </c>
      <c r="GH504" s="133">
        <v>0</v>
      </c>
      <c r="GI504" s="133">
        <v>1</v>
      </c>
      <c r="GJ504" s="133">
        <v>0</v>
      </c>
      <c r="GK504" s="133">
        <v>1</v>
      </c>
      <c r="GL504" s="133">
        <v>30</v>
      </c>
      <c r="GN504" s="133">
        <v>0</v>
      </c>
      <c r="GP504" s="133">
        <v>0</v>
      </c>
      <c r="GQ504" s="61">
        <v>46</v>
      </c>
      <c r="GR504" s="106">
        <v>22.565412935786636</v>
      </c>
      <c r="GS504" s="61">
        <v>41</v>
      </c>
      <c r="GT504" s="61">
        <v>0</v>
      </c>
      <c r="GU504" s="61"/>
      <c r="GV504" s="61"/>
      <c r="GW504" s="61"/>
      <c r="GX504" s="61"/>
      <c r="GY504" s="61">
        <v>17</v>
      </c>
      <c r="GZ504" s="61"/>
      <c r="HA504" s="90"/>
      <c r="HB504" s="21">
        <v>12</v>
      </c>
      <c r="HZ504" s="238"/>
      <c r="IF504" s="237"/>
      <c r="IG504" s="237"/>
      <c r="IQ504" s="237"/>
      <c r="JD504" s="136"/>
      <c r="JE504" s="278"/>
      <c r="JF504" s="70"/>
      <c r="JG504" s="70"/>
      <c r="JH504" s="136"/>
      <c r="JI504" s="136"/>
      <c r="JJ504" s="136"/>
      <c r="JK504" s="136"/>
      <c r="JM504" s="420"/>
      <c r="JN504" s="362"/>
      <c r="JO504" s="244"/>
      <c r="JQ504" s="518">
        <v>2</v>
      </c>
      <c r="JR504" s="519">
        <v>42944</v>
      </c>
      <c r="JS504" s="520">
        <v>14</v>
      </c>
      <c r="JT504" s="135"/>
      <c r="JV504" s="200"/>
      <c r="JW504" s="135"/>
      <c r="JX504" s="225"/>
      <c r="JY504" s="201"/>
      <c r="JZ504" s="135"/>
      <c r="KA504" s="225"/>
      <c r="KB504" s="699">
        <v>1</v>
      </c>
      <c r="KC504" s="700">
        <v>42944</v>
      </c>
      <c r="KD504" s="225"/>
      <c r="KE504" s="63"/>
      <c r="KF504" s="250"/>
      <c r="KG504" s="250"/>
      <c r="KH504" s="250"/>
      <c r="KI504" s="250"/>
      <c r="KJ504" s="250"/>
      <c r="KK504" s="250"/>
      <c r="KL504" s="250"/>
      <c r="KM504" s="250"/>
      <c r="KR504" s="92"/>
      <c r="KS504" s="92"/>
      <c r="KT504" s="92"/>
      <c r="KU504" s="361"/>
      <c r="KV504" s="92"/>
      <c r="KW504" s="361"/>
      <c r="KX504" s="361"/>
      <c r="KY504" s="361"/>
      <c r="KZ504" s="361"/>
      <c r="LA504" s="361"/>
      <c r="LB504" s="361"/>
      <c r="LC504" s="361"/>
      <c r="LD504" s="361"/>
      <c r="LE504" s="361"/>
      <c r="LF504" s="112"/>
      <c r="LG504" s="454"/>
      <c r="LH504" s="454"/>
      <c r="LI504" s="454"/>
      <c r="LJ504" s="454"/>
      <c r="LK504" s="454"/>
      <c r="LL504" s="454"/>
      <c r="LM504" s="454"/>
      <c r="LN504" s="454"/>
      <c r="LO504" s="454"/>
      <c r="LP504" s="454"/>
      <c r="LQ504" s="454"/>
      <c r="LR504" s="454"/>
      <c r="LS504" s="454"/>
      <c r="LT504" s="454"/>
      <c r="LU504" s="454"/>
      <c r="LV504" s="454"/>
      <c r="LW504" s="454"/>
      <c r="LX504" s="454"/>
      <c r="LY504" s="454"/>
      <c r="LZ504" s="454"/>
      <c r="MA504" s="454"/>
      <c r="MB504" s="454"/>
      <c r="MD504" s="509"/>
      <c r="ME504" s="61"/>
      <c r="MF504" s="746">
        <v>269</v>
      </c>
      <c r="MG504" s="510">
        <v>42508</v>
      </c>
      <c r="MH504" s="511">
        <v>550</v>
      </c>
      <c r="MI504" s="521">
        <v>550</v>
      </c>
      <c r="MJ504" s="522">
        <v>66.003134257507</v>
      </c>
      <c r="MK504" s="510"/>
      <c r="ML504" s="511"/>
      <c r="MM504" s="511"/>
      <c r="MN504" s="511"/>
      <c r="MO504" s="511"/>
      <c r="MP504" s="511"/>
      <c r="NE504" s="876" t="s">
        <v>64</v>
      </c>
      <c r="NF504" s="877" t="s">
        <v>64</v>
      </c>
      <c r="NG504" s="877" t="s">
        <v>64</v>
      </c>
      <c r="NH504" s="877" t="s">
        <v>64</v>
      </c>
      <c r="NI504" s="877" t="s">
        <v>64</v>
      </c>
      <c r="NJ504" s="877" t="s">
        <v>64</v>
      </c>
      <c r="NK504" s="877" t="s">
        <v>64</v>
      </c>
      <c r="NL504" s="877" t="s">
        <v>64</v>
      </c>
      <c r="NM504" s="877" t="s">
        <v>64</v>
      </c>
      <c r="NN504" s="877" t="s">
        <v>64</v>
      </c>
      <c r="NO504" s="877" t="s">
        <v>64</v>
      </c>
      <c r="NP504" s="877" t="s">
        <v>64</v>
      </c>
      <c r="NQ504" s="877" t="s">
        <v>64</v>
      </c>
      <c r="NR504" s="877" t="s">
        <v>64</v>
      </c>
      <c r="NS504" s="877" t="s">
        <v>64</v>
      </c>
      <c r="NT504" s="877" t="s">
        <v>64</v>
      </c>
      <c r="NU504" s="877" t="s">
        <v>64</v>
      </c>
      <c r="NV504" s="877" t="s">
        <v>64</v>
      </c>
      <c r="NW504" s="877" t="s">
        <v>64</v>
      </c>
      <c r="NX504" s="877" t="s">
        <v>64</v>
      </c>
      <c r="NY504" s="877" t="s">
        <v>64</v>
      </c>
      <c r="NZ504" s="877" t="s">
        <v>64</v>
      </c>
      <c r="OA504" s="877" t="s">
        <v>64</v>
      </c>
      <c r="OB504" s="877" t="s">
        <v>64</v>
      </c>
      <c r="OC504" s="877" t="s">
        <v>64</v>
      </c>
      <c r="OD504" s="877" t="s">
        <v>64</v>
      </c>
      <c r="OE504" s="877" t="s">
        <v>64</v>
      </c>
      <c r="OF504" s="877" t="s">
        <v>64</v>
      </c>
      <c r="OG504" s="877" t="s">
        <v>64</v>
      </c>
      <c r="OH504" s="877" t="s">
        <v>64</v>
      </c>
      <c r="OI504" s="877" t="s">
        <v>64</v>
      </c>
      <c r="OJ504" s="877" t="s">
        <v>64</v>
      </c>
      <c r="OK504" s="877" t="s">
        <v>64</v>
      </c>
      <c r="OL504" s="877" t="s">
        <v>64</v>
      </c>
      <c r="OM504" s="877" t="s">
        <v>64</v>
      </c>
    </row>
    <row r="505" spans="1:403" s="133" customFormat="1" x14ac:dyDescent="0.25">
      <c r="A505" s="455">
        <v>504</v>
      </c>
      <c r="B505" s="221">
        <v>0</v>
      </c>
      <c r="C505" s="61">
        <v>0</v>
      </c>
      <c r="D505" s="61">
        <v>5</v>
      </c>
      <c r="E505" s="511">
        <v>270</v>
      </c>
      <c r="F505" s="884"/>
      <c r="G505" s="61"/>
      <c r="H505" s="900">
        <v>552</v>
      </c>
      <c r="J505" s="511" t="s">
        <v>2049</v>
      </c>
      <c r="K505" s="766">
        <v>23737</v>
      </c>
      <c r="L505" s="512">
        <v>51.4876712328767</v>
      </c>
      <c r="M505" s="514">
        <v>63</v>
      </c>
      <c r="N505" s="514">
        <v>164</v>
      </c>
      <c r="O505" s="514">
        <v>23.423557406305775</v>
      </c>
      <c r="P505" s="106">
        <v>1.6941074346097416</v>
      </c>
      <c r="Q505" s="511">
        <v>0</v>
      </c>
      <c r="R505" s="511">
        <v>98</v>
      </c>
      <c r="S505" s="511">
        <v>66</v>
      </c>
      <c r="T505" s="511">
        <v>0</v>
      </c>
      <c r="U505" s="514">
        <v>2</v>
      </c>
      <c r="V505" s="718">
        <v>0</v>
      </c>
      <c r="W505" s="718"/>
      <c r="X505" s="718">
        <v>0</v>
      </c>
      <c r="Y505" s="718">
        <v>2</v>
      </c>
      <c r="Z505" s="718">
        <v>0</v>
      </c>
      <c r="AA505" s="718">
        <v>0</v>
      </c>
      <c r="AB505" s="718">
        <v>0</v>
      </c>
      <c r="AC505" s="718">
        <v>0</v>
      </c>
      <c r="AE505" s="524">
        <v>21.828556225262901</v>
      </c>
      <c r="AG505" s="589">
        <v>86</v>
      </c>
      <c r="AH505" s="590">
        <v>1.44</v>
      </c>
      <c r="AI505" s="589">
        <v>52</v>
      </c>
      <c r="AJ505" s="63"/>
      <c r="AK505" s="515">
        <v>14.6</v>
      </c>
      <c r="AL505" s="63"/>
      <c r="AM505" s="515"/>
      <c r="AN505" s="554">
        <v>1221</v>
      </c>
      <c r="AO505" s="409"/>
      <c r="AP505" s="63"/>
      <c r="AQ505" s="63"/>
      <c r="AR505" s="63"/>
      <c r="AS505" s="63"/>
      <c r="AT505" s="63"/>
      <c r="AU505" s="63"/>
      <c r="AV505" s="64"/>
      <c r="AW505" s="64"/>
      <c r="AX505" s="108"/>
      <c r="AY505" s="108"/>
      <c r="AZ505" s="108"/>
      <c r="BA505" s="589">
        <v>139</v>
      </c>
      <c r="BB505" s="414"/>
      <c r="BC505" s="66"/>
      <c r="BD505" s="68"/>
      <c r="BE505" s="66"/>
      <c r="BF505" s="218"/>
      <c r="BG505" s="66"/>
      <c r="BH505" s="68"/>
      <c r="BI505" s="508"/>
      <c r="BJ505" s="508"/>
      <c r="BK505" s="508"/>
      <c r="BL505" s="66"/>
      <c r="BM505" s="66"/>
      <c r="BN505" s="66"/>
      <c r="BO505" s="66"/>
      <c r="BP505" s="571"/>
      <c r="BQ505" s="66"/>
      <c r="BR505" s="66"/>
      <c r="BS505" s="66"/>
      <c r="BT505" s="66"/>
      <c r="BU505" s="61"/>
      <c r="BV505" s="61"/>
      <c r="BW505" s="61"/>
      <c r="BX505" s="61"/>
      <c r="BY505" s="61"/>
      <c r="BZ505" s="61"/>
      <c r="CA505" s="61"/>
      <c r="CB505" s="61"/>
      <c r="CC505" s="61"/>
      <c r="CD505" s="61"/>
      <c r="CE505" s="61"/>
      <c r="CF505" s="61"/>
      <c r="CG505" s="61"/>
      <c r="CH505" s="61"/>
      <c r="CI505" s="61"/>
      <c r="CJ505" s="61"/>
      <c r="CK505" s="661">
        <v>0</v>
      </c>
      <c r="CL505" s="661">
        <v>0</v>
      </c>
      <c r="CM505" s="661">
        <v>1</v>
      </c>
      <c r="CN505" s="661">
        <v>1</v>
      </c>
      <c r="CO505" s="663">
        <v>1</v>
      </c>
      <c r="CP505" s="661">
        <v>0</v>
      </c>
      <c r="CQ505" s="661">
        <v>0</v>
      </c>
      <c r="CR505" s="661">
        <v>1</v>
      </c>
      <c r="CS505" s="661">
        <v>0</v>
      </c>
      <c r="CT505" s="661">
        <v>0</v>
      </c>
      <c r="CU505" s="661">
        <v>1</v>
      </c>
      <c r="CV505" s="661">
        <v>1</v>
      </c>
      <c r="CW505" s="666">
        <v>13.4</v>
      </c>
      <c r="CX505" s="362"/>
      <c r="CY505" s="362"/>
      <c r="CZ505" s="362"/>
      <c r="DD505" s="516">
        <v>2</v>
      </c>
      <c r="DE505" s="511" t="s">
        <v>2050</v>
      </c>
      <c r="DG505" s="136"/>
      <c r="DK505" s="136"/>
      <c r="DL505" s="136"/>
      <c r="DM505" s="136"/>
      <c r="DT505" s="63"/>
      <c r="EP505" s="511">
        <v>270</v>
      </c>
      <c r="EQ505" s="574">
        <v>42514</v>
      </c>
      <c r="EU505" s="133">
        <v>58</v>
      </c>
      <c r="EV505" s="133">
        <v>0</v>
      </c>
      <c r="EW505" s="524">
        <v>21.828556225262901</v>
      </c>
      <c r="EX505" s="133">
        <v>10</v>
      </c>
      <c r="EY505" s="133">
        <v>10</v>
      </c>
      <c r="EZ505" s="133">
        <v>86</v>
      </c>
      <c r="FA505" s="133">
        <v>77</v>
      </c>
      <c r="FD505" s="133">
        <v>50</v>
      </c>
      <c r="FF505" s="133">
        <v>36</v>
      </c>
      <c r="FI505" s="91"/>
      <c r="FJ505" s="91"/>
      <c r="FK505" s="227"/>
      <c r="FL505" s="227"/>
      <c r="FM505" s="193">
        <v>507</v>
      </c>
      <c r="FN505" s="193">
        <v>399</v>
      </c>
      <c r="FO505" s="193">
        <v>299.27263740318432</v>
      </c>
      <c r="FP505" s="193">
        <v>235.52225310428116</v>
      </c>
      <c r="FQ505" s="193">
        <v>21</v>
      </c>
      <c r="FR505" s="133">
        <v>1</v>
      </c>
      <c r="FT505" s="193">
        <v>72</v>
      </c>
      <c r="FU505" s="193">
        <v>94</v>
      </c>
      <c r="FV505" s="133">
        <v>130</v>
      </c>
      <c r="FW505" s="237">
        <v>2.5</v>
      </c>
      <c r="FX505" s="237">
        <v>3.8</v>
      </c>
      <c r="FY505" s="237">
        <v>28.8</v>
      </c>
      <c r="FZ505" s="237">
        <v>0.76595744680851063</v>
      </c>
      <c r="GA505" s="237">
        <v>2.3225806451612905</v>
      </c>
      <c r="GB505" s="133">
        <v>28</v>
      </c>
      <c r="GC505" s="133">
        <v>26</v>
      </c>
      <c r="GD505" s="133">
        <v>13</v>
      </c>
      <c r="GG505" s="133">
        <v>1.2</v>
      </c>
      <c r="GH505" s="133">
        <v>1</v>
      </c>
      <c r="GI505" s="133">
        <v>1</v>
      </c>
      <c r="GJ505" s="133">
        <v>1</v>
      </c>
      <c r="GK505" s="133">
        <v>1</v>
      </c>
      <c r="GL505" s="133">
        <v>17</v>
      </c>
      <c r="GN505" s="133">
        <v>0</v>
      </c>
      <c r="GP505" s="133">
        <v>1</v>
      </c>
      <c r="GQ505" s="61">
        <v>40</v>
      </c>
      <c r="GR505" s="106">
        <v>23.611253444038212</v>
      </c>
      <c r="GS505" s="61">
        <v>59</v>
      </c>
      <c r="GT505" s="61">
        <v>0</v>
      </c>
      <c r="GU505" s="61"/>
      <c r="GV505" s="61"/>
      <c r="GW505" s="61"/>
      <c r="GX505" s="61"/>
      <c r="GY505" s="61">
        <v>23</v>
      </c>
      <c r="GZ505" s="61"/>
      <c r="HA505" s="90"/>
      <c r="HB505" s="21">
        <v>10</v>
      </c>
      <c r="HZ505" s="238"/>
      <c r="IF505" s="237"/>
      <c r="IG505" s="237"/>
      <c r="IQ505" s="237"/>
      <c r="JD505" s="136"/>
      <c r="JE505" s="278"/>
      <c r="JF505" s="70"/>
      <c r="JG505" s="70"/>
      <c r="JH505" s="136"/>
      <c r="JI505" s="136"/>
      <c r="JJ505" s="136"/>
      <c r="JK505" s="136"/>
      <c r="JM505" s="420"/>
      <c r="JN505" s="362"/>
      <c r="JO505" s="244"/>
      <c r="JQ505" s="518">
        <v>2</v>
      </c>
      <c r="JR505" s="519">
        <v>43343</v>
      </c>
      <c r="JS505" s="520">
        <v>26</v>
      </c>
      <c r="JT505" s="135"/>
      <c r="JV505" s="200"/>
      <c r="JW505" s="135"/>
      <c r="JX505" s="225"/>
      <c r="JY505" s="201"/>
      <c r="JZ505" s="135"/>
      <c r="KA505" s="225"/>
      <c r="KB505" s="699">
        <v>1</v>
      </c>
      <c r="KC505" s="700">
        <v>43343</v>
      </c>
      <c r="KD505" s="225"/>
      <c r="KE505" s="63"/>
      <c r="KF505" s="250"/>
      <c r="KG505" s="250"/>
      <c r="KH505" s="250"/>
      <c r="KI505" s="250"/>
      <c r="KJ505" s="250"/>
      <c r="KK505" s="250"/>
      <c r="KL505" s="250"/>
      <c r="KM505" s="250"/>
      <c r="KR505" s="92"/>
      <c r="KS505" s="92"/>
      <c r="KT505" s="92"/>
      <c r="KU505" s="361"/>
      <c r="KV505" s="92"/>
      <c r="KW505" s="361"/>
      <c r="KX505" s="361"/>
      <c r="KY505" s="361"/>
      <c r="KZ505" s="361"/>
      <c r="LA505" s="361"/>
      <c r="LB505" s="361"/>
      <c r="LC505" s="361"/>
      <c r="LD505" s="361"/>
      <c r="LE505" s="361"/>
      <c r="LF505" s="112"/>
      <c r="LG505" s="454"/>
      <c r="LH505" s="454"/>
      <c r="LI505" s="454"/>
      <c r="LJ505" s="454"/>
      <c r="LK505" s="454"/>
      <c r="LL505" s="454"/>
      <c r="LM505" s="454"/>
      <c r="LN505" s="454"/>
      <c r="LO505" s="454"/>
      <c r="LP505" s="454"/>
      <c r="LQ505" s="454"/>
      <c r="LR505" s="454"/>
      <c r="LS505" s="454"/>
      <c r="LT505" s="454"/>
      <c r="LU505" s="454"/>
      <c r="LV505" s="454"/>
      <c r="LW505" s="454"/>
      <c r="LX505" s="454"/>
      <c r="LY505" s="454"/>
      <c r="LZ505" s="454"/>
      <c r="MA505" s="454"/>
      <c r="MB505" s="454"/>
      <c r="MD505" s="509"/>
      <c r="ME505" s="61"/>
      <c r="MF505" s="746">
        <v>270</v>
      </c>
      <c r="MG505" s="510">
        <v>42530</v>
      </c>
      <c r="MH505" s="511">
        <v>552</v>
      </c>
      <c r="MI505" s="521">
        <v>552</v>
      </c>
      <c r="MJ505" s="522">
        <v>44.5450533872893</v>
      </c>
      <c r="MK505" s="510"/>
      <c r="ML505" s="511"/>
      <c r="MM505" s="511"/>
      <c r="MN505" s="511"/>
      <c r="MO505" s="511"/>
      <c r="MP505" s="511"/>
      <c r="NE505" s="876" t="s">
        <v>64</v>
      </c>
      <c r="NF505" s="877" t="s">
        <v>64</v>
      </c>
      <c r="NG505" s="877" t="s">
        <v>64</v>
      </c>
      <c r="NH505" s="877" t="s">
        <v>64</v>
      </c>
      <c r="NI505" s="877" t="s">
        <v>64</v>
      </c>
      <c r="NJ505" s="877" t="s">
        <v>64</v>
      </c>
      <c r="NK505" s="877" t="s">
        <v>64</v>
      </c>
      <c r="NL505" s="877" t="s">
        <v>64</v>
      </c>
      <c r="NM505" s="877" t="s">
        <v>64</v>
      </c>
      <c r="NN505" s="877" t="s">
        <v>64</v>
      </c>
      <c r="NO505" s="877" t="s">
        <v>64</v>
      </c>
      <c r="NP505" s="877" t="s">
        <v>64</v>
      </c>
      <c r="NQ505" s="877" t="s">
        <v>64</v>
      </c>
      <c r="NR505" s="877" t="s">
        <v>64</v>
      </c>
      <c r="NS505" s="877" t="s">
        <v>64</v>
      </c>
      <c r="NT505" s="877" t="s">
        <v>64</v>
      </c>
      <c r="NU505" s="877" t="s">
        <v>64</v>
      </c>
      <c r="NV505" s="877" t="s">
        <v>64</v>
      </c>
      <c r="NW505" s="877" t="s">
        <v>64</v>
      </c>
      <c r="NX505" s="877" t="s">
        <v>64</v>
      </c>
      <c r="NY505" s="877" t="s">
        <v>64</v>
      </c>
      <c r="NZ505" s="877" t="s">
        <v>64</v>
      </c>
      <c r="OA505" s="877" t="s">
        <v>64</v>
      </c>
      <c r="OB505" s="877" t="s">
        <v>64</v>
      </c>
      <c r="OC505" s="877" t="s">
        <v>64</v>
      </c>
      <c r="OD505" s="877" t="s">
        <v>64</v>
      </c>
      <c r="OE505" s="877" t="s">
        <v>64</v>
      </c>
      <c r="OF505" s="877" t="s">
        <v>64</v>
      </c>
      <c r="OG505" s="877" t="s">
        <v>64</v>
      </c>
      <c r="OH505" s="877" t="s">
        <v>64</v>
      </c>
      <c r="OI505" s="877" t="s">
        <v>64</v>
      </c>
      <c r="OJ505" s="877" t="s">
        <v>64</v>
      </c>
      <c r="OK505" s="877" t="s">
        <v>64</v>
      </c>
      <c r="OL505" s="877" t="s">
        <v>64</v>
      </c>
      <c r="OM505" s="877" t="s">
        <v>64</v>
      </c>
    </row>
    <row r="506" spans="1:403" s="133" customFormat="1" x14ac:dyDescent="0.25">
      <c r="A506" s="902">
        <v>505</v>
      </c>
      <c r="B506" s="274">
        <v>0</v>
      </c>
      <c r="C506" s="61">
        <v>1</v>
      </c>
      <c r="D506" s="61">
        <v>5</v>
      </c>
      <c r="E506" s="511">
        <v>271</v>
      </c>
      <c r="F506" s="884"/>
      <c r="G506" s="61"/>
      <c r="H506" s="900">
        <v>553</v>
      </c>
      <c r="J506" s="511" t="s">
        <v>2051</v>
      </c>
      <c r="K506" s="766">
        <v>18801</v>
      </c>
      <c r="L506" s="512">
        <v>65.084931506849301</v>
      </c>
      <c r="M506" s="514">
        <v>64.400000000000006</v>
      </c>
      <c r="N506" s="514">
        <v>173</v>
      </c>
      <c r="O506" s="514">
        <v>21.517591633532696</v>
      </c>
      <c r="P506" s="106">
        <v>1.7591980496174324</v>
      </c>
      <c r="Q506" s="511">
        <v>0</v>
      </c>
      <c r="R506" s="511">
        <v>80</v>
      </c>
      <c r="S506" s="511">
        <v>55</v>
      </c>
      <c r="T506" s="511">
        <v>0</v>
      </c>
      <c r="U506" s="514">
        <v>3</v>
      </c>
      <c r="V506" s="718">
        <v>0</v>
      </c>
      <c r="W506" s="718"/>
      <c r="X506" s="718">
        <v>0</v>
      </c>
      <c r="Y506" s="718">
        <v>2</v>
      </c>
      <c r="Z506" s="718">
        <v>1</v>
      </c>
      <c r="AA506" s="718">
        <v>0</v>
      </c>
      <c r="AB506" s="718">
        <v>0</v>
      </c>
      <c r="AC506" s="718">
        <v>0</v>
      </c>
      <c r="AE506" s="524">
        <v>25.880984042553202</v>
      </c>
      <c r="AG506" s="591">
        <v>106</v>
      </c>
      <c r="AH506" s="590">
        <v>1.88</v>
      </c>
      <c r="AI506" s="589">
        <v>36</v>
      </c>
      <c r="AJ506" s="63"/>
      <c r="AK506" s="515">
        <v>12</v>
      </c>
      <c r="AL506" s="63"/>
      <c r="AM506" s="515"/>
      <c r="AN506" s="554">
        <v>4154</v>
      </c>
      <c r="AO506" s="409"/>
      <c r="AP506" s="63"/>
      <c r="AQ506" s="63"/>
      <c r="AR506" s="63"/>
      <c r="AS506" s="63"/>
      <c r="AT506" s="63"/>
      <c r="AU506" s="63"/>
      <c r="AV506" s="64"/>
      <c r="AW506" s="64"/>
      <c r="AX506" s="108"/>
      <c r="AY506" s="108"/>
      <c r="AZ506" s="108"/>
      <c r="BA506" s="589">
        <v>140</v>
      </c>
      <c r="BB506" s="414"/>
      <c r="BC506" s="66"/>
      <c r="BD506" s="68"/>
      <c r="BE506" s="66"/>
      <c r="BF506" s="218"/>
      <c r="BG506" s="66"/>
      <c r="BH506" s="68"/>
      <c r="BI506" s="508"/>
      <c r="BJ506" s="508"/>
      <c r="BK506" s="508"/>
      <c r="BL506" s="66"/>
      <c r="BM506" s="66"/>
      <c r="BN506" s="66"/>
      <c r="BO506" s="66"/>
      <c r="BP506" s="571"/>
      <c r="BQ506" s="66"/>
      <c r="BR506" s="66"/>
      <c r="BS506" s="66"/>
      <c r="BT506" s="66"/>
      <c r="BU506" s="61"/>
      <c r="BV506" s="61"/>
      <c r="BW506" s="61"/>
      <c r="BX506" s="61"/>
      <c r="BY506" s="61"/>
      <c r="BZ506" s="61"/>
      <c r="CA506" s="61"/>
      <c r="CB506" s="61"/>
      <c r="CC506" s="61"/>
      <c r="CD506" s="61"/>
      <c r="CE506" s="61"/>
      <c r="CF506" s="61"/>
      <c r="CG506" s="61"/>
      <c r="CH506" s="61"/>
      <c r="CI506" s="61"/>
      <c r="CJ506" s="61"/>
      <c r="CK506" s="661">
        <v>1</v>
      </c>
      <c r="CL506" s="661">
        <v>0</v>
      </c>
      <c r="CM506" s="663">
        <v>0</v>
      </c>
      <c r="CN506" s="661">
        <v>1</v>
      </c>
      <c r="CO506" s="663">
        <v>1</v>
      </c>
      <c r="CP506" s="661">
        <v>0</v>
      </c>
      <c r="CQ506" s="661">
        <v>0</v>
      </c>
      <c r="CR506" s="661">
        <v>1</v>
      </c>
      <c r="CS506" s="661">
        <v>0</v>
      </c>
      <c r="CT506" s="661">
        <v>0</v>
      </c>
      <c r="CU506" s="663">
        <v>0</v>
      </c>
      <c r="CV506" s="661">
        <v>0</v>
      </c>
      <c r="CW506" s="666">
        <v>10.1</v>
      </c>
      <c r="CX506" s="362"/>
      <c r="CY506" s="362"/>
      <c r="CZ506" s="362"/>
      <c r="DD506" s="516">
        <v>1</v>
      </c>
      <c r="DE506" s="511" t="s">
        <v>1897</v>
      </c>
      <c r="DG506" s="136"/>
      <c r="DK506" s="136"/>
      <c r="DL506" s="136"/>
      <c r="DM506" s="136"/>
      <c r="DT506" s="63"/>
      <c r="EP506" s="511">
        <v>271</v>
      </c>
      <c r="EQ506" s="574">
        <v>42522</v>
      </c>
      <c r="EU506" s="133">
        <v>65</v>
      </c>
      <c r="EV506" s="133">
        <v>0</v>
      </c>
      <c r="EW506" s="524">
        <v>25.880984042553202</v>
      </c>
      <c r="EX506" s="133">
        <v>8</v>
      </c>
      <c r="EY506" s="133">
        <v>7</v>
      </c>
      <c r="EZ506" s="133">
        <v>80</v>
      </c>
      <c r="FA506" s="133">
        <v>70</v>
      </c>
      <c r="FD506" s="133">
        <v>49</v>
      </c>
      <c r="FF506" s="133">
        <v>27</v>
      </c>
      <c r="FI506" s="91"/>
      <c r="FJ506" s="91"/>
      <c r="FK506" s="227"/>
      <c r="FL506" s="227"/>
      <c r="FM506" s="193">
        <v>322</v>
      </c>
      <c r="FN506" s="193">
        <v>228</v>
      </c>
      <c r="FO506" s="193">
        <v>183.03794735903918</v>
      </c>
      <c r="FP506" s="193">
        <v>129.60450931012713</v>
      </c>
      <c r="FQ506" s="193">
        <v>29</v>
      </c>
      <c r="FR506" s="133">
        <v>1</v>
      </c>
      <c r="FT506" s="193">
        <v>82</v>
      </c>
      <c r="FU506" s="193">
        <v>29</v>
      </c>
      <c r="FV506" s="133">
        <v>130</v>
      </c>
      <c r="FW506" s="237">
        <v>3</v>
      </c>
      <c r="FX506" s="237">
        <v>5</v>
      </c>
      <c r="FY506" s="237">
        <v>27.333333333333332</v>
      </c>
      <c r="FZ506" s="237">
        <v>2.8275862068965516</v>
      </c>
      <c r="GA506" s="237"/>
      <c r="GB506" s="133">
        <v>26</v>
      </c>
      <c r="GH506" s="133">
        <v>1</v>
      </c>
      <c r="GI506" s="133">
        <v>4</v>
      </c>
      <c r="GJ506" s="133">
        <v>0</v>
      </c>
      <c r="GK506" s="133">
        <v>1</v>
      </c>
      <c r="GL506" s="133">
        <v>42</v>
      </c>
      <c r="GN506" s="133">
        <v>0</v>
      </c>
      <c r="GP506" s="133">
        <v>1</v>
      </c>
      <c r="GQ506" s="61">
        <v>65</v>
      </c>
      <c r="GR506" s="106">
        <v>36.948653969992385</v>
      </c>
      <c r="GS506" s="61">
        <v>45</v>
      </c>
      <c r="GT506" s="61">
        <v>0</v>
      </c>
      <c r="GU506" s="61"/>
      <c r="GV506" s="61"/>
      <c r="GW506" s="61"/>
      <c r="GX506" s="61"/>
      <c r="GY506" s="61"/>
      <c r="GZ506" s="61"/>
      <c r="HA506" s="90"/>
      <c r="HB506" s="21">
        <v>10</v>
      </c>
      <c r="HZ506" s="238"/>
      <c r="IF506" s="237"/>
      <c r="IG506" s="237"/>
      <c r="IQ506" s="237"/>
      <c r="JD506" s="136"/>
      <c r="JE506" s="278"/>
      <c r="JF506" s="70"/>
      <c r="JG506" s="70"/>
      <c r="JH506" s="136"/>
      <c r="JI506" s="136"/>
      <c r="JJ506" s="136"/>
      <c r="JK506" s="136"/>
      <c r="JM506" s="420"/>
      <c r="JN506" s="362"/>
      <c r="JO506" s="244"/>
      <c r="JQ506" s="518">
        <v>1</v>
      </c>
      <c r="JR506" s="519">
        <v>42776</v>
      </c>
      <c r="JS506" s="520">
        <v>7</v>
      </c>
      <c r="JT506" s="135"/>
      <c r="JV506" s="200"/>
      <c r="JW506" s="135"/>
      <c r="JX506" s="225"/>
      <c r="JY506" s="201"/>
      <c r="JZ506" s="135"/>
      <c r="KA506" s="225"/>
      <c r="KB506" s="699">
        <v>0</v>
      </c>
      <c r="KC506" s="511"/>
      <c r="KD506" s="225"/>
      <c r="KE506" s="63"/>
      <c r="KF506" s="250"/>
      <c r="KG506" s="250"/>
      <c r="KH506" s="250"/>
      <c r="KI506" s="250"/>
      <c r="KJ506" s="250"/>
      <c r="KK506" s="250"/>
      <c r="KL506" s="250"/>
      <c r="KM506" s="250"/>
      <c r="KR506" s="92"/>
      <c r="KS506" s="92"/>
      <c r="KT506" s="92"/>
      <c r="KU506" s="361"/>
      <c r="KV506" s="92"/>
      <c r="KW506" s="361"/>
      <c r="KX506" s="361"/>
      <c r="KY506" s="361"/>
      <c r="KZ506" s="361"/>
      <c r="LA506" s="361"/>
      <c r="LB506" s="361"/>
      <c r="LC506" s="361"/>
      <c r="LD506" s="361"/>
      <c r="LE506" s="361"/>
      <c r="LF506" s="112"/>
      <c r="LG506" s="454"/>
      <c r="LH506" s="454"/>
      <c r="LI506" s="454"/>
      <c r="LJ506" s="454"/>
      <c r="LK506" s="454"/>
      <c r="LL506" s="454"/>
      <c r="LM506" s="454"/>
      <c r="LN506" s="454"/>
      <c r="LO506" s="454"/>
      <c r="LP506" s="454"/>
      <c r="LQ506" s="454"/>
      <c r="LR506" s="454"/>
      <c r="LS506" s="454"/>
      <c r="LT506" s="454"/>
      <c r="LU506" s="454"/>
      <c r="LV506" s="454"/>
      <c r="LW506" s="454"/>
      <c r="LX506" s="454"/>
      <c r="LY506" s="454"/>
      <c r="LZ506" s="454"/>
      <c r="MA506" s="454"/>
      <c r="MB506" s="454"/>
      <c r="MD506" s="509"/>
      <c r="ME506" s="61"/>
      <c r="MF506" s="746">
        <v>271</v>
      </c>
      <c r="MG506" s="510">
        <v>42557</v>
      </c>
      <c r="MH506" s="511">
        <v>553</v>
      </c>
      <c r="MI506" s="521">
        <v>553</v>
      </c>
      <c r="MJ506" s="522">
        <v>88.465354988661602</v>
      </c>
      <c r="MK506" s="510"/>
      <c r="ML506" s="511"/>
      <c r="MM506" s="511"/>
      <c r="MN506" s="511"/>
      <c r="MO506" s="511"/>
      <c r="MP506" s="511"/>
      <c r="NE506" s="876">
        <v>1271</v>
      </c>
      <c r="NF506" s="877">
        <v>8.7191492075623405</v>
      </c>
      <c r="NG506" s="877">
        <v>6.7691105288061904</v>
      </c>
      <c r="NH506" s="877">
        <v>5.3899109250716704</v>
      </c>
      <c r="NI506" s="877">
        <v>2.8639384504239702</v>
      </c>
      <c r="NJ506" s="877">
        <v>7.5714492854535598</v>
      </c>
      <c r="NK506" s="877">
        <v>8.4113414984628996</v>
      </c>
      <c r="NL506" s="877">
        <v>8.3126107229897706</v>
      </c>
      <c r="NM506" s="877">
        <v>7.9098930837700401</v>
      </c>
      <c r="NN506" s="877">
        <v>6.3506740371144899</v>
      </c>
      <c r="NO506" s="877">
        <v>0.87184364850931795</v>
      </c>
      <c r="NP506" s="877">
        <v>6.6380738371807197</v>
      </c>
      <c r="NQ506" s="877">
        <v>7.39951292418296</v>
      </c>
      <c r="NR506" s="877">
        <v>7.9864109352520396</v>
      </c>
      <c r="NS506" s="877">
        <v>5.0338634518662797</v>
      </c>
      <c r="NT506" s="877">
        <v>6.3617683594191501</v>
      </c>
      <c r="NU506" s="877">
        <v>7.68601020769285</v>
      </c>
      <c r="NV506" s="877">
        <v>6.5639207751532904</v>
      </c>
      <c r="NW506" s="877">
        <v>7.0087647448634396</v>
      </c>
      <c r="NX506" s="877">
        <v>5.8641861446542798</v>
      </c>
      <c r="NY506" s="877">
        <v>5.9269482479497704</v>
      </c>
      <c r="NZ506" s="877">
        <v>8.3999828087252908</v>
      </c>
      <c r="OA506" s="877">
        <v>-1.9378782880922001</v>
      </c>
      <c r="OB506" s="877">
        <v>10.690216280422</v>
      </c>
      <c r="OC506" s="877">
        <v>0.33342373372519202</v>
      </c>
      <c r="OD506" s="877">
        <v>7.4072677642447298</v>
      </c>
      <c r="OE506" s="877">
        <v>6.7436226760676501</v>
      </c>
      <c r="OF506" s="877">
        <v>4.9932214673689401</v>
      </c>
      <c r="OG506" s="877">
        <v>11.4823088249395</v>
      </c>
      <c r="OH506" s="877">
        <v>3.02502879449152</v>
      </c>
      <c r="OI506" s="877">
        <v>6.1822950250254802</v>
      </c>
      <c r="OJ506" s="877">
        <v>3.9504684141501198</v>
      </c>
      <c r="OK506" s="877">
        <v>5.30001379991399</v>
      </c>
      <c r="OL506" s="877">
        <v>9.3451460523369292</v>
      </c>
      <c r="OM506" s="877">
        <v>10.3567925466968</v>
      </c>
    </row>
    <row r="507" spans="1:403" s="133" customFormat="1" x14ac:dyDescent="0.25">
      <c r="A507" s="455">
        <v>506</v>
      </c>
      <c r="B507" s="221">
        <v>0</v>
      </c>
      <c r="C507" s="61">
        <v>0</v>
      </c>
      <c r="D507" s="61">
        <v>5</v>
      </c>
      <c r="E507" s="511">
        <v>272</v>
      </c>
      <c r="F507" s="884"/>
      <c r="G507" s="61"/>
      <c r="H507" s="900">
        <v>554</v>
      </c>
      <c r="J507" s="511" t="s">
        <v>2052</v>
      </c>
      <c r="K507" s="766">
        <v>23193</v>
      </c>
      <c r="L507" s="512">
        <v>53.0109589041096</v>
      </c>
      <c r="M507" s="514">
        <v>87.95</v>
      </c>
      <c r="N507" s="514">
        <v>167</v>
      </c>
      <c r="O507" s="514">
        <v>31.535730933342897</v>
      </c>
      <c r="P507" s="106">
        <v>2.0198769214429322</v>
      </c>
      <c r="Q507" s="511">
        <v>0</v>
      </c>
      <c r="R507" s="511">
        <v>96</v>
      </c>
      <c r="S507" s="511">
        <v>66</v>
      </c>
      <c r="T507" s="511">
        <v>1</v>
      </c>
      <c r="U507" s="514">
        <v>3</v>
      </c>
      <c r="V507" s="718">
        <v>1</v>
      </c>
      <c r="W507" s="718"/>
      <c r="X507" s="718">
        <v>1</v>
      </c>
      <c r="Y507" s="718">
        <v>0</v>
      </c>
      <c r="Z507" s="718">
        <v>1</v>
      </c>
      <c r="AA507" s="718">
        <v>1</v>
      </c>
      <c r="AB507" s="718">
        <v>0</v>
      </c>
      <c r="AC507" s="718">
        <v>0</v>
      </c>
      <c r="AE507" s="524">
        <v>17.498293668110101</v>
      </c>
      <c r="AG507" s="589">
        <v>109</v>
      </c>
      <c r="AH507" s="590">
        <v>0.84</v>
      </c>
      <c r="AI507" s="589">
        <v>96</v>
      </c>
      <c r="AJ507" s="63"/>
      <c r="AK507" s="515">
        <v>13.4</v>
      </c>
      <c r="AL507" s="63"/>
      <c r="AM507" s="515"/>
      <c r="AN507" s="554">
        <v>863</v>
      </c>
      <c r="AO507" s="409"/>
      <c r="AP507" s="63"/>
      <c r="AQ507" s="63"/>
      <c r="AR507" s="63"/>
      <c r="AS507" s="63"/>
      <c r="AT507" s="63"/>
      <c r="AU507" s="63"/>
      <c r="AV507" s="64"/>
      <c r="AW507" s="64"/>
      <c r="AX507" s="108"/>
      <c r="AY507" s="108"/>
      <c r="AZ507" s="108"/>
      <c r="BA507" s="589">
        <v>140</v>
      </c>
      <c r="BB507" s="414"/>
      <c r="BC507" s="66"/>
      <c r="BD507" s="68"/>
      <c r="BE507" s="66"/>
      <c r="BF507" s="218"/>
      <c r="BG507" s="66"/>
      <c r="BH507" s="68"/>
      <c r="BI507" s="508"/>
      <c r="BJ507" s="508"/>
      <c r="BK507" s="508"/>
      <c r="BL507" s="66"/>
      <c r="BM507" s="66"/>
      <c r="BN507" s="66"/>
      <c r="BO507" s="66"/>
      <c r="BP507" s="571"/>
      <c r="BQ507" s="66"/>
      <c r="BR507" s="66"/>
      <c r="BS507" s="66"/>
      <c r="BT507" s="66"/>
      <c r="BU507" s="61"/>
      <c r="BV507" s="61"/>
      <c r="BW507" s="61"/>
      <c r="BX507" s="61"/>
      <c r="BY507" s="61"/>
      <c r="BZ507" s="61"/>
      <c r="CA507" s="61"/>
      <c r="CB507" s="61"/>
      <c r="CC507" s="61"/>
      <c r="CD507" s="61"/>
      <c r="CE507" s="61"/>
      <c r="CF507" s="61"/>
      <c r="CG507" s="61"/>
      <c r="CH507" s="61"/>
      <c r="CI507" s="61"/>
      <c r="CJ507" s="61"/>
      <c r="CK507" s="661">
        <v>1</v>
      </c>
      <c r="CL507" s="661">
        <v>0</v>
      </c>
      <c r="CM507" s="661">
        <v>0</v>
      </c>
      <c r="CN507" s="661">
        <v>1</v>
      </c>
      <c r="CO507" s="661">
        <v>1</v>
      </c>
      <c r="CP507" s="661">
        <v>0</v>
      </c>
      <c r="CQ507" s="661">
        <v>0</v>
      </c>
      <c r="CR507" s="661">
        <v>1</v>
      </c>
      <c r="CS507" s="661">
        <v>0</v>
      </c>
      <c r="CT507" s="661">
        <v>0</v>
      </c>
      <c r="CU507" s="661">
        <v>1</v>
      </c>
      <c r="CV507" s="661">
        <v>1</v>
      </c>
      <c r="CW507" s="667"/>
      <c r="CX507" s="362"/>
      <c r="CY507" s="362"/>
      <c r="CZ507" s="362"/>
      <c r="DD507" s="516">
        <v>2</v>
      </c>
      <c r="DE507" s="511" t="s">
        <v>2053</v>
      </c>
      <c r="DG507" s="136"/>
      <c r="DK507" s="136"/>
      <c r="DL507" s="136"/>
      <c r="DM507" s="136"/>
      <c r="DT507" s="63"/>
      <c r="EP507" s="511">
        <v>272</v>
      </c>
      <c r="EQ507" s="574">
        <v>42541</v>
      </c>
      <c r="EU507" s="133">
        <v>102</v>
      </c>
      <c r="EV507" s="133">
        <v>0</v>
      </c>
      <c r="EW507" s="524">
        <v>17.498293668110101</v>
      </c>
      <c r="EX507" s="133">
        <v>9</v>
      </c>
      <c r="EY507" s="133">
        <v>10</v>
      </c>
      <c r="EZ507" s="133">
        <v>62</v>
      </c>
      <c r="FA507" s="133">
        <v>57</v>
      </c>
      <c r="FD507" s="133">
        <v>47</v>
      </c>
      <c r="FF507" s="133">
        <v>29</v>
      </c>
      <c r="FI507" s="91"/>
      <c r="FJ507" s="91"/>
      <c r="FK507" s="227"/>
      <c r="FL507" s="227"/>
      <c r="FM507" s="193">
        <v>209</v>
      </c>
      <c r="FN507" s="193">
        <v>166</v>
      </c>
      <c r="FO507" s="193">
        <v>103.47165106015342</v>
      </c>
      <c r="FP507" s="193">
        <v>82.183225243949607</v>
      </c>
      <c r="FQ507" s="193">
        <v>21</v>
      </c>
      <c r="FR507" s="133">
        <v>1</v>
      </c>
      <c r="FT507" s="193">
        <v>87</v>
      </c>
      <c r="FU507" s="193">
        <v>63</v>
      </c>
      <c r="FV507" s="133">
        <v>150</v>
      </c>
      <c r="FW507" s="237">
        <v>5</v>
      </c>
      <c r="FX507" s="237">
        <v>12</v>
      </c>
      <c r="FY507" s="237">
        <v>17.399999999999999</v>
      </c>
      <c r="FZ507" s="237">
        <v>1.3809523809523809</v>
      </c>
      <c r="GA507" s="237"/>
      <c r="GB507" s="133">
        <v>22</v>
      </c>
      <c r="GH507" s="133">
        <v>0</v>
      </c>
      <c r="GI507" s="133">
        <v>1</v>
      </c>
      <c r="GJ507" s="133">
        <v>0</v>
      </c>
      <c r="GK507" s="133">
        <v>1</v>
      </c>
      <c r="GL507" s="133">
        <v>37</v>
      </c>
      <c r="GN507" s="133">
        <v>0</v>
      </c>
      <c r="GP507" s="133">
        <v>1</v>
      </c>
      <c r="GQ507" s="61">
        <v>43</v>
      </c>
      <c r="GR507" s="106">
        <v>21.288425816203812</v>
      </c>
      <c r="GS507" s="61">
        <v>60</v>
      </c>
      <c r="GT507" s="61">
        <v>0</v>
      </c>
      <c r="GU507" s="61"/>
      <c r="GV507" s="61"/>
      <c r="GW507" s="61"/>
      <c r="GX507" s="61"/>
      <c r="GY507" s="61">
        <v>18</v>
      </c>
      <c r="GZ507" s="61"/>
      <c r="HA507" s="90"/>
      <c r="HB507" s="21">
        <v>12</v>
      </c>
      <c r="HZ507" s="238"/>
      <c r="IF507" s="237"/>
      <c r="IG507" s="237"/>
      <c r="IQ507" s="237"/>
      <c r="JD507" s="136"/>
      <c r="JE507" s="278"/>
      <c r="JF507" s="70"/>
      <c r="JG507" s="70"/>
      <c r="JH507" s="136"/>
      <c r="JI507" s="136"/>
      <c r="JJ507" s="136"/>
      <c r="JK507" s="136"/>
      <c r="JM507" s="420"/>
      <c r="JN507" s="362"/>
      <c r="JO507" s="244"/>
      <c r="JQ507" s="518">
        <v>1</v>
      </c>
      <c r="JR507" s="519">
        <v>42759</v>
      </c>
      <c r="JS507" s="520">
        <v>7</v>
      </c>
      <c r="JT507" s="135"/>
      <c r="JV507" s="200"/>
      <c r="JW507" s="135"/>
      <c r="JX507" s="225"/>
      <c r="JY507" s="201"/>
      <c r="JZ507" s="135"/>
      <c r="KA507" s="225"/>
      <c r="KB507" s="699">
        <v>0</v>
      </c>
      <c r="KC507" s="511"/>
      <c r="KD507" s="225"/>
      <c r="KE507" s="63"/>
      <c r="KF507" s="250"/>
      <c r="KG507" s="250"/>
      <c r="KH507" s="250"/>
      <c r="KI507" s="250"/>
      <c r="KJ507" s="250"/>
      <c r="KK507" s="250"/>
      <c r="KL507" s="250"/>
      <c r="KM507" s="250"/>
      <c r="KR507" s="92"/>
      <c r="KS507" s="92"/>
      <c r="KT507" s="92"/>
      <c r="KU507" s="361"/>
      <c r="KV507" s="92"/>
      <c r="KW507" s="361"/>
      <c r="KX507" s="361"/>
      <c r="KY507" s="361"/>
      <c r="KZ507" s="361"/>
      <c r="LA507" s="361"/>
      <c r="LB507" s="361"/>
      <c r="LC507" s="361"/>
      <c r="LD507" s="361"/>
      <c r="LE507" s="361"/>
      <c r="LF507" s="112"/>
      <c r="LG507" s="454"/>
      <c r="LH507" s="454"/>
      <c r="LI507" s="454"/>
      <c r="LJ507" s="454"/>
      <c r="LK507" s="454"/>
      <c r="LL507" s="454"/>
      <c r="LM507" s="454"/>
      <c r="LN507" s="454"/>
      <c r="LO507" s="454"/>
      <c r="LP507" s="454"/>
      <c r="LQ507" s="454"/>
      <c r="LR507" s="454"/>
      <c r="LS507" s="454"/>
      <c r="LT507" s="454"/>
      <c r="LU507" s="454"/>
      <c r="LV507" s="454"/>
      <c r="LW507" s="454"/>
      <c r="LX507" s="454"/>
      <c r="LY507" s="454"/>
      <c r="LZ507" s="454"/>
      <c r="MA507" s="454"/>
      <c r="MB507" s="454"/>
      <c r="MD507" s="509"/>
      <c r="ME507" s="61"/>
      <c r="MF507" s="746">
        <v>272</v>
      </c>
      <c r="MG507" s="510">
        <v>42542</v>
      </c>
      <c r="MH507" s="511">
        <v>554</v>
      </c>
      <c r="MI507" s="521">
        <v>554</v>
      </c>
      <c r="MJ507" s="522">
        <v>20.2827502420296</v>
      </c>
      <c r="MK507" s="510"/>
      <c r="ML507" s="511"/>
      <c r="MM507" s="511"/>
      <c r="MN507" s="511"/>
      <c r="MO507" s="511"/>
      <c r="MP507" s="511"/>
      <c r="NE507" s="876" t="s">
        <v>64</v>
      </c>
      <c r="NF507" s="877" t="s">
        <v>64</v>
      </c>
      <c r="NG507" s="877" t="s">
        <v>64</v>
      </c>
      <c r="NH507" s="877" t="s">
        <v>64</v>
      </c>
      <c r="NI507" s="877" t="s">
        <v>64</v>
      </c>
      <c r="NJ507" s="877" t="s">
        <v>64</v>
      </c>
      <c r="NK507" s="877" t="s">
        <v>64</v>
      </c>
      <c r="NL507" s="877" t="s">
        <v>64</v>
      </c>
      <c r="NM507" s="877" t="s">
        <v>64</v>
      </c>
      <c r="NN507" s="877" t="s">
        <v>64</v>
      </c>
      <c r="NO507" s="877" t="s">
        <v>64</v>
      </c>
      <c r="NP507" s="877" t="s">
        <v>64</v>
      </c>
      <c r="NQ507" s="877" t="s">
        <v>64</v>
      </c>
      <c r="NR507" s="877" t="s">
        <v>64</v>
      </c>
      <c r="NS507" s="877" t="s">
        <v>64</v>
      </c>
      <c r="NT507" s="877" t="s">
        <v>64</v>
      </c>
      <c r="NU507" s="877" t="s">
        <v>64</v>
      </c>
      <c r="NV507" s="877" t="s">
        <v>64</v>
      </c>
      <c r="NW507" s="877" t="s">
        <v>64</v>
      </c>
      <c r="NX507" s="877" t="s">
        <v>64</v>
      </c>
      <c r="NY507" s="877" t="s">
        <v>64</v>
      </c>
      <c r="NZ507" s="877" t="s">
        <v>64</v>
      </c>
      <c r="OA507" s="877" t="s">
        <v>64</v>
      </c>
      <c r="OB507" s="877" t="s">
        <v>64</v>
      </c>
      <c r="OC507" s="877" t="s">
        <v>64</v>
      </c>
      <c r="OD507" s="877" t="s">
        <v>64</v>
      </c>
      <c r="OE507" s="877" t="s">
        <v>64</v>
      </c>
      <c r="OF507" s="877" t="s">
        <v>64</v>
      </c>
      <c r="OG507" s="877" t="s">
        <v>64</v>
      </c>
      <c r="OH507" s="877" t="s">
        <v>64</v>
      </c>
      <c r="OI507" s="877" t="s">
        <v>64</v>
      </c>
      <c r="OJ507" s="877" t="s">
        <v>64</v>
      </c>
      <c r="OK507" s="877" t="s">
        <v>64</v>
      </c>
      <c r="OL507" s="877" t="s">
        <v>64</v>
      </c>
      <c r="OM507" s="877" t="s">
        <v>64</v>
      </c>
    </row>
    <row r="508" spans="1:403" s="133" customFormat="1" x14ac:dyDescent="0.25">
      <c r="A508" s="455">
        <v>507</v>
      </c>
      <c r="B508" s="221">
        <v>0</v>
      </c>
      <c r="C508" s="61">
        <v>0</v>
      </c>
      <c r="D508" s="61">
        <v>5</v>
      </c>
      <c r="E508" s="511">
        <v>273</v>
      </c>
      <c r="F508" s="884"/>
      <c r="G508" s="61"/>
      <c r="H508" s="900">
        <v>556</v>
      </c>
      <c r="J508" s="511" t="s">
        <v>2054</v>
      </c>
      <c r="K508" s="766">
        <v>23582</v>
      </c>
      <c r="L508" s="512">
        <v>51.928767123287699</v>
      </c>
      <c r="M508" s="514">
        <v>87.4</v>
      </c>
      <c r="N508" s="514">
        <v>188</v>
      </c>
      <c r="O508" s="514">
        <v>24.72838388411046</v>
      </c>
      <c r="P508" s="106">
        <v>2.1364040400219766</v>
      </c>
      <c r="Q508" s="511">
        <v>0</v>
      </c>
      <c r="R508" s="511">
        <v>95</v>
      </c>
      <c r="S508" s="511">
        <v>70</v>
      </c>
      <c r="T508" s="511">
        <v>1</v>
      </c>
      <c r="U508" s="514">
        <v>2</v>
      </c>
      <c r="V508" s="718">
        <v>0</v>
      </c>
      <c r="W508" s="718"/>
      <c r="X508" s="718">
        <v>1</v>
      </c>
      <c r="Y508" s="718">
        <v>2</v>
      </c>
      <c r="Z508" s="718">
        <v>0</v>
      </c>
      <c r="AA508" s="718">
        <v>1</v>
      </c>
      <c r="AB508" s="718">
        <v>0</v>
      </c>
      <c r="AC508" s="718">
        <v>0</v>
      </c>
      <c r="AE508" s="524">
        <v>31.994741517233098</v>
      </c>
      <c r="AG508" s="591">
        <v>150</v>
      </c>
      <c r="AH508" s="590">
        <v>1.32</v>
      </c>
      <c r="AI508" s="589">
        <v>57</v>
      </c>
      <c r="AJ508" s="63"/>
      <c r="AK508" s="515">
        <v>13.2</v>
      </c>
      <c r="AL508" s="63"/>
      <c r="AM508" s="515"/>
      <c r="AN508" s="554">
        <v>12507</v>
      </c>
      <c r="AO508" s="409"/>
      <c r="AP508" s="63"/>
      <c r="AQ508" s="63"/>
      <c r="AR508" s="63"/>
      <c r="AS508" s="63"/>
      <c r="AT508" s="63"/>
      <c r="AU508" s="63"/>
      <c r="AV508" s="64"/>
      <c r="AW508" s="64"/>
      <c r="AX508" s="108"/>
      <c r="AY508" s="108"/>
      <c r="AZ508" s="108"/>
      <c r="BA508" s="589">
        <v>142</v>
      </c>
      <c r="BB508" s="414"/>
      <c r="BC508" s="66"/>
      <c r="BD508" s="68"/>
      <c r="BE508" s="66"/>
      <c r="BF508" s="218"/>
      <c r="BG508" s="66"/>
      <c r="BH508" s="68"/>
      <c r="BI508" s="508"/>
      <c r="BJ508" s="508"/>
      <c r="BK508" s="508"/>
      <c r="BL508" s="66"/>
      <c r="BM508" s="66"/>
      <c r="BN508" s="66"/>
      <c r="BO508" s="66"/>
      <c r="BP508" s="571"/>
      <c r="BQ508" s="66"/>
      <c r="BR508" s="66"/>
      <c r="BS508" s="66"/>
      <c r="BT508" s="66"/>
      <c r="BU508" s="61"/>
      <c r="BV508" s="61"/>
      <c r="BW508" s="61"/>
      <c r="BX508" s="61"/>
      <c r="BY508" s="61"/>
      <c r="BZ508" s="61"/>
      <c r="CA508" s="61"/>
      <c r="CB508" s="61"/>
      <c r="CC508" s="61"/>
      <c r="CD508" s="61"/>
      <c r="CE508" s="61"/>
      <c r="CF508" s="61"/>
      <c r="CG508" s="61"/>
      <c r="CH508" s="61"/>
      <c r="CI508" s="61"/>
      <c r="CJ508" s="61"/>
      <c r="CK508" s="661">
        <v>1</v>
      </c>
      <c r="CL508" s="661">
        <v>0</v>
      </c>
      <c r="CM508" s="661">
        <v>1</v>
      </c>
      <c r="CN508" s="661">
        <v>1</v>
      </c>
      <c r="CO508" s="663">
        <v>1</v>
      </c>
      <c r="CP508" s="661">
        <v>0</v>
      </c>
      <c r="CQ508" s="661">
        <v>0</v>
      </c>
      <c r="CR508" s="661">
        <v>1</v>
      </c>
      <c r="CS508" s="661">
        <v>1</v>
      </c>
      <c r="CT508" s="661">
        <v>0</v>
      </c>
      <c r="CU508" s="661">
        <v>0</v>
      </c>
      <c r="CV508" s="661">
        <v>0</v>
      </c>
      <c r="CW508" s="666">
        <v>9.1999999999999993</v>
      </c>
      <c r="CX508" s="362"/>
      <c r="CY508" s="362"/>
      <c r="CZ508" s="362"/>
      <c r="DD508" s="516">
        <v>2</v>
      </c>
      <c r="DE508" s="511" t="s">
        <v>2055</v>
      </c>
      <c r="DG508" s="136"/>
      <c r="DK508" s="136"/>
      <c r="DL508" s="136"/>
      <c r="DM508" s="136"/>
      <c r="DT508" s="63"/>
      <c r="EP508" s="511">
        <v>273</v>
      </c>
      <c r="EQ508" s="574">
        <v>42535</v>
      </c>
      <c r="EU508" s="133">
        <v>70</v>
      </c>
      <c r="EV508" s="133">
        <v>1</v>
      </c>
      <c r="EW508" s="524">
        <v>31.994741517233098</v>
      </c>
      <c r="EX508" s="133">
        <v>9</v>
      </c>
      <c r="EY508" s="133">
        <v>11</v>
      </c>
      <c r="EZ508" s="133">
        <v>94</v>
      </c>
      <c r="FA508" s="133">
        <v>79</v>
      </c>
      <c r="FD508" s="133">
        <v>90</v>
      </c>
      <c r="FF508" s="133">
        <v>38</v>
      </c>
      <c r="FI508" s="91"/>
      <c r="FJ508" s="91"/>
      <c r="FK508" s="227"/>
      <c r="FL508" s="227"/>
      <c r="FM508" s="193">
        <v>492</v>
      </c>
      <c r="FN508" s="193">
        <v>400</v>
      </c>
      <c r="FO508" s="193">
        <v>230.29351694866619</v>
      </c>
      <c r="FP508" s="193">
        <v>187.23050158428146</v>
      </c>
      <c r="FQ508" s="193">
        <v>19</v>
      </c>
      <c r="FR508" s="133">
        <v>1</v>
      </c>
      <c r="FT508" s="193">
        <v>112</v>
      </c>
      <c r="FU508" s="193"/>
      <c r="FV508" s="133">
        <v>170</v>
      </c>
      <c r="FW508" s="237"/>
      <c r="FX508" s="237"/>
      <c r="FY508" s="237"/>
      <c r="FZ508" s="237"/>
      <c r="GA508" s="237">
        <v>5.333333333333333</v>
      </c>
      <c r="GB508" s="133">
        <v>27</v>
      </c>
      <c r="GH508" s="133">
        <v>0</v>
      </c>
      <c r="GI508" s="133">
        <v>1</v>
      </c>
      <c r="GJ508" s="133">
        <v>1</v>
      </c>
      <c r="GK508" s="133">
        <v>1</v>
      </c>
      <c r="GL508" s="133">
        <v>20</v>
      </c>
      <c r="GN508" s="133">
        <v>0</v>
      </c>
      <c r="GP508" s="133">
        <v>0</v>
      </c>
      <c r="GQ508" s="61">
        <v>570</v>
      </c>
      <c r="GR508" s="106">
        <v>266.80346475760109</v>
      </c>
      <c r="GS508" s="61">
        <v>52</v>
      </c>
      <c r="GT508" s="61">
        <v>0</v>
      </c>
      <c r="GU508" s="61"/>
      <c r="GV508" s="61"/>
      <c r="GW508" s="61"/>
      <c r="GX508" s="61"/>
      <c r="GY508" s="61">
        <v>16</v>
      </c>
      <c r="GZ508" s="61"/>
      <c r="HA508" s="90"/>
      <c r="HB508" s="21">
        <v>23</v>
      </c>
      <c r="HZ508" s="238"/>
      <c r="IF508" s="237"/>
      <c r="IG508" s="237"/>
      <c r="IQ508" s="237"/>
      <c r="JD508" s="136"/>
      <c r="JE508" s="278"/>
      <c r="JF508" s="70"/>
      <c r="JG508" s="70"/>
      <c r="JH508" s="136"/>
      <c r="JI508" s="136"/>
      <c r="JJ508" s="136"/>
      <c r="JK508" s="136"/>
      <c r="JM508" s="420"/>
      <c r="JN508" s="362"/>
      <c r="JO508" s="244"/>
      <c r="JQ508" s="518">
        <v>1</v>
      </c>
      <c r="JR508" s="519">
        <v>42577</v>
      </c>
      <c r="JS508" s="520">
        <v>1</v>
      </c>
      <c r="JT508" s="135"/>
      <c r="JV508" s="200"/>
      <c r="JW508" s="135"/>
      <c r="JX508" s="225"/>
      <c r="JY508" s="201"/>
      <c r="JZ508" s="135"/>
      <c r="KA508" s="225"/>
      <c r="KB508" s="699">
        <v>0</v>
      </c>
      <c r="KC508" s="511"/>
      <c r="KD508" s="225"/>
      <c r="KE508" s="63"/>
      <c r="KF508" s="250"/>
      <c r="KG508" s="250"/>
      <c r="KH508" s="250"/>
      <c r="KI508" s="250"/>
      <c r="KJ508" s="250"/>
      <c r="KK508" s="250"/>
      <c r="KL508" s="250"/>
      <c r="KM508" s="250"/>
      <c r="KR508" s="92"/>
      <c r="KS508" s="92"/>
      <c r="KT508" s="92"/>
      <c r="KU508" s="361"/>
      <c r="KV508" s="92"/>
      <c r="KW508" s="361"/>
      <c r="KX508" s="361"/>
      <c r="KY508" s="361"/>
      <c r="KZ508" s="361"/>
      <c r="LA508" s="361"/>
      <c r="LB508" s="361"/>
      <c r="LC508" s="361"/>
      <c r="LD508" s="361"/>
      <c r="LE508" s="361"/>
      <c r="LF508" s="112"/>
      <c r="LG508" s="454"/>
      <c r="LH508" s="454"/>
      <c r="LI508" s="454"/>
      <c r="LJ508" s="454"/>
      <c r="LK508" s="454"/>
      <c r="LL508" s="454"/>
      <c r="LM508" s="454"/>
      <c r="LN508" s="454"/>
      <c r="LO508" s="454"/>
      <c r="LP508" s="454"/>
      <c r="LQ508" s="454"/>
      <c r="LR508" s="454"/>
      <c r="LS508" s="454"/>
      <c r="LT508" s="454"/>
      <c r="LU508" s="454"/>
      <c r="LV508" s="454"/>
      <c r="LW508" s="454"/>
      <c r="LX508" s="454"/>
      <c r="LY508" s="454"/>
      <c r="LZ508" s="454"/>
      <c r="MA508" s="454"/>
      <c r="MB508" s="454"/>
      <c r="MD508" s="509"/>
      <c r="ME508" s="61"/>
      <c r="MF508" s="746">
        <v>273</v>
      </c>
      <c r="MG508" s="510">
        <v>42536</v>
      </c>
      <c r="MH508" s="511">
        <v>556</v>
      </c>
      <c r="MI508" s="521">
        <v>556</v>
      </c>
      <c r="MJ508" s="522">
        <v>42.232849122338898</v>
      </c>
      <c r="MK508" s="510"/>
      <c r="ML508" s="511"/>
      <c r="MM508" s="511"/>
      <c r="MN508" s="511"/>
      <c r="MO508" s="511"/>
      <c r="MP508" s="511"/>
      <c r="NE508" s="876" t="s">
        <v>64</v>
      </c>
      <c r="NF508" s="877" t="s">
        <v>64</v>
      </c>
      <c r="NG508" s="877" t="s">
        <v>64</v>
      </c>
      <c r="NH508" s="877" t="s">
        <v>64</v>
      </c>
      <c r="NI508" s="877" t="s">
        <v>64</v>
      </c>
      <c r="NJ508" s="877" t="s">
        <v>64</v>
      </c>
      <c r="NK508" s="877" t="s">
        <v>64</v>
      </c>
      <c r="NL508" s="877" t="s">
        <v>64</v>
      </c>
      <c r="NM508" s="877" t="s">
        <v>64</v>
      </c>
      <c r="NN508" s="877" t="s">
        <v>64</v>
      </c>
      <c r="NO508" s="877" t="s">
        <v>64</v>
      </c>
      <c r="NP508" s="877" t="s">
        <v>64</v>
      </c>
      <c r="NQ508" s="877" t="s">
        <v>64</v>
      </c>
      <c r="NR508" s="877" t="s">
        <v>64</v>
      </c>
      <c r="NS508" s="877" t="s">
        <v>64</v>
      </c>
      <c r="NT508" s="877" t="s">
        <v>64</v>
      </c>
      <c r="NU508" s="877" t="s">
        <v>64</v>
      </c>
      <c r="NV508" s="877" t="s">
        <v>64</v>
      </c>
      <c r="NW508" s="877" t="s">
        <v>64</v>
      </c>
      <c r="NX508" s="877" t="s">
        <v>64</v>
      </c>
      <c r="NY508" s="877" t="s">
        <v>64</v>
      </c>
      <c r="NZ508" s="877" t="s">
        <v>64</v>
      </c>
      <c r="OA508" s="877" t="s">
        <v>64</v>
      </c>
      <c r="OB508" s="877" t="s">
        <v>64</v>
      </c>
      <c r="OC508" s="877" t="s">
        <v>64</v>
      </c>
      <c r="OD508" s="877" t="s">
        <v>64</v>
      </c>
      <c r="OE508" s="877" t="s">
        <v>64</v>
      </c>
      <c r="OF508" s="877" t="s">
        <v>64</v>
      </c>
      <c r="OG508" s="877" t="s">
        <v>64</v>
      </c>
      <c r="OH508" s="877" t="s">
        <v>64</v>
      </c>
      <c r="OI508" s="877" t="s">
        <v>64</v>
      </c>
      <c r="OJ508" s="877" t="s">
        <v>64</v>
      </c>
      <c r="OK508" s="877" t="s">
        <v>64</v>
      </c>
      <c r="OL508" s="877" t="s">
        <v>64</v>
      </c>
      <c r="OM508" s="877" t="s">
        <v>64</v>
      </c>
    </row>
    <row r="509" spans="1:403" s="133" customFormat="1" x14ac:dyDescent="0.25">
      <c r="A509" s="902">
        <v>508</v>
      </c>
      <c r="B509" s="221">
        <v>0</v>
      </c>
      <c r="C509" s="61">
        <v>0</v>
      </c>
      <c r="D509" s="61">
        <v>5</v>
      </c>
      <c r="E509" s="511">
        <v>275</v>
      </c>
      <c r="F509" s="884"/>
      <c r="G509" s="61"/>
      <c r="H509" s="900">
        <v>559</v>
      </c>
      <c r="J509" s="511" t="s">
        <v>2056</v>
      </c>
      <c r="K509" s="766">
        <v>24509</v>
      </c>
      <c r="L509" s="512">
        <v>49.635616438356202</v>
      </c>
      <c r="M509" s="514">
        <v>66.900000000000006</v>
      </c>
      <c r="N509" s="514">
        <v>168</v>
      </c>
      <c r="O509" s="514">
        <v>23.703231292517014</v>
      </c>
      <c r="P509" s="106">
        <v>1.766918221084383</v>
      </c>
      <c r="Q509" s="511">
        <v>0</v>
      </c>
      <c r="R509" s="511">
        <v>95</v>
      </c>
      <c r="S509" s="511">
        <v>60</v>
      </c>
      <c r="T509" s="511">
        <v>0</v>
      </c>
      <c r="U509" s="514">
        <v>2</v>
      </c>
      <c r="V509" s="718">
        <v>0</v>
      </c>
      <c r="W509" s="718"/>
      <c r="X509" s="718">
        <v>0</v>
      </c>
      <c r="Y509" s="718">
        <v>1</v>
      </c>
      <c r="Z509" s="718">
        <v>0</v>
      </c>
      <c r="AA509" s="718">
        <v>0</v>
      </c>
      <c r="AB509" s="718">
        <v>0</v>
      </c>
      <c r="AC509" s="718">
        <v>0</v>
      </c>
      <c r="AE509" s="524">
        <v>26.30859375</v>
      </c>
      <c r="AG509" s="589">
        <v>121</v>
      </c>
      <c r="AH509" s="590">
        <v>1.08</v>
      </c>
      <c r="AI509" s="589">
        <v>72</v>
      </c>
      <c r="AJ509" s="63"/>
      <c r="AK509" s="515">
        <v>13.4</v>
      </c>
      <c r="AL509" s="63"/>
      <c r="AM509" s="515"/>
      <c r="AN509" s="554">
        <v>1190</v>
      </c>
      <c r="AO509" s="409"/>
      <c r="AP509" s="63"/>
      <c r="AQ509" s="63"/>
      <c r="AR509" s="63"/>
      <c r="AS509" s="63"/>
      <c r="AT509" s="63"/>
      <c r="AU509" s="63"/>
      <c r="AV509" s="64"/>
      <c r="AW509" s="64"/>
      <c r="AX509" s="108"/>
      <c r="AY509" s="108"/>
      <c r="AZ509" s="108"/>
      <c r="BA509" s="589">
        <v>137</v>
      </c>
      <c r="BB509" s="414"/>
      <c r="BC509" s="66"/>
      <c r="BD509" s="68"/>
      <c r="BE509" s="66"/>
      <c r="BF509" s="218"/>
      <c r="BG509" s="66"/>
      <c r="BH509" s="68"/>
      <c r="BI509" s="508"/>
      <c r="BJ509" s="508"/>
      <c r="BK509" s="508"/>
      <c r="BL509" s="66"/>
      <c r="BM509" s="66"/>
      <c r="BN509" s="66"/>
      <c r="BO509" s="66"/>
      <c r="BP509" s="571"/>
      <c r="BQ509" s="66"/>
      <c r="BR509" s="66"/>
      <c r="BS509" s="66"/>
      <c r="BT509" s="66"/>
      <c r="BU509" s="61"/>
      <c r="BV509" s="61"/>
      <c r="BW509" s="61"/>
      <c r="BX509" s="61"/>
      <c r="BY509" s="61"/>
      <c r="BZ509" s="61"/>
      <c r="CA509" s="61"/>
      <c r="CB509" s="61"/>
      <c r="CC509" s="61"/>
      <c r="CD509" s="61"/>
      <c r="CE509" s="61"/>
      <c r="CF509" s="61"/>
      <c r="CG509" s="61"/>
      <c r="CH509" s="61"/>
      <c r="CI509" s="61"/>
      <c r="CJ509" s="61"/>
      <c r="CK509" s="661">
        <v>1</v>
      </c>
      <c r="CL509" s="661">
        <v>0</v>
      </c>
      <c r="CM509" s="661">
        <v>1</v>
      </c>
      <c r="CN509" s="661">
        <v>1</v>
      </c>
      <c r="CO509" s="661">
        <v>1</v>
      </c>
      <c r="CP509" s="661">
        <v>0</v>
      </c>
      <c r="CQ509" s="661">
        <v>1</v>
      </c>
      <c r="CR509" s="663" t="s">
        <v>1835</v>
      </c>
      <c r="CS509" s="661">
        <v>0</v>
      </c>
      <c r="CT509" s="661">
        <v>0</v>
      </c>
      <c r="CU509" s="663" t="s">
        <v>1835</v>
      </c>
      <c r="CV509" s="661">
        <v>0</v>
      </c>
      <c r="CW509" s="666">
        <v>18.399999999999999</v>
      </c>
      <c r="CX509" s="362"/>
      <c r="CY509" s="362"/>
      <c r="CZ509" s="362"/>
      <c r="DD509" s="516">
        <v>1</v>
      </c>
      <c r="DE509" s="511" t="s">
        <v>1760</v>
      </c>
      <c r="DG509" s="136"/>
      <c r="DK509" s="136"/>
      <c r="DL509" s="136"/>
      <c r="DM509" s="136"/>
      <c r="DT509" s="63"/>
      <c r="EP509" s="511">
        <v>275</v>
      </c>
      <c r="EQ509" s="574">
        <v>42625</v>
      </c>
      <c r="EU509" s="133">
        <v>78</v>
      </c>
      <c r="EV509" s="133">
        <v>0</v>
      </c>
      <c r="EW509" s="524">
        <v>26.30859375</v>
      </c>
      <c r="EX509" s="133">
        <v>9</v>
      </c>
      <c r="EY509" s="133">
        <v>9</v>
      </c>
      <c r="EZ509" s="133">
        <v>64</v>
      </c>
      <c r="FA509" s="133">
        <v>56</v>
      </c>
      <c r="FD509" s="133">
        <v>41</v>
      </c>
      <c r="FF509" s="133">
        <v>24</v>
      </c>
      <c r="FI509" s="91"/>
      <c r="FJ509" s="91"/>
      <c r="FK509" s="227"/>
      <c r="FL509" s="227"/>
      <c r="FM509" s="193">
        <v>181</v>
      </c>
      <c r="FN509" s="193">
        <v>129</v>
      </c>
      <c r="FO509" s="193">
        <v>102.43824407952378</v>
      </c>
      <c r="FP509" s="193">
        <v>73.0084722997711</v>
      </c>
      <c r="FQ509" s="193">
        <v>28</v>
      </c>
      <c r="FR509" s="133">
        <v>1</v>
      </c>
      <c r="FT509" s="193">
        <v>81</v>
      </c>
      <c r="FU509" s="193">
        <v>42</v>
      </c>
      <c r="FV509" s="133">
        <v>180</v>
      </c>
      <c r="FW509" s="237">
        <v>6.47</v>
      </c>
      <c r="FX509" s="237">
        <v>10.6</v>
      </c>
      <c r="FY509" s="237">
        <v>12.519319938176197</v>
      </c>
      <c r="FZ509" s="237">
        <v>1.9285714285714286</v>
      </c>
      <c r="GA509" s="237">
        <v>1.8837209302325582</v>
      </c>
      <c r="GB509" s="133">
        <v>19</v>
      </c>
      <c r="GH509" s="133">
        <v>0</v>
      </c>
      <c r="GI509" s="133">
        <v>1</v>
      </c>
      <c r="GJ509" s="133">
        <v>0</v>
      </c>
      <c r="GK509" s="133">
        <v>1</v>
      </c>
      <c r="GL509" s="133">
        <v>18</v>
      </c>
      <c r="GN509" s="133">
        <v>0</v>
      </c>
      <c r="GP509" s="133">
        <v>1</v>
      </c>
      <c r="GQ509" s="61">
        <v>31</v>
      </c>
      <c r="GR509" s="106">
        <v>17.54467163792949</v>
      </c>
      <c r="GS509" s="61">
        <v>57</v>
      </c>
      <c r="GT509" s="61">
        <v>0</v>
      </c>
      <c r="GU509" s="61"/>
      <c r="GV509" s="61"/>
      <c r="GW509" s="61"/>
      <c r="GX509" s="61"/>
      <c r="GY509" s="61">
        <v>17</v>
      </c>
      <c r="GZ509" s="61"/>
      <c r="HA509" s="90"/>
      <c r="HB509" s="21">
        <v>9</v>
      </c>
      <c r="HZ509" s="238"/>
      <c r="IF509" s="237"/>
      <c r="IG509" s="237"/>
      <c r="IQ509" s="237"/>
      <c r="JD509" s="136"/>
      <c r="JE509" s="278"/>
      <c r="JF509" s="70"/>
      <c r="JG509" s="70"/>
      <c r="JH509" s="136"/>
      <c r="JI509" s="136"/>
      <c r="JJ509" s="136"/>
      <c r="JK509" s="136"/>
      <c r="JM509" s="420"/>
      <c r="JN509" s="362"/>
      <c r="JO509" s="244"/>
      <c r="JQ509" s="518">
        <v>0</v>
      </c>
      <c r="JR509" s="519">
        <v>43503</v>
      </c>
      <c r="JS509" s="520">
        <v>28</v>
      </c>
      <c r="JT509" s="135"/>
      <c r="JV509" s="200"/>
      <c r="JW509" s="135"/>
      <c r="JX509" s="225"/>
      <c r="JY509" s="201"/>
      <c r="JZ509" s="135"/>
      <c r="KA509" s="225"/>
      <c r="KB509" s="699">
        <v>0</v>
      </c>
      <c r="KC509" s="511"/>
      <c r="KD509" s="225"/>
      <c r="KE509" s="63"/>
      <c r="KF509" s="250"/>
      <c r="KG509" s="250"/>
      <c r="KH509" s="250"/>
      <c r="KI509" s="250"/>
      <c r="KJ509" s="250"/>
      <c r="KK509" s="250"/>
      <c r="KL509" s="250"/>
      <c r="KM509" s="250"/>
      <c r="KR509" s="92"/>
      <c r="KS509" s="92"/>
      <c r="KT509" s="92"/>
      <c r="KU509" s="361"/>
      <c r="KV509" s="92"/>
      <c r="KW509" s="361"/>
      <c r="KX509" s="361"/>
      <c r="KY509" s="361"/>
      <c r="KZ509" s="361"/>
      <c r="LA509" s="361"/>
      <c r="LB509" s="361"/>
      <c r="LC509" s="361"/>
      <c r="LD509" s="361"/>
      <c r="LE509" s="361"/>
      <c r="LF509" s="112"/>
      <c r="LG509" s="454"/>
      <c r="LH509" s="454"/>
      <c r="LI509" s="454"/>
      <c r="LJ509" s="454"/>
      <c r="LK509" s="454"/>
      <c r="LL509" s="454"/>
      <c r="LM509" s="454"/>
      <c r="LN509" s="454"/>
      <c r="LO509" s="454"/>
      <c r="LP509" s="454"/>
      <c r="LQ509" s="454"/>
      <c r="LR509" s="454"/>
      <c r="LS509" s="454"/>
      <c r="LT509" s="454"/>
      <c r="LU509" s="454"/>
      <c r="LV509" s="454"/>
      <c r="LW509" s="454"/>
      <c r="LX509" s="454"/>
      <c r="LY509" s="454"/>
      <c r="LZ509" s="454"/>
      <c r="MA509" s="454"/>
      <c r="MB509" s="454"/>
      <c r="MD509" s="509"/>
      <c r="ME509" s="61"/>
      <c r="MF509" s="746">
        <v>275</v>
      </c>
      <c r="MG509" s="510">
        <v>42626</v>
      </c>
      <c r="MH509" s="511">
        <v>559</v>
      </c>
      <c r="MI509" s="521">
        <v>559</v>
      </c>
      <c r="MJ509" s="522">
        <v>24.483411175037201</v>
      </c>
      <c r="MK509" s="510"/>
      <c r="ML509" s="511"/>
      <c r="MM509" s="511"/>
      <c r="MN509" s="511"/>
      <c r="MO509" s="511"/>
      <c r="MP509" s="511"/>
      <c r="NE509" s="876" t="s">
        <v>64</v>
      </c>
      <c r="NF509" s="877" t="s">
        <v>64</v>
      </c>
      <c r="NG509" s="877" t="s">
        <v>64</v>
      </c>
      <c r="NH509" s="877" t="s">
        <v>64</v>
      </c>
      <c r="NI509" s="877" t="s">
        <v>64</v>
      </c>
      <c r="NJ509" s="877" t="s">
        <v>64</v>
      </c>
      <c r="NK509" s="877" t="s">
        <v>64</v>
      </c>
      <c r="NL509" s="877" t="s">
        <v>64</v>
      </c>
      <c r="NM509" s="877" t="s">
        <v>64</v>
      </c>
      <c r="NN509" s="877" t="s">
        <v>64</v>
      </c>
      <c r="NO509" s="877" t="s">
        <v>64</v>
      </c>
      <c r="NP509" s="877" t="s">
        <v>64</v>
      </c>
      <c r="NQ509" s="877" t="s">
        <v>64</v>
      </c>
      <c r="NR509" s="877" t="s">
        <v>64</v>
      </c>
      <c r="NS509" s="877" t="s">
        <v>64</v>
      </c>
      <c r="NT509" s="877" t="s">
        <v>64</v>
      </c>
      <c r="NU509" s="877" t="s">
        <v>64</v>
      </c>
      <c r="NV509" s="877" t="s">
        <v>64</v>
      </c>
      <c r="NW509" s="877" t="s">
        <v>64</v>
      </c>
      <c r="NX509" s="877" t="s">
        <v>64</v>
      </c>
      <c r="NY509" s="877" t="s">
        <v>64</v>
      </c>
      <c r="NZ509" s="877" t="s">
        <v>64</v>
      </c>
      <c r="OA509" s="877" t="s">
        <v>64</v>
      </c>
      <c r="OB509" s="877" t="s">
        <v>64</v>
      </c>
      <c r="OC509" s="877" t="s">
        <v>64</v>
      </c>
      <c r="OD509" s="877" t="s">
        <v>64</v>
      </c>
      <c r="OE509" s="877" t="s">
        <v>64</v>
      </c>
      <c r="OF509" s="877" t="s">
        <v>64</v>
      </c>
      <c r="OG509" s="877" t="s">
        <v>64</v>
      </c>
      <c r="OH509" s="877" t="s">
        <v>64</v>
      </c>
      <c r="OI509" s="877" t="s">
        <v>64</v>
      </c>
      <c r="OJ509" s="877" t="s">
        <v>64</v>
      </c>
      <c r="OK509" s="877" t="s">
        <v>64</v>
      </c>
      <c r="OL509" s="877" t="s">
        <v>64</v>
      </c>
      <c r="OM509" s="877" t="s">
        <v>64</v>
      </c>
    </row>
    <row r="510" spans="1:403" s="133" customFormat="1" x14ac:dyDescent="0.25">
      <c r="A510" s="455">
        <v>509</v>
      </c>
      <c r="B510" s="274">
        <v>0</v>
      </c>
      <c r="C510" s="61">
        <v>0</v>
      </c>
      <c r="D510" s="61">
        <v>5</v>
      </c>
      <c r="E510" s="511">
        <v>276</v>
      </c>
      <c r="F510" s="884"/>
      <c r="G510" s="61"/>
      <c r="H510" s="900">
        <v>560</v>
      </c>
      <c r="J510" s="511" t="s">
        <v>2057</v>
      </c>
      <c r="K510" s="766">
        <v>26264</v>
      </c>
      <c r="L510" s="512">
        <v>44.906849315068499</v>
      </c>
      <c r="M510" s="514">
        <v>68.099999999999994</v>
      </c>
      <c r="N510" s="514">
        <v>173</v>
      </c>
      <c r="O510" s="514">
        <v>22.753850780179757</v>
      </c>
      <c r="P510" s="106">
        <v>1.809028284282292</v>
      </c>
      <c r="Q510" s="511">
        <v>0</v>
      </c>
      <c r="R510" s="511">
        <v>87</v>
      </c>
      <c r="S510" s="511">
        <v>67</v>
      </c>
      <c r="T510" s="511">
        <v>0</v>
      </c>
      <c r="U510" s="514">
        <v>3</v>
      </c>
      <c r="V510" s="718">
        <v>0</v>
      </c>
      <c r="W510" s="718"/>
      <c r="X510" s="718">
        <v>1</v>
      </c>
      <c r="Y510" s="718">
        <v>1</v>
      </c>
      <c r="Z510" s="718">
        <v>1</v>
      </c>
      <c r="AA510" s="718">
        <v>1</v>
      </c>
      <c r="AB510" s="718">
        <v>0</v>
      </c>
      <c r="AC510" s="718">
        <v>0</v>
      </c>
      <c r="AE510" s="524">
        <v>14.992594853706001</v>
      </c>
      <c r="AG510" s="589">
        <v>76</v>
      </c>
      <c r="AH510" s="590">
        <v>1.21</v>
      </c>
      <c r="AI510" s="589">
        <v>65</v>
      </c>
      <c r="AJ510" s="63"/>
      <c r="AK510" s="515">
        <v>10.8</v>
      </c>
      <c r="AL510" s="63"/>
      <c r="AM510" s="515"/>
      <c r="AN510" s="554">
        <v>4790</v>
      </c>
      <c r="AO510" s="409"/>
      <c r="AP510" s="63"/>
      <c r="AQ510" s="63"/>
      <c r="AR510" s="63"/>
      <c r="AS510" s="63"/>
      <c r="AT510" s="63"/>
      <c r="AU510" s="63"/>
      <c r="AV510" s="64"/>
      <c r="AW510" s="64"/>
      <c r="AX510" s="108"/>
      <c r="AY510" s="108"/>
      <c r="AZ510" s="108"/>
      <c r="BA510" s="589">
        <v>138</v>
      </c>
      <c r="BB510" s="414"/>
      <c r="BC510" s="66"/>
      <c r="BD510" s="68"/>
      <c r="BE510" s="66"/>
      <c r="BF510" s="218"/>
      <c r="BG510" s="66"/>
      <c r="BH510" s="68"/>
      <c r="BI510" s="508"/>
      <c r="BJ510" s="508"/>
      <c r="BK510" s="508"/>
      <c r="BL510" s="66"/>
      <c r="BM510" s="66"/>
      <c r="BN510" s="66"/>
      <c r="BO510" s="66"/>
      <c r="BP510" s="571"/>
      <c r="BQ510" s="66"/>
      <c r="BR510" s="66"/>
      <c r="BS510" s="66"/>
      <c r="BT510" s="66"/>
      <c r="BU510" s="61"/>
      <c r="BV510" s="61"/>
      <c r="BW510" s="61"/>
      <c r="BX510" s="61"/>
      <c r="BY510" s="61"/>
      <c r="BZ510" s="61"/>
      <c r="CA510" s="61"/>
      <c r="CB510" s="61"/>
      <c r="CC510" s="61"/>
      <c r="CD510" s="61"/>
      <c r="CE510" s="61"/>
      <c r="CF510" s="61"/>
      <c r="CG510" s="61"/>
      <c r="CH510" s="61"/>
      <c r="CI510" s="61"/>
      <c r="CJ510" s="61"/>
      <c r="CK510" s="661">
        <v>1</v>
      </c>
      <c r="CL510" s="661">
        <v>0</v>
      </c>
      <c r="CM510" s="661">
        <v>1</v>
      </c>
      <c r="CN510" s="661">
        <v>0</v>
      </c>
      <c r="CO510" s="661">
        <v>1</v>
      </c>
      <c r="CP510" s="661">
        <v>0</v>
      </c>
      <c r="CQ510" s="661">
        <v>1</v>
      </c>
      <c r="CR510" s="661">
        <v>1</v>
      </c>
      <c r="CS510" s="661">
        <v>0</v>
      </c>
      <c r="CT510" s="661">
        <v>0</v>
      </c>
      <c r="CU510" s="661">
        <v>1</v>
      </c>
      <c r="CV510" s="661">
        <v>1</v>
      </c>
      <c r="CW510" s="666">
        <v>13</v>
      </c>
      <c r="CX510" s="362"/>
      <c r="CY510" s="362"/>
      <c r="CZ510" s="362"/>
      <c r="DD510" s="516">
        <v>1</v>
      </c>
      <c r="DE510" s="511" t="s">
        <v>1782</v>
      </c>
      <c r="DG510" s="136"/>
      <c r="DK510" s="136"/>
      <c r="DL510" s="136"/>
      <c r="DM510" s="136"/>
      <c r="DT510" s="63"/>
      <c r="EP510" s="511">
        <v>276</v>
      </c>
      <c r="EQ510" s="574">
        <v>42584</v>
      </c>
      <c r="EU510" s="133">
        <v>90</v>
      </c>
      <c r="EV510" s="133">
        <v>0</v>
      </c>
      <c r="EW510" s="524">
        <v>14.992594853706001</v>
      </c>
      <c r="EX510" s="133">
        <v>9</v>
      </c>
      <c r="EY510" s="133">
        <v>9</v>
      </c>
      <c r="EZ510" s="133">
        <v>72</v>
      </c>
      <c r="FA510" s="133">
        <v>97</v>
      </c>
      <c r="FD510" s="133">
        <v>48</v>
      </c>
      <c r="FF510" s="133">
        <v>37</v>
      </c>
      <c r="FI510" s="91"/>
      <c r="FJ510" s="91"/>
      <c r="FK510" s="227"/>
      <c r="FL510" s="227"/>
      <c r="FM510" s="193">
        <v>249</v>
      </c>
      <c r="FN510" s="193">
        <v>201</v>
      </c>
      <c r="FO510" s="193">
        <v>137.64295570358507</v>
      </c>
      <c r="FP510" s="193">
        <v>111.10937388120722</v>
      </c>
      <c r="FQ510" s="193">
        <v>19</v>
      </c>
      <c r="FR510" s="133">
        <v>1</v>
      </c>
      <c r="FT510" s="193">
        <v>71</v>
      </c>
      <c r="FU510" s="193">
        <v>22</v>
      </c>
      <c r="FV510" s="133">
        <v>100</v>
      </c>
      <c r="FW510" s="237">
        <v>3.07</v>
      </c>
      <c r="FX510" s="237">
        <v>3.95</v>
      </c>
      <c r="FY510" s="237">
        <v>23.127035830618894</v>
      </c>
      <c r="FZ510" s="237">
        <v>3.2272727272727271</v>
      </c>
      <c r="GA510" s="237">
        <v>2.7307692307692308</v>
      </c>
      <c r="GB510" s="133">
        <v>23</v>
      </c>
      <c r="GH510" s="133">
        <v>0</v>
      </c>
      <c r="GI510" s="133">
        <v>2</v>
      </c>
      <c r="GJ510" s="133">
        <v>0</v>
      </c>
      <c r="GK510" s="133">
        <v>2</v>
      </c>
      <c r="GL510" s="133">
        <v>38</v>
      </c>
      <c r="GN510" s="133">
        <v>0</v>
      </c>
      <c r="GP510" s="133">
        <v>0</v>
      </c>
      <c r="GQ510" s="61">
        <v>87</v>
      </c>
      <c r="GR510" s="106">
        <v>48.092117053059837</v>
      </c>
      <c r="GS510" s="61">
        <v>30</v>
      </c>
      <c r="GT510" s="61">
        <v>1</v>
      </c>
      <c r="GU510" s="61"/>
      <c r="GV510" s="61"/>
      <c r="GW510" s="61"/>
      <c r="GX510" s="61"/>
      <c r="GY510" s="61">
        <v>13</v>
      </c>
      <c r="GZ510" s="61"/>
      <c r="HA510" s="90"/>
      <c r="HB510" s="21">
        <v>28</v>
      </c>
      <c r="HZ510" s="238"/>
      <c r="IF510" s="237"/>
      <c r="IG510" s="237"/>
      <c r="IQ510" s="237"/>
      <c r="JD510" s="136"/>
      <c r="JE510" s="278"/>
      <c r="JF510" s="70"/>
      <c r="JG510" s="70"/>
      <c r="JH510" s="136"/>
      <c r="JI510" s="136"/>
      <c r="JJ510" s="136"/>
      <c r="JK510" s="136"/>
      <c r="JM510" s="420"/>
      <c r="JN510" s="362"/>
      <c r="JO510" s="244"/>
      <c r="JQ510" s="518">
        <v>1</v>
      </c>
      <c r="JR510" s="519">
        <v>43095</v>
      </c>
      <c r="JS510" s="520">
        <v>14</v>
      </c>
      <c r="JT510" s="135"/>
      <c r="JV510" s="200"/>
      <c r="JW510" s="135"/>
      <c r="JX510" s="225"/>
      <c r="JY510" s="201"/>
      <c r="JZ510" s="135"/>
      <c r="KA510" s="225"/>
      <c r="KB510" s="699">
        <v>0</v>
      </c>
      <c r="KC510" s="511"/>
      <c r="KD510" s="225"/>
      <c r="KE510" s="63"/>
      <c r="KF510" s="250"/>
      <c r="KG510" s="250"/>
      <c r="KH510" s="250"/>
      <c r="KI510" s="250"/>
      <c r="KJ510" s="250"/>
      <c r="KK510" s="250"/>
      <c r="KL510" s="250"/>
      <c r="KM510" s="250"/>
      <c r="KR510" s="92"/>
      <c r="KS510" s="92"/>
      <c r="KT510" s="92"/>
      <c r="KU510" s="361"/>
      <c r="KV510" s="92"/>
      <c r="KW510" s="361"/>
      <c r="KX510" s="361"/>
      <c r="KY510" s="361"/>
      <c r="KZ510" s="361"/>
      <c r="LA510" s="361"/>
      <c r="LB510" s="361"/>
      <c r="LC510" s="361"/>
      <c r="LD510" s="361"/>
      <c r="LE510" s="361"/>
      <c r="LF510" s="112"/>
      <c r="LG510" s="454"/>
      <c r="LH510" s="454"/>
      <c r="LI510" s="454"/>
      <c r="LJ510" s="454"/>
      <c r="LK510" s="454"/>
      <c r="LL510" s="454"/>
      <c r="LM510" s="454"/>
      <c r="LN510" s="454"/>
      <c r="LO510" s="454"/>
      <c r="LP510" s="454"/>
      <c r="LQ510" s="454"/>
      <c r="LR510" s="454"/>
      <c r="LS510" s="454"/>
      <c r="LT510" s="454"/>
      <c r="LU510" s="454"/>
      <c r="LV510" s="454"/>
      <c r="LW510" s="454"/>
      <c r="LX510" s="454"/>
      <c r="LY510" s="454"/>
      <c r="LZ510" s="454"/>
      <c r="MA510" s="454"/>
      <c r="MB510" s="454"/>
      <c r="MD510" s="509"/>
      <c r="ME510" s="61"/>
      <c r="MF510" s="746">
        <v>276</v>
      </c>
      <c r="MG510" s="510">
        <v>42655</v>
      </c>
      <c r="MH510" s="511">
        <v>560</v>
      </c>
      <c r="MI510" s="521">
        <v>560</v>
      </c>
      <c r="MJ510" s="522">
        <v>37.361037727179799</v>
      </c>
      <c r="MK510" s="510"/>
      <c r="ML510" s="511"/>
      <c r="MM510" s="511"/>
      <c r="MN510" s="511"/>
      <c r="MO510" s="511"/>
      <c r="MP510" s="511"/>
      <c r="NE510" s="876" t="s">
        <v>64</v>
      </c>
      <c r="NF510" s="877" t="s">
        <v>64</v>
      </c>
      <c r="NG510" s="877" t="s">
        <v>64</v>
      </c>
      <c r="NH510" s="877" t="s">
        <v>64</v>
      </c>
      <c r="NI510" s="877" t="s">
        <v>64</v>
      </c>
      <c r="NJ510" s="877" t="s">
        <v>64</v>
      </c>
      <c r="NK510" s="877" t="s">
        <v>64</v>
      </c>
      <c r="NL510" s="877" t="s">
        <v>64</v>
      </c>
      <c r="NM510" s="877" t="s">
        <v>64</v>
      </c>
      <c r="NN510" s="877" t="s">
        <v>64</v>
      </c>
      <c r="NO510" s="877" t="s">
        <v>64</v>
      </c>
      <c r="NP510" s="877" t="s">
        <v>64</v>
      </c>
      <c r="NQ510" s="877" t="s">
        <v>64</v>
      </c>
      <c r="NR510" s="877" t="s">
        <v>64</v>
      </c>
      <c r="NS510" s="877" t="s">
        <v>64</v>
      </c>
      <c r="NT510" s="877" t="s">
        <v>64</v>
      </c>
      <c r="NU510" s="877" t="s">
        <v>64</v>
      </c>
      <c r="NV510" s="877" t="s">
        <v>64</v>
      </c>
      <c r="NW510" s="877" t="s">
        <v>64</v>
      </c>
      <c r="NX510" s="877" t="s">
        <v>64</v>
      </c>
      <c r="NY510" s="877" t="s">
        <v>64</v>
      </c>
      <c r="NZ510" s="877" t="s">
        <v>64</v>
      </c>
      <c r="OA510" s="877" t="s">
        <v>64</v>
      </c>
      <c r="OB510" s="877" t="s">
        <v>64</v>
      </c>
      <c r="OC510" s="877" t="s">
        <v>64</v>
      </c>
      <c r="OD510" s="877" t="s">
        <v>64</v>
      </c>
      <c r="OE510" s="877" t="s">
        <v>64</v>
      </c>
      <c r="OF510" s="877" t="s">
        <v>64</v>
      </c>
      <c r="OG510" s="877" t="s">
        <v>64</v>
      </c>
      <c r="OH510" s="877" t="s">
        <v>64</v>
      </c>
      <c r="OI510" s="877" t="s">
        <v>64</v>
      </c>
      <c r="OJ510" s="877" t="s">
        <v>64</v>
      </c>
      <c r="OK510" s="877" t="s">
        <v>64</v>
      </c>
      <c r="OL510" s="877" t="s">
        <v>64</v>
      </c>
      <c r="OM510" s="877" t="s">
        <v>64</v>
      </c>
    </row>
    <row r="511" spans="1:403" s="133" customFormat="1" x14ac:dyDescent="0.25">
      <c r="A511" s="455">
        <v>510</v>
      </c>
      <c r="B511" s="221">
        <v>0</v>
      </c>
      <c r="C511" s="61">
        <v>1</v>
      </c>
      <c r="D511" s="61">
        <v>5</v>
      </c>
      <c r="E511" s="511">
        <v>277</v>
      </c>
      <c r="F511" s="884"/>
      <c r="G511" s="61"/>
      <c r="H511" s="900">
        <v>561</v>
      </c>
      <c r="J511" s="511" t="s">
        <v>2058</v>
      </c>
      <c r="K511" s="766">
        <v>19906</v>
      </c>
      <c r="L511" s="512">
        <v>62.342465753424698</v>
      </c>
      <c r="M511" s="514">
        <v>54</v>
      </c>
      <c r="N511" s="514">
        <v>155</v>
      </c>
      <c r="O511" s="514">
        <v>22.476586888657646</v>
      </c>
      <c r="P511" s="106">
        <v>1.5247950681976907</v>
      </c>
      <c r="Q511" s="511">
        <v>1</v>
      </c>
      <c r="R511" s="511">
        <v>120</v>
      </c>
      <c r="S511" s="511">
        <v>60</v>
      </c>
      <c r="T511" s="511">
        <v>1</v>
      </c>
      <c r="U511" s="514">
        <v>3</v>
      </c>
      <c r="V511" s="718">
        <v>0</v>
      </c>
      <c r="W511" s="718"/>
      <c r="X511" s="718">
        <v>0</v>
      </c>
      <c r="Y511" s="718">
        <v>0</v>
      </c>
      <c r="Z511" s="718">
        <v>0</v>
      </c>
      <c r="AA511" s="718">
        <v>0</v>
      </c>
      <c r="AB511" s="718">
        <v>0</v>
      </c>
      <c r="AC511" s="718">
        <v>0</v>
      </c>
      <c r="AE511" s="524">
        <v>17.794000378886299</v>
      </c>
      <c r="AG511" s="589">
        <v>94</v>
      </c>
      <c r="AH511" s="590">
        <v>1.08</v>
      </c>
      <c r="AI511" s="589">
        <v>51</v>
      </c>
      <c r="AJ511" s="63"/>
      <c r="AK511" s="515">
        <v>12.6</v>
      </c>
      <c r="AL511" s="63"/>
      <c r="AM511" s="515"/>
      <c r="AN511" s="554">
        <v>2948</v>
      </c>
      <c r="AO511" s="409"/>
      <c r="AP511" s="63"/>
      <c r="AQ511" s="63"/>
      <c r="AR511" s="63"/>
      <c r="AS511" s="63"/>
      <c r="AT511" s="63"/>
      <c r="AU511" s="63"/>
      <c r="AV511" s="64"/>
      <c r="AW511" s="64"/>
      <c r="AX511" s="108"/>
      <c r="AY511" s="108"/>
      <c r="AZ511" s="108"/>
      <c r="BA511" s="589">
        <v>140</v>
      </c>
      <c r="BB511" s="414"/>
      <c r="BC511" s="66"/>
      <c r="BD511" s="68"/>
      <c r="BE511" s="66"/>
      <c r="BF511" s="218"/>
      <c r="BG511" s="66"/>
      <c r="BH511" s="68"/>
      <c r="BI511" s="508"/>
      <c r="BJ511" s="508"/>
      <c r="BK511" s="508"/>
      <c r="BL511" s="66"/>
      <c r="BM511" s="66"/>
      <c r="BN511" s="66"/>
      <c r="BO511" s="66"/>
      <c r="BP511" s="571"/>
      <c r="BQ511" s="66"/>
      <c r="BR511" s="66"/>
      <c r="BS511" s="66"/>
      <c r="BT511" s="66"/>
      <c r="BU511" s="61"/>
      <c r="BV511" s="61"/>
      <c r="BW511" s="61"/>
      <c r="BX511" s="61"/>
      <c r="BY511" s="61"/>
      <c r="BZ511" s="61"/>
      <c r="CA511" s="61"/>
      <c r="CB511" s="61"/>
      <c r="CC511" s="61"/>
      <c r="CD511" s="61"/>
      <c r="CE511" s="61"/>
      <c r="CF511" s="61"/>
      <c r="CG511" s="61"/>
      <c r="CH511" s="61"/>
      <c r="CI511" s="61"/>
      <c r="CJ511" s="61"/>
      <c r="CK511" s="661">
        <v>1</v>
      </c>
      <c r="CL511" s="661">
        <v>0</v>
      </c>
      <c r="CM511" s="661">
        <v>1</v>
      </c>
      <c r="CN511" s="661">
        <v>1</v>
      </c>
      <c r="CO511" s="663">
        <v>1</v>
      </c>
      <c r="CP511" s="661">
        <v>0</v>
      </c>
      <c r="CQ511" s="661">
        <v>0</v>
      </c>
      <c r="CR511" s="661">
        <v>1</v>
      </c>
      <c r="CS511" s="661">
        <v>0</v>
      </c>
      <c r="CT511" s="661">
        <v>0</v>
      </c>
      <c r="CU511" s="661">
        <v>0</v>
      </c>
      <c r="CV511" s="661">
        <v>0</v>
      </c>
      <c r="CW511" s="666">
        <v>10.5</v>
      </c>
      <c r="CX511" s="362"/>
      <c r="CY511" s="362"/>
      <c r="CZ511" s="362"/>
      <c r="DD511" s="516">
        <v>2</v>
      </c>
      <c r="DE511" s="511" t="s">
        <v>2059</v>
      </c>
      <c r="DG511" s="136"/>
      <c r="DK511" s="136"/>
      <c r="DL511" s="136"/>
      <c r="DM511" s="136"/>
      <c r="DT511" s="63"/>
      <c r="EP511" s="511">
        <v>277</v>
      </c>
      <c r="EQ511" s="574">
        <v>42587</v>
      </c>
      <c r="EU511" s="133">
        <v>90</v>
      </c>
      <c r="EV511" s="133">
        <v>1</v>
      </c>
      <c r="EW511" s="524">
        <v>17.794000378886299</v>
      </c>
      <c r="EX511" s="133">
        <v>7</v>
      </c>
      <c r="EY511" s="133">
        <v>6</v>
      </c>
      <c r="EZ511" s="133">
        <v>61</v>
      </c>
      <c r="FA511" s="133">
        <v>56</v>
      </c>
      <c r="FD511" s="133">
        <v>47</v>
      </c>
      <c r="FF511" s="133">
        <v>27</v>
      </c>
      <c r="FI511" s="91"/>
      <c r="FJ511" s="91"/>
      <c r="FK511" s="227"/>
      <c r="FL511" s="227"/>
      <c r="FM511" s="193">
        <v>133</v>
      </c>
      <c r="FN511" s="193">
        <v>89</v>
      </c>
      <c r="FO511" s="193">
        <v>87.224836159265735</v>
      </c>
      <c r="FP511" s="193">
        <v>58.368499384771809</v>
      </c>
      <c r="FQ511" s="193">
        <v>33</v>
      </c>
      <c r="FR511" s="133">
        <v>1</v>
      </c>
      <c r="FT511" s="193">
        <v>121</v>
      </c>
      <c r="FU511" s="193"/>
      <c r="FV511" s="133">
        <v>540</v>
      </c>
      <c r="FW511" s="237">
        <v>5</v>
      </c>
      <c r="FX511" s="237">
        <v>11</v>
      </c>
      <c r="FY511" s="237">
        <v>24.2</v>
      </c>
      <c r="FZ511" s="237"/>
      <c r="GA511" s="237">
        <v>1.890625</v>
      </c>
      <c r="GB511" s="133">
        <v>21</v>
      </c>
      <c r="GH511" s="133">
        <v>1</v>
      </c>
      <c r="GI511" s="133">
        <v>2</v>
      </c>
      <c r="GJ511" s="133">
        <v>1</v>
      </c>
      <c r="GK511" s="133">
        <v>2</v>
      </c>
      <c r="GL511" s="133">
        <v>21</v>
      </c>
      <c r="GN511" s="133">
        <v>0</v>
      </c>
      <c r="GP511" s="133">
        <v>1</v>
      </c>
      <c r="GQ511" s="61">
        <v>60</v>
      </c>
      <c r="GR511" s="106">
        <v>39.349550147037178</v>
      </c>
      <c r="GS511" s="61">
        <v>59</v>
      </c>
      <c r="GT511" s="61">
        <v>0</v>
      </c>
      <c r="GU511" s="61"/>
      <c r="GV511" s="61"/>
      <c r="GW511" s="61"/>
      <c r="GX511" s="61"/>
      <c r="GY511" s="61">
        <v>16</v>
      </c>
      <c r="GZ511" s="61"/>
      <c r="HA511" s="90"/>
      <c r="HB511" s="21">
        <v>11</v>
      </c>
      <c r="HZ511" s="238"/>
      <c r="IF511" s="237"/>
      <c r="IG511" s="237"/>
      <c r="IQ511" s="237"/>
      <c r="JD511" s="136"/>
      <c r="JE511" s="278"/>
      <c r="JF511" s="70"/>
      <c r="JG511" s="70"/>
      <c r="JH511" s="136"/>
      <c r="JI511" s="136"/>
      <c r="JJ511" s="136"/>
      <c r="JK511" s="136"/>
      <c r="JM511" s="420"/>
      <c r="JN511" s="362"/>
      <c r="JO511" s="244"/>
      <c r="JQ511" s="518">
        <v>0</v>
      </c>
      <c r="JR511" s="519"/>
      <c r="JS511" s="520"/>
      <c r="JT511" s="135"/>
      <c r="JV511" s="200"/>
      <c r="JW511" s="135"/>
      <c r="JX511" s="225"/>
      <c r="JY511" s="201"/>
      <c r="JZ511" s="135"/>
      <c r="KA511" s="225"/>
      <c r="KB511" s="699">
        <v>0</v>
      </c>
      <c r="KC511" s="511"/>
      <c r="KD511" s="225"/>
      <c r="KE511" s="63"/>
      <c r="KF511" s="250"/>
      <c r="KG511" s="250"/>
      <c r="KH511" s="250"/>
      <c r="KI511" s="250"/>
      <c r="KJ511" s="250"/>
      <c r="KK511" s="250"/>
      <c r="KL511" s="250"/>
      <c r="KM511" s="250"/>
      <c r="KR511" s="92"/>
      <c r="KS511" s="92"/>
      <c r="KT511" s="92"/>
      <c r="KU511" s="361"/>
      <c r="KV511" s="92"/>
      <c r="KW511" s="361"/>
      <c r="KX511" s="361"/>
      <c r="KY511" s="361"/>
      <c r="KZ511" s="361"/>
      <c r="LA511" s="361"/>
      <c r="LB511" s="361"/>
      <c r="LC511" s="361"/>
      <c r="LD511" s="361"/>
      <c r="LE511" s="361"/>
      <c r="LF511" s="112"/>
      <c r="LG511" s="454"/>
      <c r="LH511" s="454"/>
      <c r="LI511" s="454"/>
      <c r="LJ511" s="454"/>
      <c r="LK511" s="454"/>
      <c r="LL511" s="454"/>
      <c r="LM511" s="454"/>
      <c r="LN511" s="454"/>
      <c r="LO511" s="454"/>
      <c r="LP511" s="454"/>
      <c r="LQ511" s="454"/>
      <c r="LR511" s="454"/>
      <c r="LS511" s="454"/>
      <c r="LT511" s="454"/>
      <c r="LU511" s="454"/>
      <c r="LV511" s="454"/>
      <c r="LW511" s="454"/>
      <c r="LX511" s="454"/>
      <c r="LY511" s="454"/>
      <c r="LZ511" s="454"/>
      <c r="MA511" s="454"/>
      <c r="MB511" s="454"/>
      <c r="MD511" s="509"/>
      <c r="ME511" s="61"/>
      <c r="MF511" s="746">
        <v>277</v>
      </c>
      <c r="MG511" s="510">
        <v>42661</v>
      </c>
      <c r="MH511" s="511">
        <v>561</v>
      </c>
      <c r="MI511" s="521">
        <v>561</v>
      </c>
      <c r="MJ511" s="522">
        <v>39.371435948375897</v>
      </c>
      <c r="MK511" s="510"/>
      <c r="ML511" s="511"/>
      <c r="MM511" s="511"/>
      <c r="MN511" s="511"/>
      <c r="MO511" s="511"/>
      <c r="MP511" s="511"/>
      <c r="NE511" s="876">
        <v>1277</v>
      </c>
      <c r="NF511" s="877">
        <v>8.8745818240636805</v>
      </c>
      <c r="NG511" s="877">
        <v>6.5008020530571597</v>
      </c>
      <c r="NH511" s="877">
        <v>4.2441259432837297</v>
      </c>
      <c r="NI511" s="877">
        <v>3.53729606709084</v>
      </c>
      <c r="NJ511" s="877">
        <v>7.4405369981416296</v>
      </c>
      <c r="NK511" s="877">
        <v>8.3051041333048001</v>
      </c>
      <c r="NL511" s="877">
        <v>7.4967339638282997</v>
      </c>
      <c r="NM511" s="877">
        <v>7.6532033620339801</v>
      </c>
      <c r="NN511" s="877">
        <v>6.0699598904597698</v>
      </c>
      <c r="NO511" s="877">
        <v>0.58496250072115596</v>
      </c>
      <c r="NP511" s="877">
        <v>5.50557340028202</v>
      </c>
      <c r="NQ511" s="877">
        <v>6.1624920369375298</v>
      </c>
      <c r="NR511" s="877">
        <v>7.5638445288175697</v>
      </c>
      <c r="NS511" s="877">
        <v>3.5570424152637199</v>
      </c>
      <c r="NT511" s="877">
        <v>6.1743265151739104</v>
      </c>
      <c r="NU511" s="877">
        <v>8.1435362769617807</v>
      </c>
      <c r="NV511" s="877">
        <v>6.6173572615913203</v>
      </c>
      <c r="NW511" s="877">
        <v>6.6284819943839004</v>
      </c>
      <c r="NX511" s="877">
        <v>5.4979316518962804</v>
      </c>
      <c r="NY511" s="877">
        <v>5.97407036702403</v>
      </c>
      <c r="NZ511" s="877">
        <v>7.3249005890771999</v>
      </c>
      <c r="OA511" s="877">
        <v>-0.45403163089470699</v>
      </c>
      <c r="OB511" s="877">
        <v>9.7858120753583702</v>
      </c>
      <c r="OC511" s="877">
        <v>1.03562390973072</v>
      </c>
      <c r="OD511" s="877">
        <v>3.9495349330170102</v>
      </c>
      <c r="OE511" s="877">
        <v>6.6841174128391598</v>
      </c>
      <c r="OF511" s="877">
        <v>7.2421261016579397</v>
      </c>
      <c r="OG511" s="877">
        <v>13.4456072227369</v>
      </c>
      <c r="OH511" s="877">
        <v>4.86245139132558</v>
      </c>
      <c r="OI511" s="877">
        <v>9.5301917214687109</v>
      </c>
      <c r="OJ511" s="877">
        <v>4.7918140711618298</v>
      </c>
      <c r="OK511" s="877">
        <v>3.91541550126817</v>
      </c>
      <c r="OL511" s="877">
        <v>4.4035665639117196</v>
      </c>
      <c r="OM511" s="877">
        <v>8.7501881656276499</v>
      </c>
    </row>
    <row r="512" spans="1:403" s="133" customFormat="1" x14ac:dyDescent="0.25">
      <c r="A512" s="902">
        <v>511</v>
      </c>
      <c r="B512" s="221">
        <v>0</v>
      </c>
      <c r="C512" s="61">
        <v>1</v>
      </c>
      <c r="D512" s="61">
        <v>5</v>
      </c>
      <c r="E512" s="511">
        <v>278</v>
      </c>
      <c r="F512" s="884"/>
      <c r="G512" s="61"/>
      <c r="H512" s="900">
        <v>562</v>
      </c>
      <c r="J512" s="511" t="s">
        <v>2060</v>
      </c>
      <c r="K512" s="766">
        <v>23801</v>
      </c>
      <c r="L512" s="512">
        <v>51.673972602739703</v>
      </c>
      <c r="M512" s="514">
        <v>71.2</v>
      </c>
      <c r="N512" s="514">
        <v>163</v>
      </c>
      <c r="O512" s="514">
        <v>26.798148217847871</v>
      </c>
      <c r="P512" s="106">
        <v>1.7954881725530185</v>
      </c>
      <c r="Q512" s="511">
        <v>1</v>
      </c>
      <c r="R512" s="511">
        <v>96</v>
      </c>
      <c r="S512" s="511">
        <v>53</v>
      </c>
      <c r="T512" s="511">
        <v>0</v>
      </c>
      <c r="U512" s="514">
        <v>3</v>
      </c>
      <c r="V512" s="718">
        <v>0</v>
      </c>
      <c r="W512" s="718"/>
      <c r="X512" s="718">
        <v>1</v>
      </c>
      <c r="Y512" s="718">
        <v>2</v>
      </c>
      <c r="Z512" s="718">
        <v>1</v>
      </c>
      <c r="AA512" s="718">
        <v>0</v>
      </c>
      <c r="AB512" s="718">
        <v>0</v>
      </c>
      <c r="AC512" s="718">
        <v>0</v>
      </c>
      <c r="AE512" s="524">
        <v>18.794000378886299</v>
      </c>
      <c r="AG512" s="589">
        <v>91</v>
      </c>
      <c r="AH512" s="590">
        <v>1.38</v>
      </c>
      <c r="AI512" s="589">
        <v>40</v>
      </c>
      <c r="AJ512" s="63"/>
      <c r="AK512" s="515">
        <v>11</v>
      </c>
      <c r="AL512" s="63"/>
      <c r="AM512" s="515"/>
      <c r="AN512" s="554">
        <v>758</v>
      </c>
      <c r="AO512" s="409"/>
      <c r="AP512" s="63"/>
      <c r="AQ512" s="63"/>
      <c r="AR512" s="63"/>
      <c r="AS512" s="63"/>
      <c r="AT512" s="63"/>
      <c r="AU512" s="63"/>
      <c r="AV512" s="64"/>
      <c r="AW512" s="64"/>
      <c r="AX512" s="108"/>
      <c r="AY512" s="108"/>
      <c r="AZ512" s="108"/>
      <c r="BA512" s="589">
        <v>142</v>
      </c>
      <c r="BB512" s="414"/>
      <c r="BC512" s="66"/>
      <c r="BD512" s="68"/>
      <c r="BE512" s="66"/>
      <c r="BF512" s="218"/>
      <c r="BG512" s="66"/>
      <c r="BH512" s="68"/>
      <c r="BI512" s="508"/>
      <c r="BJ512" s="508"/>
      <c r="BK512" s="508"/>
      <c r="BL512" s="66"/>
      <c r="BM512" s="66"/>
      <c r="BN512" s="66"/>
      <c r="BO512" s="66"/>
      <c r="BP512" s="571"/>
      <c r="BQ512" s="66"/>
      <c r="BR512" s="66"/>
      <c r="BS512" s="66"/>
      <c r="BT512" s="66"/>
      <c r="BU512" s="61"/>
      <c r="BV512" s="61"/>
      <c r="BW512" s="61"/>
      <c r="BX512" s="61"/>
      <c r="BY512" s="61"/>
      <c r="BZ512" s="61"/>
      <c r="CA512" s="61"/>
      <c r="CB512" s="61"/>
      <c r="CC512" s="61"/>
      <c r="CD512" s="61"/>
      <c r="CE512" s="61"/>
      <c r="CF512" s="61"/>
      <c r="CG512" s="61"/>
      <c r="CH512" s="61"/>
      <c r="CI512" s="61"/>
      <c r="CJ512" s="61"/>
      <c r="CK512" s="661">
        <v>1</v>
      </c>
      <c r="CL512" s="661">
        <v>0</v>
      </c>
      <c r="CM512" s="661">
        <v>1</v>
      </c>
      <c r="CN512" s="661">
        <v>0</v>
      </c>
      <c r="CO512" s="661">
        <v>1</v>
      </c>
      <c r="CP512" s="661">
        <v>0</v>
      </c>
      <c r="CQ512" s="661">
        <v>0</v>
      </c>
      <c r="CR512" s="661">
        <v>0</v>
      </c>
      <c r="CS512" s="661">
        <v>0</v>
      </c>
      <c r="CT512" s="661">
        <v>0</v>
      </c>
      <c r="CU512" s="661">
        <v>0</v>
      </c>
      <c r="CV512" s="661">
        <v>0</v>
      </c>
      <c r="CW512" s="666">
        <v>8.3000000000000007</v>
      </c>
      <c r="CX512" s="362"/>
      <c r="CY512" s="362"/>
      <c r="CZ512" s="362"/>
      <c r="DD512" s="516">
        <v>2</v>
      </c>
      <c r="DE512" s="511" t="s">
        <v>2061</v>
      </c>
      <c r="DG512" s="136"/>
      <c r="DK512" s="136"/>
      <c r="DL512" s="136"/>
      <c r="DM512" s="136"/>
      <c r="DT512" s="63"/>
      <c r="EP512" s="511">
        <v>278</v>
      </c>
      <c r="EQ512" s="574">
        <v>42619</v>
      </c>
      <c r="EU512" s="133">
        <v>75</v>
      </c>
      <c r="EV512" s="133">
        <v>0</v>
      </c>
      <c r="EW512" s="524">
        <v>18.794000378886299</v>
      </c>
      <c r="EX512" s="133">
        <v>7</v>
      </c>
      <c r="EY512" s="133">
        <v>6</v>
      </c>
      <c r="EZ512" s="133">
        <v>56</v>
      </c>
      <c r="FA512" s="133">
        <v>50</v>
      </c>
      <c r="FD512" s="133">
        <v>31</v>
      </c>
      <c r="FF512" s="133">
        <v>25</v>
      </c>
      <c r="FI512" s="91"/>
      <c r="FJ512" s="91"/>
      <c r="FK512" s="227"/>
      <c r="FL512" s="227"/>
      <c r="FM512" s="193">
        <v>159</v>
      </c>
      <c r="FN512" s="193">
        <v>101</v>
      </c>
      <c r="FO512" s="193">
        <v>88.555303471543709</v>
      </c>
      <c r="FP512" s="193">
        <v>56.252111010225882</v>
      </c>
      <c r="FQ512" s="193">
        <v>36</v>
      </c>
      <c r="FR512" s="133">
        <v>1</v>
      </c>
      <c r="FT512" s="193">
        <v>85</v>
      </c>
      <c r="FU512" s="193">
        <v>73</v>
      </c>
      <c r="FV512" s="133">
        <v>280</v>
      </c>
      <c r="FW512" s="237">
        <v>7</v>
      </c>
      <c r="FX512" s="237">
        <v>6</v>
      </c>
      <c r="FY512" s="237">
        <v>12.142857142857142</v>
      </c>
      <c r="FZ512" s="237">
        <v>1.1643835616438356</v>
      </c>
      <c r="GA512" s="237">
        <v>3.0357142857142856</v>
      </c>
      <c r="GB512" s="133">
        <v>18</v>
      </c>
      <c r="GH512" s="133">
        <v>1</v>
      </c>
      <c r="GI512" s="133">
        <v>1</v>
      </c>
      <c r="GJ512" s="133">
        <v>0</v>
      </c>
      <c r="GK512" s="133">
        <v>1</v>
      </c>
      <c r="GL512" s="133">
        <v>23</v>
      </c>
      <c r="GN512" s="133">
        <v>0</v>
      </c>
      <c r="GP512" s="133">
        <v>1</v>
      </c>
      <c r="GQ512" s="61">
        <v>49</v>
      </c>
      <c r="GR512" s="106">
        <v>27.290628113871961</v>
      </c>
      <c r="GS512" s="61">
        <v>71</v>
      </c>
      <c r="GT512" s="61">
        <v>0</v>
      </c>
      <c r="GU512" s="61"/>
      <c r="GV512" s="61"/>
      <c r="GW512" s="61"/>
      <c r="GX512" s="61"/>
      <c r="GY512" s="61">
        <v>25</v>
      </c>
      <c r="GZ512" s="61"/>
      <c r="HA512" s="90"/>
      <c r="HB512" s="21">
        <v>14</v>
      </c>
      <c r="HZ512" s="238"/>
      <c r="IF512" s="237"/>
      <c r="IG512" s="237"/>
      <c r="IQ512" s="237"/>
      <c r="JD512" s="136"/>
      <c r="JE512" s="278"/>
      <c r="JF512" s="70"/>
      <c r="JG512" s="70"/>
      <c r="JH512" s="136"/>
      <c r="JI512" s="136"/>
      <c r="JJ512" s="136"/>
      <c r="JK512" s="136"/>
      <c r="JM512" s="420"/>
      <c r="JN512" s="362"/>
      <c r="JO512" s="244"/>
      <c r="JQ512" s="518">
        <v>0</v>
      </c>
      <c r="JR512" s="519"/>
      <c r="JS512" s="520"/>
      <c r="JT512" s="135"/>
      <c r="JV512" s="200"/>
      <c r="JW512" s="135"/>
      <c r="JX512" s="225"/>
      <c r="JY512" s="201"/>
      <c r="JZ512" s="135"/>
      <c r="KA512" s="225"/>
      <c r="KB512" s="699">
        <v>0</v>
      </c>
      <c r="KC512" s="511"/>
      <c r="KD512" s="225"/>
      <c r="KE512" s="63"/>
      <c r="KF512" s="250"/>
      <c r="KG512" s="250"/>
      <c r="KH512" s="250"/>
      <c r="KI512" s="250"/>
      <c r="KJ512" s="250"/>
      <c r="KK512" s="250"/>
      <c r="KL512" s="250"/>
      <c r="KM512" s="250"/>
      <c r="KR512" s="92"/>
      <c r="KS512" s="92"/>
      <c r="KT512" s="92"/>
      <c r="KU512" s="361"/>
      <c r="KV512" s="92"/>
      <c r="KW512" s="361"/>
      <c r="KX512" s="361"/>
      <c r="KY512" s="361"/>
      <c r="KZ512" s="361"/>
      <c r="LA512" s="361"/>
      <c r="LB512" s="361"/>
      <c r="LC512" s="361"/>
      <c r="LD512" s="361"/>
      <c r="LE512" s="361"/>
      <c r="LF512" s="112"/>
      <c r="LG512" s="454"/>
      <c r="LH512" s="454"/>
      <c r="LI512" s="454"/>
      <c r="LJ512" s="454"/>
      <c r="LK512" s="454"/>
      <c r="LL512" s="454"/>
      <c r="LM512" s="454"/>
      <c r="LN512" s="454"/>
      <c r="LO512" s="454"/>
      <c r="LP512" s="454"/>
      <c r="LQ512" s="454"/>
      <c r="LR512" s="454"/>
      <c r="LS512" s="454"/>
      <c r="LT512" s="454"/>
      <c r="LU512" s="454"/>
      <c r="LV512" s="454"/>
      <c r="LW512" s="454"/>
      <c r="LX512" s="454"/>
      <c r="LY512" s="454"/>
      <c r="LZ512" s="454"/>
      <c r="MA512" s="454"/>
      <c r="MB512" s="454"/>
      <c r="MD512" s="509"/>
      <c r="ME512" s="61"/>
      <c r="MF512" s="746">
        <v>278</v>
      </c>
      <c r="MG512" s="510">
        <v>42662</v>
      </c>
      <c r="MH512" s="511">
        <v>562</v>
      </c>
      <c r="MI512" s="521">
        <v>562</v>
      </c>
      <c r="MJ512" s="522">
        <v>108.137578468936</v>
      </c>
      <c r="MK512" s="510"/>
      <c r="ML512" s="511"/>
      <c r="MM512" s="511"/>
      <c r="MN512" s="511"/>
      <c r="MO512" s="511"/>
      <c r="MP512" s="511"/>
      <c r="NE512" s="876">
        <v>1278</v>
      </c>
      <c r="NF512" s="877">
        <v>8.4621750473874204</v>
      </c>
      <c r="NG512" s="877">
        <v>6.2363012668270903</v>
      </c>
      <c r="NH512" s="877">
        <v>2.9963887464476202</v>
      </c>
      <c r="NI512" s="877">
        <v>3.08746284125034</v>
      </c>
      <c r="NJ512" s="877">
        <v>7.5355864363548397</v>
      </c>
      <c r="NK512" s="877">
        <v>8.4589397069290992</v>
      </c>
      <c r="NL512" s="877">
        <v>7.0723202160326997</v>
      </c>
      <c r="NM512" s="877">
        <v>7.5712217250481002</v>
      </c>
      <c r="NN512" s="877">
        <v>6.0891591319112397</v>
      </c>
      <c r="NO512" s="877">
        <v>1.18903382439002</v>
      </c>
      <c r="NP512" s="877">
        <v>5.2611546726155698</v>
      </c>
      <c r="NQ512" s="877">
        <v>5.6859401484459804</v>
      </c>
      <c r="NR512" s="877">
        <v>6.4640147245048896</v>
      </c>
      <c r="NS512" s="877">
        <v>3.0426443374084902</v>
      </c>
      <c r="NT512" s="877">
        <v>5.4841381312016697</v>
      </c>
      <c r="NU512" s="877">
        <v>8.1423623789633996</v>
      </c>
      <c r="NV512" s="877">
        <v>6.07681559705083</v>
      </c>
      <c r="NW512" s="877">
        <v>5.9481335778403999</v>
      </c>
      <c r="NX512" s="877">
        <v>5.1639012138145404</v>
      </c>
      <c r="NY512" s="877">
        <v>5.0343037677680398</v>
      </c>
      <c r="NZ512" s="877">
        <v>7.0303360783709596</v>
      </c>
      <c r="OA512" s="877">
        <v>-0.51457317282975801</v>
      </c>
      <c r="OB512" s="877">
        <v>9.2772641494185706</v>
      </c>
      <c r="OC512" s="877">
        <v>-1.5563933485243899</v>
      </c>
      <c r="OD512" s="877">
        <v>3.8787253414801102</v>
      </c>
      <c r="OE512" s="877">
        <v>6.5918589049871699</v>
      </c>
      <c r="OF512" s="877">
        <v>5.4505514433064803</v>
      </c>
      <c r="OG512" s="877">
        <v>12.887014936783901</v>
      </c>
      <c r="OH512" s="877">
        <v>4.5601035134647399</v>
      </c>
      <c r="OI512" s="877">
        <v>6.3668467352626399</v>
      </c>
      <c r="OJ512" s="877">
        <v>5.3165078191031103</v>
      </c>
      <c r="OK512" s="877">
        <v>6.5201682015213098</v>
      </c>
      <c r="OL512" s="877">
        <v>4.3932985143098602</v>
      </c>
      <c r="OM512" s="877">
        <v>10.833657497942999</v>
      </c>
    </row>
    <row r="513" spans="1:403" s="133" customFormat="1" x14ac:dyDescent="0.25">
      <c r="A513" s="455">
        <v>512</v>
      </c>
      <c r="B513" s="221">
        <v>0</v>
      </c>
      <c r="C513" s="61">
        <v>0</v>
      </c>
      <c r="D513" s="61">
        <v>5</v>
      </c>
      <c r="E513" s="511">
        <v>279</v>
      </c>
      <c r="F513" s="884"/>
      <c r="G513" s="61"/>
      <c r="H513" s="900">
        <v>563</v>
      </c>
      <c r="J513" s="511" t="s">
        <v>2062</v>
      </c>
      <c r="K513" s="766">
        <v>22978</v>
      </c>
      <c r="L513" s="512">
        <v>54.041095890411</v>
      </c>
      <c r="M513" s="514">
        <v>83</v>
      </c>
      <c r="N513" s="514">
        <v>187</v>
      </c>
      <c r="O513" s="514">
        <v>23.735308416025617</v>
      </c>
      <c r="P513" s="106">
        <v>2.0763884243775026</v>
      </c>
      <c r="Q513" s="511">
        <v>0</v>
      </c>
      <c r="R513" s="511">
        <v>90</v>
      </c>
      <c r="S513" s="511">
        <v>60</v>
      </c>
      <c r="T513" s="511">
        <v>0</v>
      </c>
      <c r="U513" s="514">
        <v>4</v>
      </c>
      <c r="V513" s="718">
        <v>0</v>
      </c>
      <c r="W513" s="718"/>
      <c r="X513" s="718">
        <v>0</v>
      </c>
      <c r="Y513" s="718">
        <v>2</v>
      </c>
      <c r="Z513" s="718">
        <v>0</v>
      </c>
      <c r="AA513" s="718">
        <v>1</v>
      </c>
      <c r="AB513" s="718">
        <v>0</v>
      </c>
      <c r="AC513" s="718">
        <v>0</v>
      </c>
      <c r="AE513" s="524">
        <v>21.492307692307701</v>
      </c>
      <c r="AG513" s="591"/>
      <c r="AH513" s="590">
        <v>0.96</v>
      </c>
      <c r="AI513" s="589">
        <v>82</v>
      </c>
      <c r="AJ513" s="63"/>
      <c r="AK513" s="515">
        <v>14.3</v>
      </c>
      <c r="AL513" s="63"/>
      <c r="AM513" s="515"/>
      <c r="AN513" s="554">
        <v>1143</v>
      </c>
      <c r="AO513" s="409"/>
      <c r="AP513" s="63"/>
      <c r="AQ513" s="63"/>
      <c r="AR513" s="63"/>
      <c r="AS513" s="63"/>
      <c r="AT513" s="63"/>
      <c r="AU513" s="63"/>
      <c r="AV513" s="64"/>
      <c r="AW513" s="64"/>
      <c r="AX513" s="108"/>
      <c r="AY513" s="108"/>
      <c r="AZ513" s="108"/>
      <c r="BA513" s="589">
        <v>138</v>
      </c>
      <c r="BB513" s="414"/>
      <c r="BC513" s="66"/>
      <c r="BD513" s="68"/>
      <c r="BE513" s="66"/>
      <c r="BF513" s="218"/>
      <c r="BG513" s="66"/>
      <c r="BH513" s="68"/>
      <c r="BI513" s="508"/>
      <c r="BJ513" s="508"/>
      <c r="BK513" s="508"/>
      <c r="BL513" s="66"/>
      <c r="BM513" s="66"/>
      <c r="BN513" s="66"/>
      <c r="BO513" s="66"/>
      <c r="BP513" s="571"/>
      <c r="BQ513" s="66"/>
      <c r="BR513" s="66"/>
      <c r="BS513" s="66"/>
      <c r="BT513" s="66"/>
      <c r="BU513" s="61"/>
      <c r="BV513" s="61"/>
      <c r="BW513" s="61"/>
      <c r="BX513" s="61"/>
      <c r="BY513" s="61"/>
      <c r="BZ513" s="61"/>
      <c r="CA513" s="61"/>
      <c r="CB513" s="61"/>
      <c r="CC513" s="61"/>
      <c r="CD513" s="61"/>
      <c r="CE513" s="61"/>
      <c r="CF513" s="61"/>
      <c r="CG513" s="61"/>
      <c r="CH513" s="61"/>
      <c r="CI513" s="61"/>
      <c r="CJ513" s="61"/>
      <c r="CK513" s="661">
        <v>1</v>
      </c>
      <c r="CL513" s="661">
        <v>0</v>
      </c>
      <c r="CM513" s="661">
        <v>1</v>
      </c>
      <c r="CN513" s="663">
        <v>1</v>
      </c>
      <c r="CO513" s="661">
        <v>1</v>
      </c>
      <c r="CP513" s="661">
        <v>0</v>
      </c>
      <c r="CQ513" s="663" t="s">
        <v>1816</v>
      </c>
      <c r="CR513" s="661">
        <v>0</v>
      </c>
      <c r="CS513" s="661">
        <v>0</v>
      </c>
      <c r="CT513" s="661">
        <v>0</v>
      </c>
      <c r="CU513" s="661">
        <v>0</v>
      </c>
      <c r="CV513" s="663" t="s">
        <v>1835</v>
      </c>
      <c r="CW513" s="666">
        <v>15.9</v>
      </c>
      <c r="CX513" s="362"/>
      <c r="CY513" s="362"/>
      <c r="CZ513" s="362"/>
      <c r="DD513" s="516">
        <v>2</v>
      </c>
      <c r="DE513" s="511" t="s">
        <v>2063</v>
      </c>
      <c r="DG513" s="136"/>
      <c r="DK513" s="136"/>
      <c r="DL513" s="136"/>
      <c r="DM513" s="136"/>
      <c r="DT513" s="63"/>
      <c r="EP513" s="511">
        <v>279</v>
      </c>
      <c r="EQ513" s="574">
        <v>42671</v>
      </c>
      <c r="EU513" s="133">
        <v>71</v>
      </c>
      <c r="EV513" s="133">
        <v>0</v>
      </c>
      <c r="EW513" s="524">
        <v>21.492307692307701</v>
      </c>
      <c r="EX513" s="133">
        <v>5</v>
      </c>
      <c r="EY513" s="133">
        <v>9</v>
      </c>
      <c r="EZ513" s="133">
        <v>60</v>
      </c>
      <c r="FA513" s="133">
        <v>54</v>
      </c>
      <c r="FD513" s="133">
        <v>40</v>
      </c>
      <c r="FF513" s="133">
        <v>28</v>
      </c>
      <c r="FI513" s="91"/>
      <c r="FJ513" s="91"/>
      <c r="FK513" s="227"/>
      <c r="FL513" s="227"/>
      <c r="FM513" s="193">
        <v>220</v>
      </c>
      <c r="FN513" s="193">
        <v>144</v>
      </c>
      <c r="FO513" s="193">
        <v>105.95320096043956</v>
      </c>
      <c r="FP513" s="193">
        <v>69.351186083196808</v>
      </c>
      <c r="FQ513" s="193">
        <v>34</v>
      </c>
      <c r="FR513" s="133">
        <v>1</v>
      </c>
      <c r="FT513" s="193">
        <v>82</v>
      </c>
      <c r="FU513" s="193">
        <v>36</v>
      </c>
      <c r="FV513" s="133">
        <v>140</v>
      </c>
      <c r="FW513" s="237">
        <v>7</v>
      </c>
      <c r="FX513" s="237">
        <v>7</v>
      </c>
      <c r="FY513" s="237">
        <v>11.714285714285714</v>
      </c>
      <c r="FZ513" s="237">
        <v>2.2777777777777777</v>
      </c>
      <c r="GA513" s="237"/>
      <c r="GB513" s="133">
        <v>23</v>
      </c>
      <c r="GH513" s="133">
        <v>1</v>
      </c>
      <c r="GI513" s="133">
        <v>1</v>
      </c>
      <c r="GJ513" s="133">
        <v>1</v>
      </c>
      <c r="GK513" s="133">
        <v>1</v>
      </c>
      <c r="GL513" s="133">
        <v>30</v>
      </c>
      <c r="GN513" s="133">
        <v>0</v>
      </c>
      <c r="GP513" s="133">
        <v>1</v>
      </c>
      <c r="GQ513" s="61">
        <v>56</v>
      </c>
      <c r="GR513" s="106">
        <v>26.96990569902098</v>
      </c>
      <c r="GS513" s="61">
        <v>25</v>
      </c>
      <c r="GT513" s="61">
        <v>1</v>
      </c>
      <c r="GU513" s="61"/>
      <c r="GV513" s="61"/>
      <c r="GW513" s="61"/>
      <c r="GX513" s="61"/>
      <c r="GY513" s="61">
        <v>10</v>
      </c>
      <c r="GZ513" s="61"/>
      <c r="HA513" s="90"/>
      <c r="HB513" s="21">
        <v>24</v>
      </c>
      <c r="HZ513" s="238"/>
      <c r="IF513" s="237"/>
      <c r="IG513" s="237"/>
      <c r="IQ513" s="237"/>
      <c r="JD513" s="136"/>
      <c r="JE513" s="278"/>
      <c r="JF513" s="70"/>
      <c r="JG513" s="70"/>
      <c r="JH513" s="136"/>
      <c r="JI513" s="136"/>
      <c r="JJ513" s="136"/>
      <c r="JK513" s="136"/>
      <c r="JM513" s="420"/>
      <c r="JN513" s="362"/>
      <c r="JO513" s="244"/>
      <c r="JQ513" s="518">
        <v>2</v>
      </c>
      <c r="JR513" s="519">
        <v>42906</v>
      </c>
      <c r="JS513" s="520">
        <v>6</v>
      </c>
      <c r="JT513" s="135"/>
      <c r="JV513" s="200"/>
      <c r="JW513" s="135"/>
      <c r="JX513" s="225"/>
      <c r="JY513" s="201"/>
      <c r="JZ513" s="135"/>
      <c r="KA513" s="225"/>
      <c r="KB513" s="699">
        <v>1</v>
      </c>
      <c r="KC513" s="700">
        <v>42906</v>
      </c>
      <c r="KD513" s="225"/>
      <c r="KE513" s="63"/>
      <c r="KF513" s="250"/>
      <c r="KG513" s="250"/>
      <c r="KH513" s="250"/>
      <c r="KI513" s="250"/>
      <c r="KJ513" s="250"/>
      <c r="KK513" s="250"/>
      <c r="KL513" s="250"/>
      <c r="KM513" s="250"/>
      <c r="KR513" s="92"/>
      <c r="KS513" s="92"/>
      <c r="KT513" s="92"/>
      <c r="KU513" s="361"/>
      <c r="KV513" s="92"/>
      <c r="KW513" s="361"/>
      <c r="KX513" s="361"/>
      <c r="KY513" s="361"/>
      <c r="KZ513" s="361"/>
      <c r="LA513" s="361"/>
      <c r="LB513" s="361"/>
      <c r="LC513" s="361"/>
      <c r="LD513" s="361"/>
      <c r="LE513" s="361"/>
      <c r="LF513" s="112"/>
      <c r="LG513" s="454"/>
      <c r="LH513" s="454"/>
      <c r="LI513" s="454"/>
      <c r="LJ513" s="454"/>
      <c r="LK513" s="454"/>
      <c r="LL513" s="454"/>
      <c r="LM513" s="454"/>
      <c r="LN513" s="454"/>
      <c r="LO513" s="454"/>
      <c r="LP513" s="454"/>
      <c r="LQ513" s="454"/>
      <c r="LR513" s="454"/>
      <c r="LS513" s="454"/>
      <c r="LT513" s="454"/>
      <c r="LU513" s="454"/>
      <c r="LV513" s="454"/>
      <c r="LW513" s="454"/>
      <c r="LX513" s="454"/>
      <c r="LY513" s="454"/>
      <c r="LZ513" s="454"/>
      <c r="MA513" s="454"/>
      <c r="MB513" s="454"/>
      <c r="MD513" s="509"/>
      <c r="ME513" s="61"/>
      <c r="MF513" s="746">
        <v>279</v>
      </c>
      <c r="MG513" s="510">
        <v>42703</v>
      </c>
      <c r="MH513" s="511">
        <v>563</v>
      </c>
      <c r="MI513" s="521">
        <v>563</v>
      </c>
      <c r="MJ513" s="522">
        <v>38.0890570711761</v>
      </c>
      <c r="MK513" s="510">
        <v>42711</v>
      </c>
      <c r="ML513" s="511">
        <v>569</v>
      </c>
      <c r="MM513" s="511">
        <v>45</v>
      </c>
      <c r="MN513" s="511"/>
      <c r="MO513" s="511"/>
      <c r="MP513" s="511"/>
      <c r="NE513" s="876" t="s">
        <v>64</v>
      </c>
      <c r="NF513" s="877" t="s">
        <v>64</v>
      </c>
      <c r="NG513" s="877" t="s">
        <v>64</v>
      </c>
      <c r="NH513" s="877" t="s">
        <v>64</v>
      </c>
      <c r="NI513" s="877" t="s">
        <v>64</v>
      </c>
      <c r="NJ513" s="877" t="s">
        <v>64</v>
      </c>
      <c r="NK513" s="877" t="s">
        <v>64</v>
      </c>
      <c r="NL513" s="877" t="s">
        <v>64</v>
      </c>
      <c r="NM513" s="877" t="s">
        <v>64</v>
      </c>
      <c r="NN513" s="877" t="s">
        <v>64</v>
      </c>
      <c r="NO513" s="877" t="s">
        <v>64</v>
      </c>
      <c r="NP513" s="877" t="s">
        <v>64</v>
      </c>
      <c r="NQ513" s="877" t="s">
        <v>64</v>
      </c>
      <c r="NR513" s="877" t="s">
        <v>64</v>
      </c>
      <c r="NS513" s="877" t="s">
        <v>64</v>
      </c>
      <c r="NT513" s="877" t="s">
        <v>64</v>
      </c>
      <c r="NU513" s="877" t="s">
        <v>64</v>
      </c>
      <c r="NV513" s="877" t="s">
        <v>64</v>
      </c>
      <c r="NW513" s="877" t="s">
        <v>64</v>
      </c>
      <c r="NX513" s="877" t="s">
        <v>64</v>
      </c>
      <c r="NY513" s="877" t="s">
        <v>64</v>
      </c>
      <c r="NZ513" s="877" t="s">
        <v>64</v>
      </c>
      <c r="OA513" s="877" t="s">
        <v>64</v>
      </c>
      <c r="OB513" s="877" t="s">
        <v>64</v>
      </c>
      <c r="OC513" s="877" t="s">
        <v>64</v>
      </c>
      <c r="OD513" s="877" t="s">
        <v>64</v>
      </c>
      <c r="OE513" s="877" t="s">
        <v>64</v>
      </c>
      <c r="OF513" s="877" t="s">
        <v>64</v>
      </c>
      <c r="OG513" s="877" t="s">
        <v>64</v>
      </c>
      <c r="OH513" s="877" t="s">
        <v>64</v>
      </c>
      <c r="OI513" s="877" t="s">
        <v>64</v>
      </c>
      <c r="OJ513" s="877" t="s">
        <v>64</v>
      </c>
      <c r="OK513" s="877" t="s">
        <v>64</v>
      </c>
      <c r="OL513" s="877" t="s">
        <v>64</v>
      </c>
      <c r="OM513" s="877" t="s">
        <v>64</v>
      </c>
    </row>
    <row r="514" spans="1:403" s="133" customFormat="1" x14ac:dyDescent="0.25">
      <c r="A514" s="455">
        <v>513</v>
      </c>
      <c r="B514" s="274">
        <v>0</v>
      </c>
      <c r="C514" s="61">
        <v>1</v>
      </c>
      <c r="D514" s="61">
        <v>5</v>
      </c>
      <c r="E514" s="511">
        <v>280</v>
      </c>
      <c r="F514" s="884"/>
      <c r="G514" s="61"/>
      <c r="H514" s="900">
        <v>564</v>
      </c>
      <c r="J514" s="511" t="s">
        <v>2064</v>
      </c>
      <c r="K514" s="766">
        <v>23141</v>
      </c>
      <c r="L514" s="512">
        <v>53.597260273972601</v>
      </c>
      <c r="M514" s="514">
        <v>93</v>
      </c>
      <c r="N514" s="514">
        <v>187</v>
      </c>
      <c r="O514" s="514">
        <v>26.594984128799791</v>
      </c>
      <c r="P514" s="106">
        <v>2.1979156793046757</v>
      </c>
      <c r="Q514" s="511">
        <v>0</v>
      </c>
      <c r="R514" s="511">
        <v>95</v>
      </c>
      <c r="S514" s="511">
        <v>70</v>
      </c>
      <c r="T514" s="511">
        <v>0</v>
      </c>
      <c r="U514" s="514">
        <v>2</v>
      </c>
      <c r="V514" s="718">
        <v>0</v>
      </c>
      <c r="W514" s="718"/>
      <c r="X514" s="718">
        <v>0</v>
      </c>
      <c r="Y514" s="718">
        <v>1</v>
      </c>
      <c r="Z514" s="718">
        <v>0</v>
      </c>
      <c r="AA514" s="718">
        <v>1</v>
      </c>
      <c r="AB514" s="718">
        <v>0</v>
      </c>
      <c r="AC514" s="718">
        <v>1</v>
      </c>
      <c r="AE514" s="524">
        <v>13.265830592105299</v>
      </c>
      <c r="AG514" s="589">
        <v>100</v>
      </c>
      <c r="AH514" s="590">
        <v>0.76</v>
      </c>
      <c r="AI514" s="589">
        <v>107</v>
      </c>
      <c r="AJ514" s="63"/>
      <c r="AK514" s="515">
        <v>14.8</v>
      </c>
      <c r="AL514" s="63"/>
      <c r="AM514" s="515"/>
      <c r="AN514" s="554">
        <v>8818</v>
      </c>
      <c r="AO514" s="409"/>
      <c r="AP514" s="63"/>
      <c r="AQ514" s="63"/>
      <c r="AR514" s="63"/>
      <c r="AS514" s="63"/>
      <c r="AT514" s="63"/>
      <c r="AU514" s="63"/>
      <c r="AV514" s="64"/>
      <c r="AW514" s="64"/>
      <c r="AX514" s="108"/>
      <c r="AY514" s="108"/>
      <c r="AZ514" s="108"/>
      <c r="BA514" s="589">
        <v>135</v>
      </c>
      <c r="BB514" s="414"/>
      <c r="BC514" s="66"/>
      <c r="BD514" s="68"/>
      <c r="BE514" s="66"/>
      <c r="BF514" s="218"/>
      <c r="BG514" s="66"/>
      <c r="BH514" s="68"/>
      <c r="BI514" s="508"/>
      <c r="BJ514" s="508"/>
      <c r="BK514" s="508"/>
      <c r="BL514" s="66"/>
      <c r="BM514" s="66"/>
      <c r="BN514" s="66"/>
      <c r="BO514" s="66"/>
      <c r="BP514" s="571"/>
      <c r="BQ514" s="66"/>
      <c r="BR514" s="66"/>
      <c r="BS514" s="66"/>
      <c r="BT514" s="66"/>
      <c r="BU514" s="61"/>
      <c r="BV514" s="61"/>
      <c r="BW514" s="61"/>
      <c r="BX514" s="61"/>
      <c r="BY514" s="61"/>
      <c r="BZ514" s="61"/>
      <c r="CA514" s="61"/>
      <c r="CB514" s="61"/>
      <c r="CC514" s="61"/>
      <c r="CD514" s="61"/>
      <c r="CE514" s="61"/>
      <c r="CF514" s="61"/>
      <c r="CG514" s="61"/>
      <c r="CH514" s="61"/>
      <c r="CI514" s="61"/>
      <c r="CJ514" s="61"/>
      <c r="CK514" s="661">
        <v>1</v>
      </c>
      <c r="CL514" s="661">
        <v>0</v>
      </c>
      <c r="CM514" s="663">
        <v>1</v>
      </c>
      <c r="CN514" s="661">
        <v>1</v>
      </c>
      <c r="CO514" s="661">
        <v>1</v>
      </c>
      <c r="CP514" s="661">
        <v>0</v>
      </c>
      <c r="CQ514" s="661">
        <v>1</v>
      </c>
      <c r="CR514" s="661">
        <v>0</v>
      </c>
      <c r="CS514" s="661">
        <v>0</v>
      </c>
      <c r="CT514" s="661">
        <v>0</v>
      </c>
      <c r="CU514" s="661">
        <v>0</v>
      </c>
      <c r="CV514" s="661">
        <v>0</v>
      </c>
      <c r="CW514" s="666">
        <v>13</v>
      </c>
      <c r="CX514" s="362"/>
      <c r="CY514" s="362"/>
      <c r="CZ514" s="362"/>
      <c r="DD514" s="516">
        <v>2</v>
      </c>
      <c r="DE514" s="511" t="s">
        <v>1750</v>
      </c>
      <c r="DG514" s="136"/>
      <c r="DK514" s="136"/>
      <c r="DL514" s="136"/>
      <c r="DM514" s="136"/>
      <c r="DT514" s="63"/>
      <c r="EP514" s="511">
        <v>280</v>
      </c>
      <c r="EQ514" s="574">
        <v>42703</v>
      </c>
      <c r="EU514" s="133">
        <v>77</v>
      </c>
      <c r="EV514" s="133">
        <v>0</v>
      </c>
      <c r="EW514" s="524">
        <v>13.265830592105299</v>
      </c>
      <c r="EX514" s="133">
        <v>10</v>
      </c>
      <c r="EY514" s="133">
        <v>10</v>
      </c>
      <c r="EZ514" s="133">
        <v>96</v>
      </c>
      <c r="FA514" s="133">
        <v>90</v>
      </c>
      <c r="FD514" s="133">
        <v>60</v>
      </c>
      <c r="FF514" s="133">
        <v>37</v>
      </c>
      <c r="FI514" s="91"/>
      <c r="FJ514" s="91"/>
      <c r="FK514" s="227"/>
      <c r="FL514" s="227"/>
      <c r="FM514" s="193">
        <v>638</v>
      </c>
      <c r="FN514" s="193">
        <v>531</v>
      </c>
      <c r="FO514" s="193">
        <v>290.27501191575976</v>
      </c>
      <c r="FP514" s="193">
        <v>241.59252559132986</v>
      </c>
      <c r="FQ514" s="193">
        <v>17</v>
      </c>
      <c r="FR514" s="133">
        <v>1</v>
      </c>
      <c r="FT514" s="193">
        <v>88</v>
      </c>
      <c r="FU514" s="193">
        <v>52</v>
      </c>
      <c r="FV514" s="133">
        <v>140</v>
      </c>
      <c r="FW514" s="237">
        <v>4.72</v>
      </c>
      <c r="FX514" s="237">
        <v>4.4800000000000004</v>
      </c>
      <c r="FY514" s="237">
        <v>18.64406779661017</v>
      </c>
      <c r="FZ514" s="237">
        <v>1.6923076923076923</v>
      </c>
      <c r="GA514" s="237"/>
      <c r="GB514" s="133">
        <v>25</v>
      </c>
      <c r="GH514" s="133">
        <v>0</v>
      </c>
      <c r="GI514" s="133">
        <v>2</v>
      </c>
      <c r="GJ514" s="133">
        <v>0</v>
      </c>
      <c r="GK514" s="133">
        <v>1</v>
      </c>
      <c r="GL514" s="133">
        <v>35</v>
      </c>
      <c r="GN514" s="133">
        <v>0</v>
      </c>
      <c r="GP514" s="133">
        <v>1</v>
      </c>
      <c r="GQ514" s="61">
        <v>85</v>
      </c>
      <c r="GR514" s="106">
        <v>38.673003154920977</v>
      </c>
      <c r="GS514" s="61">
        <v>15</v>
      </c>
      <c r="GT514" s="61">
        <v>1</v>
      </c>
      <c r="GU514" s="61"/>
      <c r="GV514" s="61"/>
      <c r="GW514" s="61"/>
      <c r="GX514" s="61"/>
      <c r="GY514" s="61"/>
      <c r="GZ514" s="61"/>
      <c r="HA514" s="90"/>
      <c r="HB514" s="21">
        <v>36</v>
      </c>
      <c r="HZ514" s="238"/>
      <c r="IF514" s="237"/>
      <c r="IG514" s="237"/>
      <c r="IQ514" s="237"/>
      <c r="JD514" s="136"/>
      <c r="JE514" s="278"/>
      <c r="JF514" s="70"/>
      <c r="JG514" s="70"/>
      <c r="JH514" s="136"/>
      <c r="JI514" s="136"/>
      <c r="JJ514" s="136"/>
      <c r="JK514" s="136"/>
      <c r="JM514" s="420"/>
      <c r="JN514" s="362"/>
      <c r="JO514" s="244"/>
      <c r="JQ514" s="518">
        <v>2</v>
      </c>
      <c r="JR514" s="519">
        <v>43364</v>
      </c>
      <c r="JS514" s="520">
        <v>21</v>
      </c>
      <c r="JT514" s="135"/>
      <c r="JV514" s="200"/>
      <c r="JW514" s="135"/>
      <c r="JX514" s="225"/>
      <c r="JY514" s="201"/>
      <c r="JZ514" s="135"/>
      <c r="KA514" s="225"/>
      <c r="KB514" s="699">
        <v>1</v>
      </c>
      <c r="KC514" s="700">
        <v>43364</v>
      </c>
      <c r="KD514" s="225"/>
      <c r="KE514" s="63"/>
      <c r="KF514" s="250"/>
      <c r="KG514" s="250"/>
      <c r="KH514" s="250"/>
      <c r="KI514" s="250"/>
      <c r="KJ514" s="250"/>
      <c r="KK514" s="250"/>
      <c r="KL514" s="250"/>
      <c r="KM514" s="250"/>
      <c r="KR514" s="92"/>
      <c r="KS514" s="92"/>
      <c r="KT514" s="92"/>
      <c r="KU514" s="361"/>
      <c r="KV514" s="92"/>
      <c r="KW514" s="361"/>
      <c r="KX514" s="361"/>
      <c r="KY514" s="361"/>
      <c r="KZ514" s="361"/>
      <c r="LA514" s="361"/>
      <c r="LB514" s="361"/>
      <c r="LC514" s="361"/>
      <c r="LD514" s="361"/>
      <c r="LE514" s="361"/>
      <c r="LF514" s="112"/>
      <c r="LG514" s="454"/>
      <c r="LH514" s="454"/>
      <c r="LI514" s="454"/>
      <c r="LJ514" s="454"/>
      <c r="LK514" s="454"/>
      <c r="LL514" s="454"/>
      <c r="LM514" s="454"/>
      <c r="LN514" s="454"/>
      <c r="LO514" s="454"/>
      <c r="LP514" s="454"/>
      <c r="LQ514" s="454"/>
      <c r="LR514" s="454"/>
      <c r="LS514" s="454"/>
      <c r="LT514" s="454"/>
      <c r="LU514" s="454"/>
      <c r="LV514" s="454"/>
      <c r="LW514" s="454"/>
      <c r="LX514" s="454"/>
      <c r="LY514" s="454"/>
      <c r="LZ514" s="454"/>
      <c r="MA514" s="454"/>
      <c r="MB514" s="454"/>
      <c r="MD514" s="509"/>
      <c r="ME514" s="61"/>
      <c r="MF514" s="746">
        <v>280</v>
      </c>
      <c r="MG514" s="510">
        <v>42704</v>
      </c>
      <c r="MH514" s="511">
        <v>564</v>
      </c>
      <c r="MI514" s="521">
        <v>564</v>
      </c>
      <c r="MJ514" s="522">
        <v>46.260008596066697</v>
      </c>
      <c r="MK514" s="510"/>
      <c r="ML514" s="511"/>
      <c r="MM514" s="511"/>
      <c r="MN514" s="511"/>
      <c r="MO514" s="511"/>
      <c r="MP514" s="511"/>
      <c r="NE514" s="876">
        <v>1280</v>
      </c>
      <c r="NF514" s="877">
        <v>7.45811948117451</v>
      </c>
      <c r="NG514" s="877">
        <v>5.4633608858166598</v>
      </c>
      <c r="NH514" s="877">
        <v>3.7980505147675099</v>
      </c>
      <c r="NI514" s="877">
        <v>3.4880007708340699</v>
      </c>
      <c r="NJ514" s="877">
        <v>7.2638794874009998</v>
      </c>
      <c r="NK514" s="877">
        <v>8.6776844105627102</v>
      </c>
      <c r="NL514" s="877">
        <v>3.3103401206121501</v>
      </c>
      <c r="NM514" s="877">
        <v>7.8916622079939396</v>
      </c>
      <c r="NN514" s="877">
        <v>5.6287735952016504</v>
      </c>
      <c r="NO514" s="877">
        <v>1.62760683812965</v>
      </c>
      <c r="NP514" s="877">
        <v>5.3957483281790299</v>
      </c>
      <c r="NQ514" s="877">
        <v>6.3212065669698996</v>
      </c>
      <c r="NR514" s="877">
        <v>7.1799090900149301</v>
      </c>
      <c r="NS514" s="877">
        <v>3.48026512205446</v>
      </c>
      <c r="NT514" s="877">
        <v>5.64990281989314</v>
      </c>
      <c r="NU514" s="877">
        <v>6.7008558201602897</v>
      </c>
      <c r="NV514" s="877">
        <v>6.3489051611684104</v>
      </c>
      <c r="NW514" s="877">
        <v>6.2988415731120302</v>
      </c>
      <c r="NX514" s="877">
        <v>5.2403143293337102</v>
      </c>
      <c r="NY514" s="877">
        <v>5.2303567450561497</v>
      </c>
      <c r="NZ514" s="877">
        <v>7.4902492106270904</v>
      </c>
      <c r="OA514" s="877">
        <v>-1.9378782880922001</v>
      </c>
      <c r="OB514" s="877">
        <v>10.0098426104626</v>
      </c>
      <c r="OC514" s="877">
        <v>-2.0588936890535701</v>
      </c>
      <c r="OD514" s="877">
        <v>7.2340030663555996</v>
      </c>
      <c r="OE514" s="877">
        <v>6.4264325001869604</v>
      </c>
      <c r="OF514" s="877">
        <v>3.96254902292306</v>
      </c>
      <c r="OG514" s="877">
        <v>11.857195694155401</v>
      </c>
      <c r="OH514" s="877">
        <v>3.5692480298671798</v>
      </c>
      <c r="OI514" s="877">
        <v>6.1428218441159297</v>
      </c>
      <c r="OJ514" s="877">
        <v>4.6176511194273298</v>
      </c>
      <c r="OK514" s="877">
        <v>5.7143738500395198</v>
      </c>
      <c r="OL514" s="877">
        <v>9.1718813544478106</v>
      </c>
      <c r="OM514" s="877">
        <v>12.0687362995162</v>
      </c>
    </row>
    <row r="515" spans="1:403" s="133" customFormat="1" x14ac:dyDescent="0.25">
      <c r="A515" s="902">
        <v>514</v>
      </c>
      <c r="B515" s="221">
        <v>0</v>
      </c>
      <c r="C515" s="61">
        <v>1</v>
      </c>
      <c r="D515" s="61">
        <v>5</v>
      </c>
      <c r="E515" s="511">
        <v>282</v>
      </c>
      <c r="F515" s="884"/>
      <c r="G515" s="61"/>
      <c r="H515" s="900">
        <v>566</v>
      </c>
      <c r="J515" s="511" t="s">
        <v>2065</v>
      </c>
      <c r="K515" s="766">
        <v>18687</v>
      </c>
      <c r="L515" s="512">
        <v>65.805479452054797</v>
      </c>
      <c r="M515" s="514">
        <v>112.8</v>
      </c>
      <c r="N515" s="514">
        <v>170</v>
      </c>
      <c r="O515" s="514">
        <v>39.031141868512115</v>
      </c>
      <c r="P515" s="106">
        <v>2.3079572497485015</v>
      </c>
      <c r="Q515" s="511">
        <v>0</v>
      </c>
      <c r="R515" s="511">
        <v>140</v>
      </c>
      <c r="S515" s="511">
        <v>76</v>
      </c>
      <c r="T515" s="511">
        <v>1</v>
      </c>
      <c r="U515" s="514">
        <v>3</v>
      </c>
      <c r="V515" s="718">
        <v>0</v>
      </c>
      <c r="W515" s="718"/>
      <c r="X515" s="718">
        <v>0</v>
      </c>
      <c r="Y515" s="718">
        <v>0</v>
      </c>
      <c r="Z515" s="718">
        <v>0</v>
      </c>
      <c r="AA515" s="718">
        <v>0</v>
      </c>
      <c r="AB515" s="718">
        <v>0</v>
      </c>
      <c r="AC515" s="718">
        <v>0</v>
      </c>
      <c r="AE515" s="524">
        <v>17.588812963822299</v>
      </c>
      <c r="AG515" s="591"/>
      <c r="AH515" s="590">
        <v>1.66</v>
      </c>
      <c r="AI515" s="589">
        <v>42</v>
      </c>
      <c r="AJ515" s="63"/>
      <c r="AK515" s="515">
        <v>15</v>
      </c>
      <c r="AL515" s="63"/>
      <c r="AM515" s="515"/>
      <c r="AN515" s="554">
        <v>8935</v>
      </c>
      <c r="AO515" s="409"/>
      <c r="AP515" s="63"/>
      <c r="AQ515" s="63"/>
      <c r="AR515" s="63"/>
      <c r="AS515" s="63"/>
      <c r="AT515" s="63"/>
      <c r="AU515" s="63"/>
      <c r="AV515" s="64"/>
      <c r="AW515" s="64"/>
      <c r="AX515" s="108"/>
      <c r="AY515" s="108"/>
      <c r="AZ515" s="108"/>
      <c r="BA515" s="589">
        <v>141</v>
      </c>
      <c r="BB515" s="414"/>
      <c r="BC515" s="66"/>
      <c r="BD515" s="68"/>
      <c r="BE515" s="66"/>
      <c r="BF515" s="218"/>
      <c r="BG515" s="66"/>
      <c r="BH515" s="68"/>
      <c r="BI515" s="508"/>
      <c r="BJ515" s="508"/>
      <c r="BK515" s="508"/>
      <c r="BL515" s="66"/>
      <c r="BM515" s="66"/>
      <c r="BN515" s="66"/>
      <c r="BO515" s="66"/>
      <c r="BP515" s="571"/>
      <c r="BQ515" s="66"/>
      <c r="BR515" s="66"/>
      <c r="BS515" s="66"/>
      <c r="BT515" s="66"/>
      <c r="BU515" s="61"/>
      <c r="BV515" s="61"/>
      <c r="BW515" s="61"/>
      <c r="BX515" s="61"/>
      <c r="BY515" s="61"/>
      <c r="BZ515" s="61"/>
      <c r="CA515" s="61"/>
      <c r="CB515" s="61"/>
      <c r="CC515" s="61"/>
      <c r="CD515" s="61"/>
      <c r="CE515" s="61"/>
      <c r="CF515" s="61"/>
      <c r="CG515" s="61"/>
      <c r="CH515" s="61"/>
      <c r="CI515" s="61"/>
      <c r="CJ515" s="61"/>
      <c r="CK515" s="661">
        <v>1</v>
      </c>
      <c r="CL515" s="663">
        <v>1</v>
      </c>
      <c r="CM515" s="661">
        <v>1</v>
      </c>
      <c r="CN515" s="661">
        <v>1</v>
      </c>
      <c r="CO515" s="663">
        <v>1</v>
      </c>
      <c r="CP515" s="661">
        <v>0</v>
      </c>
      <c r="CQ515" s="661">
        <v>1</v>
      </c>
      <c r="CR515" s="663" t="s">
        <v>1835</v>
      </c>
      <c r="CS515" s="663" t="s">
        <v>1835</v>
      </c>
      <c r="CT515" s="661">
        <v>0</v>
      </c>
      <c r="CU515" s="661">
        <v>0</v>
      </c>
      <c r="CV515" s="661">
        <v>0</v>
      </c>
      <c r="CW515" s="667"/>
      <c r="CX515" s="362"/>
      <c r="CY515" s="362"/>
      <c r="CZ515" s="362"/>
      <c r="DD515" s="516">
        <v>2</v>
      </c>
      <c r="DE515" s="511" t="s">
        <v>1728</v>
      </c>
      <c r="DG515" s="136"/>
      <c r="DK515" s="136"/>
      <c r="DL515" s="136"/>
      <c r="DM515" s="136"/>
      <c r="DT515" s="63"/>
      <c r="EP515" s="511">
        <v>282</v>
      </c>
      <c r="EQ515" s="574">
        <v>42704</v>
      </c>
      <c r="EU515" s="133">
        <v>87</v>
      </c>
      <c r="EV515" s="133">
        <v>1</v>
      </c>
      <c r="EW515" s="524">
        <v>17.588812963822299</v>
      </c>
      <c r="EX515" s="133">
        <v>11</v>
      </c>
      <c r="EY515" s="133">
        <v>9</v>
      </c>
      <c r="EZ515" s="133">
        <v>73</v>
      </c>
      <c r="FA515" s="133">
        <v>67</v>
      </c>
      <c r="FD515" s="133">
        <v>57</v>
      </c>
      <c r="FF515" s="133">
        <v>36</v>
      </c>
      <c r="FI515" s="91"/>
      <c r="FJ515" s="91"/>
      <c r="FK515" s="227"/>
      <c r="FL515" s="227"/>
      <c r="FM515" s="193">
        <v>303</v>
      </c>
      <c r="FN515" s="193">
        <v>262</v>
      </c>
      <c r="FO515" s="193">
        <v>131.28492741059998</v>
      </c>
      <c r="FP515" s="193">
        <v>113.52030026923167</v>
      </c>
      <c r="FQ515" s="193">
        <v>14</v>
      </c>
      <c r="FR515" s="133">
        <v>1</v>
      </c>
      <c r="FT515" s="193">
        <v>68</v>
      </c>
      <c r="FU515" s="193"/>
      <c r="FV515" s="133">
        <v>110</v>
      </c>
      <c r="FW515" s="237">
        <v>4</v>
      </c>
      <c r="FX515" s="237">
        <v>3</v>
      </c>
      <c r="FY515" s="237">
        <v>17</v>
      </c>
      <c r="FZ515" s="237"/>
      <c r="GA515" s="237">
        <v>1.5454545454545454</v>
      </c>
      <c r="GB515" s="133">
        <v>27</v>
      </c>
      <c r="GH515" s="133">
        <v>0</v>
      </c>
      <c r="GI515" s="133">
        <v>2</v>
      </c>
      <c r="GJ515" s="133">
        <v>0</v>
      </c>
      <c r="GK515" s="133">
        <v>1</v>
      </c>
      <c r="GL515" s="133">
        <v>26</v>
      </c>
      <c r="GN515" s="133">
        <v>0</v>
      </c>
      <c r="GP515" s="133">
        <v>1</v>
      </c>
      <c r="GQ515" s="61">
        <v>185</v>
      </c>
      <c r="GR515" s="106">
        <v>80.157463930564347</v>
      </c>
      <c r="GS515" s="61">
        <v>34</v>
      </c>
      <c r="GT515" s="61">
        <v>1</v>
      </c>
      <c r="GU515" s="61"/>
      <c r="GV515" s="61"/>
      <c r="GW515" s="61"/>
      <c r="GX515" s="61"/>
      <c r="GY515" s="61">
        <v>13</v>
      </c>
      <c r="GZ515" s="61"/>
      <c r="HA515" s="90"/>
      <c r="HB515" s="21">
        <v>30</v>
      </c>
      <c r="HZ515" s="238"/>
      <c r="IF515" s="237"/>
      <c r="IG515" s="237"/>
      <c r="IQ515" s="237"/>
      <c r="JD515" s="136"/>
      <c r="JE515" s="278"/>
      <c r="JF515" s="70"/>
      <c r="JG515" s="70"/>
      <c r="JH515" s="136"/>
      <c r="JI515" s="136"/>
      <c r="JJ515" s="136"/>
      <c r="JK515" s="136"/>
      <c r="JM515" s="420"/>
      <c r="JN515" s="362"/>
      <c r="JO515" s="244"/>
      <c r="JQ515" s="518">
        <v>1</v>
      </c>
      <c r="JR515" s="519">
        <v>42854</v>
      </c>
      <c r="JS515" s="520">
        <v>4</v>
      </c>
      <c r="JT515" s="135"/>
      <c r="JV515" s="200"/>
      <c r="JW515" s="135"/>
      <c r="JX515" s="225"/>
      <c r="JY515" s="201"/>
      <c r="JZ515" s="135"/>
      <c r="KA515" s="225"/>
      <c r="KB515" s="699">
        <v>0</v>
      </c>
      <c r="KC515" s="511"/>
      <c r="KD515" s="225"/>
      <c r="KE515" s="63"/>
      <c r="KF515" s="250"/>
      <c r="KG515" s="250"/>
      <c r="KH515" s="250"/>
      <c r="KI515" s="250"/>
      <c r="KJ515" s="250"/>
      <c r="KK515" s="250"/>
      <c r="KL515" s="250"/>
      <c r="KM515" s="250"/>
      <c r="KR515" s="92"/>
      <c r="KS515" s="92"/>
      <c r="KT515" s="92"/>
      <c r="KU515" s="361"/>
      <c r="KV515" s="92"/>
      <c r="KW515" s="361"/>
      <c r="KX515" s="361"/>
      <c r="KY515" s="361"/>
      <c r="KZ515" s="361"/>
      <c r="LA515" s="361"/>
      <c r="LB515" s="361"/>
      <c r="LC515" s="361"/>
      <c r="LD515" s="361"/>
      <c r="LE515" s="361"/>
      <c r="LF515" s="112"/>
      <c r="LG515" s="454"/>
      <c r="LH515" s="454"/>
      <c r="LI515" s="454"/>
      <c r="LJ515" s="454"/>
      <c r="LK515" s="454"/>
      <c r="LL515" s="454"/>
      <c r="LM515" s="454"/>
      <c r="LN515" s="454"/>
      <c r="LO515" s="454"/>
      <c r="LP515" s="454"/>
      <c r="LQ515" s="454"/>
      <c r="LR515" s="454"/>
      <c r="LS515" s="454"/>
      <c r="LT515" s="454"/>
      <c r="LU515" s="454"/>
      <c r="LV515" s="454"/>
      <c r="LW515" s="454"/>
      <c r="LX515" s="454"/>
      <c r="LY515" s="454"/>
      <c r="LZ515" s="454"/>
      <c r="MA515" s="454"/>
      <c r="MB515" s="454"/>
      <c r="MD515" s="509"/>
      <c r="ME515" s="61"/>
      <c r="MF515" s="746">
        <v>282</v>
      </c>
      <c r="MG515" s="510">
        <v>42706</v>
      </c>
      <c r="MH515" s="511">
        <v>566</v>
      </c>
      <c r="MI515" s="521">
        <v>566</v>
      </c>
      <c r="MJ515" s="522">
        <v>99.715392229859305</v>
      </c>
      <c r="MK515" s="510"/>
      <c r="ML515" s="511"/>
      <c r="MM515" s="511"/>
      <c r="MN515" s="511"/>
      <c r="MO515" s="511"/>
      <c r="MP515" s="511"/>
      <c r="NE515" s="876">
        <v>1282</v>
      </c>
      <c r="NF515" s="877">
        <v>8.7603207604748903</v>
      </c>
      <c r="NG515" s="877">
        <v>7.0121216727122198</v>
      </c>
      <c r="NH515" s="877">
        <v>5.6926503700355298</v>
      </c>
      <c r="NI515" s="877">
        <v>2.4222330006830499</v>
      </c>
      <c r="NJ515" s="877">
        <v>6.3260698921451404</v>
      </c>
      <c r="NK515" s="877">
        <v>6.9865247079772201</v>
      </c>
      <c r="NL515" s="877">
        <v>9.2005798776410597</v>
      </c>
      <c r="NM515" s="877">
        <v>8.0505561131012708</v>
      </c>
      <c r="NN515" s="877">
        <v>6.4170085867887803</v>
      </c>
      <c r="NO515" s="877">
        <v>1.13093086982645</v>
      </c>
      <c r="NP515" s="877">
        <v>6.3141526938822201</v>
      </c>
      <c r="NQ515" s="877">
        <v>7.0107798387532396</v>
      </c>
      <c r="NR515" s="877">
        <v>8.0308877993004302</v>
      </c>
      <c r="NS515" s="877">
        <v>4.6587827340128296</v>
      </c>
      <c r="NT515" s="877">
        <v>5.9052064687957104</v>
      </c>
      <c r="NU515" s="877">
        <v>8.1325768426700105</v>
      </c>
      <c r="NV515" s="877">
        <v>6.8507494258964998</v>
      </c>
      <c r="NW515" s="877">
        <v>7.4746793923362302</v>
      </c>
      <c r="NX515" s="877">
        <v>5.6441446999328502</v>
      </c>
      <c r="NY515" s="877">
        <v>5.9047249283904</v>
      </c>
      <c r="NZ515" s="877">
        <v>8.0662506771330396</v>
      </c>
      <c r="OA515" s="877">
        <v>-1.9378782880922001</v>
      </c>
      <c r="OB515" s="877">
        <v>10.0913295936242</v>
      </c>
      <c r="OC515" s="877">
        <v>0.86393845042397199</v>
      </c>
      <c r="OD515" s="877">
        <v>4.0712478194614397</v>
      </c>
      <c r="OE515" s="877">
        <v>6.2384047393250803</v>
      </c>
      <c r="OF515" s="877">
        <v>4.6005076453457896</v>
      </c>
      <c r="OG515" s="877">
        <v>11.793534220820399</v>
      </c>
      <c r="OH515" s="877">
        <v>2.9781956296816499</v>
      </c>
      <c r="OI515" s="877">
        <v>7.9746440260402496</v>
      </c>
      <c r="OJ515" s="877">
        <v>3.877744249949</v>
      </c>
      <c r="OK515" s="877">
        <v>3.8188901947801401</v>
      </c>
      <c r="OL515" s="877">
        <v>6.00912610755364</v>
      </c>
      <c r="OM515" s="877">
        <v>9.2273911432002507</v>
      </c>
    </row>
    <row r="516" spans="1:403" s="133" customFormat="1" x14ac:dyDescent="0.25">
      <c r="A516" s="455">
        <v>515</v>
      </c>
      <c r="B516" s="221">
        <v>0</v>
      </c>
      <c r="C516" s="61">
        <v>1</v>
      </c>
      <c r="D516" s="61">
        <v>5</v>
      </c>
      <c r="E516" s="511">
        <v>283</v>
      </c>
      <c r="F516" s="884"/>
      <c r="G516" s="61"/>
      <c r="H516" s="900">
        <v>567</v>
      </c>
      <c r="J516" s="511" t="s">
        <v>2066</v>
      </c>
      <c r="K516" s="766">
        <v>26545</v>
      </c>
      <c r="L516" s="512">
        <v>44.276712328767097</v>
      </c>
      <c r="M516" s="514">
        <v>45</v>
      </c>
      <c r="N516" s="514">
        <v>160</v>
      </c>
      <c r="O516" s="514">
        <v>17.578124999999996</v>
      </c>
      <c r="P516" s="106">
        <v>1.4142135623730951</v>
      </c>
      <c r="Q516" s="511">
        <v>1</v>
      </c>
      <c r="R516" s="511">
        <v>120</v>
      </c>
      <c r="S516" s="511">
        <v>77</v>
      </c>
      <c r="T516" s="511">
        <v>0</v>
      </c>
      <c r="U516" s="514">
        <v>2</v>
      </c>
      <c r="V516" s="718">
        <v>0</v>
      </c>
      <c r="W516" s="718"/>
      <c r="X516" s="718">
        <v>0</v>
      </c>
      <c r="Y516" s="718">
        <v>1</v>
      </c>
      <c r="Z516" s="718">
        <v>0</v>
      </c>
      <c r="AA516" s="718">
        <v>0</v>
      </c>
      <c r="AB516" s="718">
        <v>0</v>
      </c>
      <c r="AC516" s="718">
        <v>0</v>
      </c>
      <c r="AE516" s="524">
        <v>7.4672086720867199</v>
      </c>
      <c r="AG516" s="591"/>
      <c r="AH516" s="590">
        <v>0.35</v>
      </c>
      <c r="AI516" s="589">
        <v>202</v>
      </c>
      <c r="AJ516" s="63"/>
      <c r="AK516" s="515">
        <v>11.3</v>
      </c>
      <c r="AL516" s="63"/>
      <c r="AM516" s="523"/>
      <c r="AN516" s="526"/>
      <c r="AO516" s="409"/>
      <c r="AP516" s="63"/>
      <c r="AQ516" s="63"/>
      <c r="AR516" s="63"/>
      <c r="AS516" s="63"/>
      <c r="AT516" s="63"/>
      <c r="AU516" s="63"/>
      <c r="AV516" s="64"/>
      <c r="AW516" s="64"/>
      <c r="AX516" s="108"/>
      <c r="AY516" s="108"/>
      <c r="AZ516" s="108"/>
      <c r="BA516" s="589">
        <v>140</v>
      </c>
      <c r="BB516" s="414"/>
      <c r="BC516" s="66"/>
      <c r="BD516" s="68"/>
      <c r="BE516" s="66"/>
      <c r="BF516" s="218"/>
      <c r="BG516" s="66"/>
      <c r="BH516" s="68"/>
      <c r="BI516" s="508"/>
      <c r="BJ516" s="508"/>
      <c r="BK516" s="508"/>
      <c r="BL516" s="66"/>
      <c r="BM516" s="66"/>
      <c r="BN516" s="66"/>
      <c r="BO516" s="66"/>
      <c r="BP516" s="571"/>
      <c r="BQ516" s="66"/>
      <c r="BR516" s="66"/>
      <c r="BS516" s="66"/>
      <c r="BT516" s="66"/>
      <c r="BU516" s="61"/>
      <c r="BV516" s="61"/>
      <c r="BW516" s="61"/>
      <c r="BX516" s="61"/>
      <c r="BY516" s="61"/>
      <c r="BZ516" s="61"/>
      <c r="CA516" s="61"/>
      <c r="CB516" s="61"/>
      <c r="CC516" s="61"/>
      <c r="CD516" s="61"/>
      <c r="CE516" s="61"/>
      <c r="CF516" s="61"/>
      <c r="CG516" s="61"/>
      <c r="CH516" s="61"/>
      <c r="CI516" s="61"/>
      <c r="CJ516" s="61"/>
      <c r="CK516" s="661">
        <v>0</v>
      </c>
      <c r="CL516" s="661">
        <v>0</v>
      </c>
      <c r="CM516" s="663">
        <v>1</v>
      </c>
      <c r="CN516" s="663">
        <v>1</v>
      </c>
      <c r="CO516" s="663">
        <v>1</v>
      </c>
      <c r="CP516" s="661">
        <v>0</v>
      </c>
      <c r="CQ516" s="661">
        <v>0</v>
      </c>
      <c r="CR516" s="661">
        <v>0</v>
      </c>
      <c r="CS516" s="661">
        <v>0</v>
      </c>
      <c r="CT516" s="661">
        <v>0</v>
      </c>
      <c r="CU516" s="661">
        <v>0</v>
      </c>
      <c r="CV516" s="661">
        <v>0</v>
      </c>
      <c r="CW516" s="667"/>
      <c r="CX516" s="362"/>
      <c r="CY516" s="362"/>
      <c r="CZ516" s="362"/>
      <c r="DD516" s="516">
        <v>2</v>
      </c>
      <c r="DE516" s="511" t="s">
        <v>2067</v>
      </c>
      <c r="DG516" s="136"/>
      <c r="DK516" s="136"/>
      <c r="DL516" s="136"/>
      <c r="DM516" s="136"/>
      <c r="DT516" s="63"/>
      <c r="EP516" s="511">
        <v>283</v>
      </c>
      <c r="EQ516" s="574">
        <v>42688</v>
      </c>
      <c r="EU516" s="133">
        <v>104</v>
      </c>
      <c r="EV516" s="133">
        <v>0</v>
      </c>
      <c r="EW516" s="524">
        <v>7.4672086720867199</v>
      </c>
      <c r="EX516" s="133">
        <v>7</v>
      </c>
      <c r="EY516" s="133">
        <v>7</v>
      </c>
      <c r="EZ516" s="133">
        <v>60</v>
      </c>
      <c r="FA516" s="133">
        <v>58</v>
      </c>
      <c r="FD516" s="133">
        <v>43</v>
      </c>
      <c r="FF516" s="133">
        <v>29</v>
      </c>
      <c r="FI516" s="91"/>
      <c r="FJ516" s="91"/>
      <c r="FK516" s="227"/>
      <c r="FL516" s="227"/>
      <c r="FM516" s="193">
        <v>176</v>
      </c>
      <c r="FN516" s="193">
        <v>143</v>
      </c>
      <c r="FO516" s="193">
        <v>124.45079348883236</v>
      </c>
      <c r="FP516" s="193">
        <v>101.11626970967629</v>
      </c>
      <c r="FQ516" s="193">
        <v>18</v>
      </c>
      <c r="FR516" s="133">
        <v>1</v>
      </c>
      <c r="FT516" s="193">
        <v>81</v>
      </c>
      <c r="FU516" s="193">
        <v>5</v>
      </c>
      <c r="FV516" s="133">
        <v>160</v>
      </c>
      <c r="FW516" s="237">
        <v>6.8</v>
      </c>
      <c r="FX516" s="237">
        <v>6</v>
      </c>
      <c r="FY516" s="237">
        <v>11.911764705882353</v>
      </c>
      <c r="FZ516" s="237">
        <v>16.2</v>
      </c>
      <c r="GA516" s="237">
        <v>2.7</v>
      </c>
      <c r="GB516" s="133">
        <v>19</v>
      </c>
      <c r="GH516" s="133">
        <v>0</v>
      </c>
      <c r="GI516" s="133">
        <v>2</v>
      </c>
      <c r="GJ516" s="133">
        <v>1</v>
      </c>
      <c r="GK516" s="133">
        <v>2</v>
      </c>
      <c r="GL516" s="133">
        <v>32</v>
      </c>
      <c r="GN516" s="133">
        <v>0</v>
      </c>
      <c r="GP516" s="133">
        <v>1</v>
      </c>
      <c r="GQ516" s="61">
        <v>62</v>
      </c>
      <c r="GR516" s="106">
        <v>43.840620433565945</v>
      </c>
      <c r="GS516" s="61">
        <v>25</v>
      </c>
      <c r="GT516" s="61">
        <v>1</v>
      </c>
      <c r="GU516" s="61"/>
      <c r="GV516" s="61"/>
      <c r="GW516" s="61"/>
      <c r="GX516" s="61"/>
      <c r="GY516" s="61">
        <v>15</v>
      </c>
      <c r="GZ516" s="61"/>
      <c r="HA516" s="90"/>
      <c r="HB516" s="21">
        <v>24</v>
      </c>
      <c r="HZ516" s="238"/>
      <c r="IF516" s="237"/>
      <c r="IG516" s="237"/>
      <c r="IQ516" s="237"/>
      <c r="JD516" s="136"/>
      <c r="JE516" s="278"/>
      <c r="JF516" s="70"/>
      <c r="JG516" s="70"/>
      <c r="JH516" s="136"/>
      <c r="JI516" s="136"/>
      <c r="JJ516" s="136"/>
      <c r="JK516" s="136"/>
      <c r="JM516" s="420"/>
      <c r="JN516" s="362"/>
      <c r="JO516" s="244"/>
      <c r="JQ516" s="518">
        <v>1</v>
      </c>
      <c r="JR516" s="519">
        <v>42793</v>
      </c>
      <c r="JS516" s="520">
        <v>2</v>
      </c>
      <c r="JT516" s="135"/>
      <c r="JV516" s="200"/>
      <c r="JW516" s="135"/>
      <c r="JX516" s="225"/>
      <c r="JY516" s="201"/>
      <c r="JZ516" s="135"/>
      <c r="KA516" s="225"/>
      <c r="KB516" s="699">
        <v>0</v>
      </c>
      <c r="KC516" s="511"/>
      <c r="KD516" s="225"/>
      <c r="KE516" s="63"/>
      <c r="KF516" s="250"/>
      <c r="KG516" s="250"/>
      <c r="KH516" s="250"/>
      <c r="KI516" s="250"/>
      <c r="KJ516" s="250"/>
      <c r="KK516" s="250"/>
      <c r="KL516" s="250"/>
      <c r="KM516" s="250"/>
      <c r="KR516" s="92"/>
      <c r="KS516" s="92"/>
      <c r="KT516" s="92"/>
      <c r="KU516" s="361"/>
      <c r="KV516" s="92"/>
      <c r="KW516" s="361"/>
      <c r="KX516" s="361"/>
      <c r="KY516" s="361"/>
      <c r="KZ516" s="361"/>
      <c r="LA516" s="361"/>
      <c r="LB516" s="361"/>
      <c r="LC516" s="361"/>
      <c r="LD516" s="361"/>
      <c r="LE516" s="361"/>
      <c r="LF516" s="112"/>
      <c r="LG516" s="454"/>
      <c r="LH516" s="454"/>
      <c r="LI516" s="454"/>
      <c r="LJ516" s="454"/>
      <c r="LK516" s="454"/>
      <c r="LL516" s="454"/>
      <c r="LM516" s="454"/>
      <c r="LN516" s="454"/>
      <c r="LO516" s="454"/>
      <c r="LP516" s="454"/>
      <c r="LQ516" s="454"/>
      <c r="LR516" s="454"/>
      <c r="LS516" s="454"/>
      <c r="LT516" s="454"/>
      <c r="LU516" s="454"/>
      <c r="LV516" s="454"/>
      <c r="LW516" s="454"/>
      <c r="LX516" s="454"/>
      <c r="LY516" s="454"/>
      <c r="LZ516" s="454"/>
      <c r="MA516" s="454"/>
      <c r="MB516" s="454"/>
      <c r="MD516" s="509"/>
      <c r="ME516" s="61"/>
      <c r="MF516" s="746">
        <v>283</v>
      </c>
      <c r="MG516" s="510">
        <v>42706</v>
      </c>
      <c r="MH516" s="511">
        <v>567</v>
      </c>
      <c r="MI516" s="521">
        <v>567</v>
      </c>
      <c r="MJ516" s="530">
        <v>14.4361225238691</v>
      </c>
      <c r="MK516" s="510"/>
      <c r="ML516" s="511"/>
      <c r="MM516" s="511"/>
      <c r="MN516" s="511"/>
      <c r="MO516" s="511"/>
      <c r="MP516" s="511"/>
      <c r="NE516" s="876">
        <v>1283</v>
      </c>
      <c r="NF516" s="877">
        <v>8.7967859171342706</v>
      </c>
      <c r="NG516" s="877">
        <v>6.5490530293372897</v>
      </c>
      <c r="NH516" s="877">
        <v>3.8718436485093202</v>
      </c>
      <c r="NI516" s="877">
        <v>4.0107798387532396</v>
      </c>
      <c r="NJ516" s="877">
        <v>6.6986352212943396</v>
      </c>
      <c r="NK516" s="877">
        <v>9.3609787309524606</v>
      </c>
      <c r="NL516" s="877">
        <v>2.5533605033353299</v>
      </c>
      <c r="NM516" s="877">
        <v>8.0972947511234796</v>
      </c>
      <c r="NN516" s="877">
        <v>5.8636907136601</v>
      </c>
      <c r="NO516" s="877">
        <v>1.2203299548795601</v>
      </c>
      <c r="NP516" s="877">
        <v>5.7681843247769304</v>
      </c>
      <c r="NQ516" s="877">
        <v>5.8402114326574699</v>
      </c>
      <c r="NR516" s="877">
        <v>6.7805725742630401</v>
      </c>
      <c r="NS516" s="877">
        <v>3.5071603491175201</v>
      </c>
      <c r="NT516" s="877">
        <v>5.1910098485872904</v>
      </c>
      <c r="NU516" s="877">
        <v>7.6611367574453997</v>
      </c>
      <c r="NV516" s="877">
        <v>7.1730274650060402</v>
      </c>
      <c r="NW516" s="877">
        <v>7.0241423458977996</v>
      </c>
      <c r="NX516" s="877">
        <v>5.2311251578790499</v>
      </c>
      <c r="NY516" s="877">
        <v>5.4336271670847802</v>
      </c>
      <c r="NZ516" s="877">
        <v>7.2533275011861704</v>
      </c>
      <c r="OA516" s="877">
        <v>-1.0892673380970901</v>
      </c>
      <c r="OB516" s="877">
        <v>9.2546034906593793</v>
      </c>
      <c r="OC516" s="877">
        <v>-1.83650126771712</v>
      </c>
      <c r="OD516" s="877">
        <v>5.6205864104518799</v>
      </c>
      <c r="OE516" s="877">
        <v>5.8417215811284597</v>
      </c>
      <c r="OF516" s="877">
        <v>5.1894292458097597</v>
      </c>
      <c r="OG516" s="877">
        <v>12.109605419598701</v>
      </c>
      <c r="OH516" s="877">
        <v>3.43829285157915</v>
      </c>
      <c r="OI516" s="877">
        <v>6.3362833878644302</v>
      </c>
      <c r="OJ516" s="877">
        <v>4.0832133682489804</v>
      </c>
      <c r="OK516" s="877">
        <v>5.7733220317342298</v>
      </c>
      <c r="OL516" s="877">
        <v>6.7098537485489604</v>
      </c>
      <c r="OM516" s="877">
        <v>11.091104758376501</v>
      </c>
    </row>
    <row r="517" spans="1:403" s="133" customFormat="1" x14ac:dyDescent="0.25">
      <c r="A517" s="455">
        <v>516</v>
      </c>
      <c r="B517" s="221">
        <v>0</v>
      </c>
      <c r="C517" s="61">
        <v>0</v>
      </c>
      <c r="D517" s="61">
        <v>5</v>
      </c>
      <c r="E517" s="511">
        <v>284</v>
      </c>
      <c r="F517" s="884"/>
      <c r="G517" s="61"/>
      <c r="H517" s="900">
        <v>573</v>
      </c>
      <c r="J517" s="511" t="s">
        <v>2068</v>
      </c>
      <c r="K517" s="766">
        <v>26101</v>
      </c>
      <c r="L517" s="512">
        <v>45.660273972602702</v>
      </c>
      <c r="M517" s="514">
        <v>89</v>
      </c>
      <c r="N517" s="514">
        <v>169</v>
      </c>
      <c r="O517" s="514">
        <v>31.161373901474043</v>
      </c>
      <c r="P517" s="106">
        <v>2.044029245278931</v>
      </c>
      <c r="Q517" s="511">
        <v>0</v>
      </c>
      <c r="R517" s="511">
        <v>95</v>
      </c>
      <c r="S517" s="511">
        <v>60</v>
      </c>
      <c r="T517" s="511">
        <v>0</v>
      </c>
      <c r="U517" s="514">
        <v>2</v>
      </c>
      <c r="V517" s="718">
        <v>0</v>
      </c>
      <c r="W517" s="718"/>
      <c r="X517" s="718">
        <v>1</v>
      </c>
      <c r="Y517" s="718">
        <v>0</v>
      </c>
      <c r="Z517" s="718">
        <v>1</v>
      </c>
      <c r="AA517" s="718">
        <v>1</v>
      </c>
      <c r="AB517" s="718">
        <v>0</v>
      </c>
      <c r="AC517" s="718">
        <v>0</v>
      </c>
      <c r="AE517" s="524">
        <v>36.743127803172499</v>
      </c>
      <c r="AG517" s="589">
        <v>93</v>
      </c>
      <c r="AH517" s="590">
        <v>1.86</v>
      </c>
      <c r="AI517" s="589">
        <v>43</v>
      </c>
      <c r="AJ517" s="63"/>
      <c r="AK517" s="515">
        <v>13.2</v>
      </c>
      <c r="AL517" s="63"/>
      <c r="AM517" s="515"/>
      <c r="AN517" s="554">
        <v>5831</v>
      </c>
      <c r="AO517" s="409"/>
      <c r="AP517" s="63"/>
      <c r="AQ517" s="63"/>
      <c r="AR517" s="63"/>
      <c r="AS517" s="63"/>
      <c r="AT517" s="63"/>
      <c r="AU517" s="63"/>
      <c r="AV517" s="64"/>
      <c r="AW517" s="64"/>
      <c r="AX517" s="108"/>
      <c r="AY517" s="108"/>
      <c r="AZ517" s="108"/>
      <c r="BA517" s="589">
        <v>143</v>
      </c>
      <c r="BB517" s="414"/>
      <c r="BC517" s="66"/>
      <c r="BD517" s="68"/>
      <c r="BE517" s="66"/>
      <c r="BF517" s="218"/>
      <c r="BG517" s="66"/>
      <c r="BH517" s="68"/>
      <c r="BI517" s="508"/>
      <c r="BJ517" s="508"/>
      <c r="BK517" s="508"/>
      <c r="BL517" s="66"/>
      <c r="BM517" s="66"/>
      <c r="BN517" s="66"/>
      <c r="BO517" s="66"/>
      <c r="BP517" s="571"/>
      <c r="BQ517" s="66"/>
      <c r="BR517" s="66"/>
      <c r="BS517" s="66"/>
      <c r="BT517" s="66"/>
      <c r="BU517" s="61"/>
      <c r="BV517" s="61"/>
      <c r="BW517" s="61"/>
      <c r="BX517" s="61"/>
      <c r="BY517" s="61"/>
      <c r="BZ517" s="61"/>
      <c r="CA517" s="61"/>
      <c r="CB517" s="61"/>
      <c r="CC517" s="61"/>
      <c r="CD517" s="61"/>
      <c r="CE517" s="61"/>
      <c r="CF517" s="61"/>
      <c r="CG517" s="61"/>
      <c r="CH517" s="61"/>
      <c r="CI517" s="61"/>
      <c r="CJ517" s="61"/>
      <c r="CK517" s="661">
        <v>1</v>
      </c>
      <c r="CL517" s="661">
        <v>0</v>
      </c>
      <c r="CM517" s="661">
        <v>1</v>
      </c>
      <c r="CN517" s="661">
        <v>1</v>
      </c>
      <c r="CO517" s="663">
        <v>1</v>
      </c>
      <c r="CP517" s="661">
        <v>0</v>
      </c>
      <c r="CQ517" s="661">
        <v>1</v>
      </c>
      <c r="CR517" s="661">
        <v>0</v>
      </c>
      <c r="CS517" s="661">
        <v>0</v>
      </c>
      <c r="CT517" s="661">
        <v>0</v>
      </c>
      <c r="CU517" s="661">
        <v>1</v>
      </c>
      <c r="CV517" s="661">
        <v>0</v>
      </c>
      <c r="CW517" s="666">
        <v>13.8</v>
      </c>
      <c r="CX517" s="362"/>
      <c r="CY517" s="362"/>
      <c r="CZ517" s="362"/>
      <c r="DD517" s="516">
        <v>1</v>
      </c>
      <c r="DE517" s="511" t="s">
        <v>1745</v>
      </c>
      <c r="DG517" s="136"/>
      <c r="DK517" s="136"/>
      <c r="DL517" s="136"/>
      <c r="DM517" s="136"/>
      <c r="DT517" s="63"/>
      <c r="EP517" s="511">
        <v>284</v>
      </c>
      <c r="EQ517" s="574">
        <v>42751</v>
      </c>
      <c r="EU517" s="133">
        <v>54</v>
      </c>
      <c r="EV517" s="133">
        <v>0</v>
      </c>
      <c r="EW517" s="524">
        <v>36.743127803172499</v>
      </c>
      <c r="EX517" s="133">
        <v>8</v>
      </c>
      <c r="EY517" s="133">
        <v>7</v>
      </c>
      <c r="EZ517" s="133">
        <v>61</v>
      </c>
      <c r="FA517" s="133">
        <v>50</v>
      </c>
      <c r="FD517" s="133">
        <v>49</v>
      </c>
      <c r="FF517" s="133">
        <v>27</v>
      </c>
      <c r="FI517" s="91"/>
      <c r="FJ517" s="91"/>
      <c r="FK517" s="227"/>
      <c r="FL517" s="227"/>
      <c r="FM517" s="193">
        <v>303</v>
      </c>
      <c r="FN517" s="193">
        <v>198</v>
      </c>
      <c r="FO517" s="193">
        <v>148.23662660396633</v>
      </c>
      <c r="FP517" s="193">
        <v>96.867498572888891</v>
      </c>
      <c r="FQ517" s="193">
        <v>35</v>
      </c>
      <c r="FR517" s="133">
        <v>1</v>
      </c>
      <c r="FT517" s="193">
        <v>84</v>
      </c>
      <c r="FU517" s="193">
        <v>14</v>
      </c>
      <c r="FV517" s="133">
        <v>160</v>
      </c>
      <c r="FW517" s="237">
        <v>10.4</v>
      </c>
      <c r="FX517" s="237">
        <v>11.2</v>
      </c>
      <c r="FY517" s="237">
        <v>8.0769230769230766</v>
      </c>
      <c r="FZ517" s="237">
        <v>6</v>
      </c>
      <c r="GA517" s="237">
        <v>3.0882352941176472</v>
      </c>
      <c r="GB517" s="133">
        <v>17</v>
      </c>
      <c r="GH517" s="133">
        <v>0</v>
      </c>
      <c r="GI517" s="133">
        <v>1</v>
      </c>
      <c r="GJ517" s="133">
        <v>1</v>
      </c>
      <c r="GK517" s="133">
        <v>1</v>
      </c>
      <c r="GL517" s="133">
        <v>25</v>
      </c>
      <c r="GN517" s="133">
        <v>0</v>
      </c>
      <c r="GP517" s="133">
        <v>0</v>
      </c>
      <c r="GQ517" s="61">
        <v>79</v>
      </c>
      <c r="GR517" s="106">
        <v>38.649153471001121</v>
      </c>
      <c r="GS517" s="61">
        <v>26</v>
      </c>
      <c r="GT517" s="61">
        <v>1</v>
      </c>
      <c r="GU517" s="61"/>
      <c r="GV517" s="61"/>
      <c r="GW517" s="61"/>
      <c r="GX517" s="61"/>
      <c r="GY517" s="61">
        <v>12</v>
      </c>
      <c r="GZ517" s="61"/>
      <c r="HA517" s="90"/>
      <c r="HB517" s="21">
        <v>24</v>
      </c>
      <c r="HZ517" s="238"/>
      <c r="IF517" s="237"/>
      <c r="IG517" s="237"/>
      <c r="IQ517" s="237"/>
      <c r="JD517" s="136"/>
      <c r="JE517" s="278"/>
      <c r="JF517" s="70"/>
      <c r="JG517" s="70"/>
      <c r="JH517" s="136"/>
      <c r="JI517" s="136"/>
      <c r="JJ517" s="136"/>
      <c r="JK517" s="136"/>
      <c r="JM517" s="420"/>
      <c r="JN517" s="362"/>
      <c r="JO517" s="244"/>
      <c r="JQ517" s="518">
        <v>0</v>
      </c>
      <c r="JR517" s="519">
        <v>43585</v>
      </c>
      <c r="JS517" s="520">
        <v>26</v>
      </c>
      <c r="JT517" s="135"/>
      <c r="JV517" s="200"/>
      <c r="JW517" s="135"/>
      <c r="JX517" s="225"/>
      <c r="JY517" s="201"/>
      <c r="JZ517" s="135"/>
      <c r="KA517" s="225"/>
      <c r="KB517" s="699">
        <v>0</v>
      </c>
      <c r="KC517" s="511"/>
      <c r="KD517" s="225"/>
      <c r="KE517" s="63"/>
      <c r="KF517" s="250"/>
      <c r="KG517" s="250"/>
      <c r="KH517" s="250"/>
      <c r="KI517" s="250"/>
      <c r="KJ517" s="250"/>
      <c r="KK517" s="250"/>
      <c r="KL517" s="250"/>
      <c r="KM517" s="250"/>
      <c r="KR517" s="92"/>
      <c r="KS517" s="92"/>
      <c r="KT517" s="92"/>
      <c r="KU517" s="361"/>
      <c r="KV517" s="92"/>
      <c r="KW517" s="361"/>
      <c r="KX517" s="361"/>
      <c r="KY517" s="361"/>
      <c r="KZ517" s="361"/>
      <c r="LA517" s="361"/>
      <c r="LB517" s="361"/>
      <c r="LC517" s="361"/>
      <c r="LD517" s="361"/>
      <c r="LE517" s="361"/>
      <c r="LF517" s="112"/>
      <c r="LG517" s="454"/>
      <c r="LH517" s="454"/>
      <c r="LI517" s="454"/>
      <c r="LJ517" s="454"/>
      <c r="LK517" s="454"/>
      <c r="LL517" s="454"/>
      <c r="LM517" s="454"/>
      <c r="LN517" s="454"/>
      <c r="LO517" s="454"/>
      <c r="LP517" s="454"/>
      <c r="LQ517" s="454"/>
      <c r="LR517" s="454"/>
      <c r="LS517" s="454"/>
      <c r="LT517" s="454"/>
      <c r="LU517" s="454"/>
      <c r="LV517" s="454"/>
      <c r="LW517" s="454"/>
      <c r="LX517" s="454"/>
      <c r="LY517" s="454"/>
      <c r="LZ517" s="454"/>
      <c r="MA517" s="454"/>
      <c r="MB517" s="454"/>
      <c r="MD517" s="509"/>
      <c r="ME517" s="61"/>
      <c r="MF517" s="746">
        <v>284</v>
      </c>
      <c r="MG517" s="510">
        <v>42767</v>
      </c>
      <c r="MH517" s="511">
        <v>573</v>
      </c>
      <c r="MI517" s="521">
        <v>573</v>
      </c>
      <c r="MJ517" s="522">
        <v>131.029306806731</v>
      </c>
      <c r="MK517" s="510"/>
      <c r="ML517" s="511"/>
      <c r="MM517" s="511"/>
      <c r="MN517" s="511"/>
      <c r="MO517" s="511"/>
      <c r="MP517" s="511"/>
      <c r="NE517" s="876" t="s">
        <v>64</v>
      </c>
      <c r="NF517" s="877" t="s">
        <v>64</v>
      </c>
      <c r="NG517" s="877" t="s">
        <v>64</v>
      </c>
      <c r="NH517" s="877" t="s">
        <v>64</v>
      </c>
      <c r="NI517" s="877" t="s">
        <v>64</v>
      </c>
      <c r="NJ517" s="877" t="s">
        <v>64</v>
      </c>
      <c r="NK517" s="877" t="s">
        <v>64</v>
      </c>
      <c r="NL517" s="877" t="s">
        <v>64</v>
      </c>
      <c r="NM517" s="877" t="s">
        <v>64</v>
      </c>
      <c r="NN517" s="877" t="s">
        <v>64</v>
      </c>
      <c r="NO517" s="877" t="s">
        <v>64</v>
      </c>
      <c r="NP517" s="877" t="s">
        <v>64</v>
      </c>
      <c r="NQ517" s="877" t="s">
        <v>64</v>
      </c>
      <c r="NR517" s="877" t="s">
        <v>64</v>
      </c>
      <c r="NS517" s="877" t="s">
        <v>64</v>
      </c>
      <c r="NT517" s="877" t="s">
        <v>64</v>
      </c>
      <c r="NU517" s="877" t="s">
        <v>64</v>
      </c>
      <c r="NV517" s="877" t="s">
        <v>64</v>
      </c>
      <c r="NW517" s="877" t="s">
        <v>64</v>
      </c>
      <c r="NX517" s="877" t="s">
        <v>64</v>
      </c>
      <c r="NY517" s="877" t="s">
        <v>64</v>
      </c>
      <c r="NZ517" s="877" t="s">
        <v>64</v>
      </c>
      <c r="OA517" s="877" t="s">
        <v>64</v>
      </c>
      <c r="OB517" s="877" t="s">
        <v>64</v>
      </c>
      <c r="OC517" s="877" t="s">
        <v>64</v>
      </c>
      <c r="OD517" s="877" t="s">
        <v>64</v>
      </c>
      <c r="OE517" s="877" t="s">
        <v>64</v>
      </c>
      <c r="OF517" s="877" t="s">
        <v>64</v>
      </c>
      <c r="OG517" s="877" t="s">
        <v>64</v>
      </c>
      <c r="OH517" s="877" t="s">
        <v>64</v>
      </c>
      <c r="OI517" s="877" t="s">
        <v>64</v>
      </c>
      <c r="OJ517" s="877" t="s">
        <v>64</v>
      </c>
      <c r="OK517" s="877" t="s">
        <v>64</v>
      </c>
      <c r="OL517" s="877" t="s">
        <v>64</v>
      </c>
      <c r="OM517" s="877" t="s">
        <v>64</v>
      </c>
    </row>
    <row r="518" spans="1:403" s="133" customFormat="1" x14ac:dyDescent="0.25">
      <c r="A518" s="902">
        <v>517</v>
      </c>
      <c r="B518" s="274">
        <v>0</v>
      </c>
      <c r="C518" s="61">
        <v>1</v>
      </c>
      <c r="D518" s="61">
        <v>5</v>
      </c>
      <c r="E518" s="511">
        <v>286</v>
      </c>
      <c r="F518" s="884"/>
      <c r="G518" s="61"/>
      <c r="H518" s="900">
        <v>577</v>
      </c>
      <c r="J518" s="511" t="s">
        <v>2069</v>
      </c>
      <c r="K518" s="766">
        <v>13439</v>
      </c>
      <c r="L518" s="512">
        <v>80.504109589041093</v>
      </c>
      <c r="M518" s="514">
        <v>65</v>
      </c>
      <c r="N518" s="514">
        <v>172</v>
      </c>
      <c r="O518" s="514">
        <v>21.971335857220122</v>
      </c>
      <c r="P518" s="106">
        <v>1.7622586517181738</v>
      </c>
      <c r="Q518" s="511">
        <v>0</v>
      </c>
      <c r="R518" s="511">
        <v>90</v>
      </c>
      <c r="S518" s="511">
        <v>60</v>
      </c>
      <c r="T518" s="511">
        <v>1</v>
      </c>
      <c r="U518" s="514">
        <v>3</v>
      </c>
      <c r="V518" s="718">
        <v>0</v>
      </c>
      <c r="W518" s="718"/>
      <c r="X518" s="718">
        <v>1</v>
      </c>
      <c r="Y518" s="718">
        <v>0</v>
      </c>
      <c r="Z518" s="718">
        <v>1</v>
      </c>
      <c r="AA518" s="718">
        <v>0</v>
      </c>
      <c r="AB518" s="718">
        <v>0</v>
      </c>
      <c r="AC518" s="718">
        <v>0</v>
      </c>
      <c r="AE518" s="524">
        <v>23.914037494284401</v>
      </c>
      <c r="AG518" s="591"/>
      <c r="AH518" s="590">
        <v>1.79</v>
      </c>
      <c r="AI518" s="589">
        <v>35</v>
      </c>
      <c r="AJ518" s="63"/>
      <c r="AK518" s="515">
        <v>9</v>
      </c>
      <c r="AL518" s="63"/>
      <c r="AM518" s="515"/>
      <c r="AN518" s="554">
        <v>31160</v>
      </c>
      <c r="AO518" s="409"/>
      <c r="AP518" s="63"/>
      <c r="AQ518" s="63"/>
      <c r="AR518" s="63"/>
      <c r="AS518" s="63"/>
      <c r="AT518" s="63"/>
      <c r="AU518" s="63"/>
      <c r="AV518" s="64"/>
      <c r="AW518" s="64"/>
      <c r="AX518" s="108"/>
      <c r="AY518" s="108"/>
      <c r="AZ518" s="108"/>
      <c r="BA518" s="589">
        <v>126</v>
      </c>
      <c r="BB518" s="414"/>
      <c r="BC518" s="66"/>
      <c r="BD518" s="68"/>
      <c r="BE518" s="66"/>
      <c r="BF518" s="218"/>
      <c r="BG518" s="66"/>
      <c r="BH518" s="68"/>
      <c r="BI518" s="508"/>
      <c r="BJ518" s="508"/>
      <c r="BK518" s="508"/>
      <c r="BL518" s="66"/>
      <c r="BM518" s="66"/>
      <c r="BN518" s="66"/>
      <c r="BO518" s="66"/>
      <c r="BP518" s="571"/>
      <c r="BQ518" s="66"/>
      <c r="BR518" s="66"/>
      <c r="BS518" s="66"/>
      <c r="BT518" s="66"/>
      <c r="BU518" s="61"/>
      <c r="BV518" s="61"/>
      <c r="BW518" s="61"/>
      <c r="BX518" s="61"/>
      <c r="BY518" s="61"/>
      <c r="BZ518" s="61"/>
      <c r="CA518" s="61"/>
      <c r="CB518" s="61"/>
      <c r="CC518" s="61"/>
      <c r="CD518" s="61"/>
      <c r="CE518" s="61"/>
      <c r="CF518" s="61"/>
      <c r="CG518" s="61"/>
      <c r="CH518" s="61"/>
      <c r="CI518" s="61"/>
      <c r="CJ518" s="61"/>
      <c r="CK518" s="661">
        <v>1</v>
      </c>
      <c r="CL518" s="661">
        <v>0</v>
      </c>
      <c r="CM518" s="661">
        <v>1</v>
      </c>
      <c r="CN518" s="661">
        <v>1</v>
      </c>
      <c r="CO518" s="663">
        <v>1</v>
      </c>
      <c r="CP518" s="661">
        <v>0</v>
      </c>
      <c r="CQ518" s="661">
        <v>1</v>
      </c>
      <c r="CR518" s="661">
        <v>1</v>
      </c>
      <c r="CS518" s="661">
        <v>0</v>
      </c>
      <c r="CT518" s="661">
        <v>0</v>
      </c>
      <c r="CU518" s="661">
        <v>1</v>
      </c>
      <c r="CV518" s="661">
        <v>0</v>
      </c>
      <c r="CW518" s="667"/>
      <c r="CX518" s="362"/>
      <c r="CY518" s="362"/>
      <c r="CZ518" s="362"/>
      <c r="DD518" s="516">
        <v>1</v>
      </c>
      <c r="DE518" s="513" t="s">
        <v>2070</v>
      </c>
      <c r="DG518" s="136"/>
      <c r="DK518" s="136"/>
      <c r="DL518" s="136"/>
      <c r="DM518" s="136"/>
      <c r="DT518" s="63"/>
      <c r="EP518" s="511">
        <v>286</v>
      </c>
      <c r="EQ518" s="574">
        <v>42795</v>
      </c>
      <c r="EU518" s="133">
        <v>111</v>
      </c>
      <c r="EV518" s="133">
        <v>1</v>
      </c>
      <c r="EW518" s="524">
        <v>23.914037494284401</v>
      </c>
      <c r="EX518" s="133">
        <v>8</v>
      </c>
      <c r="EY518" s="133">
        <v>10</v>
      </c>
      <c r="EZ518" s="133">
        <v>54</v>
      </c>
      <c r="FA518" s="133">
        <v>48</v>
      </c>
      <c r="FD518" s="133">
        <v>60</v>
      </c>
      <c r="FF518" s="133">
        <v>32</v>
      </c>
      <c r="FI518" s="91"/>
      <c r="FJ518" s="91"/>
      <c r="FK518" s="227"/>
      <c r="FL518" s="227"/>
      <c r="FM518" s="193">
        <v>190</v>
      </c>
      <c r="FN518" s="193">
        <v>140</v>
      </c>
      <c r="FO518" s="193">
        <v>107.81618226969864</v>
      </c>
      <c r="FP518" s="193">
        <v>79.4435027250411</v>
      </c>
      <c r="FQ518" s="193">
        <v>26</v>
      </c>
      <c r="FR518" s="133">
        <v>1</v>
      </c>
      <c r="FT518" s="193"/>
      <c r="FU518" s="193"/>
      <c r="FW518" s="237"/>
      <c r="FX518" s="237"/>
      <c r="FY518" s="237"/>
      <c r="FZ518" s="237"/>
      <c r="GA518" s="237"/>
      <c r="GB518" s="133">
        <v>20</v>
      </c>
      <c r="GC518" s="133">
        <v>13</v>
      </c>
      <c r="GD518" s="133">
        <v>8</v>
      </c>
      <c r="GG518" s="133">
        <v>1.3</v>
      </c>
      <c r="GH518" s="133">
        <v>1</v>
      </c>
      <c r="GI518" s="133">
        <v>3</v>
      </c>
      <c r="GJ518" s="133">
        <v>0</v>
      </c>
      <c r="GK518" s="133">
        <v>2</v>
      </c>
      <c r="GL518" s="133">
        <v>42</v>
      </c>
      <c r="GN518" s="133">
        <v>0</v>
      </c>
      <c r="GP518" s="133">
        <v>0</v>
      </c>
      <c r="GQ518" s="61">
        <v>57</v>
      </c>
      <c r="GR518" s="106">
        <v>32.344854680909592</v>
      </c>
      <c r="GS518" s="61">
        <v>37</v>
      </c>
      <c r="GT518" s="61">
        <v>0</v>
      </c>
      <c r="GU518" s="61"/>
      <c r="GV518" s="61"/>
      <c r="GW518" s="61"/>
      <c r="GX518" s="61"/>
      <c r="GY518" s="61">
        <v>17</v>
      </c>
      <c r="GZ518" s="61"/>
      <c r="HA518" s="90"/>
      <c r="HB518" s="21">
        <v>23</v>
      </c>
      <c r="HZ518" s="238"/>
      <c r="IF518" s="237"/>
      <c r="IG518" s="237"/>
      <c r="IQ518" s="237"/>
      <c r="JD518" s="136"/>
      <c r="JE518" s="278"/>
      <c r="JF518" s="70"/>
      <c r="JG518" s="70"/>
      <c r="JH518" s="136"/>
      <c r="JI518" s="136"/>
      <c r="JJ518" s="136"/>
      <c r="JK518" s="136"/>
      <c r="JM518" s="420"/>
      <c r="JN518" s="362"/>
      <c r="JO518" s="244"/>
      <c r="JQ518" s="518">
        <v>1</v>
      </c>
      <c r="JR518" s="519">
        <v>43016</v>
      </c>
      <c r="JS518" s="520">
        <v>6</v>
      </c>
      <c r="JT518" s="135"/>
      <c r="JV518" s="200"/>
      <c r="JW518" s="135"/>
      <c r="JX518" s="225"/>
      <c r="JY518" s="201"/>
      <c r="JZ518" s="135"/>
      <c r="KA518" s="225"/>
      <c r="KB518" s="699">
        <v>0</v>
      </c>
      <c r="KC518" s="511"/>
      <c r="KD518" s="225"/>
      <c r="KE518" s="63"/>
      <c r="KF518" s="250"/>
      <c r="KG518" s="250"/>
      <c r="KH518" s="250"/>
      <c r="KI518" s="250"/>
      <c r="KJ518" s="250"/>
      <c r="KK518" s="250"/>
      <c r="KL518" s="250"/>
      <c r="KM518" s="250"/>
      <c r="KR518" s="92"/>
      <c r="KS518" s="92"/>
      <c r="KT518" s="92"/>
      <c r="KU518" s="361"/>
      <c r="KV518" s="92"/>
      <c r="KW518" s="361"/>
      <c r="KX518" s="361"/>
      <c r="KY518" s="361"/>
      <c r="KZ518" s="361"/>
      <c r="LA518" s="361"/>
      <c r="LB518" s="361"/>
      <c r="LC518" s="361"/>
      <c r="LD518" s="361"/>
      <c r="LE518" s="361"/>
      <c r="LF518" s="112"/>
      <c r="LG518" s="454"/>
      <c r="LH518" s="454"/>
      <c r="LI518" s="454"/>
      <c r="LJ518" s="454"/>
      <c r="LK518" s="454"/>
      <c r="LL518" s="454"/>
      <c r="LM518" s="454"/>
      <c r="LN518" s="454"/>
      <c r="LO518" s="454"/>
      <c r="LP518" s="454"/>
      <c r="LQ518" s="454"/>
      <c r="LR518" s="454"/>
      <c r="LS518" s="454"/>
      <c r="LT518" s="454"/>
      <c r="LU518" s="454"/>
      <c r="LV518" s="454"/>
      <c r="LW518" s="454"/>
      <c r="LX518" s="454"/>
      <c r="LY518" s="454"/>
      <c r="LZ518" s="454"/>
      <c r="MA518" s="454"/>
      <c r="MB518" s="454"/>
      <c r="MD518" s="509"/>
      <c r="ME518" s="61"/>
      <c r="MF518" s="746">
        <v>286</v>
      </c>
      <c r="MG518" s="510">
        <v>42823</v>
      </c>
      <c r="MH518" s="511">
        <v>577</v>
      </c>
      <c r="MI518" s="521">
        <v>577</v>
      </c>
      <c r="MJ518" s="522">
        <v>56.582508529888898</v>
      </c>
      <c r="MK518" s="510"/>
      <c r="ML518" s="511"/>
      <c r="MM518" s="511"/>
      <c r="MN518" s="511"/>
      <c r="MO518" s="511"/>
      <c r="MP518" s="511"/>
      <c r="NE518" s="876">
        <v>1286</v>
      </c>
      <c r="NF518" s="877" t="s">
        <v>64</v>
      </c>
      <c r="NG518" s="877" t="s">
        <v>64</v>
      </c>
      <c r="NH518" s="877" t="s">
        <v>64</v>
      </c>
      <c r="NI518" s="877" t="s">
        <v>64</v>
      </c>
      <c r="NJ518" s="877" t="s">
        <v>64</v>
      </c>
      <c r="NK518" s="877" t="s">
        <v>64</v>
      </c>
      <c r="NL518" s="877" t="s">
        <v>64</v>
      </c>
      <c r="NM518" s="877" t="s">
        <v>64</v>
      </c>
      <c r="NN518" s="877" t="s">
        <v>64</v>
      </c>
      <c r="NO518" s="877" t="s">
        <v>64</v>
      </c>
      <c r="NP518" s="877" t="s">
        <v>64</v>
      </c>
      <c r="NQ518" s="877" t="s">
        <v>64</v>
      </c>
      <c r="NR518" s="877" t="s">
        <v>64</v>
      </c>
      <c r="NS518" s="877" t="s">
        <v>64</v>
      </c>
      <c r="NT518" s="877" t="s">
        <v>64</v>
      </c>
      <c r="NU518" s="877" t="s">
        <v>64</v>
      </c>
      <c r="NV518" s="877" t="s">
        <v>64</v>
      </c>
      <c r="NW518" s="877" t="s">
        <v>64</v>
      </c>
      <c r="NX518" s="877" t="s">
        <v>64</v>
      </c>
      <c r="NY518" s="877" t="s">
        <v>64</v>
      </c>
      <c r="NZ518" s="877" t="s">
        <v>64</v>
      </c>
      <c r="OA518" s="877" t="s">
        <v>64</v>
      </c>
      <c r="OB518" s="877" t="s">
        <v>64</v>
      </c>
      <c r="OC518" s="877" t="s">
        <v>64</v>
      </c>
      <c r="OD518" s="877" t="s">
        <v>64</v>
      </c>
      <c r="OE518" s="877" t="s">
        <v>64</v>
      </c>
      <c r="OF518" s="877" t="s">
        <v>64</v>
      </c>
      <c r="OG518" s="877" t="s">
        <v>64</v>
      </c>
      <c r="OH518" s="877" t="s">
        <v>64</v>
      </c>
      <c r="OI518" s="877" t="s">
        <v>64</v>
      </c>
      <c r="OJ518" s="877" t="s">
        <v>64</v>
      </c>
      <c r="OK518" s="877" t="s">
        <v>64</v>
      </c>
      <c r="OL518" s="877" t="s">
        <v>64</v>
      </c>
      <c r="OM518" s="877" t="s">
        <v>64</v>
      </c>
    </row>
    <row r="519" spans="1:403" s="133" customFormat="1" x14ac:dyDescent="0.25">
      <c r="A519" s="455">
        <v>518</v>
      </c>
      <c r="B519" s="221">
        <v>0</v>
      </c>
      <c r="C519" s="61">
        <v>0</v>
      </c>
      <c r="D519" s="61">
        <v>5</v>
      </c>
      <c r="E519" s="511">
        <v>287</v>
      </c>
      <c r="F519" s="884"/>
      <c r="G519" s="61"/>
      <c r="H519" s="900">
        <v>578</v>
      </c>
      <c r="J519" s="511" t="s">
        <v>2071</v>
      </c>
      <c r="K519" s="766">
        <v>24086</v>
      </c>
      <c r="L519" s="512">
        <v>51.350684931506898</v>
      </c>
      <c r="M519" s="514">
        <v>93</v>
      </c>
      <c r="N519" s="514">
        <v>172</v>
      </c>
      <c r="O519" s="514">
        <v>31.435911303407252</v>
      </c>
      <c r="P519" s="106">
        <v>2.1079215671683169</v>
      </c>
      <c r="Q519" s="511">
        <v>0</v>
      </c>
      <c r="R519" s="511">
        <v>90</v>
      </c>
      <c r="S519" s="511">
        <v>50</v>
      </c>
      <c r="T519" s="511">
        <v>1</v>
      </c>
      <c r="U519" s="514">
        <v>3</v>
      </c>
      <c r="V519" s="718">
        <v>0</v>
      </c>
      <c r="W519" s="718"/>
      <c r="X519" s="718">
        <v>0</v>
      </c>
      <c r="Y519" s="718">
        <v>1</v>
      </c>
      <c r="Z519" s="718">
        <v>0</v>
      </c>
      <c r="AA519" s="718">
        <v>1</v>
      </c>
      <c r="AB519" s="718">
        <v>0</v>
      </c>
      <c r="AC519" s="718">
        <v>0</v>
      </c>
      <c r="AE519" s="524">
        <v>13.441051136363599</v>
      </c>
      <c r="AG519" s="589"/>
      <c r="AH519" s="590">
        <v>1.2</v>
      </c>
      <c r="AI519" s="589">
        <v>69</v>
      </c>
      <c r="AJ519" s="63"/>
      <c r="AK519" s="515">
        <v>14.5</v>
      </c>
      <c r="AL519" s="63"/>
      <c r="AM519" s="515"/>
      <c r="AN519" s="554">
        <v>5581</v>
      </c>
      <c r="AO519" s="409"/>
      <c r="AP519" s="63"/>
      <c r="AQ519" s="63"/>
      <c r="AR519" s="63"/>
      <c r="AS519" s="63"/>
      <c r="AT519" s="63"/>
      <c r="AU519" s="63"/>
      <c r="AV519" s="64"/>
      <c r="AW519" s="64"/>
      <c r="AX519" s="108"/>
      <c r="AY519" s="108"/>
      <c r="AZ519" s="108"/>
      <c r="BA519" s="589">
        <v>127</v>
      </c>
      <c r="BB519" s="414"/>
      <c r="BC519" s="66"/>
      <c r="BD519" s="68"/>
      <c r="BE519" s="66"/>
      <c r="BF519" s="218"/>
      <c r="BG519" s="66"/>
      <c r="BH519" s="68"/>
      <c r="BI519" s="508"/>
      <c r="BJ519" s="508"/>
      <c r="BK519" s="508"/>
      <c r="BL519" s="66"/>
      <c r="BM519" s="66"/>
      <c r="BN519" s="66"/>
      <c r="BO519" s="66"/>
      <c r="BP519" s="571"/>
      <c r="BQ519" s="66"/>
      <c r="BR519" s="66"/>
      <c r="BS519" s="66"/>
      <c r="BT519" s="66"/>
      <c r="BU519" s="61"/>
      <c r="BV519" s="61"/>
      <c r="BW519" s="61"/>
      <c r="BX519" s="61"/>
      <c r="BY519" s="61"/>
      <c r="BZ519" s="61"/>
      <c r="CA519" s="61"/>
      <c r="CB519" s="61"/>
      <c r="CC519" s="61"/>
      <c r="CD519" s="61"/>
      <c r="CE519" s="61"/>
      <c r="CF519" s="61"/>
      <c r="CG519" s="61"/>
      <c r="CH519" s="61"/>
      <c r="CI519" s="61"/>
      <c r="CJ519" s="61"/>
      <c r="CK519" s="661">
        <v>1</v>
      </c>
      <c r="CL519" s="661">
        <v>0</v>
      </c>
      <c r="CM519" s="661">
        <v>1</v>
      </c>
      <c r="CN519" s="661">
        <v>1</v>
      </c>
      <c r="CO519" s="661">
        <v>1</v>
      </c>
      <c r="CP519" s="661">
        <v>0</v>
      </c>
      <c r="CQ519" s="661">
        <v>0</v>
      </c>
      <c r="CR519" s="661">
        <v>1</v>
      </c>
      <c r="CS519" s="661">
        <v>1</v>
      </c>
      <c r="CT519" s="661">
        <v>0</v>
      </c>
      <c r="CU519" s="661">
        <v>0</v>
      </c>
      <c r="CV519" s="661">
        <v>0</v>
      </c>
      <c r="CW519" s="667"/>
      <c r="CX519" s="362"/>
      <c r="CY519" s="362"/>
      <c r="CZ519" s="362"/>
      <c r="DD519" s="516">
        <v>2</v>
      </c>
      <c r="DE519" s="513" t="s">
        <v>1753</v>
      </c>
      <c r="DG519" s="136"/>
      <c r="DK519" s="136"/>
      <c r="DL519" s="136"/>
      <c r="DM519" s="136"/>
      <c r="DT519" s="63"/>
      <c r="EP519" s="511">
        <v>287</v>
      </c>
      <c r="EQ519" s="574">
        <v>42793</v>
      </c>
      <c r="EU519" s="133">
        <v>93</v>
      </c>
      <c r="EV519" s="133">
        <v>1</v>
      </c>
      <c r="EW519" s="524">
        <v>13.441051136363599</v>
      </c>
      <c r="EX519" s="133">
        <v>11</v>
      </c>
      <c r="EY519" s="133">
        <v>10</v>
      </c>
      <c r="EZ519" s="133">
        <v>80</v>
      </c>
      <c r="FA519" s="133">
        <v>75</v>
      </c>
      <c r="FD519" s="133">
        <v>55</v>
      </c>
      <c r="FF519" s="133">
        <v>24</v>
      </c>
      <c r="FI519" s="91"/>
      <c r="FJ519" s="91"/>
      <c r="FK519" s="227"/>
      <c r="FL519" s="227"/>
      <c r="FM519" s="193">
        <v>494</v>
      </c>
      <c r="FN519" s="193">
        <v>429</v>
      </c>
      <c r="FO519" s="193">
        <v>234.35407070843553</v>
      </c>
      <c r="FP519" s="193">
        <v>203.51800877311507</v>
      </c>
      <c r="FQ519" s="193">
        <v>13</v>
      </c>
      <c r="FR519" s="133">
        <v>1</v>
      </c>
      <c r="FT519" s="193">
        <v>115</v>
      </c>
      <c r="FU519" s="193"/>
      <c r="FV519" s="133">
        <v>120</v>
      </c>
      <c r="FW519" s="237">
        <v>7.13</v>
      </c>
      <c r="FX519" s="237">
        <v>7.13</v>
      </c>
      <c r="FY519" s="237">
        <v>16.129032258064516</v>
      </c>
      <c r="FZ519" s="237"/>
      <c r="GA519" s="237"/>
      <c r="GB519" s="133">
        <v>20</v>
      </c>
      <c r="GH519" s="133">
        <v>0</v>
      </c>
      <c r="GI519" s="133">
        <v>1</v>
      </c>
      <c r="GJ519" s="133">
        <v>1</v>
      </c>
      <c r="GK519" s="133">
        <v>1</v>
      </c>
      <c r="GL519" s="133">
        <v>27</v>
      </c>
      <c r="GN519" s="133">
        <v>0</v>
      </c>
      <c r="GP519" s="133">
        <v>1</v>
      </c>
      <c r="GQ519" s="61">
        <v>84</v>
      </c>
      <c r="GR519" s="106">
        <v>39.849680039491062</v>
      </c>
      <c r="GS519" s="61">
        <v>36</v>
      </c>
      <c r="GT519" s="61">
        <v>0</v>
      </c>
      <c r="GU519" s="61"/>
      <c r="GV519" s="61"/>
      <c r="GW519" s="61"/>
      <c r="GX519" s="61"/>
      <c r="GY519" s="61"/>
      <c r="GZ519" s="61"/>
      <c r="HA519" s="90"/>
      <c r="HB519" s="21">
        <v>20</v>
      </c>
      <c r="HZ519" s="238"/>
      <c r="IF519" s="237"/>
      <c r="IG519" s="237"/>
      <c r="IQ519" s="237"/>
      <c r="JD519" s="136"/>
      <c r="JE519" s="278"/>
      <c r="JF519" s="70"/>
      <c r="JG519" s="70"/>
      <c r="JH519" s="136"/>
      <c r="JI519" s="136"/>
      <c r="JJ519" s="136"/>
      <c r="JK519" s="136"/>
      <c r="JM519" s="420"/>
      <c r="JN519" s="362"/>
      <c r="JO519" s="244"/>
      <c r="JQ519" s="518">
        <v>1</v>
      </c>
      <c r="JR519" s="519">
        <v>43036</v>
      </c>
      <c r="JS519" s="520">
        <v>6</v>
      </c>
      <c r="JT519" s="135"/>
      <c r="JV519" s="200"/>
      <c r="JW519" s="135"/>
      <c r="JX519" s="225"/>
      <c r="JY519" s="201"/>
      <c r="JZ519" s="135"/>
      <c r="KA519" s="225"/>
      <c r="KB519" s="699">
        <v>0</v>
      </c>
      <c r="KC519" s="511"/>
      <c r="KD519" s="225"/>
      <c r="KE519" s="63"/>
      <c r="KF519" s="250"/>
      <c r="KG519" s="250"/>
      <c r="KH519" s="250"/>
      <c r="KI519" s="250"/>
      <c r="KJ519" s="250"/>
      <c r="KK519" s="250"/>
      <c r="KL519" s="250"/>
      <c r="KM519" s="250"/>
      <c r="KR519" s="92"/>
      <c r="KS519" s="92"/>
      <c r="KT519" s="92"/>
      <c r="KU519" s="361"/>
      <c r="KV519" s="92"/>
      <c r="KW519" s="361"/>
      <c r="KX519" s="361"/>
      <c r="KY519" s="361"/>
      <c r="KZ519" s="361"/>
      <c r="LA519" s="361"/>
      <c r="LB519" s="361"/>
      <c r="LC519" s="361"/>
      <c r="LD519" s="361"/>
      <c r="LE519" s="361"/>
      <c r="LF519" s="112"/>
      <c r="LG519" s="454"/>
      <c r="LH519" s="454"/>
      <c r="LI519" s="454"/>
      <c r="LJ519" s="454"/>
      <c r="LK519" s="454"/>
      <c r="LL519" s="454"/>
      <c r="LM519" s="454"/>
      <c r="LN519" s="454"/>
      <c r="LO519" s="454"/>
      <c r="LP519" s="454"/>
      <c r="LQ519" s="454"/>
      <c r="LR519" s="454"/>
      <c r="LS519" s="454"/>
      <c r="LT519" s="454"/>
      <c r="LU519" s="454"/>
      <c r="LV519" s="454"/>
      <c r="LW519" s="454"/>
      <c r="LX519" s="454"/>
      <c r="LY519" s="454"/>
      <c r="LZ519" s="454"/>
      <c r="MA519" s="454"/>
      <c r="MB519" s="454"/>
      <c r="MD519" s="509"/>
      <c r="ME519" s="61"/>
      <c r="MF519" s="746">
        <v>287</v>
      </c>
      <c r="MG519" s="510">
        <v>42829</v>
      </c>
      <c r="MH519" s="511">
        <v>578</v>
      </c>
      <c r="MI519" s="521">
        <v>578</v>
      </c>
      <c r="MJ519" s="522">
        <v>34.358358503886301</v>
      </c>
      <c r="MK519" s="510"/>
      <c r="ML519" s="511"/>
      <c r="MM519" s="511"/>
      <c r="MN519" s="511"/>
      <c r="MO519" s="511"/>
      <c r="MP519" s="511"/>
      <c r="NE519" s="876" t="s">
        <v>64</v>
      </c>
      <c r="NF519" s="877" t="s">
        <v>64</v>
      </c>
      <c r="NG519" s="877" t="s">
        <v>64</v>
      </c>
      <c r="NH519" s="877" t="s">
        <v>64</v>
      </c>
      <c r="NI519" s="877" t="s">
        <v>64</v>
      </c>
      <c r="NJ519" s="877" t="s">
        <v>64</v>
      </c>
      <c r="NK519" s="877" t="s">
        <v>64</v>
      </c>
      <c r="NL519" s="877" t="s">
        <v>64</v>
      </c>
      <c r="NM519" s="877" t="s">
        <v>64</v>
      </c>
      <c r="NN519" s="877" t="s">
        <v>64</v>
      </c>
      <c r="NO519" s="877" t="s">
        <v>64</v>
      </c>
      <c r="NP519" s="877" t="s">
        <v>64</v>
      </c>
      <c r="NQ519" s="877" t="s">
        <v>64</v>
      </c>
      <c r="NR519" s="877" t="s">
        <v>64</v>
      </c>
      <c r="NS519" s="877" t="s">
        <v>64</v>
      </c>
      <c r="NT519" s="877" t="s">
        <v>64</v>
      </c>
      <c r="NU519" s="877" t="s">
        <v>64</v>
      </c>
      <c r="NV519" s="877" t="s">
        <v>64</v>
      </c>
      <c r="NW519" s="877" t="s">
        <v>64</v>
      </c>
      <c r="NX519" s="877" t="s">
        <v>64</v>
      </c>
      <c r="NY519" s="877" t="s">
        <v>64</v>
      </c>
      <c r="NZ519" s="877" t="s">
        <v>64</v>
      </c>
      <c r="OA519" s="877" t="s">
        <v>64</v>
      </c>
      <c r="OB519" s="877" t="s">
        <v>64</v>
      </c>
      <c r="OC519" s="877" t="s">
        <v>64</v>
      </c>
      <c r="OD519" s="877" t="s">
        <v>64</v>
      </c>
      <c r="OE519" s="877" t="s">
        <v>64</v>
      </c>
      <c r="OF519" s="877" t="s">
        <v>64</v>
      </c>
      <c r="OG519" s="877" t="s">
        <v>64</v>
      </c>
      <c r="OH519" s="877" t="s">
        <v>64</v>
      </c>
      <c r="OI519" s="877" t="s">
        <v>64</v>
      </c>
      <c r="OJ519" s="877" t="s">
        <v>64</v>
      </c>
      <c r="OK519" s="877" t="s">
        <v>64</v>
      </c>
      <c r="OL519" s="877" t="s">
        <v>64</v>
      </c>
      <c r="OM519" s="877" t="s">
        <v>64</v>
      </c>
    </row>
    <row r="520" spans="1:403" s="133" customFormat="1" x14ac:dyDescent="0.25">
      <c r="A520" s="455">
        <v>519</v>
      </c>
      <c r="B520" s="221">
        <v>0</v>
      </c>
      <c r="C520" s="61">
        <v>0</v>
      </c>
      <c r="D520" s="61">
        <v>5</v>
      </c>
      <c r="E520" s="511">
        <v>288</v>
      </c>
      <c r="F520" s="884"/>
      <c r="G520" s="61"/>
      <c r="H520" s="900">
        <v>582</v>
      </c>
      <c r="J520" s="511" t="s">
        <v>2072</v>
      </c>
      <c r="K520" s="766">
        <v>23462</v>
      </c>
      <c r="L520" s="512">
        <v>53.178082191780803</v>
      </c>
      <c r="M520" s="514">
        <v>84</v>
      </c>
      <c r="N520" s="514">
        <v>169</v>
      </c>
      <c r="O520" s="514">
        <v>29.410734918245165</v>
      </c>
      <c r="P520" s="106">
        <v>1.9857828011475307</v>
      </c>
      <c r="Q520" s="511">
        <v>0</v>
      </c>
      <c r="R520" s="511">
        <v>100</v>
      </c>
      <c r="S520" s="511">
        <v>65</v>
      </c>
      <c r="T520" s="511">
        <v>0</v>
      </c>
      <c r="U520" s="514">
        <v>2</v>
      </c>
      <c r="V520" s="718">
        <v>0</v>
      </c>
      <c r="W520" s="718"/>
      <c r="X520" s="718">
        <v>0</v>
      </c>
      <c r="Y520" s="718">
        <v>1</v>
      </c>
      <c r="Z520" s="718">
        <v>1</v>
      </c>
      <c r="AA520" s="718">
        <v>1</v>
      </c>
      <c r="AB520" s="718">
        <v>0</v>
      </c>
      <c r="AC520" s="718">
        <v>0</v>
      </c>
      <c r="AE520" s="524">
        <v>40.379357273258897</v>
      </c>
      <c r="AG520" s="589">
        <v>103</v>
      </c>
      <c r="AH520" s="590">
        <v>1.01</v>
      </c>
      <c r="AI520" s="589">
        <v>84</v>
      </c>
      <c r="AJ520" s="63"/>
      <c r="AK520" s="515">
        <v>14.4</v>
      </c>
      <c r="AL520" s="63"/>
      <c r="AM520" s="515"/>
      <c r="AN520" s="554">
        <v>317</v>
      </c>
      <c r="AO520" s="409"/>
      <c r="AP520" s="63"/>
      <c r="AQ520" s="63"/>
      <c r="AR520" s="63"/>
      <c r="AS520" s="63"/>
      <c r="AT520" s="63"/>
      <c r="AU520" s="63"/>
      <c r="AV520" s="64"/>
      <c r="AW520" s="64"/>
      <c r="AX520" s="108"/>
      <c r="AY520" s="108"/>
      <c r="AZ520" s="108"/>
      <c r="BA520" s="589">
        <v>139</v>
      </c>
      <c r="BB520" s="414"/>
      <c r="BC520" s="66"/>
      <c r="BD520" s="68"/>
      <c r="BE520" s="66"/>
      <c r="BF520" s="218"/>
      <c r="BG520" s="66"/>
      <c r="BH520" s="68"/>
      <c r="BI520" s="508"/>
      <c r="BJ520" s="508"/>
      <c r="BK520" s="508"/>
      <c r="BL520" s="66"/>
      <c r="BM520" s="66"/>
      <c r="BN520" s="66"/>
      <c r="BO520" s="66"/>
      <c r="BP520" s="571"/>
      <c r="BQ520" s="66"/>
      <c r="BR520" s="66"/>
      <c r="BS520" s="66"/>
      <c r="BT520" s="66"/>
      <c r="BU520" s="61"/>
      <c r="BV520" s="61"/>
      <c r="BW520" s="61"/>
      <c r="BX520" s="61"/>
      <c r="BY520" s="61"/>
      <c r="BZ520" s="61"/>
      <c r="CA520" s="61"/>
      <c r="CB520" s="61"/>
      <c r="CC520" s="61"/>
      <c r="CD520" s="61"/>
      <c r="CE520" s="61"/>
      <c r="CF520" s="61"/>
      <c r="CG520" s="61"/>
      <c r="CH520" s="61"/>
      <c r="CI520" s="61"/>
      <c r="CJ520" s="61"/>
      <c r="CK520" s="661">
        <v>0</v>
      </c>
      <c r="CL520" s="661">
        <v>0</v>
      </c>
      <c r="CM520" s="661">
        <v>1</v>
      </c>
      <c r="CN520" s="661">
        <v>1</v>
      </c>
      <c r="CO520" s="661">
        <v>0</v>
      </c>
      <c r="CP520" s="661">
        <v>0</v>
      </c>
      <c r="CQ520" s="661">
        <v>1</v>
      </c>
      <c r="CR520" s="661">
        <v>0</v>
      </c>
      <c r="CS520" s="661">
        <v>0</v>
      </c>
      <c r="CT520" s="661">
        <v>0</v>
      </c>
      <c r="CU520" s="661">
        <v>1</v>
      </c>
      <c r="CV520" s="661">
        <v>1</v>
      </c>
      <c r="CW520" s="666">
        <v>16.2</v>
      </c>
      <c r="CX520" s="362"/>
      <c r="CY520" s="362"/>
      <c r="CZ520" s="362"/>
      <c r="DD520" s="516">
        <v>1</v>
      </c>
      <c r="DE520" s="511" t="s">
        <v>1756</v>
      </c>
      <c r="DG520" s="136"/>
      <c r="DK520" s="136"/>
      <c r="DL520" s="136"/>
      <c r="DM520" s="136"/>
      <c r="DT520" s="63"/>
      <c r="EP520" s="511">
        <v>288</v>
      </c>
      <c r="EQ520" s="574">
        <v>42870</v>
      </c>
      <c r="EU520" s="133">
        <v>58</v>
      </c>
      <c r="EV520" s="133">
        <v>0</v>
      </c>
      <c r="EW520" s="524">
        <v>40.379357273258897</v>
      </c>
      <c r="EX520" s="133">
        <v>7</v>
      </c>
      <c r="EY520" s="133">
        <v>8</v>
      </c>
      <c r="EZ520" s="133">
        <v>69</v>
      </c>
      <c r="FA520" s="133">
        <v>55</v>
      </c>
      <c r="FD520" s="133">
        <v>47</v>
      </c>
      <c r="FF520" s="133">
        <v>37</v>
      </c>
      <c r="FI520" s="91"/>
      <c r="FJ520" s="91"/>
      <c r="FK520" s="227"/>
      <c r="FL520" s="227"/>
      <c r="FM520" s="193">
        <v>289</v>
      </c>
      <c r="FN520" s="193">
        <v>191</v>
      </c>
      <c r="FO520" s="193">
        <v>145.5345467958503</v>
      </c>
      <c r="FP520" s="193">
        <v>96.183731619402792</v>
      </c>
      <c r="FQ520" s="193">
        <v>20</v>
      </c>
      <c r="FR520" s="133">
        <v>1</v>
      </c>
      <c r="FT520" s="193">
        <v>38</v>
      </c>
      <c r="FU520" s="193">
        <v>49</v>
      </c>
      <c r="FV520" s="133">
        <v>150</v>
      </c>
      <c r="FW520" s="237">
        <v>6</v>
      </c>
      <c r="FX520" s="237">
        <v>5</v>
      </c>
      <c r="FY520" s="237">
        <v>6.333333333333333</v>
      </c>
      <c r="FZ520" s="237">
        <v>0.77551020408163263</v>
      </c>
      <c r="GA520" s="237"/>
      <c r="GB520" s="133">
        <v>25</v>
      </c>
      <c r="GH520" s="133">
        <v>0</v>
      </c>
      <c r="GI520" s="133">
        <v>1</v>
      </c>
      <c r="GJ520" s="133">
        <v>0</v>
      </c>
      <c r="GK520" s="133">
        <v>1</v>
      </c>
      <c r="GL520" s="133">
        <v>20</v>
      </c>
      <c r="GN520" s="133">
        <v>0</v>
      </c>
      <c r="GP520" s="133">
        <v>0</v>
      </c>
      <c r="GQ520" s="61">
        <v>45</v>
      </c>
      <c r="GR520" s="106">
        <v>22.661088601429977</v>
      </c>
      <c r="GS520" s="61">
        <v>39</v>
      </c>
      <c r="GT520" s="61">
        <v>0</v>
      </c>
      <c r="GU520" s="61"/>
      <c r="GV520" s="61"/>
      <c r="GW520" s="61"/>
      <c r="GX520" s="61"/>
      <c r="GY520" s="61">
        <v>24</v>
      </c>
      <c r="GZ520" s="61"/>
      <c r="HA520" s="90"/>
      <c r="HB520" s="21">
        <v>13</v>
      </c>
      <c r="HZ520" s="238"/>
      <c r="IF520" s="237"/>
      <c r="IG520" s="237"/>
      <c r="IQ520" s="237"/>
      <c r="JD520" s="136"/>
      <c r="JE520" s="278"/>
      <c r="JF520" s="70"/>
      <c r="JG520" s="70"/>
      <c r="JH520" s="136"/>
      <c r="JI520" s="136"/>
      <c r="JJ520" s="136"/>
      <c r="JK520" s="136"/>
      <c r="JM520" s="420"/>
      <c r="JN520" s="362"/>
      <c r="JO520" s="244"/>
      <c r="JQ520" s="518">
        <v>2</v>
      </c>
      <c r="JR520" s="519">
        <v>43649</v>
      </c>
      <c r="JS520" s="520">
        <v>25</v>
      </c>
      <c r="JT520" s="135"/>
      <c r="JV520" s="200"/>
      <c r="JW520" s="135"/>
      <c r="JX520" s="225"/>
      <c r="JY520" s="201"/>
      <c r="JZ520" s="135"/>
      <c r="KA520" s="225"/>
      <c r="KB520" s="699">
        <v>1</v>
      </c>
      <c r="KC520" s="700">
        <v>43649</v>
      </c>
      <c r="KD520" s="225"/>
      <c r="KE520" s="63"/>
      <c r="KF520" s="250"/>
      <c r="KG520" s="250"/>
      <c r="KH520" s="250"/>
      <c r="KI520" s="250"/>
      <c r="KJ520" s="250"/>
      <c r="KK520" s="250"/>
      <c r="KL520" s="250"/>
      <c r="KM520" s="250"/>
      <c r="KR520" s="92"/>
      <c r="KS520" s="92"/>
      <c r="KT520" s="92"/>
      <c r="KU520" s="361"/>
      <c r="KV520" s="92"/>
      <c r="KW520" s="361"/>
      <c r="KX520" s="361"/>
      <c r="KY520" s="361"/>
      <c r="KZ520" s="361"/>
      <c r="LA520" s="361"/>
      <c r="LB520" s="361"/>
      <c r="LC520" s="361"/>
      <c r="LD520" s="361"/>
      <c r="LE520" s="361"/>
      <c r="LF520" s="112"/>
      <c r="LG520" s="454"/>
      <c r="LH520" s="454"/>
      <c r="LI520" s="454"/>
      <c r="LJ520" s="454"/>
      <c r="LK520" s="454"/>
      <c r="LL520" s="454"/>
      <c r="LM520" s="454"/>
      <c r="LN520" s="454"/>
      <c r="LO520" s="454"/>
      <c r="LP520" s="454"/>
      <c r="LQ520" s="454"/>
      <c r="LR520" s="454"/>
      <c r="LS520" s="454"/>
      <c r="LT520" s="454"/>
      <c r="LU520" s="454"/>
      <c r="LV520" s="454"/>
      <c r="LW520" s="454"/>
      <c r="LX520" s="454"/>
      <c r="LY520" s="454"/>
      <c r="LZ520" s="454"/>
      <c r="MA520" s="454"/>
      <c r="MB520" s="454"/>
      <c r="MD520" s="509"/>
      <c r="ME520" s="61"/>
      <c r="MF520" s="746">
        <v>288</v>
      </c>
      <c r="MG520" s="510">
        <v>42872</v>
      </c>
      <c r="MH520" s="511">
        <v>582</v>
      </c>
      <c r="MI520" s="521">
        <v>582</v>
      </c>
      <c r="MJ520" s="522">
        <v>27.102461725133399</v>
      </c>
      <c r="MK520" s="510"/>
      <c r="ML520" s="511"/>
      <c r="MM520" s="511"/>
      <c r="MN520" s="511"/>
      <c r="MO520" s="511"/>
      <c r="MP520" s="511"/>
      <c r="NE520" s="876" t="s">
        <v>64</v>
      </c>
      <c r="NF520" s="877" t="s">
        <v>64</v>
      </c>
      <c r="NG520" s="877" t="s">
        <v>64</v>
      </c>
      <c r="NH520" s="877" t="s">
        <v>64</v>
      </c>
      <c r="NI520" s="877" t="s">
        <v>64</v>
      </c>
      <c r="NJ520" s="877" t="s">
        <v>64</v>
      </c>
      <c r="NK520" s="877" t="s">
        <v>64</v>
      </c>
      <c r="NL520" s="877" t="s">
        <v>64</v>
      </c>
      <c r="NM520" s="877" t="s">
        <v>64</v>
      </c>
      <c r="NN520" s="877" t="s">
        <v>64</v>
      </c>
      <c r="NO520" s="877" t="s">
        <v>64</v>
      </c>
      <c r="NP520" s="877" t="s">
        <v>64</v>
      </c>
      <c r="NQ520" s="877" t="s">
        <v>64</v>
      </c>
      <c r="NR520" s="877" t="s">
        <v>64</v>
      </c>
      <c r="NS520" s="877" t="s">
        <v>64</v>
      </c>
      <c r="NT520" s="877" t="s">
        <v>64</v>
      </c>
      <c r="NU520" s="877" t="s">
        <v>64</v>
      </c>
      <c r="NV520" s="877" t="s">
        <v>64</v>
      </c>
      <c r="NW520" s="877" t="s">
        <v>64</v>
      </c>
      <c r="NX520" s="877" t="s">
        <v>64</v>
      </c>
      <c r="NY520" s="877" t="s">
        <v>64</v>
      </c>
      <c r="NZ520" s="877" t="s">
        <v>64</v>
      </c>
      <c r="OA520" s="877" t="s">
        <v>64</v>
      </c>
      <c r="OB520" s="877" t="s">
        <v>64</v>
      </c>
      <c r="OC520" s="877" t="s">
        <v>64</v>
      </c>
      <c r="OD520" s="877" t="s">
        <v>64</v>
      </c>
      <c r="OE520" s="877" t="s">
        <v>64</v>
      </c>
      <c r="OF520" s="877" t="s">
        <v>64</v>
      </c>
      <c r="OG520" s="877" t="s">
        <v>64</v>
      </c>
      <c r="OH520" s="877" t="s">
        <v>64</v>
      </c>
      <c r="OI520" s="877" t="s">
        <v>64</v>
      </c>
      <c r="OJ520" s="877" t="s">
        <v>64</v>
      </c>
      <c r="OK520" s="877" t="s">
        <v>64</v>
      </c>
      <c r="OL520" s="877" t="s">
        <v>64</v>
      </c>
      <c r="OM520" s="877" t="s">
        <v>64</v>
      </c>
    </row>
    <row r="521" spans="1:403" s="133" customFormat="1" x14ac:dyDescent="0.25">
      <c r="A521" s="902">
        <v>520</v>
      </c>
      <c r="B521" s="221">
        <v>0</v>
      </c>
      <c r="C521" s="61">
        <v>0</v>
      </c>
      <c r="D521" s="61">
        <v>5</v>
      </c>
      <c r="E521" s="511">
        <v>289</v>
      </c>
      <c r="F521" s="884"/>
      <c r="G521" s="61"/>
      <c r="H521" s="900">
        <v>583</v>
      </c>
      <c r="J521" s="511" t="s">
        <v>2073</v>
      </c>
      <c r="K521" s="766">
        <v>24738</v>
      </c>
      <c r="L521" s="512">
        <v>49.717808219178103</v>
      </c>
      <c r="M521" s="514">
        <v>70.5</v>
      </c>
      <c r="N521" s="514">
        <v>165</v>
      </c>
      <c r="O521" s="514">
        <v>25.895316804407717</v>
      </c>
      <c r="P521" s="106">
        <v>1.7975678012247549</v>
      </c>
      <c r="Q521" s="511">
        <v>0</v>
      </c>
      <c r="R521" s="511">
        <v>107</v>
      </c>
      <c r="S521" s="511">
        <v>68</v>
      </c>
      <c r="T521" s="511">
        <v>0</v>
      </c>
      <c r="U521" s="514">
        <v>2</v>
      </c>
      <c r="V521" s="718">
        <v>0</v>
      </c>
      <c r="W521" s="718"/>
      <c r="X521" s="718">
        <v>1</v>
      </c>
      <c r="Y521" s="718">
        <v>2</v>
      </c>
      <c r="Z521" s="718">
        <v>1</v>
      </c>
      <c r="AA521" s="718">
        <v>0</v>
      </c>
      <c r="AB521" s="718">
        <v>0</v>
      </c>
      <c r="AC521" s="718">
        <v>0</v>
      </c>
      <c r="AE521" s="524">
        <v>30.3804490823251</v>
      </c>
      <c r="AG521" s="589">
        <v>83</v>
      </c>
      <c r="AH521" s="590">
        <v>0.85</v>
      </c>
      <c r="AI521" s="589">
        <v>102</v>
      </c>
      <c r="AJ521" s="63"/>
      <c r="AK521" s="515">
        <v>11.5</v>
      </c>
      <c r="AL521" s="63"/>
      <c r="AM521" s="515"/>
      <c r="AN521" s="554">
        <v>1685</v>
      </c>
      <c r="AO521" s="409"/>
      <c r="AP521" s="63"/>
      <c r="AQ521" s="63"/>
      <c r="AR521" s="63"/>
      <c r="AS521" s="63"/>
      <c r="AT521" s="63"/>
      <c r="AU521" s="63"/>
      <c r="AV521" s="64"/>
      <c r="AW521" s="64"/>
      <c r="AX521" s="108"/>
      <c r="AY521" s="108"/>
      <c r="AZ521" s="108"/>
      <c r="BA521" s="589">
        <v>139</v>
      </c>
      <c r="BB521" s="414"/>
      <c r="BC521" s="66"/>
      <c r="BD521" s="68"/>
      <c r="BE521" s="66"/>
      <c r="BF521" s="218"/>
      <c r="BG521" s="66"/>
      <c r="BH521" s="68"/>
      <c r="BI521" s="508"/>
      <c r="BJ521" s="508"/>
      <c r="BK521" s="508"/>
      <c r="BL521" s="66"/>
      <c r="BM521" s="66"/>
      <c r="BN521" s="66"/>
      <c r="BO521" s="66"/>
      <c r="BP521" s="571"/>
      <c r="BQ521" s="66"/>
      <c r="BR521" s="66"/>
      <c r="BS521" s="66"/>
      <c r="BT521" s="66"/>
      <c r="BU521" s="61"/>
      <c r="BV521" s="61"/>
      <c r="BW521" s="61"/>
      <c r="BX521" s="61"/>
      <c r="BY521" s="61"/>
      <c r="BZ521" s="61"/>
      <c r="CA521" s="61"/>
      <c r="CB521" s="61"/>
      <c r="CC521" s="61"/>
      <c r="CD521" s="61"/>
      <c r="CE521" s="61"/>
      <c r="CF521" s="61"/>
      <c r="CG521" s="61"/>
      <c r="CH521" s="61"/>
      <c r="CI521" s="61"/>
      <c r="CJ521" s="61"/>
      <c r="CK521" s="661">
        <v>1</v>
      </c>
      <c r="CL521" s="661">
        <v>0</v>
      </c>
      <c r="CM521" s="661">
        <v>1</v>
      </c>
      <c r="CN521" s="661">
        <v>1</v>
      </c>
      <c r="CO521" s="663">
        <v>1</v>
      </c>
      <c r="CP521" s="661">
        <v>0</v>
      </c>
      <c r="CQ521" s="661">
        <v>1</v>
      </c>
      <c r="CR521" s="661">
        <v>1</v>
      </c>
      <c r="CS521" s="661">
        <v>0</v>
      </c>
      <c r="CT521" s="661">
        <v>0</v>
      </c>
      <c r="CU521" s="661">
        <v>1</v>
      </c>
      <c r="CV521" s="661">
        <v>0</v>
      </c>
      <c r="CW521" s="666">
        <v>10.7</v>
      </c>
      <c r="CX521" s="362"/>
      <c r="CY521" s="362"/>
      <c r="CZ521" s="362"/>
      <c r="DD521" s="516">
        <v>1</v>
      </c>
      <c r="DE521" s="511" t="s">
        <v>1782</v>
      </c>
      <c r="DG521" s="136"/>
      <c r="DK521" s="136"/>
      <c r="DL521" s="136"/>
      <c r="DM521" s="136"/>
      <c r="DT521" s="63"/>
      <c r="EP521" s="511">
        <v>289</v>
      </c>
      <c r="EQ521" s="574">
        <v>42884</v>
      </c>
      <c r="EU521" s="133">
        <v>72</v>
      </c>
      <c r="EV521" s="133">
        <v>0</v>
      </c>
      <c r="EW521" s="524">
        <v>30.3804490823251</v>
      </c>
      <c r="EX521" s="133">
        <v>9</v>
      </c>
      <c r="EY521" s="133">
        <v>7</v>
      </c>
      <c r="EZ521" s="133">
        <v>68</v>
      </c>
      <c r="FA521" s="133">
        <v>58</v>
      </c>
      <c r="FD521" s="133">
        <v>47</v>
      </c>
      <c r="FF521" s="133">
        <v>26</v>
      </c>
      <c r="FI521" s="91"/>
      <c r="FJ521" s="91"/>
      <c r="FK521" s="227"/>
      <c r="FL521" s="227"/>
      <c r="FM521" s="193">
        <v>173</v>
      </c>
      <c r="FN521" s="193">
        <v>132</v>
      </c>
      <c r="FO521" s="193">
        <v>96.24115423191725</v>
      </c>
      <c r="FP521" s="193">
        <v>73.432556986202755</v>
      </c>
      <c r="FQ521" s="193">
        <v>23</v>
      </c>
      <c r="FR521" s="133">
        <v>1</v>
      </c>
      <c r="FT521" s="193">
        <v>115</v>
      </c>
      <c r="FU521" s="193">
        <v>26</v>
      </c>
      <c r="FV521" s="133">
        <v>140</v>
      </c>
      <c r="FW521" s="237">
        <v>7.49</v>
      </c>
      <c r="FX521" s="237">
        <v>8.01</v>
      </c>
      <c r="FY521" s="237">
        <v>15.353805073431241</v>
      </c>
      <c r="FZ521" s="237">
        <v>4.4230769230769234</v>
      </c>
      <c r="GA521" s="237">
        <v>2.4468085106382977</v>
      </c>
      <c r="GB521" s="133">
        <v>19</v>
      </c>
      <c r="GH521" s="133">
        <v>1</v>
      </c>
      <c r="GI521" s="133">
        <v>1</v>
      </c>
      <c r="GJ521" s="133">
        <v>2</v>
      </c>
      <c r="GK521" s="133">
        <v>1</v>
      </c>
      <c r="GL521" s="133">
        <v>26</v>
      </c>
      <c r="GN521" s="133">
        <v>0</v>
      </c>
      <c r="GP521" s="133">
        <v>1</v>
      </c>
      <c r="GQ521" s="61">
        <v>93</v>
      </c>
      <c r="GR521" s="106">
        <v>51.736574240279211</v>
      </c>
      <c r="GS521" s="61">
        <v>33</v>
      </c>
      <c r="GT521" s="61">
        <v>1</v>
      </c>
      <c r="GU521" s="61"/>
      <c r="GV521" s="61"/>
      <c r="GW521" s="61"/>
      <c r="GX521" s="61"/>
      <c r="GY521" s="61">
        <v>14</v>
      </c>
      <c r="GZ521" s="61"/>
      <c r="HA521" s="90"/>
      <c r="HB521" s="21">
        <v>26</v>
      </c>
      <c r="HZ521" s="238"/>
      <c r="IF521" s="237"/>
      <c r="IG521" s="237"/>
      <c r="IQ521" s="237"/>
      <c r="JD521" s="136"/>
      <c r="JE521" s="278"/>
      <c r="JF521" s="70"/>
      <c r="JG521" s="70"/>
      <c r="JH521" s="136"/>
      <c r="JI521" s="136"/>
      <c r="JJ521" s="136"/>
      <c r="JK521" s="136"/>
      <c r="JM521" s="420"/>
      <c r="JN521" s="362"/>
      <c r="JO521" s="244"/>
      <c r="JQ521" s="518">
        <v>2</v>
      </c>
      <c r="JR521" s="519">
        <v>43490</v>
      </c>
      <c r="JS521" s="520">
        <v>19</v>
      </c>
      <c r="JT521" s="135"/>
      <c r="JV521" s="200"/>
      <c r="JW521" s="135"/>
      <c r="JX521" s="225"/>
      <c r="JY521" s="201"/>
      <c r="JZ521" s="135"/>
      <c r="KA521" s="225"/>
      <c r="KB521" s="699">
        <v>1</v>
      </c>
      <c r="KC521" s="700">
        <v>43490</v>
      </c>
      <c r="KD521" s="225"/>
      <c r="KE521" s="63"/>
      <c r="KF521" s="250"/>
      <c r="KG521" s="250"/>
      <c r="KH521" s="250"/>
      <c r="KI521" s="250"/>
      <c r="KJ521" s="250"/>
      <c r="KK521" s="250"/>
      <c r="KL521" s="250"/>
      <c r="KM521" s="250"/>
      <c r="KR521" s="92"/>
      <c r="KS521" s="92"/>
      <c r="KT521" s="92"/>
      <c r="KU521" s="361"/>
      <c r="KV521" s="92"/>
      <c r="KW521" s="361"/>
      <c r="KX521" s="361"/>
      <c r="KY521" s="361"/>
      <c r="KZ521" s="361"/>
      <c r="LA521" s="361"/>
      <c r="LB521" s="361"/>
      <c r="LC521" s="361"/>
      <c r="LD521" s="361"/>
      <c r="LE521" s="361"/>
      <c r="LF521" s="112"/>
      <c r="LG521" s="454"/>
      <c r="LH521" s="454"/>
      <c r="LI521" s="454"/>
      <c r="LJ521" s="454"/>
      <c r="LK521" s="454"/>
      <c r="LL521" s="454"/>
      <c r="LM521" s="454"/>
      <c r="LN521" s="454"/>
      <c r="LO521" s="454"/>
      <c r="LP521" s="454"/>
      <c r="LQ521" s="454"/>
      <c r="LR521" s="454"/>
      <c r="LS521" s="454"/>
      <c r="LT521" s="454"/>
      <c r="LU521" s="454"/>
      <c r="LV521" s="454"/>
      <c r="LW521" s="454"/>
      <c r="LX521" s="454"/>
      <c r="LY521" s="454"/>
      <c r="LZ521" s="454"/>
      <c r="MA521" s="454"/>
      <c r="MB521" s="454"/>
      <c r="MD521" s="509"/>
      <c r="ME521" s="61"/>
      <c r="MF521" s="746">
        <v>289</v>
      </c>
      <c r="MG521" s="510">
        <v>42885</v>
      </c>
      <c r="MH521" s="511">
        <v>583</v>
      </c>
      <c r="MI521" s="521">
        <v>583</v>
      </c>
      <c r="MJ521" s="522">
        <v>23.146527835200001</v>
      </c>
      <c r="MK521" s="510"/>
      <c r="ML521" s="511"/>
      <c r="MM521" s="511"/>
      <c r="MN521" s="511"/>
      <c r="MO521" s="511"/>
      <c r="MP521" s="511"/>
      <c r="NE521" s="876" t="s">
        <v>64</v>
      </c>
      <c r="NF521" s="877" t="s">
        <v>64</v>
      </c>
      <c r="NG521" s="877" t="s">
        <v>64</v>
      </c>
      <c r="NH521" s="877" t="s">
        <v>64</v>
      </c>
      <c r="NI521" s="877" t="s">
        <v>64</v>
      </c>
      <c r="NJ521" s="877" t="s">
        <v>64</v>
      </c>
      <c r="NK521" s="877" t="s">
        <v>64</v>
      </c>
      <c r="NL521" s="877" t="s">
        <v>64</v>
      </c>
      <c r="NM521" s="877" t="s">
        <v>64</v>
      </c>
      <c r="NN521" s="877" t="s">
        <v>64</v>
      </c>
      <c r="NO521" s="877" t="s">
        <v>64</v>
      </c>
      <c r="NP521" s="877" t="s">
        <v>64</v>
      </c>
      <c r="NQ521" s="877" t="s">
        <v>64</v>
      </c>
      <c r="NR521" s="877" t="s">
        <v>64</v>
      </c>
      <c r="NS521" s="877" t="s">
        <v>64</v>
      </c>
      <c r="NT521" s="877" t="s">
        <v>64</v>
      </c>
      <c r="NU521" s="877" t="s">
        <v>64</v>
      </c>
      <c r="NV521" s="877" t="s">
        <v>64</v>
      </c>
      <c r="NW521" s="877" t="s">
        <v>64</v>
      </c>
      <c r="NX521" s="877" t="s">
        <v>64</v>
      </c>
      <c r="NY521" s="877" t="s">
        <v>64</v>
      </c>
      <c r="NZ521" s="877" t="s">
        <v>64</v>
      </c>
      <c r="OA521" s="877" t="s">
        <v>64</v>
      </c>
      <c r="OB521" s="877" t="s">
        <v>64</v>
      </c>
      <c r="OC521" s="877" t="s">
        <v>64</v>
      </c>
      <c r="OD521" s="877" t="s">
        <v>64</v>
      </c>
      <c r="OE521" s="877" t="s">
        <v>64</v>
      </c>
      <c r="OF521" s="877" t="s">
        <v>64</v>
      </c>
      <c r="OG521" s="877" t="s">
        <v>64</v>
      </c>
      <c r="OH521" s="877" t="s">
        <v>64</v>
      </c>
      <c r="OI521" s="877" t="s">
        <v>64</v>
      </c>
      <c r="OJ521" s="877" t="s">
        <v>64</v>
      </c>
      <c r="OK521" s="877" t="s">
        <v>64</v>
      </c>
      <c r="OL521" s="877" t="s">
        <v>64</v>
      </c>
      <c r="OM521" s="877" t="s">
        <v>64</v>
      </c>
    </row>
    <row r="522" spans="1:403" s="133" customFormat="1" x14ac:dyDescent="0.25">
      <c r="A522" s="455">
        <v>521</v>
      </c>
      <c r="B522" s="274">
        <v>0</v>
      </c>
      <c r="C522" s="61">
        <v>1</v>
      </c>
      <c r="D522" s="61">
        <v>5</v>
      </c>
      <c r="E522" s="511">
        <v>290</v>
      </c>
      <c r="F522" s="884"/>
      <c r="G522" s="61"/>
      <c r="H522" s="900">
        <v>584</v>
      </c>
      <c r="J522" s="511" t="s">
        <v>2074</v>
      </c>
      <c r="K522" s="766">
        <v>24059</v>
      </c>
      <c r="L522" s="512">
        <v>51.580821917808201</v>
      </c>
      <c r="M522" s="514">
        <v>75</v>
      </c>
      <c r="N522" s="514">
        <v>171</v>
      </c>
      <c r="O522" s="514">
        <v>25.64891761567662</v>
      </c>
      <c r="P522" s="106">
        <v>1.8874586088176875</v>
      </c>
      <c r="Q522" s="511">
        <v>0</v>
      </c>
      <c r="R522" s="511">
        <v>91</v>
      </c>
      <c r="S522" s="511">
        <v>66</v>
      </c>
      <c r="T522" s="511">
        <v>0</v>
      </c>
      <c r="U522" s="514">
        <v>4</v>
      </c>
      <c r="V522" s="718">
        <v>0</v>
      </c>
      <c r="W522" s="718"/>
      <c r="X522" s="718">
        <v>1</v>
      </c>
      <c r="Y522" s="718">
        <v>1</v>
      </c>
      <c r="Z522" s="718">
        <v>0</v>
      </c>
      <c r="AA522" s="718">
        <v>1</v>
      </c>
      <c r="AB522" s="718">
        <v>1</v>
      </c>
      <c r="AC522" s="718">
        <v>1</v>
      </c>
      <c r="AE522" s="524">
        <v>16.934498246893799</v>
      </c>
      <c r="AG522" s="589">
        <v>90</v>
      </c>
      <c r="AH522" s="590">
        <v>0.74</v>
      </c>
      <c r="AI522" s="589">
        <v>106</v>
      </c>
      <c r="AJ522" s="63"/>
      <c r="AK522" s="515">
        <v>13.1</v>
      </c>
      <c r="AL522" s="63"/>
      <c r="AM522" s="515"/>
      <c r="AN522" s="554">
        <v>911</v>
      </c>
      <c r="AO522" s="409"/>
      <c r="AP522" s="63"/>
      <c r="AQ522" s="63"/>
      <c r="AR522" s="63"/>
      <c r="AS522" s="63"/>
      <c r="AT522" s="63"/>
      <c r="AU522" s="63"/>
      <c r="AV522" s="64"/>
      <c r="AW522" s="64"/>
      <c r="AX522" s="108"/>
      <c r="AY522" s="108"/>
      <c r="AZ522" s="108"/>
      <c r="BA522" s="589">
        <v>140</v>
      </c>
      <c r="BB522" s="414"/>
      <c r="BC522" s="66"/>
      <c r="BD522" s="68"/>
      <c r="BE522" s="66"/>
      <c r="BF522" s="218"/>
      <c r="BG522" s="66"/>
      <c r="BH522" s="68"/>
      <c r="BI522" s="508"/>
      <c r="BJ522" s="508"/>
      <c r="BK522" s="508"/>
      <c r="BL522" s="66"/>
      <c r="BM522" s="66"/>
      <c r="BN522" s="66"/>
      <c r="BO522" s="66"/>
      <c r="BP522" s="571"/>
      <c r="BQ522" s="66"/>
      <c r="BR522" s="66"/>
      <c r="BS522" s="66"/>
      <c r="BT522" s="66"/>
      <c r="BU522" s="61"/>
      <c r="BV522" s="61"/>
      <c r="BW522" s="61"/>
      <c r="BX522" s="61"/>
      <c r="BY522" s="61"/>
      <c r="BZ522" s="61"/>
      <c r="CA522" s="61"/>
      <c r="CB522" s="61"/>
      <c r="CC522" s="61"/>
      <c r="CD522" s="61"/>
      <c r="CE522" s="61"/>
      <c r="CF522" s="61"/>
      <c r="CG522" s="61"/>
      <c r="CH522" s="61"/>
      <c r="CI522" s="61"/>
      <c r="CJ522" s="61"/>
      <c r="CK522" s="661">
        <v>1</v>
      </c>
      <c r="CL522" s="661">
        <v>0</v>
      </c>
      <c r="CM522" s="661">
        <v>1</v>
      </c>
      <c r="CN522" s="661">
        <v>1</v>
      </c>
      <c r="CO522" s="661">
        <v>1</v>
      </c>
      <c r="CP522" s="661">
        <v>0</v>
      </c>
      <c r="CQ522" s="661">
        <v>1</v>
      </c>
      <c r="CR522" s="661">
        <v>0</v>
      </c>
      <c r="CS522" s="661">
        <v>0</v>
      </c>
      <c r="CT522" s="661">
        <v>0</v>
      </c>
      <c r="CU522" s="661">
        <v>1</v>
      </c>
      <c r="CV522" s="661">
        <v>0</v>
      </c>
      <c r="CW522" s="666">
        <v>10.9</v>
      </c>
      <c r="CX522" s="362"/>
      <c r="CY522" s="362"/>
      <c r="CZ522" s="362"/>
      <c r="DD522" s="516">
        <v>1</v>
      </c>
      <c r="DE522" s="511" t="s">
        <v>1897</v>
      </c>
      <c r="DG522" s="136"/>
      <c r="DK522" s="136"/>
      <c r="DL522" s="136"/>
      <c r="DM522" s="136"/>
      <c r="DT522" s="63"/>
      <c r="EP522" s="511">
        <v>290</v>
      </c>
      <c r="EQ522" s="574">
        <v>42884</v>
      </c>
      <c r="EU522" s="133">
        <v>52</v>
      </c>
      <c r="EV522" s="133">
        <v>0</v>
      </c>
      <c r="EW522" s="524">
        <v>16.934498246893799</v>
      </c>
      <c r="EX522" s="133">
        <v>9</v>
      </c>
      <c r="EY522" s="133">
        <v>6</v>
      </c>
      <c r="EZ522" s="133">
        <v>64</v>
      </c>
      <c r="FA522" s="133">
        <v>59</v>
      </c>
      <c r="FD522" s="133">
        <v>49</v>
      </c>
      <c r="FF522" s="133">
        <v>33</v>
      </c>
      <c r="FI522" s="91"/>
      <c r="FJ522" s="91"/>
      <c r="FK522" s="227"/>
      <c r="FL522" s="227"/>
      <c r="FM522" s="193">
        <v>379</v>
      </c>
      <c r="FN522" s="193">
        <v>278</v>
      </c>
      <c r="FO522" s="193">
        <v>200.79910533106064</v>
      </c>
      <c r="FP522" s="193">
        <v>147.28799810563288</v>
      </c>
      <c r="FQ522" s="193">
        <v>27</v>
      </c>
      <c r="FR522" s="133">
        <v>1</v>
      </c>
      <c r="FT522" s="193">
        <v>98</v>
      </c>
      <c r="FU522" s="193">
        <v>29</v>
      </c>
      <c r="FV522" s="133">
        <v>150</v>
      </c>
      <c r="FW522" s="237">
        <v>3.2</v>
      </c>
      <c r="FX522" s="237">
        <v>2.41</v>
      </c>
      <c r="FY522" s="237">
        <v>30.625</v>
      </c>
      <c r="FZ522" s="237">
        <v>3.3793103448275863</v>
      </c>
      <c r="GA522" s="237">
        <v>2.7222222222222223</v>
      </c>
      <c r="GB522" s="133">
        <v>21</v>
      </c>
      <c r="GH522" s="133">
        <v>1</v>
      </c>
      <c r="GI522" s="133">
        <v>1</v>
      </c>
      <c r="GJ522" s="133">
        <v>1</v>
      </c>
      <c r="GK522" s="133">
        <v>1</v>
      </c>
      <c r="GL522" s="133">
        <v>27</v>
      </c>
      <c r="GN522" s="133">
        <v>0</v>
      </c>
      <c r="GP522" s="133">
        <v>0</v>
      </c>
      <c r="GQ522" s="61">
        <v>80</v>
      </c>
      <c r="GR522" s="106">
        <v>42.385035426081402</v>
      </c>
      <c r="GS522" s="61">
        <v>36</v>
      </c>
      <c r="GT522" s="61">
        <v>0</v>
      </c>
      <c r="GU522" s="61"/>
      <c r="GV522" s="61"/>
      <c r="GW522" s="61"/>
      <c r="GX522" s="61"/>
      <c r="GY522" s="61">
        <v>20</v>
      </c>
      <c r="GZ522" s="61"/>
      <c r="HA522" s="90"/>
      <c r="HB522" s="21">
        <v>24</v>
      </c>
      <c r="HZ522" s="238"/>
      <c r="IF522" s="237"/>
      <c r="IG522" s="237"/>
      <c r="IQ522" s="237"/>
      <c r="JD522" s="136"/>
      <c r="JE522" s="278"/>
      <c r="JF522" s="70"/>
      <c r="JG522" s="70"/>
      <c r="JH522" s="136"/>
      <c r="JI522" s="136"/>
      <c r="JJ522" s="136"/>
      <c r="JK522" s="136"/>
      <c r="JM522" s="420"/>
      <c r="JN522" s="362"/>
      <c r="JO522" s="244"/>
      <c r="JQ522" s="518">
        <v>1</v>
      </c>
      <c r="JR522" s="519">
        <v>43564</v>
      </c>
      <c r="JS522" s="520">
        <v>22</v>
      </c>
      <c r="JT522" s="135"/>
      <c r="JV522" s="200"/>
      <c r="JW522" s="135"/>
      <c r="JX522" s="225"/>
      <c r="JY522" s="201"/>
      <c r="JZ522" s="135"/>
      <c r="KA522" s="225"/>
      <c r="KB522" s="699">
        <v>0</v>
      </c>
      <c r="KC522" s="511"/>
      <c r="KD522" s="225"/>
      <c r="KE522" s="63"/>
      <c r="KF522" s="250"/>
      <c r="KG522" s="250"/>
      <c r="KH522" s="250"/>
      <c r="KI522" s="250"/>
      <c r="KJ522" s="250"/>
      <c r="KK522" s="250"/>
      <c r="KL522" s="250"/>
      <c r="KM522" s="250"/>
      <c r="KR522" s="92"/>
      <c r="KS522" s="92"/>
      <c r="KT522" s="92"/>
      <c r="KU522" s="361"/>
      <c r="KV522" s="92"/>
      <c r="KW522" s="361"/>
      <c r="KX522" s="361"/>
      <c r="KY522" s="361"/>
      <c r="KZ522" s="361"/>
      <c r="LA522" s="361"/>
      <c r="LB522" s="361"/>
      <c r="LC522" s="361"/>
      <c r="LD522" s="361"/>
      <c r="LE522" s="361"/>
      <c r="LF522" s="112"/>
      <c r="LG522" s="454"/>
      <c r="LH522" s="454"/>
      <c r="LI522" s="454"/>
      <c r="LJ522" s="454"/>
      <c r="LK522" s="454"/>
      <c r="LL522" s="454"/>
      <c r="LM522" s="454"/>
      <c r="LN522" s="454"/>
      <c r="LO522" s="454"/>
      <c r="LP522" s="454"/>
      <c r="LQ522" s="454"/>
      <c r="LR522" s="454"/>
      <c r="LS522" s="454"/>
      <c r="LT522" s="454"/>
      <c r="LU522" s="454"/>
      <c r="LV522" s="454"/>
      <c r="LW522" s="454"/>
      <c r="LX522" s="454"/>
      <c r="LY522" s="454"/>
      <c r="LZ522" s="454"/>
      <c r="MA522" s="454"/>
      <c r="MB522" s="454"/>
      <c r="MD522" s="509"/>
      <c r="ME522" s="61"/>
      <c r="MF522" s="746">
        <v>290</v>
      </c>
      <c r="MG522" s="510">
        <v>42886</v>
      </c>
      <c r="MH522" s="511">
        <v>584</v>
      </c>
      <c r="MI522" s="521">
        <v>584</v>
      </c>
      <c r="MJ522" s="522">
        <v>39.671020656046899</v>
      </c>
      <c r="MK522" s="510"/>
      <c r="ML522" s="511"/>
      <c r="MM522" s="511"/>
      <c r="MN522" s="511"/>
      <c r="MO522" s="511"/>
      <c r="MP522" s="511"/>
      <c r="NE522" s="876">
        <v>1290</v>
      </c>
      <c r="NF522" s="877" t="s">
        <v>64</v>
      </c>
      <c r="NG522" s="877" t="s">
        <v>64</v>
      </c>
      <c r="NH522" s="877" t="s">
        <v>64</v>
      </c>
      <c r="NI522" s="877" t="s">
        <v>64</v>
      </c>
      <c r="NJ522" s="877" t="s">
        <v>64</v>
      </c>
      <c r="NK522" s="877" t="s">
        <v>64</v>
      </c>
      <c r="NL522" s="877" t="s">
        <v>64</v>
      </c>
      <c r="NM522" s="877" t="s">
        <v>64</v>
      </c>
      <c r="NN522" s="877" t="s">
        <v>64</v>
      </c>
      <c r="NO522" s="877" t="s">
        <v>64</v>
      </c>
      <c r="NP522" s="877" t="s">
        <v>64</v>
      </c>
      <c r="NQ522" s="877" t="s">
        <v>64</v>
      </c>
      <c r="NR522" s="877" t="s">
        <v>64</v>
      </c>
      <c r="NS522" s="877" t="s">
        <v>64</v>
      </c>
      <c r="NT522" s="877" t="s">
        <v>64</v>
      </c>
      <c r="NU522" s="877" t="s">
        <v>64</v>
      </c>
      <c r="NV522" s="877" t="s">
        <v>64</v>
      </c>
      <c r="NW522" s="877" t="s">
        <v>64</v>
      </c>
      <c r="NX522" s="877" t="s">
        <v>64</v>
      </c>
      <c r="NY522" s="877" t="s">
        <v>64</v>
      </c>
      <c r="NZ522" s="877" t="s">
        <v>64</v>
      </c>
      <c r="OA522" s="877" t="s">
        <v>64</v>
      </c>
      <c r="OB522" s="877" t="s">
        <v>64</v>
      </c>
      <c r="OC522" s="877" t="s">
        <v>64</v>
      </c>
      <c r="OD522" s="877" t="s">
        <v>64</v>
      </c>
      <c r="OE522" s="877" t="s">
        <v>64</v>
      </c>
      <c r="OF522" s="877" t="s">
        <v>64</v>
      </c>
      <c r="OG522" s="877" t="s">
        <v>64</v>
      </c>
      <c r="OH522" s="877" t="s">
        <v>64</v>
      </c>
      <c r="OI522" s="877" t="s">
        <v>64</v>
      </c>
      <c r="OJ522" s="877" t="s">
        <v>64</v>
      </c>
      <c r="OK522" s="877" t="s">
        <v>64</v>
      </c>
      <c r="OL522" s="877" t="s">
        <v>64</v>
      </c>
      <c r="OM522" s="877" t="s">
        <v>64</v>
      </c>
    </row>
    <row r="523" spans="1:403" s="133" customFormat="1" x14ac:dyDescent="0.25">
      <c r="A523" s="455">
        <v>522</v>
      </c>
      <c r="B523" s="221">
        <v>0</v>
      </c>
      <c r="C523" s="61">
        <v>0</v>
      </c>
      <c r="D523" s="61">
        <v>5</v>
      </c>
      <c r="E523" s="511">
        <v>291</v>
      </c>
      <c r="F523" s="884"/>
      <c r="G523" s="61"/>
      <c r="H523" s="900">
        <v>585</v>
      </c>
      <c r="J523" s="511" t="s">
        <v>2075</v>
      </c>
      <c r="K523" s="766">
        <v>19556</v>
      </c>
      <c r="L523" s="512">
        <v>63.936986301369899</v>
      </c>
      <c r="M523" s="514">
        <v>71</v>
      </c>
      <c r="N523" s="514">
        <v>176</v>
      </c>
      <c r="O523" s="514">
        <v>22.920971074380166</v>
      </c>
      <c r="P523" s="106">
        <v>1.8630918149976161</v>
      </c>
      <c r="Q523" s="511">
        <v>0</v>
      </c>
      <c r="R523" s="511">
        <v>95</v>
      </c>
      <c r="S523" s="511">
        <v>70</v>
      </c>
      <c r="T523" s="511">
        <v>0</v>
      </c>
      <c r="U523" s="514">
        <v>3</v>
      </c>
      <c r="V523" s="718">
        <v>0</v>
      </c>
      <c r="W523" s="718"/>
      <c r="X523" s="718">
        <v>0</v>
      </c>
      <c r="Y523" s="718">
        <v>2</v>
      </c>
      <c r="Z523" s="718">
        <v>0</v>
      </c>
      <c r="AA523" s="718">
        <v>0</v>
      </c>
      <c r="AB523" s="718">
        <v>0</v>
      </c>
      <c r="AC523" s="718">
        <v>0</v>
      </c>
      <c r="AE523" s="524">
        <v>23.3819678264123</v>
      </c>
      <c r="AG523" s="589">
        <v>85</v>
      </c>
      <c r="AH523" s="590">
        <v>1.32</v>
      </c>
      <c r="AI523" s="589">
        <v>57</v>
      </c>
      <c r="AJ523" s="63"/>
      <c r="AK523" s="515">
        <v>13.6</v>
      </c>
      <c r="AL523" s="63"/>
      <c r="AM523" s="515"/>
      <c r="AN523" s="554">
        <v>3341</v>
      </c>
      <c r="AO523" s="409"/>
      <c r="AP523" s="63"/>
      <c r="AQ523" s="63"/>
      <c r="AR523" s="63"/>
      <c r="AS523" s="63"/>
      <c r="AT523" s="63"/>
      <c r="AU523" s="63"/>
      <c r="AV523" s="64"/>
      <c r="AW523" s="64"/>
      <c r="AX523" s="108"/>
      <c r="AY523" s="108"/>
      <c r="AZ523" s="108"/>
      <c r="BA523" s="589">
        <v>135</v>
      </c>
      <c r="BB523" s="414"/>
      <c r="BC523" s="66"/>
      <c r="BD523" s="68"/>
      <c r="BE523" s="66"/>
      <c r="BF523" s="218"/>
      <c r="BG523" s="66"/>
      <c r="BH523" s="68"/>
      <c r="BI523" s="508"/>
      <c r="BJ523" s="508"/>
      <c r="BK523" s="508"/>
      <c r="BL523" s="66"/>
      <c r="BM523" s="66"/>
      <c r="BN523" s="66"/>
      <c r="BO523" s="66"/>
      <c r="BP523" s="571"/>
      <c r="BQ523" s="66"/>
      <c r="BR523" s="66"/>
      <c r="BS523" s="66"/>
      <c r="BT523" s="66"/>
      <c r="BU523" s="61"/>
      <c r="BV523" s="61"/>
      <c r="BW523" s="61"/>
      <c r="BX523" s="61"/>
      <c r="BY523" s="61"/>
      <c r="BZ523" s="61"/>
      <c r="CA523" s="61"/>
      <c r="CB523" s="61"/>
      <c r="CC523" s="61"/>
      <c r="CD523" s="61"/>
      <c r="CE523" s="61"/>
      <c r="CF523" s="61"/>
      <c r="CG523" s="61"/>
      <c r="CH523" s="61"/>
      <c r="CI523" s="61"/>
      <c r="CJ523" s="61"/>
      <c r="CK523" s="661">
        <v>1</v>
      </c>
      <c r="CL523" s="661">
        <v>0</v>
      </c>
      <c r="CM523" s="661">
        <v>1</v>
      </c>
      <c r="CN523" s="661">
        <v>1</v>
      </c>
      <c r="CO523" s="661">
        <v>0</v>
      </c>
      <c r="CP523" s="661">
        <v>0</v>
      </c>
      <c r="CQ523" s="661">
        <v>0</v>
      </c>
      <c r="CR523" s="661">
        <v>1</v>
      </c>
      <c r="CS523" s="661">
        <v>0</v>
      </c>
      <c r="CT523" s="661">
        <v>0</v>
      </c>
      <c r="CU523" s="661">
        <v>0</v>
      </c>
      <c r="CV523" s="661">
        <v>0</v>
      </c>
      <c r="CW523" s="666">
        <v>12.4</v>
      </c>
      <c r="CX523" s="362"/>
      <c r="CY523" s="362"/>
      <c r="CZ523" s="362"/>
      <c r="DD523" s="516">
        <v>2</v>
      </c>
      <c r="DE523" s="511" t="s">
        <v>1750</v>
      </c>
      <c r="DG523" s="136"/>
      <c r="DK523" s="136"/>
      <c r="DL523" s="136"/>
      <c r="DM523" s="136"/>
      <c r="DT523" s="63"/>
      <c r="EP523" s="511">
        <v>291</v>
      </c>
      <c r="EQ523" s="574">
        <v>42892</v>
      </c>
      <c r="EU523" s="133">
        <v>65</v>
      </c>
      <c r="EV523" s="133">
        <v>0</v>
      </c>
      <c r="EW523" s="524">
        <v>23.3819678264123</v>
      </c>
      <c r="EX523" s="133">
        <v>8.5</v>
      </c>
      <c r="EY523" s="133">
        <v>10</v>
      </c>
      <c r="EZ523" s="133">
        <v>72</v>
      </c>
      <c r="FA523" s="133">
        <v>64</v>
      </c>
      <c r="FD523" s="133">
        <v>44</v>
      </c>
      <c r="FF523" s="133">
        <v>30</v>
      </c>
      <c r="FI523" s="91"/>
      <c r="FJ523" s="91"/>
      <c r="FK523" s="227"/>
      <c r="FL523" s="227"/>
      <c r="FM523" s="193">
        <v>515</v>
      </c>
      <c r="FN523" s="193">
        <v>402</v>
      </c>
      <c r="FO523" s="193">
        <v>276.42223311504318</v>
      </c>
      <c r="FP523" s="193">
        <v>215.77036448980073</v>
      </c>
      <c r="FQ523" s="193">
        <v>22</v>
      </c>
      <c r="FR523" s="133">
        <v>1</v>
      </c>
      <c r="FT523" s="193">
        <v>66</v>
      </c>
      <c r="FU523" s="193">
        <v>59</v>
      </c>
      <c r="FV523" s="133">
        <v>170</v>
      </c>
      <c r="FW523" s="237">
        <v>3.5</v>
      </c>
      <c r="FX523" s="237">
        <v>4.5</v>
      </c>
      <c r="FY523" s="237">
        <v>18.857142857142858</v>
      </c>
      <c r="FZ523" s="237">
        <v>1.1186440677966101</v>
      </c>
      <c r="GA523" s="237"/>
      <c r="GB523" s="133">
        <v>21</v>
      </c>
      <c r="GH523" s="133">
        <v>0</v>
      </c>
      <c r="GI523" s="133">
        <v>2</v>
      </c>
      <c r="GJ523" s="133">
        <v>0</v>
      </c>
      <c r="GK523" s="133">
        <v>1</v>
      </c>
      <c r="GL523" s="133">
        <v>34</v>
      </c>
      <c r="GN523" s="133">
        <v>0</v>
      </c>
      <c r="GP523" s="133">
        <v>1</v>
      </c>
      <c r="GQ523" s="61">
        <v>66</v>
      </c>
      <c r="GR523" s="106">
        <v>35.424985214743401</v>
      </c>
      <c r="GS523" s="61">
        <v>59</v>
      </c>
      <c r="GT523" s="61">
        <v>0</v>
      </c>
      <c r="GU523" s="61"/>
      <c r="GV523" s="61"/>
      <c r="GW523" s="61"/>
      <c r="GX523" s="61"/>
      <c r="GY523" s="61"/>
      <c r="GZ523" s="61"/>
      <c r="HA523" s="90"/>
      <c r="HB523" s="21">
        <v>9</v>
      </c>
      <c r="HZ523" s="238"/>
      <c r="IF523" s="237"/>
      <c r="IG523" s="237"/>
      <c r="IQ523" s="237"/>
      <c r="JD523" s="136"/>
      <c r="JE523" s="278"/>
      <c r="JF523" s="70"/>
      <c r="JG523" s="70"/>
      <c r="JH523" s="136"/>
      <c r="JI523" s="136"/>
      <c r="JJ523" s="136"/>
      <c r="JK523" s="136"/>
      <c r="JM523" s="420"/>
      <c r="JN523" s="362"/>
      <c r="JO523" s="244"/>
      <c r="JQ523" s="518">
        <v>2</v>
      </c>
      <c r="JR523" s="519">
        <v>43753</v>
      </c>
      <c r="JS523" s="520">
        <v>28</v>
      </c>
      <c r="JT523" s="135"/>
      <c r="JV523" s="200"/>
      <c r="JW523" s="135"/>
      <c r="JX523" s="225"/>
      <c r="JY523" s="201"/>
      <c r="JZ523" s="135"/>
      <c r="KA523" s="225"/>
      <c r="KB523" s="699">
        <v>1</v>
      </c>
      <c r="KC523" s="700">
        <v>43753</v>
      </c>
      <c r="KD523" s="225"/>
      <c r="KE523" s="63"/>
      <c r="KF523" s="250"/>
      <c r="KG523" s="250"/>
      <c r="KH523" s="250"/>
      <c r="KI523" s="250"/>
      <c r="KJ523" s="250"/>
      <c r="KK523" s="250"/>
      <c r="KL523" s="250"/>
      <c r="KM523" s="250"/>
      <c r="KR523" s="92"/>
      <c r="KS523" s="92"/>
      <c r="KT523" s="92"/>
      <c r="KU523" s="361"/>
      <c r="KV523" s="92"/>
      <c r="KW523" s="361"/>
      <c r="KX523" s="361"/>
      <c r="KY523" s="361"/>
      <c r="KZ523" s="361"/>
      <c r="LA523" s="361"/>
      <c r="LB523" s="361"/>
      <c r="LC523" s="361"/>
      <c r="LD523" s="361"/>
      <c r="LE523" s="361"/>
      <c r="LF523" s="112"/>
      <c r="LG523" s="454"/>
      <c r="LH523" s="454"/>
      <c r="LI523" s="454"/>
      <c r="LJ523" s="454"/>
      <c r="LK523" s="454"/>
      <c r="LL523" s="454"/>
      <c r="LM523" s="454"/>
      <c r="LN523" s="454"/>
      <c r="LO523" s="454"/>
      <c r="LP523" s="454"/>
      <c r="LQ523" s="454"/>
      <c r="LR523" s="454"/>
      <c r="LS523" s="454"/>
      <c r="LT523" s="454"/>
      <c r="LU523" s="454"/>
      <c r="LV523" s="454"/>
      <c r="LW523" s="454"/>
      <c r="LX523" s="454"/>
      <c r="LY523" s="454"/>
      <c r="LZ523" s="454"/>
      <c r="MA523" s="454"/>
      <c r="MB523" s="454"/>
      <c r="MD523" s="509"/>
      <c r="ME523" s="61"/>
      <c r="MF523" s="746">
        <v>291</v>
      </c>
      <c r="MG523" s="510">
        <v>42893</v>
      </c>
      <c r="MH523" s="511">
        <v>585</v>
      </c>
      <c r="MI523" s="521">
        <v>585</v>
      </c>
      <c r="MJ523" s="522">
        <v>81.593846466223098</v>
      </c>
      <c r="MK523" s="510"/>
      <c r="ML523" s="511"/>
      <c r="MM523" s="511"/>
      <c r="MN523" s="511"/>
      <c r="MO523" s="511"/>
      <c r="MP523" s="511"/>
      <c r="NE523" s="876" t="s">
        <v>64</v>
      </c>
      <c r="NF523" s="877" t="s">
        <v>64</v>
      </c>
      <c r="NG523" s="877" t="s">
        <v>64</v>
      </c>
      <c r="NH523" s="877" t="s">
        <v>64</v>
      </c>
      <c r="NI523" s="877" t="s">
        <v>64</v>
      </c>
      <c r="NJ523" s="877" t="s">
        <v>64</v>
      </c>
      <c r="NK523" s="877" t="s">
        <v>64</v>
      </c>
      <c r="NL523" s="877" t="s">
        <v>64</v>
      </c>
      <c r="NM523" s="877" t="s">
        <v>64</v>
      </c>
      <c r="NN523" s="877" t="s">
        <v>64</v>
      </c>
      <c r="NO523" s="877" t="s">
        <v>64</v>
      </c>
      <c r="NP523" s="877" t="s">
        <v>64</v>
      </c>
      <c r="NQ523" s="877" t="s">
        <v>64</v>
      </c>
      <c r="NR523" s="877" t="s">
        <v>64</v>
      </c>
      <c r="NS523" s="877" t="s">
        <v>64</v>
      </c>
      <c r="NT523" s="877" t="s">
        <v>64</v>
      </c>
      <c r="NU523" s="877" t="s">
        <v>64</v>
      </c>
      <c r="NV523" s="877" t="s">
        <v>64</v>
      </c>
      <c r="NW523" s="877" t="s">
        <v>64</v>
      </c>
      <c r="NX523" s="877" t="s">
        <v>64</v>
      </c>
      <c r="NY523" s="877" t="s">
        <v>64</v>
      </c>
      <c r="NZ523" s="877" t="s">
        <v>64</v>
      </c>
      <c r="OA523" s="877" t="s">
        <v>64</v>
      </c>
      <c r="OB523" s="877" t="s">
        <v>64</v>
      </c>
      <c r="OC523" s="877" t="s">
        <v>64</v>
      </c>
      <c r="OD523" s="877" t="s">
        <v>64</v>
      </c>
      <c r="OE523" s="877" t="s">
        <v>64</v>
      </c>
      <c r="OF523" s="877" t="s">
        <v>64</v>
      </c>
      <c r="OG523" s="877" t="s">
        <v>64</v>
      </c>
      <c r="OH523" s="877" t="s">
        <v>64</v>
      </c>
      <c r="OI523" s="877" t="s">
        <v>64</v>
      </c>
      <c r="OJ523" s="877" t="s">
        <v>64</v>
      </c>
      <c r="OK523" s="877" t="s">
        <v>64</v>
      </c>
      <c r="OL523" s="877" t="s">
        <v>64</v>
      </c>
      <c r="OM523" s="877" t="s">
        <v>64</v>
      </c>
    </row>
    <row r="524" spans="1:403" s="133" customFormat="1" x14ac:dyDescent="0.25">
      <c r="A524" s="902">
        <v>523</v>
      </c>
      <c r="B524" s="221">
        <v>0</v>
      </c>
      <c r="C524" s="61">
        <v>1</v>
      </c>
      <c r="D524" s="61">
        <v>5</v>
      </c>
      <c r="E524" s="511">
        <v>292</v>
      </c>
      <c r="F524" s="884"/>
      <c r="G524" s="61"/>
      <c r="H524" s="900">
        <v>587</v>
      </c>
      <c r="J524" s="511" t="s">
        <v>2076</v>
      </c>
      <c r="K524" s="766">
        <v>19402</v>
      </c>
      <c r="L524" s="512">
        <v>64.528767123287693</v>
      </c>
      <c r="M524" s="514">
        <v>61.2</v>
      </c>
      <c r="N524" s="514">
        <v>161</v>
      </c>
      <c r="O524" s="514">
        <v>23.610200223756799</v>
      </c>
      <c r="P524" s="106">
        <v>1.6543881044059765</v>
      </c>
      <c r="Q524" s="511">
        <v>0</v>
      </c>
      <c r="R524" s="511">
        <v>100</v>
      </c>
      <c r="S524" s="511">
        <v>60</v>
      </c>
      <c r="T524" s="511">
        <v>0</v>
      </c>
      <c r="U524" s="514">
        <v>2</v>
      </c>
      <c r="V524" s="718">
        <v>1</v>
      </c>
      <c r="W524" s="718"/>
      <c r="X524" s="718">
        <v>0</v>
      </c>
      <c r="Y524" s="718">
        <v>0</v>
      </c>
      <c r="Z524" s="718">
        <v>0</v>
      </c>
      <c r="AA524" s="718">
        <v>0</v>
      </c>
      <c r="AB524" s="718">
        <v>0</v>
      </c>
      <c r="AC524" s="718">
        <v>0</v>
      </c>
      <c r="AE524" s="524">
        <v>24.841342089862799</v>
      </c>
      <c r="AG524" s="589">
        <v>96</v>
      </c>
      <c r="AH524" s="590">
        <v>2.54</v>
      </c>
      <c r="AI524" s="589">
        <v>26</v>
      </c>
      <c r="AJ524" s="63"/>
      <c r="AK524" s="515">
        <v>9.8000000000000007</v>
      </c>
      <c r="AL524" s="63"/>
      <c r="AM524" s="515"/>
      <c r="AN524" s="554">
        <v>8522</v>
      </c>
      <c r="AO524" s="409"/>
      <c r="AP524" s="63"/>
      <c r="AQ524" s="63"/>
      <c r="AR524" s="63"/>
      <c r="AS524" s="63"/>
      <c r="AT524" s="63"/>
      <c r="AU524" s="63"/>
      <c r="AV524" s="64"/>
      <c r="AW524" s="64"/>
      <c r="AX524" s="108"/>
      <c r="AY524" s="108"/>
      <c r="AZ524" s="108"/>
      <c r="BA524" s="589">
        <v>142</v>
      </c>
      <c r="BB524" s="414"/>
      <c r="BC524" s="66"/>
      <c r="BD524" s="68"/>
      <c r="BE524" s="66"/>
      <c r="BF524" s="218"/>
      <c r="BG524" s="66"/>
      <c r="BH524" s="68"/>
      <c r="BI524" s="508"/>
      <c r="BJ524" s="508"/>
      <c r="BK524" s="508"/>
      <c r="BL524" s="66"/>
      <c r="BM524" s="66"/>
      <c r="BN524" s="66"/>
      <c r="BO524" s="66"/>
      <c r="BP524" s="571"/>
      <c r="BQ524" s="66"/>
      <c r="BR524" s="66"/>
      <c r="BS524" s="66"/>
      <c r="BT524" s="66"/>
      <c r="BU524" s="61"/>
      <c r="BV524" s="61"/>
      <c r="BW524" s="61"/>
      <c r="BX524" s="61"/>
      <c r="BY524" s="61"/>
      <c r="BZ524" s="61"/>
      <c r="CA524" s="61"/>
      <c r="CB524" s="61"/>
      <c r="CC524" s="61"/>
      <c r="CD524" s="61"/>
      <c r="CE524" s="61"/>
      <c r="CF524" s="61"/>
      <c r="CG524" s="61"/>
      <c r="CH524" s="61"/>
      <c r="CI524" s="61"/>
      <c r="CJ524" s="61"/>
      <c r="CK524" s="661">
        <v>1</v>
      </c>
      <c r="CL524" s="661">
        <v>0</v>
      </c>
      <c r="CM524" s="661">
        <v>0</v>
      </c>
      <c r="CN524" s="661">
        <v>1</v>
      </c>
      <c r="CO524" s="661">
        <v>1</v>
      </c>
      <c r="CP524" s="661">
        <v>0</v>
      </c>
      <c r="CQ524" s="661">
        <v>1</v>
      </c>
      <c r="CR524" s="661">
        <v>0</v>
      </c>
      <c r="CS524" s="661">
        <v>0</v>
      </c>
      <c r="CT524" s="661">
        <v>0</v>
      </c>
      <c r="CU524" s="661">
        <v>1</v>
      </c>
      <c r="CV524" s="661">
        <v>1</v>
      </c>
      <c r="CW524" s="666">
        <v>8.1</v>
      </c>
      <c r="CX524" s="362"/>
      <c r="CY524" s="362"/>
      <c r="CZ524" s="362"/>
      <c r="DD524" s="516">
        <v>1</v>
      </c>
      <c r="DE524" s="511" t="s">
        <v>1756</v>
      </c>
      <c r="DG524" s="136"/>
      <c r="DK524" s="136"/>
      <c r="DL524" s="136"/>
      <c r="DM524" s="136"/>
      <c r="DT524" s="63"/>
      <c r="EP524" s="511">
        <v>292</v>
      </c>
      <c r="EQ524" s="574">
        <v>42954</v>
      </c>
      <c r="EU524" s="133">
        <v>55</v>
      </c>
      <c r="EV524" s="133">
        <v>0</v>
      </c>
      <c r="EW524" s="524">
        <v>24.841342089862799</v>
      </c>
      <c r="EX524" s="133">
        <v>8</v>
      </c>
      <c r="EY524" s="133">
        <v>10</v>
      </c>
      <c r="EZ524" s="133">
        <v>52</v>
      </c>
      <c r="FA524" s="133">
        <v>46</v>
      </c>
      <c r="FD524" s="133">
        <v>49</v>
      </c>
      <c r="FF524" s="133">
        <v>29</v>
      </c>
      <c r="FI524" s="91"/>
      <c r="FJ524" s="91"/>
      <c r="FK524" s="227"/>
      <c r="FL524" s="227"/>
      <c r="FM524" s="193">
        <v>209</v>
      </c>
      <c r="FN524" s="193">
        <v>150</v>
      </c>
      <c r="FO524" s="193">
        <v>126.33069558671869</v>
      </c>
      <c r="FP524" s="193">
        <v>90.667963339750258</v>
      </c>
      <c r="FQ524" s="193">
        <v>28</v>
      </c>
      <c r="FR524" s="133">
        <v>1</v>
      </c>
      <c r="FT524" s="193">
        <v>95</v>
      </c>
      <c r="FU524" s="193">
        <v>13</v>
      </c>
      <c r="FV524" s="133">
        <v>170</v>
      </c>
      <c r="FW524" s="237">
        <v>4</v>
      </c>
      <c r="FX524" s="237">
        <v>9</v>
      </c>
      <c r="FY524" s="237">
        <v>23.75</v>
      </c>
      <c r="FZ524" s="237">
        <v>7.3076923076923075</v>
      </c>
      <c r="GA524" s="237"/>
      <c r="GB524" s="133">
        <v>20</v>
      </c>
      <c r="GH524" s="133">
        <v>1</v>
      </c>
      <c r="GI524" s="133">
        <v>1</v>
      </c>
      <c r="GJ524" s="133">
        <v>1</v>
      </c>
      <c r="GK524" s="133">
        <v>2</v>
      </c>
      <c r="GL524" s="133">
        <v>65</v>
      </c>
      <c r="GN524" s="133">
        <v>0</v>
      </c>
      <c r="GP524" s="133">
        <v>0</v>
      </c>
      <c r="GQ524" s="61">
        <v>32</v>
      </c>
      <c r="GR524" s="106">
        <v>19.342498845813388</v>
      </c>
      <c r="GS524" s="61">
        <v>36</v>
      </c>
      <c r="GT524" s="61">
        <v>0</v>
      </c>
      <c r="GU524" s="61"/>
      <c r="GV524" s="61"/>
      <c r="GW524" s="61"/>
      <c r="GX524" s="61"/>
      <c r="GY524" s="61"/>
      <c r="GZ524" s="61"/>
      <c r="HA524" s="90"/>
      <c r="HB524" s="21">
        <v>19</v>
      </c>
      <c r="HZ524" s="238"/>
      <c r="IF524" s="237"/>
      <c r="IG524" s="237"/>
      <c r="IQ524" s="237"/>
      <c r="JD524" s="136"/>
      <c r="JE524" s="278"/>
      <c r="JF524" s="70"/>
      <c r="JG524" s="70"/>
      <c r="JH524" s="136"/>
      <c r="JI524" s="136"/>
      <c r="JJ524" s="136"/>
      <c r="JK524" s="136"/>
      <c r="JM524" s="420"/>
      <c r="JN524" s="362"/>
      <c r="JO524" s="244"/>
      <c r="JQ524" s="518">
        <v>0</v>
      </c>
      <c r="JR524" s="519">
        <v>43561</v>
      </c>
      <c r="JS524" s="520">
        <v>19</v>
      </c>
      <c r="JT524" s="135"/>
      <c r="JV524" s="200"/>
      <c r="JW524" s="135"/>
      <c r="JX524" s="225"/>
      <c r="JY524" s="201"/>
      <c r="JZ524" s="135"/>
      <c r="KA524" s="225"/>
      <c r="KB524" s="699">
        <v>0</v>
      </c>
      <c r="KC524" s="511"/>
      <c r="KD524" s="225"/>
      <c r="KE524" s="63"/>
      <c r="KF524" s="250"/>
      <c r="KG524" s="250"/>
      <c r="KH524" s="250"/>
      <c r="KI524" s="250"/>
      <c r="KJ524" s="250"/>
      <c r="KK524" s="250"/>
      <c r="KL524" s="250"/>
      <c r="KM524" s="250"/>
      <c r="KR524" s="92"/>
      <c r="KS524" s="92"/>
      <c r="KT524" s="92"/>
      <c r="KU524" s="361"/>
      <c r="KV524" s="92"/>
      <c r="KW524" s="361"/>
      <c r="KX524" s="361"/>
      <c r="KY524" s="361"/>
      <c r="KZ524" s="361"/>
      <c r="LA524" s="361"/>
      <c r="LB524" s="361"/>
      <c r="LC524" s="361"/>
      <c r="LD524" s="361"/>
      <c r="LE524" s="361"/>
      <c r="LF524" s="112"/>
      <c r="LG524" s="454"/>
      <c r="LH524" s="454"/>
      <c r="LI524" s="454"/>
      <c r="LJ524" s="454"/>
      <c r="LK524" s="454"/>
      <c r="LL524" s="454"/>
      <c r="LM524" s="454"/>
      <c r="LN524" s="454"/>
      <c r="LO524" s="454"/>
      <c r="LP524" s="454"/>
      <c r="LQ524" s="454"/>
      <c r="LR524" s="454"/>
      <c r="LS524" s="454"/>
      <c r="LT524" s="454"/>
      <c r="LU524" s="454"/>
      <c r="LV524" s="454"/>
      <c r="LW524" s="454"/>
      <c r="LX524" s="454"/>
      <c r="LY524" s="454"/>
      <c r="LZ524" s="454"/>
      <c r="MA524" s="454"/>
      <c r="MB524" s="454"/>
      <c r="MD524" s="509"/>
      <c r="ME524" s="61"/>
      <c r="MF524" s="746">
        <v>292</v>
      </c>
      <c r="MG524" s="510">
        <v>42955</v>
      </c>
      <c r="MH524" s="511">
        <v>587</v>
      </c>
      <c r="MI524" s="521">
        <v>587</v>
      </c>
      <c r="MJ524" s="522">
        <v>131.750120446632</v>
      </c>
      <c r="MK524" s="510"/>
      <c r="ML524" s="511"/>
      <c r="MM524" s="511"/>
      <c r="MN524" s="511"/>
      <c r="MO524" s="511"/>
      <c r="MP524" s="511"/>
      <c r="NE524" s="876">
        <v>1292</v>
      </c>
      <c r="NF524" s="877" t="s">
        <v>64</v>
      </c>
      <c r="NG524" s="877" t="s">
        <v>64</v>
      </c>
      <c r="NH524" s="877" t="s">
        <v>64</v>
      </c>
      <c r="NI524" s="877" t="s">
        <v>64</v>
      </c>
      <c r="NJ524" s="877" t="s">
        <v>64</v>
      </c>
      <c r="NK524" s="877" t="s">
        <v>64</v>
      </c>
      <c r="NL524" s="877" t="s">
        <v>64</v>
      </c>
      <c r="NM524" s="877" t="s">
        <v>64</v>
      </c>
      <c r="NN524" s="877" t="s">
        <v>64</v>
      </c>
      <c r="NO524" s="877" t="s">
        <v>64</v>
      </c>
      <c r="NP524" s="877" t="s">
        <v>64</v>
      </c>
      <c r="NQ524" s="877" t="s">
        <v>64</v>
      </c>
      <c r="NR524" s="877" t="s">
        <v>64</v>
      </c>
      <c r="NS524" s="877" t="s">
        <v>64</v>
      </c>
      <c r="NT524" s="877" t="s">
        <v>64</v>
      </c>
      <c r="NU524" s="877" t="s">
        <v>64</v>
      </c>
      <c r="NV524" s="877" t="s">
        <v>64</v>
      </c>
      <c r="NW524" s="877" t="s">
        <v>64</v>
      </c>
      <c r="NX524" s="877" t="s">
        <v>64</v>
      </c>
      <c r="NY524" s="877" t="s">
        <v>64</v>
      </c>
      <c r="NZ524" s="877" t="s">
        <v>64</v>
      </c>
      <c r="OA524" s="877" t="s">
        <v>64</v>
      </c>
      <c r="OB524" s="877" t="s">
        <v>64</v>
      </c>
      <c r="OC524" s="877" t="s">
        <v>64</v>
      </c>
      <c r="OD524" s="877" t="s">
        <v>64</v>
      </c>
      <c r="OE524" s="877" t="s">
        <v>64</v>
      </c>
      <c r="OF524" s="877" t="s">
        <v>64</v>
      </c>
      <c r="OG524" s="877" t="s">
        <v>64</v>
      </c>
      <c r="OH524" s="877" t="s">
        <v>64</v>
      </c>
      <c r="OI524" s="877" t="s">
        <v>64</v>
      </c>
      <c r="OJ524" s="877" t="s">
        <v>64</v>
      </c>
      <c r="OK524" s="877" t="s">
        <v>64</v>
      </c>
      <c r="OL524" s="877" t="s">
        <v>64</v>
      </c>
      <c r="OM524" s="877" t="s">
        <v>64</v>
      </c>
    </row>
    <row r="525" spans="1:403" s="133" customFormat="1" x14ac:dyDescent="0.25">
      <c r="A525" s="455">
        <v>524</v>
      </c>
      <c r="B525" s="221">
        <v>0</v>
      </c>
      <c r="C525" s="61">
        <v>0</v>
      </c>
      <c r="D525" s="61">
        <v>5</v>
      </c>
      <c r="E525" s="511">
        <v>293</v>
      </c>
      <c r="F525" s="884"/>
      <c r="G525" s="61"/>
      <c r="H525" s="900">
        <v>588</v>
      </c>
      <c r="J525" s="511" t="s">
        <v>2077</v>
      </c>
      <c r="K525" s="766">
        <v>24801</v>
      </c>
      <c r="L525" s="512">
        <v>49.739726027397303</v>
      </c>
      <c r="M525" s="514">
        <v>104</v>
      </c>
      <c r="N525" s="514">
        <v>180</v>
      </c>
      <c r="O525" s="514">
        <v>32.098765432098766</v>
      </c>
      <c r="P525" s="106">
        <v>2.2803508501982761</v>
      </c>
      <c r="Q525" s="511">
        <v>0</v>
      </c>
      <c r="R525" s="511">
        <v>120</v>
      </c>
      <c r="S525" s="511">
        <v>90</v>
      </c>
      <c r="T525" s="511">
        <v>0</v>
      </c>
      <c r="U525" s="514">
        <v>2</v>
      </c>
      <c r="V525" s="718">
        <v>0</v>
      </c>
      <c r="W525" s="718"/>
      <c r="X525" s="718">
        <v>1</v>
      </c>
      <c r="Y525" s="718">
        <v>2</v>
      </c>
      <c r="Z525" s="718">
        <v>1</v>
      </c>
      <c r="AA525" s="718">
        <v>1</v>
      </c>
      <c r="AB525" s="718">
        <v>0</v>
      </c>
      <c r="AC525" s="718">
        <v>0</v>
      </c>
      <c r="AE525" s="524">
        <v>25.1322249528498</v>
      </c>
      <c r="AG525" s="589"/>
      <c r="AH525" s="590">
        <v>1.2</v>
      </c>
      <c r="AI525" s="589">
        <v>70</v>
      </c>
      <c r="AJ525" s="63"/>
      <c r="AK525" s="515">
        <v>16</v>
      </c>
      <c r="AL525" s="63"/>
      <c r="AM525" s="515"/>
      <c r="AN525" s="554">
        <v>2092</v>
      </c>
      <c r="AO525" s="409"/>
      <c r="AP525" s="63"/>
      <c r="AQ525" s="63"/>
      <c r="AR525" s="63"/>
      <c r="AS525" s="63"/>
      <c r="AT525" s="63"/>
      <c r="AU525" s="63"/>
      <c r="AV525" s="64"/>
      <c r="AW525" s="64"/>
      <c r="AX525" s="108"/>
      <c r="AY525" s="108"/>
      <c r="AZ525" s="108"/>
      <c r="BA525" s="589">
        <v>139</v>
      </c>
      <c r="BB525" s="414"/>
      <c r="BC525" s="66"/>
      <c r="BD525" s="68"/>
      <c r="BE525" s="66"/>
      <c r="BF525" s="218"/>
      <c r="BG525" s="66"/>
      <c r="BH525" s="68"/>
      <c r="BI525" s="508"/>
      <c r="BJ525" s="508"/>
      <c r="BK525" s="508"/>
      <c r="BL525" s="66"/>
      <c r="BM525" s="66"/>
      <c r="BN525" s="66"/>
      <c r="BO525" s="66"/>
      <c r="BP525" s="571"/>
      <c r="BQ525" s="66"/>
      <c r="BR525" s="66"/>
      <c r="BS525" s="66"/>
      <c r="BT525" s="66"/>
      <c r="BU525" s="61"/>
      <c r="BV525" s="61"/>
      <c r="BW525" s="61"/>
      <c r="BX525" s="61"/>
      <c r="BY525" s="61"/>
      <c r="BZ525" s="61"/>
      <c r="CA525" s="61"/>
      <c r="CB525" s="61"/>
      <c r="CC525" s="61"/>
      <c r="CD525" s="61"/>
      <c r="CE525" s="61"/>
      <c r="CF525" s="61"/>
      <c r="CG525" s="61"/>
      <c r="CH525" s="61"/>
      <c r="CI525" s="61"/>
      <c r="CJ525" s="61"/>
      <c r="CK525" s="661">
        <v>1</v>
      </c>
      <c r="CL525" s="661">
        <v>0</v>
      </c>
      <c r="CM525" s="661">
        <v>1</v>
      </c>
      <c r="CN525" s="661">
        <v>1</v>
      </c>
      <c r="CO525" s="661">
        <v>1</v>
      </c>
      <c r="CP525" s="661">
        <v>0</v>
      </c>
      <c r="CQ525" s="661">
        <v>1</v>
      </c>
      <c r="CR525" s="661">
        <v>1</v>
      </c>
      <c r="CS525" s="661">
        <v>0</v>
      </c>
      <c r="CT525" s="661">
        <v>0</v>
      </c>
      <c r="CU525" s="661">
        <v>1</v>
      </c>
      <c r="CV525" s="661">
        <v>1</v>
      </c>
      <c r="CW525" s="666">
        <v>10.5</v>
      </c>
      <c r="CX525" s="362"/>
      <c r="CY525" s="362"/>
      <c r="CZ525" s="362"/>
      <c r="DD525" s="516">
        <v>1</v>
      </c>
      <c r="DE525" s="511" t="s">
        <v>1897</v>
      </c>
      <c r="DG525" s="136"/>
      <c r="DK525" s="136"/>
      <c r="DL525" s="136"/>
      <c r="DM525" s="136"/>
      <c r="DT525" s="63"/>
      <c r="EP525" s="511">
        <v>293</v>
      </c>
      <c r="EQ525" s="574">
        <v>42955</v>
      </c>
      <c r="EU525" s="133">
        <v>61</v>
      </c>
      <c r="EV525" s="133">
        <v>0</v>
      </c>
      <c r="EW525" s="524">
        <v>25.1322249528498</v>
      </c>
      <c r="EX525" s="133">
        <v>8</v>
      </c>
      <c r="EY525" s="133">
        <v>8</v>
      </c>
      <c r="EZ525" s="133">
        <v>67</v>
      </c>
      <c r="FA525" s="133">
        <v>59</v>
      </c>
      <c r="FD525" s="133">
        <v>54</v>
      </c>
      <c r="FF525" s="133">
        <v>42</v>
      </c>
      <c r="FI525" s="91"/>
      <c r="FJ525" s="91"/>
      <c r="FK525" s="227"/>
      <c r="FL525" s="227"/>
      <c r="FM525" s="193">
        <v>247</v>
      </c>
      <c r="FN525" s="193">
        <v>210</v>
      </c>
      <c r="FO525" s="193">
        <v>108.3166653844181</v>
      </c>
      <c r="FP525" s="193">
        <v>92.091092027238062</v>
      </c>
      <c r="FQ525" s="193">
        <v>15</v>
      </c>
      <c r="FR525" s="133">
        <v>1</v>
      </c>
      <c r="FT525" s="193">
        <v>67</v>
      </c>
      <c r="FU525" s="193">
        <v>28</v>
      </c>
      <c r="FV525" s="133">
        <v>140</v>
      </c>
      <c r="FW525" s="237">
        <v>4</v>
      </c>
      <c r="FX525" s="237">
        <v>4.32</v>
      </c>
      <c r="FY525" s="237">
        <v>16.75</v>
      </c>
      <c r="FZ525" s="237">
        <v>2.3928571428571428</v>
      </c>
      <c r="GA525" s="237">
        <v>0.98529411764705888</v>
      </c>
      <c r="GB525" s="133">
        <v>28</v>
      </c>
      <c r="GH525" s="133">
        <v>0</v>
      </c>
      <c r="GI525" s="133">
        <v>1</v>
      </c>
      <c r="GJ525" s="133">
        <v>2</v>
      </c>
      <c r="GK525" s="133">
        <v>2</v>
      </c>
      <c r="GL525" s="133">
        <v>33</v>
      </c>
      <c r="GN525" s="133">
        <v>0</v>
      </c>
      <c r="GP525" s="133">
        <v>0</v>
      </c>
      <c r="GQ525" s="61">
        <v>159</v>
      </c>
      <c r="GR525" s="106">
        <v>69.726112534908822</v>
      </c>
      <c r="GS525" s="61">
        <v>66</v>
      </c>
      <c r="GT525" s="61">
        <v>0</v>
      </c>
      <c r="GU525" s="61"/>
      <c r="GV525" s="61"/>
      <c r="GW525" s="61"/>
      <c r="GX525" s="61"/>
      <c r="GY525" s="61">
        <v>19</v>
      </c>
      <c r="GZ525" s="61"/>
      <c r="HA525" s="90"/>
      <c r="HB525" s="21">
        <v>25</v>
      </c>
      <c r="HZ525" s="238"/>
      <c r="IF525" s="237"/>
      <c r="IG525" s="237"/>
      <c r="IQ525" s="237"/>
      <c r="JD525" s="136"/>
      <c r="JE525" s="278"/>
      <c r="JF525" s="70"/>
      <c r="JG525" s="70"/>
      <c r="JH525" s="136"/>
      <c r="JI525" s="136"/>
      <c r="JJ525" s="136"/>
      <c r="JK525" s="136"/>
      <c r="JM525" s="420"/>
      <c r="JN525" s="362"/>
      <c r="JO525" s="244"/>
      <c r="JQ525" s="518">
        <v>0</v>
      </c>
      <c r="JR525" s="519">
        <v>43552</v>
      </c>
      <c r="JS525" s="520">
        <v>19</v>
      </c>
      <c r="JT525" s="135"/>
      <c r="JV525" s="200"/>
      <c r="JW525" s="135"/>
      <c r="JX525" s="225"/>
      <c r="JY525" s="201"/>
      <c r="JZ525" s="135"/>
      <c r="KA525" s="225"/>
      <c r="KB525" s="699">
        <v>0</v>
      </c>
      <c r="KC525" s="511"/>
      <c r="KD525" s="225"/>
      <c r="KE525" s="63"/>
      <c r="KF525" s="250"/>
      <c r="KG525" s="250"/>
      <c r="KH525" s="250"/>
      <c r="KI525" s="250"/>
      <c r="KJ525" s="250"/>
      <c r="KK525" s="250"/>
      <c r="KL525" s="250"/>
      <c r="KM525" s="250"/>
      <c r="KR525" s="92"/>
      <c r="KS525" s="92"/>
      <c r="KT525" s="92"/>
      <c r="KU525" s="361"/>
      <c r="KV525" s="92"/>
      <c r="KW525" s="361"/>
      <c r="KX525" s="361"/>
      <c r="KY525" s="361"/>
      <c r="KZ525" s="361"/>
      <c r="LA525" s="361"/>
      <c r="LB525" s="361"/>
      <c r="LC525" s="361"/>
      <c r="LD525" s="361"/>
      <c r="LE525" s="361"/>
      <c r="LF525" s="112"/>
      <c r="LG525" s="454"/>
      <c r="LH525" s="454"/>
      <c r="LI525" s="454"/>
      <c r="LJ525" s="454"/>
      <c r="LK525" s="454"/>
      <c r="LL525" s="454"/>
      <c r="LM525" s="454"/>
      <c r="LN525" s="454"/>
      <c r="LO525" s="454"/>
      <c r="LP525" s="454"/>
      <c r="LQ525" s="454"/>
      <c r="LR525" s="454"/>
      <c r="LS525" s="454"/>
      <c r="LT525" s="454"/>
      <c r="LU525" s="454"/>
      <c r="LV525" s="454"/>
      <c r="LW525" s="454"/>
      <c r="LX525" s="454"/>
      <c r="LY525" s="454"/>
      <c r="LZ525" s="454"/>
      <c r="MA525" s="454"/>
      <c r="MB525" s="454"/>
      <c r="MD525" s="509"/>
      <c r="ME525" s="61"/>
      <c r="MF525" s="746">
        <v>293</v>
      </c>
      <c r="MG525" s="510">
        <v>42956</v>
      </c>
      <c r="MH525" s="511">
        <v>588</v>
      </c>
      <c r="MI525" s="521">
        <v>588</v>
      </c>
      <c r="MJ525" s="522">
        <v>39.270317319511797</v>
      </c>
      <c r="MK525" s="510"/>
      <c r="ML525" s="511"/>
      <c r="MM525" s="511"/>
      <c r="MN525" s="511"/>
      <c r="MO525" s="511"/>
      <c r="MP525" s="511"/>
      <c r="NE525" s="876" t="s">
        <v>64</v>
      </c>
      <c r="NF525" s="877" t="s">
        <v>64</v>
      </c>
      <c r="NG525" s="877" t="s">
        <v>64</v>
      </c>
      <c r="NH525" s="877" t="s">
        <v>64</v>
      </c>
      <c r="NI525" s="877" t="s">
        <v>64</v>
      </c>
      <c r="NJ525" s="877" t="s">
        <v>64</v>
      </c>
      <c r="NK525" s="877" t="s">
        <v>64</v>
      </c>
      <c r="NL525" s="877" t="s">
        <v>64</v>
      </c>
      <c r="NM525" s="877" t="s">
        <v>64</v>
      </c>
      <c r="NN525" s="877" t="s">
        <v>64</v>
      </c>
      <c r="NO525" s="877" t="s">
        <v>64</v>
      </c>
      <c r="NP525" s="877" t="s">
        <v>64</v>
      </c>
      <c r="NQ525" s="877" t="s">
        <v>64</v>
      </c>
      <c r="NR525" s="877" t="s">
        <v>64</v>
      </c>
      <c r="NS525" s="877" t="s">
        <v>64</v>
      </c>
      <c r="NT525" s="877" t="s">
        <v>64</v>
      </c>
      <c r="NU525" s="877" t="s">
        <v>64</v>
      </c>
      <c r="NV525" s="877" t="s">
        <v>64</v>
      </c>
      <c r="NW525" s="877" t="s">
        <v>64</v>
      </c>
      <c r="NX525" s="877" t="s">
        <v>64</v>
      </c>
      <c r="NY525" s="877" t="s">
        <v>64</v>
      </c>
      <c r="NZ525" s="877" t="s">
        <v>64</v>
      </c>
      <c r="OA525" s="877" t="s">
        <v>64</v>
      </c>
      <c r="OB525" s="877" t="s">
        <v>64</v>
      </c>
      <c r="OC525" s="877" t="s">
        <v>64</v>
      </c>
      <c r="OD525" s="877" t="s">
        <v>64</v>
      </c>
      <c r="OE525" s="877" t="s">
        <v>64</v>
      </c>
      <c r="OF525" s="877" t="s">
        <v>64</v>
      </c>
      <c r="OG525" s="877" t="s">
        <v>64</v>
      </c>
      <c r="OH525" s="877" t="s">
        <v>64</v>
      </c>
      <c r="OI525" s="877" t="s">
        <v>64</v>
      </c>
      <c r="OJ525" s="877" t="s">
        <v>64</v>
      </c>
      <c r="OK525" s="877" t="s">
        <v>64</v>
      </c>
      <c r="OL525" s="877" t="s">
        <v>64</v>
      </c>
      <c r="OM525" s="877" t="s">
        <v>64</v>
      </c>
    </row>
    <row r="526" spans="1:403" s="133" customFormat="1" x14ac:dyDescent="0.25">
      <c r="A526" s="455">
        <v>525</v>
      </c>
      <c r="B526" s="274">
        <v>0</v>
      </c>
      <c r="C526" s="61">
        <v>0</v>
      </c>
      <c r="D526" s="61">
        <v>5</v>
      </c>
      <c r="E526" s="511">
        <v>295</v>
      </c>
      <c r="F526" s="884"/>
      <c r="G526" s="61"/>
      <c r="H526" s="900">
        <v>591</v>
      </c>
      <c r="J526" s="511" t="s">
        <v>2078</v>
      </c>
      <c r="K526" s="766">
        <v>20569</v>
      </c>
      <c r="L526" s="512">
        <v>61.441095890410999</v>
      </c>
      <c r="M526" s="514">
        <v>73</v>
      </c>
      <c r="N526" s="514">
        <v>173</v>
      </c>
      <c r="O526" s="514">
        <v>24.391058839252899</v>
      </c>
      <c r="P526" s="106">
        <v>1.8729803937990264</v>
      </c>
      <c r="Q526" s="511">
        <v>0</v>
      </c>
      <c r="R526" s="511">
        <v>100</v>
      </c>
      <c r="S526" s="511">
        <v>70</v>
      </c>
      <c r="T526" s="511">
        <v>1</v>
      </c>
      <c r="U526" s="514">
        <v>2</v>
      </c>
      <c r="V526" s="718">
        <v>0</v>
      </c>
      <c r="W526" s="718"/>
      <c r="X526" s="718">
        <v>0</v>
      </c>
      <c r="Y526" s="718">
        <v>2</v>
      </c>
      <c r="Z526" s="718">
        <v>0</v>
      </c>
      <c r="AA526" s="718">
        <v>0</v>
      </c>
      <c r="AB526" s="718">
        <v>0</v>
      </c>
      <c r="AC526" s="718">
        <v>0</v>
      </c>
      <c r="AE526" s="524">
        <v>21.329111442597402</v>
      </c>
      <c r="AG526" s="589">
        <v>89</v>
      </c>
      <c r="AH526" s="590">
        <v>1.07</v>
      </c>
      <c r="AI526" s="589">
        <v>74</v>
      </c>
      <c r="AJ526" s="63"/>
      <c r="AK526" s="515">
        <v>13.8</v>
      </c>
      <c r="AL526" s="63"/>
      <c r="AM526" s="515"/>
      <c r="AN526" s="554">
        <v>3588</v>
      </c>
      <c r="AO526" s="409"/>
      <c r="AP526" s="63"/>
      <c r="AQ526" s="63"/>
      <c r="AR526" s="63"/>
      <c r="AS526" s="63"/>
      <c r="AT526" s="63"/>
      <c r="AU526" s="63"/>
      <c r="AV526" s="64"/>
      <c r="AW526" s="64"/>
      <c r="AX526" s="108"/>
      <c r="AY526" s="108"/>
      <c r="AZ526" s="108"/>
      <c r="BA526" s="589">
        <v>137</v>
      </c>
      <c r="BB526" s="414"/>
      <c r="BC526" s="66"/>
      <c r="BD526" s="68"/>
      <c r="BE526" s="66"/>
      <c r="BF526" s="218"/>
      <c r="BG526" s="66"/>
      <c r="BH526" s="68"/>
      <c r="BI526" s="508"/>
      <c r="BJ526" s="508"/>
      <c r="BK526" s="508"/>
      <c r="BL526" s="66"/>
      <c r="BM526" s="66"/>
      <c r="BN526" s="66"/>
      <c r="BO526" s="66"/>
      <c r="BP526" s="571"/>
      <c r="BQ526" s="66"/>
      <c r="BR526" s="66"/>
      <c r="BS526" s="66"/>
      <c r="BT526" s="66"/>
      <c r="BU526" s="61"/>
      <c r="BV526" s="61"/>
      <c r="BW526" s="61"/>
      <c r="BX526" s="61"/>
      <c r="BY526" s="61"/>
      <c r="BZ526" s="61"/>
      <c r="CA526" s="61"/>
      <c r="CB526" s="61"/>
      <c r="CC526" s="61"/>
      <c r="CD526" s="61"/>
      <c r="CE526" s="61"/>
      <c r="CF526" s="61"/>
      <c r="CG526" s="61"/>
      <c r="CH526" s="61"/>
      <c r="CI526" s="61"/>
      <c r="CJ526" s="61"/>
      <c r="CK526" s="663">
        <v>0</v>
      </c>
      <c r="CL526" s="661">
        <v>0</v>
      </c>
      <c r="CM526" s="661">
        <v>1</v>
      </c>
      <c r="CN526" s="661">
        <v>1</v>
      </c>
      <c r="CO526" s="663">
        <v>1</v>
      </c>
      <c r="CP526" s="661">
        <v>0</v>
      </c>
      <c r="CQ526" s="661">
        <v>0</v>
      </c>
      <c r="CR526" s="661">
        <v>1</v>
      </c>
      <c r="CS526" s="661">
        <v>0</v>
      </c>
      <c r="CT526" s="661">
        <v>0</v>
      </c>
      <c r="CU526" s="661">
        <v>0</v>
      </c>
      <c r="CV526" s="661">
        <v>0</v>
      </c>
      <c r="CW526" s="666">
        <v>13.9</v>
      </c>
      <c r="CX526" s="362"/>
      <c r="CY526" s="362"/>
      <c r="CZ526" s="362"/>
      <c r="DD526" s="516">
        <v>2</v>
      </c>
      <c r="DE526" s="511" t="s">
        <v>1750</v>
      </c>
      <c r="DG526" s="136"/>
      <c r="DK526" s="136"/>
      <c r="DL526" s="136"/>
      <c r="DM526" s="136"/>
      <c r="DT526" s="63"/>
      <c r="EP526" s="511">
        <v>295</v>
      </c>
      <c r="EQ526" s="574">
        <v>42996</v>
      </c>
      <c r="EU526" s="133">
        <v>73</v>
      </c>
      <c r="EV526" s="133">
        <v>0</v>
      </c>
      <c r="EW526" s="524">
        <v>21.329111442597402</v>
      </c>
      <c r="EX526" s="133">
        <v>6</v>
      </c>
      <c r="EY526" s="133">
        <v>7</v>
      </c>
      <c r="EZ526" s="133">
        <v>88</v>
      </c>
      <c r="FA526" s="133">
        <v>79</v>
      </c>
      <c r="FD526" s="133">
        <v>41</v>
      </c>
      <c r="FF526" s="133">
        <v>27</v>
      </c>
      <c r="FI526" s="91"/>
      <c r="FJ526" s="91"/>
      <c r="FK526" s="227"/>
      <c r="FL526" s="227"/>
      <c r="FM526" s="193">
        <v>470</v>
      </c>
      <c r="FN526" s="193">
        <v>407</v>
      </c>
      <c r="FO526" s="193">
        <v>250.93695671137479</v>
      </c>
      <c r="FP526" s="193">
        <v>217.30072634367988</v>
      </c>
      <c r="FQ526" s="193">
        <v>13</v>
      </c>
      <c r="FR526" s="133">
        <v>1</v>
      </c>
      <c r="FT526" s="193">
        <v>74</v>
      </c>
      <c r="FU526" s="193">
        <v>51</v>
      </c>
      <c r="FV526" s="133">
        <v>210</v>
      </c>
      <c r="FW526" s="237">
        <v>5</v>
      </c>
      <c r="FX526" s="237">
        <v>10</v>
      </c>
      <c r="FY526" s="237">
        <v>14.8</v>
      </c>
      <c r="FZ526" s="237">
        <v>1.4509803921568627</v>
      </c>
      <c r="GA526" s="237">
        <v>2.1142857142857143</v>
      </c>
      <c r="GB526" s="133">
        <v>22</v>
      </c>
      <c r="GH526" s="133">
        <v>0</v>
      </c>
      <c r="GI526" s="133">
        <v>2</v>
      </c>
      <c r="GJ526" s="133">
        <v>0</v>
      </c>
      <c r="GK526" s="133">
        <v>1</v>
      </c>
      <c r="GL526" s="133">
        <v>18</v>
      </c>
      <c r="GN526" s="133">
        <v>0</v>
      </c>
      <c r="GP526" s="133">
        <v>1</v>
      </c>
      <c r="GQ526" s="61">
        <v>50</v>
      </c>
      <c r="GR526" s="106">
        <v>26.695420926741999</v>
      </c>
      <c r="GS526" s="61">
        <v>43</v>
      </c>
      <c r="GT526" s="61">
        <v>0</v>
      </c>
      <c r="GU526" s="61"/>
      <c r="GV526" s="61"/>
      <c r="GW526" s="61"/>
      <c r="GX526" s="61"/>
      <c r="GY526" s="61">
        <v>34</v>
      </c>
      <c r="GZ526" s="61"/>
      <c r="HA526" s="90"/>
      <c r="HB526" s="21">
        <v>11</v>
      </c>
      <c r="HZ526" s="238"/>
      <c r="IF526" s="237"/>
      <c r="IG526" s="237"/>
      <c r="IQ526" s="237"/>
      <c r="JD526" s="136"/>
      <c r="JE526" s="278"/>
      <c r="JF526" s="70"/>
      <c r="JG526" s="70"/>
      <c r="JH526" s="136"/>
      <c r="JI526" s="136"/>
      <c r="JJ526" s="136"/>
      <c r="JK526" s="136"/>
      <c r="JM526" s="420"/>
      <c r="JN526" s="362"/>
      <c r="JO526" s="244"/>
      <c r="JQ526" s="518">
        <v>2</v>
      </c>
      <c r="JR526" s="519">
        <v>43394</v>
      </c>
      <c r="JS526" s="520">
        <v>13</v>
      </c>
      <c r="JT526" s="135"/>
      <c r="JV526" s="200"/>
      <c r="JW526" s="135"/>
      <c r="JX526" s="225"/>
      <c r="JY526" s="201"/>
      <c r="JZ526" s="135"/>
      <c r="KA526" s="225"/>
      <c r="KB526" s="699">
        <v>1</v>
      </c>
      <c r="KC526" s="700">
        <v>43394</v>
      </c>
      <c r="KD526" s="225"/>
      <c r="KE526" s="63"/>
      <c r="KF526" s="250"/>
      <c r="KG526" s="250"/>
      <c r="KH526" s="250"/>
      <c r="KI526" s="250"/>
      <c r="KJ526" s="250"/>
      <c r="KK526" s="250"/>
      <c r="KL526" s="250"/>
      <c r="KM526" s="250"/>
      <c r="KR526" s="92"/>
      <c r="KS526" s="92"/>
      <c r="KT526" s="92"/>
      <c r="KU526" s="361"/>
      <c r="KV526" s="92"/>
      <c r="KW526" s="361"/>
      <c r="KX526" s="361"/>
      <c r="KY526" s="361"/>
      <c r="KZ526" s="361"/>
      <c r="LA526" s="361"/>
      <c r="LB526" s="361"/>
      <c r="LC526" s="361"/>
      <c r="LD526" s="361"/>
      <c r="LE526" s="361"/>
      <c r="LF526" s="112"/>
      <c r="LG526" s="454"/>
      <c r="LH526" s="454"/>
      <c r="LI526" s="454"/>
      <c r="LJ526" s="454"/>
      <c r="LK526" s="454"/>
      <c r="LL526" s="454"/>
      <c r="LM526" s="454"/>
      <c r="LN526" s="454"/>
      <c r="LO526" s="454"/>
      <c r="LP526" s="454"/>
      <c r="LQ526" s="454"/>
      <c r="LR526" s="454"/>
      <c r="LS526" s="454"/>
      <c r="LT526" s="454"/>
      <c r="LU526" s="454"/>
      <c r="LV526" s="454"/>
      <c r="LW526" s="454"/>
      <c r="LX526" s="454"/>
      <c r="LY526" s="454"/>
      <c r="LZ526" s="454"/>
      <c r="MA526" s="454"/>
      <c r="MB526" s="454"/>
      <c r="MD526" s="509"/>
      <c r="ME526" s="61"/>
      <c r="MF526" s="746">
        <v>295</v>
      </c>
      <c r="MG526" s="510">
        <v>42995</v>
      </c>
      <c r="MH526" s="511">
        <v>591</v>
      </c>
      <c r="MI526" s="521">
        <v>591</v>
      </c>
      <c r="MJ526" s="522">
        <v>37.359461791201703</v>
      </c>
      <c r="MK526" s="510">
        <v>42997</v>
      </c>
      <c r="ML526" s="511">
        <v>592</v>
      </c>
      <c r="MM526" s="511">
        <v>42.6</v>
      </c>
      <c r="MN526" s="511"/>
      <c r="MO526" s="511"/>
      <c r="MP526" s="511"/>
      <c r="NE526" s="876" t="s">
        <v>64</v>
      </c>
      <c r="NF526" s="877" t="s">
        <v>64</v>
      </c>
      <c r="NG526" s="877" t="s">
        <v>64</v>
      </c>
      <c r="NH526" s="877" t="s">
        <v>64</v>
      </c>
      <c r="NI526" s="877" t="s">
        <v>64</v>
      </c>
      <c r="NJ526" s="877" t="s">
        <v>64</v>
      </c>
      <c r="NK526" s="877" t="s">
        <v>64</v>
      </c>
      <c r="NL526" s="877" t="s">
        <v>64</v>
      </c>
      <c r="NM526" s="877" t="s">
        <v>64</v>
      </c>
      <c r="NN526" s="877" t="s">
        <v>64</v>
      </c>
      <c r="NO526" s="877" t="s">
        <v>64</v>
      </c>
      <c r="NP526" s="877" t="s">
        <v>64</v>
      </c>
      <c r="NQ526" s="877" t="s">
        <v>64</v>
      </c>
      <c r="NR526" s="877" t="s">
        <v>64</v>
      </c>
      <c r="NS526" s="877" t="s">
        <v>64</v>
      </c>
      <c r="NT526" s="877" t="s">
        <v>64</v>
      </c>
      <c r="NU526" s="877" t="s">
        <v>64</v>
      </c>
      <c r="NV526" s="877" t="s">
        <v>64</v>
      </c>
      <c r="NW526" s="877" t="s">
        <v>64</v>
      </c>
      <c r="NX526" s="877" t="s">
        <v>64</v>
      </c>
      <c r="NY526" s="877" t="s">
        <v>64</v>
      </c>
      <c r="NZ526" s="877" t="s">
        <v>64</v>
      </c>
      <c r="OA526" s="877" t="s">
        <v>64</v>
      </c>
      <c r="OB526" s="877" t="s">
        <v>64</v>
      </c>
      <c r="OC526" s="877" t="s">
        <v>64</v>
      </c>
      <c r="OD526" s="877" t="s">
        <v>64</v>
      </c>
      <c r="OE526" s="877" t="s">
        <v>64</v>
      </c>
      <c r="OF526" s="877" t="s">
        <v>64</v>
      </c>
      <c r="OG526" s="877" t="s">
        <v>64</v>
      </c>
      <c r="OH526" s="877" t="s">
        <v>64</v>
      </c>
      <c r="OI526" s="877" t="s">
        <v>64</v>
      </c>
      <c r="OJ526" s="877" t="s">
        <v>64</v>
      </c>
      <c r="OK526" s="877" t="s">
        <v>64</v>
      </c>
      <c r="OL526" s="877" t="s">
        <v>64</v>
      </c>
      <c r="OM526" s="877" t="s">
        <v>64</v>
      </c>
    </row>
    <row r="527" spans="1:403" s="133" customFormat="1" x14ac:dyDescent="0.25">
      <c r="A527" s="902">
        <v>526</v>
      </c>
      <c r="B527" s="221">
        <v>0</v>
      </c>
      <c r="C527" s="61">
        <v>1</v>
      </c>
      <c r="D527" s="61">
        <v>5</v>
      </c>
      <c r="E527" s="511">
        <v>297</v>
      </c>
      <c r="F527" s="884"/>
      <c r="G527" s="61"/>
      <c r="H527" s="900">
        <v>594</v>
      </c>
      <c r="J527" s="511" t="s">
        <v>2079</v>
      </c>
      <c r="K527" s="766">
        <v>21379</v>
      </c>
      <c r="L527" s="512">
        <v>59.268493150684897</v>
      </c>
      <c r="M527" s="514">
        <v>53.7</v>
      </c>
      <c r="N527" s="514">
        <v>167</v>
      </c>
      <c r="O527" s="514">
        <v>19.254903366918857</v>
      </c>
      <c r="P527" s="106">
        <v>1.5783166137797997</v>
      </c>
      <c r="Q527" s="511">
        <v>0</v>
      </c>
      <c r="R527" s="511">
        <v>100</v>
      </c>
      <c r="S527" s="511">
        <v>70</v>
      </c>
      <c r="T527" s="511">
        <v>1</v>
      </c>
      <c r="U527" s="514">
        <v>2</v>
      </c>
      <c r="V527" s="718">
        <v>0</v>
      </c>
      <c r="W527" s="718"/>
      <c r="X527" s="718">
        <v>0</v>
      </c>
      <c r="Y527" s="718">
        <v>0</v>
      </c>
      <c r="Z527" s="718">
        <v>0</v>
      </c>
      <c r="AA527" s="718">
        <v>1</v>
      </c>
      <c r="AB527" s="718">
        <v>0</v>
      </c>
      <c r="AC527" s="718">
        <v>0</v>
      </c>
      <c r="AE527" s="524">
        <v>28.522176074476999</v>
      </c>
      <c r="AG527" s="589">
        <v>65</v>
      </c>
      <c r="AH527" s="590">
        <v>2.08</v>
      </c>
      <c r="AI527" s="589">
        <v>34</v>
      </c>
      <c r="AJ527" s="63"/>
      <c r="AK527" s="515">
        <v>12</v>
      </c>
      <c r="AL527" s="63"/>
      <c r="AM527" s="515"/>
      <c r="AN527" s="554">
        <v>1020</v>
      </c>
      <c r="AO527" s="409"/>
      <c r="AP527" s="63"/>
      <c r="AQ527" s="63"/>
      <c r="AR527" s="63"/>
      <c r="AS527" s="63"/>
      <c r="AT527" s="63"/>
      <c r="AU527" s="63"/>
      <c r="AV527" s="64"/>
      <c r="AW527" s="64"/>
      <c r="AX527" s="108"/>
      <c r="AY527" s="108"/>
      <c r="AZ527" s="108"/>
      <c r="BA527" s="589">
        <v>139</v>
      </c>
      <c r="BB527" s="414"/>
      <c r="BC527" s="66"/>
      <c r="BD527" s="68"/>
      <c r="BE527" s="66"/>
      <c r="BF527" s="218"/>
      <c r="BG527" s="66"/>
      <c r="BH527" s="68"/>
      <c r="BI527" s="508"/>
      <c r="BJ527" s="508"/>
      <c r="BK527" s="508"/>
      <c r="BL527" s="66"/>
      <c r="BM527" s="66"/>
      <c r="BN527" s="66"/>
      <c r="BO527" s="66"/>
      <c r="BP527" s="571"/>
      <c r="BQ527" s="66"/>
      <c r="BR527" s="66"/>
      <c r="BS527" s="66"/>
      <c r="BT527" s="66"/>
      <c r="BU527" s="61"/>
      <c r="BV527" s="61"/>
      <c r="BW527" s="61"/>
      <c r="BX527" s="61"/>
      <c r="BY527" s="61"/>
      <c r="BZ527" s="61"/>
      <c r="CA527" s="61"/>
      <c r="CB527" s="61"/>
      <c r="CC527" s="61"/>
      <c r="CD527" s="61"/>
      <c r="CE527" s="61"/>
      <c r="CF527" s="61"/>
      <c r="CG527" s="61"/>
      <c r="CH527" s="61"/>
      <c r="CI527" s="61"/>
      <c r="CJ527" s="61"/>
      <c r="CK527" s="661">
        <v>1</v>
      </c>
      <c r="CL527" s="661">
        <v>0</v>
      </c>
      <c r="CM527" s="661">
        <v>1</v>
      </c>
      <c r="CN527" s="661">
        <v>1</v>
      </c>
      <c r="CO527" s="663">
        <v>1</v>
      </c>
      <c r="CP527" s="661">
        <v>0</v>
      </c>
      <c r="CQ527" s="661">
        <v>0</v>
      </c>
      <c r="CR527" s="661">
        <v>1</v>
      </c>
      <c r="CS527" s="661">
        <v>0</v>
      </c>
      <c r="CT527" s="661">
        <v>0</v>
      </c>
      <c r="CU527" s="661">
        <v>0</v>
      </c>
      <c r="CV527" s="661">
        <v>1</v>
      </c>
      <c r="CW527" s="666">
        <v>6.7</v>
      </c>
      <c r="CX527" s="362"/>
      <c r="CY527" s="362"/>
      <c r="CZ527" s="362"/>
      <c r="DD527" s="516">
        <v>2</v>
      </c>
      <c r="DE527" s="511" t="s">
        <v>2080</v>
      </c>
      <c r="DG527" s="136"/>
      <c r="DK527" s="136"/>
      <c r="DL527" s="136"/>
      <c r="DM527" s="136"/>
      <c r="DT527" s="63"/>
      <c r="EP527" s="511">
        <v>297</v>
      </c>
      <c r="EQ527" s="574">
        <v>43011</v>
      </c>
      <c r="EU527" s="133">
        <v>59</v>
      </c>
      <c r="EV527" s="133">
        <v>1</v>
      </c>
      <c r="EW527" s="524">
        <v>28.522176074476999</v>
      </c>
      <c r="EX527" s="133">
        <v>8</v>
      </c>
      <c r="EY527" s="133">
        <v>8</v>
      </c>
      <c r="EZ527" s="133">
        <v>59</v>
      </c>
      <c r="FA527" s="133">
        <v>51</v>
      </c>
      <c r="FD527" s="133">
        <v>53</v>
      </c>
      <c r="FF527" s="133">
        <v>29</v>
      </c>
      <c r="FI527" s="91"/>
      <c r="FJ527" s="91"/>
      <c r="FK527" s="227"/>
      <c r="FL527" s="227"/>
      <c r="FM527" s="193">
        <v>167</v>
      </c>
      <c r="FN527" s="193">
        <v>125</v>
      </c>
      <c r="FO527" s="193">
        <v>105.80893500199774</v>
      </c>
      <c r="FP527" s="193">
        <v>79.198304642213884</v>
      </c>
      <c r="FQ527" s="193">
        <v>25</v>
      </c>
      <c r="FR527" s="133">
        <v>1</v>
      </c>
      <c r="FT527" s="193">
        <v>40</v>
      </c>
      <c r="FU527" s="193"/>
      <c r="FV527" s="133">
        <v>370</v>
      </c>
      <c r="FW527" s="237">
        <v>4</v>
      </c>
      <c r="FX527" s="237">
        <v>4</v>
      </c>
      <c r="FY527" s="237">
        <v>10</v>
      </c>
      <c r="FZ527" s="237"/>
      <c r="GA527" s="237"/>
      <c r="GB527" s="133">
        <v>20</v>
      </c>
      <c r="GH527" s="133">
        <v>0</v>
      </c>
      <c r="GI527" s="133">
        <v>1</v>
      </c>
      <c r="GJ527" s="133">
        <v>1</v>
      </c>
      <c r="GK527" s="133">
        <v>2</v>
      </c>
      <c r="GL527" s="133">
        <v>45</v>
      </c>
      <c r="GN527" s="133">
        <v>0</v>
      </c>
      <c r="GP527" s="133">
        <v>1</v>
      </c>
      <c r="GQ527" s="61">
        <v>96</v>
      </c>
      <c r="GR527" s="106">
        <v>60.824297965220261</v>
      </c>
      <c r="GS527" s="61">
        <v>37</v>
      </c>
      <c r="GT527" s="61">
        <v>0</v>
      </c>
      <c r="GU527" s="61"/>
      <c r="GV527" s="61"/>
      <c r="GW527" s="61"/>
      <c r="GX527" s="61"/>
      <c r="GY527" s="61">
        <v>16</v>
      </c>
      <c r="GZ527" s="61"/>
      <c r="HA527" s="90"/>
      <c r="HB527" s="21">
        <v>23</v>
      </c>
      <c r="HZ527" s="238"/>
      <c r="IF527" s="237"/>
      <c r="IG527" s="237"/>
      <c r="IQ527" s="237"/>
      <c r="JD527" s="136"/>
      <c r="JE527" s="278"/>
      <c r="JF527" s="70"/>
      <c r="JG527" s="70"/>
      <c r="JH527" s="136"/>
      <c r="JI527" s="136"/>
      <c r="JJ527" s="136"/>
      <c r="JK527" s="136"/>
      <c r="JM527" s="420"/>
      <c r="JN527" s="362"/>
      <c r="JO527" s="244"/>
      <c r="JQ527" s="518">
        <v>2</v>
      </c>
      <c r="JR527" s="519">
        <v>43427</v>
      </c>
      <c r="JS527" s="520">
        <v>13</v>
      </c>
      <c r="JT527" s="135"/>
      <c r="JV527" s="200"/>
      <c r="JW527" s="135"/>
      <c r="JX527" s="225"/>
      <c r="JY527" s="201"/>
      <c r="JZ527" s="135"/>
      <c r="KA527" s="225"/>
      <c r="KB527" s="699">
        <v>1</v>
      </c>
      <c r="KC527" s="700">
        <v>43427</v>
      </c>
      <c r="KD527" s="225"/>
      <c r="KE527" s="63"/>
      <c r="KF527" s="250"/>
      <c r="KG527" s="250"/>
      <c r="KH527" s="250"/>
      <c r="KI527" s="250"/>
      <c r="KJ527" s="250"/>
      <c r="KK527" s="250"/>
      <c r="KL527" s="250"/>
      <c r="KM527" s="250"/>
      <c r="KR527" s="92"/>
      <c r="KS527" s="92"/>
      <c r="KT527" s="92"/>
      <c r="KU527" s="361"/>
      <c r="KV527" s="92"/>
      <c r="KW527" s="361"/>
      <c r="KX527" s="361"/>
      <c r="KY527" s="361"/>
      <c r="KZ527" s="361"/>
      <c r="LA527" s="361"/>
      <c r="LB527" s="361"/>
      <c r="LC527" s="361"/>
      <c r="LD527" s="361"/>
      <c r="LE527" s="361"/>
      <c r="LF527" s="112"/>
      <c r="LG527" s="454"/>
      <c r="LH527" s="454"/>
      <c r="LI527" s="454"/>
      <c r="LJ527" s="454"/>
      <c r="LK527" s="454"/>
      <c r="LL527" s="454"/>
      <c r="LM527" s="454"/>
      <c r="LN527" s="454"/>
      <c r="LO527" s="454"/>
      <c r="LP527" s="454"/>
      <c r="LQ527" s="454"/>
      <c r="LR527" s="454"/>
      <c r="LS527" s="454"/>
      <c r="LT527" s="454"/>
      <c r="LU527" s="454"/>
      <c r="LV527" s="454"/>
      <c r="LW527" s="454"/>
      <c r="LX527" s="454"/>
      <c r="LY527" s="454"/>
      <c r="LZ527" s="454"/>
      <c r="MA527" s="454"/>
      <c r="MB527" s="454"/>
      <c r="MD527" s="509"/>
      <c r="ME527" s="61"/>
      <c r="MF527" s="746">
        <v>297</v>
      </c>
      <c r="MG527" s="510">
        <v>43012</v>
      </c>
      <c r="MH527" s="511">
        <v>594</v>
      </c>
      <c r="MI527" s="521">
        <v>594</v>
      </c>
      <c r="MJ527" s="522">
        <v>67.107023657605097</v>
      </c>
      <c r="MK527" s="510"/>
      <c r="ML527" s="511"/>
      <c r="MM527" s="511"/>
      <c r="MN527" s="511"/>
      <c r="MO527" s="511"/>
      <c r="MP527" s="511"/>
      <c r="NE527" s="876">
        <v>1297</v>
      </c>
      <c r="NF527" s="877">
        <v>8.3895668117627196</v>
      </c>
      <c r="NG527" s="877">
        <v>6.3467796432282997</v>
      </c>
      <c r="NH527" s="877">
        <v>5.1711267466520701</v>
      </c>
      <c r="NI527" s="877">
        <v>2.33913738491959</v>
      </c>
      <c r="NJ527" s="877">
        <v>7.9775089045401399</v>
      </c>
      <c r="NK527" s="877">
        <v>7.1626934322112401</v>
      </c>
      <c r="NL527" s="877">
        <v>9.0131551519388609</v>
      </c>
      <c r="NM527" s="877">
        <v>7.7528154803906597</v>
      </c>
      <c r="NN527" s="877">
        <v>6.2309330930393996</v>
      </c>
      <c r="NO527" s="877">
        <v>1.0703893278914001</v>
      </c>
      <c r="NP527" s="877">
        <v>6.1434342367848602</v>
      </c>
      <c r="NQ527" s="877">
        <v>6.8164717115881999</v>
      </c>
      <c r="NR527" s="877">
        <v>6.8883779634067803</v>
      </c>
      <c r="NS527" s="877">
        <v>4.3059705209843901</v>
      </c>
      <c r="NT527" s="877">
        <v>5.9569859246125798</v>
      </c>
      <c r="NU527" s="877">
        <v>7.3451834471876696</v>
      </c>
      <c r="NV527" s="877">
        <v>6.4770296530130604</v>
      </c>
      <c r="NW527" s="877">
        <v>6.5571956245285499</v>
      </c>
      <c r="NX527" s="877">
        <v>5.0197019144425497</v>
      </c>
      <c r="NY527" s="877">
        <v>5.9267110990972798</v>
      </c>
      <c r="NZ527" s="877">
        <v>7.92201940377256</v>
      </c>
      <c r="OA527" s="877">
        <v>6.0795914486481903</v>
      </c>
      <c r="OB527" s="877">
        <v>11.2395627299206</v>
      </c>
      <c r="OC527" s="877">
        <v>2.8569152196770899E-2</v>
      </c>
      <c r="OD527" s="877">
        <v>8.9217219470095994</v>
      </c>
      <c r="OE527" s="877">
        <v>6.90147031982427</v>
      </c>
      <c r="OF527" s="877">
        <v>5.65191274464578</v>
      </c>
      <c r="OG527" s="877">
        <v>12.3193531801011</v>
      </c>
      <c r="OH527" s="877">
        <v>3.60050764534579</v>
      </c>
      <c r="OI527" s="877">
        <v>7.4702114573905396</v>
      </c>
      <c r="OJ527" s="877">
        <v>3.65191274464578</v>
      </c>
      <c r="OK527" s="877">
        <v>4.8491417227105202</v>
      </c>
      <c r="OL527" s="877">
        <v>2.84213049836141</v>
      </c>
      <c r="OM527" s="877">
        <v>11.2109935777238</v>
      </c>
    </row>
    <row r="528" spans="1:403" s="133" customFormat="1" x14ac:dyDescent="0.25">
      <c r="A528" s="455">
        <v>527</v>
      </c>
      <c r="B528" s="221">
        <v>0</v>
      </c>
      <c r="C528" s="61">
        <v>1</v>
      </c>
      <c r="D528" s="61">
        <v>5</v>
      </c>
      <c r="E528" s="511">
        <v>298</v>
      </c>
      <c r="F528" s="884"/>
      <c r="G528" s="61"/>
      <c r="H528" s="900">
        <v>596</v>
      </c>
      <c r="J528" s="511" t="s">
        <v>2081</v>
      </c>
      <c r="K528" s="766">
        <v>20630</v>
      </c>
      <c r="L528" s="512">
        <v>61.356164383561598</v>
      </c>
      <c r="M528" s="514">
        <v>110</v>
      </c>
      <c r="N528" s="514">
        <v>172</v>
      </c>
      <c r="O528" s="514">
        <v>37.182260681449435</v>
      </c>
      <c r="P528" s="106">
        <v>2.2924998485399199</v>
      </c>
      <c r="Q528" s="511">
        <v>1</v>
      </c>
      <c r="R528" s="511">
        <v>108</v>
      </c>
      <c r="S528" s="511">
        <v>71</v>
      </c>
      <c r="T528" s="511">
        <v>0</v>
      </c>
      <c r="U528" s="514">
        <v>2</v>
      </c>
      <c r="V528" s="718">
        <v>0</v>
      </c>
      <c r="W528" s="718"/>
      <c r="X528" s="718">
        <v>1</v>
      </c>
      <c r="Y528" s="718">
        <v>1</v>
      </c>
      <c r="Z528" s="718">
        <v>1</v>
      </c>
      <c r="AA528" s="718">
        <v>1</v>
      </c>
      <c r="AB528" s="718">
        <v>1</v>
      </c>
      <c r="AC528" s="718">
        <v>1</v>
      </c>
      <c r="AE528" s="197">
        <v>39.046075043523999</v>
      </c>
      <c r="AG528" s="589"/>
      <c r="AH528" s="590">
        <v>1.72</v>
      </c>
      <c r="AI528" s="589">
        <v>32</v>
      </c>
      <c r="AJ528" s="63"/>
      <c r="AK528" s="515">
        <v>12.3</v>
      </c>
      <c r="AL528" s="63"/>
      <c r="AM528" s="515"/>
      <c r="AN528" s="554">
        <v>1045</v>
      </c>
      <c r="AO528" s="409"/>
      <c r="AP528" s="63"/>
      <c r="AQ528" s="63"/>
      <c r="AR528" s="63"/>
      <c r="AS528" s="63"/>
      <c r="AT528" s="63"/>
      <c r="AU528" s="63"/>
      <c r="AV528" s="64"/>
      <c r="AW528" s="64"/>
      <c r="AX528" s="108"/>
      <c r="AY528" s="108"/>
      <c r="AZ528" s="108"/>
      <c r="BA528" s="589">
        <v>140</v>
      </c>
      <c r="BB528" s="414"/>
      <c r="BC528" s="66"/>
      <c r="BD528" s="68"/>
      <c r="BE528" s="66"/>
      <c r="BF528" s="218"/>
      <c r="BG528" s="66"/>
      <c r="BH528" s="68"/>
      <c r="BI528" s="508"/>
      <c r="BJ528" s="508"/>
      <c r="BK528" s="508"/>
      <c r="BL528" s="66"/>
      <c r="BM528" s="66"/>
      <c r="BN528" s="66"/>
      <c r="BO528" s="66"/>
      <c r="BP528" s="571"/>
      <c r="BQ528" s="66"/>
      <c r="BR528" s="66"/>
      <c r="BS528" s="66"/>
      <c r="BT528" s="66"/>
      <c r="BU528" s="61"/>
      <c r="BV528" s="61"/>
      <c r="BW528" s="61"/>
      <c r="BX528" s="61"/>
      <c r="BY528" s="61"/>
      <c r="BZ528" s="61"/>
      <c r="CA528" s="61"/>
      <c r="CB528" s="61"/>
      <c r="CC528" s="61"/>
      <c r="CD528" s="61"/>
      <c r="CE528" s="61"/>
      <c r="CF528" s="61"/>
      <c r="CG528" s="61"/>
      <c r="CH528" s="61"/>
      <c r="CI528" s="61"/>
      <c r="CJ528" s="61"/>
      <c r="CK528" s="661">
        <v>1</v>
      </c>
      <c r="CL528" s="661">
        <v>0</v>
      </c>
      <c r="CM528" s="661">
        <v>1</v>
      </c>
      <c r="CN528" s="661">
        <v>1</v>
      </c>
      <c r="CO528" s="661">
        <v>0</v>
      </c>
      <c r="CP528" s="661">
        <v>0</v>
      </c>
      <c r="CQ528" s="661">
        <v>1</v>
      </c>
      <c r="CR528" s="661">
        <v>0</v>
      </c>
      <c r="CS528" s="661">
        <v>0</v>
      </c>
      <c r="CT528" s="661">
        <v>0</v>
      </c>
      <c r="CU528" s="661">
        <v>1</v>
      </c>
      <c r="CV528" s="661">
        <v>0</v>
      </c>
      <c r="CW528" s="666">
        <v>10.4</v>
      </c>
      <c r="CX528" s="362"/>
      <c r="CY528" s="362"/>
      <c r="CZ528" s="362"/>
      <c r="DD528" s="516">
        <v>2</v>
      </c>
      <c r="DE528" s="511" t="s">
        <v>1728</v>
      </c>
      <c r="DG528" s="136"/>
      <c r="DK528" s="136"/>
      <c r="DL528" s="136"/>
      <c r="DM528" s="136"/>
      <c r="DT528" s="63"/>
      <c r="EP528" s="511">
        <v>298</v>
      </c>
      <c r="EQ528" s="574">
        <v>43024</v>
      </c>
      <c r="EU528" s="133">
        <v>85</v>
      </c>
      <c r="EV528" s="133">
        <v>0</v>
      </c>
      <c r="EW528" s="194">
        <v>39.046075043523999</v>
      </c>
      <c r="EX528" s="133">
        <v>9</v>
      </c>
      <c r="EY528" s="133">
        <v>8</v>
      </c>
      <c r="EZ528" s="133">
        <v>62</v>
      </c>
      <c r="FA528" s="133">
        <v>50</v>
      </c>
      <c r="FD528" s="133">
        <v>43</v>
      </c>
      <c r="FF528" s="133">
        <v>30</v>
      </c>
      <c r="FI528" s="91"/>
      <c r="FJ528" s="91"/>
      <c r="FK528" s="227"/>
      <c r="FL528" s="227"/>
      <c r="FM528" s="193">
        <v>192</v>
      </c>
      <c r="FN528" s="193">
        <v>101</v>
      </c>
      <c r="FO528" s="193">
        <v>83.75136867393195</v>
      </c>
      <c r="FP528" s="193">
        <v>44.056709562849619</v>
      </c>
      <c r="FQ528" s="193">
        <v>47</v>
      </c>
      <c r="FR528" s="133">
        <v>0</v>
      </c>
      <c r="FT528" s="193">
        <v>88</v>
      </c>
      <c r="FU528" s="193">
        <v>40</v>
      </c>
      <c r="FV528" s="133">
        <v>300</v>
      </c>
      <c r="FW528" s="237">
        <v>7.94</v>
      </c>
      <c r="FX528" s="237">
        <v>7.58</v>
      </c>
      <c r="FY528" s="237">
        <v>11.083123425692694</v>
      </c>
      <c r="FZ528" s="237">
        <v>2.2000000000000002</v>
      </c>
      <c r="GA528" s="237">
        <v>2.838709677419355</v>
      </c>
      <c r="GB528" s="133">
        <v>15</v>
      </c>
      <c r="GH528" s="133">
        <v>0</v>
      </c>
      <c r="GI528" s="133">
        <v>1</v>
      </c>
      <c r="GJ528" s="133">
        <v>0</v>
      </c>
      <c r="GK528" s="133">
        <v>1</v>
      </c>
      <c r="GN528" s="133">
        <v>0</v>
      </c>
      <c r="GP528" s="133">
        <v>0</v>
      </c>
      <c r="GQ528" s="61">
        <v>56</v>
      </c>
      <c r="GR528" s="106">
        <v>24.427482529896821</v>
      </c>
      <c r="GS528" s="61">
        <v>41</v>
      </c>
      <c r="GT528" s="61">
        <v>0</v>
      </c>
      <c r="GU528" s="61"/>
      <c r="GV528" s="61"/>
      <c r="GW528" s="61"/>
      <c r="GX528" s="61"/>
      <c r="GY528" s="61">
        <v>17</v>
      </c>
      <c r="GZ528" s="61"/>
      <c r="HA528" s="90"/>
      <c r="HB528" s="21">
        <v>9</v>
      </c>
      <c r="HZ528" s="238"/>
      <c r="IF528" s="237"/>
      <c r="IG528" s="237"/>
      <c r="IQ528" s="237"/>
      <c r="JD528" s="136"/>
      <c r="JE528" s="278"/>
      <c r="JF528" s="70"/>
      <c r="JG528" s="70"/>
      <c r="JH528" s="136"/>
      <c r="JI528" s="136"/>
      <c r="JJ528" s="136"/>
      <c r="JK528" s="136"/>
      <c r="JM528" s="420"/>
      <c r="JN528" s="362"/>
      <c r="JO528" s="244"/>
      <c r="JQ528" s="160"/>
      <c r="JR528" s="519"/>
      <c r="JS528" s="520"/>
      <c r="JT528" s="135"/>
      <c r="JV528" s="200"/>
      <c r="JW528" s="135"/>
      <c r="JX528" s="225"/>
      <c r="JY528" s="201"/>
      <c r="JZ528" s="135"/>
      <c r="KA528" s="225"/>
      <c r="KB528" s="699">
        <v>0</v>
      </c>
      <c r="KC528" s="511"/>
      <c r="KD528" s="225"/>
      <c r="KE528" s="63"/>
      <c r="KF528" s="250"/>
      <c r="KG528" s="250"/>
      <c r="KH528" s="250"/>
      <c r="KI528" s="250"/>
      <c r="KJ528" s="250"/>
      <c r="KK528" s="250"/>
      <c r="KL528" s="250"/>
      <c r="KM528" s="250"/>
      <c r="KR528" s="92"/>
      <c r="KS528" s="92"/>
      <c r="KT528" s="92"/>
      <c r="KU528" s="361"/>
      <c r="KV528" s="92"/>
      <c r="KW528" s="361"/>
      <c r="KX528" s="361"/>
      <c r="KY528" s="361"/>
      <c r="KZ528" s="361"/>
      <c r="LA528" s="361"/>
      <c r="LB528" s="361"/>
      <c r="LC528" s="361"/>
      <c r="LD528" s="361"/>
      <c r="LE528" s="361"/>
      <c r="LF528" s="112"/>
      <c r="LG528" s="454"/>
      <c r="LH528" s="454"/>
      <c r="LI528" s="454"/>
      <c r="LJ528" s="454"/>
      <c r="LK528" s="454"/>
      <c r="LL528" s="454"/>
      <c r="LM528" s="454"/>
      <c r="LN528" s="454"/>
      <c r="LO528" s="454"/>
      <c r="LP528" s="454"/>
      <c r="LQ528" s="454"/>
      <c r="LR528" s="454"/>
      <c r="LS528" s="454"/>
      <c r="LT528" s="454"/>
      <c r="LU528" s="454"/>
      <c r="LV528" s="454"/>
      <c r="LW528" s="454"/>
      <c r="LX528" s="454"/>
      <c r="LY528" s="454"/>
      <c r="LZ528" s="454"/>
      <c r="MA528" s="454"/>
      <c r="MB528" s="454"/>
      <c r="MD528" s="509"/>
      <c r="ME528" s="61"/>
      <c r="MF528" s="746">
        <v>298</v>
      </c>
      <c r="MG528" s="510">
        <v>43025</v>
      </c>
      <c r="MH528" s="511">
        <v>596</v>
      </c>
      <c r="MI528" s="521">
        <v>596</v>
      </c>
      <c r="MJ528" s="522">
        <v>71.629240798968794</v>
      </c>
      <c r="MK528" s="510"/>
      <c r="ML528" s="511"/>
      <c r="MM528" s="511"/>
      <c r="MN528" s="511"/>
      <c r="MO528" s="511"/>
      <c r="MP528" s="511"/>
      <c r="NE528" s="876">
        <v>1298</v>
      </c>
      <c r="NF528" s="877" t="s">
        <v>64</v>
      </c>
      <c r="NG528" s="877" t="s">
        <v>64</v>
      </c>
      <c r="NH528" s="877" t="s">
        <v>64</v>
      </c>
      <c r="NI528" s="877" t="s">
        <v>64</v>
      </c>
      <c r="NJ528" s="877" t="s">
        <v>64</v>
      </c>
      <c r="NK528" s="877" t="s">
        <v>64</v>
      </c>
      <c r="NL528" s="877" t="s">
        <v>64</v>
      </c>
      <c r="NM528" s="877" t="s">
        <v>64</v>
      </c>
      <c r="NN528" s="877" t="s">
        <v>64</v>
      </c>
      <c r="NO528" s="877" t="s">
        <v>64</v>
      </c>
      <c r="NP528" s="877" t="s">
        <v>64</v>
      </c>
      <c r="NQ528" s="877" t="s">
        <v>64</v>
      </c>
      <c r="NR528" s="877" t="s">
        <v>64</v>
      </c>
      <c r="NS528" s="877" t="s">
        <v>64</v>
      </c>
      <c r="NT528" s="877" t="s">
        <v>64</v>
      </c>
      <c r="NU528" s="877" t="s">
        <v>64</v>
      </c>
      <c r="NV528" s="877" t="s">
        <v>64</v>
      </c>
      <c r="NW528" s="877" t="s">
        <v>64</v>
      </c>
      <c r="NX528" s="877" t="s">
        <v>64</v>
      </c>
      <c r="NY528" s="877" t="s">
        <v>64</v>
      </c>
      <c r="NZ528" s="877" t="s">
        <v>64</v>
      </c>
      <c r="OA528" s="877" t="s">
        <v>64</v>
      </c>
      <c r="OB528" s="877" t="s">
        <v>64</v>
      </c>
      <c r="OC528" s="877" t="s">
        <v>64</v>
      </c>
      <c r="OD528" s="877" t="s">
        <v>64</v>
      </c>
      <c r="OE528" s="877" t="s">
        <v>64</v>
      </c>
      <c r="OF528" s="877" t="s">
        <v>64</v>
      </c>
      <c r="OG528" s="877" t="s">
        <v>64</v>
      </c>
      <c r="OH528" s="877" t="s">
        <v>64</v>
      </c>
      <c r="OI528" s="877" t="s">
        <v>64</v>
      </c>
      <c r="OJ528" s="877" t="s">
        <v>64</v>
      </c>
      <c r="OK528" s="877" t="s">
        <v>64</v>
      </c>
      <c r="OL528" s="877" t="s">
        <v>64</v>
      </c>
      <c r="OM528" s="877" t="s">
        <v>64</v>
      </c>
    </row>
    <row r="529" spans="1:403" s="29" customFormat="1" x14ac:dyDescent="0.25">
      <c r="A529" s="455">
        <v>528</v>
      </c>
      <c r="B529" s="27">
        <v>1</v>
      </c>
      <c r="C529" s="27">
        <v>1</v>
      </c>
      <c r="D529" s="27">
        <v>5</v>
      </c>
      <c r="E529" s="735">
        <v>47</v>
      </c>
      <c r="F529" s="885"/>
      <c r="G529" s="27"/>
      <c r="H529" s="893">
        <v>55</v>
      </c>
      <c r="I529" s="28"/>
      <c r="J529" s="734" t="s">
        <v>2082</v>
      </c>
      <c r="K529" s="58"/>
      <c r="L529" s="74">
        <v>64.326027397260276</v>
      </c>
      <c r="M529" s="74">
        <v>56</v>
      </c>
      <c r="N529" s="28">
        <v>152</v>
      </c>
      <c r="O529" s="74">
        <v>24</v>
      </c>
      <c r="P529" s="85"/>
      <c r="Q529" s="734">
        <v>1</v>
      </c>
      <c r="R529" s="28"/>
      <c r="S529" s="28"/>
      <c r="T529" s="28"/>
      <c r="U529" s="74"/>
      <c r="V529" s="113">
        <v>0</v>
      </c>
      <c r="W529" s="113"/>
      <c r="X529" s="113"/>
      <c r="Y529" s="113"/>
      <c r="Z529" s="113"/>
      <c r="AA529" s="113"/>
      <c r="AB529" s="113"/>
      <c r="AC529" s="113"/>
      <c r="AD529" s="28"/>
      <c r="AE529" s="738">
        <v>20</v>
      </c>
      <c r="AF529" s="28"/>
      <c r="AG529" s="76"/>
      <c r="AH529" s="76">
        <v>0.56999999999999995</v>
      </c>
      <c r="AI529" s="76">
        <v>107</v>
      </c>
      <c r="AJ529" s="76"/>
      <c r="AK529" s="743">
        <v>13.1</v>
      </c>
      <c r="AL529" s="76"/>
      <c r="AM529" s="76"/>
      <c r="AN529" s="77"/>
      <c r="AO529" s="132"/>
      <c r="AP529" s="76"/>
      <c r="AQ529" s="76"/>
      <c r="AR529" s="76"/>
      <c r="AS529" s="76"/>
      <c r="AT529" s="76"/>
      <c r="AU529" s="76"/>
      <c r="AV529" s="732"/>
      <c r="AW529" s="732"/>
      <c r="AX529" s="76"/>
      <c r="AY529" s="76"/>
      <c r="AZ529" s="76"/>
      <c r="BA529" s="76"/>
      <c r="BB529" s="733"/>
      <c r="BC529" s="139"/>
      <c r="BD529" s="121"/>
      <c r="BE529" s="139"/>
      <c r="BF529" s="67"/>
      <c r="BG529" s="139"/>
      <c r="BH529" s="121"/>
      <c r="BI529" s="121"/>
      <c r="BJ529" s="121"/>
      <c r="BK529" s="121"/>
      <c r="BL529" s="139"/>
      <c r="BM529" s="139"/>
      <c r="BN529" s="139"/>
      <c r="BO529" s="139"/>
      <c r="BP529" s="573"/>
      <c r="BQ529" s="139"/>
      <c r="BR529" s="139"/>
      <c r="BS529" s="139"/>
      <c r="BT529" s="139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113"/>
      <c r="CL529" s="113"/>
      <c r="CM529" s="113"/>
      <c r="CN529" s="113"/>
      <c r="CO529" s="113"/>
      <c r="CP529" s="113"/>
      <c r="CQ529" s="113"/>
      <c r="CR529" s="113"/>
      <c r="CS529" s="113"/>
      <c r="CT529" s="113"/>
      <c r="CU529" s="113"/>
      <c r="CV529" s="113"/>
      <c r="CW529" s="50"/>
      <c r="CX529" s="50"/>
      <c r="CY529" s="50"/>
      <c r="CZ529" s="50"/>
      <c r="DA529" s="28"/>
      <c r="DB529" s="28"/>
      <c r="DC529" s="28"/>
      <c r="DD529" s="735">
        <v>2</v>
      </c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76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71"/>
      <c r="FJ529" s="71"/>
      <c r="FK529" s="72"/>
      <c r="FL529" s="72"/>
      <c r="FM529" s="73"/>
      <c r="FN529" s="73"/>
      <c r="FO529" s="73"/>
      <c r="FP529" s="73"/>
      <c r="FQ529" s="73"/>
      <c r="FR529" s="73"/>
      <c r="FS529" s="28"/>
      <c r="FT529" s="77"/>
      <c r="FU529" s="77"/>
      <c r="FV529" s="77"/>
      <c r="FW529" s="75"/>
      <c r="FX529" s="75"/>
      <c r="FY529" s="75"/>
      <c r="FZ529" s="75"/>
      <c r="GA529" s="28"/>
      <c r="GB529" s="78"/>
      <c r="GC529" s="85"/>
      <c r="GD529" s="85"/>
      <c r="GE529" s="85"/>
      <c r="GF529" s="85"/>
      <c r="GG529" s="85"/>
      <c r="GH529" s="28"/>
      <c r="GI529" s="28"/>
      <c r="GJ529" s="28"/>
      <c r="GK529" s="28"/>
      <c r="GL529" s="77"/>
      <c r="GM529" s="28"/>
      <c r="GN529" s="28"/>
      <c r="GO529" s="28"/>
      <c r="GP529" s="28"/>
      <c r="GQ529" s="27"/>
      <c r="GR529" s="27"/>
      <c r="GS529" s="27"/>
      <c r="GT529" s="27"/>
      <c r="GU529" s="27"/>
      <c r="GV529" s="27"/>
      <c r="GW529" s="27"/>
      <c r="GX529" s="27"/>
      <c r="GY529" s="86"/>
      <c r="GZ529" s="27"/>
      <c r="HA529" s="27"/>
      <c r="HB529" s="28"/>
      <c r="HC529" s="28"/>
      <c r="HD529" s="28"/>
      <c r="HE529" s="28"/>
      <c r="HF529" s="28"/>
      <c r="HG529" s="28"/>
      <c r="HH529" s="28"/>
      <c r="HI529" s="28"/>
      <c r="HJ529" s="28"/>
      <c r="HK529" s="28"/>
      <c r="HL529" s="28"/>
      <c r="HM529" s="28"/>
      <c r="HN529" s="28"/>
      <c r="HO529" s="28"/>
      <c r="HP529" s="28"/>
      <c r="HQ529" s="28"/>
      <c r="HR529" s="28"/>
      <c r="HS529" s="28"/>
      <c r="HT529" s="28"/>
      <c r="HU529" s="28"/>
      <c r="HV529" s="28"/>
      <c r="HW529" s="28"/>
      <c r="HX529" s="28"/>
      <c r="HY529" s="28"/>
      <c r="HZ529" s="85"/>
      <c r="IA529" s="28"/>
      <c r="IB529" s="28"/>
      <c r="IC529" s="28"/>
      <c r="ID529" s="28"/>
      <c r="IE529" s="28"/>
      <c r="IF529" s="84"/>
      <c r="IG529" s="84"/>
      <c r="IH529" s="28"/>
      <c r="II529" s="28"/>
      <c r="IJ529" s="28"/>
      <c r="IK529" s="28"/>
      <c r="IL529" s="28"/>
      <c r="IM529" s="28"/>
      <c r="IN529" s="28"/>
      <c r="IO529" s="28"/>
      <c r="IP529" s="28"/>
      <c r="IQ529" s="84"/>
      <c r="IR529" s="28"/>
      <c r="IS529" s="28"/>
      <c r="IT529" s="28"/>
      <c r="IU529" s="28"/>
      <c r="IV529" s="28"/>
      <c r="IW529" s="28"/>
      <c r="IX529" s="28"/>
      <c r="IY529" s="28"/>
      <c r="IZ529" s="28"/>
      <c r="JA529" s="28"/>
      <c r="JB529" s="28"/>
      <c r="JC529" s="28"/>
      <c r="JD529" s="28"/>
      <c r="JE529" s="59"/>
      <c r="JF529" s="32"/>
      <c r="JG529" s="32"/>
      <c r="JH529" s="28"/>
      <c r="JI529" s="28"/>
      <c r="JJ529" s="28"/>
      <c r="JK529" s="28"/>
      <c r="JL529" s="28"/>
      <c r="JM529" s="162"/>
      <c r="JN529" s="50"/>
      <c r="JO529" s="49"/>
      <c r="JP529" s="28"/>
      <c r="JQ529" s="50"/>
      <c r="JR529" s="27"/>
      <c r="JS529" s="27"/>
      <c r="JT529" s="58"/>
      <c r="JU529" s="28"/>
      <c r="JV529" s="50"/>
      <c r="JW529" s="58"/>
      <c r="JX529" s="59"/>
      <c r="JY529" s="51"/>
      <c r="JZ529" s="58"/>
      <c r="KA529" s="59"/>
      <c r="KB529" s="51"/>
      <c r="KC529" s="27"/>
      <c r="KD529" s="59"/>
      <c r="KE529" s="76"/>
      <c r="KF529" s="56"/>
      <c r="KG529" s="56"/>
      <c r="KH529" s="56"/>
      <c r="KI529" s="56"/>
      <c r="KJ529" s="56"/>
      <c r="KK529" s="56"/>
      <c r="KL529" s="56"/>
      <c r="KM529" s="56"/>
      <c r="KN529" s="28"/>
      <c r="KO529" s="28"/>
      <c r="KP529" s="28"/>
      <c r="KQ529" s="28"/>
      <c r="KR529" s="120"/>
      <c r="KS529" s="120"/>
      <c r="KT529" s="120"/>
      <c r="KU529" s="120"/>
      <c r="KV529" s="120"/>
      <c r="KW529" s="120"/>
      <c r="KX529" s="120"/>
      <c r="KY529" s="120"/>
      <c r="KZ529" s="120"/>
      <c r="LA529" s="120"/>
      <c r="LB529" s="120"/>
      <c r="LC529" s="120"/>
      <c r="LD529" s="120"/>
      <c r="LE529" s="120"/>
      <c r="LF529" s="139"/>
      <c r="LG529" s="148"/>
      <c r="LH529" s="148"/>
      <c r="LI529" s="148"/>
      <c r="LJ529" s="148"/>
      <c r="LK529" s="148"/>
      <c r="LL529" s="148"/>
      <c r="LM529" s="148"/>
      <c r="LN529" s="148"/>
      <c r="LO529" s="148"/>
      <c r="LP529" s="148"/>
      <c r="LQ529" s="148"/>
      <c r="LR529" s="148"/>
      <c r="LS529" s="148"/>
      <c r="LT529" s="148"/>
      <c r="LU529" s="148"/>
      <c r="LV529" s="148"/>
      <c r="LW529" s="148"/>
      <c r="LX529" s="148"/>
      <c r="LY529" s="148"/>
      <c r="LZ529" s="148"/>
      <c r="MA529" s="148"/>
      <c r="MB529" s="148"/>
      <c r="MC529" s="28"/>
      <c r="MD529" s="159"/>
      <c r="ME529" s="27"/>
      <c r="MF529" s="582"/>
      <c r="MG529" s="736">
        <v>41299</v>
      </c>
      <c r="MH529" s="735">
        <v>55</v>
      </c>
      <c r="MI529" s="28"/>
      <c r="MJ529" s="582"/>
      <c r="MK529" s="28"/>
      <c r="ML529" s="28"/>
      <c r="MM529" s="28"/>
      <c r="MN529" s="28"/>
      <c r="MO529" s="28"/>
      <c r="MP529" s="28"/>
      <c r="MQ529" s="28"/>
      <c r="MR529" s="28"/>
      <c r="MS529" s="28"/>
      <c r="MT529" s="28"/>
      <c r="MU529" s="28"/>
      <c r="MV529" s="28"/>
      <c r="MW529" s="28"/>
      <c r="MX529" s="28"/>
      <c r="MY529" s="28"/>
      <c r="MZ529" s="28"/>
      <c r="NA529" s="28"/>
      <c r="NB529" s="28"/>
      <c r="NC529" s="28"/>
      <c r="ND529" s="28"/>
      <c r="NE529" s="876">
        <v>1047</v>
      </c>
      <c r="NF529" s="877">
        <v>7.8183904444696299</v>
      </c>
      <c r="NG529" s="877">
        <v>7.27071580787426</v>
      </c>
      <c r="NH529" s="877">
        <v>4.4376272483189503</v>
      </c>
      <c r="NI529" s="877">
        <v>4.2195557691669103</v>
      </c>
      <c r="NJ529" s="877">
        <v>7.1227762380033797</v>
      </c>
      <c r="NK529" s="877">
        <v>7.94795831269521</v>
      </c>
      <c r="NL529" s="877">
        <v>8.2010456862450596</v>
      </c>
      <c r="NM529" s="877">
        <v>7.5971586831837303</v>
      </c>
      <c r="NN529" s="877">
        <v>6.0609120495878699</v>
      </c>
      <c r="NO529" s="877">
        <v>1.0772429989324599</v>
      </c>
      <c r="NP529" s="877">
        <v>6.3699898629566203</v>
      </c>
      <c r="NQ529" s="877">
        <v>6.8526231371961401</v>
      </c>
      <c r="NR529" s="877">
        <v>7.2230363379018696</v>
      </c>
      <c r="NS529" s="877">
        <v>3.8318772411916702</v>
      </c>
      <c r="NT529" s="877">
        <v>6.1606782132204998</v>
      </c>
      <c r="NU529" s="877">
        <v>7.9714285935904696</v>
      </c>
      <c r="NV529" s="877">
        <v>6.5815018966797902</v>
      </c>
      <c r="NW529" s="877">
        <v>6.3833586953851098</v>
      </c>
      <c r="NX529" s="877">
        <v>5.1525890692871297</v>
      </c>
      <c r="NY529" s="877">
        <v>5.9807108289001896</v>
      </c>
      <c r="NZ529" s="877">
        <v>8.1040745184419993</v>
      </c>
      <c r="OA529" s="877">
        <v>-0.26881675842780001</v>
      </c>
      <c r="OB529" s="877">
        <v>10.3582445958734</v>
      </c>
      <c r="OC529" s="877">
        <v>-1.02914634565952</v>
      </c>
      <c r="OD529" s="877">
        <v>7.8073549220576002</v>
      </c>
      <c r="OE529" s="877">
        <v>6.1043366598147397</v>
      </c>
      <c r="OF529" s="877">
        <v>3.1779177921958399</v>
      </c>
      <c r="OG529" s="877">
        <v>11.6880010948297</v>
      </c>
      <c r="OH529" s="877">
        <v>3.60050764534579</v>
      </c>
      <c r="OI529" s="877">
        <v>5.5536676884830598</v>
      </c>
      <c r="OJ529" s="877">
        <v>4.40803246613065</v>
      </c>
      <c r="OK529" s="877">
        <v>6.1343334063466504</v>
      </c>
      <c r="OL529" s="877">
        <v>8.0761716804854</v>
      </c>
      <c r="OM529" s="877">
        <v>11.3873909415329</v>
      </c>
    </row>
    <row r="530" spans="1:403" s="29" customFormat="1" x14ac:dyDescent="0.25">
      <c r="A530" s="902">
        <v>529</v>
      </c>
      <c r="B530" s="27">
        <v>1</v>
      </c>
      <c r="C530" s="27">
        <v>1</v>
      </c>
      <c r="D530" s="27">
        <v>5</v>
      </c>
      <c r="E530" s="735">
        <v>50</v>
      </c>
      <c r="F530" s="885"/>
      <c r="G530" s="27"/>
      <c r="H530" s="893">
        <v>58</v>
      </c>
      <c r="I530" s="28"/>
      <c r="J530" s="734" t="s">
        <v>2083</v>
      </c>
      <c r="K530" s="766"/>
      <c r="L530" s="74">
        <v>80.164383561643831</v>
      </c>
      <c r="M530" s="74">
        <v>68</v>
      </c>
      <c r="N530" s="28">
        <v>165</v>
      </c>
      <c r="O530" s="74">
        <v>24.9</v>
      </c>
      <c r="P530" s="85"/>
      <c r="Q530" s="734">
        <v>0</v>
      </c>
      <c r="R530" s="28"/>
      <c r="S530" s="28"/>
      <c r="T530" s="28"/>
      <c r="U530" s="74"/>
      <c r="V530" s="113">
        <v>1</v>
      </c>
      <c r="W530" s="113"/>
      <c r="X530" s="113"/>
      <c r="Y530" s="113"/>
      <c r="Z530" s="113"/>
      <c r="AA530" s="113"/>
      <c r="AB530" s="113"/>
      <c r="AC530" s="113"/>
      <c r="AD530" s="28"/>
      <c r="AE530" s="739">
        <v>12</v>
      </c>
      <c r="AF530" s="28"/>
      <c r="AG530" s="76"/>
      <c r="AH530" s="742">
        <v>4.6100000000000003</v>
      </c>
      <c r="AI530" s="743">
        <v>12</v>
      </c>
      <c r="AJ530" s="76"/>
      <c r="AK530" s="743">
        <v>13.1</v>
      </c>
      <c r="AL530" s="76"/>
      <c r="AM530" s="76"/>
      <c r="AN530" s="77">
        <v>2388</v>
      </c>
      <c r="AO530" s="132"/>
      <c r="AP530" s="76"/>
      <c r="AQ530" s="76"/>
      <c r="AR530" s="76"/>
      <c r="AS530" s="76"/>
      <c r="AT530" s="76"/>
      <c r="AU530" s="76"/>
      <c r="AV530" s="732"/>
      <c r="AW530" s="732"/>
      <c r="AX530" s="76"/>
      <c r="AY530" s="76"/>
      <c r="AZ530" s="76"/>
      <c r="BA530" s="76"/>
      <c r="BB530" s="733"/>
      <c r="BC530" s="139"/>
      <c r="BD530" s="121"/>
      <c r="BE530" s="139"/>
      <c r="BF530" s="67"/>
      <c r="BG530" s="139"/>
      <c r="BH530" s="121"/>
      <c r="BI530" s="121"/>
      <c r="BJ530" s="121"/>
      <c r="BK530" s="121"/>
      <c r="BL530" s="139"/>
      <c r="BM530" s="139"/>
      <c r="BN530" s="139"/>
      <c r="BO530" s="139"/>
      <c r="BP530" s="573"/>
      <c r="BQ530" s="139"/>
      <c r="BR530" s="139"/>
      <c r="BS530" s="139"/>
      <c r="BT530" s="139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113"/>
      <c r="CL530" s="113"/>
      <c r="CM530" s="113"/>
      <c r="CN530" s="113"/>
      <c r="CO530" s="113"/>
      <c r="CP530" s="113"/>
      <c r="CQ530" s="113"/>
      <c r="CR530" s="113"/>
      <c r="CS530" s="113"/>
      <c r="CT530" s="113"/>
      <c r="CU530" s="113"/>
      <c r="CV530" s="113"/>
      <c r="CW530" s="50"/>
      <c r="CX530" s="50"/>
      <c r="CY530" s="50"/>
      <c r="CZ530" s="50"/>
      <c r="DA530" s="28"/>
      <c r="DB530" s="28"/>
      <c r="DC530" s="28"/>
      <c r="DD530" s="735">
        <v>1</v>
      </c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76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71"/>
      <c r="FJ530" s="71"/>
      <c r="FK530" s="72"/>
      <c r="FL530" s="72"/>
      <c r="FM530" s="73"/>
      <c r="FN530" s="73"/>
      <c r="FO530" s="73"/>
      <c r="FP530" s="73"/>
      <c r="FQ530" s="73"/>
      <c r="FR530" s="73"/>
      <c r="FS530" s="28"/>
      <c r="FT530" s="77"/>
      <c r="FU530" s="77"/>
      <c r="FV530" s="77"/>
      <c r="FW530" s="75"/>
      <c r="FX530" s="75"/>
      <c r="FY530" s="75"/>
      <c r="FZ530" s="75"/>
      <c r="GA530" s="28"/>
      <c r="GB530" s="78"/>
      <c r="GC530" s="85"/>
      <c r="GD530" s="85"/>
      <c r="GE530" s="85"/>
      <c r="GF530" s="85"/>
      <c r="GG530" s="85"/>
      <c r="GH530" s="28"/>
      <c r="GI530" s="28"/>
      <c r="GJ530" s="28"/>
      <c r="GK530" s="28"/>
      <c r="GL530" s="77"/>
      <c r="GM530" s="28"/>
      <c r="GN530" s="28"/>
      <c r="GO530" s="28"/>
      <c r="GP530" s="28"/>
      <c r="GQ530" s="27"/>
      <c r="GR530" s="27"/>
      <c r="GS530" s="27"/>
      <c r="GT530" s="27"/>
      <c r="GU530" s="27"/>
      <c r="GV530" s="27"/>
      <c r="GW530" s="27"/>
      <c r="GX530" s="27"/>
      <c r="GY530" s="86"/>
      <c r="GZ530" s="27"/>
      <c r="HA530" s="27"/>
      <c r="HB530" s="28"/>
      <c r="HC530" s="28"/>
      <c r="HD530" s="28"/>
      <c r="HE530" s="28"/>
      <c r="HF530" s="28"/>
      <c r="HG530" s="28"/>
      <c r="HH530" s="28"/>
      <c r="HI530" s="28"/>
      <c r="HJ530" s="28"/>
      <c r="HK530" s="28"/>
      <c r="HL530" s="28"/>
      <c r="HM530" s="28"/>
      <c r="HN530" s="28"/>
      <c r="HO530" s="28"/>
      <c r="HP530" s="28"/>
      <c r="HQ530" s="28"/>
      <c r="HR530" s="28"/>
      <c r="HS530" s="28"/>
      <c r="HT530" s="28"/>
      <c r="HU530" s="28"/>
      <c r="HV530" s="28"/>
      <c r="HW530" s="28"/>
      <c r="HX530" s="28"/>
      <c r="HY530" s="28"/>
      <c r="HZ530" s="85"/>
      <c r="IA530" s="28"/>
      <c r="IB530" s="28"/>
      <c r="IC530" s="28"/>
      <c r="ID530" s="28"/>
      <c r="IE530" s="28"/>
      <c r="IF530" s="84"/>
      <c r="IG530" s="84"/>
      <c r="IH530" s="28"/>
      <c r="II530" s="28"/>
      <c r="IJ530" s="28"/>
      <c r="IK530" s="28"/>
      <c r="IL530" s="28"/>
      <c r="IM530" s="28"/>
      <c r="IN530" s="28"/>
      <c r="IO530" s="28"/>
      <c r="IP530" s="28"/>
      <c r="IQ530" s="84"/>
      <c r="IR530" s="28"/>
      <c r="IS530" s="28"/>
      <c r="IT530" s="28"/>
      <c r="IU530" s="28"/>
      <c r="IV530" s="28"/>
      <c r="IW530" s="28"/>
      <c r="IX530" s="28"/>
      <c r="IY530" s="28"/>
      <c r="IZ530" s="28"/>
      <c r="JA530" s="28"/>
      <c r="JB530" s="28"/>
      <c r="JC530" s="28"/>
      <c r="JD530" s="28"/>
      <c r="JE530" s="59"/>
      <c r="JF530" s="32"/>
      <c r="JG530" s="32"/>
      <c r="JH530" s="28"/>
      <c r="JI530" s="28"/>
      <c r="JJ530" s="28"/>
      <c r="JK530" s="28"/>
      <c r="JL530" s="28"/>
      <c r="JM530" s="162"/>
      <c r="JN530" s="50"/>
      <c r="JO530" s="49"/>
      <c r="JP530" s="28"/>
      <c r="JQ530" s="50"/>
      <c r="JR530" s="27"/>
      <c r="JS530" s="27"/>
      <c r="JT530" s="58"/>
      <c r="JU530" s="28"/>
      <c r="JV530" s="50"/>
      <c r="JW530" s="58"/>
      <c r="JX530" s="59"/>
      <c r="JY530" s="51"/>
      <c r="JZ530" s="58"/>
      <c r="KA530" s="59"/>
      <c r="KB530" s="51"/>
      <c r="KC530" s="27"/>
      <c r="KD530" s="59"/>
      <c r="KE530" s="76"/>
      <c r="KF530" s="56"/>
      <c r="KG530" s="56"/>
      <c r="KH530" s="56"/>
      <c r="KI530" s="56"/>
      <c r="KJ530" s="56"/>
      <c r="KK530" s="56"/>
      <c r="KL530" s="56"/>
      <c r="KM530" s="56"/>
      <c r="KN530" s="28"/>
      <c r="KO530" s="28"/>
      <c r="KP530" s="28"/>
      <c r="KQ530" s="28"/>
      <c r="KR530" s="120"/>
      <c r="KS530" s="120"/>
      <c r="KT530" s="120"/>
      <c r="KU530" s="120"/>
      <c r="KV530" s="120"/>
      <c r="KW530" s="120"/>
      <c r="KX530" s="120"/>
      <c r="KY530" s="120"/>
      <c r="KZ530" s="120"/>
      <c r="LA530" s="120"/>
      <c r="LB530" s="120"/>
      <c r="LC530" s="120"/>
      <c r="LD530" s="120"/>
      <c r="LE530" s="120"/>
      <c r="LF530" s="139"/>
      <c r="LG530" s="148"/>
      <c r="LH530" s="148"/>
      <c r="LI530" s="148"/>
      <c r="LJ530" s="148"/>
      <c r="LK530" s="148"/>
      <c r="LL530" s="148"/>
      <c r="LM530" s="148"/>
      <c r="LN530" s="148"/>
      <c r="LO530" s="148"/>
      <c r="LP530" s="148"/>
      <c r="LQ530" s="148"/>
      <c r="LR530" s="148"/>
      <c r="LS530" s="148"/>
      <c r="LT530" s="148"/>
      <c r="LU530" s="148"/>
      <c r="LV530" s="148"/>
      <c r="LW530" s="148"/>
      <c r="LX530" s="148"/>
      <c r="LY530" s="148"/>
      <c r="LZ530" s="148"/>
      <c r="MA530" s="148"/>
      <c r="MB530" s="148"/>
      <c r="MC530" s="28"/>
      <c r="MD530" s="159"/>
      <c r="ME530" s="27"/>
      <c r="MF530" s="582"/>
      <c r="MG530" s="736">
        <v>41315</v>
      </c>
      <c r="MH530" s="735">
        <v>58</v>
      </c>
      <c r="MI530" s="28"/>
      <c r="MJ530" s="582"/>
      <c r="MK530" s="28"/>
      <c r="ML530" s="28"/>
      <c r="MM530" s="28"/>
      <c r="MN530" s="28"/>
      <c r="MO530" s="28"/>
      <c r="MP530" s="28"/>
      <c r="MQ530" s="28"/>
      <c r="MR530" s="28"/>
      <c r="MS530" s="28"/>
      <c r="MT530" s="28"/>
      <c r="MU530" s="28"/>
      <c r="MV530" s="28"/>
      <c r="MW530" s="28"/>
      <c r="MX530" s="28"/>
      <c r="MY530" s="28"/>
      <c r="MZ530" s="28"/>
      <c r="NA530" s="28"/>
      <c r="NB530" s="28"/>
      <c r="NC530" s="28"/>
      <c r="ND530" s="28"/>
      <c r="NE530" s="876">
        <v>1050</v>
      </c>
      <c r="NF530" s="877" t="s">
        <v>64</v>
      </c>
      <c r="NG530" s="877" t="s">
        <v>64</v>
      </c>
      <c r="NH530" s="877" t="s">
        <v>64</v>
      </c>
      <c r="NI530" s="877" t="s">
        <v>64</v>
      </c>
      <c r="NJ530" s="877" t="s">
        <v>64</v>
      </c>
      <c r="NK530" s="877" t="s">
        <v>64</v>
      </c>
      <c r="NL530" s="877" t="s">
        <v>64</v>
      </c>
      <c r="NM530" s="877" t="s">
        <v>64</v>
      </c>
      <c r="NN530" s="877" t="s">
        <v>64</v>
      </c>
      <c r="NO530" s="877" t="s">
        <v>64</v>
      </c>
      <c r="NP530" s="877" t="s">
        <v>64</v>
      </c>
      <c r="NQ530" s="877" t="s">
        <v>64</v>
      </c>
      <c r="NR530" s="877" t="s">
        <v>64</v>
      </c>
      <c r="NS530" s="877" t="s">
        <v>64</v>
      </c>
      <c r="NT530" s="877" t="s">
        <v>64</v>
      </c>
      <c r="NU530" s="877" t="s">
        <v>64</v>
      </c>
      <c r="NV530" s="877" t="s">
        <v>64</v>
      </c>
      <c r="NW530" s="877" t="s">
        <v>64</v>
      </c>
      <c r="NX530" s="877" t="s">
        <v>64</v>
      </c>
      <c r="NY530" s="877" t="s">
        <v>64</v>
      </c>
      <c r="NZ530" s="877" t="s">
        <v>64</v>
      </c>
      <c r="OA530" s="877" t="s">
        <v>64</v>
      </c>
      <c r="OB530" s="877" t="s">
        <v>64</v>
      </c>
      <c r="OC530" s="877" t="s">
        <v>64</v>
      </c>
      <c r="OD530" s="877" t="s">
        <v>64</v>
      </c>
      <c r="OE530" s="877" t="s">
        <v>64</v>
      </c>
      <c r="OF530" s="877" t="s">
        <v>64</v>
      </c>
      <c r="OG530" s="877" t="s">
        <v>64</v>
      </c>
      <c r="OH530" s="877" t="s">
        <v>64</v>
      </c>
      <c r="OI530" s="877" t="s">
        <v>64</v>
      </c>
      <c r="OJ530" s="877" t="s">
        <v>64</v>
      </c>
      <c r="OK530" s="877" t="s">
        <v>64</v>
      </c>
      <c r="OL530" s="877" t="s">
        <v>64</v>
      </c>
      <c r="OM530" s="877" t="s">
        <v>64</v>
      </c>
    </row>
    <row r="531" spans="1:403" s="29" customFormat="1" x14ac:dyDescent="0.25">
      <c r="A531" s="455">
        <v>530</v>
      </c>
      <c r="B531" s="27">
        <v>1</v>
      </c>
      <c r="C531" s="27">
        <v>1</v>
      </c>
      <c r="D531" s="27">
        <v>5</v>
      </c>
      <c r="E531" s="735">
        <v>65</v>
      </c>
      <c r="F531" s="885"/>
      <c r="G531" s="27"/>
      <c r="H531" s="893">
        <v>79</v>
      </c>
      <c r="I531" s="28"/>
      <c r="J531" s="735" t="s">
        <v>2084</v>
      </c>
      <c r="K531" s="58"/>
      <c r="L531" s="74">
        <v>67.758904109589039</v>
      </c>
      <c r="M531" s="74">
        <v>42</v>
      </c>
      <c r="N531" s="28">
        <v>142</v>
      </c>
      <c r="O531" s="74">
        <v>20.8</v>
      </c>
      <c r="P531" s="85"/>
      <c r="Q531" s="734">
        <v>1</v>
      </c>
      <c r="R531" s="28"/>
      <c r="S531" s="28"/>
      <c r="T531" s="28"/>
      <c r="U531" s="74"/>
      <c r="V531" s="113">
        <v>1</v>
      </c>
      <c r="W531" s="113"/>
      <c r="X531" s="113"/>
      <c r="Y531" s="113"/>
      <c r="Z531" s="113"/>
      <c r="AA531" s="113"/>
      <c r="AB531" s="113"/>
      <c r="AC531" s="113"/>
      <c r="AD531" s="28"/>
      <c r="AE531" s="739">
        <v>32</v>
      </c>
      <c r="AF531" s="28"/>
      <c r="AG531" s="76"/>
      <c r="AH531" s="742">
        <v>2.25</v>
      </c>
      <c r="AI531" s="743">
        <v>22</v>
      </c>
      <c r="AJ531" s="76"/>
      <c r="AK531" s="743">
        <v>11.4</v>
      </c>
      <c r="AL531" s="76"/>
      <c r="AM531" s="76"/>
      <c r="AN531" s="77">
        <v>2049</v>
      </c>
      <c r="AO531" s="132"/>
      <c r="AP531" s="76"/>
      <c r="AQ531" s="76"/>
      <c r="AR531" s="76"/>
      <c r="AS531" s="76"/>
      <c r="AT531" s="76"/>
      <c r="AU531" s="76"/>
      <c r="AV531" s="732"/>
      <c r="AW531" s="732"/>
      <c r="AX531" s="76"/>
      <c r="AY531" s="76"/>
      <c r="AZ531" s="76"/>
      <c r="BA531" s="76"/>
      <c r="BB531" s="733"/>
      <c r="BC531" s="139"/>
      <c r="BD531" s="121"/>
      <c r="BE531" s="139"/>
      <c r="BF531" s="67"/>
      <c r="BG531" s="139"/>
      <c r="BH531" s="121"/>
      <c r="BI531" s="121"/>
      <c r="BJ531" s="121"/>
      <c r="BK531" s="121"/>
      <c r="BL531" s="139"/>
      <c r="BM531" s="139"/>
      <c r="BN531" s="139"/>
      <c r="BO531" s="139"/>
      <c r="BP531" s="573"/>
      <c r="BQ531" s="139"/>
      <c r="BR531" s="139"/>
      <c r="BS531" s="139"/>
      <c r="BT531" s="139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113"/>
      <c r="CL531" s="113"/>
      <c r="CM531" s="113"/>
      <c r="CN531" s="113"/>
      <c r="CO531" s="113"/>
      <c r="CP531" s="113"/>
      <c r="CQ531" s="113"/>
      <c r="CR531" s="113"/>
      <c r="CS531" s="113"/>
      <c r="CT531" s="113"/>
      <c r="CU531" s="113"/>
      <c r="CV531" s="113"/>
      <c r="CW531" s="50"/>
      <c r="CX531" s="50"/>
      <c r="CY531" s="50"/>
      <c r="CZ531" s="50"/>
      <c r="DA531" s="28"/>
      <c r="DB531" s="28"/>
      <c r="DC531" s="28"/>
      <c r="DD531" s="735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76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71"/>
      <c r="FJ531" s="71"/>
      <c r="FK531" s="72"/>
      <c r="FL531" s="72"/>
      <c r="FM531" s="73"/>
      <c r="FN531" s="73"/>
      <c r="FO531" s="73"/>
      <c r="FP531" s="73"/>
      <c r="FQ531" s="73"/>
      <c r="FR531" s="73"/>
      <c r="FS531" s="28"/>
      <c r="FT531" s="77"/>
      <c r="FU531" s="77"/>
      <c r="FV531" s="77"/>
      <c r="FW531" s="75"/>
      <c r="FX531" s="75"/>
      <c r="FY531" s="75"/>
      <c r="FZ531" s="75"/>
      <c r="GA531" s="28"/>
      <c r="GB531" s="78"/>
      <c r="GC531" s="85"/>
      <c r="GD531" s="85"/>
      <c r="GE531" s="85"/>
      <c r="GF531" s="85"/>
      <c r="GG531" s="85"/>
      <c r="GH531" s="28"/>
      <c r="GI531" s="28"/>
      <c r="GJ531" s="28"/>
      <c r="GK531" s="28"/>
      <c r="GL531" s="77"/>
      <c r="GM531" s="28"/>
      <c r="GN531" s="28"/>
      <c r="GO531" s="28"/>
      <c r="GP531" s="28"/>
      <c r="GQ531" s="27"/>
      <c r="GR531" s="27"/>
      <c r="GS531" s="27"/>
      <c r="GT531" s="27"/>
      <c r="GU531" s="27"/>
      <c r="GV531" s="27"/>
      <c r="GW531" s="27"/>
      <c r="GX531" s="27"/>
      <c r="GY531" s="86"/>
      <c r="GZ531" s="27"/>
      <c r="HA531" s="27"/>
      <c r="HB531" s="28"/>
      <c r="HC531" s="28"/>
      <c r="HD531" s="28"/>
      <c r="HE531" s="28"/>
      <c r="HF531" s="28"/>
      <c r="HG531" s="28"/>
      <c r="HH531" s="28"/>
      <c r="HI531" s="28"/>
      <c r="HJ531" s="28"/>
      <c r="HK531" s="28"/>
      <c r="HL531" s="28"/>
      <c r="HM531" s="28"/>
      <c r="HN531" s="28"/>
      <c r="HO531" s="28"/>
      <c r="HP531" s="28"/>
      <c r="HQ531" s="28"/>
      <c r="HR531" s="28"/>
      <c r="HS531" s="28"/>
      <c r="HT531" s="28"/>
      <c r="HU531" s="28"/>
      <c r="HV531" s="28"/>
      <c r="HW531" s="28"/>
      <c r="HX531" s="28"/>
      <c r="HY531" s="28"/>
      <c r="HZ531" s="85"/>
      <c r="IA531" s="28"/>
      <c r="IB531" s="28"/>
      <c r="IC531" s="28"/>
      <c r="ID531" s="28"/>
      <c r="IE531" s="28"/>
      <c r="IF531" s="84"/>
      <c r="IG531" s="84"/>
      <c r="IH531" s="28"/>
      <c r="II531" s="28"/>
      <c r="IJ531" s="28"/>
      <c r="IK531" s="28"/>
      <c r="IL531" s="28"/>
      <c r="IM531" s="28"/>
      <c r="IN531" s="28"/>
      <c r="IO531" s="28"/>
      <c r="IP531" s="28"/>
      <c r="IQ531" s="84"/>
      <c r="IR531" s="28"/>
      <c r="IS531" s="28"/>
      <c r="IT531" s="28"/>
      <c r="IU531" s="28"/>
      <c r="IV531" s="28"/>
      <c r="IW531" s="28"/>
      <c r="IX531" s="28"/>
      <c r="IY531" s="28"/>
      <c r="IZ531" s="28"/>
      <c r="JA531" s="28"/>
      <c r="JB531" s="28"/>
      <c r="JC531" s="28"/>
      <c r="JD531" s="28"/>
      <c r="JE531" s="59"/>
      <c r="JF531" s="32"/>
      <c r="JG531" s="32"/>
      <c r="JH531" s="28"/>
      <c r="JI531" s="28"/>
      <c r="JJ531" s="28"/>
      <c r="JK531" s="28"/>
      <c r="JL531" s="28"/>
      <c r="JM531" s="162"/>
      <c r="JN531" s="50"/>
      <c r="JO531" s="49"/>
      <c r="JP531" s="28"/>
      <c r="JQ531" s="50"/>
      <c r="JR531" s="27"/>
      <c r="JS531" s="27"/>
      <c r="JT531" s="58"/>
      <c r="JU531" s="28"/>
      <c r="JV531" s="50"/>
      <c r="JW531" s="58"/>
      <c r="JX531" s="59"/>
      <c r="JY531" s="51"/>
      <c r="JZ531" s="58"/>
      <c r="KA531" s="59"/>
      <c r="KB531" s="51"/>
      <c r="KC531" s="27"/>
      <c r="KD531" s="59"/>
      <c r="KE531" s="76"/>
      <c r="KF531" s="56"/>
      <c r="KG531" s="56"/>
      <c r="KH531" s="56"/>
      <c r="KI531" s="56"/>
      <c r="KJ531" s="56"/>
      <c r="KK531" s="56"/>
      <c r="KL531" s="56"/>
      <c r="KM531" s="56"/>
      <c r="KN531" s="28"/>
      <c r="KO531" s="28"/>
      <c r="KP531" s="28"/>
      <c r="KQ531" s="28"/>
      <c r="KR531" s="120"/>
      <c r="KS531" s="120"/>
      <c r="KT531" s="120"/>
      <c r="KU531" s="120"/>
      <c r="KV531" s="120"/>
      <c r="KW531" s="120"/>
      <c r="KX531" s="120"/>
      <c r="KY531" s="120"/>
      <c r="KZ531" s="120"/>
      <c r="LA531" s="120"/>
      <c r="LB531" s="120"/>
      <c r="LC531" s="120"/>
      <c r="LD531" s="120"/>
      <c r="LE531" s="120"/>
      <c r="LF531" s="139"/>
      <c r="LG531" s="148"/>
      <c r="LH531" s="148"/>
      <c r="LI531" s="148"/>
      <c r="LJ531" s="148"/>
      <c r="LK531" s="148"/>
      <c r="LL531" s="148"/>
      <c r="LM531" s="148"/>
      <c r="LN531" s="148"/>
      <c r="LO531" s="148"/>
      <c r="LP531" s="148"/>
      <c r="LQ531" s="148"/>
      <c r="LR531" s="148"/>
      <c r="LS531" s="148"/>
      <c r="LT531" s="148"/>
      <c r="LU531" s="148"/>
      <c r="LV531" s="148"/>
      <c r="LW531" s="148"/>
      <c r="LX531" s="148"/>
      <c r="LY531" s="148"/>
      <c r="LZ531" s="148"/>
      <c r="MA531" s="148"/>
      <c r="MB531" s="148"/>
      <c r="MC531" s="28"/>
      <c r="MD531" s="159"/>
      <c r="ME531" s="27"/>
      <c r="MF531" s="582"/>
      <c r="MG531" s="736">
        <v>41365</v>
      </c>
      <c r="MH531" s="735">
        <v>79</v>
      </c>
      <c r="MI531" s="28"/>
      <c r="MJ531" s="582"/>
      <c r="MK531" s="28"/>
      <c r="ML531" s="28"/>
      <c r="MM531" s="28"/>
      <c r="MN531" s="28"/>
      <c r="MO531" s="28"/>
      <c r="MP531" s="28"/>
      <c r="MQ531" s="28"/>
      <c r="MR531" s="28"/>
      <c r="MS531" s="28"/>
      <c r="MT531" s="28"/>
      <c r="MU531" s="28"/>
      <c r="MV531" s="28"/>
      <c r="MW531" s="28"/>
      <c r="MX531" s="28"/>
      <c r="MY531" s="28"/>
      <c r="MZ531" s="28"/>
      <c r="NA531" s="28"/>
      <c r="NB531" s="28"/>
      <c r="NC531" s="28"/>
      <c r="ND531" s="28"/>
      <c r="NE531" s="876">
        <v>1065</v>
      </c>
      <c r="NF531" s="877">
        <v>7.73281187208294</v>
      </c>
      <c r="NG531" s="877">
        <v>7.9168348851483001</v>
      </c>
      <c r="NH531" s="877">
        <v>4.6616356023359602</v>
      </c>
      <c r="NI531" s="877">
        <v>2.9316830570598098</v>
      </c>
      <c r="NJ531" s="877">
        <v>7.9154013882604097</v>
      </c>
      <c r="NK531" s="877">
        <v>8.3473556136169496</v>
      </c>
      <c r="NL531" s="877">
        <v>7.3876727200124996</v>
      </c>
      <c r="NM531" s="877">
        <v>7.8844758190864797</v>
      </c>
      <c r="NN531" s="877">
        <v>5.5900630188122502</v>
      </c>
      <c r="NO531" s="877">
        <v>1.3045110418099499</v>
      </c>
      <c r="NP531" s="877">
        <v>6.1620891620282103</v>
      </c>
      <c r="NQ531" s="877">
        <v>5.9784244654408596</v>
      </c>
      <c r="NR531" s="877">
        <v>7.4042048969345</v>
      </c>
      <c r="NS531" s="877">
        <v>4.5360529002402101</v>
      </c>
      <c r="NT531" s="877">
        <v>5.5490530293372897</v>
      </c>
      <c r="NU531" s="877">
        <v>7.41244282477561</v>
      </c>
      <c r="NV531" s="877">
        <v>6.4669533371239298</v>
      </c>
      <c r="NW531" s="877">
        <v>6.6230767208326302</v>
      </c>
      <c r="NX531" s="877">
        <v>5.9455608859938804</v>
      </c>
      <c r="NY531" s="877">
        <v>6.1062226729191202</v>
      </c>
      <c r="NZ531" s="877">
        <v>7.2419354958919202</v>
      </c>
      <c r="OA531" s="877">
        <v>-1.7369655941662101</v>
      </c>
      <c r="OB531" s="877">
        <v>10.7124926092065</v>
      </c>
      <c r="OC531" s="877">
        <v>0.49569516262406899</v>
      </c>
      <c r="OD531" s="877">
        <v>7.4260969897108202</v>
      </c>
      <c r="OE531" s="877">
        <v>6.8553668526582596</v>
      </c>
      <c r="OF531" s="877">
        <v>5.9818526532897396</v>
      </c>
      <c r="OG531" s="877">
        <v>11.2147744451034</v>
      </c>
      <c r="OH531" s="877">
        <v>3.4369613378335999</v>
      </c>
      <c r="OI531" s="877">
        <v>6.4302852729777804</v>
      </c>
      <c r="OJ531" s="877">
        <v>4.6987741089036801</v>
      </c>
      <c r="OK531" s="877">
        <v>4.7844891721256104</v>
      </c>
      <c r="OL531" s="877">
        <v>9.1630625838770197</v>
      </c>
      <c r="OM531" s="877">
        <v>10.2167974465825</v>
      </c>
    </row>
    <row r="532" spans="1:403" s="88" customFormat="1" x14ac:dyDescent="0.25">
      <c r="A532" s="455">
        <v>531</v>
      </c>
      <c r="B532" s="27">
        <v>1</v>
      </c>
      <c r="C532" s="27">
        <v>1</v>
      </c>
      <c r="D532" s="27">
        <v>5</v>
      </c>
      <c r="E532" s="735">
        <v>67</v>
      </c>
      <c r="F532" s="885"/>
      <c r="G532" s="27"/>
      <c r="H532" s="893">
        <v>82</v>
      </c>
      <c r="I532" s="56"/>
      <c r="J532" s="741" t="s">
        <v>2085</v>
      </c>
      <c r="K532" s="57"/>
      <c r="L532" s="749">
        <v>71.665753424657538</v>
      </c>
      <c r="M532" s="749">
        <v>79</v>
      </c>
      <c r="N532" s="56">
        <v>178</v>
      </c>
      <c r="O532" s="749">
        <v>24.9</v>
      </c>
      <c r="P532" s="750"/>
      <c r="Q532" s="741">
        <v>0</v>
      </c>
      <c r="R532" s="56"/>
      <c r="S532" s="56"/>
      <c r="T532" s="56"/>
      <c r="U532" s="749"/>
      <c r="V532" s="56">
        <v>0</v>
      </c>
      <c r="W532" s="56"/>
      <c r="X532" s="56"/>
      <c r="Y532" s="56"/>
      <c r="Z532" s="56"/>
      <c r="AA532" s="56"/>
      <c r="AB532" s="56"/>
      <c r="AC532" s="56"/>
      <c r="AD532" s="56"/>
      <c r="AE532" s="751">
        <v>43</v>
      </c>
      <c r="AF532" s="56" t="s">
        <v>2086</v>
      </c>
      <c r="AG532" s="56"/>
      <c r="AH532" s="740">
        <v>0.85</v>
      </c>
      <c r="AI532" s="741">
        <v>89</v>
      </c>
      <c r="AJ532" s="56"/>
      <c r="AK532" s="741">
        <v>12.3</v>
      </c>
      <c r="AL532" s="56"/>
      <c r="AM532" s="56"/>
      <c r="AN532" s="749"/>
      <c r="AO532" s="752"/>
      <c r="AP532" s="56"/>
      <c r="AQ532" s="56"/>
      <c r="AR532" s="56"/>
      <c r="AS532" s="56"/>
      <c r="AT532" s="56"/>
      <c r="AU532" s="56"/>
      <c r="AV532" s="57"/>
      <c r="AW532" s="57"/>
      <c r="AX532" s="56"/>
      <c r="AY532" s="56"/>
      <c r="AZ532" s="56"/>
      <c r="BA532" s="56"/>
      <c r="BB532" s="753"/>
      <c r="BC532" s="56"/>
      <c r="BD532" s="750"/>
      <c r="BE532" s="56"/>
      <c r="BF532" s="138"/>
      <c r="BG532" s="56"/>
      <c r="BH532" s="750"/>
      <c r="BI532" s="750"/>
      <c r="BJ532" s="750"/>
      <c r="BK532" s="750"/>
      <c r="BL532" s="56"/>
      <c r="BM532" s="56"/>
      <c r="BN532" s="56"/>
      <c r="BO532" s="56"/>
      <c r="BP532" s="749"/>
      <c r="BQ532" s="56"/>
      <c r="BR532" s="56"/>
      <c r="BS532" s="56"/>
      <c r="BT532" s="56"/>
      <c r="BU532" s="56"/>
      <c r="BV532" s="56"/>
      <c r="BW532" s="56"/>
      <c r="BX532" s="56"/>
      <c r="BY532" s="56"/>
      <c r="BZ532" s="56"/>
      <c r="CA532" s="56"/>
      <c r="CB532" s="56"/>
      <c r="CC532" s="56"/>
      <c r="CD532" s="56"/>
      <c r="CE532" s="56"/>
      <c r="CF532" s="56"/>
      <c r="CG532" s="56"/>
      <c r="CH532" s="56"/>
      <c r="CI532" s="56"/>
      <c r="CJ532" s="56"/>
      <c r="CK532" s="56"/>
      <c r="CL532" s="56"/>
      <c r="CM532" s="56"/>
      <c r="CN532" s="56"/>
      <c r="CO532" s="56"/>
      <c r="CP532" s="56"/>
      <c r="CQ532" s="56"/>
      <c r="CR532" s="56"/>
      <c r="CS532" s="56"/>
      <c r="CT532" s="56"/>
      <c r="CU532" s="56"/>
      <c r="CV532" s="56"/>
      <c r="CW532" s="56"/>
      <c r="CX532" s="56"/>
      <c r="CY532" s="56"/>
      <c r="CZ532" s="56"/>
      <c r="DA532" s="56"/>
      <c r="DB532" s="56"/>
      <c r="DC532" s="56"/>
      <c r="DD532" s="741">
        <v>1</v>
      </c>
      <c r="DE532" s="56"/>
      <c r="DF532" s="56"/>
      <c r="DG532" s="56"/>
      <c r="DH532" s="56"/>
      <c r="DI532" s="56"/>
      <c r="DJ532" s="56"/>
      <c r="DK532" s="56"/>
      <c r="DL532" s="56"/>
      <c r="DM532" s="56"/>
      <c r="DN532" s="56"/>
      <c r="DO532" s="56"/>
      <c r="DP532" s="56"/>
      <c r="DQ532" s="56"/>
      <c r="DR532" s="56"/>
      <c r="DS532" s="56"/>
      <c r="DT532" s="56"/>
      <c r="DU532" s="56"/>
      <c r="DV532" s="56"/>
      <c r="DW532" s="56"/>
      <c r="DX532" s="56"/>
      <c r="DY532" s="56"/>
      <c r="DZ532" s="56"/>
      <c r="EA532" s="56"/>
      <c r="EB532" s="56"/>
      <c r="EC532" s="56"/>
      <c r="ED532" s="56"/>
      <c r="EE532" s="56"/>
      <c r="EF532" s="56"/>
      <c r="EH532" s="56"/>
      <c r="EI532" s="56"/>
      <c r="EJ532" s="56"/>
      <c r="EK532" s="56"/>
      <c r="EL532" s="56"/>
      <c r="EM532" s="56"/>
      <c r="EN532" s="56"/>
      <c r="EO532" s="56"/>
      <c r="EP532" s="56"/>
      <c r="EQ532" s="56"/>
      <c r="ER532" s="56"/>
      <c r="ES532" s="56"/>
      <c r="ET532" s="56"/>
      <c r="EU532" s="56"/>
      <c r="EV532" s="56"/>
      <c r="EW532" s="56"/>
      <c r="EX532" s="56"/>
      <c r="EY532" s="56"/>
      <c r="EZ532" s="56"/>
      <c r="FA532" s="56"/>
      <c r="FB532" s="56"/>
      <c r="FC532" s="56"/>
      <c r="FD532" s="56"/>
      <c r="FE532" s="56"/>
      <c r="FF532" s="56"/>
      <c r="FG532" s="56"/>
      <c r="FH532" s="56"/>
      <c r="FI532" s="138"/>
      <c r="FJ532" s="138"/>
      <c r="FK532" s="138"/>
      <c r="FL532" s="138"/>
      <c r="FM532" s="749"/>
      <c r="FN532" s="749"/>
      <c r="FO532" s="749"/>
      <c r="FP532" s="749"/>
      <c r="FQ532" s="749"/>
      <c r="FR532" s="749"/>
      <c r="FS532" s="56"/>
      <c r="FT532" s="749"/>
      <c r="FU532" s="749"/>
      <c r="FV532" s="749"/>
      <c r="FW532" s="138"/>
      <c r="FX532" s="138"/>
      <c r="FY532" s="138"/>
      <c r="FZ532" s="138"/>
      <c r="GA532" s="56"/>
      <c r="GB532" s="750"/>
      <c r="GC532" s="750"/>
      <c r="GD532" s="750"/>
      <c r="GE532" s="750"/>
      <c r="GF532" s="750"/>
      <c r="GG532" s="750"/>
      <c r="GH532" s="56"/>
      <c r="GI532" s="56"/>
      <c r="GJ532" s="56"/>
      <c r="GK532" s="56"/>
      <c r="GL532" s="749"/>
      <c r="GM532" s="56"/>
      <c r="GN532" s="56"/>
      <c r="GO532" s="56"/>
      <c r="GP532" s="56"/>
      <c r="GQ532" s="56"/>
      <c r="GR532" s="56"/>
      <c r="GS532" s="56"/>
      <c r="GT532" s="56"/>
      <c r="GU532" s="56"/>
      <c r="GV532" s="56"/>
      <c r="GW532" s="56"/>
      <c r="GX532" s="56"/>
      <c r="GY532" s="138"/>
      <c r="GZ532" s="56"/>
      <c r="HA532" s="56"/>
      <c r="HB532" s="56"/>
      <c r="HC532" s="56"/>
      <c r="HD532" s="56"/>
      <c r="HE532" s="56"/>
      <c r="HF532" s="56"/>
      <c r="HG532" s="56"/>
      <c r="HH532" s="56"/>
      <c r="HI532" s="56"/>
      <c r="HJ532" s="56"/>
      <c r="HK532" s="56"/>
      <c r="HL532" s="56"/>
      <c r="HM532" s="56"/>
      <c r="HN532" s="56"/>
      <c r="HO532" s="56"/>
      <c r="HP532" s="56"/>
      <c r="HQ532" s="56"/>
      <c r="HR532" s="56"/>
      <c r="HS532" s="56"/>
      <c r="HT532" s="56"/>
      <c r="HU532" s="56"/>
      <c r="HV532" s="56"/>
      <c r="HW532" s="56"/>
      <c r="HX532" s="56"/>
      <c r="HY532" s="56"/>
      <c r="HZ532" s="750"/>
      <c r="IA532" s="56"/>
      <c r="IB532" s="56"/>
      <c r="IC532" s="56"/>
      <c r="ID532" s="56"/>
      <c r="IE532" s="56"/>
      <c r="IF532" s="138"/>
      <c r="IG532" s="138"/>
      <c r="IH532" s="56"/>
      <c r="II532" s="56"/>
      <c r="IJ532" s="56"/>
      <c r="IK532" s="56"/>
      <c r="IL532" s="56"/>
      <c r="IM532" s="56"/>
      <c r="IN532" s="56"/>
      <c r="IO532" s="56"/>
      <c r="IP532" s="56"/>
      <c r="IQ532" s="138"/>
      <c r="IR532" s="56"/>
      <c r="IS532" s="56"/>
      <c r="IT532" s="56"/>
      <c r="IU532" s="56"/>
      <c r="IV532" s="56"/>
      <c r="IW532" s="56"/>
      <c r="IX532" s="56"/>
      <c r="IY532" s="56"/>
      <c r="IZ532" s="56"/>
      <c r="JA532" s="56"/>
      <c r="JB532" s="56"/>
      <c r="JC532" s="56"/>
      <c r="JD532" s="56"/>
      <c r="JE532" s="100"/>
      <c r="JF532" s="100"/>
      <c r="JG532" s="100"/>
      <c r="JH532" s="56"/>
      <c r="JI532" s="56"/>
      <c r="JJ532" s="56"/>
      <c r="JK532" s="56"/>
      <c r="JL532" s="56"/>
      <c r="JM532" s="56"/>
      <c r="JN532" s="56"/>
      <c r="JO532" s="57"/>
      <c r="JP532" s="56"/>
      <c r="JQ532" s="56"/>
      <c r="JR532" s="56"/>
      <c r="JS532" s="56"/>
      <c r="JT532" s="57"/>
      <c r="JU532" s="56"/>
      <c r="JV532" s="56"/>
      <c r="JW532" s="57"/>
      <c r="JX532" s="100"/>
      <c r="JY532" s="100"/>
      <c r="JZ532" s="57"/>
      <c r="KA532" s="100"/>
      <c r="KB532" s="100"/>
      <c r="KC532" s="56"/>
      <c r="KD532" s="100"/>
      <c r="KE532" s="56"/>
      <c r="KF532" s="56"/>
      <c r="KG532" s="56"/>
      <c r="KH532" s="56"/>
      <c r="KI532" s="56"/>
      <c r="KJ532" s="56"/>
      <c r="KK532" s="56"/>
      <c r="KL532" s="56"/>
      <c r="KM532" s="56"/>
      <c r="KN532" s="56"/>
      <c r="KO532" s="56"/>
      <c r="KP532" s="56"/>
      <c r="KQ532" s="56"/>
      <c r="KR532" s="56"/>
      <c r="KS532" s="56"/>
      <c r="KT532" s="56"/>
      <c r="KU532" s="56"/>
      <c r="KV532" s="56"/>
      <c r="KW532" s="56"/>
      <c r="KX532" s="56"/>
      <c r="KY532" s="56"/>
      <c r="KZ532" s="56"/>
      <c r="LA532" s="56"/>
      <c r="LB532" s="56"/>
      <c r="LC532" s="56"/>
      <c r="LD532" s="56"/>
      <c r="LE532" s="56"/>
      <c r="LF532" s="56"/>
      <c r="LG532" s="56"/>
      <c r="LH532" s="56"/>
      <c r="LI532" s="56"/>
      <c r="LJ532" s="56"/>
      <c r="LK532" s="56"/>
      <c r="LL532" s="56"/>
      <c r="LM532" s="56"/>
      <c r="LN532" s="56"/>
      <c r="LO532" s="56"/>
      <c r="LP532" s="56"/>
      <c r="LQ532" s="56"/>
      <c r="LR532" s="56"/>
      <c r="LS532" s="56"/>
      <c r="LT532" s="56"/>
      <c r="LU532" s="56"/>
      <c r="LV532" s="56"/>
      <c r="LW532" s="56"/>
      <c r="LX532" s="56"/>
      <c r="LY532" s="56"/>
      <c r="LZ532" s="56"/>
      <c r="MA532" s="56"/>
      <c r="MB532" s="56"/>
      <c r="MC532" s="56"/>
      <c r="MD532" s="56"/>
      <c r="ME532" s="56"/>
      <c r="MF532" s="56"/>
      <c r="MG532" s="754">
        <v>41371</v>
      </c>
      <c r="MH532" s="741">
        <v>82</v>
      </c>
      <c r="MI532" s="56"/>
      <c r="MJ532" s="56"/>
      <c r="MK532" s="56"/>
      <c r="ML532" s="56"/>
      <c r="MM532" s="56"/>
      <c r="MN532" s="56"/>
      <c r="MO532" s="56"/>
      <c r="MP532" s="56"/>
      <c r="MQ532" s="56"/>
      <c r="MR532" s="56"/>
      <c r="MS532" s="56"/>
      <c r="MT532" s="56"/>
      <c r="MU532" s="56"/>
      <c r="MV532" s="56"/>
      <c r="MW532" s="56"/>
      <c r="MX532" s="56"/>
      <c r="MY532" s="56"/>
      <c r="MZ532" s="56"/>
      <c r="NA532" s="56"/>
      <c r="NB532" s="56"/>
      <c r="NC532" s="56"/>
      <c r="ND532" s="56"/>
      <c r="NE532" s="876">
        <v>1067</v>
      </c>
      <c r="NF532" s="877" t="s">
        <v>64</v>
      </c>
      <c r="NG532" s="877" t="s">
        <v>64</v>
      </c>
      <c r="NH532" s="877" t="s">
        <v>64</v>
      </c>
      <c r="NI532" s="877" t="s">
        <v>64</v>
      </c>
      <c r="NJ532" s="877" t="s">
        <v>64</v>
      </c>
      <c r="NK532" s="877" t="s">
        <v>64</v>
      </c>
      <c r="NL532" s="877" t="s">
        <v>64</v>
      </c>
      <c r="NM532" s="877" t="s">
        <v>64</v>
      </c>
      <c r="NN532" s="877" t="s">
        <v>64</v>
      </c>
      <c r="NO532" s="877" t="s">
        <v>64</v>
      </c>
      <c r="NP532" s="877" t="s">
        <v>64</v>
      </c>
      <c r="NQ532" s="877" t="s">
        <v>64</v>
      </c>
      <c r="NR532" s="877" t="s">
        <v>64</v>
      </c>
      <c r="NS532" s="877" t="s">
        <v>64</v>
      </c>
      <c r="NT532" s="877" t="s">
        <v>64</v>
      </c>
      <c r="NU532" s="877" t="s">
        <v>64</v>
      </c>
      <c r="NV532" s="877" t="s">
        <v>64</v>
      </c>
      <c r="NW532" s="877" t="s">
        <v>64</v>
      </c>
      <c r="NX532" s="877" t="s">
        <v>64</v>
      </c>
      <c r="NY532" s="877" t="s">
        <v>64</v>
      </c>
      <c r="NZ532" s="877" t="s">
        <v>64</v>
      </c>
      <c r="OA532" s="877" t="s">
        <v>64</v>
      </c>
      <c r="OB532" s="877" t="s">
        <v>64</v>
      </c>
      <c r="OC532" s="877" t="s">
        <v>64</v>
      </c>
      <c r="OD532" s="877" t="s">
        <v>64</v>
      </c>
      <c r="OE532" s="877" t="s">
        <v>64</v>
      </c>
      <c r="OF532" s="877" t="s">
        <v>64</v>
      </c>
      <c r="OG532" s="877" t="s">
        <v>64</v>
      </c>
      <c r="OH532" s="877" t="s">
        <v>64</v>
      </c>
      <c r="OI532" s="877" t="s">
        <v>64</v>
      </c>
      <c r="OJ532" s="877" t="s">
        <v>64</v>
      </c>
      <c r="OK532" s="877" t="s">
        <v>64</v>
      </c>
      <c r="OL532" s="877" t="s">
        <v>64</v>
      </c>
      <c r="OM532" s="877" t="s">
        <v>64</v>
      </c>
    </row>
    <row r="533" spans="1:403" s="88" customFormat="1" x14ac:dyDescent="0.25">
      <c r="A533" s="902">
        <v>532</v>
      </c>
      <c r="B533" s="27">
        <v>1</v>
      </c>
      <c r="C533" s="27">
        <v>1</v>
      </c>
      <c r="D533" s="27">
        <v>5</v>
      </c>
      <c r="E533" s="735">
        <v>79</v>
      </c>
      <c r="F533" s="885"/>
      <c r="G533" s="27"/>
      <c r="H533" s="893">
        <v>308</v>
      </c>
      <c r="I533" s="56"/>
      <c r="J533" s="741" t="s">
        <v>664</v>
      </c>
      <c r="K533" s="57"/>
      <c r="L533" s="749">
        <v>84.093150684931501</v>
      </c>
      <c r="M533" s="749">
        <v>75</v>
      </c>
      <c r="N533" s="56">
        <v>168</v>
      </c>
      <c r="O533" s="749">
        <v>26.2</v>
      </c>
      <c r="P533" s="750"/>
      <c r="Q533" s="741">
        <v>1</v>
      </c>
      <c r="R533" s="56"/>
      <c r="S533" s="56"/>
      <c r="T533" s="56"/>
      <c r="U533" s="749"/>
      <c r="V533" s="56">
        <v>0</v>
      </c>
      <c r="W533" s="56"/>
      <c r="X533" s="56"/>
      <c r="Y533" s="56"/>
      <c r="Z533" s="56"/>
      <c r="AA533" s="56"/>
      <c r="AB533" s="56"/>
      <c r="AC533" s="56"/>
      <c r="AD533" s="56"/>
      <c r="AE533" s="751">
        <v>45</v>
      </c>
      <c r="AF533" s="56" t="s">
        <v>2086</v>
      </c>
      <c r="AG533" s="56"/>
      <c r="AH533" s="740">
        <v>0.83</v>
      </c>
      <c r="AI533" s="741">
        <v>65</v>
      </c>
      <c r="AJ533" s="56"/>
      <c r="AK533" s="741">
        <v>11.2</v>
      </c>
      <c r="AL533" s="56"/>
      <c r="AM533" s="56">
        <v>607</v>
      </c>
      <c r="AN533" s="749"/>
      <c r="AO533" s="752"/>
      <c r="AP533" s="56"/>
      <c r="AQ533" s="56"/>
      <c r="AR533" s="56"/>
      <c r="AS533" s="56"/>
      <c r="AT533" s="56"/>
      <c r="AU533" s="56"/>
      <c r="AV533" s="57"/>
      <c r="AW533" s="57"/>
      <c r="AX533" s="56"/>
      <c r="AY533" s="56"/>
      <c r="AZ533" s="56"/>
      <c r="BA533" s="56"/>
      <c r="BB533" s="753"/>
      <c r="BC533" s="56"/>
      <c r="BD533" s="750"/>
      <c r="BE533" s="56"/>
      <c r="BF533" s="138"/>
      <c r="BG533" s="56"/>
      <c r="BH533" s="750"/>
      <c r="BI533" s="750"/>
      <c r="BJ533" s="750"/>
      <c r="BK533" s="750"/>
      <c r="BL533" s="56"/>
      <c r="BM533" s="56"/>
      <c r="BN533" s="56"/>
      <c r="BO533" s="56"/>
      <c r="BP533" s="749"/>
      <c r="BQ533" s="56"/>
      <c r="BR533" s="56"/>
      <c r="BS533" s="56"/>
      <c r="BT533" s="56"/>
      <c r="BU533" s="56"/>
      <c r="BV533" s="56"/>
      <c r="BW533" s="56"/>
      <c r="BX533" s="56"/>
      <c r="BY533" s="56"/>
      <c r="BZ533" s="56"/>
      <c r="CA533" s="56"/>
      <c r="CB533" s="56"/>
      <c r="CC533" s="56"/>
      <c r="CD533" s="56"/>
      <c r="CE533" s="56"/>
      <c r="CF533" s="56"/>
      <c r="CG533" s="56"/>
      <c r="CH533" s="56"/>
      <c r="CI533" s="56"/>
      <c r="CJ533" s="56"/>
      <c r="CK533" s="56"/>
      <c r="CL533" s="56"/>
      <c r="CM533" s="56"/>
      <c r="CN533" s="56"/>
      <c r="CO533" s="56"/>
      <c r="CP533" s="56"/>
      <c r="CQ533" s="56"/>
      <c r="CR533" s="56"/>
      <c r="CS533" s="56"/>
      <c r="CT533" s="56"/>
      <c r="CU533" s="56"/>
      <c r="CV533" s="56"/>
      <c r="CW533" s="56"/>
      <c r="CX533" s="56"/>
      <c r="CY533" s="56"/>
      <c r="CZ533" s="56"/>
      <c r="DA533" s="56"/>
      <c r="DB533" s="56"/>
      <c r="DC533" s="56"/>
      <c r="DD533" s="741">
        <v>1</v>
      </c>
      <c r="DE533" s="56"/>
      <c r="DF533" s="56"/>
      <c r="DG533" s="56"/>
      <c r="DH533" s="56"/>
      <c r="DI533" s="56"/>
      <c r="DJ533" s="56"/>
      <c r="DK533" s="56"/>
      <c r="DL533" s="56"/>
      <c r="DM533" s="56"/>
      <c r="DN533" s="56"/>
      <c r="DO533" s="56"/>
      <c r="DP533" s="56"/>
      <c r="DQ533" s="56"/>
      <c r="DR533" s="56"/>
      <c r="DS533" s="56"/>
      <c r="DT533" s="56"/>
      <c r="DU533" s="56"/>
      <c r="DV533" s="56"/>
      <c r="DW533" s="56"/>
      <c r="DX533" s="56"/>
      <c r="DY533" s="56"/>
      <c r="DZ533" s="56"/>
      <c r="EA533" s="56"/>
      <c r="EB533" s="56"/>
      <c r="EC533" s="56"/>
      <c r="ED533" s="56"/>
      <c r="EE533" s="56"/>
      <c r="EF533" s="56"/>
      <c r="EH533" s="56"/>
      <c r="EI533" s="56"/>
      <c r="EJ533" s="56"/>
      <c r="EK533" s="56"/>
      <c r="EL533" s="56"/>
      <c r="EM533" s="56"/>
      <c r="EN533" s="56"/>
      <c r="EO533" s="56"/>
      <c r="EP533" s="56"/>
      <c r="EQ533" s="56"/>
      <c r="ER533" s="56"/>
      <c r="ES533" s="56"/>
      <c r="ET533" s="56"/>
      <c r="EU533" s="56"/>
      <c r="EV533" s="56"/>
      <c r="EW533" s="56"/>
      <c r="EX533" s="56"/>
      <c r="EY533" s="56"/>
      <c r="EZ533" s="56"/>
      <c r="FA533" s="56"/>
      <c r="FB533" s="56"/>
      <c r="FC533" s="56"/>
      <c r="FD533" s="56"/>
      <c r="FE533" s="56"/>
      <c r="FF533" s="56"/>
      <c r="FG533" s="56"/>
      <c r="FH533" s="56"/>
      <c r="FI533" s="138"/>
      <c r="FJ533" s="138"/>
      <c r="FK533" s="138"/>
      <c r="FL533" s="138"/>
      <c r="FM533" s="749"/>
      <c r="FN533" s="749"/>
      <c r="FO533" s="749"/>
      <c r="FP533" s="749"/>
      <c r="FQ533" s="749"/>
      <c r="FR533" s="749"/>
      <c r="FS533" s="56"/>
      <c r="FT533" s="749"/>
      <c r="FU533" s="749"/>
      <c r="FV533" s="749"/>
      <c r="FW533" s="138"/>
      <c r="FX533" s="138"/>
      <c r="FY533" s="138"/>
      <c r="FZ533" s="138"/>
      <c r="GA533" s="56"/>
      <c r="GB533" s="750"/>
      <c r="GC533" s="750"/>
      <c r="GD533" s="750"/>
      <c r="GE533" s="750"/>
      <c r="GF533" s="750"/>
      <c r="GG533" s="750"/>
      <c r="GH533" s="56"/>
      <c r="GI533" s="56"/>
      <c r="GJ533" s="56"/>
      <c r="GK533" s="56"/>
      <c r="GL533" s="749"/>
      <c r="GM533" s="56"/>
      <c r="GN533" s="56"/>
      <c r="GO533" s="56"/>
      <c r="GP533" s="56"/>
      <c r="GQ533" s="56"/>
      <c r="GR533" s="56"/>
      <c r="GS533" s="56"/>
      <c r="GT533" s="56"/>
      <c r="GU533" s="56"/>
      <c r="GV533" s="56"/>
      <c r="GW533" s="56"/>
      <c r="GX533" s="56"/>
      <c r="GY533" s="138"/>
      <c r="GZ533" s="56"/>
      <c r="HA533" s="56"/>
      <c r="HB533" s="56"/>
      <c r="HC533" s="56"/>
      <c r="HD533" s="56"/>
      <c r="HE533" s="56"/>
      <c r="HF533" s="56"/>
      <c r="HG533" s="56"/>
      <c r="HH533" s="56"/>
      <c r="HI533" s="56"/>
      <c r="HJ533" s="56"/>
      <c r="HK533" s="56"/>
      <c r="HL533" s="56"/>
      <c r="HM533" s="56"/>
      <c r="HN533" s="56"/>
      <c r="HO533" s="56"/>
      <c r="HP533" s="56"/>
      <c r="HQ533" s="56"/>
      <c r="HR533" s="56"/>
      <c r="HS533" s="56"/>
      <c r="HT533" s="56"/>
      <c r="HU533" s="56"/>
      <c r="HV533" s="56"/>
      <c r="HW533" s="56"/>
      <c r="HX533" s="56"/>
      <c r="HY533" s="56"/>
      <c r="HZ533" s="750"/>
      <c r="IA533" s="56"/>
      <c r="IB533" s="56"/>
      <c r="IC533" s="56"/>
      <c r="ID533" s="56"/>
      <c r="IE533" s="56"/>
      <c r="IF533" s="138"/>
      <c r="IG533" s="138"/>
      <c r="IH533" s="56"/>
      <c r="II533" s="56"/>
      <c r="IJ533" s="56"/>
      <c r="IK533" s="56"/>
      <c r="IL533" s="56"/>
      <c r="IM533" s="56"/>
      <c r="IN533" s="56"/>
      <c r="IO533" s="56"/>
      <c r="IP533" s="56"/>
      <c r="IQ533" s="138"/>
      <c r="IR533" s="56"/>
      <c r="IS533" s="56"/>
      <c r="IT533" s="56"/>
      <c r="IU533" s="56"/>
      <c r="IV533" s="56"/>
      <c r="IW533" s="56"/>
      <c r="IX533" s="56"/>
      <c r="IY533" s="56"/>
      <c r="IZ533" s="56"/>
      <c r="JA533" s="56"/>
      <c r="JB533" s="56"/>
      <c r="JC533" s="56"/>
      <c r="JD533" s="56"/>
      <c r="JE533" s="100"/>
      <c r="JF533" s="100"/>
      <c r="JG533" s="100"/>
      <c r="JH533" s="56"/>
      <c r="JI533" s="56"/>
      <c r="JJ533" s="56"/>
      <c r="JK533" s="56"/>
      <c r="JL533" s="56"/>
      <c r="JM533" s="56"/>
      <c r="JN533" s="56"/>
      <c r="JO533" s="57"/>
      <c r="JP533" s="56"/>
      <c r="JQ533" s="56"/>
      <c r="JR533" s="56"/>
      <c r="JS533" s="56"/>
      <c r="JT533" s="57"/>
      <c r="JU533" s="56"/>
      <c r="JV533" s="56"/>
      <c r="JW533" s="57"/>
      <c r="JX533" s="100"/>
      <c r="JY533" s="100"/>
      <c r="JZ533" s="57"/>
      <c r="KA533" s="100"/>
      <c r="KB533" s="100"/>
      <c r="KC533" s="56"/>
      <c r="KD533" s="100"/>
      <c r="KE533" s="56"/>
      <c r="KF533" s="56"/>
      <c r="KG533" s="56"/>
      <c r="KH533" s="56"/>
      <c r="KI533" s="56"/>
      <c r="KJ533" s="56"/>
      <c r="KK533" s="56"/>
      <c r="KL533" s="56"/>
      <c r="KM533" s="56"/>
      <c r="KN533" s="56"/>
      <c r="KO533" s="56"/>
      <c r="KP533" s="56"/>
      <c r="KQ533" s="56"/>
      <c r="KR533" s="56"/>
      <c r="KS533" s="56"/>
      <c r="KT533" s="56"/>
      <c r="KU533" s="56"/>
      <c r="KV533" s="56"/>
      <c r="KW533" s="56"/>
      <c r="KX533" s="56"/>
      <c r="KY533" s="56"/>
      <c r="KZ533" s="56"/>
      <c r="LA533" s="56"/>
      <c r="LB533" s="56"/>
      <c r="LC533" s="56"/>
      <c r="LD533" s="56"/>
      <c r="LE533" s="56"/>
      <c r="LF533" s="56"/>
      <c r="LG533" s="56"/>
      <c r="LH533" s="56"/>
      <c r="LI533" s="56"/>
      <c r="LJ533" s="56"/>
      <c r="LK533" s="56"/>
      <c r="LL533" s="56"/>
      <c r="LM533" s="56"/>
      <c r="LN533" s="56"/>
      <c r="LO533" s="56"/>
      <c r="LP533" s="56"/>
      <c r="LQ533" s="56"/>
      <c r="LR533" s="56"/>
      <c r="LS533" s="56"/>
      <c r="LT533" s="56"/>
      <c r="LU533" s="56"/>
      <c r="LV533" s="56"/>
      <c r="LW533" s="56"/>
      <c r="LX533" s="56"/>
      <c r="LY533" s="56"/>
      <c r="LZ533" s="56"/>
      <c r="MA533" s="56"/>
      <c r="MB533" s="56"/>
      <c r="MC533" s="56"/>
      <c r="MD533" s="56"/>
      <c r="ME533" s="56"/>
      <c r="MF533" s="56"/>
      <c r="MG533" s="754">
        <v>41454</v>
      </c>
      <c r="MH533" s="741">
        <v>308</v>
      </c>
      <c r="MI533" s="56"/>
      <c r="MJ533" s="56"/>
      <c r="MK533" s="56"/>
      <c r="ML533" s="56"/>
      <c r="MM533" s="56"/>
      <c r="MN533" s="56"/>
      <c r="MO533" s="56"/>
      <c r="MP533" s="56"/>
      <c r="MQ533" s="56"/>
      <c r="MR533" s="56"/>
      <c r="MS533" s="56"/>
      <c r="MT533" s="56"/>
      <c r="MU533" s="56"/>
      <c r="MV533" s="56"/>
      <c r="MW533" s="56"/>
      <c r="MX533" s="56"/>
      <c r="MY533" s="56"/>
      <c r="MZ533" s="56"/>
      <c r="NA533" s="56"/>
      <c r="NB533" s="56"/>
      <c r="NC533" s="56"/>
      <c r="ND533" s="56"/>
      <c r="NE533" s="876">
        <v>1079</v>
      </c>
      <c r="NF533" s="877">
        <v>8.3431857154478806</v>
      </c>
      <c r="NG533" s="877">
        <v>7.0871445645918696</v>
      </c>
      <c r="NH533" s="877">
        <v>5.1799090900149301</v>
      </c>
      <c r="NI533" s="877">
        <v>2.9278964537288199</v>
      </c>
      <c r="NJ533" s="877">
        <v>7.4042900644448402</v>
      </c>
      <c r="NK533" s="877">
        <v>7.1711267466520701</v>
      </c>
      <c r="NL533" s="877">
        <v>8.7819825610053801</v>
      </c>
      <c r="NM533" s="877">
        <v>7.9231491804723104</v>
      </c>
      <c r="NN533" s="877">
        <v>6.0535458177279802</v>
      </c>
      <c r="NO533" s="877">
        <v>1.1176950426697501</v>
      </c>
      <c r="NP533" s="877">
        <v>6.2568219689686302</v>
      </c>
      <c r="NQ533" s="877">
        <v>6.8368078078445702</v>
      </c>
      <c r="NR533" s="877">
        <v>7.7489978500981502</v>
      </c>
      <c r="NS533" s="877">
        <v>4.96254902292306</v>
      </c>
      <c r="NT533" s="877">
        <v>6.2609665645194896</v>
      </c>
      <c r="NU533" s="877">
        <v>7.7953253872778001</v>
      </c>
      <c r="NV533" s="877">
        <v>6.6108771994719504</v>
      </c>
      <c r="NW533" s="877">
        <v>6.8991756304805101</v>
      </c>
      <c r="NX533" s="877">
        <v>5.9772799234999203</v>
      </c>
      <c r="NY533" s="877">
        <v>6.22438762792991</v>
      </c>
      <c r="NZ533" s="877">
        <v>7.85934841976571</v>
      </c>
      <c r="OA533" s="877">
        <v>-0.78587519464715305</v>
      </c>
      <c r="OB533" s="877">
        <v>10.5355669970862</v>
      </c>
      <c r="OC533" s="877">
        <v>0.48542682717024199</v>
      </c>
      <c r="OD533" s="877">
        <v>5.7357929279853099</v>
      </c>
      <c r="OE533" s="877">
        <v>6.6912549786501403</v>
      </c>
      <c r="OF533" s="877">
        <v>4.8738131983590902</v>
      </c>
      <c r="OG533" s="877">
        <v>11.8882675985557</v>
      </c>
      <c r="OH533" s="877">
        <v>3.5323169593327699</v>
      </c>
      <c r="OI533" s="877">
        <v>7.4679315460262901</v>
      </c>
      <c r="OJ533" s="877">
        <v>4.2234225499349396</v>
      </c>
      <c r="OK533" s="877">
        <v>4.4203360525294304</v>
      </c>
      <c r="OL533" s="877">
        <v>6.5216681226324598</v>
      </c>
      <c r="OM533" s="877">
        <v>10.050140169916</v>
      </c>
    </row>
    <row r="534" spans="1:403" s="29" customFormat="1" x14ac:dyDescent="0.25">
      <c r="A534" s="455">
        <v>533</v>
      </c>
      <c r="B534" s="27">
        <v>1</v>
      </c>
      <c r="C534" s="27">
        <v>1</v>
      </c>
      <c r="D534" s="27">
        <v>5</v>
      </c>
      <c r="E534" s="735">
        <v>104</v>
      </c>
      <c r="F534" s="885"/>
      <c r="G534" s="27"/>
      <c r="H534" s="893">
        <v>338</v>
      </c>
      <c r="I534" s="27"/>
      <c r="J534" s="735" t="s">
        <v>528</v>
      </c>
      <c r="K534" s="55"/>
      <c r="L534" s="107">
        <v>74.479452054794521</v>
      </c>
      <c r="M534" s="107">
        <v>76</v>
      </c>
      <c r="N534" s="27">
        <v>160</v>
      </c>
      <c r="O534" s="107">
        <v>29.7</v>
      </c>
      <c r="P534" s="79"/>
      <c r="Q534" s="735">
        <v>1</v>
      </c>
      <c r="R534" s="27"/>
      <c r="S534" s="27"/>
      <c r="T534" s="27"/>
      <c r="U534" s="74"/>
      <c r="V534" s="113">
        <v>0</v>
      </c>
      <c r="W534" s="113"/>
      <c r="X534" s="113"/>
      <c r="Y534" s="113"/>
      <c r="Z534" s="113"/>
      <c r="AA534" s="113"/>
      <c r="AB534" s="113"/>
      <c r="AC534" s="113"/>
      <c r="AD534" s="28"/>
      <c r="AE534" s="739">
        <v>26</v>
      </c>
      <c r="AF534" s="28" t="s">
        <v>2087</v>
      </c>
      <c r="AG534" s="76"/>
      <c r="AH534" s="742">
        <v>1.26</v>
      </c>
      <c r="AI534" s="743">
        <v>41</v>
      </c>
      <c r="AJ534" s="76"/>
      <c r="AK534" s="743">
        <v>17</v>
      </c>
      <c r="AL534" s="76"/>
      <c r="AM534" s="76">
        <v>75</v>
      </c>
      <c r="AN534" s="77"/>
      <c r="AO534" s="132"/>
      <c r="AP534" s="76"/>
      <c r="AQ534" s="76"/>
      <c r="AR534" s="76"/>
      <c r="AS534" s="76"/>
      <c r="AT534" s="76"/>
      <c r="AU534" s="76"/>
      <c r="AV534" s="732"/>
      <c r="AW534" s="732"/>
      <c r="AX534" s="76"/>
      <c r="AY534" s="76"/>
      <c r="AZ534" s="76"/>
      <c r="BA534" s="76"/>
      <c r="BB534" s="733"/>
      <c r="BC534" s="139"/>
      <c r="BD534" s="121"/>
      <c r="BE534" s="139"/>
      <c r="BF534" s="67"/>
      <c r="BG534" s="139"/>
      <c r="BH534" s="121"/>
      <c r="BI534" s="121"/>
      <c r="BJ534" s="121"/>
      <c r="BK534" s="121"/>
      <c r="BL534" s="139"/>
      <c r="BM534" s="139"/>
      <c r="BN534" s="139"/>
      <c r="BO534" s="139"/>
      <c r="BP534" s="573"/>
      <c r="BQ534" s="139"/>
      <c r="BR534" s="139"/>
      <c r="BS534" s="139"/>
      <c r="BT534" s="139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113"/>
      <c r="CL534" s="113"/>
      <c r="CM534" s="113"/>
      <c r="CN534" s="113"/>
      <c r="CO534" s="113"/>
      <c r="CP534" s="113"/>
      <c r="CQ534" s="113"/>
      <c r="CR534" s="113"/>
      <c r="CS534" s="113"/>
      <c r="CT534" s="113"/>
      <c r="CU534" s="113"/>
      <c r="CV534" s="113"/>
      <c r="CW534" s="50"/>
      <c r="CX534" s="50"/>
      <c r="CY534" s="50"/>
      <c r="CZ534" s="50"/>
      <c r="DA534" s="28"/>
      <c r="DB534" s="28"/>
      <c r="DC534" s="28"/>
      <c r="DD534" s="735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76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71"/>
      <c r="FJ534" s="71"/>
      <c r="FK534" s="72"/>
      <c r="FL534" s="72"/>
      <c r="FM534" s="73"/>
      <c r="FN534" s="73"/>
      <c r="FO534" s="73"/>
      <c r="FP534" s="73"/>
      <c r="FQ534" s="73"/>
      <c r="FR534" s="73"/>
      <c r="FS534" s="28"/>
      <c r="FT534" s="77"/>
      <c r="FU534" s="77"/>
      <c r="FV534" s="77"/>
      <c r="FW534" s="75"/>
      <c r="FX534" s="75"/>
      <c r="FY534" s="75"/>
      <c r="FZ534" s="75"/>
      <c r="GA534" s="28"/>
      <c r="GB534" s="78"/>
      <c r="GC534" s="85"/>
      <c r="GD534" s="85"/>
      <c r="GE534" s="85"/>
      <c r="GF534" s="85"/>
      <c r="GG534" s="85"/>
      <c r="GH534" s="28"/>
      <c r="GI534" s="28"/>
      <c r="GJ534" s="28"/>
      <c r="GK534" s="28"/>
      <c r="GL534" s="77"/>
      <c r="GM534" s="28"/>
      <c r="GN534" s="28"/>
      <c r="GO534" s="28"/>
      <c r="GP534" s="28"/>
      <c r="GQ534" s="27"/>
      <c r="GR534" s="27"/>
      <c r="GS534" s="27"/>
      <c r="GT534" s="27"/>
      <c r="GU534" s="27"/>
      <c r="GV534" s="27"/>
      <c r="GW534" s="27"/>
      <c r="GX534" s="27"/>
      <c r="GY534" s="86"/>
      <c r="GZ534" s="27"/>
      <c r="HA534" s="27"/>
      <c r="HB534" s="28"/>
      <c r="HC534" s="28"/>
      <c r="HD534" s="28"/>
      <c r="HE534" s="28"/>
      <c r="HF534" s="28"/>
      <c r="HG534" s="28"/>
      <c r="HH534" s="28"/>
      <c r="HI534" s="28"/>
      <c r="HJ534" s="28"/>
      <c r="HK534" s="28"/>
      <c r="HL534" s="28"/>
      <c r="HM534" s="28"/>
      <c r="HN534" s="28"/>
      <c r="HO534" s="28"/>
      <c r="HP534" s="28"/>
      <c r="HQ534" s="28"/>
      <c r="HR534" s="28"/>
      <c r="HS534" s="28"/>
      <c r="HT534" s="28"/>
      <c r="HU534" s="28"/>
      <c r="HV534" s="28"/>
      <c r="HW534" s="28"/>
      <c r="HX534" s="28"/>
      <c r="HY534" s="28"/>
      <c r="HZ534" s="85"/>
      <c r="IA534" s="28"/>
      <c r="IB534" s="28"/>
      <c r="IC534" s="28"/>
      <c r="ID534" s="28"/>
      <c r="IE534" s="28"/>
      <c r="IF534" s="84"/>
      <c r="IG534" s="84"/>
      <c r="IH534" s="28"/>
      <c r="II534" s="28"/>
      <c r="IJ534" s="28"/>
      <c r="IK534" s="28"/>
      <c r="IL534" s="28"/>
      <c r="IM534" s="28"/>
      <c r="IN534" s="28"/>
      <c r="IO534" s="28"/>
      <c r="IP534" s="28"/>
      <c r="IQ534" s="84"/>
      <c r="IR534" s="28"/>
      <c r="IS534" s="28"/>
      <c r="IT534" s="28"/>
      <c r="IU534" s="28"/>
      <c r="IV534" s="28"/>
      <c r="IW534" s="28"/>
      <c r="IX534" s="28"/>
      <c r="IY534" s="28"/>
      <c r="IZ534" s="28"/>
      <c r="JA534" s="28"/>
      <c r="JB534" s="28"/>
      <c r="JC534" s="28"/>
      <c r="JD534" s="28"/>
      <c r="JE534" s="59"/>
      <c r="JF534" s="32"/>
      <c r="JG534" s="32"/>
      <c r="JH534" s="28"/>
      <c r="JI534" s="28"/>
      <c r="JJ534" s="28"/>
      <c r="JK534" s="28"/>
      <c r="JL534" s="28"/>
      <c r="JM534" s="162"/>
      <c r="JN534" s="50"/>
      <c r="JO534" s="49"/>
      <c r="JP534" s="28"/>
      <c r="JQ534" s="50"/>
      <c r="JR534" s="27"/>
      <c r="JS534" s="27"/>
      <c r="JT534" s="58"/>
      <c r="JU534" s="28"/>
      <c r="JV534" s="50"/>
      <c r="JW534" s="58"/>
      <c r="JX534" s="59"/>
      <c r="JY534" s="51"/>
      <c r="JZ534" s="58"/>
      <c r="KA534" s="59"/>
      <c r="KB534" s="51"/>
      <c r="KC534" s="27"/>
      <c r="KD534" s="59"/>
      <c r="KE534" s="76"/>
      <c r="KF534" s="56"/>
      <c r="KG534" s="56"/>
      <c r="KH534" s="56"/>
      <c r="KI534" s="56"/>
      <c r="KJ534" s="56"/>
      <c r="KK534" s="56"/>
      <c r="KL534" s="56"/>
      <c r="KM534" s="56"/>
      <c r="KN534" s="28"/>
      <c r="KO534" s="28"/>
      <c r="KP534" s="28"/>
      <c r="KQ534" s="28"/>
      <c r="KR534" s="120"/>
      <c r="KS534" s="120"/>
      <c r="KT534" s="120"/>
      <c r="KU534" s="120"/>
      <c r="KV534" s="120"/>
      <c r="KW534" s="120"/>
      <c r="KX534" s="120"/>
      <c r="KY534" s="120"/>
      <c r="KZ534" s="120"/>
      <c r="LA534" s="120"/>
      <c r="LB534" s="120"/>
      <c r="LC534" s="120"/>
      <c r="LD534" s="120"/>
      <c r="LE534" s="120"/>
      <c r="LF534" s="139"/>
      <c r="LG534" s="148"/>
      <c r="LH534" s="148"/>
      <c r="LI534" s="148"/>
      <c r="LJ534" s="148"/>
      <c r="LK534" s="148"/>
      <c r="LL534" s="148"/>
      <c r="LM534" s="148"/>
      <c r="LN534" s="148"/>
      <c r="LO534" s="148"/>
      <c r="LP534" s="148"/>
      <c r="LQ534" s="148"/>
      <c r="LR534" s="148"/>
      <c r="LS534" s="148"/>
      <c r="LT534" s="148"/>
      <c r="LU534" s="148"/>
      <c r="LV534" s="148"/>
      <c r="LW534" s="148"/>
      <c r="LX534" s="148"/>
      <c r="LY534" s="148"/>
      <c r="LZ534" s="148"/>
      <c r="MA534" s="148"/>
      <c r="MB534" s="148"/>
      <c r="MC534" s="28"/>
      <c r="MD534" s="159"/>
      <c r="ME534" s="27"/>
      <c r="MF534" s="582"/>
      <c r="MG534" s="736">
        <v>41526</v>
      </c>
      <c r="MH534" s="735">
        <v>338</v>
      </c>
      <c r="MI534" s="28"/>
      <c r="MJ534" s="582"/>
      <c r="MK534" s="28"/>
      <c r="ML534" s="28"/>
      <c r="MM534" s="28"/>
      <c r="MN534" s="28"/>
      <c r="MO534" s="28"/>
      <c r="MP534" s="28"/>
      <c r="MQ534" s="28"/>
      <c r="MR534" s="28"/>
      <c r="MS534" s="28"/>
      <c r="MT534" s="28"/>
      <c r="MU534" s="28"/>
      <c r="MV534" s="28"/>
      <c r="MW534" s="28"/>
      <c r="MX534" s="28"/>
      <c r="MY534" s="28"/>
      <c r="MZ534" s="28"/>
      <c r="NA534" s="28"/>
      <c r="NB534" s="28"/>
      <c r="NC534" s="28"/>
      <c r="ND534" s="28"/>
      <c r="NE534" s="876">
        <v>1104</v>
      </c>
      <c r="NF534" s="877">
        <v>8.3041002971298301</v>
      </c>
      <c r="NG534" s="877">
        <v>6.89784545600551</v>
      </c>
      <c r="NH534" s="877">
        <v>4.7197310567498496</v>
      </c>
      <c r="NI534" s="877">
        <v>0.81885056089543395</v>
      </c>
      <c r="NJ534" s="877">
        <v>7.1876489953106004</v>
      </c>
      <c r="NK534" s="877">
        <v>8.4026710213773708</v>
      </c>
      <c r="NL534" s="877">
        <v>7.58263126686054</v>
      </c>
      <c r="NM534" s="877">
        <v>7.8081275874554699</v>
      </c>
      <c r="NN534" s="877">
        <v>6.3210261285929699</v>
      </c>
      <c r="NO534" s="877">
        <v>0.83995958748953203</v>
      </c>
      <c r="NP534" s="877">
        <v>6.1503565802083404</v>
      </c>
      <c r="NQ534" s="877">
        <v>6.8643099758239101</v>
      </c>
      <c r="NR534" s="877">
        <v>7.7728094101607299</v>
      </c>
      <c r="NS534" s="877">
        <v>3.8206895605592099</v>
      </c>
      <c r="NT534" s="877">
        <v>6.0349639897492997</v>
      </c>
      <c r="NU534" s="877">
        <v>7.8680817297131203</v>
      </c>
      <c r="NV534" s="877">
        <v>6.5607149544744798</v>
      </c>
      <c r="NW534" s="877">
        <v>7.3039633562453004</v>
      </c>
      <c r="NX534" s="877">
        <v>5.3362833878644302</v>
      </c>
      <c r="NY534" s="877">
        <v>6.1685216989921701</v>
      </c>
      <c r="NZ534" s="877">
        <v>8.0997685898850893</v>
      </c>
      <c r="OA534" s="877">
        <v>0</v>
      </c>
      <c r="OB534" s="877">
        <v>10.676565376288</v>
      </c>
      <c r="OC534" s="877">
        <v>-1.7858751946471501</v>
      </c>
      <c r="OD534" s="877">
        <v>6.23744899563932</v>
      </c>
      <c r="OE534" s="877">
        <v>6.5414838640542801</v>
      </c>
      <c r="OF534" s="877">
        <v>4.4175150028850902</v>
      </c>
      <c r="OG534" s="877">
        <v>12.3510054600412</v>
      </c>
      <c r="OH534" s="877">
        <v>3.88557436437143</v>
      </c>
      <c r="OI534" s="877">
        <v>5.4918530963296703</v>
      </c>
      <c r="OJ534" s="877">
        <v>4.9368734618242298</v>
      </c>
      <c r="OK534" s="877">
        <v>6.8591523637114804</v>
      </c>
      <c r="OL534" s="877">
        <v>6.23744899563932</v>
      </c>
      <c r="OM534" s="877">
        <v>12.4624405709352</v>
      </c>
    </row>
    <row r="535" spans="1:403" s="29" customFormat="1" x14ac:dyDescent="0.25">
      <c r="A535" s="455">
        <v>534</v>
      </c>
      <c r="B535" s="27">
        <v>1</v>
      </c>
      <c r="C535" s="27">
        <v>1</v>
      </c>
      <c r="D535" s="27">
        <v>5</v>
      </c>
      <c r="E535" s="735">
        <v>111</v>
      </c>
      <c r="F535" s="885"/>
      <c r="G535" s="27"/>
      <c r="H535" s="893">
        <v>346</v>
      </c>
      <c r="I535" s="27"/>
      <c r="J535" s="735" t="s">
        <v>2088</v>
      </c>
      <c r="K535" s="55"/>
      <c r="L535" s="107">
        <v>73.210958904109589</v>
      </c>
      <c r="M535" s="107">
        <v>56</v>
      </c>
      <c r="N535" s="27">
        <v>175</v>
      </c>
      <c r="O535" s="107">
        <v>18.2</v>
      </c>
      <c r="P535" s="79"/>
      <c r="Q535" s="735">
        <v>1</v>
      </c>
      <c r="R535" s="27"/>
      <c r="S535" s="27"/>
      <c r="T535" s="27"/>
      <c r="U535" s="74"/>
      <c r="V535" s="113">
        <v>0</v>
      </c>
      <c r="W535" s="113"/>
      <c r="X535" s="113"/>
      <c r="Y535" s="113"/>
      <c r="Z535" s="113"/>
      <c r="AA535" s="113"/>
      <c r="AB535" s="113"/>
      <c r="AC535" s="113"/>
      <c r="AD535" s="28"/>
      <c r="AE535" s="739">
        <v>34</v>
      </c>
      <c r="AF535" s="28" t="s">
        <v>2089</v>
      </c>
      <c r="AG535" s="76"/>
      <c r="AH535" s="742">
        <v>0.6</v>
      </c>
      <c r="AI535" s="743">
        <v>98</v>
      </c>
      <c r="AJ535" s="76"/>
      <c r="AK535" s="743">
        <v>11.4</v>
      </c>
      <c r="AL535" s="76"/>
      <c r="AM535" s="76"/>
      <c r="AN535" s="77"/>
      <c r="AO535" s="132"/>
      <c r="AP535" s="76"/>
      <c r="AQ535" s="76"/>
      <c r="AR535" s="76"/>
      <c r="AS535" s="76"/>
      <c r="AT535" s="76"/>
      <c r="AU535" s="76"/>
      <c r="AV535" s="732"/>
      <c r="AW535" s="732"/>
      <c r="AX535" s="76"/>
      <c r="AY535" s="76"/>
      <c r="AZ535" s="76"/>
      <c r="BA535" s="76"/>
      <c r="BB535" s="733"/>
      <c r="BC535" s="139"/>
      <c r="BD535" s="121"/>
      <c r="BE535" s="139"/>
      <c r="BF535" s="67"/>
      <c r="BG535" s="139"/>
      <c r="BH535" s="121"/>
      <c r="BI535" s="121"/>
      <c r="BJ535" s="121"/>
      <c r="BK535" s="121"/>
      <c r="BL535" s="139"/>
      <c r="BM535" s="139"/>
      <c r="BN535" s="139"/>
      <c r="BO535" s="139"/>
      <c r="BP535" s="573"/>
      <c r="BQ535" s="139"/>
      <c r="BR535" s="139"/>
      <c r="BS535" s="139"/>
      <c r="BT535" s="139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113"/>
      <c r="CL535" s="113"/>
      <c r="CM535" s="113"/>
      <c r="CN535" s="113"/>
      <c r="CO535" s="113"/>
      <c r="CP535" s="113"/>
      <c r="CQ535" s="113"/>
      <c r="CR535" s="113"/>
      <c r="CS535" s="113"/>
      <c r="CT535" s="113"/>
      <c r="CU535" s="113"/>
      <c r="CV535" s="113"/>
      <c r="CW535" s="50"/>
      <c r="CX535" s="50"/>
      <c r="CY535" s="50"/>
      <c r="CZ535" s="50"/>
      <c r="DA535" s="28"/>
      <c r="DB535" s="28"/>
      <c r="DC535" s="28"/>
      <c r="DD535" s="735">
        <v>1</v>
      </c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76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71"/>
      <c r="FJ535" s="71"/>
      <c r="FK535" s="72"/>
      <c r="FL535" s="72"/>
      <c r="FM535" s="73"/>
      <c r="FN535" s="73"/>
      <c r="FO535" s="73"/>
      <c r="FP535" s="73"/>
      <c r="FQ535" s="73"/>
      <c r="FR535" s="73"/>
      <c r="FS535" s="28"/>
      <c r="FT535" s="77"/>
      <c r="FU535" s="77"/>
      <c r="FV535" s="77"/>
      <c r="FW535" s="75"/>
      <c r="FX535" s="75"/>
      <c r="FY535" s="75"/>
      <c r="FZ535" s="75"/>
      <c r="GA535" s="28"/>
      <c r="GB535" s="78"/>
      <c r="GC535" s="85"/>
      <c r="GD535" s="85"/>
      <c r="GE535" s="85"/>
      <c r="GF535" s="85"/>
      <c r="GG535" s="85"/>
      <c r="GH535" s="28"/>
      <c r="GI535" s="28"/>
      <c r="GJ535" s="28"/>
      <c r="GK535" s="28"/>
      <c r="GL535" s="77"/>
      <c r="GM535" s="28"/>
      <c r="GN535" s="28"/>
      <c r="GO535" s="28"/>
      <c r="GP535" s="28"/>
      <c r="GQ535" s="27"/>
      <c r="GR535" s="27"/>
      <c r="GS535" s="27"/>
      <c r="GT535" s="27"/>
      <c r="GU535" s="27"/>
      <c r="GV535" s="27"/>
      <c r="GW535" s="27"/>
      <c r="GX535" s="27"/>
      <c r="GY535" s="86"/>
      <c r="GZ535" s="27"/>
      <c r="HA535" s="27"/>
      <c r="HB535" s="28"/>
      <c r="HC535" s="28"/>
      <c r="HD535" s="28"/>
      <c r="HE535" s="28"/>
      <c r="HF535" s="28"/>
      <c r="HG535" s="28"/>
      <c r="HH535" s="28"/>
      <c r="HI535" s="28"/>
      <c r="HJ535" s="28"/>
      <c r="HK535" s="28"/>
      <c r="HL535" s="28"/>
      <c r="HM535" s="28"/>
      <c r="HN535" s="28"/>
      <c r="HO535" s="28"/>
      <c r="HP535" s="28"/>
      <c r="HQ535" s="28"/>
      <c r="HR535" s="28"/>
      <c r="HS535" s="28"/>
      <c r="HT535" s="28"/>
      <c r="HU535" s="28"/>
      <c r="HV535" s="28"/>
      <c r="HW535" s="28"/>
      <c r="HX535" s="28"/>
      <c r="HY535" s="28"/>
      <c r="HZ535" s="85"/>
      <c r="IA535" s="28"/>
      <c r="IB535" s="28"/>
      <c r="IC535" s="28"/>
      <c r="ID535" s="28"/>
      <c r="IE535" s="28"/>
      <c r="IF535" s="84"/>
      <c r="IG535" s="84"/>
      <c r="IH535" s="28"/>
      <c r="II535" s="28"/>
      <c r="IJ535" s="28"/>
      <c r="IK535" s="28"/>
      <c r="IL535" s="28"/>
      <c r="IM535" s="28"/>
      <c r="IN535" s="28"/>
      <c r="IO535" s="28"/>
      <c r="IP535" s="28"/>
      <c r="IQ535" s="84"/>
      <c r="IR535" s="28"/>
      <c r="IS535" s="28"/>
      <c r="IT535" s="28"/>
      <c r="IU535" s="28"/>
      <c r="IV535" s="28"/>
      <c r="IW535" s="28"/>
      <c r="IX535" s="28"/>
      <c r="IY535" s="28"/>
      <c r="IZ535" s="28"/>
      <c r="JA535" s="28"/>
      <c r="JB535" s="28"/>
      <c r="JC535" s="28"/>
      <c r="JD535" s="28"/>
      <c r="JE535" s="59"/>
      <c r="JF535" s="32"/>
      <c r="JG535" s="32"/>
      <c r="JH535" s="28"/>
      <c r="JI535" s="28"/>
      <c r="JJ535" s="28"/>
      <c r="JK535" s="28"/>
      <c r="JL535" s="28"/>
      <c r="JM535" s="162"/>
      <c r="JN535" s="50"/>
      <c r="JO535" s="49"/>
      <c r="JP535" s="28"/>
      <c r="JQ535" s="50"/>
      <c r="JR535" s="27"/>
      <c r="JS535" s="27"/>
      <c r="JT535" s="58"/>
      <c r="JU535" s="28"/>
      <c r="JV535" s="50"/>
      <c r="JW535" s="58"/>
      <c r="JX535" s="59"/>
      <c r="JY535" s="51"/>
      <c r="JZ535" s="58"/>
      <c r="KA535" s="59"/>
      <c r="KB535" s="51"/>
      <c r="KC535" s="27"/>
      <c r="KD535" s="59"/>
      <c r="KE535" s="76"/>
      <c r="KF535" s="56"/>
      <c r="KG535" s="56"/>
      <c r="KH535" s="56"/>
      <c r="KI535" s="56"/>
      <c r="KJ535" s="56"/>
      <c r="KK535" s="56"/>
      <c r="KL535" s="56"/>
      <c r="KM535" s="56"/>
      <c r="KN535" s="28"/>
      <c r="KO535" s="28"/>
      <c r="KP535" s="28"/>
      <c r="KQ535" s="28"/>
      <c r="KR535" s="120"/>
      <c r="KS535" s="120"/>
      <c r="KT535" s="120"/>
      <c r="KU535" s="120"/>
      <c r="KV535" s="120"/>
      <c r="KW535" s="120"/>
      <c r="KX535" s="120"/>
      <c r="KY535" s="120"/>
      <c r="KZ535" s="120"/>
      <c r="LA535" s="120"/>
      <c r="LB535" s="120"/>
      <c r="LC535" s="120"/>
      <c r="LD535" s="120"/>
      <c r="LE535" s="120"/>
      <c r="LF535" s="139"/>
      <c r="LG535" s="148"/>
      <c r="LH535" s="148"/>
      <c r="LI535" s="148"/>
      <c r="LJ535" s="148"/>
      <c r="LK535" s="148"/>
      <c r="LL535" s="148"/>
      <c r="LM535" s="148"/>
      <c r="LN535" s="148"/>
      <c r="LO535" s="148"/>
      <c r="LP535" s="148"/>
      <c r="LQ535" s="148"/>
      <c r="LR535" s="148"/>
      <c r="LS535" s="148"/>
      <c r="LT535" s="148"/>
      <c r="LU535" s="148"/>
      <c r="LV535" s="148"/>
      <c r="LW535" s="148"/>
      <c r="LX535" s="148"/>
      <c r="LY535" s="148"/>
      <c r="LZ535" s="148"/>
      <c r="MA535" s="148"/>
      <c r="MB535" s="148"/>
      <c r="MC535" s="28"/>
      <c r="MD535" s="159"/>
      <c r="ME535" s="27"/>
      <c r="MF535" s="582"/>
      <c r="MG535" s="736">
        <v>41540</v>
      </c>
      <c r="MH535" s="735">
        <v>346</v>
      </c>
      <c r="MI535" s="28"/>
      <c r="MJ535" s="582"/>
      <c r="MK535" s="28"/>
      <c r="ML535" s="28"/>
      <c r="MM535" s="28"/>
      <c r="MN535" s="28"/>
      <c r="MO535" s="28"/>
      <c r="MP535" s="28"/>
      <c r="MQ535" s="28"/>
      <c r="MR535" s="28"/>
      <c r="MS535" s="28"/>
      <c r="MT535" s="28"/>
      <c r="MU535" s="28"/>
      <c r="MV535" s="28"/>
      <c r="MW535" s="28"/>
      <c r="MX535" s="28"/>
      <c r="MY535" s="28"/>
      <c r="MZ535" s="28"/>
      <c r="NA535" s="28"/>
      <c r="NB535" s="28"/>
      <c r="NC535" s="28"/>
      <c r="ND535" s="28"/>
      <c r="NE535" s="876">
        <v>1111</v>
      </c>
      <c r="NF535" s="877">
        <v>9.3306032146628102</v>
      </c>
      <c r="NG535" s="877">
        <v>6.5399342451717901</v>
      </c>
      <c r="NH535" s="877">
        <v>5.5783349486816096</v>
      </c>
      <c r="NI535" s="877">
        <v>2.37851162325373</v>
      </c>
      <c r="NJ535" s="877">
        <v>7.6520562036068602</v>
      </c>
      <c r="NK535" s="877">
        <v>8.7746553006129204</v>
      </c>
      <c r="NL535" s="877">
        <v>7.2817909653098702</v>
      </c>
      <c r="NM535" s="877">
        <v>8.5949963365409303</v>
      </c>
      <c r="NN535" s="877">
        <v>6.50557340028202</v>
      </c>
      <c r="NO535" s="877">
        <v>1.7484612330040401</v>
      </c>
      <c r="NP535" s="877">
        <v>6.3849132307486904</v>
      </c>
      <c r="NQ535" s="877">
        <v>7.0534372096772797</v>
      </c>
      <c r="NR535" s="877">
        <v>8.2335238134392306</v>
      </c>
      <c r="NS535" s="877">
        <v>5.1529946054924398</v>
      </c>
      <c r="NT535" s="877">
        <v>6.5396241215590498</v>
      </c>
      <c r="NU535" s="877">
        <v>7.6488249215234001</v>
      </c>
      <c r="NV535" s="877">
        <v>7.0929685093241401</v>
      </c>
      <c r="NW535" s="877">
        <v>7.2070143201775299</v>
      </c>
      <c r="NX535" s="877">
        <v>5.5655971758542204</v>
      </c>
      <c r="NY535" s="877">
        <v>6.1284583841469296</v>
      </c>
      <c r="NZ535" s="877">
        <v>8.0385898197945291</v>
      </c>
      <c r="OA535" s="877">
        <v>-7.40005814437769E-2</v>
      </c>
      <c r="OB535" s="877">
        <v>10.103733663432401</v>
      </c>
      <c r="OC535" s="877">
        <v>1.76553474636298</v>
      </c>
      <c r="OD535" s="877">
        <v>3.7782085763980899</v>
      </c>
      <c r="OE535" s="877">
        <v>5.8275650066501399</v>
      </c>
      <c r="OF535" s="877">
        <v>8.1295921327639302</v>
      </c>
      <c r="OG535" s="877">
        <v>13.3301031725416</v>
      </c>
      <c r="OH535" s="877">
        <v>4.6870606883398898</v>
      </c>
      <c r="OI535" s="877">
        <v>10.0526903079154</v>
      </c>
      <c r="OJ535" s="877">
        <v>5.3743439890384996</v>
      </c>
      <c r="OK535" s="877">
        <v>3.2774128646261498</v>
      </c>
      <c r="OL535" s="877">
        <v>3.8522091578418598</v>
      </c>
      <c r="OM535" s="877">
        <v>8.3381989170694606</v>
      </c>
    </row>
    <row r="536" spans="1:403" s="29" customFormat="1" x14ac:dyDescent="0.25">
      <c r="A536" s="455">
        <v>536</v>
      </c>
      <c r="B536" s="27">
        <v>1</v>
      </c>
      <c r="C536" s="27">
        <v>1</v>
      </c>
      <c r="D536" s="27">
        <v>5</v>
      </c>
      <c r="E536" s="735">
        <v>126</v>
      </c>
      <c r="F536" s="885"/>
      <c r="G536" s="27"/>
      <c r="H536" s="893">
        <v>363</v>
      </c>
      <c r="I536" s="27"/>
      <c r="J536" s="735" t="s">
        <v>2090</v>
      </c>
      <c r="K536" s="55"/>
      <c r="L536" s="107">
        <v>78.980821917808214</v>
      </c>
      <c r="M536" s="107">
        <v>70</v>
      </c>
      <c r="N536" s="27">
        <v>172</v>
      </c>
      <c r="O536" s="107">
        <v>23.6</v>
      </c>
      <c r="P536" s="79"/>
      <c r="Q536" s="735">
        <v>0</v>
      </c>
      <c r="R536" s="27"/>
      <c r="S536" s="27"/>
      <c r="T536" s="27"/>
      <c r="U536" s="74"/>
      <c r="V536" s="113">
        <v>0</v>
      </c>
      <c r="W536" s="113"/>
      <c r="X536" s="113"/>
      <c r="Y536" s="113"/>
      <c r="Z536" s="113"/>
      <c r="AA536" s="113"/>
      <c r="AB536" s="113"/>
      <c r="AC536" s="113"/>
      <c r="AD536" s="28"/>
      <c r="AE536" s="739">
        <v>36</v>
      </c>
      <c r="AF536" s="28"/>
      <c r="AG536" s="76"/>
      <c r="AH536" s="742">
        <v>1.64</v>
      </c>
      <c r="AI536" s="743">
        <v>41</v>
      </c>
      <c r="AJ536" s="76"/>
      <c r="AK536" s="743">
        <v>15.2</v>
      </c>
      <c r="AL536" s="76"/>
      <c r="AM536" s="76">
        <v>874</v>
      </c>
      <c r="AN536" s="77"/>
      <c r="AO536" s="132"/>
      <c r="AP536" s="76"/>
      <c r="AQ536" s="76"/>
      <c r="AR536" s="76"/>
      <c r="AS536" s="76"/>
      <c r="AT536" s="76"/>
      <c r="AU536" s="76"/>
      <c r="AV536" s="732"/>
      <c r="AW536" s="732"/>
      <c r="AX536" s="76"/>
      <c r="AY536" s="76"/>
      <c r="AZ536" s="76"/>
      <c r="BA536" s="76"/>
      <c r="BB536" s="733"/>
      <c r="BC536" s="139"/>
      <c r="BD536" s="121"/>
      <c r="BE536" s="139"/>
      <c r="BF536" s="67"/>
      <c r="BG536" s="139"/>
      <c r="BH536" s="121"/>
      <c r="BI536" s="121"/>
      <c r="BJ536" s="121"/>
      <c r="BK536" s="121"/>
      <c r="BL536" s="139"/>
      <c r="BM536" s="139"/>
      <c r="BN536" s="139"/>
      <c r="BO536" s="139"/>
      <c r="BP536" s="573"/>
      <c r="BQ536" s="139"/>
      <c r="BR536" s="139"/>
      <c r="BS536" s="139"/>
      <c r="BT536" s="139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113"/>
      <c r="CL536" s="113"/>
      <c r="CM536" s="113"/>
      <c r="CN536" s="113"/>
      <c r="CO536" s="113"/>
      <c r="CP536" s="113"/>
      <c r="CQ536" s="113"/>
      <c r="CR536" s="113"/>
      <c r="CS536" s="113"/>
      <c r="CT536" s="113"/>
      <c r="CU536" s="113"/>
      <c r="CV536" s="113"/>
      <c r="CW536" s="50"/>
      <c r="CX536" s="50"/>
      <c r="CY536" s="50"/>
      <c r="CZ536" s="50"/>
      <c r="DA536" s="28"/>
      <c r="DB536" s="28"/>
      <c r="DC536" s="28"/>
      <c r="DD536" s="735">
        <v>1</v>
      </c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76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71"/>
      <c r="FJ536" s="71"/>
      <c r="FK536" s="72"/>
      <c r="FL536" s="72"/>
      <c r="FM536" s="73"/>
      <c r="FN536" s="73"/>
      <c r="FO536" s="73"/>
      <c r="FP536" s="73"/>
      <c r="FQ536" s="73"/>
      <c r="FR536" s="73"/>
      <c r="FS536" s="28"/>
      <c r="FT536" s="77"/>
      <c r="FU536" s="77"/>
      <c r="FV536" s="77"/>
      <c r="FW536" s="75"/>
      <c r="FX536" s="75"/>
      <c r="FY536" s="75"/>
      <c r="FZ536" s="75"/>
      <c r="GA536" s="28"/>
      <c r="GB536" s="78"/>
      <c r="GC536" s="85"/>
      <c r="GD536" s="85"/>
      <c r="GE536" s="85"/>
      <c r="GF536" s="85"/>
      <c r="GG536" s="85"/>
      <c r="GH536" s="28"/>
      <c r="GI536" s="28"/>
      <c r="GJ536" s="28"/>
      <c r="GK536" s="28"/>
      <c r="GL536" s="77"/>
      <c r="GM536" s="28"/>
      <c r="GN536" s="28"/>
      <c r="GO536" s="28"/>
      <c r="GP536" s="28"/>
      <c r="GQ536" s="27"/>
      <c r="GR536" s="27"/>
      <c r="GS536" s="27"/>
      <c r="GT536" s="27"/>
      <c r="GU536" s="27"/>
      <c r="GV536" s="27"/>
      <c r="GW536" s="27"/>
      <c r="GX536" s="27"/>
      <c r="GY536" s="86"/>
      <c r="GZ536" s="27"/>
      <c r="HA536" s="27"/>
      <c r="HB536" s="28"/>
      <c r="HC536" s="28"/>
      <c r="HD536" s="28"/>
      <c r="HE536" s="28"/>
      <c r="HF536" s="28"/>
      <c r="HG536" s="28"/>
      <c r="HH536" s="28"/>
      <c r="HI536" s="28"/>
      <c r="HJ536" s="28"/>
      <c r="HK536" s="28"/>
      <c r="HL536" s="28"/>
      <c r="HM536" s="28"/>
      <c r="HN536" s="28"/>
      <c r="HO536" s="28"/>
      <c r="HP536" s="28"/>
      <c r="HQ536" s="28"/>
      <c r="HR536" s="28"/>
      <c r="HS536" s="28"/>
      <c r="HT536" s="28"/>
      <c r="HU536" s="28"/>
      <c r="HV536" s="28"/>
      <c r="HW536" s="28"/>
      <c r="HX536" s="28"/>
      <c r="HY536" s="28"/>
      <c r="HZ536" s="85"/>
      <c r="IA536" s="28"/>
      <c r="IB536" s="28"/>
      <c r="IC536" s="28"/>
      <c r="ID536" s="28"/>
      <c r="IE536" s="28"/>
      <c r="IF536" s="84"/>
      <c r="IG536" s="84"/>
      <c r="IH536" s="28"/>
      <c r="II536" s="28"/>
      <c r="IJ536" s="28"/>
      <c r="IK536" s="28"/>
      <c r="IL536" s="28"/>
      <c r="IM536" s="28"/>
      <c r="IN536" s="28"/>
      <c r="IO536" s="28"/>
      <c r="IP536" s="28"/>
      <c r="IQ536" s="84"/>
      <c r="IR536" s="28"/>
      <c r="IS536" s="28"/>
      <c r="IT536" s="28"/>
      <c r="IU536" s="28"/>
      <c r="IV536" s="28"/>
      <c r="IW536" s="28"/>
      <c r="IX536" s="28"/>
      <c r="IY536" s="28"/>
      <c r="IZ536" s="28"/>
      <c r="JA536" s="28"/>
      <c r="JB536" s="28"/>
      <c r="JC536" s="28"/>
      <c r="JD536" s="28"/>
      <c r="JE536" s="59"/>
      <c r="JF536" s="32"/>
      <c r="JG536" s="32"/>
      <c r="JH536" s="28"/>
      <c r="JI536" s="28"/>
      <c r="JJ536" s="28"/>
      <c r="JK536" s="28"/>
      <c r="JL536" s="28"/>
      <c r="JM536" s="162"/>
      <c r="JN536" s="50"/>
      <c r="JO536" s="49"/>
      <c r="JP536" s="28"/>
      <c r="JQ536" s="50"/>
      <c r="JR536" s="27"/>
      <c r="JS536" s="27"/>
      <c r="JT536" s="58"/>
      <c r="JU536" s="28"/>
      <c r="JV536" s="50"/>
      <c r="JW536" s="58"/>
      <c r="JX536" s="59"/>
      <c r="JY536" s="51"/>
      <c r="JZ536" s="58"/>
      <c r="KA536" s="59"/>
      <c r="KB536" s="51"/>
      <c r="KC536" s="27"/>
      <c r="KD536" s="59"/>
      <c r="KE536" s="76"/>
      <c r="KF536" s="56"/>
      <c r="KG536" s="56"/>
      <c r="KH536" s="56"/>
      <c r="KI536" s="56"/>
      <c r="KJ536" s="56"/>
      <c r="KK536" s="56"/>
      <c r="KL536" s="56"/>
      <c r="KM536" s="56"/>
      <c r="KN536" s="28"/>
      <c r="KO536" s="28"/>
      <c r="KP536" s="28"/>
      <c r="KQ536" s="28"/>
      <c r="KR536" s="120"/>
      <c r="KS536" s="120"/>
      <c r="KT536" s="120"/>
      <c r="KU536" s="120"/>
      <c r="KV536" s="120"/>
      <c r="KW536" s="120"/>
      <c r="KX536" s="120"/>
      <c r="KY536" s="120"/>
      <c r="KZ536" s="120"/>
      <c r="LA536" s="120"/>
      <c r="LB536" s="120"/>
      <c r="LC536" s="120"/>
      <c r="LD536" s="120"/>
      <c r="LE536" s="120"/>
      <c r="LF536" s="139"/>
      <c r="LG536" s="148"/>
      <c r="LH536" s="148"/>
      <c r="LI536" s="148"/>
      <c r="LJ536" s="148"/>
      <c r="LK536" s="148"/>
      <c r="LL536" s="148"/>
      <c r="LM536" s="148"/>
      <c r="LN536" s="148"/>
      <c r="LO536" s="148"/>
      <c r="LP536" s="148"/>
      <c r="LQ536" s="148"/>
      <c r="LR536" s="148"/>
      <c r="LS536" s="148"/>
      <c r="LT536" s="148"/>
      <c r="LU536" s="148"/>
      <c r="LV536" s="148"/>
      <c r="LW536" s="148"/>
      <c r="LX536" s="148"/>
      <c r="LY536" s="148"/>
      <c r="LZ536" s="148"/>
      <c r="MA536" s="148"/>
      <c r="MB536" s="148"/>
      <c r="MC536" s="28"/>
      <c r="MD536" s="159"/>
      <c r="ME536" s="27"/>
      <c r="MF536" s="582"/>
      <c r="MG536" s="736">
        <v>41570</v>
      </c>
      <c r="MH536" s="735">
        <v>363</v>
      </c>
      <c r="MI536" s="28"/>
      <c r="MJ536" s="582"/>
      <c r="MK536" s="28"/>
      <c r="ML536" s="28"/>
      <c r="MM536" s="28"/>
      <c r="MN536" s="28"/>
      <c r="MO536" s="28"/>
      <c r="MP536" s="28"/>
      <c r="MQ536" s="28"/>
      <c r="MR536" s="28"/>
      <c r="MS536" s="28"/>
      <c r="MT536" s="28"/>
      <c r="MU536" s="28"/>
      <c r="MV536" s="28"/>
      <c r="MW536" s="28"/>
      <c r="MX536" s="28"/>
      <c r="MY536" s="28"/>
      <c r="MZ536" s="28"/>
      <c r="NA536" s="28"/>
      <c r="NB536" s="28"/>
      <c r="NC536" s="28"/>
      <c r="ND536" s="28"/>
      <c r="NE536" s="876">
        <v>1126</v>
      </c>
      <c r="NF536" s="877" t="s">
        <v>64</v>
      </c>
      <c r="NG536" s="877" t="s">
        <v>64</v>
      </c>
      <c r="NH536" s="877" t="s">
        <v>64</v>
      </c>
      <c r="NI536" s="877" t="s">
        <v>64</v>
      </c>
      <c r="NJ536" s="877" t="s">
        <v>64</v>
      </c>
      <c r="NK536" s="877" t="s">
        <v>64</v>
      </c>
      <c r="NL536" s="877" t="s">
        <v>64</v>
      </c>
      <c r="NM536" s="877" t="s">
        <v>64</v>
      </c>
      <c r="NN536" s="877" t="s">
        <v>64</v>
      </c>
      <c r="NO536" s="877" t="s">
        <v>64</v>
      </c>
      <c r="NP536" s="877" t="s">
        <v>64</v>
      </c>
      <c r="NQ536" s="877" t="s">
        <v>64</v>
      </c>
      <c r="NR536" s="877" t="s">
        <v>64</v>
      </c>
      <c r="NS536" s="877" t="s">
        <v>64</v>
      </c>
      <c r="NT536" s="877" t="s">
        <v>64</v>
      </c>
      <c r="NU536" s="877" t="s">
        <v>64</v>
      </c>
      <c r="NV536" s="877" t="s">
        <v>64</v>
      </c>
      <c r="NW536" s="877" t="s">
        <v>64</v>
      </c>
      <c r="NX536" s="877" t="s">
        <v>64</v>
      </c>
      <c r="NY536" s="877" t="s">
        <v>64</v>
      </c>
      <c r="NZ536" s="877" t="s">
        <v>64</v>
      </c>
      <c r="OA536" s="877" t="s">
        <v>64</v>
      </c>
      <c r="OB536" s="877" t="s">
        <v>64</v>
      </c>
      <c r="OC536" s="877" t="s">
        <v>64</v>
      </c>
      <c r="OD536" s="877" t="s">
        <v>64</v>
      </c>
      <c r="OE536" s="877" t="s">
        <v>64</v>
      </c>
      <c r="OF536" s="877" t="s">
        <v>64</v>
      </c>
      <c r="OG536" s="877" t="s">
        <v>64</v>
      </c>
      <c r="OH536" s="877" t="s">
        <v>64</v>
      </c>
      <c r="OI536" s="877" t="s">
        <v>64</v>
      </c>
      <c r="OJ536" s="877" t="s">
        <v>64</v>
      </c>
      <c r="OK536" s="877" t="s">
        <v>64</v>
      </c>
      <c r="OL536" s="877" t="s">
        <v>64</v>
      </c>
      <c r="OM536" s="877" t="s">
        <v>64</v>
      </c>
    </row>
    <row r="537" spans="1:403" s="29" customFormat="1" x14ac:dyDescent="0.25">
      <c r="A537" s="455">
        <v>537</v>
      </c>
      <c r="B537" s="27">
        <v>1</v>
      </c>
      <c r="C537" s="27">
        <v>1</v>
      </c>
      <c r="D537" s="27">
        <v>5</v>
      </c>
      <c r="E537" s="735">
        <v>135</v>
      </c>
      <c r="F537" s="885"/>
      <c r="G537" s="27"/>
      <c r="H537" s="893">
        <v>374</v>
      </c>
      <c r="I537" s="27"/>
      <c r="J537" s="735" t="s">
        <v>2091</v>
      </c>
      <c r="K537" s="55"/>
      <c r="L537" s="107">
        <v>78.605479452054794</v>
      </c>
      <c r="M537" s="107">
        <v>64</v>
      </c>
      <c r="N537" s="27">
        <v>160</v>
      </c>
      <c r="O537" s="107">
        <v>25</v>
      </c>
      <c r="P537" s="79"/>
      <c r="Q537" s="735">
        <v>1</v>
      </c>
      <c r="R537" s="27"/>
      <c r="S537" s="27"/>
      <c r="T537" s="27"/>
      <c r="U537" s="74"/>
      <c r="V537" s="113">
        <v>0</v>
      </c>
      <c r="W537" s="113"/>
      <c r="X537" s="113"/>
      <c r="Y537" s="113"/>
      <c r="Z537" s="113"/>
      <c r="AA537" s="113"/>
      <c r="AB537" s="113"/>
      <c r="AC537" s="113"/>
      <c r="AD537" s="28"/>
      <c r="AE537" s="739">
        <v>25</v>
      </c>
      <c r="AF537" s="28" t="s">
        <v>2087</v>
      </c>
      <c r="AG537" s="76"/>
      <c r="AH537" s="742">
        <v>0.88</v>
      </c>
      <c r="AI537" s="743">
        <v>62</v>
      </c>
      <c r="AJ537" s="76"/>
      <c r="AK537" s="743">
        <v>13.7</v>
      </c>
      <c r="AL537" s="76"/>
      <c r="AM537" s="76"/>
      <c r="AN537" s="77"/>
      <c r="AO537" s="132"/>
      <c r="AP537" s="76"/>
      <c r="AQ537" s="76"/>
      <c r="AR537" s="76"/>
      <c r="AS537" s="76"/>
      <c r="AT537" s="76"/>
      <c r="AU537" s="76"/>
      <c r="AV537" s="732"/>
      <c r="AW537" s="732"/>
      <c r="AX537" s="76"/>
      <c r="AY537" s="76"/>
      <c r="AZ537" s="76"/>
      <c r="BA537" s="76"/>
      <c r="BB537" s="733"/>
      <c r="BC537" s="139"/>
      <c r="BD537" s="121"/>
      <c r="BE537" s="139"/>
      <c r="BF537" s="67"/>
      <c r="BG537" s="139"/>
      <c r="BH537" s="121"/>
      <c r="BI537" s="121"/>
      <c r="BJ537" s="121"/>
      <c r="BK537" s="121"/>
      <c r="BL537" s="139"/>
      <c r="BM537" s="139"/>
      <c r="BN537" s="139"/>
      <c r="BO537" s="139"/>
      <c r="BP537" s="573"/>
      <c r="BQ537" s="139"/>
      <c r="BR537" s="139"/>
      <c r="BS537" s="139"/>
      <c r="BT537" s="139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113"/>
      <c r="CL537" s="113"/>
      <c r="CM537" s="113"/>
      <c r="CN537" s="113"/>
      <c r="CO537" s="113"/>
      <c r="CP537" s="113"/>
      <c r="CQ537" s="113"/>
      <c r="CR537" s="113"/>
      <c r="CS537" s="113"/>
      <c r="CT537" s="113"/>
      <c r="CU537" s="113"/>
      <c r="CV537" s="113"/>
      <c r="CW537" s="50"/>
      <c r="CX537" s="50"/>
      <c r="CY537" s="50"/>
      <c r="CZ537" s="50"/>
      <c r="DA537" s="28"/>
      <c r="DB537" s="28"/>
      <c r="DC537" s="28"/>
      <c r="DD537" s="735">
        <v>2</v>
      </c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76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71"/>
      <c r="FJ537" s="71"/>
      <c r="FK537" s="72"/>
      <c r="FL537" s="72"/>
      <c r="FM537" s="73"/>
      <c r="FN537" s="73"/>
      <c r="FO537" s="73"/>
      <c r="FP537" s="73"/>
      <c r="FQ537" s="73"/>
      <c r="FR537" s="73"/>
      <c r="FS537" s="28"/>
      <c r="FT537" s="77"/>
      <c r="FU537" s="77"/>
      <c r="FV537" s="77"/>
      <c r="FW537" s="75"/>
      <c r="FX537" s="75"/>
      <c r="FY537" s="75"/>
      <c r="FZ537" s="75"/>
      <c r="GA537" s="28"/>
      <c r="GB537" s="78"/>
      <c r="GC537" s="85"/>
      <c r="GD537" s="85"/>
      <c r="GE537" s="85"/>
      <c r="GF537" s="85"/>
      <c r="GG537" s="85"/>
      <c r="GH537" s="28"/>
      <c r="GI537" s="28"/>
      <c r="GJ537" s="28"/>
      <c r="GK537" s="28"/>
      <c r="GL537" s="77"/>
      <c r="GM537" s="28"/>
      <c r="GN537" s="28"/>
      <c r="GO537" s="28"/>
      <c r="GP537" s="28"/>
      <c r="GQ537" s="27"/>
      <c r="GR537" s="27"/>
      <c r="GS537" s="27"/>
      <c r="GT537" s="27"/>
      <c r="GU537" s="27"/>
      <c r="GV537" s="27"/>
      <c r="GW537" s="27"/>
      <c r="GX537" s="27"/>
      <c r="GY537" s="86"/>
      <c r="GZ537" s="27"/>
      <c r="HA537" s="27"/>
      <c r="HB537" s="28"/>
      <c r="HC537" s="28"/>
      <c r="HD537" s="28"/>
      <c r="HE537" s="28"/>
      <c r="HF537" s="28"/>
      <c r="HG537" s="28"/>
      <c r="HH537" s="28"/>
      <c r="HI537" s="28"/>
      <c r="HJ537" s="28"/>
      <c r="HK537" s="28"/>
      <c r="HL537" s="28"/>
      <c r="HM537" s="28"/>
      <c r="HN537" s="28"/>
      <c r="HO537" s="28"/>
      <c r="HP537" s="28"/>
      <c r="HQ537" s="28"/>
      <c r="HR537" s="28"/>
      <c r="HS537" s="28"/>
      <c r="HT537" s="28"/>
      <c r="HU537" s="28"/>
      <c r="HV537" s="28"/>
      <c r="HW537" s="28"/>
      <c r="HX537" s="28"/>
      <c r="HY537" s="28"/>
      <c r="HZ537" s="85"/>
      <c r="IA537" s="28"/>
      <c r="IB537" s="28"/>
      <c r="IC537" s="28"/>
      <c r="ID537" s="28"/>
      <c r="IE537" s="28"/>
      <c r="IF537" s="84"/>
      <c r="IG537" s="84"/>
      <c r="IH537" s="28"/>
      <c r="II537" s="28"/>
      <c r="IJ537" s="28"/>
      <c r="IK537" s="28"/>
      <c r="IL537" s="28"/>
      <c r="IM537" s="28"/>
      <c r="IN537" s="28"/>
      <c r="IO537" s="28"/>
      <c r="IP537" s="28"/>
      <c r="IQ537" s="84"/>
      <c r="IR537" s="28"/>
      <c r="IS537" s="28"/>
      <c r="IT537" s="28"/>
      <c r="IU537" s="28"/>
      <c r="IV537" s="28"/>
      <c r="IW537" s="28"/>
      <c r="IX537" s="28"/>
      <c r="IY537" s="28"/>
      <c r="IZ537" s="28"/>
      <c r="JA537" s="28"/>
      <c r="JB537" s="28"/>
      <c r="JC537" s="28"/>
      <c r="JD537" s="28"/>
      <c r="JE537" s="59"/>
      <c r="JF537" s="32"/>
      <c r="JG537" s="32"/>
      <c r="JH537" s="28"/>
      <c r="JI537" s="28"/>
      <c r="JJ537" s="28"/>
      <c r="JK537" s="28"/>
      <c r="JL537" s="28"/>
      <c r="JM537" s="162"/>
      <c r="JN537" s="50"/>
      <c r="JO537" s="49"/>
      <c r="JP537" s="28"/>
      <c r="JQ537" s="50"/>
      <c r="JR537" s="27"/>
      <c r="JS537" s="27"/>
      <c r="JT537" s="58"/>
      <c r="JU537" s="28"/>
      <c r="JV537" s="50"/>
      <c r="JW537" s="58"/>
      <c r="JX537" s="59"/>
      <c r="JY537" s="51"/>
      <c r="JZ537" s="58"/>
      <c r="KA537" s="59"/>
      <c r="KB537" s="51"/>
      <c r="KC537" s="27"/>
      <c r="KD537" s="59"/>
      <c r="KE537" s="76"/>
      <c r="KF537" s="56"/>
      <c r="KG537" s="56"/>
      <c r="KH537" s="56"/>
      <c r="KI537" s="56"/>
      <c r="KJ537" s="56"/>
      <c r="KK537" s="56"/>
      <c r="KL537" s="56"/>
      <c r="KM537" s="56"/>
      <c r="KN537" s="28"/>
      <c r="KO537" s="28"/>
      <c r="KP537" s="28"/>
      <c r="KQ537" s="28"/>
      <c r="KR537" s="120"/>
      <c r="KS537" s="120"/>
      <c r="KT537" s="120"/>
      <c r="KU537" s="120"/>
      <c r="KV537" s="120"/>
      <c r="KW537" s="120"/>
      <c r="KX537" s="120"/>
      <c r="KY537" s="120"/>
      <c r="KZ537" s="120"/>
      <c r="LA537" s="120"/>
      <c r="LB537" s="120"/>
      <c r="LC537" s="120"/>
      <c r="LD537" s="120"/>
      <c r="LE537" s="120"/>
      <c r="LF537" s="139"/>
      <c r="LG537" s="148"/>
      <c r="LH537" s="148"/>
      <c r="LI537" s="148"/>
      <c r="LJ537" s="148"/>
      <c r="LK537" s="148"/>
      <c r="LL537" s="148"/>
      <c r="LM537" s="148"/>
      <c r="LN537" s="148"/>
      <c r="LO537" s="148"/>
      <c r="LP537" s="148"/>
      <c r="LQ537" s="148"/>
      <c r="LR537" s="148"/>
      <c r="LS537" s="148"/>
      <c r="LT537" s="148"/>
      <c r="LU537" s="148"/>
      <c r="LV537" s="148"/>
      <c r="LW537" s="148"/>
      <c r="LX537" s="148"/>
      <c r="LY537" s="148"/>
      <c r="LZ537" s="148"/>
      <c r="MA537" s="148"/>
      <c r="MB537" s="148"/>
      <c r="MC537" s="28"/>
      <c r="MD537" s="159"/>
      <c r="ME537" s="27"/>
      <c r="MF537" s="582"/>
      <c r="MG537" s="736">
        <v>41596</v>
      </c>
      <c r="MH537" s="735">
        <v>374</v>
      </c>
      <c r="MI537" s="28"/>
      <c r="MJ537" s="582"/>
      <c r="MK537" s="28"/>
      <c r="ML537" s="28"/>
      <c r="MM537" s="28"/>
      <c r="MN537" s="28"/>
      <c r="MO537" s="28"/>
      <c r="MP537" s="28"/>
      <c r="MQ537" s="28"/>
      <c r="MR537" s="28"/>
      <c r="MS537" s="28"/>
      <c r="MT537" s="28"/>
      <c r="MU537" s="28"/>
      <c r="MV537" s="28"/>
      <c r="MW537" s="28"/>
      <c r="MX537" s="28"/>
      <c r="MY537" s="28"/>
      <c r="MZ537" s="28"/>
      <c r="NA537" s="28"/>
      <c r="NB537" s="28"/>
      <c r="NC537" s="28"/>
      <c r="ND537" s="28"/>
      <c r="NE537" s="876">
        <v>1135</v>
      </c>
      <c r="NF537" s="877">
        <v>8.1721274368780001</v>
      </c>
      <c r="NG537" s="877">
        <v>5.9003838166669302</v>
      </c>
      <c r="NH537" s="877">
        <v>4.9936743617505899</v>
      </c>
      <c r="NI537" s="877">
        <v>2.4750848829487802</v>
      </c>
      <c r="NJ537" s="877">
        <v>7.5503620154007303</v>
      </c>
      <c r="NK537" s="877">
        <v>7.5750853788439301</v>
      </c>
      <c r="NL537" s="877">
        <v>8.3460261040546992</v>
      </c>
      <c r="NM537" s="877">
        <v>7.3402952104304804</v>
      </c>
      <c r="NN537" s="877">
        <v>5.9984211887291297</v>
      </c>
      <c r="NO537" s="877">
        <v>0.45417589318580198</v>
      </c>
      <c r="NP537" s="877">
        <v>5.8711043735554602</v>
      </c>
      <c r="NQ537" s="877">
        <v>6.8597211289279603</v>
      </c>
      <c r="NR537" s="877">
        <v>7.1083153553877203</v>
      </c>
      <c r="NS537" s="877">
        <v>4.1937717433966801</v>
      </c>
      <c r="NT537" s="877">
        <v>6.0424254653697096</v>
      </c>
      <c r="NU537" s="877">
        <v>6.8459917706645701</v>
      </c>
      <c r="NV537" s="877">
        <v>6.4068427546553002</v>
      </c>
      <c r="NW537" s="877">
        <v>6.2577649685713901</v>
      </c>
      <c r="NX537" s="877">
        <v>5.3048760500448902</v>
      </c>
      <c r="NY537" s="877">
        <v>5.8706113130445496</v>
      </c>
      <c r="NZ537" s="877">
        <v>7.8216464452801704</v>
      </c>
      <c r="OA537" s="877">
        <v>0.28688114778816198</v>
      </c>
      <c r="OB537" s="877">
        <v>10.839219537956801</v>
      </c>
      <c r="OC537" s="877">
        <v>1.3840498067951601</v>
      </c>
      <c r="OD537" s="877">
        <v>8.5805223935461203</v>
      </c>
      <c r="OE537" s="877">
        <v>6.2086733196294697</v>
      </c>
      <c r="OF537" s="877">
        <v>6.3885339790918003</v>
      </c>
      <c r="OG537" s="877">
        <v>12.1317090832177</v>
      </c>
      <c r="OH537" s="877">
        <v>3.4633608858166598</v>
      </c>
      <c r="OI537" s="877">
        <v>8.5110805570835293</v>
      </c>
      <c r="OJ537" s="877">
        <v>4.2949882676914504</v>
      </c>
      <c r="OK537" s="877">
        <v>3.6206285261341802</v>
      </c>
      <c r="OL537" s="877">
        <v>8.29364124575795</v>
      </c>
      <c r="OM537" s="877">
        <v>9.4551697311616696</v>
      </c>
    </row>
    <row r="538" spans="1:403" s="29" customFormat="1" x14ac:dyDescent="0.25">
      <c r="A538" s="902">
        <v>538</v>
      </c>
      <c r="B538" s="27">
        <v>1</v>
      </c>
      <c r="C538" s="27">
        <v>1</v>
      </c>
      <c r="D538" s="27">
        <v>5</v>
      </c>
      <c r="E538" s="735">
        <v>139</v>
      </c>
      <c r="F538" s="885"/>
      <c r="G538" s="27"/>
      <c r="H538" s="893">
        <v>378</v>
      </c>
      <c r="I538" s="27"/>
      <c r="J538" s="735" t="s">
        <v>2092</v>
      </c>
      <c r="K538" s="55"/>
      <c r="L538" s="107">
        <v>62.953424657534249</v>
      </c>
      <c r="M538" s="107">
        <v>55</v>
      </c>
      <c r="N538" s="27">
        <v>155</v>
      </c>
      <c r="O538" s="107">
        <v>22.9</v>
      </c>
      <c r="P538" s="79"/>
      <c r="Q538" s="735">
        <v>1</v>
      </c>
      <c r="R538" s="27"/>
      <c r="S538" s="27"/>
      <c r="T538" s="27"/>
      <c r="U538" s="74"/>
      <c r="V538" s="113">
        <v>0</v>
      </c>
      <c r="W538" s="113"/>
      <c r="X538" s="113"/>
      <c r="Y538" s="113"/>
      <c r="Z538" s="113"/>
      <c r="AA538" s="113"/>
      <c r="AB538" s="113"/>
      <c r="AC538" s="113"/>
      <c r="AD538" s="28"/>
      <c r="AE538" s="739">
        <v>32</v>
      </c>
      <c r="AF538" s="28"/>
      <c r="AG538" s="76"/>
      <c r="AH538" s="742">
        <v>0.36</v>
      </c>
      <c r="AI538" s="743">
        <v>182</v>
      </c>
      <c r="AJ538" s="76"/>
      <c r="AK538" s="743">
        <v>10.5</v>
      </c>
      <c r="AL538" s="76"/>
      <c r="AM538" s="76"/>
      <c r="AN538" s="77"/>
      <c r="AO538" s="132"/>
      <c r="AP538" s="76"/>
      <c r="AQ538" s="76"/>
      <c r="AR538" s="76"/>
      <c r="AS538" s="76"/>
      <c r="AT538" s="76"/>
      <c r="AU538" s="76"/>
      <c r="AV538" s="732"/>
      <c r="AW538" s="732"/>
      <c r="AX538" s="76"/>
      <c r="AY538" s="76"/>
      <c r="AZ538" s="76"/>
      <c r="BA538" s="76"/>
      <c r="BB538" s="733"/>
      <c r="BC538" s="139"/>
      <c r="BD538" s="121"/>
      <c r="BE538" s="139"/>
      <c r="BF538" s="67"/>
      <c r="BG538" s="139"/>
      <c r="BH538" s="121"/>
      <c r="BI538" s="121"/>
      <c r="BJ538" s="121"/>
      <c r="BK538" s="121"/>
      <c r="BL538" s="139"/>
      <c r="BM538" s="139"/>
      <c r="BN538" s="139"/>
      <c r="BO538" s="139"/>
      <c r="BP538" s="573"/>
      <c r="BQ538" s="139"/>
      <c r="BR538" s="139"/>
      <c r="BS538" s="139"/>
      <c r="BT538" s="139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113"/>
      <c r="CL538" s="113"/>
      <c r="CM538" s="113"/>
      <c r="CN538" s="113"/>
      <c r="CO538" s="113"/>
      <c r="CP538" s="113"/>
      <c r="CQ538" s="113"/>
      <c r="CR538" s="113"/>
      <c r="CS538" s="113"/>
      <c r="CT538" s="113"/>
      <c r="CU538" s="113"/>
      <c r="CV538" s="113"/>
      <c r="CW538" s="50"/>
      <c r="CX538" s="50"/>
      <c r="CY538" s="50"/>
      <c r="CZ538" s="50"/>
      <c r="DA538" s="28"/>
      <c r="DB538" s="28"/>
      <c r="DC538" s="28"/>
      <c r="DD538" s="735">
        <v>2</v>
      </c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76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71"/>
      <c r="FJ538" s="71"/>
      <c r="FK538" s="72"/>
      <c r="FL538" s="72"/>
      <c r="FM538" s="73"/>
      <c r="FN538" s="73"/>
      <c r="FO538" s="73"/>
      <c r="FP538" s="73"/>
      <c r="FQ538" s="73"/>
      <c r="FR538" s="73"/>
      <c r="FS538" s="28"/>
      <c r="FT538" s="77"/>
      <c r="FU538" s="77"/>
      <c r="FV538" s="77"/>
      <c r="FW538" s="75"/>
      <c r="FX538" s="75"/>
      <c r="FY538" s="75"/>
      <c r="FZ538" s="75"/>
      <c r="GA538" s="28"/>
      <c r="GB538" s="78"/>
      <c r="GC538" s="85"/>
      <c r="GD538" s="85"/>
      <c r="GE538" s="85"/>
      <c r="GF538" s="85"/>
      <c r="GG538" s="85"/>
      <c r="GH538" s="28"/>
      <c r="GI538" s="28"/>
      <c r="GJ538" s="28"/>
      <c r="GK538" s="28"/>
      <c r="GL538" s="77"/>
      <c r="GM538" s="28"/>
      <c r="GN538" s="28"/>
      <c r="GO538" s="28"/>
      <c r="GP538" s="28"/>
      <c r="GQ538" s="27"/>
      <c r="GR538" s="27"/>
      <c r="GS538" s="27"/>
      <c r="GT538" s="27"/>
      <c r="GU538" s="27"/>
      <c r="GV538" s="27"/>
      <c r="GW538" s="27"/>
      <c r="GX538" s="27"/>
      <c r="GY538" s="86"/>
      <c r="GZ538" s="27"/>
      <c r="HA538" s="27"/>
      <c r="HB538" s="28"/>
      <c r="HC538" s="28"/>
      <c r="HD538" s="28"/>
      <c r="HE538" s="28"/>
      <c r="HF538" s="28"/>
      <c r="HG538" s="28"/>
      <c r="HH538" s="28"/>
      <c r="HI538" s="28"/>
      <c r="HJ538" s="28"/>
      <c r="HK538" s="28"/>
      <c r="HL538" s="28"/>
      <c r="HM538" s="28"/>
      <c r="HN538" s="28"/>
      <c r="HO538" s="28"/>
      <c r="HP538" s="28"/>
      <c r="HQ538" s="28"/>
      <c r="HR538" s="28"/>
      <c r="HS538" s="28"/>
      <c r="HT538" s="28"/>
      <c r="HU538" s="28"/>
      <c r="HV538" s="28"/>
      <c r="HW538" s="28"/>
      <c r="HX538" s="28"/>
      <c r="HY538" s="28"/>
      <c r="HZ538" s="85"/>
      <c r="IA538" s="28"/>
      <c r="IB538" s="28"/>
      <c r="IC538" s="28"/>
      <c r="ID538" s="28"/>
      <c r="IE538" s="28"/>
      <c r="IF538" s="84"/>
      <c r="IG538" s="84"/>
      <c r="IH538" s="28"/>
      <c r="II538" s="28"/>
      <c r="IJ538" s="28"/>
      <c r="IK538" s="28"/>
      <c r="IL538" s="28"/>
      <c r="IM538" s="28"/>
      <c r="IN538" s="28"/>
      <c r="IO538" s="28"/>
      <c r="IP538" s="28"/>
      <c r="IQ538" s="84"/>
      <c r="IR538" s="28"/>
      <c r="IS538" s="28"/>
      <c r="IT538" s="28"/>
      <c r="IU538" s="28"/>
      <c r="IV538" s="28"/>
      <c r="IW538" s="28"/>
      <c r="IX538" s="28"/>
      <c r="IY538" s="28"/>
      <c r="IZ538" s="28"/>
      <c r="JA538" s="28"/>
      <c r="JB538" s="28"/>
      <c r="JC538" s="28"/>
      <c r="JD538" s="28"/>
      <c r="JE538" s="59"/>
      <c r="JF538" s="32"/>
      <c r="JG538" s="32"/>
      <c r="JH538" s="28"/>
      <c r="JI538" s="28"/>
      <c r="JJ538" s="28"/>
      <c r="JK538" s="28"/>
      <c r="JL538" s="28"/>
      <c r="JM538" s="162"/>
      <c r="JN538" s="50"/>
      <c r="JO538" s="49"/>
      <c r="JP538" s="28"/>
      <c r="JQ538" s="50"/>
      <c r="JR538" s="27"/>
      <c r="JS538" s="27"/>
      <c r="JT538" s="58"/>
      <c r="JU538" s="28"/>
      <c r="JV538" s="50"/>
      <c r="JW538" s="58"/>
      <c r="JX538" s="59"/>
      <c r="JY538" s="51"/>
      <c r="JZ538" s="58"/>
      <c r="KA538" s="59"/>
      <c r="KB538" s="51"/>
      <c r="KC538" s="27"/>
      <c r="KD538" s="59"/>
      <c r="KE538" s="76"/>
      <c r="KF538" s="56"/>
      <c r="KG538" s="56"/>
      <c r="KH538" s="56"/>
      <c r="KI538" s="56"/>
      <c r="KJ538" s="56"/>
      <c r="KK538" s="56"/>
      <c r="KL538" s="56"/>
      <c r="KM538" s="56"/>
      <c r="KN538" s="28"/>
      <c r="KO538" s="28"/>
      <c r="KP538" s="28"/>
      <c r="KQ538" s="28"/>
      <c r="KR538" s="120"/>
      <c r="KS538" s="120"/>
      <c r="KT538" s="120"/>
      <c r="KU538" s="120"/>
      <c r="KV538" s="120"/>
      <c r="KW538" s="120"/>
      <c r="KX538" s="120"/>
      <c r="KY538" s="120"/>
      <c r="KZ538" s="120"/>
      <c r="LA538" s="120"/>
      <c r="LB538" s="120"/>
      <c r="LC538" s="120"/>
      <c r="LD538" s="120"/>
      <c r="LE538" s="120"/>
      <c r="LF538" s="139"/>
      <c r="LG538" s="148"/>
      <c r="LH538" s="148"/>
      <c r="LI538" s="148"/>
      <c r="LJ538" s="148"/>
      <c r="LK538" s="148"/>
      <c r="LL538" s="148"/>
      <c r="LM538" s="148"/>
      <c r="LN538" s="148"/>
      <c r="LO538" s="148"/>
      <c r="LP538" s="148"/>
      <c r="LQ538" s="148"/>
      <c r="LR538" s="148"/>
      <c r="LS538" s="148"/>
      <c r="LT538" s="148"/>
      <c r="LU538" s="148"/>
      <c r="LV538" s="148"/>
      <c r="LW538" s="148"/>
      <c r="LX538" s="148"/>
      <c r="LY538" s="148"/>
      <c r="LZ538" s="148"/>
      <c r="MA538" s="148"/>
      <c r="MB538" s="148"/>
      <c r="MC538" s="28"/>
      <c r="MD538" s="159"/>
      <c r="ME538" s="27"/>
      <c r="MF538" s="582"/>
      <c r="MG538" s="736">
        <v>41598</v>
      </c>
      <c r="MH538" s="735">
        <v>378</v>
      </c>
      <c r="MI538" s="28"/>
      <c r="MJ538" s="582"/>
      <c r="MK538" s="28"/>
      <c r="ML538" s="28"/>
      <c r="MM538" s="28"/>
      <c r="MN538" s="28"/>
      <c r="MO538" s="28"/>
      <c r="MP538" s="28"/>
      <c r="MQ538" s="28"/>
      <c r="MR538" s="28"/>
      <c r="MS538" s="28"/>
      <c r="MT538" s="28"/>
      <c r="MU538" s="28"/>
      <c r="MV538" s="28"/>
      <c r="MW538" s="28"/>
      <c r="MX538" s="28"/>
      <c r="MY538" s="28"/>
      <c r="MZ538" s="28"/>
      <c r="NA538" s="28"/>
      <c r="NB538" s="28"/>
      <c r="NC538" s="28"/>
      <c r="ND538" s="28"/>
      <c r="NE538" s="876">
        <v>1139</v>
      </c>
      <c r="NF538" s="877" t="s">
        <v>64</v>
      </c>
      <c r="NG538" s="877" t="s">
        <v>64</v>
      </c>
      <c r="NH538" s="877" t="s">
        <v>64</v>
      </c>
      <c r="NI538" s="877" t="s">
        <v>64</v>
      </c>
      <c r="NJ538" s="877" t="s">
        <v>64</v>
      </c>
      <c r="NK538" s="877" t="s">
        <v>64</v>
      </c>
      <c r="NL538" s="877" t="s">
        <v>64</v>
      </c>
      <c r="NM538" s="877" t="s">
        <v>64</v>
      </c>
      <c r="NN538" s="877" t="s">
        <v>64</v>
      </c>
      <c r="NO538" s="877" t="s">
        <v>64</v>
      </c>
      <c r="NP538" s="877" t="s">
        <v>64</v>
      </c>
      <c r="NQ538" s="877" t="s">
        <v>64</v>
      </c>
      <c r="NR538" s="877" t="s">
        <v>64</v>
      </c>
      <c r="NS538" s="877" t="s">
        <v>64</v>
      </c>
      <c r="NT538" s="877" t="s">
        <v>64</v>
      </c>
      <c r="NU538" s="877" t="s">
        <v>64</v>
      </c>
      <c r="NV538" s="877" t="s">
        <v>64</v>
      </c>
      <c r="NW538" s="877" t="s">
        <v>64</v>
      </c>
      <c r="NX538" s="877" t="s">
        <v>64</v>
      </c>
      <c r="NY538" s="877" t="s">
        <v>64</v>
      </c>
      <c r="NZ538" s="877" t="s">
        <v>64</v>
      </c>
      <c r="OA538" s="877" t="s">
        <v>64</v>
      </c>
      <c r="OB538" s="877" t="s">
        <v>64</v>
      </c>
      <c r="OC538" s="877" t="s">
        <v>64</v>
      </c>
      <c r="OD538" s="877" t="s">
        <v>64</v>
      </c>
      <c r="OE538" s="877" t="s">
        <v>64</v>
      </c>
      <c r="OF538" s="877" t="s">
        <v>64</v>
      </c>
      <c r="OG538" s="877" t="s">
        <v>64</v>
      </c>
      <c r="OH538" s="877" t="s">
        <v>64</v>
      </c>
      <c r="OI538" s="877" t="s">
        <v>64</v>
      </c>
      <c r="OJ538" s="877" t="s">
        <v>64</v>
      </c>
      <c r="OK538" s="877" t="s">
        <v>64</v>
      </c>
      <c r="OL538" s="877" t="s">
        <v>64</v>
      </c>
      <c r="OM538" s="877" t="s">
        <v>64</v>
      </c>
    </row>
    <row r="539" spans="1:403" s="29" customFormat="1" x14ac:dyDescent="0.25">
      <c r="A539" s="455">
        <v>539</v>
      </c>
      <c r="B539" s="27">
        <v>1</v>
      </c>
      <c r="C539" s="27">
        <v>1</v>
      </c>
      <c r="D539" s="27">
        <v>5</v>
      </c>
      <c r="E539" s="735">
        <v>155</v>
      </c>
      <c r="F539" s="885"/>
      <c r="G539" s="27"/>
      <c r="H539" s="893">
        <v>399</v>
      </c>
      <c r="I539" s="27"/>
      <c r="J539" s="735" t="s">
        <v>2093</v>
      </c>
      <c r="K539" s="55"/>
      <c r="L539" s="107">
        <v>80.438356164383563</v>
      </c>
      <c r="M539" s="107">
        <v>78</v>
      </c>
      <c r="N539" s="27">
        <v>166</v>
      </c>
      <c r="O539" s="107">
        <v>28.3</v>
      </c>
      <c r="P539" s="79"/>
      <c r="Q539" s="735">
        <v>0</v>
      </c>
      <c r="R539" s="27"/>
      <c r="S539" s="27"/>
      <c r="T539" s="27"/>
      <c r="U539" s="74"/>
      <c r="V539" s="113">
        <v>0</v>
      </c>
      <c r="W539" s="113"/>
      <c r="X539" s="113"/>
      <c r="Y539" s="113"/>
      <c r="Z539" s="113"/>
      <c r="AA539" s="113"/>
      <c r="AB539" s="113"/>
      <c r="AC539" s="113"/>
      <c r="AD539" s="28"/>
      <c r="AE539" s="739">
        <v>10</v>
      </c>
      <c r="AF539" s="28" t="s">
        <v>2086</v>
      </c>
      <c r="AG539" s="76"/>
      <c r="AH539" s="742">
        <v>1.23</v>
      </c>
      <c r="AI539" s="743">
        <v>57</v>
      </c>
      <c r="AJ539" s="76"/>
      <c r="AK539" s="743">
        <v>8.1999999999999993</v>
      </c>
      <c r="AL539" s="76"/>
      <c r="AM539" s="76"/>
      <c r="AN539" s="77"/>
      <c r="AO539" s="132"/>
      <c r="AP539" s="76"/>
      <c r="AQ539" s="76"/>
      <c r="AR539" s="76"/>
      <c r="AS539" s="76"/>
      <c r="AT539" s="76"/>
      <c r="AU539" s="76"/>
      <c r="AV539" s="732"/>
      <c r="AW539" s="732"/>
      <c r="AX539" s="76"/>
      <c r="AY539" s="76"/>
      <c r="AZ539" s="76"/>
      <c r="BA539" s="76"/>
      <c r="BB539" s="733"/>
      <c r="BC539" s="139"/>
      <c r="BD539" s="121"/>
      <c r="BE539" s="139"/>
      <c r="BF539" s="67"/>
      <c r="BG539" s="139"/>
      <c r="BH539" s="121"/>
      <c r="BI539" s="121"/>
      <c r="BJ539" s="121"/>
      <c r="BK539" s="121"/>
      <c r="BL539" s="139"/>
      <c r="BM539" s="139"/>
      <c r="BN539" s="139"/>
      <c r="BO539" s="139"/>
      <c r="BP539" s="573"/>
      <c r="BQ539" s="139"/>
      <c r="BR539" s="139"/>
      <c r="BS539" s="139"/>
      <c r="BT539" s="139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113"/>
      <c r="CL539" s="113"/>
      <c r="CM539" s="113"/>
      <c r="CN539" s="113"/>
      <c r="CO539" s="113"/>
      <c r="CP539" s="113"/>
      <c r="CQ539" s="113"/>
      <c r="CR539" s="113"/>
      <c r="CS539" s="113"/>
      <c r="CT539" s="113"/>
      <c r="CU539" s="113"/>
      <c r="CV539" s="113"/>
      <c r="CW539" s="50"/>
      <c r="CX539" s="50"/>
      <c r="CY539" s="50"/>
      <c r="CZ539" s="50"/>
      <c r="DA539" s="28"/>
      <c r="DB539" s="28"/>
      <c r="DC539" s="28"/>
      <c r="DD539" s="735">
        <v>1</v>
      </c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76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71"/>
      <c r="FJ539" s="71"/>
      <c r="FK539" s="72"/>
      <c r="FL539" s="72"/>
      <c r="FM539" s="73"/>
      <c r="FN539" s="73"/>
      <c r="FO539" s="73"/>
      <c r="FP539" s="73"/>
      <c r="FQ539" s="73"/>
      <c r="FR539" s="73"/>
      <c r="FS539" s="28"/>
      <c r="FT539" s="77"/>
      <c r="FU539" s="77"/>
      <c r="FV539" s="77"/>
      <c r="FW539" s="75"/>
      <c r="FX539" s="75"/>
      <c r="FY539" s="75"/>
      <c r="FZ539" s="75"/>
      <c r="GA539" s="28"/>
      <c r="GB539" s="78"/>
      <c r="GC539" s="85"/>
      <c r="GD539" s="85"/>
      <c r="GE539" s="85"/>
      <c r="GF539" s="85"/>
      <c r="GG539" s="85"/>
      <c r="GH539" s="28"/>
      <c r="GI539" s="28"/>
      <c r="GJ539" s="28"/>
      <c r="GK539" s="28"/>
      <c r="GL539" s="77"/>
      <c r="GM539" s="28"/>
      <c r="GN539" s="28"/>
      <c r="GO539" s="28"/>
      <c r="GP539" s="28"/>
      <c r="GQ539" s="27"/>
      <c r="GR539" s="27"/>
      <c r="GS539" s="27"/>
      <c r="GT539" s="27"/>
      <c r="GU539" s="27"/>
      <c r="GV539" s="27"/>
      <c r="GW539" s="27"/>
      <c r="GX539" s="27"/>
      <c r="GY539" s="86"/>
      <c r="GZ539" s="27"/>
      <c r="HA539" s="27"/>
      <c r="HB539" s="28"/>
      <c r="HC539" s="28"/>
      <c r="HD539" s="28"/>
      <c r="HE539" s="28"/>
      <c r="HF539" s="28"/>
      <c r="HG539" s="28"/>
      <c r="HH539" s="28"/>
      <c r="HI539" s="28"/>
      <c r="HJ539" s="28"/>
      <c r="HK539" s="28"/>
      <c r="HL539" s="28"/>
      <c r="HM539" s="28"/>
      <c r="HN539" s="28"/>
      <c r="HO539" s="28"/>
      <c r="HP539" s="28"/>
      <c r="HQ539" s="28"/>
      <c r="HR539" s="28"/>
      <c r="HS539" s="28"/>
      <c r="HT539" s="28"/>
      <c r="HU539" s="28"/>
      <c r="HV539" s="28"/>
      <c r="HW539" s="28"/>
      <c r="HX539" s="28"/>
      <c r="HY539" s="28"/>
      <c r="HZ539" s="85"/>
      <c r="IA539" s="28"/>
      <c r="IB539" s="28"/>
      <c r="IC539" s="28"/>
      <c r="ID539" s="28"/>
      <c r="IE539" s="28"/>
      <c r="IF539" s="84"/>
      <c r="IG539" s="84"/>
      <c r="IH539" s="28"/>
      <c r="II539" s="28"/>
      <c r="IJ539" s="28"/>
      <c r="IK539" s="28"/>
      <c r="IL539" s="28"/>
      <c r="IM539" s="28"/>
      <c r="IN539" s="28"/>
      <c r="IO539" s="28"/>
      <c r="IP539" s="28"/>
      <c r="IQ539" s="84"/>
      <c r="IR539" s="28"/>
      <c r="IS539" s="28"/>
      <c r="IT539" s="28"/>
      <c r="IU539" s="28"/>
      <c r="IV539" s="28"/>
      <c r="IW539" s="28"/>
      <c r="IX539" s="28"/>
      <c r="IY539" s="28"/>
      <c r="IZ539" s="28"/>
      <c r="JA539" s="28"/>
      <c r="JB539" s="28"/>
      <c r="JC539" s="28"/>
      <c r="JD539" s="28"/>
      <c r="JE539" s="59"/>
      <c r="JF539" s="32"/>
      <c r="JG539" s="32"/>
      <c r="JH539" s="28"/>
      <c r="JI539" s="28"/>
      <c r="JJ539" s="28"/>
      <c r="JK539" s="28"/>
      <c r="JL539" s="28"/>
      <c r="JM539" s="162"/>
      <c r="JN539" s="50"/>
      <c r="JO539" s="49"/>
      <c r="JP539" s="28"/>
      <c r="JQ539" s="50"/>
      <c r="JR539" s="27"/>
      <c r="JS539" s="27"/>
      <c r="JT539" s="58"/>
      <c r="JU539" s="28"/>
      <c r="JV539" s="50"/>
      <c r="JW539" s="58"/>
      <c r="JX539" s="59"/>
      <c r="JY539" s="51"/>
      <c r="JZ539" s="58"/>
      <c r="KA539" s="59"/>
      <c r="KB539" s="51"/>
      <c r="KC539" s="27"/>
      <c r="KD539" s="59"/>
      <c r="KE539" s="76"/>
      <c r="KF539" s="56"/>
      <c r="KG539" s="56"/>
      <c r="KH539" s="56"/>
      <c r="KI539" s="56"/>
      <c r="KJ539" s="56"/>
      <c r="KK539" s="56"/>
      <c r="KL539" s="56"/>
      <c r="KM539" s="56"/>
      <c r="KN539" s="28"/>
      <c r="KO539" s="28"/>
      <c r="KP539" s="28"/>
      <c r="KQ539" s="28"/>
      <c r="KR539" s="120"/>
      <c r="KS539" s="120"/>
      <c r="KT539" s="120"/>
      <c r="KU539" s="120"/>
      <c r="KV539" s="120"/>
      <c r="KW539" s="120"/>
      <c r="KX539" s="120"/>
      <c r="KY539" s="120"/>
      <c r="KZ539" s="120"/>
      <c r="LA539" s="120"/>
      <c r="LB539" s="120"/>
      <c r="LC539" s="120"/>
      <c r="LD539" s="120"/>
      <c r="LE539" s="120"/>
      <c r="LF539" s="139"/>
      <c r="LG539" s="148"/>
      <c r="LH539" s="148"/>
      <c r="LI539" s="148"/>
      <c r="LJ539" s="148"/>
      <c r="LK539" s="148"/>
      <c r="LL539" s="148"/>
      <c r="LM539" s="148"/>
      <c r="LN539" s="148"/>
      <c r="LO539" s="148"/>
      <c r="LP539" s="148"/>
      <c r="LQ539" s="148"/>
      <c r="LR539" s="148"/>
      <c r="LS539" s="148"/>
      <c r="LT539" s="148"/>
      <c r="LU539" s="148"/>
      <c r="LV539" s="148"/>
      <c r="LW539" s="148"/>
      <c r="LX539" s="148"/>
      <c r="LY539" s="148"/>
      <c r="LZ539" s="148"/>
      <c r="MA539" s="148"/>
      <c r="MB539" s="148"/>
      <c r="MC539" s="28"/>
      <c r="MD539" s="159"/>
      <c r="ME539" s="27"/>
      <c r="MF539" s="582"/>
      <c r="MG539" s="736">
        <v>41647</v>
      </c>
      <c r="MH539" s="735">
        <v>399</v>
      </c>
      <c r="MI539" s="28"/>
      <c r="MJ539" s="582"/>
      <c r="MK539" s="28"/>
      <c r="ML539" s="28"/>
      <c r="MM539" s="28"/>
      <c r="MN539" s="28"/>
      <c r="MO539" s="28"/>
      <c r="MP539" s="28"/>
      <c r="MQ539" s="28"/>
      <c r="MR539" s="28"/>
      <c r="MS539" s="28"/>
      <c r="MT539" s="28"/>
      <c r="MU539" s="28"/>
      <c r="MV539" s="28"/>
      <c r="MW539" s="28"/>
      <c r="MX539" s="28"/>
      <c r="MY539" s="28"/>
      <c r="MZ539" s="28"/>
      <c r="NA539" s="28"/>
      <c r="NB539" s="28"/>
      <c r="NC539" s="28"/>
      <c r="ND539" s="28"/>
      <c r="NE539" s="876">
        <v>1155</v>
      </c>
      <c r="NF539" s="877">
        <v>8.5199900038937102</v>
      </c>
      <c r="NG539" s="877">
        <v>6.7710932516995399</v>
      </c>
      <c r="NH539" s="877">
        <v>4.8479969065549504</v>
      </c>
      <c r="NI539" s="877">
        <v>3.0338634518662801</v>
      </c>
      <c r="NJ539" s="877">
        <v>7.3760819666500703</v>
      </c>
      <c r="NK539" s="877">
        <v>8.8808079483628006</v>
      </c>
      <c r="NL539" s="877">
        <v>6.5727381168640697</v>
      </c>
      <c r="NM539" s="877">
        <v>7.4554094228082697</v>
      </c>
      <c r="NN539" s="877">
        <v>5.8392037880969401</v>
      </c>
      <c r="NO539" s="877">
        <v>1.0143552929770701</v>
      </c>
      <c r="NP539" s="877">
        <v>5.6831349851260899</v>
      </c>
      <c r="NQ539" s="877">
        <v>5.9455608859938804</v>
      </c>
      <c r="NR539" s="877">
        <v>7.0880991839972101</v>
      </c>
      <c r="NS539" s="877">
        <v>4.3355690055567502</v>
      </c>
      <c r="NT539" s="877">
        <v>6.07531869255335</v>
      </c>
      <c r="NU539" s="877">
        <v>7.2608725012731004</v>
      </c>
      <c r="NV539" s="877">
        <v>5.7073591320808799</v>
      </c>
      <c r="NW539" s="877">
        <v>6.3643973373213196</v>
      </c>
      <c r="NX539" s="877">
        <v>7.0719985807530596</v>
      </c>
      <c r="NY539" s="877">
        <v>6.3103401206121497</v>
      </c>
      <c r="NZ539" s="877">
        <v>7.4028415325512897</v>
      </c>
      <c r="OA539" s="877">
        <v>-1.9378782880922001</v>
      </c>
      <c r="OB539" s="877">
        <v>11.596790753878899</v>
      </c>
      <c r="OC539" s="877">
        <v>1.99638874644762</v>
      </c>
      <c r="OD539" s="877">
        <v>4.8693779240313297</v>
      </c>
      <c r="OE539" s="877">
        <v>7.13688860790307</v>
      </c>
      <c r="OF539" s="877">
        <v>5.9328643353055197</v>
      </c>
      <c r="OG539" s="877">
        <v>11.588339860923501</v>
      </c>
      <c r="OH539" s="877">
        <v>3.7224660244710899</v>
      </c>
      <c r="OI539" s="877">
        <v>7.8349766157315299</v>
      </c>
      <c r="OJ539" s="877">
        <v>3.6496154590634098</v>
      </c>
      <c r="OK539" s="877">
        <v>3.7533632451919501</v>
      </c>
      <c r="OL539" s="877">
        <v>6.80725621212353</v>
      </c>
      <c r="OM539" s="877">
        <v>9.6004020074313203</v>
      </c>
    </row>
    <row r="540" spans="1:403" s="29" customFormat="1" x14ac:dyDescent="0.25">
      <c r="A540" s="455">
        <v>540</v>
      </c>
      <c r="B540" s="27">
        <v>1</v>
      </c>
      <c r="C540" s="27">
        <v>1</v>
      </c>
      <c r="D540" s="27">
        <v>5</v>
      </c>
      <c r="E540" s="735">
        <v>162</v>
      </c>
      <c r="F540" s="885"/>
      <c r="G540" s="27"/>
      <c r="H540" s="893">
        <v>407</v>
      </c>
      <c r="I540" s="27"/>
      <c r="J540" s="735" t="s">
        <v>2094</v>
      </c>
      <c r="K540" s="55"/>
      <c r="L540" s="107">
        <v>58.106849315068494</v>
      </c>
      <c r="M540" s="107">
        <v>60</v>
      </c>
      <c r="N540" s="27">
        <v>158</v>
      </c>
      <c r="O540" s="107">
        <v>24</v>
      </c>
      <c r="P540" s="79"/>
      <c r="Q540" s="735">
        <v>1</v>
      </c>
      <c r="R540" s="27"/>
      <c r="S540" s="27"/>
      <c r="T540" s="27"/>
      <c r="U540" s="74"/>
      <c r="V540" s="113">
        <v>0</v>
      </c>
      <c r="W540" s="113"/>
      <c r="X540" s="113"/>
      <c r="Y540" s="113"/>
      <c r="Z540" s="113"/>
      <c r="AA540" s="113"/>
      <c r="AB540" s="113"/>
      <c r="AC540" s="113"/>
      <c r="AD540" s="28"/>
      <c r="AE540" s="739">
        <v>29</v>
      </c>
      <c r="AF540" s="28"/>
      <c r="AG540" s="76"/>
      <c r="AH540" s="742">
        <v>1.1400000000000001</v>
      </c>
      <c r="AI540" s="743">
        <v>49</v>
      </c>
      <c r="AJ540" s="76"/>
      <c r="AK540" s="744">
        <v>11.4</v>
      </c>
      <c r="AL540" s="76"/>
      <c r="AM540" s="76"/>
      <c r="AN540" s="77"/>
      <c r="AO540" s="132"/>
      <c r="AP540" s="76"/>
      <c r="AQ540" s="76"/>
      <c r="AR540" s="76"/>
      <c r="AS540" s="76"/>
      <c r="AT540" s="76"/>
      <c r="AU540" s="76"/>
      <c r="AV540" s="732"/>
      <c r="AW540" s="732"/>
      <c r="AX540" s="76"/>
      <c r="AY540" s="76"/>
      <c r="AZ540" s="76"/>
      <c r="BA540" s="76"/>
      <c r="BB540" s="733"/>
      <c r="BC540" s="139"/>
      <c r="BD540" s="121"/>
      <c r="BE540" s="139"/>
      <c r="BF540" s="67"/>
      <c r="BG540" s="139"/>
      <c r="BH540" s="121"/>
      <c r="BI540" s="121"/>
      <c r="BJ540" s="121"/>
      <c r="BK540" s="121"/>
      <c r="BL540" s="139"/>
      <c r="BM540" s="139"/>
      <c r="BN540" s="139"/>
      <c r="BO540" s="139"/>
      <c r="BP540" s="573"/>
      <c r="BQ540" s="139"/>
      <c r="BR540" s="139"/>
      <c r="BS540" s="139"/>
      <c r="BT540" s="139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113"/>
      <c r="CL540" s="113"/>
      <c r="CM540" s="113"/>
      <c r="CN540" s="113"/>
      <c r="CO540" s="113"/>
      <c r="CP540" s="113"/>
      <c r="CQ540" s="113"/>
      <c r="CR540" s="113"/>
      <c r="CS540" s="113"/>
      <c r="CT540" s="113"/>
      <c r="CU540" s="113"/>
      <c r="CV540" s="113"/>
      <c r="CW540" s="50"/>
      <c r="CX540" s="50"/>
      <c r="CY540" s="50"/>
      <c r="CZ540" s="50"/>
      <c r="DA540" s="28"/>
      <c r="DB540" s="28"/>
      <c r="DC540" s="28"/>
      <c r="DD540" s="735">
        <v>2</v>
      </c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76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71"/>
      <c r="FJ540" s="71"/>
      <c r="FK540" s="72"/>
      <c r="FL540" s="72"/>
      <c r="FM540" s="73"/>
      <c r="FN540" s="73"/>
      <c r="FO540" s="73"/>
      <c r="FP540" s="73"/>
      <c r="FQ540" s="73"/>
      <c r="FR540" s="73"/>
      <c r="FS540" s="28"/>
      <c r="FT540" s="77"/>
      <c r="FU540" s="77"/>
      <c r="FV540" s="77"/>
      <c r="FW540" s="75"/>
      <c r="FX540" s="75"/>
      <c r="FY540" s="75"/>
      <c r="FZ540" s="75"/>
      <c r="GA540" s="28"/>
      <c r="GB540" s="78"/>
      <c r="GC540" s="85"/>
      <c r="GD540" s="85"/>
      <c r="GE540" s="85"/>
      <c r="GF540" s="85"/>
      <c r="GG540" s="85"/>
      <c r="GH540" s="28"/>
      <c r="GI540" s="28"/>
      <c r="GJ540" s="28"/>
      <c r="GK540" s="28"/>
      <c r="GL540" s="77"/>
      <c r="GM540" s="28"/>
      <c r="GN540" s="28"/>
      <c r="GO540" s="28"/>
      <c r="GP540" s="28"/>
      <c r="GQ540" s="27"/>
      <c r="GR540" s="27"/>
      <c r="GS540" s="27"/>
      <c r="GT540" s="27"/>
      <c r="GU540" s="27"/>
      <c r="GV540" s="27"/>
      <c r="GW540" s="27"/>
      <c r="GX540" s="27"/>
      <c r="GY540" s="86"/>
      <c r="GZ540" s="27"/>
      <c r="HA540" s="27"/>
      <c r="HB540" s="28"/>
      <c r="HC540" s="28"/>
      <c r="HD540" s="28"/>
      <c r="HE540" s="28"/>
      <c r="HF540" s="28"/>
      <c r="HG540" s="28"/>
      <c r="HH540" s="28"/>
      <c r="HI540" s="28"/>
      <c r="HJ540" s="28"/>
      <c r="HK540" s="28"/>
      <c r="HL540" s="28"/>
      <c r="HM540" s="28"/>
      <c r="HN540" s="28"/>
      <c r="HO540" s="28"/>
      <c r="HP540" s="28"/>
      <c r="HQ540" s="28"/>
      <c r="HR540" s="28"/>
      <c r="HS540" s="28"/>
      <c r="HT540" s="28"/>
      <c r="HU540" s="28"/>
      <c r="HV540" s="28"/>
      <c r="HW540" s="28"/>
      <c r="HX540" s="28"/>
      <c r="HY540" s="28"/>
      <c r="HZ540" s="85"/>
      <c r="IA540" s="28"/>
      <c r="IB540" s="28"/>
      <c r="IC540" s="28"/>
      <c r="ID540" s="28"/>
      <c r="IE540" s="28"/>
      <c r="IF540" s="84"/>
      <c r="IG540" s="84"/>
      <c r="IH540" s="28"/>
      <c r="II540" s="28"/>
      <c r="IJ540" s="28"/>
      <c r="IK540" s="28"/>
      <c r="IL540" s="28"/>
      <c r="IM540" s="28"/>
      <c r="IN540" s="28"/>
      <c r="IO540" s="28"/>
      <c r="IP540" s="28"/>
      <c r="IQ540" s="84"/>
      <c r="IR540" s="28"/>
      <c r="IS540" s="28"/>
      <c r="IT540" s="28"/>
      <c r="IU540" s="28"/>
      <c r="IV540" s="28"/>
      <c r="IW540" s="28"/>
      <c r="IX540" s="28"/>
      <c r="IY540" s="28"/>
      <c r="IZ540" s="28"/>
      <c r="JA540" s="28"/>
      <c r="JB540" s="28"/>
      <c r="JC540" s="28"/>
      <c r="JD540" s="28"/>
      <c r="JE540" s="59"/>
      <c r="JF540" s="32"/>
      <c r="JG540" s="32"/>
      <c r="JH540" s="28"/>
      <c r="JI540" s="28"/>
      <c r="JJ540" s="28"/>
      <c r="JK540" s="28"/>
      <c r="JL540" s="28"/>
      <c r="JM540" s="162"/>
      <c r="JN540" s="50"/>
      <c r="JO540" s="49"/>
      <c r="JP540" s="28"/>
      <c r="JQ540" s="50"/>
      <c r="JR540" s="27"/>
      <c r="JS540" s="27"/>
      <c r="JT540" s="58"/>
      <c r="JU540" s="28"/>
      <c r="JV540" s="50"/>
      <c r="JW540" s="58"/>
      <c r="JX540" s="59"/>
      <c r="JY540" s="51"/>
      <c r="JZ540" s="58"/>
      <c r="KA540" s="59"/>
      <c r="KB540" s="51"/>
      <c r="KC540" s="27"/>
      <c r="KD540" s="59"/>
      <c r="KE540" s="76"/>
      <c r="KF540" s="56"/>
      <c r="KG540" s="56"/>
      <c r="KH540" s="56"/>
      <c r="KI540" s="56"/>
      <c r="KJ540" s="56"/>
      <c r="KK540" s="56"/>
      <c r="KL540" s="56"/>
      <c r="KM540" s="56"/>
      <c r="KN540" s="28"/>
      <c r="KO540" s="28"/>
      <c r="KP540" s="28"/>
      <c r="KQ540" s="28"/>
      <c r="KR540" s="120"/>
      <c r="KS540" s="120"/>
      <c r="KT540" s="120"/>
      <c r="KU540" s="120"/>
      <c r="KV540" s="120"/>
      <c r="KW540" s="120"/>
      <c r="KX540" s="120"/>
      <c r="KY540" s="120"/>
      <c r="KZ540" s="120"/>
      <c r="LA540" s="120"/>
      <c r="LB540" s="120"/>
      <c r="LC540" s="120"/>
      <c r="LD540" s="120"/>
      <c r="LE540" s="120"/>
      <c r="LF540" s="139"/>
      <c r="LG540" s="148"/>
      <c r="LH540" s="148"/>
      <c r="LI540" s="148"/>
      <c r="LJ540" s="148"/>
      <c r="LK540" s="148"/>
      <c r="LL540" s="148"/>
      <c r="LM540" s="148"/>
      <c r="LN540" s="148"/>
      <c r="LO540" s="148"/>
      <c r="LP540" s="148"/>
      <c r="LQ540" s="148"/>
      <c r="LR540" s="148"/>
      <c r="LS540" s="148"/>
      <c r="LT540" s="148"/>
      <c r="LU540" s="148"/>
      <c r="LV540" s="148"/>
      <c r="LW540" s="148"/>
      <c r="LX540" s="148"/>
      <c r="LY540" s="148"/>
      <c r="LZ540" s="148"/>
      <c r="MA540" s="148"/>
      <c r="MB540" s="148"/>
      <c r="MC540" s="28"/>
      <c r="MD540" s="159"/>
      <c r="ME540" s="27"/>
      <c r="MF540" s="582"/>
      <c r="MG540" s="736">
        <v>42046</v>
      </c>
      <c r="MH540" s="735">
        <v>407</v>
      </c>
      <c r="MI540" s="28"/>
      <c r="MJ540" s="582"/>
      <c r="MK540" s="28"/>
      <c r="ML540" s="28"/>
      <c r="MM540" s="28"/>
      <c r="MN540" s="28"/>
      <c r="MO540" s="28"/>
      <c r="MP540" s="28"/>
      <c r="MQ540" s="28"/>
      <c r="MR540" s="28"/>
      <c r="MS540" s="28"/>
      <c r="MT540" s="28"/>
      <c r="MU540" s="28"/>
      <c r="MV540" s="28"/>
      <c r="MW540" s="28"/>
      <c r="MX540" s="28"/>
      <c r="MY540" s="28"/>
      <c r="MZ540" s="28"/>
      <c r="NA540" s="28"/>
      <c r="NB540" s="28"/>
      <c r="NC540" s="28"/>
      <c r="ND540" s="28"/>
      <c r="NE540" s="876">
        <v>1162</v>
      </c>
      <c r="NF540" s="877">
        <v>8.5397404257262206</v>
      </c>
      <c r="NG540" s="877">
        <v>6.6694520256574101</v>
      </c>
      <c r="NH540" s="877">
        <v>3.2464080872463801</v>
      </c>
      <c r="NI540" s="877">
        <v>3.6461626571578898</v>
      </c>
      <c r="NJ540" s="877">
        <v>7.68657055922327</v>
      </c>
      <c r="NK540" s="877">
        <v>8.8364922508449393</v>
      </c>
      <c r="NL540" s="877">
        <v>5.9609286673117001</v>
      </c>
      <c r="NM540" s="877">
        <v>7.0322110693229298</v>
      </c>
      <c r="NN540" s="877">
        <v>5.7839804136837998</v>
      </c>
      <c r="NO540" s="877">
        <v>0.78240856492737298</v>
      </c>
      <c r="NP540" s="877">
        <v>5.9418105799576804</v>
      </c>
      <c r="NQ540" s="877">
        <v>6.4159952209960798</v>
      </c>
      <c r="NR540" s="877">
        <v>7.3241805466187397</v>
      </c>
      <c r="NS540" s="877">
        <v>3.4154882710496999</v>
      </c>
      <c r="NT540" s="877">
        <v>5.7897292513757703</v>
      </c>
      <c r="NU540" s="877">
        <v>7.0774566524005902</v>
      </c>
      <c r="NV540" s="877">
        <v>6.3226492621310202</v>
      </c>
      <c r="NW540" s="877">
        <v>5.9186247555745899</v>
      </c>
      <c r="NX540" s="877">
        <v>5.7076352195453</v>
      </c>
      <c r="NY540" s="877">
        <v>5.4976123656183598</v>
      </c>
      <c r="NZ540" s="877">
        <v>7.9005045796553999</v>
      </c>
      <c r="OA540" s="877">
        <v>-0.71311885221183802</v>
      </c>
      <c r="OB540" s="877">
        <v>11.4281455322946</v>
      </c>
      <c r="OC540" s="877">
        <v>-0.234465253637023</v>
      </c>
      <c r="OD540" s="877">
        <v>7.8494363785499699</v>
      </c>
      <c r="OE540" s="877">
        <v>6.5957423394744001</v>
      </c>
      <c r="OF540" s="877">
        <v>4.7586229824402402</v>
      </c>
      <c r="OG540" s="877">
        <v>11.114841996996899</v>
      </c>
      <c r="OH540" s="877">
        <v>3.5957423394744001</v>
      </c>
      <c r="OI540" s="877">
        <v>5.6302307158596898</v>
      </c>
      <c r="OJ540" s="877">
        <v>4.9569859246125798</v>
      </c>
      <c r="OK540" s="877">
        <v>5.4846112811371697</v>
      </c>
      <c r="OL540" s="877">
        <v>8.5625552307618094</v>
      </c>
      <c r="OM540" s="877">
        <v>11.6626107859316</v>
      </c>
    </row>
    <row r="541" spans="1:403" s="29" customFormat="1" x14ac:dyDescent="0.25">
      <c r="A541" s="902">
        <v>541</v>
      </c>
      <c r="B541" s="27">
        <v>1</v>
      </c>
      <c r="C541" s="27">
        <v>1</v>
      </c>
      <c r="D541" s="27">
        <v>5</v>
      </c>
      <c r="E541" s="735">
        <v>165</v>
      </c>
      <c r="F541" s="885"/>
      <c r="G541" s="27"/>
      <c r="H541" s="893">
        <v>410</v>
      </c>
      <c r="I541" s="27"/>
      <c r="J541" s="735" t="s">
        <v>2095</v>
      </c>
      <c r="K541" s="55"/>
      <c r="L541" s="107">
        <v>51.824657534246576</v>
      </c>
      <c r="M541" s="107">
        <v>103</v>
      </c>
      <c r="N541" s="27">
        <v>163</v>
      </c>
      <c r="O541" s="107">
        <v>38.700000000000003</v>
      </c>
      <c r="P541" s="79"/>
      <c r="Q541" s="735">
        <v>1</v>
      </c>
      <c r="R541" s="27"/>
      <c r="S541" s="27"/>
      <c r="T541" s="27"/>
      <c r="U541" s="74"/>
      <c r="V541" s="113">
        <v>1</v>
      </c>
      <c r="W541" s="113"/>
      <c r="X541" s="113"/>
      <c r="Y541" s="113"/>
      <c r="Z541" s="113"/>
      <c r="AA541" s="113"/>
      <c r="AB541" s="113"/>
      <c r="AC541" s="113"/>
      <c r="AD541" s="28"/>
      <c r="AE541" s="739">
        <v>40</v>
      </c>
      <c r="AF541" s="28"/>
      <c r="AG541" s="76"/>
      <c r="AH541" s="742">
        <v>1.64</v>
      </c>
      <c r="AI541" s="743">
        <v>33</v>
      </c>
      <c r="AJ541" s="76"/>
      <c r="AK541" s="743">
        <v>11.1</v>
      </c>
      <c r="AL541" s="76"/>
      <c r="AM541" s="76">
        <v>494</v>
      </c>
      <c r="AN541" s="77"/>
      <c r="AO541" s="132"/>
      <c r="AP541" s="76"/>
      <c r="AQ541" s="76"/>
      <c r="AR541" s="76"/>
      <c r="AS541" s="76"/>
      <c r="AT541" s="76"/>
      <c r="AU541" s="76"/>
      <c r="AV541" s="732"/>
      <c r="AW541" s="732"/>
      <c r="AX541" s="76"/>
      <c r="AY541" s="76"/>
      <c r="AZ541" s="76"/>
      <c r="BA541" s="76"/>
      <c r="BB541" s="733"/>
      <c r="BC541" s="139"/>
      <c r="BD541" s="121"/>
      <c r="BE541" s="139"/>
      <c r="BF541" s="67"/>
      <c r="BG541" s="139"/>
      <c r="BH541" s="121"/>
      <c r="BI541" s="121"/>
      <c r="BJ541" s="121"/>
      <c r="BK541" s="121"/>
      <c r="BL541" s="139"/>
      <c r="BM541" s="139"/>
      <c r="BN541" s="139"/>
      <c r="BO541" s="139"/>
      <c r="BP541" s="573"/>
      <c r="BQ541" s="139"/>
      <c r="BR541" s="139"/>
      <c r="BS541" s="139"/>
      <c r="BT541" s="139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113"/>
      <c r="CL541" s="113"/>
      <c r="CM541" s="113"/>
      <c r="CN541" s="113"/>
      <c r="CO541" s="113"/>
      <c r="CP541" s="113"/>
      <c r="CQ541" s="113"/>
      <c r="CR541" s="113"/>
      <c r="CS541" s="113"/>
      <c r="CT541" s="113"/>
      <c r="CU541" s="113"/>
      <c r="CV541" s="113"/>
      <c r="CW541" s="50"/>
      <c r="CX541" s="50"/>
      <c r="CY541" s="50"/>
      <c r="CZ541" s="50"/>
      <c r="DA541" s="28"/>
      <c r="DB541" s="28"/>
      <c r="DC541" s="28"/>
      <c r="DD541" s="735">
        <v>2</v>
      </c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76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71"/>
      <c r="FJ541" s="71"/>
      <c r="FK541" s="72"/>
      <c r="FL541" s="72"/>
      <c r="FM541" s="73"/>
      <c r="FN541" s="73"/>
      <c r="FO541" s="73"/>
      <c r="FP541" s="73"/>
      <c r="FQ541" s="73"/>
      <c r="FR541" s="73"/>
      <c r="FS541" s="28"/>
      <c r="FT541" s="77"/>
      <c r="FU541" s="77"/>
      <c r="FV541" s="77"/>
      <c r="FW541" s="75"/>
      <c r="FX541" s="75"/>
      <c r="FY541" s="75"/>
      <c r="FZ541" s="75"/>
      <c r="GA541" s="28"/>
      <c r="GB541" s="78"/>
      <c r="GC541" s="85"/>
      <c r="GD541" s="85"/>
      <c r="GE541" s="85"/>
      <c r="GF541" s="85"/>
      <c r="GG541" s="85"/>
      <c r="GH541" s="28"/>
      <c r="GI541" s="28"/>
      <c r="GJ541" s="28"/>
      <c r="GK541" s="28"/>
      <c r="GL541" s="77"/>
      <c r="GM541" s="28"/>
      <c r="GN541" s="28"/>
      <c r="GO541" s="28"/>
      <c r="GP541" s="28"/>
      <c r="GQ541" s="27"/>
      <c r="GR541" s="27"/>
      <c r="GS541" s="27"/>
      <c r="GT541" s="27"/>
      <c r="GU541" s="27"/>
      <c r="GV541" s="27"/>
      <c r="GW541" s="27"/>
      <c r="GX541" s="27"/>
      <c r="GY541" s="86"/>
      <c r="GZ541" s="27"/>
      <c r="HA541" s="27"/>
      <c r="HB541" s="28"/>
      <c r="HC541" s="28"/>
      <c r="HD541" s="28"/>
      <c r="HE541" s="28"/>
      <c r="HF541" s="28"/>
      <c r="HG541" s="28"/>
      <c r="HH541" s="28"/>
      <c r="HI541" s="28"/>
      <c r="HJ541" s="28"/>
      <c r="HK541" s="28"/>
      <c r="HL541" s="28"/>
      <c r="HM541" s="28"/>
      <c r="HN541" s="28"/>
      <c r="HO541" s="28"/>
      <c r="HP541" s="28"/>
      <c r="HQ541" s="28"/>
      <c r="HR541" s="28"/>
      <c r="HS541" s="28"/>
      <c r="HT541" s="28"/>
      <c r="HU541" s="28"/>
      <c r="HV541" s="28"/>
      <c r="HW541" s="28"/>
      <c r="HX541" s="28"/>
      <c r="HY541" s="28"/>
      <c r="HZ541" s="85"/>
      <c r="IA541" s="28"/>
      <c r="IB541" s="28"/>
      <c r="IC541" s="28"/>
      <c r="ID541" s="28"/>
      <c r="IE541" s="28"/>
      <c r="IF541" s="84"/>
      <c r="IG541" s="84"/>
      <c r="IH541" s="28"/>
      <c r="II541" s="28"/>
      <c r="IJ541" s="28"/>
      <c r="IK541" s="28"/>
      <c r="IL541" s="28"/>
      <c r="IM541" s="28"/>
      <c r="IN541" s="28"/>
      <c r="IO541" s="28"/>
      <c r="IP541" s="28"/>
      <c r="IQ541" s="84"/>
      <c r="IR541" s="28"/>
      <c r="IS541" s="28"/>
      <c r="IT541" s="28"/>
      <c r="IU541" s="28"/>
      <c r="IV541" s="28"/>
      <c r="IW541" s="28"/>
      <c r="IX541" s="28"/>
      <c r="IY541" s="28"/>
      <c r="IZ541" s="28"/>
      <c r="JA541" s="28"/>
      <c r="JB541" s="28"/>
      <c r="JC541" s="28"/>
      <c r="JD541" s="28"/>
      <c r="JE541" s="59"/>
      <c r="JF541" s="32"/>
      <c r="JG541" s="32"/>
      <c r="JH541" s="28"/>
      <c r="JI541" s="28"/>
      <c r="JJ541" s="28"/>
      <c r="JK541" s="28"/>
      <c r="JL541" s="28"/>
      <c r="JM541" s="162"/>
      <c r="JN541" s="50"/>
      <c r="JO541" s="49"/>
      <c r="JP541" s="28"/>
      <c r="JQ541" s="50"/>
      <c r="JR541" s="27"/>
      <c r="JS541" s="27"/>
      <c r="JT541" s="58"/>
      <c r="JU541" s="28"/>
      <c r="JV541" s="50"/>
      <c r="JW541" s="58"/>
      <c r="JX541" s="59"/>
      <c r="JY541" s="51"/>
      <c r="JZ541" s="58"/>
      <c r="KA541" s="59"/>
      <c r="KB541" s="51"/>
      <c r="KC541" s="27"/>
      <c r="KD541" s="59"/>
      <c r="KE541" s="76"/>
      <c r="KF541" s="56"/>
      <c r="KG541" s="56"/>
      <c r="KH541" s="56"/>
      <c r="KI541" s="56"/>
      <c r="KJ541" s="56"/>
      <c r="KK541" s="56"/>
      <c r="KL541" s="56"/>
      <c r="KM541" s="56"/>
      <c r="KN541" s="28"/>
      <c r="KO541" s="28"/>
      <c r="KP541" s="28"/>
      <c r="KQ541" s="28"/>
      <c r="KR541" s="120"/>
      <c r="KS541" s="120"/>
      <c r="KT541" s="120"/>
      <c r="KU541" s="120"/>
      <c r="KV541" s="120"/>
      <c r="KW541" s="120"/>
      <c r="KX541" s="120"/>
      <c r="KY541" s="120"/>
      <c r="KZ541" s="120"/>
      <c r="LA541" s="120"/>
      <c r="LB541" s="120"/>
      <c r="LC541" s="120"/>
      <c r="LD541" s="120"/>
      <c r="LE541" s="120"/>
      <c r="LF541" s="139"/>
      <c r="LG541" s="148"/>
      <c r="LH541" s="148"/>
      <c r="LI541" s="148"/>
      <c r="LJ541" s="148"/>
      <c r="LK541" s="148"/>
      <c r="LL541" s="148"/>
      <c r="LM541" s="148"/>
      <c r="LN541" s="148"/>
      <c r="LO541" s="148"/>
      <c r="LP541" s="148"/>
      <c r="LQ541" s="148"/>
      <c r="LR541" s="148"/>
      <c r="LS541" s="148"/>
      <c r="LT541" s="148"/>
      <c r="LU541" s="148"/>
      <c r="LV541" s="148"/>
      <c r="LW541" s="148"/>
      <c r="LX541" s="148"/>
      <c r="LY541" s="148"/>
      <c r="LZ541" s="148"/>
      <c r="MA541" s="148"/>
      <c r="MB541" s="148"/>
      <c r="MC541" s="28"/>
      <c r="MD541" s="159"/>
      <c r="ME541" s="27"/>
      <c r="MF541" s="582"/>
      <c r="MG541" s="736">
        <v>41711</v>
      </c>
      <c r="MH541" s="735">
        <v>410</v>
      </c>
      <c r="MI541" s="28"/>
      <c r="MJ541" s="582"/>
      <c r="MK541" s="28"/>
      <c r="ML541" s="28"/>
      <c r="MM541" s="28"/>
      <c r="MN541" s="28"/>
      <c r="MO541" s="28"/>
      <c r="MP541" s="28"/>
      <c r="MQ541" s="28"/>
      <c r="MR541" s="28"/>
      <c r="MS541" s="28"/>
      <c r="MT541" s="28"/>
      <c r="MU541" s="28"/>
      <c r="MV541" s="28"/>
      <c r="MW541" s="28"/>
      <c r="MX541" s="28"/>
      <c r="MY541" s="28"/>
      <c r="MZ541" s="28"/>
      <c r="NA541" s="28"/>
      <c r="NB541" s="28"/>
      <c r="NC541" s="28"/>
      <c r="ND541" s="28"/>
      <c r="NE541" s="876">
        <v>1165</v>
      </c>
      <c r="NF541" s="877">
        <v>8.7281245950782491</v>
      </c>
      <c r="NG541" s="877">
        <v>7.2765897157252599</v>
      </c>
      <c r="NH541" s="877">
        <v>4.8119847193516696</v>
      </c>
      <c r="NI541" s="877">
        <v>3.7224660244710899</v>
      </c>
      <c r="NJ541" s="877">
        <v>7.9376974890414598</v>
      </c>
      <c r="NK541" s="877">
        <v>8.9870081419874701</v>
      </c>
      <c r="NL541" s="877">
        <v>6.7429493689938296</v>
      </c>
      <c r="NM541" s="877">
        <v>8.0980320829605308</v>
      </c>
      <c r="NN541" s="877">
        <v>6.1151997493854404</v>
      </c>
      <c r="NO541" s="877">
        <v>2.03210084316702</v>
      </c>
      <c r="NP541" s="877">
        <v>5.9516344168329196</v>
      </c>
      <c r="NQ541" s="877">
        <v>6.3955769765497701</v>
      </c>
      <c r="NR541" s="877">
        <v>7.84580364621588</v>
      </c>
      <c r="NS541" s="877">
        <v>5.0613441882883903</v>
      </c>
      <c r="NT541" s="877">
        <v>6.46107011403305</v>
      </c>
      <c r="NU541" s="877">
        <v>7.5855634984556897</v>
      </c>
      <c r="NV541" s="877">
        <v>6.7972724320299696</v>
      </c>
      <c r="NW541" s="877">
        <v>6.9019529475918802</v>
      </c>
      <c r="NX541" s="877">
        <v>6.5354309148712799</v>
      </c>
      <c r="NY541" s="877">
        <v>6.55259225418735</v>
      </c>
      <c r="NZ541" s="877">
        <v>7.5869898654654397</v>
      </c>
      <c r="OA541" s="877">
        <v>-0.91593573521152505</v>
      </c>
      <c r="OB541" s="877">
        <v>10.189663976008999</v>
      </c>
      <c r="OC541" s="877">
        <v>-0.120294233717712</v>
      </c>
      <c r="OD541" s="877">
        <v>4.2794712956444698</v>
      </c>
      <c r="OE541" s="877">
        <v>6.9252873867703304</v>
      </c>
      <c r="OF541" s="877">
        <v>5.8117278978038902</v>
      </c>
      <c r="OG541" s="877">
        <v>12.1203221293092</v>
      </c>
      <c r="OH541" s="877">
        <v>3.8884997355141202</v>
      </c>
      <c r="OI541" s="877">
        <v>6.7606201610724499</v>
      </c>
      <c r="OJ541" s="877">
        <v>4.9255247697475699</v>
      </c>
      <c r="OK541" s="877">
        <v>5.3597019682367097</v>
      </c>
      <c r="OL541" s="877">
        <v>5.1954070308559901</v>
      </c>
      <c r="OM541" s="877">
        <v>10.3099582097267</v>
      </c>
    </row>
    <row r="542" spans="1:403" s="29" customFormat="1" x14ac:dyDescent="0.25">
      <c r="A542" s="455">
        <v>542</v>
      </c>
      <c r="B542" s="27">
        <v>1</v>
      </c>
      <c r="C542" s="27">
        <v>1</v>
      </c>
      <c r="D542" s="27">
        <v>5</v>
      </c>
      <c r="E542" s="735">
        <v>174</v>
      </c>
      <c r="F542" s="885"/>
      <c r="G542" s="27"/>
      <c r="H542" s="893">
        <v>423</v>
      </c>
      <c r="I542" s="27"/>
      <c r="J542" s="735" t="s">
        <v>2096</v>
      </c>
      <c r="K542" s="55"/>
      <c r="L542" s="107">
        <v>56.010958904109586</v>
      </c>
      <c r="M542" s="107">
        <v>52</v>
      </c>
      <c r="N542" s="27">
        <v>165</v>
      </c>
      <c r="O542" s="107">
        <v>19</v>
      </c>
      <c r="P542" s="79"/>
      <c r="Q542" s="735">
        <v>1</v>
      </c>
      <c r="R542" s="27"/>
      <c r="S542" s="27"/>
      <c r="T542" s="27"/>
      <c r="U542" s="74"/>
      <c r="V542" s="113">
        <v>0</v>
      </c>
      <c r="W542" s="113"/>
      <c r="X542" s="113"/>
      <c r="Y542" s="113"/>
      <c r="Z542" s="113"/>
      <c r="AA542" s="113"/>
      <c r="AB542" s="113"/>
      <c r="AC542" s="113"/>
      <c r="AD542" s="28"/>
      <c r="AE542" s="739">
        <v>20</v>
      </c>
      <c r="AF542" s="28"/>
      <c r="AG542" s="76"/>
      <c r="AH542" s="742">
        <v>1.06</v>
      </c>
      <c r="AI542" s="743">
        <v>54</v>
      </c>
      <c r="AJ542" s="76"/>
      <c r="AK542" s="743">
        <v>14.3</v>
      </c>
      <c r="AL542" s="76"/>
      <c r="AM542" s="76"/>
      <c r="AN542" s="77"/>
      <c r="AO542" s="132"/>
      <c r="AP542" s="76"/>
      <c r="AQ542" s="76"/>
      <c r="AR542" s="76"/>
      <c r="AS542" s="76"/>
      <c r="AT542" s="76"/>
      <c r="AU542" s="76"/>
      <c r="AV542" s="732"/>
      <c r="AW542" s="732"/>
      <c r="AX542" s="76"/>
      <c r="AY542" s="76"/>
      <c r="AZ542" s="76"/>
      <c r="BA542" s="76"/>
      <c r="BB542" s="733"/>
      <c r="BC542" s="139"/>
      <c r="BD542" s="121"/>
      <c r="BE542" s="139"/>
      <c r="BF542" s="67"/>
      <c r="BG542" s="139"/>
      <c r="BH542" s="121"/>
      <c r="BI542" s="121"/>
      <c r="BJ542" s="121"/>
      <c r="BK542" s="121"/>
      <c r="BL542" s="139"/>
      <c r="BM542" s="139"/>
      <c r="BN542" s="139"/>
      <c r="BO542" s="139"/>
      <c r="BP542" s="573"/>
      <c r="BQ542" s="139"/>
      <c r="BR542" s="139"/>
      <c r="BS542" s="139"/>
      <c r="BT542" s="139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113"/>
      <c r="CL542" s="113"/>
      <c r="CM542" s="113"/>
      <c r="CN542" s="113"/>
      <c r="CO542" s="113"/>
      <c r="CP542" s="113"/>
      <c r="CQ542" s="113"/>
      <c r="CR542" s="113"/>
      <c r="CS542" s="113"/>
      <c r="CT542" s="113"/>
      <c r="CU542" s="113"/>
      <c r="CV542" s="113"/>
      <c r="CW542" s="50"/>
      <c r="CX542" s="50"/>
      <c r="CY542" s="50"/>
      <c r="CZ542" s="50"/>
      <c r="DA542" s="28"/>
      <c r="DB542" s="28"/>
      <c r="DC542" s="28"/>
      <c r="DD542" s="735">
        <v>2</v>
      </c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76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71"/>
      <c r="FJ542" s="71"/>
      <c r="FK542" s="72"/>
      <c r="FL542" s="72"/>
      <c r="FM542" s="73"/>
      <c r="FN542" s="73"/>
      <c r="FO542" s="73"/>
      <c r="FP542" s="73"/>
      <c r="FQ542" s="73"/>
      <c r="FR542" s="73"/>
      <c r="FS542" s="28"/>
      <c r="FT542" s="77"/>
      <c r="FU542" s="77"/>
      <c r="FV542" s="77"/>
      <c r="FW542" s="75"/>
      <c r="FX542" s="75"/>
      <c r="FY542" s="75"/>
      <c r="FZ542" s="75"/>
      <c r="GA542" s="28"/>
      <c r="GB542" s="78"/>
      <c r="GC542" s="85"/>
      <c r="GD542" s="85"/>
      <c r="GE542" s="85"/>
      <c r="GF542" s="85"/>
      <c r="GG542" s="85"/>
      <c r="GH542" s="28"/>
      <c r="GI542" s="28"/>
      <c r="GJ542" s="28"/>
      <c r="GK542" s="28"/>
      <c r="GL542" s="77"/>
      <c r="GM542" s="28"/>
      <c r="GN542" s="28"/>
      <c r="GO542" s="28"/>
      <c r="GP542" s="28"/>
      <c r="GQ542" s="27"/>
      <c r="GR542" s="27"/>
      <c r="GS542" s="27"/>
      <c r="GT542" s="27"/>
      <c r="GU542" s="27"/>
      <c r="GV542" s="27"/>
      <c r="GW542" s="27"/>
      <c r="GX542" s="27"/>
      <c r="GY542" s="86"/>
      <c r="GZ542" s="27"/>
      <c r="HA542" s="27"/>
      <c r="HB542" s="28"/>
      <c r="HC542" s="28"/>
      <c r="HD542" s="28"/>
      <c r="HE542" s="28"/>
      <c r="HF542" s="28"/>
      <c r="HG542" s="28"/>
      <c r="HH542" s="28"/>
      <c r="HI542" s="28"/>
      <c r="HJ542" s="28"/>
      <c r="HK542" s="28"/>
      <c r="HL542" s="28"/>
      <c r="HM542" s="28"/>
      <c r="HN542" s="28"/>
      <c r="HO542" s="28"/>
      <c r="HP542" s="28"/>
      <c r="HQ542" s="28"/>
      <c r="HR542" s="28"/>
      <c r="HS542" s="28"/>
      <c r="HT542" s="28"/>
      <c r="HU542" s="28"/>
      <c r="HV542" s="28"/>
      <c r="HW542" s="28"/>
      <c r="HX542" s="28"/>
      <c r="HY542" s="28"/>
      <c r="HZ542" s="85"/>
      <c r="IA542" s="28"/>
      <c r="IB542" s="28"/>
      <c r="IC542" s="28"/>
      <c r="ID542" s="28"/>
      <c r="IE542" s="28"/>
      <c r="IF542" s="84"/>
      <c r="IG542" s="84"/>
      <c r="IH542" s="28"/>
      <c r="II542" s="28"/>
      <c r="IJ542" s="28"/>
      <c r="IK542" s="28"/>
      <c r="IL542" s="28"/>
      <c r="IM542" s="28"/>
      <c r="IN542" s="28"/>
      <c r="IO542" s="28"/>
      <c r="IP542" s="28"/>
      <c r="IQ542" s="84"/>
      <c r="IR542" s="28"/>
      <c r="IS542" s="28"/>
      <c r="IT542" s="28"/>
      <c r="IU542" s="28"/>
      <c r="IV542" s="28"/>
      <c r="IW542" s="28"/>
      <c r="IX542" s="28"/>
      <c r="IY542" s="28"/>
      <c r="IZ542" s="28"/>
      <c r="JA542" s="28"/>
      <c r="JB542" s="28"/>
      <c r="JC542" s="28"/>
      <c r="JD542" s="28"/>
      <c r="JE542" s="59"/>
      <c r="JF542" s="32"/>
      <c r="JG542" s="32"/>
      <c r="JH542" s="28"/>
      <c r="JI542" s="28"/>
      <c r="JJ542" s="28"/>
      <c r="JK542" s="28"/>
      <c r="JL542" s="28"/>
      <c r="JM542" s="162"/>
      <c r="JN542" s="50"/>
      <c r="JO542" s="49"/>
      <c r="JP542" s="28"/>
      <c r="JQ542" s="50"/>
      <c r="JR542" s="27"/>
      <c r="JS542" s="27"/>
      <c r="JT542" s="58"/>
      <c r="JU542" s="28"/>
      <c r="JV542" s="50"/>
      <c r="JW542" s="58"/>
      <c r="JX542" s="59"/>
      <c r="JY542" s="51"/>
      <c r="JZ542" s="58"/>
      <c r="KA542" s="59"/>
      <c r="KB542" s="51"/>
      <c r="KC542" s="27"/>
      <c r="KD542" s="59"/>
      <c r="KE542" s="76"/>
      <c r="KF542" s="56"/>
      <c r="KG542" s="56"/>
      <c r="KH542" s="56"/>
      <c r="KI542" s="56"/>
      <c r="KJ542" s="56"/>
      <c r="KK542" s="56"/>
      <c r="KL542" s="56"/>
      <c r="KM542" s="56"/>
      <c r="KN542" s="28"/>
      <c r="KO542" s="28"/>
      <c r="KP542" s="28"/>
      <c r="KQ542" s="28"/>
      <c r="KR542" s="120"/>
      <c r="KS542" s="120"/>
      <c r="KT542" s="120"/>
      <c r="KU542" s="120"/>
      <c r="KV542" s="120"/>
      <c r="KW542" s="120"/>
      <c r="KX542" s="120"/>
      <c r="KY542" s="120"/>
      <c r="KZ542" s="120"/>
      <c r="LA542" s="120"/>
      <c r="LB542" s="120"/>
      <c r="LC542" s="120"/>
      <c r="LD542" s="120"/>
      <c r="LE542" s="120"/>
      <c r="LF542" s="139"/>
      <c r="LG542" s="148"/>
      <c r="LH542" s="148"/>
      <c r="LI542" s="148"/>
      <c r="LJ542" s="148"/>
      <c r="LK542" s="148"/>
      <c r="LL542" s="148"/>
      <c r="LM542" s="148"/>
      <c r="LN542" s="148"/>
      <c r="LO542" s="148"/>
      <c r="LP542" s="148"/>
      <c r="LQ542" s="148"/>
      <c r="LR542" s="148"/>
      <c r="LS542" s="148"/>
      <c r="LT542" s="148"/>
      <c r="LU542" s="148"/>
      <c r="LV542" s="148"/>
      <c r="LW542" s="148"/>
      <c r="LX542" s="148"/>
      <c r="LY542" s="148"/>
      <c r="LZ542" s="148"/>
      <c r="MA542" s="148"/>
      <c r="MB542" s="148"/>
      <c r="MC542" s="28"/>
      <c r="MD542" s="159"/>
      <c r="ME542" s="27"/>
      <c r="MF542" s="582"/>
      <c r="MG542" s="736">
        <v>41660</v>
      </c>
      <c r="MH542" s="735">
        <v>423</v>
      </c>
      <c r="MI542" s="28"/>
      <c r="MJ542" s="582"/>
      <c r="MK542" s="28"/>
      <c r="ML542" s="28"/>
      <c r="MM542" s="28"/>
      <c r="MN542" s="28"/>
      <c r="MO542" s="28"/>
      <c r="MP542" s="28"/>
      <c r="MQ542" s="28"/>
      <c r="MR542" s="28"/>
      <c r="MS542" s="28"/>
      <c r="MT542" s="28"/>
      <c r="MU542" s="28"/>
      <c r="MV542" s="28"/>
      <c r="MW542" s="28"/>
      <c r="MX542" s="28"/>
      <c r="MY542" s="28"/>
      <c r="MZ542" s="28"/>
      <c r="NA542" s="28"/>
      <c r="NB542" s="28"/>
      <c r="NC542" s="28"/>
      <c r="ND542" s="28"/>
      <c r="NE542" s="876">
        <v>1174</v>
      </c>
      <c r="NF542" s="877">
        <v>8.7556553992909407</v>
      </c>
      <c r="NG542" s="877">
        <v>6.1779177921958404</v>
      </c>
      <c r="NH542" s="877">
        <v>4.3240905160379803</v>
      </c>
      <c r="NI542" s="877">
        <v>4.2125693388508099</v>
      </c>
      <c r="NJ542" s="877">
        <v>6.8402114326574699</v>
      </c>
      <c r="NK542" s="877">
        <v>9.0612901780291004</v>
      </c>
      <c r="NL542" s="877">
        <v>6.5533605033353304</v>
      </c>
      <c r="NM542" s="877">
        <v>7.4770296530130604</v>
      </c>
      <c r="NN542" s="877">
        <v>6.3168698050643304</v>
      </c>
      <c r="NO542" s="877">
        <v>0.89530262133330696</v>
      </c>
      <c r="NP542" s="877">
        <v>6.2709026491671302</v>
      </c>
      <c r="NQ542" s="877">
        <v>7.3010388499031498</v>
      </c>
      <c r="NR542" s="877">
        <v>7.7626810118833403</v>
      </c>
      <c r="NS542" s="877">
        <v>4.1723274916576196</v>
      </c>
      <c r="NT542" s="877">
        <v>6.4536821858721796</v>
      </c>
      <c r="NU542" s="877">
        <v>6.9250499647273598</v>
      </c>
      <c r="NV542" s="877">
        <v>6.69946834646142</v>
      </c>
      <c r="NW542" s="877">
        <v>6.6158870739160598</v>
      </c>
      <c r="NX542" s="877">
        <v>6.2604020930257898</v>
      </c>
      <c r="NY542" s="877">
        <v>6.2602138867714201</v>
      </c>
      <c r="NZ542" s="877">
        <v>8.0478873293965503</v>
      </c>
      <c r="OA542" s="877">
        <v>-0.68965987938784901</v>
      </c>
      <c r="OB542" s="877">
        <v>10.6082178530215</v>
      </c>
      <c r="OC542" s="877">
        <v>-2.1844245711374302</v>
      </c>
      <c r="OD542" s="877">
        <v>5.7543530716921296</v>
      </c>
      <c r="OE542" s="877">
        <v>6.8270568365001498</v>
      </c>
      <c r="OF542" s="877">
        <v>3.7452373321297499</v>
      </c>
      <c r="OG542" s="877">
        <v>12.9894885238801</v>
      </c>
      <c r="OH542" s="877">
        <v>4.2016338611696504</v>
      </c>
      <c r="OI542" s="877">
        <v>5.5100124654485096</v>
      </c>
      <c r="OJ542" s="877">
        <v>4.8904466926799097</v>
      </c>
      <c r="OK542" s="877">
        <v>7.4794760584315796</v>
      </c>
      <c r="OL542" s="877">
        <v>6.44401295107998</v>
      </c>
      <c r="OM542" s="877">
        <v>12.792642424158901</v>
      </c>
    </row>
    <row r="543" spans="1:403" s="29" customFormat="1" x14ac:dyDescent="0.25">
      <c r="A543" s="455">
        <v>543</v>
      </c>
      <c r="B543" s="27">
        <v>1</v>
      </c>
      <c r="C543" s="27">
        <v>1</v>
      </c>
      <c r="D543" s="27">
        <v>5</v>
      </c>
      <c r="E543" s="735">
        <v>176</v>
      </c>
      <c r="F543" s="885"/>
      <c r="G543" s="27"/>
      <c r="H543" s="893">
        <v>425</v>
      </c>
      <c r="I543" s="27"/>
      <c r="J543" s="735" t="s">
        <v>2097</v>
      </c>
      <c r="K543" s="55"/>
      <c r="L543" s="107">
        <v>66.252054794520546</v>
      </c>
      <c r="M543" s="107">
        <v>85</v>
      </c>
      <c r="N543" s="27">
        <v>179</v>
      </c>
      <c r="O543" s="107">
        <v>26.5</v>
      </c>
      <c r="P543" s="79"/>
      <c r="Q543" s="735">
        <v>0</v>
      </c>
      <c r="R543" s="27"/>
      <c r="S543" s="27"/>
      <c r="T543" s="27"/>
      <c r="U543" s="74"/>
      <c r="V543" s="113">
        <v>0</v>
      </c>
      <c r="W543" s="113"/>
      <c r="X543" s="113"/>
      <c r="Y543" s="113"/>
      <c r="Z543" s="113"/>
      <c r="AA543" s="113"/>
      <c r="AB543" s="113"/>
      <c r="AC543" s="113"/>
      <c r="AD543" s="28"/>
      <c r="AE543" s="739">
        <v>30</v>
      </c>
      <c r="AF543" s="28"/>
      <c r="AG543" s="76"/>
      <c r="AH543" s="742">
        <v>0.94</v>
      </c>
      <c r="AI543" s="743">
        <v>80</v>
      </c>
      <c r="AJ543" s="76"/>
      <c r="AK543" s="743">
        <v>18.3</v>
      </c>
      <c r="AL543" s="76"/>
      <c r="AM543" s="76">
        <v>140</v>
      </c>
      <c r="AN543" s="77"/>
      <c r="AO543" s="132"/>
      <c r="AP543" s="76"/>
      <c r="AQ543" s="76"/>
      <c r="AR543" s="76"/>
      <c r="AS543" s="76"/>
      <c r="AT543" s="76"/>
      <c r="AU543" s="76"/>
      <c r="AV543" s="732"/>
      <c r="AW543" s="732"/>
      <c r="AX543" s="76"/>
      <c r="AY543" s="76"/>
      <c r="AZ543" s="76"/>
      <c r="BA543" s="76"/>
      <c r="BB543" s="733"/>
      <c r="BC543" s="139"/>
      <c r="BD543" s="121"/>
      <c r="BE543" s="139"/>
      <c r="BF543" s="67"/>
      <c r="BG543" s="139"/>
      <c r="BH543" s="121"/>
      <c r="BI543" s="121"/>
      <c r="BJ543" s="121"/>
      <c r="BK543" s="121"/>
      <c r="BL543" s="139"/>
      <c r="BM543" s="139"/>
      <c r="BN543" s="139"/>
      <c r="BO543" s="139"/>
      <c r="BP543" s="573"/>
      <c r="BQ543" s="139"/>
      <c r="BR543" s="139"/>
      <c r="BS543" s="139"/>
      <c r="BT543" s="139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113"/>
      <c r="CL543" s="113"/>
      <c r="CM543" s="113"/>
      <c r="CN543" s="113"/>
      <c r="CO543" s="113"/>
      <c r="CP543" s="113"/>
      <c r="CQ543" s="113"/>
      <c r="CR543" s="113"/>
      <c r="CS543" s="113"/>
      <c r="CT543" s="113"/>
      <c r="CU543" s="113"/>
      <c r="CV543" s="113"/>
      <c r="CW543" s="50"/>
      <c r="CX543" s="50"/>
      <c r="CY543" s="50"/>
      <c r="CZ543" s="50"/>
      <c r="DA543" s="28"/>
      <c r="DB543" s="28"/>
      <c r="DC543" s="28"/>
      <c r="DD543" s="735">
        <v>1</v>
      </c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76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71"/>
      <c r="FJ543" s="71"/>
      <c r="FK543" s="72"/>
      <c r="FL543" s="72"/>
      <c r="FM543" s="73"/>
      <c r="FN543" s="73"/>
      <c r="FO543" s="73"/>
      <c r="FP543" s="73"/>
      <c r="FQ543" s="73"/>
      <c r="FR543" s="73"/>
      <c r="FS543" s="28"/>
      <c r="FT543" s="77"/>
      <c r="FU543" s="77"/>
      <c r="FV543" s="77"/>
      <c r="FW543" s="75"/>
      <c r="FX543" s="75"/>
      <c r="FY543" s="75"/>
      <c r="FZ543" s="75"/>
      <c r="GA543" s="28"/>
      <c r="GB543" s="78"/>
      <c r="GC543" s="85"/>
      <c r="GD543" s="85"/>
      <c r="GE543" s="85"/>
      <c r="GF543" s="85"/>
      <c r="GG543" s="85"/>
      <c r="GH543" s="28"/>
      <c r="GI543" s="28"/>
      <c r="GJ543" s="28"/>
      <c r="GK543" s="28"/>
      <c r="GL543" s="77"/>
      <c r="GM543" s="28"/>
      <c r="GN543" s="28"/>
      <c r="GO543" s="28"/>
      <c r="GP543" s="28"/>
      <c r="GQ543" s="27"/>
      <c r="GR543" s="27"/>
      <c r="GS543" s="27"/>
      <c r="GT543" s="27"/>
      <c r="GU543" s="27"/>
      <c r="GV543" s="27"/>
      <c r="GW543" s="27"/>
      <c r="GX543" s="27"/>
      <c r="GY543" s="86"/>
      <c r="GZ543" s="27"/>
      <c r="HA543" s="27"/>
      <c r="HB543" s="28"/>
      <c r="HC543" s="28"/>
      <c r="HD543" s="28"/>
      <c r="HE543" s="28"/>
      <c r="HF543" s="28"/>
      <c r="HG543" s="28"/>
      <c r="HH543" s="28"/>
      <c r="HI543" s="28"/>
      <c r="HJ543" s="28"/>
      <c r="HK543" s="28"/>
      <c r="HL543" s="28"/>
      <c r="HM543" s="28"/>
      <c r="HN543" s="28"/>
      <c r="HO543" s="28"/>
      <c r="HP543" s="28"/>
      <c r="HQ543" s="28"/>
      <c r="HR543" s="28"/>
      <c r="HS543" s="28"/>
      <c r="HT543" s="28"/>
      <c r="HU543" s="28"/>
      <c r="HV543" s="28"/>
      <c r="HW543" s="28"/>
      <c r="HX543" s="28"/>
      <c r="HY543" s="28"/>
      <c r="HZ543" s="85"/>
      <c r="IA543" s="28"/>
      <c r="IB543" s="28"/>
      <c r="IC543" s="28"/>
      <c r="ID543" s="28"/>
      <c r="IE543" s="28"/>
      <c r="IF543" s="84"/>
      <c r="IG543" s="84"/>
      <c r="IH543" s="28"/>
      <c r="II543" s="28"/>
      <c r="IJ543" s="28"/>
      <c r="IK543" s="28"/>
      <c r="IL543" s="28"/>
      <c r="IM543" s="28"/>
      <c r="IN543" s="28"/>
      <c r="IO543" s="28"/>
      <c r="IP543" s="28"/>
      <c r="IQ543" s="84"/>
      <c r="IR543" s="28"/>
      <c r="IS543" s="28"/>
      <c r="IT543" s="28"/>
      <c r="IU543" s="28"/>
      <c r="IV543" s="28"/>
      <c r="IW543" s="28"/>
      <c r="IX543" s="28"/>
      <c r="IY543" s="28"/>
      <c r="IZ543" s="28"/>
      <c r="JA543" s="28"/>
      <c r="JB543" s="28"/>
      <c r="JC543" s="28"/>
      <c r="JD543" s="28"/>
      <c r="JE543" s="59"/>
      <c r="JF543" s="32"/>
      <c r="JG543" s="32"/>
      <c r="JH543" s="28"/>
      <c r="JI543" s="28"/>
      <c r="JJ543" s="28"/>
      <c r="JK543" s="28"/>
      <c r="JL543" s="28"/>
      <c r="JM543" s="162"/>
      <c r="JN543" s="50"/>
      <c r="JO543" s="49"/>
      <c r="JP543" s="28"/>
      <c r="JQ543" s="50"/>
      <c r="JR543" s="27"/>
      <c r="JS543" s="27"/>
      <c r="JT543" s="58"/>
      <c r="JU543" s="28"/>
      <c r="JV543" s="50"/>
      <c r="JW543" s="58"/>
      <c r="JX543" s="59"/>
      <c r="JY543" s="51"/>
      <c r="JZ543" s="58"/>
      <c r="KA543" s="59"/>
      <c r="KB543" s="51"/>
      <c r="KC543" s="27"/>
      <c r="KD543" s="59"/>
      <c r="KE543" s="76"/>
      <c r="KF543" s="56"/>
      <c r="KG543" s="56"/>
      <c r="KH543" s="56"/>
      <c r="KI543" s="56"/>
      <c r="KJ543" s="56"/>
      <c r="KK543" s="56"/>
      <c r="KL543" s="56"/>
      <c r="KM543" s="56"/>
      <c r="KN543" s="28"/>
      <c r="KO543" s="28"/>
      <c r="KP543" s="28"/>
      <c r="KQ543" s="28"/>
      <c r="KR543" s="120"/>
      <c r="KS543" s="120"/>
      <c r="KT543" s="120"/>
      <c r="KU543" s="120"/>
      <c r="KV543" s="120"/>
      <c r="KW543" s="120"/>
      <c r="KX543" s="120"/>
      <c r="KY543" s="120"/>
      <c r="KZ543" s="120"/>
      <c r="LA543" s="120"/>
      <c r="LB543" s="120"/>
      <c r="LC543" s="120"/>
      <c r="LD543" s="120"/>
      <c r="LE543" s="120"/>
      <c r="LF543" s="139"/>
      <c r="LG543" s="148"/>
      <c r="LH543" s="148"/>
      <c r="LI543" s="148"/>
      <c r="LJ543" s="148"/>
      <c r="LK543" s="148"/>
      <c r="LL543" s="148"/>
      <c r="LM543" s="148"/>
      <c r="LN543" s="148"/>
      <c r="LO543" s="148"/>
      <c r="LP543" s="148"/>
      <c r="LQ543" s="148"/>
      <c r="LR543" s="148"/>
      <c r="LS543" s="148"/>
      <c r="LT543" s="148"/>
      <c r="LU543" s="148"/>
      <c r="LV543" s="148"/>
      <c r="LW543" s="148"/>
      <c r="LX543" s="148"/>
      <c r="LY543" s="148"/>
      <c r="LZ543" s="148"/>
      <c r="MA543" s="148"/>
      <c r="MB543" s="148"/>
      <c r="MC543" s="28"/>
      <c r="MD543" s="159"/>
      <c r="ME543" s="27"/>
      <c r="MF543" s="582"/>
      <c r="MG543" s="736">
        <v>41660</v>
      </c>
      <c r="MH543" s="735">
        <v>425</v>
      </c>
      <c r="MI543" s="28"/>
      <c r="MJ543" s="582"/>
      <c r="MK543" s="28"/>
      <c r="ML543" s="28"/>
      <c r="MM543" s="28"/>
      <c r="MN543" s="28"/>
      <c r="MO543" s="28"/>
      <c r="MP543" s="28"/>
      <c r="MQ543" s="28"/>
      <c r="MR543" s="28"/>
      <c r="MS543" s="28"/>
      <c r="MT543" s="28"/>
      <c r="MU543" s="28"/>
      <c r="MV543" s="28"/>
      <c r="MW543" s="28"/>
      <c r="MX543" s="28"/>
      <c r="MY543" s="28"/>
      <c r="MZ543" s="28"/>
      <c r="NA543" s="28"/>
      <c r="NB543" s="28"/>
      <c r="NC543" s="28"/>
      <c r="ND543" s="28"/>
      <c r="NE543" s="876">
        <v>1176</v>
      </c>
      <c r="NF543" s="877" t="s">
        <v>64</v>
      </c>
      <c r="NG543" s="877" t="s">
        <v>64</v>
      </c>
      <c r="NH543" s="877" t="s">
        <v>64</v>
      </c>
      <c r="NI543" s="877" t="s">
        <v>64</v>
      </c>
      <c r="NJ543" s="877" t="s">
        <v>64</v>
      </c>
      <c r="NK543" s="877" t="s">
        <v>64</v>
      </c>
      <c r="NL543" s="877" t="s">
        <v>64</v>
      </c>
      <c r="NM543" s="877" t="s">
        <v>64</v>
      </c>
      <c r="NN543" s="877" t="s">
        <v>64</v>
      </c>
      <c r="NO543" s="877" t="s">
        <v>64</v>
      </c>
      <c r="NP543" s="877" t="s">
        <v>64</v>
      </c>
      <c r="NQ543" s="877" t="s">
        <v>64</v>
      </c>
      <c r="NR543" s="877" t="s">
        <v>64</v>
      </c>
      <c r="NS543" s="877" t="s">
        <v>64</v>
      </c>
      <c r="NT543" s="877" t="s">
        <v>64</v>
      </c>
      <c r="NU543" s="877" t="s">
        <v>64</v>
      </c>
      <c r="NV543" s="877" t="s">
        <v>64</v>
      </c>
      <c r="NW543" s="877" t="s">
        <v>64</v>
      </c>
      <c r="NX543" s="877" t="s">
        <v>64</v>
      </c>
      <c r="NY543" s="877" t="s">
        <v>64</v>
      </c>
      <c r="NZ543" s="877" t="s">
        <v>64</v>
      </c>
      <c r="OA543" s="877" t="s">
        <v>64</v>
      </c>
      <c r="OB543" s="877" t="s">
        <v>64</v>
      </c>
      <c r="OC543" s="877" t="s">
        <v>64</v>
      </c>
      <c r="OD543" s="877" t="s">
        <v>64</v>
      </c>
      <c r="OE543" s="877" t="s">
        <v>64</v>
      </c>
      <c r="OF543" s="877" t="s">
        <v>64</v>
      </c>
      <c r="OG543" s="877" t="s">
        <v>64</v>
      </c>
      <c r="OH543" s="877" t="s">
        <v>64</v>
      </c>
      <c r="OI543" s="877" t="s">
        <v>64</v>
      </c>
      <c r="OJ543" s="877" t="s">
        <v>64</v>
      </c>
      <c r="OK543" s="877" t="s">
        <v>64</v>
      </c>
      <c r="OL543" s="877" t="s">
        <v>64</v>
      </c>
      <c r="OM543" s="877" t="s">
        <v>64</v>
      </c>
    </row>
    <row r="544" spans="1:403" s="29" customFormat="1" x14ac:dyDescent="0.25">
      <c r="A544" s="455">
        <v>549</v>
      </c>
      <c r="B544" s="27">
        <v>1</v>
      </c>
      <c r="C544" s="27">
        <v>1</v>
      </c>
      <c r="D544" s="27">
        <v>5</v>
      </c>
      <c r="E544" s="735">
        <v>209</v>
      </c>
      <c r="F544" s="885"/>
      <c r="G544" s="27"/>
      <c r="H544" s="893">
        <v>463</v>
      </c>
      <c r="I544" s="27"/>
      <c r="J544" s="735" t="s">
        <v>2098</v>
      </c>
      <c r="K544" s="55"/>
      <c r="L544" s="107">
        <v>73.06849315068493</v>
      </c>
      <c r="M544" s="107">
        <v>100</v>
      </c>
      <c r="N544" s="27">
        <v>166</v>
      </c>
      <c r="O544" s="107">
        <v>36.1</v>
      </c>
      <c r="P544" s="79"/>
      <c r="Q544" s="735">
        <v>0</v>
      </c>
      <c r="R544" s="27"/>
      <c r="S544" s="27"/>
      <c r="T544" s="27"/>
      <c r="U544" s="74"/>
      <c r="V544" s="113">
        <v>1</v>
      </c>
      <c r="W544" s="113"/>
      <c r="X544" s="113"/>
      <c r="Y544" s="113"/>
      <c r="Z544" s="113"/>
      <c r="AA544" s="113"/>
      <c r="AB544" s="113"/>
      <c r="AC544" s="113"/>
      <c r="AD544" s="28"/>
      <c r="AE544" s="739">
        <v>32</v>
      </c>
      <c r="AF544" s="28"/>
      <c r="AG544" s="76"/>
      <c r="AH544" s="742">
        <v>2.0699999999999998</v>
      </c>
      <c r="AI544" s="743">
        <v>32</v>
      </c>
      <c r="AJ544" s="76"/>
      <c r="AK544" s="743">
        <v>9.6999999999999993</v>
      </c>
      <c r="AL544" s="76"/>
      <c r="AM544" s="76"/>
      <c r="AN544" s="77">
        <v>8040</v>
      </c>
      <c r="AO544" s="132"/>
      <c r="AP544" s="76"/>
      <c r="AQ544" s="76"/>
      <c r="AR544" s="76"/>
      <c r="AS544" s="76"/>
      <c r="AT544" s="76"/>
      <c r="AU544" s="76"/>
      <c r="AV544" s="732"/>
      <c r="AW544" s="732"/>
      <c r="AX544" s="76"/>
      <c r="AY544" s="76"/>
      <c r="AZ544" s="76"/>
      <c r="BA544" s="76"/>
      <c r="BB544" s="733"/>
      <c r="BC544" s="139"/>
      <c r="BD544" s="121"/>
      <c r="BE544" s="139"/>
      <c r="BF544" s="67"/>
      <c r="BG544" s="139"/>
      <c r="BH544" s="121"/>
      <c r="BI544" s="121"/>
      <c r="BJ544" s="121"/>
      <c r="BK544" s="121"/>
      <c r="BL544" s="139"/>
      <c r="BM544" s="139"/>
      <c r="BN544" s="139"/>
      <c r="BO544" s="139"/>
      <c r="BP544" s="573"/>
      <c r="BQ544" s="139"/>
      <c r="BR544" s="139"/>
      <c r="BS544" s="139"/>
      <c r="BT544" s="139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113"/>
      <c r="CL544" s="113"/>
      <c r="CM544" s="113"/>
      <c r="CN544" s="113"/>
      <c r="CO544" s="113"/>
      <c r="CP544" s="113"/>
      <c r="CQ544" s="113"/>
      <c r="CR544" s="113"/>
      <c r="CS544" s="113"/>
      <c r="CT544" s="113"/>
      <c r="CU544" s="113"/>
      <c r="CV544" s="113"/>
      <c r="CW544" s="50"/>
      <c r="CX544" s="50"/>
      <c r="CY544" s="50"/>
      <c r="CZ544" s="50"/>
      <c r="DA544" s="28"/>
      <c r="DB544" s="28"/>
      <c r="DC544" s="28"/>
      <c r="DD544" s="735">
        <v>2</v>
      </c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76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71"/>
      <c r="FJ544" s="71"/>
      <c r="FK544" s="72"/>
      <c r="FL544" s="72"/>
      <c r="FM544" s="73"/>
      <c r="FN544" s="73"/>
      <c r="FO544" s="73"/>
      <c r="FP544" s="73"/>
      <c r="FQ544" s="73"/>
      <c r="FR544" s="73"/>
      <c r="FS544" s="28"/>
      <c r="FT544" s="77"/>
      <c r="FU544" s="77"/>
      <c r="FV544" s="77"/>
      <c r="FW544" s="75"/>
      <c r="FX544" s="75"/>
      <c r="FY544" s="75"/>
      <c r="FZ544" s="75"/>
      <c r="GA544" s="28"/>
      <c r="GB544" s="78"/>
      <c r="GC544" s="85"/>
      <c r="GD544" s="85"/>
      <c r="GE544" s="85"/>
      <c r="GF544" s="85"/>
      <c r="GG544" s="85"/>
      <c r="GH544" s="28"/>
      <c r="GI544" s="28"/>
      <c r="GJ544" s="28"/>
      <c r="GK544" s="28"/>
      <c r="GL544" s="77"/>
      <c r="GM544" s="28"/>
      <c r="GN544" s="28"/>
      <c r="GO544" s="28"/>
      <c r="GP544" s="28"/>
      <c r="GQ544" s="27"/>
      <c r="GR544" s="27"/>
      <c r="GS544" s="27"/>
      <c r="GT544" s="27"/>
      <c r="GU544" s="27"/>
      <c r="GV544" s="27"/>
      <c r="GW544" s="27"/>
      <c r="GX544" s="27"/>
      <c r="GY544" s="86"/>
      <c r="GZ544" s="27"/>
      <c r="HA544" s="27"/>
      <c r="HB544" s="28"/>
      <c r="HC544" s="28"/>
      <c r="HD544" s="28"/>
      <c r="HE544" s="28"/>
      <c r="HF544" s="28"/>
      <c r="HG544" s="28"/>
      <c r="HH544" s="28"/>
      <c r="HI544" s="28"/>
      <c r="HJ544" s="28"/>
      <c r="HK544" s="28"/>
      <c r="HL544" s="28"/>
      <c r="HM544" s="28"/>
      <c r="HN544" s="28"/>
      <c r="HO544" s="28"/>
      <c r="HP544" s="28"/>
      <c r="HQ544" s="28"/>
      <c r="HR544" s="28"/>
      <c r="HS544" s="28"/>
      <c r="HT544" s="28"/>
      <c r="HU544" s="28"/>
      <c r="HV544" s="28"/>
      <c r="HW544" s="28"/>
      <c r="HX544" s="28"/>
      <c r="HY544" s="28"/>
      <c r="HZ544" s="85"/>
      <c r="IA544" s="28"/>
      <c r="IB544" s="28"/>
      <c r="IC544" s="28"/>
      <c r="ID544" s="28"/>
      <c r="IE544" s="28"/>
      <c r="IF544" s="84"/>
      <c r="IG544" s="84"/>
      <c r="IH544" s="28"/>
      <c r="II544" s="28"/>
      <c r="IJ544" s="28"/>
      <c r="IK544" s="28"/>
      <c r="IL544" s="28"/>
      <c r="IM544" s="28"/>
      <c r="IN544" s="28"/>
      <c r="IO544" s="28"/>
      <c r="IP544" s="28"/>
      <c r="IQ544" s="84"/>
      <c r="IR544" s="28"/>
      <c r="IS544" s="28"/>
      <c r="IT544" s="28"/>
      <c r="IU544" s="28"/>
      <c r="IV544" s="28"/>
      <c r="IW544" s="28"/>
      <c r="IX544" s="28"/>
      <c r="IY544" s="28"/>
      <c r="IZ544" s="28"/>
      <c r="JA544" s="28"/>
      <c r="JB544" s="28"/>
      <c r="JC544" s="28"/>
      <c r="JD544" s="28"/>
      <c r="JE544" s="59"/>
      <c r="JF544" s="32"/>
      <c r="JG544" s="32"/>
      <c r="JH544" s="28"/>
      <c r="JI544" s="28"/>
      <c r="JJ544" s="28"/>
      <c r="JK544" s="28"/>
      <c r="JL544" s="28"/>
      <c r="JM544" s="162"/>
      <c r="JN544" s="50"/>
      <c r="JO544" s="49"/>
      <c r="JP544" s="28"/>
      <c r="JQ544" s="50"/>
      <c r="JR544" s="27"/>
      <c r="JS544" s="27"/>
      <c r="JT544" s="58"/>
      <c r="JU544" s="28"/>
      <c r="JV544" s="50"/>
      <c r="JW544" s="58"/>
      <c r="JX544" s="59"/>
      <c r="JY544" s="51"/>
      <c r="JZ544" s="58"/>
      <c r="KA544" s="59"/>
      <c r="KB544" s="51"/>
      <c r="KC544" s="27"/>
      <c r="KD544" s="59"/>
      <c r="KE544" s="76"/>
      <c r="KF544" s="56"/>
      <c r="KG544" s="56"/>
      <c r="KH544" s="56"/>
      <c r="KI544" s="56"/>
      <c r="KJ544" s="56"/>
      <c r="KK544" s="56"/>
      <c r="KL544" s="56"/>
      <c r="KM544" s="56"/>
      <c r="KN544" s="28"/>
      <c r="KO544" s="28"/>
      <c r="KP544" s="28"/>
      <c r="KQ544" s="28"/>
      <c r="KR544" s="120"/>
      <c r="KS544" s="120"/>
      <c r="KT544" s="120"/>
      <c r="KU544" s="120"/>
      <c r="KV544" s="120"/>
      <c r="KW544" s="120"/>
      <c r="KX544" s="120"/>
      <c r="KY544" s="120"/>
      <c r="KZ544" s="120"/>
      <c r="LA544" s="120"/>
      <c r="LB544" s="120"/>
      <c r="LC544" s="120"/>
      <c r="LD544" s="120"/>
      <c r="LE544" s="120"/>
      <c r="LF544" s="139"/>
      <c r="LG544" s="148"/>
      <c r="LH544" s="148"/>
      <c r="LI544" s="148"/>
      <c r="LJ544" s="148"/>
      <c r="LK544" s="148"/>
      <c r="LL544" s="148"/>
      <c r="LM544" s="148"/>
      <c r="LN544" s="148"/>
      <c r="LO544" s="148"/>
      <c r="LP544" s="148"/>
      <c r="LQ544" s="148"/>
      <c r="LR544" s="148"/>
      <c r="LS544" s="148"/>
      <c r="LT544" s="148"/>
      <c r="LU544" s="148"/>
      <c r="LV544" s="148"/>
      <c r="LW544" s="148"/>
      <c r="LX544" s="148"/>
      <c r="LY544" s="148"/>
      <c r="LZ544" s="148"/>
      <c r="MA544" s="148"/>
      <c r="MB544" s="148"/>
      <c r="MC544" s="28"/>
      <c r="MD544" s="159"/>
      <c r="ME544" s="27"/>
      <c r="MF544" s="582"/>
      <c r="MG544" s="736">
        <v>41844</v>
      </c>
      <c r="MH544" s="735">
        <v>463</v>
      </c>
      <c r="MI544" s="28"/>
      <c r="MJ544" s="582"/>
      <c r="MK544" s="28"/>
      <c r="ML544" s="28"/>
      <c r="MM544" s="28"/>
      <c r="MN544" s="28"/>
      <c r="MO544" s="28"/>
      <c r="MP544" s="28"/>
      <c r="MQ544" s="28"/>
      <c r="MR544" s="28"/>
      <c r="MS544" s="28"/>
      <c r="MT544" s="28"/>
      <c r="MU544" s="28"/>
      <c r="MV544" s="28"/>
      <c r="MW544" s="28"/>
      <c r="MX544" s="28"/>
      <c r="MY544" s="28"/>
      <c r="MZ544" s="28"/>
      <c r="NA544" s="28"/>
      <c r="NB544" s="28"/>
      <c r="NC544" s="28"/>
      <c r="ND544" s="28"/>
      <c r="NE544" s="876">
        <v>1209</v>
      </c>
      <c r="NF544" s="877" t="s">
        <v>64</v>
      </c>
      <c r="NG544" s="877" t="s">
        <v>64</v>
      </c>
      <c r="NH544" s="877" t="s">
        <v>64</v>
      </c>
      <c r="NI544" s="877" t="s">
        <v>64</v>
      </c>
      <c r="NJ544" s="877" t="s">
        <v>64</v>
      </c>
      <c r="NK544" s="877" t="s">
        <v>64</v>
      </c>
      <c r="NL544" s="877" t="s">
        <v>64</v>
      </c>
      <c r="NM544" s="877" t="s">
        <v>64</v>
      </c>
      <c r="NN544" s="877" t="s">
        <v>64</v>
      </c>
      <c r="NO544" s="877" t="s">
        <v>64</v>
      </c>
      <c r="NP544" s="877" t="s">
        <v>64</v>
      </c>
      <c r="NQ544" s="877" t="s">
        <v>64</v>
      </c>
      <c r="NR544" s="877" t="s">
        <v>64</v>
      </c>
      <c r="NS544" s="877" t="s">
        <v>64</v>
      </c>
      <c r="NT544" s="877" t="s">
        <v>64</v>
      </c>
      <c r="NU544" s="877" t="s">
        <v>64</v>
      </c>
      <c r="NV544" s="877" t="s">
        <v>64</v>
      </c>
      <c r="NW544" s="877" t="s">
        <v>64</v>
      </c>
      <c r="NX544" s="877" t="s">
        <v>64</v>
      </c>
      <c r="NY544" s="877" t="s">
        <v>64</v>
      </c>
      <c r="NZ544" s="877" t="s">
        <v>64</v>
      </c>
      <c r="OA544" s="877" t="s">
        <v>64</v>
      </c>
      <c r="OB544" s="877" t="s">
        <v>64</v>
      </c>
      <c r="OC544" s="877" t="s">
        <v>64</v>
      </c>
      <c r="OD544" s="877" t="s">
        <v>64</v>
      </c>
      <c r="OE544" s="877" t="s">
        <v>64</v>
      </c>
      <c r="OF544" s="877" t="s">
        <v>64</v>
      </c>
      <c r="OG544" s="877" t="s">
        <v>64</v>
      </c>
      <c r="OH544" s="877" t="s">
        <v>64</v>
      </c>
      <c r="OI544" s="877" t="s">
        <v>64</v>
      </c>
      <c r="OJ544" s="877" t="s">
        <v>64</v>
      </c>
      <c r="OK544" s="877" t="s">
        <v>64</v>
      </c>
      <c r="OL544" s="877" t="s">
        <v>64</v>
      </c>
      <c r="OM544" s="877" t="s">
        <v>64</v>
      </c>
    </row>
    <row r="545" spans="1:403" s="29" customFormat="1" x14ac:dyDescent="0.25">
      <c r="A545" s="902">
        <v>550</v>
      </c>
      <c r="B545" s="27">
        <v>1</v>
      </c>
      <c r="C545" s="27">
        <v>1</v>
      </c>
      <c r="D545" s="27">
        <v>5</v>
      </c>
      <c r="E545" s="735">
        <v>238</v>
      </c>
      <c r="F545" s="885"/>
      <c r="G545" s="27"/>
      <c r="H545" s="893">
        <v>507</v>
      </c>
      <c r="I545" s="27"/>
      <c r="J545" s="735" t="s">
        <v>2099</v>
      </c>
      <c r="K545" s="55"/>
      <c r="L545" s="107">
        <v>78.235616438356161</v>
      </c>
      <c r="M545" s="107">
        <v>49</v>
      </c>
      <c r="N545" s="27">
        <v>158</v>
      </c>
      <c r="O545" s="107">
        <v>19.600000000000001</v>
      </c>
      <c r="P545" s="79"/>
      <c r="Q545" s="735">
        <v>1</v>
      </c>
      <c r="R545" s="27"/>
      <c r="S545" s="27"/>
      <c r="T545" s="27"/>
      <c r="U545" s="74"/>
      <c r="V545" s="113">
        <v>0</v>
      </c>
      <c r="W545" s="113"/>
      <c r="X545" s="113"/>
      <c r="Y545" s="113"/>
      <c r="Z545" s="113"/>
      <c r="AA545" s="113"/>
      <c r="AB545" s="113"/>
      <c r="AC545" s="113"/>
      <c r="AD545" s="28"/>
      <c r="AE545" s="739">
        <v>28</v>
      </c>
      <c r="AF545" s="28"/>
      <c r="AG545" s="76"/>
      <c r="AH545" s="742">
        <v>0.92</v>
      </c>
      <c r="AI545" s="743">
        <v>59</v>
      </c>
      <c r="AJ545" s="76"/>
      <c r="AK545" s="744">
        <v>13</v>
      </c>
      <c r="AL545" s="76"/>
      <c r="AM545" s="76"/>
      <c r="AN545" s="77">
        <v>10017</v>
      </c>
      <c r="AO545" s="132"/>
      <c r="AP545" s="76"/>
      <c r="AQ545" s="76"/>
      <c r="AR545" s="76"/>
      <c r="AS545" s="76"/>
      <c r="AT545" s="76"/>
      <c r="AU545" s="76"/>
      <c r="AV545" s="732"/>
      <c r="AW545" s="732"/>
      <c r="AX545" s="76"/>
      <c r="AY545" s="76"/>
      <c r="AZ545" s="76"/>
      <c r="BA545" s="76"/>
      <c r="BB545" s="733"/>
      <c r="BC545" s="139"/>
      <c r="BD545" s="121"/>
      <c r="BE545" s="139"/>
      <c r="BF545" s="67"/>
      <c r="BG545" s="139"/>
      <c r="BH545" s="121"/>
      <c r="BI545" s="121"/>
      <c r="BJ545" s="121"/>
      <c r="BK545" s="121"/>
      <c r="BL545" s="139"/>
      <c r="BM545" s="139"/>
      <c r="BN545" s="139"/>
      <c r="BO545" s="139"/>
      <c r="BP545" s="573"/>
      <c r="BQ545" s="139"/>
      <c r="BR545" s="139"/>
      <c r="BS545" s="139"/>
      <c r="BT545" s="139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113"/>
      <c r="CL545" s="113"/>
      <c r="CM545" s="113"/>
      <c r="CN545" s="113"/>
      <c r="CO545" s="113"/>
      <c r="CP545" s="113"/>
      <c r="CQ545" s="113"/>
      <c r="CR545" s="113"/>
      <c r="CS545" s="113"/>
      <c r="CT545" s="113"/>
      <c r="CU545" s="113"/>
      <c r="CV545" s="113"/>
      <c r="CW545" s="50"/>
      <c r="CX545" s="50"/>
      <c r="CY545" s="50"/>
      <c r="CZ545" s="50"/>
      <c r="DA545" s="28"/>
      <c r="DB545" s="28"/>
      <c r="DC545" s="28"/>
      <c r="DD545" s="735">
        <v>1</v>
      </c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76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71"/>
      <c r="FJ545" s="71"/>
      <c r="FK545" s="72"/>
      <c r="FL545" s="72"/>
      <c r="FM545" s="73"/>
      <c r="FN545" s="73"/>
      <c r="FO545" s="73"/>
      <c r="FP545" s="73"/>
      <c r="FQ545" s="73"/>
      <c r="FR545" s="73"/>
      <c r="FS545" s="28"/>
      <c r="FT545" s="77"/>
      <c r="FU545" s="77"/>
      <c r="FV545" s="77"/>
      <c r="FW545" s="75"/>
      <c r="FX545" s="75"/>
      <c r="FY545" s="75"/>
      <c r="FZ545" s="75"/>
      <c r="GA545" s="28"/>
      <c r="GB545" s="78"/>
      <c r="GC545" s="85"/>
      <c r="GD545" s="85"/>
      <c r="GE545" s="85"/>
      <c r="GF545" s="85"/>
      <c r="GG545" s="85"/>
      <c r="GH545" s="28"/>
      <c r="GI545" s="28"/>
      <c r="GJ545" s="28"/>
      <c r="GK545" s="28"/>
      <c r="GL545" s="77"/>
      <c r="GM545" s="28"/>
      <c r="GN545" s="28"/>
      <c r="GO545" s="28"/>
      <c r="GP545" s="28"/>
      <c r="GQ545" s="27"/>
      <c r="GR545" s="27"/>
      <c r="GS545" s="27"/>
      <c r="GT545" s="27"/>
      <c r="GU545" s="27"/>
      <c r="GV545" s="27"/>
      <c r="GW545" s="27"/>
      <c r="GX545" s="27"/>
      <c r="GY545" s="86"/>
      <c r="GZ545" s="27"/>
      <c r="HA545" s="27"/>
      <c r="HB545" s="28"/>
      <c r="HC545" s="28"/>
      <c r="HD545" s="28"/>
      <c r="HE545" s="28"/>
      <c r="HF545" s="28"/>
      <c r="HG545" s="28"/>
      <c r="HH545" s="28"/>
      <c r="HI545" s="28"/>
      <c r="HJ545" s="28"/>
      <c r="HK545" s="28"/>
      <c r="HL545" s="28"/>
      <c r="HM545" s="28"/>
      <c r="HN545" s="28"/>
      <c r="HO545" s="28"/>
      <c r="HP545" s="28"/>
      <c r="HQ545" s="28"/>
      <c r="HR545" s="28"/>
      <c r="HS545" s="28"/>
      <c r="HT545" s="28"/>
      <c r="HU545" s="28"/>
      <c r="HV545" s="28"/>
      <c r="HW545" s="28"/>
      <c r="HX545" s="28"/>
      <c r="HY545" s="28"/>
      <c r="HZ545" s="85"/>
      <c r="IA545" s="28"/>
      <c r="IB545" s="28"/>
      <c r="IC545" s="28"/>
      <c r="ID545" s="28"/>
      <c r="IE545" s="28"/>
      <c r="IF545" s="84"/>
      <c r="IG545" s="84"/>
      <c r="IH545" s="28"/>
      <c r="II545" s="28"/>
      <c r="IJ545" s="28"/>
      <c r="IK545" s="28"/>
      <c r="IL545" s="28"/>
      <c r="IM545" s="28"/>
      <c r="IN545" s="28"/>
      <c r="IO545" s="28"/>
      <c r="IP545" s="28"/>
      <c r="IQ545" s="84"/>
      <c r="IR545" s="28"/>
      <c r="IS545" s="28"/>
      <c r="IT545" s="28"/>
      <c r="IU545" s="28"/>
      <c r="IV545" s="28"/>
      <c r="IW545" s="28"/>
      <c r="IX545" s="28"/>
      <c r="IY545" s="28"/>
      <c r="IZ545" s="28"/>
      <c r="JA545" s="28"/>
      <c r="JB545" s="28"/>
      <c r="JC545" s="28"/>
      <c r="JD545" s="28"/>
      <c r="JE545" s="59"/>
      <c r="JF545" s="32"/>
      <c r="JG545" s="32"/>
      <c r="JH545" s="28"/>
      <c r="JI545" s="28"/>
      <c r="JJ545" s="28"/>
      <c r="JK545" s="28"/>
      <c r="JL545" s="28"/>
      <c r="JM545" s="162"/>
      <c r="JN545" s="50"/>
      <c r="JO545" s="49"/>
      <c r="JP545" s="28"/>
      <c r="JQ545" s="50"/>
      <c r="JR545" s="27"/>
      <c r="JS545" s="27"/>
      <c r="JT545" s="58"/>
      <c r="JU545" s="28"/>
      <c r="JV545" s="50"/>
      <c r="JW545" s="58"/>
      <c r="JX545" s="59"/>
      <c r="JY545" s="51"/>
      <c r="JZ545" s="58"/>
      <c r="KA545" s="59"/>
      <c r="KB545" s="51"/>
      <c r="KC545" s="27"/>
      <c r="KD545" s="59"/>
      <c r="KE545" s="76"/>
      <c r="KF545" s="56"/>
      <c r="KG545" s="56"/>
      <c r="KH545" s="56"/>
      <c r="KI545" s="56"/>
      <c r="KJ545" s="56"/>
      <c r="KK545" s="56"/>
      <c r="KL545" s="56"/>
      <c r="KM545" s="56"/>
      <c r="KN545" s="28"/>
      <c r="KO545" s="28"/>
      <c r="KP545" s="28"/>
      <c r="KQ545" s="28"/>
      <c r="KR545" s="120"/>
      <c r="KS545" s="120"/>
      <c r="KT545" s="120"/>
      <c r="KU545" s="120"/>
      <c r="KV545" s="120"/>
      <c r="KW545" s="120"/>
      <c r="KX545" s="120"/>
      <c r="KY545" s="120"/>
      <c r="KZ545" s="120"/>
      <c r="LA545" s="120"/>
      <c r="LB545" s="120"/>
      <c r="LC545" s="120"/>
      <c r="LD545" s="120"/>
      <c r="LE545" s="120"/>
      <c r="LF545" s="139"/>
      <c r="LG545" s="148"/>
      <c r="LH545" s="148"/>
      <c r="LI545" s="148"/>
      <c r="LJ545" s="148"/>
      <c r="LK545" s="148"/>
      <c r="LL545" s="148"/>
      <c r="LM545" s="148"/>
      <c r="LN545" s="148"/>
      <c r="LO545" s="148"/>
      <c r="LP545" s="148"/>
      <c r="LQ545" s="148"/>
      <c r="LR545" s="148"/>
      <c r="LS545" s="148"/>
      <c r="LT545" s="148"/>
      <c r="LU545" s="148"/>
      <c r="LV545" s="148"/>
      <c r="LW545" s="148"/>
      <c r="LX545" s="148"/>
      <c r="LY545" s="148"/>
      <c r="LZ545" s="148"/>
      <c r="MA545" s="148"/>
      <c r="MB545" s="148"/>
      <c r="MC545" s="28"/>
      <c r="MD545" s="159"/>
      <c r="ME545" s="27"/>
      <c r="MF545" s="582"/>
      <c r="MG545" s="736">
        <v>42164</v>
      </c>
      <c r="MH545" s="735">
        <v>507</v>
      </c>
      <c r="MI545" s="28"/>
      <c r="MJ545" s="582"/>
      <c r="MK545" s="28"/>
      <c r="ML545" s="28"/>
      <c r="MM545" s="28"/>
      <c r="MN545" s="28"/>
      <c r="MO545" s="28"/>
      <c r="MP545" s="28"/>
      <c r="MQ545" s="28"/>
      <c r="MR545" s="28"/>
      <c r="MS545" s="28"/>
      <c r="MT545" s="28"/>
      <c r="MU545" s="28"/>
      <c r="MV545" s="28"/>
      <c r="MW545" s="28"/>
      <c r="MX545" s="28"/>
      <c r="MY545" s="28"/>
      <c r="MZ545" s="28"/>
      <c r="NA545" s="28"/>
      <c r="NB545" s="28"/>
      <c r="NC545" s="28"/>
      <c r="ND545" s="28"/>
      <c r="NE545" s="876">
        <v>1238</v>
      </c>
      <c r="NF545" s="877">
        <v>8.5920832336538897</v>
      </c>
      <c r="NG545" s="877">
        <v>6.9287256228707603</v>
      </c>
      <c r="NH545" s="877">
        <v>5.2211037253678798</v>
      </c>
      <c r="NI545" s="877">
        <v>2.2479275134435901</v>
      </c>
      <c r="NJ545" s="877">
        <v>8.0538173020894295</v>
      </c>
      <c r="NK545" s="877">
        <v>6.45713459431804</v>
      </c>
      <c r="NL545" s="877">
        <v>9.1468232090937605</v>
      </c>
      <c r="NM545" s="877">
        <v>7.4980912685408896</v>
      </c>
      <c r="NN545" s="877">
        <v>6.0570169653655404</v>
      </c>
      <c r="NO545" s="877">
        <v>0.43295940727610599</v>
      </c>
      <c r="NP545" s="877">
        <v>6.1076878693143701</v>
      </c>
      <c r="NQ545" s="877">
        <v>6.7294168146473501</v>
      </c>
      <c r="NR545" s="877">
        <v>7.3323499003738704</v>
      </c>
      <c r="NS545" s="877">
        <v>4.5266948455419804</v>
      </c>
      <c r="NT545" s="877">
        <v>6.1055942757951902</v>
      </c>
      <c r="NU545" s="877">
        <v>7.0356239097307203</v>
      </c>
      <c r="NV545" s="877">
        <v>6.5987224996766196</v>
      </c>
      <c r="NW545" s="877">
        <v>6.6869206684396598</v>
      </c>
      <c r="NX545" s="877">
        <v>5.3316335671710302</v>
      </c>
      <c r="NY545" s="877">
        <v>6.0314393093193397</v>
      </c>
      <c r="NZ545" s="877">
        <v>7.7798506524715698</v>
      </c>
      <c r="OA545" s="877">
        <v>7.13524754980957</v>
      </c>
      <c r="OB545" s="877">
        <v>11.4806942874605</v>
      </c>
      <c r="OC545" s="877">
        <v>2.5558161550616401</v>
      </c>
      <c r="OD545" s="877">
        <v>9.2970079492748496</v>
      </c>
      <c r="OE545" s="877">
        <v>7.1986905856689196</v>
      </c>
      <c r="OF545" s="877">
        <v>6.14098310487842</v>
      </c>
      <c r="OG545" s="877">
        <v>11.9243003450238</v>
      </c>
      <c r="OH545" s="877">
        <v>4.2071119612077101</v>
      </c>
      <c r="OI545" s="877">
        <v>9.1434852577754704</v>
      </c>
      <c r="OJ545" s="877">
        <v>4.7623488156441303</v>
      </c>
      <c r="OK545" s="877">
        <v>2.7808150872483299</v>
      </c>
      <c r="OL545" s="877">
        <v>2.1617603994652801</v>
      </c>
      <c r="OM545" s="877">
        <v>8.9248781323988808</v>
      </c>
    </row>
    <row r="546" spans="1:403" s="29" customFormat="1" x14ac:dyDescent="0.25">
      <c r="A546" s="455">
        <v>551</v>
      </c>
      <c r="B546" s="27">
        <v>1</v>
      </c>
      <c r="C546" s="27">
        <v>1</v>
      </c>
      <c r="D546" s="27">
        <v>5</v>
      </c>
      <c r="E546" s="735">
        <v>240</v>
      </c>
      <c r="F546" s="885"/>
      <c r="G546" s="27"/>
      <c r="H546" s="893">
        <v>509</v>
      </c>
      <c r="I546" s="27"/>
      <c r="J546" s="735" t="s">
        <v>2100</v>
      </c>
      <c r="K546" s="55"/>
      <c r="L546" s="107">
        <v>68.230136986301375</v>
      </c>
      <c r="M546" s="107">
        <v>70</v>
      </c>
      <c r="N546" s="27">
        <v>165</v>
      </c>
      <c r="O546" s="107">
        <v>25.7</v>
      </c>
      <c r="P546" s="79"/>
      <c r="Q546" s="735">
        <v>1</v>
      </c>
      <c r="R546" s="27"/>
      <c r="S546" s="27"/>
      <c r="T546" s="27"/>
      <c r="U546" s="74"/>
      <c r="V546" s="113">
        <v>0</v>
      </c>
      <c r="W546" s="113"/>
      <c r="X546" s="113"/>
      <c r="Y546" s="113"/>
      <c r="Z546" s="113"/>
      <c r="AA546" s="113"/>
      <c r="AB546" s="113"/>
      <c r="AC546" s="113"/>
      <c r="AD546" s="28"/>
      <c r="AE546" s="739">
        <v>14</v>
      </c>
      <c r="AF546" s="28"/>
      <c r="AG546" s="76"/>
      <c r="AH546" s="742">
        <v>1.51</v>
      </c>
      <c r="AI546" s="743">
        <v>34</v>
      </c>
      <c r="AJ546" s="76"/>
      <c r="AK546" s="744">
        <v>8.1</v>
      </c>
      <c r="AL546" s="76"/>
      <c r="AM546" s="76"/>
      <c r="AN546" s="77">
        <v>2250</v>
      </c>
      <c r="AO546" s="132"/>
      <c r="AP546" s="76"/>
      <c r="AQ546" s="76"/>
      <c r="AR546" s="76"/>
      <c r="AS546" s="76"/>
      <c r="AT546" s="76"/>
      <c r="AU546" s="76"/>
      <c r="AV546" s="732"/>
      <c r="AW546" s="732"/>
      <c r="AX546" s="76"/>
      <c r="AY546" s="76"/>
      <c r="AZ546" s="76"/>
      <c r="BA546" s="76"/>
      <c r="BB546" s="733"/>
      <c r="BC546" s="139"/>
      <c r="BD546" s="121"/>
      <c r="BE546" s="139"/>
      <c r="BF546" s="67"/>
      <c r="BG546" s="139"/>
      <c r="BH546" s="121"/>
      <c r="BI546" s="121"/>
      <c r="BJ546" s="121"/>
      <c r="BK546" s="121"/>
      <c r="BL546" s="139"/>
      <c r="BM546" s="139"/>
      <c r="BN546" s="139"/>
      <c r="BO546" s="139"/>
      <c r="BP546" s="573"/>
      <c r="BQ546" s="139"/>
      <c r="BR546" s="139"/>
      <c r="BS546" s="139"/>
      <c r="BT546" s="139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113"/>
      <c r="CL546" s="113"/>
      <c r="CM546" s="113"/>
      <c r="CN546" s="113"/>
      <c r="CO546" s="113"/>
      <c r="CP546" s="113"/>
      <c r="CQ546" s="113"/>
      <c r="CR546" s="113"/>
      <c r="CS546" s="113"/>
      <c r="CT546" s="113"/>
      <c r="CU546" s="113"/>
      <c r="CV546" s="113"/>
      <c r="CW546" s="50"/>
      <c r="CX546" s="50"/>
      <c r="CY546" s="50"/>
      <c r="CZ546" s="50"/>
      <c r="DA546" s="28"/>
      <c r="DB546" s="28"/>
      <c r="DC546" s="28"/>
      <c r="DD546" s="735">
        <v>1</v>
      </c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76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71"/>
      <c r="FJ546" s="71"/>
      <c r="FK546" s="72"/>
      <c r="FL546" s="72"/>
      <c r="FM546" s="73"/>
      <c r="FN546" s="73"/>
      <c r="FO546" s="73"/>
      <c r="FP546" s="73"/>
      <c r="FQ546" s="73"/>
      <c r="FR546" s="73"/>
      <c r="FS546" s="28"/>
      <c r="FT546" s="77"/>
      <c r="FU546" s="77"/>
      <c r="FV546" s="77"/>
      <c r="FW546" s="75"/>
      <c r="FX546" s="75"/>
      <c r="FY546" s="75"/>
      <c r="FZ546" s="75"/>
      <c r="GA546" s="28"/>
      <c r="GB546" s="78"/>
      <c r="GC546" s="85"/>
      <c r="GD546" s="85"/>
      <c r="GE546" s="85"/>
      <c r="GF546" s="85"/>
      <c r="GG546" s="85"/>
      <c r="GH546" s="28"/>
      <c r="GI546" s="28"/>
      <c r="GJ546" s="28"/>
      <c r="GK546" s="28"/>
      <c r="GL546" s="77"/>
      <c r="GM546" s="28"/>
      <c r="GN546" s="28"/>
      <c r="GO546" s="28"/>
      <c r="GP546" s="28"/>
      <c r="GQ546" s="27"/>
      <c r="GR546" s="27"/>
      <c r="GS546" s="27"/>
      <c r="GT546" s="27"/>
      <c r="GU546" s="27"/>
      <c r="GV546" s="27"/>
      <c r="GW546" s="27"/>
      <c r="GX546" s="27"/>
      <c r="GY546" s="86"/>
      <c r="GZ546" s="27"/>
      <c r="HA546" s="27"/>
      <c r="HB546" s="28"/>
      <c r="HC546" s="28"/>
      <c r="HD546" s="28"/>
      <c r="HE546" s="28"/>
      <c r="HF546" s="28"/>
      <c r="HG546" s="28"/>
      <c r="HH546" s="28"/>
      <c r="HI546" s="28"/>
      <c r="HJ546" s="28"/>
      <c r="HK546" s="28"/>
      <c r="HL546" s="28"/>
      <c r="HM546" s="28"/>
      <c r="HN546" s="28"/>
      <c r="HO546" s="28"/>
      <c r="HP546" s="28"/>
      <c r="HQ546" s="28"/>
      <c r="HR546" s="28"/>
      <c r="HS546" s="28"/>
      <c r="HT546" s="28"/>
      <c r="HU546" s="28"/>
      <c r="HV546" s="28"/>
      <c r="HW546" s="28"/>
      <c r="HX546" s="28"/>
      <c r="HY546" s="28"/>
      <c r="HZ546" s="85"/>
      <c r="IA546" s="28"/>
      <c r="IB546" s="28"/>
      <c r="IC546" s="28"/>
      <c r="ID546" s="28"/>
      <c r="IE546" s="28"/>
      <c r="IF546" s="84"/>
      <c r="IG546" s="84"/>
      <c r="IH546" s="28"/>
      <c r="II546" s="28"/>
      <c r="IJ546" s="28"/>
      <c r="IK546" s="28"/>
      <c r="IL546" s="28"/>
      <c r="IM546" s="28"/>
      <c r="IN546" s="28"/>
      <c r="IO546" s="28"/>
      <c r="IP546" s="28"/>
      <c r="IQ546" s="84"/>
      <c r="IR546" s="28"/>
      <c r="IS546" s="28"/>
      <c r="IT546" s="28"/>
      <c r="IU546" s="28"/>
      <c r="IV546" s="28"/>
      <c r="IW546" s="28"/>
      <c r="IX546" s="28"/>
      <c r="IY546" s="28"/>
      <c r="IZ546" s="28"/>
      <c r="JA546" s="28"/>
      <c r="JB546" s="28"/>
      <c r="JC546" s="28"/>
      <c r="JD546" s="28"/>
      <c r="JE546" s="59"/>
      <c r="JF546" s="32"/>
      <c r="JG546" s="32"/>
      <c r="JH546" s="28"/>
      <c r="JI546" s="28"/>
      <c r="JJ546" s="28"/>
      <c r="JK546" s="28"/>
      <c r="JL546" s="28"/>
      <c r="JM546" s="162"/>
      <c r="JN546" s="50"/>
      <c r="JO546" s="49"/>
      <c r="JP546" s="28"/>
      <c r="JQ546" s="50"/>
      <c r="JR546" s="27"/>
      <c r="JS546" s="27"/>
      <c r="JT546" s="58"/>
      <c r="JU546" s="28"/>
      <c r="JV546" s="50"/>
      <c r="JW546" s="58"/>
      <c r="JX546" s="59"/>
      <c r="JY546" s="51"/>
      <c r="JZ546" s="58"/>
      <c r="KA546" s="59"/>
      <c r="KB546" s="51"/>
      <c r="KC546" s="27"/>
      <c r="KD546" s="59"/>
      <c r="KE546" s="76"/>
      <c r="KF546" s="56"/>
      <c r="KG546" s="56"/>
      <c r="KH546" s="56"/>
      <c r="KI546" s="56"/>
      <c r="KJ546" s="56"/>
      <c r="KK546" s="56"/>
      <c r="KL546" s="56"/>
      <c r="KM546" s="56"/>
      <c r="KN546" s="28"/>
      <c r="KO546" s="28"/>
      <c r="KP546" s="28"/>
      <c r="KQ546" s="28"/>
      <c r="KR546" s="120"/>
      <c r="KS546" s="120"/>
      <c r="KT546" s="120"/>
      <c r="KU546" s="120"/>
      <c r="KV546" s="120"/>
      <c r="KW546" s="120"/>
      <c r="KX546" s="120"/>
      <c r="KY546" s="120"/>
      <c r="KZ546" s="120"/>
      <c r="LA546" s="120"/>
      <c r="LB546" s="120"/>
      <c r="LC546" s="120"/>
      <c r="LD546" s="120"/>
      <c r="LE546" s="120"/>
      <c r="LF546" s="139"/>
      <c r="LG546" s="148"/>
      <c r="LH546" s="148"/>
      <c r="LI546" s="148"/>
      <c r="LJ546" s="148"/>
      <c r="LK546" s="148"/>
      <c r="LL546" s="148"/>
      <c r="LM546" s="148"/>
      <c r="LN546" s="148"/>
      <c r="LO546" s="148"/>
      <c r="LP546" s="148"/>
      <c r="LQ546" s="148"/>
      <c r="LR546" s="148"/>
      <c r="LS546" s="148"/>
      <c r="LT546" s="148"/>
      <c r="LU546" s="148"/>
      <c r="LV546" s="148"/>
      <c r="LW546" s="148"/>
      <c r="LX546" s="148"/>
      <c r="LY546" s="148"/>
      <c r="LZ546" s="148"/>
      <c r="MA546" s="148"/>
      <c r="MB546" s="148"/>
      <c r="MC546" s="28"/>
      <c r="MD546" s="159"/>
      <c r="ME546" s="27"/>
      <c r="MF546" s="582"/>
      <c r="MG546" s="736">
        <v>42159</v>
      </c>
      <c r="MH546" s="735">
        <v>509</v>
      </c>
      <c r="MI546" s="28"/>
      <c r="MJ546" s="582"/>
      <c r="MK546" s="28"/>
      <c r="ML546" s="28"/>
      <c r="MM546" s="28"/>
      <c r="MN546" s="28"/>
      <c r="MO546" s="28"/>
      <c r="MP546" s="28"/>
      <c r="MQ546" s="28"/>
      <c r="MR546" s="28"/>
      <c r="MS546" s="28"/>
      <c r="MT546" s="28"/>
      <c r="MU546" s="28"/>
      <c r="MV546" s="28"/>
      <c r="MW546" s="28"/>
      <c r="MX546" s="28"/>
      <c r="MY546" s="28"/>
      <c r="MZ546" s="28"/>
      <c r="NA546" s="28"/>
      <c r="NB546" s="28"/>
      <c r="NC546" s="28"/>
      <c r="ND546" s="28"/>
      <c r="NE546" s="876">
        <v>1240</v>
      </c>
      <c r="NF546" s="877">
        <v>8.3912006194639002</v>
      </c>
      <c r="NG546" s="877">
        <v>7.2231329006033498</v>
      </c>
      <c r="NH546" s="877">
        <v>5.3631710771192402</v>
      </c>
      <c r="NI546" s="877">
        <v>2.35895882583233</v>
      </c>
      <c r="NJ546" s="877">
        <v>7.8162156876228703</v>
      </c>
      <c r="NK546" s="877">
        <v>6.0757465380609101</v>
      </c>
      <c r="NL546" s="877">
        <v>9.2649116930744704</v>
      </c>
      <c r="NM546" s="877">
        <v>7.9367557052195998</v>
      </c>
      <c r="NN546" s="877">
        <v>5.5591858657877298</v>
      </c>
      <c r="NO546" s="877">
        <v>1.5459683691052899</v>
      </c>
      <c r="NP546" s="877">
        <v>6.1444543139261896</v>
      </c>
      <c r="NQ546" s="877">
        <v>6.1527918516391198</v>
      </c>
      <c r="NR546" s="877">
        <v>7.5653686904308799</v>
      </c>
      <c r="NS546" s="877">
        <v>4.3319917782320596</v>
      </c>
      <c r="NT546" s="877">
        <v>5.4995270242150998</v>
      </c>
      <c r="NU546" s="877">
        <v>7.6831349851260899</v>
      </c>
      <c r="NV546" s="877">
        <v>6.51837776837489</v>
      </c>
      <c r="NW546" s="877">
        <v>6.73240488678496</v>
      </c>
      <c r="NX546" s="877">
        <v>5.1554254317471999</v>
      </c>
      <c r="NY546" s="877">
        <v>5.1643035830936501</v>
      </c>
      <c r="NZ546" s="877">
        <v>7.3657100319381899</v>
      </c>
      <c r="OA546" s="877">
        <v>3.4685833170068299</v>
      </c>
      <c r="OB546" s="877">
        <v>10.386670859637601</v>
      </c>
      <c r="OC546" s="877">
        <v>1.59454854955035</v>
      </c>
      <c r="OD546" s="877">
        <v>4.7543530716921296</v>
      </c>
      <c r="OE546" s="877">
        <v>5.7697717392494496</v>
      </c>
      <c r="OF546" s="877">
        <v>5.4805882702338602</v>
      </c>
      <c r="OG546" s="877">
        <v>11.274954650114999</v>
      </c>
      <c r="OH546" s="877">
        <v>3.1210154009613702</v>
      </c>
      <c r="OI546" s="877">
        <v>8.84527049368881</v>
      </c>
      <c r="OJ546" s="877">
        <v>3.9335726382610199</v>
      </c>
      <c r="OK546" s="877">
        <v>2.42968415642616</v>
      </c>
      <c r="OL546" s="877">
        <v>1.2857697546853</v>
      </c>
      <c r="OM546" s="877">
        <v>8.7921223100872705</v>
      </c>
    </row>
    <row r="547" spans="1:403" s="29" customFormat="1" x14ac:dyDescent="0.25">
      <c r="A547" s="455">
        <v>552</v>
      </c>
      <c r="B547" s="27">
        <v>1</v>
      </c>
      <c r="C547" s="27">
        <v>1</v>
      </c>
      <c r="D547" s="27">
        <v>5</v>
      </c>
      <c r="E547" s="735">
        <v>248</v>
      </c>
      <c r="F547" s="885"/>
      <c r="G547" s="27"/>
      <c r="H547" s="893">
        <v>519</v>
      </c>
      <c r="I547" s="27"/>
      <c r="J547" s="735" t="s">
        <v>2101</v>
      </c>
      <c r="K547" s="55"/>
      <c r="L547" s="107">
        <v>56.578082191780823</v>
      </c>
      <c r="M547" s="107">
        <v>58.8</v>
      </c>
      <c r="N547" s="27">
        <v>156</v>
      </c>
      <c r="O547" s="107">
        <v>24.2</v>
      </c>
      <c r="P547" s="79"/>
      <c r="Q547" s="735">
        <v>1</v>
      </c>
      <c r="R547" s="27"/>
      <c r="S547" s="27"/>
      <c r="T547" s="27"/>
      <c r="U547" s="74"/>
      <c r="V547" s="113">
        <v>0</v>
      </c>
      <c r="W547" s="113"/>
      <c r="X547" s="113"/>
      <c r="Y547" s="113"/>
      <c r="Z547" s="113"/>
      <c r="AA547" s="113"/>
      <c r="AB547" s="113"/>
      <c r="AC547" s="113"/>
      <c r="AD547" s="28"/>
      <c r="AE547" s="739">
        <v>36</v>
      </c>
      <c r="AF547" s="28"/>
      <c r="AG547" s="76"/>
      <c r="AH547" s="742">
        <v>0.96</v>
      </c>
      <c r="AI547" s="743">
        <v>60</v>
      </c>
      <c r="AJ547" s="76"/>
      <c r="AK547" s="743">
        <v>14.9</v>
      </c>
      <c r="AL547" s="76"/>
      <c r="AM547" s="76">
        <v>159</v>
      </c>
      <c r="AN547" s="77">
        <v>1120</v>
      </c>
      <c r="AO547" s="132"/>
      <c r="AP547" s="76"/>
      <c r="AQ547" s="76"/>
      <c r="AR547" s="76"/>
      <c r="AS547" s="76"/>
      <c r="AT547" s="76"/>
      <c r="AU547" s="76"/>
      <c r="AV547" s="732"/>
      <c r="AW547" s="732"/>
      <c r="AX547" s="76"/>
      <c r="AY547" s="76"/>
      <c r="AZ547" s="76"/>
      <c r="BA547" s="76"/>
      <c r="BB547" s="733"/>
      <c r="BC547" s="139"/>
      <c r="BD547" s="121"/>
      <c r="BE547" s="139"/>
      <c r="BF547" s="67"/>
      <c r="BG547" s="139"/>
      <c r="BH547" s="121"/>
      <c r="BI547" s="121"/>
      <c r="BJ547" s="121"/>
      <c r="BK547" s="121"/>
      <c r="BL547" s="139"/>
      <c r="BM547" s="139"/>
      <c r="BN547" s="139"/>
      <c r="BO547" s="139"/>
      <c r="BP547" s="573"/>
      <c r="BQ547" s="139"/>
      <c r="BR547" s="139"/>
      <c r="BS547" s="139"/>
      <c r="BT547" s="139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113"/>
      <c r="CL547" s="113"/>
      <c r="CM547" s="113"/>
      <c r="CN547" s="113"/>
      <c r="CO547" s="113"/>
      <c r="CP547" s="113"/>
      <c r="CQ547" s="113"/>
      <c r="CR547" s="113"/>
      <c r="CS547" s="113"/>
      <c r="CT547" s="113"/>
      <c r="CU547" s="113"/>
      <c r="CV547" s="113"/>
      <c r="CW547" s="50"/>
      <c r="CX547" s="50"/>
      <c r="CY547" s="50"/>
      <c r="CZ547" s="50"/>
      <c r="DA547" s="28"/>
      <c r="DB547" s="28"/>
      <c r="DC547" s="28"/>
      <c r="DD547" s="735">
        <v>2</v>
      </c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76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71"/>
      <c r="FJ547" s="71"/>
      <c r="FK547" s="72"/>
      <c r="FL547" s="72"/>
      <c r="FM547" s="73"/>
      <c r="FN547" s="73"/>
      <c r="FO547" s="73"/>
      <c r="FP547" s="73"/>
      <c r="FQ547" s="73"/>
      <c r="FR547" s="73"/>
      <c r="FS547" s="28"/>
      <c r="FT547" s="77"/>
      <c r="FU547" s="77"/>
      <c r="FV547" s="77"/>
      <c r="FW547" s="75"/>
      <c r="FX547" s="75"/>
      <c r="FY547" s="75"/>
      <c r="FZ547" s="75"/>
      <c r="GA547" s="28"/>
      <c r="GB547" s="78"/>
      <c r="GC547" s="85"/>
      <c r="GD547" s="85"/>
      <c r="GE547" s="85"/>
      <c r="GF547" s="85"/>
      <c r="GG547" s="85"/>
      <c r="GH547" s="28"/>
      <c r="GI547" s="28"/>
      <c r="GJ547" s="28"/>
      <c r="GK547" s="28"/>
      <c r="GL547" s="77"/>
      <c r="GM547" s="28"/>
      <c r="GN547" s="28"/>
      <c r="GO547" s="28"/>
      <c r="GP547" s="28"/>
      <c r="GQ547" s="27"/>
      <c r="GR547" s="27"/>
      <c r="GS547" s="27"/>
      <c r="GT547" s="27"/>
      <c r="GU547" s="27"/>
      <c r="GV547" s="27"/>
      <c r="GW547" s="27"/>
      <c r="GX547" s="27"/>
      <c r="GY547" s="86"/>
      <c r="GZ547" s="27"/>
      <c r="HA547" s="27"/>
      <c r="HB547" s="28"/>
      <c r="HC547" s="28"/>
      <c r="HD547" s="28"/>
      <c r="HE547" s="28"/>
      <c r="HF547" s="28"/>
      <c r="HG547" s="28"/>
      <c r="HH547" s="28"/>
      <c r="HI547" s="28"/>
      <c r="HJ547" s="28"/>
      <c r="HK547" s="28"/>
      <c r="HL547" s="28"/>
      <c r="HM547" s="28"/>
      <c r="HN547" s="28"/>
      <c r="HO547" s="28"/>
      <c r="HP547" s="28"/>
      <c r="HQ547" s="28"/>
      <c r="HR547" s="28"/>
      <c r="HS547" s="28"/>
      <c r="HT547" s="28"/>
      <c r="HU547" s="28"/>
      <c r="HV547" s="28"/>
      <c r="HW547" s="28"/>
      <c r="HX547" s="28"/>
      <c r="HY547" s="28"/>
      <c r="HZ547" s="85"/>
      <c r="IA547" s="28"/>
      <c r="IB547" s="28"/>
      <c r="IC547" s="28"/>
      <c r="ID547" s="28"/>
      <c r="IE547" s="28"/>
      <c r="IF547" s="84"/>
      <c r="IG547" s="84"/>
      <c r="IH547" s="28"/>
      <c r="II547" s="28"/>
      <c r="IJ547" s="28"/>
      <c r="IK547" s="28"/>
      <c r="IL547" s="28"/>
      <c r="IM547" s="28"/>
      <c r="IN547" s="28"/>
      <c r="IO547" s="28"/>
      <c r="IP547" s="28"/>
      <c r="IQ547" s="84"/>
      <c r="IR547" s="28"/>
      <c r="IS547" s="28"/>
      <c r="IT547" s="28"/>
      <c r="IU547" s="28"/>
      <c r="IV547" s="28"/>
      <c r="IW547" s="28"/>
      <c r="IX547" s="28"/>
      <c r="IY547" s="28"/>
      <c r="IZ547" s="28"/>
      <c r="JA547" s="28"/>
      <c r="JB547" s="28"/>
      <c r="JC547" s="28"/>
      <c r="JD547" s="28"/>
      <c r="JE547" s="59"/>
      <c r="JF547" s="32"/>
      <c r="JG547" s="32"/>
      <c r="JH547" s="28"/>
      <c r="JI547" s="28"/>
      <c r="JJ547" s="28"/>
      <c r="JK547" s="28"/>
      <c r="JL547" s="28"/>
      <c r="JM547" s="162"/>
      <c r="JN547" s="50"/>
      <c r="JO547" s="49"/>
      <c r="JP547" s="28"/>
      <c r="JQ547" s="50"/>
      <c r="JR547" s="27"/>
      <c r="JS547" s="27"/>
      <c r="JT547" s="58"/>
      <c r="JU547" s="28"/>
      <c r="JV547" s="50"/>
      <c r="JW547" s="58"/>
      <c r="JX547" s="59"/>
      <c r="JY547" s="51"/>
      <c r="JZ547" s="58"/>
      <c r="KA547" s="59"/>
      <c r="KB547" s="51"/>
      <c r="KC547" s="27"/>
      <c r="KD547" s="59"/>
      <c r="KE547" s="76"/>
      <c r="KF547" s="56"/>
      <c r="KG547" s="56"/>
      <c r="KH547" s="56"/>
      <c r="KI547" s="56"/>
      <c r="KJ547" s="56"/>
      <c r="KK547" s="56"/>
      <c r="KL547" s="56"/>
      <c r="KM547" s="56"/>
      <c r="KN547" s="28"/>
      <c r="KO547" s="28"/>
      <c r="KP547" s="28"/>
      <c r="KQ547" s="28"/>
      <c r="KR547" s="120"/>
      <c r="KS547" s="120"/>
      <c r="KT547" s="120"/>
      <c r="KU547" s="120"/>
      <c r="KV547" s="120"/>
      <c r="KW547" s="120"/>
      <c r="KX547" s="120"/>
      <c r="KY547" s="120"/>
      <c r="KZ547" s="120"/>
      <c r="LA547" s="120"/>
      <c r="LB547" s="120"/>
      <c r="LC547" s="120"/>
      <c r="LD547" s="120"/>
      <c r="LE547" s="120"/>
      <c r="LF547" s="139"/>
      <c r="LG547" s="148"/>
      <c r="LH547" s="148"/>
      <c r="LI547" s="148"/>
      <c r="LJ547" s="148"/>
      <c r="LK547" s="148"/>
      <c r="LL547" s="148"/>
      <c r="LM547" s="148"/>
      <c r="LN547" s="148"/>
      <c r="LO547" s="148"/>
      <c r="LP547" s="148"/>
      <c r="LQ547" s="148"/>
      <c r="LR547" s="148"/>
      <c r="LS547" s="148"/>
      <c r="LT547" s="148"/>
      <c r="LU547" s="148"/>
      <c r="LV547" s="148"/>
      <c r="LW547" s="148"/>
      <c r="LX547" s="148"/>
      <c r="LY547" s="148"/>
      <c r="LZ547" s="148"/>
      <c r="MA547" s="148"/>
      <c r="MB547" s="148"/>
      <c r="MC547" s="28"/>
      <c r="MD547" s="159"/>
      <c r="ME547" s="27"/>
      <c r="MF547" s="582"/>
      <c r="MG547" s="736">
        <v>42276</v>
      </c>
      <c r="MH547" s="735">
        <v>519</v>
      </c>
      <c r="MI547" s="28"/>
      <c r="MJ547" s="582"/>
      <c r="MK547" s="28"/>
      <c r="ML547" s="28"/>
      <c r="MM547" s="28"/>
      <c r="MN547" s="28"/>
      <c r="MO547" s="28"/>
      <c r="MP547" s="28"/>
      <c r="MQ547" s="28"/>
      <c r="MR547" s="28"/>
      <c r="MS547" s="28"/>
      <c r="MT547" s="28"/>
      <c r="MU547" s="28"/>
      <c r="MV547" s="28"/>
      <c r="MW547" s="28"/>
      <c r="MX547" s="28"/>
      <c r="MY547" s="28"/>
      <c r="MZ547" s="28"/>
      <c r="NA547" s="28"/>
      <c r="NB547" s="28"/>
      <c r="NC547" s="28"/>
      <c r="ND547" s="28"/>
      <c r="NE547" s="876">
        <v>1248</v>
      </c>
      <c r="NF547" s="877">
        <v>9.0979267729096804</v>
      </c>
      <c r="NG547" s="877">
        <v>6.3955769765497701</v>
      </c>
      <c r="NH547" s="877">
        <v>5.4429434958487297</v>
      </c>
      <c r="NI547" s="877">
        <v>2.82781902461732</v>
      </c>
      <c r="NJ547" s="877">
        <v>7.7944808511495998</v>
      </c>
      <c r="NK547" s="877">
        <v>7.0413306068206198</v>
      </c>
      <c r="NL547" s="877">
        <v>9.2230363379018705</v>
      </c>
      <c r="NM547" s="877">
        <v>7.8437326566113104</v>
      </c>
      <c r="NN547" s="877">
        <v>6.1659119389356896</v>
      </c>
      <c r="NO547" s="877">
        <v>0.78240856492737298</v>
      </c>
      <c r="NP547" s="877">
        <v>6.4342946179599299</v>
      </c>
      <c r="NQ547" s="877">
        <v>7.16319679743071</v>
      </c>
      <c r="NR547" s="877">
        <v>8.0673805780190602</v>
      </c>
      <c r="NS547" s="877">
        <v>4.4944156103974997</v>
      </c>
      <c r="NT547" s="877">
        <v>6.8473706009054798</v>
      </c>
      <c r="NU547" s="877">
        <v>7.9443899622700904</v>
      </c>
      <c r="NV547" s="877">
        <v>6.7090148649032697</v>
      </c>
      <c r="NW547" s="877">
        <v>7.0610200963986998</v>
      </c>
      <c r="NX547" s="877">
        <v>5.9202933002110099</v>
      </c>
      <c r="NY547" s="877">
        <v>6.2863267270905503</v>
      </c>
      <c r="NZ547" s="877">
        <v>8.1987887916552005</v>
      </c>
      <c r="OA547" s="877">
        <v>0.94860084749335605</v>
      </c>
      <c r="OB547" s="877">
        <v>10.2888776064542</v>
      </c>
      <c r="OC547" s="877">
        <v>-0.168122758808327</v>
      </c>
      <c r="OD547" s="877">
        <v>3.8806855252611201</v>
      </c>
      <c r="OE547" s="877">
        <v>6.6073303137496104</v>
      </c>
      <c r="OF547" s="877">
        <v>6.5164879809099698</v>
      </c>
      <c r="OG547" s="877">
        <v>13.011609896310601</v>
      </c>
      <c r="OH547" s="877">
        <v>4.0729632715552198</v>
      </c>
      <c r="OI547" s="877">
        <v>8.7954552720441193</v>
      </c>
      <c r="OJ547" s="877">
        <v>4.6016965164809598</v>
      </c>
      <c r="OK547" s="877">
        <v>4.2161546242665198</v>
      </c>
      <c r="OL547" s="877">
        <v>2.93208467776777</v>
      </c>
      <c r="OM547" s="877">
        <v>10.4570003652625</v>
      </c>
    </row>
    <row r="548" spans="1:403" s="29" customFormat="1" x14ac:dyDescent="0.25">
      <c r="A548" s="902">
        <v>553</v>
      </c>
      <c r="B548" s="27">
        <v>1</v>
      </c>
      <c r="C548" s="27">
        <v>1</v>
      </c>
      <c r="D548" s="27">
        <v>5</v>
      </c>
      <c r="E548" s="735">
        <v>253</v>
      </c>
      <c r="F548" s="885"/>
      <c r="G548" s="27"/>
      <c r="H548" s="893">
        <v>527</v>
      </c>
      <c r="I548" s="27"/>
      <c r="J548" s="735" t="s">
        <v>2102</v>
      </c>
      <c r="K548" s="55"/>
      <c r="L548" s="107">
        <v>65.895890410958899</v>
      </c>
      <c r="M548" s="107">
        <v>70</v>
      </c>
      <c r="N548" s="27">
        <v>166</v>
      </c>
      <c r="O548" s="107">
        <v>25.4</v>
      </c>
      <c r="P548" s="79"/>
      <c r="Q548" s="735">
        <v>0</v>
      </c>
      <c r="R548" s="27"/>
      <c r="S548" s="27"/>
      <c r="T548" s="27"/>
      <c r="U548" s="74"/>
      <c r="V548" s="113">
        <v>1</v>
      </c>
      <c r="W548" s="113"/>
      <c r="X548" s="113"/>
      <c r="Y548" s="113"/>
      <c r="Z548" s="113"/>
      <c r="AA548" s="113"/>
      <c r="AB548" s="113"/>
      <c r="AC548" s="113"/>
      <c r="AD548" s="28"/>
      <c r="AE548" s="739">
        <v>28</v>
      </c>
      <c r="AF548" s="28"/>
      <c r="AG548" s="76"/>
      <c r="AH548" s="742">
        <v>1.03</v>
      </c>
      <c r="AI548" s="743">
        <v>72</v>
      </c>
      <c r="AJ548" s="76"/>
      <c r="AK548" s="743">
        <v>15.9</v>
      </c>
      <c r="AL548" s="76"/>
      <c r="AM548" s="76"/>
      <c r="AN548" s="77"/>
      <c r="AO548" s="132"/>
      <c r="AP548" s="76"/>
      <c r="AQ548" s="76"/>
      <c r="AR548" s="76"/>
      <c r="AS548" s="76"/>
      <c r="AT548" s="76"/>
      <c r="AU548" s="76"/>
      <c r="AV548" s="732"/>
      <c r="AW548" s="732"/>
      <c r="AX548" s="76"/>
      <c r="AY548" s="76"/>
      <c r="AZ548" s="76"/>
      <c r="BA548" s="76"/>
      <c r="BB548" s="733"/>
      <c r="BC548" s="139"/>
      <c r="BD548" s="121"/>
      <c r="BE548" s="139"/>
      <c r="BF548" s="67"/>
      <c r="BG548" s="139"/>
      <c r="BH548" s="121"/>
      <c r="BI548" s="121"/>
      <c r="BJ548" s="121"/>
      <c r="BK548" s="121"/>
      <c r="BL548" s="139"/>
      <c r="BM548" s="139"/>
      <c r="BN548" s="139"/>
      <c r="BO548" s="139"/>
      <c r="BP548" s="573"/>
      <c r="BQ548" s="139"/>
      <c r="BR548" s="139"/>
      <c r="BS548" s="139"/>
      <c r="BT548" s="139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113"/>
      <c r="CL548" s="113"/>
      <c r="CM548" s="113"/>
      <c r="CN548" s="113"/>
      <c r="CO548" s="113"/>
      <c r="CP548" s="113"/>
      <c r="CQ548" s="113"/>
      <c r="CR548" s="113"/>
      <c r="CS548" s="113"/>
      <c r="CT548" s="113"/>
      <c r="CU548" s="113"/>
      <c r="CV548" s="113"/>
      <c r="CW548" s="50"/>
      <c r="CX548" s="50"/>
      <c r="CY548" s="50"/>
      <c r="CZ548" s="50"/>
      <c r="DA548" s="28"/>
      <c r="DB548" s="28"/>
      <c r="DC548" s="28"/>
      <c r="DD548" s="735">
        <v>1</v>
      </c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76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71"/>
      <c r="FJ548" s="71"/>
      <c r="FK548" s="72"/>
      <c r="FL548" s="72"/>
      <c r="FM548" s="73"/>
      <c r="FN548" s="73"/>
      <c r="FO548" s="73"/>
      <c r="FP548" s="73"/>
      <c r="FQ548" s="73"/>
      <c r="FR548" s="73"/>
      <c r="FS548" s="28"/>
      <c r="FT548" s="77"/>
      <c r="FU548" s="77"/>
      <c r="FV548" s="77"/>
      <c r="FW548" s="75"/>
      <c r="FX548" s="75"/>
      <c r="FY548" s="75"/>
      <c r="FZ548" s="75"/>
      <c r="GA548" s="28"/>
      <c r="GB548" s="78"/>
      <c r="GC548" s="85"/>
      <c r="GD548" s="85"/>
      <c r="GE548" s="85"/>
      <c r="GF548" s="85"/>
      <c r="GG548" s="85"/>
      <c r="GH548" s="28"/>
      <c r="GI548" s="28"/>
      <c r="GJ548" s="28"/>
      <c r="GK548" s="28"/>
      <c r="GL548" s="77"/>
      <c r="GM548" s="28"/>
      <c r="GN548" s="28"/>
      <c r="GO548" s="28"/>
      <c r="GP548" s="28"/>
      <c r="GQ548" s="27"/>
      <c r="GR548" s="27"/>
      <c r="GS548" s="27"/>
      <c r="GT548" s="27"/>
      <c r="GU548" s="27"/>
      <c r="GV548" s="27"/>
      <c r="GW548" s="27"/>
      <c r="GX548" s="27"/>
      <c r="GY548" s="86"/>
      <c r="GZ548" s="27"/>
      <c r="HA548" s="27"/>
      <c r="HB548" s="28"/>
      <c r="HC548" s="28"/>
      <c r="HD548" s="28"/>
      <c r="HE548" s="28"/>
      <c r="HF548" s="28"/>
      <c r="HG548" s="28"/>
      <c r="HH548" s="28"/>
      <c r="HI548" s="28"/>
      <c r="HJ548" s="28"/>
      <c r="HK548" s="28"/>
      <c r="HL548" s="28"/>
      <c r="HM548" s="28"/>
      <c r="HN548" s="28"/>
      <c r="HO548" s="28"/>
      <c r="HP548" s="28"/>
      <c r="HQ548" s="28"/>
      <c r="HR548" s="28"/>
      <c r="HS548" s="28"/>
      <c r="HT548" s="28"/>
      <c r="HU548" s="28"/>
      <c r="HV548" s="28"/>
      <c r="HW548" s="28"/>
      <c r="HX548" s="28"/>
      <c r="HY548" s="28"/>
      <c r="HZ548" s="85"/>
      <c r="IA548" s="28"/>
      <c r="IB548" s="28"/>
      <c r="IC548" s="28"/>
      <c r="ID548" s="28"/>
      <c r="IE548" s="28"/>
      <c r="IF548" s="84"/>
      <c r="IG548" s="84"/>
      <c r="IH548" s="28"/>
      <c r="II548" s="28"/>
      <c r="IJ548" s="28"/>
      <c r="IK548" s="28"/>
      <c r="IL548" s="28"/>
      <c r="IM548" s="28"/>
      <c r="IN548" s="28"/>
      <c r="IO548" s="28"/>
      <c r="IP548" s="28"/>
      <c r="IQ548" s="84"/>
      <c r="IR548" s="28"/>
      <c r="IS548" s="28"/>
      <c r="IT548" s="28"/>
      <c r="IU548" s="28"/>
      <c r="IV548" s="28"/>
      <c r="IW548" s="28"/>
      <c r="IX548" s="28"/>
      <c r="IY548" s="28"/>
      <c r="IZ548" s="28"/>
      <c r="JA548" s="28"/>
      <c r="JB548" s="28"/>
      <c r="JC548" s="28"/>
      <c r="JD548" s="28"/>
      <c r="JE548" s="59"/>
      <c r="JF548" s="32"/>
      <c r="JG548" s="32"/>
      <c r="JH548" s="28"/>
      <c r="JI548" s="28"/>
      <c r="JJ548" s="28"/>
      <c r="JK548" s="28"/>
      <c r="JL548" s="28"/>
      <c r="JM548" s="162"/>
      <c r="JN548" s="50"/>
      <c r="JO548" s="49"/>
      <c r="JP548" s="28"/>
      <c r="JQ548" s="50"/>
      <c r="JR548" s="27"/>
      <c r="JS548" s="27"/>
      <c r="JT548" s="58"/>
      <c r="JU548" s="28"/>
      <c r="JV548" s="50"/>
      <c r="JW548" s="58"/>
      <c r="JX548" s="59"/>
      <c r="JY548" s="51"/>
      <c r="JZ548" s="58"/>
      <c r="KA548" s="59"/>
      <c r="KB548" s="51"/>
      <c r="KC548" s="27"/>
      <c r="KD548" s="59"/>
      <c r="KE548" s="76"/>
      <c r="KF548" s="56"/>
      <c r="KG548" s="56"/>
      <c r="KH548" s="56"/>
      <c r="KI548" s="56"/>
      <c r="KJ548" s="56"/>
      <c r="KK548" s="56"/>
      <c r="KL548" s="56"/>
      <c r="KM548" s="56"/>
      <c r="KN548" s="28"/>
      <c r="KO548" s="28"/>
      <c r="KP548" s="28"/>
      <c r="KQ548" s="28"/>
      <c r="KR548" s="120"/>
      <c r="KS548" s="120"/>
      <c r="KT548" s="120"/>
      <c r="KU548" s="120"/>
      <c r="KV548" s="120"/>
      <c r="KW548" s="120"/>
      <c r="KX548" s="120"/>
      <c r="KY548" s="120"/>
      <c r="KZ548" s="120"/>
      <c r="LA548" s="120"/>
      <c r="LB548" s="120"/>
      <c r="LC548" s="120"/>
      <c r="LD548" s="120"/>
      <c r="LE548" s="120"/>
      <c r="LF548" s="139"/>
      <c r="LG548" s="148"/>
      <c r="LH548" s="148"/>
      <c r="LI548" s="148"/>
      <c r="LJ548" s="148"/>
      <c r="LK548" s="148"/>
      <c r="LL548" s="148"/>
      <c r="LM548" s="148"/>
      <c r="LN548" s="148"/>
      <c r="LO548" s="148"/>
      <c r="LP548" s="148"/>
      <c r="LQ548" s="148"/>
      <c r="LR548" s="148"/>
      <c r="LS548" s="148"/>
      <c r="LT548" s="148"/>
      <c r="LU548" s="148"/>
      <c r="LV548" s="148"/>
      <c r="LW548" s="148"/>
      <c r="LX548" s="148"/>
      <c r="LY548" s="148"/>
      <c r="LZ548" s="148"/>
      <c r="MA548" s="148"/>
      <c r="MB548" s="148"/>
      <c r="MC548" s="28"/>
      <c r="MD548" s="159"/>
      <c r="ME548" s="27"/>
      <c r="MF548" s="582"/>
      <c r="MG548" s="736">
        <v>42285</v>
      </c>
      <c r="MH548" s="735">
        <v>527</v>
      </c>
      <c r="MI548" s="28"/>
      <c r="MJ548" s="582"/>
      <c r="MK548" s="28"/>
      <c r="ML548" s="28"/>
      <c r="MM548" s="28"/>
      <c r="MN548" s="28"/>
      <c r="MO548" s="28"/>
      <c r="MP548" s="28"/>
      <c r="MQ548" s="28"/>
      <c r="MR548" s="28"/>
      <c r="MS548" s="28"/>
      <c r="MT548" s="28"/>
      <c r="MU548" s="28"/>
      <c r="MV548" s="28"/>
      <c r="MW548" s="28"/>
      <c r="MX548" s="28"/>
      <c r="MY548" s="28"/>
      <c r="MZ548" s="28"/>
      <c r="NA548" s="28"/>
      <c r="NB548" s="28"/>
      <c r="NC548" s="28"/>
      <c r="ND548" s="28"/>
      <c r="NE548" s="876">
        <v>1253</v>
      </c>
      <c r="NF548" s="872" t="s">
        <v>64</v>
      </c>
      <c r="NG548" s="872" t="s">
        <v>64</v>
      </c>
      <c r="NH548" s="872" t="s">
        <v>64</v>
      </c>
      <c r="NI548" s="872" t="s">
        <v>64</v>
      </c>
      <c r="NJ548" s="872" t="s">
        <v>64</v>
      </c>
      <c r="NK548" s="872" t="s">
        <v>64</v>
      </c>
      <c r="NL548" s="872" t="s">
        <v>64</v>
      </c>
      <c r="NM548" s="872" t="s">
        <v>64</v>
      </c>
      <c r="NN548" s="872" t="s">
        <v>64</v>
      </c>
      <c r="NO548" s="872" t="s">
        <v>64</v>
      </c>
      <c r="NP548" s="872" t="s">
        <v>64</v>
      </c>
      <c r="NQ548" s="872" t="s">
        <v>64</v>
      </c>
      <c r="NR548" s="872" t="s">
        <v>64</v>
      </c>
      <c r="NS548" s="872" t="s">
        <v>64</v>
      </c>
      <c r="NT548" s="872" t="s">
        <v>64</v>
      </c>
      <c r="NU548" s="872" t="s">
        <v>64</v>
      </c>
      <c r="NV548" s="872" t="s">
        <v>64</v>
      </c>
      <c r="NW548" s="872" t="s">
        <v>64</v>
      </c>
      <c r="NX548" s="872" t="s">
        <v>64</v>
      </c>
      <c r="NY548" s="872" t="s">
        <v>64</v>
      </c>
      <c r="NZ548" s="872" t="s">
        <v>64</v>
      </c>
      <c r="OA548" s="872" t="s">
        <v>64</v>
      </c>
      <c r="OB548" s="872" t="s">
        <v>64</v>
      </c>
      <c r="OC548" s="872" t="s">
        <v>64</v>
      </c>
      <c r="OD548" s="872" t="s">
        <v>64</v>
      </c>
      <c r="OE548" s="872" t="s">
        <v>64</v>
      </c>
      <c r="OF548" s="872" t="s">
        <v>64</v>
      </c>
      <c r="OG548" s="872" t="s">
        <v>64</v>
      </c>
      <c r="OH548" s="872" t="s">
        <v>64</v>
      </c>
      <c r="OI548" s="872" t="s">
        <v>64</v>
      </c>
      <c r="OJ548" s="872" t="s">
        <v>64</v>
      </c>
      <c r="OK548" s="872" t="s">
        <v>64</v>
      </c>
      <c r="OL548" s="872" t="s">
        <v>64</v>
      </c>
      <c r="OM548" s="872" t="s">
        <v>64</v>
      </c>
    </row>
    <row r="557" spans="1:403" x14ac:dyDescent="0.25">
      <c r="E557" s="30" t="s">
        <v>2103</v>
      </c>
    </row>
  </sheetData>
  <conditionalFormatting sqref="MJ271:MJ280">
    <cfRule type="cellIs" dxfId="3" priority="1" operator="lessThan">
      <formula>15</formula>
    </cfRule>
  </conditionalFormatting>
  <conditionalFormatting sqref="MJ271:MJ280">
    <cfRule type="cellIs" dxfId="2" priority="2" operator="greaterThan">
      <formula>120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G299"/>
  <sheetViews>
    <sheetView zoomScale="70" zoomScaleNormal="70" zoomScalePageLayoutView="60" workbookViewId="0">
      <pane xSplit="8" ySplit="1" topLeftCell="I215" activePane="bottomRight" state="frozen"/>
      <selection pane="topRight" activeCell="K1" sqref="K1"/>
      <selection pane="bottomLeft" activeCell="F2" sqref="F2"/>
      <selection pane="bottomRight" activeCell="P248" sqref="P248"/>
    </sheetView>
  </sheetViews>
  <sheetFormatPr defaultColWidth="11.42578125" defaultRowHeight="15.75" x14ac:dyDescent="0.25"/>
  <cols>
    <col min="1" max="1" width="16.28515625" style="770" customWidth="1"/>
    <col min="2" max="2" width="22.140625" style="771" customWidth="1"/>
    <col min="3" max="3" width="21.28515625" style="771" customWidth="1"/>
    <col min="4" max="4" width="14.5703125" style="27" customWidth="1"/>
    <col min="5" max="6" width="17.28515625" style="30" customWidth="1"/>
    <col min="7" max="7" width="14" style="28" customWidth="1"/>
    <col min="8" max="8" width="9.140625" style="28" customWidth="1"/>
    <col min="9" max="9" width="12.42578125" style="27" customWidth="1"/>
    <col min="10" max="10" width="12.42578125" style="74" customWidth="1"/>
    <col min="11" max="11" width="11.7109375" style="85" customWidth="1"/>
    <col min="12" max="12" width="11.7109375" style="28" customWidth="1"/>
    <col min="13" max="13" width="11.5703125" style="113" customWidth="1"/>
    <col min="14" max="15" width="11.5703125" style="28" customWidth="1"/>
    <col min="16" max="16" width="20.28515625" style="28" customWidth="1"/>
    <col min="17" max="17" width="13.28515625" style="76" customWidth="1"/>
    <col min="18" max="18" width="11.7109375" style="76" customWidth="1"/>
    <col min="19" max="20" width="12.42578125" style="76" customWidth="1"/>
    <col min="21" max="21" width="11.5703125" style="77" customWidth="1"/>
  </cols>
  <sheetData>
    <row r="1" spans="1:371" s="1" customFormat="1" x14ac:dyDescent="0.25">
      <c r="A1" s="763" t="s">
        <v>0</v>
      </c>
      <c r="B1" s="763" t="s">
        <v>1</v>
      </c>
      <c r="C1" s="763" t="s">
        <v>2</v>
      </c>
      <c r="D1" s="769" t="s">
        <v>3</v>
      </c>
      <c r="E1" s="763" t="s">
        <v>4</v>
      </c>
      <c r="F1" s="583" t="s">
        <v>342</v>
      </c>
      <c r="G1" s="637" t="s">
        <v>6</v>
      </c>
      <c r="H1" s="637" t="s">
        <v>2104</v>
      </c>
      <c r="I1" s="3" t="s">
        <v>11</v>
      </c>
      <c r="J1" s="702" t="s">
        <v>14</v>
      </c>
      <c r="K1" s="6" t="s">
        <v>15</v>
      </c>
      <c r="L1" s="4" t="s">
        <v>16</v>
      </c>
      <c r="M1" s="13" t="s">
        <v>21</v>
      </c>
      <c r="N1" s="173"/>
      <c r="O1" s="195" t="s">
        <v>29</v>
      </c>
      <c r="P1" s="173"/>
      <c r="Q1" s="596" t="s">
        <v>30</v>
      </c>
      <c r="R1" s="597" t="s">
        <v>31</v>
      </c>
      <c r="S1" s="598" t="s">
        <v>32</v>
      </c>
      <c r="T1" s="599" t="s">
        <v>36</v>
      </c>
      <c r="U1" s="601" t="s">
        <v>37</v>
      </c>
    </row>
    <row r="2" spans="1:371" s="61" customFormat="1" x14ac:dyDescent="0.25">
      <c r="A2" s="274">
        <v>1</v>
      </c>
      <c r="B2" s="274">
        <v>0</v>
      </c>
      <c r="C2" s="274">
        <v>1</v>
      </c>
      <c r="D2" s="206">
        <v>2</v>
      </c>
      <c r="E2" s="274">
        <v>1</v>
      </c>
      <c r="F2" s="865">
        <f t="shared" ref="F2:F33" si="0">E2</f>
        <v>1</v>
      </c>
      <c r="G2" s="232">
        <v>1</v>
      </c>
      <c r="H2" s="232"/>
      <c r="I2" s="207">
        <v>77</v>
      </c>
      <c r="J2" s="342">
        <v>27.343749999999996</v>
      </c>
      <c r="K2" s="210">
        <v>1.7318886979699168</v>
      </c>
      <c r="L2" s="208">
        <v>1</v>
      </c>
      <c r="M2" s="325">
        <v>0</v>
      </c>
      <c r="O2" s="133"/>
      <c r="Q2" s="592">
        <v>123</v>
      </c>
      <c r="R2" s="602">
        <v>0.8</v>
      </c>
      <c r="S2" s="603">
        <v>70</v>
      </c>
      <c r="T2" s="604"/>
      <c r="U2" s="605">
        <v>1559</v>
      </c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222"/>
      <c r="DJ2" s="222"/>
      <c r="DK2" s="222"/>
      <c r="DL2" s="222"/>
      <c r="DM2" s="222"/>
      <c r="DN2" s="222"/>
      <c r="DO2" s="222"/>
      <c r="DP2" s="222"/>
      <c r="DQ2" s="222"/>
      <c r="DR2" s="222"/>
      <c r="DS2" s="222"/>
      <c r="DT2" s="222"/>
      <c r="DU2" s="222"/>
      <c r="DV2" s="222"/>
      <c r="DW2" s="222"/>
      <c r="DX2" s="222"/>
      <c r="DY2" s="222"/>
      <c r="DZ2" s="222"/>
      <c r="EA2" s="222"/>
      <c r="EB2" s="222"/>
      <c r="EC2" s="222"/>
      <c r="ED2" s="222"/>
      <c r="EE2" s="222"/>
      <c r="EF2" s="222"/>
      <c r="EG2" s="222"/>
      <c r="EH2" s="222"/>
      <c r="EI2" s="222"/>
      <c r="EJ2" s="222"/>
      <c r="EK2" s="222"/>
      <c r="EL2" s="222"/>
      <c r="EM2" s="222"/>
      <c r="EN2" s="222"/>
      <c r="EO2" s="222"/>
      <c r="EP2" s="222"/>
      <c r="EQ2" s="222"/>
      <c r="ER2" s="222"/>
      <c r="ES2" s="222"/>
      <c r="ET2" s="222"/>
      <c r="EU2" s="222"/>
      <c r="EV2" s="222"/>
      <c r="EW2" s="222"/>
      <c r="EX2" s="222"/>
      <c r="EY2" s="222"/>
      <c r="EZ2" s="222"/>
      <c r="FA2" s="222"/>
      <c r="FB2" s="222"/>
      <c r="FC2" s="222"/>
      <c r="FD2" s="222"/>
      <c r="FE2" s="222"/>
      <c r="FF2" s="222"/>
      <c r="FG2" s="222"/>
      <c r="FH2" s="222"/>
      <c r="FI2" s="222"/>
      <c r="FJ2" s="222"/>
      <c r="FK2" s="222"/>
      <c r="FL2" s="222"/>
      <c r="FM2" s="222"/>
      <c r="FN2" s="222"/>
      <c r="FO2" s="222"/>
      <c r="FP2" s="222"/>
      <c r="FQ2" s="222"/>
      <c r="FR2" s="222"/>
      <c r="FS2" s="222"/>
      <c r="FT2" s="222"/>
      <c r="FU2" s="222"/>
      <c r="FV2" s="222"/>
      <c r="FW2" s="222"/>
      <c r="FX2" s="222"/>
      <c r="FY2" s="222"/>
      <c r="FZ2" s="222"/>
      <c r="GA2" s="222"/>
      <c r="GB2" s="222"/>
      <c r="GC2" s="222"/>
      <c r="GD2" s="222"/>
      <c r="GE2" s="222"/>
      <c r="GF2" s="222"/>
      <c r="GG2" s="222"/>
      <c r="GH2" s="222"/>
      <c r="GI2" s="222"/>
      <c r="GJ2" s="222"/>
      <c r="GK2" s="222"/>
      <c r="GL2" s="222"/>
      <c r="GM2" s="222"/>
      <c r="GN2" s="222"/>
      <c r="GO2" s="222"/>
      <c r="GP2" s="222"/>
      <c r="GQ2" s="222"/>
      <c r="GR2" s="222"/>
      <c r="GS2" s="222"/>
      <c r="GT2" s="222"/>
      <c r="GU2" s="222"/>
      <c r="GV2" s="222"/>
      <c r="GW2" s="222"/>
      <c r="GX2" s="222"/>
      <c r="GY2" s="222"/>
      <c r="GZ2" s="222"/>
      <c r="HA2" s="222"/>
      <c r="HB2" s="222"/>
      <c r="HC2" s="222"/>
      <c r="HD2" s="222"/>
      <c r="HE2" s="222"/>
      <c r="HF2" s="222"/>
      <c r="HG2" s="222"/>
      <c r="HH2" s="222"/>
      <c r="HI2" s="222"/>
      <c r="HJ2" s="222"/>
      <c r="HK2" s="222"/>
      <c r="HL2" s="222"/>
      <c r="HM2" s="222"/>
      <c r="HN2" s="222"/>
      <c r="HO2" s="222"/>
      <c r="HP2" s="222"/>
      <c r="HQ2" s="222"/>
      <c r="HR2" s="222"/>
      <c r="HS2" s="222"/>
      <c r="HT2" s="222"/>
      <c r="HU2" s="222"/>
      <c r="HV2" s="222"/>
      <c r="HW2" s="222"/>
      <c r="HX2" s="222"/>
      <c r="HY2" s="222"/>
      <c r="HZ2" s="222"/>
      <c r="IA2" s="222"/>
      <c r="IB2" s="222"/>
      <c r="IC2" s="222"/>
      <c r="ID2" s="222"/>
      <c r="IE2" s="222"/>
      <c r="IF2" s="222"/>
      <c r="IG2" s="222"/>
      <c r="IH2" s="222"/>
      <c r="II2" s="222"/>
      <c r="IJ2" s="222"/>
      <c r="IK2" s="222"/>
      <c r="IL2" s="222"/>
      <c r="IM2" s="222"/>
      <c r="IN2" s="222"/>
      <c r="IO2" s="222"/>
      <c r="IP2" s="222"/>
      <c r="IQ2" s="222"/>
      <c r="IR2" s="222"/>
      <c r="IS2" s="222"/>
      <c r="IT2" s="222"/>
      <c r="IU2" s="222"/>
      <c r="IV2" s="222"/>
      <c r="IW2" s="222"/>
      <c r="IX2" s="222"/>
      <c r="IY2" s="222"/>
      <c r="IZ2" s="222"/>
      <c r="JA2" s="222"/>
      <c r="JB2" s="222"/>
      <c r="JC2" s="222"/>
      <c r="JD2" s="222"/>
      <c r="JE2" s="222"/>
      <c r="JF2" s="222"/>
      <c r="JG2" s="222"/>
      <c r="JH2" s="222"/>
      <c r="JI2" s="222"/>
      <c r="JJ2" s="222"/>
      <c r="JK2" s="222"/>
      <c r="JL2" s="222"/>
      <c r="JM2" s="222"/>
      <c r="JN2" s="222"/>
      <c r="JO2" s="222"/>
      <c r="JP2" s="222"/>
      <c r="JQ2" s="222"/>
      <c r="JR2" s="222"/>
      <c r="JS2" s="222"/>
      <c r="JT2" s="222"/>
      <c r="JU2" s="222"/>
      <c r="JV2" s="222"/>
      <c r="JW2" s="222"/>
      <c r="JX2" s="222"/>
      <c r="JY2" s="222"/>
      <c r="JZ2" s="222"/>
      <c r="KA2" s="222"/>
      <c r="KB2" s="222"/>
      <c r="KC2" s="222"/>
      <c r="KD2" s="222"/>
      <c r="KE2" s="222"/>
      <c r="KF2" s="222"/>
      <c r="KG2" s="222"/>
      <c r="KH2" s="222"/>
      <c r="KI2" s="222"/>
      <c r="KJ2" s="222"/>
      <c r="KK2" s="222"/>
      <c r="KL2" s="222"/>
      <c r="KM2" s="222"/>
      <c r="KN2" s="222"/>
      <c r="KO2" s="222"/>
      <c r="KP2" s="222"/>
      <c r="KQ2" s="222"/>
      <c r="KR2" s="222"/>
      <c r="KS2" s="222"/>
      <c r="KT2" s="222"/>
      <c r="KU2" s="222"/>
      <c r="KV2" s="222"/>
      <c r="KW2" s="222"/>
      <c r="KX2" s="222"/>
      <c r="KY2" s="222"/>
      <c r="KZ2" s="222"/>
      <c r="LA2" s="222"/>
      <c r="LB2" s="222"/>
      <c r="LC2" s="222"/>
      <c r="LD2" s="222"/>
      <c r="LE2" s="222"/>
      <c r="LF2" s="222"/>
      <c r="LG2" s="222"/>
      <c r="LH2" s="222"/>
      <c r="LI2" s="222"/>
      <c r="LJ2" s="222"/>
      <c r="LK2" s="222"/>
      <c r="LL2" s="222"/>
      <c r="LM2" s="222"/>
      <c r="LN2" s="222"/>
      <c r="LO2" s="222"/>
      <c r="LP2" s="222"/>
      <c r="LQ2" s="222"/>
      <c r="LR2" s="222"/>
      <c r="LS2" s="222"/>
      <c r="LT2" s="222"/>
      <c r="LU2" s="222"/>
      <c r="LV2" s="222"/>
      <c r="LW2" s="222"/>
      <c r="LX2" s="222"/>
      <c r="LY2" s="222"/>
      <c r="LZ2" s="222"/>
      <c r="MA2" s="222"/>
      <c r="MB2" s="222"/>
      <c r="MC2" s="222"/>
      <c r="MD2" s="222"/>
      <c r="ME2" s="222"/>
      <c r="MF2" s="222"/>
      <c r="MG2" s="222"/>
      <c r="MH2" s="222"/>
      <c r="MI2" s="222"/>
      <c r="MJ2" s="222"/>
      <c r="MK2" s="222"/>
      <c r="ML2" s="222"/>
      <c r="MM2" s="222"/>
      <c r="MN2" s="222"/>
      <c r="MO2" s="222"/>
      <c r="MP2" s="222"/>
      <c r="MQ2" s="222"/>
      <c r="MR2" s="222"/>
      <c r="MS2" s="222"/>
      <c r="MT2" s="222"/>
      <c r="MU2" s="222"/>
      <c r="MV2" s="222"/>
      <c r="MW2" s="222"/>
      <c r="MX2" s="222"/>
      <c r="MY2" s="222"/>
      <c r="MZ2" s="222"/>
      <c r="NA2" s="222"/>
      <c r="NB2" s="222"/>
      <c r="NC2" s="222"/>
      <c r="ND2" s="222"/>
      <c r="NE2" s="222"/>
      <c r="NF2" s="222"/>
      <c r="NG2" s="222"/>
    </row>
    <row r="3" spans="1:371" s="61" customFormat="1" x14ac:dyDescent="0.25">
      <c r="A3" s="221">
        <v>2</v>
      </c>
      <c r="B3" s="221">
        <v>0</v>
      </c>
      <c r="C3" s="221">
        <v>1</v>
      </c>
      <c r="D3" s="206">
        <v>2</v>
      </c>
      <c r="E3" s="267">
        <v>2</v>
      </c>
      <c r="F3" s="865">
        <f t="shared" si="0"/>
        <v>2</v>
      </c>
      <c r="G3" s="232">
        <v>2</v>
      </c>
      <c r="H3" s="232"/>
      <c r="I3" s="207">
        <v>75</v>
      </c>
      <c r="J3" s="342">
        <v>21.612811791383223</v>
      </c>
      <c r="K3" s="210">
        <v>1.6923131643291578</v>
      </c>
      <c r="L3" s="208">
        <v>1</v>
      </c>
      <c r="M3" s="331">
        <v>0</v>
      </c>
      <c r="O3" s="133"/>
      <c r="Q3" s="592">
        <v>108</v>
      </c>
      <c r="R3" s="602">
        <v>0.68</v>
      </c>
      <c r="S3" s="603">
        <v>84</v>
      </c>
      <c r="T3" s="603"/>
      <c r="U3" s="605">
        <v>2032</v>
      </c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57"/>
      <c r="AN3" s="257"/>
      <c r="AO3" s="257"/>
      <c r="AP3" s="257"/>
      <c r="AQ3" s="257"/>
      <c r="AR3" s="257"/>
      <c r="AS3" s="257"/>
      <c r="AT3" s="257"/>
      <c r="AU3" s="257"/>
      <c r="AV3" s="257"/>
      <c r="AW3" s="257"/>
      <c r="AX3" s="257"/>
      <c r="AY3" s="257"/>
      <c r="AZ3" s="257"/>
      <c r="BA3" s="257"/>
      <c r="BB3" s="257"/>
      <c r="BC3" s="257"/>
      <c r="BD3" s="257"/>
      <c r="BE3" s="257"/>
      <c r="BF3" s="257"/>
      <c r="BG3" s="257"/>
      <c r="BH3" s="257"/>
      <c r="BI3" s="257"/>
      <c r="BJ3" s="257"/>
      <c r="BK3" s="257"/>
      <c r="BL3" s="257"/>
      <c r="BM3" s="257"/>
      <c r="BN3" s="257"/>
      <c r="BO3" s="257"/>
      <c r="BP3" s="257"/>
      <c r="BQ3" s="257"/>
      <c r="BR3" s="257"/>
      <c r="BS3" s="257"/>
      <c r="BT3" s="257"/>
      <c r="BU3" s="257"/>
      <c r="BV3" s="257"/>
      <c r="BW3" s="257"/>
      <c r="BX3" s="257"/>
      <c r="BY3" s="257"/>
      <c r="BZ3" s="257"/>
      <c r="CA3" s="257"/>
      <c r="CB3" s="257"/>
      <c r="CC3" s="257"/>
      <c r="CD3" s="257"/>
      <c r="CE3" s="257"/>
      <c r="CF3" s="257"/>
      <c r="CG3" s="257"/>
      <c r="CH3" s="257"/>
      <c r="CI3" s="257"/>
      <c r="CJ3" s="257"/>
      <c r="CK3" s="257"/>
      <c r="CL3" s="257"/>
      <c r="CM3" s="257"/>
      <c r="CN3" s="257"/>
      <c r="CO3" s="257"/>
      <c r="CP3" s="257"/>
      <c r="CQ3" s="257"/>
      <c r="CR3" s="257"/>
      <c r="CS3" s="257"/>
      <c r="CT3" s="257"/>
      <c r="CU3" s="257"/>
      <c r="CV3" s="257"/>
      <c r="CW3" s="257"/>
      <c r="CX3" s="257"/>
      <c r="CY3" s="257"/>
      <c r="CZ3" s="257"/>
      <c r="DA3" s="257"/>
      <c r="DB3" s="257"/>
      <c r="DC3" s="257"/>
      <c r="DD3" s="257"/>
      <c r="DE3" s="257"/>
      <c r="DF3" s="257"/>
      <c r="DG3" s="257"/>
      <c r="DH3" s="257"/>
      <c r="DI3" s="257"/>
      <c r="DJ3" s="257"/>
      <c r="DK3" s="257"/>
      <c r="DL3" s="257"/>
      <c r="DM3" s="257"/>
      <c r="DN3" s="257"/>
      <c r="DO3" s="257"/>
      <c r="DP3" s="257"/>
      <c r="DQ3" s="257"/>
      <c r="DR3" s="257"/>
      <c r="DS3" s="257"/>
      <c r="DT3" s="257"/>
      <c r="DU3" s="257"/>
      <c r="DV3" s="257"/>
      <c r="DW3" s="257"/>
      <c r="DX3" s="257"/>
      <c r="DY3" s="257"/>
      <c r="DZ3" s="257"/>
      <c r="EA3" s="257"/>
      <c r="EB3" s="257"/>
      <c r="EC3" s="257"/>
      <c r="ED3" s="257"/>
      <c r="EE3" s="257"/>
      <c r="EF3" s="257"/>
      <c r="EG3" s="257"/>
      <c r="EH3" s="257"/>
      <c r="EI3" s="257"/>
      <c r="EJ3" s="257"/>
      <c r="EK3" s="257"/>
      <c r="EL3" s="257"/>
      <c r="EM3" s="257"/>
      <c r="EN3" s="257"/>
      <c r="EO3" s="257"/>
      <c r="EP3" s="257"/>
      <c r="EQ3" s="257"/>
      <c r="ER3" s="257"/>
      <c r="ES3" s="257"/>
      <c r="ET3" s="257"/>
      <c r="EU3" s="257"/>
      <c r="EV3" s="257"/>
      <c r="EW3" s="257"/>
      <c r="EX3" s="257"/>
      <c r="EY3" s="257"/>
      <c r="EZ3" s="257"/>
      <c r="FA3" s="257"/>
      <c r="FB3" s="257"/>
      <c r="FC3" s="257"/>
      <c r="FD3" s="257"/>
      <c r="FE3" s="257"/>
      <c r="FF3" s="257"/>
      <c r="FG3" s="257"/>
      <c r="FH3" s="257"/>
      <c r="FI3" s="257"/>
      <c r="FJ3" s="257"/>
      <c r="FK3" s="257"/>
      <c r="FL3" s="257"/>
      <c r="FM3" s="257"/>
      <c r="FN3" s="257"/>
      <c r="FO3" s="257"/>
      <c r="FP3" s="257"/>
      <c r="FQ3" s="257"/>
      <c r="FR3" s="257"/>
      <c r="FS3" s="257"/>
      <c r="FT3" s="257"/>
      <c r="FU3" s="257"/>
      <c r="FV3" s="257"/>
      <c r="FW3" s="257"/>
      <c r="FX3" s="257"/>
      <c r="FY3" s="257"/>
      <c r="FZ3" s="257"/>
      <c r="GA3" s="257"/>
      <c r="GB3" s="257"/>
      <c r="GC3" s="257"/>
      <c r="GD3" s="257"/>
      <c r="GE3" s="257"/>
      <c r="GF3" s="257"/>
      <c r="GG3" s="257"/>
      <c r="GH3" s="257"/>
      <c r="GI3" s="257"/>
      <c r="GJ3" s="257"/>
      <c r="GK3" s="257"/>
      <c r="GL3" s="257"/>
      <c r="GM3" s="257"/>
      <c r="GN3" s="257"/>
      <c r="GO3" s="257"/>
      <c r="GP3" s="257"/>
      <c r="GQ3" s="257"/>
      <c r="GR3" s="257"/>
      <c r="GS3" s="257"/>
      <c r="GT3" s="257"/>
      <c r="GU3" s="257"/>
      <c r="GV3" s="257"/>
      <c r="GW3" s="257"/>
      <c r="GX3" s="257"/>
      <c r="GY3" s="257"/>
      <c r="GZ3" s="257"/>
      <c r="HA3" s="257"/>
      <c r="HB3" s="257"/>
      <c r="HC3" s="257"/>
      <c r="HD3" s="257"/>
      <c r="HE3" s="257"/>
      <c r="HF3" s="257"/>
      <c r="HG3" s="257"/>
      <c r="HH3" s="257"/>
      <c r="HI3" s="257"/>
      <c r="HJ3" s="257"/>
      <c r="HK3" s="257"/>
      <c r="HL3" s="257"/>
      <c r="HM3" s="257"/>
      <c r="HN3" s="257"/>
      <c r="HO3" s="257"/>
      <c r="HP3" s="257"/>
      <c r="HQ3" s="257"/>
      <c r="HR3" s="257"/>
      <c r="HS3" s="257"/>
      <c r="HT3" s="257"/>
      <c r="HU3" s="257"/>
      <c r="HV3" s="257"/>
      <c r="HW3" s="257"/>
      <c r="HX3" s="257"/>
      <c r="HY3" s="257"/>
      <c r="HZ3" s="257"/>
      <c r="IA3" s="257"/>
      <c r="IB3" s="257"/>
      <c r="IC3" s="257"/>
      <c r="ID3" s="257"/>
      <c r="IE3" s="257"/>
      <c r="IF3" s="257"/>
      <c r="IG3" s="257"/>
      <c r="IH3" s="257"/>
      <c r="II3" s="257"/>
      <c r="IJ3" s="257"/>
      <c r="IK3" s="257"/>
      <c r="IL3" s="257"/>
      <c r="IM3" s="257"/>
      <c r="IN3" s="257"/>
      <c r="IO3" s="257"/>
      <c r="IP3" s="257"/>
      <c r="IQ3" s="257"/>
      <c r="IR3" s="257"/>
      <c r="IS3" s="257"/>
      <c r="IT3" s="257"/>
      <c r="IU3" s="257"/>
      <c r="IV3" s="257"/>
      <c r="IW3" s="257"/>
      <c r="IX3" s="257"/>
      <c r="IY3" s="257"/>
      <c r="IZ3" s="257"/>
      <c r="JA3" s="257"/>
      <c r="JB3" s="257"/>
      <c r="JC3" s="257"/>
      <c r="JD3" s="257"/>
      <c r="JE3" s="257"/>
      <c r="JF3" s="257"/>
      <c r="JG3" s="257"/>
      <c r="JH3" s="257"/>
      <c r="JI3" s="257"/>
      <c r="JJ3" s="257"/>
      <c r="JK3" s="257"/>
      <c r="JL3" s="257"/>
      <c r="JM3" s="257"/>
      <c r="JN3" s="257"/>
      <c r="JO3" s="257"/>
      <c r="JP3" s="257"/>
      <c r="JQ3" s="257"/>
      <c r="JR3" s="257"/>
      <c r="JS3" s="257"/>
      <c r="JT3" s="257"/>
      <c r="JU3" s="257"/>
      <c r="JV3" s="257"/>
      <c r="JW3" s="257"/>
      <c r="JX3" s="257"/>
      <c r="JY3" s="257"/>
      <c r="JZ3" s="257"/>
      <c r="KA3" s="257"/>
      <c r="KB3" s="257"/>
      <c r="KC3" s="257"/>
      <c r="KD3" s="257"/>
      <c r="KE3" s="257"/>
      <c r="KF3" s="257"/>
      <c r="KG3" s="257"/>
      <c r="KH3" s="257"/>
      <c r="KI3" s="257"/>
      <c r="KJ3" s="257"/>
      <c r="KK3" s="257"/>
      <c r="KL3" s="257"/>
      <c r="KM3" s="257"/>
      <c r="KN3" s="257"/>
      <c r="KO3" s="257"/>
      <c r="KP3" s="257"/>
      <c r="KQ3" s="257"/>
      <c r="KR3" s="257"/>
      <c r="KS3" s="257"/>
      <c r="KT3" s="257"/>
      <c r="KU3" s="257"/>
      <c r="KV3" s="257"/>
      <c r="KW3" s="257"/>
      <c r="KX3" s="257"/>
      <c r="KY3" s="257"/>
      <c r="KZ3" s="257"/>
      <c r="LA3" s="257"/>
      <c r="LB3" s="257"/>
      <c r="LC3" s="257"/>
      <c r="LD3" s="257"/>
      <c r="LE3" s="257"/>
      <c r="LF3" s="257"/>
      <c r="LG3" s="257"/>
      <c r="LH3" s="257"/>
      <c r="LI3" s="257"/>
      <c r="LJ3" s="257"/>
      <c r="LK3" s="257"/>
      <c r="LL3" s="257"/>
      <c r="LM3" s="257"/>
      <c r="LN3" s="257"/>
      <c r="LO3" s="257"/>
      <c r="LP3" s="257"/>
      <c r="LQ3" s="257"/>
      <c r="LR3" s="257"/>
      <c r="LS3" s="257"/>
      <c r="LT3" s="257"/>
      <c r="LU3" s="257"/>
      <c r="LV3" s="257"/>
      <c r="LW3" s="257"/>
      <c r="LX3" s="257"/>
      <c r="LY3" s="257"/>
      <c r="LZ3" s="257"/>
      <c r="MA3" s="257"/>
      <c r="MB3" s="257"/>
      <c r="MC3" s="257"/>
      <c r="MD3" s="257"/>
      <c r="ME3" s="257"/>
      <c r="MF3" s="257"/>
      <c r="MG3" s="257"/>
      <c r="MH3" s="257"/>
      <c r="MI3" s="257"/>
      <c r="MJ3" s="257"/>
      <c r="MK3" s="257"/>
      <c r="ML3" s="257"/>
      <c r="MM3" s="257"/>
      <c r="MN3" s="257"/>
      <c r="MO3" s="257"/>
      <c r="MP3" s="257"/>
      <c r="MQ3" s="257"/>
      <c r="MR3" s="257"/>
      <c r="MS3" s="257"/>
      <c r="MT3" s="257"/>
      <c r="MU3" s="257"/>
      <c r="MV3" s="257"/>
      <c r="MW3" s="257"/>
      <c r="MX3" s="257"/>
      <c r="MY3" s="257"/>
      <c r="MZ3" s="257"/>
      <c r="NA3" s="257"/>
      <c r="NB3" s="257"/>
      <c r="NC3" s="257"/>
      <c r="ND3" s="257"/>
      <c r="NE3" s="257"/>
      <c r="NF3" s="257"/>
      <c r="NG3" s="257"/>
    </row>
    <row r="4" spans="1:371" s="61" customFormat="1" ht="16.5" customHeight="1" x14ac:dyDescent="0.25">
      <c r="A4" s="221">
        <v>5</v>
      </c>
      <c r="B4" s="274">
        <v>0</v>
      </c>
      <c r="C4" s="221">
        <v>1</v>
      </c>
      <c r="D4" s="206">
        <v>2</v>
      </c>
      <c r="E4" s="267">
        <v>5</v>
      </c>
      <c r="F4" s="865">
        <f t="shared" si="0"/>
        <v>5</v>
      </c>
      <c r="G4" s="232">
        <v>5</v>
      </c>
      <c r="H4" s="232"/>
      <c r="I4" s="207">
        <v>67</v>
      </c>
      <c r="J4" s="342">
        <v>30.421849648458629</v>
      </c>
      <c r="K4" s="210">
        <v>2.0308484422793152</v>
      </c>
      <c r="L4" s="208">
        <v>0</v>
      </c>
      <c r="M4" s="325">
        <v>1</v>
      </c>
      <c r="O4" s="133"/>
      <c r="Q4" s="592">
        <v>109</v>
      </c>
      <c r="R4" s="602">
        <v>0.95</v>
      </c>
      <c r="S4" s="603">
        <v>79</v>
      </c>
      <c r="T4" s="603"/>
      <c r="U4" s="605">
        <v>2660</v>
      </c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  <c r="CT4" s="221"/>
      <c r="CU4" s="221"/>
      <c r="CV4" s="221"/>
      <c r="CW4" s="221"/>
      <c r="CX4" s="221"/>
      <c r="CY4" s="221"/>
      <c r="CZ4" s="221"/>
      <c r="DA4" s="221"/>
      <c r="DB4" s="221"/>
      <c r="DC4" s="221"/>
      <c r="DD4" s="221"/>
      <c r="DE4" s="221"/>
      <c r="DF4" s="221"/>
      <c r="DG4" s="221"/>
      <c r="DH4" s="221"/>
      <c r="DI4" s="221"/>
      <c r="DJ4" s="221"/>
      <c r="DK4" s="221"/>
      <c r="DL4" s="221"/>
      <c r="DM4" s="221"/>
      <c r="DN4" s="221"/>
      <c r="DO4" s="221"/>
      <c r="DP4" s="221"/>
      <c r="DQ4" s="221"/>
      <c r="DR4" s="221"/>
      <c r="DS4" s="221"/>
      <c r="DT4" s="221"/>
      <c r="DU4" s="221"/>
      <c r="DV4" s="221"/>
      <c r="DW4" s="221"/>
      <c r="DX4" s="221"/>
      <c r="DY4" s="221"/>
      <c r="DZ4" s="221"/>
      <c r="EA4" s="221"/>
      <c r="EB4" s="221"/>
      <c r="EC4" s="221"/>
      <c r="ED4" s="221"/>
      <c r="EE4" s="221"/>
      <c r="EF4" s="221"/>
      <c r="EG4" s="221"/>
      <c r="EH4" s="221"/>
      <c r="EI4" s="221"/>
      <c r="EJ4" s="221"/>
      <c r="EK4" s="221"/>
      <c r="EL4" s="221"/>
      <c r="EM4" s="221"/>
      <c r="EN4" s="221"/>
      <c r="EO4" s="221"/>
      <c r="EP4" s="221"/>
      <c r="EQ4" s="221"/>
      <c r="ER4" s="221"/>
      <c r="ES4" s="221"/>
      <c r="ET4" s="221"/>
      <c r="EU4" s="221"/>
      <c r="EV4" s="221"/>
      <c r="EW4" s="221"/>
      <c r="EX4" s="221"/>
      <c r="EY4" s="221"/>
      <c r="EZ4" s="221"/>
      <c r="FA4" s="221"/>
      <c r="FB4" s="221"/>
      <c r="FC4" s="221"/>
      <c r="FD4" s="221"/>
      <c r="FE4" s="221"/>
      <c r="FF4" s="221"/>
      <c r="FG4" s="221"/>
      <c r="FH4" s="221"/>
      <c r="FI4" s="221"/>
      <c r="FJ4" s="221"/>
      <c r="FK4" s="221"/>
      <c r="FL4" s="221"/>
      <c r="FM4" s="221"/>
      <c r="FN4" s="221"/>
      <c r="FO4" s="221"/>
      <c r="FP4" s="221"/>
      <c r="FQ4" s="221"/>
      <c r="FR4" s="221"/>
      <c r="FS4" s="221"/>
      <c r="FT4" s="221"/>
      <c r="FU4" s="221"/>
      <c r="FV4" s="221"/>
      <c r="FW4" s="221"/>
      <c r="FX4" s="221"/>
      <c r="FY4" s="221"/>
      <c r="FZ4" s="221"/>
      <c r="GA4" s="221"/>
      <c r="GB4" s="221"/>
      <c r="GC4" s="221"/>
      <c r="GD4" s="221"/>
      <c r="GE4" s="221"/>
      <c r="GF4" s="221"/>
      <c r="GG4" s="221"/>
      <c r="GH4" s="221"/>
      <c r="GI4" s="221"/>
      <c r="GJ4" s="221"/>
      <c r="GK4" s="221"/>
      <c r="GL4" s="221"/>
      <c r="GM4" s="221"/>
      <c r="GN4" s="221"/>
      <c r="GO4" s="221"/>
      <c r="GP4" s="221"/>
      <c r="GQ4" s="221"/>
      <c r="GR4" s="221"/>
      <c r="GS4" s="221"/>
      <c r="GT4" s="221"/>
      <c r="GU4" s="221"/>
      <c r="GV4" s="221"/>
      <c r="GW4" s="221"/>
      <c r="GX4" s="221"/>
      <c r="GY4" s="221"/>
      <c r="GZ4" s="221"/>
      <c r="HA4" s="221"/>
      <c r="HB4" s="221"/>
      <c r="HC4" s="221"/>
      <c r="HD4" s="221"/>
      <c r="HE4" s="221"/>
      <c r="HF4" s="221"/>
      <c r="HG4" s="221"/>
      <c r="HH4" s="221"/>
      <c r="HI4" s="221"/>
      <c r="HJ4" s="221"/>
      <c r="HK4" s="221"/>
      <c r="HL4" s="221"/>
      <c r="HM4" s="221"/>
      <c r="HN4" s="221"/>
      <c r="HO4" s="221"/>
      <c r="HP4" s="221"/>
      <c r="HQ4" s="221"/>
      <c r="HR4" s="221"/>
      <c r="HS4" s="221"/>
      <c r="HT4" s="221"/>
      <c r="HU4" s="221"/>
      <c r="HV4" s="221"/>
      <c r="HW4" s="221"/>
      <c r="HX4" s="221"/>
      <c r="HY4" s="221"/>
      <c r="HZ4" s="221"/>
      <c r="IA4" s="221"/>
      <c r="IB4" s="221"/>
      <c r="IC4" s="221"/>
      <c r="ID4" s="221"/>
      <c r="IE4" s="221"/>
      <c r="IF4" s="221"/>
      <c r="IG4" s="221"/>
      <c r="IH4" s="221"/>
      <c r="II4" s="221"/>
      <c r="IJ4" s="221"/>
      <c r="IK4" s="221"/>
      <c r="IL4" s="221"/>
      <c r="IM4" s="221"/>
      <c r="IN4" s="221"/>
      <c r="IO4" s="221"/>
      <c r="IP4" s="221"/>
      <c r="IQ4" s="221"/>
      <c r="IR4" s="221"/>
      <c r="IS4" s="221"/>
      <c r="IT4" s="221"/>
      <c r="IU4" s="221"/>
      <c r="IV4" s="221"/>
      <c r="IW4" s="221"/>
      <c r="IX4" s="221"/>
      <c r="IY4" s="221"/>
      <c r="IZ4" s="221"/>
      <c r="JA4" s="221"/>
      <c r="JB4" s="221"/>
      <c r="JC4" s="221"/>
      <c r="JD4" s="221"/>
      <c r="JE4" s="221"/>
      <c r="JF4" s="221"/>
      <c r="JG4" s="221"/>
      <c r="JH4" s="221"/>
      <c r="JI4" s="221"/>
      <c r="JJ4" s="221"/>
      <c r="JK4" s="221"/>
      <c r="JL4" s="221"/>
      <c r="JM4" s="221"/>
      <c r="JN4" s="221"/>
      <c r="JO4" s="221"/>
      <c r="JP4" s="221"/>
      <c r="JQ4" s="221"/>
      <c r="JR4" s="221"/>
      <c r="JS4" s="221"/>
      <c r="JT4" s="221"/>
      <c r="JU4" s="221"/>
      <c r="JV4" s="221"/>
      <c r="JW4" s="221"/>
      <c r="JX4" s="221"/>
      <c r="JY4" s="221"/>
      <c r="JZ4" s="221"/>
      <c r="KA4" s="221"/>
      <c r="KB4" s="221"/>
      <c r="KC4" s="221"/>
      <c r="KD4" s="221"/>
      <c r="KE4" s="221"/>
      <c r="KF4" s="221"/>
      <c r="KG4" s="221"/>
      <c r="KH4" s="221"/>
      <c r="KI4" s="221"/>
      <c r="KJ4" s="221"/>
      <c r="KK4" s="221"/>
      <c r="KL4" s="221"/>
      <c r="KM4" s="221"/>
      <c r="KN4" s="221"/>
      <c r="KO4" s="221"/>
      <c r="KP4" s="221"/>
      <c r="KQ4" s="221"/>
      <c r="KR4" s="221"/>
      <c r="KS4" s="221"/>
      <c r="KT4" s="221"/>
      <c r="KU4" s="221"/>
      <c r="KV4" s="221"/>
      <c r="KW4" s="221"/>
      <c r="KX4" s="221"/>
      <c r="KY4" s="221"/>
      <c r="KZ4" s="221"/>
      <c r="LA4" s="221"/>
      <c r="LB4" s="221"/>
      <c r="LC4" s="221"/>
      <c r="LD4" s="221"/>
      <c r="LE4" s="221"/>
      <c r="LF4" s="221"/>
      <c r="LG4" s="221"/>
      <c r="LH4" s="221"/>
      <c r="LI4" s="221"/>
      <c r="LJ4" s="221"/>
      <c r="LK4" s="221"/>
      <c r="LL4" s="221"/>
      <c r="LM4" s="221"/>
      <c r="LN4" s="221"/>
      <c r="LO4" s="221"/>
      <c r="LP4" s="221"/>
      <c r="LQ4" s="221"/>
      <c r="LR4" s="221"/>
      <c r="LS4" s="221"/>
      <c r="LT4" s="221"/>
      <c r="LU4" s="221"/>
      <c r="LV4" s="221"/>
      <c r="LW4" s="221"/>
      <c r="LX4" s="221"/>
      <c r="LY4" s="221"/>
      <c r="LZ4" s="221"/>
      <c r="MA4" s="221"/>
      <c r="MB4" s="221"/>
      <c r="MC4" s="221"/>
      <c r="MD4" s="221"/>
      <c r="ME4" s="221"/>
      <c r="MF4" s="221"/>
      <c r="MG4" s="221"/>
      <c r="MH4" s="221"/>
      <c r="MI4" s="221"/>
      <c r="MJ4" s="221"/>
      <c r="MK4" s="221"/>
      <c r="ML4" s="221"/>
      <c r="MM4" s="221"/>
      <c r="MN4" s="221"/>
      <c r="MO4" s="221"/>
      <c r="MP4" s="221"/>
      <c r="MQ4" s="221"/>
      <c r="MR4" s="221"/>
      <c r="MS4" s="221"/>
      <c r="MT4" s="221"/>
      <c r="MU4" s="221"/>
      <c r="MV4" s="221"/>
      <c r="MW4" s="221"/>
      <c r="MX4" s="221"/>
      <c r="MY4" s="221"/>
      <c r="MZ4" s="221"/>
      <c r="NA4" s="221"/>
      <c r="NB4" s="221"/>
      <c r="NC4" s="221"/>
      <c r="ND4" s="221"/>
      <c r="NE4" s="221"/>
      <c r="NF4" s="221"/>
      <c r="NG4" s="221"/>
    </row>
    <row r="5" spans="1:371" s="61" customFormat="1" x14ac:dyDescent="0.25">
      <c r="A5" s="221">
        <v>6</v>
      </c>
      <c r="B5" s="221">
        <v>0</v>
      </c>
      <c r="C5" s="221">
        <v>1</v>
      </c>
      <c r="D5" s="206">
        <v>2</v>
      </c>
      <c r="E5" s="274">
        <v>6</v>
      </c>
      <c r="F5" s="865">
        <f t="shared" si="0"/>
        <v>6</v>
      </c>
      <c r="G5" s="232">
        <v>6</v>
      </c>
      <c r="H5" s="232"/>
      <c r="I5" s="207">
        <v>77</v>
      </c>
      <c r="J5" s="342">
        <v>25.925925925925924</v>
      </c>
      <c r="K5" s="210">
        <v>2.0382506356501482</v>
      </c>
      <c r="L5" s="208">
        <v>0</v>
      </c>
      <c r="M5" s="331">
        <v>0</v>
      </c>
      <c r="Q5" s="592">
        <v>111</v>
      </c>
      <c r="R5" s="602">
        <v>1.43</v>
      </c>
      <c r="S5" s="603">
        <v>48</v>
      </c>
      <c r="T5" s="603"/>
      <c r="U5" s="605">
        <v>2141</v>
      </c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1"/>
      <c r="BU5" s="221"/>
      <c r="BV5" s="221"/>
      <c r="BW5" s="221"/>
      <c r="BX5" s="221"/>
      <c r="BY5" s="221"/>
      <c r="BZ5" s="221"/>
      <c r="CA5" s="221"/>
      <c r="CB5" s="221"/>
      <c r="CC5" s="221"/>
      <c r="CD5" s="221"/>
      <c r="CE5" s="221"/>
      <c r="CF5" s="221"/>
      <c r="CG5" s="221"/>
      <c r="CH5" s="221"/>
      <c r="CI5" s="221"/>
      <c r="CJ5" s="221"/>
      <c r="CK5" s="221"/>
      <c r="CL5" s="221"/>
      <c r="CM5" s="221"/>
      <c r="CN5" s="221"/>
      <c r="CO5" s="221"/>
      <c r="CP5" s="221"/>
      <c r="CQ5" s="221"/>
      <c r="CR5" s="221"/>
      <c r="CS5" s="221"/>
      <c r="CT5" s="221"/>
      <c r="CU5" s="221"/>
      <c r="CV5" s="221"/>
      <c r="CW5" s="221"/>
      <c r="CX5" s="221"/>
      <c r="CY5" s="221"/>
      <c r="CZ5" s="221"/>
      <c r="DA5" s="221"/>
      <c r="DB5" s="221"/>
      <c r="DC5" s="221"/>
      <c r="DD5" s="221"/>
      <c r="DE5" s="221"/>
      <c r="DF5" s="221"/>
      <c r="DG5" s="221"/>
      <c r="DH5" s="221"/>
      <c r="DI5" s="221"/>
      <c r="DJ5" s="221"/>
      <c r="DK5" s="221"/>
      <c r="DL5" s="221"/>
      <c r="DM5" s="221"/>
      <c r="DN5" s="221"/>
      <c r="DO5" s="221"/>
      <c r="DP5" s="221"/>
      <c r="DQ5" s="221"/>
      <c r="DR5" s="221"/>
      <c r="DS5" s="221"/>
      <c r="DT5" s="221"/>
      <c r="DU5" s="221"/>
      <c r="DV5" s="221"/>
      <c r="DW5" s="221"/>
      <c r="DX5" s="221"/>
      <c r="DY5" s="221"/>
      <c r="DZ5" s="221"/>
      <c r="EA5" s="221"/>
      <c r="EB5" s="221"/>
      <c r="EC5" s="221"/>
      <c r="ED5" s="221"/>
      <c r="EE5" s="221"/>
      <c r="EF5" s="221"/>
      <c r="EG5" s="221"/>
      <c r="EH5" s="221"/>
      <c r="EI5" s="221"/>
      <c r="EJ5" s="221"/>
      <c r="EK5" s="221"/>
      <c r="EL5" s="221"/>
      <c r="EM5" s="221"/>
      <c r="EN5" s="221"/>
      <c r="EO5" s="221"/>
      <c r="EP5" s="221"/>
      <c r="EQ5" s="221"/>
      <c r="ER5" s="221"/>
      <c r="ES5" s="221"/>
      <c r="ET5" s="221"/>
      <c r="EU5" s="221"/>
      <c r="EV5" s="221"/>
      <c r="EW5" s="221"/>
      <c r="EX5" s="221"/>
      <c r="EY5" s="221"/>
      <c r="EZ5" s="221"/>
      <c r="FA5" s="221"/>
      <c r="FB5" s="221"/>
      <c r="FC5" s="221"/>
      <c r="FD5" s="221"/>
      <c r="FE5" s="221"/>
      <c r="FF5" s="221"/>
      <c r="FG5" s="221"/>
      <c r="FH5" s="221"/>
      <c r="FI5" s="221"/>
      <c r="FJ5" s="221"/>
      <c r="FK5" s="221"/>
      <c r="FL5" s="221"/>
      <c r="FM5" s="221"/>
      <c r="FN5" s="221"/>
      <c r="FO5" s="221"/>
      <c r="FP5" s="221"/>
      <c r="FQ5" s="221"/>
      <c r="FR5" s="221"/>
      <c r="FS5" s="221"/>
      <c r="FT5" s="221"/>
      <c r="FU5" s="221"/>
      <c r="FV5" s="221"/>
      <c r="FW5" s="221"/>
      <c r="FX5" s="221"/>
      <c r="FY5" s="221"/>
      <c r="FZ5" s="221"/>
      <c r="GA5" s="221"/>
      <c r="GB5" s="221"/>
      <c r="GC5" s="221"/>
      <c r="GD5" s="221"/>
      <c r="GE5" s="221"/>
      <c r="GF5" s="221"/>
      <c r="GG5" s="221"/>
      <c r="GH5" s="221"/>
      <c r="GI5" s="221"/>
      <c r="GJ5" s="221"/>
      <c r="GK5" s="221"/>
      <c r="GL5" s="221"/>
      <c r="GM5" s="221"/>
      <c r="GN5" s="221"/>
      <c r="GO5" s="221"/>
      <c r="GP5" s="221"/>
      <c r="GQ5" s="221"/>
      <c r="GR5" s="221"/>
      <c r="GS5" s="221"/>
      <c r="GT5" s="221"/>
      <c r="GU5" s="221"/>
      <c r="GV5" s="221"/>
      <c r="GW5" s="221"/>
      <c r="GX5" s="221"/>
      <c r="GY5" s="221"/>
      <c r="GZ5" s="221"/>
      <c r="HA5" s="221"/>
      <c r="HB5" s="221"/>
      <c r="HC5" s="221"/>
      <c r="HD5" s="221"/>
      <c r="HE5" s="221"/>
      <c r="HF5" s="221"/>
      <c r="HG5" s="221"/>
      <c r="HH5" s="221"/>
      <c r="HI5" s="221"/>
      <c r="HJ5" s="221"/>
      <c r="HK5" s="221"/>
      <c r="HL5" s="221"/>
      <c r="HM5" s="221"/>
      <c r="HN5" s="221"/>
      <c r="HO5" s="221"/>
      <c r="HP5" s="221"/>
      <c r="HQ5" s="221"/>
      <c r="HR5" s="221"/>
      <c r="HS5" s="221"/>
      <c r="HT5" s="221"/>
      <c r="HU5" s="221"/>
      <c r="HV5" s="221"/>
      <c r="HW5" s="221"/>
      <c r="HX5" s="221"/>
      <c r="HY5" s="221"/>
      <c r="HZ5" s="221"/>
      <c r="IA5" s="221"/>
      <c r="IB5" s="221"/>
      <c r="IC5" s="221"/>
      <c r="ID5" s="221"/>
      <c r="IE5" s="221"/>
      <c r="IF5" s="221"/>
      <c r="IG5" s="221"/>
      <c r="IH5" s="221"/>
      <c r="II5" s="221"/>
      <c r="IJ5" s="221"/>
      <c r="IK5" s="221"/>
      <c r="IL5" s="221"/>
      <c r="IM5" s="221"/>
      <c r="IN5" s="221"/>
      <c r="IO5" s="221"/>
      <c r="IP5" s="221"/>
      <c r="IQ5" s="221"/>
      <c r="IR5" s="221"/>
      <c r="IS5" s="221"/>
      <c r="IT5" s="221"/>
      <c r="IU5" s="221"/>
      <c r="IV5" s="221"/>
      <c r="IW5" s="221"/>
      <c r="IX5" s="221"/>
      <c r="IY5" s="221"/>
      <c r="IZ5" s="221"/>
      <c r="JA5" s="221"/>
      <c r="JB5" s="221"/>
      <c r="JC5" s="221"/>
      <c r="JD5" s="221"/>
      <c r="JE5" s="221"/>
      <c r="JF5" s="221"/>
      <c r="JG5" s="221"/>
      <c r="JH5" s="221"/>
      <c r="JI5" s="221"/>
      <c r="JJ5" s="221"/>
      <c r="JK5" s="221"/>
      <c r="JL5" s="221"/>
      <c r="JM5" s="221"/>
      <c r="JN5" s="221"/>
      <c r="JO5" s="221"/>
      <c r="JP5" s="221"/>
      <c r="JQ5" s="221"/>
      <c r="JR5" s="221"/>
      <c r="JS5" s="221"/>
      <c r="JT5" s="221"/>
      <c r="JU5" s="221"/>
      <c r="JV5" s="221"/>
      <c r="JW5" s="221"/>
      <c r="JX5" s="221"/>
      <c r="JY5" s="221"/>
      <c r="JZ5" s="221"/>
      <c r="KA5" s="221"/>
      <c r="KB5" s="221"/>
      <c r="KC5" s="221"/>
      <c r="KD5" s="221"/>
      <c r="KE5" s="221"/>
      <c r="KF5" s="221"/>
      <c r="KG5" s="221"/>
      <c r="KH5" s="221"/>
      <c r="KI5" s="221"/>
      <c r="KJ5" s="221"/>
      <c r="KK5" s="221"/>
      <c r="KL5" s="221"/>
      <c r="KM5" s="221"/>
      <c r="KN5" s="221"/>
      <c r="KO5" s="221"/>
      <c r="KP5" s="221"/>
      <c r="KQ5" s="221"/>
      <c r="KR5" s="221"/>
      <c r="KS5" s="221"/>
      <c r="KT5" s="221"/>
      <c r="KU5" s="221"/>
      <c r="KV5" s="221"/>
      <c r="KW5" s="221"/>
      <c r="KX5" s="221"/>
      <c r="KY5" s="221"/>
      <c r="KZ5" s="221"/>
      <c r="LA5" s="221"/>
      <c r="LB5" s="221"/>
      <c r="LC5" s="221"/>
      <c r="LD5" s="221"/>
      <c r="LE5" s="221"/>
      <c r="LF5" s="221"/>
      <c r="LG5" s="221"/>
      <c r="LH5" s="221"/>
      <c r="LI5" s="221"/>
      <c r="LJ5" s="221"/>
      <c r="LK5" s="221"/>
      <c r="LL5" s="221"/>
      <c r="LM5" s="221"/>
      <c r="LN5" s="221"/>
      <c r="LO5" s="221"/>
      <c r="LP5" s="221"/>
      <c r="LQ5" s="221"/>
      <c r="LR5" s="221"/>
      <c r="LS5" s="221"/>
      <c r="LT5" s="221"/>
      <c r="LU5" s="221"/>
      <c r="LV5" s="221"/>
      <c r="LW5" s="221"/>
      <c r="LX5" s="221"/>
      <c r="LY5" s="221"/>
      <c r="LZ5" s="221"/>
      <c r="MA5" s="221"/>
      <c r="MB5" s="221"/>
      <c r="MC5" s="221"/>
      <c r="MD5" s="221"/>
      <c r="ME5" s="221"/>
      <c r="MF5" s="221"/>
      <c r="MG5" s="221"/>
      <c r="MH5" s="221"/>
      <c r="MI5" s="221"/>
      <c r="MJ5" s="221"/>
      <c r="MK5" s="221"/>
      <c r="ML5" s="221"/>
      <c r="MM5" s="221"/>
      <c r="MN5" s="221"/>
      <c r="MO5" s="221"/>
      <c r="MP5" s="221"/>
      <c r="MQ5" s="221"/>
      <c r="MR5" s="221"/>
      <c r="MS5" s="221"/>
      <c r="MT5" s="221"/>
      <c r="MU5" s="221"/>
      <c r="MV5" s="221"/>
      <c r="MW5" s="221"/>
      <c r="MX5" s="221"/>
      <c r="MY5" s="221"/>
      <c r="MZ5" s="221"/>
      <c r="NA5" s="221"/>
      <c r="NB5" s="221"/>
      <c r="NC5" s="221"/>
      <c r="ND5" s="221"/>
      <c r="NE5" s="221"/>
      <c r="NF5" s="221"/>
      <c r="NG5" s="221"/>
    </row>
    <row r="6" spans="1:371" s="61" customFormat="1" x14ac:dyDescent="0.25">
      <c r="A6" s="636">
        <v>8</v>
      </c>
      <c r="B6" s="636">
        <v>0</v>
      </c>
      <c r="C6" s="654">
        <v>1</v>
      </c>
      <c r="D6" s="652">
        <v>2</v>
      </c>
      <c r="E6" s="453">
        <v>8</v>
      </c>
      <c r="F6" s="865">
        <f t="shared" si="0"/>
        <v>8</v>
      </c>
      <c r="G6" s="99">
        <v>8</v>
      </c>
      <c r="H6" s="99"/>
      <c r="I6" s="868">
        <v>78</v>
      </c>
      <c r="J6" s="671">
        <v>34.722222222222229</v>
      </c>
      <c r="K6" s="669">
        <v>2.070077643518804</v>
      </c>
      <c r="L6" s="652">
        <v>0</v>
      </c>
      <c r="M6" s="652">
        <v>1</v>
      </c>
      <c r="N6" s="99"/>
      <c r="O6" s="99"/>
      <c r="P6" s="99"/>
      <c r="Q6" s="99"/>
      <c r="R6" s="652">
        <v>1.1399999999999999</v>
      </c>
      <c r="S6" s="652">
        <v>62</v>
      </c>
      <c r="T6" s="652"/>
      <c r="U6" s="671">
        <v>3224</v>
      </c>
      <c r="V6" s="654"/>
      <c r="W6" s="654"/>
      <c r="X6" s="654"/>
      <c r="Y6" s="654"/>
      <c r="Z6" s="654"/>
      <c r="AA6" s="654"/>
      <c r="AB6" s="654"/>
      <c r="AC6" s="654"/>
      <c r="AD6" s="654"/>
      <c r="AE6" s="654"/>
      <c r="AF6" s="654"/>
      <c r="AG6" s="654"/>
      <c r="AH6" s="654"/>
      <c r="AI6" s="654"/>
      <c r="AJ6" s="654"/>
      <c r="AK6" s="654"/>
      <c r="AL6" s="654"/>
      <c r="AM6" s="654"/>
      <c r="AN6" s="654"/>
      <c r="AO6" s="654"/>
      <c r="AP6" s="654"/>
      <c r="AQ6" s="654"/>
      <c r="AR6" s="654"/>
      <c r="AS6" s="654"/>
      <c r="AT6" s="654"/>
      <c r="AU6" s="654"/>
      <c r="AV6" s="654"/>
      <c r="AW6" s="654"/>
      <c r="AX6" s="654"/>
      <c r="AY6" s="654"/>
      <c r="AZ6" s="654"/>
      <c r="BA6" s="654"/>
      <c r="BB6" s="654"/>
      <c r="BC6" s="654"/>
      <c r="BD6" s="654"/>
      <c r="BE6" s="654"/>
      <c r="BF6" s="654"/>
      <c r="BG6" s="654"/>
      <c r="BH6" s="654"/>
      <c r="BI6" s="654"/>
      <c r="BJ6" s="654"/>
      <c r="BK6" s="654"/>
      <c r="BL6" s="654"/>
      <c r="BM6" s="654"/>
      <c r="BN6" s="654"/>
      <c r="BO6" s="654"/>
      <c r="BP6" s="654"/>
      <c r="BQ6" s="654"/>
      <c r="BR6" s="654"/>
      <c r="BS6" s="654"/>
      <c r="BT6" s="654"/>
      <c r="BU6" s="654"/>
      <c r="BV6" s="654"/>
      <c r="BW6" s="654"/>
      <c r="BX6" s="654"/>
      <c r="BY6" s="654"/>
      <c r="BZ6" s="654"/>
      <c r="CA6" s="654"/>
      <c r="CB6" s="654"/>
      <c r="CC6" s="654"/>
      <c r="CD6" s="654"/>
      <c r="CE6" s="654"/>
      <c r="CF6" s="654"/>
      <c r="CG6" s="654"/>
      <c r="CH6" s="654"/>
      <c r="CI6" s="654"/>
      <c r="CJ6" s="654"/>
      <c r="CK6" s="654"/>
      <c r="CL6" s="654"/>
      <c r="CM6" s="654"/>
      <c r="CN6" s="654"/>
      <c r="CO6" s="654"/>
      <c r="CP6" s="654"/>
      <c r="CQ6" s="654"/>
      <c r="CR6" s="654"/>
      <c r="CS6" s="654"/>
      <c r="CT6" s="654"/>
      <c r="CU6" s="654"/>
      <c r="CV6" s="654"/>
      <c r="CW6" s="654"/>
      <c r="CX6" s="654"/>
      <c r="CY6" s="654"/>
      <c r="CZ6" s="654"/>
      <c r="DA6" s="654"/>
      <c r="DB6" s="654"/>
      <c r="DC6" s="654"/>
      <c r="DD6" s="654"/>
      <c r="DE6" s="654"/>
      <c r="DF6" s="654"/>
      <c r="DG6" s="654"/>
      <c r="DH6" s="654"/>
      <c r="DI6" s="654"/>
      <c r="DJ6" s="654"/>
      <c r="DK6" s="654"/>
      <c r="DL6" s="654"/>
      <c r="DM6" s="654"/>
      <c r="DN6" s="654"/>
      <c r="DO6" s="654"/>
      <c r="DP6" s="654"/>
      <c r="DQ6" s="654"/>
      <c r="DR6" s="654"/>
      <c r="DS6" s="654"/>
      <c r="DT6" s="654"/>
      <c r="DU6" s="654"/>
      <c r="DV6" s="654"/>
      <c r="DW6" s="654"/>
      <c r="DX6" s="654"/>
      <c r="DY6" s="654"/>
      <c r="DZ6" s="654"/>
      <c r="EA6" s="654"/>
      <c r="EB6" s="654"/>
      <c r="EC6" s="654"/>
      <c r="ED6" s="654"/>
      <c r="EE6" s="654"/>
      <c r="EF6" s="654"/>
      <c r="EG6" s="654"/>
      <c r="EH6" s="654"/>
      <c r="EI6" s="654"/>
      <c r="EJ6" s="654"/>
      <c r="EK6" s="654"/>
      <c r="EL6" s="654"/>
      <c r="EM6" s="654"/>
      <c r="EN6" s="654"/>
      <c r="EO6" s="654"/>
      <c r="EP6" s="654"/>
      <c r="EQ6" s="654"/>
      <c r="ER6" s="654"/>
      <c r="ES6" s="654"/>
      <c r="ET6" s="654"/>
      <c r="EU6" s="654"/>
      <c r="EV6" s="654"/>
      <c r="EW6" s="654"/>
      <c r="EX6" s="654"/>
      <c r="EY6" s="654"/>
      <c r="EZ6" s="654"/>
      <c r="FA6" s="654"/>
      <c r="FB6" s="654"/>
      <c r="FC6" s="654"/>
      <c r="FD6" s="654"/>
      <c r="FE6" s="654"/>
      <c r="FF6" s="654"/>
      <c r="FG6" s="654"/>
      <c r="FH6" s="654"/>
      <c r="FI6" s="654"/>
      <c r="FJ6" s="654"/>
      <c r="FK6" s="654"/>
      <c r="FL6" s="654"/>
      <c r="FM6" s="654"/>
      <c r="FN6" s="654"/>
      <c r="FO6" s="654"/>
      <c r="FP6" s="654"/>
      <c r="FQ6" s="654"/>
      <c r="FR6" s="654"/>
      <c r="FS6" s="654"/>
      <c r="FT6" s="654"/>
      <c r="FU6" s="654"/>
      <c r="FV6" s="654"/>
      <c r="FW6" s="654"/>
      <c r="FX6" s="654"/>
      <c r="FY6" s="654"/>
      <c r="FZ6" s="654"/>
      <c r="GA6" s="654"/>
      <c r="GB6" s="654"/>
      <c r="GC6" s="654"/>
      <c r="GD6" s="654"/>
      <c r="GE6" s="654"/>
      <c r="GF6" s="654"/>
      <c r="GG6" s="654"/>
      <c r="GH6" s="654"/>
      <c r="GI6" s="654"/>
      <c r="GJ6" s="654"/>
      <c r="GK6" s="654"/>
      <c r="GL6" s="654"/>
      <c r="GM6" s="654"/>
      <c r="GN6" s="654"/>
      <c r="GO6" s="654"/>
      <c r="GP6" s="654"/>
      <c r="GQ6" s="654"/>
      <c r="GR6" s="654"/>
      <c r="GS6" s="654"/>
      <c r="GT6" s="654"/>
      <c r="GU6" s="654"/>
      <c r="GV6" s="654"/>
      <c r="GW6" s="654"/>
      <c r="GX6" s="654"/>
      <c r="GY6" s="654"/>
      <c r="GZ6" s="654"/>
      <c r="HA6" s="654"/>
      <c r="HB6" s="654"/>
      <c r="HC6" s="654"/>
      <c r="HD6" s="654"/>
      <c r="HE6" s="654"/>
      <c r="HF6" s="654"/>
      <c r="HG6" s="654"/>
      <c r="HH6" s="654"/>
      <c r="HI6" s="654"/>
      <c r="HJ6" s="654"/>
      <c r="HK6" s="654"/>
      <c r="HL6" s="654"/>
      <c r="HM6" s="654"/>
      <c r="HN6" s="654"/>
      <c r="HO6" s="654"/>
      <c r="HP6" s="654"/>
      <c r="HQ6" s="654"/>
      <c r="HR6" s="654"/>
      <c r="HS6" s="654"/>
      <c r="HT6" s="654"/>
      <c r="HU6" s="654"/>
      <c r="HV6" s="654"/>
      <c r="HW6" s="654"/>
      <c r="HX6" s="654"/>
      <c r="HY6" s="654"/>
      <c r="HZ6" s="654"/>
      <c r="IA6" s="654"/>
      <c r="IB6" s="654"/>
      <c r="IC6" s="654"/>
      <c r="ID6" s="654"/>
      <c r="IE6" s="654"/>
      <c r="IF6" s="654"/>
      <c r="IG6" s="654"/>
      <c r="IH6" s="654"/>
      <c r="II6" s="654"/>
      <c r="IJ6" s="654"/>
      <c r="IK6" s="654"/>
      <c r="IL6" s="654"/>
      <c r="IM6" s="654"/>
      <c r="IN6" s="654"/>
      <c r="IO6" s="654"/>
      <c r="IP6" s="654"/>
      <c r="IQ6" s="654"/>
      <c r="IR6" s="654"/>
      <c r="IS6" s="654"/>
      <c r="IT6" s="654"/>
      <c r="IU6" s="654"/>
      <c r="IV6" s="654"/>
      <c r="IW6" s="654"/>
      <c r="IX6" s="654"/>
      <c r="IY6" s="654"/>
      <c r="IZ6" s="654"/>
      <c r="JA6" s="654"/>
      <c r="JB6" s="654"/>
      <c r="JC6" s="654"/>
      <c r="JD6" s="654"/>
      <c r="JE6" s="654"/>
      <c r="JF6" s="654"/>
      <c r="JG6" s="654"/>
      <c r="JH6" s="654"/>
      <c r="JI6" s="654"/>
      <c r="JJ6" s="654"/>
      <c r="JK6" s="654"/>
      <c r="JL6" s="654"/>
      <c r="JM6" s="654"/>
      <c r="JN6" s="654"/>
      <c r="JO6" s="654"/>
      <c r="JP6" s="654"/>
      <c r="JQ6" s="654"/>
      <c r="JR6" s="654"/>
      <c r="JS6" s="654"/>
      <c r="JT6" s="654"/>
      <c r="JU6" s="654"/>
      <c r="JV6" s="654"/>
      <c r="JW6" s="654"/>
      <c r="JX6" s="654"/>
      <c r="JY6" s="654"/>
      <c r="JZ6" s="654"/>
      <c r="KA6" s="654"/>
      <c r="KB6" s="654"/>
      <c r="KC6" s="654"/>
      <c r="KD6" s="654"/>
      <c r="KE6" s="654"/>
      <c r="KF6" s="654"/>
      <c r="KG6" s="654"/>
      <c r="KH6" s="654"/>
      <c r="KI6" s="654"/>
      <c r="KJ6" s="654"/>
      <c r="KK6" s="654"/>
      <c r="KL6" s="654"/>
      <c r="KM6" s="654"/>
      <c r="KN6" s="654"/>
      <c r="KO6" s="654"/>
      <c r="KP6" s="654"/>
      <c r="KQ6" s="654"/>
      <c r="KR6" s="654"/>
      <c r="KS6" s="654"/>
      <c r="KT6" s="654"/>
      <c r="KU6" s="654"/>
      <c r="KV6" s="654"/>
      <c r="KW6" s="654"/>
      <c r="KX6" s="654"/>
      <c r="KY6" s="654"/>
      <c r="KZ6" s="654"/>
      <c r="LA6" s="654"/>
      <c r="LB6" s="654"/>
      <c r="LC6" s="654"/>
      <c r="LD6" s="654"/>
      <c r="LE6" s="654"/>
      <c r="LF6" s="654"/>
      <c r="LG6" s="654"/>
      <c r="LH6" s="654"/>
      <c r="LI6" s="654"/>
      <c r="LJ6" s="654"/>
      <c r="LK6" s="654"/>
      <c r="LL6" s="654"/>
      <c r="LM6" s="654"/>
      <c r="LN6" s="654"/>
      <c r="LO6" s="654"/>
      <c r="LP6" s="654"/>
      <c r="LQ6" s="654"/>
      <c r="LR6" s="654"/>
      <c r="LS6" s="654"/>
      <c r="LT6" s="654"/>
      <c r="LU6" s="654"/>
      <c r="LV6" s="654"/>
      <c r="LW6" s="654"/>
      <c r="LX6" s="654"/>
      <c r="LY6" s="654"/>
      <c r="LZ6" s="654"/>
      <c r="MA6" s="654"/>
      <c r="MB6" s="654"/>
      <c r="MC6" s="654"/>
      <c r="MD6" s="654"/>
      <c r="ME6" s="654"/>
      <c r="MF6" s="654"/>
      <c r="MG6" s="654"/>
      <c r="MH6" s="654"/>
      <c r="MI6" s="654"/>
      <c r="MJ6" s="654"/>
      <c r="MK6" s="654"/>
      <c r="ML6" s="654"/>
      <c r="MM6" s="654"/>
      <c r="MN6" s="654"/>
      <c r="MO6" s="654"/>
      <c r="MP6" s="654"/>
      <c r="MQ6" s="654"/>
      <c r="MR6" s="654"/>
      <c r="MS6" s="654"/>
      <c r="MT6" s="654"/>
      <c r="MU6" s="654"/>
      <c r="MV6" s="654"/>
      <c r="MW6" s="654"/>
      <c r="MX6" s="654"/>
      <c r="MY6" s="654"/>
      <c r="MZ6" s="654"/>
      <c r="NA6" s="654"/>
      <c r="NB6" s="654"/>
      <c r="NC6" s="654"/>
      <c r="ND6" s="654"/>
      <c r="NE6" s="654"/>
      <c r="NF6" s="654"/>
      <c r="NG6" s="654"/>
    </row>
    <row r="7" spans="1:371" s="61" customFormat="1" x14ac:dyDescent="0.25">
      <c r="A7" s="221">
        <v>9</v>
      </c>
      <c r="B7" s="274">
        <v>0</v>
      </c>
      <c r="C7" s="221">
        <v>1</v>
      </c>
      <c r="D7" s="206">
        <v>2</v>
      </c>
      <c r="E7" s="267">
        <v>9</v>
      </c>
      <c r="F7" s="865">
        <f t="shared" si="0"/>
        <v>9</v>
      </c>
      <c r="G7" s="232">
        <v>9</v>
      </c>
      <c r="H7" s="232"/>
      <c r="I7" s="207">
        <v>84</v>
      </c>
      <c r="J7" s="342">
        <v>24.221453287197235</v>
      </c>
      <c r="K7" s="210">
        <v>1.8097078017532484</v>
      </c>
      <c r="L7" s="208">
        <v>1</v>
      </c>
      <c r="M7" s="325">
        <v>1</v>
      </c>
      <c r="Q7" s="592">
        <v>271</v>
      </c>
      <c r="R7" s="602">
        <v>2.34</v>
      </c>
      <c r="S7" s="603">
        <v>20</v>
      </c>
      <c r="T7" s="604"/>
      <c r="U7" s="605">
        <v>8409</v>
      </c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1"/>
      <c r="BV7" s="221"/>
      <c r="BW7" s="221"/>
      <c r="BX7" s="221"/>
      <c r="BY7" s="221"/>
      <c r="BZ7" s="221"/>
      <c r="CA7" s="221"/>
      <c r="CB7" s="221"/>
      <c r="CC7" s="221"/>
      <c r="CD7" s="221"/>
      <c r="CE7" s="221"/>
      <c r="CF7" s="221"/>
      <c r="CG7" s="221"/>
      <c r="CH7" s="221"/>
      <c r="CI7" s="221"/>
      <c r="CJ7" s="221"/>
      <c r="CK7" s="221"/>
      <c r="CL7" s="221"/>
      <c r="CM7" s="221"/>
      <c r="CN7" s="221"/>
      <c r="CO7" s="221"/>
      <c r="CP7" s="221"/>
      <c r="CQ7" s="221"/>
      <c r="CR7" s="221"/>
      <c r="CS7" s="221"/>
      <c r="CT7" s="221"/>
      <c r="CU7" s="221"/>
      <c r="CV7" s="221"/>
      <c r="CW7" s="221"/>
      <c r="CX7" s="221"/>
      <c r="CY7" s="221"/>
      <c r="CZ7" s="221"/>
      <c r="DA7" s="221"/>
      <c r="DB7" s="221"/>
      <c r="DC7" s="221"/>
      <c r="DD7" s="221"/>
      <c r="DE7" s="221"/>
      <c r="DF7" s="221"/>
      <c r="DG7" s="221"/>
      <c r="DH7" s="221"/>
      <c r="DI7" s="221"/>
      <c r="DJ7" s="221"/>
      <c r="DK7" s="221"/>
      <c r="DL7" s="221"/>
      <c r="DM7" s="221"/>
      <c r="DN7" s="221"/>
      <c r="DO7" s="221"/>
      <c r="DP7" s="221"/>
      <c r="DQ7" s="221"/>
      <c r="DR7" s="221"/>
      <c r="DS7" s="221"/>
      <c r="DT7" s="221"/>
      <c r="DU7" s="221"/>
      <c r="DV7" s="221"/>
      <c r="DW7" s="221"/>
      <c r="DX7" s="221"/>
      <c r="DY7" s="221"/>
      <c r="DZ7" s="221"/>
      <c r="EA7" s="221"/>
      <c r="EB7" s="221"/>
      <c r="EC7" s="221"/>
      <c r="ED7" s="221"/>
      <c r="EE7" s="221"/>
      <c r="EF7" s="221"/>
      <c r="EG7" s="221"/>
      <c r="EH7" s="221"/>
      <c r="EI7" s="221"/>
      <c r="EJ7" s="221"/>
      <c r="EK7" s="221"/>
      <c r="EL7" s="221"/>
      <c r="EM7" s="221"/>
      <c r="EN7" s="221"/>
      <c r="EO7" s="221"/>
      <c r="EP7" s="221"/>
      <c r="EQ7" s="221"/>
      <c r="ER7" s="221"/>
      <c r="ES7" s="221"/>
      <c r="ET7" s="221"/>
      <c r="EU7" s="221"/>
      <c r="EV7" s="221"/>
      <c r="EW7" s="221"/>
      <c r="EX7" s="221"/>
      <c r="EY7" s="221"/>
      <c r="EZ7" s="221"/>
      <c r="FA7" s="221"/>
      <c r="FB7" s="221"/>
      <c r="FC7" s="221"/>
      <c r="FD7" s="221"/>
      <c r="FE7" s="221"/>
      <c r="FF7" s="221"/>
      <c r="FG7" s="221"/>
      <c r="FH7" s="221"/>
      <c r="FI7" s="221"/>
      <c r="FJ7" s="221"/>
      <c r="FK7" s="221"/>
      <c r="FL7" s="221"/>
      <c r="FM7" s="221"/>
      <c r="FN7" s="221"/>
      <c r="FO7" s="221"/>
      <c r="FP7" s="221"/>
      <c r="FQ7" s="221"/>
      <c r="FR7" s="221"/>
      <c r="FS7" s="221"/>
      <c r="FT7" s="221"/>
      <c r="FU7" s="221"/>
      <c r="FV7" s="221"/>
      <c r="FW7" s="221"/>
      <c r="FX7" s="221"/>
      <c r="FY7" s="221"/>
      <c r="FZ7" s="221"/>
      <c r="GA7" s="221"/>
      <c r="GB7" s="221"/>
      <c r="GC7" s="221"/>
      <c r="GD7" s="221"/>
      <c r="GE7" s="221"/>
      <c r="GF7" s="221"/>
      <c r="GG7" s="221"/>
      <c r="GH7" s="221"/>
      <c r="GI7" s="221"/>
      <c r="GJ7" s="221"/>
      <c r="GK7" s="221"/>
      <c r="GL7" s="221"/>
      <c r="GM7" s="221"/>
      <c r="GN7" s="221"/>
      <c r="GO7" s="221"/>
      <c r="GP7" s="221"/>
      <c r="GQ7" s="221"/>
      <c r="GR7" s="221"/>
      <c r="GS7" s="221"/>
      <c r="GT7" s="221"/>
      <c r="GU7" s="221"/>
      <c r="GV7" s="221"/>
      <c r="GW7" s="221"/>
      <c r="GX7" s="221"/>
      <c r="GY7" s="221"/>
      <c r="GZ7" s="221"/>
      <c r="HA7" s="221"/>
      <c r="HB7" s="221"/>
      <c r="HC7" s="221"/>
      <c r="HD7" s="221"/>
      <c r="HE7" s="221"/>
      <c r="HF7" s="221"/>
      <c r="HG7" s="221"/>
      <c r="HH7" s="221"/>
      <c r="HI7" s="221"/>
      <c r="HJ7" s="221"/>
      <c r="HK7" s="221"/>
      <c r="HL7" s="221"/>
      <c r="HM7" s="221"/>
      <c r="HN7" s="221"/>
      <c r="HO7" s="221"/>
      <c r="HP7" s="221"/>
      <c r="HQ7" s="221"/>
      <c r="HR7" s="221"/>
      <c r="HS7" s="221"/>
      <c r="HT7" s="221"/>
      <c r="HU7" s="221"/>
      <c r="HV7" s="221"/>
      <c r="HW7" s="221"/>
      <c r="HX7" s="221"/>
      <c r="HY7" s="221"/>
      <c r="HZ7" s="221"/>
      <c r="IA7" s="221"/>
      <c r="IB7" s="221"/>
      <c r="IC7" s="221"/>
      <c r="ID7" s="221"/>
      <c r="IE7" s="221"/>
      <c r="IF7" s="221"/>
      <c r="IG7" s="221"/>
      <c r="IH7" s="221"/>
      <c r="II7" s="221"/>
      <c r="IJ7" s="221"/>
      <c r="IK7" s="221"/>
      <c r="IL7" s="221"/>
      <c r="IM7" s="221"/>
      <c r="IN7" s="221"/>
      <c r="IO7" s="221"/>
      <c r="IP7" s="221"/>
      <c r="IQ7" s="221"/>
      <c r="IR7" s="221"/>
      <c r="IS7" s="221"/>
      <c r="IT7" s="221"/>
      <c r="IU7" s="221"/>
      <c r="IV7" s="221"/>
      <c r="IW7" s="221"/>
      <c r="IX7" s="221"/>
      <c r="IY7" s="221"/>
      <c r="IZ7" s="221"/>
      <c r="JA7" s="221"/>
      <c r="JB7" s="221"/>
      <c r="JC7" s="221"/>
      <c r="JD7" s="221"/>
      <c r="JE7" s="221"/>
      <c r="JF7" s="221"/>
      <c r="JG7" s="221"/>
      <c r="JH7" s="221"/>
      <c r="JI7" s="221"/>
      <c r="JJ7" s="221"/>
      <c r="JK7" s="221"/>
      <c r="JL7" s="221"/>
      <c r="JM7" s="221"/>
      <c r="JN7" s="221"/>
      <c r="JO7" s="221"/>
      <c r="JP7" s="221"/>
      <c r="JQ7" s="221"/>
      <c r="JR7" s="221"/>
      <c r="JS7" s="221"/>
      <c r="JT7" s="221"/>
      <c r="JU7" s="221"/>
      <c r="JV7" s="221"/>
      <c r="JW7" s="221"/>
      <c r="JX7" s="221"/>
      <c r="JY7" s="221"/>
      <c r="JZ7" s="221"/>
      <c r="KA7" s="221"/>
      <c r="KB7" s="221"/>
      <c r="KC7" s="221"/>
      <c r="KD7" s="221"/>
      <c r="KE7" s="221"/>
      <c r="KF7" s="221"/>
      <c r="KG7" s="221"/>
      <c r="KH7" s="221"/>
      <c r="KI7" s="221"/>
      <c r="KJ7" s="221"/>
      <c r="KK7" s="221"/>
      <c r="KL7" s="221"/>
      <c r="KM7" s="221"/>
      <c r="KN7" s="221"/>
      <c r="KO7" s="221"/>
      <c r="KP7" s="221"/>
      <c r="KQ7" s="221"/>
      <c r="KR7" s="221"/>
      <c r="KS7" s="221"/>
      <c r="KT7" s="221"/>
      <c r="KU7" s="221"/>
      <c r="KV7" s="221"/>
      <c r="KW7" s="221"/>
      <c r="KX7" s="221"/>
      <c r="KY7" s="221"/>
      <c r="KZ7" s="221"/>
      <c r="LA7" s="221"/>
      <c r="LB7" s="221"/>
      <c r="LC7" s="221"/>
      <c r="LD7" s="221"/>
      <c r="LE7" s="221"/>
      <c r="LF7" s="221"/>
      <c r="LG7" s="221"/>
      <c r="LH7" s="221"/>
      <c r="LI7" s="221"/>
      <c r="LJ7" s="221"/>
      <c r="LK7" s="221"/>
      <c r="LL7" s="221"/>
      <c r="LM7" s="221"/>
      <c r="LN7" s="221"/>
      <c r="LO7" s="221"/>
      <c r="LP7" s="221"/>
      <c r="LQ7" s="221"/>
      <c r="LR7" s="221"/>
      <c r="LS7" s="221"/>
      <c r="LT7" s="221"/>
      <c r="LU7" s="221"/>
      <c r="LV7" s="221"/>
      <c r="LW7" s="221"/>
      <c r="LX7" s="221"/>
      <c r="LY7" s="221"/>
      <c r="LZ7" s="221"/>
      <c r="MA7" s="221"/>
      <c r="MB7" s="221"/>
      <c r="MC7" s="221"/>
      <c r="MD7" s="221"/>
      <c r="ME7" s="221"/>
      <c r="MF7" s="221"/>
      <c r="MG7" s="221"/>
      <c r="MH7" s="221"/>
      <c r="MI7" s="221"/>
      <c r="MJ7" s="221"/>
      <c r="MK7" s="221"/>
      <c r="ML7" s="221"/>
      <c r="MM7" s="221"/>
      <c r="MN7" s="221"/>
      <c r="MO7" s="221"/>
      <c r="MP7" s="221"/>
      <c r="MQ7" s="221"/>
      <c r="MR7" s="221"/>
      <c r="MS7" s="221"/>
      <c r="MT7" s="221"/>
      <c r="MU7" s="221"/>
      <c r="MV7" s="221"/>
      <c r="MW7" s="221"/>
      <c r="MX7" s="221"/>
      <c r="MY7" s="221"/>
      <c r="MZ7" s="221"/>
      <c r="NA7" s="221"/>
      <c r="NB7" s="221"/>
      <c r="NC7" s="221"/>
      <c r="ND7" s="221"/>
      <c r="NE7" s="221"/>
      <c r="NF7" s="221"/>
      <c r="NG7" s="221"/>
    </row>
    <row r="8" spans="1:371" s="334" customFormat="1" x14ac:dyDescent="0.25">
      <c r="A8" s="274">
        <v>10</v>
      </c>
      <c r="B8" s="221">
        <v>0</v>
      </c>
      <c r="C8" s="221">
        <v>1</v>
      </c>
      <c r="D8" s="206">
        <v>2</v>
      </c>
      <c r="E8" s="267">
        <v>10</v>
      </c>
      <c r="F8" s="865">
        <f t="shared" si="0"/>
        <v>10</v>
      </c>
      <c r="G8" s="232">
        <v>10</v>
      </c>
      <c r="H8" s="232"/>
      <c r="I8" s="207">
        <v>81</v>
      </c>
      <c r="J8" s="342">
        <v>31.645569620253159</v>
      </c>
      <c r="K8" s="210">
        <v>1.8066924325861444</v>
      </c>
      <c r="L8" s="208">
        <v>1</v>
      </c>
      <c r="M8" s="325">
        <v>0</v>
      </c>
      <c r="N8" s="61"/>
      <c r="O8" s="95"/>
      <c r="P8" s="61"/>
      <c r="Q8" s="592">
        <v>72</v>
      </c>
      <c r="R8" s="602">
        <v>1.0900000000000001</v>
      </c>
      <c r="S8" s="603">
        <v>48</v>
      </c>
      <c r="T8" s="604"/>
      <c r="U8" s="605">
        <v>1690</v>
      </c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1"/>
      <c r="BW8" s="221"/>
      <c r="BX8" s="221"/>
      <c r="BY8" s="221"/>
      <c r="BZ8" s="221"/>
      <c r="CA8" s="221"/>
      <c r="CB8" s="221"/>
      <c r="CC8" s="221"/>
      <c r="CD8" s="221"/>
      <c r="CE8" s="221"/>
      <c r="CF8" s="221"/>
      <c r="CG8" s="221"/>
      <c r="CH8" s="221"/>
      <c r="CI8" s="221"/>
      <c r="CJ8" s="221"/>
      <c r="CK8" s="221"/>
      <c r="CL8" s="221"/>
      <c r="CM8" s="221"/>
      <c r="CN8" s="221"/>
      <c r="CO8" s="221"/>
      <c r="CP8" s="221"/>
      <c r="CQ8" s="221"/>
      <c r="CR8" s="221"/>
      <c r="CS8" s="221"/>
      <c r="CT8" s="221"/>
      <c r="CU8" s="221"/>
      <c r="CV8" s="221"/>
      <c r="CW8" s="221"/>
      <c r="CX8" s="221"/>
      <c r="CY8" s="221"/>
      <c r="CZ8" s="221"/>
      <c r="DA8" s="221"/>
      <c r="DB8" s="221"/>
      <c r="DC8" s="221"/>
      <c r="DD8" s="221"/>
      <c r="DE8" s="221"/>
      <c r="DF8" s="221"/>
      <c r="DG8" s="221"/>
      <c r="DH8" s="221"/>
      <c r="DI8" s="221"/>
      <c r="DJ8" s="221"/>
      <c r="DK8" s="221"/>
      <c r="DL8" s="221"/>
      <c r="DM8" s="221"/>
      <c r="DN8" s="221"/>
      <c r="DO8" s="221"/>
      <c r="DP8" s="221"/>
      <c r="DQ8" s="221"/>
      <c r="DR8" s="221"/>
      <c r="DS8" s="221"/>
      <c r="DT8" s="221"/>
      <c r="DU8" s="221"/>
      <c r="DV8" s="221"/>
      <c r="DW8" s="221"/>
      <c r="DX8" s="221"/>
      <c r="DY8" s="221"/>
      <c r="DZ8" s="221"/>
      <c r="EA8" s="221"/>
      <c r="EB8" s="221"/>
      <c r="EC8" s="221"/>
      <c r="ED8" s="221"/>
      <c r="EE8" s="221"/>
      <c r="EF8" s="221"/>
      <c r="EG8" s="221"/>
      <c r="EH8" s="221"/>
      <c r="EI8" s="221"/>
      <c r="EJ8" s="221"/>
      <c r="EK8" s="221"/>
      <c r="EL8" s="221"/>
      <c r="EM8" s="221"/>
      <c r="EN8" s="221"/>
      <c r="EO8" s="221"/>
      <c r="EP8" s="221"/>
      <c r="EQ8" s="221"/>
      <c r="ER8" s="221"/>
      <c r="ES8" s="221"/>
      <c r="ET8" s="221"/>
      <c r="EU8" s="221"/>
      <c r="EV8" s="221"/>
      <c r="EW8" s="221"/>
      <c r="EX8" s="221"/>
      <c r="EY8" s="221"/>
      <c r="EZ8" s="221"/>
      <c r="FA8" s="221"/>
      <c r="FB8" s="221"/>
      <c r="FC8" s="221"/>
      <c r="FD8" s="221"/>
      <c r="FE8" s="221"/>
      <c r="FF8" s="221"/>
      <c r="FG8" s="221"/>
      <c r="FH8" s="221"/>
      <c r="FI8" s="221"/>
      <c r="FJ8" s="221"/>
      <c r="FK8" s="221"/>
      <c r="FL8" s="221"/>
      <c r="FM8" s="221"/>
      <c r="FN8" s="221"/>
      <c r="FO8" s="221"/>
      <c r="FP8" s="221"/>
      <c r="FQ8" s="221"/>
      <c r="FR8" s="221"/>
      <c r="FS8" s="221"/>
      <c r="FT8" s="221"/>
      <c r="FU8" s="221"/>
      <c r="FV8" s="221"/>
      <c r="FW8" s="221"/>
      <c r="FX8" s="221"/>
      <c r="FY8" s="221"/>
      <c r="FZ8" s="221"/>
      <c r="GA8" s="221"/>
      <c r="GB8" s="221"/>
      <c r="GC8" s="221"/>
      <c r="GD8" s="221"/>
      <c r="GE8" s="221"/>
      <c r="GF8" s="221"/>
      <c r="GG8" s="221"/>
      <c r="GH8" s="221"/>
      <c r="GI8" s="221"/>
      <c r="GJ8" s="221"/>
      <c r="GK8" s="221"/>
      <c r="GL8" s="221"/>
      <c r="GM8" s="221"/>
      <c r="GN8" s="221"/>
      <c r="GO8" s="221"/>
      <c r="GP8" s="221"/>
      <c r="GQ8" s="221"/>
      <c r="GR8" s="221"/>
      <c r="GS8" s="221"/>
      <c r="GT8" s="221"/>
      <c r="GU8" s="221"/>
      <c r="GV8" s="221"/>
      <c r="GW8" s="221"/>
      <c r="GX8" s="221"/>
      <c r="GY8" s="221"/>
      <c r="GZ8" s="221"/>
      <c r="HA8" s="221"/>
      <c r="HB8" s="221"/>
      <c r="HC8" s="221"/>
      <c r="HD8" s="221"/>
      <c r="HE8" s="221"/>
      <c r="HF8" s="221"/>
      <c r="HG8" s="221"/>
      <c r="HH8" s="221"/>
      <c r="HI8" s="221"/>
      <c r="HJ8" s="221"/>
      <c r="HK8" s="221"/>
      <c r="HL8" s="221"/>
      <c r="HM8" s="221"/>
      <c r="HN8" s="221"/>
      <c r="HO8" s="221"/>
      <c r="HP8" s="221"/>
      <c r="HQ8" s="221"/>
      <c r="HR8" s="221"/>
      <c r="HS8" s="221"/>
      <c r="HT8" s="221"/>
      <c r="HU8" s="221"/>
      <c r="HV8" s="221"/>
      <c r="HW8" s="221"/>
      <c r="HX8" s="221"/>
      <c r="HY8" s="221"/>
      <c r="HZ8" s="221"/>
      <c r="IA8" s="221"/>
      <c r="IB8" s="221"/>
      <c r="IC8" s="221"/>
      <c r="ID8" s="221"/>
      <c r="IE8" s="221"/>
      <c r="IF8" s="221"/>
      <c r="IG8" s="221"/>
      <c r="IH8" s="221"/>
      <c r="II8" s="221"/>
      <c r="IJ8" s="221"/>
      <c r="IK8" s="221"/>
      <c r="IL8" s="221"/>
      <c r="IM8" s="221"/>
      <c r="IN8" s="221"/>
      <c r="IO8" s="221"/>
      <c r="IP8" s="221"/>
      <c r="IQ8" s="221"/>
      <c r="IR8" s="221"/>
      <c r="IS8" s="221"/>
      <c r="IT8" s="221"/>
      <c r="IU8" s="221"/>
      <c r="IV8" s="221"/>
      <c r="IW8" s="221"/>
      <c r="IX8" s="221"/>
      <c r="IY8" s="221"/>
      <c r="IZ8" s="221"/>
      <c r="JA8" s="221"/>
      <c r="JB8" s="221"/>
      <c r="JC8" s="221"/>
      <c r="JD8" s="221"/>
      <c r="JE8" s="221"/>
      <c r="JF8" s="221"/>
      <c r="JG8" s="221"/>
      <c r="JH8" s="221"/>
      <c r="JI8" s="221"/>
      <c r="JJ8" s="221"/>
      <c r="JK8" s="221"/>
      <c r="JL8" s="221"/>
      <c r="JM8" s="221"/>
      <c r="JN8" s="221"/>
      <c r="JO8" s="221"/>
      <c r="JP8" s="221"/>
      <c r="JQ8" s="221"/>
      <c r="JR8" s="221"/>
      <c r="JS8" s="221"/>
      <c r="JT8" s="221"/>
      <c r="JU8" s="221"/>
      <c r="JV8" s="221"/>
      <c r="JW8" s="221"/>
      <c r="JX8" s="221"/>
      <c r="JY8" s="221"/>
      <c r="JZ8" s="221"/>
      <c r="KA8" s="221"/>
      <c r="KB8" s="221"/>
      <c r="KC8" s="221"/>
      <c r="KD8" s="221"/>
      <c r="KE8" s="221"/>
      <c r="KF8" s="221"/>
      <c r="KG8" s="221"/>
      <c r="KH8" s="221"/>
      <c r="KI8" s="221"/>
      <c r="KJ8" s="221"/>
      <c r="KK8" s="221"/>
      <c r="KL8" s="221"/>
      <c r="KM8" s="221"/>
      <c r="KN8" s="221"/>
      <c r="KO8" s="221"/>
      <c r="KP8" s="221"/>
      <c r="KQ8" s="221"/>
      <c r="KR8" s="221"/>
      <c r="KS8" s="221"/>
      <c r="KT8" s="221"/>
      <c r="KU8" s="221"/>
      <c r="KV8" s="221"/>
      <c r="KW8" s="221"/>
      <c r="KX8" s="221"/>
      <c r="KY8" s="221"/>
      <c r="KZ8" s="221"/>
      <c r="LA8" s="221"/>
      <c r="LB8" s="221"/>
      <c r="LC8" s="221"/>
      <c r="LD8" s="221"/>
      <c r="LE8" s="221"/>
      <c r="LF8" s="221"/>
      <c r="LG8" s="221"/>
      <c r="LH8" s="221"/>
      <c r="LI8" s="221"/>
      <c r="LJ8" s="221"/>
      <c r="LK8" s="221"/>
      <c r="LL8" s="221"/>
      <c r="LM8" s="221"/>
      <c r="LN8" s="221"/>
      <c r="LO8" s="221"/>
      <c r="LP8" s="221"/>
      <c r="LQ8" s="221"/>
      <c r="LR8" s="221"/>
      <c r="LS8" s="221"/>
      <c r="LT8" s="221"/>
      <c r="LU8" s="221"/>
      <c r="LV8" s="221"/>
      <c r="LW8" s="221"/>
      <c r="LX8" s="221"/>
      <c r="LY8" s="221"/>
      <c r="LZ8" s="221"/>
      <c r="MA8" s="221"/>
      <c r="MB8" s="221"/>
      <c r="MC8" s="221"/>
      <c r="MD8" s="221"/>
      <c r="ME8" s="221"/>
      <c r="MF8" s="221"/>
      <c r="MG8" s="221"/>
      <c r="MH8" s="221"/>
      <c r="MI8" s="221"/>
      <c r="MJ8" s="221"/>
      <c r="MK8" s="221"/>
      <c r="ML8" s="221"/>
      <c r="MM8" s="221"/>
      <c r="MN8" s="221"/>
      <c r="MO8" s="221"/>
      <c r="MP8" s="221"/>
      <c r="MQ8" s="221"/>
      <c r="MR8" s="221"/>
      <c r="MS8" s="221"/>
      <c r="MT8" s="221"/>
      <c r="MU8" s="221"/>
      <c r="MV8" s="221"/>
      <c r="MW8" s="221"/>
      <c r="MX8" s="221"/>
      <c r="MY8" s="221"/>
      <c r="MZ8" s="221"/>
      <c r="NA8" s="221"/>
      <c r="NB8" s="221"/>
      <c r="NC8" s="221"/>
      <c r="ND8" s="221"/>
      <c r="NE8" s="221"/>
      <c r="NF8" s="221"/>
      <c r="NG8" s="221"/>
    </row>
    <row r="9" spans="1:371" s="61" customFormat="1" x14ac:dyDescent="0.25">
      <c r="A9" s="636">
        <v>12</v>
      </c>
      <c r="B9" s="636">
        <v>0</v>
      </c>
      <c r="C9" s="636">
        <v>1</v>
      </c>
      <c r="D9" s="652">
        <v>2</v>
      </c>
      <c r="E9" s="408">
        <v>12</v>
      </c>
      <c r="F9" s="865">
        <f t="shared" si="0"/>
        <v>12</v>
      </c>
      <c r="G9" s="95">
        <v>12</v>
      </c>
      <c r="H9" s="95"/>
      <c r="I9" s="207">
        <v>83</v>
      </c>
      <c r="J9" s="671">
        <v>29.937594872659808</v>
      </c>
      <c r="K9" s="669">
        <v>1.6947422027803833</v>
      </c>
      <c r="L9" s="670">
        <v>1</v>
      </c>
      <c r="M9" s="681">
        <v>1</v>
      </c>
      <c r="N9" s="95"/>
      <c r="O9" s="95"/>
      <c r="P9" s="95"/>
      <c r="Q9" s="95">
        <v>139</v>
      </c>
      <c r="R9" s="652">
        <v>0.61</v>
      </c>
      <c r="S9" s="670">
        <v>94</v>
      </c>
      <c r="T9" s="670"/>
      <c r="U9" s="671">
        <v>1299</v>
      </c>
      <c r="V9" s="636"/>
      <c r="W9" s="636"/>
      <c r="X9" s="636"/>
      <c r="Y9" s="636"/>
      <c r="Z9" s="636"/>
      <c r="AA9" s="636"/>
      <c r="AB9" s="636"/>
      <c r="AC9" s="636"/>
      <c r="AD9" s="636"/>
      <c r="AE9" s="636"/>
      <c r="AF9" s="636"/>
      <c r="AG9" s="636"/>
      <c r="AH9" s="636"/>
      <c r="AI9" s="636"/>
      <c r="AJ9" s="636"/>
      <c r="AK9" s="636"/>
      <c r="AL9" s="636"/>
      <c r="AM9" s="636"/>
      <c r="AN9" s="636"/>
      <c r="AO9" s="636"/>
      <c r="AP9" s="636"/>
      <c r="AQ9" s="636"/>
      <c r="AR9" s="636"/>
      <c r="AS9" s="636"/>
      <c r="AT9" s="636"/>
      <c r="AU9" s="636"/>
      <c r="AV9" s="636"/>
      <c r="AW9" s="636"/>
      <c r="AX9" s="636"/>
      <c r="AY9" s="636"/>
      <c r="AZ9" s="636"/>
      <c r="BA9" s="636"/>
      <c r="BB9" s="636"/>
      <c r="BC9" s="636"/>
      <c r="BD9" s="636"/>
      <c r="BE9" s="636"/>
      <c r="BF9" s="636"/>
      <c r="BG9" s="636"/>
      <c r="BH9" s="636"/>
      <c r="BI9" s="636"/>
      <c r="BJ9" s="636"/>
      <c r="BK9" s="636"/>
      <c r="BL9" s="636"/>
      <c r="BM9" s="636"/>
      <c r="BN9" s="636"/>
      <c r="BO9" s="636"/>
      <c r="BP9" s="636"/>
      <c r="BQ9" s="636"/>
      <c r="BR9" s="636"/>
      <c r="BS9" s="636"/>
      <c r="BT9" s="636"/>
      <c r="BU9" s="636"/>
      <c r="BV9" s="636"/>
      <c r="BW9" s="636"/>
      <c r="BX9" s="636"/>
      <c r="BY9" s="636"/>
      <c r="BZ9" s="636"/>
      <c r="CA9" s="636"/>
      <c r="CB9" s="636"/>
      <c r="CC9" s="636"/>
      <c r="CD9" s="636"/>
      <c r="CE9" s="636"/>
      <c r="CF9" s="636"/>
      <c r="CG9" s="636"/>
      <c r="CH9" s="636"/>
      <c r="CI9" s="636"/>
      <c r="CJ9" s="636"/>
      <c r="CK9" s="636"/>
      <c r="CL9" s="636"/>
      <c r="CM9" s="636"/>
      <c r="CN9" s="636"/>
      <c r="CO9" s="636"/>
      <c r="CP9" s="636"/>
      <c r="CQ9" s="636"/>
      <c r="CR9" s="636"/>
      <c r="CS9" s="636"/>
      <c r="CT9" s="636"/>
      <c r="CU9" s="636"/>
      <c r="CV9" s="636"/>
      <c r="CW9" s="636"/>
      <c r="CX9" s="636"/>
      <c r="CY9" s="636"/>
      <c r="CZ9" s="636"/>
      <c r="DA9" s="636"/>
      <c r="DB9" s="636"/>
      <c r="DC9" s="636"/>
      <c r="DD9" s="636"/>
      <c r="DE9" s="636"/>
      <c r="DF9" s="636"/>
      <c r="DG9" s="636"/>
      <c r="DH9" s="636"/>
      <c r="DI9" s="636"/>
      <c r="DJ9" s="636"/>
      <c r="DK9" s="636"/>
      <c r="DL9" s="636"/>
      <c r="DM9" s="636"/>
      <c r="DN9" s="636"/>
      <c r="DO9" s="636"/>
      <c r="DP9" s="636"/>
      <c r="DQ9" s="636"/>
      <c r="DR9" s="636"/>
      <c r="DS9" s="636"/>
      <c r="DT9" s="636"/>
      <c r="DU9" s="636"/>
      <c r="DV9" s="636"/>
      <c r="DW9" s="636"/>
      <c r="DX9" s="636"/>
      <c r="DY9" s="636"/>
      <c r="DZ9" s="636"/>
      <c r="EA9" s="636"/>
      <c r="EB9" s="636"/>
      <c r="EC9" s="636"/>
      <c r="ED9" s="636"/>
      <c r="EE9" s="636"/>
      <c r="EF9" s="636"/>
      <c r="EG9" s="636"/>
      <c r="EH9" s="636"/>
      <c r="EI9" s="636"/>
      <c r="EJ9" s="636"/>
      <c r="EK9" s="636"/>
      <c r="EL9" s="636"/>
      <c r="EM9" s="636"/>
      <c r="EN9" s="636"/>
      <c r="EO9" s="636"/>
      <c r="EP9" s="636"/>
      <c r="EQ9" s="636"/>
      <c r="ER9" s="636"/>
      <c r="ES9" s="636"/>
      <c r="ET9" s="636"/>
      <c r="EU9" s="636"/>
      <c r="EV9" s="636"/>
      <c r="EW9" s="636"/>
      <c r="EX9" s="636"/>
      <c r="EY9" s="636"/>
      <c r="EZ9" s="636"/>
      <c r="FA9" s="636"/>
      <c r="FB9" s="636"/>
      <c r="FC9" s="636"/>
      <c r="FD9" s="636"/>
      <c r="FE9" s="636"/>
      <c r="FF9" s="636"/>
      <c r="FG9" s="636"/>
      <c r="FH9" s="636"/>
      <c r="FI9" s="636"/>
      <c r="FJ9" s="636"/>
      <c r="FK9" s="636"/>
      <c r="FL9" s="636"/>
      <c r="FM9" s="636"/>
      <c r="FN9" s="636"/>
      <c r="FO9" s="636"/>
      <c r="FP9" s="636"/>
      <c r="FQ9" s="636"/>
      <c r="FR9" s="636"/>
      <c r="FS9" s="636"/>
      <c r="FT9" s="636"/>
      <c r="FU9" s="636"/>
      <c r="FV9" s="636"/>
      <c r="FW9" s="636"/>
      <c r="FX9" s="636"/>
      <c r="FY9" s="636"/>
      <c r="FZ9" s="636"/>
      <c r="GA9" s="636"/>
      <c r="GB9" s="636"/>
      <c r="GC9" s="636"/>
      <c r="GD9" s="636"/>
      <c r="GE9" s="636"/>
      <c r="GF9" s="636"/>
      <c r="GG9" s="636"/>
      <c r="GH9" s="636"/>
      <c r="GI9" s="636"/>
      <c r="GJ9" s="636"/>
      <c r="GK9" s="636"/>
      <c r="GL9" s="636"/>
      <c r="GM9" s="636"/>
      <c r="GN9" s="636"/>
      <c r="GO9" s="636"/>
      <c r="GP9" s="636"/>
      <c r="GQ9" s="636"/>
      <c r="GR9" s="636"/>
      <c r="GS9" s="636"/>
      <c r="GT9" s="636"/>
      <c r="GU9" s="636"/>
      <c r="GV9" s="636"/>
      <c r="GW9" s="636"/>
      <c r="GX9" s="636"/>
      <c r="GY9" s="636"/>
      <c r="GZ9" s="636"/>
      <c r="HA9" s="636"/>
      <c r="HB9" s="636"/>
      <c r="HC9" s="636"/>
      <c r="HD9" s="636"/>
      <c r="HE9" s="636"/>
      <c r="HF9" s="636"/>
      <c r="HG9" s="636"/>
      <c r="HH9" s="636"/>
      <c r="HI9" s="636"/>
      <c r="HJ9" s="636"/>
      <c r="HK9" s="636"/>
      <c r="HL9" s="636"/>
      <c r="HM9" s="636"/>
      <c r="HN9" s="636"/>
      <c r="HO9" s="636"/>
      <c r="HP9" s="636"/>
      <c r="HQ9" s="636"/>
      <c r="HR9" s="636"/>
      <c r="HS9" s="636"/>
      <c r="HT9" s="636"/>
      <c r="HU9" s="636"/>
      <c r="HV9" s="636"/>
      <c r="HW9" s="636"/>
      <c r="HX9" s="636"/>
      <c r="HY9" s="636"/>
      <c r="HZ9" s="636"/>
      <c r="IA9" s="636"/>
      <c r="IB9" s="636"/>
      <c r="IC9" s="636"/>
      <c r="ID9" s="636"/>
      <c r="IE9" s="636"/>
      <c r="IF9" s="636"/>
      <c r="IG9" s="636"/>
      <c r="IH9" s="636"/>
      <c r="II9" s="636"/>
      <c r="IJ9" s="636"/>
      <c r="IK9" s="636"/>
      <c r="IL9" s="636"/>
      <c r="IM9" s="636"/>
      <c r="IN9" s="636"/>
      <c r="IO9" s="636"/>
      <c r="IP9" s="636"/>
      <c r="IQ9" s="636"/>
      <c r="IR9" s="636"/>
      <c r="IS9" s="636"/>
      <c r="IT9" s="636"/>
      <c r="IU9" s="636"/>
      <c r="IV9" s="636"/>
      <c r="IW9" s="636"/>
      <c r="IX9" s="636"/>
      <c r="IY9" s="636"/>
      <c r="IZ9" s="636"/>
      <c r="JA9" s="636"/>
      <c r="JB9" s="636"/>
      <c r="JC9" s="636"/>
      <c r="JD9" s="636"/>
      <c r="JE9" s="636"/>
      <c r="JF9" s="636"/>
      <c r="JG9" s="636"/>
      <c r="JH9" s="636"/>
      <c r="JI9" s="636"/>
      <c r="JJ9" s="636"/>
      <c r="JK9" s="636"/>
      <c r="JL9" s="636"/>
      <c r="JM9" s="636"/>
      <c r="JN9" s="636"/>
      <c r="JO9" s="636"/>
      <c r="JP9" s="636"/>
      <c r="JQ9" s="636"/>
      <c r="JR9" s="636"/>
      <c r="JS9" s="636"/>
      <c r="JT9" s="636"/>
      <c r="JU9" s="636"/>
      <c r="JV9" s="636"/>
      <c r="JW9" s="636"/>
      <c r="JX9" s="636"/>
      <c r="JY9" s="636"/>
      <c r="JZ9" s="636"/>
      <c r="KA9" s="636"/>
      <c r="KB9" s="636"/>
      <c r="KC9" s="636"/>
      <c r="KD9" s="636"/>
      <c r="KE9" s="636"/>
      <c r="KF9" s="636"/>
      <c r="KG9" s="636"/>
      <c r="KH9" s="636"/>
      <c r="KI9" s="636"/>
      <c r="KJ9" s="636"/>
      <c r="KK9" s="636"/>
      <c r="KL9" s="636"/>
      <c r="KM9" s="636"/>
      <c r="KN9" s="636"/>
      <c r="KO9" s="636"/>
      <c r="KP9" s="636"/>
      <c r="KQ9" s="636"/>
      <c r="KR9" s="636"/>
      <c r="KS9" s="636"/>
      <c r="KT9" s="636"/>
      <c r="KU9" s="636"/>
      <c r="KV9" s="636"/>
      <c r="KW9" s="636"/>
      <c r="KX9" s="636"/>
      <c r="KY9" s="636"/>
      <c r="KZ9" s="636"/>
      <c r="LA9" s="636"/>
      <c r="LB9" s="636"/>
      <c r="LC9" s="636"/>
      <c r="LD9" s="636"/>
      <c r="LE9" s="636"/>
      <c r="LF9" s="636"/>
      <c r="LG9" s="636"/>
      <c r="LH9" s="636"/>
      <c r="LI9" s="636"/>
      <c r="LJ9" s="636"/>
      <c r="LK9" s="636"/>
      <c r="LL9" s="636"/>
      <c r="LM9" s="636"/>
      <c r="LN9" s="636"/>
      <c r="LO9" s="636"/>
      <c r="LP9" s="636"/>
      <c r="LQ9" s="636"/>
      <c r="LR9" s="636"/>
      <c r="LS9" s="636"/>
      <c r="LT9" s="636"/>
      <c r="LU9" s="636"/>
      <c r="LV9" s="636"/>
      <c r="LW9" s="636"/>
      <c r="LX9" s="636"/>
      <c r="LY9" s="636"/>
      <c r="LZ9" s="636"/>
      <c r="MA9" s="636"/>
      <c r="MB9" s="636"/>
      <c r="MC9" s="636"/>
      <c r="MD9" s="636"/>
      <c r="ME9" s="636"/>
      <c r="MF9" s="636"/>
      <c r="MG9" s="636"/>
      <c r="MH9" s="636"/>
      <c r="MI9" s="636"/>
      <c r="MJ9" s="636"/>
      <c r="MK9" s="636"/>
      <c r="ML9" s="636"/>
      <c r="MM9" s="636"/>
      <c r="MN9" s="636"/>
      <c r="MO9" s="636"/>
      <c r="MP9" s="636"/>
      <c r="MQ9" s="636"/>
      <c r="MR9" s="636"/>
      <c r="MS9" s="636"/>
      <c r="MT9" s="636"/>
      <c r="MU9" s="636"/>
      <c r="MV9" s="636"/>
      <c r="MW9" s="636"/>
      <c r="MX9" s="636"/>
      <c r="MY9" s="636"/>
      <c r="MZ9" s="636"/>
      <c r="NA9" s="636"/>
      <c r="NB9" s="636"/>
      <c r="NC9" s="636"/>
      <c r="ND9" s="636"/>
      <c r="NE9" s="636"/>
      <c r="NF9" s="636"/>
      <c r="NG9" s="636"/>
    </row>
    <row r="10" spans="1:371" s="61" customFormat="1" x14ac:dyDescent="0.25">
      <c r="A10" s="453">
        <v>16</v>
      </c>
      <c r="B10" s="636">
        <v>0</v>
      </c>
      <c r="C10" s="636">
        <v>1</v>
      </c>
      <c r="D10" s="652">
        <v>2</v>
      </c>
      <c r="E10" s="408">
        <v>16</v>
      </c>
      <c r="F10" s="865">
        <f t="shared" si="0"/>
        <v>16</v>
      </c>
      <c r="G10" s="95">
        <v>16</v>
      </c>
      <c r="H10" s="95"/>
      <c r="I10" s="207">
        <v>79</v>
      </c>
      <c r="J10" s="671">
        <v>32.653061224489797</v>
      </c>
      <c r="K10" s="669">
        <v>2.1506458925365255</v>
      </c>
      <c r="L10" s="670">
        <v>0</v>
      </c>
      <c r="M10" s="670">
        <v>0</v>
      </c>
      <c r="N10" s="95"/>
      <c r="O10" s="95"/>
      <c r="P10" s="95"/>
      <c r="Q10" s="95">
        <v>140</v>
      </c>
      <c r="R10" s="652">
        <v>0.77</v>
      </c>
      <c r="S10" s="670">
        <v>97</v>
      </c>
      <c r="T10" s="821"/>
      <c r="U10" s="671">
        <v>682.2</v>
      </c>
      <c r="V10" s="636"/>
      <c r="W10" s="636"/>
      <c r="X10" s="636"/>
      <c r="Y10" s="636"/>
      <c r="Z10" s="636"/>
      <c r="AA10" s="636"/>
      <c r="AB10" s="636"/>
      <c r="AC10" s="636"/>
      <c r="AD10" s="636"/>
      <c r="AE10" s="636"/>
      <c r="AF10" s="636"/>
      <c r="AG10" s="636"/>
      <c r="AH10" s="636"/>
      <c r="AI10" s="636"/>
      <c r="AJ10" s="636"/>
      <c r="AK10" s="636"/>
      <c r="AL10" s="636"/>
      <c r="AM10" s="636"/>
      <c r="AN10" s="636"/>
      <c r="AO10" s="636"/>
      <c r="AP10" s="636"/>
      <c r="AQ10" s="636"/>
      <c r="AR10" s="636"/>
      <c r="AS10" s="636"/>
      <c r="AT10" s="636"/>
      <c r="AU10" s="636"/>
      <c r="AV10" s="636"/>
      <c r="AW10" s="636"/>
      <c r="AX10" s="636"/>
      <c r="AY10" s="636"/>
      <c r="AZ10" s="636"/>
      <c r="BA10" s="636"/>
      <c r="BB10" s="636"/>
      <c r="BC10" s="636"/>
      <c r="BD10" s="636"/>
      <c r="BE10" s="636"/>
      <c r="BF10" s="636"/>
      <c r="BG10" s="636"/>
      <c r="BH10" s="636"/>
      <c r="BI10" s="636"/>
      <c r="BJ10" s="636"/>
      <c r="BK10" s="636"/>
      <c r="BL10" s="636"/>
      <c r="BM10" s="636"/>
      <c r="BN10" s="636"/>
      <c r="BO10" s="636"/>
      <c r="BP10" s="636"/>
      <c r="BQ10" s="636"/>
      <c r="BR10" s="636"/>
      <c r="BS10" s="636"/>
      <c r="BT10" s="636"/>
      <c r="BU10" s="636"/>
      <c r="BV10" s="636"/>
      <c r="BW10" s="636"/>
      <c r="BX10" s="636"/>
      <c r="BY10" s="636"/>
      <c r="BZ10" s="636"/>
      <c r="CA10" s="636"/>
      <c r="CB10" s="636"/>
      <c r="CC10" s="636"/>
      <c r="CD10" s="636"/>
      <c r="CE10" s="636"/>
      <c r="CF10" s="636"/>
      <c r="CG10" s="636"/>
      <c r="CH10" s="636"/>
      <c r="CI10" s="636"/>
      <c r="CJ10" s="636"/>
      <c r="CK10" s="636"/>
      <c r="CL10" s="636"/>
      <c r="CM10" s="636"/>
      <c r="CN10" s="636"/>
      <c r="CO10" s="636"/>
      <c r="CP10" s="636"/>
      <c r="CQ10" s="636"/>
      <c r="CR10" s="636"/>
      <c r="CS10" s="636"/>
      <c r="CT10" s="636"/>
      <c r="CU10" s="636"/>
      <c r="CV10" s="636"/>
      <c r="CW10" s="636"/>
      <c r="CX10" s="636"/>
      <c r="CY10" s="636"/>
      <c r="CZ10" s="636"/>
      <c r="DA10" s="636"/>
      <c r="DB10" s="636"/>
      <c r="DC10" s="636"/>
      <c r="DD10" s="636"/>
      <c r="DE10" s="636"/>
      <c r="DF10" s="636"/>
      <c r="DG10" s="636"/>
      <c r="DH10" s="636"/>
      <c r="DI10" s="636"/>
      <c r="DJ10" s="636"/>
      <c r="DK10" s="636"/>
      <c r="DL10" s="636"/>
      <c r="DM10" s="636"/>
      <c r="DN10" s="636"/>
      <c r="DO10" s="636"/>
      <c r="DP10" s="636"/>
      <c r="DQ10" s="636"/>
      <c r="DR10" s="636"/>
      <c r="DS10" s="636"/>
      <c r="DT10" s="636"/>
      <c r="DU10" s="636"/>
      <c r="DV10" s="636"/>
      <c r="DW10" s="636"/>
      <c r="DX10" s="636"/>
      <c r="DY10" s="636"/>
      <c r="DZ10" s="636"/>
      <c r="EA10" s="636"/>
      <c r="EB10" s="636"/>
      <c r="EC10" s="636"/>
      <c r="ED10" s="636"/>
      <c r="EE10" s="636"/>
      <c r="EF10" s="636"/>
      <c r="EG10" s="636"/>
      <c r="EH10" s="636"/>
      <c r="EI10" s="636"/>
      <c r="EJ10" s="636"/>
      <c r="EK10" s="636"/>
      <c r="EL10" s="636"/>
      <c r="EM10" s="636"/>
      <c r="EN10" s="636"/>
      <c r="EO10" s="636"/>
      <c r="EP10" s="636"/>
      <c r="EQ10" s="636"/>
      <c r="ER10" s="636"/>
      <c r="ES10" s="636"/>
      <c r="ET10" s="636"/>
      <c r="EU10" s="636"/>
      <c r="EV10" s="636"/>
      <c r="EW10" s="636"/>
      <c r="EX10" s="636"/>
      <c r="EY10" s="636"/>
      <c r="EZ10" s="636"/>
      <c r="FA10" s="636"/>
      <c r="FB10" s="636"/>
      <c r="FC10" s="636"/>
      <c r="FD10" s="636"/>
      <c r="FE10" s="636"/>
      <c r="FF10" s="636"/>
      <c r="FG10" s="636"/>
      <c r="FH10" s="636"/>
      <c r="FI10" s="636"/>
      <c r="FJ10" s="636"/>
      <c r="FK10" s="636"/>
      <c r="FL10" s="636"/>
      <c r="FM10" s="636"/>
      <c r="FN10" s="636"/>
      <c r="FO10" s="636"/>
      <c r="FP10" s="636"/>
      <c r="FQ10" s="636"/>
      <c r="FR10" s="636"/>
      <c r="FS10" s="636"/>
      <c r="FT10" s="636"/>
      <c r="FU10" s="636"/>
      <c r="FV10" s="636"/>
      <c r="FW10" s="636"/>
      <c r="FX10" s="636"/>
      <c r="FY10" s="636"/>
      <c r="FZ10" s="636"/>
      <c r="GA10" s="636"/>
      <c r="GB10" s="636"/>
      <c r="GC10" s="636"/>
      <c r="GD10" s="636"/>
      <c r="GE10" s="636"/>
      <c r="GF10" s="636"/>
      <c r="GG10" s="636"/>
      <c r="GH10" s="636"/>
      <c r="GI10" s="636"/>
      <c r="GJ10" s="636"/>
      <c r="GK10" s="636"/>
      <c r="GL10" s="636"/>
      <c r="GM10" s="636"/>
      <c r="GN10" s="636"/>
      <c r="GO10" s="636"/>
      <c r="GP10" s="636"/>
      <c r="GQ10" s="636"/>
      <c r="GR10" s="636"/>
      <c r="GS10" s="636"/>
      <c r="GT10" s="636"/>
      <c r="GU10" s="636"/>
      <c r="GV10" s="636"/>
      <c r="GW10" s="636"/>
      <c r="GX10" s="636"/>
      <c r="GY10" s="636"/>
      <c r="GZ10" s="636"/>
      <c r="HA10" s="636"/>
      <c r="HB10" s="636"/>
      <c r="HC10" s="636"/>
      <c r="HD10" s="636"/>
      <c r="HE10" s="636"/>
      <c r="HF10" s="636"/>
      <c r="HG10" s="636"/>
      <c r="HH10" s="636"/>
      <c r="HI10" s="636"/>
      <c r="HJ10" s="636"/>
      <c r="HK10" s="636"/>
      <c r="HL10" s="636"/>
      <c r="HM10" s="636"/>
      <c r="HN10" s="636"/>
      <c r="HO10" s="636"/>
      <c r="HP10" s="636"/>
      <c r="HQ10" s="636"/>
      <c r="HR10" s="636"/>
      <c r="HS10" s="636"/>
      <c r="HT10" s="636"/>
      <c r="HU10" s="636"/>
      <c r="HV10" s="636"/>
      <c r="HW10" s="636"/>
      <c r="HX10" s="636"/>
      <c r="HY10" s="636"/>
      <c r="HZ10" s="636"/>
      <c r="IA10" s="636"/>
      <c r="IB10" s="636"/>
      <c r="IC10" s="636"/>
      <c r="ID10" s="636"/>
      <c r="IE10" s="636"/>
      <c r="IF10" s="636"/>
      <c r="IG10" s="636"/>
      <c r="IH10" s="636"/>
      <c r="II10" s="636"/>
      <c r="IJ10" s="636"/>
      <c r="IK10" s="636"/>
      <c r="IL10" s="636"/>
      <c r="IM10" s="636"/>
      <c r="IN10" s="636"/>
      <c r="IO10" s="636"/>
      <c r="IP10" s="636"/>
      <c r="IQ10" s="636"/>
      <c r="IR10" s="636"/>
      <c r="IS10" s="636"/>
      <c r="IT10" s="636"/>
      <c r="IU10" s="636"/>
      <c r="IV10" s="636"/>
      <c r="IW10" s="636"/>
      <c r="IX10" s="636"/>
      <c r="IY10" s="636"/>
      <c r="IZ10" s="636"/>
      <c r="JA10" s="636"/>
      <c r="JB10" s="636"/>
      <c r="JC10" s="636"/>
      <c r="JD10" s="636"/>
      <c r="JE10" s="636"/>
      <c r="JF10" s="636"/>
      <c r="JG10" s="636"/>
      <c r="JH10" s="636"/>
      <c r="JI10" s="636"/>
      <c r="JJ10" s="636"/>
      <c r="JK10" s="636"/>
      <c r="JL10" s="636"/>
      <c r="JM10" s="636"/>
      <c r="JN10" s="636"/>
      <c r="JO10" s="636"/>
      <c r="JP10" s="636"/>
      <c r="JQ10" s="636"/>
      <c r="JR10" s="636"/>
      <c r="JS10" s="636"/>
      <c r="JT10" s="636"/>
      <c r="JU10" s="636"/>
      <c r="JV10" s="636"/>
      <c r="JW10" s="636"/>
      <c r="JX10" s="636"/>
      <c r="JY10" s="636"/>
      <c r="JZ10" s="636"/>
      <c r="KA10" s="636"/>
      <c r="KB10" s="636"/>
      <c r="KC10" s="636"/>
      <c r="KD10" s="636"/>
      <c r="KE10" s="636"/>
      <c r="KF10" s="636"/>
      <c r="KG10" s="636"/>
      <c r="KH10" s="636"/>
      <c r="KI10" s="636"/>
      <c r="KJ10" s="636"/>
      <c r="KK10" s="636"/>
      <c r="KL10" s="636"/>
      <c r="KM10" s="636"/>
      <c r="KN10" s="636"/>
      <c r="KO10" s="636"/>
      <c r="KP10" s="636"/>
      <c r="KQ10" s="636"/>
      <c r="KR10" s="636"/>
      <c r="KS10" s="636"/>
      <c r="KT10" s="636"/>
      <c r="KU10" s="636"/>
      <c r="KV10" s="636"/>
      <c r="KW10" s="636"/>
      <c r="KX10" s="636"/>
      <c r="KY10" s="636"/>
      <c r="KZ10" s="636"/>
      <c r="LA10" s="636"/>
      <c r="LB10" s="636"/>
      <c r="LC10" s="636"/>
      <c r="LD10" s="636"/>
      <c r="LE10" s="636"/>
      <c r="LF10" s="636"/>
      <c r="LG10" s="636"/>
      <c r="LH10" s="636"/>
      <c r="LI10" s="636"/>
      <c r="LJ10" s="636"/>
      <c r="LK10" s="636"/>
      <c r="LL10" s="636"/>
      <c r="LM10" s="636"/>
      <c r="LN10" s="636"/>
      <c r="LO10" s="636"/>
      <c r="LP10" s="636"/>
      <c r="LQ10" s="636"/>
      <c r="LR10" s="636"/>
      <c r="LS10" s="636"/>
      <c r="LT10" s="636"/>
      <c r="LU10" s="636"/>
      <c r="LV10" s="636"/>
      <c r="LW10" s="636"/>
      <c r="LX10" s="636"/>
      <c r="LY10" s="636"/>
      <c r="LZ10" s="636"/>
      <c r="MA10" s="636"/>
      <c r="MB10" s="636"/>
      <c r="MC10" s="636"/>
      <c r="MD10" s="636"/>
      <c r="ME10" s="636"/>
      <c r="MF10" s="636"/>
      <c r="MG10" s="636"/>
      <c r="MH10" s="636"/>
      <c r="MI10" s="636"/>
      <c r="MJ10" s="636"/>
      <c r="MK10" s="636"/>
      <c r="ML10" s="636"/>
      <c r="MM10" s="636"/>
      <c r="MN10" s="636"/>
      <c r="MO10" s="636"/>
      <c r="MP10" s="636"/>
      <c r="MQ10" s="636"/>
      <c r="MR10" s="636"/>
      <c r="MS10" s="636"/>
      <c r="MT10" s="636"/>
      <c r="MU10" s="636"/>
      <c r="MV10" s="636"/>
      <c r="MW10" s="636"/>
      <c r="MX10" s="636"/>
      <c r="MY10" s="636"/>
      <c r="MZ10" s="636"/>
      <c r="NA10" s="636"/>
      <c r="NB10" s="636"/>
      <c r="NC10" s="636"/>
      <c r="ND10" s="636"/>
      <c r="NE10" s="636"/>
      <c r="NF10" s="636"/>
      <c r="NG10" s="636"/>
    </row>
    <row r="11" spans="1:371" s="61" customFormat="1" ht="18" customHeight="1" x14ac:dyDescent="0.25">
      <c r="A11" s="221">
        <v>17</v>
      </c>
      <c r="B11" s="274">
        <v>0</v>
      </c>
      <c r="C11" s="221">
        <v>1</v>
      </c>
      <c r="D11" s="206">
        <v>2</v>
      </c>
      <c r="E11" s="267">
        <v>17</v>
      </c>
      <c r="F11" s="865">
        <f t="shared" si="0"/>
        <v>17</v>
      </c>
      <c r="G11" s="232">
        <v>17</v>
      </c>
      <c r="H11" s="232"/>
      <c r="I11" s="207">
        <v>84</v>
      </c>
      <c r="J11" s="342">
        <v>37.465564738292017</v>
      </c>
      <c r="K11" s="210">
        <v>2.0782474495990106</v>
      </c>
      <c r="L11" s="208">
        <v>1</v>
      </c>
      <c r="M11" s="325">
        <v>0</v>
      </c>
      <c r="Q11" s="592">
        <v>93</v>
      </c>
      <c r="R11" s="602">
        <v>1.41</v>
      </c>
      <c r="S11" s="603">
        <v>35</v>
      </c>
      <c r="T11" s="603"/>
      <c r="U11" s="605">
        <v>6339</v>
      </c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1"/>
      <c r="BJ11" s="221"/>
      <c r="BK11" s="221"/>
      <c r="BL11" s="221"/>
      <c r="BM11" s="221"/>
      <c r="BN11" s="221"/>
      <c r="BO11" s="221"/>
      <c r="BP11" s="221"/>
      <c r="BQ11" s="221"/>
      <c r="BR11" s="221"/>
      <c r="BS11" s="221"/>
      <c r="BT11" s="221"/>
      <c r="BU11" s="221"/>
      <c r="BV11" s="221"/>
      <c r="BW11" s="221"/>
      <c r="BX11" s="221"/>
      <c r="BY11" s="221"/>
      <c r="BZ11" s="221"/>
      <c r="CA11" s="221"/>
      <c r="CB11" s="221"/>
      <c r="CC11" s="221"/>
      <c r="CD11" s="221"/>
      <c r="CE11" s="221"/>
      <c r="CF11" s="221"/>
      <c r="CG11" s="221"/>
      <c r="CH11" s="221"/>
      <c r="CI11" s="221"/>
      <c r="CJ11" s="221"/>
      <c r="CK11" s="221"/>
      <c r="CL11" s="221"/>
      <c r="CM11" s="221"/>
      <c r="CN11" s="221"/>
      <c r="CO11" s="221"/>
      <c r="CP11" s="221"/>
      <c r="CQ11" s="221"/>
      <c r="CR11" s="221"/>
      <c r="CS11" s="221"/>
      <c r="CT11" s="221"/>
      <c r="CU11" s="221"/>
      <c r="CV11" s="221"/>
      <c r="CW11" s="221"/>
      <c r="CX11" s="221"/>
      <c r="CY11" s="221"/>
      <c r="CZ11" s="221"/>
      <c r="DA11" s="221"/>
      <c r="DB11" s="221"/>
      <c r="DC11" s="221"/>
      <c r="DD11" s="221"/>
      <c r="DE11" s="221"/>
      <c r="DF11" s="221"/>
      <c r="DG11" s="221"/>
      <c r="DH11" s="221"/>
      <c r="DI11" s="221"/>
      <c r="DJ11" s="221"/>
      <c r="DK11" s="221"/>
      <c r="DL11" s="221"/>
      <c r="DM11" s="221"/>
      <c r="DN11" s="221"/>
      <c r="DO11" s="221"/>
      <c r="DP11" s="221"/>
      <c r="DQ11" s="221"/>
      <c r="DR11" s="221"/>
      <c r="DS11" s="221"/>
      <c r="DT11" s="221"/>
      <c r="DU11" s="221"/>
      <c r="DV11" s="221"/>
      <c r="DW11" s="221"/>
      <c r="DX11" s="221"/>
      <c r="DY11" s="221"/>
      <c r="DZ11" s="221"/>
      <c r="EA11" s="221"/>
      <c r="EB11" s="221"/>
      <c r="EC11" s="221"/>
      <c r="ED11" s="221"/>
      <c r="EE11" s="221"/>
      <c r="EF11" s="221"/>
      <c r="EG11" s="221"/>
      <c r="EH11" s="221"/>
      <c r="EI11" s="221"/>
      <c r="EJ11" s="221"/>
      <c r="EK11" s="221"/>
      <c r="EL11" s="221"/>
      <c r="EM11" s="221"/>
      <c r="EN11" s="221"/>
      <c r="EO11" s="221"/>
      <c r="EP11" s="221"/>
      <c r="EQ11" s="221"/>
      <c r="ER11" s="221"/>
      <c r="ES11" s="221"/>
      <c r="ET11" s="221"/>
      <c r="EU11" s="221"/>
      <c r="EV11" s="221"/>
      <c r="EW11" s="221"/>
      <c r="EX11" s="221"/>
      <c r="EY11" s="221"/>
      <c r="EZ11" s="221"/>
      <c r="FA11" s="221"/>
      <c r="FB11" s="221"/>
      <c r="FC11" s="221"/>
      <c r="FD11" s="221"/>
      <c r="FE11" s="221"/>
      <c r="FF11" s="221"/>
      <c r="FG11" s="221"/>
      <c r="FH11" s="221"/>
      <c r="FI11" s="221"/>
      <c r="FJ11" s="221"/>
      <c r="FK11" s="221"/>
      <c r="FL11" s="221"/>
      <c r="FM11" s="221"/>
      <c r="FN11" s="221"/>
      <c r="FO11" s="221"/>
      <c r="FP11" s="221"/>
      <c r="FQ11" s="221"/>
      <c r="FR11" s="221"/>
      <c r="FS11" s="221"/>
      <c r="FT11" s="221"/>
      <c r="FU11" s="221"/>
      <c r="FV11" s="221"/>
      <c r="FW11" s="221"/>
      <c r="FX11" s="221"/>
      <c r="FY11" s="221"/>
      <c r="FZ11" s="221"/>
      <c r="GA11" s="221"/>
      <c r="GB11" s="221"/>
      <c r="GC11" s="221"/>
      <c r="GD11" s="221"/>
      <c r="GE11" s="221"/>
      <c r="GF11" s="221"/>
      <c r="GG11" s="221"/>
      <c r="GH11" s="221"/>
      <c r="GI11" s="221"/>
      <c r="GJ11" s="221"/>
      <c r="GK11" s="221"/>
      <c r="GL11" s="221"/>
      <c r="GM11" s="221"/>
      <c r="GN11" s="221"/>
      <c r="GO11" s="221"/>
      <c r="GP11" s="221"/>
      <c r="GQ11" s="221"/>
      <c r="GR11" s="221"/>
      <c r="GS11" s="221"/>
      <c r="GT11" s="221"/>
      <c r="GU11" s="221"/>
      <c r="GV11" s="221"/>
      <c r="GW11" s="221"/>
      <c r="GX11" s="221"/>
      <c r="GY11" s="221"/>
      <c r="GZ11" s="221"/>
      <c r="HA11" s="221"/>
      <c r="HB11" s="221"/>
      <c r="HC11" s="221"/>
      <c r="HD11" s="221"/>
      <c r="HE11" s="221"/>
      <c r="HF11" s="221"/>
      <c r="HG11" s="221"/>
      <c r="HH11" s="221"/>
      <c r="HI11" s="221"/>
      <c r="HJ11" s="221"/>
      <c r="HK11" s="221"/>
      <c r="HL11" s="221"/>
      <c r="HM11" s="221"/>
      <c r="HN11" s="221"/>
      <c r="HO11" s="221"/>
      <c r="HP11" s="221"/>
      <c r="HQ11" s="221"/>
      <c r="HR11" s="221"/>
      <c r="HS11" s="221"/>
      <c r="HT11" s="221"/>
      <c r="HU11" s="221"/>
      <c r="HV11" s="221"/>
      <c r="HW11" s="221"/>
      <c r="HX11" s="221"/>
      <c r="HY11" s="221"/>
      <c r="HZ11" s="221"/>
      <c r="IA11" s="221"/>
      <c r="IB11" s="221"/>
      <c r="IC11" s="221"/>
      <c r="ID11" s="221"/>
      <c r="IE11" s="221"/>
      <c r="IF11" s="221"/>
      <c r="IG11" s="221"/>
      <c r="IH11" s="221"/>
      <c r="II11" s="221"/>
      <c r="IJ11" s="221"/>
      <c r="IK11" s="221"/>
      <c r="IL11" s="221"/>
      <c r="IM11" s="221"/>
      <c r="IN11" s="221"/>
      <c r="IO11" s="221"/>
      <c r="IP11" s="221"/>
      <c r="IQ11" s="221"/>
      <c r="IR11" s="221"/>
      <c r="IS11" s="221"/>
      <c r="IT11" s="221"/>
      <c r="IU11" s="221"/>
      <c r="IV11" s="221"/>
      <c r="IW11" s="221"/>
      <c r="IX11" s="221"/>
      <c r="IY11" s="221"/>
      <c r="IZ11" s="221"/>
      <c r="JA11" s="221"/>
      <c r="JB11" s="221"/>
      <c r="JC11" s="221"/>
      <c r="JD11" s="221"/>
      <c r="JE11" s="221"/>
      <c r="JF11" s="221"/>
      <c r="JG11" s="221"/>
      <c r="JH11" s="221"/>
      <c r="JI11" s="221"/>
      <c r="JJ11" s="221"/>
      <c r="JK11" s="221"/>
      <c r="JL11" s="221"/>
      <c r="JM11" s="221"/>
      <c r="JN11" s="221"/>
      <c r="JO11" s="221"/>
      <c r="JP11" s="221"/>
      <c r="JQ11" s="221"/>
      <c r="JR11" s="221"/>
      <c r="JS11" s="221"/>
      <c r="JT11" s="221"/>
      <c r="JU11" s="221"/>
      <c r="JV11" s="221"/>
      <c r="JW11" s="221"/>
      <c r="JX11" s="221"/>
      <c r="JY11" s="221"/>
      <c r="JZ11" s="221"/>
      <c r="KA11" s="221"/>
      <c r="KB11" s="221"/>
      <c r="KC11" s="221"/>
      <c r="KD11" s="221"/>
      <c r="KE11" s="221"/>
      <c r="KF11" s="221"/>
      <c r="KG11" s="221"/>
      <c r="KH11" s="221"/>
      <c r="KI11" s="221"/>
      <c r="KJ11" s="221"/>
      <c r="KK11" s="221"/>
      <c r="KL11" s="221"/>
      <c r="KM11" s="221"/>
      <c r="KN11" s="221"/>
      <c r="KO11" s="221"/>
      <c r="KP11" s="221"/>
      <c r="KQ11" s="221"/>
      <c r="KR11" s="221"/>
      <c r="KS11" s="221"/>
      <c r="KT11" s="221"/>
      <c r="KU11" s="221"/>
      <c r="KV11" s="221"/>
      <c r="KW11" s="221"/>
      <c r="KX11" s="221"/>
      <c r="KY11" s="221"/>
      <c r="KZ11" s="221"/>
      <c r="LA11" s="221"/>
      <c r="LB11" s="221"/>
      <c r="LC11" s="221"/>
      <c r="LD11" s="221"/>
      <c r="LE11" s="221"/>
      <c r="LF11" s="221"/>
      <c r="LG11" s="221"/>
      <c r="LH11" s="221"/>
      <c r="LI11" s="221"/>
      <c r="LJ11" s="221"/>
      <c r="LK11" s="221"/>
      <c r="LL11" s="221"/>
      <c r="LM11" s="221"/>
      <c r="LN11" s="221"/>
      <c r="LO11" s="221"/>
      <c r="LP11" s="221"/>
      <c r="LQ11" s="221"/>
      <c r="LR11" s="221"/>
      <c r="LS11" s="221"/>
      <c r="LT11" s="221"/>
      <c r="LU11" s="221"/>
      <c r="LV11" s="221"/>
      <c r="LW11" s="221"/>
      <c r="LX11" s="221"/>
      <c r="LY11" s="221"/>
      <c r="LZ11" s="221"/>
      <c r="MA11" s="221"/>
      <c r="MB11" s="221"/>
      <c r="MC11" s="221"/>
      <c r="MD11" s="221"/>
      <c r="ME11" s="221"/>
      <c r="MF11" s="221"/>
      <c r="MG11" s="221"/>
      <c r="MH11" s="221"/>
      <c r="MI11" s="221"/>
      <c r="MJ11" s="221"/>
      <c r="MK11" s="221"/>
      <c r="ML11" s="221"/>
      <c r="MM11" s="221"/>
      <c r="MN11" s="221"/>
      <c r="MO11" s="221"/>
      <c r="MP11" s="221"/>
      <c r="MQ11" s="221"/>
      <c r="MR11" s="221"/>
      <c r="MS11" s="221"/>
      <c r="MT11" s="221"/>
      <c r="MU11" s="221"/>
      <c r="MV11" s="221"/>
      <c r="MW11" s="221"/>
      <c r="MX11" s="221"/>
      <c r="MY11" s="221"/>
      <c r="MZ11" s="221"/>
      <c r="NA11" s="221"/>
      <c r="NB11" s="221"/>
      <c r="NC11" s="221"/>
      <c r="ND11" s="221"/>
      <c r="NE11" s="221"/>
      <c r="NF11" s="221"/>
      <c r="NG11" s="221"/>
    </row>
    <row r="12" spans="1:371" s="61" customFormat="1" ht="18" customHeight="1" x14ac:dyDescent="0.25">
      <c r="A12" s="221">
        <v>20</v>
      </c>
      <c r="B12" s="221">
        <v>0</v>
      </c>
      <c r="C12" s="221">
        <v>1</v>
      </c>
      <c r="D12" s="206">
        <v>2</v>
      </c>
      <c r="E12" s="267">
        <v>21</v>
      </c>
      <c r="F12" s="865">
        <f t="shared" si="0"/>
        <v>21</v>
      </c>
      <c r="G12" s="232">
        <v>21</v>
      </c>
      <c r="H12" s="232"/>
      <c r="I12" s="207">
        <v>71</v>
      </c>
      <c r="J12" s="342">
        <v>39.519741051601493</v>
      </c>
      <c r="K12" s="210">
        <v>2.0854884500423663</v>
      </c>
      <c r="L12" s="208">
        <v>1</v>
      </c>
      <c r="M12" s="325">
        <v>1</v>
      </c>
      <c r="Q12" s="592">
        <v>223</v>
      </c>
      <c r="R12" s="602">
        <v>1.08</v>
      </c>
      <c r="S12" s="603">
        <v>50</v>
      </c>
      <c r="T12" s="603"/>
      <c r="U12" s="605">
        <v>3725</v>
      </c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221"/>
      <c r="BS12" s="221"/>
      <c r="BT12" s="221"/>
      <c r="BU12" s="221"/>
      <c r="BV12" s="221"/>
      <c r="BW12" s="221"/>
      <c r="BX12" s="221"/>
      <c r="BY12" s="221"/>
      <c r="BZ12" s="221"/>
      <c r="CA12" s="221"/>
      <c r="CB12" s="221"/>
      <c r="CC12" s="221"/>
      <c r="CD12" s="221"/>
      <c r="CE12" s="221"/>
      <c r="CF12" s="221"/>
      <c r="CG12" s="221"/>
      <c r="CH12" s="221"/>
      <c r="CI12" s="221"/>
      <c r="CJ12" s="221"/>
      <c r="CK12" s="221"/>
      <c r="CL12" s="221"/>
      <c r="CM12" s="221"/>
      <c r="CN12" s="221"/>
      <c r="CO12" s="221"/>
      <c r="CP12" s="221"/>
      <c r="CQ12" s="221"/>
      <c r="CR12" s="221"/>
      <c r="CS12" s="221"/>
      <c r="CT12" s="221"/>
      <c r="CU12" s="221"/>
      <c r="CV12" s="221"/>
      <c r="CW12" s="221"/>
      <c r="CX12" s="221"/>
      <c r="CY12" s="221"/>
      <c r="CZ12" s="221"/>
      <c r="DA12" s="221"/>
      <c r="DB12" s="221"/>
      <c r="DC12" s="221"/>
      <c r="DD12" s="221"/>
      <c r="DE12" s="221"/>
      <c r="DF12" s="221"/>
      <c r="DG12" s="221"/>
      <c r="DH12" s="221"/>
      <c r="DI12" s="221"/>
      <c r="DJ12" s="221"/>
      <c r="DK12" s="221"/>
      <c r="DL12" s="221"/>
      <c r="DM12" s="221"/>
      <c r="DN12" s="221"/>
      <c r="DO12" s="221"/>
      <c r="DP12" s="221"/>
      <c r="DQ12" s="221"/>
      <c r="DR12" s="221"/>
      <c r="DS12" s="221"/>
      <c r="DT12" s="221"/>
      <c r="DU12" s="221"/>
      <c r="DV12" s="221"/>
      <c r="DW12" s="221"/>
      <c r="DX12" s="221"/>
      <c r="DY12" s="221"/>
      <c r="DZ12" s="221"/>
      <c r="EA12" s="221"/>
      <c r="EB12" s="221"/>
      <c r="EC12" s="221"/>
      <c r="ED12" s="221"/>
      <c r="EE12" s="221"/>
      <c r="EF12" s="221"/>
      <c r="EG12" s="221"/>
      <c r="EH12" s="221"/>
      <c r="EI12" s="221"/>
      <c r="EJ12" s="221"/>
      <c r="EK12" s="221"/>
      <c r="EL12" s="221"/>
      <c r="EM12" s="221"/>
      <c r="EN12" s="221"/>
      <c r="EO12" s="221"/>
      <c r="EP12" s="221"/>
      <c r="EQ12" s="221"/>
      <c r="ER12" s="221"/>
      <c r="ES12" s="221"/>
      <c r="ET12" s="221"/>
      <c r="EU12" s="221"/>
      <c r="EV12" s="221"/>
      <c r="EW12" s="221"/>
      <c r="EX12" s="221"/>
      <c r="EY12" s="221"/>
      <c r="EZ12" s="221"/>
      <c r="FA12" s="221"/>
      <c r="FB12" s="221"/>
      <c r="FC12" s="221"/>
      <c r="FD12" s="221"/>
      <c r="FE12" s="221"/>
      <c r="FF12" s="221"/>
      <c r="FG12" s="221"/>
      <c r="FH12" s="221"/>
      <c r="FI12" s="221"/>
      <c r="FJ12" s="221"/>
      <c r="FK12" s="221"/>
      <c r="FL12" s="221"/>
      <c r="FM12" s="221"/>
      <c r="FN12" s="221"/>
      <c r="FO12" s="221"/>
      <c r="FP12" s="221"/>
      <c r="FQ12" s="221"/>
      <c r="FR12" s="221"/>
      <c r="FS12" s="221"/>
      <c r="FT12" s="221"/>
      <c r="FU12" s="221"/>
      <c r="FV12" s="221"/>
      <c r="FW12" s="221"/>
      <c r="FX12" s="221"/>
      <c r="FY12" s="221"/>
      <c r="FZ12" s="221"/>
      <c r="GA12" s="221"/>
      <c r="GB12" s="221"/>
      <c r="GC12" s="221"/>
      <c r="GD12" s="221"/>
      <c r="GE12" s="221"/>
      <c r="GF12" s="221"/>
      <c r="GG12" s="221"/>
      <c r="GH12" s="221"/>
      <c r="GI12" s="221"/>
      <c r="GJ12" s="221"/>
      <c r="GK12" s="221"/>
      <c r="GL12" s="221"/>
      <c r="GM12" s="221"/>
      <c r="GN12" s="221"/>
      <c r="GO12" s="221"/>
      <c r="GP12" s="221"/>
      <c r="GQ12" s="221"/>
      <c r="GR12" s="221"/>
      <c r="GS12" s="221"/>
      <c r="GT12" s="221"/>
      <c r="GU12" s="221"/>
      <c r="GV12" s="221"/>
      <c r="GW12" s="221"/>
      <c r="GX12" s="221"/>
      <c r="GY12" s="221"/>
      <c r="GZ12" s="221"/>
      <c r="HA12" s="221"/>
      <c r="HB12" s="221"/>
      <c r="HC12" s="221"/>
      <c r="HD12" s="221"/>
      <c r="HE12" s="221"/>
      <c r="HF12" s="221"/>
      <c r="HG12" s="221"/>
      <c r="HH12" s="221"/>
      <c r="HI12" s="221"/>
      <c r="HJ12" s="221"/>
      <c r="HK12" s="221"/>
      <c r="HL12" s="221"/>
      <c r="HM12" s="221"/>
      <c r="HN12" s="221"/>
      <c r="HO12" s="221"/>
      <c r="HP12" s="221"/>
      <c r="HQ12" s="221"/>
      <c r="HR12" s="221"/>
      <c r="HS12" s="221"/>
      <c r="HT12" s="221"/>
      <c r="HU12" s="221"/>
      <c r="HV12" s="221"/>
      <c r="HW12" s="221"/>
      <c r="HX12" s="221"/>
      <c r="HY12" s="221"/>
      <c r="HZ12" s="221"/>
      <c r="IA12" s="221"/>
      <c r="IB12" s="221"/>
      <c r="IC12" s="221"/>
      <c r="ID12" s="221"/>
      <c r="IE12" s="221"/>
      <c r="IF12" s="221"/>
      <c r="IG12" s="221"/>
      <c r="IH12" s="221"/>
      <c r="II12" s="221"/>
      <c r="IJ12" s="221"/>
      <c r="IK12" s="221"/>
      <c r="IL12" s="221"/>
      <c r="IM12" s="221"/>
      <c r="IN12" s="221"/>
      <c r="IO12" s="221"/>
      <c r="IP12" s="221"/>
      <c r="IQ12" s="221"/>
      <c r="IR12" s="221"/>
      <c r="IS12" s="221"/>
      <c r="IT12" s="221"/>
      <c r="IU12" s="221"/>
      <c r="IV12" s="221"/>
      <c r="IW12" s="221"/>
      <c r="IX12" s="221"/>
      <c r="IY12" s="221"/>
      <c r="IZ12" s="221"/>
      <c r="JA12" s="221"/>
      <c r="JB12" s="221"/>
      <c r="JC12" s="221"/>
      <c r="JD12" s="221"/>
      <c r="JE12" s="221"/>
      <c r="JF12" s="221"/>
      <c r="JG12" s="221"/>
      <c r="JH12" s="221"/>
      <c r="JI12" s="221"/>
      <c r="JJ12" s="221"/>
      <c r="JK12" s="221"/>
      <c r="JL12" s="221"/>
      <c r="JM12" s="221"/>
      <c r="JN12" s="221"/>
      <c r="JO12" s="221"/>
      <c r="JP12" s="221"/>
      <c r="JQ12" s="221"/>
      <c r="JR12" s="221"/>
      <c r="JS12" s="221"/>
      <c r="JT12" s="221"/>
      <c r="JU12" s="221"/>
      <c r="JV12" s="221"/>
      <c r="JW12" s="221"/>
      <c r="JX12" s="221"/>
      <c r="JY12" s="221"/>
      <c r="JZ12" s="221"/>
      <c r="KA12" s="221"/>
      <c r="KB12" s="221"/>
      <c r="KC12" s="221"/>
      <c r="KD12" s="221"/>
      <c r="KE12" s="221"/>
      <c r="KF12" s="221"/>
      <c r="KG12" s="221"/>
      <c r="KH12" s="221"/>
      <c r="KI12" s="221"/>
      <c r="KJ12" s="221"/>
      <c r="KK12" s="221"/>
      <c r="KL12" s="221"/>
      <c r="KM12" s="221"/>
      <c r="KN12" s="221"/>
      <c r="KO12" s="221"/>
      <c r="KP12" s="221"/>
      <c r="KQ12" s="221"/>
      <c r="KR12" s="221"/>
      <c r="KS12" s="221"/>
      <c r="KT12" s="221"/>
      <c r="KU12" s="221"/>
      <c r="KV12" s="221"/>
      <c r="KW12" s="221"/>
      <c r="KX12" s="221"/>
      <c r="KY12" s="221"/>
      <c r="KZ12" s="221"/>
      <c r="LA12" s="221"/>
      <c r="LB12" s="221"/>
      <c r="LC12" s="221"/>
      <c r="LD12" s="221"/>
      <c r="LE12" s="221"/>
      <c r="LF12" s="221"/>
      <c r="LG12" s="221"/>
      <c r="LH12" s="221"/>
      <c r="LI12" s="221"/>
      <c r="LJ12" s="221"/>
      <c r="LK12" s="221"/>
      <c r="LL12" s="221"/>
      <c r="LM12" s="221"/>
      <c r="LN12" s="221"/>
      <c r="LO12" s="221"/>
      <c r="LP12" s="221"/>
      <c r="LQ12" s="221"/>
      <c r="LR12" s="221"/>
      <c r="LS12" s="221"/>
      <c r="LT12" s="221"/>
      <c r="LU12" s="221"/>
      <c r="LV12" s="221"/>
      <c r="LW12" s="221"/>
      <c r="LX12" s="221"/>
      <c r="LY12" s="221"/>
      <c r="LZ12" s="221"/>
      <c r="MA12" s="221"/>
      <c r="MB12" s="221"/>
      <c r="MC12" s="221"/>
      <c r="MD12" s="221"/>
      <c r="ME12" s="221"/>
      <c r="MF12" s="221"/>
      <c r="MG12" s="221"/>
      <c r="MH12" s="221"/>
      <c r="MI12" s="221"/>
      <c r="MJ12" s="221"/>
      <c r="MK12" s="221"/>
      <c r="ML12" s="221"/>
      <c r="MM12" s="221"/>
      <c r="MN12" s="221"/>
      <c r="MO12" s="221"/>
      <c r="MP12" s="221"/>
      <c r="MQ12" s="221"/>
      <c r="MR12" s="221"/>
      <c r="MS12" s="221"/>
      <c r="MT12" s="221"/>
      <c r="MU12" s="221"/>
      <c r="MV12" s="221"/>
      <c r="MW12" s="221"/>
      <c r="MX12" s="221"/>
      <c r="MY12" s="221"/>
      <c r="MZ12" s="221"/>
      <c r="NA12" s="221"/>
      <c r="NB12" s="221"/>
      <c r="NC12" s="221"/>
      <c r="ND12" s="221"/>
      <c r="NE12" s="221"/>
      <c r="NF12" s="221"/>
      <c r="NG12" s="221"/>
    </row>
    <row r="13" spans="1:371" s="61" customFormat="1" x14ac:dyDescent="0.25">
      <c r="A13" s="274">
        <v>22</v>
      </c>
      <c r="B13" s="221">
        <v>0</v>
      </c>
      <c r="C13" s="221">
        <v>1</v>
      </c>
      <c r="D13" s="206">
        <v>2</v>
      </c>
      <c r="E13" s="267">
        <v>23</v>
      </c>
      <c r="F13" s="865">
        <f t="shared" si="0"/>
        <v>23</v>
      </c>
      <c r="G13" s="232">
        <v>23</v>
      </c>
      <c r="H13" s="232"/>
      <c r="I13" s="207">
        <v>72</v>
      </c>
      <c r="J13" s="342">
        <v>30.359251138471919</v>
      </c>
      <c r="K13" s="210">
        <v>1.7048460089912916</v>
      </c>
      <c r="L13" s="208">
        <v>1</v>
      </c>
      <c r="M13" s="331">
        <v>1</v>
      </c>
      <c r="O13" s="133"/>
      <c r="Q13" s="592">
        <v>76</v>
      </c>
      <c r="R13" s="602">
        <v>0.9</v>
      </c>
      <c r="S13" s="603">
        <v>62</v>
      </c>
      <c r="T13" s="603"/>
      <c r="U13" s="605">
        <v>7334</v>
      </c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  <c r="BH13" s="221"/>
      <c r="BI13" s="221"/>
      <c r="BJ13" s="221"/>
      <c r="BK13" s="221"/>
      <c r="BL13" s="221"/>
      <c r="BM13" s="221"/>
      <c r="BN13" s="221"/>
      <c r="BO13" s="221"/>
      <c r="BP13" s="221"/>
      <c r="BQ13" s="221"/>
      <c r="BR13" s="221"/>
      <c r="BS13" s="221"/>
      <c r="BT13" s="221"/>
      <c r="BU13" s="221"/>
      <c r="BV13" s="221"/>
      <c r="BW13" s="221"/>
      <c r="BX13" s="221"/>
      <c r="BY13" s="221"/>
      <c r="BZ13" s="221"/>
      <c r="CA13" s="221"/>
      <c r="CB13" s="221"/>
      <c r="CC13" s="221"/>
      <c r="CD13" s="221"/>
      <c r="CE13" s="221"/>
      <c r="CF13" s="221"/>
      <c r="CG13" s="221"/>
      <c r="CH13" s="221"/>
      <c r="CI13" s="221"/>
      <c r="CJ13" s="221"/>
      <c r="CK13" s="221"/>
      <c r="CL13" s="221"/>
      <c r="CM13" s="221"/>
      <c r="CN13" s="221"/>
      <c r="CO13" s="221"/>
      <c r="CP13" s="221"/>
      <c r="CQ13" s="221"/>
      <c r="CR13" s="221"/>
      <c r="CS13" s="221"/>
      <c r="CT13" s="221"/>
      <c r="CU13" s="221"/>
      <c r="CV13" s="221"/>
      <c r="CW13" s="221"/>
      <c r="CX13" s="221"/>
      <c r="CY13" s="221"/>
      <c r="CZ13" s="221"/>
      <c r="DA13" s="221"/>
      <c r="DB13" s="221"/>
      <c r="DC13" s="221"/>
      <c r="DD13" s="221"/>
      <c r="DE13" s="221"/>
      <c r="DF13" s="221"/>
      <c r="DG13" s="221"/>
      <c r="DH13" s="221"/>
      <c r="DI13" s="221"/>
      <c r="DJ13" s="221"/>
      <c r="DK13" s="221"/>
      <c r="DL13" s="221"/>
      <c r="DM13" s="221"/>
      <c r="DN13" s="221"/>
      <c r="DO13" s="221"/>
      <c r="DP13" s="221"/>
      <c r="DQ13" s="221"/>
      <c r="DR13" s="221"/>
      <c r="DS13" s="221"/>
      <c r="DT13" s="221"/>
      <c r="DU13" s="221"/>
      <c r="DV13" s="221"/>
      <c r="DW13" s="221"/>
      <c r="DX13" s="221"/>
      <c r="DY13" s="221"/>
      <c r="DZ13" s="221"/>
      <c r="EA13" s="221"/>
      <c r="EB13" s="221"/>
      <c r="EC13" s="221"/>
      <c r="ED13" s="221"/>
      <c r="EE13" s="221"/>
      <c r="EF13" s="221"/>
      <c r="EG13" s="221"/>
      <c r="EH13" s="221"/>
      <c r="EI13" s="221"/>
      <c r="EJ13" s="221"/>
      <c r="EK13" s="221"/>
      <c r="EL13" s="221"/>
      <c r="EM13" s="221"/>
      <c r="EN13" s="221"/>
      <c r="EO13" s="221"/>
      <c r="EP13" s="221"/>
      <c r="EQ13" s="221"/>
      <c r="ER13" s="221"/>
      <c r="ES13" s="221"/>
      <c r="ET13" s="221"/>
      <c r="EU13" s="221"/>
      <c r="EV13" s="221"/>
      <c r="EW13" s="221"/>
      <c r="EX13" s="221"/>
      <c r="EY13" s="221"/>
      <c r="EZ13" s="221"/>
      <c r="FA13" s="221"/>
      <c r="FB13" s="221"/>
      <c r="FC13" s="221"/>
      <c r="FD13" s="221"/>
      <c r="FE13" s="221"/>
      <c r="FF13" s="221"/>
      <c r="FG13" s="221"/>
      <c r="FH13" s="221"/>
      <c r="FI13" s="221"/>
      <c r="FJ13" s="221"/>
      <c r="FK13" s="221"/>
      <c r="FL13" s="221"/>
      <c r="FM13" s="221"/>
      <c r="FN13" s="221"/>
      <c r="FO13" s="221"/>
      <c r="FP13" s="221"/>
      <c r="FQ13" s="221"/>
      <c r="FR13" s="221"/>
      <c r="FS13" s="221"/>
      <c r="FT13" s="221"/>
      <c r="FU13" s="221"/>
      <c r="FV13" s="221"/>
      <c r="FW13" s="221"/>
      <c r="FX13" s="221"/>
      <c r="FY13" s="221"/>
      <c r="FZ13" s="221"/>
      <c r="GA13" s="221"/>
      <c r="GB13" s="221"/>
      <c r="GC13" s="221"/>
      <c r="GD13" s="221"/>
      <c r="GE13" s="221"/>
      <c r="GF13" s="221"/>
      <c r="GG13" s="221"/>
      <c r="GH13" s="221"/>
      <c r="GI13" s="221"/>
      <c r="GJ13" s="221"/>
      <c r="GK13" s="221"/>
      <c r="GL13" s="221"/>
      <c r="GM13" s="221"/>
      <c r="GN13" s="221"/>
      <c r="GO13" s="221"/>
      <c r="GP13" s="221"/>
      <c r="GQ13" s="221"/>
      <c r="GR13" s="221"/>
      <c r="GS13" s="221"/>
      <c r="GT13" s="221"/>
      <c r="GU13" s="221"/>
      <c r="GV13" s="221"/>
      <c r="GW13" s="221"/>
      <c r="GX13" s="221"/>
      <c r="GY13" s="221"/>
      <c r="GZ13" s="221"/>
      <c r="HA13" s="221"/>
      <c r="HB13" s="221"/>
      <c r="HC13" s="221"/>
      <c r="HD13" s="221"/>
      <c r="HE13" s="221"/>
      <c r="HF13" s="221"/>
      <c r="HG13" s="221"/>
      <c r="HH13" s="221"/>
      <c r="HI13" s="221"/>
      <c r="HJ13" s="221"/>
      <c r="HK13" s="221"/>
      <c r="HL13" s="221"/>
      <c r="HM13" s="221"/>
      <c r="HN13" s="221"/>
      <c r="HO13" s="221"/>
      <c r="HP13" s="221"/>
      <c r="HQ13" s="221"/>
      <c r="HR13" s="221"/>
      <c r="HS13" s="221"/>
      <c r="HT13" s="221"/>
      <c r="HU13" s="221"/>
      <c r="HV13" s="221"/>
      <c r="HW13" s="221"/>
      <c r="HX13" s="221"/>
      <c r="HY13" s="221"/>
      <c r="HZ13" s="221"/>
      <c r="IA13" s="221"/>
      <c r="IB13" s="221"/>
      <c r="IC13" s="221"/>
      <c r="ID13" s="221"/>
      <c r="IE13" s="221"/>
      <c r="IF13" s="221"/>
      <c r="IG13" s="221"/>
      <c r="IH13" s="221"/>
      <c r="II13" s="221"/>
      <c r="IJ13" s="221"/>
      <c r="IK13" s="221"/>
      <c r="IL13" s="221"/>
      <c r="IM13" s="221"/>
      <c r="IN13" s="221"/>
      <c r="IO13" s="221"/>
      <c r="IP13" s="221"/>
      <c r="IQ13" s="221"/>
      <c r="IR13" s="221"/>
      <c r="IS13" s="221"/>
      <c r="IT13" s="221"/>
      <c r="IU13" s="221"/>
      <c r="IV13" s="221"/>
      <c r="IW13" s="221"/>
      <c r="IX13" s="221"/>
      <c r="IY13" s="221"/>
      <c r="IZ13" s="221"/>
      <c r="JA13" s="221"/>
      <c r="JB13" s="221"/>
      <c r="JC13" s="221"/>
      <c r="JD13" s="221"/>
      <c r="JE13" s="221"/>
      <c r="JF13" s="221"/>
      <c r="JG13" s="221"/>
      <c r="JH13" s="221"/>
      <c r="JI13" s="221"/>
      <c r="JJ13" s="221"/>
      <c r="JK13" s="221"/>
      <c r="JL13" s="221"/>
      <c r="JM13" s="221"/>
      <c r="JN13" s="221"/>
      <c r="JO13" s="221"/>
      <c r="JP13" s="221"/>
      <c r="JQ13" s="221"/>
      <c r="JR13" s="221"/>
      <c r="JS13" s="221"/>
      <c r="JT13" s="221"/>
      <c r="JU13" s="221"/>
      <c r="JV13" s="221"/>
      <c r="JW13" s="221"/>
      <c r="JX13" s="221"/>
      <c r="JY13" s="221"/>
      <c r="JZ13" s="221"/>
      <c r="KA13" s="221"/>
      <c r="KB13" s="221"/>
      <c r="KC13" s="221"/>
      <c r="KD13" s="221"/>
      <c r="KE13" s="221"/>
      <c r="KF13" s="221"/>
      <c r="KG13" s="221"/>
      <c r="KH13" s="221"/>
      <c r="KI13" s="221"/>
      <c r="KJ13" s="221"/>
      <c r="KK13" s="221"/>
      <c r="KL13" s="221"/>
      <c r="KM13" s="221"/>
      <c r="KN13" s="221"/>
      <c r="KO13" s="221"/>
      <c r="KP13" s="221"/>
      <c r="KQ13" s="221"/>
      <c r="KR13" s="221"/>
      <c r="KS13" s="221"/>
      <c r="KT13" s="221"/>
      <c r="KU13" s="221"/>
      <c r="KV13" s="221"/>
      <c r="KW13" s="221"/>
      <c r="KX13" s="221"/>
      <c r="KY13" s="221"/>
      <c r="KZ13" s="221"/>
      <c r="LA13" s="221"/>
      <c r="LB13" s="221"/>
      <c r="LC13" s="221"/>
      <c r="LD13" s="221"/>
      <c r="LE13" s="221"/>
      <c r="LF13" s="221"/>
      <c r="LG13" s="221"/>
      <c r="LH13" s="221"/>
      <c r="LI13" s="221"/>
      <c r="LJ13" s="221"/>
      <c r="LK13" s="221"/>
      <c r="LL13" s="221"/>
      <c r="LM13" s="221"/>
      <c r="LN13" s="221"/>
      <c r="LO13" s="221"/>
      <c r="LP13" s="221"/>
      <c r="LQ13" s="221"/>
      <c r="LR13" s="221"/>
      <c r="LS13" s="221"/>
      <c r="LT13" s="221"/>
      <c r="LU13" s="221"/>
      <c r="LV13" s="221"/>
      <c r="LW13" s="221"/>
      <c r="LX13" s="221"/>
      <c r="LY13" s="221"/>
      <c r="LZ13" s="221"/>
      <c r="MA13" s="221"/>
      <c r="MB13" s="221"/>
      <c r="MC13" s="221"/>
      <c r="MD13" s="221"/>
      <c r="ME13" s="221"/>
      <c r="MF13" s="221"/>
      <c r="MG13" s="221"/>
      <c r="MH13" s="221"/>
      <c r="MI13" s="221"/>
      <c r="MJ13" s="221"/>
      <c r="MK13" s="221"/>
      <c r="ML13" s="221"/>
      <c r="MM13" s="221"/>
      <c r="MN13" s="221"/>
      <c r="MO13" s="221"/>
      <c r="MP13" s="221"/>
      <c r="MQ13" s="221"/>
      <c r="MR13" s="221"/>
      <c r="MS13" s="221"/>
      <c r="MT13" s="221"/>
      <c r="MU13" s="221"/>
      <c r="MV13" s="221"/>
      <c r="MW13" s="221"/>
      <c r="MX13" s="221"/>
      <c r="MY13" s="221"/>
      <c r="MZ13" s="221"/>
      <c r="NA13" s="221"/>
      <c r="NB13" s="221"/>
      <c r="NC13" s="221"/>
      <c r="ND13" s="221"/>
      <c r="NE13" s="221"/>
      <c r="NF13" s="221"/>
      <c r="NG13" s="221"/>
    </row>
    <row r="14" spans="1:371" s="61" customFormat="1" x14ac:dyDescent="0.25">
      <c r="A14" s="221">
        <v>23</v>
      </c>
      <c r="B14" s="221">
        <v>0</v>
      </c>
      <c r="C14" s="221">
        <v>1</v>
      </c>
      <c r="D14" s="206">
        <v>2</v>
      </c>
      <c r="E14" s="274">
        <v>24</v>
      </c>
      <c r="F14" s="865">
        <f t="shared" si="0"/>
        <v>24</v>
      </c>
      <c r="G14" s="232">
        <v>24</v>
      </c>
      <c r="H14" s="232"/>
      <c r="I14" s="207">
        <v>78</v>
      </c>
      <c r="J14" s="342">
        <v>24.023808670084982</v>
      </c>
      <c r="K14" s="210">
        <v>1.753547588291263</v>
      </c>
      <c r="L14" s="208">
        <v>0</v>
      </c>
      <c r="M14" s="325">
        <v>0</v>
      </c>
      <c r="O14" s="133"/>
      <c r="Q14" s="592">
        <v>96</v>
      </c>
      <c r="R14" s="602">
        <v>1.67</v>
      </c>
      <c r="S14" s="603">
        <v>40</v>
      </c>
      <c r="T14" s="603"/>
      <c r="U14" s="605">
        <v>826.7</v>
      </c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  <c r="BH14" s="221"/>
      <c r="BI14" s="221"/>
      <c r="BJ14" s="221"/>
      <c r="BK14" s="221"/>
      <c r="BL14" s="221"/>
      <c r="BM14" s="221"/>
      <c r="BN14" s="221"/>
      <c r="BO14" s="221"/>
      <c r="BP14" s="221"/>
      <c r="BQ14" s="221"/>
      <c r="BR14" s="221"/>
      <c r="BS14" s="221"/>
      <c r="BT14" s="221"/>
      <c r="BU14" s="221"/>
      <c r="BV14" s="221"/>
      <c r="BW14" s="221"/>
      <c r="BX14" s="221"/>
      <c r="BY14" s="221"/>
      <c r="BZ14" s="221"/>
      <c r="CA14" s="221"/>
      <c r="CB14" s="221"/>
      <c r="CC14" s="221"/>
      <c r="CD14" s="221"/>
      <c r="CE14" s="221"/>
      <c r="CF14" s="221"/>
      <c r="CG14" s="221"/>
      <c r="CH14" s="221"/>
      <c r="CI14" s="221"/>
      <c r="CJ14" s="221"/>
      <c r="CK14" s="221"/>
      <c r="CL14" s="221"/>
      <c r="CM14" s="221"/>
      <c r="CN14" s="221"/>
      <c r="CO14" s="221"/>
      <c r="CP14" s="221"/>
      <c r="CQ14" s="221"/>
      <c r="CR14" s="221"/>
      <c r="CS14" s="221"/>
      <c r="CT14" s="221"/>
      <c r="CU14" s="221"/>
      <c r="CV14" s="221"/>
      <c r="CW14" s="221"/>
      <c r="CX14" s="221"/>
      <c r="CY14" s="221"/>
      <c r="CZ14" s="221"/>
      <c r="DA14" s="221"/>
      <c r="DB14" s="221"/>
      <c r="DC14" s="221"/>
      <c r="DD14" s="221"/>
      <c r="DE14" s="221"/>
      <c r="DF14" s="221"/>
      <c r="DG14" s="221"/>
      <c r="DH14" s="221"/>
      <c r="DI14" s="221"/>
      <c r="DJ14" s="221"/>
      <c r="DK14" s="221"/>
      <c r="DL14" s="221"/>
      <c r="DM14" s="221"/>
      <c r="DN14" s="221"/>
      <c r="DO14" s="221"/>
      <c r="DP14" s="221"/>
      <c r="DQ14" s="221"/>
      <c r="DR14" s="221"/>
      <c r="DS14" s="221"/>
      <c r="DT14" s="221"/>
      <c r="DU14" s="221"/>
      <c r="DV14" s="221"/>
      <c r="DW14" s="221"/>
      <c r="DX14" s="221"/>
      <c r="DY14" s="221"/>
      <c r="DZ14" s="221"/>
      <c r="EA14" s="221"/>
      <c r="EB14" s="221"/>
      <c r="EC14" s="221"/>
      <c r="ED14" s="221"/>
      <c r="EE14" s="221"/>
      <c r="EF14" s="221"/>
      <c r="EG14" s="221"/>
      <c r="EH14" s="221"/>
      <c r="EI14" s="221"/>
      <c r="EJ14" s="221"/>
      <c r="EK14" s="221"/>
      <c r="EL14" s="221"/>
      <c r="EM14" s="221"/>
      <c r="EN14" s="221"/>
      <c r="EO14" s="221"/>
      <c r="EP14" s="221"/>
      <c r="EQ14" s="221"/>
      <c r="ER14" s="221"/>
      <c r="ES14" s="221"/>
      <c r="ET14" s="221"/>
      <c r="EU14" s="221"/>
      <c r="EV14" s="221"/>
      <c r="EW14" s="221"/>
      <c r="EX14" s="221"/>
      <c r="EY14" s="221"/>
      <c r="EZ14" s="221"/>
      <c r="FA14" s="221"/>
      <c r="FB14" s="221"/>
      <c r="FC14" s="221"/>
      <c r="FD14" s="221"/>
      <c r="FE14" s="221"/>
      <c r="FF14" s="221"/>
      <c r="FG14" s="221"/>
      <c r="FH14" s="221"/>
      <c r="FI14" s="221"/>
      <c r="FJ14" s="221"/>
      <c r="FK14" s="221"/>
      <c r="FL14" s="221"/>
      <c r="FM14" s="221"/>
      <c r="FN14" s="221"/>
      <c r="FO14" s="221"/>
      <c r="FP14" s="221"/>
      <c r="FQ14" s="221"/>
      <c r="FR14" s="221"/>
      <c r="FS14" s="221"/>
      <c r="FT14" s="221"/>
      <c r="FU14" s="221"/>
      <c r="FV14" s="221"/>
      <c r="FW14" s="221"/>
      <c r="FX14" s="221"/>
      <c r="FY14" s="221"/>
      <c r="FZ14" s="221"/>
      <c r="GA14" s="221"/>
      <c r="GB14" s="221"/>
      <c r="GC14" s="221"/>
      <c r="GD14" s="221"/>
      <c r="GE14" s="221"/>
      <c r="GF14" s="221"/>
      <c r="GG14" s="221"/>
      <c r="GH14" s="221"/>
      <c r="GI14" s="221"/>
      <c r="GJ14" s="221"/>
      <c r="GK14" s="221"/>
      <c r="GL14" s="221"/>
      <c r="GM14" s="221"/>
      <c r="GN14" s="221"/>
      <c r="GO14" s="221"/>
      <c r="GP14" s="221"/>
      <c r="GQ14" s="221"/>
      <c r="GR14" s="221"/>
      <c r="GS14" s="221"/>
      <c r="GT14" s="221"/>
      <c r="GU14" s="221"/>
      <c r="GV14" s="221"/>
      <c r="GW14" s="221"/>
      <c r="GX14" s="221"/>
      <c r="GY14" s="221"/>
      <c r="GZ14" s="221"/>
      <c r="HA14" s="221"/>
      <c r="HB14" s="221"/>
      <c r="HC14" s="221"/>
      <c r="HD14" s="221"/>
      <c r="HE14" s="221"/>
      <c r="HF14" s="221"/>
      <c r="HG14" s="221"/>
      <c r="HH14" s="221"/>
      <c r="HI14" s="221"/>
      <c r="HJ14" s="221"/>
      <c r="HK14" s="221"/>
      <c r="HL14" s="221"/>
      <c r="HM14" s="221"/>
      <c r="HN14" s="221"/>
      <c r="HO14" s="221"/>
      <c r="HP14" s="221"/>
      <c r="HQ14" s="221"/>
      <c r="HR14" s="221"/>
      <c r="HS14" s="221"/>
      <c r="HT14" s="221"/>
      <c r="HU14" s="221"/>
      <c r="HV14" s="221"/>
      <c r="HW14" s="221"/>
      <c r="HX14" s="221"/>
      <c r="HY14" s="221"/>
      <c r="HZ14" s="221"/>
      <c r="IA14" s="221"/>
      <c r="IB14" s="221"/>
      <c r="IC14" s="221"/>
      <c r="ID14" s="221"/>
      <c r="IE14" s="221"/>
      <c r="IF14" s="221"/>
      <c r="IG14" s="221"/>
      <c r="IH14" s="221"/>
      <c r="II14" s="221"/>
      <c r="IJ14" s="221"/>
      <c r="IK14" s="221"/>
      <c r="IL14" s="221"/>
      <c r="IM14" s="221"/>
      <c r="IN14" s="221"/>
      <c r="IO14" s="221"/>
      <c r="IP14" s="221"/>
      <c r="IQ14" s="221"/>
      <c r="IR14" s="221"/>
      <c r="IS14" s="221"/>
      <c r="IT14" s="221"/>
      <c r="IU14" s="221"/>
      <c r="IV14" s="221"/>
      <c r="IW14" s="221"/>
      <c r="IX14" s="221"/>
      <c r="IY14" s="221"/>
      <c r="IZ14" s="221"/>
      <c r="JA14" s="221"/>
      <c r="JB14" s="221"/>
      <c r="JC14" s="221"/>
      <c r="JD14" s="221"/>
      <c r="JE14" s="221"/>
      <c r="JF14" s="221"/>
      <c r="JG14" s="221"/>
      <c r="JH14" s="221"/>
      <c r="JI14" s="221"/>
      <c r="JJ14" s="221"/>
      <c r="JK14" s="221"/>
      <c r="JL14" s="221"/>
      <c r="JM14" s="221"/>
      <c r="JN14" s="221"/>
      <c r="JO14" s="221"/>
      <c r="JP14" s="221"/>
      <c r="JQ14" s="221"/>
      <c r="JR14" s="221"/>
      <c r="JS14" s="221"/>
      <c r="JT14" s="221"/>
      <c r="JU14" s="221"/>
      <c r="JV14" s="221"/>
      <c r="JW14" s="221"/>
      <c r="JX14" s="221"/>
      <c r="JY14" s="221"/>
      <c r="JZ14" s="221"/>
      <c r="KA14" s="221"/>
      <c r="KB14" s="221"/>
      <c r="KC14" s="221"/>
      <c r="KD14" s="221"/>
      <c r="KE14" s="221"/>
      <c r="KF14" s="221"/>
      <c r="KG14" s="221"/>
      <c r="KH14" s="221"/>
      <c r="KI14" s="221"/>
      <c r="KJ14" s="221"/>
      <c r="KK14" s="221"/>
      <c r="KL14" s="221"/>
      <c r="KM14" s="221"/>
      <c r="KN14" s="221"/>
      <c r="KO14" s="221"/>
      <c r="KP14" s="221"/>
      <c r="KQ14" s="221"/>
      <c r="KR14" s="221"/>
      <c r="KS14" s="221"/>
      <c r="KT14" s="221"/>
      <c r="KU14" s="221"/>
      <c r="KV14" s="221"/>
      <c r="KW14" s="221"/>
      <c r="KX14" s="221"/>
      <c r="KY14" s="221"/>
      <c r="KZ14" s="221"/>
      <c r="LA14" s="221"/>
      <c r="LB14" s="221"/>
      <c r="LC14" s="221"/>
      <c r="LD14" s="221"/>
      <c r="LE14" s="221"/>
      <c r="LF14" s="221"/>
      <c r="LG14" s="221"/>
      <c r="LH14" s="221"/>
      <c r="LI14" s="221"/>
      <c r="LJ14" s="221"/>
      <c r="LK14" s="221"/>
      <c r="LL14" s="221"/>
      <c r="LM14" s="221"/>
      <c r="LN14" s="221"/>
      <c r="LO14" s="221"/>
      <c r="LP14" s="221"/>
      <c r="LQ14" s="221"/>
      <c r="LR14" s="221"/>
      <c r="LS14" s="221"/>
      <c r="LT14" s="221"/>
      <c r="LU14" s="221"/>
      <c r="LV14" s="221"/>
      <c r="LW14" s="221"/>
      <c r="LX14" s="221"/>
      <c r="LY14" s="221"/>
      <c r="LZ14" s="221"/>
      <c r="MA14" s="221"/>
      <c r="MB14" s="221"/>
      <c r="MC14" s="221"/>
      <c r="MD14" s="221"/>
      <c r="ME14" s="221"/>
      <c r="MF14" s="221"/>
      <c r="MG14" s="221"/>
      <c r="MH14" s="221"/>
      <c r="MI14" s="221"/>
      <c r="MJ14" s="221"/>
      <c r="MK14" s="221"/>
      <c r="ML14" s="221"/>
      <c r="MM14" s="221"/>
      <c r="MN14" s="221"/>
      <c r="MO14" s="221"/>
      <c r="MP14" s="221"/>
      <c r="MQ14" s="221"/>
      <c r="MR14" s="221"/>
      <c r="MS14" s="221"/>
      <c r="MT14" s="221"/>
      <c r="MU14" s="221"/>
      <c r="MV14" s="221"/>
      <c r="MW14" s="221"/>
      <c r="MX14" s="221"/>
      <c r="MY14" s="221"/>
      <c r="MZ14" s="221"/>
      <c r="NA14" s="221"/>
      <c r="NB14" s="221"/>
      <c r="NC14" s="221"/>
      <c r="ND14" s="221"/>
      <c r="NE14" s="221"/>
      <c r="NF14" s="221"/>
      <c r="NG14" s="221"/>
    </row>
    <row r="15" spans="1:371" s="61" customFormat="1" x14ac:dyDescent="0.25">
      <c r="A15" s="274">
        <v>25</v>
      </c>
      <c r="B15" s="274">
        <v>0</v>
      </c>
      <c r="C15" s="221">
        <v>1</v>
      </c>
      <c r="D15" s="206">
        <v>2</v>
      </c>
      <c r="E15" s="267">
        <v>26</v>
      </c>
      <c r="F15" s="865">
        <f t="shared" si="0"/>
        <v>26</v>
      </c>
      <c r="G15" s="232">
        <v>26</v>
      </c>
      <c r="H15" s="232"/>
      <c r="I15" s="207">
        <v>53</v>
      </c>
      <c r="J15" s="342">
        <v>37.499999999999993</v>
      </c>
      <c r="K15" s="210">
        <v>1.9806994688853379</v>
      </c>
      <c r="L15" s="208">
        <v>1</v>
      </c>
      <c r="M15" s="325">
        <v>1</v>
      </c>
      <c r="O15" s="133"/>
      <c r="Q15" s="592">
        <v>122</v>
      </c>
      <c r="R15" s="602">
        <v>0.93</v>
      </c>
      <c r="S15" s="603">
        <v>63</v>
      </c>
      <c r="T15" s="604"/>
      <c r="U15" s="605">
        <v>452</v>
      </c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  <c r="BH15" s="221"/>
      <c r="BI15" s="221"/>
      <c r="BJ15" s="221"/>
      <c r="BK15" s="221"/>
      <c r="BL15" s="221"/>
      <c r="BM15" s="221"/>
      <c r="BN15" s="221"/>
      <c r="BO15" s="221"/>
      <c r="BP15" s="221"/>
      <c r="BQ15" s="221"/>
      <c r="BR15" s="221"/>
      <c r="BS15" s="221"/>
      <c r="BT15" s="221"/>
      <c r="BU15" s="221"/>
      <c r="BV15" s="221"/>
      <c r="BW15" s="221"/>
      <c r="BX15" s="221"/>
      <c r="BY15" s="221"/>
      <c r="BZ15" s="221"/>
      <c r="CA15" s="221"/>
      <c r="CB15" s="221"/>
      <c r="CC15" s="221"/>
      <c r="CD15" s="221"/>
      <c r="CE15" s="221"/>
      <c r="CF15" s="221"/>
      <c r="CG15" s="221"/>
      <c r="CH15" s="221"/>
      <c r="CI15" s="221"/>
      <c r="CJ15" s="221"/>
      <c r="CK15" s="221"/>
      <c r="CL15" s="221"/>
      <c r="CM15" s="221"/>
      <c r="CN15" s="221"/>
      <c r="CO15" s="221"/>
      <c r="CP15" s="221"/>
      <c r="CQ15" s="221"/>
      <c r="CR15" s="221"/>
      <c r="CS15" s="221"/>
      <c r="CT15" s="221"/>
      <c r="CU15" s="221"/>
      <c r="CV15" s="221"/>
      <c r="CW15" s="221"/>
      <c r="CX15" s="221"/>
      <c r="CY15" s="221"/>
      <c r="CZ15" s="221"/>
      <c r="DA15" s="221"/>
      <c r="DB15" s="221"/>
      <c r="DC15" s="221"/>
      <c r="DD15" s="221"/>
      <c r="DE15" s="221"/>
      <c r="DF15" s="221"/>
      <c r="DG15" s="221"/>
      <c r="DH15" s="221"/>
      <c r="DI15" s="221"/>
      <c r="DJ15" s="221"/>
      <c r="DK15" s="221"/>
      <c r="DL15" s="221"/>
      <c r="DM15" s="221"/>
      <c r="DN15" s="221"/>
      <c r="DO15" s="221"/>
      <c r="DP15" s="221"/>
      <c r="DQ15" s="221"/>
      <c r="DR15" s="221"/>
      <c r="DS15" s="221"/>
      <c r="DT15" s="221"/>
      <c r="DU15" s="221"/>
      <c r="DV15" s="221"/>
      <c r="DW15" s="221"/>
      <c r="DX15" s="221"/>
      <c r="DY15" s="221"/>
      <c r="DZ15" s="221"/>
      <c r="EA15" s="221"/>
      <c r="EB15" s="221"/>
      <c r="EC15" s="221"/>
      <c r="ED15" s="221"/>
      <c r="EE15" s="221"/>
      <c r="EF15" s="221"/>
      <c r="EG15" s="221"/>
      <c r="EH15" s="221"/>
      <c r="EI15" s="221"/>
      <c r="EJ15" s="221"/>
      <c r="EK15" s="221"/>
      <c r="EL15" s="221"/>
      <c r="EM15" s="221"/>
      <c r="EN15" s="221"/>
      <c r="EO15" s="221"/>
      <c r="EP15" s="221"/>
      <c r="EQ15" s="221"/>
      <c r="ER15" s="221"/>
      <c r="ES15" s="221"/>
      <c r="ET15" s="221"/>
      <c r="EU15" s="221"/>
      <c r="EV15" s="221"/>
      <c r="EW15" s="221"/>
      <c r="EX15" s="221"/>
      <c r="EY15" s="221"/>
      <c r="EZ15" s="221"/>
      <c r="FA15" s="221"/>
      <c r="FB15" s="221"/>
      <c r="FC15" s="221"/>
      <c r="FD15" s="221"/>
      <c r="FE15" s="221"/>
      <c r="FF15" s="221"/>
      <c r="FG15" s="221"/>
      <c r="FH15" s="221"/>
      <c r="FI15" s="221"/>
      <c r="FJ15" s="221"/>
      <c r="FK15" s="221"/>
      <c r="FL15" s="221"/>
      <c r="FM15" s="221"/>
      <c r="FN15" s="221"/>
      <c r="FO15" s="221"/>
      <c r="FP15" s="221"/>
      <c r="FQ15" s="221"/>
      <c r="FR15" s="221"/>
      <c r="FS15" s="221"/>
      <c r="FT15" s="221"/>
      <c r="FU15" s="221"/>
      <c r="FV15" s="221"/>
      <c r="FW15" s="221"/>
      <c r="FX15" s="221"/>
      <c r="FY15" s="221"/>
      <c r="FZ15" s="221"/>
      <c r="GA15" s="221"/>
      <c r="GB15" s="221"/>
      <c r="GC15" s="221"/>
      <c r="GD15" s="221"/>
      <c r="GE15" s="221"/>
      <c r="GF15" s="221"/>
      <c r="GG15" s="221"/>
      <c r="GH15" s="221"/>
      <c r="GI15" s="221"/>
      <c r="GJ15" s="221"/>
      <c r="GK15" s="221"/>
      <c r="GL15" s="221"/>
      <c r="GM15" s="221"/>
      <c r="GN15" s="221"/>
      <c r="GO15" s="221"/>
      <c r="GP15" s="221"/>
      <c r="GQ15" s="221"/>
      <c r="GR15" s="221"/>
      <c r="GS15" s="221"/>
      <c r="GT15" s="221"/>
      <c r="GU15" s="221"/>
      <c r="GV15" s="221"/>
      <c r="GW15" s="221"/>
      <c r="GX15" s="221"/>
      <c r="GY15" s="221"/>
      <c r="GZ15" s="221"/>
      <c r="HA15" s="221"/>
      <c r="HB15" s="221"/>
      <c r="HC15" s="221"/>
      <c r="HD15" s="221"/>
      <c r="HE15" s="221"/>
      <c r="HF15" s="221"/>
      <c r="HG15" s="221"/>
      <c r="HH15" s="221"/>
      <c r="HI15" s="221"/>
      <c r="HJ15" s="221"/>
      <c r="HK15" s="221"/>
      <c r="HL15" s="221"/>
      <c r="HM15" s="221"/>
      <c r="HN15" s="221"/>
      <c r="HO15" s="221"/>
      <c r="HP15" s="221"/>
      <c r="HQ15" s="221"/>
      <c r="HR15" s="221"/>
      <c r="HS15" s="221"/>
      <c r="HT15" s="221"/>
      <c r="HU15" s="221"/>
      <c r="HV15" s="221"/>
      <c r="HW15" s="221"/>
      <c r="HX15" s="221"/>
      <c r="HY15" s="221"/>
      <c r="HZ15" s="221"/>
      <c r="IA15" s="221"/>
      <c r="IB15" s="221"/>
      <c r="IC15" s="221"/>
      <c r="ID15" s="221"/>
      <c r="IE15" s="221"/>
      <c r="IF15" s="221"/>
      <c r="IG15" s="221"/>
      <c r="IH15" s="221"/>
      <c r="II15" s="221"/>
      <c r="IJ15" s="221"/>
      <c r="IK15" s="221"/>
      <c r="IL15" s="221"/>
      <c r="IM15" s="221"/>
      <c r="IN15" s="221"/>
      <c r="IO15" s="221"/>
      <c r="IP15" s="221"/>
      <c r="IQ15" s="221"/>
      <c r="IR15" s="221"/>
      <c r="IS15" s="221"/>
      <c r="IT15" s="221"/>
      <c r="IU15" s="221"/>
      <c r="IV15" s="221"/>
      <c r="IW15" s="221"/>
      <c r="IX15" s="221"/>
      <c r="IY15" s="221"/>
      <c r="IZ15" s="221"/>
      <c r="JA15" s="221"/>
      <c r="JB15" s="221"/>
      <c r="JC15" s="221"/>
      <c r="JD15" s="221"/>
      <c r="JE15" s="221"/>
      <c r="JF15" s="221"/>
      <c r="JG15" s="221"/>
      <c r="JH15" s="221"/>
      <c r="JI15" s="221"/>
      <c r="JJ15" s="221"/>
      <c r="JK15" s="221"/>
      <c r="JL15" s="221"/>
      <c r="JM15" s="221"/>
      <c r="JN15" s="221"/>
      <c r="JO15" s="221"/>
      <c r="JP15" s="221"/>
      <c r="JQ15" s="221"/>
      <c r="JR15" s="221"/>
      <c r="JS15" s="221"/>
      <c r="JT15" s="221"/>
      <c r="JU15" s="221"/>
      <c r="JV15" s="221"/>
      <c r="JW15" s="221"/>
      <c r="JX15" s="221"/>
      <c r="JY15" s="221"/>
      <c r="JZ15" s="221"/>
      <c r="KA15" s="221"/>
      <c r="KB15" s="221"/>
      <c r="KC15" s="221"/>
      <c r="KD15" s="221"/>
      <c r="KE15" s="221"/>
      <c r="KF15" s="221"/>
      <c r="KG15" s="221"/>
      <c r="KH15" s="221"/>
      <c r="KI15" s="221"/>
      <c r="KJ15" s="221"/>
      <c r="KK15" s="221"/>
      <c r="KL15" s="221"/>
      <c r="KM15" s="221"/>
      <c r="KN15" s="221"/>
      <c r="KO15" s="221"/>
      <c r="KP15" s="221"/>
      <c r="KQ15" s="221"/>
      <c r="KR15" s="221"/>
      <c r="KS15" s="221"/>
      <c r="KT15" s="221"/>
      <c r="KU15" s="221"/>
      <c r="KV15" s="221"/>
      <c r="KW15" s="221"/>
      <c r="KX15" s="221"/>
      <c r="KY15" s="221"/>
      <c r="KZ15" s="221"/>
      <c r="LA15" s="221"/>
      <c r="LB15" s="221"/>
      <c r="LC15" s="221"/>
      <c r="LD15" s="221"/>
      <c r="LE15" s="221"/>
      <c r="LF15" s="221"/>
      <c r="LG15" s="221"/>
      <c r="LH15" s="221"/>
      <c r="LI15" s="221"/>
      <c r="LJ15" s="221"/>
      <c r="LK15" s="221"/>
      <c r="LL15" s="221"/>
      <c r="LM15" s="221"/>
      <c r="LN15" s="221"/>
      <c r="LO15" s="221"/>
      <c r="LP15" s="221"/>
      <c r="LQ15" s="221"/>
      <c r="LR15" s="221"/>
      <c r="LS15" s="221"/>
      <c r="LT15" s="221"/>
      <c r="LU15" s="221"/>
      <c r="LV15" s="221"/>
      <c r="LW15" s="221"/>
      <c r="LX15" s="221"/>
      <c r="LY15" s="221"/>
      <c r="LZ15" s="221"/>
      <c r="MA15" s="221"/>
      <c r="MB15" s="221"/>
      <c r="MC15" s="221"/>
      <c r="MD15" s="221"/>
      <c r="ME15" s="221"/>
      <c r="MF15" s="221"/>
      <c r="MG15" s="221"/>
      <c r="MH15" s="221"/>
      <c r="MI15" s="221"/>
      <c r="MJ15" s="221"/>
      <c r="MK15" s="221"/>
      <c r="ML15" s="221"/>
      <c r="MM15" s="221"/>
      <c r="MN15" s="221"/>
      <c r="MO15" s="221"/>
      <c r="MP15" s="221"/>
      <c r="MQ15" s="221"/>
      <c r="MR15" s="221"/>
      <c r="MS15" s="221"/>
      <c r="MT15" s="221"/>
      <c r="MU15" s="221"/>
      <c r="MV15" s="221"/>
      <c r="MW15" s="221"/>
      <c r="MX15" s="221"/>
      <c r="MY15" s="221"/>
      <c r="MZ15" s="221"/>
      <c r="NA15" s="221"/>
      <c r="NB15" s="221"/>
      <c r="NC15" s="221"/>
      <c r="ND15" s="221"/>
      <c r="NE15" s="221"/>
      <c r="NF15" s="221"/>
      <c r="NG15" s="221"/>
    </row>
    <row r="16" spans="1:371" s="61" customFormat="1" ht="15.75" customHeight="1" x14ac:dyDescent="0.25">
      <c r="A16" s="274">
        <v>28</v>
      </c>
      <c r="B16" s="221">
        <v>0</v>
      </c>
      <c r="C16" s="221">
        <v>1</v>
      </c>
      <c r="D16" s="206">
        <v>2</v>
      </c>
      <c r="E16" s="267">
        <v>29</v>
      </c>
      <c r="F16" s="865">
        <f t="shared" si="0"/>
        <v>29</v>
      </c>
      <c r="G16" s="232">
        <v>29</v>
      </c>
      <c r="H16" s="232"/>
      <c r="I16" s="207">
        <v>79</v>
      </c>
      <c r="J16" s="342">
        <v>23.87543252595156</v>
      </c>
      <c r="K16" s="210">
        <v>1.7986748212204244</v>
      </c>
      <c r="L16" s="208">
        <v>0</v>
      </c>
      <c r="M16" s="325">
        <v>1</v>
      </c>
      <c r="Q16" s="592"/>
      <c r="R16" s="602">
        <v>1.91</v>
      </c>
      <c r="S16" s="603">
        <v>34</v>
      </c>
      <c r="T16" s="603"/>
      <c r="U16" s="605">
        <v>3328</v>
      </c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1"/>
      <c r="BJ16" s="221"/>
      <c r="BK16" s="221"/>
      <c r="BL16" s="221"/>
      <c r="BM16" s="221"/>
      <c r="BN16" s="221"/>
      <c r="BO16" s="221"/>
      <c r="BP16" s="221"/>
      <c r="BQ16" s="221"/>
      <c r="BR16" s="221"/>
      <c r="BS16" s="221"/>
      <c r="BT16" s="221"/>
      <c r="BU16" s="221"/>
      <c r="BV16" s="221"/>
      <c r="BW16" s="221"/>
      <c r="BX16" s="221"/>
      <c r="BY16" s="221"/>
      <c r="BZ16" s="221"/>
      <c r="CA16" s="221"/>
      <c r="CB16" s="221"/>
      <c r="CC16" s="221"/>
      <c r="CD16" s="221"/>
      <c r="CE16" s="221"/>
      <c r="CF16" s="221"/>
      <c r="CG16" s="221"/>
      <c r="CH16" s="221"/>
      <c r="CI16" s="221"/>
      <c r="CJ16" s="221"/>
      <c r="CK16" s="221"/>
      <c r="CL16" s="221"/>
      <c r="CM16" s="221"/>
      <c r="CN16" s="221"/>
      <c r="CO16" s="221"/>
      <c r="CP16" s="221"/>
      <c r="CQ16" s="221"/>
      <c r="CR16" s="221"/>
      <c r="CS16" s="221"/>
      <c r="CT16" s="221"/>
      <c r="CU16" s="221"/>
      <c r="CV16" s="221"/>
      <c r="CW16" s="221"/>
      <c r="CX16" s="221"/>
      <c r="CY16" s="221"/>
      <c r="CZ16" s="221"/>
      <c r="DA16" s="221"/>
      <c r="DB16" s="221"/>
      <c r="DC16" s="221"/>
      <c r="DD16" s="221"/>
      <c r="DE16" s="221"/>
      <c r="DF16" s="221"/>
      <c r="DG16" s="221"/>
      <c r="DH16" s="221"/>
      <c r="DI16" s="221"/>
      <c r="DJ16" s="221"/>
      <c r="DK16" s="221"/>
      <c r="DL16" s="221"/>
      <c r="DM16" s="221"/>
      <c r="DN16" s="221"/>
      <c r="DO16" s="221"/>
      <c r="DP16" s="221"/>
      <c r="DQ16" s="221"/>
      <c r="DR16" s="221"/>
      <c r="DS16" s="221"/>
      <c r="DT16" s="221"/>
      <c r="DU16" s="221"/>
      <c r="DV16" s="221"/>
      <c r="DW16" s="221"/>
      <c r="DX16" s="221"/>
      <c r="DY16" s="221"/>
      <c r="DZ16" s="221"/>
      <c r="EA16" s="221"/>
      <c r="EB16" s="221"/>
      <c r="EC16" s="221"/>
      <c r="ED16" s="221"/>
      <c r="EE16" s="221"/>
      <c r="EF16" s="221"/>
      <c r="EG16" s="221"/>
      <c r="EH16" s="221"/>
      <c r="EI16" s="221"/>
      <c r="EJ16" s="221"/>
      <c r="EK16" s="221"/>
      <c r="EL16" s="221"/>
      <c r="EM16" s="221"/>
      <c r="EN16" s="221"/>
      <c r="EO16" s="221"/>
      <c r="EP16" s="221"/>
      <c r="EQ16" s="221"/>
      <c r="ER16" s="221"/>
      <c r="ES16" s="221"/>
      <c r="ET16" s="221"/>
      <c r="EU16" s="221"/>
      <c r="EV16" s="221"/>
      <c r="EW16" s="221"/>
      <c r="EX16" s="221"/>
      <c r="EY16" s="221"/>
      <c r="EZ16" s="221"/>
      <c r="FA16" s="221"/>
      <c r="FB16" s="221"/>
      <c r="FC16" s="221"/>
      <c r="FD16" s="221"/>
      <c r="FE16" s="221"/>
      <c r="FF16" s="221"/>
      <c r="FG16" s="221"/>
      <c r="FH16" s="221"/>
      <c r="FI16" s="221"/>
      <c r="FJ16" s="221"/>
      <c r="FK16" s="221"/>
      <c r="FL16" s="221"/>
      <c r="FM16" s="221"/>
      <c r="FN16" s="221"/>
      <c r="FO16" s="221"/>
      <c r="FP16" s="221"/>
      <c r="FQ16" s="221"/>
      <c r="FR16" s="221"/>
      <c r="FS16" s="221"/>
      <c r="FT16" s="221"/>
      <c r="FU16" s="221"/>
      <c r="FV16" s="221"/>
      <c r="FW16" s="221"/>
      <c r="FX16" s="221"/>
      <c r="FY16" s="221"/>
      <c r="FZ16" s="221"/>
      <c r="GA16" s="221"/>
      <c r="GB16" s="221"/>
      <c r="GC16" s="221"/>
      <c r="GD16" s="221"/>
      <c r="GE16" s="221"/>
      <c r="GF16" s="221"/>
      <c r="GG16" s="221"/>
      <c r="GH16" s="221"/>
      <c r="GI16" s="221"/>
      <c r="GJ16" s="221"/>
      <c r="GK16" s="221"/>
      <c r="GL16" s="221"/>
      <c r="GM16" s="221"/>
      <c r="GN16" s="221"/>
      <c r="GO16" s="221"/>
      <c r="GP16" s="221"/>
      <c r="GQ16" s="221"/>
      <c r="GR16" s="221"/>
      <c r="GS16" s="221"/>
      <c r="GT16" s="221"/>
      <c r="GU16" s="221"/>
      <c r="GV16" s="221"/>
      <c r="GW16" s="221"/>
      <c r="GX16" s="221"/>
      <c r="GY16" s="221"/>
      <c r="GZ16" s="221"/>
      <c r="HA16" s="221"/>
      <c r="HB16" s="221"/>
      <c r="HC16" s="221"/>
      <c r="HD16" s="221"/>
      <c r="HE16" s="221"/>
      <c r="HF16" s="221"/>
      <c r="HG16" s="221"/>
      <c r="HH16" s="221"/>
      <c r="HI16" s="221"/>
      <c r="HJ16" s="221"/>
      <c r="HK16" s="221"/>
      <c r="HL16" s="221"/>
      <c r="HM16" s="221"/>
      <c r="HN16" s="221"/>
      <c r="HO16" s="221"/>
      <c r="HP16" s="221"/>
      <c r="HQ16" s="221"/>
      <c r="HR16" s="221"/>
      <c r="HS16" s="221"/>
      <c r="HT16" s="221"/>
      <c r="HU16" s="221"/>
      <c r="HV16" s="221"/>
      <c r="HW16" s="221"/>
      <c r="HX16" s="221"/>
      <c r="HY16" s="221"/>
      <c r="HZ16" s="221"/>
      <c r="IA16" s="221"/>
      <c r="IB16" s="221"/>
      <c r="IC16" s="221"/>
      <c r="ID16" s="221"/>
      <c r="IE16" s="221"/>
      <c r="IF16" s="221"/>
      <c r="IG16" s="221"/>
      <c r="IH16" s="221"/>
      <c r="II16" s="221"/>
      <c r="IJ16" s="221"/>
      <c r="IK16" s="221"/>
      <c r="IL16" s="221"/>
      <c r="IM16" s="221"/>
      <c r="IN16" s="221"/>
      <c r="IO16" s="221"/>
      <c r="IP16" s="221"/>
      <c r="IQ16" s="221"/>
      <c r="IR16" s="221"/>
      <c r="IS16" s="221"/>
      <c r="IT16" s="221"/>
      <c r="IU16" s="221"/>
      <c r="IV16" s="221"/>
      <c r="IW16" s="221"/>
      <c r="IX16" s="221"/>
      <c r="IY16" s="221"/>
      <c r="IZ16" s="221"/>
      <c r="JA16" s="221"/>
      <c r="JB16" s="221"/>
      <c r="JC16" s="221"/>
      <c r="JD16" s="221"/>
      <c r="JE16" s="221"/>
      <c r="JF16" s="221"/>
      <c r="JG16" s="221"/>
      <c r="JH16" s="221"/>
      <c r="JI16" s="221"/>
      <c r="JJ16" s="221"/>
      <c r="JK16" s="221"/>
      <c r="JL16" s="221"/>
      <c r="JM16" s="221"/>
      <c r="JN16" s="221"/>
      <c r="JO16" s="221"/>
      <c r="JP16" s="221"/>
      <c r="JQ16" s="221"/>
      <c r="JR16" s="221"/>
      <c r="JS16" s="221"/>
      <c r="JT16" s="221"/>
      <c r="JU16" s="221"/>
      <c r="JV16" s="221"/>
      <c r="JW16" s="221"/>
      <c r="JX16" s="221"/>
      <c r="JY16" s="221"/>
      <c r="JZ16" s="221"/>
      <c r="KA16" s="221"/>
      <c r="KB16" s="221"/>
      <c r="KC16" s="221"/>
      <c r="KD16" s="221"/>
      <c r="KE16" s="221"/>
      <c r="KF16" s="221"/>
      <c r="KG16" s="221"/>
      <c r="KH16" s="221"/>
      <c r="KI16" s="221"/>
      <c r="KJ16" s="221"/>
      <c r="KK16" s="221"/>
      <c r="KL16" s="221"/>
      <c r="KM16" s="221"/>
      <c r="KN16" s="221"/>
      <c r="KO16" s="221"/>
      <c r="KP16" s="221"/>
      <c r="KQ16" s="221"/>
      <c r="KR16" s="221"/>
      <c r="KS16" s="221"/>
      <c r="KT16" s="221"/>
      <c r="KU16" s="221"/>
      <c r="KV16" s="221"/>
      <c r="KW16" s="221"/>
      <c r="KX16" s="221"/>
      <c r="KY16" s="221"/>
      <c r="KZ16" s="221"/>
      <c r="LA16" s="221"/>
      <c r="LB16" s="221"/>
      <c r="LC16" s="221"/>
      <c r="LD16" s="221"/>
      <c r="LE16" s="221"/>
      <c r="LF16" s="221"/>
      <c r="LG16" s="221"/>
      <c r="LH16" s="221"/>
      <c r="LI16" s="221"/>
      <c r="LJ16" s="221"/>
      <c r="LK16" s="221"/>
      <c r="LL16" s="221"/>
      <c r="LM16" s="221"/>
      <c r="LN16" s="221"/>
      <c r="LO16" s="221"/>
      <c r="LP16" s="221"/>
      <c r="LQ16" s="221"/>
      <c r="LR16" s="221"/>
      <c r="LS16" s="221"/>
      <c r="LT16" s="221"/>
      <c r="LU16" s="221"/>
      <c r="LV16" s="221"/>
      <c r="LW16" s="221"/>
      <c r="LX16" s="221"/>
      <c r="LY16" s="221"/>
      <c r="LZ16" s="221"/>
      <c r="MA16" s="221"/>
      <c r="MB16" s="221"/>
      <c r="MC16" s="221"/>
      <c r="MD16" s="221"/>
      <c r="ME16" s="221"/>
      <c r="MF16" s="221"/>
      <c r="MG16" s="221"/>
      <c r="MH16" s="221"/>
      <c r="MI16" s="221"/>
      <c r="MJ16" s="221"/>
      <c r="MK16" s="221"/>
      <c r="ML16" s="221"/>
      <c r="MM16" s="221"/>
      <c r="MN16" s="221"/>
      <c r="MO16" s="221"/>
      <c r="MP16" s="221"/>
      <c r="MQ16" s="221"/>
      <c r="MR16" s="221"/>
      <c r="MS16" s="221"/>
      <c r="MT16" s="221"/>
      <c r="MU16" s="221"/>
      <c r="MV16" s="221"/>
      <c r="MW16" s="221"/>
      <c r="MX16" s="221"/>
      <c r="MY16" s="221"/>
      <c r="MZ16" s="221"/>
      <c r="NA16" s="221"/>
      <c r="NB16" s="221"/>
      <c r="NC16" s="221"/>
      <c r="ND16" s="221"/>
      <c r="NE16" s="221"/>
      <c r="NF16" s="221"/>
      <c r="NG16" s="221"/>
    </row>
    <row r="17" spans="1:371" s="61" customFormat="1" ht="15.75" customHeight="1" x14ac:dyDescent="0.25">
      <c r="A17" s="221">
        <v>29</v>
      </c>
      <c r="B17" s="274">
        <v>0</v>
      </c>
      <c r="C17" s="221">
        <v>1</v>
      </c>
      <c r="D17" s="206">
        <v>2</v>
      </c>
      <c r="E17" s="267">
        <v>30</v>
      </c>
      <c r="F17" s="865">
        <f t="shared" si="0"/>
        <v>30</v>
      </c>
      <c r="G17" s="232">
        <v>30</v>
      </c>
      <c r="H17" s="232"/>
      <c r="I17" s="207">
        <v>56</v>
      </c>
      <c r="J17" s="342">
        <v>36.718749999999993</v>
      </c>
      <c r="K17" s="210">
        <v>1.9630558191554275</v>
      </c>
      <c r="L17" s="208">
        <v>1</v>
      </c>
      <c r="M17" s="325">
        <v>0</v>
      </c>
      <c r="Q17" s="592"/>
      <c r="R17" s="592">
        <v>1.57</v>
      </c>
      <c r="S17" s="592">
        <v>34</v>
      </c>
      <c r="T17" s="592"/>
      <c r="U17" s="607">
        <v>277</v>
      </c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1"/>
      <c r="AY17" s="221"/>
      <c r="AZ17" s="221"/>
      <c r="BA17" s="221"/>
      <c r="BB17" s="221"/>
      <c r="BC17" s="221"/>
      <c r="BD17" s="221"/>
      <c r="BE17" s="221"/>
      <c r="BF17" s="221"/>
      <c r="BG17" s="221"/>
      <c r="BH17" s="221"/>
      <c r="BI17" s="221"/>
      <c r="BJ17" s="221"/>
      <c r="BK17" s="221"/>
      <c r="BL17" s="221"/>
      <c r="BM17" s="221"/>
      <c r="BN17" s="221"/>
      <c r="BO17" s="221"/>
      <c r="BP17" s="221"/>
      <c r="BQ17" s="221"/>
      <c r="BR17" s="221"/>
      <c r="BS17" s="221"/>
      <c r="BT17" s="221"/>
      <c r="BU17" s="221"/>
      <c r="BV17" s="221"/>
      <c r="BW17" s="221"/>
      <c r="BX17" s="221"/>
      <c r="BY17" s="221"/>
      <c r="BZ17" s="221"/>
      <c r="CA17" s="221"/>
      <c r="CB17" s="221"/>
      <c r="CC17" s="221"/>
      <c r="CD17" s="221"/>
      <c r="CE17" s="221"/>
      <c r="CF17" s="221"/>
      <c r="CG17" s="221"/>
      <c r="CH17" s="221"/>
      <c r="CI17" s="221"/>
      <c r="CJ17" s="221"/>
      <c r="CK17" s="221"/>
      <c r="CL17" s="221"/>
      <c r="CM17" s="221"/>
      <c r="CN17" s="221"/>
      <c r="CO17" s="221"/>
      <c r="CP17" s="221"/>
      <c r="CQ17" s="221"/>
      <c r="CR17" s="221"/>
      <c r="CS17" s="221"/>
      <c r="CT17" s="221"/>
      <c r="CU17" s="221"/>
      <c r="CV17" s="221"/>
      <c r="CW17" s="221"/>
      <c r="CX17" s="221"/>
      <c r="CY17" s="221"/>
      <c r="CZ17" s="221"/>
      <c r="DA17" s="221"/>
      <c r="DB17" s="221"/>
      <c r="DC17" s="221"/>
      <c r="DD17" s="221"/>
      <c r="DE17" s="221"/>
      <c r="DF17" s="221"/>
      <c r="DG17" s="221"/>
      <c r="DH17" s="221"/>
      <c r="DI17" s="221"/>
      <c r="DJ17" s="221"/>
      <c r="DK17" s="221"/>
      <c r="DL17" s="221"/>
      <c r="DM17" s="221"/>
      <c r="DN17" s="221"/>
      <c r="DO17" s="221"/>
      <c r="DP17" s="221"/>
      <c r="DQ17" s="221"/>
      <c r="DR17" s="221"/>
      <c r="DS17" s="221"/>
      <c r="DT17" s="221"/>
      <c r="DU17" s="221"/>
      <c r="DV17" s="221"/>
      <c r="DW17" s="221"/>
      <c r="DX17" s="221"/>
      <c r="DY17" s="221"/>
      <c r="DZ17" s="221"/>
      <c r="EA17" s="221"/>
      <c r="EB17" s="221"/>
      <c r="EC17" s="221"/>
      <c r="ED17" s="221"/>
      <c r="EE17" s="221"/>
      <c r="EF17" s="221"/>
      <c r="EG17" s="221"/>
      <c r="EH17" s="221"/>
      <c r="EI17" s="221"/>
      <c r="EJ17" s="221"/>
      <c r="EK17" s="221"/>
      <c r="EL17" s="221"/>
      <c r="EM17" s="221"/>
      <c r="EN17" s="221"/>
      <c r="EO17" s="221"/>
      <c r="EP17" s="221"/>
      <c r="EQ17" s="221"/>
      <c r="ER17" s="221"/>
      <c r="ES17" s="221"/>
      <c r="ET17" s="221"/>
      <c r="EU17" s="221"/>
      <c r="EV17" s="221"/>
      <c r="EW17" s="221"/>
      <c r="EX17" s="221"/>
      <c r="EY17" s="221"/>
      <c r="EZ17" s="221"/>
      <c r="FA17" s="221"/>
      <c r="FB17" s="221"/>
      <c r="FC17" s="221"/>
      <c r="FD17" s="221"/>
      <c r="FE17" s="221"/>
      <c r="FF17" s="221"/>
      <c r="FG17" s="221"/>
      <c r="FH17" s="221"/>
      <c r="FI17" s="221"/>
      <c r="FJ17" s="221"/>
      <c r="FK17" s="221"/>
      <c r="FL17" s="221"/>
      <c r="FM17" s="221"/>
      <c r="FN17" s="221"/>
      <c r="FO17" s="221"/>
      <c r="FP17" s="221"/>
      <c r="FQ17" s="221"/>
      <c r="FR17" s="221"/>
      <c r="FS17" s="221"/>
      <c r="FT17" s="221"/>
      <c r="FU17" s="221"/>
      <c r="FV17" s="221"/>
      <c r="FW17" s="221"/>
      <c r="FX17" s="221"/>
      <c r="FY17" s="221"/>
      <c r="FZ17" s="221"/>
      <c r="GA17" s="221"/>
      <c r="GB17" s="221"/>
      <c r="GC17" s="221"/>
      <c r="GD17" s="221"/>
      <c r="GE17" s="221"/>
      <c r="GF17" s="221"/>
      <c r="GG17" s="221"/>
      <c r="GH17" s="221"/>
      <c r="GI17" s="221"/>
      <c r="GJ17" s="221"/>
      <c r="GK17" s="221"/>
      <c r="GL17" s="221"/>
      <c r="GM17" s="221"/>
      <c r="GN17" s="221"/>
      <c r="GO17" s="221"/>
      <c r="GP17" s="221"/>
      <c r="GQ17" s="221"/>
      <c r="GR17" s="221"/>
      <c r="GS17" s="221"/>
      <c r="GT17" s="221"/>
      <c r="GU17" s="221"/>
      <c r="GV17" s="221"/>
      <c r="GW17" s="221"/>
      <c r="GX17" s="221"/>
      <c r="GY17" s="221"/>
      <c r="GZ17" s="221"/>
      <c r="HA17" s="221"/>
      <c r="HB17" s="221"/>
      <c r="HC17" s="221"/>
      <c r="HD17" s="221"/>
      <c r="HE17" s="221"/>
      <c r="HF17" s="221"/>
      <c r="HG17" s="221"/>
      <c r="HH17" s="221"/>
      <c r="HI17" s="221"/>
      <c r="HJ17" s="221"/>
      <c r="HK17" s="221"/>
      <c r="HL17" s="221"/>
      <c r="HM17" s="221"/>
      <c r="HN17" s="221"/>
      <c r="HO17" s="221"/>
      <c r="HP17" s="221"/>
      <c r="HQ17" s="221"/>
      <c r="HR17" s="221"/>
      <c r="HS17" s="221"/>
      <c r="HT17" s="221"/>
      <c r="HU17" s="221"/>
      <c r="HV17" s="221"/>
      <c r="HW17" s="221"/>
      <c r="HX17" s="221"/>
      <c r="HY17" s="221"/>
      <c r="HZ17" s="221"/>
      <c r="IA17" s="221"/>
      <c r="IB17" s="221"/>
      <c r="IC17" s="221"/>
      <c r="ID17" s="221"/>
      <c r="IE17" s="221"/>
      <c r="IF17" s="221"/>
      <c r="IG17" s="221"/>
      <c r="IH17" s="221"/>
      <c r="II17" s="221"/>
      <c r="IJ17" s="221"/>
      <c r="IK17" s="221"/>
      <c r="IL17" s="221"/>
      <c r="IM17" s="221"/>
      <c r="IN17" s="221"/>
      <c r="IO17" s="221"/>
      <c r="IP17" s="221"/>
      <c r="IQ17" s="221"/>
      <c r="IR17" s="221"/>
      <c r="IS17" s="221"/>
      <c r="IT17" s="221"/>
      <c r="IU17" s="221"/>
      <c r="IV17" s="221"/>
      <c r="IW17" s="221"/>
      <c r="IX17" s="221"/>
      <c r="IY17" s="221"/>
      <c r="IZ17" s="221"/>
      <c r="JA17" s="221"/>
      <c r="JB17" s="221"/>
      <c r="JC17" s="221"/>
      <c r="JD17" s="221"/>
      <c r="JE17" s="221"/>
      <c r="JF17" s="221"/>
      <c r="JG17" s="221"/>
      <c r="JH17" s="221"/>
      <c r="JI17" s="221"/>
      <c r="JJ17" s="221"/>
      <c r="JK17" s="221"/>
      <c r="JL17" s="221"/>
      <c r="JM17" s="221"/>
      <c r="JN17" s="221"/>
      <c r="JO17" s="221"/>
      <c r="JP17" s="221"/>
      <c r="JQ17" s="221"/>
      <c r="JR17" s="221"/>
      <c r="JS17" s="221"/>
      <c r="JT17" s="221"/>
      <c r="JU17" s="221"/>
      <c r="JV17" s="221"/>
      <c r="JW17" s="221"/>
      <c r="JX17" s="221"/>
      <c r="JY17" s="221"/>
      <c r="JZ17" s="221"/>
      <c r="KA17" s="221"/>
      <c r="KB17" s="221"/>
      <c r="KC17" s="221"/>
      <c r="KD17" s="221"/>
      <c r="KE17" s="221"/>
      <c r="KF17" s="221"/>
      <c r="KG17" s="221"/>
      <c r="KH17" s="221"/>
      <c r="KI17" s="221"/>
      <c r="KJ17" s="221"/>
      <c r="KK17" s="221"/>
      <c r="KL17" s="221"/>
      <c r="KM17" s="221"/>
      <c r="KN17" s="221"/>
      <c r="KO17" s="221"/>
      <c r="KP17" s="221"/>
      <c r="KQ17" s="221"/>
      <c r="KR17" s="221"/>
      <c r="KS17" s="221"/>
      <c r="KT17" s="221"/>
      <c r="KU17" s="221"/>
      <c r="KV17" s="221"/>
      <c r="KW17" s="221"/>
      <c r="KX17" s="221"/>
      <c r="KY17" s="221"/>
      <c r="KZ17" s="221"/>
      <c r="LA17" s="221"/>
      <c r="LB17" s="221"/>
      <c r="LC17" s="221"/>
      <c r="LD17" s="221"/>
      <c r="LE17" s="221"/>
      <c r="LF17" s="221"/>
      <c r="LG17" s="221"/>
      <c r="LH17" s="221"/>
      <c r="LI17" s="221"/>
      <c r="LJ17" s="221"/>
      <c r="LK17" s="221"/>
      <c r="LL17" s="221"/>
      <c r="LM17" s="221"/>
      <c r="LN17" s="221"/>
      <c r="LO17" s="221"/>
      <c r="LP17" s="221"/>
      <c r="LQ17" s="221"/>
      <c r="LR17" s="221"/>
      <c r="LS17" s="221"/>
      <c r="LT17" s="221"/>
      <c r="LU17" s="221"/>
      <c r="LV17" s="221"/>
      <c r="LW17" s="221"/>
      <c r="LX17" s="221"/>
      <c r="LY17" s="221"/>
      <c r="LZ17" s="221"/>
      <c r="MA17" s="221"/>
      <c r="MB17" s="221"/>
      <c r="MC17" s="221"/>
      <c r="MD17" s="221"/>
      <c r="ME17" s="221"/>
      <c r="MF17" s="221"/>
      <c r="MG17" s="221"/>
      <c r="MH17" s="221"/>
      <c r="MI17" s="221"/>
      <c r="MJ17" s="221"/>
      <c r="MK17" s="221"/>
      <c r="ML17" s="221"/>
      <c r="MM17" s="221"/>
      <c r="MN17" s="221"/>
      <c r="MO17" s="221"/>
      <c r="MP17" s="221"/>
      <c r="MQ17" s="221"/>
      <c r="MR17" s="221"/>
      <c r="MS17" s="221"/>
      <c r="MT17" s="221"/>
      <c r="MU17" s="221"/>
      <c r="MV17" s="221"/>
      <c r="MW17" s="221"/>
      <c r="MX17" s="221"/>
      <c r="MY17" s="221"/>
      <c r="MZ17" s="221"/>
      <c r="NA17" s="221"/>
      <c r="NB17" s="221"/>
      <c r="NC17" s="221"/>
      <c r="ND17" s="221"/>
      <c r="NE17" s="221"/>
      <c r="NF17" s="221"/>
      <c r="NG17" s="221"/>
    </row>
    <row r="18" spans="1:371" s="61" customFormat="1" ht="15.75" customHeight="1" x14ac:dyDescent="0.25">
      <c r="A18" s="221">
        <v>30</v>
      </c>
      <c r="B18" s="221">
        <v>0</v>
      </c>
      <c r="C18" s="221">
        <v>1</v>
      </c>
      <c r="D18" s="206">
        <v>2</v>
      </c>
      <c r="E18" s="267">
        <v>31</v>
      </c>
      <c r="F18" s="865">
        <f t="shared" si="0"/>
        <v>31</v>
      </c>
      <c r="G18" s="232">
        <v>31</v>
      </c>
      <c r="H18" s="232"/>
      <c r="I18" s="207">
        <v>73</v>
      </c>
      <c r="J18" s="342">
        <v>25.06574621959237</v>
      </c>
      <c r="K18" s="210">
        <v>1.6037875483961979</v>
      </c>
      <c r="L18" s="208">
        <v>1</v>
      </c>
      <c r="M18" s="331">
        <v>1</v>
      </c>
      <c r="Q18" s="592">
        <v>120</v>
      </c>
      <c r="R18" s="602">
        <v>1.85</v>
      </c>
      <c r="S18" s="603">
        <v>27</v>
      </c>
      <c r="T18" s="603"/>
      <c r="U18" s="605">
        <v>2824</v>
      </c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1"/>
      <c r="BJ18" s="221"/>
      <c r="BK18" s="221"/>
      <c r="BL18" s="221"/>
      <c r="BM18" s="221"/>
      <c r="BN18" s="221"/>
      <c r="BO18" s="221"/>
      <c r="BP18" s="221"/>
      <c r="BQ18" s="221"/>
      <c r="BR18" s="221"/>
      <c r="BS18" s="221"/>
      <c r="BT18" s="221"/>
      <c r="BU18" s="221"/>
      <c r="BV18" s="221"/>
      <c r="BW18" s="221"/>
      <c r="BX18" s="221"/>
      <c r="BY18" s="221"/>
      <c r="BZ18" s="221"/>
      <c r="CA18" s="221"/>
      <c r="CB18" s="221"/>
      <c r="CC18" s="221"/>
      <c r="CD18" s="221"/>
      <c r="CE18" s="221"/>
      <c r="CF18" s="221"/>
      <c r="CG18" s="221"/>
      <c r="CH18" s="221"/>
      <c r="CI18" s="221"/>
      <c r="CJ18" s="221"/>
      <c r="CK18" s="221"/>
      <c r="CL18" s="221"/>
      <c r="CM18" s="221"/>
      <c r="CN18" s="221"/>
      <c r="CO18" s="221"/>
      <c r="CP18" s="221"/>
      <c r="CQ18" s="221"/>
      <c r="CR18" s="221"/>
      <c r="CS18" s="221"/>
      <c r="CT18" s="221"/>
      <c r="CU18" s="221"/>
      <c r="CV18" s="221"/>
      <c r="CW18" s="221"/>
      <c r="CX18" s="221"/>
      <c r="CY18" s="221"/>
      <c r="CZ18" s="221"/>
      <c r="DA18" s="221"/>
      <c r="DB18" s="221"/>
      <c r="DC18" s="221"/>
      <c r="DD18" s="221"/>
      <c r="DE18" s="221"/>
      <c r="DF18" s="221"/>
      <c r="DG18" s="221"/>
      <c r="DH18" s="221"/>
      <c r="DI18" s="221"/>
      <c r="DJ18" s="221"/>
      <c r="DK18" s="221"/>
      <c r="DL18" s="221"/>
      <c r="DM18" s="221"/>
      <c r="DN18" s="221"/>
      <c r="DO18" s="221"/>
      <c r="DP18" s="221"/>
      <c r="DQ18" s="221"/>
      <c r="DR18" s="221"/>
      <c r="DS18" s="221"/>
      <c r="DT18" s="221"/>
      <c r="DU18" s="221"/>
      <c r="DV18" s="221"/>
      <c r="DW18" s="221"/>
      <c r="DX18" s="221"/>
      <c r="DY18" s="221"/>
      <c r="DZ18" s="221"/>
      <c r="EA18" s="221"/>
      <c r="EB18" s="221"/>
      <c r="EC18" s="221"/>
      <c r="ED18" s="221"/>
      <c r="EE18" s="221"/>
      <c r="EF18" s="221"/>
      <c r="EG18" s="221"/>
      <c r="EH18" s="221"/>
      <c r="EI18" s="221"/>
      <c r="EJ18" s="221"/>
      <c r="EK18" s="221"/>
      <c r="EL18" s="221"/>
      <c r="EM18" s="221"/>
      <c r="EN18" s="221"/>
      <c r="EO18" s="221"/>
      <c r="EP18" s="221"/>
      <c r="EQ18" s="221"/>
      <c r="ER18" s="221"/>
      <c r="ES18" s="221"/>
      <c r="ET18" s="221"/>
      <c r="EU18" s="221"/>
      <c r="EV18" s="221"/>
      <c r="EW18" s="221"/>
      <c r="EX18" s="221"/>
      <c r="EY18" s="221"/>
      <c r="EZ18" s="221"/>
      <c r="FA18" s="221"/>
      <c r="FB18" s="221"/>
      <c r="FC18" s="221"/>
      <c r="FD18" s="221"/>
      <c r="FE18" s="221"/>
      <c r="FF18" s="221"/>
      <c r="FG18" s="221"/>
      <c r="FH18" s="221"/>
      <c r="FI18" s="221"/>
      <c r="FJ18" s="221"/>
      <c r="FK18" s="221"/>
      <c r="FL18" s="221"/>
      <c r="FM18" s="221"/>
      <c r="FN18" s="221"/>
      <c r="FO18" s="221"/>
      <c r="FP18" s="221"/>
      <c r="FQ18" s="221"/>
      <c r="FR18" s="221"/>
      <c r="FS18" s="221"/>
      <c r="FT18" s="221"/>
      <c r="FU18" s="221"/>
      <c r="FV18" s="221"/>
      <c r="FW18" s="221"/>
      <c r="FX18" s="221"/>
      <c r="FY18" s="221"/>
      <c r="FZ18" s="221"/>
      <c r="GA18" s="221"/>
      <c r="GB18" s="221"/>
      <c r="GC18" s="221"/>
      <c r="GD18" s="221"/>
      <c r="GE18" s="221"/>
      <c r="GF18" s="221"/>
      <c r="GG18" s="221"/>
      <c r="GH18" s="221"/>
      <c r="GI18" s="221"/>
      <c r="GJ18" s="221"/>
      <c r="GK18" s="221"/>
      <c r="GL18" s="221"/>
      <c r="GM18" s="221"/>
      <c r="GN18" s="221"/>
      <c r="GO18" s="221"/>
      <c r="GP18" s="221"/>
      <c r="GQ18" s="221"/>
      <c r="GR18" s="221"/>
      <c r="GS18" s="221"/>
      <c r="GT18" s="221"/>
      <c r="GU18" s="221"/>
      <c r="GV18" s="221"/>
      <c r="GW18" s="221"/>
      <c r="GX18" s="221"/>
      <c r="GY18" s="221"/>
      <c r="GZ18" s="221"/>
      <c r="HA18" s="221"/>
      <c r="HB18" s="221"/>
      <c r="HC18" s="221"/>
      <c r="HD18" s="221"/>
      <c r="HE18" s="221"/>
      <c r="HF18" s="221"/>
      <c r="HG18" s="221"/>
      <c r="HH18" s="221"/>
      <c r="HI18" s="221"/>
      <c r="HJ18" s="221"/>
      <c r="HK18" s="221"/>
      <c r="HL18" s="221"/>
      <c r="HM18" s="221"/>
      <c r="HN18" s="221"/>
      <c r="HO18" s="221"/>
      <c r="HP18" s="221"/>
      <c r="HQ18" s="221"/>
      <c r="HR18" s="221"/>
      <c r="HS18" s="221"/>
      <c r="HT18" s="221"/>
      <c r="HU18" s="221"/>
      <c r="HV18" s="221"/>
      <c r="HW18" s="221"/>
      <c r="HX18" s="221"/>
      <c r="HY18" s="221"/>
      <c r="HZ18" s="221"/>
      <c r="IA18" s="221"/>
      <c r="IB18" s="221"/>
      <c r="IC18" s="221"/>
      <c r="ID18" s="221"/>
      <c r="IE18" s="221"/>
      <c r="IF18" s="221"/>
      <c r="IG18" s="221"/>
      <c r="IH18" s="221"/>
      <c r="II18" s="221"/>
      <c r="IJ18" s="221"/>
      <c r="IK18" s="221"/>
      <c r="IL18" s="221"/>
      <c r="IM18" s="221"/>
      <c r="IN18" s="221"/>
      <c r="IO18" s="221"/>
      <c r="IP18" s="221"/>
      <c r="IQ18" s="221"/>
      <c r="IR18" s="221"/>
      <c r="IS18" s="221"/>
      <c r="IT18" s="221"/>
      <c r="IU18" s="221"/>
      <c r="IV18" s="221"/>
      <c r="IW18" s="221"/>
      <c r="IX18" s="221"/>
      <c r="IY18" s="221"/>
      <c r="IZ18" s="221"/>
      <c r="JA18" s="221"/>
      <c r="JB18" s="221"/>
      <c r="JC18" s="221"/>
      <c r="JD18" s="221"/>
      <c r="JE18" s="221"/>
      <c r="JF18" s="221"/>
      <c r="JG18" s="221"/>
      <c r="JH18" s="221"/>
      <c r="JI18" s="221"/>
      <c r="JJ18" s="221"/>
      <c r="JK18" s="221"/>
      <c r="JL18" s="221"/>
      <c r="JM18" s="221"/>
      <c r="JN18" s="221"/>
      <c r="JO18" s="221"/>
      <c r="JP18" s="221"/>
      <c r="JQ18" s="221"/>
      <c r="JR18" s="221"/>
      <c r="JS18" s="221"/>
      <c r="JT18" s="221"/>
      <c r="JU18" s="221"/>
      <c r="JV18" s="221"/>
      <c r="JW18" s="221"/>
      <c r="JX18" s="221"/>
      <c r="JY18" s="221"/>
      <c r="JZ18" s="221"/>
      <c r="KA18" s="221"/>
      <c r="KB18" s="221"/>
      <c r="KC18" s="221"/>
      <c r="KD18" s="221"/>
      <c r="KE18" s="221"/>
      <c r="KF18" s="221"/>
      <c r="KG18" s="221"/>
      <c r="KH18" s="221"/>
      <c r="KI18" s="221"/>
      <c r="KJ18" s="221"/>
      <c r="KK18" s="221"/>
      <c r="KL18" s="221"/>
      <c r="KM18" s="221"/>
      <c r="KN18" s="221"/>
      <c r="KO18" s="221"/>
      <c r="KP18" s="221"/>
      <c r="KQ18" s="221"/>
      <c r="KR18" s="221"/>
      <c r="KS18" s="221"/>
      <c r="KT18" s="221"/>
      <c r="KU18" s="221"/>
      <c r="KV18" s="221"/>
      <c r="KW18" s="221"/>
      <c r="KX18" s="221"/>
      <c r="KY18" s="221"/>
      <c r="KZ18" s="221"/>
      <c r="LA18" s="221"/>
      <c r="LB18" s="221"/>
      <c r="LC18" s="221"/>
      <c r="LD18" s="221"/>
      <c r="LE18" s="221"/>
      <c r="LF18" s="221"/>
      <c r="LG18" s="221"/>
      <c r="LH18" s="221"/>
      <c r="LI18" s="221"/>
      <c r="LJ18" s="221"/>
      <c r="LK18" s="221"/>
      <c r="LL18" s="221"/>
      <c r="LM18" s="221"/>
      <c r="LN18" s="221"/>
      <c r="LO18" s="221"/>
      <c r="LP18" s="221"/>
      <c r="LQ18" s="221"/>
      <c r="LR18" s="221"/>
      <c r="LS18" s="221"/>
      <c r="LT18" s="221"/>
      <c r="LU18" s="221"/>
      <c r="LV18" s="221"/>
      <c r="LW18" s="221"/>
      <c r="LX18" s="221"/>
      <c r="LY18" s="221"/>
      <c r="LZ18" s="221"/>
      <c r="MA18" s="221"/>
      <c r="MB18" s="221"/>
      <c r="MC18" s="221"/>
      <c r="MD18" s="221"/>
      <c r="ME18" s="221"/>
      <c r="MF18" s="221"/>
      <c r="MG18" s="221"/>
      <c r="MH18" s="221"/>
      <c r="MI18" s="221"/>
      <c r="MJ18" s="221"/>
      <c r="MK18" s="221"/>
      <c r="ML18" s="221"/>
      <c r="MM18" s="221"/>
      <c r="MN18" s="221"/>
      <c r="MO18" s="221"/>
      <c r="MP18" s="221"/>
      <c r="MQ18" s="221"/>
      <c r="MR18" s="221"/>
      <c r="MS18" s="221"/>
      <c r="MT18" s="221"/>
      <c r="MU18" s="221"/>
      <c r="MV18" s="221"/>
      <c r="MW18" s="221"/>
      <c r="MX18" s="221"/>
      <c r="MY18" s="221"/>
      <c r="MZ18" s="221"/>
      <c r="NA18" s="221"/>
      <c r="NB18" s="221"/>
      <c r="NC18" s="221"/>
      <c r="ND18" s="221"/>
      <c r="NE18" s="221"/>
      <c r="NF18" s="221"/>
      <c r="NG18" s="221"/>
    </row>
    <row r="19" spans="1:371" s="61" customFormat="1" ht="15.75" customHeight="1" x14ac:dyDescent="0.25">
      <c r="A19" s="221">
        <v>33</v>
      </c>
      <c r="B19" s="274">
        <v>0</v>
      </c>
      <c r="C19" s="221">
        <v>1</v>
      </c>
      <c r="D19" s="308">
        <v>2</v>
      </c>
      <c r="E19" s="267">
        <v>34</v>
      </c>
      <c r="F19" s="865">
        <f t="shared" si="0"/>
        <v>34</v>
      </c>
      <c r="G19" s="232">
        <v>34</v>
      </c>
      <c r="H19" s="232"/>
      <c r="I19" s="207">
        <v>84</v>
      </c>
      <c r="J19" s="342">
        <v>16.896235078053262</v>
      </c>
      <c r="K19" s="210">
        <v>1.4815430027498608</v>
      </c>
      <c r="L19" s="208">
        <v>1</v>
      </c>
      <c r="M19" s="331">
        <v>0</v>
      </c>
      <c r="Q19" s="592">
        <v>81</v>
      </c>
      <c r="R19" s="602">
        <v>1.1000000000000001</v>
      </c>
      <c r="S19" s="603">
        <v>47</v>
      </c>
      <c r="T19" s="608"/>
      <c r="U19" s="609">
        <v>3548</v>
      </c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1"/>
      <c r="CA19" s="221"/>
      <c r="CB19" s="221"/>
      <c r="CC19" s="221"/>
      <c r="CD19" s="221"/>
      <c r="CE19" s="221"/>
      <c r="CF19" s="221"/>
      <c r="CG19" s="221"/>
      <c r="CH19" s="221"/>
      <c r="CI19" s="221"/>
      <c r="CJ19" s="221"/>
      <c r="CK19" s="221"/>
      <c r="CL19" s="221"/>
      <c r="CM19" s="221"/>
      <c r="CN19" s="221"/>
      <c r="CO19" s="221"/>
      <c r="CP19" s="221"/>
      <c r="CQ19" s="221"/>
      <c r="CR19" s="221"/>
      <c r="CS19" s="221"/>
      <c r="CT19" s="221"/>
      <c r="CU19" s="221"/>
      <c r="CV19" s="221"/>
      <c r="CW19" s="221"/>
      <c r="CX19" s="221"/>
      <c r="CY19" s="221"/>
      <c r="CZ19" s="221"/>
      <c r="DA19" s="221"/>
      <c r="DB19" s="221"/>
      <c r="DC19" s="221"/>
      <c r="DD19" s="221"/>
      <c r="DE19" s="221"/>
      <c r="DF19" s="221"/>
      <c r="DG19" s="221"/>
      <c r="DH19" s="221"/>
      <c r="DI19" s="221"/>
      <c r="DJ19" s="221"/>
      <c r="DK19" s="221"/>
      <c r="DL19" s="221"/>
      <c r="DM19" s="221"/>
      <c r="DN19" s="221"/>
      <c r="DO19" s="221"/>
      <c r="DP19" s="221"/>
      <c r="DQ19" s="221"/>
      <c r="DR19" s="221"/>
      <c r="DS19" s="221"/>
      <c r="DT19" s="221"/>
      <c r="DU19" s="221"/>
      <c r="DV19" s="221"/>
      <c r="DW19" s="221"/>
      <c r="DX19" s="221"/>
      <c r="DY19" s="221"/>
      <c r="DZ19" s="221"/>
      <c r="EA19" s="221"/>
      <c r="EB19" s="221"/>
      <c r="EC19" s="221"/>
      <c r="ED19" s="221"/>
      <c r="EE19" s="221"/>
      <c r="EF19" s="221"/>
      <c r="EG19" s="221"/>
      <c r="EH19" s="221"/>
      <c r="EI19" s="221"/>
      <c r="EJ19" s="221"/>
      <c r="EK19" s="221"/>
      <c r="EL19" s="221"/>
      <c r="EM19" s="221"/>
      <c r="EN19" s="221"/>
      <c r="EO19" s="221"/>
      <c r="EP19" s="221"/>
      <c r="EQ19" s="221"/>
      <c r="ER19" s="221"/>
      <c r="ES19" s="221"/>
      <c r="ET19" s="221"/>
      <c r="EU19" s="221"/>
      <c r="EV19" s="221"/>
      <c r="EW19" s="221"/>
      <c r="EX19" s="221"/>
      <c r="EY19" s="221"/>
      <c r="EZ19" s="221"/>
      <c r="FA19" s="221"/>
      <c r="FB19" s="221"/>
      <c r="FC19" s="221"/>
      <c r="FD19" s="221"/>
      <c r="FE19" s="221"/>
      <c r="FF19" s="221"/>
      <c r="FG19" s="221"/>
      <c r="FH19" s="221"/>
      <c r="FI19" s="221"/>
      <c r="FJ19" s="221"/>
      <c r="FK19" s="221"/>
      <c r="FL19" s="221"/>
      <c r="FM19" s="221"/>
      <c r="FN19" s="221"/>
      <c r="FO19" s="221"/>
      <c r="FP19" s="221"/>
      <c r="FQ19" s="221"/>
      <c r="FR19" s="221"/>
      <c r="FS19" s="221"/>
      <c r="FT19" s="221"/>
      <c r="FU19" s="221"/>
      <c r="FV19" s="221"/>
      <c r="FW19" s="221"/>
      <c r="FX19" s="221"/>
      <c r="FY19" s="221"/>
      <c r="FZ19" s="221"/>
      <c r="GA19" s="221"/>
      <c r="GB19" s="221"/>
      <c r="GC19" s="221"/>
      <c r="GD19" s="221"/>
      <c r="GE19" s="221"/>
      <c r="GF19" s="221"/>
      <c r="GG19" s="221"/>
      <c r="GH19" s="221"/>
      <c r="GI19" s="221"/>
      <c r="GJ19" s="221"/>
      <c r="GK19" s="221"/>
      <c r="GL19" s="221"/>
      <c r="GM19" s="221"/>
      <c r="GN19" s="221"/>
      <c r="GO19" s="221"/>
      <c r="GP19" s="221"/>
      <c r="GQ19" s="221"/>
      <c r="GR19" s="221"/>
      <c r="GS19" s="221"/>
      <c r="GT19" s="221"/>
      <c r="GU19" s="221"/>
      <c r="GV19" s="221"/>
      <c r="GW19" s="221"/>
      <c r="GX19" s="221"/>
      <c r="GY19" s="221"/>
      <c r="GZ19" s="221"/>
      <c r="HA19" s="221"/>
      <c r="HB19" s="221"/>
      <c r="HC19" s="221"/>
      <c r="HD19" s="221"/>
      <c r="HE19" s="221"/>
      <c r="HF19" s="221"/>
      <c r="HG19" s="221"/>
      <c r="HH19" s="221"/>
      <c r="HI19" s="221"/>
      <c r="HJ19" s="221"/>
      <c r="HK19" s="221"/>
      <c r="HL19" s="221"/>
      <c r="HM19" s="221"/>
      <c r="HN19" s="221"/>
      <c r="HO19" s="221"/>
      <c r="HP19" s="221"/>
      <c r="HQ19" s="221"/>
      <c r="HR19" s="221"/>
      <c r="HS19" s="221"/>
      <c r="HT19" s="221"/>
      <c r="HU19" s="221"/>
      <c r="HV19" s="221"/>
      <c r="HW19" s="221"/>
      <c r="HX19" s="221"/>
      <c r="HY19" s="221"/>
      <c r="HZ19" s="221"/>
      <c r="IA19" s="221"/>
      <c r="IB19" s="221"/>
      <c r="IC19" s="221"/>
      <c r="ID19" s="221"/>
      <c r="IE19" s="221"/>
      <c r="IF19" s="221"/>
      <c r="IG19" s="221"/>
      <c r="IH19" s="221"/>
      <c r="II19" s="221"/>
      <c r="IJ19" s="221"/>
      <c r="IK19" s="221"/>
      <c r="IL19" s="221"/>
      <c r="IM19" s="221"/>
      <c r="IN19" s="221"/>
      <c r="IO19" s="221"/>
      <c r="IP19" s="221"/>
      <c r="IQ19" s="221"/>
      <c r="IR19" s="221"/>
      <c r="IS19" s="221"/>
      <c r="IT19" s="221"/>
      <c r="IU19" s="221"/>
      <c r="IV19" s="221"/>
      <c r="IW19" s="221"/>
      <c r="IX19" s="221"/>
      <c r="IY19" s="221"/>
      <c r="IZ19" s="221"/>
      <c r="JA19" s="221"/>
      <c r="JB19" s="221"/>
      <c r="JC19" s="221"/>
      <c r="JD19" s="221"/>
      <c r="JE19" s="221"/>
      <c r="JF19" s="221"/>
      <c r="JG19" s="221"/>
      <c r="JH19" s="221"/>
      <c r="JI19" s="221"/>
      <c r="JJ19" s="221"/>
      <c r="JK19" s="221"/>
      <c r="JL19" s="221"/>
      <c r="JM19" s="221"/>
      <c r="JN19" s="221"/>
      <c r="JO19" s="221"/>
      <c r="JP19" s="221"/>
      <c r="JQ19" s="221"/>
      <c r="JR19" s="221"/>
      <c r="JS19" s="221"/>
      <c r="JT19" s="221"/>
      <c r="JU19" s="221"/>
      <c r="JV19" s="221"/>
      <c r="JW19" s="221"/>
      <c r="JX19" s="221"/>
      <c r="JY19" s="221"/>
      <c r="JZ19" s="221"/>
      <c r="KA19" s="221"/>
      <c r="KB19" s="221"/>
      <c r="KC19" s="221"/>
      <c r="KD19" s="221"/>
      <c r="KE19" s="221"/>
      <c r="KF19" s="221"/>
      <c r="KG19" s="221"/>
      <c r="KH19" s="221"/>
      <c r="KI19" s="221"/>
      <c r="KJ19" s="221"/>
      <c r="KK19" s="221"/>
      <c r="KL19" s="221"/>
      <c r="KM19" s="221"/>
      <c r="KN19" s="221"/>
      <c r="KO19" s="221"/>
      <c r="KP19" s="221"/>
      <c r="KQ19" s="221"/>
      <c r="KR19" s="221"/>
      <c r="KS19" s="221"/>
      <c r="KT19" s="221"/>
      <c r="KU19" s="221"/>
      <c r="KV19" s="221"/>
      <c r="KW19" s="221"/>
      <c r="KX19" s="221"/>
      <c r="KY19" s="221"/>
      <c r="KZ19" s="221"/>
      <c r="LA19" s="221"/>
      <c r="LB19" s="221"/>
      <c r="LC19" s="221"/>
      <c r="LD19" s="221"/>
      <c r="LE19" s="221"/>
      <c r="LF19" s="221"/>
      <c r="LG19" s="221"/>
      <c r="LH19" s="221"/>
      <c r="LI19" s="221"/>
      <c r="LJ19" s="221"/>
      <c r="LK19" s="221"/>
      <c r="LL19" s="221"/>
      <c r="LM19" s="221"/>
      <c r="LN19" s="221"/>
      <c r="LO19" s="221"/>
      <c r="LP19" s="221"/>
      <c r="LQ19" s="221"/>
      <c r="LR19" s="221"/>
      <c r="LS19" s="221"/>
      <c r="LT19" s="221"/>
      <c r="LU19" s="221"/>
      <c r="LV19" s="221"/>
      <c r="LW19" s="221"/>
      <c r="LX19" s="221"/>
      <c r="LY19" s="221"/>
      <c r="LZ19" s="221"/>
      <c r="MA19" s="221"/>
      <c r="MB19" s="221"/>
      <c r="MC19" s="221"/>
      <c r="MD19" s="221"/>
      <c r="ME19" s="221"/>
      <c r="MF19" s="221"/>
      <c r="MG19" s="221"/>
      <c r="MH19" s="221"/>
      <c r="MI19" s="221"/>
      <c r="MJ19" s="221"/>
      <c r="MK19" s="221"/>
      <c r="ML19" s="221"/>
      <c r="MM19" s="221"/>
      <c r="MN19" s="221"/>
      <c r="MO19" s="221"/>
      <c r="MP19" s="221"/>
      <c r="MQ19" s="221"/>
      <c r="MR19" s="221"/>
      <c r="MS19" s="221"/>
      <c r="MT19" s="221"/>
      <c r="MU19" s="221"/>
      <c r="MV19" s="221"/>
      <c r="MW19" s="221"/>
      <c r="MX19" s="221"/>
      <c r="MY19" s="221"/>
      <c r="MZ19" s="221"/>
      <c r="NA19" s="221"/>
      <c r="NB19" s="221"/>
      <c r="NC19" s="221"/>
      <c r="ND19" s="221"/>
      <c r="NE19" s="221"/>
      <c r="NF19" s="221"/>
      <c r="NG19" s="221"/>
    </row>
    <row r="20" spans="1:371" s="61" customFormat="1" ht="15.75" customHeight="1" x14ac:dyDescent="0.25">
      <c r="A20" s="221">
        <v>36</v>
      </c>
      <c r="B20" s="221">
        <v>0</v>
      </c>
      <c r="C20" s="221">
        <v>1</v>
      </c>
      <c r="D20" s="308">
        <v>2</v>
      </c>
      <c r="E20" s="274">
        <v>37</v>
      </c>
      <c r="F20" s="865">
        <f t="shared" si="0"/>
        <v>37</v>
      </c>
      <c r="G20" s="232">
        <v>37</v>
      </c>
      <c r="H20" s="232"/>
      <c r="I20" s="207">
        <v>71</v>
      </c>
      <c r="J20" s="342">
        <v>23.138507103521682</v>
      </c>
      <c r="K20" s="210">
        <v>1.4116714879448646</v>
      </c>
      <c r="L20" s="208">
        <v>1</v>
      </c>
      <c r="M20" s="325">
        <v>1</v>
      </c>
      <c r="O20" s="133"/>
      <c r="Q20" s="592">
        <v>105</v>
      </c>
      <c r="R20" s="602">
        <v>0.87</v>
      </c>
      <c r="S20" s="603">
        <v>64</v>
      </c>
      <c r="T20" s="604"/>
      <c r="U20" s="605">
        <v>2373</v>
      </c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221"/>
      <c r="AS20" s="221"/>
      <c r="AT20" s="221"/>
      <c r="AU20" s="221"/>
      <c r="AV20" s="221"/>
      <c r="AW20" s="221"/>
      <c r="AX20" s="221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  <c r="BW20" s="221"/>
      <c r="BX20" s="221"/>
      <c r="BY20" s="221"/>
      <c r="BZ20" s="221"/>
      <c r="CA20" s="221"/>
      <c r="CB20" s="221"/>
      <c r="CC20" s="221"/>
      <c r="CD20" s="221"/>
      <c r="CE20" s="221"/>
      <c r="CF20" s="221"/>
      <c r="CG20" s="221"/>
      <c r="CH20" s="221"/>
      <c r="CI20" s="221"/>
      <c r="CJ20" s="221"/>
      <c r="CK20" s="221"/>
      <c r="CL20" s="221"/>
      <c r="CM20" s="221"/>
      <c r="CN20" s="221"/>
      <c r="CO20" s="221"/>
      <c r="CP20" s="221"/>
      <c r="CQ20" s="221"/>
      <c r="CR20" s="221"/>
      <c r="CS20" s="221"/>
      <c r="CT20" s="221"/>
      <c r="CU20" s="221"/>
      <c r="CV20" s="221"/>
      <c r="CW20" s="221"/>
      <c r="CX20" s="221"/>
      <c r="CY20" s="221"/>
      <c r="CZ20" s="221"/>
      <c r="DA20" s="221"/>
      <c r="DB20" s="221"/>
      <c r="DC20" s="221"/>
      <c r="DD20" s="221"/>
      <c r="DE20" s="221"/>
      <c r="DF20" s="221"/>
      <c r="DG20" s="221"/>
      <c r="DH20" s="221"/>
      <c r="DI20" s="221"/>
      <c r="DJ20" s="221"/>
      <c r="DK20" s="221"/>
      <c r="DL20" s="221"/>
      <c r="DM20" s="221"/>
      <c r="DN20" s="221"/>
      <c r="DO20" s="221"/>
      <c r="DP20" s="221"/>
      <c r="DQ20" s="221"/>
      <c r="DR20" s="221"/>
      <c r="DS20" s="221"/>
      <c r="DT20" s="221"/>
      <c r="DU20" s="221"/>
      <c r="DV20" s="221"/>
      <c r="DW20" s="221"/>
      <c r="DX20" s="221"/>
      <c r="DY20" s="221"/>
      <c r="DZ20" s="221"/>
      <c r="EA20" s="221"/>
      <c r="EB20" s="221"/>
      <c r="EC20" s="221"/>
      <c r="ED20" s="221"/>
      <c r="EE20" s="221"/>
      <c r="EF20" s="221"/>
      <c r="EG20" s="221"/>
      <c r="EH20" s="221"/>
      <c r="EI20" s="221"/>
      <c r="EJ20" s="221"/>
      <c r="EK20" s="221"/>
      <c r="EL20" s="221"/>
      <c r="EM20" s="221"/>
      <c r="EN20" s="221"/>
      <c r="EO20" s="221"/>
      <c r="EP20" s="221"/>
      <c r="EQ20" s="221"/>
      <c r="ER20" s="221"/>
      <c r="ES20" s="221"/>
      <c r="ET20" s="221"/>
      <c r="EU20" s="221"/>
      <c r="EV20" s="221"/>
      <c r="EW20" s="221"/>
      <c r="EX20" s="221"/>
      <c r="EY20" s="221"/>
      <c r="EZ20" s="221"/>
      <c r="FA20" s="221"/>
      <c r="FB20" s="221"/>
      <c r="FC20" s="221"/>
      <c r="FD20" s="221"/>
      <c r="FE20" s="221"/>
      <c r="FF20" s="221"/>
      <c r="FG20" s="221"/>
      <c r="FH20" s="221"/>
      <c r="FI20" s="221"/>
      <c r="FJ20" s="221"/>
      <c r="FK20" s="221"/>
      <c r="FL20" s="221"/>
      <c r="FM20" s="221"/>
      <c r="FN20" s="221"/>
      <c r="FO20" s="221"/>
      <c r="FP20" s="221"/>
      <c r="FQ20" s="221"/>
      <c r="FR20" s="221"/>
      <c r="FS20" s="221"/>
      <c r="FT20" s="221"/>
      <c r="FU20" s="221"/>
      <c r="FV20" s="221"/>
      <c r="FW20" s="221"/>
      <c r="FX20" s="221"/>
      <c r="FY20" s="221"/>
      <c r="FZ20" s="221"/>
      <c r="GA20" s="221"/>
      <c r="GB20" s="221"/>
      <c r="GC20" s="221"/>
      <c r="GD20" s="221"/>
      <c r="GE20" s="221"/>
      <c r="GF20" s="221"/>
      <c r="GG20" s="221"/>
      <c r="GH20" s="221"/>
      <c r="GI20" s="221"/>
      <c r="GJ20" s="221"/>
      <c r="GK20" s="221"/>
      <c r="GL20" s="221"/>
      <c r="GM20" s="221"/>
      <c r="GN20" s="221"/>
      <c r="GO20" s="221"/>
      <c r="GP20" s="221"/>
      <c r="GQ20" s="221"/>
      <c r="GR20" s="221"/>
      <c r="GS20" s="221"/>
      <c r="GT20" s="221"/>
      <c r="GU20" s="221"/>
      <c r="GV20" s="221"/>
      <c r="GW20" s="221"/>
      <c r="GX20" s="221"/>
      <c r="GY20" s="221"/>
      <c r="GZ20" s="221"/>
      <c r="HA20" s="221"/>
      <c r="HB20" s="221"/>
      <c r="HC20" s="221"/>
      <c r="HD20" s="221"/>
      <c r="HE20" s="221"/>
      <c r="HF20" s="221"/>
      <c r="HG20" s="221"/>
      <c r="HH20" s="221"/>
      <c r="HI20" s="221"/>
      <c r="HJ20" s="221"/>
      <c r="HK20" s="221"/>
      <c r="HL20" s="221"/>
      <c r="HM20" s="221"/>
      <c r="HN20" s="221"/>
      <c r="HO20" s="221"/>
      <c r="HP20" s="221"/>
      <c r="HQ20" s="221"/>
      <c r="HR20" s="221"/>
      <c r="HS20" s="221"/>
      <c r="HT20" s="221"/>
      <c r="HU20" s="221"/>
      <c r="HV20" s="221"/>
      <c r="HW20" s="221"/>
      <c r="HX20" s="221"/>
      <c r="HY20" s="221"/>
      <c r="HZ20" s="221"/>
      <c r="IA20" s="221"/>
      <c r="IB20" s="221"/>
      <c r="IC20" s="221"/>
      <c r="ID20" s="221"/>
      <c r="IE20" s="221"/>
      <c r="IF20" s="221"/>
      <c r="IG20" s="221"/>
      <c r="IH20" s="221"/>
      <c r="II20" s="221"/>
      <c r="IJ20" s="221"/>
      <c r="IK20" s="221"/>
      <c r="IL20" s="221"/>
      <c r="IM20" s="221"/>
      <c r="IN20" s="221"/>
      <c r="IO20" s="221"/>
      <c r="IP20" s="221"/>
      <c r="IQ20" s="221"/>
      <c r="IR20" s="221"/>
      <c r="IS20" s="221"/>
      <c r="IT20" s="221"/>
      <c r="IU20" s="221"/>
      <c r="IV20" s="221"/>
      <c r="IW20" s="221"/>
      <c r="IX20" s="221"/>
      <c r="IY20" s="221"/>
      <c r="IZ20" s="221"/>
      <c r="JA20" s="221"/>
      <c r="JB20" s="221"/>
      <c r="JC20" s="221"/>
      <c r="JD20" s="221"/>
      <c r="JE20" s="221"/>
      <c r="JF20" s="221"/>
      <c r="JG20" s="221"/>
      <c r="JH20" s="221"/>
      <c r="JI20" s="221"/>
      <c r="JJ20" s="221"/>
      <c r="JK20" s="221"/>
      <c r="JL20" s="221"/>
      <c r="JM20" s="221"/>
      <c r="JN20" s="221"/>
      <c r="JO20" s="221"/>
      <c r="JP20" s="221"/>
      <c r="JQ20" s="221"/>
      <c r="JR20" s="221"/>
      <c r="JS20" s="221"/>
      <c r="JT20" s="221"/>
      <c r="JU20" s="221"/>
      <c r="JV20" s="221"/>
      <c r="JW20" s="221"/>
      <c r="JX20" s="221"/>
      <c r="JY20" s="221"/>
      <c r="JZ20" s="221"/>
      <c r="KA20" s="221"/>
      <c r="KB20" s="221"/>
      <c r="KC20" s="221"/>
      <c r="KD20" s="221"/>
      <c r="KE20" s="221"/>
      <c r="KF20" s="221"/>
      <c r="KG20" s="221"/>
      <c r="KH20" s="221"/>
      <c r="KI20" s="221"/>
      <c r="KJ20" s="221"/>
      <c r="KK20" s="221"/>
      <c r="KL20" s="221"/>
      <c r="KM20" s="221"/>
      <c r="KN20" s="221"/>
      <c r="KO20" s="221"/>
      <c r="KP20" s="221"/>
      <c r="KQ20" s="221"/>
      <c r="KR20" s="221"/>
      <c r="KS20" s="221"/>
      <c r="KT20" s="221"/>
      <c r="KU20" s="221"/>
      <c r="KV20" s="221"/>
      <c r="KW20" s="221"/>
      <c r="KX20" s="221"/>
      <c r="KY20" s="221"/>
      <c r="KZ20" s="221"/>
      <c r="LA20" s="221"/>
      <c r="LB20" s="221"/>
      <c r="LC20" s="221"/>
      <c r="LD20" s="221"/>
      <c r="LE20" s="221"/>
      <c r="LF20" s="221"/>
      <c r="LG20" s="221"/>
      <c r="LH20" s="221"/>
      <c r="LI20" s="221"/>
      <c r="LJ20" s="221"/>
      <c r="LK20" s="221"/>
      <c r="LL20" s="221"/>
      <c r="LM20" s="221"/>
      <c r="LN20" s="221"/>
      <c r="LO20" s="221"/>
      <c r="LP20" s="221"/>
      <c r="LQ20" s="221"/>
      <c r="LR20" s="221"/>
      <c r="LS20" s="221"/>
      <c r="LT20" s="221"/>
      <c r="LU20" s="221"/>
      <c r="LV20" s="221"/>
      <c r="LW20" s="221"/>
      <c r="LX20" s="221"/>
      <c r="LY20" s="221"/>
      <c r="LZ20" s="221"/>
      <c r="MA20" s="221"/>
      <c r="MB20" s="221"/>
      <c r="MC20" s="221"/>
      <c r="MD20" s="221"/>
      <c r="ME20" s="221"/>
      <c r="MF20" s="221"/>
      <c r="MG20" s="221"/>
      <c r="MH20" s="221"/>
      <c r="MI20" s="221"/>
      <c r="MJ20" s="221"/>
      <c r="MK20" s="221"/>
      <c r="ML20" s="221"/>
      <c r="MM20" s="221"/>
      <c r="MN20" s="221"/>
      <c r="MO20" s="221"/>
      <c r="MP20" s="221"/>
      <c r="MQ20" s="221"/>
      <c r="MR20" s="221"/>
      <c r="MS20" s="221"/>
      <c r="MT20" s="221"/>
      <c r="MU20" s="221"/>
      <c r="MV20" s="221"/>
      <c r="MW20" s="221"/>
      <c r="MX20" s="221"/>
      <c r="MY20" s="221"/>
      <c r="MZ20" s="221"/>
      <c r="NA20" s="221"/>
      <c r="NB20" s="221"/>
      <c r="NC20" s="221"/>
      <c r="ND20" s="221"/>
      <c r="NE20" s="221"/>
      <c r="NF20" s="221"/>
      <c r="NG20" s="221"/>
    </row>
    <row r="21" spans="1:371" s="61" customFormat="1" ht="15.75" customHeight="1" x14ac:dyDescent="0.25">
      <c r="A21" s="274">
        <v>37</v>
      </c>
      <c r="B21" s="274">
        <v>0</v>
      </c>
      <c r="C21" s="221">
        <v>1</v>
      </c>
      <c r="D21" s="308">
        <v>2</v>
      </c>
      <c r="E21" s="267">
        <v>38</v>
      </c>
      <c r="F21" s="865">
        <f t="shared" si="0"/>
        <v>38</v>
      </c>
      <c r="G21" s="232">
        <v>38</v>
      </c>
      <c r="H21" s="232"/>
      <c r="I21" s="207">
        <v>68</v>
      </c>
      <c r="J21" s="342">
        <v>23.629489603024574</v>
      </c>
      <c r="K21" s="210">
        <v>2.0284882192289855</v>
      </c>
      <c r="L21" s="208">
        <v>0</v>
      </c>
      <c r="M21" s="325">
        <v>0</v>
      </c>
      <c r="O21" s="133"/>
      <c r="Q21" s="592"/>
      <c r="R21" s="602">
        <v>0.85</v>
      </c>
      <c r="S21" s="603">
        <v>89</v>
      </c>
      <c r="T21" s="604"/>
      <c r="U21" s="605">
        <v>1618</v>
      </c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1"/>
      <c r="BK21" s="221"/>
      <c r="BL21" s="221"/>
      <c r="BM21" s="221"/>
      <c r="BN21" s="221"/>
      <c r="BO21" s="221"/>
      <c r="BP21" s="221"/>
      <c r="BQ21" s="221"/>
      <c r="BR21" s="221"/>
      <c r="BS21" s="221"/>
      <c r="BT21" s="221"/>
      <c r="BU21" s="221"/>
      <c r="BV21" s="221"/>
      <c r="BW21" s="221"/>
      <c r="BX21" s="221"/>
      <c r="BY21" s="221"/>
      <c r="BZ21" s="221"/>
      <c r="CA21" s="221"/>
      <c r="CB21" s="221"/>
      <c r="CC21" s="221"/>
      <c r="CD21" s="221"/>
      <c r="CE21" s="221"/>
      <c r="CF21" s="221"/>
      <c r="CG21" s="221"/>
      <c r="CH21" s="221"/>
      <c r="CI21" s="221"/>
      <c r="CJ21" s="221"/>
      <c r="CK21" s="221"/>
      <c r="CL21" s="221"/>
      <c r="CM21" s="221"/>
      <c r="CN21" s="221"/>
      <c r="CO21" s="221"/>
      <c r="CP21" s="221"/>
      <c r="CQ21" s="221"/>
      <c r="CR21" s="221"/>
      <c r="CS21" s="221"/>
      <c r="CT21" s="221"/>
      <c r="CU21" s="221"/>
      <c r="CV21" s="221"/>
      <c r="CW21" s="221"/>
      <c r="CX21" s="221"/>
      <c r="CY21" s="221"/>
      <c r="CZ21" s="221"/>
      <c r="DA21" s="221"/>
      <c r="DB21" s="221"/>
      <c r="DC21" s="221"/>
      <c r="DD21" s="221"/>
      <c r="DE21" s="221"/>
      <c r="DF21" s="221"/>
      <c r="DG21" s="221"/>
      <c r="DH21" s="221"/>
      <c r="DI21" s="221"/>
      <c r="DJ21" s="221"/>
      <c r="DK21" s="221"/>
      <c r="DL21" s="221"/>
      <c r="DM21" s="221"/>
      <c r="DN21" s="221"/>
      <c r="DO21" s="221"/>
      <c r="DP21" s="221"/>
      <c r="DQ21" s="221"/>
      <c r="DR21" s="221"/>
      <c r="DS21" s="221"/>
      <c r="DT21" s="221"/>
      <c r="DU21" s="221"/>
      <c r="DV21" s="221"/>
      <c r="DW21" s="221"/>
      <c r="DX21" s="221"/>
      <c r="DY21" s="221"/>
      <c r="DZ21" s="221"/>
      <c r="EA21" s="221"/>
      <c r="EB21" s="221"/>
      <c r="EC21" s="221"/>
      <c r="ED21" s="221"/>
      <c r="EE21" s="221"/>
      <c r="EF21" s="221"/>
      <c r="EG21" s="221"/>
      <c r="EH21" s="221"/>
      <c r="EI21" s="221"/>
      <c r="EJ21" s="221"/>
      <c r="EK21" s="221"/>
      <c r="EL21" s="221"/>
      <c r="EM21" s="221"/>
      <c r="EN21" s="221"/>
      <c r="EO21" s="221"/>
      <c r="EP21" s="221"/>
      <c r="EQ21" s="221"/>
      <c r="ER21" s="221"/>
      <c r="ES21" s="221"/>
      <c r="ET21" s="221"/>
      <c r="EU21" s="221"/>
      <c r="EV21" s="221"/>
      <c r="EW21" s="221"/>
      <c r="EX21" s="221"/>
      <c r="EY21" s="221"/>
      <c r="EZ21" s="221"/>
      <c r="FA21" s="221"/>
      <c r="FB21" s="221"/>
      <c r="FC21" s="221"/>
      <c r="FD21" s="221"/>
      <c r="FE21" s="221"/>
      <c r="FF21" s="221"/>
      <c r="FG21" s="221"/>
      <c r="FH21" s="221"/>
      <c r="FI21" s="221"/>
      <c r="FJ21" s="221"/>
      <c r="FK21" s="221"/>
      <c r="FL21" s="221"/>
      <c r="FM21" s="221"/>
      <c r="FN21" s="221"/>
      <c r="FO21" s="221"/>
      <c r="FP21" s="221"/>
      <c r="FQ21" s="221"/>
      <c r="FR21" s="221"/>
      <c r="FS21" s="221"/>
      <c r="FT21" s="221"/>
      <c r="FU21" s="221"/>
      <c r="FV21" s="221"/>
      <c r="FW21" s="221"/>
      <c r="FX21" s="221"/>
      <c r="FY21" s="221"/>
      <c r="FZ21" s="221"/>
      <c r="GA21" s="221"/>
      <c r="GB21" s="221"/>
      <c r="GC21" s="221"/>
      <c r="GD21" s="221"/>
      <c r="GE21" s="221"/>
      <c r="GF21" s="221"/>
      <c r="GG21" s="221"/>
      <c r="GH21" s="221"/>
      <c r="GI21" s="221"/>
      <c r="GJ21" s="221"/>
      <c r="GK21" s="221"/>
      <c r="GL21" s="221"/>
      <c r="GM21" s="221"/>
      <c r="GN21" s="221"/>
      <c r="GO21" s="221"/>
      <c r="GP21" s="221"/>
      <c r="GQ21" s="221"/>
      <c r="GR21" s="221"/>
      <c r="GS21" s="221"/>
      <c r="GT21" s="221"/>
      <c r="GU21" s="221"/>
      <c r="GV21" s="221"/>
      <c r="GW21" s="221"/>
      <c r="GX21" s="221"/>
      <c r="GY21" s="221"/>
      <c r="GZ21" s="221"/>
      <c r="HA21" s="221"/>
      <c r="HB21" s="221"/>
      <c r="HC21" s="221"/>
      <c r="HD21" s="221"/>
      <c r="HE21" s="221"/>
      <c r="HF21" s="221"/>
      <c r="HG21" s="221"/>
      <c r="HH21" s="221"/>
      <c r="HI21" s="221"/>
      <c r="HJ21" s="221"/>
      <c r="HK21" s="221"/>
      <c r="HL21" s="221"/>
      <c r="HM21" s="221"/>
      <c r="HN21" s="221"/>
      <c r="HO21" s="221"/>
      <c r="HP21" s="221"/>
      <c r="HQ21" s="221"/>
      <c r="HR21" s="221"/>
      <c r="HS21" s="221"/>
      <c r="HT21" s="221"/>
      <c r="HU21" s="221"/>
      <c r="HV21" s="221"/>
      <c r="HW21" s="221"/>
      <c r="HX21" s="221"/>
      <c r="HY21" s="221"/>
      <c r="HZ21" s="221"/>
      <c r="IA21" s="221"/>
      <c r="IB21" s="221"/>
      <c r="IC21" s="221"/>
      <c r="ID21" s="221"/>
      <c r="IE21" s="221"/>
      <c r="IF21" s="221"/>
      <c r="IG21" s="221"/>
      <c r="IH21" s="221"/>
      <c r="II21" s="221"/>
      <c r="IJ21" s="221"/>
      <c r="IK21" s="221"/>
      <c r="IL21" s="221"/>
      <c r="IM21" s="221"/>
      <c r="IN21" s="221"/>
      <c r="IO21" s="221"/>
      <c r="IP21" s="221"/>
      <c r="IQ21" s="221"/>
      <c r="IR21" s="221"/>
      <c r="IS21" s="221"/>
      <c r="IT21" s="221"/>
      <c r="IU21" s="221"/>
      <c r="IV21" s="221"/>
      <c r="IW21" s="221"/>
      <c r="IX21" s="221"/>
      <c r="IY21" s="221"/>
      <c r="IZ21" s="221"/>
      <c r="JA21" s="221"/>
      <c r="JB21" s="221"/>
      <c r="JC21" s="221"/>
      <c r="JD21" s="221"/>
      <c r="JE21" s="221"/>
      <c r="JF21" s="221"/>
      <c r="JG21" s="221"/>
      <c r="JH21" s="221"/>
      <c r="JI21" s="221"/>
      <c r="JJ21" s="221"/>
      <c r="JK21" s="221"/>
      <c r="JL21" s="221"/>
      <c r="JM21" s="221"/>
      <c r="JN21" s="221"/>
      <c r="JO21" s="221"/>
      <c r="JP21" s="221"/>
      <c r="JQ21" s="221"/>
      <c r="JR21" s="221"/>
      <c r="JS21" s="221"/>
      <c r="JT21" s="221"/>
      <c r="JU21" s="221"/>
      <c r="JV21" s="221"/>
      <c r="JW21" s="221"/>
      <c r="JX21" s="221"/>
      <c r="JY21" s="221"/>
      <c r="JZ21" s="221"/>
      <c r="KA21" s="221"/>
      <c r="KB21" s="221"/>
      <c r="KC21" s="221"/>
      <c r="KD21" s="221"/>
      <c r="KE21" s="221"/>
      <c r="KF21" s="221"/>
      <c r="KG21" s="221"/>
      <c r="KH21" s="221"/>
      <c r="KI21" s="221"/>
      <c r="KJ21" s="221"/>
      <c r="KK21" s="221"/>
      <c r="KL21" s="221"/>
      <c r="KM21" s="221"/>
      <c r="KN21" s="221"/>
      <c r="KO21" s="221"/>
      <c r="KP21" s="221"/>
      <c r="KQ21" s="221"/>
      <c r="KR21" s="221"/>
      <c r="KS21" s="221"/>
      <c r="KT21" s="221"/>
      <c r="KU21" s="221"/>
      <c r="KV21" s="221"/>
      <c r="KW21" s="221"/>
      <c r="KX21" s="221"/>
      <c r="KY21" s="221"/>
      <c r="KZ21" s="221"/>
      <c r="LA21" s="221"/>
      <c r="LB21" s="221"/>
      <c r="LC21" s="221"/>
      <c r="LD21" s="221"/>
      <c r="LE21" s="221"/>
      <c r="LF21" s="221"/>
      <c r="LG21" s="221"/>
      <c r="LH21" s="221"/>
      <c r="LI21" s="221"/>
      <c r="LJ21" s="221"/>
      <c r="LK21" s="221"/>
      <c r="LL21" s="221"/>
      <c r="LM21" s="221"/>
      <c r="LN21" s="221"/>
      <c r="LO21" s="221"/>
      <c r="LP21" s="221"/>
      <c r="LQ21" s="221"/>
      <c r="LR21" s="221"/>
      <c r="LS21" s="221"/>
      <c r="LT21" s="221"/>
      <c r="LU21" s="221"/>
      <c r="LV21" s="221"/>
      <c r="LW21" s="221"/>
      <c r="LX21" s="221"/>
      <c r="LY21" s="221"/>
      <c r="LZ21" s="221"/>
      <c r="MA21" s="221"/>
      <c r="MB21" s="221"/>
      <c r="MC21" s="221"/>
      <c r="MD21" s="221"/>
      <c r="ME21" s="221"/>
      <c r="MF21" s="221"/>
      <c r="MG21" s="221"/>
      <c r="MH21" s="221"/>
      <c r="MI21" s="221"/>
      <c r="MJ21" s="221"/>
      <c r="MK21" s="221"/>
      <c r="ML21" s="221"/>
      <c r="MM21" s="221"/>
      <c r="MN21" s="221"/>
      <c r="MO21" s="221"/>
      <c r="MP21" s="221"/>
      <c r="MQ21" s="221"/>
      <c r="MR21" s="221"/>
      <c r="MS21" s="221"/>
      <c r="MT21" s="221"/>
      <c r="MU21" s="221"/>
      <c r="MV21" s="221"/>
      <c r="MW21" s="221"/>
      <c r="MX21" s="221"/>
      <c r="MY21" s="221"/>
      <c r="MZ21" s="221"/>
      <c r="NA21" s="221"/>
      <c r="NB21" s="221"/>
      <c r="NC21" s="221"/>
      <c r="ND21" s="221"/>
      <c r="NE21" s="221"/>
      <c r="NF21" s="221"/>
      <c r="NG21" s="221"/>
    </row>
    <row r="22" spans="1:371" s="61" customFormat="1" ht="15.75" customHeight="1" x14ac:dyDescent="0.25">
      <c r="A22" s="221">
        <v>39</v>
      </c>
      <c r="B22" s="221">
        <v>0</v>
      </c>
      <c r="C22" s="221">
        <v>1</v>
      </c>
      <c r="D22" s="308">
        <v>2</v>
      </c>
      <c r="E22" s="274">
        <v>40</v>
      </c>
      <c r="F22" s="865">
        <f t="shared" si="0"/>
        <v>40</v>
      </c>
      <c r="G22" s="232">
        <v>40</v>
      </c>
      <c r="H22" s="232"/>
      <c r="I22" s="207">
        <v>73</v>
      </c>
      <c r="J22" s="342">
        <v>33.834027364663896</v>
      </c>
      <c r="K22" s="210">
        <v>1.9711546788934535</v>
      </c>
      <c r="L22" s="208">
        <v>0</v>
      </c>
      <c r="M22" s="331">
        <v>1</v>
      </c>
      <c r="Q22" s="592">
        <v>83</v>
      </c>
      <c r="R22" s="602">
        <v>1.1299999999999999</v>
      </c>
      <c r="S22" s="603">
        <v>64</v>
      </c>
      <c r="T22" s="603"/>
      <c r="U22" s="605">
        <v>349</v>
      </c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1"/>
      <c r="AQ22" s="221"/>
      <c r="AR22" s="221"/>
      <c r="AS22" s="221"/>
      <c r="AT22" s="221"/>
      <c r="AU22" s="221"/>
      <c r="AV22" s="221"/>
      <c r="AW22" s="221"/>
      <c r="AX22" s="221"/>
      <c r="AY22" s="221"/>
      <c r="AZ22" s="221"/>
      <c r="BA22" s="221"/>
      <c r="BB22" s="221"/>
      <c r="BC22" s="221"/>
      <c r="BD22" s="221"/>
      <c r="BE22" s="221"/>
      <c r="BF22" s="221"/>
      <c r="BG22" s="221"/>
      <c r="BH22" s="221"/>
      <c r="BI22" s="221"/>
      <c r="BJ22" s="221"/>
      <c r="BK22" s="221"/>
      <c r="BL22" s="221"/>
      <c r="BM22" s="221"/>
      <c r="BN22" s="221"/>
      <c r="BO22" s="221"/>
      <c r="BP22" s="221"/>
      <c r="BQ22" s="221"/>
      <c r="BR22" s="221"/>
      <c r="BS22" s="221"/>
      <c r="BT22" s="221"/>
      <c r="BU22" s="221"/>
      <c r="BV22" s="221"/>
      <c r="BW22" s="221"/>
      <c r="BX22" s="221"/>
      <c r="BY22" s="221"/>
      <c r="BZ22" s="221"/>
      <c r="CA22" s="221"/>
      <c r="CB22" s="221"/>
      <c r="CC22" s="221"/>
      <c r="CD22" s="221"/>
      <c r="CE22" s="221"/>
      <c r="CF22" s="221"/>
      <c r="CG22" s="221"/>
      <c r="CH22" s="221"/>
      <c r="CI22" s="221"/>
      <c r="CJ22" s="221"/>
      <c r="CK22" s="221"/>
      <c r="CL22" s="221"/>
      <c r="CM22" s="221"/>
      <c r="CN22" s="221"/>
      <c r="CO22" s="221"/>
      <c r="CP22" s="221"/>
      <c r="CQ22" s="221"/>
      <c r="CR22" s="221"/>
      <c r="CS22" s="221"/>
      <c r="CT22" s="221"/>
      <c r="CU22" s="221"/>
      <c r="CV22" s="221"/>
      <c r="CW22" s="221"/>
      <c r="CX22" s="221"/>
      <c r="CY22" s="221"/>
      <c r="CZ22" s="221"/>
      <c r="DA22" s="221"/>
      <c r="DB22" s="221"/>
      <c r="DC22" s="221"/>
      <c r="DD22" s="221"/>
      <c r="DE22" s="221"/>
      <c r="DF22" s="221"/>
      <c r="DG22" s="221"/>
      <c r="DH22" s="221"/>
      <c r="DI22" s="221"/>
      <c r="DJ22" s="221"/>
      <c r="DK22" s="221"/>
      <c r="DL22" s="221"/>
      <c r="DM22" s="221"/>
      <c r="DN22" s="221"/>
      <c r="DO22" s="221"/>
      <c r="DP22" s="221"/>
      <c r="DQ22" s="221"/>
      <c r="DR22" s="221"/>
      <c r="DS22" s="221"/>
      <c r="DT22" s="221"/>
      <c r="DU22" s="221"/>
      <c r="DV22" s="221"/>
      <c r="DW22" s="221"/>
      <c r="DX22" s="221"/>
      <c r="DY22" s="221"/>
      <c r="DZ22" s="221"/>
      <c r="EA22" s="221"/>
      <c r="EB22" s="221"/>
      <c r="EC22" s="221"/>
      <c r="ED22" s="221"/>
      <c r="EE22" s="221"/>
      <c r="EF22" s="221"/>
      <c r="EG22" s="221"/>
      <c r="EH22" s="221"/>
      <c r="EI22" s="221"/>
      <c r="EJ22" s="221"/>
      <c r="EK22" s="221"/>
      <c r="EL22" s="221"/>
      <c r="EM22" s="221"/>
      <c r="EN22" s="221"/>
      <c r="EO22" s="221"/>
      <c r="EP22" s="221"/>
      <c r="EQ22" s="221"/>
      <c r="ER22" s="221"/>
      <c r="ES22" s="221"/>
      <c r="ET22" s="221"/>
      <c r="EU22" s="221"/>
      <c r="EV22" s="221"/>
      <c r="EW22" s="221"/>
      <c r="EX22" s="221"/>
      <c r="EY22" s="221"/>
      <c r="EZ22" s="221"/>
      <c r="FA22" s="221"/>
      <c r="FB22" s="221"/>
      <c r="FC22" s="221"/>
      <c r="FD22" s="221"/>
      <c r="FE22" s="221"/>
      <c r="FF22" s="221"/>
      <c r="FG22" s="221"/>
      <c r="FH22" s="221"/>
      <c r="FI22" s="221"/>
      <c r="FJ22" s="221"/>
      <c r="FK22" s="221"/>
      <c r="FL22" s="221"/>
      <c r="FM22" s="221"/>
      <c r="FN22" s="221"/>
      <c r="FO22" s="221"/>
      <c r="FP22" s="221"/>
      <c r="FQ22" s="221"/>
      <c r="FR22" s="221"/>
      <c r="FS22" s="221"/>
      <c r="FT22" s="221"/>
      <c r="FU22" s="221"/>
      <c r="FV22" s="221"/>
      <c r="FW22" s="221"/>
      <c r="FX22" s="221"/>
      <c r="FY22" s="221"/>
      <c r="FZ22" s="221"/>
      <c r="GA22" s="221"/>
      <c r="GB22" s="221"/>
      <c r="GC22" s="221"/>
      <c r="GD22" s="221"/>
      <c r="GE22" s="221"/>
      <c r="GF22" s="221"/>
      <c r="GG22" s="221"/>
      <c r="GH22" s="221"/>
      <c r="GI22" s="221"/>
      <c r="GJ22" s="221"/>
      <c r="GK22" s="221"/>
      <c r="GL22" s="221"/>
      <c r="GM22" s="221"/>
      <c r="GN22" s="221"/>
      <c r="GO22" s="221"/>
      <c r="GP22" s="221"/>
      <c r="GQ22" s="221"/>
      <c r="GR22" s="221"/>
      <c r="GS22" s="221"/>
      <c r="GT22" s="221"/>
      <c r="GU22" s="221"/>
      <c r="GV22" s="221"/>
      <c r="GW22" s="221"/>
      <c r="GX22" s="221"/>
      <c r="GY22" s="221"/>
      <c r="GZ22" s="221"/>
      <c r="HA22" s="221"/>
      <c r="HB22" s="221"/>
      <c r="HC22" s="221"/>
      <c r="HD22" s="221"/>
      <c r="HE22" s="221"/>
      <c r="HF22" s="221"/>
      <c r="HG22" s="221"/>
      <c r="HH22" s="221"/>
      <c r="HI22" s="221"/>
      <c r="HJ22" s="221"/>
      <c r="HK22" s="221"/>
      <c r="HL22" s="221"/>
      <c r="HM22" s="221"/>
      <c r="HN22" s="221"/>
      <c r="HO22" s="221"/>
      <c r="HP22" s="221"/>
      <c r="HQ22" s="221"/>
      <c r="HR22" s="221"/>
      <c r="HS22" s="221"/>
      <c r="HT22" s="221"/>
      <c r="HU22" s="221"/>
      <c r="HV22" s="221"/>
      <c r="HW22" s="221"/>
      <c r="HX22" s="221"/>
      <c r="HY22" s="221"/>
      <c r="HZ22" s="221"/>
      <c r="IA22" s="221"/>
      <c r="IB22" s="221"/>
      <c r="IC22" s="221"/>
      <c r="ID22" s="221"/>
      <c r="IE22" s="221"/>
      <c r="IF22" s="221"/>
      <c r="IG22" s="221"/>
      <c r="IH22" s="221"/>
      <c r="II22" s="221"/>
      <c r="IJ22" s="221"/>
      <c r="IK22" s="221"/>
      <c r="IL22" s="221"/>
      <c r="IM22" s="221"/>
      <c r="IN22" s="221"/>
      <c r="IO22" s="221"/>
      <c r="IP22" s="221"/>
      <c r="IQ22" s="221"/>
      <c r="IR22" s="221"/>
      <c r="IS22" s="221"/>
      <c r="IT22" s="221"/>
      <c r="IU22" s="221"/>
      <c r="IV22" s="221"/>
      <c r="IW22" s="221"/>
      <c r="IX22" s="221"/>
      <c r="IY22" s="221"/>
      <c r="IZ22" s="221"/>
      <c r="JA22" s="221"/>
      <c r="JB22" s="221"/>
      <c r="JC22" s="221"/>
      <c r="JD22" s="221"/>
      <c r="JE22" s="221"/>
      <c r="JF22" s="221"/>
      <c r="JG22" s="221"/>
      <c r="JH22" s="221"/>
      <c r="JI22" s="221"/>
      <c r="JJ22" s="221"/>
      <c r="JK22" s="221"/>
      <c r="JL22" s="221"/>
      <c r="JM22" s="221"/>
      <c r="JN22" s="221"/>
      <c r="JO22" s="221"/>
      <c r="JP22" s="221"/>
      <c r="JQ22" s="221"/>
      <c r="JR22" s="221"/>
      <c r="JS22" s="221"/>
      <c r="JT22" s="221"/>
      <c r="JU22" s="221"/>
      <c r="JV22" s="221"/>
      <c r="JW22" s="221"/>
      <c r="JX22" s="221"/>
      <c r="JY22" s="221"/>
      <c r="JZ22" s="221"/>
      <c r="KA22" s="221"/>
      <c r="KB22" s="221"/>
      <c r="KC22" s="221"/>
      <c r="KD22" s="221"/>
      <c r="KE22" s="221"/>
      <c r="KF22" s="221"/>
      <c r="KG22" s="221"/>
      <c r="KH22" s="221"/>
      <c r="KI22" s="221"/>
      <c r="KJ22" s="221"/>
      <c r="KK22" s="221"/>
      <c r="KL22" s="221"/>
      <c r="KM22" s="221"/>
      <c r="KN22" s="221"/>
      <c r="KO22" s="221"/>
      <c r="KP22" s="221"/>
      <c r="KQ22" s="221"/>
      <c r="KR22" s="221"/>
      <c r="KS22" s="221"/>
      <c r="KT22" s="221"/>
      <c r="KU22" s="221"/>
      <c r="KV22" s="221"/>
      <c r="KW22" s="221"/>
      <c r="KX22" s="221"/>
      <c r="KY22" s="221"/>
      <c r="KZ22" s="221"/>
      <c r="LA22" s="221"/>
      <c r="LB22" s="221"/>
      <c r="LC22" s="221"/>
      <c r="LD22" s="221"/>
      <c r="LE22" s="221"/>
      <c r="LF22" s="221"/>
      <c r="LG22" s="221"/>
      <c r="LH22" s="221"/>
      <c r="LI22" s="221"/>
      <c r="LJ22" s="221"/>
      <c r="LK22" s="221"/>
      <c r="LL22" s="221"/>
      <c r="LM22" s="221"/>
      <c r="LN22" s="221"/>
      <c r="LO22" s="221"/>
      <c r="LP22" s="221"/>
      <c r="LQ22" s="221"/>
      <c r="LR22" s="221"/>
      <c r="LS22" s="221"/>
      <c r="LT22" s="221"/>
      <c r="LU22" s="221"/>
      <c r="LV22" s="221"/>
      <c r="LW22" s="221"/>
      <c r="LX22" s="221"/>
      <c r="LY22" s="221"/>
      <c r="LZ22" s="221"/>
      <c r="MA22" s="221"/>
      <c r="MB22" s="221"/>
      <c r="MC22" s="221"/>
      <c r="MD22" s="221"/>
      <c r="ME22" s="221"/>
      <c r="MF22" s="221"/>
      <c r="MG22" s="221"/>
      <c r="MH22" s="221"/>
      <c r="MI22" s="221"/>
      <c r="MJ22" s="221"/>
      <c r="MK22" s="221"/>
      <c r="ML22" s="221"/>
      <c r="MM22" s="221"/>
      <c r="MN22" s="221"/>
      <c r="MO22" s="221"/>
      <c r="MP22" s="221"/>
      <c r="MQ22" s="221"/>
      <c r="MR22" s="221"/>
      <c r="MS22" s="221"/>
      <c r="MT22" s="221"/>
      <c r="MU22" s="221"/>
      <c r="MV22" s="221"/>
      <c r="MW22" s="221"/>
      <c r="MX22" s="221"/>
      <c r="MY22" s="221"/>
      <c r="MZ22" s="221"/>
      <c r="NA22" s="221"/>
      <c r="NB22" s="221"/>
      <c r="NC22" s="221"/>
      <c r="ND22" s="221"/>
      <c r="NE22" s="221"/>
      <c r="NF22" s="221"/>
      <c r="NG22" s="221"/>
    </row>
    <row r="23" spans="1:371" s="61" customFormat="1" ht="15.75" customHeight="1" x14ac:dyDescent="0.25">
      <c r="A23" s="274">
        <v>40</v>
      </c>
      <c r="B23" s="221">
        <v>0</v>
      </c>
      <c r="C23" s="221">
        <v>1</v>
      </c>
      <c r="D23" s="308">
        <v>2</v>
      </c>
      <c r="E23" s="267">
        <v>41</v>
      </c>
      <c r="F23" s="865">
        <f t="shared" si="0"/>
        <v>41</v>
      </c>
      <c r="G23" s="232">
        <v>41</v>
      </c>
      <c r="H23" s="232"/>
      <c r="I23" s="207">
        <v>78</v>
      </c>
      <c r="J23" s="342">
        <v>37.729725343827333</v>
      </c>
      <c r="K23" s="210">
        <v>1.9275196972811044</v>
      </c>
      <c r="L23" s="208">
        <v>1</v>
      </c>
      <c r="M23" s="325">
        <v>1</v>
      </c>
      <c r="O23" s="133"/>
      <c r="Q23" s="592">
        <v>92</v>
      </c>
      <c r="R23" s="602">
        <v>0.9</v>
      </c>
      <c r="S23" s="603">
        <v>61</v>
      </c>
      <c r="T23" s="603"/>
      <c r="U23" s="605">
        <v>2398</v>
      </c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1"/>
      <c r="BJ23" s="221"/>
      <c r="BK23" s="221"/>
      <c r="BL23" s="221"/>
      <c r="BM23" s="221"/>
      <c r="BN23" s="221"/>
      <c r="BO23" s="221"/>
      <c r="BP23" s="221"/>
      <c r="BQ23" s="221"/>
      <c r="BR23" s="221"/>
      <c r="BS23" s="221"/>
      <c r="BT23" s="221"/>
      <c r="BU23" s="221"/>
      <c r="BV23" s="221"/>
      <c r="BW23" s="221"/>
      <c r="BX23" s="221"/>
      <c r="BY23" s="221"/>
      <c r="BZ23" s="221"/>
      <c r="CA23" s="221"/>
      <c r="CB23" s="221"/>
      <c r="CC23" s="221"/>
      <c r="CD23" s="221"/>
      <c r="CE23" s="221"/>
      <c r="CF23" s="221"/>
      <c r="CG23" s="221"/>
      <c r="CH23" s="221"/>
      <c r="CI23" s="221"/>
      <c r="CJ23" s="221"/>
      <c r="CK23" s="221"/>
      <c r="CL23" s="221"/>
      <c r="CM23" s="221"/>
      <c r="CN23" s="221"/>
      <c r="CO23" s="221"/>
      <c r="CP23" s="221"/>
      <c r="CQ23" s="221"/>
      <c r="CR23" s="221"/>
      <c r="CS23" s="221"/>
      <c r="CT23" s="221"/>
      <c r="CU23" s="221"/>
      <c r="CV23" s="221"/>
      <c r="CW23" s="221"/>
      <c r="CX23" s="221"/>
      <c r="CY23" s="221"/>
      <c r="CZ23" s="221"/>
      <c r="DA23" s="221"/>
      <c r="DB23" s="221"/>
      <c r="DC23" s="221"/>
      <c r="DD23" s="221"/>
      <c r="DE23" s="221"/>
      <c r="DF23" s="221"/>
      <c r="DG23" s="221"/>
      <c r="DH23" s="221"/>
      <c r="DI23" s="221"/>
      <c r="DJ23" s="221"/>
      <c r="DK23" s="221"/>
      <c r="DL23" s="221"/>
      <c r="DM23" s="221"/>
      <c r="DN23" s="221"/>
      <c r="DO23" s="221"/>
      <c r="DP23" s="221"/>
      <c r="DQ23" s="221"/>
      <c r="DR23" s="221"/>
      <c r="DS23" s="221"/>
      <c r="DT23" s="221"/>
      <c r="DU23" s="221"/>
      <c r="DV23" s="221"/>
      <c r="DW23" s="221"/>
      <c r="DX23" s="221"/>
      <c r="DY23" s="221"/>
      <c r="DZ23" s="221"/>
      <c r="EA23" s="221"/>
      <c r="EB23" s="221"/>
      <c r="EC23" s="221"/>
      <c r="ED23" s="221"/>
      <c r="EE23" s="221"/>
      <c r="EF23" s="221"/>
      <c r="EG23" s="221"/>
      <c r="EH23" s="221"/>
      <c r="EI23" s="221"/>
      <c r="EJ23" s="221"/>
      <c r="EK23" s="221"/>
      <c r="EL23" s="221"/>
      <c r="EM23" s="221"/>
      <c r="EN23" s="221"/>
      <c r="EO23" s="221"/>
      <c r="EP23" s="221"/>
      <c r="EQ23" s="221"/>
      <c r="ER23" s="221"/>
      <c r="ES23" s="221"/>
      <c r="ET23" s="221"/>
      <c r="EU23" s="221"/>
      <c r="EV23" s="221"/>
      <c r="EW23" s="221"/>
      <c r="EX23" s="221"/>
      <c r="EY23" s="221"/>
      <c r="EZ23" s="221"/>
      <c r="FA23" s="221"/>
      <c r="FB23" s="221"/>
      <c r="FC23" s="221"/>
      <c r="FD23" s="221"/>
      <c r="FE23" s="221"/>
      <c r="FF23" s="221"/>
      <c r="FG23" s="221"/>
      <c r="FH23" s="221"/>
      <c r="FI23" s="221"/>
      <c r="FJ23" s="221"/>
      <c r="FK23" s="221"/>
      <c r="FL23" s="221"/>
      <c r="FM23" s="221"/>
      <c r="FN23" s="221"/>
      <c r="FO23" s="221"/>
      <c r="FP23" s="221"/>
      <c r="FQ23" s="221"/>
      <c r="FR23" s="221"/>
      <c r="FS23" s="221"/>
      <c r="FT23" s="221"/>
      <c r="FU23" s="221"/>
      <c r="FV23" s="221"/>
      <c r="FW23" s="221"/>
      <c r="FX23" s="221"/>
      <c r="FY23" s="221"/>
      <c r="FZ23" s="221"/>
      <c r="GA23" s="221"/>
      <c r="GB23" s="221"/>
      <c r="GC23" s="221"/>
      <c r="GD23" s="221"/>
      <c r="GE23" s="221"/>
      <c r="GF23" s="221"/>
      <c r="GG23" s="221"/>
      <c r="GH23" s="221"/>
      <c r="GI23" s="221"/>
      <c r="GJ23" s="221"/>
      <c r="GK23" s="221"/>
      <c r="GL23" s="221"/>
      <c r="GM23" s="221"/>
      <c r="GN23" s="221"/>
      <c r="GO23" s="221"/>
      <c r="GP23" s="221"/>
      <c r="GQ23" s="221"/>
      <c r="GR23" s="221"/>
      <c r="GS23" s="221"/>
      <c r="GT23" s="221"/>
      <c r="GU23" s="221"/>
      <c r="GV23" s="221"/>
      <c r="GW23" s="221"/>
      <c r="GX23" s="221"/>
      <c r="GY23" s="221"/>
      <c r="GZ23" s="221"/>
      <c r="HA23" s="221"/>
      <c r="HB23" s="221"/>
      <c r="HC23" s="221"/>
      <c r="HD23" s="221"/>
      <c r="HE23" s="221"/>
      <c r="HF23" s="221"/>
      <c r="HG23" s="221"/>
      <c r="HH23" s="221"/>
      <c r="HI23" s="221"/>
      <c r="HJ23" s="221"/>
      <c r="HK23" s="221"/>
      <c r="HL23" s="221"/>
      <c r="HM23" s="221"/>
      <c r="HN23" s="221"/>
      <c r="HO23" s="221"/>
      <c r="HP23" s="221"/>
      <c r="HQ23" s="221"/>
      <c r="HR23" s="221"/>
      <c r="HS23" s="221"/>
      <c r="HT23" s="221"/>
      <c r="HU23" s="221"/>
      <c r="HV23" s="221"/>
      <c r="HW23" s="221"/>
      <c r="HX23" s="221"/>
      <c r="HY23" s="221"/>
      <c r="HZ23" s="221"/>
      <c r="IA23" s="221"/>
      <c r="IB23" s="221"/>
      <c r="IC23" s="221"/>
      <c r="ID23" s="221"/>
      <c r="IE23" s="221"/>
      <c r="IF23" s="221"/>
      <c r="IG23" s="221"/>
      <c r="IH23" s="221"/>
      <c r="II23" s="221"/>
      <c r="IJ23" s="221"/>
      <c r="IK23" s="221"/>
      <c r="IL23" s="221"/>
      <c r="IM23" s="221"/>
      <c r="IN23" s="221"/>
      <c r="IO23" s="221"/>
      <c r="IP23" s="221"/>
      <c r="IQ23" s="221"/>
      <c r="IR23" s="221"/>
      <c r="IS23" s="221"/>
      <c r="IT23" s="221"/>
      <c r="IU23" s="221"/>
      <c r="IV23" s="221"/>
      <c r="IW23" s="221"/>
      <c r="IX23" s="221"/>
      <c r="IY23" s="221"/>
      <c r="IZ23" s="221"/>
      <c r="JA23" s="221"/>
      <c r="JB23" s="221"/>
      <c r="JC23" s="221"/>
      <c r="JD23" s="221"/>
      <c r="JE23" s="221"/>
      <c r="JF23" s="221"/>
      <c r="JG23" s="221"/>
      <c r="JH23" s="221"/>
      <c r="JI23" s="221"/>
      <c r="JJ23" s="221"/>
      <c r="JK23" s="221"/>
      <c r="JL23" s="221"/>
      <c r="JM23" s="221"/>
      <c r="JN23" s="221"/>
      <c r="JO23" s="221"/>
      <c r="JP23" s="221"/>
      <c r="JQ23" s="221"/>
      <c r="JR23" s="221"/>
      <c r="JS23" s="221"/>
      <c r="JT23" s="221"/>
      <c r="JU23" s="221"/>
      <c r="JV23" s="221"/>
      <c r="JW23" s="221"/>
      <c r="JX23" s="221"/>
      <c r="JY23" s="221"/>
      <c r="JZ23" s="221"/>
      <c r="KA23" s="221"/>
      <c r="KB23" s="221"/>
      <c r="KC23" s="221"/>
      <c r="KD23" s="221"/>
      <c r="KE23" s="221"/>
      <c r="KF23" s="221"/>
      <c r="KG23" s="221"/>
      <c r="KH23" s="221"/>
      <c r="KI23" s="221"/>
      <c r="KJ23" s="221"/>
      <c r="KK23" s="221"/>
      <c r="KL23" s="221"/>
      <c r="KM23" s="221"/>
      <c r="KN23" s="221"/>
      <c r="KO23" s="221"/>
      <c r="KP23" s="221"/>
      <c r="KQ23" s="221"/>
      <c r="KR23" s="221"/>
      <c r="KS23" s="221"/>
      <c r="KT23" s="221"/>
      <c r="KU23" s="221"/>
      <c r="KV23" s="221"/>
      <c r="KW23" s="221"/>
      <c r="KX23" s="221"/>
      <c r="KY23" s="221"/>
      <c r="KZ23" s="221"/>
      <c r="LA23" s="221"/>
      <c r="LB23" s="221"/>
      <c r="LC23" s="221"/>
      <c r="LD23" s="221"/>
      <c r="LE23" s="221"/>
      <c r="LF23" s="221"/>
      <c r="LG23" s="221"/>
      <c r="LH23" s="221"/>
      <c r="LI23" s="221"/>
      <c r="LJ23" s="221"/>
      <c r="LK23" s="221"/>
      <c r="LL23" s="221"/>
      <c r="LM23" s="221"/>
      <c r="LN23" s="221"/>
      <c r="LO23" s="221"/>
      <c r="LP23" s="221"/>
      <c r="LQ23" s="221"/>
      <c r="LR23" s="221"/>
      <c r="LS23" s="221"/>
      <c r="LT23" s="221"/>
      <c r="LU23" s="221"/>
      <c r="LV23" s="221"/>
      <c r="LW23" s="221"/>
      <c r="LX23" s="221"/>
      <c r="LY23" s="221"/>
      <c r="LZ23" s="221"/>
      <c r="MA23" s="221"/>
      <c r="MB23" s="221"/>
      <c r="MC23" s="221"/>
      <c r="MD23" s="221"/>
      <c r="ME23" s="221"/>
      <c r="MF23" s="221"/>
      <c r="MG23" s="221"/>
      <c r="MH23" s="221"/>
      <c r="MI23" s="221"/>
      <c r="MJ23" s="221"/>
      <c r="MK23" s="221"/>
      <c r="ML23" s="221"/>
      <c r="MM23" s="221"/>
      <c r="MN23" s="221"/>
      <c r="MO23" s="221"/>
      <c r="MP23" s="221"/>
      <c r="MQ23" s="221"/>
      <c r="MR23" s="221"/>
      <c r="MS23" s="221"/>
      <c r="MT23" s="221"/>
      <c r="MU23" s="221"/>
      <c r="MV23" s="221"/>
      <c r="MW23" s="221"/>
      <c r="MX23" s="221"/>
      <c r="MY23" s="221"/>
      <c r="MZ23" s="221"/>
      <c r="NA23" s="221"/>
      <c r="NB23" s="221"/>
      <c r="NC23" s="221"/>
      <c r="ND23" s="221"/>
      <c r="NE23" s="221"/>
      <c r="NF23" s="221"/>
      <c r="NG23" s="221"/>
    </row>
    <row r="24" spans="1:371" s="61" customFormat="1" ht="15.75" customHeight="1" x14ac:dyDescent="0.25">
      <c r="A24" s="221">
        <v>42</v>
      </c>
      <c r="B24" s="221">
        <v>0</v>
      </c>
      <c r="C24" s="221">
        <v>1</v>
      </c>
      <c r="D24" s="308">
        <v>2</v>
      </c>
      <c r="E24" s="267">
        <v>43</v>
      </c>
      <c r="F24" s="865">
        <f t="shared" si="0"/>
        <v>43</v>
      </c>
      <c r="G24" s="232">
        <v>43</v>
      </c>
      <c r="H24" s="232"/>
      <c r="I24" s="207">
        <v>72</v>
      </c>
      <c r="J24" s="342">
        <v>15.221919564172406</v>
      </c>
      <c r="K24" s="210">
        <v>1.3237340501165751</v>
      </c>
      <c r="L24" s="208">
        <v>1</v>
      </c>
      <c r="M24" s="331">
        <v>0</v>
      </c>
      <c r="O24" s="133"/>
      <c r="Q24" s="592">
        <v>100</v>
      </c>
      <c r="R24" s="602">
        <v>1.32</v>
      </c>
      <c r="S24" s="603">
        <v>40</v>
      </c>
      <c r="T24" s="603"/>
      <c r="U24" s="605">
        <v>9812</v>
      </c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1"/>
      <c r="BK24" s="221"/>
      <c r="BL24" s="221"/>
      <c r="BM24" s="221"/>
      <c r="BN24" s="221"/>
      <c r="BO24" s="221"/>
      <c r="BP24" s="221"/>
      <c r="BQ24" s="221"/>
      <c r="BR24" s="221"/>
      <c r="BS24" s="221"/>
      <c r="BT24" s="221"/>
      <c r="BU24" s="221"/>
      <c r="BV24" s="221"/>
      <c r="BW24" s="221"/>
      <c r="BX24" s="221"/>
      <c r="BY24" s="221"/>
      <c r="BZ24" s="221"/>
      <c r="CA24" s="221"/>
      <c r="CB24" s="221"/>
      <c r="CC24" s="221"/>
      <c r="CD24" s="221"/>
      <c r="CE24" s="221"/>
      <c r="CF24" s="221"/>
      <c r="CG24" s="221"/>
      <c r="CH24" s="221"/>
      <c r="CI24" s="221"/>
      <c r="CJ24" s="221"/>
      <c r="CK24" s="221"/>
      <c r="CL24" s="221"/>
      <c r="CM24" s="221"/>
      <c r="CN24" s="221"/>
      <c r="CO24" s="221"/>
      <c r="CP24" s="221"/>
      <c r="CQ24" s="221"/>
      <c r="CR24" s="221"/>
      <c r="CS24" s="221"/>
      <c r="CT24" s="221"/>
      <c r="CU24" s="221"/>
      <c r="CV24" s="221"/>
      <c r="CW24" s="221"/>
      <c r="CX24" s="221"/>
      <c r="CY24" s="221"/>
      <c r="CZ24" s="221"/>
      <c r="DA24" s="221"/>
      <c r="DB24" s="221"/>
      <c r="DC24" s="221"/>
      <c r="DD24" s="221"/>
      <c r="DE24" s="221"/>
      <c r="DF24" s="221"/>
      <c r="DG24" s="221"/>
      <c r="DH24" s="221"/>
      <c r="DI24" s="221"/>
      <c r="DJ24" s="221"/>
      <c r="DK24" s="221"/>
      <c r="DL24" s="221"/>
      <c r="DM24" s="221"/>
      <c r="DN24" s="221"/>
      <c r="DO24" s="221"/>
      <c r="DP24" s="221"/>
      <c r="DQ24" s="221"/>
      <c r="DR24" s="221"/>
      <c r="DS24" s="221"/>
      <c r="DT24" s="221"/>
      <c r="DU24" s="221"/>
      <c r="DV24" s="221"/>
      <c r="DW24" s="221"/>
      <c r="DX24" s="221"/>
      <c r="DY24" s="221"/>
      <c r="DZ24" s="221"/>
      <c r="EA24" s="221"/>
      <c r="EB24" s="221"/>
      <c r="EC24" s="221"/>
      <c r="ED24" s="221"/>
      <c r="EE24" s="221"/>
      <c r="EF24" s="221"/>
      <c r="EG24" s="221"/>
      <c r="EH24" s="221"/>
      <c r="EI24" s="221"/>
      <c r="EJ24" s="221"/>
      <c r="EK24" s="221"/>
      <c r="EL24" s="221"/>
      <c r="EM24" s="221"/>
      <c r="EN24" s="221"/>
      <c r="EO24" s="221"/>
      <c r="EP24" s="221"/>
      <c r="EQ24" s="221"/>
      <c r="ER24" s="221"/>
      <c r="ES24" s="221"/>
      <c r="ET24" s="221"/>
      <c r="EU24" s="221"/>
      <c r="EV24" s="221"/>
      <c r="EW24" s="221"/>
      <c r="EX24" s="221"/>
      <c r="EY24" s="221"/>
      <c r="EZ24" s="221"/>
      <c r="FA24" s="221"/>
      <c r="FB24" s="221"/>
      <c r="FC24" s="221"/>
      <c r="FD24" s="221"/>
      <c r="FE24" s="221"/>
      <c r="FF24" s="221"/>
      <c r="FG24" s="221"/>
      <c r="FH24" s="221"/>
      <c r="FI24" s="221"/>
      <c r="FJ24" s="221"/>
      <c r="FK24" s="221"/>
      <c r="FL24" s="221"/>
      <c r="FM24" s="221"/>
      <c r="FN24" s="221"/>
      <c r="FO24" s="221"/>
      <c r="FP24" s="221"/>
      <c r="FQ24" s="221"/>
      <c r="FR24" s="221"/>
      <c r="FS24" s="221"/>
      <c r="FT24" s="221"/>
      <c r="FU24" s="221"/>
      <c r="FV24" s="221"/>
      <c r="FW24" s="221"/>
      <c r="FX24" s="221"/>
      <c r="FY24" s="221"/>
      <c r="FZ24" s="221"/>
      <c r="GA24" s="221"/>
      <c r="GB24" s="221"/>
      <c r="GC24" s="221"/>
      <c r="GD24" s="221"/>
      <c r="GE24" s="221"/>
      <c r="GF24" s="221"/>
      <c r="GG24" s="221"/>
      <c r="GH24" s="221"/>
      <c r="GI24" s="221"/>
      <c r="GJ24" s="221"/>
      <c r="GK24" s="221"/>
      <c r="GL24" s="221"/>
      <c r="GM24" s="221"/>
      <c r="GN24" s="221"/>
      <c r="GO24" s="221"/>
      <c r="GP24" s="221"/>
      <c r="GQ24" s="221"/>
      <c r="GR24" s="221"/>
      <c r="GS24" s="221"/>
      <c r="GT24" s="221"/>
      <c r="GU24" s="221"/>
      <c r="GV24" s="221"/>
      <c r="GW24" s="221"/>
      <c r="GX24" s="221"/>
      <c r="GY24" s="221"/>
      <c r="GZ24" s="221"/>
      <c r="HA24" s="221"/>
      <c r="HB24" s="221"/>
      <c r="HC24" s="221"/>
      <c r="HD24" s="221"/>
      <c r="HE24" s="221"/>
      <c r="HF24" s="221"/>
      <c r="HG24" s="221"/>
      <c r="HH24" s="221"/>
      <c r="HI24" s="221"/>
      <c r="HJ24" s="221"/>
      <c r="HK24" s="221"/>
      <c r="HL24" s="221"/>
      <c r="HM24" s="221"/>
      <c r="HN24" s="221"/>
      <c r="HO24" s="221"/>
      <c r="HP24" s="221"/>
      <c r="HQ24" s="221"/>
      <c r="HR24" s="221"/>
      <c r="HS24" s="221"/>
      <c r="HT24" s="221"/>
      <c r="HU24" s="221"/>
      <c r="HV24" s="221"/>
      <c r="HW24" s="221"/>
      <c r="HX24" s="221"/>
      <c r="HY24" s="221"/>
      <c r="HZ24" s="221"/>
      <c r="IA24" s="221"/>
      <c r="IB24" s="221"/>
      <c r="IC24" s="221"/>
      <c r="ID24" s="221"/>
      <c r="IE24" s="221"/>
      <c r="IF24" s="221"/>
      <c r="IG24" s="221"/>
      <c r="IH24" s="221"/>
      <c r="II24" s="221"/>
      <c r="IJ24" s="221"/>
      <c r="IK24" s="221"/>
      <c r="IL24" s="221"/>
      <c r="IM24" s="221"/>
      <c r="IN24" s="221"/>
      <c r="IO24" s="221"/>
      <c r="IP24" s="221"/>
      <c r="IQ24" s="221"/>
      <c r="IR24" s="221"/>
      <c r="IS24" s="221"/>
      <c r="IT24" s="221"/>
      <c r="IU24" s="221"/>
      <c r="IV24" s="221"/>
      <c r="IW24" s="221"/>
      <c r="IX24" s="221"/>
      <c r="IY24" s="221"/>
      <c r="IZ24" s="221"/>
      <c r="JA24" s="221"/>
      <c r="JB24" s="221"/>
      <c r="JC24" s="221"/>
      <c r="JD24" s="221"/>
      <c r="JE24" s="221"/>
      <c r="JF24" s="221"/>
      <c r="JG24" s="221"/>
      <c r="JH24" s="221"/>
      <c r="JI24" s="221"/>
      <c r="JJ24" s="221"/>
      <c r="JK24" s="221"/>
      <c r="JL24" s="221"/>
      <c r="JM24" s="221"/>
      <c r="JN24" s="221"/>
      <c r="JO24" s="221"/>
      <c r="JP24" s="221"/>
      <c r="JQ24" s="221"/>
      <c r="JR24" s="221"/>
      <c r="JS24" s="221"/>
      <c r="JT24" s="221"/>
      <c r="JU24" s="221"/>
      <c r="JV24" s="221"/>
      <c r="JW24" s="221"/>
      <c r="JX24" s="221"/>
      <c r="JY24" s="221"/>
      <c r="JZ24" s="221"/>
      <c r="KA24" s="221"/>
      <c r="KB24" s="221"/>
      <c r="KC24" s="221"/>
      <c r="KD24" s="221"/>
      <c r="KE24" s="221"/>
      <c r="KF24" s="221"/>
      <c r="KG24" s="221"/>
      <c r="KH24" s="221"/>
      <c r="KI24" s="221"/>
      <c r="KJ24" s="221"/>
      <c r="KK24" s="221"/>
      <c r="KL24" s="221"/>
      <c r="KM24" s="221"/>
      <c r="KN24" s="221"/>
      <c r="KO24" s="221"/>
      <c r="KP24" s="221"/>
      <c r="KQ24" s="221"/>
      <c r="KR24" s="221"/>
      <c r="KS24" s="221"/>
      <c r="KT24" s="221"/>
      <c r="KU24" s="221"/>
      <c r="KV24" s="221"/>
      <c r="KW24" s="221"/>
      <c r="KX24" s="221"/>
      <c r="KY24" s="221"/>
      <c r="KZ24" s="221"/>
      <c r="LA24" s="221"/>
      <c r="LB24" s="221"/>
      <c r="LC24" s="221"/>
      <c r="LD24" s="221"/>
      <c r="LE24" s="221"/>
      <c r="LF24" s="221"/>
      <c r="LG24" s="221"/>
      <c r="LH24" s="221"/>
      <c r="LI24" s="221"/>
      <c r="LJ24" s="221"/>
      <c r="LK24" s="221"/>
      <c r="LL24" s="221"/>
      <c r="LM24" s="221"/>
      <c r="LN24" s="221"/>
      <c r="LO24" s="221"/>
      <c r="LP24" s="221"/>
      <c r="LQ24" s="221"/>
      <c r="LR24" s="221"/>
      <c r="LS24" s="221"/>
      <c r="LT24" s="221"/>
      <c r="LU24" s="221"/>
      <c r="LV24" s="221"/>
      <c r="LW24" s="221"/>
      <c r="LX24" s="221"/>
      <c r="LY24" s="221"/>
      <c r="LZ24" s="221"/>
      <c r="MA24" s="221"/>
      <c r="MB24" s="221"/>
      <c r="MC24" s="221"/>
      <c r="MD24" s="221"/>
      <c r="ME24" s="221"/>
      <c r="MF24" s="221"/>
      <c r="MG24" s="221"/>
      <c r="MH24" s="221"/>
      <c r="MI24" s="221"/>
      <c r="MJ24" s="221"/>
      <c r="MK24" s="221"/>
      <c r="ML24" s="221"/>
      <c r="MM24" s="221"/>
      <c r="MN24" s="221"/>
      <c r="MO24" s="221"/>
      <c r="MP24" s="221"/>
      <c r="MQ24" s="221"/>
      <c r="MR24" s="221"/>
      <c r="MS24" s="221"/>
      <c r="MT24" s="221"/>
      <c r="MU24" s="221"/>
      <c r="MV24" s="221"/>
      <c r="MW24" s="221"/>
      <c r="MX24" s="221"/>
      <c r="MY24" s="221"/>
      <c r="MZ24" s="221"/>
      <c r="NA24" s="221"/>
      <c r="NB24" s="221"/>
      <c r="NC24" s="221"/>
      <c r="ND24" s="221"/>
      <c r="NE24" s="221"/>
      <c r="NF24" s="221"/>
      <c r="NG24" s="221"/>
    </row>
    <row r="25" spans="1:371" s="61" customFormat="1" ht="15.75" customHeight="1" x14ac:dyDescent="0.25">
      <c r="A25" s="221">
        <v>50</v>
      </c>
      <c r="B25" s="221">
        <v>0</v>
      </c>
      <c r="C25" s="221">
        <v>1</v>
      </c>
      <c r="D25" s="206">
        <v>2</v>
      </c>
      <c r="E25" s="267">
        <v>51</v>
      </c>
      <c r="F25" s="865">
        <f t="shared" si="0"/>
        <v>51</v>
      </c>
      <c r="G25" s="232">
        <v>51</v>
      </c>
      <c r="H25" s="232"/>
      <c r="I25" s="207">
        <v>83</v>
      </c>
      <c r="J25" s="342">
        <v>27.555555555555557</v>
      </c>
      <c r="K25" s="210">
        <v>1.5696360133983398</v>
      </c>
      <c r="L25" s="208">
        <v>1</v>
      </c>
      <c r="M25" s="325">
        <v>0</v>
      </c>
      <c r="Q25" s="592">
        <v>105</v>
      </c>
      <c r="R25" s="602">
        <v>0.9</v>
      </c>
      <c r="S25" s="603">
        <v>60</v>
      </c>
      <c r="T25" s="604"/>
      <c r="U25" s="605">
        <v>1927</v>
      </c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1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V25" s="221"/>
      <c r="BW25" s="221"/>
      <c r="BX25" s="221"/>
      <c r="BY25" s="221"/>
      <c r="BZ25" s="221"/>
      <c r="CA25" s="221"/>
      <c r="CB25" s="221"/>
      <c r="CC25" s="221"/>
      <c r="CD25" s="221"/>
      <c r="CE25" s="221"/>
      <c r="CF25" s="221"/>
      <c r="CG25" s="221"/>
      <c r="CH25" s="221"/>
      <c r="CI25" s="221"/>
      <c r="CJ25" s="221"/>
      <c r="CK25" s="221"/>
      <c r="CL25" s="221"/>
      <c r="CM25" s="221"/>
      <c r="CN25" s="221"/>
      <c r="CO25" s="221"/>
      <c r="CP25" s="221"/>
      <c r="CQ25" s="221"/>
      <c r="CR25" s="221"/>
      <c r="CS25" s="221"/>
      <c r="CT25" s="221"/>
      <c r="CU25" s="221"/>
      <c r="CV25" s="221"/>
      <c r="CW25" s="221"/>
      <c r="CX25" s="221"/>
      <c r="CY25" s="221"/>
      <c r="CZ25" s="221"/>
      <c r="DA25" s="221"/>
      <c r="DB25" s="221"/>
      <c r="DC25" s="221"/>
      <c r="DD25" s="221"/>
      <c r="DE25" s="221"/>
      <c r="DF25" s="221"/>
      <c r="DG25" s="221"/>
      <c r="DH25" s="221"/>
      <c r="DI25" s="221"/>
      <c r="DJ25" s="221"/>
      <c r="DK25" s="221"/>
      <c r="DL25" s="221"/>
      <c r="DM25" s="221"/>
      <c r="DN25" s="221"/>
      <c r="DO25" s="221"/>
      <c r="DP25" s="221"/>
      <c r="DQ25" s="221"/>
      <c r="DR25" s="221"/>
      <c r="DS25" s="221"/>
      <c r="DT25" s="221"/>
      <c r="DU25" s="221"/>
      <c r="DV25" s="221"/>
      <c r="DW25" s="221"/>
      <c r="DX25" s="221"/>
      <c r="DY25" s="221"/>
      <c r="DZ25" s="221"/>
      <c r="EA25" s="221"/>
      <c r="EB25" s="221"/>
      <c r="EC25" s="221"/>
      <c r="ED25" s="221"/>
      <c r="EE25" s="221"/>
      <c r="EF25" s="221"/>
      <c r="EG25" s="221"/>
      <c r="EH25" s="221"/>
      <c r="EI25" s="221"/>
      <c r="EJ25" s="221"/>
      <c r="EK25" s="221"/>
      <c r="EL25" s="221"/>
      <c r="EM25" s="221"/>
      <c r="EN25" s="221"/>
      <c r="EO25" s="221"/>
      <c r="EP25" s="221"/>
      <c r="EQ25" s="221"/>
      <c r="ER25" s="221"/>
      <c r="ES25" s="221"/>
      <c r="ET25" s="221"/>
      <c r="EU25" s="221"/>
      <c r="EV25" s="221"/>
      <c r="EW25" s="221"/>
      <c r="EX25" s="221"/>
      <c r="EY25" s="221"/>
      <c r="EZ25" s="221"/>
      <c r="FA25" s="221"/>
      <c r="FB25" s="221"/>
      <c r="FC25" s="221"/>
      <c r="FD25" s="221"/>
      <c r="FE25" s="221"/>
      <c r="FF25" s="221"/>
      <c r="FG25" s="221"/>
      <c r="FH25" s="221"/>
      <c r="FI25" s="221"/>
      <c r="FJ25" s="221"/>
      <c r="FK25" s="221"/>
      <c r="FL25" s="221"/>
      <c r="FM25" s="221"/>
      <c r="FN25" s="221"/>
      <c r="FO25" s="221"/>
      <c r="FP25" s="221"/>
      <c r="FQ25" s="221"/>
      <c r="FR25" s="221"/>
      <c r="FS25" s="221"/>
      <c r="FT25" s="221"/>
      <c r="FU25" s="221"/>
      <c r="FV25" s="221"/>
      <c r="FW25" s="221"/>
      <c r="FX25" s="221"/>
      <c r="FY25" s="221"/>
      <c r="FZ25" s="221"/>
      <c r="GA25" s="221"/>
      <c r="GB25" s="221"/>
      <c r="GC25" s="221"/>
      <c r="GD25" s="221"/>
      <c r="GE25" s="221"/>
      <c r="GF25" s="221"/>
      <c r="GG25" s="221"/>
      <c r="GH25" s="221"/>
      <c r="GI25" s="221"/>
      <c r="GJ25" s="221"/>
      <c r="GK25" s="221"/>
      <c r="GL25" s="221"/>
      <c r="GM25" s="221"/>
      <c r="GN25" s="221"/>
      <c r="GO25" s="221"/>
      <c r="GP25" s="221"/>
      <c r="GQ25" s="221"/>
      <c r="GR25" s="221"/>
      <c r="GS25" s="221"/>
      <c r="GT25" s="221"/>
      <c r="GU25" s="221"/>
      <c r="GV25" s="221"/>
      <c r="GW25" s="221"/>
      <c r="GX25" s="221"/>
      <c r="GY25" s="221"/>
      <c r="GZ25" s="221"/>
      <c r="HA25" s="221"/>
      <c r="HB25" s="221"/>
      <c r="HC25" s="221"/>
      <c r="HD25" s="221"/>
      <c r="HE25" s="221"/>
      <c r="HF25" s="221"/>
      <c r="HG25" s="221"/>
      <c r="HH25" s="221"/>
      <c r="HI25" s="221"/>
      <c r="HJ25" s="221"/>
      <c r="HK25" s="221"/>
      <c r="HL25" s="221"/>
      <c r="HM25" s="221"/>
      <c r="HN25" s="221"/>
      <c r="HO25" s="221"/>
      <c r="HP25" s="221"/>
      <c r="HQ25" s="221"/>
      <c r="HR25" s="221"/>
      <c r="HS25" s="221"/>
      <c r="HT25" s="221"/>
      <c r="HU25" s="221"/>
      <c r="HV25" s="221"/>
      <c r="HW25" s="221"/>
      <c r="HX25" s="221"/>
      <c r="HY25" s="221"/>
      <c r="HZ25" s="221"/>
      <c r="IA25" s="221"/>
      <c r="IB25" s="221"/>
      <c r="IC25" s="221"/>
      <c r="ID25" s="221"/>
      <c r="IE25" s="221"/>
      <c r="IF25" s="221"/>
      <c r="IG25" s="221"/>
      <c r="IH25" s="221"/>
      <c r="II25" s="221"/>
      <c r="IJ25" s="221"/>
      <c r="IK25" s="221"/>
      <c r="IL25" s="221"/>
      <c r="IM25" s="221"/>
      <c r="IN25" s="221"/>
      <c r="IO25" s="221"/>
      <c r="IP25" s="221"/>
      <c r="IQ25" s="221"/>
      <c r="IR25" s="221"/>
      <c r="IS25" s="221"/>
      <c r="IT25" s="221"/>
      <c r="IU25" s="221"/>
      <c r="IV25" s="221"/>
      <c r="IW25" s="221"/>
      <c r="IX25" s="221"/>
      <c r="IY25" s="221"/>
      <c r="IZ25" s="221"/>
      <c r="JA25" s="221"/>
      <c r="JB25" s="221"/>
      <c r="JC25" s="221"/>
      <c r="JD25" s="221"/>
      <c r="JE25" s="221"/>
      <c r="JF25" s="221"/>
      <c r="JG25" s="221"/>
      <c r="JH25" s="221"/>
      <c r="JI25" s="221"/>
      <c r="JJ25" s="221"/>
      <c r="JK25" s="221"/>
      <c r="JL25" s="221"/>
      <c r="JM25" s="221"/>
      <c r="JN25" s="221"/>
      <c r="JO25" s="221"/>
      <c r="JP25" s="221"/>
      <c r="JQ25" s="221"/>
      <c r="JR25" s="221"/>
      <c r="JS25" s="221"/>
      <c r="JT25" s="221"/>
      <c r="JU25" s="221"/>
      <c r="JV25" s="221"/>
      <c r="JW25" s="221"/>
      <c r="JX25" s="221"/>
      <c r="JY25" s="221"/>
      <c r="JZ25" s="221"/>
      <c r="KA25" s="221"/>
      <c r="KB25" s="221"/>
      <c r="KC25" s="221"/>
      <c r="KD25" s="221"/>
      <c r="KE25" s="221"/>
      <c r="KF25" s="221"/>
      <c r="KG25" s="221"/>
      <c r="KH25" s="221"/>
      <c r="KI25" s="221"/>
      <c r="KJ25" s="221"/>
      <c r="KK25" s="221"/>
      <c r="KL25" s="221"/>
      <c r="KM25" s="221"/>
      <c r="KN25" s="221"/>
      <c r="KO25" s="221"/>
      <c r="KP25" s="221"/>
      <c r="KQ25" s="221"/>
      <c r="KR25" s="221"/>
      <c r="KS25" s="221"/>
      <c r="KT25" s="221"/>
      <c r="KU25" s="221"/>
      <c r="KV25" s="221"/>
      <c r="KW25" s="221"/>
      <c r="KX25" s="221"/>
      <c r="KY25" s="221"/>
      <c r="KZ25" s="221"/>
      <c r="LA25" s="221"/>
      <c r="LB25" s="221"/>
      <c r="LC25" s="221"/>
      <c r="LD25" s="221"/>
      <c r="LE25" s="221"/>
      <c r="LF25" s="221"/>
      <c r="LG25" s="221"/>
      <c r="LH25" s="221"/>
      <c r="LI25" s="221"/>
      <c r="LJ25" s="221"/>
      <c r="LK25" s="221"/>
      <c r="LL25" s="221"/>
      <c r="LM25" s="221"/>
      <c r="LN25" s="221"/>
      <c r="LO25" s="221"/>
      <c r="LP25" s="221"/>
      <c r="LQ25" s="221"/>
      <c r="LR25" s="221"/>
      <c r="LS25" s="221"/>
      <c r="LT25" s="221"/>
      <c r="LU25" s="221"/>
      <c r="LV25" s="221"/>
      <c r="LW25" s="221"/>
      <c r="LX25" s="221"/>
      <c r="LY25" s="221"/>
      <c r="LZ25" s="221"/>
      <c r="MA25" s="221"/>
      <c r="MB25" s="221"/>
      <c r="MC25" s="221"/>
      <c r="MD25" s="221"/>
      <c r="ME25" s="221"/>
      <c r="MF25" s="221"/>
      <c r="MG25" s="221"/>
      <c r="MH25" s="221"/>
      <c r="MI25" s="221"/>
      <c r="MJ25" s="221"/>
      <c r="MK25" s="221"/>
      <c r="ML25" s="221"/>
      <c r="MM25" s="221"/>
      <c r="MN25" s="221"/>
      <c r="MO25" s="221"/>
      <c r="MP25" s="221"/>
      <c r="MQ25" s="221"/>
      <c r="MR25" s="221"/>
      <c r="MS25" s="221"/>
      <c r="MT25" s="221"/>
      <c r="MU25" s="221"/>
      <c r="MV25" s="221"/>
      <c r="MW25" s="221"/>
      <c r="MX25" s="221"/>
      <c r="MY25" s="221"/>
      <c r="MZ25" s="221"/>
      <c r="NA25" s="221"/>
      <c r="NB25" s="221"/>
      <c r="NC25" s="221"/>
      <c r="ND25" s="221"/>
      <c r="NE25" s="221"/>
      <c r="NF25" s="221"/>
      <c r="NG25" s="221"/>
    </row>
    <row r="26" spans="1:371" s="61" customFormat="1" x14ac:dyDescent="0.25">
      <c r="A26" s="274">
        <v>52</v>
      </c>
      <c r="B26" s="221">
        <v>0</v>
      </c>
      <c r="C26" s="221">
        <v>1</v>
      </c>
      <c r="D26" s="206">
        <v>2</v>
      </c>
      <c r="E26" s="274">
        <v>53</v>
      </c>
      <c r="F26" s="865">
        <f t="shared" si="0"/>
        <v>53</v>
      </c>
      <c r="G26" s="232">
        <v>53</v>
      </c>
      <c r="H26" s="232"/>
      <c r="I26" s="207">
        <v>85</v>
      </c>
      <c r="J26" s="342">
        <v>26.23355580417422</v>
      </c>
      <c r="K26" s="210">
        <v>1.7184281235627026</v>
      </c>
      <c r="L26" s="208">
        <v>1</v>
      </c>
      <c r="M26" s="325">
        <v>0</v>
      </c>
      <c r="Q26" s="592">
        <v>94</v>
      </c>
      <c r="R26" s="602">
        <v>1.28</v>
      </c>
      <c r="S26" s="603">
        <v>40</v>
      </c>
      <c r="T26" s="604"/>
      <c r="U26" s="605">
        <v>4119</v>
      </c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  <c r="AQ26" s="221"/>
      <c r="AR26" s="221"/>
      <c r="AS26" s="221"/>
      <c r="AT26" s="221"/>
      <c r="AU26" s="221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1"/>
      <c r="BJ26" s="221"/>
      <c r="BK26" s="221"/>
      <c r="BL26" s="221"/>
      <c r="BM26" s="221"/>
      <c r="BN26" s="221"/>
      <c r="BO26" s="221"/>
      <c r="BP26" s="221"/>
      <c r="BQ26" s="221"/>
      <c r="BR26" s="221"/>
      <c r="BS26" s="221"/>
      <c r="BT26" s="221"/>
      <c r="BU26" s="221"/>
      <c r="BV26" s="221"/>
      <c r="BW26" s="221"/>
      <c r="BX26" s="221"/>
      <c r="BY26" s="221"/>
      <c r="BZ26" s="221"/>
      <c r="CA26" s="221"/>
      <c r="CB26" s="221"/>
      <c r="CC26" s="221"/>
      <c r="CD26" s="221"/>
      <c r="CE26" s="221"/>
      <c r="CF26" s="221"/>
      <c r="CG26" s="221"/>
      <c r="CH26" s="221"/>
      <c r="CI26" s="221"/>
      <c r="CJ26" s="221"/>
      <c r="CK26" s="221"/>
      <c r="CL26" s="221"/>
      <c r="CM26" s="221"/>
      <c r="CN26" s="221"/>
      <c r="CO26" s="221"/>
      <c r="CP26" s="221"/>
      <c r="CQ26" s="221"/>
      <c r="CR26" s="221"/>
      <c r="CS26" s="221"/>
      <c r="CT26" s="221"/>
      <c r="CU26" s="221"/>
      <c r="CV26" s="221"/>
      <c r="CW26" s="221"/>
      <c r="CX26" s="221"/>
      <c r="CY26" s="221"/>
      <c r="CZ26" s="221"/>
      <c r="DA26" s="221"/>
      <c r="DB26" s="221"/>
      <c r="DC26" s="221"/>
      <c r="DD26" s="221"/>
      <c r="DE26" s="221"/>
      <c r="DF26" s="221"/>
      <c r="DG26" s="221"/>
      <c r="DH26" s="221"/>
      <c r="DI26" s="221"/>
      <c r="DJ26" s="221"/>
      <c r="DK26" s="221"/>
      <c r="DL26" s="221"/>
      <c r="DM26" s="221"/>
      <c r="DN26" s="221"/>
      <c r="DO26" s="221"/>
      <c r="DP26" s="221"/>
      <c r="DQ26" s="221"/>
      <c r="DR26" s="221"/>
      <c r="DS26" s="221"/>
      <c r="DT26" s="221"/>
      <c r="DU26" s="221"/>
      <c r="DV26" s="221"/>
      <c r="DW26" s="221"/>
      <c r="DX26" s="221"/>
      <c r="DY26" s="221"/>
      <c r="DZ26" s="221"/>
      <c r="EA26" s="221"/>
      <c r="EB26" s="221"/>
      <c r="EC26" s="221"/>
      <c r="ED26" s="221"/>
      <c r="EE26" s="221"/>
      <c r="EF26" s="221"/>
      <c r="EG26" s="221"/>
      <c r="EH26" s="221"/>
      <c r="EI26" s="221"/>
      <c r="EJ26" s="221"/>
      <c r="EK26" s="221"/>
      <c r="EL26" s="221"/>
      <c r="EM26" s="221"/>
      <c r="EN26" s="221"/>
      <c r="EO26" s="221"/>
      <c r="EP26" s="221"/>
      <c r="EQ26" s="221"/>
      <c r="ER26" s="221"/>
      <c r="ES26" s="221"/>
      <c r="ET26" s="221"/>
      <c r="EU26" s="221"/>
      <c r="EV26" s="221"/>
      <c r="EW26" s="221"/>
      <c r="EX26" s="221"/>
      <c r="EY26" s="221"/>
      <c r="EZ26" s="221"/>
      <c r="FA26" s="221"/>
      <c r="FB26" s="221"/>
      <c r="FC26" s="221"/>
      <c r="FD26" s="221"/>
      <c r="FE26" s="221"/>
      <c r="FF26" s="221"/>
      <c r="FG26" s="221"/>
      <c r="FH26" s="221"/>
      <c r="FI26" s="221"/>
      <c r="FJ26" s="221"/>
      <c r="FK26" s="221"/>
      <c r="FL26" s="221"/>
      <c r="FM26" s="221"/>
      <c r="FN26" s="221"/>
      <c r="FO26" s="221"/>
      <c r="FP26" s="221"/>
      <c r="FQ26" s="221"/>
      <c r="FR26" s="221"/>
      <c r="FS26" s="221"/>
      <c r="FT26" s="221"/>
      <c r="FU26" s="221"/>
      <c r="FV26" s="221"/>
      <c r="FW26" s="221"/>
      <c r="FX26" s="221"/>
      <c r="FY26" s="221"/>
      <c r="FZ26" s="221"/>
      <c r="GA26" s="221"/>
      <c r="GB26" s="221"/>
      <c r="GC26" s="221"/>
      <c r="GD26" s="221"/>
      <c r="GE26" s="221"/>
      <c r="GF26" s="221"/>
      <c r="GG26" s="221"/>
      <c r="GH26" s="221"/>
      <c r="GI26" s="221"/>
      <c r="GJ26" s="221"/>
      <c r="GK26" s="221"/>
      <c r="GL26" s="221"/>
      <c r="GM26" s="221"/>
      <c r="GN26" s="221"/>
      <c r="GO26" s="221"/>
      <c r="GP26" s="221"/>
      <c r="GQ26" s="221"/>
      <c r="GR26" s="221"/>
      <c r="GS26" s="221"/>
      <c r="GT26" s="221"/>
      <c r="GU26" s="221"/>
      <c r="GV26" s="221"/>
      <c r="GW26" s="221"/>
      <c r="GX26" s="221"/>
      <c r="GY26" s="221"/>
      <c r="GZ26" s="221"/>
      <c r="HA26" s="221"/>
      <c r="HB26" s="221"/>
      <c r="HC26" s="221"/>
      <c r="HD26" s="221"/>
      <c r="HE26" s="221"/>
      <c r="HF26" s="221"/>
      <c r="HG26" s="221"/>
      <c r="HH26" s="221"/>
      <c r="HI26" s="221"/>
      <c r="HJ26" s="221"/>
      <c r="HK26" s="221"/>
      <c r="HL26" s="221"/>
      <c r="HM26" s="221"/>
      <c r="HN26" s="221"/>
      <c r="HO26" s="221"/>
      <c r="HP26" s="221"/>
      <c r="HQ26" s="221"/>
      <c r="HR26" s="221"/>
      <c r="HS26" s="221"/>
      <c r="HT26" s="221"/>
      <c r="HU26" s="221"/>
      <c r="HV26" s="221"/>
      <c r="HW26" s="221"/>
      <c r="HX26" s="221"/>
      <c r="HY26" s="221"/>
      <c r="HZ26" s="221"/>
      <c r="IA26" s="221"/>
      <c r="IB26" s="221"/>
      <c r="IC26" s="221"/>
      <c r="ID26" s="221"/>
      <c r="IE26" s="221"/>
      <c r="IF26" s="221"/>
      <c r="IG26" s="221"/>
      <c r="IH26" s="221"/>
      <c r="II26" s="221"/>
      <c r="IJ26" s="221"/>
      <c r="IK26" s="221"/>
      <c r="IL26" s="221"/>
      <c r="IM26" s="221"/>
      <c r="IN26" s="221"/>
      <c r="IO26" s="221"/>
      <c r="IP26" s="221"/>
      <c r="IQ26" s="221"/>
      <c r="IR26" s="221"/>
      <c r="IS26" s="221"/>
      <c r="IT26" s="221"/>
      <c r="IU26" s="221"/>
      <c r="IV26" s="221"/>
      <c r="IW26" s="221"/>
      <c r="IX26" s="221"/>
      <c r="IY26" s="221"/>
      <c r="IZ26" s="221"/>
      <c r="JA26" s="221"/>
      <c r="JB26" s="221"/>
      <c r="JC26" s="221"/>
      <c r="JD26" s="221"/>
      <c r="JE26" s="221"/>
      <c r="JF26" s="221"/>
      <c r="JG26" s="221"/>
      <c r="JH26" s="221"/>
      <c r="JI26" s="221"/>
      <c r="JJ26" s="221"/>
      <c r="JK26" s="221"/>
      <c r="JL26" s="221"/>
      <c r="JM26" s="221"/>
      <c r="JN26" s="221"/>
      <c r="JO26" s="221"/>
      <c r="JP26" s="221"/>
      <c r="JQ26" s="221"/>
      <c r="JR26" s="221"/>
      <c r="JS26" s="221"/>
      <c r="JT26" s="221"/>
      <c r="JU26" s="221"/>
      <c r="JV26" s="221"/>
      <c r="JW26" s="221"/>
      <c r="JX26" s="221"/>
      <c r="JY26" s="221"/>
      <c r="JZ26" s="221"/>
      <c r="KA26" s="221"/>
      <c r="KB26" s="221"/>
      <c r="KC26" s="221"/>
      <c r="KD26" s="221"/>
      <c r="KE26" s="221"/>
      <c r="KF26" s="221"/>
      <c r="KG26" s="221"/>
      <c r="KH26" s="221"/>
      <c r="KI26" s="221"/>
      <c r="KJ26" s="221"/>
      <c r="KK26" s="221"/>
      <c r="KL26" s="221"/>
      <c r="KM26" s="221"/>
      <c r="KN26" s="221"/>
      <c r="KO26" s="221"/>
      <c r="KP26" s="221"/>
      <c r="KQ26" s="221"/>
      <c r="KR26" s="221"/>
      <c r="KS26" s="221"/>
      <c r="KT26" s="221"/>
      <c r="KU26" s="221"/>
      <c r="KV26" s="221"/>
      <c r="KW26" s="221"/>
      <c r="KX26" s="221"/>
      <c r="KY26" s="221"/>
      <c r="KZ26" s="221"/>
      <c r="LA26" s="221"/>
      <c r="LB26" s="221"/>
      <c r="LC26" s="221"/>
      <c r="LD26" s="221"/>
      <c r="LE26" s="221"/>
      <c r="LF26" s="221"/>
      <c r="LG26" s="221"/>
      <c r="LH26" s="221"/>
      <c r="LI26" s="221"/>
      <c r="LJ26" s="221"/>
      <c r="LK26" s="221"/>
      <c r="LL26" s="221"/>
      <c r="LM26" s="221"/>
      <c r="LN26" s="221"/>
      <c r="LO26" s="221"/>
      <c r="LP26" s="221"/>
      <c r="LQ26" s="221"/>
      <c r="LR26" s="221"/>
      <c r="LS26" s="221"/>
      <c r="LT26" s="221"/>
      <c r="LU26" s="221"/>
      <c r="LV26" s="221"/>
      <c r="LW26" s="221"/>
      <c r="LX26" s="221"/>
      <c r="LY26" s="221"/>
      <c r="LZ26" s="221"/>
      <c r="MA26" s="221"/>
      <c r="MB26" s="221"/>
      <c r="MC26" s="221"/>
      <c r="MD26" s="221"/>
      <c r="ME26" s="221"/>
      <c r="MF26" s="221"/>
      <c r="MG26" s="221"/>
      <c r="MH26" s="221"/>
      <c r="MI26" s="221"/>
      <c r="MJ26" s="221"/>
      <c r="MK26" s="221"/>
      <c r="ML26" s="221"/>
      <c r="MM26" s="221"/>
      <c r="MN26" s="221"/>
      <c r="MO26" s="221"/>
      <c r="MP26" s="221"/>
      <c r="MQ26" s="221"/>
      <c r="MR26" s="221"/>
      <c r="MS26" s="221"/>
      <c r="MT26" s="221"/>
      <c r="MU26" s="221"/>
      <c r="MV26" s="221"/>
      <c r="MW26" s="221"/>
      <c r="MX26" s="221"/>
      <c r="MY26" s="221"/>
      <c r="MZ26" s="221"/>
      <c r="NA26" s="221"/>
      <c r="NB26" s="221"/>
      <c r="NC26" s="221"/>
      <c r="ND26" s="221"/>
      <c r="NE26" s="221"/>
      <c r="NF26" s="221"/>
      <c r="NG26" s="221"/>
    </row>
    <row r="27" spans="1:371" s="61" customFormat="1" x14ac:dyDescent="0.25">
      <c r="A27" s="221">
        <v>53</v>
      </c>
      <c r="B27" s="274">
        <v>0</v>
      </c>
      <c r="C27" s="221">
        <v>1</v>
      </c>
      <c r="D27" s="206">
        <v>2</v>
      </c>
      <c r="E27" s="267">
        <v>54</v>
      </c>
      <c r="F27" s="865">
        <f t="shared" si="0"/>
        <v>54</v>
      </c>
      <c r="G27" s="232">
        <v>54</v>
      </c>
      <c r="H27" s="232"/>
      <c r="I27" s="207">
        <v>75</v>
      </c>
      <c r="J27" s="342">
        <v>24.567474048442911</v>
      </c>
      <c r="K27" s="210">
        <v>1.8206505215002213</v>
      </c>
      <c r="L27" s="208">
        <v>0</v>
      </c>
      <c r="M27" s="331">
        <v>1</v>
      </c>
      <c r="Q27" s="592">
        <v>246</v>
      </c>
      <c r="R27" s="602">
        <v>1.71</v>
      </c>
      <c r="S27" s="603">
        <v>39</v>
      </c>
      <c r="T27" s="603"/>
      <c r="U27" s="605">
        <v>3560</v>
      </c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1"/>
      <c r="BJ27" s="221"/>
      <c r="BK27" s="221"/>
      <c r="BL27" s="221"/>
      <c r="BM27" s="221"/>
      <c r="BN27" s="221"/>
      <c r="BO27" s="221"/>
      <c r="BP27" s="221"/>
      <c r="BQ27" s="221"/>
      <c r="BR27" s="221"/>
      <c r="BS27" s="221"/>
      <c r="BT27" s="221"/>
      <c r="BU27" s="221"/>
      <c r="BV27" s="221"/>
      <c r="BW27" s="221"/>
      <c r="BX27" s="221"/>
      <c r="BY27" s="221"/>
      <c r="BZ27" s="221"/>
      <c r="CA27" s="221"/>
      <c r="CB27" s="221"/>
      <c r="CC27" s="221"/>
      <c r="CD27" s="221"/>
      <c r="CE27" s="221"/>
      <c r="CF27" s="221"/>
      <c r="CG27" s="221"/>
      <c r="CH27" s="221"/>
      <c r="CI27" s="221"/>
      <c r="CJ27" s="221"/>
      <c r="CK27" s="221"/>
      <c r="CL27" s="221"/>
      <c r="CM27" s="221"/>
      <c r="CN27" s="221"/>
      <c r="CO27" s="221"/>
      <c r="CP27" s="221"/>
      <c r="CQ27" s="221"/>
      <c r="CR27" s="221"/>
      <c r="CS27" s="221"/>
      <c r="CT27" s="221"/>
      <c r="CU27" s="221"/>
      <c r="CV27" s="221"/>
      <c r="CW27" s="221"/>
      <c r="CX27" s="221"/>
      <c r="CY27" s="221"/>
      <c r="CZ27" s="221"/>
      <c r="DA27" s="221"/>
      <c r="DB27" s="221"/>
      <c r="DC27" s="221"/>
      <c r="DD27" s="221"/>
      <c r="DE27" s="221"/>
      <c r="DF27" s="221"/>
      <c r="DG27" s="221"/>
      <c r="DH27" s="221"/>
      <c r="DI27" s="221"/>
      <c r="DJ27" s="221"/>
      <c r="DK27" s="221"/>
      <c r="DL27" s="221"/>
      <c r="DM27" s="221"/>
      <c r="DN27" s="221"/>
      <c r="DO27" s="221"/>
      <c r="DP27" s="221"/>
      <c r="DQ27" s="221"/>
      <c r="DR27" s="221"/>
      <c r="DS27" s="221"/>
      <c r="DT27" s="221"/>
      <c r="DU27" s="221"/>
      <c r="DV27" s="221"/>
      <c r="DW27" s="221"/>
      <c r="DX27" s="221"/>
      <c r="DY27" s="221"/>
      <c r="DZ27" s="221"/>
      <c r="EA27" s="221"/>
      <c r="EB27" s="221"/>
      <c r="EC27" s="221"/>
      <c r="ED27" s="221"/>
      <c r="EE27" s="221"/>
      <c r="EF27" s="221"/>
      <c r="EG27" s="221"/>
      <c r="EH27" s="221"/>
      <c r="EI27" s="221"/>
      <c r="EJ27" s="221"/>
      <c r="EK27" s="221"/>
      <c r="EL27" s="221"/>
      <c r="EM27" s="221"/>
      <c r="EN27" s="221"/>
      <c r="EO27" s="221"/>
      <c r="EP27" s="221"/>
      <c r="EQ27" s="221"/>
      <c r="ER27" s="221"/>
      <c r="ES27" s="221"/>
      <c r="ET27" s="221"/>
      <c r="EU27" s="221"/>
      <c r="EV27" s="221"/>
      <c r="EW27" s="221"/>
      <c r="EX27" s="221"/>
      <c r="EY27" s="221"/>
      <c r="EZ27" s="221"/>
      <c r="FA27" s="221"/>
      <c r="FB27" s="221"/>
      <c r="FC27" s="221"/>
      <c r="FD27" s="221"/>
      <c r="FE27" s="221"/>
      <c r="FF27" s="221"/>
      <c r="FG27" s="221"/>
      <c r="FH27" s="221"/>
      <c r="FI27" s="221"/>
      <c r="FJ27" s="221"/>
      <c r="FK27" s="221"/>
      <c r="FL27" s="221"/>
      <c r="FM27" s="221"/>
      <c r="FN27" s="221"/>
      <c r="FO27" s="221"/>
      <c r="FP27" s="221"/>
      <c r="FQ27" s="221"/>
      <c r="FR27" s="221"/>
      <c r="FS27" s="221"/>
      <c r="FT27" s="221"/>
      <c r="FU27" s="221"/>
      <c r="FV27" s="221"/>
      <c r="FW27" s="221"/>
      <c r="FX27" s="221"/>
      <c r="FY27" s="221"/>
      <c r="FZ27" s="221"/>
      <c r="GA27" s="221"/>
      <c r="GB27" s="221"/>
      <c r="GC27" s="221"/>
      <c r="GD27" s="221"/>
      <c r="GE27" s="221"/>
      <c r="GF27" s="221"/>
      <c r="GG27" s="221"/>
      <c r="GH27" s="221"/>
      <c r="GI27" s="221"/>
      <c r="GJ27" s="221"/>
      <c r="GK27" s="221"/>
      <c r="GL27" s="221"/>
      <c r="GM27" s="221"/>
      <c r="GN27" s="221"/>
      <c r="GO27" s="221"/>
      <c r="GP27" s="221"/>
      <c r="GQ27" s="221"/>
      <c r="GR27" s="221"/>
      <c r="GS27" s="221"/>
      <c r="GT27" s="221"/>
      <c r="GU27" s="221"/>
      <c r="GV27" s="221"/>
      <c r="GW27" s="221"/>
      <c r="GX27" s="221"/>
      <c r="GY27" s="221"/>
      <c r="GZ27" s="221"/>
      <c r="HA27" s="221"/>
      <c r="HB27" s="221"/>
      <c r="HC27" s="221"/>
      <c r="HD27" s="221"/>
      <c r="HE27" s="221"/>
      <c r="HF27" s="221"/>
      <c r="HG27" s="221"/>
      <c r="HH27" s="221"/>
      <c r="HI27" s="221"/>
      <c r="HJ27" s="221"/>
      <c r="HK27" s="221"/>
      <c r="HL27" s="221"/>
      <c r="HM27" s="221"/>
      <c r="HN27" s="221"/>
      <c r="HO27" s="221"/>
      <c r="HP27" s="221"/>
      <c r="HQ27" s="221"/>
      <c r="HR27" s="221"/>
      <c r="HS27" s="221"/>
      <c r="HT27" s="221"/>
      <c r="HU27" s="221"/>
      <c r="HV27" s="221"/>
      <c r="HW27" s="221"/>
      <c r="HX27" s="221"/>
      <c r="HY27" s="221"/>
      <c r="HZ27" s="221"/>
      <c r="IA27" s="221"/>
      <c r="IB27" s="221"/>
      <c r="IC27" s="221"/>
      <c r="ID27" s="221"/>
      <c r="IE27" s="221"/>
      <c r="IF27" s="221"/>
      <c r="IG27" s="221"/>
      <c r="IH27" s="221"/>
      <c r="II27" s="221"/>
      <c r="IJ27" s="221"/>
      <c r="IK27" s="221"/>
      <c r="IL27" s="221"/>
      <c r="IM27" s="221"/>
      <c r="IN27" s="221"/>
      <c r="IO27" s="221"/>
      <c r="IP27" s="221"/>
      <c r="IQ27" s="221"/>
      <c r="IR27" s="221"/>
      <c r="IS27" s="221"/>
      <c r="IT27" s="221"/>
      <c r="IU27" s="221"/>
      <c r="IV27" s="221"/>
      <c r="IW27" s="221"/>
      <c r="IX27" s="221"/>
      <c r="IY27" s="221"/>
      <c r="IZ27" s="221"/>
      <c r="JA27" s="221"/>
      <c r="JB27" s="221"/>
      <c r="JC27" s="221"/>
      <c r="JD27" s="221"/>
      <c r="JE27" s="221"/>
      <c r="JF27" s="221"/>
      <c r="JG27" s="221"/>
      <c r="JH27" s="221"/>
      <c r="JI27" s="221"/>
      <c r="JJ27" s="221"/>
      <c r="JK27" s="221"/>
      <c r="JL27" s="221"/>
      <c r="JM27" s="221"/>
      <c r="JN27" s="221"/>
      <c r="JO27" s="221"/>
      <c r="JP27" s="221"/>
      <c r="JQ27" s="221"/>
      <c r="JR27" s="221"/>
      <c r="JS27" s="221"/>
      <c r="JT27" s="221"/>
      <c r="JU27" s="221"/>
      <c r="JV27" s="221"/>
      <c r="JW27" s="221"/>
      <c r="JX27" s="221"/>
      <c r="JY27" s="221"/>
      <c r="JZ27" s="221"/>
      <c r="KA27" s="221"/>
      <c r="KB27" s="221"/>
      <c r="KC27" s="221"/>
      <c r="KD27" s="221"/>
      <c r="KE27" s="221"/>
      <c r="KF27" s="221"/>
      <c r="KG27" s="221"/>
      <c r="KH27" s="221"/>
      <c r="KI27" s="221"/>
      <c r="KJ27" s="221"/>
      <c r="KK27" s="221"/>
      <c r="KL27" s="221"/>
      <c r="KM27" s="221"/>
      <c r="KN27" s="221"/>
      <c r="KO27" s="221"/>
      <c r="KP27" s="221"/>
      <c r="KQ27" s="221"/>
      <c r="KR27" s="221"/>
      <c r="KS27" s="221"/>
      <c r="KT27" s="221"/>
      <c r="KU27" s="221"/>
      <c r="KV27" s="221"/>
      <c r="KW27" s="221"/>
      <c r="KX27" s="221"/>
      <c r="KY27" s="221"/>
      <c r="KZ27" s="221"/>
      <c r="LA27" s="221"/>
      <c r="LB27" s="221"/>
      <c r="LC27" s="221"/>
      <c r="LD27" s="221"/>
      <c r="LE27" s="221"/>
      <c r="LF27" s="221"/>
      <c r="LG27" s="221"/>
      <c r="LH27" s="221"/>
      <c r="LI27" s="221"/>
      <c r="LJ27" s="221"/>
      <c r="LK27" s="221"/>
      <c r="LL27" s="221"/>
      <c r="LM27" s="221"/>
      <c r="LN27" s="221"/>
      <c r="LO27" s="221"/>
      <c r="LP27" s="221"/>
      <c r="LQ27" s="221"/>
      <c r="LR27" s="221"/>
      <c r="LS27" s="221"/>
      <c r="LT27" s="221"/>
      <c r="LU27" s="221"/>
      <c r="LV27" s="221"/>
      <c r="LW27" s="221"/>
      <c r="LX27" s="221"/>
      <c r="LY27" s="221"/>
      <c r="LZ27" s="221"/>
      <c r="MA27" s="221"/>
      <c r="MB27" s="221"/>
      <c r="MC27" s="221"/>
      <c r="MD27" s="221"/>
      <c r="ME27" s="221"/>
      <c r="MF27" s="221"/>
      <c r="MG27" s="221"/>
      <c r="MH27" s="221"/>
      <c r="MI27" s="221"/>
      <c r="MJ27" s="221"/>
      <c r="MK27" s="221"/>
      <c r="ML27" s="221"/>
      <c r="MM27" s="221"/>
      <c r="MN27" s="221"/>
      <c r="MO27" s="221"/>
      <c r="MP27" s="221"/>
      <c r="MQ27" s="221"/>
      <c r="MR27" s="221"/>
      <c r="MS27" s="221"/>
      <c r="MT27" s="221"/>
      <c r="MU27" s="221"/>
      <c r="MV27" s="221"/>
      <c r="MW27" s="221"/>
      <c r="MX27" s="221"/>
      <c r="MY27" s="221"/>
      <c r="MZ27" s="221"/>
      <c r="NA27" s="221"/>
      <c r="NB27" s="221"/>
      <c r="NC27" s="221"/>
      <c r="ND27" s="221"/>
      <c r="NE27" s="221"/>
      <c r="NF27" s="221"/>
      <c r="NG27" s="221"/>
    </row>
    <row r="28" spans="1:371" s="61" customFormat="1" x14ac:dyDescent="0.25">
      <c r="A28" s="221">
        <v>54</v>
      </c>
      <c r="B28" s="221">
        <v>0</v>
      </c>
      <c r="C28" s="221">
        <v>1</v>
      </c>
      <c r="D28" s="206">
        <v>2</v>
      </c>
      <c r="E28" s="267">
        <v>55</v>
      </c>
      <c r="F28" s="865">
        <f t="shared" si="0"/>
        <v>55</v>
      </c>
      <c r="G28" s="232">
        <v>55</v>
      </c>
      <c r="H28" s="232"/>
      <c r="I28" s="207">
        <v>84</v>
      </c>
      <c r="J28" s="342">
        <v>36.289737262302225</v>
      </c>
      <c r="K28" s="210">
        <v>2.0698777087244067</v>
      </c>
      <c r="L28" s="208">
        <v>0</v>
      </c>
      <c r="M28" s="325">
        <v>1</v>
      </c>
      <c r="Q28" s="592">
        <v>163</v>
      </c>
      <c r="R28" s="602">
        <v>1.42</v>
      </c>
      <c r="S28" s="603">
        <v>47</v>
      </c>
      <c r="T28" s="604"/>
      <c r="U28" s="605">
        <v>1102</v>
      </c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1"/>
      <c r="CA28" s="221"/>
      <c r="CB28" s="221"/>
      <c r="CC28" s="221"/>
      <c r="CD28" s="221"/>
      <c r="CE28" s="221"/>
      <c r="CF28" s="221"/>
      <c r="CG28" s="221"/>
      <c r="CH28" s="221"/>
      <c r="CI28" s="221"/>
      <c r="CJ28" s="221"/>
      <c r="CK28" s="221"/>
      <c r="CL28" s="221"/>
      <c r="CM28" s="221"/>
      <c r="CN28" s="221"/>
      <c r="CO28" s="221"/>
      <c r="CP28" s="221"/>
      <c r="CQ28" s="221"/>
      <c r="CR28" s="221"/>
      <c r="CS28" s="221"/>
      <c r="CT28" s="221"/>
      <c r="CU28" s="221"/>
      <c r="CV28" s="221"/>
      <c r="CW28" s="221"/>
      <c r="CX28" s="221"/>
      <c r="CY28" s="221"/>
      <c r="CZ28" s="221"/>
      <c r="DA28" s="221"/>
      <c r="DB28" s="221"/>
      <c r="DC28" s="221"/>
      <c r="DD28" s="221"/>
      <c r="DE28" s="221"/>
      <c r="DF28" s="221"/>
      <c r="DG28" s="221"/>
      <c r="DH28" s="221"/>
      <c r="DI28" s="221"/>
      <c r="DJ28" s="221"/>
      <c r="DK28" s="221"/>
      <c r="DL28" s="221"/>
      <c r="DM28" s="221"/>
      <c r="DN28" s="221"/>
      <c r="DO28" s="221"/>
      <c r="DP28" s="221"/>
      <c r="DQ28" s="221"/>
      <c r="DR28" s="221"/>
      <c r="DS28" s="221"/>
      <c r="DT28" s="221"/>
      <c r="DU28" s="221"/>
      <c r="DV28" s="221"/>
      <c r="DW28" s="221"/>
      <c r="DX28" s="221"/>
      <c r="DY28" s="221"/>
      <c r="DZ28" s="221"/>
      <c r="EA28" s="221"/>
      <c r="EB28" s="221"/>
      <c r="EC28" s="221"/>
      <c r="ED28" s="221"/>
      <c r="EE28" s="221"/>
      <c r="EF28" s="221"/>
      <c r="EG28" s="221"/>
      <c r="EH28" s="221"/>
      <c r="EI28" s="221"/>
      <c r="EJ28" s="221"/>
      <c r="EK28" s="221"/>
      <c r="EL28" s="221"/>
      <c r="EM28" s="221"/>
      <c r="EN28" s="221"/>
      <c r="EO28" s="221"/>
      <c r="EP28" s="221"/>
      <c r="EQ28" s="221"/>
      <c r="ER28" s="221"/>
      <c r="ES28" s="221"/>
      <c r="ET28" s="221"/>
      <c r="EU28" s="221"/>
      <c r="EV28" s="221"/>
      <c r="EW28" s="221"/>
      <c r="EX28" s="221"/>
      <c r="EY28" s="221"/>
      <c r="EZ28" s="221"/>
      <c r="FA28" s="221"/>
      <c r="FB28" s="221"/>
      <c r="FC28" s="221"/>
      <c r="FD28" s="221"/>
      <c r="FE28" s="221"/>
      <c r="FF28" s="221"/>
      <c r="FG28" s="221"/>
      <c r="FH28" s="221"/>
      <c r="FI28" s="221"/>
      <c r="FJ28" s="221"/>
      <c r="FK28" s="221"/>
      <c r="FL28" s="221"/>
      <c r="FM28" s="221"/>
      <c r="FN28" s="221"/>
      <c r="FO28" s="221"/>
      <c r="FP28" s="221"/>
      <c r="FQ28" s="221"/>
      <c r="FR28" s="221"/>
      <c r="FS28" s="221"/>
      <c r="FT28" s="221"/>
      <c r="FU28" s="221"/>
      <c r="FV28" s="221"/>
      <c r="FW28" s="221"/>
      <c r="FX28" s="221"/>
      <c r="FY28" s="221"/>
      <c r="FZ28" s="221"/>
      <c r="GA28" s="221"/>
      <c r="GB28" s="221"/>
      <c r="GC28" s="221"/>
      <c r="GD28" s="221"/>
      <c r="GE28" s="221"/>
      <c r="GF28" s="221"/>
      <c r="GG28" s="221"/>
      <c r="GH28" s="221"/>
      <c r="GI28" s="221"/>
      <c r="GJ28" s="221"/>
      <c r="GK28" s="221"/>
      <c r="GL28" s="221"/>
      <c r="GM28" s="221"/>
      <c r="GN28" s="221"/>
      <c r="GO28" s="221"/>
      <c r="GP28" s="221"/>
      <c r="GQ28" s="221"/>
      <c r="GR28" s="221"/>
      <c r="GS28" s="221"/>
      <c r="GT28" s="221"/>
      <c r="GU28" s="221"/>
      <c r="GV28" s="221"/>
      <c r="GW28" s="221"/>
      <c r="GX28" s="221"/>
      <c r="GY28" s="221"/>
      <c r="GZ28" s="221"/>
      <c r="HA28" s="221"/>
      <c r="HB28" s="221"/>
      <c r="HC28" s="221"/>
      <c r="HD28" s="221"/>
      <c r="HE28" s="221"/>
      <c r="HF28" s="221"/>
      <c r="HG28" s="221"/>
      <c r="HH28" s="221"/>
      <c r="HI28" s="221"/>
      <c r="HJ28" s="221"/>
      <c r="HK28" s="221"/>
      <c r="HL28" s="221"/>
      <c r="HM28" s="221"/>
      <c r="HN28" s="221"/>
      <c r="HO28" s="221"/>
      <c r="HP28" s="221"/>
      <c r="HQ28" s="221"/>
      <c r="HR28" s="221"/>
      <c r="HS28" s="221"/>
      <c r="HT28" s="221"/>
      <c r="HU28" s="221"/>
      <c r="HV28" s="221"/>
      <c r="HW28" s="221"/>
      <c r="HX28" s="221"/>
      <c r="HY28" s="221"/>
      <c r="HZ28" s="221"/>
      <c r="IA28" s="221"/>
      <c r="IB28" s="221"/>
      <c r="IC28" s="221"/>
      <c r="ID28" s="221"/>
      <c r="IE28" s="221"/>
      <c r="IF28" s="221"/>
      <c r="IG28" s="221"/>
      <c r="IH28" s="221"/>
      <c r="II28" s="221"/>
      <c r="IJ28" s="221"/>
      <c r="IK28" s="221"/>
      <c r="IL28" s="221"/>
      <c r="IM28" s="221"/>
      <c r="IN28" s="221"/>
      <c r="IO28" s="221"/>
      <c r="IP28" s="221"/>
      <c r="IQ28" s="221"/>
      <c r="IR28" s="221"/>
      <c r="IS28" s="221"/>
      <c r="IT28" s="221"/>
      <c r="IU28" s="221"/>
      <c r="IV28" s="221"/>
      <c r="IW28" s="221"/>
      <c r="IX28" s="221"/>
      <c r="IY28" s="221"/>
      <c r="IZ28" s="221"/>
      <c r="JA28" s="221"/>
      <c r="JB28" s="221"/>
      <c r="JC28" s="221"/>
      <c r="JD28" s="221"/>
      <c r="JE28" s="221"/>
      <c r="JF28" s="221"/>
      <c r="JG28" s="221"/>
      <c r="JH28" s="221"/>
      <c r="JI28" s="221"/>
      <c r="JJ28" s="221"/>
      <c r="JK28" s="221"/>
      <c r="JL28" s="221"/>
      <c r="JM28" s="221"/>
      <c r="JN28" s="221"/>
      <c r="JO28" s="221"/>
      <c r="JP28" s="221"/>
      <c r="JQ28" s="221"/>
      <c r="JR28" s="221"/>
      <c r="JS28" s="221"/>
      <c r="JT28" s="221"/>
      <c r="JU28" s="221"/>
      <c r="JV28" s="221"/>
      <c r="JW28" s="221"/>
      <c r="JX28" s="221"/>
      <c r="JY28" s="221"/>
      <c r="JZ28" s="221"/>
      <c r="KA28" s="221"/>
      <c r="KB28" s="221"/>
      <c r="KC28" s="221"/>
      <c r="KD28" s="221"/>
      <c r="KE28" s="221"/>
      <c r="KF28" s="221"/>
      <c r="KG28" s="221"/>
      <c r="KH28" s="221"/>
      <c r="KI28" s="221"/>
      <c r="KJ28" s="221"/>
      <c r="KK28" s="221"/>
      <c r="KL28" s="221"/>
      <c r="KM28" s="221"/>
      <c r="KN28" s="221"/>
      <c r="KO28" s="221"/>
      <c r="KP28" s="221"/>
      <c r="KQ28" s="221"/>
      <c r="KR28" s="221"/>
      <c r="KS28" s="221"/>
      <c r="KT28" s="221"/>
      <c r="KU28" s="221"/>
      <c r="KV28" s="221"/>
      <c r="KW28" s="221"/>
      <c r="KX28" s="221"/>
      <c r="KY28" s="221"/>
      <c r="KZ28" s="221"/>
      <c r="LA28" s="221"/>
      <c r="LB28" s="221"/>
      <c r="LC28" s="221"/>
      <c r="LD28" s="221"/>
      <c r="LE28" s="221"/>
      <c r="LF28" s="221"/>
      <c r="LG28" s="221"/>
      <c r="LH28" s="221"/>
      <c r="LI28" s="221"/>
      <c r="LJ28" s="221"/>
      <c r="LK28" s="221"/>
      <c r="LL28" s="221"/>
      <c r="LM28" s="221"/>
      <c r="LN28" s="221"/>
      <c r="LO28" s="221"/>
      <c r="LP28" s="221"/>
      <c r="LQ28" s="221"/>
      <c r="LR28" s="221"/>
      <c r="LS28" s="221"/>
      <c r="LT28" s="221"/>
      <c r="LU28" s="221"/>
      <c r="LV28" s="221"/>
      <c r="LW28" s="221"/>
      <c r="LX28" s="221"/>
      <c r="LY28" s="221"/>
      <c r="LZ28" s="221"/>
      <c r="MA28" s="221"/>
      <c r="MB28" s="221"/>
      <c r="MC28" s="221"/>
      <c r="MD28" s="221"/>
      <c r="ME28" s="221"/>
      <c r="MF28" s="221"/>
      <c r="MG28" s="221"/>
      <c r="MH28" s="221"/>
      <c r="MI28" s="221"/>
      <c r="MJ28" s="221"/>
      <c r="MK28" s="221"/>
      <c r="ML28" s="221"/>
      <c r="MM28" s="221"/>
      <c r="MN28" s="221"/>
      <c r="MO28" s="221"/>
      <c r="MP28" s="221"/>
      <c r="MQ28" s="221"/>
      <c r="MR28" s="221"/>
      <c r="MS28" s="221"/>
      <c r="MT28" s="221"/>
      <c r="MU28" s="221"/>
      <c r="MV28" s="221"/>
      <c r="MW28" s="221"/>
      <c r="MX28" s="221"/>
      <c r="MY28" s="221"/>
      <c r="MZ28" s="221"/>
      <c r="NA28" s="221"/>
      <c r="NB28" s="221"/>
      <c r="NC28" s="221"/>
      <c r="ND28" s="221"/>
      <c r="NE28" s="221"/>
      <c r="NF28" s="221"/>
      <c r="NG28" s="221"/>
    </row>
    <row r="29" spans="1:371" s="61" customFormat="1" x14ac:dyDescent="0.25">
      <c r="A29" s="221">
        <v>56</v>
      </c>
      <c r="B29" s="221">
        <v>0</v>
      </c>
      <c r="C29" s="221">
        <v>1</v>
      </c>
      <c r="D29" s="206">
        <v>2</v>
      </c>
      <c r="E29" s="267">
        <v>57</v>
      </c>
      <c r="F29" s="865">
        <f t="shared" si="0"/>
        <v>57</v>
      </c>
      <c r="G29" s="232">
        <v>57</v>
      </c>
      <c r="H29" s="232"/>
      <c r="I29" s="207">
        <v>65</v>
      </c>
      <c r="J29" s="342">
        <v>30.224349872205767</v>
      </c>
      <c r="K29" s="210">
        <v>1.75412277593749</v>
      </c>
      <c r="L29" s="208">
        <v>1</v>
      </c>
      <c r="M29" s="331">
        <v>1</v>
      </c>
      <c r="Q29" s="592">
        <v>302</v>
      </c>
      <c r="R29" s="602">
        <v>1.57</v>
      </c>
      <c r="S29" s="603">
        <v>33</v>
      </c>
      <c r="T29" s="603"/>
      <c r="U29" s="605">
        <v>508</v>
      </c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1"/>
      <c r="CA29" s="221"/>
      <c r="CB29" s="221"/>
      <c r="CC29" s="221"/>
      <c r="CD29" s="221"/>
      <c r="CE29" s="221"/>
      <c r="CF29" s="221"/>
      <c r="CG29" s="221"/>
      <c r="CH29" s="221"/>
      <c r="CI29" s="221"/>
      <c r="CJ29" s="221"/>
      <c r="CK29" s="221"/>
      <c r="CL29" s="221"/>
      <c r="CM29" s="221"/>
      <c r="CN29" s="221"/>
      <c r="CO29" s="221"/>
      <c r="CP29" s="221"/>
      <c r="CQ29" s="221"/>
      <c r="CR29" s="221"/>
      <c r="CS29" s="221"/>
      <c r="CT29" s="221"/>
      <c r="CU29" s="221"/>
      <c r="CV29" s="221"/>
      <c r="CW29" s="221"/>
      <c r="CX29" s="221"/>
      <c r="CY29" s="221"/>
      <c r="CZ29" s="221"/>
      <c r="DA29" s="221"/>
      <c r="DB29" s="221"/>
      <c r="DC29" s="221"/>
      <c r="DD29" s="221"/>
      <c r="DE29" s="221"/>
      <c r="DF29" s="221"/>
      <c r="DG29" s="221"/>
      <c r="DH29" s="221"/>
      <c r="DI29" s="221"/>
      <c r="DJ29" s="221"/>
      <c r="DK29" s="221"/>
      <c r="DL29" s="221"/>
      <c r="DM29" s="221"/>
      <c r="DN29" s="221"/>
      <c r="DO29" s="221"/>
      <c r="DP29" s="221"/>
      <c r="DQ29" s="221"/>
      <c r="DR29" s="221"/>
      <c r="DS29" s="221"/>
      <c r="DT29" s="221"/>
      <c r="DU29" s="221"/>
      <c r="DV29" s="221"/>
      <c r="DW29" s="221"/>
      <c r="DX29" s="221"/>
      <c r="DY29" s="221"/>
      <c r="DZ29" s="221"/>
      <c r="EA29" s="221"/>
      <c r="EB29" s="221"/>
      <c r="EC29" s="221"/>
      <c r="ED29" s="221"/>
      <c r="EE29" s="221"/>
      <c r="EF29" s="221"/>
      <c r="EG29" s="221"/>
      <c r="EH29" s="221"/>
      <c r="EI29" s="221"/>
      <c r="EJ29" s="221"/>
      <c r="EK29" s="221"/>
      <c r="EL29" s="221"/>
      <c r="EM29" s="221"/>
      <c r="EN29" s="221"/>
      <c r="EO29" s="221"/>
      <c r="EP29" s="221"/>
      <c r="EQ29" s="221"/>
      <c r="ER29" s="221"/>
      <c r="ES29" s="221"/>
      <c r="ET29" s="221"/>
      <c r="EU29" s="221"/>
      <c r="EV29" s="221"/>
      <c r="EW29" s="221"/>
      <c r="EX29" s="221"/>
      <c r="EY29" s="221"/>
      <c r="EZ29" s="221"/>
      <c r="FA29" s="221"/>
      <c r="FB29" s="221"/>
      <c r="FC29" s="221"/>
      <c r="FD29" s="221"/>
      <c r="FE29" s="221"/>
      <c r="FF29" s="221"/>
      <c r="FG29" s="221"/>
      <c r="FH29" s="221"/>
      <c r="FI29" s="221"/>
      <c r="FJ29" s="221"/>
      <c r="FK29" s="221"/>
      <c r="FL29" s="221"/>
      <c r="FM29" s="221"/>
      <c r="FN29" s="221"/>
      <c r="FO29" s="221"/>
      <c r="FP29" s="221"/>
      <c r="FQ29" s="221"/>
      <c r="FR29" s="221"/>
      <c r="FS29" s="221"/>
      <c r="FT29" s="221"/>
      <c r="FU29" s="221"/>
      <c r="FV29" s="221"/>
      <c r="FW29" s="221"/>
      <c r="FX29" s="221"/>
      <c r="FY29" s="221"/>
      <c r="FZ29" s="221"/>
      <c r="GA29" s="221"/>
      <c r="GB29" s="221"/>
      <c r="GC29" s="221"/>
      <c r="GD29" s="221"/>
      <c r="GE29" s="221"/>
      <c r="GF29" s="221"/>
      <c r="GG29" s="221"/>
      <c r="GH29" s="221"/>
      <c r="GI29" s="221"/>
      <c r="GJ29" s="221"/>
      <c r="GK29" s="221"/>
      <c r="GL29" s="221"/>
      <c r="GM29" s="221"/>
      <c r="GN29" s="221"/>
      <c r="GO29" s="221"/>
      <c r="GP29" s="221"/>
      <c r="GQ29" s="221"/>
      <c r="GR29" s="221"/>
      <c r="GS29" s="221"/>
      <c r="GT29" s="221"/>
      <c r="GU29" s="221"/>
      <c r="GV29" s="221"/>
      <c r="GW29" s="221"/>
      <c r="GX29" s="221"/>
      <c r="GY29" s="221"/>
      <c r="GZ29" s="221"/>
      <c r="HA29" s="221"/>
      <c r="HB29" s="221"/>
      <c r="HC29" s="221"/>
      <c r="HD29" s="221"/>
      <c r="HE29" s="221"/>
      <c r="HF29" s="221"/>
      <c r="HG29" s="221"/>
      <c r="HH29" s="221"/>
      <c r="HI29" s="221"/>
      <c r="HJ29" s="221"/>
      <c r="HK29" s="221"/>
      <c r="HL29" s="221"/>
      <c r="HM29" s="221"/>
      <c r="HN29" s="221"/>
      <c r="HO29" s="221"/>
      <c r="HP29" s="221"/>
      <c r="HQ29" s="221"/>
      <c r="HR29" s="221"/>
      <c r="HS29" s="221"/>
      <c r="HT29" s="221"/>
      <c r="HU29" s="221"/>
      <c r="HV29" s="221"/>
      <c r="HW29" s="221"/>
      <c r="HX29" s="221"/>
      <c r="HY29" s="221"/>
      <c r="HZ29" s="221"/>
      <c r="IA29" s="221"/>
      <c r="IB29" s="221"/>
      <c r="IC29" s="221"/>
      <c r="ID29" s="221"/>
      <c r="IE29" s="221"/>
      <c r="IF29" s="221"/>
      <c r="IG29" s="221"/>
      <c r="IH29" s="221"/>
      <c r="II29" s="221"/>
      <c r="IJ29" s="221"/>
      <c r="IK29" s="221"/>
      <c r="IL29" s="221"/>
      <c r="IM29" s="221"/>
      <c r="IN29" s="221"/>
      <c r="IO29" s="221"/>
      <c r="IP29" s="221"/>
      <c r="IQ29" s="221"/>
      <c r="IR29" s="221"/>
      <c r="IS29" s="221"/>
      <c r="IT29" s="221"/>
      <c r="IU29" s="221"/>
      <c r="IV29" s="221"/>
      <c r="IW29" s="221"/>
      <c r="IX29" s="221"/>
      <c r="IY29" s="221"/>
      <c r="IZ29" s="221"/>
      <c r="JA29" s="221"/>
      <c r="JB29" s="221"/>
      <c r="JC29" s="221"/>
      <c r="JD29" s="221"/>
      <c r="JE29" s="221"/>
      <c r="JF29" s="221"/>
      <c r="JG29" s="221"/>
      <c r="JH29" s="221"/>
      <c r="JI29" s="221"/>
      <c r="JJ29" s="221"/>
      <c r="JK29" s="221"/>
      <c r="JL29" s="221"/>
      <c r="JM29" s="221"/>
      <c r="JN29" s="221"/>
      <c r="JO29" s="221"/>
      <c r="JP29" s="221"/>
      <c r="JQ29" s="221"/>
      <c r="JR29" s="221"/>
      <c r="JS29" s="221"/>
      <c r="JT29" s="221"/>
      <c r="JU29" s="221"/>
      <c r="JV29" s="221"/>
      <c r="JW29" s="221"/>
      <c r="JX29" s="221"/>
      <c r="JY29" s="221"/>
      <c r="JZ29" s="221"/>
      <c r="KA29" s="221"/>
      <c r="KB29" s="221"/>
      <c r="KC29" s="221"/>
      <c r="KD29" s="221"/>
      <c r="KE29" s="221"/>
      <c r="KF29" s="221"/>
      <c r="KG29" s="221"/>
      <c r="KH29" s="221"/>
      <c r="KI29" s="221"/>
      <c r="KJ29" s="221"/>
      <c r="KK29" s="221"/>
      <c r="KL29" s="221"/>
      <c r="KM29" s="221"/>
      <c r="KN29" s="221"/>
      <c r="KO29" s="221"/>
      <c r="KP29" s="221"/>
      <c r="KQ29" s="221"/>
      <c r="KR29" s="221"/>
      <c r="KS29" s="221"/>
      <c r="KT29" s="221"/>
      <c r="KU29" s="221"/>
      <c r="KV29" s="221"/>
      <c r="KW29" s="221"/>
      <c r="KX29" s="221"/>
      <c r="KY29" s="221"/>
      <c r="KZ29" s="221"/>
      <c r="LA29" s="221"/>
      <c r="LB29" s="221"/>
      <c r="LC29" s="221"/>
      <c r="LD29" s="221"/>
      <c r="LE29" s="221"/>
      <c r="LF29" s="221"/>
      <c r="LG29" s="221"/>
      <c r="LH29" s="221"/>
      <c r="LI29" s="221"/>
      <c r="LJ29" s="221"/>
      <c r="LK29" s="221"/>
      <c r="LL29" s="221"/>
      <c r="LM29" s="221"/>
      <c r="LN29" s="221"/>
      <c r="LO29" s="221"/>
      <c r="LP29" s="221"/>
      <c r="LQ29" s="221"/>
      <c r="LR29" s="221"/>
      <c r="LS29" s="221"/>
      <c r="LT29" s="221"/>
      <c r="LU29" s="221"/>
      <c r="LV29" s="221"/>
      <c r="LW29" s="221"/>
      <c r="LX29" s="221"/>
      <c r="LY29" s="221"/>
      <c r="LZ29" s="221"/>
      <c r="MA29" s="221"/>
      <c r="MB29" s="221"/>
      <c r="MC29" s="221"/>
      <c r="MD29" s="221"/>
      <c r="ME29" s="221"/>
      <c r="MF29" s="221"/>
      <c r="MG29" s="221"/>
      <c r="MH29" s="221"/>
      <c r="MI29" s="221"/>
      <c r="MJ29" s="221"/>
      <c r="MK29" s="221"/>
      <c r="ML29" s="221"/>
      <c r="MM29" s="221"/>
      <c r="MN29" s="221"/>
      <c r="MO29" s="221"/>
      <c r="MP29" s="221"/>
      <c r="MQ29" s="221"/>
      <c r="MR29" s="221"/>
      <c r="MS29" s="221"/>
      <c r="MT29" s="221"/>
      <c r="MU29" s="221"/>
      <c r="MV29" s="221"/>
      <c r="MW29" s="221"/>
      <c r="MX29" s="221"/>
      <c r="MY29" s="221"/>
      <c r="MZ29" s="221"/>
      <c r="NA29" s="221"/>
      <c r="NB29" s="221"/>
      <c r="NC29" s="221"/>
      <c r="ND29" s="221"/>
      <c r="NE29" s="221"/>
      <c r="NF29" s="221"/>
      <c r="NG29" s="221"/>
    </row>
    <row r="30" spans="1:371" s="61" customFormat="1" x14ac:dyDescent="0.25">
      <c r="A30" s="221">
        <v>57</v>
      </c>
      <c r="B30" s="274">
        <v>0</v>
      </c>
      <c r="C30" s="221">
        <v>1</v>
      </c>
      <c r="D30" s="206">
        <v>2</v>
      </c>
      <c r="E30" s="274">
        <v>58</v>
      </c>
      <c r="F30" s="865">
        <f t="shared" si="0"/>
        <v>58</v>
      </c>
      <c r="G30" s="232">
        <v>58</v>
      </c>
      <c r="H30" s="232"/>
      <c r="I30" s="207">
        <v>65</v>
      </c>
      <c r="J30" s="342">
        <v>38.541117286705344</v>
      </c>
      <c r="K30" s="210">
        <v>1.9450291027764066</v>
      </c>
      <c r="L30" s="208">
        <v>1</v>
      </c>
      <c r="M30" s="325">
        <v>1</v>
      </c>
      <c r="Q30" s="592">
        <v>56</v>
      </c>
      <c r="R30" s="602">
        <v>1.21</v>
      </c>
      <c r="S30" s="603">
        <v>45</v>
      </c>
      <c r="T30" s="603"/>
      <c r="U30" s="605">
        <v>559</v>
      </c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1"/>
      <c r="CA30" s="221"/>
      <c r="CB30" s="221"/>
      <c r="CC30" s="221"/>
      <c r="CD30" s="221"/>
      <c r="CE30" s="221"/>
      <c r="CF30" s="221"/>
      <c r="CG30" s="221"/>
      <c r="CH30" s="221"/>
      <c r="CI30" s="221"/>
      <c r="CJ30" s="221"/>
      <c r="CK30" s="221"/>
      <c r="CL30" s="221"/>
      <c r="CM30" s="221"/>
      <c r="CN30" s="221"/>
      <c r="CO30" s="221"/>
      <c r="CP30" s="221"/>
      <c r="CQ30" s="221"/>
      <c r="CR30" s="221"/>
      <c r="CS30" s="221"/>
      <c r="CT30" s="221"/>
      <c r="CU30" s="221"/>
      <c r="CV30" s="221"/>
      <c r="CW30" s="221"/>
      <c r="CX30" s="221"/>
      <c r="CY30" s="221"/>
      <c r="CZ30" s="221"/>
      <c r="DA30" s="221"/>
      <c r="DB30" s="221"/>
      <c r="DC30" s="221"/>
      <c r="DD30" s="221"/>
      <c r="DE30" s="221"/>
      <c r="DF30" s="221"/>
      <c r="DG30" s="221"/>
      <c r="DH30" s="221"/>
      <c r="DI30" s="221"/>
      <c r="DJ30" s="221"/>
      <c r="DK30" s="221"/>
      <c r="DL30" s="221"/>
      <c r="DM30" s="221"/>
      <c r="DN30" s="221"/>
      <c r="DO30" s="221"/>
      <c r="DP30" s="221"/>
      <c r="DQ30" s="221"/>
      <c r="DR30" s="221"/>
      <c r="DS30" s="221"/>
      <c r="DT30" s="221"/>
      <c r="DU30" s="221"/>
      <c r="DV30" s="221"/>
      <c r="DW30" s="221"/>
      <c r="DX30" s="221"/>
      <c r="DY30" s="221"/>
      <c r="DZ30" s="221"/>
      <c r="EA30" s="221"/>
      <c r="EB30" s="221"/>
      <c r="EC30" s="221"/>
      <c r="ED30" s="221"/>
      <c r="EE30" s="221"/>
      <c r="EF30" s="221"/>
      <c r="EG30" s="221"/>
      <c r="EH30" s="221"/>
      <c r="EI30" s="221"/>
      <c r="EJ30" s="221"/>
      <c r="EK30" s="221"/>
      <c r="EL30" s="221"/>
      <c r="EM30" s="221"/>
      <c r="EN30" s="221"/>
      <c r="EO30" s="221"/>
      <c r="EP30" s="221"/>
      <c r="EQ30" s="221"/>
      <c r="ER30" s="221"/>
      <c r="ES30" s="221"/>
      <c r="ET30" s="221"/>
      <c r="EU30" s="221"/>
      <c r="EV30" s="221"/>
      <c r="EW30" s="221"/>
      <c r="EX30" s="221"/>
      <c r="EY30" s="221"/>
      <c r="EZ30" s="221"/>
      <c r="FA30" s="221"/>
      <c r="FB30" s="221"/>
      <c r="FC30" s="221"/>
      <c r="FD30" s="221"/>
      <c r="FE30" s="221"/>
      <c r="FF30" s="221"/>
      <c r="FG30" s="221"/>
      <c r="FH30" s="221"/>
      <c r="FI30" s="221"/>
      <c r="FJ30" s="221"/>
      <c r="FK30" s="221"/>
      <c r="FL30" s="221"/>
      <c r="FM30" s="221"/>
      <c r="FN30" s="221"/>
      <c r="FO30" s="221"/>
      <c r="FP30" s="221"/>
      <c r="FQ30" s="221"/>
      <c r="FR30" s="221"/>
      <c r="FS30" s="221"/>
      <c r="FT30" s="221"/>
      <c r="FU30" s="221"/>
      <c r="FV30" s="221"/>
      <c r="FW30" s="221"/>
      <c r="FX30" s="221"/>
      <c r="FY30" s="221"/>
      <c r="FZ30" s="221"/>
      <c r="GA30" s="221"/>
      <c r="GB30" s="221"/>
      <c r="GC30" s="221"/>
      <c r="GD30" s="221"/>
      <c r="GE30" s="221"/>
      <c r="GF30" s="221"/>
      <c r="GG30" s="221"/>
      <c r="GH30" s="221"/>
      <c r="GI30" s="221"/>
      <c r="GJ30" s="221"/>
      <c r="GK30" s="221"/>
      <c r="GL30" s="221"/>
      <c r="GM30" s="221"/>
      <c r="GN30" s="221"/>
      <c r="GO30" s="221"/>
      <c r="GP30" s="221"/>
      <c r="GQ30" s="221"/>
      <c r="GR30" s="221"/>
      <c r="GS30" s="221"/>
      <c r="GT30" s="221"/>
      <c r="GU30" s="221"/>
      <c r="GV30" s="221"/>
      <c r="GW30" s="221"/>
      <c r="GX30" s="221"/>
      <c r="GY30" s="221"/>
      <c r="GZ30" s="221"/>
      <c r="HA30" s="221"/>
      <c r="HB30" s="221"/>
      <c r="HC30" s="221"/>
      <c r="HD30" s="221"/>
      <c r="HE30" s="221"/>
      <c r="HF30" s="221"/>
      <c r="HG30" s="221"/>
      <c r="HH30" s="221"/>
      <c r="HI30" s="221"/>
      <c r="HJ30" s="221"/>
      <c r="HK30" s="221"/>
      <c r="HL30" s="221"/>
      <c r="HM30" s="221"/>
      <c r="HN30" s="221"/>
      <c r="HO30" s="221"/>
      <c r="HP30" s="221"/>
      <c r="HQ30" s="221"/>
      <c r="HR30" s="221"/>
      <c r="HS30" s="221"/>
      <c r="HT30" s="221"/>
      <c r="HU30" s="221"/>
      <c r="HV30" s="221"/>
      <c r="HW30" s="221"/>
      <c r="HX30" s="221"/>
      <c r="HY30" s="221"/>
      <c r="HZ30" s="221"/>
      <c r="IA30" s="221"/>
      <c r="IB30" s="221"/>
      <c r="IC30" s="221"/>
      <c r="ID30" s="221"/>
      <c r="IE30" s="221"/>
      <c r="IF30" s="221"/>
      <c r="IG30" s="221"/>
      <c r="IH30" s="221"/>
      <c r="II30" s="221"/>
      <c r="IJ30" s="221"/>
      <c r="IK30" s="221"/>
      <c r="IL30" s="221"/>
      <c r="IM30" s="221"/>
      <c r="IN30" s="221"/>
      <c r="IO30" s="221"/>
      <c r="IP30" s="221"/>
      <c r="IQ30" s="221"/>
      <c r="IR30" s="221"/>
      <c r="IS30" s="221"/>
      <c r="IT30" s="221"/>
      <c r="IU30" s="221"/>
      <c r="IV30" s="221"/>
      <c r="IW30" s="221"/>
      <c r="IX30" s="221"/>
      <c r="IY30" s="221"/>
      <c r="IZ30" s="221"/>
      <c r="JA30" s="221"/>
      <c r="JB30" s="221"/>
      <c r="JC30" s="221"/>
      <c r="JD30" s="221"/>
      <c r="JE30" s="221"/>
      <c r="JF30" s="221"/>
      <c r="JG30" s="221"/>
      <c r="JH30" s="221"/>
      <c r="JI30" s="221"/>
      <c r="JJ30" s="221"/>
      <c r="JK30" s="221"/>
      <c r="JL30" s="221"/>
      <c r="JM30" s="221"/>
      <c r="JN30" s="221"/>
      <c r="JO30" s="221"/>
      <c r="JP30" s="221"/>
      <c r="JQ30" s="221"/>
      <c r="JR30" s="221"/>
      <c r="JS30" s="221"/>
      <c r="JT30" s="221"/>
      <c r="JU30" s="221"/>
      <c r="JV30" s="221"/>
      <c r="JW30" s="221"/>
      <c r="JX30" s="221"/>
      <c r="JY30" s="221"/>
      <c r="JZ30" s="221"/>
      <c r="KA30" s="221"/>
      <c r="KB30" s="221"/>
      <c r="KC30" s="221"/>
      <c r="KD30" s="221"/>
      <c r="KE30" s="221"/>
      <c r="KF30" s="221"/>
      <c r="KG30" s="221"/>
      <c r="KH30" s="221"/>
      <c r="KI30" s="221"/>
      <c r="KJ30" s="221"/>
      <c r="KK30" s="221"/>
      <c r="KL30" s="221"/>
      <c r="KM30" s="221"/>
      <c r="KN30" s="221"/>
      <c r="KO30" s="221"/>
      <c r="KP30" s="221"/>
      <c r="KQ30" s="221"/>
      <c r="KR30" s="221"/>
      <c r="KS30" s="221"/>
      <c r="KT30" s="221"/>
      <c r="KU30" s="221"/>
      <c r="KV30" s="221"/>
      <c r="KW30" s="221"/>
      <c r="KX30" s="221"/>
      <c r="KY30" s="221"/>
      <c r="KZ30" s="221"/>
      <c r="LA30" s="221"/>
      <c r="LB30" s="221"/>
      <c r="LC30" s="221"/>
      <c r="LD30" s="221"/>
      <c r="LE30" s="221"/>
      <c r="LF30" s="221"/>
      <c r="LG30" s="221"/>
      <c r="LH30" s="221"/>
      <c r="LI30" s="221"/>
      <c r="LJ30" s="221"/>
      <c r="LK30" s="221"/>
      <c r="LL30" s="221"/>
      <c r="LM30" s="221"/>
      <c r="LN30" s="221"/>
      <c r="LO30" s="221"/>
      <c r="LP30" s="221"/>
      <c r="LQ30" s="221"/>
      <c r="LR30" s="221"/>
      <c r="LS30" s="221"/>
      <c r="LT30" s="221"/>
      <c r="LU30" s="221"/>
      <c r="LV30" s="221"/>
      <c r="LW30" s="221"/>
      <c r="LX30" s="221"/>
      <c r="LY30" s="221"/>
      <c r="LZ30" s="221"/>
      <c r="MA30" s="221"/>
      <c r="MB30" s="221"/>
      <c r="MC30" s="221"/>
      <c r="MD30" s="221"/>
      <c r="ME30" s="221"/>
      <c r="MF30" s="221"/>
      <c r="MG30" s="221"/>
      <c r="MH30" s="221"/>
      <c r="MI30" s="221"/>
      <c r="MJ30" s="221"/>
      <c r="MK30" s="221"/>
      <c r="ML30" s="221"/>
      <c r="MM30" s="221"/>
      <c r="MN30" s="221"/>
      <c r="MO30" s="221"/>
      <c r="MP30" s="221"/>
      <c r="MQ30" s="221"/>
      <c r="MR30" s="221"/>
      <c r="MS30" s="221"/>
      <c r="MT30" s="221"/>
      <c r="MU30" s="221"/>
      <c r="MV30" s="221"/>
      <c r="MW30" s="221"/>
      <c r="MX30" s="221"/>
      <c r="MY30" s="221"/>
      <c r="MZ30" s="221"/>
      <c r="NA30" s="221"/>
      <c r="NB30" s="221"/>
      <c r="NC30" s="221"/>
      <c r="ND30" s="221"/>
      <c r="NE30" s="221"/>
      <c r="NF30" s="221"/>
      <c r="NG30" s="221"/>
    </row>
    <row r="31" spans="1:371" s="152" customFormat="1" x14ac:dyDescent="0.25">
      <c r="A31" s="274">
        <v>58</v>
      </c>
      <c r="B31" s="221">
        <v>0</v>
      </c>
      <c r="C31" s="221">
        <v>1</v>
      </c>
      <c r="D31" s="206">
        <v>2</v>
      </c>
      <c r="E31" s="267">
        <v>59</v>
      </c>
      <c r="F31" s="865">
        <f t="shared" si="0"/>
        <v>59</v>
      </c>
      <c r="G31" s="232">
        <v>59</v>
      </c>
      <c r="H31" s="232"/>
      <c r="I31" s="207">
        <v>69</v>
      </c>
      <c r="J31" s="342">
        <v>17.709563164108619</v>
      </c>
      <c r="K31" s="210">
        <v>1.3558130028939046</v>
      </c>
      <c r="L31" s="208">
        <v>1</v>
      </c>
      <c r="M31" s="325">
        <v>0</v>
      </c>
      <c r="N31" s="61"/>
      <c r="O31" s="61"/>
      <c r="P31" s="61"/>
      <c r="Q31" s="592">
        <v>91</v>
      </c>
      <c r="R31" s="602">
        <v>1.89</v>
      </c>
      <c r="S31" s="603">
        <v>26</v>
      </c>
      <c r="T31" s="603"/>
      <c r="U31" s="605">
        <v>7095</v>
      </c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1"/>
      <c r="AX31" s="221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1"/>
      <c r="BK31" s="221"/>
      <c r="BL31" s="221"/>
      <c r="BM31" s="221"/>
      <c r="BN31" s="221"/>
      <c r="BO31" s="221"/>
      <c r="BP31" s="221"/>
      <c r="BQ31" s="221"/>
      <c r="BR31" s="221"/>
      <c r="BS31" s="221"/>
      <c r="BT31" s="221"/>
      <c r="BU31" s="221"/>
      <c r="BV31" s="221"/>
      <c r="BW31" s="221"/>
      <c r="BX31" s="221"/>
      <c r="BY31" s="221"/>
      <c r="BZ31" s="221"/>
      <c r="CA31" s="221"/>
      <c r="CB31" s="221"/>
      <c r="CC31" s="221"/>
      <c r="CD31" s="221"/>
      <c r="CE31" s="221"/>
      <c r="CF31" s="221"/>
      <c r="CG31" s="221"/>
      <c r="CH31" s="221"/>
      <c r="CI31" s="221"/>
      <c r="CJ31" s="221"/>
      <c r="CK31" s="221"/>
      <c r="CL31" s="221"/>
      <c r="CM31" s="221"/>
      <c r="CN31" s="221"/>
      <c r="CO31" s="221"/>
      <c r="CP31" s="221"/>
      <c r="CQ31" s="221"/>
      <c r="CR31" s="221"/>
      <c r="CS31" s="221"/>
      <c r="CT31" s="221"/>
      <c r="CU31" s="221"/>
      <c r="CV31" s="221"/>
      <c r="CW31" s="221"/>
      <c r="CX31" s="221"/>
      <c r="CY31" s="221"/>
      <c r="CZ31" s="221"/>
      <c r="DA31" s="221"/>
      <c r="DB31" s="221"/>
      <c r="DC31" s="221"/>
      <c r="DD31" s="221"/>
      <c r="DE31" s="221"/>
      <c r="DF31" s="221"/>
      <c r="DG31" s="221"/>
      <c r="DH31" s="221"/>
      <c r="DI31" s="221"/>
      <c r="DJ31" s="221"/>
      <c r="DK31" s="221"/>
      <c r="DL31" s="221"/>
      <c r="DM31" s="221"/>
      <c r="DN31" s="221"/>
      <c r="DO31" s="221"/>
      <c r="DP31" s="221"/>
      <c r="DQ31" s="221"/>
      <c r="DR31" s="221"/>
      <c r="DS31" s="221"/>
      <c r="DT31" s="221"/>
      <c r="DU31" s="221"/>
      <c r="DV31" s="221"/>
      <c r="DW31" s="221"/>
      <c r="DX31" s="221"/>
      <c r="DY31" s="221"/>
      <c r="DZ31" s="221"/>
      <c r="EA31" s="221"/>
      <c r="EB31" s="221"/>
      <c r="EC31" s="221"/>
      <c r="ED31" s="221"/>
      <c r="EE31" s="221"/>
      <c r="EF31" s="221"/>
      <c r="EG31" s="221"/>
      <c r="EH31" s="221"/>
      <c r="EI31" s="221"/>
      <c r="EJ31" s="221"/>
      <c r="EK31" s="221"/>
      <c r="EL31" s="221"/>
      <c r="EM31" s="221"/>
      <c r="EN31" s="221"/>
      <c r="EO31" s="221"/>
      <c r="EP31" s="221"/>
      <c r="EQ31" s="221"/>
      <c r="ER31" s="221"/>
      <c r="ES31" s="221"/>
      <c r="ET31" s="221"/>
      <c r="EU31" s="221"/>
      <c r="EV31" s="221"/>
      <c r="EW31" s="221"/>
      <c r="EX31" s="221"/>
      <c r="EY31" s="221"/>
      <c r="EZ31" s="221"/>
      <c r="FA31" s="221"/>
      <c r="FB31" s="221"/>
      <c r="FC31" s="221"/>
      <c r="FD31" s="221"/>
      <c r="FE31" s="221"/>
      <c r="FF31" s="221"/>
      <c r="FG31" s="221"/>
      <c r="FH31" s="221"/>
      <c r="FI31" s="221"/>
      <c r="FJ31" s="221"/>
      <c r="FK31" s="221"/>
      <c r="FL31" s="221"/>
      <c r="FM31" s="221"/>
      <c r="FN31" s="221"/>
      <c r="FO31" s="221"/>
      <c r="FP31" s="221"/>
      <c r="FQ31" s="221"/>
      <c r="FR31" s="221"/>
      <c r="FS31" s="221"/>
      <c r="FT31" s="221"/>
      <c r="FU31" s="221"/>
      <c r="FV31" s="221"/>
      <c r="FW31" s="221"/>
      <c r="FX31" s="221"/>
      <c r="FY31" s="221"/>
      <c r="FZ31" s="221"/>
      <c r="GA31" s="221"/>
      <c r="GB31" s="221"/>
      <c r="GC31" s="221"/>
      <c r="GD31" s="221"/>
      <c r="GE31" s="221"/>
      <c r="GF31" s="221"/>
      <c r="GG31" s="221"/>
      <c r="GH31" s="221"/>
      <c r="GI31" s="221"/>
      <c r="GJ31" s="221"/>
      <c r="GK31" s="221"/>
      <c r="GL31" s="221"/>
      <c r="GM31" s="221"/>
      <c r="GN31" s="221"/>
      <c r="GO31" s="221"/>
      <c r="GP31" s="221"/>
      <c r="GQ31" s="221"/>
      <c r="GR31" s="221"/>
      <c r="GS31" s="221"/>
      <c r="GT31" s="221"/>
      <c r="GU31" s="221"/>
      <c r="GV31" s="221"/>
      <c r="GW31" s="221"/>
      <c r="GX31" s="221"/>
      <c r="GY31" s="221"/>
      <c r="GZ31" s="221"/>
      <c r="HA31" s="221"/>
      <c r="HB31" s="221"/>
      <c r="HC31" s="221"/>
      <c r="HD31" s="221"/>
      <c r="HE31" s="221"/>
      <c r="HF31" s="221"/>
      <c r="HG31" s="221"/>
      <c r="HH31" s="221"/>
      <c r="HI31" s="221"/>
      <c r="HJ31" s="221"/>
      <c r="HK31" s="221"/>
      <c r="HL31" s="221"/>
      <c r="HM31" s="221"/>
      <c r="HN31" s="221"/>
      <c r="HO31" s="221"/>
      <c r="HP31" s="221"/>
      <c r="HQ31" s="221"/>
      <c r="HR31" s="221"/>
      <c r="HS31" s="221"/>
      <c r="HT31" s="221"/>
      <c r="HU31" s="221"/>
      <c r="HV31" s="221"/>
      <c r="HW31" s="221"/>
      <c r="HX31" s="221"/>
      <c r="HY31" s="221"/>
      <c r="HZ31" s="221"/>
      <c r="IA31" s="221"/>
      <c r="IB31" s="221"/>
      <c r="IC31" s="221"/>
      <c r="ID31" s="221"/>
      <c r="IE31" s="221"/>
      <c r="IF31" s="221"/>
      <c r="IG31" s="221"/>
      <c r="IH31" s="221"/>
      <c r="II31" s="221"/>
      <c r="IJ31" s="221"/>
      <c r="IK31" s="221"/>
      <c r="IL31" s="221"/>
      <c r="IM31" s="221"/>
      <c r="IN31" s="221"/>
      <c r="IO31" s="221"/>
      <c r="IP31" s="221"/>
      <c r="IQ31" s="221"/>
      <c r="IR31" s="221"/>
      <c r="IS31" s="221"/>
      <c r="IT31" s="221"/>
      <c r="IU31" s="221"/>
      <c r="IV31" s="221"/>
      <c r="IW31" s="221"/>
      <c r="IX31" s="221"/>
      <c r="IY31" s="221"/>
      <c r="IZ31" s="221"/>
      <c r="JA31" s="221"/>
      <c r="JB31" s="221"/>
      <c r="JC31" s="221"/>
      <c r="JD31" s="221"/>
      <c r="JE31" s="221"/>
      <c r="JF31" s="221"/>
      <c r="JG31" s="221"/>
      <c r="JH31" s="221"/>
      <c r="JI31" s="221"/>
      <c r="JJ31" s="221"/>
      <c r="JK31" s="221"/>
      <c r="JL31" s="221"/>
      <c r="JM31" s="221"/>
      <c r="JN31" s="221"/>
      <c r="JO31" s="221"/>
      <c r="JP31" s="221"/>
      <c r="JQ31" s="221"/>
      <c r="JR31" s="221"/>
      <c r="JS31" s="221"/>
      <c r="JT31" s="221"/>
      <c r="JU31" s="221"/>
      <c r="JV31" s="221"/>
      <c r="JW31" s="221"/>
      <c r="JX31" s="221"/>
      <c r="JY31" s="221"/>
      <c r="JZ31" s="221"/>
      <c r="KA31" s="221"/>
      <c r="KB31" s="221"/>
      <c r="KC31" s="221"/>
      <c r="KD31" s="221"/>
      <c r="KE31" s="221"/>
      <c r="KF31" s="221"/>
      <c r="KG31" s="221"/>
      <c r="KH31" s="221"/>
      <c r="KI31" s="221"/>
      <c r="KJ31" s="221"/>
      <c r="KK31" s="221"/>
      <c r="KL31" s="221"/>
      <c r="KM31" s="221"/>
      <c r="KN31" s="221"/>
      <c r="KO31" s="221"/>
      <c r="KP31" s="221"/>
      <c r="KQ31" s="221"/>
      <c r="KR31" s="221"/>
      <c r="KS31" s="221"/>
      <c r="KT31" s="221"/>
      <c r="KU31" s="221"/>
      <c r="KV31" s="221"/>
      <c r="KW31" s="221"/>
      <c r="KX31" s="221"/>
      <c r="KY31" s="221"/>
      <c r="KZ31" s="221"/>
      <c r="LA31" s="221"/>
      <c r="LB31" s="221"/>
      <c r="LC31" s="221"/>
      <c r="LD31" s="221"/>
      <c r="LE31" s="221"/>
      <c r="LF31" s="221"/>
      <c r="LG31" s="221"/>
      <c r="LH31" s="221"/>
      <c r="LI31" s="221"/>
      <c r="LJ31" s="221"/>
      <c r="LK31" s="221"/>
      <c r="LL31" s="221"/>
      <c r="LM31" s="221"/>
      <c r="LN31" s="221"/>
      <c r="LO31" s="221"/>
      <c r="LP31" s="221"/>
      <c r="LQ31" s="221"/>
      <c r="LR31" s="221"/>
      <c r="LS31" s="221"/>
      <c r="LT31" s="221"/>
      <c r="LU31" s="221"/>
      <c r="LV31" s="221"/>
      <c r="LW31" s="221"/>
      <c r="LX31" s="221"/>
      <c r="LY31" s="221"/>
      <c r="LZ31" s="221"/>
      <c r="MA31" s="221"/>
      <c r="MB31" s="221"/>
      <c r="MC31" s="221"/>
      <c r="MD31" s="221"/>
      <c r="ME31" s="221"/>
      <c r="MF31" s="221"/>
      <c r="MG31" s="221"/>
      <c r="MH31" s="221"/>
      <c r="MI31" s="221"/>
      <c r="MJ31" s="221"/>
      <c r="MK31" s="221"/>
      <c r="ML31" s="221"/>
      <c r="MM31" s="221"/>
      <c r="MN31" s="221"/>
      <c r="MO31" s="221"/>
      <c r="MP31" s="221"/>
      <c r="MQ31" s="221"/>
      <c r="MR31" s="221"/>
      <c r="MS31" s="221"/>
      <c r="MT31" s="221"/>
      <c r="MU31" s="221"/>
      <c r="MV31" s="221"/>
      <c r="MW31" s="221"/>
      <c r="MX31" s="221"/>
      <c r="MY31" s="221"/>
      <c r="MZ31" s="221"/>
      <c r="NA31" s="221"/>
      <c r="NB31" s="221"/>
      <c r="NC31" s="221"/>
      <c r="ND31" s="221"/>
      <c r="NE31" s="221"/>
      <c r="NF31" s="221"/>
      <c r="NG31" s="221"/>
    </row>
    <row r="32" spans="1:371" s="61" customFormat="1" x14ac:dyDescent="0.25">
      <c r="A32" s="274">
        <v>61</v>
      </c>
      <c r="B32" s="274">
        <v>0</v>
      </c>
      <c r="C32" s="221">
        <v>1</v>
      </c>
      <c r="D32" s="206">
        <v>2</v>
      </c>
      <c r="E32" s="267">
        <v>62</v>
      </c>
      <c r="F32" s="865">
        <f t="shared" si="0"/>
        <v>62</v>
      </c>
      <c r="G32" s="232">
        <v>62</v>
      </c>
      <c r="H32" s="232"/>
      <c r="I32" s="207">
        <v>68</v>
      </c>
      <c r="J32" s="342">
        <v>24.034609838166958</v>
      </c>
      <c r="K32" s="210">
        <v>1.6073371890346106</v>
      </c>
      <c r="L32" s="208">
        <v>0</v>
      </c>
      <c r="M32" s="325">
        <v>0</v>
      </c>
      <c r="Q32" s="592">
        <v>83</v>
      </c>
      <c r="R32" s="602">
        <v>1.52</v>
      </c>
      <c r="S32" s="603">
        <v>34</v>
      </c>
      <c r="T32" s="603"/>
      <c r="U32" s="605">
        <v>10500</v>
      </c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  <c r="BM32" s="221"/>
      <c r="BN32" s="221"/>
      <c r="BO32" s="221"/>
      <c r="BP32" s="221"/>
      <c r="BQ32" s="221"/>
      <c r="BR32" s="221"/>
      <c r="BS32" s="221"/>
      <c r="BT32" s="221"/>
      <c r="BU32" s="221"/>
      <c r="BV32" s="221"/>
      <c r="BW32" s="221"/>
      <c r="BX32" s="221"/>
      <c r="BY32" s="221"/>
      <c r="BZ32" s="221"/>
      <c r="CA32" s="221"/>
      <c r="CB32" s="221"/>
      <c r="CC32" s="221"/>
      <c r="CD32" s="221"/>
      <c r="CE32" s="221"/>
      <c r="CF32" s="221"/>
      <c r="CG32" s="221"/>
      <c r="CH32" s="221"/>
      <c r="CI32" s="221"/>
      <c r="CJ32" s="221"/>
      <c r="CK32" s="221"/>
      <c r="CL32" s="221"/>
      <c r="CM32" s="221"/>
      <c r="CN32" s="221"/>
      <c r="CO32" s="221"/>
      <c r="CP32" s="221"/>
      <c r="CQ32" s="221"/>
      <c r="CR32" s="221"/>
      <c r="CS32" s="221"/>
      <c r="CT32" s="221"/>
      <c r="CU32" s="221"/>
      <c r="CV32" s="221"/>
      <c r="CW32" s="221"/>
      <c r="CX32" s="221"/>
      <c r="CY32" s="221"/>
      <c r="CZ32" s="221"/>
      <c r="DA32" s="221"/>
      <c r="DB32" s="221"/>
      <c r="DC32" s="221"/>
      <c r="DD32" s="221"/>
      <c r="DE32" s="221"/>
      <c r="DF32" s="221"/>
      <c r="DG32" s="221"/>
      <c r="DH32" s="221"/>
      <c r="DI32" s="221"/>
      <c r="DJ32" s="221"/>
      <c r="DK32" s="221"/>
      <c r="DL32" s="221"/>
      <c r="DM32" s="221"/>
      <c r="DN32" s="221"/>
      <c r="DO32" s="221"/>
      <c r="DP32" s="221"/>
      <c r="DQ32" s="221"/>
      <c r="DR32" s="221"/>
      <c r="DS32" s="221"/>
      <c r="DT32" s="221"/>
      <c r="DU32" s="221"/>
      <c r="DV32" s="221"/>
      <c r="DW32" s="221"/>
      <c r="DX32" s="221"/>
      <c r="DY32" s="221"/>
      <c r="DZ32" s="221"/>
      <c r="EA32" s="221"/>
      <c r="EB32" s="221"/>
      <c r="EC32" s="221"/>
      <c r="ED32" s="221"/>
      <c r="EE32" s="221"/>
      <c r="EF32" s="221"/>
      <c r="EG32" s="221"/>
      <c r="EH32" s="221"/>
      <c r="EI32" s="221"/>
      <c r="EJ32" s="221"/>
      <c r="EK32" s="221"/>
      <c r="EL32" s="221"/>
      <c r="EM32" s="221"/>
      <c r="EN32" s="221"/>
      <c r="EO32" s="221"/>
      <c r="EP32" s="221"/>
      <c r="EQ32" s="221"/>
      <c r="ER32" s="221"/>
      <c r="ES32" s="221"/>
      <c r="ET32" s="221"/>
      <c r="EU32" s="221"/>
      <c r="EV32" s="221"/>
      <c r="EW32" s="221"/>
      <c r="EX32" s="221"/>
      <c r="EY32" s="221"/>
      <c r="EZ32" s="221"/>
      <c r="FA32" s="221"/>
      <c r="FB32" s="221"/>
      <c r="FC32" s="221"/>
      <c r="FD32" s="221"/>
      <c r="FE32" s="221"/>
      <c r="FF32" s="221"/>
      <c r="FG32" s="221"/>
      <c r="FH32" s="221"/>
      <c r="FI32" s="221"/>
      <c r="FJ32" s="221"/>
      <c r="FK32" s="221"/>
      <c r="FL32" s="221"/>
      <c r="FM32" s="221"/>
      <c r="FN32" s="221"/>
      <c r="FO32" s="221"/>
      <c r="FP32" s="221"/>
      <c r="FQ32" s="221"/>
      <c r="FR32" s="221"/>
      <c r="FS32" s="221"/>
      <c r="FT32" s="221"/>
      <c r="FU32" s="221"/>
      <c r="FV32" s="221"/>
      <c r="FW32" s="221"/>
      <c r="FX32" s="221"/>
      <c r="FY32" s="221"/>
      <c r="FZ32" s="221"/>
      <c r="GA32" s="221"/>
      <c r="GB32" s="221"/>
      <c r="GC32" s="221"/>
      <c r="GD32" s="221"/>
      <c r="GE32" s="221"/>
      <c r="GF32" s="221"/>
      <c r="GG32" s="221"/>
      <c r="GH32" s="221"/>
      <c r="GI32" s="221"/>
      <c r="GJ32" s="221"/>
      <c r="GK32" s="221"/>
      <c r="GL32" s="221"/>
      <c r="GM32" s="221"/>
      <c r="GN32" s="221"/>
      <c r="GO32" s="221"/>
      <c r="GP32" s="221"/>
      <c r="GQ32" s="221"/>
      <c r="GR32" s="221"/>
      <c r="GS32" s="221"/>
      <c r="GT32" s="221"/>
      <c r="GU32" s="221"/>
      <c r="GV32" s="221"/>
      <c r="GW32" s="221"/>
      <c r="GX32" s="221"/>
      <c r="GY32" s="221"/>
      <c r="GZ32" s="221"/>
      <c r="HA32" s="221"/>
      <c r="HB32" s="221"/>
      <c r="HC32" s="221"/>
      <c r="HD32" s="221"/>
      <c r="HE32" s="221"/>
      <c r="HF32" s="221"/>
      <c r="HG32" s="221"/>
      <c r="HH32" s="221"/>
      <c r="HI32" s="221"/>
      <c r="HJ32" s="221"/>
      <c r="HK32" s="221"/>
      <c r="HL32" s="221"/>
      <c r="HM32" s="221"/>
      <c r="HN32" s="221"/>
      <c r="HO32" s="221"/>
      <c r="HP32" s="221"/>
      <c r="HQ32" s="221"/>
      <c r="HR32" s="221"/>
      <c r="HS32" s="221"/>
      <c r="HT32" s="221"/>
      <c r="HU32" s="221"/>
      <c r="HV32" s="221"/>
      <c r="HW32" s="221"/>
      <c r="HX32" s="221"/>
      <c r="HY32" s="221"/>
      <c r="HZ32" s="221"/>
      <c r="IA32" s="221"/>
      <c r="IB32" s="221"/>
      <c r="IC32" s="221"/>
      <c r="ID32" s="221"/>
      <c r="IE32" s="221"/>
      <c r="IF32" s="221"/>
      <c r="IG32" s="221"/>
      <c r="IH32" s="221"/>
      <c r="II32" s="221"/>
      <c r="IJ32" s="221"/>
      <c r="IK32" s="221"/>
      <c r="IL32" s="221"/>
      <c r="IM32" s="221"/>
      <c r="IN32" s="221"/>
      <c r="IO32" s="221"/>
      <c r="IP32" s="221"/>
      <c r="IQ32" s="221"/>
      <c r="IR32" s="221"/>
      <c r="IS32" s="221"/>
      <c r="IT32" s="221"/>
      <c r="IU32" s="221"/>
      <c r="IV32" s="221"/>
      <c r="IW32" s="221"/>
      <c r="IX32" s="221"/>
      <c r="IY32" s="221"/>
      <c r="IZ32" s="221"/>
      <c r="JA32" s="221"/>
      <c r="JB32" s="221"/>
      <c r="JC32" s="221"/>
      <c r="JD32" s="221"/>
      <c r="JE32" s="221"/>
      <c r="JF32" s="221"/>
      <c r="JG32" s="221"/>
      <c r="JH32" s="221"/>
      <c r="JI32" s="221"/>
      <c r="JJ32" s="221"/>
      <c r="JK32" s="221"/>
      <c r="JL32" s="221"/>
      <c r="JM32" s="221"/>
      <c r="JN32" s="221"/>
      <c r="JO32" s="221"/>
      <c r="JP32" s="221"/>
      <c r="JQ32" s="221"/>
      <c r="JR32" s="221"/>
      <c r="JS32" s="221"/>
      <c r="JT32" s="221"/>
      <c r="JU32" s="221"/>
      <c r="JV32" s="221"/>
      <c r="JW32" s="221"/>
      <c r="JX32" s="221"/>
      <c r="JY32" s="221"/>
      <c r="JZ32" s="221"/>
      <c r="KA32" s="221"/>
      <c r="KB32" s="221"/>
      <c r="KC32" s="221"/>
      <c r="KD32" s="221"/>
      <c r="KE32" s="221"/>
      <c r="KF32" s="221"/>
      <c r="KG32" s="221"/>
      <c r="KH32" s="221"/>
      <c r="KI32" s="221"/>
      <c r="KJ32" s="221"/>
      <c r="KK32" s="221"/>
      <c r="KL32" s="221"/>
      <c r="KM32" s="221"/>
      <c r="KN32" s="221"/>
      <c r="KO32" s="221"/>
      <c r="KP32" s="221"/>
      <c r="KQ32" s="221"/>
      <c r="KR32" s="221"/>
      <c r="KS32" s="221"/>
      <c r="KT32" s="221"/>
      <c r="KU32" s="221"/>
      <c r="KV32" s="221"/>
      <c r="KW32" s="221"/>
      <c r="KX32" s="221"/>
      <c r="KY32" s="221"/>
      <c r="KZ32" s="221"/>
      <c r="LA32" s="221"/>
      <c r="LB32" s="221"/>
      <c r="LC32" s="221"/>
      <c r="LD32" s="221"/>
      <c r="LE32" s="221"/>
      <c r="LF32" s="221"/>
      <c r="LG32" s="221"/>
      <c r="LH32" s="221"/>
      <c r="LI32" s="221"/>
      <c r="LJ32" s="221"/>
      <c r="LK32" s="221"/>
      <c r="LL32" s="221"/>
      <c r="LM32" s="221"/>
      <c r="LN32" s="221"/>
      <c r="LO32" s="221"/>
      <c r="LP32" s="221"/>
      <c r="LQ32" s="221"/>
      <c r="LR32" s="221"/>
      <c r="LS32" s="221"/>
      <c r="LT32" s="221"/>
      <c r="LU32" s="221"/>
      <c r="LV32" s="221"/>
      <c r="LW32" s="221"/>
      <c r="LX32" s="221"/>
      <c r="LY32" s="221"/>
      <c r="LZ32" s="221"/>
      <c r="MA32" s="221"/>
      <c r="MB32" s="221"/>
      <c r="MC32" s="221"/>
      <c r="MD32" s="221"/>
      <c r="ME32" s="221"/>
      <c r="MF32" s="221"/>
      <c r="MG32" s="221"/>
      <c r="MH32" s="221"/>
      <c r="MI32" s="221"/>
      <c r="MJ32" s="221"/>
      <c r="MK32" s="221"/>
      <c r="ML32" s="221"/>
      <c r="MM32" s="221"/>
      <c r="MN32" s="221"/>
      <c r="MO32" s="221"/>
      <c r="MP32" s="221"/>
      <c r="MQ32" s="221"/>
      <c r="MR32" s="221"/>
      <c r="MS32" s="221"/>
      <c r="MT32" s="221"/>
      <c r="MU32" s="221"/>
      <c r="MV32" s="221"/>
      <c r="MW32" s="221"/>
      <c r="MX32" s="221"/>
      <c r="MY32" s="221"/>
      <c r="MZ32" s="221"/>
      <c r="NA32" s="221"/>
      <c r="NB32" s="221"/>
      <c r="NC32" s="221"/>
      <c r="ND32" s="221"/>
      <c r="NE32" s="221"/>
      <c r="NF32" s="221"/>
      <c r="NG32" s="221"/>
    </row>
    <row r="33" spans="1:371" s="61" customFormat="1" x14ac:dyDescent="0.25">
      <c r="A33" s="221">
        <v>63</v>
      </c>
      <c r="B33" s="221">
        <v>0</v>
      </c>
      <c r="C33" s="221">
        <v>1</v>
      </c>
      <c r="D33" s="206">
        <v>2</v>
      </c>
      <c r="E33" s="267">
        <v>64</v>
      </c>
      <c r="F33" s="865">
        <f t="shared" si="0"/>
        <v>64</v>
      </c>
      <c r="G33" s="232">
        <v>64</v>
      </c>
      <c r="H33" s="232"/>
      <c r="I33" s="207">
        <v>80</v>
      </c>
      <c r="J33" s="342">
        <v>20</v>
      </c>
      <c r="K33" s="210">
        <v>1.369770487440332</v>
      </c>
      <c r="L33" s="208">
        <v>1</v>
      </c>
      <c r="M33" s="331">
        <v>1</v>
      </c>
      <c r="Q33" s="592">
        <v>254</v>
      </c>
      <c r="R33" s="602">
        <v>1.01</v>
      </c>
      <c r="S33" s="603">
        <v>53</v>
      </c>
      <c r="T33" s="603"/>
      <c r="U33" s="605">
        <v>1403</v>
      </c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1"/>
      <c r="AX33" s="221"/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  <c r="BS33" s="221"/>
      <c r="BT33" s="221"/>
      <c r="BU33" s="221"/>
      <c r="BV33" s="221"/>
      <c r="BW33" s="221"/>
      <c r="BX33" s="221"/>
      <c r="BY33" s="221"/>
      <c r="BZ33" s="221"/>
      <c r="CA33" s="221"/>
      <c r="CB33" s="221"/>
      <c r="CC33" s="221"/>
      <c r="CD33" s="221"/>
      <c r="CE33" s="221"/>
      <c r="CF33" s="221"/>
      <c r="CG33" s="221"/>
      <c r="CH33" s="221"/>
      <c r="CI33" s="221"/>
      <c r="CJ33" s="221"/>
      <c r="CK33" s="221"/>
      <c r="CL33" s="221"/>
      <c r="CM33" s="221"/>
      <c r="CN33" s="221"/>
      <c r="CO33" s="221"/>
      <c r="CP33" s="221"/>
      <c r="CQ33" s="221"/>
      <c r="CR33" s="221"/>
      <c r="CS33" s="221"/>
      <c r="CT33" s="221"/>
      <c r="CU33" s="221"/>
      <c r="CV33" s="221"/>
      <c r="CW33" s="221"/>
      <c r="CX33" s="221"/>
      <c r="CY33" s="221"/>
      <c r="CZ33" s="221"/>
      <c r="DA33" s="221"/>
      <c r="DB33" s="221"/>
      <c r="DC33" s="221"/>
      <c r="DD33" s="221"/>
      <c r="DE33" s="221"/>
      <c r="DF33" s="221"/>
      <c r="DG33" s="221"/>
      <c r="DH33" s="221"/>
      <c r="DI33" s="221"/>
      <c r="DJ33" s="221"/>
      <c r="DK33" s="221"/>
      <c r="DL33" s="221"/>
      <c r="DM33" s="221"/>
      <c r="DN33" s="221"/>
      <c r="DO33" s="221"/>
      <c r="DP33" s="221"/>
      <c r="DQ33" s="221"/>
      <c r="DR33" s="221"/>
      <c r="DS33" s="221"/>
      <c r="DT33" s="221"/>
      <c r="DU33" s="221"/>
      <c r="DV33" s="221"/>
      <c r="DW33" s="221"/>
      <c r="DX33" s="221"/>
      <c r="DY33" s="221"/>
      <c r="DZ33" s="221"/>
      <c r="EA33" s="221"/>
      <c r="EB33" s="221"/>
      <c r="EC33" s="221"/>
      <c r="ED33" s="221"/>
      <c r="EE33" s="221"/>
      <c r="EF33" s="221"/>
      <c r="EG33" s="221"/>
      <c r="EH33" s="221"/>
      <c r="EI33" s="221"/>
      <c r="EJ33" s="221"/>
      <c r="EK33" s="221"/>
      <c r="EL33" s="221"/>
      <c r="EM33" s="221"/>
      <c r="EN33" s="221"/>
      <c r="EO33" s="221"/>
      <c r="EP33" s="221"/>
      <c r="EQ33" s="221"/>
      <c r="ER33" s="221"/>
      <c r="ES33" s="221"/>
      <c r="ET33" s="221"/>
      <c r="EU33" s="221"/>
      <c r="EV33" s="221"/>
      <c r="EW33" s="221"/>
      <c r="EX33" s="221"/>
      <c r="EY33" s="221"/>
      <c r="EZ33" s="221"/>
      <c r="FA33" s="221"/>
      <c r="FB33" s="221"/>
      <c r="FC33" s="221"/>
      <c r="FD33" s="221"/>
      <c r="FE33" s="221"/>
      <c r="FF33" s="221"/>
      <c r="FG33" s="221"/>
      <c r="FH33" s="221"/>
      <c r="FI33" s="221"/>
      <c r="FJ33" s="221"/>
      <c r="FK33" s="221"/>
      <c r="FL33" s="221"/>
      <c r="FM33" s="221"/>
      <c r="FN33" s="221"/>
      <c r="FO33" s="221"/>
      <c r="FP33" s="221"/>
      <c r="FQ33" s="221"/>
      <c r="FR33" s="221"/>
      <c r="FS33" s="221"/>
      <c r="FT33" s="221"/>
      <c r="FU33" s="221"/>
      <c r="FV33" s="221"/>
      <c r="FW33" s="221"/>
      <c r="FX33" s="221"/>
      <c r="FY33" s="221"/>
      <c r="FZ33" s="221"/>
      <c r="GA33" s="221"/>
      <c r="GB33" s="221"/>
      <c r="GC33" s="221"/>
      <c r="GD33" s="221"/>
      <c r="GE33" s="221"/>
      <c r="GF33" s="221"/>
      <c r="GG33" s="221"/>
      <c r="GH33" s="221"/>
      <c r="GI33" s="221"/>
      <c r="GJ33" s="221"/>
      <c r="GK33" s="221"/>
      <c r="GL33" s="221"/>
      <c r="GM33" s="221"/>
      <c r="GN33" s="221"/>
      <c r="GO33" s="221"/>
      <c r="GP33" s="221"/>
      <c r="GQ33" s="221"/>
      <c r="GR33" s="221"/>
      <c r="GS33" s="221"/>
      <c r="GT33" s="221"/>
      <c r="GU33" s="221"/>
      <c r="GV33" s="221"/>
      <c r="GW33" s="221"/>
      <c r="GX33" s="221"/>
      <c r="GY33" s="221"/>
      <c r="GZ33" s="221"/>
      <c r="HA33" s="221"/>
      <c r="HB33" s="221"/>
      <c r="HC33" s="221"/>
      <c r="HD33" s="221"/>
      <c r="HE33" s="221"/>
      <c r="HF33" s="221"/>
      <c r="HG33" s="221"/>
      <c r="HH33" s="221"/>
      <c r="HI33" s="221"/>
      <c r="HJ33" s="221"/>
      <c r="HK33" s="221"/>
      <c r="HL33" s="221"/>
      <c r="HM33" s="221"/>
      <c r="HN33" s="221"/>
      <c r="HO33" s="221"/>
      <c r="HP33" s="221"/>
      <c r="HQ33" s="221"/>
      <c r="HR33" s="221"/>
      <c r="HS33" s="221"/>
      <c r="HT33" s="221"/>
      <c r="HU33" s="221"/>
      <c r="HV33" s="221"/>
      <c r="HW33" s="221"/>
      <c r="HX33" s="221"/>
      <c r="HY33" s="221"/>
      <c r="HZ33" s="221"/>
      <c r="IA33" s="221"/>
      <c r="IB33" s="221"/>
      <c r="IC33" s="221"/>
      <c r="ID33" s="221"/>
      <c r="IE33" s="221"/>
      <c r="IF33" s="221"/>
      <c r="IG33" s="221"/>
      <c r="IH33" s="221"/>
      <c r="II33" s="221"/>
      <c r="IJ33" s="221"/>
      <c r="IK33" s="221"/>
      <c r="IL33" s="221"/>
      <c r="IM33" s="221"/>
      <c r="IN33" s="221"/>
      <c r="IO33" s="221"/>
      <c r="IP33" s="221"/>
      <c r="IQ33" s="221"/>
      <c r="IR33" s="221"/>
      <c r="IS33" s="221"/>
      <c r="IT33" s="221"/>
      <c r="IU33" s="221"/>
      <c r="IV33" s="221"/>
      <c r="IW33" s="221"/>
      <c r="IX33" s="221"/>
      <c r="IY33" s="221"/>
      <c r="IZ33" s="221"/>
      <c r="JA33" s="221"/>
      <c r="JB33" s="221"/>
      <c r="JC33" s="221"/>
      <c r="JD33" s="221"/>
      <c r="JE33" s="221"/>
      <c r="JF33" s="221"/>
      <c r="JG33" s="221"/>
      <c r="JH33" s="221"/>
      <c r="JI33" s="221"/>
      <c r="JJ33" s="221"/>
      <c r="JK33" s="221"/>
      <c r="JL33" s="221"/>
      <c r="JM33" s="221"/>
      <c r="JN33" s="221"/>
      <c r="JO33" s="221"/>
      <c r="JP33" s="221"/>
      <c r="JQ33" s="221"/>
      <c r="JR33" s="221"/>
      <c r="JS33" s="221"/>
      <c r="JT33" s="221"/>
      <c r="JU33" s="221"/>
      <c r="JV33" s="221"/>
      <c r="JW33" s="221"/>
      <c r="JX33" s="221"/>
      <c r="JY33" s="221"/>
      <c r="JZ33" s="221"/>
      <c r="KA33" s="221"/>
      <c r="KB33" s="221"/>
      <c r="KC33" s="221"/>
      <c r="KD33" s="221"/>
      <c r="KE33" s="221"/>
      <c r="KF33" s="221"/>
      <c r="KG33" s="221"/>
      <c r="KH33" s="221"/>
      <c r="KI33" s="221"/>
      <c r="KJ33" s="221"/>
      <c r="KK33" s="221"/>
      <c r="KL33" s="221"/>
      <c r="KM33" s="221"/>
      <c r="KN33" s="221"/>
      <c r="KO33" s="221"/>
      <c r="KP33" s="221"/>
      <c r="KQ33" s="221"/>
      <c r="KR33" s="221"/>
      <c r="KS33" s="221"/>
      <c r="KT33" s="221"/>
      <c r="KU33" s="221"/>
      <c r="KV33" s="221"/>
      <c r="KW33" s="221"/>
      <c r="KX33" s="221"/>
      <c r="KY33" s="221"/>
      <c r="KZ33" s="221"/>
      <c r="LA33" s="221"/>
      <c r="LB33" s="221"/>
      <c r="LC33" s="221"/>
      <c r="LD33" s="221"/>
      <c r="LE33" s="221"/>
      <c r="LF33" s="221"/>
      <c r="LG33" s="221"/>
      <c r="LH33" s="221"/>
      <c r="LI33" s="221"/>
      <c r="LJ33" s="221"/>
      <c r="LK33" s="221"/>
      <c r="LL33" s="221"/>
      <c r="LM33" s="221"/>
      <c r="LN33" s="221"/>
      <c r="LO33" s="221"/>
      <c r="LP33" s="221"/>
      <c r="LQ33" s="221"/>
      <c r="LR33" s="221"/>
      <c r="LS33" s="221"/>
      <c r="LT33" s="221"/>
      <c r="LU33" s="221"/>
      <c r="LV33" s="221"/>
      <c r="LW33" s="221"/>
      <c r="LX33" s="221"/>
      <c r="LY33" s="221"/>
      <c r="LZ33" s="221"/>
      <c r="MA33" s="221"/>
      <c r="MB33" s="221"/>
      <c r="MC33" s="221"/>
      <c r="MD33" s="221"/>
      <c r="ME33" s="221"/>
      <c r="MF33" s="221"/>
      <c r="MG33" s="221"/>
      <c r="MH33" s="221"/>
      <c r="MI33" s="221"/>
      <c r="MJ33" s="221"/>
      <c r="MK33" s="221"/>
      <c r="ML33" s="221"/>
      <c r="MM33" s="221"/>
      <c r="MN33" s="221"/>
      <c r="MO33" s="221"/>
      <c r="MP33" s="221"/>
      <c r="MQ33" s="221"/>
      <c r="MR33" s="221"/>
      <c r="MS33" s="221"/>
      <c r="MT33" s="221"/>
      <c r="MU33" s="221"/>
      <c r="MV33" s="221"/>
      <c r="MW33" s="221"/>
      <c r="MX33" s="221"/>
      <c r="MY33" s="221"/>
      <c r="MZ33" s="221"/>
      <c r="NA33" s="221"/>
      <c r="NB33" s="221"/>
      <c r="NC33" s="221"/>
      <c r="ND33" s="221"/>
      <c r="NE33" s="221"/>
      <c r="NF33" s="221"/>
      <c r="NG33" s="221"/>
    </row>
    <row r="34" spans="1:371" s="61" customFormat="1" x14ac:dyDescent="0.25">
      <c r="A34" s="221">
        <v>65</v>
      </c>
      <c r="B34" s="274">
        <v>0</v>
      </c>
      <c r="C34" s="221">
        <v>1</v>
      </c>
      <c r="D34" s="206">
        <v>2</v>
      </c>
      <c r="E34" s="274">
        <v>66</v>
      </c>
      <c r="F34" s="865">
        <f t="shared" ref="F34:F65" si="1">E34</f>
        <v>66</v>
      </c>
      <c r="G34" s="232">
        <v>66</v>
      </c>
      <c r="H34" s="232"/>
      <c r="I34" s="207">
        <v>79</v>
      </c>
      <c r="J34" s="342">
        <v>29.411764705882355</v>
      </c>
      <c r="K34" s="210">
        <v>1.9653723193861494</v>
      </c>
      <c r="L34" s="208">
        <v>0</v>
      </c>
      <c r="M34" s="331">
        <v>0</v>
      </c>
      <c r="Q34" s="592"/>
      <c r="R34" s="602">
        <v>0.85</v>
      </c>
      <c r="S34" s="603">
        <v>87</v>
      </c>
      <c r="T34" s="603"/>
      <c r="U34" s="605">
        <v>712</v>
      </c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221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1"/>
      <c r="CA34" s="221"/>
      <c r="CB34" s="221"/>
      <c r="CC34" s="221"/>
      <c r="CD34" s="221"/>
      <c r="CE34" s="221"/>
      <c r="CF34" s="221"/>
      <c r="CG34" s="221"/>
      <c r="CH34" s="221"/>
      <c r="CI34" s="221"/>
      <c r="CJ34" s="221"/>
      <c r="CK34" s="221"/>
      <c r="CL34" s="221"/>
      <c r="CM34" s="221"/>
      <c r="CN34" s="221"/>
      <c r="CO34" s="221"/>
      <c r="CP34" s="221"/>
      <c r="CQ34" s="221"/>
      <c r="CR34" s="221"/>
      <c r="CS34" s="221"/>
      <c r="CT34" s="221"/>
      <c r="CU34" s="221"/>
      <c r="CV34" s="221"/>
      <c r="CW34" s="221"/>
      <c r="CX34" s="221"/>
      <c r="CY34" s="221"/>
      <c r="CZ34" s="221"/>
      <c r="DA34" s="221"/>
      <c r="DB34" s="221"/>
      <c r="DC34" s="221"/>
      <c r="DD34" s="221"/>
      <c r="DE34" s="221"/>
      <c r="DF34" s="221"/>
      <c r="DG34" s="221"/>
      <c r="DH34" s="221"/>
      <c r="DI34" s="221"/>
      <c r="DJ34" s="221"/>
      <c r="DK34" s="221"/>
      <c r="DL34" s="221"/>
      <c r="DM34" s="221"/>
      <c r="DN34" s="221"/>
      <c r="DO34" s="221"/>
      <c r="DP34" s="221"/>
      <c r="DQ34" s="221"/>
      <c r="DR34" s="221"/>
      <c r="DS34" s="221"/>
      <c r="DT34" s="221"/>
      <c r="DU34" s="221"/>
      <c r="DV34" s="221"/>
      <c r="DW34" s="221"/>
      <c r="DX34" s="221"/>
      <c r="DY34" s="221"/>
      <c r="DZ34" s="221"/>
      <c r="EA34" s="221"/>
      <c r="EB34" s="221"/>
      <c r="EC34" s="221"/>
      <c r="ED34" s="221"/>
      <c r="EE34" s="221"/>
      <c r="EF34" s="221"/>
      <c r="EG34" s="221"/>
      <c r="EH34" s="221"/>
      <c r="EI34" s="221"/>
      <c r="EJ34" s="221"/>
      <c r="EK34" s="221"/>
      <c r="EL34" s="221"/>
      <c r="EM34" s="221"/>
      <c r="EN34" s="221"/>
      <c r="EO34" s="221"/>
      <c r="EP34" s="221"/>
      <c r="EQ34" s="221"/>
      <c r="ER34" s="221"/>
      <c r="ES34" s="221"/>
      <c r="ET34" s="221"/>
      <c r="EU34" s="221"/>
      <c r="EV34" s="221"/>
      <c r="EW34" s="221"/>
      <c r="EX34" s="221"/>
      <c r="EY34" s="221"/>
      <c r="EZ34" s="221"/>
      <c r="FA34" s="221"/>
      <c r="FB34" s="221"/>
      <c r="FC34" s="221"/>
      <c r="FD34" s="221"/>
      <c r="FE34" s="221"/>
      <c r="FF34" s="221"/>
      <c r="FG34" s="221"/>
      <c r="FH34" s="221"/>
      <c r="FI34" s="221"/>
      <c r="FJ34" s="221"/>
      <c r="FK34" s="221"/>
      <c r="FL34" s="221"/>
      <c r="FM34" s="221"/>
      <c r="FN34" s="221"/>
      <c r="FO34" s="221"/>
      <c r="FP34" s="221"/>
      <c r="FQ34" s="221"/>
      <c r="FR34" s="221"/>
      <c r="FS34" s="221"/>
      <c r="FT34" s="221"/>
      <c r="FU34" s="221"/>
      <c r="FV34" s="221"/>
      <c r="FW34" s="221"/>
      <c r="FX34" s="221"/>
      <c r="FY34" s="221"/>
      <c r="FZ34" s="221"/>
      <c r="GA34" s="221"/>
      <c r="GB34" s="221"/>
      <c r="GC34" s="221"/>
      <c r="GD34" s="221"/>
      <c r="GE34" s="221"/>
      <c r="GF34" s="221"/>
      <c r="GG34" s="221"/>
      <c r="GH34" s="221"/>
      <c r="GI34" s="221"/>
      <c r="GJ34" s="221"/>
      <c r="GK34" s="221"/>
      <c r="GL34" s="221"/>
      <c r="GM34" s="221"/>
      <c r="GN34" s="221"/>
      <c r="GO34" s="221"/>
      <c r="GP34" s="221"/>
      <c r="GQ34" s="221"/>
      <c r="GR34" s="221"/>
      <c r="GS34" s="221"/>
      <c r="GT34" s="221"/>
      <c r="GU34" s="221"/>
      <c r="GV34" s="221"/>
      <c r="GW34" s="221"/>
      <c r="GX34" s="221"/>
      <c r="GY34" s="221"/>
      <c r="GZ34" s="221"/>
      <c r="HA34" s="221"/>
      <c r="HB34" s="221"/>
      <c r="HC34" s="221"/>
      <c r="HD34" s="221"/>
      <c r="HE34" s="221"/>
      <c r="HF34" s="221"/>
      <c r="HG34" s="221"/>
      <c r="HH34" s="221"/>
      <c r="HI34" s="221"/>
      <c r="HJ34" s="221"/>
      <c r="HK34" s="221"/>
      <c r="HL34" s="221"/>
      <c r="HM34" s="221"/>
      <c r="HN34" s="221"/>
      <c r="HO34" s="221"/>
      <c r="HP34" s="221"/>
      <c r="HQ34" s="221"/>
      <c r="HR34" s="221"/>
      <c r="HS34" s="221"/>
      <c r="HT34" s="221"/>
      <c r="HU34" s="221"/>
      <c r="HV34" s="221"/>
      <c r="HW34" s="221"/>
      <c r="HX34" s="221"/>
      <c r="HY34" s="221"/>
      <c r="HZ34" s="221"/>
      <c r="IA34" s="221"/>
      <c r="IB34" s="221"/>
      <c r="IC34" s="221"/>
      <c r="ID34" s="221"/>
      <c r="IE34" s="221"/>
      <c r="IF34" s="221"/>
      <c r="IG34" s="221"/>
      <c r="IH34" s="221"/>
      <c r="II34" s="221"/>
      <c r="IJ34" s="221"/>
      <c r="IK34" s="221"/>
      <c r="IL34" s="221"/>
      <c r="IM34" s="221"/>
      <c r="IN34" s="221"/>
      <c r="IO34" s="221"/>
      <c r="IP34" s="221"/>
      <c r="IQ34" s="221"/>
      <c r="IR34" s="221"/>
      <c r="IS34" s="221"/>
      <c r="IT34" s="221"/>
      <c r="IU34" s="221"/>
      <c r="IV34" s="221"/>
      <c r="IW34" s="221"/>
      <c r="IX34" s="221"/>
      <c r="IY34" s="221"/>
      <c r="IZ34" s="221"/>
      <c r="JA34" s="221"/>
      <c r="JB34" s="221"/>
      <c r="JC34" s="221"/>
      <c r="JD34" s="221"/>
      <c r="JE34" s="221"/>
      <c r="JF34" s="221"/>
      <c r="JG34" s="221"/>
      <c r="JH34" s="221"/>
      <c r="JI34" s="221"/>
      <c r="JJ34" s="221"/>
      <c r="JK34" s="221"/>
      <c r="JL34" s="221"/>
      <c r="JM34" s="221"/>
      <c r="JN34" s="221"/>
      <c r="JO34" s="221"/>
      <c r="JP34" s="221"/>
      <c r="JQ34" s="221"/>
      <c r="JR34" s="221"/>
      <c r="JS34" s="221"/>
      <c r="JT34" s="221"/>
      <c r="JU34" s="221"/>
      <c r="JV34" s="221"/>
      <c r="JW34" s="221"/>
      <c r="JX34" s="221"/>
      <c r="JY34" s="221"/>
      <c r="JZ34" s="221"/>
      <c r="KA34" s="221"/>
      <c r="KB34" s="221"/>
      <c r="KC34" s="221"/>
      <c r="KD34" s="221"/>
      <c r="KE34" s="221"/>
      <c r="KF34" s="221"/>
      <c r="KG34" s="221"/>
      <c r="KH34" s="221"/>
      <c r="KI34" s="221"/>
      <c r="KJ34" s="221"/>
      <c r="KK34" s="221"/>
      <c r="KL34" s="221"/>
      <c r="KM34" s="221"/>
      <c r="KN34" s="221"/>
      <c r="KO34" s="221"/>
      <c r="KP34" s="221"/>
      <c r="KQ34" s="221"/>
      <c r="KR34" s="221"/>
      <c r="KS34" s="221"/>
      <c r="KT34" s="221"/>
      <c r="KU34" s="221"/>
      <c r="KV34" s="221"/>
      <c r="KW34" s="221"/>
      <c r="KX34" s="221"/>
      <c r="KY34" s="221"/>
      <c r="KZ34" s="221"/>
      <c r="LA34" s="221"/>
      <c r="LB34" s="221"/>
      <c r="LC34" s="221"/>
      <c r="LD34" s="221"/>
      <c r="LE34" s="221"/>
      <c r="LF34" s="221"/>
      <c r="LG34" s="221"/>
      <c r="LH34" s="221"/>
      <c r="LI34" s="221"/>
      <c r="LJ34" s="221"/>
      <c r="LK34" s="221"/>
      <c r="LL34" s="221"/>
      <c r="LM34" s="221"/>
      <c r="LN34" s="221"/>
      <c r="LO34" s="221"/>
      <c r="LP34" s="221"/>
      <c r="LQ34" s="221"/>
      <c r="LR34" s="221"/>
      <c r="LS34" s="221"/>
      <c r="LT34" s="221"/>
      <c r="LU34" s="221"/>
      <c r="LV34" s="221"/>
      <c r="LW34" s="221"/>
      <c r="LX34" s="221"/>
      <c r="LY34" s="221"/>
      <c r="LZ34" s="221"/>
      <c r="MA34" s="221"/>
      <c r="MB34" s="221"/>
      <c r="MC34" s="221"/>
      <c r="MD34" s="221"/>
      <c r="ME34" s="221"/>
      <c r="MF34" s="221"/>
      <c r="MG34" s="221"/>
      <c r="MH34" s="221"/>
      <c r="MI34" s="221"/>
      <c r="MJ34" s="221"/>
      <c r="MK34" s="221"/>
      <c r="ML34" s="221"/>
      <c r="MM34" s="221"/>
      <c r="MN34" s="221"/>
      <c r="MO34" s="221"/>
      <c r="MP34" s="221"/>
      <c r="MQ34" s="221"/>
      <c r="MR34" s="221"/>
      <c r="MS34" s="221"/>
      <c r="MT34" s="221"/>
      <c r="MU34" s="221"/>
      <c r="MV34" s="221"/>
      <c r="MW34" s="221"/>
      <c r="MX34" s="221"/>
      <c r="MY34" s="221"/>
      <c r="MZ34" s="221"/>
      <c r="NA34" s="221"/>
      <c r="NB34" s="221"/>
      <c r="NC34" s="221"/>
      <c r="ND34" s="221"/>
      <c r="NE34" s="221"/>
      <c r="NF34" s="221"/>
      <c r="NG34" s="221"/>
    </row>
    <row r="35" spans="1:371" s="61" customFormat="1" x14ac:dyDescent="0.25">
      <c r="A35" s="221">
        <v>66</v>
      </c>
      <c r="B35" s="221">
        <v>0</v>
      </c>
      <c r="C35" s="221">
        <v>1</v>
      </c>
      <c r="D35" s="206">
        <v>2</v>
      </c>
      <c r="E35" s="267">
        <v>67</v>
      </c>
      <c r="F35" s="865">
        <f t="shared" si="1"/>
        <v>67</v>
      </c>
      <c r="G35" s="232">
        <v>67</v>
      </c>
      <c r="H35" s="232"/>
      <c r="I35" s="207">
        <v>83</v>
      </c>
      <c r="J35" s="342">
        <v>28.604764951635367</v>
      </c>
      <c r="K35" s="210">
        <v>1.8178084319245238</v>
      </c>
      <c r="L35" s="208">
        <v>1</v>
      </c>
      <c r="M35" s="325">
        <v>1</v>
      </c>
      <c r="Q35" s="592">
        <v>171</v>
      </c>
      <c r="R35" s="602">
        <v>1.24</v>
      </c>
      <c r="S35" s="603">
        <v>41</v>
      </c>
      <c r="T35" s="604"/>
      <c r="U35" s="605">
        <v>929.3</v>
      </c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1"/>
      <c r="CA35" s="221"/>
      <c r="CB35" s="221"/>
      <c r="CC35" s="221"/>
      <c r="CD35" s="221"/>
      <c r="CE35" s="221"/>
      <c r="CF35" s="221"/>
      <c r="CG35" s="221"/>
      <c r="CH35" s="221"/>
      <c r="CI35" s="221"/>
      <c r="CJ35" s="221"/>
      <c r="CK35" s="221"/>
      <c r="CL35" s="221"/>
      <c r="CM35" s="221"/>
      <c r="CN35" s="221"/>
      <c r="CO35" s="221"/>
      <c r="CP35" s="221"/>
      <c r="CQ35" s="221"/>
      <c r="CR35" s="221"/>
      <c r="CS35" s="221"/>
      <c r="CT35" s="221"/>
      <c r="CU35" s="221"/>
      <c r="CV35" s="221"/>
      <c r="CW35" s="221"/>
      <c r="CX35" s="221"/>
      <c r="CY35" s="221"/>
      <c r="CZ35" s="221"/>
      <c r="DA35" s="221"/>
      <c r="DB35" s="221"/>
      <c r="DC35" s="221"/>
      <c r="DD35" s="221"/>
      <c r="DE35" s="221"/>
      <c r="DF35" s="221"/>
      <c r="DG35" s="221"/>
      <c r="DH35" s="221"/>
      <c r="DI35" s="221"/>
      <c r="DJ35" s="221"/>
      <c r="DK35" s="221"/>
      <c r="DL35" s="221"/>
      <c r="DM35" s="221"/>
      <c r="DN35" s="221"/>
      <c r="DO35" s="221"/>
      <c r="DP35" s="221"/>
      <c r="DQ35" s="221"/>
      <c r="DR35" s="221"/>
      <c r="DS35" s="221"/>
      <c r="DT35" s="221"/>
      <c r="DU35" s="221"/>
      <c r="DV35" s="221"/>
      <c r="DW35" s="221"/>
      <c r="DX35" s="221"/>
      <c r="DY35" s="221"/>
      <c r="DZ35" s="221"/>
      <c r="EA35" s="221"/>
      <c r="EB35" s="221"/>
      <c r="EC35" s="221"/>
      <c r="ED35" s="221"/>
      <c r="EE35" s="221"/>
      <c r="EF35" s="221"/>
      <c r="EG35" s="221"/>
      <c r="EH35" s="221"/>
      <c r="EI35" s="221"/>
      <c r="EJ35" s="221"/>
      <c r="EK35" s="221"/>
      <c r="EL35" s="221"/>
      <c r="EM35" s="221"/>
      <c r="EN35" s="221"/>
      <c r="EO35" s="221"/>
      <c r="EP35" s="221"/>
      <c r="EQ35" s="221"/>
      <c r="ER35" s="221"/>
      <c r="ES35" s="221"/>
      <c r="ET35" s="221"/>
      <c r="EU35" s="221"/>
      <c r="EV35" s="221"/>
      <c r="EW35" s="221"/>
      <c r="EX35" s="221"/>
      <c r="EY35" s="221"/>
      <c r="EZ35" s="221"/>
      <c r="FA35" s="221"/>
      <c r="FB35" s="221"/>
      <c r="FC35" s="221"/>
      <c r="FD35" s="221"/>
      <c r="FE35" s="221"/>
      <c r="FF35" s="221"/>
      <c r="FG35" s="221"/>
      <c r="FH35" s="221"/>
      <c r="FI35" s="221"/>
      <c r="FJ35" s="221"/>
      <c r="FK35" s="221"/>
      <c r="FL35" s="221"/>
      <c r="FM35" s="221"/>
      <c r="FN35" s="221"/>
      <c r="FO35" s="221"/>
      <c r="FP35" s="221"/>
      <c r="FQ35" s="221"/>
      <c r="FR35" s="221"/>
      <c r="FS35" s="221"/>
      <c r="FT35" s="221"/>
      <c r="FU35" s="221"/>
      <c r="FV35" s="221"/>
      <c r="FW35" s="221"/>
      <c r="FX35" s="221"/>
      <c r="FY35" s="221"/>
      <c r="FZ35" s="221"/>
      <c r="GA35" s="221"/>
      <c r="GB35" s="221"/>
      <c r="GC35" s="221"/>
      <c r="GD35" s="221"/>
      <c r="GE35" s="221"/>
      <c r="GF35" s="221"/>
      <c r="GG35" s="221"/>
      <c r="GH35" s="221"/>
      <c r="GI35" s="221"/>
      <c r="GJ35" s="221"/>
      <c r="GK35" s="221"/>
      <c r="GL35" s="221"/>
      <c r="GM35" s="221"/>
      <c r="GN35" s="221"/>
      <c r="GO35" s="221"/>
      <c r="GP35" s="221"/>
      <c r="GQ35" s="221"/>
      <c r="GR35" s="221"/>
      <c r="GS35" s="221"/>
      <c r="GT35" s="221"/>
      <c r="GU35" s="221"/>
      <c r="GV35" s="221"/>
      <c r="GW35" s="221"/>
      <c r="GX35" s="221"/>
      <c r="GY35" s="221"/>
      <c r="GZ35" s="221"/>
      <c r="HA35" s="221"/>
      <c r="HB35" s="221"/>
      <c r="HC35" s="221"/>
      <c r="HD35" s="221"/>
      <c r="HE35" s="221"/>
      <c r="HF35" s="221"/>
      <c r="HG35" s="221"/>
      <c r="HH35" s="221"/>
      <c r="HI35" s="221"/>
      <c r="HJ35" s="221"/>
      <c r="HK35" s="221"/>
      <c r="HL35" s="221"/>
      <c r="HM35" s="221"/>
      <c r="HN35" s="221"/>
      <c r="HO35" s="221"/>
      <c r="HP35" s="221"/>
      <c r="HQ35" s="221"/>
      <c r="HR35" s="221"/>
      <c r="HS35" s="221"/>
      <c r="HT35" s="221"/>
      <c r="HU35" s="221"/>
      <c r="HV35" s="221"/>
      <c r="HW35" s="221"/>
      <c r="HX35" s="221"/>
      <c r="HY35" s="221"/>
      <c r="HZ35" s="221"/>
      <c r="IA35" s="221"/>
      <c r="IB35" s="221"/>
      <c r="IC35" s="221"/>
      <c r="ID35" s="221"/>
      <c r="IE35" s="221"/>
      <c r="IF35" s="221"/>
      <c r="IG35" s="221"/>
      <c r="IH35" s="221"/>
      <c r="II35" s="221"/>
      <c r="IJ35" s="221"/>
      <c r="IK35" s="221"/>
      <c r="IL35" s="221"/>
      <c r="IM35" s="221"/>
      <c r="IN35" s="221"/>
      <c r="IO35" s="221"/>
      <c r="IP35" s="221"/>
      <c r="IQ35" s="221"/>
      <c r="IR35" s="221"/>
      <c r="IS35" s="221"/>
      <c r="IT35" s="221"/>
      <c r="IU35" s="221"/>
      <c r="IV35" s="221"/>
      <c r="IW35" s="221"/>
      <c r="IX35" s="221"/>
      <c r="IY35" s="221"/>
      <c r="IZ35" s="221"/>
      <c r="JA35" s="221"/>
      <c r="JB35" s="221"/>
      <c r="JC35" s="221"/>
      <c r="JD35" s="221"/>
      <c r="JE35" s="221"/>
      <c r="JF35" s="221"/>
      <c r="JG35" s="221"/>
      <c r="JH35" s="221"/>
      <c r="JI35" s="221"/>
      <c r="JJ35" s="221"/>
      <c r="JK35" s="221"/>
      <c r="JL35" s="221"/>
      <c r="JM35" s="221"/>
      <c r="JN35" s="221"/>
      <c r="JO35" s="221"/>
      <c r="JP35" s="221"/>
      <c r="JQ35" s="221"/>
      <c r="JR35" s="221"/>
      <c r="JS35" s="221"/>
      <c r="JT35" s="221"/>
      <c r="JU35" s="221"/>
      <c r="JV35" s="221"/>
      <c r="JW35" s="221"/>
      <c r="JX35" s="221"/>
      <c r="JY35" s="221"/>
      <c r="JZ35" s="221"/>
      <c r="KA35" s="221"/>
      <c r="KB35" s="221"/>
      <c r="KC35" s="221"/>
      <c r="KD35" s="221"/>
      <c r="KE35" s="221"/>
      <c r="KF35" s="221"/>
      <c r="KG35" s="221"/>
      <c r="KH35" s="221"/>
      <c r="KI35" s="221"/>
      <c r="KJ35" s="221"/>
      <c r="KK35" s="221"/>
      <c r="KL35" s="221"/>
      <c r="KM35" s="221"/>
      <c r="KN35" s="221"/>
      <c r="KO35" s="221"/>
      <c r="KP35" s="221"/>
      <c r="KQ35" s="221"/>
      <c r="KR35" s="221"/>
      <c r="KS35" s="221"/>
      <c r="KT35" s="221"/>
      <c r="KU35" s="221"/>
      <c r="KV35" s="221"/>
      <c r="KW35" s="221"/>
      <c r="KX35" s="221"/>
      <c r="KY35" s="221"/>
      <c r="KZ35" s="221"/>
      <c r="LA35" s="221"/>
      <c r="LB35" s="221"/>
      <c r="LC35" s="221"/>
      <c r="LD35" s="221"/>
      <c r="LE35" s="221"/>
      <c r="LF35" s="221"/>
      <c r="LG35" s="221"/>
      <c r="LH35" s="221"/>
      <c r="LI35" s="221"/>
      <c r="LJ35" s="221"/>
      <c r="LK35" s="221"/>
      <c r="LL35" s="221"/>
      <c r="LM35" s="221"/>
      <c r="LN35" s="221"/>
      <c r="LO35" s="221"/>
      <c r="LP35" s="221"/>
      <c r="LQ35" s="221"/>
      <c r="LR35" s="221"/>
      <c r="LS35" s="221"/>
      <c r="LT35" s="221"/>
      <c r="LU35" s="221"/>
      <c r="LV35" s="221"/>
      <c r="LW35" s="221"/>
      <c r="LX35" s="221"/>
      <c r="LY35" s="221"/>
      <c r="LZ35" s="221"/>
      <c r="MA35" s="221"/>
      <c r="MB35" s="221"/>
      <c r="MC35" s="221"/>
      <c r="MD35" s="221"/>
      <c r="ME35" s="221"/>
      <c r="MF35" s="221"/>
      <c r="MG35" s="221"/>
      <c r="MH35" s="221"/>
      <c r="MI35" s="221"/>
      <c r="MJ35" s="221"/>
      <c r="MK35" s="221"/>
      <c r="ML35" s="221"/>
      <c r="MM35" s="221"/>
      <c r="MN35" s="221"/>
      <c r="MO35" s="221"/>
      <c r="MP35" s="221"/>
      <c r="MQ35" s="221"/>
      <c r="MR35" s="221"/>
      <c r="MS35" s="221"/>
      <c r="MT35" s="221"/>
      <c r="MU35" s="221"/>
      <c r="MV35" s="221"/>
      <c r="MW35" s="221"/>
      <c r="MX35" s="221"/>
      <c r="MY35" s="221"/>
      <c r="MZ35" s="221"/>
      <c r="NA35" s="221"/>
      <c r="NB35" s="221"/>
      <c r="NC35" s="221"/>
      <c r="ND35" s="221"/>
      <c r="NE35" s="221"/>
      <c r="NF35" s="221"/>
      <c r="NG35" s="221"/>
    </row>
    <row r="36" spans="1:371" s="133" customFormat="1" x14ac:dyDescent="0.25">
      <c r="A36" s="221">
        <v>68</v>
      </c>
      <c r="B36" s="221">
        <v>0</v>
      </c>
      <c r="C36" s="221">
        <v>1</v>
      </c>
      <c r="D36" s="206">
        <v>2</v>
      </c>
      <c r="E36" s="267">
        <v>69</v>
      </c>
      <c r="F36" s="865">
        <f t="shared" si="1"/>
        <v>69</v>
      </c>
      <c r="G36" s="232">
        <v>69</v>
      </c>
      <c r="H36" s="232"/>
      <c r="I36" s="207">
        <v>75</v>
      </c>
      <c r="J36" s="342">
        <v>27.763429752066116</v>
      </c>
      <c r="K36" s="210">
        <v>2.0254654972534958</v>
      </c>
      <c r="L36" s="208">
        <v>0</v>
      </c>
      <c r="M36" s="325">
        <v>0</v>
      </c>
      <c r="N36" s="61"/>
      <c r="O36" s="61"/>
      <c r="P36" s="61"/>
      <c r="Q36" s="592">
        <v>95</v>
      </c>
      <c r="R36" s="602">
        <v>1.55</v>
      </c>
      <c r="S36" s="603">
        <v>44</v>
      </c>
      <c r="T36" s="604"/>
      <c r="U36" s="605">
        <v>4770</v>
      </c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1"/>
      <c r="BM36" s="221"/>
      <c r="BN36" s="221"/>
      <c r="BO36" s="221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1"/>
      <c r="CA36" s="221"/>
      <c r="CB36" s="221"/>
      <c r="CC36" s="221"/>
      <c r="CD36" s="221"/>
      <c r="CE36" s="221"/>
      <c r="CF36" s="221"/>
      <c r="CG36" s="221"/>
      <c r="CH36" s="221"/>
      <c r="CI36" s="221"/>
      <c r="CJ36" s="221"/>
      <c r="CK36" s="221"/>
      <c r="CL36" s="221"/>
      <c r="CM36" s="221"/>
      <c r="CN36" s="221"/>
      <c r="CO36" s="221"/>
      <c r="CP36" s="221"/>
      <c r="CQ36" s="221"/>
      <c r="CR36" s="221"/>
      <c r="CS36" s="221"/>
      <c r="CT36" s="221"/>
      <c r="CU36" s="221"/>
      <c r="CV36" s="221"/>
      <c r="CW36" s="221"/>
      <c r="CX36" s="221"/>
      <c r="CY36" s="221"/>
      <c r="CZ36" s="221"/>
      <c r="DA36" s="221"/>
      <c r="DB36" s="221"/>
      <c r="DC36" s="221"/>
      <c r="DD36" s="221"/>
      <c r="DE36" s="221"/>
      <c r="DF36" s="221"/>
      <c r="DG36" s="221"/>
      <c r="DH36" s="221"/>
      <c r="DI36" s="221"/>
      <c r="DJ36" s="221"/>
      <c r="DK36" s="221"/>
      <c r="DL36" s="221"/>
      <c r="DM36" s="221"/>
      <c r="DN36" s="221"/>
      <c r="DO36" s="221"/>
      <c r="DP36" s="221"/>
      <c r="DQ36" s="221"/>
      <c r="DR36" s="221"/>
      <c r="DS36" s="221"/>
      <c r="DT36" s="221"/>
      <c r="DU36" s="221"/>
      <c r="DV36" s="221"/>
      <c r="DW36" s="221"/>
      <c r="DX36" s="221"/>
      <c r="DY36" s="221"/>
      <c r="DZ36" s="221"/>
      <c r="EA36" s="221"/>
      <c r="EB36" s="221"/>
      <c r="EC36" s="221"/>
      <c r="ED36" s="221"/>
      <c r="EE36" s="221"/>
      <c r="EF36" s="221"/>
      <c r="EG36" s="221"/>
      <c r="EH36" s="221"/>
      <c r="EI36" s="221"/>
      <c r="EJ36" s="221"/>
      <c r="EK36" s="221"/>
      <c r="EL36" s="221"/>
      <c r="EM36" s="221"/>
      <c r="EN36" s="221"/>
      <c r="EO36" s="221"/>
      <c r="EP36" s="221"/>
      <c r="EQ36" s="221"/>
      <c r="ER36" s="221"/>
      <c r="ES36" s="221"/>
      <c r="ET36" s="221"/>
      <c r="EU36" s="221"/>
      <c r="EV36" s="221"/>
      <c r="EW36" s="221"/>
      <c r="EX36" s="221"/>
      <c r="EY36" s="221"/>
      <c r="EZ36" s="221"/>
      <c r="FA36" s="221"/>
      <c r="FB36" s="221"/>
      <c r="FC36" s="221"/>
      <c r="FD36" s="221"/>
      <c r="FE36" s="221"/>
      <c r="FF36" s="221"/>
      <c r="FG36" s="221"/>
      <c r="FH36" s="221"/>
      <c r="FI36" s="221"/>
      <c r="FJ36" s="221"/>
      <c r="FK36" s="221"/>
      <c r="FL36" s="221"/>
      <c r="FM36" s="221"/>
      <c r="FN36" s="221"/>
      <c r="FO36" s="221"/>
      <c r="FP36" s="221"/>
      <c r="FQ36" s="221"/>
      <c r="FR36" s="221"/>
      <c r="FS36" s="221"/>
      <c r="FT36" s="221"/>
      <c r="FU36" s="221"/>
      <c r="FV36" s="221"/>
      <c r="FW36" s="221"/>
      <c r="FX36" s="221"/>
      <c r="FY36" s="221"/>
      <c r="FZ36" s="221"/>
      <c r="GA36" s="221"/>
      <c r="GB36" s="221"/>
      <c r="GC36" s="221"/>
      <c r="GD36" s="221"/>
      <c r="GE36" s="221"/>
      <c r="GF36" s="221"/>
      <c r="GG36" s="221"/>
      <c r="GH36" s="221"/>
      <c r="GI36" s="221"/>
      <c r="GJ36" s="221"/>
      <c r="GK36" s="221"/>
      <c r="GL36" s="221"/>
      <c r="GM36" s="221"/>
      <c r="GN36" s="221"/>
      <c r="GO36" s="221"/>
      <c r="GP36" s="221"/>
      <c r="GQ36" s="221"/>
      <c r="GR36" s="221"/>
      <c r="GS36" s="221"/>
      <c r="GT36" s="221"/>
      <c r="GU36" s="221"/>
      <c r="GV36" s="221"/>
      <c r="GW36" s="221"/>
      <c r="GX36" s="221"/>
      <c r="GY36" s="221"/>
      <c r="GZ36" s="221"/>
      <c r="HA36" s="221"/>
      <c r="HB36" s="221"/>
      <c r="HC36" s="221"/>
      <c r="HD36" s="221"/>
      <c r="HE36" s="221"/>
      <c r="HF36" s="221"/>
      <c r="HG36" s="221"/>
      <c r="HH36" s="221"/>
      <c r="HI36" s="221"/>
      <c r="HJ36" s="221"/>
      <c r="HK36" s="221"/>
      <c r="HL36" s="221"/>
      <c r="HM36" s="221"/>
      <c r="HN36" s="221"/>
      <c r="HO36" s="221"/>
      <c r="HP36" s="221"/>
      <c r="HQ36" s="221"/>
      <c r="HR36" s="221"/>
      <c r="HS36" s="221"/>
      <c r="HT36" s="221"/>
      <c r="HU36" s="221"/>
      <c r="HV36" s="221"/>
      <c r="HW36" s="221"/>
      <c r="HX36" s="221"/>
      <c r="HY36" s="221"/>
      <c r="HZ36" s="221"/>
      <c r="IA36" s="221"/>
      <c r="IB36" s="221"/>
      <c r="IC36" s="221"/>
      <c r="ID36" s="221"/>
      <c r="IE36" s="221"/>
      <c r="IF36" s="221"/>
      <c r="IG36" s="221"/>
      <c r="IH36" s="221"/>
      <c r="II36" s="221"/>
      <c r="IJ36" s="221"/>
      <c r="IK36" s="221"/>
      <c r="IL36" s="221"/>
      <c r="IM36" s="221"/>
      <c r="IN36" s="221"/>
      <c r="IO36" s="221"/>
      <c r="IP36" s="221"/>
      <c r="IQ36" s="221"/>
      <c r="IR36" s="221"/>
      <c r="IS36" s="221"/>
      <c r="IT36" s="221"/>
      <c r="IU36" s="221"/>
      <c r="IV36" s="221"/>
      <c r="IW36" s="221"/>
      <c r="IX36" s="221"/>
      <c r="IY36" s="221"/>
      <c r="IZ36" s="221"/>
      <c r="JA36" s="221"/>
      <c r="JB36" s="221"/>
      <c r="JC36" s="221"/>
      <c r="JD36" s="221"/>
      <c r="JE36" s="221"/>
      <c r="JF36" s="221"/>
      <c r="JG36" s="221"/>
      <c r="JH36" s="221"/>
      <c r="JI36" s="221"/>
      <c r="JJ36" s="221"/>
      <c r="JK36" s="221"/>
      <c r="JL36" s="221"/>
      <c r="JM36" s="221"/>
      <c r="JN36" s="221"/>
      <c r="JO36" s="221"/>
      <c r="JP36" s="221"/>
      <c r="JQ36" s="221"/>
      <c r="JR36" s="221"/>
      <c r="JS36" s="221"/>
      <c r="JT36" s="221"/>
      <c r="JU36" s="221"/>
      <c r="JV36" s="221"/>
      <c r="JW36" s="221"/>
      <c r="JX36" s="221"/>
      <c r="JY36" s="221"/>
      <c r="JZ36" s="221"/>
      <c r="KA36" s="221"/>
      <c r="KB36" s="221"/>
      <c r="KC36" s="221"/>
      <c r="KD36" s="221"/>
      <c r="KE36" s="221"/>
      <c r="KF36" s="221"/>
      <c r="KG36" s="221"/>
      <c r="KH36" s="221"/>
      <c r="KI36" s="221"/>
      <c r="KJ36" s="221"/>
      <c r="KK36" s="221"/>
      <c r="KL36" s="221"/>
      <c r="KM36" s="221"/>
      <c r="KN36" s="221"/>
      <c r="KO36" s="221"/>
      <c r="KP36" s="221"/>
      <c r="KQ36" s="221"/>
      <c r="KR36" s="221"/>
      <c r="KS36" s="221"/>
      <c r="KT36" s="221"/>
      <c r="KU36" s="221"/>
      <c r="KV36" s="221"/>
      <c r="KW36" s="221"/>
      <c r="KX36" s="221"/>
      <c r="KY36" s="221"/>
      <c r="KZ36" s="221"/>
      <c r="LA36" s="221"/>
      <c r="LB36" s="221"/>
      <c r="LC36" s="221"/>
      <c r="LD36" s="221"/>
      <c r="LE36" s="221"/>
      <c r="LF36" s="221"/>
      <c r="LG36" s="221"/>
      <c r="LH36" s="221"/>
      <c r="LI36" s="221"/>
      <c r="LJ36" s="221"/>
      <c r="LK36" s="221"/>
      <c r="LL36" s="221"/>
      <c r="LM36" s="221"/>
      <c r="LN36" s="221"/>
      <c r="LO36" s="221"/>
      <c r="LP36" s="221"/>
      <c r="LQ36" s="221"/>
      <c r="LR36" s="221"/>
      <c r="LS36" s="221"/>
      <c r="LT36" s="221"/>
      <c r="LU36" s="221"/>
      <c r="LV36" s="221"/>
      <c r="LW36" s="221"/>
      <c r="LX36" s="221"/>
      <c r="LY36" s="221"/>
      <c r="LZ36" s="221"/>
      <c r="MA36" s="221"/>
      <c r="MB36" s="221"/>
      <c r="MC36" s="221"/>
      <c r="MD36" s="221"/>
      <c r="ME36" s="221"/>
      <c r="MF36" s="221"/>
      <c r="MG36" s="221"/>
      <c r="MH36" s="221"/>
      <c r="MI36" s="221"/>
      <c r="MJ36" s="221"/>
      <c r="MK36" s="221"/>
      <c r="ML36" s="221"/>
      <c r="MM36" s="221"/>
      <c r="MN36" s="221"/>
      <c r="MO36" s="221"/>
      <c r="MP36" s="221"/>
      <c r="MQ36" s="221"/>
      <c r="MR36" s="221"/>
      <c r="MS36" s="221"/>
      <c r="MT36" s="221"/>
      <c r="MU36" s="221"/>
      <c r="MV36" s="221"/>
      <c r="MW36" s="221"/>
      <c r="MX36" s="221"/>
      <c r="MY36" s="221"/>
      <c r="MZ36" s="221"/>
      <c r="NA36" s="221"/>
      <c r="NB36" s="221"/>
      <c r="NC36" s="221"/>
      <c r="ND36" s="221"/>
      <c r="NE36" s="221"/>
      <c r="NF36" s="221"/>
      <c r="NG36" s="221"/>
    </row>
    <row r="37" spans="1:371" s="133" customFormat="1" x14ac:dyDescent="0.25">
      <c r="A37" s="221">
        <v>69</v>
      </c>
      <c r="B37" s="274">
        <v>0</v>
      </c>
      <c r="C37" s="221">
        <v>1</v>
      </c>
      <c r="D37" s="206">
        <v>2</v>
      </c>
      <c r="E37" s="267">
        <v>70</v>
      </c>
      <c r="F37" s="865">
        <f t="shared" si="1"/>
        <v>70</v>
      </c>
      <c r="G37" s="232">
        <v>70</v>
      </c>
      <c r="H37" s="232"/>
      <c r="I37" s="207">
        <v>73</v>
      </c>
      <c r="J37" s="342">
        <v>42.849722991689752</v>
      </c>
      <c r="K37" s="210">
        <v>1.933516500314427</v>
      </c>
      <c r="L37" s="208">
        <v>1</v>
      </c>
      <c r="M37" s="331">
        <v>0</v>
      </c>
      <c r="N37" s="61"/>
      <c r="O37" s="61"/>
      <c r="P37" s="61"/>
      <c r="Q37" s="592"/>
      <c r="R37" s="602">
        <v>0.91</v>
      </c>
      <c r="S37" s="603">
        <v>61</v>
      </c>
      <c r="T37" s="603"/>
      <c r="U37" s="605">
        <v>526.6</v>
      </c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1"/>
      <c r="CA37" s="221"/>
      <c r="CB37" s="221"/>
      <c r="CC37" s="221"/>
      <c r="CD37" s="221"/>
      <c r="CE37" s="221"/>
      <c r="CF37" s="221"/>
      <c r="CG37" s="221"/>
      <c r="CH37" s="221"/>
      <c r="CI37" s="221"/>
      <c r="CJ37" s="221"/>
      <c r="CK37" s="221"/>
      <c r="CL37" s="221"/>
      <c r="CM37" s="221"/>
      <c r="CN37" s="221"/>
      <c r="CO37" s="221"/>
      <c r="CP37" s="221"/>
      <c r="CQ37" s="221"/>
      <c r="CR37" s="221"/>
      <c r="CS37" s="221"/>
      <c r="CT37" s="221"/>
      <c r="CU37" s="221"/>
      <c r="CV37" s="221"/>
      <c r="CW37" s="221"/>
      <c r="CX37" s="221"/>
      <c r="CY37" s="221"/>
      <c r="CZ37" s="221"/>
      <c r="DA37" s="221"/>
      <c r="DB37" s="221"/>
      <c r="DC37" s="221"/>
      <c r="DD37" s="221"/>
      <c r="DE37" s="221"/>
      <c r="DF37" s="221"/>
      <c r="DG37" s="221"/>
      <c r="DH37" s="221"/>
      <c r="DI37" s="221"/>
      <c r="DJ37" s="221"/>
      <c r="DK37" s="221"/>
      <c r="DL37" s="221"/>
      <c r="DM37" s="221"/>
      <c r="DN37" s="221"/>
      <c r="DO37" s="221"/>
      <c r="DP37" s="221"/>
      <c r="DQ37" s="221"/>
      <c r="DR37" s="221"/>
      <c r="DS37" s="221"/>
      <c r="DT37" s="221"/>
      <c r="DU37" s="221"/>
      <c r="DV37" s="221"/>
      <c r="DW37" s="221"/>
      <c r="DX37" s="221"/>
      <c r="DY37" s="221"/>
      <c r="DZ37" s="221"/>
      <c r="EA37" s="221"/>
      <c r="EB37" s="221"/>
      <c r="EC37" s="221"/>
      <c r="ED37" s="221"/>
      <c r="EE37" s="221"/>
      <c r="EF37" s="221"/>
      <c r="EG37" s="221"/>
      <c r="EH37" s="221"/>
      <c r="EI37" s="221"/>
      <c r="EJ37" s="221"/>
      <c r="EK37" s="221"/>
      <c r="EL37" s="221"/>
      <c r="EM37" s="221"/>
      <c r="EN37" s="221"/>
      <c r="EO37" s="221"/>
      <c r="EP37" s="221"/>
      <c r="EQ37" s="221"/>
      <c r="ER37" s="221"/>
      <c r="ES37" s="221"/>
      <c r="ET37" s="221"/>
      <c r="EU37" s="221"/>
      <c r="EV37" s="221"/>
      <c r="EW37" s="221"/>
      <c r="EX37" s="221"/>
      <c r="EY37" s="221"/>
      <c r="EZ37" s="221"/>
      <c r="FA37" s="221"/>
      <c r="FB37" s="221"/>
      <c r="FC37" s="221"/>
      <c r="FD37" s="221"/>
      <c r="FE37" s="221"/>
      <c r="FF37" s="221"/>
      <c r="FG37" s="221"/>
      <c r="FH37" s="221"/>
      <c r="FI37" s="221"/>
      <c r="FJ37" s="221"/>
      <c r="FK37" s="221"/>
      <c r="FL37" s="221"/>
      <c r="FM37" s="221"/>
      <c r="FN37" s="221"/>
      <c r="FO37" s="221"/>
      <c r="FP37" s="221"/>
      <c r="FQ37" s="221"/>
      <c r="FR37" s="221"/>
      <c r="FS37" s="221"/>
      <c r="FT37" s="221"/>
      <c r="FU37" s="221"/>
      <c r="FV37" s="221"/>
      <c r="FW37" s="221"/>
      <c r="FX37" s="221"/>
      <c r="FY37" s="221"/>
      <c r="FZ37" s="221"/>
      <c r="GA37" s="221"/>
      <c r="GB37" s="221"/>
      <c r="GC37" s="221"/>
      <c r="GD37" s="221"/>
      <c r="GE37" s="221"/>
      <c r="GF37" s="221"/>
      <c r="GG37" s="221"/>
      <c r="GH37" s="221"/>
      <c r="GI37" s="221"/>
      <c r="GJ37" s="221"/>
      <c r="GK37" s="221"/>
      <c r="GL37" s="221"/>
      <c r="GM37" s="221"/>
      <c r="GN37" s="221"/>
      <c r="GO37" s="221"/>
      <c r="GP37" s="221"/>
      <c r="GQ37" s="221"/>
      <c r="GR37" s="221"/>
      <c r="GS37" s="221"/>
      <c r="GT37" s="221"/>
      <c r="GU37" s="221"/>
      <c r="GV37" s="221"/>
      <c r="GW37" s="221"/>
      <c r="GX37" s="221"/>
      <c r="GY37" s="221"/>
      <c r="GZ37" s="221"/>
      <c r="HA37" s="221"/>
      <c r="HB37" s="221"/>
      <c r="HC37" s="221"/>
      <c r="HD37" s="221"/>
      <c r="HE37" s="221"/>
      <c r="HF37" s="221"/>
      <c r="HG37" s="221"/>
      <c r="HH37" s="221"/>
      <c r="HI37" s="221"/>
      <c r="HJ37" s="221"/>
      <c r="HK37" s="221"/>
      <c r="HL37" s="221"/>
      <c r="HM37" s="221"/>
      <c r="HN37" s="221"/>
      <c r="HO37" s="221"/>
      <c r="HP37" s="221"/>
      <c r="HQ37" s="221"/>
      <c r="HR37" s="221"/>
      <c r="HS37" s="221"/>
      <c r="HT37" s="221"/>
      <c r="HU37" s="221"/>
      <c r="HV37" s="221"/>
      <c r="HW37" s="221"/>
      <c r="HX37" s="221"/>
      <c r="HY37" s="221"/>
      <c r="HZ37" s="221"/>
      <c r="IA37" s="221"/>
      <c r="IB37" s="221"/>
      <c r="IC37" s="221"/>
      <c r="ID37" s="221"/>
      <c r="IE37" s="221"/>
      <c r="IF37" s="221"/>
      <c r="IG37" s="221"/>
      <c r="IH37" s="221"/>
      <c r="II37" s="221"/>
      <c r="IJ37" s="221"/>
      <c r="IK37" s="221"/>
      <c r="IL37" s="221"/>
      <c r="IM37" s="221"/>
      <c r="IN37" s="221"/>
      <c r="IO37" s="221"/>
      <c r="IP37" s="221"/>
      <c r="IQ37" s="221"/>
      <c r="IR37" s="221"/>
      <c r="IS37" s="221"/>
      <c r="IT37" s="221"/>
      <c r="IU37" s="221"/>
      <c r="IV37" s="221"/>
      <c r="IW37" s="221"/>
      <c r="IX37" s="221"/>
      <c r="IY37" s="221"/>
      <c r="IZ37" s="221"/>
      <c r="JA37" s="221"/>
      <c r="JB37" s="221"/>
      <c r="JC37" s="221"/>
      <c r="JD37" s="221"/>
      <c r="JE37" s="221"/>
      <c r="JF37" s="221"/>
      <c r="JG37" s="221"/>
      <c r="JH37" s="221"/>
      <c r="JI37" s="221"/>
      <c r="JJ37" s="221"/>
      <c r="JK37" s="221"/>
      <c r="JL37" s="221"/>
      <c r="JM37" s="221"/>
      <c r="JN37" s="221"/>
      <c r="JO37" s="221"/>
      <c r="JP37" s="221"/>
      <c r="JQ37" s="221"/>
      <c r="JR37" s="221"/>
      <c r="JS37" s="221"/>
      <c r="JT37" s="221"/>
      <c r="JU37" s="221"/>
      <c r="JV37" s="221"/>
      <c r="JW37" s="221"/>
      <c r="JX37" s="221"/>
      <c r="JY37" s="221"/>
      <c r="JZ37" s="221"/>
      <c r="KA37" s="221"/>
      <c r="KB37" s="221"/>
      <c r="KC37" s="221"/>
      <c r="KD37" s="221"/>
      <c r="KE37" s="221"/>
      <c r="KF37" s="221"/>
      <c r="KG37" s="221"/>
      <c r="KH37" s="221"/>
      <c r="KI37" s="221"/>
      <c r="KJ37" s="221"/>
      <c r="KK37" s="221"/>
      <c r="KL37" s="221"/>
      <c r="KM37" s="221"/>
      <c r="KN37" s="221"/>
      <c r="KO37" s="221"/>
      <c r="KP37" s="221"/>
      <c r="KQ37" s="221"/>
      <c r="KR37" s="221"/>
      <c r="KS37" s="221"/>
      <c r="KT37" s="221"/>
      <c r="KU37" s="221"/>
      <c r="KV37" s="221"/>
      <c r="KW37" s="221"/>
      <c r="KX37" s="221"/>
      <c r="KY37" s="221"/>
      <c r="KZ37" s="221"/>
      <c r="LA37" s="221"/>
      <c r="LB37" s="221"/>
      <c r="LC37" s="221"/>
      <c r="LD37" s="221"/>
      <c r="LE37" s="221"/>
      <c r="LF37" s="221"/>
      <c r="LG37" s="221"/>
      <c r="LH37" s="221"/>
      <c r="LI37" s="221"/>
      <c r="LJ37" s="221"/>
      <c r="LK37" s="221"/>
      <c r="LL37" s="221"/>
      <c r="LM37" s="221"/>
      <c r="LN37" s="221"/>
      <c r="LO37" s="221"/>
      <c r="LP37" s="221"/>
      <c r="LQ37" s="221"/>
      <c r="LR37" s="221"/>
      <c r="LS37" s="221"/>
      <c r="LT37" s="221"/>
      <c r="LU37" s="221"/>
      <c r="LV37" s="221"/>
      <c r="LW37" s="221"/>
      <c r="LX37" s="221"/>
      <c r="LY37" s="221"/>
      <c r="LZ37" s="221"/>
      <c r="MA37" s="221"/>
      <c r="MB37" s="221"/>
      <c r="MC37" s="221"/>
      <c r="MD37" s="221"/>
      <c r="ME37" s="221"/>
      <c r="MF37" s="221"/>
      <c r="MG37" s="221"/>
      <c r="MH37" s="221"/>
      <c r="MI37" s="221"/>
      <c r="MJ37" s="221"/>
      <c r="MK37" s="221"/>
      <c r="ML37" s="221"/>
      <c r="MM37" s="221"/>
      <c r="MN37" s="221"/>
      <c r="MO37" s="221"/>
      <c r="MP37" s="221"/>
      <c r="MQ37" s="221"/>
      <c r="MR37" s="221"/>
      <c r="MS37" s="221"/>
      <c r="MT37" s="221"/>
      <c r="MU37" s="221"/>
      <c r="MV37" s="221"/>
      <c r="MW37" s="221"/>
      <c r="MX37" s="221"/>
      <c r="MY37" s="221"/>
      <c r="MZ37" s="221"/>
      <c r="NA37" s="221"/>
      <c r="NB37" s="221"/>
      <c r="NC37" s="221"/>
      <c r="ND37" s="221"/>
      <c r="NE37" s="221"/>
      <c r="NF37" s="221"/>
      <c r="NG37" s="221"/>
    </row>
    <row r="38" spans="1:371" s="61" customFormat="1" x14ac:dyDescent="0.25">
      <c r="A38" s="274">
        <v>70</v>
      </c>
      <c r="B38" s="221">
        <v>0</v>
      </c>
      <c r="C38" s="221">
        <v>1</v>
      </c>
      <c r="D38" s="206">
        <v>2</v>
      </c>
      <c r="E38" s="274">
        <v>71</v>
      </c>
      <c r="F38" s="865">
        <f t="shared" si="1"/>
        <v>71</v>
      </c>
      <c r="G38" s="232">
        <v>71</v>
      </c>
      <c r="H38" s="232"/>
      <c r="I38" s="207">
        <v>74</v>
      </c>
      <c r="J38" s="342">
        <v>36.363636363636367</v>
      </c>
      <c r="K38" s="210">
        <v>2.0520462312484096</v>
      </c>
      <c r="L38" s="208">
        <v>1</v>
      </c>
      <c r="M38" s="331">
        <v>1</v>
      </c>
      <c r="O38" s="133"/>
      <c r="Q38" s="592">
        <v>466</v>
      </c>
      <c r="R38" s="602">
        <v>1.54</v>
      </c>
      <c r="S38" s="603">
        <v>33</v>
      </c>
      <c r="T38" s="603"/>
      <c r="U38" s="605">
        <v>1057</v>
      </c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1"/>
      <c r="CA38" s="221"/>
      <c r="CB38" s="221"/>
      <c r="CC38" s="221"/>
      <c r="CD38" s="221"/>
      <c r="CE38" s="221"/>
      <c r="CF38" s="221"/>
      <c r="CG38" s="221"/>
      <c r="CH38" s="221"/>
      <c r="CI38" s="221"/>
      <c r="CJ38" s="221"/>
      <c r="CK38" s="221"/>
      <c r="CL38" s="221"/>
      <c r="CM38" s="221"/>
      <c r="CN38" s="221"/>
      <c r="CO38" s="221"/>
      <c r="CP38" s="221"/>
      <c r="CQ38" s="221"/>
      <c r="CR38" s="221"/>
      <c r="CS38" s="221"/>
      <c r="CT38" s="221"/>
      <c r="CU38" s="221"/>
      <c r="CV38" s="221"/>
      <c r="CW38" s="221"/>
      <c r="CX38" s="221"/>
      <c r="CY38" s="221"/>
      <c r="CZ38" s="221"/>
      <c r="DA38" s="221"/>
      <c r="DB38" s="221"/>
      <c r="DC38" s="221"/>
      <c r="DD38" s="221"/>
      <c r="DE38" s="221"/>
      <c r="DF38" s="221"/>
      <c r="DG38" s="221"/>
      <c r="DH38" s="221"/>
      <c r="DI38" s="221"/>
      <c r="DJ38" s="221"/>
      <c r="DK38" s="221"/>
      <c r="DL38" s="221"/>
      <c r="DM38" s="221"/>
      <c r="DN38" s="221"/>
      <c r="DO38" s="221"/>
      <c r="DP38" s="221"/>
      <c r="DQ38" s="221"/>
      <c r="DR38" s="221"/>
      <c r="DS38" s="221"/>
      <c r="DT38" s="221"/>
      <c r="DU38" s="221"/>
      <c r="DV38" s="221"/>
      <c r="DW38" s="221"/>
      <c r="DX38" s="221"/>
      <c r="DY38" s="221"/>
      <c r="DZ38" s="221"/>
      <c r="EA38" s="221"/>
      <c r="EB38" s="221"/>
      <c r="EC38" s="221"/>
      <c r="ED38" s="221"/>
      <c r="EE38" s="221"/>
      <c r="EF38" s="221"/>
      <c r="EG38" s="221"/>
      <c r="EH38" s="221"/>
      <c r="EI38" s="221"/>
      <c r="EJ38" s="221"/>
      <c r="EK38" s="221"/>
      <c r="EL38" s="221"/>
      <c r="EM38" s="221"/>
      <c r="EN38" s="221"/>
      <c r="EO38" s="221"/>
      <c r="EP38" s="221"/>
      <c r="EQ38" s="221"/>
      <c r="ER38" s="221"/>
      <c r="ES38" s="221"/>
      <c r="ET38" s="221"/>
      <c r="EU38" s="221"/>
      <c r="EV38" s="221"/>
      <c r="EW38" s="221"/>
      <c r="EX38" s="221"/>
      <c r="EY38" s="221"/>
      <c r="EZ38" s="221"/>
      <c r="FA38" s="221"/>
      <c r="FB38" s="221"/>
      <c r="FC38" s="221"/>
      <c r="FD38" s="221"/>
      <c r="FE38" s="221"/>
      <c r="FF38" s="221"/>
      <c r="FG38" s="221"/>
      <c r="FH38" s="221"/>
      <c r="FI38" s="221"/>
      <c r="FJ38" s="221"/>
      <c r="FK38" s="221"/>
      <c r="FL38" s="221"/>
      <c r="FM38" s="221"/>
      <c r="FN38" s="221"/>
      <c r="FO38" s="221"/>
      <c r="FP38" s="221"/>
      <c r="FQ38" s="221"/>
      <c r="FR38" s="221"/>
      <c r="FS38" s="221"/>
      <c r="FT38" s="221"/>
      <c r="FU38" s="221"/>
      <c r="FV38" s="221"/>
      <c r="FW38" s="221"/>
      <c r="FX38" s="221"/>
      <c r="FY38" s="221"/>
      <c r="FZ38" s="221"/>
      <c r="GA38" s="221"/>
      <c r="GB38" s="221"/>
      <c r="GC38" s="221"/>
      <c r="GD38" s="221"/>
      <c r="GE38" s="221"/>
      <c r="GF38" s="221"/>
      <c r="GG38" s="221"/>
      <c r="GH38" s="221"/>
      <c r="GI38" s="221"/>
      <c r="GJ38" s="221"/>
      <c r="GK38" s="221"/>
      <c r="GL38" s="221"/>
      <c r="GM38" s="221"/>
      <c r="GN38" s="221"/>
      <c r="GO38" s="221"/>
      <c r="GP38" s="221"/>
      <c r="GQ38" s="221"/>
      <c r="GR38" s="221"/>
      <c r="GS38" s="221"/>
      <c r="GT38" s="221"/>
      <c r="GU38" s="221"/>
      <c r="GV38" s="221"/>
      <c r="GW38" s="221"/>
      <c r="GX38" s="221"/>
      <c r="GY38" s="221"/>
      <c r="GZ38" s="221"/>
      <c r="HA38" s="221"/>
      <c r="HB38" s="221"/>
      <c r="HC38" s="221"/>
      <c r="HD38" s="221"/>
      <c r="HE38" s="221"/>
      <c r="HF38" s="221"/>
      <c r="HG38" s="221"/>
      <c r="HH38" s="221"/>
      <c r="HI38" s="221"/>
      <c r="HJ38" s="221"/>
      <c r="HK38" s="221"/>
      <c r="HL38" s="221"/>
      <c r="HM38" s="221"/>
      <c r="HN38" s="221"/>
      <c r="HO38" s="221"/>
      <c r="HP38" s="221"/>
      <c r="HQ38" s="221"/>
      <c r="HR38" s="221"/>
      <c r="HS38" s="221"/>
      <c r="HT38" s="221"/>
      <c r="HU38" s="221"/>
      <c r="HV38" s="221"/>
      <c r="HW38" s="221"/>
      <c r="HX38" s="221"/>
      <c r="HY38" s="221"/>
      <c r="HZ38" s="221"/>
      <c r="IA38" s="221"/>
      <c r="IB38" s="221"/>
      <c r="IC38" s="221"/>
      <c r="ID38" s="221"/>
      <c r="IE38" s="221"/>
      <c r="IF38" s="221"/>
      <c r="IG38" s="221"/>
      <c r="IH38" s="221"/>
      <c r="II38" s="221"/>
      <c r="IJ38" s="221"/>
      <c r="IK38" s="221"/>
      <c r="IL38" s="221"/>
      <c r="IM38" s="221"/>
      <c r="IN38" s="221"/>
      <c r="IO38" s="221"/>
      <c r="IP38" s="221"/>
      <c r="IQ38" s="221"/>
      <c r="IR38" s="221"/>
      <c r="IS38" s="221"/>
      <c r="IT38" s="221"/>
      <c r="IU38" s="221"/>
      <c r="IV38" s="221"/>
      <c r="IW38" s="221"/>
      <c r="IX38" s="221"/>
      <c r="IY38" s="221"/>
      <c r="IZ38" s="221"/>
      <c r="JA38" s="221"/>
      <c r="JB38" s="221"/>
      <c r="JC38" s="221"/>
      <c r="JD38" s="221"/>
      <c r="JE38" s="221"/>
      <c r="JF38" s="221"/>
      <c r="JG38" s="221"/>
      <c r="JH38" s="221"/>
      <c r="JI38" s="221"/>
      <c r="JJ38" s="221"/>
      <c r="JK38" s="221"/>
      <c r="JL38" s="221"/>
      <c r="JM38" s="221"/>
      <c r="JN38" s="221"/>
      <c r="JO38" s="221"/>
      <c r="JP38" s="221"/>
      <c r="JQ38" s="221"/>
      <c r="JR38" s="221"/>
      <c r="JS38" s="221"/>
      <c r="JT38" s="221"/>
      <c r="JU38" s="221"/>
      <c r="JV38" s="221"/>
      <c r="JW38" s="221"/>
      <c r="JX38" s="221"/>
      <c r="JY38" s="221"/>
      <c r="JZ38" s="221"/>
      <c r="KA38" s="221"/>
      <c r="KB38" s="221"/>
      <c r="KC38" s="221"/>
      <c r="KD38" s="221"/>
      <c r="KE38" s="221"/>
      <c r="KF38" s="221"/>
      <c r="KG38" s="221"/>
      <c r="KH38" s="221"/>
      <c r="KI38" s="221"/>
      <c r="KJ38" s="221"/>
      <c r="KK38" s="221"/>
      <c r="KL38" s="221"/>
      <c r="KM38" s="221"/>
      <c r="KN38" s="221"/>
      <c r="KO38" s="221"/>
      <c r="KP38" s="221"/>
      <c r="KQ38" s="221"/>
      <c r="KR38" s="221"/>
      <c r="KS38" s="221"/>
      <c r="KT38" s="221"/>
      <c r="KU38" s="221"/>
      <c r="KV38" s="221"/>
      <c r="KW38" s="221"/>
      <c r="KX38" s="221"/>
      <c r="KY38" s="221"/>
      <c r="KZ38" s="221"/>
      <c r="LA38" s="221"/>
      <c r="LB38" s="221"/>
      <c r="LC38" s="221"/>
      <c r="LD38" s="221"/>
      <c r="LE38" s="221"/>
      <c r="LF38" s="221"/>
      <c r="LG38" s="221"/>
      <c r="LH38" s="221"/>
      <c r="LI38" s="221"/>
      <c r="LJ38" s="221"/>
      <c r="LK38" s="221"/>
      <c r="LL38" s="221"/>
      <c r="LM38" s="221"/>
      <c r="LN38" s="221"/>
      <c r="LO38" s="221"/>
      <c r="LP38" s="221"/>
      <c r="LQ38" s="221"/>
      <c r="LR38" s="221"/>
      <c r="LS38" s="221"/>
      <c r="LT38" s="221"/>
      <c r="LU38" s="221"/>
      <c r="LV38" s="221"/>
      <c r="LW38" s="221"/>
      <c r="LX38" s="221"/>
      <c r="LY38" s="221"/>
      <c r="LZ38" s="221"/>
      <c r="MA38" s="221"/>
      <c r="MB38" s="221"/>
      <c r="MC38" s="221"/>
      <c r="MD38" s="221"/>
      <c r="ME38" s="221"/>
      <c r="MF38" s="221"/>
      <c r="MG38" s="221"/>
      <c r="MH38" s="221"/>
      <c r="MI38" s="221"/>
      <c r="MJ38" s="221"/>
      <c r="MK38" s="221"/>
      <c r="ML38" s="221"/>
      <c r="MM38" s="221"/>
      <c r="MN38" s="221"/>
      <c r="MO38" s="221"/>
      <c r="MP38" s="221"/>
      <c r="MQ38" s="221"/>
      <c r="MR38" s="221"/>
      <c r="MS38" s="221"/>
      <c r="MT38" s="221"/>
      <c r="MU38" s="221"/>
      <c r="MV38" s="221"/>
      <c r="MW38" s="221"/>
      <c r="MX38" s="221"/>
      <c r="MY38" s="221"/>
      <c r="MZ38" s="221"/>
      <c r="NA38" s="221"/>
      <c r="NB38" s="221"/>
      <c r="NC38" s="221"/>
      <c r="ND38" s="221"/>
      <c r="NE38" s="221"/>
      <c r="NF38" s="221"/>
      <c r="NG38" s="221"/>
    </row>
    <row r="39" spans="1:371" s="61" customFormat="1" x14ac:dyDescent="0.25">
      <c r="A39" s="221">
        <v>72</v>
      </c>
      <c r="B39" s="221">
        <v>0</v>
      </c>
      <c r="C39" s="221">
        <v>1</v>
      </c>
      <c r="D39" s="206">
        <v>2</v>
      </c>
      <c r="E39" s="267">
        <v>73</v>
      </c>
      <c r="F39" s="865">
        <f t="shared" si="1"/>
        <v>73</v>
      </c>
      <c r="G39" s="232">
        <v>73</v>
      </c>
      <c r="H39" s="232"/>
      <c r="I39" s="207">
        <v>70</v>
      </c>
      <c r="J39" s="342">
        <v>22.058051188683873</v>
      </c>
      <c r="K39" s="210">
        <v>1.7230739553447181</v>
      </c>
      <c r="L39" s="208">
        <v>1</v>
      </c>
      <c r="M39" s="331">
        <v>0</v>
      </c>
      <c r="O39" s="133"/>
      <c r="Q39" s="592">
        <v>88</v>
      </c>
      <c r="R39" s="602">
        <v>1.25</v>
      </c>
      <c r="S39" s="603">
        <v>42</v>
      </c>
      <c r="T39" s="603"/>
      <c r="U39" s="605">
        <v>1308</v>
      </c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1"/>
      <c r="BJ39" s="221"/>
      <c r="BK39" s="221"/>
      <c r="BL39" s="221"/>
      <c r="BM39" s="221"/>
      <c r="BN39" s="221"/>
      <c r="BO39" s="221"/>
      <c r="BP39" s="221"/>
      <c r="BQ39" s="221"/>
      <c r="BR39" s="221"/>
      <c r="BS39" s="221"/>
      <c r="BT39" s="221"/>
      <c r="BU39" s="221"/>
      <c r="BV39" s="221"/>
      <c r="BW39" s="221"/>
      <c r="BX39" s="221"/>
      <c r="BY39" s="221"/>
      <c r="BZ39" s="221"/>
      <c r="CA39" s="221"/>
      <c r="CB39" s="221"/>
      <c r="CC39" s="221"/>
      <c r="CD39" s="221"/>
      <c r="CE39" s="221"/>
      <c r="CF39" s="221"/>
      <c r="CG39" s="221"/>
      <c r="CH39" s="221"/>
      <c r="CI39" s="221"/>
      <c r="CJ39" s="221"/>
      <c r="CK39" s="221"/>
      <c r="CL39" s="221"/>
      <c r="CM39" s="221"/>
      <c r="CN39" s="221"/>
      <c r="CO39" s="221"/>
      <c r="CP39" s="221"/>
      <c r="CQ39" s="221"/>
      <c r="CR39" s="221"/>
      <c r="CS39" s="221"/>
      <c r="CT39" s="221"/>
      <c r="CU39" s="221"/>
      <c r="CV39" s="221"/>
      <c r="CW39" s="221"/>
      <c r="CX39" s="221"/>
      <c r="CY39" s="221"/>
      <c r="CZ39" s="221"/>
      <c r="DA39" s="221"/>
      <c r="DB39" s="221"/>
      <c r="DC39" s="221"/>
      <c r="DD39" s="221"/>
      <c r="DE39" s="221"/>
      <c r="DF39" s="221"/>
      <c r="DG39" s="221"/>
      <c r="DH39" s="221"/>
      <c r="DI39" s="221"/>
      <c r="DJ39" s="221"/>
      <c r="DK39" s="221"/>
      <c r="DL39" s="221"/>
      <c r="DM39" s="221"/>
      <c r="DN39" s="221"/>
      <c r="DO39" s="221"/>
      <c r="DP39" s="221"/>
      <c r="DQ39" s="221"/>
      <c r="DR39" s="221"/>
      <c r="DS39" s="221"/>
      <c r="DT39" s="221"/>
      <c r="DU39" s="221"/>
      <c r="DV39" s="221"/>
      <c r="DW39" s="221"/>
      <c r="DX39" s="221"/>
      <c r="DY39" s="221"/>
      <c r="DZ39" s="221"/>
      <c r="EA39" s="221"/>
      <c r="EB39" s="221"/>
      <c r="EC39" s="221"/>
      <c r="ED39" s="221"/>
      <c r="EE39" s="221"/>
      <c r="EF39" s="221"/>
      <c r="EG39" s="221"/>
      <c r="EH39" s="221"/>
      <c r="EI39" s="221"/>
      <c r="EJ39" s="221"/>
      <c r="EK39" s="221"/>
      <c r="EL39" s="221"/>
      <c r="EM39" s="221"/>
      <c r="EN39" s="221"/>
      <c r="EO39" s="221"/>
      <c r="EP39" s="221"/>
      <c r="EQ39" s="221"/>
      <c r="ER39" s="221"/>
      <c r="ES39" s="221"/>
      <c r="ET39" s="221"/>
      <c r="EU39" s="221"/>
      <c r="EV39" s="221"/>
      <c r="EW39" s="221"/>
      <c r="EX39" s="221"/>
      <c r="EY39" s="221"/>
      <c r="EZ39" s="221"/>
      <c r="FA39" s="221"/>
      <c r="FB39" s="221"/>
      <c r="FC39" s="221"/>
      <c r="FD39" s="221"/>
      <c r="FE39" s="221"/>
      <c r="FF39" s="221"/>
      <c r="FG39" s="221"/>
      <c r="FH39" s="221"/>
      <c r="FI39" s="221"/>
      <c r="FJ39" s="221"/>
      <c r="FK39" s="221"/>
      <c r="FL39" s="221"/>
      <c r="FM39" s="221"/>
      <c r="FN39" s="221"/>
      <c r="FO39" s="221"/>
      <c r="FP39" s="221"/>
      <c r="FQ39" s="221"/>
      <c r="FR39" s="221"/>
      <c r="FS39" s="221"/>
      <c r="FT39" s="221"/>
      <c r="FU39" s="221"/>
      <c r="FV39" s="221"/>
      <c r="FW39" s="221"/>
      <c r="FX39" s="221"/>
      <c r="FY39" s="221"/>
      <c r="FZ39" s="221"/>
      <c r="GA39" s="221"/>
      <c r="GB39" s="221"/>
      <c r="GC39" s="221"/>
      <c r="GD39" s="221"/>
      <c r="GE39" s="221"/>
      <c r="GF39" s="221"/>
      <c r="GG39" s="221"/>
      <c r="GH39" s="221"/>
      <c r="GI39" s="221"/>
      <c r="GJ39" s="221"/>
      <c r="GK39" s="221"/>
      <c r="GL39" s="221"/>
      <c r="GM39" s="221"/>
      <c r="GN39" s="221"/>
      <c r="GO39" s="221"/>
      <c r="GP39" s="221"/>
      <c r="GQ39" s="221"/>
      <c r="GR39" s="221"/>
      <c r="GS39" s="221"/>
      <c r="GT39" s="221"/>
      <c r="GU39" s="221"/>
      <c r="GV39" s="221"/>
      <c r="GW39" s="221"/>
      <c r="GX39" s="221"/>
      <c r="GY39" s="221"/>
      <c r="GZ39" s="221"/>
      <c r="HA39" s="221"/>
      <c r="HB39" s="221"/>
      <c r="HC39" s="221"/>
      <c r="HD39" s="221"/>
      <c r="HE39" s="221"/>
      <c r="HF39" s="221"/>
      <c r="HG39" s="221"/>
      <c r="HH39" s="221"/>
      <c r="HI39" s="221"/>
      <c r="HJ39" s="221"/>
      <c r="HK39" s="221"/>
      <c r="HL39" s="221"/>
      <c r="HM39" s="221"/>
      <c r="HN39" s="221"/>
      <c r="HO39" s="221"/>
      <c r="HP39" s="221"/>
      <c r="HQ39" s="221"/>
      <c r="HR39" s="221"/>
      <c r="HS39" s="221"/>
      <c r="HT39" s="221"/>
      <c r="HU39" s="221"/>
      <c r="HV39" s="221"/>
      <c r="HW39" s="221"/>
      <c r="HX39" s="221"/>
      <c r="HY39" s="221"/>
      <c r="HZ39" s="221"/>
      <c r="IA39" s="221"/>
      <c r="IB39" s="221"/>
      <c r="IC39" s="221"/>
      <c r="ID39" s="221"/>
      <c r="IE39" s="221"/>
      <c r="IF39" s="221"/>
      <c r="IG39" s="221"/>
      <c r="IH39" s="221"/>
      <c r="II39" s="221"/>
      <c r="IJ39" s="221"/>
      <c r="IK39" s="221"/>
      <c r="IL39" s="221"/>
      <c r="IM39" s="221"/>
      <c r="IN39" s="221"/>
      <c r="IO39" s="221"/>
      <c r="IP39" s="221"/>
      <c r="IQ39" s="221"/>
      <c r="IR39" s="221"/>
      <c r="IS39" s="221"/>
      <c r="IT39" s="221"/>
      <c r="IU39" s="221"/>
      <c r="IV39" s="221"/>
      <c r="IW39" s="221"/>
      <c r="IX39" s="221"/>
      <c r="IY39" s="221"/>
      <c r="IZ39" s="221"/>
      <c r="JA39" s="221"/>
      <c r="JB39" s="221"/>
      <c r="JC39" s="221"/>
      <c r="JD39" s="221"/>
      <c r="JE39" s="221"/>
      <c r="JF39" s="221"/>
      <c r="JG39" s="221"/>
      <c r="JH39" s="221"/>
      <c r="JI39" s="221"/>
      <c r="JJ39" s="221"/>
      <c r="JK39" s="221"/>
      <c r="JL39" s="221"/>
      <c r="JM39" s="221"/>
      <c r="JN39" s="221"/>
      <c r="JO39" s="221"/>
      <c r="JP39" s="221"/>
      <c r="JQ39" s="221"/>
      <c r="JR39" s="221"/>
      <c r="JS39" s="221"/>
      <c r="JT39" s="221"/>
      <c r="JU39" s="221"/>
      <c r="JV39" s="221"/>
      <c r="JW39" s="221"/>
      <c r="JX39" s="221"/>
      <c r="JY39" s="221"/>
      <c r="JZ39" s="221"/>
      <c r="KA39" s="221"/>
      <c r="KB39" s="221"/>
      <c r="KC39" s="221"/>
      <c r="KD39" s="221"/>
      <c r="KE39" s="221"/>
      <c r="KF39" s="221"/>
      <c r="KG39" s="221"/>
      <c r="KH39" s="221"/>
      <c r="KI39" s="221"/>
      <c r="KJ39" s="221"/>
      <c r="KK39" s="221"/>
      <c r="KL39" s="221"/>
      <c r="KM39" s="221"/>
      <c r="KN39" s="221"/>
      <c r="KO39" s="221"/>
      <c r="KP39" s="221"/>
      <c r="KQ39" s="221"/>
      <c r="KR39" s="221"/>
      <c r="KS39" s="221"/>
      <c r="KT39" s="221"/>
      <c r="KU39" s="221"/>
      <c r="KV39" s="221"/>
      <c r="KW39" s="221"/>
      <c r="KX39" s="221"/>
      <c r="KY39" s="221"/>
      <c r="KZ39" s="221"/>
      <c r="LA39" s="221"/>
      <c r="LB39" s="221"/>
      <c r="LC39" s="221"/>
      <c r="LD39" s="221"/>
      <c r="LE39" s="221"/>
      <c r="LF39" s="221"/>
      <c r="LG39" s="221"/>
      <c r="LH39" s="221"/>
      <c r="LI39" s="221"/>
      <c r="LJ39" s="221"/>
      <c r="LK39" s="221"/>
      <c r="LL39" s="221"/>
      <c r="LM39" s="221"/>
      <c r="LN39" s="221"/>
      <c r="LO39" s="221"/>
      <c r="LP39" s="221"/>
      <c r="LQ39" s="221"/>
      <c r="LR39" s="221"/>
      <c r="LS39" s="221"/>
      <c r="LT39" s="221"/>
      <c r="LU39" s="221"/>
      <c r="LV39" s="221"/>
      <c r="LW39" s="221"/>
      <c r="LX39" s="221"/>
      <c r="LY39" s="221"/>
      <c r="LZ39" s="221"/>
      <c r="MA39" s="221"/>
      <c r="MB39" s="221"/>
      <c r="MC39" s="221"/>
      <c r="MD39" s="221"/>
      <c r="ME39" s="221"/>
      <c r="MF39" s="221"/>
      <c r="MG39" s="221"/>
      <c r="MH39" s="221"/>
      <c r="MI39" s="221"/>
      <c r="MJ39" s="221"/>
      <c r="MK39" s="221"/>
      <c r="ML39" s="221"/>
      <c r="MM39" s="221"/>
      <c r="MN39" s="221"/>
      <c r="MO39" s="221"/>
      <c r="MP39" s="221"/>
      <c r="MQ39" s="221"/>
      <c r="MR39" s="221"/>
      <c r="MS39" s="221"/>
      <c r="MT39" s="221"/>
      <c r="MU39" s="221"/>
      <c r="MV39" s="221"/>
      <c r="MW39" s="221"/>
      <c r="MX39" s="221"/>
      <c r="MY39" s="221"/>
      <c r="MZ39" s="221"/>
      <c r="NA39" s="221"/>
      <c r="NB39" s="221"/>
      <c r="NC39" s="221"/>
      <c r="ND39" s="221"/>
      <c r="NE39" s="221"/>
      <c r="NF39" s="221"/>
      <c r="NG39" s="221"/>
    </row>
    <row r="40" spans="1:371" s="61" customFormat="1" x14ac:dyDescent="0.25">
      <c r="A40" s="274">
        <v>73</v>
      </c>
      <c r="B40" s="274">
        <v>0</v>
      </c>
      <c r="C40" s="221">
        <v>1</v>
      </c>
      <c r="D40" s="206">
        <v>2</v>
      </c>
      <c r="E40" s="267">
        <v>74</v>
      </c>
      <c r="F40" s="865">
        <f t="shared" si="1"/>
        <v>74</v>
      </c>
      <c r="G40" s="232">
        <v>74</v>
      </c>
      <c r="H40" s="232"/>
      <c r="I40" s="207">
        <v>81</v>
      </c>
      <c r="J40" s="342">
        <v>23.243801652892564</v>
      </c>
      <c r="K40" s="210">
        <v>1.8781458665744988</v>
      </c>
      <c r="L40" s="208">
        <v>0</v>
      </c>
      <c r="M40" s="325">
        <v>0</v>
      </c>
      <c r="Q40" s="592"/>
      <c r="R40" s="602">
        <v>1.85</v>
      </c>
      <c r="S40" s="603">
        <v>35</v>
      </c>
      <c r="T40" s="604"/>
      <c r="U40" s="605">
        <v>2132</v>
      </c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1"/>
      <c r="CA40" s="221"/>
      <c r="CB40" s="221"/>
      <c r="CC40" s="221"/>
      <c r="CD40" s="221"/>
      <c r="CE40" s="221"/>
      <c r="CF40" s="221"/>
      <c r="CG40" s="221"/>
      <c r="CH40" s="221"/>
      <c r="CI40" s="221"/>
      <c r="CJ40" s="221"/>
      <c r="CK40" s="221"/>
      <c r="CL40" s="221"/>
      <c r="CM40" s="221"/>
      <c r="CN40" s="221"/>
      <c r="CO40" s="221"/>
      <c r="CP40" s="221"/>
      <c r="CQ40" s="221"/>
      <c r="CR40" s="221"/>
      <c r="CS40" s="221"/>
      <c r="CT40" s="221"/>
      <c r="CU40" s="221"/>
      <c r="CV40" s="221"/>
      <c r="CW40" s="221"/>
      <c r="CX40" s="221"/>
      <c r="CY40" s="221"/>
      <c r="CZ40" s="221"/>
      <c r="DA40" s="221"/>
      <c r="DB40" s="221"/>
      <c r="DC40" s="221"/>
      <c r="DD40" s="221"/>
      <c r="DE40" s="221"/>
      <c r="DF40" s="221"/>
      <c r="DG40" s="221"/>
      <c r="DH40" s="221"/>
      <c r="DI40" s="221"/>
      <c r="DJ40" s="221"/>
      <c r="DK40" s="221"/>
      <c r="DL40" s="221"/>
      <c r="DM40" s="221"/>
      <c r="DN40" s="221"/>
      <c r="DO40" s="221"/>
      <c r="DP40" s="221"/>
      <c r="DQ40" s="221"/>
      <c r="DR40" s="221"/>
      <c r="DS40" s="221"/>
      <c r="DT40" s="221"/>
      <c r="DU40" s="221"/>
      <c r="DV40" s="221"/>
      <c r="DW40" s="221"/>
      <c r="DX40" s="221"/>
      <c r="DY40" s="221"/>
      <c r="DZ40" s="221"/>
      <c r="EA40" s="221"/>
      <c r="EB40" s="221"/>
      <c r="EC40" s="221"/>
      <c r="ED40" s="221"/>
      <c r="EE40" s="221"/>
      <c r="EF40" s="221"/>
      <c r="EG40" s="221"/>
      <c r="EH40" s="221"/>
      <c r="EI40" s="221"/>
      <c r="EJ40" s="221"/>
      <c r="EK40" s="221"/>
      <c r="EL40" s="221"/>
      <c r="EM40" s="221"/>
      <c r="EN40" s="221"/>
      <c r="EO40" s="221"/>
      <c r="EP40" s="221"/>
      <c r="EQ40" s="221"/>
      <c r="ER40" s="221"/>
      <c r="ES40" s="221"/>
      <c r="ET40" s="221"/>
      <c r="EU40" s="221"/>
      <c r="EV40" s="221"/>
      <c r="EW40" s="221"/>
      <c r="EX40" s="221"/>
      <c r="EY40" s="221"/>
      <c r="EZ40" s="221"/>
      <c r="FA40" s="221"/>
      <c r="FB40" s="221"/>
      <c r="FC40" s="221"/>
      <c r="FD40" s="221"/>
      <c r="FE40" s="221"/>
      <c r="FF40" s="221"/>
      <c r="FG40" s="221"/>
      <c r="FH40" s="221"/>
      <c r="FI40" s="221"/>
      <c r="FJ40" s="221"/>
      <c r="FK40" s="221"/>
      <c r="FL40" s="221"/>
      <c r="FM40" s="221"/>
      <c r="FN40" s="221"/>
      <c r="FO40" s="221"/>
      <c r="FP40" s="221"/>
      <c r="FQ40" s="221"/>
      <c r="FR40" s="221"/>
      <c r="FS40" s="221"/>
      <c r="FT40" s="221"/>
      <c r="FU40" s="221"/>
      <c r="FV40" s="221"/>
      <c r="FW40" s="221"/>
      <c r="FX40" s="221"/>
      <c r="FY40" s="221"/>
      <c r="FZ40" s="221"/>
      <c r="GA40" s="221"/>
      <c r="GB40" s="221"/>
      <c r="GC40" s="221"/>
      <c r="GD40" s="221"/>
      <c r="GE40" s="221"/>
      <c r="GF40" s="221"/>
      <c r="GG40" s="221"/>
      <c r="GH40" s="221"/>
      <c r="GI40" s="221"/>
      <c r="GJ40" s="221"/>
      <c r="GK40" s="221"/>
      <c r="GL40" s="221"/>
      <c r="GM40" s="221"/>
      <c r="GN40" s="221"/>
      <c r="GO40" s="221"/>
      <c r="GP40" s="221"/>
      <c r="GQ40" s="221"/>
      <c r="GR40" s="221"/>
      <c r="GS40" s="221"/>
      <c r="GT40" s="221"/>
      <c r="GU40" s="221"/>
      <c r="GV40" s="221"/>
      <c r="GW40" s="221"/>
      <c r="GX40" s="221"/>
      <c r="GY40" s="221"/>
      <c r="GZ40" s="221"/>
      <c r="HA40" s="221"/>
      <c r="HB40" s="221"/>
      <c r="HC40" s="221"/>
      <c r="HD40" s="221"/>
      <c r="HE40" s="221"/>
      <c r="HF40" s="221"/>
      <c r="HG40" s="221"/>
      <c r="HH40" s="221"/>
      <c r="HI40" s="221"/>
      <c r="HJ40" s="221"/>
      <c r="HK40" s="221"/>
      <c r="HL40" s="221"/>
      <c r="HM40" s="221"/>
      <c r="HN40" s="221"/>
      <c r="HO40" s="221"/>
      <c r="HP40" s="221"/>
      <c r="HQ40" s="221"/>
      <c r="HR40" s="221"/>
      <c r="HS40" s="221"/>
      <c r="HT40" s="221"/>
      <c r="HU40" s="221"/>
      <c r="HV40" s="221"/>
      <c r="HW40" s="221"/>
      <c r="HX40" s="221"/>
      <c r="HY40" s="221"/>
      <c r="HZ40" s="221"/>
      <c r="IA40" s="221"/>
      <c r="IB40" s="221"/>
      <c r="IC40" s="221"/>
      <c r="ID40" s="221"/>
      <c r="IE40" s="221"/>
      <c r="IF40" s="221"/>
      <c r="IG40" s="221"/>
      <c r="IH40" s="221"/>
      <c r="II40" s="221"/>
      <c r="IJ40" s="221"/>
      <c r="IK40" s="221"/>
      <c r="IL40" s="221"/>
      <c r="IM40" s="221"/>
      <c r="IN40" s="221"/>
      <c r="IO40" s="221"/>
      <c r="IP40" s="221"/>
      <c r="IQ40" s="221"/>
      <c r="IR40" s="221"/>
      <c r="IS40" s="221"/>
      <c r="IT40" s="221"/>
      <c r="IU40" s="221"/>
      <c r="IV40" s="221"/>
      <c r="IW40" s="221"/>
      <c r="IX40" s="221"/>
      <c r="IY40" s="221"/>
      <c r="IZ40" s="221"/>
      <c r="JA40" s="221"/>
      <c r="JB40" s="221"/>
      <c r="JC40" s="221"/>
      <c r="JD40" s="221"/>
      <c r="JE40" s="221"/>
      <c r="JF40" s="221"/>
      <c r="JG40" s="221"/>
      <c r="JH40" s="221"/>
      <c r="JI40" s="221"/>
      <c r="JJ40" s="221"/>
      <c r="JK40" s="221"/>
      <c r="JL40" s="221"/>
      <c r="JM40" s="221"/>
      <c r="JN40" s="221"/>
      <c r="JO40" s="221"/>
      <c r="JP40" s="221"/>
      <c r="JQ40" s="221"/>
      <c r="JR40" s="221"/>
      <c r="JS40" s="221"/>
      <c r="JT40" s="221"/>
      <c r="JU40" s="221"/>
      <c r="JV40" s="221"/>
      <c r="JW40" s="221"/>
      <c r="JX40" s="221"/>
      <c r="JY40" s="221"/>
      <c r="JZ40" s="221"/>
      <c r="KA40" s="221"/>
      <c r="KB40" s="221"/>
      <c r="KC40" s="221"/>
      <c r="KD40" s="221"/>
      <c r="KE40" s="221"/>
      <c r="KF40" s="221"/>
      <c r="KG40" s="221"/>
      <c r="KH40" s="221"/>
      <c r="KI40" s="221"/>
      <c r="KJ40" s="221"/>
      <c r="KK40" s="221"/>
      <c r="KL40" s="221"/>
      <c r="KM40" s="221"/>
      <c r="KN40" s="221"/>
      <c r="KO40" s="221"/>
      <c r="KP40" s="221"/>
      <c r="KQ40" s="221"/>
      <c r="KR40" s="221"/>
      <c r="KS40" s="221"/>
      <c r="KT40" s="221"/>
      <c r="KU40" s="221"/>
      <c r="KV40" s="221"/>
      <c r="KW40" s="221"/>
      <c r="KX40" s="221"/>
      <c r="KY40" s="221"/>
      <c r="KZ40" s="221"/>
      <c r="LA40" s="221"/>
      <c r="LB40" s="221"/>
      <c r="LC40" s="221"/>
      <c r="LD40" s="221"/>
      <c r="LE40" s="221"/>
      <c r="LF40" s="221"/>
      <c r="LG40" s="221"/>
      <c r="LH40" s="221"/>
      <c r="LI40" s="221"/>
      <c r="LJ40" s="221"/>
      <c r="LK40" s="221"/>
      <c r="LL40" s="221"/>
      <c r="LM40" s="221"/>
      <c r="LN40" s="221"/>
      <c r="LO40" s="221"/>
      <c r="LP40" s="221"/>
      <c r="LQ40" s="221"/>
      <c r="LR40" s="221"/>
      <c r="LS40" s="221"/>
      <c r="LT40" s="221"/>
      <c r="LU40" s="221"/>
      <c r="LV40" s="221"/>
      <c r="LW40" s="221"/>
      <c r="LX40" s="221"/>
      <c r="LY40" s="221"/>
      <c r="LZ40" s="221"/>
      <c r="MA40" s="221"/>
      <c r="MB40" s="221"/>
      <c r="MC40" s="221"/>
      <c r="MD40" s="221"/>
      <c r="ME40" s="221"/>
      <c r="MF40" s="221"/>
      <c r="MG40" s="221"/>
      <c r="MH40" s="221"/>
      <c r="MI40" s="221"/>
      <c r="MJ40" s="221"/>
      <c r="MK40" s="221"/>
      <c r="ML40" s="221"/>
      <c r="MM40" s="221"/>
      <c r="MN40" s="221"/>
      <c r="MO40" s="221"/>
      <c r="MP40" s="221"/>
      <c r="MQ40" s="221"/>
      <c r="MR40" s="221"/>
      <c r="MS40" s="221"/>
      <c r="MT40" s="221"/>
      <c r="MU40" s="221"/>
      <c r="MV40" s="221"/>
      <c r="MW40" s="221"/>
      <c r="MX40" s="221"/>
      <c r="MY40" s="221"/>
      <c r="MZ40" s="221"/>
      <c r="NA40" s="221"/>
      <c r="NB40" s="221"/>
      <c r="NC40" s="221"/>
      <c r="ND40" s="221"/>
      <c r="NE40" s="221"/>
      <c r="NF40" s="221"/>
      <c r="NG40" s="221"/>
    </row>
    <row r="41" spans="1:371" s="61" customFormat="1" x14ac:dyDescent="0.25">
      <c r="A41" s="274">
        <v>76</v>
      </c>
      <c r="B41" s="221">
        <v>0</v>
      </c>
      <c r="C41" s="221">
        <v>1</v>
      </c>
      <c r="D41" s="206">
        <v>2</v>
      </c>
      <c r="E41" s="267">
        <v>77</v>
      </c>
      <c r="F41" s="865">
        <f t="shared" si="1"/>
        <v>77</v>
      </c>
      <c r="G41" s="232">
        <v>77</v>
      </c>
      <c r="H41" s="232"/>
      <c r="I41" s="207">
        <v>76</v>
      </c>
      <c r="J41" s="342">
        <v>25.142857142857142</v>
      </c>
      <c r="K41" s="210">
        <v>1.9245423272611728</v>
      </c>
      <c r="L41" s="208">
        <v>0</v>
      </c>
      <c r="M41" s="331">
        <v>1</v>
      </c>
      <c r="Q41" s="592">
        <v>73</v>
      </c>
      <c r="R41" s="602">
        <v>1.59</v>
      </c>
      <c r="S41" s="603">
        <v>42</v>
      </c>
      <c r="T41" s="603"/>
      <c r="U41" s="605">
        <v>4359</v>
      </c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  <c r="AZ41" s="221"/>
      <c r="BA41" s="221"/>
      <c r="BB41" s="221"/>
      <c r="BC41" s="221"/>
      <c r="BD41" s="221"/>
      <c r="BE41" s="221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1"/>
      <c r="CA41" s="221"/>
      <c r="CB41" s="221"/>
      <c r="CC41" s="221"/>
      <c r="CD41" s="221"/>
      <c r="CE41" s="221"/>
      <c r="CF41" s="221"/>
      <c r="CG41" s="221"/>
      <c r="CH41" s="221"/>
      <c r="CI41" s="221"/>
      <c r="CJ41" s="221"/>
      <c r="CK41" s="221"/>
      <c r="CL41" s="221"/>
      <c r="CM41" s="221"/>
      <c r="CN41" s="221"/>
      <c r="CO41" s="221"/>
      <c r="CP41" s="221"/>
      <c r="CQ41" s="221"/>
      <c r="CR41" s="221"/>
      <c r="CS41" s="221"/>
      <c r="CT41" s="221"/>
      <c r="CU41" s="221"/>
      <c r="CV41" s="221"/>
      <c r="CW41" s="221"/>
      <c r="CX41" s="221"/>
      <c r="CY41" s="221"/>
      <c r="CZ41" s="221"/>
      <c r="DA41" s="221"/>
      <c r="DB41" s="221"/>
      <c r="DC41" s="221"/>
      <c r="DD41" s="221"/>
      <c r="DE41" s="221"/>
      <c r="DF41" s="221"/>
      <c r="DG41" s="221"/>
      <c r="DH41" s="221"/>
      <c r="DI41" s="221"/>
      <c r="DJ41" s="221"/>
      <c r="DK41" s="221"/>
      <c r="DL41" s="221"/>
      <c r="DM41" s="221"/>
      <c r="DN41" s="221"/>
      <c r="DO41" s="221"/>
      <c r="DP41" s="221"/>
      <c r="DQ41" s="221"/>
      <c r="DR41" s="221"/>
      <c r="DS41" s="221"/>
      <c r="DT41" s="221"/>
      <c r="DU41" s="221"/>
      <c r="DV41" s="221"/>
      <c r="DW41" s="221"/>
      <c r="DX41" s="221"/>
      <c r="DY41" s="221"/>
      <c r="DZ41" s="221"/>
      <c r="EA41" s="221"/>
      <c r="EB41" s="221"/>
      <c r="EC41" s="221"/>
      <c r="ED41" s="221"/>
      <c r="EE41" s="221"/>
      <c r="EF41" s="221"/>
      <c r="EG41" s="221"/>
      <c r="EH41" s="221"/>
      <c r="EI41" s="221"/>
      <c r="EJ41" s="221"/>
      <c r="EK41" s="221"/>
      <c r="EL41" s="221"/>
      <c r="EM41" s="221"/>
      <c r="EN41" s="221"/>
      <c r="EO41" s="221"/>
      <c r="EP41" s="221"/>
      <c r="EQ41" s="221"/>
      <c r="ER41" s="221"/>
      <c r="ES41" s="221"/>
      <c r="ET41" s="221"/>
      <c r="EU41" s="221"/>
      <c r="EV41" s="221"/>
      <c r="EW41" s="221"/>
      <c r="EX41" s="221"/>
      <c r="EY41" s="221"/>
      <c r="EZ41" s="221"/>
      <c r="FA41" s="221"/>
      <c r="FB41" s="221"/>
      <c r="FC41" s="221"/>
      <c r="FD41" s="221"/>
      <c r="FE41" s="221"/>
      <c r="FF41" s="221"/>
      <c r="FG41" s="221"/>
      <c r="FH41" s="221"/>
      <c r="FI41" s="221"/>
      <c r="FJ41" s="221"/>
      <c r="FK41" s="221"/>
      <c r="FL41" s="221"/>
      <c r="FM41" s="221"/>
      <c r="FN41" s="221"/>
      <c r="FO41" s="221"/>
      <c r="FP41" s="221"/>
      <c r="FQ41" s="221"/>
      <c r="FR41" s="221"/>
      <c r="FS41" s="221"/>
      <c r="FT41" s="221"/>
      <c r="FU41" s="221"/>
      <c r="FV41" s="221"/>
      <c r="FW41" s="221"/>
      <c r="FX41" s="221"/>
      <c r="FY41" s="221"/>
      <c r="FZ41" s="221"/>
      <c r="GA41" s="221"/>
      <c r="GB41" s="221"/>
      <c r="GC41" s="221"/>
      <c r="GD41" s="221"/>
      <c r="GE41" s="221"/>
      <c r="GF41" s="221"/>
      <c r="GG41" s="221"/>
      <c r="GH41" s="221"/>
      <c r="GI41" s="221"/>
      <c r="GJ41" s="221"/>
      <c r="GK41" s="221"/>
      <c r="GL41" s="221"/>
      <c r="GM41" s="221"/>
      <c r="GN41" s="221"/>
      <c r="GO41" s="221"/>
      <c r="GP41" s="221"/>
      <c r="GQ41" s="221"/>
      <c r="GR41" s="221"/>
      <c r="GS41" s="221"/>
      <c r="GT41" s="221"/>
      <c r="GU41" s="221"/>
      <c r="GV41" s="221"/>
      <c r="GW41" s="221"/>
      <c r="GX41" s="221"/>
      <c r="GY41" s="221"/>
      <c r="GZ41" s="221"/>
      <c r="HA41" s="221"/>
      <c r="HB41" s="221"/>
      <c r="HC41" s="221"/>
      <c r="HD41" s="221"/>
      <c r="HE41" s="221"/>
      <c r="HF41" s="221"/>
      <c r="HG41" s="221"/>
      <c r="HH41" s="221"/>
      <c r="HI41" s="221"/>
      <c r="HJ41" s="221"/>
      <c r="HK41" s="221"/>
      <c r="HL41" s="221"/>
      <c r="HM41" s="221"/>
      <c r="HN41" s="221"/>
      <c r="HO41" s="221"/>
      <c r="HP41" s="221"/>
      <c r="HQ41" s="221"/>
      <c r="HR41" s="221"/>
      <c r="HS41" s="221"/>
      <c r="HT41" s="221"/>
      <c r="HU41" s="221"/>
      <c r="HV41" s="221"/>
      <c r="HW41" s="221"/>
      <c r="HX41" s="221"/>
      <c r="HY41" s="221"/>
      <c r="HZ41" s="221"/>
      <c r="IA41" s="221"/>
      <c r="IB41" s="221"/>
      <c r="IC41" s="221"/>
      <c r="ID41" s="221"/>
      <c r="IE41" s="221"/>
      <c r="IF41" s="221"/>
      <c r="IG41" s="221"/>
      <c r="IH41" s="221"/>
      <c r="II41" s="221"/>
      <c r="IJ41" s="221"/>
      <c r="IK41" s="221"/>
      <c r="IL41" s="221"/>
      <c r="IM41" s="221"/>
      <c r="IN41" s="221"/>
      <c r="IO41" s="221"/>
      <c r="IP41" s="221"/>
      <c r="IQ41" s="221"/>
      <c r="IR41" s="221"/>
      <c r="IS41" s="221"/>
      <c r="IT41" s="221"/>
      <c r="IU41" s="221"/>
      <c r="IV41" s="221"/>
      <c r="IW41" s="221"/>
      <c r="IX41" s="221"/>
      <c r="IY41" s="221"/>
      <c r="IZ41" s="221"/>
      <c r="JA41" s="221"/>
      <c r="JB41" s="221"/>
      <c r="JC41" s="221"/>
      <c r="JD41" s="221"/>
      <c r="JE41" s="221"/>
      <c r="JF41" s="221"/>
      <c r="JG41" s="221"/>
      <c r="JH41" s="221"/>
      <c r="JI41" s="221"/>
      <c r="JJ41" s="221"/>
      <c r="JK41" s="221"/>
      <c r="JL41" s="221"/>
      <c r="JM41" s="221"/>
      <c r="JN41" s="221"/>
      <c r="JO41" s="221"/>
      <c r="JP41" s="221"/>
      <c r="JQ41" s="221"/>
      <c r="JR41" s="221"/>
      <c r="JS41" s="221"/>
      <c r="JT41" s="221"/>
      <c r="JU41" s="221"/>
      <c r="JV41" s="221"/>
      <c r="JW41" s="221"/>
      <c r="JX41" s="221"/>
      <c r="JY41" s="221"/>
      <c r="JZ41" s="221"/>
      <c r="KA41" s="221"/>
      <c r="KB41" s="221"/>
      <c r="KC41" s="221"/>
      <c r="KD41" s="221"/>
      <c r="KE41" s="221"/>
      <c r="KF41" s="221"/>
      <c r="KG41" s="221"/>
      <c r="KH41" s="221"/>
      <c r="KI41" s="221"/>
      <c r="KJ41" s="221"/>
      <c r="KK41" s="221"/>
      <c r="KL41" s="221"/>
      <c r="KM41" s="221"/>
      <c r="KN41" s="221"/>
      <c r="KO41" s="221"/>
      <c r="KP41" s="221"/>
      <c r="KQ41" s="221"/>
      <c r="KR41" s="221"/>
      <c r="KS41" s="221"/>
      <c r="KT41" s="221"/>
      <c r="KU41" s="221"/>
      <c r="KV41" s="221"/>
      <c r="KW41" s="221"/>
      <c r="KX41" s="221"/>
      <c r="KY41" s="221"/>
      <c r="KZ41" s="221"/>
      <c r="LA41" s="221"/>
      <c r="LB41" s="221"/>
      <c r="LC41" s="221"/>
      <c r="LD41" s="221"/>
      <c r="LE41" s="221"/>
      <c r="LF41" s="221"/>
      <c r="LG41" s="221"/>
      <c r="LH41" s="221"/>
      <c r="LI41" s="221"/>
      <c r="LJ41" s="221"/>
      <c r="LK41" s="221"/>
      <c r="LL41" s="221"/>
      <c r="LM41" s="221"/>
      <c r="LN41" s="221"/>
      <c r="LO41" s="221"/>
      <c r="LP41" s="221"/>
      <c r="LQ41" s="221"/>
      <c r="LR41" s="221"/>
      <c r="LS41" s="221"/>
      <c r="LT41" s="221"/>
      <c r="LU41" s="221"/>
      <c r="LV41" s="221"/>
      <c r="LW41" s="221"/>
      <c r="LX41" s="221"/>
      <c r="LY41" s="221"/>
      <c r="LZ41" s="221"/>
      <c r="MA41" s="221"/>
      <c r="MB41" s="221"/>
      <c r="MC41" s="221"/>
      <c r="MD41" s="221"/>
      <c r="ME41" s="221"/>
      <c r="MF41" s="221"/>
      <c r="MG41" s="221"/>
      <c r="MH41" s="221"/>
      <c r="MI41" s="221"/>
      <c r="MJ41" s="221"/>
      <c r="MK41" s="221"/>
      <c r="ML41" s="221"/>
      <c r="MM41" s="221"/>
      <c r="MN41" s="221"/>
      <c r="MO41" s="221"/>
      <c r="MP41" s="221"/>
      <c r="MQ41" s="221"/>
      <c r="MR41" s="221"/>
      <c r="MS41" s="221"/>
      <c r="MT41" s="221"/>
      <c r="MU41" s="221"/>
      <c r="MV41" s="221"/>
      <c r="MW41" s="221"/>
      <c r="MX41" s="221"/>
      <c r="MY41" s="221"/>
      <c r="MZ41" s="221"/>
      <c r="NA41" s="221"/>
      <c r="NB41" s="221"/>
      <c r="NC41" s="221"/>
      <c r="ND41" s="221"/>
      <c r="NE41" s="221"/>
      <c r="NF41" s="221"/>
      <c r="NG41" s="221"/>
    </row>
    <row r="42" spans="1:371" s="61" customFormat="1" x14ac:dyDescent="0.25">
      <c r="A42" s="221">
        <v>77</v>
      </c>
      <c r="B42" s="274">
        <v>0</v>
      </c>
      <c r="C42" s="221">
        <v>1</v>
      </c>
      <c r="D42" s="206">
        <v>2</v>
      </c>
      <c r="E42" s="267">
        <v>78</v>
      </c>
      <c r="F42" s="865">
        <f t="shared" si="1"/>
        <v>78</v>
      </c>
      <c r="G42" s="232">
        <v>78</v>
      </c>
      <c r="H42" s="232"/>
      <c r="I42" s="207">
        <v>79</v>
      </c>
      <c r="J42" s="342">
        <v>37.109374999999993</v>
      </c>
      <c r="K42" s="210">
        <v>1.9719043422015652</v>
      </c>
      <c r="L42" s="208">
        <v>1</v>
      </c>
      <c r="M42" s="325">
        <v>0</v>
      </c>
      <c r="O42" s="133"/>
      <c r="Q42" s="592">
        <v>83</v>
      </c>
      <c r="R42" s="602">
        <v>1.41</v>
      </c>
      <c r="S42" s="603">
        <v>36</v>
      </c>
      <c r="T42" s="603"/>
      <c r="U42" s="605">
        <v>2425</v>
      </c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1"/>
      <c r="CA42" s="221"/>
      <c r="CB42" s="221"/>
      <c r="CC42" s="221"/>
      <c r="CD42" s="221"/>
      <c r="CE42" s="221"/>
      <c r="CF42" s="221"/>
      <c r="CG42" s="221"/>
      <c r="CH42" s="221"/>
      <c r="CI42" s="221"/>
      <c r="CJ42" s="221"/>
      <c r="CK42" s="221"/>
      <c r="CL42" s="221"/>
      <c r="CM42" s="221"/>
      <c r="CN42" s="221"/>
      <c r="CO42" s="221"/>
      <c r="CP42" s="221"/>
      <c r="CQ42" s="221"/>
      <c r="CR42" s="221"/>
      <c r="CS42" s="221"/>
      <c r="CT42" s="221"/>
      <c r="CU42" s="221"/>
      <c r="CV42" s="221"/>
      <c r="CW42" s="221"/>
      <c r="CX42" s="221"/>
      <c r="CY42" s="221"/>
      <c r="CZ42" s="221"/>
      <c r="DA42" s="221"/>
      <c r="DB42" s="221"/>
      <c r="DC42" s="221"/>
      <c r="DD42" s="221"/>
      <c r="DE42" s="221"/>
      <c r="DF42" s="221"/>
      <c r="DG42" s="221"/>
      <c r="DH42" s="221"/>
      <c r="DI42" s="221"/>
      <c r="DJ42" s="221"/>
      <c r="DK42" s="221"/>
      <c r="DL42" s="221"/>
      <c r="DM42" s="221"/>
      <c r="DN42" s="221"/>
      <c r="DO42" s="221"/>
      <c r="DP42" s="221"/>
      <c r="DQ42" s="221"/>
      <c r="DR42" s="221"/>
      <c r="DS42" s="221"/>
      <c r="DT42" s="221"/>
      <c r="DU42" s="221"/>
      <c r="DV42" s="221"/>
      <c r="DW42" s="221"/>
      <c r="DX42" s="221"/>
      <c r="DY42" s="221"/>
      <c r="DZ42" s="221"/>
      <c r="EA42" s="221"/>
      <c r="EB42" s="221"/>
      <c r="EC42" s="221"/>
      <c r="ED42" s="221"/>
      <c r="EE42" s="221"/>
      <c r="EF42" s="221"/>
      <c r="EG42" s="221"/>
      <c r="EH42" s="221"/>
      <c r="EI42" s="221"/>
      <c r="EJ42" s="221"/>
      <c r="EK42" s="221"/>
      <c r="EL42" s="221"/>
      <c r="EM42" s="221"/>
      <c r="EN42" s="221"/>
      <c r="EO42" s="221"/>
      <c r="EP42" s="221"/>
      <c r="EQ42" s="221"/>
      <c r="ER42" s="221"/>
      <c r="ES42" s="221"/>
      <c r="ET42" s="221"/>
      <c r="EU42" s="221"/>
      <c r="EV42" s="221"/>
      <c r="EW42" s="221"/>
      <c r="EX42" s="221"/>
      <c r="EY42" s="221"/>
      <c r="EZ42" s="221"/>
      <c r="FA42" s="221"/>
      <c r="FB42" s="221"/>
      <c r="FC42" s="221"/>
      <c r="FD42" s="221"/>
      <c r="FE42" s="221"/>
      <c r="FF42" s="221"/>
      <c r="FG42" s="221"/>
      <c r="FH42" s="221"/>
      <c r="FI42" s="221"/>
      <c r="FJ42" s="221"/>
      <c r="FK42" s="221"/>
      <c r="FL42" s="221"/>
      <c r="FM42" s="221"/>
      <c r="FN42" s="221"/>
      <c r="FO42" s="221"/>
      <c r="FP42" s="221"/>
      <c r="FQ42" s="221"/>
      <c r="FR42" s="221"/>
      <c r="FS42" s="221"/>
      <c r="FT42" s="221"/>
      <c r="FU42" s="221"/>
      <c r="FV42" s="221"/>
      <c r="FW42" s="221"/>
      <c r="FX42" s="221"/>
      <c r="FY42" s="221"/>
      <c r="FZ42" s="221"/>
      <c r="GA42" s="221"/>
      <c r="GB42" s="221"/>
      <c r="GC42" s="221"/>
      <c r="GD42" s="221"/>
      <c r="GE42" s="221"/>
      <c r="GF42" s="221"/>
      <c r="GG42" s="221"/>
      <c r="GH42" s="221"/>
      <c r="GI42" s="221"/>
      <c r="GJ42" s="221"/>
      <c r="GK42" s="221"/>
      <c r="GL42" s="221"/>
      <c r="GM42" s="221"/>
      <c r="GN42" s="221"/>
      <c r="GO42" s="221"/>
      <c r="GP42" s="221"/>
      <c r="GQ42" s="221"/>
      <c r="GR42" s="221"/>
      <c r="GS42" s="221"/>
      <c r="GT42" s="221"/>
      <c r="GU42" s="221"/>
      <c r="GV42" s="221"/>
      <c r="GW42" s="221"/>
      <c r="GX42" s="221"/>
      <c r="GY42" s="221"/>
      <c r="GZ42" s="221"/>
      <c r="HA42" s="221"/>
      <c r="HB42" s="221"/>
      <c r="HC42" s="221"/>
      <c r="HD42" s="221"/>
      <c r="HE42" s="221"/>
      <c r="HF42" s="221"/>
      <c r="HG42" s="221"/>
      <c r="HH42" s="221"/>
      <c r="HI42" s="221"/>
      <c r="HJ42" s="221"/>
      <c r="HK42" s="221"/>
      <c r="HL42" s="221"/>
      <c r="HM42" s="221"/>
      <c r="HN42" s="221"/>
      <c r="HO42" s="221"/>
      <c r="HP42" s="221"/>
      <c r="HQ42" s="221"/>
      <c r="HR42" s="221"/>
      <c r="HS42" s="221"/>
      <c r="HT42" s="221"/>
      <c r="HU42" s="221"/>
      <c r="HV42" s="221"/>
      <c r="HW42" s="221"/>
      <c r="HX42" s="221"/>
      <c r="HY42" s="221"/>
      <c r="HZ42" s="221"/>
      <c r="IA42" s="221"/>
      <c r="IB42" s="221"/>
      <c r="IC42" s="221"/>
      <c r="ID42" s="221"/>
      <c r="IE42" s="221"/>
      <c r="IF42" s="221"/>
      <c r="IG42" s="221"/>
      <c r="IH42" s="221"/>
      <c r="II42" s="221"/>
      <c r="IJ42" s="221"/>
      <c r="IK42" s="221"/>
      <c r="IL42" s="221"/>
      <c r="IM42" s="221"/>
      <c r="IN42" s="221"/>
      <c r="IO42" s="221"/>
      <c r="IP42" s="221"/>
      <c r="IQ42" s="221"/>
      <c r="IR42" s="221"/>
      <c r="IS42" s="221"/>
      <c r="IT42" s="221"/>
      <c r="IU42" s="221"/>
      <c r="IV42" s="221"/>
      <c r="IW42" s="221"/>
      <c r="IX42" s="221"/>
      <c r="IY42" s="221"/>
      <c r="IZ42" s="221"/>
      <c r="JA42" s="221"/>
      <c r="JB42" s="221"/>
      <c r="JC42" s="221"/>
      <c r="JD42" s="221"/>
      <c r="JE42" s="221"/>
      <c r="JF42" s="221"/>
      <c r="JG42" s="221"/>
      <c r="JH42" s="221"/>
      <c r="JI42" s="221"/>
      <c r="JJ42" s="221"/>
      <c r="JK42" s="221"/>
      <c r="JL42" s="221"/>
      <c r="JM42" s="221"/>
      <c r="JN42" s="221"/>
      <c r="JO42" s="221"/>
      <c r="JP42" s="221"/>
      <c r="JQ42" s="221"/>
      <c r="JR42" s="221"/>
      <c r="JS42" s="221"/>
      <c r="JT42" s="221"/>
      <c r="JU42" s="221"/>
      <c r="JV42" s="221"/>
      <c r="JW42" s="221"/>
      <c r="JX42" s="221"/>
      <c r="JY42" s="221"/>
      <c r="JZ42" s="221"/>
      <c r="KA42" s="221"/>
      <c r="KB42" s="221"/>
      <c r="KC42" s="221"/>
      <c r="KD42" s="221"/>
      <c r="KE42" s="221"/>
      <c r="KF42" s="221"/>
      <c r="KG42" s="221"/>
      <c r="KH42" s="221"/>
      <c r="KI42" s="221"/>
      <c r="KJ42" s="221"/>
      <c r="KK42" s="221"/>
      <c r="KL42" s="221"/>
      <c r="KM42" s="221"/>
      <c r="KN42" s="221"/>
      <c r="KO42" s="221"/>
      <c r="KP42" s="221"/>
      <c r="KQ42" s="221"/>
      <c r="KR42" s="221"/>
      <c r="KS42" s="221"/>
      <c r="KT42" s="221"/>
      <c r="KU42" s="221"/>
      <c r="KV42" s="221"/>
      <c r="KW42" s="221"/>
      <c r="KX42" s="221"/>
      <c r="KY42" s="221"/>
      <c r="KZ42" s="221"/>
      <c r="LA42" s="221"/>
      <c r="LB42" s="221"/>
      <c r="LC42" s="221"/>
      <c r="LD42" s="221"/>
      <c r="LE42" s="221"/>
      <c r="LF42" s="221"/>
      <c r="LG42" s="221"/>
      <c r="LH42" s="221"/>
      <c r="LI42" s="221"/>
      <c r="LJ42" s="221"/>
      <c r="LK42" s="221"/>
      <c r="LL42" s="221"/>
      <c r="LM42" s="221"/>
      <c r="LN42" s="221"/>
      <c r="LO42" s="221"/>
      <c r="LP42" s="221"/>
      <c r="LQ42" s="221"/>
      <c r="LR42" s="221"/>
      <c r="LS42" s="221"/>
      <c r="LT42" s="221"/>
      <c r="LU42" s="221"/>
      <c r="LV42" s="221"/>
      <c r="LW42" s="221"/>
      <c r="LX42" s="221"/>
      <c r="LY42" s="221"/>
      <c r="LZ42" s="221"/>
      <c r="MA42" s="221"/>
      <c r="MB42" s="221"/>
      <c r="MC42" s="221"/>
      <c r="MD42" s="221"/>
      <c r="ME42" s="221"/>
      <c r="MF42" s="221"/>
      <c r="MG42" s="221"/>
      <c r="MH42" s="221"/>
      <c r="MI42" s="221"/>
      <c r="MJ42" s="221"/>
      <c r="MK42" s="221"/>
      <c r="ML42" s="221"/>
      <c r="MM42" s="221"/>
      <c r="MN42" s="221"/>
      <c r="MO42" s="221"/>
      <c r="MP42" s="221"/>
      <c r="MQ42" s="221"/>
      <c r="MR42" s="221"/>
      <c r="MS42" s="221"/>
      <c r="MT42" s="221"/>
      <c r="MU42" s="221"/>
      <c r="MV42" s="221"/>
      <c r="MW42" s="221"/>
      <c r="MX42" s="221"/>
      <c r="MY42" s="221"/>
      <c r="MZ42" s="221"/>
      <c r="NA42" s="221"/>
      <c r="NB42" s="221"/>
      <c r="NC42" s="221"/>
      <c r="ND42" s="221"/>
      <c r="NE42" s="221"/>
      <c r="NF42" s="221"/>
      <c r="NG42" s="221"/>
    </row>
    <row r="43" spans="1:371" s="61" customFormat="1" x14ac:dyDescent="0.25">
      <c r="A43" s="221">
        <v>80</v>
      </c>
      <c r="B43" s="221">
        <v>0</v>
      </c>
      <c r="C43" s="221">
        <v>1</v>
      </c>
      <c r="D43" s="206">
        <v>2</v>
      </c>
      <c r="E43" s="267">
        <v>81</v>
      </c>
      <c r="F43" s="865">
        <f t="shared" si="1"/>
        <v>81</v>
      </c>
      <c r="G43" s="232">
        <v>81</v>
      </c>
      <c r="H43" s="232"/>
      <c r="I43" s="207">
        <v>83</v>
      </c>
      <c r="J43" s="342">
        <v>21.786492374727668</v>
      </c>
      <c r="K43" s="210">
        <v>1.4654970071095765</v>
      </c>
      <c r="L43" s="208">
        <v>1</v>
      </c>
      <c r="M43" s="331">
        <v>0</v>
      </c>
      <c r="Q43" s="592">
        <v>127</v>
      </c>
      <c r="R43" s="602">
        <v>1.33</v>
      </c>
      <c r="S43" s="603">
        <v>38</v>
      </c>
      <c r="T43" s="603"/>
      <c r="U43" s="605">
        <v>1804</v>
      </c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1"/>
      <c r="CA43" s="221"/>
      <c r="CB43" s="221"/>
      <c r="CC43" s="221"/>
      <c r="CD43" s="221"/>
      <c r="CE43" s="221"/>
      <c r="CF43" s="221"/>
      <c r="CG43" s="221"/>
      <c r="CH43" s="221"/>
      <c r="CI43" s="221"/>
      <c r="CJ43" s="221"/>
      <c r="CK43" s="221"/>
      <c r="CL43" s="221"/>
      <c r="CM43" s="221"/>
      <c r="CN43" s="221"/>
      <c r="CO43" s="221"/>
      <c r="CP43" s="221"/>
      <c r="CQ43" s="221"/>
      <c r="CR43" s="221"/>
      <c r="CS43" s="221"/>
      <c r="CT43" s="221"/>
      <c r="CU43" s="221"/>
      <c r="CV43" s="221"/>
      <c r="CW43" s="221"/>
      <c r="CX43" s="221"/>
      <c r="CY43" s="221"/>
      <c r="CZ43" s="221"/>
      <c r="DA43" s="221"/>
      <c r="DB43" s="221"/>
      <c r="DC43" s="221"/>
      <c r="DD43" s="221"/>
      <c r="DE43" s="221"/>
      <c r="DF43" s="221"/>
      <c r="DG43" s="221"/>
      <c r="DH43" s="221"/>
      <c r="DI43" s="221"/>
      <c r="DJ43" s="221"/>
      <c r="DK43" s="221"/>
      <c r="DL43" s="221"/>
      <c r="DM43" s="221"/>
      <c r="DN43" s="221"/>
      <c r="DO43" s="221"/>
      <c r="DP43" s="221"/>
      <c r="DQ43" s="221"/>
      <c r="DR43" s="221"/>
      <c r="DS43" s="221"/>
      <c r="DT43" s="221"/>
      <c r="DU43" s="221"/>
      <c r="DV43" s="221"/>
      <c r="DW43" s="221"/>
      <c r="DX43" s="221"/>
      <c r="DY43" s="221"/>
      <c r="DZ43" s="221"/>
      <c r="EA43" s="221"/>
      <c r="EB43" s="221"/>
      <c r="EC43" s="221"/>
      <c r="ED43" s="221"/>
      <c r="EE43" s="221"/>
      <c r="EF43" s="221"/>
      <c r="EG43" s="221"/>
      <c r="EH43" s="221"/>
      <c r="EI43" s="221"/>
      <c r="EJ43" s="221"/>
      <c r="EK43" s="221"/>
      <c r="EL43" s="221"/>
      <c r="EM43" s="221"/>
      <c r="EN43" s="221"/>
      <c r="EO43" s="221"/>
      <c r="EP43" s="221"/>
      <c r="EQ43" s="221"/>
      <c r="ER43" s="221"/>
      <c r="ES43" s="221"/>
      <c r="ET43" s="221"/>
      <c r="EU43" s="221"/>
      <c r="EV43" s="221"/>
      <c r="EW43" s="221"/>
      <c r="EX43" s="221"/>
      <c r="EY43" s="221"/>
      <c r="EZ43" s="221"/>
      <c r="FA43" s="221"/>
      <c r="FB43" s="221"/>
      <c r="FC43" s="221"/>
      <c r="FD43" s="221"/>
      <c r="FE43" s="221"/>
      <c r="FF43" s="221"/>
      <c r="FG43" s="221"/>
      <c r="FH43" s="221"/>
      <c r="FI43" s="221"/>
      <c r="FJ43" s="221"/>
      <c r="FK43" s="221"/>
      <c r="FL43" s="221"/>
      <c r="FM43" s="221"/>
      <c r="FN43" s="221"/>
      <c r="FO43" s="221"/>
      <c r="FP43" s="221"/>
      <c r="FQ43" s="221"/>
      <c r="FR43" s="221"/>
      <c r="FS43" s="221"/>
      <c r="FT43" s="221"/>
      <c r="FU43" s="221"/>
      <c r="FV43" s="221"/>
      <c r="FW43" s="221"/>
      <c r="FX43" s="221"/>
      <c r="FY43" s="221"/>
      <c r="FZ43" s="221"/>
      <c r="GA43" s="221"/>
      <c r="GB43" s="221"/>
      <c r="GC43" s="221"/>
      <c r="GD43" s="221"/>
      <c r="GE43" s="221"/>
      <c r="GF43" s="221"/>
      <c r="GG43" s="221"/>
      <c r="GH43" s="221"/>
      <c r="GI43" s="221"/>
      <c r="GJ43" s="221"/>
      <c r="GK43" s="221"/>
      <c r="GL43" s="221"/>
      <c r="GM43" s="221"/>
      <c r="GN43" s="221"/>
      <c r="GO43" s="221"/>
      <c r="GP43" s="221"/>
      <c r="GQ43" s="221"/>
      <c r="GR43" s="221"/>
      <c r="GS43" s="221"/>
      <c r="GT43" s="221"/>
      <c r="GU43" s="221"/>
      <c r="GV43" s="221"/>
      <c r="GW43" s="221"/>
      <c r="GX43" s="221"/>
      <c r="GY43" s="221"/>
      <c r="GZ43" s="221"/>
      <c r="HA43" s="221"/>
      <c r="HB43" s="221"/>
      <c r="HC43" s="221"/>
      <c r="HD43" s="221"/>
      <c r="HE43" s="221"/>
      <c r="HF43" s="221"/>
      <c r="HG43" s="221"/>
      <c r="HH43" s="221"/>
      <c r="HI43" s="221"/>
      <c r="HJ43" s="221"/>
      <c r="HK43" s="221"/>
      <c r="HL43" s="221"/>
      <c r="HM43" s="221"/>
      <c r="HN43" s="221"/>
      <c r="HO43" s="221"/>
      <c r="HP43" s="221"/>
      <c r="HQ43" s="221"/>
      <c r="HR43" s="221"/>
      <c r="HS43" s="221"/>
      <c r="HT43" s="221"/>
      <c r="HU43" s="221"/>
      <c r="HV43" s="221"/>
      <c r="HW43" s="221"/>
      <c r="HX43" s="221"/>
      <c r="HY43" s="221"/>
      <c r="HZ43" s="221"/>
      <c r="IA43" s="221"/>
      <c r="IB43" s="221"/>
      <c r="IC43" s="221"/>
      <c r="ID43" s="221"/>
      <c r="IE43" s="221"/>
      <c r="IF43" s="221"/>
      <c r="IG43" s="221"/>
      <c r="IH43" s="221"/>
      <c r="II43" s="221"/>
      <c r="IJ43" s="221"/>
      <c r="IK43" s="221"/>
      <c r="IL43" s="221"/>
      <c r="IM43" s="221"/>
      <c r="IN43" s="221"/>
      <c r="IO43" s="221"/>
      <c r="IP43" s="221"/>
      <c r="IQ43" s="221"/>
      <c r="IR43" s="221"/>
      <c r="IS43" s="221"/>
      <c r="IT43" s="221"/>
      <c r="IU43" s="221"/>
      <c r="IV43" s="221"/>
      <c r="IW43" s="221"/>
      <c r="IX43" s="221"/>
      <c r="IY43" s="221"/>
      <c r="IZ43" s="221"/>
      <c r="JA43" s="221"/>
      <c r="JB43" s="221"/>
      <c r="JC43" s="221"/>
      <c r="JD43" s="221"/>
      <c r="JE43" s="221"/>
      <c r="JF43" s="221"/>
      <c r="JG43" s="221"/>
      <c r="JH43" s="221"/>
      <c r="JI43" s="221"/>
      <c r="JJ43" s="221"/>
      <c r="JK43" s="221"/>
      <c r="JL43" s="221"/>
      <c r="JM43" s="221"/>
      <c r="JN43" s="221"/>
      <c r="JO43" s="221"/>
      <c r="JP43" s="221"/>
      <c r="JQ43" s="221"/>
      <c r="JR43" s="221"/>
      <c r="JS43" s="221"/>
      <c r="JT43" s="221"/>
      <c r="JU43" s="221"/>
      <c r="JV43" s="221"/>
      <c r="JW43" s="221"/>
      <c r="JX43" s="221"/>
      <c r="JY43" s="221"/>
      <c r="JZ43" s="221"/>
      <c r="KA43" s="221"/>
      <c r="KB43" s="221"/>
      <c r="KC43" s="221"/>
      <c r="KD43" s="221"/>
      <c r="KE43" s="221"/>
      <c r="KF43" s="221"/>
      <c r="KG43" s="221"/>
      <c r="KH43" s="221"/>
      <c r="KI43" s="221"/>
      <c r="KJ43" s="221"/>
      <c r="KK43" s="221"/>
      <c r="KL43" s="221"/>
      <c r="KM43" s="221"/>
      <c r="KN43" s="221"/>
      <c r="KO43" s="221"/>
      <c r="KP43" s="221"/>
      <c r="KQ43" s="221"/>
      <c r="KR43" s="221"/>
      <c r="KS43" s="221"/>
      <c r="KT43" s="221"/>
      <c r="KU43" s="221"/>
      <c r="KV43" s="221"/>
      <c r="KW43" s="221"/>
      <c r="KX43" s="221"/>
      <c r="KY43" s="221"/>
      <c r="KZ43" s="221"/>
      <c r="LA43" s="221"/>
      <c r="LB43" s="221"/>
      <c r="LC43" s="221"/>
      <c r="LD43" s="221"/>
      <c r="LE43" s="221"/>
      <c r="LF43" s="221"/>
      <c r="LG43" s="221"/>
      <c r="LH43" s="221"/>
      <c r="LI43" s="221"/>
      <c r="LJ43" s="221"/>
      <c r="LK43" s="221"/>
      <c r="LL43" s="221"/>
      <c r="LM43" s="221"/>
      <c r="LN43" s="221"/>
      <c r="LO43" s="221"/>
      <c r="LP43" s="221"/>
      <c r="LQ43" s="221"/>
      <c r="LR43" s="221"/>
      <c r="LS43" s="221"/>
      <c r="LT43" s="221"/>
      <c r="LU43" s="221"/>
      <c r="LV43" s="221"/>
      <c r="LW43" s="221"/>
      <c r="LX43" s="221"/>
      <c r="LY43" s="221"/>
      <c r="LZ43" s="221"/>
      <c r="MA43" s="221"/>
      <c r="MB43" s="221"/>
      <c r="MC43" s="221"/>
      <c r="MD43" s="221"/>
      <c r="ME43" s="221"/>
      <c r="MF43" s="221"/>
      <c r="MG43" s="221"/>
      <c r="MH43" s="221"/>
      <c r="MI43" s="221"/>
      <c r="MJ43" s="221"/>
      <c r="MK43" s="221"/>
      <c r="ML43" s="221"/>
      <c r="MM43" s="221"/>
      <c r="MN43" s="221"/>
      <c r="MO43" s="221"/>
      <c r="MP43" s="221"/>
      <c r="MQ43" s="221"/>
      <c r="MR43" s="221"/>
      <c r="MS43" s="221"/>
      <c r="MT43" s="221"/>
      <c r="MU43" s="221"/>
      <c r="MV43" s="221"/>
      <c r="MW43" s="221"/>
      <c r="MX43" s="221"/>
      <c r="MY43" s="221"/>
      <c r="MZ43" s="221"/>
      <c r="NA43" s="221"/>
      <c r="NB43" s="221"/>
      <c r="NC43" s="221"/>
      <c r="ND43" s="221"/>
      <c r="NE43" s="221"/>
      <c r="NF43" s="221"/>
      <c r="NG43" s="221"/>
    </row>
    <row r="44" spans="1:371" s="133" customFormat="1" x14ac:dyDescent="0.25">
      <c r="A44" s="221">
        <v>84</v>
      </c>
      <c r="B44" s="221">
        <v>0</v>
      </c>
      <c r="C44" s="221">
        <v>1</v>
      </c>
      <c r="D44" s="206">
        <v>2</v>
      </c>
      <c r="E44" s="267">
        <v>85</v>
      </c>
      <c r="F44" s="865">
        <f t="shared" si="1"/>
        <v>85</v>
      </c>
      <c r="G44" s="232">
        <v>85</v>
      </c>
      <c r="H44" s="232"/>
      <c r="I44" s="207">
        <v>82</v>
      </c>
      <c r="J44" s="342">
        <v>29.384756657483933</v>
      </c>
      <c r="K44" s="210">
        <v>1.8743704449199248</v>
      </c>
      <c r="L44" s="208">
        <v>1</v>
      </c>
      <c r="M44" s="331">
        <v>1</v>
      </c>
      <c r="N44" s="61"/>
      <c r="O44" s="61"/>
      <c r="P44" s="61"/>
      <c r="Q44" s="592">
        <v>188</v>
      </c>
      <c r="R44" s="602">
        <v>0.77</v>
      </c>
      <c r="S44" s="603">
        <v>72</v>
      </c>
      <c r="T44" s="603"/>
      <c r="U44" s="605">
        <v>4501</v>
      </c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221"/>
      <c r="AU44" s="221"/>
      <c r="AV44" s="221"/>
      <c r="AW44" s="221"/>
      <c r="AX44" s="221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1"/>
      <c r="CA44" s="221"/>
      <c r="CB44" s="221"/>
      <c r="CC44" s="221"/>
      <c r="CD44" s="221"/>
      <c r="CE44" s="221"/>
      <c r="CF44" s="221"/>
      <c r="CG44" s="221"/>
      <c r="CH44" s="221"/>
      <c r="CI44" s="221"/>
      <c r="CJ44" s="221"/>
      <c r="CK44" s="221"/>
      <c r="CL44" s="221"/>
      <c r="CM44" s="221"/>
      <c r="CN44" s="221"/>
      <c r="CO44" s="221"/>
      <c r="CP44" s="221"/>
      <c r="CQ44" s="221"/>
      <c r="CR44" s="221"/>
      <c r="CS44" s="221"/>
      <c r="CT44" s="221"/>
      <c r="CU44" s="221"/>
      <c r="CV44" s="221"/>
      <c r="CW44" s="221"/>
      <c r="CX44" s="221"/>
      <c r="CY44" s="221"/>
      <c r="CZ44" s="221"/>
      <c r="DA44" s="221"/>
      <c r="DB44" s="221"/>
      <c r="DC44" s="221"/>
      <c r="DD44" s="221"/>
      <c r="DE44" s="221"/>
      <c r="DF44" s="221"/>
      <c r="DG44" s="221"/>
      <c r="DH44" s="221"/>
      <c r="DI44" s="221"/>
      <c r="DJ44" s="221"/>
      <c r="DK44" s="221"/>
      <c r="DL44" s="221"/>
      <c r="DM44" s="221"/>
      <c r="DN44" s="221"/>
      <c r="DO44" s="221"/>
      <c r="DP44" s="221"/>
      <c r="DQ44" s="221"/>
      <c r="DR44" s="221"/>
      <c r="DS44" s="221"/>
      <c r="DT44" s="221"/>
      <c r="DU44" s="221"/>
      <c r="DV44" s="221"/>
      <c r="DW44" s="221"/>
      <c r="DX44" s="221"/>
      <c r="DY44" s="221"/>
      <c r="DZ44" s="221"/>
      <c r="EA44" s="221"/>
      <c r="EB44" s="221"/>
      <c r="EC44" s="221"/>
      <c r="ED44" s="221"/>
      <c r="EE44" s="221"/>
      <c r="EF44" s="221"/>
      <c r="EG44" s="221"/>
      <c r="EH44" s="221"/>
      <c r="EI44" s="221"/>
      <c r="EJ44" s="221"/>
      <c r="EK44" s="221"/>
      <c r="EL44" s="221"/>
      <c r="EM44" s="221"/>
      <c r="EN44" s="221"/>
      <c r="EO44" s="221"/>
      <c r="EP44" s="221"/>
      <c r="EQ44" s="221"/>
      <c r="ER44" s="221"/>
      <c r="ES44" s="221"/>
      <c r="ET44" s="221"/>
      <c r="EU44" s="221"/>
      <c r="EV44" s="221"/>
      <c r="EW44" s="221"/>
      <c r="EX44" s="221"/>
      <c r="EY44" s="221"/>
      <c r="EZ44" s="221"/>
      <c r="FA44" s="221"/>
      <c r="FB44" s="221"/>
      <c r="FC44" s="221"/>
      <c r="FD44" s="221"/>
      <c r="FE44" s="221"/>
      <c r="FF44" s="221"/>
      <c r="FG44" s="221"/>
      <c r="FH44" s="221"/>
      <c r="FI44" s="221"/>
      <c r="FJ44" s="221"/>
      <c r="FK44" s="221"/>
      <c r="FL44" s="221"/>
      <c r="FM44" s="221"/>
      <c r="FN44" s="221"/>
      <c r="FO44" s="221"/>
      <c r="FP44" s="221"/>
      <c r="FQ44" s="221"/>
      <c r="FR44" s="221"/>
      <c r="FS44" s="221"/>
      <c r="FT44" s="221"/>
      <c r="FU44" s="221"/>
      <c r="FV44" s="221"/>
      <c r="FW44" s="221"/>
      <c r="FX44" s="221"/>
      <c r="FY44" s="221"/>
      <c r="FZ44" s="221"/>
      <c r="GA44" s="221"/>
      <c r="GB44" s="221"/>
      <c r="GC44" s="221"/>
      <c r="GD44" s="221"/>
      <c r="GE44" s="221"/>
      <c r="GF44" s="221"/>
      <c r="GG44" s="221"/>
      <c r="GH44" s="221"/>
      <c r="GI44" s="221"/>
      <c r="GJ44" s="221"/>
      <c r="GK44" s="221"/>
      <c r="GL44" s="221"/>
      <c r="GM44" s="221"/>
      <c r="GN44" s="221"/>
      <c r="GO44" s="221"/>
      <c r="GP44" s="221"/>
      <c r="GQ44" s="221"/>
      <c r="GR44" s="221"/>
      <c r="GS44" s="221"/>
      <c r="GT44" s="221"/>
      <c r="GU44" s="221"/>
      <c r="GV44" s="221"/>
      <c r="GW44" s="221"/>
      <c r="GX44" s="221"/>
      <c r="GY44" s="221"/>
      <c r="GZ44" s="221"/>
      <c r="HA44" s="221"/>
      <c r="HB44" s="221"/>
      <c r="HC44" s="221"/>
      <c r="HD44" s="221"/>
      <c r="HE44" s="221"/>
      <c r="HF44" s="221"/>
      <c r="HG44" s="221"/>
      <c r="HH44" s="221"/>
      <c r="HI44" s="221"/>
      <c r="HJ44" s="221"/>
      <c r="HK44" s="221"/>
      <c r="HL44" s="221"/>
      <c r="HM44" s="221"/>
      <c r="HN44" s="221"/>
      <c r="HO44" s="221"/>
      <c r="HP44" s="221"/>
      <c r="HQ44" s="221"/>
      <c r="HR44" s="221"/>
      <c r="HS44" s="221"/>
      <c r="HT44" s="221"/>
      <c r="HU44" s="221"/>
      <c r="HV44" s="221"/>
      <c r="HW44" s="221"/>
      <c r="HX44" s="221"/>
      <c r="HY44" s="221"/>
      <c r="HZ44" s="221"/>
      <c r="IA44" s="221"/>
      <c r="IB44" s="221"/>
      <c r="IC44" s="221"/>
      <c r="ID44" s="221"/>
      <c r="IE44" s="221"/>
      <c r="IF44" s="221"/>
      <c r="IG44" s="221"/>
      <c r="IH44" s="221"/>
      <c r="II44" s="221"/>
      <c r="IJ44" s="221"/>
      <c r="IK44" s="221"/>
      <c r="IL44" s="221"/>
      <c r="IM44" s="221"/>
      <c r="IN44" s="221"/>
      <c r="IO44" s="221"/>
      <c r="IP44" s="221"/>
      <c r="IQ44" s="221"/>
      <c r="IR44" s="221"/>
      <c r="IS44" s="221"/>
      <c r="IT44" s="221"/>
      <c r="IU44" s="221"/>
      <c r="IV44" s="221"/>
      <c r="IW44" s="221"/>
      <c r="IX44" s="221"/>
      <c r="IY44" s="221"/>
      <c r="IZ44" s="221"/>
      <c r="JA44" s="221"/>
      <c r="JB44" s="221"/>
      <c r="JC44" s="221"/>
      <c r="JD44" s="221"/>
      <c r="JE44" s="221"/>
      <c r="JF44" s="221"/>
      <c r="JG44" s="221"/>
      <c r="JH44" s="221"/>
      <c r="JI44" s="221"/>
      <c r="JJ44" s="221"/>
      <c r="JK44" s="221"/>
      <c r="JL44" s="221"/>
      <c r="JM44" s="221"/>
      <c r="JN44" s="221"/>
      <c r="JO44" s="221"/>
      <c r="JP44" s="221"/>
      <c r="JQ44" s="221"/>
      <c r="JR44" s="221"/>
      <c r="JS44" s="221"/>
      <c r="JT44" s="221"/>
      <c r="JU44" s="221"/>
      <c r="JV44" s="221"/>
      <c r="JW44" s="221"/>
      <c r="JX44" s="221"/>
      <c r="JY44" s="221"/>
      <c r="JZ44" s="221"/>
      <c r="KA44" s="221"/>
      <c r="KB44" s="221"/>
      <c r="KC44" s="221"/>
      <c r="KD44" s="221"/>
      <c r="KE44" s="221"/>
      <c r="KF44" s="221"/>
      <c r="KG44" s="221"/>
      <c r="KH44" s="221"/>
      <c r="KI44" s="221"/>
      <c r="KJ44" s="221"/>
      <c r="KK44" s="221"/>
      <c r="KL44" s="221"/>
      <c r="KM44" s="221"/>
      <c r="KN44" s="221"/>
      <c r="KO44" s="221"/>
      <c r="KP44" s="221"/>
      <c r="KQ44" s="221"/>
      <c r="KR44" s="221"/>
      <c r="KS44" s="221"/>
      <c r="KT44" s="221"/>
      <c r="KU44" s="221"/>
      <c r="KV44" s="221"/>
      <c r="KW44" s="221"/>
      <c r="KX44" s="221"/>
      <c r="KY44" s="221"/>
      <c r="KZ44" s="221"/>
      <c r="LA44" s="221"/>
      <c r="LB44" s="221"/>
      <c r="LC44" s="221"/>
      <c r="LD44" s="221"/>
      <c r="LE44" s="221"/>
      <c r="LF44" s="221"/>
      <c r="LG44" s="221"/>
      <c r="LH44" s="221"/>
      <c r="LI44" s="221"/>
      <c r="LJ44" s="221"/>
      <c r="LK44" s="221"/>
      <c r="LL44" s="221"/>
      <c r="LM44" s="221"/>
      <c r="LN44" s="221"/>
      <c r="LO44" s="221"/>
      <c r="LP44" s="221"/>
      <c r="LQ44" s="221"/>
      <c r="LR44" s="221"/>
      <c r="LS44" s="221"/>
      <c r="LT44" s="221"/>
      <c r="LU44" s="221"/>
      <c r="LV44" s="221"/>
      <c r="LW44" s="221"/>
      <c r="LX44" s="221"/>
      <c r="LY44" s="221"/>
      <c r="LZ44" s="221"/>
      <c r="MA44" s="221"/>
      <c r="MB44" s="221"/>
      <c r="MC44" s="221"/>
      <c r="MD44" s="221"/>
      <c r="ME44" s="221"/>
      <c r="MF44" s="221"/>
      <c r="MG44" s="221"/>
      <c r="MH44" s="221"/>
      <c r="MI44" s="221"/>
      <c r="MJ44" s="221"/>
      <c r="MK44" s="221"/>
      <c r="ML44" s="221"/>
      <c r="MM44" s="221"/>
      <c r="MN44" s="221"/>
      <c r="MO44" s="221"/>
      <c r="MP44" s="221"/>
      <c r="MQ44" s="221"/>
      <c r="MR44" s="221"/>
      <c r="MS44" s="221"/>
      <c r="MT44" s="221"/>
      <c r="MU44" s="221"/>
      <c r="MV44" s="221"/>
      <c r="MW44" s="221"/>
      <c r="MX44" s="221"/>
      <c r="MY44" s="221"/>
      <c r="MZ44" s="221"/>
      <c r="NA44" s="221"/>
      <c r="NB44" s="221"/>
      <c r="NC44" s="221"/>
      <c r="ND44" s="221"/>
      <c r="NE44" s="221"/>
      <c r="NF44" s="221"/>
      <c r="NG44" s="221"/>
    </row>
    <row r="45" spans="1:371" s="61" customFormat="1" x14ac:dyDescent="0.25">
      <c r="A45" s="221">
        <v>86</v>
      </c>
      <c r="B45" s="221">
        <v>0</v>
      </c>
      <c r="C45" s="221">
        <v>1</v>
      </c>
      <c r="D45" s="206">
        <v>2</v>
      </c>
      <c r="E45" s="267">
        <v>87</v>
      </c>
      <c r="F45" s="865">
        <f t="shared" si="1"/>
        <v>87</v>
      </c>
      <c r="G45" s="232">
        <v>87</v>
      </c>
      <c r="H45" s="232"/>
      <c r="I45" s="207">
        <v>80</v>
      </c>
      <c r="J45" s="342">
        <v>29.802775748721693</v>
      </c>
      <c r="K45" s="210">
        <v>2.2579842056114381</v>
      </c>
      <c r="L45" s="208">
        <v>0</v>
      </c>
      <c r="M45" s="325">
        <v>0</v>
      </c>
      <c r="Q45" s="592">
        <v>94</v>
      </c>
      <c r="R45" s="602">
        <v>1.43</v>
      </c>
      <c r="S45" s="603">
        <v>47</v>
      </c>
      <c r="T45" s="604"/>
      <c r="U45" s="605">
        <v>1372</v>
      </c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21"/>
      <c r="BT45" s="221"/>
      <c r="BU45" s="221"/>
      <c r="BV45" s="221"/>
      <c r="BW45" s="221"/>
      <c r="BX45" s="221"/>
      <c r="BY45" s="221"/>
      <c r="BZ45" s="221"/>
      <c r="CA45" s="221"/>
      <c r="CB45" s="221"/>
      <c r="CC45" s="221"/>
      <c r="CD45" s="221"/>
      <c r="CE45" s="221"/>
      <c r="CF45" s="221"/>
      <c r="CG45" s="221"/>
      <c r="CH45" s="221"/>
      <c r="CI45" s="221"/>
      <c r="CJ45" s="221"/>
      <c r="CK45" s="221"/>
      <c r="CL45" s="221"/>
      <c r="CM45" s="221"/>
      <c r="CN45" s="221"/>
      <c r="CO45" s="221"/>
      <c r="CP45" s="221"/>
      <c r="CQ45" s="221"/>
      <c r="CR45" s="221"/>
      <c r="CS45" s="221"/>
      <c r="CT45" s="221"/>
      <c r="CU45" s="221"/>
      <c r="CV45" s="221"/>
      <c r="CW45" s="221"/>
      <c r="CX45" s="221"/>
      <c r="CY45" s="221"/>
      <c r="CZ45" s="221"/>
      <c r="DA45" s="221"/>
      <c r="DB45" s="221"/>
      <c r="DC45" s="221"/>
      <c r="DD45" s="221"/>
      <c r="DE45" s="221"/>
      <c r="DF45" s="221"/>
      <c r="DG45" s="221"/>
      <c r="DH45" s="221"/>
      <c r="DI45" s="221"/>
      <c r="DJ45" s="221"/>
      <c r="DK45" s="221"/>
      <c r="DL45" s="221"/>
      <c r="DM45" s="221"/>
      <c r="DN45" s="221"/>
      <c r="DO45" s="221"/>
      <c r="DP45" s="221"/>
      <c r="DQ45" s="221"/>
      <c r="DR45" s="221"/>
      <c r="DS45" s="221"/>
      <c r="DT45" s="221"/>
      <c r="DU45" s="221"/>
      <c r="DV45" s="221"/>
      <c r="DW45" s="221"/>
      <c r="DX45" s="221"/>
      <c r="DY45" s="221"/>
      <c r="DZ45" s="221"/>
      <c r="EA45" s="221"/>
      <c r="EB45" s="221"/>
      <c r="EC45" s="221"/>
      <c r="ED45" s="221"/>
      <c r="EE45" s="221"/>
      <c r="EF45" s="221"/>
      <c r="EG45" s="221"/>
      <c r="EH45" s="221"/>
      <c r="EI45" s="221"/>
      <c r="EJ45" s="221"/>
      <c r="EK45" s="221"/>
      <c r="EL45" s="221"/>
      <c r="EM45" s="221"/>
      <c r="EN45" s="221"/>
      <c r="EO45" s="221"/>
      <c r="EP45" s="221"/>
      <c r="EQ45" s="221"/>
      <c r="ER45" s="221"/>
      <c r="ES45" s="221"/>
      <c r="ET45" s="221"/>
      <c r="EU45" s="221"/>
      <c r="EV45" s="221"/>
      <c r="EW45" s="221"/>
      <c r="EX45" s="221"/>
      <c r="EY45" s="221"/>
      <c r="EZ45" s="221"/>
      <c r="FA45" s="221"/>
      <c r="FB45" s="221"/>
      <c r="FC45" s="221"/>
      <c r="FD45" s="221"/>
      <c r="FE45" s="221"/>
      <c r="FF45" s="221"/>
      <c r="FG45" s="221"/>
      <c r="FH45" s="221"/>
      <c r="FI45" s="221"/>
      <c r="FJ45" s="221"/>
      <c r="FK45" s="221"/>
      <c r="FL45" s="221"/>
      <c r="FM45" s="221"/>
      <c r="FN45" s="221"/>
      <c r="FO45" s="221"/>
      <c r="FP45" s="221"/>
      <c r="FQ45" s="221"/>
      <c r="FR45" s="221"/>
      <c r="FS45" s="221"/>
      <c r="FT45" s="221"/>
      <c r="FU45" s="221"/>
      <c r="FV45" s="221"/>
      <c r="FW45" s="221"/>
      <c r="FX45" s="221"/>
      <c r="FY45" s="221"/>
      <c r="FZ45" s="221"/>
      <c r="GA45" s="221"/>
      <c r="GB45" s="221"/>
      <c r="GC45" s="221"/>
      <c r="GD45" s="221"/>
      <c r="GE45" s="221"/>
      <c r="GF45" s="221"/>
      <c r="GG45" s="221"/>
      <c r="GH45" s="221"/>
      <c r="GI45" s="221"/>
      <c r="GJ45" s="221"/>
      <c r="GK45" s="221"/>
      <c r="GL45" s="221"/>
      <c r="GM45" s="221"/>
      <c r="GN45" s="221"/>
      <c r="GO45" s="221"/>
      <c r="GP45" s="221"/>
      <c r="GQ45" s="221"/>
      <c r="GR45" s="221"/>
      <c r="GS45" s="221"/>
      <c r="GT45" s="221"/>
      <c r="GU45" s="221"/>
      <c r="GV45" s="221"/>
      <c r="GW45" s="221"/>
      <c r="GX45" s="221"/>
      <c r="GY45" s="221"/>
      <c r="GZ45" s="221"/>
      <c r="HA45" s="221"/>
      <c r="HB45" s="221"/>
      <c r="HC45" s="221"/>
      <c r="HD45" s="221"/>
      <c r="HE45" s="221"/>
      <c r="HF45" s="221"/>
      <c r="HG45" s="221"/>
      <c r="HH45" s="221"/>
      <c r="HI45" s="221"/>
      <c r="HJ45" s="221"/>
      <c r="HK45" s="221"/>
      <c r="HL45" s="221"/>
      <c r="HM45" s="221"/>
      <c r="HN45" s="221"/>
      <c r="HO45" s="221"/>
      <c r="HP45" s="221"/>
      <c r="HQ45" s="221"/>
      <c r="HR45" s="221"/>
      <c r="HS45" s="221"/>
      <c r="HT45" s="221"/>
      <c r="HU45" s="221"/>
      <c r="HV45" s="221"/>
      <c r="HW45" s="221"/>
      <c r="HX45" s="221"/>
      <c r="HY45" s="221"/>
      <c r="HZ45" s="221"/>
      <c r="IA45" s="221"/>
      <c r="IB45" s="221"/>
      <c r="IC45" s="221"/>
      <c r="ID45" s="221"/>
      <c r="IE45" s="221"/>
      <c r="IF45" s="221"/>
      <c r="IG45" s="221"/>
      <c r="IH45" s="221"/>
      <c r="II45" s="221"/>
      <c r="IJ45" s="221"/>
      <c r="IK45" s="221"/>
      <c r="IL45" s="221"/>
      <c r="IM45" s="221"/>
      <c r="IN45" s="221"/>
      <c r="IO45" s="221"/>
      <c r="IP45" s="221"/>
      <c r="IQ45" s="221"/>
      <c r="IR45" s="221"/>
      <c r="IS45" s="221"/>
      <c r="IT45" s="221"/>
      <c r="IU45" s="221"/>
      <c r="IV45" s="221"/>
      <c r="IW45" s="221"/>
      <c r="IX45" s="221"/>
      <c r="IY45" s="221"/>
      <c r="IZ45" s="221"/>
      <c r="JA45" s="221"/>
      <c r="JB45" s="221"/>
      <c r="JC45" s="221"/>
      <c r="JD45" s="221"/>
      <c r="JE45" s="221"/>
      <c r="JF45" s="221"/>
      <c r="JG45" s="221"/>
      <c r="JH45" s="221"/>
      <c r="JI45" s="221"/>
      <c r="JJ45" s="221"/>
      <c r="JK45" s="221"/>
      <c r="JL45" s="221"/>
      <c r="JM45" s="221"/>
      <c r="JN45" s="221"/>
      <c r="JO45" s="221"/>
      <c r="JP45" s="221"/>
      <c r="JQ45" s="221"/>
      <c r="JR45" s="221"/>
      <c r="JS45" s="221"/>
      <c r="JT45" s="221"/>
      <c r="JU45" s="221"/>
      <c r="JV45" s="221"/>
      <c r="JW45" s="221"/>
      <c r="JX45" s="221"/>
      <c r="JY45" s="221"/>
      <c r="JZ45" s="221"/>
      <c r="KA45" s="221"/>
      <c r="KB45" s="221"/>
      <c r="KC45" s="221"/>
      <c r="KD45" s="221"/>
      <c r="KE45" s="221"/>
      <c r="KF45" s="221"/>
      <c r="KG45" s="221"/>
      <c r="KH45" s="221"/>
      <c r="KI45" s="221"/>
      <c r="KJ45" s="221"/>
      <c r="KK45" s="221"/>
      <c r="KL45" s="221"/>
      <c r="KM45" s="221"/>
      <c r="KN45" s="221"/>
      <c r="KO45" s="221"/>
      <c r="KP45" s="221"/>
      <c r="KQ45" s="221"/>
      <c r="KR45" s="221"/>
      <c r="KS45" s="221"/>
      <c r="KT45" s="221"/>
      <c r="KU45" s="221"/>
      <c r="KV45" s="221"/>
      <c r="KW45" s="221"/>
      <c r="KX45" s="221"/>
      <c r="KY45" s="221"/>
      <c r="KZ45" s="221"/>
      <c r="LA45" s="221"/>
      <c r="LB45" s="221"/>
      <c r="LC45" s="221"/>
      <c r="LD45" s="221"/>
      <c r="LE45" s="221"/>
      <c r="LF45" s="221"/>
      <c r="LG45" s="221"/>
      <c r="LH45" s="221"/>
      <c r="LI45" s="221"/>
      <c r="LJ45" s="221"/>
      <c r="LK45" s="221"/>
      <c r="LL45" s="221"/>
      <c r="LM45" s="221"/>
      <c r="LN45" s="221"/>
      <c r="LO45" s="221"/>
      <c r="LP45" s="221"/>
      <c r="LQ45" s="221"/>
      <c r="LR45" s="221"/>
      <c r="LS45" s="221"/>
      <c r="LT45" s="221"/>
      <c r="LU45" s="221"/>
      <c r="LV45" s="221"/>
      <c r="LW45" s="221"/>
      <c r="LX45" s="221"/>
      <c r="LY45" s="221"/>
      <c r="LZ45" s="221"/>
      <c r="MA45" s="221"/>
      <c r="MB45" s="221"/>
      <c r="MC45" s="221"/>
      <c r="MD45" s="221"/>
      <c r="ME45" s="221"/>
      <c r="MF45" s="221"/>
      <c r="MG45" s="221"/>
      <c r="MH45" s="221"/>
      <c r="MI45" s="221"/>
      <c r="MJ45" s="221"/>
      <c r="MK45" s="221"/>
      <c r="ML45" s="221"/>
      <c r="MM45" s="221"/>
      <c r="MN45" s="221"/>
      <c r="MO45" s="221"/>
      <c r="MP45" s="221"/>
      <c r="MQ45" s="221"/>
      <c r="MR45" s="221"/>
      <c r="MS45" s="221"/>
      <c r="MT45" s="221"/>
      <c r="MU45" s="221"/>
      <c r="MV45" s="221"/>
      <c r="MW45" s="221"/>
      <c r="MX45" s="221"/>
      <c r="MY45" s="221"/>
      <c r="MZ45" s="221"/>
      <c r="NA45" s="221"/>
      <c r="NB45" s="221"/>
      <c r="NC45" s="221"/>
      <c r="ND45" s="221"/>
      <c r="NE45" s="221"/>
      <c r="NF45" s="221"/>
      <c r="NG45" s="221"/>
    </row>
    <row r="46" spans="1:371" s="61" customFormat="1" x14ac:dyDescent="0.25">
      <c r="A46" s="274">
        <v>88</v>
      </c>
      <c r="B46" s="221">
        <v>0</v>
      </c>
      <c r="C46" s="221">
        <v>1</v>
      </c>
      <c r="D46" s="206">
        <v>2</v>
      </c>
      <c r="E46" s="274">
        <v>89</v>
      </c>
      <c r="F46" s="865">
        <f t="shared" si="1"/>
        <v>89</v>
      </c>
      <c r="G46" s="232">
        <v>89</v>
      </c>
      <c r="H46" s="232"/>
      <c r="I46" s="207">
        <v>73</v>
      </c>
      <c r="J46" s="342">
        <v>38.855952571703249</v>
      </c>
      <c r="K46" s="210">
        <v>1.9713816001758599</v>
      </c>
      <c r="L46" s="208">
        <v>1</v>
      </c>
      <c r="M46" s="325">
        <v>1</v>
      </c>
      <c r="Q46" s="592">
        <v>178</v>
      </c>
      <c r="R46" s="602">
        <v>1.95</v>
      </c>
      <c r="S46" s="603">
        <v>25</v>
      </c>
      <c r="T46" s="604"/>
      <c r="U46" s="605">
        <v>4296</v>
      </c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1"/>
      <c r="CA46" s="221"/>
      <c r="CB46" s="221"/>
      <c r="CC46" s="221"/>
      <c r="CD46" s="221"/>
      <c r="CE46" s="221"/>
      <c r="CF46" s="221"/>
      <c r="CG46" s="221"/>
      <c r="CH46" s="221"/>
      <c r="CI46" s="221"/>
      <c r="CJ46" s="221"/>
      <c r="CK46" s="221"/>
      <c r="CL46" s="221"/>
      <c r="CM46" s="221"/>
      <c r="CN46" s="221"/>
      <c r="CO46" s="221"/>
      <c r="CP46" s="221"/>
      <c r="CQ46" s="221"/>
      <c r="CR46" s="221"/>
      <c r="CS46" s="221"/>
      <c r="CT46" s="221"/>
      <c r="CU46" s="221"/>
      <c r="CV46" s="221"/>
      <c r="CW46" s="221"/>
      <c r="CX46" s="221"/>
      <c r="CY46" s="221"/>
      <c r="CZ46" s="221"/>
      <c r="DA46" s="221"/>
      <c r="DB46" s="221"/>
      <c r="DC46" s="221"/>
      <c r="DD46" s="221"/>
      <c r="DE46" s="221"/>
      <c r="DF46" s="221"/>
      <c r="DG46" s="221"/>
      <c r="DH46" s="221"/>
      <c r="DI46" s="221"/>
      <c r="DJ46" s="221"/>
      <c r="DK46" s="221"/>
      <c r="DL46" s="221"/>
      <c r="DM46" s="221"/>
      <c r="DN46" s="221"/>
      <c r="DO46" s="221"/>
      <c r="DP46" s="221"/>
      <c r="DQ46" s="221"/>
      <c r="DR46" s="221"/>
      <c r="DS46" s="221"/>
      <c r="DT46" s="221"/>
      <c r="DU46" s="221"/>
      <c r="DV46" s="221"/>
      <c r="DW46" s="221"/>
      <c r="DX46" s="221"/>
      <c r="DY46" s="221"/>
      <c r="DZ46" s="221"/>
      <c r="EA46" s="221"/>
      <c r="EB46" s="221"/>
      <c r="EC46" s="221"/>
      <c r="ED46" s="221"/>
      <c r="EE46" s="221"/>
      <c r="EF46" s="221"/>
      <c r="EG46" s="221"/>
      <c r="EH46" s="221"/>
      <c r="EI46" s="221"/>
      <c r="EJ46" s="221"/>
      <c r="EK46" s="221"/>
      <c r="EL46" s="221"/>
      <c r="EM46" s="221"/>
      <c r="EN46" s="221"/>
      <c r="EO46" s="221"/>
      <c r="EP46" s="221"/>
      <c r="EQ46" s="221"/>
      <c r="ER46" s="221"/>
      <c r="ES46" s="221"/>
      <c r="ET46" s="221"/>
      <c r="EU46" s="221"/>
      <c r="EV46" s="221"/>
      <c r="EW46" s="221"/>
      <c r="EX46" s="221"/>
      <c r="EY46" s="221"/>
      <c r="EZ46" s="221"/>
      <c r="FA46" s="221"/>
      <c r="FB46" s="221"/>
      <c r="FC46" s="221"/>
      <c r="FD46" s="221"/>
      <c r="FE46" s="221"/>
      <c r="FF46" s="221"/>
      <c r="FG46" s="221"/>
      <c r="FH46" s="221"/>
      <c r="FI46" s="221"/>
      <c r="FJ46" s="221"/>
      <c r="FK46" s="221"/>
      <c r="FL46" s="221"/>
      <c r="FM46" s="221"/>
      <c r="FN46" s="221"/>
      <c r="FO46" s="221"/>
      <c r="FP46" s="221"/>
      <c r="FQ46" s="221"/>
      <c r="FR46" s="221"/>
      <c r="FS46" s="221"/>
      <c r="FT46" s="221"/>
      <c r="FU46" s="221"/>
      <c r="FV46" s="221"/>
      <c r="FW46" s="221"/>
      <c r="FX46" s="221"/>
      <c r="FY46" s="221"/>
      <c r="FZ46" s="221"/>
      <c r="GA46" s="221"/>
      <c r="GB46" s="221"/>
      <c r="GC46" s="221"/>
      <c r="GD46" s="221"/>
      <c r="GE46" s="221"/>
      <c r="GF46" s="221"/>
      <c r="GG46" s="221"/>
      <c r="GH46" s="221"/>
      <c r="GI46" s="221"/>
      <c r="GJ46" s="221"/>
      <c r="GK46" s="221"/>
      <c r="GL46" s="221"/>
      <c r="GM46" s="221"/>
      <c r="GN46" s="221"/>
      <c r="GO46" s="221"/>
      <c r="GP46" s="221"/>
      <c r="GQ46" s="221"/>
      <c r="GR46" s="221"/>
      <c r="GS46" s="221"/>
      <c r="GT46" s="221"/>
      <c r="GU46" s="221"/>
      <c r="GV46" s="221"/>
      <c r="GW46" s="221"/>
      <c r="GX46" s="221"/>
      <c r="GY46" s="221"/>
      <c r="GZ46" s="221"/>
      <c r="HA46" s="221"/>
      <c r="HB46" s="221"/>
      <c r="HC46" s="221"/>
      <c r="HD46" s="221"/>
      <c r="HE46" s="221"/>
      <c r="HF46" s="221"/>
      <c r="HG46" s="221"/>
      <c r="HH46" s="221"/>
      <c r="HI46" s="221"/>
      <c r="HJ46" s="221"/>
      <c r="HK46" s="221"/>
      <c r="HL46" s="221"/>
      <c r="HM46" s="221"/>
      <c r="HN46" s="221"/>
      <c r="HO46" s="221"/>
      <c r="HP46" s="221"/>
      <c r="HQ46" s="221"/>
      <c r="HR46" s="221"/>
      <c r="HS46" s="221"/>
      <c r="HT46" s="221"/>
      <c r="HU46" s="221"/>
      <c r="HV46" s="221"/>
      <c r="HW46" s="221"/>
      <c r="HX46" s="221"/>
      <c r="HY46" s="221"/>
      <c r="HZ46" s="221"/>
      <c r="IA46" s="221"/>
      <c r="IB46" s="221"/>
      <c r="IC46" s="221"/>
      <c r="ID46" s="221"/>
      <c r="IE46" s="221"/>
      <c r="IF46" s="221"/>
      <c r="IG46" s="221"/>
      <c r="IH46" s="221"/>
      <c r="II46" s="221"/>
      <c r="IJ46" s="221"/>
      <c r="IK46" s="221"/>
      <c r="IL46" s="221"/>
      <c r="IM46" s="221"/>
      <c r="IN46" s="221"/>
      <c r="IO46" s="221"/>
      <c r="IP46" s="221"/>
      <c r="IQ46" s="221"/>
      <c r="IR46" s="221"/>
      <c r="IS46" s="221"/>
      <c r="IT46" s="221"/>
      <c r="IU46" s="221"/>
      <c r="IV46" s="221"/>
      <c r="IW46" s="221"/>
      <c r="IX46" s="221"/>
      <c r="IY46" s="221"/>
      <c r="IZ46" s="221"/>
      <c r="JA46" s="221"/>
      <c r="JB46" s="221"/>
      <c r="JC46" s="221"/>
      <c r="JD46" s="221"/>
      <c r="JE46" s="221"/>
      <c r="JF46" s="221"/>
      <c r="JG46" s="221"/>
      <c r="JH46" s="221"/>
      <c r="JI46" s="221"/>
      <c r="JJ46" s="221"/>
      <c r="JK46" s="221"/>
      <c r="JL46" s="221"/>
      <c r="JM46" s="221"/>
      <c r="JN46" s="221"/>
      <c r="JO46" s="221"/>
      <c r="JP46" s="221"/>
      <c r="JQ46" s="221"/>
      <c r="JR46" s="221"/>
      <c r="JS46" s="221"/>
      <c r="JT46" s="221"/>
      <c r="JU46" s="221"/>
      <c r="JV46" s="221"/>
      <c r="JW46" s="221"/>
      <c r="JX46" s="221"/>
      <c r="JY46" s="221"/>
      <c r="JZ46" s="221"/>
      <c r="KA46" s="221"/>
      <c r="KB46" s="221"/>
      <c r="KC46" s="221"/>
      <c r="KD46" s="221"/>
      <c r="KE46" s="221"/>
      <c r="KF46" s="221"/>
      <c r="KG46" s="221"/>
      <c r="KH46" s="221"/>
      <c r="KI46" s="221"/>
      <c r="KJ46" s="221"/>
      <c r="KK46" s="221"/>
      <c r="KL46" s="221"/>
      <c r="KM46" s="221"/>
      <c r="KN46" s="221"/>
      <c r="KO46" s="221"/>
      <c r="KP46" s="221"/>
      <c r="KQ46" s="221"/>
      <c r="KR46" s="221"/>
      <c r="KS46" s="221"/>
      <c r="KT46" s="221"/>
      <c r="KU46" s="221"/>
      <c r="KV46" s="221"/>
      <c r="KW46" s="221"/>
      <c r="KX46" s="221"/>
      <c r="KY46" s="221"/>
      <c r="KZ46" s="221"/>
      <c r="LA46" s="221"/>
      <c r="LB46" s="221"/>
      <c r="LC46" s="221"/>
      <c r="LD46" s="221"/>
      <c r="LE46" s="221"/>
      <c r="LF46" s="221"/>
      <c r="LG46" s="221"/>
      <c r="LH46" s="221"/>
      <c r="LI46" s="221"/>
      <c r="LJ46" s="221"/>
      <c r="LK46" s="221"/>
      <c r="LL46" s="221"/>
      <c r="LM46" s="221"/>
      <c r="LN46" s="221"/>
      <c r="LO46" s="221"/>
      <c r="LP46" s="221"/>
      <c r="LQ46" s="221"/>
      <c r="LR46" s="221"/>
      <c r="LS46" s="221"/>
      <c r="LT46" s="221"/>
      <c r="LU46" s="221"/>
      <c r="LV46" s="221"/>
      <c r="LW46" s="221"/>
      <c r="LX46" s="221"/>
      <c r="LY46" s="221"/>
      <c r="LZ46" s="221"/>
      <c r="MA46" s="221"/>
      <c r="MB46" s="221"/>
      <c r="MC46" s="221"/>
      <c r="MD46" s="221"/>
      <c r="ME46" s="221"/>
      <c r="MF46" s="221"/>
      <c r="MG46" s="221"/>
      <c r="MH46" s="221"/>
      <c r="MI46" s="221"/>
      <c r="MJ46" s="221"/>
      <c r="MK46" s="221"/>
      <c r="ML46" s="221"/>
      <c r="MM46" s="221"/>
      <c r="MN46" s="221"/>
      <c r="MO46" s="221"/>
      <c r="MP46" s="221"/>
      <c r="MQ46" s="221"/>
      <c r="MR46" s="221"/>
      <c r="MS46" s="221"/>
      <c r="MT46" s="221"/>
      <c r="MU46" s="221"/>
      <c r="MV46" s="221"/>
      <c r="MW46" s="221"/>
      <c r="MX46" s="221"/>
      <c r="MY46" s="221"/>
      <c r="MZ46" s="221"/>
      <c r="NA46" s="221"/>
      <c r="NB46" s="221"/>
      <c r="NC46" s="221"/>
      <c r="ND46" s="221"/>
      <c r="NE46" s="221"/>
      <c r="NF46" s="221"/>
      <c r="NG46" s="221"/>
    </row>
    <row r="47" spans="1:371" s="95" customFormat="1" x14ac:dyDescent="0.25">
      <c r="A47" s="221">
        <v>89</v>
      </c>
      <c r="B47" s="274">
        <v>0</v>
      </c>
      <c r="C47" s="221">
        <v>1</v>
      </c>
      <c r="D47" s="206">
        <v>2</v>
      </c>
      <c r="E47" s="267">
        <v>90</v>
      </c>
      <c r="F47" s="865">
        <f t="shared" si="1"/>
        <v>90</v>
      </c>
      <c r="G47" s="232">
        <v>90</v>
      </c>
      <c r="H47" s="232"/>
      <c r="I47" s="207">
        <v>66</v>
      </c>
      <c r="J47" s="342">
        <v>24.675500270416443</v>
      </c>
      <c r="K47" s="210">
        <v>1.8579612978987967</v>
      </c>
      <c r="L47" s="208">
        <v>0</v>
      </c>
      <c r="M47" s="331">
        <v>0</v>
      </c>
      <c r="N47" s="61"/>
      <c r="O47" s="61"/>
      <c r="P47" s="61"/>
      <c r="Q47" s="592">
        <v>91</v>
      </c>
      <c r="R47" s="602">
        <v>1.5</v>
      </c>
      <c r="S47" s="603">
        <v>47</v>
      </c>
      <c r="T47" s="603"/>
      <c r="U47" s="605">
        <v>828</v>
      </c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1"/>
      <c r="AX47" s="221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  <c r="BI47" s="221"/>
      <c r="BJ47" s="221"/>
      <c r="BK47" s="221"/>
      <c r="BL47" s="221"/>
      <c r="BM47" s="221"/>
      <c r="BN47" s="221"/>
      <c r="BO47" s="221"/>
      <c r="BP47" s="221"/>
      <c r="BQ47" s="221"/>
      <c r="BR47" s="221"/>
      <c r="BS47" s="221"/>
      <c r="BT47" s="221"/>
      <c r="BU47" s="221"/>
      <c r="BV47" s="221"/>
      <c r="BW47" s="221"/>
      <c r="BX47" s="221"/>
      <c r="BY47" s="221"/>
      <c r="BZ47" s="221"/>
      <c r="CA47" s="221"/>
      <c r="CB47" s="221"/>
      <c r="CC47" s="221"/>
      <c r="CD47" s="221"/>
      <c r="CE47" s="221"/>
      <c r="CF47" s="221"/>
      <c r="CG47" s="221"/>
      <c r="CH47" s="221"/>
      <c r="CI47" s="221"/>
      <c r="CJ47" s="221"/>
      <c r="CK47" s="221"/>
      <c r="CL47" s="221"/>
      <c r="CM47" s="221"/>
      <c r="CN47" s="221"/>
      <c r="CO47" s="221"/>
      <c r="CP47" s="221"/>
      <c r="CQ47" s="221"/>
      <c r="CR47" s="221"/>
      <c r="CS47" s="221"/>
      <c r="CT47" s="221"/>
      <c r="CU47" s="221"/>
      <c r="CV47" s="221"/>
      <c r="CW47" s="221"/>
      <c r="CX47" s="221"/>
      <c r="CY47" s="221"/>
      <c r="CZ47" s="221"/>
      <c r="DA47" s="221"/>
      <c r="DB47" s="221"/>
      <c r="DC47" s="221"/>
      <c r="DD47" s="221"/>
      <c r="DE47" s="221"/>
      <c r="DF47" s="221"/>
      <c r="DG47" s="221"/>
      <c r="DH47" s="221"/>
      <c r="DI47" s="221"/>
      <c r="DJ47" s="221"/>
      <c r="DK47" s="221"/>
      <c r="DL47" s="221"/>
      <c r="DM47" s="221"/>
      <c r="DN47" s="221"/>
      <c r="DO47" s="221"/>
      <c r="DP47" s="221"/>
      <c r="DQ47" s="221"/>
      <c r="DR47" s="221"/>
      <c r="DS47" s="221"/>
      <c r="DT47" s="221"/>
      <c r="DU47" s="221"/>
      <c r="DV47" s="221"/>
      <c r="DW47" s="221"/>
      <c r="DX47" s="221"/>
      <c r="DY47" s="221"/>
      <c r="DZ47" s="221"/>
      <c r="EA47" s="221"/>
      <c r="EB47" s="221"/>
      <c r="EC47" s="221"/>
      <c r="ED47" s="221"/>
      <c r="EE47" s="221"/>
      <c r="EF47" s="221"/>
      <c r="EG47" s="221"/>
      <c r="EH47" s="221"/>
      <c r="EI47" s="221"/>
      <c r="EJ47" s="221"/>
      <c r="EK47" s="221"/>
      <c r="EL47" s="221"/>
      <c r="EM47" s="221"/>
      <c r="EN47" s="221"/>
      <c r="EO47" s="221"/>
      <c r="EP47" s="221"/>
      <c r="EQ47" s="221"/>
      <c r="ER47" s="221"/>
      <c r="ES47" s="221"/>
      <c r="ET47" s="221"/>
      <c r="EU47" s="221"/>
      <c r="EV47" s="221"/>
      <c r="EW47" s="221"/>
      <c r="EX47" s="221"/>
      <c r="EY47" s="221"/>
      <c r="EZ47" s="221"/>
      <c r="FA47" s="221"/>
      <c r="FB47" s="221"/>
      <c r="FC47" s="221"/>
      <c r="FD47" s="221"/>
      <c r="FE47" s="221"/>
      <c r="FF47" s="221"/>
      <c r="FG47" s="221"/>
      <c r="FH47" s="221"/>
      <c r="FI47" s="221"/>
      <c r="FJ47" s="221"/>
      <c r="FK47" s="221"/>
      <c r="FL47" s="221"/>
      <c r="FM47" s="221"/>
      <c r="FN47" s="221"/>
      <c r="FO47" s="221"/>
      <c r="FP47" s="221"/>
      <c r="FQ47" s="221"/>
      <c r="FR47" s="221"/>
      <c r="FS47" s="221"/>
      <c r="FT47" s="221"/>
      <c r="FU47" s="221"/>
      <c r="FV47" s="221"/>
      <c r="FW47" s="221"/>
      <c r="FX47" s="221"/>
      <c r="FY47" s="221"/>
      <c r="FZ47" s="221"/>
      <c r="GA47" s="221"/>
      <c r="GB47" s="221"/>
      <c r="GC47" s="221"/>
      <c r="GD47" s="221"/>
      <c r="GE47" s="221"/>
      <c r="GF47" s="221"/>
      <c r="GG47" s="221"/>
      <c r="GH47" s="221"/>
      <c r="GI47" s="221"/>
      <c r="GJ47" s="221"/>
      <c r="GK47" s="221"/>
      <c r="GL47" s="221"/>
      <c r="GM47" s="221"/>
      <c r="GN47" s="221"/>
      <c r="GO47" s="221"/>
      <c r="GP47" s="221"/>
      <c r="GQ47" s="221"/>
      <c r="GR47" s="221"/>
      <c r="GS47" s="221"/>
      <c r="GT47" s="221"/>
      <c r="GU47" s="221"/>
      <c r="GV47" s="221"/>
      <c r="GW47" s="221"/>
      <c r="GX47" s="221"/>
      <c r="GY47" s="221"/>
      <c r="GZ47" s="221"/>
      <c r="HA47" s="221"/>
      <c r="HB47" s="221"/>
      <c r="HC47" s="221"/>
      <c r="HD47" s="221"/>
      <c r="HE47" s="221"/>
      <c r="HF47" s="221"/>
      <c r="HG47" s="221"/>
      <c r="HH47" s="221"/>
      <c r="HI47" s="221"/>
      <c r="HJ47" s="221"/>
      <c r="HK47" s="221"/>
      <c r="HL47" s="221"/>
      <c r="HM47" s="221"/>
      <c r="HN47" s="221"/>
      <c r="HO47" s="221"/>
      <c r="HP47" s="221"/>
      <c r="HQ47" s="221"/>
      <c r="HR47" s="221"/>
      <c r="HS47" s="221"/>
      <c r="HT47" s="221"/>
      <c r="HU47" s="221"/>
      <c r="HV47" s="221"/>
      <c r="HW47" s="221"/>
      <c r="HX47" s="221"/>
      <c r="HY47" s="221"/>
      <c r="HZ47" s="221"/>
      <c r="IA47" s="221"/>
      <c r="IB47" s="221"/>
      <c r="IC47" s="221"/>
      <c r="ID47" s="221"/>
      <c r="IE47" s="221"/>
      <c r="IF47" s="221"/>
      <c r="IG47" s="221"/>
      <c r="IH47" s="221"/>
      <c r="II47" s="221"/>
      <c r="IJ47" s="221"/>
      <c r="IK47" s="221"/>
      <c r="IL47" s="221"/>
      <c r="IM47" s="221"/>
      <c r="IN47" s="221"/>
      <c r="IO47" s="221"/>
      <c r="IP47" s="221"/>
      <c r="IQ47" s="221"/>
      <c r="IR47" s="221"/>
      <c r="IS47" s="221"/>
      <c r="IT47" s="221"/>
      <c r="IU47" s="221"/>
      <c r="IV47" s="221"/>
      <c r="IW47" s="221"/>
      <c r="IX47" s="221"/>
      <c r="IY47" s="221"/>
      <c r="IZ47" s="221"/>
      <c r="JA47" s="221"/>
      <c r="JB47" s="221"/>
      <c r="JC47" s="221"/>
      <c r="JD47" s="221"/>
      <c r="JE47" s="221"/>
      <c r="JF47" s="221"/>
      <c r="JG47" s="221"/>
      <c r="JH47" s="221"/>
      <c r="JI47" s="221"/>
      <c r="JJ47" s="221"/>
      <c r="JK47" s="221"/>
      <c r="JL47" s="221"/>
      <c r="JM47" s="221"/>
      <c r="JN47" s="221"/>
      <c r="JO47" s="221"/>
      <c r="JP47" s="221"/>
      <c r="JQ47" s="221"/>
      <c r="JR47" s="221"/>
      <c r="JS47" s="221"/>
      <c r="JT47" s="221"/>
      <c r="JU47" s="221"/>
      <c r="JV47" s="221"/>
      <c r="JW47" s="221"/>
      <c r="JX47" s="221"/>
      <c r="JY47" s="221"/>
      <c r="JZ47" s="221"/>
      <c r="KA47" s="221"/>
      <c r="KB47" s="221"/>
      <c r="KC47" s="221"/>
      <c r="KD47" s="221"/>
      <c r="KE47" s="221"/>
      <c r="KF47" s="221"/>
      <c r="KG47" s="221"/>
      <c r="KH47" s="221"/>
      <c r="KI47" s="221"/>
      <c r="KJ47" s="221"/>
      <c r="KK47" s="221"/>
      <c r="KL47" s="221"/>
      <c r="KM47" s="221"/>
      <c r="KN47" s="221"/>
      <c r="KO47" s="221"/>
      <c r="KP47" s="221"/>
      <c r="KQ47" s="221"/>
      <c r="KR47" s="221"/>
      <c r="KS47" s="221"/>
      <c r="KT47" s="221"/>
      <c r="KU47" s="221"/>
      <c r="KV47" s="221"/>
      <c r="KW47" s="221"/>
      <c r="KX47" s="221"/>
      <c r="KY47" s="221"/>
      <c r="KZ47" s="221"/>
      <c r="LA47" s="221"/>
      <c r="LB47" s="221"/>
      <c r="LC47" s="221"/>
      <c r="LD47" s="221"/>
      <c r="LE47" s="221"/>
      <c r="LF47" s="221"/>
      <c r="LG47" s="221"/>
      <c r="LH47" s="221"/>
      <c r="LI47" s="221"/>
      <c r="LJ47" s="221"/>
      <c r="LK47" s="221"/>
      <c r="LL47" s="221"/>
      <c r="LM47" s="221"/>
      <c r="LN47" s="221"/>
      <c r="LO47" s="221"/>
      <c r="LP47" s="221"/>
      <c r="LQ47" s="221"/>
      <c r="LR47" s="221"/>
      <c r="LS47" s="221"/>
      <c r="LT47" s="221"/>
      <c r="LU47" s="221"/>
      <c r="LV47" s="221"/>
      <c r="LW47" s="221"/>
      <c r="LX47" s="221"/>
      <c r="LY47" s="221"/>
      <c r="LZ47" s="221"/>
      <c r="MA47" s="221"/>
      <c r="MB47" s="221"/>
      <c r="MC47" s="221"/>
      <c r="MD47" s="221"/>
      <c r="ME47" s="221"/>
      <c r="MF47" s="221"/>
      <c r="MG47" s="221"/>
      <c r="MH47" s="221"/>
      <c r="MI47" s="221"/>
      <c r="MJ47" s="221"/>
      <c r="MK47" s="221"/>
      <c r="ML47" s="221"/>
      <c r="MM47" s="221"/>
      <c r="MN47" s="221"/>
      <c r="MO47" s="221"/>
      <c r="MP47" s="221"/>
      <c r="MQ47" s="221"/>
      <c r="MR47" s="221"/>
      <c r="MS47" s="221"/>
      <c r="MT47" s="221"/>
      <c r="MU47" s="221"/>
      <c r="MV47" s="221"/>
      <c r="MW47" s="221"/>
      <c r="MX47" s="221"/>
      <c r="MY47" s="221"/>
      <c r="MZ47" s="221"/>
      <c r="NA47" s="221"/>
      <c r="NB47" s="221"/>
      <c r="NC47" s="221"/>
      <c r="ND47" s="221"/>
      <c r="NE47" s="221"/>
      <c r="NF47" s="221"/>
      <c r="NG47" s="221"/>
    </row>
    <row r="48" spans="1:371" s="133" customFormat="1" x14ac:dyDescent="0.25">
      <c r="A48" s="274">
        <v>91</v>
      </c>
      <c r="B48" s="221">
        <v>0</v>
      </c>
      <c r="C48" s="221">
        <v>1</v>
      </c>
      <c r="D48" s="206">
        <v>2</v>
      </c>
      <c r="E48" s="274">
        <v>92</v>
      </c>
      <c r="F48" s="865">
        <f t="shared" si="1"/>
        <v>92</v>
      </c>
      <c r="G48" s="232">
        <v>92</v>
      </c>
      <c r="H48" s="232"/>
      <c r="I48" s="207">
        <v>80</v>
      </c>
      <c r="J48" s="342">
        <v>31.444048090897081</v>
      </c>
      <c r="K48" s="210">
        <v>2.0974191635992581</v>
      </c>
      <c r="L48" s="208">
        <v>0</v>
      </c>
      <c r="M48" s="709">
        <v>1</v>
      </c>
      <c r="N48" s="61"/>
      <c r="O48" s="61"/>
      <c r="P48" s="61"/>
      <c r="Q48" s="592">
        <v>158</v>
      </c>
      <c r="R48" s="602">
        <v>1.64</v>
      </c>
      <c r="S48" s="603">
        <v>41</v>
      </c>
      <c r="T48" s="603"/>
      <c r="U48" s="605">
        <v>2693</v>
      </c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1"/>
      <c r="AQ48" s="221"/>
      <c r="AR48" s="221"/>
      <c r="AS48" s="221"/>
      <c r="AT48" s="221"/>
      <c r="AU48" s="221"/>
      <c r="AV48" s="221"/>
      <c r="AW48" s="221"/>
      <c r="AX48" s="221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21"/>
      <c r="BT48" s="221"/>
      <c r="BU48" s="221"/>
      <c r="BV48" s="221"/>
      <c r="BW48" s="221"/>
      <c r="BX48" s="221"/>
      <c r="BY48" s="221"/>
      <c r="BZ48" s="221"/>
      <c r="CA48" s="221"/>
      <c r="CB48" s="221"/>
      <c r="CC48" s="221"/>
      <c r="CD48" s="221"/>
      <c r="CE48" s="221"/>
      <c r="CF48" s="221"/>
      <c r="CG48" s="221"/>
      <c r="CH48" s="221"/>
      <c r="CI48" s="221"/>
      <c r="CJ48" s="221"/>
      <c r="CK48" s="221"/>
      <c r="CL48" s="221"/>
      <c r="CM48" s="221"/>
      <c r="CN48" s="221"/>
      <c r="CO48" s="221"/>
      <c r="CP48" s="221"/>
      <c r="CQ48" s="221"/>
      <c r="CR48" s="221"/>
      <c r="CS48" s="221"/>
      <c r="CT48" s="221"/>
      <c r="CU48" s="221"/>
      <c r="CV48" s="221"/>
      <c r="CW48" s="221"/>
      <c r="CX48" s="221"/>
      <c r="CY48" s="221"/>
      <c r="CZ48" s="221"/>
      <c r="DA48" s="221"/>
      <c r="DB48" s="221"/>
      <c r="DC48" s="221"/>
      <c r="DD48" s="221"/>
      <c r="DE48" s="221"/>
      <c r="DF48" s="221"/>
      <c r="DG48" s="221"/>
      <c r="DH48" s="221"/>
      <c r="DI48" s="221"/>
      <c r="DJ48" s="221"/>
      <c r="DK48" s="221"/>
      <c r="DL48" s="221"/>
      <c r="DM48" s="221"/>
      <c r="DN48" s="221"/>
      <c r="DO48" s="221"/>
      <c r="DP48" s="221"/>
      <c r="DQ48" s="221"/>
      <c r="DR48" s="221"/>
      <c r="DS48" s="221"/>
      <c r="DT48" s="221"/>
      <c r="DU48" s="221"/>
      <c r="DV48" s="221"/>
      <c r="DW48" s="221"/>
      <c r="DX48" s="221"/>
      <c r="DY48" s="221"/>
      <c r="DZ48" s="221"/>
      <c r="EA48" s="221"/>
      <c r="EB48" s="221"/>
      <c r="EC48" s="221"/>
      <c r="ED48" s="221"/>
      <c r="EE48" s="221"/>
      <c r="EF48" s="221"/>
      <c r="EG48" s="221"/>
      <c r="EH48" s="221"/>
      <c r="EI48" s="221"/>
      <c r="EJ48" s="221"/>
      <c r="EK48" s="221"/>
      <c r="EL48" s="221"/>
      <c r="EM48" s="221"/>
      <c r="EN48" s="221"/>
      <c r="EO48" s="221"/>
      <c r="EP48" s="221"/>
      <c r="EQ48" s="221"/>
      <c r="ER48" s="221"/>
      <c r="ES48" s="221"/>
      <c r="ET48" s="221"/>
      <c r="EU48" s="221"/>
      <c r="EV48" s="221"/>
      <c r="EW48" s="221"/>
      <c r="EX48" s="221"/>
      <c r="EY48" s="221"/>
      <c r="EZ48" s="221"/>
      <c r="FA48" s="221"/>
      <c r="FB48" s="221"/>
      <c r="FC48" s="221"/>
      <c r="FD48" s="221"/>
      <c r="FE48" s="221"/>
      <c r="FF48" s="221"/>
      <c r="FG48" s="221"/>
      <c r="FH48" s="221"/>
      <c r="FI48" s="221"/>
      <c r="FJ48" s="221"/>
      <c r="FK48" s="221"/>
      <c r="FL48" s="221"/>
      <c r="FM48" s="221"/>
      <c r="FN48" s="221"/>
      <c r="FO48" s="221"/>
      <c r="FP48" s="221"/>
      <c r="FQ48" s="221"/>
      <c r="FR48" s="221"/>
      <c r="FS48" s="221"/>
      <c r="FT48" s="221"/>
      <c r="FU48" s="221"/>
      <c r="FV48" s="221"/>
      <c r="FW48" s="221"/>
      <c r="FX48" s="221"/>
      <c r="FY48" s="221"/>
      <c r="FZ48" s="221"/>
      <c r="GA48" s="221"/>
      <c r="GB48" s="221"/>
      <c r="GC48" s="221"/>
      <c r="GD48" s="221"/>
      <c r="GE48" s="221"/>
      <c r="GF48" s="221"/>
      <c r="GG48" s="221"/>
      <c r="GH48" s="221"/>
      <c r="GI48" s="221"/>
      <c r="GJ48" s="221"/>
      <c r="GK48" s="221"/>
      <c r="GL48" s="221"/>
      <c r="GM48" s="221"/>
      <c r="GN48" s="221"/>
      <c r="GO48" s="221"/>
      <c r="GP48" s="221"/>
      <c r="GQ48" s="221"/>
      <c r="GR48" s="221"/>
      <c r="GS48" s="221"/>
      <c r="GT48" s="221"/>
      <c r="GU48" s="221"/>
      <c r="GV48" s="221"/>
      <c r="GW48" s="221"/>
      <c r="GX48" s="221"/>
      <c r="GY48" s="221"/>
      <c r="GZ48" s="221"/>
      <c r="HA48" s="221"/>
      <c r="HB48" s="221"/>
      <c r="HC48" s="221"/>
      <c r="HD48" s="221"/>
      <c r="HE48" s="221"/>
      <c r="HF48" s="221"/>
      <c r="HG48" s="221"/>
      <c r="HH48" s="221"/>
      <c r="HI48" s="221"/>
      <c r="HJ48" s="221"/>
      <c r="HK48" s="221"/>
      <c r="HL48" s="221"/>
      <c r="HM48" s="221"/>
      <c r="HN48" s="221"/>
      <c r="HO48" s="221"/>
      <c r="HP48" s="221"/>
      <c r="HQ48" s="221"/>
      <c r="HR48" s="221"/>
      <c r="HS48" s="221"/>
      <c r="HT48" s="221"/>
      <c r="HU48" s="221"/>
      <c r="HV48" s="221"/>
      <c r="HW48" s="221"/>
      <c r="HX48" s="221"/>
      <c r="HY48" s="221"/>
      <c r="HZ48" s="221"/>
      <c r="IA48" s="221"/>
      <c r="IB48" s="221"/>
      <c r="IC48" s="221"/>
      <c r="ID48" s="221"/>
      <c r="IE48" s="221"/>
      <c r="IF48" s="221"/>
      <c r="IG48" s="221"/>
      <c r="IH48" s="221"/>
      <c r="II48" s="221"/>
      <c r="IJ48" s="221"/>
      <c r="IK48" s="221"/>
      <c r="IL48" s="221"/>
      <c r="IM48" s="221"/>
      <c r="IN48" s="221"/>
      <c r="IO48" s="221"/>
      <c r="IP48" s="221"/>
      <c r="IQ48" s="221"/>
      <c r="IR48" s="221"/>
      <c r="IS48" s="221"/>
      <c r="IT48" s="221"/>
      <c r="IU48" s="221"/>
      <c r="IV48" s="221"/>
      <c r="IW48" s="221"/>
      <c r="IX48" s="221"/>
      <c r="IY48" s="221"/>
      <c r="IZ48" s="221"/>
      <c r="JA48" s="221"/>
      <c r="JB48" s="221"/>
      <c r="JC48" s="221"/>
      <c r="JD48" s="221"/>
      <c r="JE48" s="221"/>
      <c r="JF48" s="221"/>
      <c r="JG48" s="221"/>
      <c r="JH48" s="221"/>
      <c r="JI48" s="221"/>
      <c r="JJ48" s="221"/>
      <c r="JK48" s="221"/>
      <c r="JL48" s="221"/>
      <c r="JM48" s="221"/>
      <c r="JN48" s="221"/>
      <c r="JO48" s="221"/>
      <c r="JP48" s="221"/>
      <c r="JQ48" s="221"/>
      <c r="JR48" s="221"/>
      <c r="JS48" s="221"/>
      <c r="JT48" s="221"/>
      <c r="JU48" s="221"/>
      <c r="JV48" s="221"/>
      <c r="JW48" s="221"/>
      <c r="JX48" s="221"/>
      <c r="JY48" s="221"/>
      <c r="JZ48" s="221"/>
      <c r="KA48" s="221"/>
      <c r="KB48" s="221"/>
      <c r="KC48" s="221"/>
      <c r="KD48" s="221"/>
      <c r="KE48" s="221"/>
      <c r="KF48" s="221"/>
      <c r="KG48" s="221"/>
      <c r="KH48" s="221"/>
      <c r="KI48" s="221"/>
      <c r="KJ48" s="221"/>
      <c r="KK48" s="221"/>
      <c r="KL48" s="221"/>
      <c r="KM48" s="221"/>
      <c r="KN48" s="221"/>
      <c r="KO48" s="221"/>
      <c r="KP48" s="221"/>
      <c r="KQ48" s="221"/>
      <c r="KR48" s="221"/>
      <c r="KS48" s="221"/>
      <c r="KT48" s="221"/>
      <c r="KU48" s="221"/>
      <c r="KV48" s="221"/>
      <c r="KW48" s="221"/>
      <c r="KX48" s="221"/>
      <c r="KY48" s="221"/>
      <c r="KZ48" s="221"/>
      <c r="LA48" s="221"/>
      <c r="LB48" s="221"/>
      <c r="LC48" s="221"/>
      <c r="LD48" s="221"/>
      <c r="LE48" s="221"/>
      <c r="LF48" s="221"/>
      <c r="LG48" s="221"/>
      <c r="LH48" s="221"/>
      <c r="LI48" s="221"/>
      <c r="LJ48" s="221"/>
      <c r="LK48" s="221"/>
      <c r="LL48" s="221"/>
      <c r="LM48" s="221"/>
      <c r="LN48" s="221"/>
      <c r="LO48" s="221"/>
      <c r="LP48" s="221"/>
      <c r="LQ48" s="221"/>
      <c r="LR48" s="221"/>
      <c r="LS48" s="221"/>
      <c r="LT48" s="221"/>
      <c r="LU48" s="221"/>
      <c r="LV48" s="221"/>
      <c r="LW48" s="221"/>
      <c r="LX48" s="221"/>
      <c r="LY48" s="221"/>
      <c r="LZ48" s="221"/>
      <c r="MA48" s="221"/>
      <c r="MB48" s="221"/>
      <c r="MC48" s="221"/>
      <c r="MD48" s="221"/>
      <c r="ME48" s="221"/>
      <c r="MF48" s="221"/>
      <c r="MG48" s="221"/>
      <c r="MH48" s="221"/>
      <c r="MI48" s="221"/>
      <c r="MJ48" s="221"/>
      <c r="MK48" s="221"/>
      <c r="ML48" s="221"/>
      <c r="MM48" s="221"/>
      <c r="MN48" s="221"/>
      <c r="MO48" s="221"/>
      <c r="MP48" s="221"/>
      <c r="MQ48" s="221"/>
      <c r="MR48" s="221"/>
      <c r="MS48" s="221"/>
      <c r="MT48" s="221"/>
      <c r="MU48" s="221"/>
      <c r="MV48" s="221"/>
      <c r="MW48" s="221"/>
      <c r="MX48" s="221"/>
      <c r="MY48" s="221"/>
      <c r="MZ48" s="221"/>
      <c r="NA48" s="221"/>
      <c r="NB48" s="221"/>
      <c r="NC48" s="221"/>
      <c r="ND48" s="221"/>
      <c r="NE48" s="221"/>
      <c r="NF48" s="221"/>
      <c r="NG48" s="221"/>
    </row>
    <row r="49" spans="1:371" s="95" customFormat="1" x14ac:dyDescent="0.25">
      <c r="A49" s="221">
        <v>92</v>
      </c>
      <c r="B49" s="221">
        <v>0</v>
      </c>
      <c r="C49" s="221">
        <v>1</v>
      </c>
      <c r="D49" s="206">
        <v>2</v>
      </c>
      <c r="E49" s="267">
        <v>93</v>
      </c>
      <c r="F49" s="865">
        <f t="shared" si="1"/>
        <v>93</v>
      </c>
      <c r="G49" s="232">
        <v>93</v>
      </c>
      <c r="H49" s="232"/>
      <c r="I49" s="207">
        <v>68</v>
      </c>
      <c r="J49" s="342">
        <v>34.707760655282527</v>
      </c>
      <c r="K49" s="210">
        <v>1.677152014939161</v>
      </c>
      <c r="L49" s="208">
        <v>1</v>
      </c>
      <c r="M49" s="325">
        <v>1</v>
      </c>
      <c r="N49" s="61"/>
      <c r="O49" s="208"/>
      <c r="P49" s="61"/>
      <c r="Q49" s="592">
        <v>93</v>
      </c>
      <c r="R49" s="602">
        <v>2.12</v>
      </c>
      <c r="S49" s="603">
        <v>23</v>
      </c>
      <c r="T49" s="603"/>
      <c r="U49" s="605">
        <v>6085</v>
      </c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  <c r="AQ49" s="221"/>
      <c r="AR49" s="221"/>
      <c r="AS49" s="221"/>
      <c r="AT49" s="221"/>
      <c r="AU49" s="221"/>
      <c r="AV49" s="221"/>
      <c r="AW49" s="221"/>
      <c r="AX49" s="221"/>
      <c r="AY49" s="221"/>
      <c r="AZ49" s="221"/>
      <c r="BA49" s="221"/>
      <c r="BB49" s="221"/>
      <c r="BC49" s="221"/>
      <c r="BD49" s="221"/>
      <c r="BE49" s="221"/>
      <c r="BF49" s="221"/>
      <c r="BG49" s="221"/>
      <c r="BH49" s="221"/>
      <c r="BI49" s="221"/>
      <c r="BJ49" s="221"/>
      <c r="BK49" s="221"/>
      <c r="BL49" s="221"/>
      <c r="BM49" s="221"/>
      <c r="BN49" s="221"/>
      <c r="BO49" s="221"/>
      <c r="BP49" s="221"/>
      <c r="BQ49" s="221"/>
      <c r="BR49" s="221"/>
      <c r="BS49" s="221"/>
      <c r="BT49" s="221"/>
      <c r="BU49" s="221"/>
      <c r="BV49" s="221"/>
      <c r="BW49" s="221"/>
      <c r="BX49" s="221"/>
      <c r="BY49" s="221"/>
      <c r="BZ49" s="221"/>
      <c r="CA49" s="221"/>
      <c r="CB49" s="221"/>
      <c r="CC49" s="221"/>
      <c r="CD49" s="221"/>
      <c r="CE49" s="221"/>
      <c r="CF49" s="221"/>
      <c r="CG49" s="221"/>
      <c r="CH49" s="221"/>
      <c r="CI49" s="221"/>
      <c r="CJ49" s="221"/>
      <c r="CK49" s="221"/>
      <c r="CL49" s="221"/>
      <c r="CM49" s="221"/>
      <c r="CN49" s="221"/>
      <c r="CO49" s="221"/>
      <c r="CP49" s="221"/>
      <c r="CQ49" s="221"/>
      <c r="CR49" s="221"/>
      <c r="CS49" s="221"/>
      <c r="CT49" s="221"/>
      <c r="CU49" s="221"/>
      <c r="CV49" s="221"/>
      <c r="CW49" s="221"/>
      <c r="CX49" s="221"/>
      <c r="CY49" s="221"/>
      <c r="CZ49" s="221"/>
      <c r="DA49" s="221"/>
      <c r="DB49" s="221"/>
      <c r="DC49" s="221"/>
      <c r="DD49" s="221"/>
      <c r="DE49" s="221"/>
      <c r="DF49" s="221"/>
      <c r="DG49" s="221"/>
      <c r="DH49" s="221"/>
      <c r="DI49" s="221"/>
      <c r="DJ49" s="221"/>
      <c r="DK49" s="221"/>
      <c r="DL49" s="221"/>
      <c r="DM49" s="221"/>
      <c r="DN49" s="221"/>
      <c r="DO49" s="221"/>
      <c r="DP49" s="221"/>
      <c r="DQ49" s="221"/>
      <c r="DR49" s="221"/>
      <c r="DS49" s="221"/>
      <c r="DT49" s="221"/>
      <c r="DU49" s="221"/>
      <c r="DV49" s="221"/>
      <c r="DW49" s="221"/>
      <c r="DX49" s="221"/>
      <c r="DY49" s="221"/>
      <c r="DZ49" s="221"/>
      <c r="EA49" s="221"/>
      <c r="EB49" s="221"/>
      <c r="EC49" s="221"/>
      <c r="ED49" s="221"/>
      <c r="EE49" s="221"/>
      <c r="EF49" s="221"/>
      <c r="EG49" s="221"/>
      <c r="EH49" s="221"/>
      <c r="EI49" s="221"/>
      <c r="EJ49" s="221"/>
      <c r="EK49" s="221"/>
      <c r="EL49" s="221"/>
      <c r="EM49" s="221"/>
      <c r="EN49" s="221"/>
      <c r="EO49" s="221"/>
      <c r="EP49" s="221"/>
      <c r="EQ49" s="221"/>
      <c r="ER49" s="221"/>
      <c r="ES49" s="221"/>
      <c r="ET49" s="221"/>
      <c r="EU49" s="221"/>
      <c r="EV49" s="221"/>
      <c r="EW49" s="221"/>
      <c r="EX49" s="221"/>
      <c r="EY49" s="221"/>
      <c r="EZ49" s="221"/>
      <c r="FA49" s="221"/>
      <c r="FB49" s="221"/>
      <c r="FC49" s="221"/>
      <c r="FD49" s="221"/>
      <c r="FE49" s="221"/>
      <c r="FF49" s="221"/>
      <c r="FG49" s="221"/>
      <c r="FH49" s="221"/>
      <c r="FI49" s="221"/>
      <c r="FJ49" s="221"/>
      <c r="FK49" s="221"/>
      <c r="FL49" s="221"/>
      <c r="FM49" s="221"/>
      <c r="FN49" s="221"/>
      <c r="FO49" s="221"/>
      <c r="FP49" s="221"/>
      <c r="FQ49" s="221"/>
      <c r="FR49" s="221"/>
      <c r="FS49" s="221"/>
      <c r="FT49" s="221"/>
      <c r="FU49" s="221"/>
      <c r="FV49" s="221"/>
      <c r="FW49" s="221"/>
      <c r="FX49" s="221"/>
      <c r="FY49" s="221"/>
      <c r="FZ49" s="221"/>
      <c r="GA49" s="221"/>
      <c r="GB49" s="221"/>
      <c r="GC49" s="221"/>
      <c r="GD49" s="221"/>
      <c r="GE49" s="221"/>
      <c r="GF49" s="221"/>
      <c r="GG49" s="221"/>
      <c r="GH49" s="221"/>
      <c r="GI49" s="221"/>
      <c r="GJ49" s="221"/>
      <c r="GK49" s="221"/>
      <c r="GL49" s="221"/>
      <c r="GM49" s="221"/>
      <c r="GN49" s="221"/>
      <c r="GO49" s="221"/>
      <c r="GP49" s="221"/>
      <c r="GQ49" s="221"/>
      <c r="GR49" s="221"/>
      <c r="GS49" s="221"/>
      <c r="GT49" s="221"/>
      <c r="GU49" s="221"/>
      <c r="GV49" s="221"/>
      <c r="GW49" s="221"/>
      <c r="GX49" s="221"/>
      <c r="GY49" s="221"/>
      <c r="GZ49" s="221"/>
      <c r="HA49" s="221"/>
      <c r="HB49" s="221"/>
      <c r="HC49" s="221"/>
      <c r="HD49" s="221"/>
      <c r="HE49" s="221"/>
      <c r="HF49" s="221"/>
      <c r="HG49" s="221"/>
      <c r="HH49" s="221"/>
      <c r="HI49" s="221"/>
      <c r="HJ49" s="221"/>
      <c r="HK49" s="221"/>
      <c r="HL49" s="221"/>
      <c r="HM49" s="221"/>
      <c r="HN49" s="221"/>
      <c r="HO49" s="221"/>
      <c r="HP49" s="221"/>
      <c r="HQ49" s="221"/>
      <c r="HR49" s="221"/>
      <c r="HS49" s="221"/>
      <c r="HT49" s="221"/>
      <c r="HU49" s="221"/>
      <c r="HV49" s="221"/>
      <c r="HW49" s="221"/>
      <c r="HX49" s="221"/>
      <c r="HY49" s="221"/>
      <c r="HZ49" s="221"/>
      <c r="IA49" s="221"/>
      <c r="IB49" s="221"/>
      <c r="IC49" s="221"/>
      <c r="ID49" s="221"/>
      <c r="IE49" s="221"/>
      <c r="IF49" s="221"/>
      <c r="IG49" s="221"/>
      <c r="IH49" s="221"/>
      <c r="II49" s="221"/>
      <c r="IJ49" s="221"/>
      <c r="IK49" s="221"/>
      <c r="IL49" s="221"/>
      <c r="IM49" s="221"/>
      <c r="IN49" s="221"/>
      <c r="IO49" s="221"/>
      <c r="IP49" s="221"/>
      <c r="IQ49" s="221"/>
      <c r="IR49" s="221"/>
      <c r="IS49" s="221"/>
      <c r="IT49" s="221"/>
      <c r="IU49" s="221"/>
      <c r="IV49" s="221"/>
      <c r="IW49" s="221"/>
      <c r="IX49" s="221"/>
      <c r="IY49" s="221"/>
      <c r="IZ49" s="221"/>
      <c r="JA49" s="221"/>
      <c r="JB49" s="221"/>
      <c r="JC49" s="221"/>
      <c r="JD49" s="221"/>
      <c r="JE49" s="221"/>
      <c r="JF49" s="221"/>
      <c r="JG49" s="221"/>
      <c r="JH49" s="221"/>
      <c r="JI49" s="221"/>
      <c r="JJ49" s="221"/>
      <c r="JK49" s="221"/>
      <c r="JL49" s="221"/>
      <c r="JM49" s="221"/>
      <c r="JN49" s="221"/>
      <c r="JO49" s="221"/>
      <c r="JP49" s="221"/>
      <c r="JQ49" s="221"/>
      <c r="JR49" s="221"/>
      <c r="JS49" s="221"/>
      <c r="JT49" s="221"/>
      <c r="JU49" s="221"/>
      <c r="JV49" s="221"/>
      <c r="JW49" s="221"/>
      <c r="JX49" s="221"/>
      <c r="JY49" s="221"/>
      <c r="JZ49" s="221"/>
      <c r="KA49" s="221"/>
      <c r="KB49" s="221"/>
      <c r="KC49" s="221"/>
      <c r="KD49" s="221"/>
      <c r="KE49" s="221"/>
      <c r="KF49" s="221"/>
      <c r="KG49" s="221"/>
      <c r="KH49" s="221"/>
      <c r="KI49" s="221"/>
      <c r="KJ49" s="221"/>
      <c r="KK49" s="221"/>
      <c r="KL49" s="221"/>
      <c r="KM49" s="221"/>
      <c r="KN49" s="221"/>
      <c r="KO49" s="221"/>
      <c r="KP49" s="221"/>
      <c r="KQ49" s="221"/>
      <c r="KR49" s="221"/>
      <c r="KS49" s="221"/>
      <c r="KT49" s="221"/>
      <c r="KU49" s="221"/>
      <c r="KV49" s="221"/>
      <c r="KW49" s="221"/>
      <c r="KX49" s="221"/>
      <c r="KY49" s="221"/>
      <c r="KZ49" s="221"/>
      <c r="LA49" s="221"/>
      <c r="LB49" s="221"/>
      <c r="LC49" s="221"/>
      <c r="LD49" s="221"/>
      <c r="LE49" s="221"/>
      <c r="LF49" s="221"/>
      <c r="LG49" s="221"/>
      <c r="LH49" s="221"/>
      <c r="LI49" s="221"/>
      <c r="LJ49" s="221"/>
      <c r="LK49" s="221"/>
      <c r="LL49" s="221"/>
      <c r="LM49" s="221"/>
      <c r="LN49" s="221"/>
      <c r="LO49" s="221"/>
      <c r="LP49" s="221"/>
      <c r="LQ49" s="221"/>
      <c r="LR49" s="221"/>
      <c r="LS49" s="221"/>
      <c r="LT49" s="221"/>
      <c r="LU49" s="221"/>
      <c r="LV49" s="221"/>
      <c r="LW49" s="221"/>
      <c r="LX49" s="221"/>
      <c r="LY49" s="221"/>
      <c r="LZ49" s="221"/>
      <c r="MA49" s="221"/>
      <c r="MB49" s="221"/>
      <c r="MC49" s="221"/>
      <c r="MD49" s="221"/>
      <c r="ME49" s="221"/>
      <c r="MF49" s="221"/>
      <c r="MG49" s="221"/>
      <c r="MH49" s="221"/>
      <c r="MI49" s="221"/>
      <c r="MJ49" s="221"/>
      <c r="MK49" s="221"/>
      <c r="ML49" s="221"/>
      <c r="MM49" s="221"/>
      <c r="MN49" s="221"/>
      <c r="MO49" s="221"/>
      <c r="MP49" s="221"/>
      <c r="MQ49" s="221"/>
      <c r="MR49" s="221"/>
      <c r="MS49" s="221"/>
      <c r="MT49" s="221"/>
      <c r="MU49" s="221"/>
      <c r="MV49" s="221"/>
      <c r="MW49" s="221"/>
      <c r="MX49" s="221"/>
      <c r="MY49" s="221"/>
      <c r="MZ49" s="221"/>
      <c r="NA49" s="221"/>
      <c r="NB49" s="221"/>
      <c r="NC49" s="221"/>
      <c r="ND49" s="221"/>
      <c r="NE49" s="221"/>
      <c r="NF49" s="221"/>
      <c r="NG49" s="221"/>
    </row>
    <row r="50" spans="1:371" s="133" customFormat="1" x14ac:dyDescent="0.25">
      <c r="A50" s="274">
        <v>94</v>
      </c>
      <c r="B50" s="221">
        <v>0</v>
      </c>
      <c r="C50" s="221">
        <v>1</v>
      </c>
      <c r="D50" s="206">
        <v>2</v>
      </c>
      <c r="E50" s="267">
        <v>95</v>
      </c>
      <c r="F50" s="865">
        <f t="shared" si="1"/>
        <v>95</v>
      </c>
      <c r="G50" s="232">
        <v>95</v>
      </c>
      <c r="H50" s="232"/>
      <c r="I50" s="207">
        <v>80</v>
      </c>
      <c r="J50" s="342">
        <v>26.592669672794539</v>
      </c>
      <c r="K50" s="210">
        <v>2.1695668421301662</v>
      </c>
      <c r="L50" s="208">
        <v>0</v>
      </c>
      <c r="M50" s="325">
        <v>0</v>
      </c>
      <c r="N50" s="61"/>
      <c r="O50" s="208"/>
      <c r="P50" s="61"/>
      <c r="Q50" s="592">
        <v>104</v>
      </c>
      <c r="R50" s="602">
        <v>0.89</v>
      </c>
      <c r="S50" s="603">
        <v>82</v>
      </c>
      <c r="T50" s="603"/>
      <c r="U50" s="605">
        <v>1650</v>
      </c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  <c r="AS50" s="221"/>
      <c r="AT50" s="221"/>
      <c r="AU50" s="221"/>
      <c r="AV50" s="221"/>
      <c r="AW50" s="221"/>
      <c r="AX50" s="221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21"/>
      <c r="BU50" s="221"/>
      <c r="BV50" s="221"/>
      <c r="BW50" s="221"/>
      <c r="BX50" s="221"/>
      <c r="BY50" s="221"/>
      <c r="BZ50" s="221"/>
      <c r="CA50" s="221"/>
      <c r="CB50" s="221"/>
      <c r="CC50" s="221"/>
      <c r="CD50" s="221"/>
      <c r="CE50" s="221"/>
      <c r="CF50" s="221"/>
      <c r="CG50" s="221"/>
      <c r="CH50" s="221"/>
      <c r="CI50" s="221"/>
      <c r="CJ50" s="221"/>
      <c r="CK50" s="221"/>
      <c r="CL50" s="221"/>
      <c r="CM50" s="221"/>
      <c r="CN50" s="221"/>
      <c r="CO50" s="221"/>
      <c r="CP50" s="221"/>
      <c r="CQ50" s="221"/>
      <c r="CR50" s="221"/>
      <c r="CS50" s="221"/>
      <c r="CT50" s="221"/>
      <c r="CU50" s="221"/>
      <c r="CV50" s="221"/>
      <c r="CW50" s="221"/>
      <c r="CX50" s="221"/>
      <c r="CY50" s="221"/>
      <c r="CZ50" s="221"/>
      <c r="DA50" s="221"/>
      <c r="DB50" s="221"/>
      <c r="DC50" s="221"/>
      <c r="DD50" s="221"/>
      <c r="DE50" s="221"/>
      <c r="DF50" s="221"/>
      <c r="DG50" s="221"/>
      <c r="DH50" s="221"/>
      <c r="DI50" s="221"/>
      <c r="DJ50" s="221"/>
      <c r="DK50" s="221"/>
      <c r="DL50" s="221"/>
      <c r="DM50" s="221"/>
      <c r="DN50" s="221"/>
      <c r="DO50" s="221"/>
      <c r="DP50" s="221"/>
      <c r="DQ50" s="221"/>
      <c r="DR50" s="221"/>
      <c r="DS50" s="221"/>
      <c r="DT50" s="221"/>
      <c r="DU50" s="221"/>
      <c r="DV50" s="221"/>
      <c r="DW50" s="221"/>
      <c r="DX50" s="221"/>
      <c r="DY50" s="221"/>
      <c r="DZ50" s="221"/>
      <c r="EA50" s="221"/>
      <c r="EB50" s="221"/>
      <c r="EC50" s="221"/>
      <c r="ED50" s="221"/>
      <c r="EE50" s="221"/>
      <c r="EF50" s="221"/>
      <c r="EG50" s="221"/>
      <c r="EH50" s="221"/>
      <c r="EI50" s="221"/>
      <c r="EJ50" s="221"/>
      <c r="EK50" s="221"/>
      <c r="EL50" s="221"/>
      <c r="EM50" s="221"/>
      <c r="EN50" s="221"/>
      <c r="EO50" s="221"/>
      <c r="EP50" s="221"/>
      <c r="EQ50" s="221"/>
      <c r="ER50" s="221"/>
      <c r="ES50" s="221"/>
      <c r="ET50" s="221"/>
      <c r="EU50" s="221"/>
      <c r="EV50" s="221"/>
      <c r="EW50" s="221"/>
      <c r="EX50" s="221"/>
      <c r="EY50" s="221"/>
      <c r="EZ50" s="221"/>
      <c r="FA50" s="221"/>
      <c r="FB50" s="221"/>
      <c r="FC50" s="221"/>
      <c r="FD50" s="221"/>
      <c r="FE50" s="221"/>
      <c r="FF50" s="221"/>
      <c r="FG50" s="221"/>
      <c r="FH50" s="221"/>
      <c r="FI50" s="221"/>
      <c r="FJ50" s="221"/>
      <c r="FK50" s="221"/>
      <c r="FL50" s="221"/>
      <c r="FM50" s="221"/>
      <c r="FN50" s="221"/>
      <c r="FO50" s="221"/>
      <c r="FP50" s="221"/>
      <c r="FQ50" s="221"/>
      <c r="FR50" s="221"/>
      <c r="FS50" s="221"/>
      <c r="FT50" s="221"/>
      <c r="FU50" s="221"/>
      <c r="FV50" s="221"/>
      <c r="FW50" s="221"/>
      <c r="FX50" s="221"/>
      <c r="FY50" s="221"/>
      <c r="FZ50" s="221"/>
      <c r="GA50" s="221"/>
      <c r="GB50" s="221"/>
      <c r="GC50" s="221"/>
      <c r="GD50" s="221"/>
      <c r="GE50" s="221"/>
      <c r="GF50" s="221"/>
      <c r="GG50" s="221"/>
      <c r="GH50" s="221"/>
      <c r="GI50" s="221"/>
      <c r="GJ50" s="221"/>
      <c r="GK50" s="221"/>
      <c r="GL50" s="221"/>
      <c r="GM50" s="221"/>
      <c r="GN50" s="221"/>
      <c r="GO50" s="221"/>
      <c r="GP50" s="221"/>
      <c r="GQ50" s="221"/>
      <c r="GR50" s="221"/>
      <c r="GS50" s="221"/>
      <c r="GT50" s="221"/>
      <c r="GU50" s="221"/>
      <c r="GV50" s="221"/>
      <c r="GW50" s="221"/>
      <c r="GX50" s="221"/>
      <c r="GY50" s="221"/>
      <c r="GZ50" s="221"/>
      <c r="HA50" s="221"/>
      <c r="HB50" s="221"/>
      <c r="HC50" s="221"/>
      <c r="HD50" s="221"/>
      <c r="HE50" s="221"/>
      <c r="HF50" s="221"/>
      <c r="HG50" s="221"/>
      <c r="HH50" s="221"/>
      <c r="HI50" s="221"/>
      <c r="HJ50" s="221"/>
      <c r="HK50" s="221"/>
      <c r="HL50" s="221"/>
      <c r="HM50" s="221"/>
      <c r="HN50" s="221"/>
      <c r="HO50" s="221"/>
      <c r="HP50" s="221"/>
      <c r="HQ50" s="221"/>
      <c r="HR50" s="221"/>
      <c r="HS50" s="221"/>
      <c r="HT50" s="221"/>
      <c r="HU50" s="221"/>
      <c r="HV50" s="221"/>
      <c r="HW50" s="221"/>
      <c r="HX50" s="221"/>
      <c r="HY50" s="221"/>
      <c r="HZ50" s="221"/>
      <c r="IA50" s="221"/>
      <c r="IB50" s="221"/>
      <c r="IC50" s="221"/>
      <c r="ID50" s="221"/>
      <c r="IE50" s="221"/>
      <c r="IF50" s="221"/>
      <c r="IG50" s="221"/>
      <c r="IH50" s="221"/>
      <c r="II50" s="221"/>
      <c r="IJ50" s="221"/>
      <c r="IK50" s="221"/>
      <c r="IL50" s="221"/>
      <c r="IM50" s="221"/>
      <c r="IN50" s="221"/>
      <c r="IO50" s="221"/>
      <c r="IP50" s="221"/>
      <c r="IQ50" s="221"/>
      <c r="IR50" s="221"/>
      <c r="IS50" s="221"/>
      <c r="IT50" s="221"/>
      <c r="IU50" s="221"/>
      <c r="IV50" s="221"/>
      <c r="IW50" s="221"/>
      <c r="IX50" s="221"/>
      <c r="IY50" s="221"/>
      <c r="IZ50" s="221"/>
      <c r="JA50" s="221"/>
      <c r="JB50" s="221"/>
      <c r="JC50" s="221"/>
      <c r="JD50" s="221"/>
      <c r="JE50" s="221"/>
      <c r="JF50" s="221"/>
      <c r="JG50" s="221"/>
      <c r="JH50" s="221"/>
      <c r="JI50" s="221"/>
      <c r="JJ50" s="221"/>
      <c r="JK50" s="221"/>
      <c r="JL50" s="221"/>
      <c r="JM50" s="221"/>
      <c r="JN50" s="221"/>
      <c r="JO50" s="221"/>
      <c r="JP50" s="221"/>
      <c r="JQ50" s="221"/>
      <c r="JR50" s="221"/>
      <c r="JS50" s="221"/>
      <c r="JT50" s="221"/>
      <c r="JU50" s="221"/>
      <c r="JV50" s="221"/>
      <c r="JW50" s="221"/>
      <c r="JX50" s="221"/>
      <c r="JY50" s="221"/>
      <c r="JZ50" s="221"/>
      <c r="KA50" s="221"/>
      <c r="KB50" s="221"/>
      <c r="KC50" s="221"/>
      <c r="KD50" s="221"/>
      <c r="KE50" s="221"/>
      <c r="KF50" s="221"/>
      <c r="KG50" s="221"/>
      <c r="KH50" s="221"/>
      <c r="KI50" s="221"/>
      <c r="KJ50" s="221"/>
      <c r="KK50" s="221"/>
      <c r="KL50" s="221"/>
      <c r="KM50" s="221"/>
      <c r="KN50" s="221"/>
      <c r="KO50" s="221"/>
      <c r="KP50" s="221"/>
      <c r="KQ50" s="221"/>
      <c r="KR50" s="221"/>
      <c r="KS50" s="221"/>
      <c r="KT50" s="221"/>
      <c r="KU50" s="221"/>
      <c r="KV50" s="221"/>
      <c r="KW50" s="221"/>
      <c r="KX50" s="221"/>
      <c r="KY50" s="221"/>
      <c r="KZ50" s="221"/>
      <c r="LA50" s="221"/>
      <c r="LB50" s="221"/>
      <c r="LC50" s="221"/>
      <c r="LD50" s="221"/>
      <c r="LE50" s="221"/>
      <c r="LF50" s="221"/>
      <c r="LG50" s="221"/>
      <c r="LH50" s="221"/>
      <c r="LI50" s="221"/>
      <c r="LJ50" s="221"/>
      <c r="LK50" s="221"/>
      <c r="LL50" s="221"/>
      <c r="LM50" s="221"/>
      <c r="LN50" s="221"/>
      <c r="LO50" s="221"/>
      <c r="LP50" s="221"/>
      <c r="LQ50" s="221"/>
      <c r="LR50" s="221"/>
      <c r="LS50" s="221"/>
      <c r="LT50" s="221"/>
      <c r="LU50" s="221"/>
      <c r="LV50" s="221"/>
      <c r="LW50" s="221"/>
      <c r="LX50" s="221"/>
      <c r="LY50" s="221"/>
      <c r="LZ50" s="221"/>
      <c r="MA50" s="221"/>
      <c r="MB50" s="221"/>
      <c r="MC50" s="221"/>
      <c r="MD50" s="221"/>
      <c r="ME50" s="221"/>
      <c r="MF50" s="221"/>
      <c r="MG50" s="221"/>
      <c r="MH50" s="221"/>
      <c r="MI50" s="221"/>
      <c r="MJ50" s="221"/>
      <c r="MK50" s="221"/>
      <c r="ML50" s="221"/>
      <c r="MM50" s="221"/>
      <c r="MN50" s="221"/>
      <c r="MO50" s="221"/>
      <c r="MP50" s="221"/>
      <c r="MQ50" s="221"/>
      <c r="MR50" s="221"/>
      <c r="MS50" s="221"/>
      <c r="MT50" s="221"/>
      <c r="MU50" s="221"/>
      <c r="MV50" s="221"/>
      <c r="MW50" s="221"/>
      <c r="MX50" s="221"/>
      <c r="MY50" s="221"/>
      <c r="MZ50" s="221"/>
      <c r="NA50" s="221"/>
      <c r="NB50" s="221"/>
      <c r="NC50" s="221"/>
      <c r="ND50" s="221"/>
      <c r="NE50" s="221"/>
      <c r="NF50" s="221"/>
      <c r="NG50" s="221"/>
    </row>
    <row r="51" spans="1:371" s="95" customFormat="1" x14ac:dyDescent="0.25">
      <c r="A51" s="221">
        <v>95</v>
      </c>
      <c r="B51" s="221">
        <v>0</v>
      </c>
      <c r="C51" s="221">
        <v>1</v>
      </c>
      <c r="D51" s="206">
        <v>2</v>
      </c>
      <c r="E51" s="267">
        <v>96</v>
      </c>
      <c r="F51" s="865">
        <f t="shared" si="1"/>
        <v>96</v>
      </c>
      <c r="G51" s="232">
        <v>96</v>
      </c>
      <c r="H51" s="232"/>
      <c r="I51" s="207">
        <v>80</v>
      </c>
      <c r="J51" s="342">
        <v>26.479181884587291</v>
      </c>
      <c r="K51" s="210">
        <v>1.5109947820551366</v>
      </c>
      <c r="L51" s="208">
        <v>1</v>
      </c>
      <c r="M51" s="325">
        <v>0</v>
      </c>
      <c r="N51" s="61"/>
      <c r="O51" s="208"/>
      <c r="P51" s="61"/>
      <c r="Q51" s="592">
        <v>98</v>
      </c>
      <c r="R51" s="602">
        <v>0.82</v>
      </c>
      <c r="S51" s="603">
        <v>67</v>
      </c>
      <c r="T51" s="603"/>
      <c r="U51" s="605">
        <v>2133</v>
      </c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1"/>
      <c r="AX51" s="221"/>
      <c r="AY51" s="221"/>
      <c r="AZ51" s="221"/>
      <c r="BA51" s="221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1"/>
      <c r="BN51" s="221"/>
      <c r="BO51" s="221"/>
      <c r="BP51" s="221"/>
      <c r="BQ51" s="221"/>
      <c r="BR51" s="221"/>
      <c r="BS51" s="221"/>
      <c r="BT51" s="221"/>
      <c r="BU51" s="221"/>
      <c r="BV51" s="221"/>
      <c r="BW51" s="221"/>
      <c r="BX51" s="221"/>
      <c r="BY51" s="221"/>
      <c r="BZ51" s="221"/>
      <c r="CA51" s="221"/>
      <c r="CB51" s="221"/>
      <c r="CC51" s="221"/>
      <c r="CD51" s="221"/>
      <c r="CE51" s="221"/>
      <c r="CF51" s="221"/>
      <c r="CG51" s="221"/>
      <c r="CH51" s="221"/>
      <c r="CI51" s="221"/>
      <c r="CJ51" s="221"/>
      <c r="CK51" s="221"/>
      <c r="CL51" s="221"/>
      <c r="CM51" s="221"/>
      <c r="CN51" s="221"/>
      <c r="CO51" s="221"/>
      <c r="CP51" s="221"/>
      <c r="CQ51" s="221"/>
      <c r="CR51" s="221"/>
      <c r="CS51" s="221"/>
      <c r="CT51" s="221"/>
      <c r="CU51" s="221"/>
      <c r="CV51" s="221"/>
      <c r="CW51" s="221"/>
      <c r="CX51" s="221"/>
      <c r="CY51" s="221"/>
      <c r="CZ51" s="221"/>
      <c r="DA51" s="221"/>
      <c r="DB51" s="221"/>
      <c r="DC51" s="221"/>
      <c r="DD51" s="221"/>
      <c r="DE51" s="221"/>
      <c r="DF51" s="221"/>
      <c r="DG51" s="221"/>
      <c r="DH51" s="221"/>
      <c r="DI51" s="221"/>
      <c r="DJ51" s="221"/>
      <c r="DK51" s="221"/>
      <c r="DL51" s="221"/>
      <c r="DM51" s="221"/>
      <c r="DN51" s="221"/>
      <c r="DO51" s="221"/>
      <c r="DP51" s="221"/>
      <c r="DQ51" s="221"/>
      <c r="DR51" s="221"/>
      <c r="DS51" s="221"/>
      <c r="DT51" s="221"/>
      <c r="DU51" s="221"/>
      <c r="DV51" s="221"/>
      <c r="DW51" s="221"/>
      <c r="DX51" s="221"/>
      <c r="DY51" s="221"/>
      <c r="DZ51" s="221"/>
      <c r="EA51" s="221"/>
      <c r="EB51" s="221"/>
      <c r="EC51" s="221"/>
      <c r="ED51" s="221"/>
      <c r="EE51" s="221"/>
      <c r="EF51" s="221"/>
      <c r="EG51" s="221"/>
      <c r="EH51" s="221"/>
      <c r="EI51" s="221"/>
      <c r="EJ51" s="221"/>
      <c r="EK51" s="221"/>
      <c r="EL51" s="221"/>
      <c r="EM51" s="221"/>
      <c r="EN51" s="221"/>
      <c r="EO51" s="221"/>
      <c r="EP51" s="221"/>
      <c r="EQ51" s="221"/>
      <c r="ER51" s="221"/>
      <c r="ES51" s="221"/>
      <c r="ET51" s="221"/>
      <c r="EU51" s="221"/>
      <c r="EV51" s="221"/>
      <c r="EW51" s="221"/>
      <c r="EX51" s="221"/>
      <c r="EY51" s="221"/>
      <c r="EZ51" s="221"/>
      <c r="FA51" s="221"/>
      <c r="FB51" s="221"/>
      <c r="FC51" s="221"/>
      <c r="FD51" s="221"/>
      <c r="FE51" s="221"/>
      <c r="FF51" s="221"/>
      <c r="FG51" s="221"/>
      <c r="FH51" s="221"/>
      <c r="FI51" s="221"/>
      <c r="FJ51" s="221"/>
      <c r="FK51" s="221"/>
      <c r="FL51" s="221"/>
      <c r="FM51" s="221"/>
      <c r="FN51" s="221"/>
      <c r="FO51" s="221"/>
      <c r="FP51" s="221"/>
      <c r="FQ51" s="221"/>
      <c r="FR51" s="221"/>
      <c r="FS51" s="221"/>
      <c r="FT51" s="221"/>
      <c r="FU51" s="221"/>
      <c r="FV51" s="221"/>
      <c r="FW51" s="221"/>
      <c r="FX51" s="221"/>
      <c r="FY51" s="221"/>
      <c r="FZ51" s="221"/>
      <c r="GA51" s="221"/>
      <c r="GB51" s="221"/>
      <c r="GC51" s="221"/>
      <c r="GD51" s="221"/>
      <c r="GE51" s="221"/>
      <c r="GF51" s="221"/>
      <c r="GG51" s="221"/>
      <c r="GH51" s="221"/>
      <c r="GI51" s="221"/>
      <c r="GJ51" s="221"/>
      <c r="GK51" s="221"/>
      <c r="GL51" s="221"/>
      <c r="GM51" s="221"/>
      <c r="GN51" s="221"/>
      <c r="GO51" s="221"/>
      <c r="GP51" s="221"/>
      <c r="GQ51" s="221"/>
      <c r="GR51" s="221"/>
      <c r="GS51" s="221"/>
      <c r="GT51" s="221"/>
      <c r="GU51" s="221"/>
      <c r="GV51" s="221"/>
      <c r="GW51" s="221"/>
      <c r="GX51" s="221"/>
      <c r="GY51" s="221"/>
      <c r="GZ51" s="221"/>
      <c r="HA51" s="221"/>
      <c r="HB51" s="221"/>
      <c r="HC51" s="221"/>
      <c r="HD51" s="221"/>
      <c r="HE51" s="221"/>
      <c r="HF51" s="221"/>
      <c r="HG51" s="221"/>
      <c r="HH51" s="221"/>
      <c r="HI51" s="221"/>
      <c r="HJ51" s="221"/>
      <c r="HK51" s="221"/>
      <c r="HL51" s="221"/>
      <c r="HM51" s="221"/>
      <c r="HN51" s="221"/>
      <c r="HO51" s="221"/>
      <c r="HP51" s="221"/>
      <c r="HQ51" s="221"/>
      <c r="HR51" s="221"/>
      <c r="HS51" s="221"/>
      <c r="HT51" s="221"/>
      <c r="HU51" s="221"/>
      <c r="HV51" s="221"/>
      <c r="HW51" s="221"/>
      <c r="HX51" s="221"/>
      <c r="HY51" s="221"/>
      <c r="HZ51" s="221"/>
      <c r="IA51" s="221"/>
      <c r="IB51" s="221"/>
      <c r="IC51" s="221"/>
      <c r="ID51" s="221"/>
      <c r="IE51" s="221"/>
      <c r="IF51" s="221"/>
      <c r="IG51" s="221"/>
      <c r="IH51" s="221"/>
      <c r="II51" s="221"/>
      <c r="IJ51" s="221"/>
      <c r="IK51" s="221"/>
      <c r="IL51" s="221"/>
      <c r="IM51" s="221"/>
      <c r="IN51" s="221"/>
      <c r="IO51" s="221"/>
      <c r="IP51" s="221"/>
      <c r="IQ51" s="221"/>
      <c r="IR51" s="221"/>
      <c r="IS51" s="221"/>
      <c r="IT51" s="221"/>
      <c r="IU51" s="221"/>
      <c r="IV51" s="221"/>
      <c r="IW51" s="221"/>
      <c r="IX51" s="221"/>
      <c r="IY51" s="221"/>
      <c r="IZ51" s="221"/>
      <c r="JA51" s="221"/>
      <c r="JB51" s="221"/>
      <c r="JC51" s="221"/>
      <c r="JD51" s="221"/>
      <c r="JE51" s="221"/>
      <c r="JF51" s="221"/>
      <c r="JG51" s="221"/>
      <c r="JH51" s="221"/>
      <c r="JI51" s="221"/>
      <c r="JJ51" s="221"/>
      <c r="JK51" s="221"/>
      <c r="JL51" s="221"/>
      <c r="JM51" s="221"/>
      <c r="JN51" s="221"/>
      <c r="JO51" s="221"/>
      <c r="JP51" s="221"/>
      <c r="JQ51" s="221"/>
      <c r="JR51" s="221"/>
      <c r="JS51" s="221"/>
      <c r="JT51" s="221"/>
      <c r="JU51" s="221"/>
      <c r="JV51" s="221"/>
      <c r="JW51" s="221"/>
      <c r="JX51" s="221"/>
      <c r="JY51" s="221"/>
      <c r="JZ51" s="221"/>
      <c r="KA51" s="221"/>
      <c r="KB51" s="221"/>
      <c r="KC51" s="221"/>
      <c r="KD51" s="221"/>
      <c r="KE51" s="221"/>
      <c r="KF51" s="221"/>
      <c r="KG51" s="221"/>
      <c r="KH51" s="221"/>
      <c r="KI51" s="221"/>
      <c r="KJ51" s="221"/>
      <c r="KK51" s="221"/>
      <c r="KL51" s="221"/>
      <c r="KM51" s="221"/>
      <c r="KN51" s="221"/>
      <c r="KO51" s="221"/>
      <c r="KP51" s="221"/>
      <c r="KQ51" s="221"/>
      <c r="KR51" s="221"/>
      <c r="KS51" s="221"/>
      <c r="KT51" s="221"/>
      <c r="KU51" s="221"/>
      <c r="KV51" s="221"/>
      <c r="KW51" s="221"/>
      <c r="KX51" s="221"/>
      <c r="KY51" s="221"/>
      <c r="KZ51" s="221"/>
      <c r="LA51" s="221"/>
      <c r="LB51" s="221"/>
      <c r="LC51" s="221"/>
      <c r="LD51" s="221"/>
      <c r="LE51" s="221"/>
      <c r="LF51" s="221"/>
      <c r="LG51" s="221"/>
      <c r="LH51" s="221"/>
      <c r="LI51" s="221"/>
      <c r="LJ51" s="221"/>
      <c r="LK51" s="221"/>
      <c r="LL51" s="221"/>
      <c r="LM51" s="221"/>
      <c r="LN51" s="221"/>
      <c r="LO51" s="221"/>
      <c r="LP51" s="221"/>
      <c r="LQ51" s="221"/>
      <c r="LR51" s="221"/>
      <c r="LS51" s="221"/>
      <c r="LT51" s="221"/>
      <c r="LU51" s="221"/>
      <c r="LV51" s="221"/>
      <c r="LW51" s="221"/>
      <c r="LX51" s="221"/>
      <c r="LY51" s="221"/>
      <c r="LZ51" s="221"/>
      <c r="MA51" s="221"/>
      <c r="MB51" s="221"/>
      <c r="MC51" s="221"/>
      <c r="MD51" s="221"/>
      <c r="ME51" s="221"/>
      <c r="MF51" s="221"/>
      <c r="MG51" s="221"/>
      <c r="MH51" s="221"/>
      <c r="MI51" s="221"/>
      <c r="MJ51" s="221"/>
      <c r="MK51" s="221"/>
      <c r="ML51" s="221"/>
      <c r="MM51" s="221"/>
      <c r="MN51" s="221"/>
      <c r="MO51" s="221"/>
      <c r="MP51" s="221"/>
      <c r="MQ51" s="221"/>
      <c r="MR51" s="221"/>
      <c r="MS51" s="221"/>
      <c r="MT51" s="221"/>
      <c r="MU51" s="221"/>
      <c r="MV51" s="221"/>
      <c r="MW51" s="221"/>
      <c r="MX51" s="221"/>
      <c r="MY51" s="221"/>
      <c r="MZ51" s="221"/>
      <c r="NA51" s="221"/>
      <c r="NB51" s="221"/>
      <c r="NC51" s="221"/>
      <c r="ND51" s="221"/>
      <c r="NE51" s="221"/>
      <c r="NF51" s="221"/>
      <c r="NG51" s="221"/>
    </row>
    <row r="52" spans="1:371" s="133" customFormat="1" x14ac:dyDescent="0.25">
      <c r="A52" s="221">
        <v>98</v>
      </c>
      <c r="B52" s="221">
        <v>0</v>
      </c>
      <c r="C52" s="221">
        <v>1</v>
      </c>
      <c r="D52" s="206">
        <v>2</v>
      </c>
      <c r="E52" s="267">
        <v>99</v>
      </c>
      <c r="F52" s="865">
        <f t="shared" si="1"/>
        <v>99</v>
      </c>
      <c r="G52" s="232">
        <v>99</v>
      </c>
      <c r="H52" s="232"/>
      <c r="I52" s="207">
        <v>66</v>
      </c>
      <c r="J52" s="342">
        <v>36.506219578150358</v>
      </c>
      <c r="K52" s="210">
        <v>2.194469472718485</v>
      </c>
      <c r="L52" s="208">
        <v>0</v>
      </c>
      <c r="M52" s="325">
        <v>0</v>
      </c>
      <c r="N52" s="61"/>
      <c r="O52" s="208"/>
      <c r="P52" s="61"/>
      <c r="Q52" s="592">
        <v>133</v>
      </c>
      <c r="R52" s="602">
        <v>1.32</v>
      </c>
      <c r="S52" s="603">
        <v>54</v>
      </c>
      <c r="T52" s="603"/>
      <c r="U52" s="605">
        <v>1143</v>
      </c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221"/>
      <c r="AW52" s="221"/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221"/>
      <c r="BY52" s="221"/>
      <c r="BZ52" s="221"/>
      <c r="CA52" s="221"/>
      <c r="CB52" s="221"/>
      <c r="CC52" s="221"/>
      <c r="CD52" s="221"/>
      <c r="CE52" s="221"/>
      <c r="CF52" s="221"/>
      <c r="CG52" s="221"/>
      <c r="CH52" s="221"/>
      <c r="CI52" s="221"/>
      <c r="CJ52" s="221"/>
      <c r="CK52" s="221"/>
      <c r="CL52" s="221"/>
      <c r="CM52" s="221"/>
      <c r="CN52" s="221"/>
      <c r="CO52" s="221"/>
      <c r="CP52" s="221"/>
      <c r="CQ52" s="221"/>
      <c r="CR52" s="221"/>
      <c r="CS52" s="221"/>
      <c r="CT52" s="221"/>
      <c r="CU52" s="221"/>
      <c r="CV52" s="221"/>
      <c r="CW52" s="221"/>
      <c r="CX52" s="221"/>
      <c r="CY52" s="221"/>
      <c r="CZ52" s="221"/>
      <c r="DA52" s="221"/>
      <c r="DB52" s="221"/>
      <c r="DC52" s="221"/>
      <c r="DD52" s="221"/>
      <c r="DE52" s="221"/>
      <c r="DF52" s="221"/>
      <c r="DG52" s="221"/>
      <c r="DH52" s="221"/>
      <c r="DI52" s="221"/>
      <c r="DJ52" s="221"/>
      <c r="DK52" s="221"/>
      <c r="DL52" s="221"/>
      <c r="DM52" s="221"/>
      <c r="DN52" s="221"/>
      <c r="DO52" s="221"/>
      <c r="DP52" s="221"/>
      <c r="DQ52" s="221"/>
      <c r="DR52" s="221"/>
      <c r="DS52" s="221"/>
      <c r="DT52" s="221"/>
      <c r="DU52" s="221"/>
      <c r="DV52" s="221"/>
      <c r="DW52" s="221"/>
      <c r="DX52" s="221"/>
      <c r="DY52" s="221"/>
      <c r="DZ52" s="221"/>
      <c r="EA52" s="221"/>
      <c r="EB52" s="221"/>
      <c r="EC52" s="221"/>
      <c r="ED52" s="221"/>
      <c r="EE52" s="221"/>
      <c r="EF52" s="221"/>
      <c r="EG52" s="221"/>
      <c r="EH52" s="221"/>
      <c r="EI52" s="221"/>
      <c r="EJ52" s="221"/>
      <c r="EK52" s="221"/>
      <c r="EL52" s="221"/>
      <c r="EM52" s="221"/>
      <c r="EN52" s="221"/>
      <c r="EO52" s="221"/>
      <c r="EP52" s="221"/>
      <c r="EQ52" s="221"/>
      <c r="ER52" s="221"/>
      <c r="ES52" s="221"/>
      <c r="ET52" s="221"/>
      <c r="EU52" s="221"/>
      <c r="EV52" s="221"/>
      <c r="EW52" s="221"/>
      <c r="EX52" s="221"/>
      <c r="EY52" s="221"/>
      <c r="EZ52" s="221"/>
      <c r="FA52" s="221"/>
      <c r="FB52" s="221"/>
      <c r="FC52" s="221"/>
      <c r="FD52" s="221"/>
      <c r="FE52" s="221"/>
      <c r="FF52" s="221"/>
      <c r="FG52" s="221"/>
      <c r="FH52" s="221"/>
      <c r="FI52" s="221"/>
      <c r="FJ52" s="221"/>
      <c r="FK52" s="221"/>
      <c r="FL52" s="221"/>
      <c r="FM52" s="221"/>
      <c r="FN52" s="221"/>
      <c r="FO52" s="221"/>
      <c r="FP52" s="221"/>
      <c r="FQ52" s="221"/>
      <c r="FR52" s="221"/>
      <c r="FS52" s="221"/>
      <c r="FT52" s="221"/>
      <c r="FU52" s="221"/>
      <c r="FV52" s="221"/>
      <c r="FW52" s="221"/>
      <c r="FX52" s="221"/>
      <c r="FY52" s="221"/>
      <c r="FZ52" s="221"/>
      <c r="GA52" s="221"/>
      <c r="GB52" s="221"/>
      <c r="GC52" s="221"/>
      <c r="GD52" s="221"/>
      <c r="GE52" s="221"/>
      <c r="GF52" s="221"/>
      <c r="GG52" s="221"/>
      <c r="GH52" s="221"/>
      <c r="GI52" s="221"/>
      <c r="GJ52" s="221"/>
      <c r="GK52" s="221"/>
      <c r="GL52" s="221"/>
      <c r="GM52" s="221"/>
      <c r="GN52" s="221"/>
      <c r="GO52" s="221"/>
      <c r="GP52" s="221"/>
      <c r="GQ52" s="221"/>
      <c r="GR52" s="221"/>
      <c r="GS52" s="221"/>
      <c r="GT52" s="221"/>
      <c r="GU52" s="221"/>
      <c r="GV52" s="221"/>
      <c r="GW52" s="221"/>
      <c r="GX52" s="221"/>
      <c r="GY52" s="221"/>
      <c r="GZ52" s="221"/>
      <c r="HA52" s="221"/>
      <c r="HB52" s="221"/>
      <c r="HC52" s="221"/>
      <c r="HD52" s="221"/>
      <c r="HE52" s="221"/>
      <c r="HF52" s="221"/>
      <c r="HG52" s="221"/>
      <c r="HH52" s="221"/>
      <c r="HI52" s="221"/>
      <c r="HJ52" s="221"/>
      <c r="HK52" s="221"/>
      <c r="HL52" s="221"/>
      <c r="HM52" s="221"/>
      <c r="HN52" s="221"/>
      <c r="HO52" s="221"/>
      <c r="HP52" s="221"/>
      <c r="HQ52" s="221"/>
      <c r="HR52" s="221"/>
      <c r="HS52" s="221"/>
      <c r="HT52" s="221"/>
      <c r="HU52" s="221"/>
      <c r="HV52" s="221"/>
      <c r="HW52" s="221"/>
      <c r="HX52" s="221"/>
      <c r="HY52" s="221"/>
      <c r="HZ52" s="221"/>
      <c r="IA52" s="221"/>
      <c r="IB52" s="221"/>
      <c r="IC52" s="221"/>
      <c r="ID52" s="221"/>
      <c r="IE52" s="221"/>
      <c r="IF52" s="221"/>
      <c r="IG52" s="221"/>
      <c r="IH52" s="221"/>
      <c r="II52" s="221"/>
      <c r="IJ52" s="221"/>
      <c r="IK52" s="221"/>
      <c r="IL52" s="221"/>
      <c r="IM52" s="221"/>
      <c r="IN52" s="221"/>
      <c r="IO52" s="221"/>
      <c r="IP52" s="221"/>
      <c r="IQ52" s="221"/>
      <c r="IR52" s="221"/>
      <c r="IS52" s="221"/>
      <c r="IT52" s="221"/>
      <c r="IU52" s="221"/>
      <c r="IV52" s="221"/>
      <c r="IW52" s="221"/>
      <c r="IX52" s="221"/>
      <c r="IY52" s="221"/>
      <c r="IZ52" s="221"/>
      <c r="JA52" s="221"/>
      <c r="JB52" s="221"/>
      <c r="JC52" s="221"/>
      <c r="JD52" s="221"/>
      <c r="JE52" s="221"/>
      <c r="JF52" s="221"/>
      <c r="JG52" s="221"/>
      <c r="JH52" s="221"/>
      <c r="JI52" s="221"/>
      <c r="JJ52" s="221"/>
      <c r="JK52" s="221"/>
      <c r="JL52" s="221"/>
      <c r="JM52" s="221"/>
      <c r="JN52" s="221"/>
      <c r="JO52" s="221"/>
      <c r="JP52" s="221"/>
      <c r="JQ52" s="221"/>
      <c r="JR52" s="221"/>
      <c r="JS52" s="221"/>
      <c r="JT52" s="221"/>
      <c r="JU52" s="221"/>
      <c r="JV52" s="221"/>
      <c r="JW52" s="221"/>
      <c r="JX52" s="221"/>
      <c r="JY52" s="221"/>
      <c r="JZ52" s="221"/>
      <c r="KA52" s="221"/>
      <c r="KB52" s="221"/>
      <c r="KC52" s="221"/>
      <c r="KD52" s="221"/>
      <c r="KE52" s="221"/>
      <c r="KF52" s="221"/>
      <c r="KG52" s="221"/>
      <c r="KH52" s="221"/>
      <c r="KI52" s="221"/>
      <c r="KJ52" s="221"/>
      <c r="KK52" s="221"/>
      <c r="KL52" s="221"/>
      <c r="KM52" s="221"/>
      <c r="KN52" s="221"/>
      <c r="KO52" s="221"/>
      <c r="KP52" s="221"/>
      <c r="KQ52" s="221"/>
      <c r="KR52" s="221"/>
      <c r="KS52" s="221"/>
      <c r="KT52" s="221"/>
      <c r="KU52" s="221"/>
      <c r="KV52" s="221"/>
      <c r="KW52" s="221"/>
      <c r="KX52" s="221"/>
      <c r="KY52" s="221"/>
      <c r="KZ52" s="221"/>
      <c r="LA52" s="221"/>
      <c r="LB52" s="221"/>
      <c r="LC52" s="221"/>
      <c r="LD52" s="221"/>
      <c r="LE52" s="221"/>
      <c r="LF52" s="221"/>
      <c r="LG52" s="221"/>
      <c r="LH52" s="221"/>
      <c r="LI52" s="221"/>
      <c r="LJ52" s="221"/>
      <c r="LK52" s="221"/>
      <c r="LL52" s="221"/>
      <c r="LM52" s="221"/>
      <c r="LN52" s="221"/>
      <c r="LO52" s="221"/>
      <c r="LP52" s="221"/>
      <c r="LQ52" s="221"/>
      <c r="LR52" s="221"/>
      <c r="LS52" s="221"/>
      <c r="LT52" s="221"/>
      <c r="LU52" s="221"/>
      <c r="LV52" s="221"/>
      <c r="LW52" s="221"/>
      <c r="LX52" s="221"/>
      <c r="LY52" s="221"/>
      <c r="LZ52" s="221"/>
      <c r="MA52" s="221"/>
      <c r="MB52" s="221"/>
      <c r="MC52" s="221"/>
      <c r="MD52" s="221"/>
      <c r="ME52" s="221"/>
      <c r="MF52" s="221"/>
      <c r="MG52" s="221"/>
      <c r="MH52" s="221"/>
      <c r="MI52" s="221"/>
      <c r="MJ52" s="221"/>
      <c r="MK52" s="221"/>
      <c r="ML52" s="221"/>
      <c r="MM52" s="221"/>
      <c r="MN52" s="221"/>
      <c r="MO52" s="221"/>
      <c r="MP52" s="221"/>
      <c r="MQ52" s="221"/>
      <c r="MR52" s="221"/>
      <c r="MS52" s="221"/>
      <c r="MT52" s="221"/>
      <c r="MU52" s="221"/>
      <c r="MV52" s="221"/>
      <c r="MW52" s="221"/>
      <c r="MX52" s="221"/>
      <c r="MY52" s="221"/>
      <c r="MZ52" s="221"/>
      <c r="NA52" s="221"/>
      <c r="NB52" s="221"/>
      <c r="NC52" s="221"/>
      <c r="ND52" s="221"/>
      <c r="NE52" s="221"/>
      <c r="NF52" s="221"/>
      <c r="NG52" s="221"/>
    </row>
    <row r="53" spans="1:371" s="133" customFormat="1" x14ac:dyDescent="0.25">
      <c r="A53" s="274">
        <v>100</v>
      </c>
      <c r="B53" s="221">
        <v>0</v>
      </c>
      <c r="C53" s="221">
        <v>1</v>
      </c>
      <c r="D53" s="206">
        <v>2</v>
      </c>
      <c r="E53" s="267">
        <v>101</v>
      </c>
      <c r="F53" s="865">
        <f t="shared" si="1"/>
        <v>101</v>
      </c>
      <c r="G53" s="232">
        <v>101</v>
      </c>
      <c r="H53" s="232"/>
      <c r="I53" s="207">
        <v>81</v>
      </c>
      <c r="J53" s="342">
        <v>21.913580246913579</v>
      </c>
      <c r="K53" s="210">
        <v>1.8976830917162075</v>
      </c>
      <c r="L53" s="208">
        <v>0</v>
      </c>
      <c r="M53" s="325">
        <v>0</v>
      </c>
      <c r="N53" s="61"/>
      <c r="O53" s="208"/>
      <c r="P53" s="61"/>
      <c r="Q53" s="592">
        <v>95</v>
      </c>
      <c r="R53" s="602">
        <v>1.18</v>
      </c>
      <c r="S53" s="603">
        <v>59</v>
      </c>
      <c r="T53" s="603"/>
      <c r="U53" s="605">
        <v>889</v>
      </c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21"/>
      <c r="AS53" s="221"/>
      <c r="AT53" s="221"/>
      <c r="AU53" s="221"/>
      <c r="AV53" s="221"/>
      <c r="AW53" s="221"/>
      <c r="AX53" s="221"/>
      <c r="AY53" s="221"/>
      <c r="AZ53" s="221"/>
      <c r="BA53" s="221"/>
      <c r="BB53" s="221"/>
      <c r="BC53" s="221"/>
      <c r="BD53" s="221"/>
      <c r="BE53" s="221"/>
      <c r="BF53" s="221"/>
      <c r="BG53" s="221"/>
      <c r="BH53" s="221"/>
      <c r="BI53" s="221"/>
      <c r="BJ53" s="221"/>
      <c r="BK53" s="221"/>
      <c r="BL53" s="221"/>
      <c r="BM53" s="221"/>
      <c r="BN53" s="221"/>
      <c r="BO53" s="221"/>
      <c r="BP53" s="221"/>
      <c r="BQ53" s="221"/>
      <c r="BR53" s="221"/>
      <c r="BS53" s="221"/>
      <c r="BT53" s="221"/>
      <c r="BU53" s="221"/>
      <c r="BV53" s="221"/>
      <c r="BW53" s="221"/>
      <c r="BX53" s="221"/>
      <c r="BY53" s="221"/>
      <c r="BZ53" s="221"/>
      <c r="CA53" s="221"/>
      <c r="CB53" s="221"/>
      <c r="CC53" s="221"/>
      <c r="CD53" s="221"/>
      <c r="CE53" s="221"/>
      <c r="CF53" s="221"/>
      <c r="CG53" s="221"/>
      <c r="CH53" s="221"/>
      <c r="CI53" s="221"/>
      <c r="CJ53" s="221"/>
      <c r="CK53" s="221"/>
      <c r="CL53" s="221"/>
      <c r="CM53" s="221"/>
      <c r="CN53" s="221"/>
      <c r="CO53" s="221"/>
      <c r="CP53" s="221"/>
      <c r="CQ53" s="221"/>
      <c r="CR53" s="221"/>
      <c r="CS53" s="221"/>
      <c r="CT53" s="221"/>
      <c r="CU53" s="221"/>
      <c r="CV53" s="221"/>
      <c r="CW53" s="221"/>
      <c r="CX53" s="221"/>
      <c r="CY53" s="221"/>
      <c r="CZ53" s="221"/>
      <c r="DA53" s="221"/>
      <c r="DB53" s="221"/>
      <c r="DC53" s="221"/>
      <c r="DD53" s="221"/>
      <c r="DE53" s="221"/>
      <c r="DF53" s="221"/>
      <c r="DG53" s="221"/>
      <c r="DH53" s="221"/>
      <c r="DI53" s="221"/>
      <c r="DJ53" s="221"/>
      <c r="DK53" s="221"/>
      <c r="DL53" s="221"/>
      <c r="DM53" s="221"/>
      <c r="DN53" s="221"/>
      <c r="DO53" s="221"/>
      <c r="DP53" s="221"/>
      <c r="DQ53" s="221"/>
      <c r="DR53" s="221"/>
      <c r="DS53" s="221"/>
      <c r="DT53" s="221"/>
      <c r="DU53" s="221"/>
      <c r="DV53" s="221"/>
      <c r="DW53" s="221"/>
      <c r="DX53" s="221"/>
      <c r="DY53" s="221"/>
      <c r="DZ53" s="221"/>
      <c r="EA53" s="221"/>
      <c r="EB53" s="221"/>
      <c r="EC53" s="221"/>
      <c r="ED53" s="221"/>
      <c r="EE53" s="221"/>
      <c r="EF53" s="221"/>
      <c r="EG53" s="221"/>
      <c r="EH53" s="221"/>
      <c r="EI53" s="221"/>
      <c r="EJ53" s="221"/>
      <c r="EK53" s="221"/>
      <c r="EL53" s="221"/>
      <c r="EM53" s="221"/>
      <c r="EN53" s="221"/>
      <c r="EO53" s="221"/>
      <c r="EP53" s="221"/>
      <c r="EQ53" s="221"/>
      <c r="ER53" s="221"/>
      <c r="ES53" s="221"/>
      <c r="ET53" s="221"/>
      <c r="EU53" s="221"/>
      <c r="EV53" s="221"/>
      <c r="EW53" s="221"/>
      <c r="EX53" s="221"/>
      <c r="EY53" s="221"/>
      <c r="EZ53" s="221"/>
      <c r="FA53" s="221"/>
      <c r="FB53" s="221"/>
      <c r="FC53" s="221"/>
      <c r="FD53" s="221"/>
      <c r="FE53" s="221"/>
      <c r="FF53" s="221"/>
      <c r="FG53" s="221"/>
      <c r="FH53" s="221"/>
      <c r="FI53" s="221"/>
      <c r="FJ53" s="221"/>
      <c r="FK53" s="221"/>
      <c r="FL53" s="221"/>
      <c r="FM53" s="221"/>
      <c r="FN53" s="221"/>
      <c r="FO53" s="221"/>
      <c r="FP53" s="221"/>
      <c r="FQ53" s="221"/>
      <c r="FR53" s="221"/>
      <c r="FS53" s="221"/>
      <c r="FT53" s="221"/>
      <c r="FU53" s="221"/>
      <c r="FV53" s="221"/>
      <c r="FW53" s="221"/>
      <c r="FX53" s="221"/>
      <c r="FY53" s="221"/>
      <c r="FZ53" s="221"/>
      <c r="GA53" s="221"/>
      <c r="GB53" s="221"/>
      <c r="GC53" s="221"/>
      <c r="GD53" s="221"/>
      <c r="GE53" s="221"/>
      <c r="GF53" s="221"/>
      <c r="GG53" s="221"/>
      <c r="GH53" s="221"/>
      <c r="GI53" s="221"/>
      <c r="GJ53" s="221"/>
      <c r="GK53" s="221"/>
      <c r="GL53" s="221"/>
      <c r="GM53" s="221"/>
      <c r="GN53" s="221"/>
      <c r="GO53" s="221"/>
      <c r="GP53" s="221"/>
      <c r="GQ53" s="221"/>
      <c r="GR53" s="221"/>
      <c r="GS53" s="221"/>
      <c r="GT53" s="221"/>
      <c r="GU53" s="221"/>
      <c r="GV53" s="221"/>
      <c r="GW53" s="221"/>
      <c r="GX53" s="221"/>
      <c r="GY53" s="221"/>
      <c r="GZ53" s="221"/>
      <c r="HA53" s="221"/>
      <c r="HB53" s="221"/>
      <c r="HC53" s="221"/>
      <c r="HD53" s="221"/>
      <c r="HE53" s="221"/>
      <c r="HF53" s="221"/>
      <c r="HG53" s="221"/>
      <c r="HH53" s="221"/>
      <c r="HI53" s="221"/>
      <c r="HJ53" s="221"/>
      <c r="HK53" s="221"/>
      <c r="HL53" s="221"/>
      <c r="HM53" s="221"/>
      <c r="HN53" s="221"/>
      <c r="HO53" s="221"/>
      <c r="HP53" s="221"/>
      <c r="HQ53" s="221"/>
      <c r="HR53" s="221"/>
      <c r="HS53" s="221"/>
      <c r="HT53" s="221"/>
      <c r="HU53" s="221"/>
      <c r="HV53" s="221"/>
      <c r="HW53" s="221"/>
      <c r="HX53" s="221"/>
      <c r="HY53" s="221"/>
      <c r="HZ53" s="221"/>
      <c r="IA53" s="221"/>
      <c r="IB53" s="221"/>
      <c r="IC53" s="221"/>
      <c r="ID53" s="221"/>
      <c r="IE53" s="221"/>
      <c r="IF53" s="221"/>
      <c r="IG53" s="221"/>
      <c r="IH53" s="221"/>
      <c r="II53" s="221"/>
      <c r="IJ53" s="221"/>
      <c r="IK53" s="221"/>
      <c r="IL53" s="221"/>
      <c r="IM53" s="221"/>
      <c r="IN53" s="221"/>
      <c r="IO53" s="221"/>
      <c r="IP53" s="221"/>
      <c r="IQ53" s="221"/>
      <c r="IR53" s="221"/>
      <c r="IS53" s="221"/>
      <c r="IT53" s="221"/>
      <c r="IU53" s="221"/>
      <c r="IV53" s="221"/>
      <c r="IW53" s="221"/>
      <c r="IX53" s="221"/>
      <c r="IY53" s="221"/>
      <c r="IZ53" s="221"/>
      <c r="JA53" s="221"/>
      <c r="JB53" s="221"/>
      <c r="JC53" s="221"/>
      <c r="JD53" s="221"/>
      <c r="JE53" s="221"/>
      <c r="JF53" s="221"/>
      <c r="JG53" s="221"/>
      <c r="JH53" s="221"/>
      <c r="JI53" s="221"/>
      <c r="JJ53" s="221"/>
      <c r="JK53" s="221"/>
      <c r="JL53" s="221"/>
      <c r="JM53" s="221"/>
      <c r="JN53" s="221"/>
      <c r="JO53" s="221"/>
      <c r="JP53" s="221"/>
      <c r="JQ53" s="221"/>
      <c r="JR53" s="221"/>
      <c r="JS53" s="221"/>
      <c r="JT53" s="221"/>
      <c r="JU53" s="221"/>
      <c r="JV53" s="221"/>
      <c r="JW53" s="221"/>
      <c r="JX53" s="221"/>
      <c r="JY53" s="221"/>
      <c r="JZ53" s="221"/>
      <c r="KA53" s="221"/>
      <c r="KB53" s="221"/>
      <c r="KC53" s="221"/>
      <c r="KD53" s="221"/>
      <c r="KE53" s="221"/>
      <c r="KF53" s="221"/>
      <c r="KG53" s="221"/>
      <c r="KH53" s="221"/>
      <c r="KI53" s="221"/>
      <c r="KJ53" s="221"/>
      <c r="KK53" s="221"/>
      <c r="KL53" s="221"/>
      <c r="KM53" s="221"/>
      <c r="KN53" s="221"/>
      <c r="KO53" s="221"/>
      <c r="KP53" s="221"/>
      <c r="KQ53" s="221"/>
      <c r="KR53" s="221"/>
      <c r="KS53" s="221"/>
      <c r="KT53" s="221"/>
      <c r="KU53" s="221"/>
      <c r="KV53" s="221"/>
      <c r="KW53" s="221"/>
      <c r="KX53" s="221"/>
      <c r="KY53" s="221"/>
      <c r="KZ53" s="221"/>
      <c r="LA53" s="221"/>
      <c r="LB53" s="221"/>
      <c r="LC53" s="221"/>
      <c r="LD53" s="221"/>
      <c r="LE53" s="221"/>
      <c r="LF53" s="221"/>
      <c r="LG53" s="221"/>
      <c r="LH53" s="221"/>
      <c r="LI53" s="221"/>
      <c r="LJ53" s="221"/>
      <c r="LK53" s="221"/>
      <c r="LL53" s="221"/>
      <c r="LM53" s="221"/>
      <c r="LN53" s="221"/>
      <c r="LO53" s="221"/>
      <c r="LP53" s="221"/>
      <c r="LQ53" s="221"/>
      <c r="LR53" s="221"/>
      <c r="LS53" s="221"/>
      <c r="LT53" s="221"/>
      <c r="LU53" s="221"/>
      <c r="LV53" s="221"/>
      <c r="LW53" s="221"/>
      <c r="LX53" s="221"/>
      <c r="LY53" s="221"/>
      <c r="LZ53" s="221"/>
      <c r="MA53" s="221"/>
      <c r="MB53" s="221"/>
      <c r="MC53" s="221"/>
      <c r="MD53" s="221"/>
      <c r="ME53" s="221"/>
      <c r="MF53" s="221"/>
      <c r="MG53" s="221"/>
      <c r="MH53" s="221"/>
      <c r="MI53" s="221"/>
      <c r="MJ53" s="221"/>
      <c r="MK53" s="221"/>
      <c r="ML53" s="221"/>
      <c r="MM53" s="221"/>
      <c r="MN53" s="221"/>
      <c r="MO53" s="221"/>
      <c r="MP53" s="221"/>
      <c r="MQ53" s="221"/>
      <c r="MR53" s="221"/>
      <c r="MS53" s="221"/>
      <c r="MT53" s="221"/>
      <c r="MU53" s="221"/>
      <c r="MV53" s="221"/>
      <c r="MW53" s="221"/>
      <c r="MX53" s="221"/>
      <c r="MY53" s="221"/>
      <c r="MZ53" s="221"/>
      <c r="NA53" s="221"/>
      <c r="NB53" s="221"/>
      <c r="NC53" s="221"/>
      <c r="ND53" s="221"/>
      <c r="NE53" s="221"/>
      <c r="NF53" s="221"/>
      <c r="NG53" s="221"/>
    </row>
    <row r="54" spans="1:371" s="133" customFormat="1" x14ac:dyDescent="0.25">
      <c r="A54" s="221">
        <v>102</v>
      </c>
      <c r="B54" s="221">
        <v>0</v>
      </c>
      <c r="C54" s="221">
        <v>1</v>
      </c>
      <c r="D54" s="206">
        <v>2</v>
      </c>
      <c r="E54" s="267">
        <v>103</v>
      </c>
      <c r="F54" s="865">
        <f t="shared" si="1"/>
        <v>103</v>
      </c>
      <c r="G54" s="232">
        <v>103</v>
      </c>
      <c r="H54" s="232"/>
      <c r="I54" s="207">
        <v>83</v>
      </c>
      <c r="J54" s="342">
        <v>39.958376690946928</v>
      </c>
      <c r="K54" s="210">
        <v>1.9356288159194983</v>
      </c>
      <c r="L54" s="208">
        <v>1</v>
      </c>
      <c r="M54" s="325">
        <v>0</v>
      </c>
      <c r="N54" s="61"/>
      <c r="O54" s="208"/>
      <c r="P54" s="61"/>
      <c r="Q54" s="592">
        <v>92</v>
      </c>
      <c r="R54" s="602">
        <v>0.81</v>
      </c>
      <c r="S54" s="603">
        <v>67</v>
      </c>
      <c r="T54" s="603"/>
      <c r="U54" s="605">
        <v>1948</v>
      </c>
      <c r="V54" s="221"/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  <c r="AQ54" s="221"/>
      <c r="AR54" s="221"/>
      <c r="AS54" s="221"/>
      <c r="AT54" s="221"/>
      <c r="AU54" s="221"/>
      <c r="AV54" s="221"/>
      <c r="AW54" s="221"/>
      <c r="AX54" s="221"/>
      <c r="AY54" s="221"/>
      <c r="AZ54" s="221"/>
      <c r="BA54" s="221"/>
      <c r="BB54" s="221"/>
      <c r="BC54" s="221"/>
      <c r="BD54" s="221"/>
      <c r="BE54" s="221"/>
      <c r="BF54" s="221"/>
      <c r="BG54" s="221"/>
      <c r="BH54" s="221"/>
      <c r="BI54" s="221"/>
      <c r="BJ54" s="221"/>
      <c r="BK54" s="221"/>
      <c r="BL54" s="221"/>
      <c r="BM54" s="221"/>
      <c r="BN54" s="221"/>
      <c r="BO54" s="221"/>
      <c r="BP54" s="221"/>
      <c r="BQ54" s="221"/>
      <c r="BR54" s="221"/>
      <c r="BS54" s="221"/>
      <c r="BT54" s="221"/>
      <c r="BU54" s="221"/>
      <c r="BV54" s="221"/>
      <c r="BW54" s="221"/>
      <c r="BX54" s="221"/>
      <c r="BY54" s="221"/>
      <c r="BZ54" s="221"/>
      <c r="CA54" s="221"/>
      <c r="CB54" s="221"/>
      <c r="CC54" s="221"/>
      <c r="CD54" s="221"/>
      <c r="CE54" s="221"/>
      <c r="CF54" s="221"/>
      <c r="CG54" s="221"/>
      <c r="CH54" s="221"/>
      <c r="CI54" s="221"/>
      <c r="CJ54" s="221"/>
      <c r="CK54" s="221"/>
      <c r="CL54" s="221"/>
      <c r="CM54" s="221"/>
      <c r="CN54" s="221"/>
      <c r="CO54" s="221"/>
      <c r="CP54" s="221"/>
      <c r="CQ54" s="221"/>
      <c r="CR54" s="221"/>
      <c r="CS54" s="221"/>
      <c r="CT54" s="221"/>
      <c r="CU54" s="221"/>
      <c r="CV54" s="221"/>
      <c r="CW54" s="221"/>
      <c r="CX54" s="221"/>
      <c r="CY54" s="221"/>
      <c r="CZ54" s="221"/>
      <c r="DA54" s="221"/>
      <c r="DB54" s="221"/>
      <c r="DC54" s="221"/>
      <c r="DD54" s="221"/>
      <c r="DE54" s="221"/>
      <c r="DF54" s="221"/>
      <c r="DG54" s="221"/>
      <c r="DH54" s="221"/>
      <c r="DI54" s="221"/>
      <c r="DJ54" s="221"/>
      <c r="DK54" s="221"/>
      <c r="DL54" s="221"/>
      <c r="DM54" s="221"/>
      <c r="DN54" s="221"/>
      <c r="DO54" s="221"/>
      <c r="DP54" s="221"/>
      <c r="DQ54" s="221"/>
      <c r="DR54" s="221"/>
      <c r="DS54" s="221"/>
      <c r="DT54" s="221"/>
      <c r="DU54" s="221"/>
      <c r="DV54" s="221"/>
      <c r="DW54" s="221"/>
      <c r="DX54" s="221"/>
      <c r="DY54" s="221"/>
      <c r="DZ54" s="221"/>
      <c r="EA54" s="221"/>
      <c r="EB54" s="221"/>
      <c r="EC54" s="221"/>
      <c r="ED54" s="221"/>
      <c r="EE54" s="221"/>
      <c r="EF54" s="221"/>
      <c r="EG54" s="221"/>
      <c r="EH54" s="221"/>
      <c r="EI54" s="221"/>
      <c r="EJ54" s="221"/>
      <c r="EK54" s="221"/>
      <c r="EL54" s="221"/>
      <c r="EM54" s="221"/>
      <c r="EN54" s="221"/>
      <c r="EO54" s="221"/>
      <c r="EP54" s="221"/>
      <c r="EQ54" s="221"/>
      <c r="ER54" s="221"/>
      <c r="ES54" s="221"/>
      <c r="ET54" s="221"/>
      <c r="EU54" s="221"/>
      <c r="EV54" s="221"/>
      <c r="EW54" s="221"/>
      <c r="EX54" s="221"/>
      <c r="EY54" s="221"/>
      <c r="EZ54" s="221"/>
      <c r="FA54" s="221"/>
      <c r="FB54" s="221"/>
      <c r="FC54" s="221"/>
      <c r="FD54" s="221"/>
      <c r="FE54" s="221"/>
      <c r="FF54" s="221"/>
      <c r="FG54" s="221"/>
      <c r="FH54" s="221"/>
      <c r="FI54" s="221"/>
      <c r="FJ54" s="221"/>
      <c r="FK54" s="221"/>
      <c r="FL54" s="221"/>
      <c r="FM54" s="221"/>
      <c r="FN54" s="221"/>
      <c r="FO54" s="221"/>
      <c r="FP54" s="221"/>
      <c r="FQ54" s="221"/>
      <c r="FR54" s="221"/>
      <c r="FS54" s="221"/>
      <c r="FT54" s="221"/>
      <c r="FU54" s="221"/>
      <c r="FV54" s="221"/>
      <c r="FW54" s="221"/>
      <c r="FX54" s="221"/>
      <c r="FY54" s="221"/>
      <c r="FZ54" s="221"/>
      <c r="GA54" s="221"/>
      <c r="GB54" s="221"/>
      <c r="GC54" s="221"/>
      <c r="GD54" s="221"/>
      <c r="GE54" s="221"/>
      <c r="GF54" s="221"/>
      <c r="GG54" s="221"/>
      <c r="GH54" s="221"/>
      <c r="GI54" s="221"/>
      <c r="GJ54" s="221"/>
      <c r="GK54" s="221"/>
      <c r="GL54" s="221"/>
      <c r="GM54" s="221"/>
      <c r="GN54" s="221"/>
      <c r="GO54" s="221"/>
      <c r="GP54" s="221"/>
      <c r="GQ54" s="221"/>
      <c r="GR54" s="221"/>
      <c r="GS54" s="221"/>
      <c r="GT54" s="221"/>
      <c r="GU54" s="221"/>
      <c r="GV54" s="221"/>
      <c r="GW54" s="221"/>
      <c r="GX54" s="221"/>
      <c r="GY54" s="221"/>
      <c r="GZ54" s="221"/>
      <c r="HA54" s="221"/>
      <c r="HB54" s="221"/>
      <c r="HC54" s="221"/>
      <c r="HD54" s="221"/>
      <c r="HE54" s="221"/>
      <c r="HF54" s="221"/>
      <c r="HG54" s="221"/>
      <c r="HH54" s="221"/>
      <c r="HI54" s="221"/>
      <c r="HJ54" s="221"/>
      <c r="HK54" s="221"/>
      <c r="HL54" s="221"/>
      <c r="HM54" s="221"/>
      <c r="HN54" s="221"/>
      <c r="HO54" s="221"/>
      <c r="HP54" s="221"/>
      <c r="HQ54" s="221"/>
      <c r="HR54" s="221"/>
      <c r="HS54" s="221"/>
      <c r="HT54" s="221"/>
      <c r="HU54" s="221"/>
      <c r="HV54" s="221"/>
      <c r="HW54" s="221"/>
      <c r="HX54" s="221"/>
      <c r="HY54" s="221"/>
      <c r="HZ54" s="221"/>
      <c r="IA54" s="221"/>
      <c r="IB54" s="221"/>
      <c r="IC54" s="221"/>
      <c r="ID54" s="221"/>
      <c r="IE54" s="221"/>
      <c r="IF54" s="221"/>
      <c r="IG54" s="221"/>
      <c r="IH54" s="221"/>
      <c r="II54" s="221"/>
      <c r="IJ54" s="221"/>
      <c r="IK54" s="221"/>
      <c r="IL54" s="221"/>
      <c r="IM54" s="221"/>
      <c r="IN54" s="221"/>
      <c r="IO54" s="221"/>
      <c r="IP54" s="221"/>
      <c r="IQ54" s="221"/>
      <c r="IR54" s="221"/>
      <c r="IS54" s="221"/>
      <c r="IT54" s="221"/>
      <c r="IU54" s="221"/>
      <c r="IV54" s="221"/>
      <c r="IW54" s="221"/>
      <c r="IX54" s="221"/>
      <c r="IY54" s="221"/>
      <c r="IZ54" s="221"/>
      <c r="JA54" s="221"/>
      <c r="JB54" s="221"/>
      <c r="JC54" s="221"/>
      <c r="JD54" s="221"/>
      <c r="JE54" s="221"/>
      <c r="JF54" s="221"/>
      <c r="JG54" s="221"/>
      <c r="JH54" s="221"/>
      <c r="JI54" s="221"/>
      <c r="JJ54" s="221"/>
      <c r="JK54" s="221"/>
      <c r="JL54" s="221"/>
      <c r="JM54" s="221"/>
      <c r="JN54" s="221"/>
      <c r="JO54" s="221"/>
      <c r="JP54" s="221"/>
      <c r="JQ54" s="221"/>
      <c r="JR54" s="221"/>
      <c r="JS54" s="221"/>
      <c r="JT54" s="221"/>
      <c r="JU54" s="221"/>
      <c r="JV54" s="221"/>
      <c r="JW54" s="221"/>
      <c r="JX54" s="221"/>
      <c r="JY54" s="221"/>
      <c r="JZ54" s="221"/>
      <c r="KA54" s="221"/>
      <c r="KB54" s="221"/>
      <c r="KC54" s="221"/>
      <c r="KD54" s="221"/>
      <c r="KE54" s="221"/>
      <c r="KF54" s="221"/>
      <c r="KG54" s="221"/>
      <c r="KH54" s="221"/>
      <c r="KI54" s="221"/>
      <c r="KJ54" s="221"/>
      <c r="KK54" s="221"/>
      <c r="KL54" s="221"/>
      <c r="KM54" s="221"/>
      <c r="KN54" s="221"/>
      <c r="KO54" s="221"/>
      <c r="KP54" s="221"/>
      <c r="KQ54" s="221"/>
      <c r="KR54" s="221"/>
      <c r="KS54" s="221"/>
      <c r="KT54" s="221"/>
      <c r="KU54" s="221"/>
      <c r="KV54" s="221"/>
      <c r="KW54" s="221"/>
      <c r="KX54" s="221"/>
      <c r="KY54" s="221"/>
      <c r="KZ54" s="221"/>
      <c r="LA54" s="221"/>
      <c r="LB54" s="221"/>
      <c r="LC54" s="221"/>
      <c r="LD54" s="221"/>
      <c r="LE54" s="221"/>
      <c r="LF54" s="221"/>
      <c r="LG54" s="221"/>
      <c r="LH54" s="221"/>
      <c r="LI54" s="221"/>
      <c r="LJ54" s="221"/>
      <c r="LK54" s="221"/>
      <c r="LL54" s="221"/>
      <c r="LM54" s="221"/>
      <c r="LN54" s="221"/>
      <c r="LO54" s="221"/>
      <c r="LP54" s="221"/>
      <c r="LQ54" s="221"/>
      <c r="LR54" s="221"/>
      <c r="LS54" s="221"/>
      <c r="LT54" s="221"/>
      <c r="LU54" s="221"/>
      <c r="LV54" s="221"/>
      <c r="LW54" s="221"/>
      <c r="LX54" s="221"/>
      <c r="LY54" s="221"/>
      <c r="LZ54" s="221"/>
      <c r="MA54" s="221"/>
      <c r="MB54" s="221"/>
      <c r="MC54" s="221"/>
      <c r="MD54" s="221"/>
      <c r="ME54" s="221"/>
      <c r="MF54" s="221"/>
      <c r="MG54" s="221"/>
      <c r="MH54" s="221"/>
      <c r="MI54" s="221"/>
      <c r="MJ54" s="221"/>
      <c r="MK54" s="221"/>
      <c r="ML54" s="221"/>
      <c r="MM54" s="221"/>
      <c r="MN54" s="221"/>
      <c r="MO54" s="221"/>
      <c r="MP54" s="221"/>
      <c r="MQ54" s="221"/>
      <c r="MR54" s="221"/>
      <c r="MS54" s="221"/>
      <c r="MT54" s="221"/>
      <c r="MU54" s="221"/>
      <c r="MV54" s="221"/>
      <c r="MW54" s="221"/>
      <c r="MX54" s="221"/>
      <c r="MY54" s="221"/>
      <c r="MZ54" s="221"/>
      <c r="NA54" s="221"/>
      <c r="NB54" s="221"/>
      <c r="NC54" s="221"/>
      <c r="ND54" s="221"/>
      <c r="NE54" s="221"/>
      <c r="NF54" s="221"/>
      <c r="NG54" s="221"/>
    </row>
    <row r="55" spans="1:371" s="133" customFormat="1" x14ac:dyDescent="0.25">
      <c r="A55" s="274">
        <v>106</v>
      </c>
      <c r="B55" s="221">
        <v>0</v>
      </c>
      <c r="C55" s="221">
        <v>1</v>
      </c>
      <c r="D55" s="206">
        <v>2</v>
      </c>
      <c r="E55" s="267">
        <v>107</v>
      </c>
      <c r="F55" s="865">
        <f t="shared" si="1"/>
        <v>107</v>
      </c>
      <c r="G55" s="232">
        <v>107</v>
      </c>
      <c r="H55" s="232"/>
      <c r="I55" s="207">
        <v>83</v>
      </c>
      <c r="J55" s="342">
        <v>26.543209876543209</v>
      </c>
      <c r="K55" s="210">
        <v>2.0587363449971998</v>
      </c>
      <c r="L55" s="208">
        <v>0</v>
      </c>
      <c r="M55" s="325">
        <v>0</v>
      </c>
      <c r="N55" s="61"/>
      <c r="P55" s="61"/>
      <c r="Q55" s="592">
        <v>170</v>
      </c>
      <c r="R55" s="602">
        <v>1.1000000000000001</v>
      </c>
      <c r="S55" s="603">
        <v>64</v>
      </c>
      <c r="T55" s="603"/>
      <c r="U55" s="605">
        <v>541</v>
      </c>
      <c r="V55" s="221"/>
      <c r="W55" s="221"/>
      <c r="X55" s="221"/>
      <c r="Y55" s="221"/>
      <c r="Z55" s="221"/>
      <c r="AA55" s="221"/>
      <c r="AB55" s="221"/>
      <c r="AC55" s="221"/>
      <c r="AD55" s="221"/>
      <c r="AE55" s="221"/>
      <c r="AF55" s="221"/>
      <c r="AG55" s="221"/>
      <c r="AH55" s="221"/>
      <c r="AI55" s="221"/>
      <c r="AJ55" s="221"/>
      <c r="AK55" s="221"/>
      <c r="AL55" s="221"/>
      <c r="AM55" s="221"/>
      <c r="AN55" s="221"/>
      <c r="AO55" s="221"/>
      <c r="AP55" s="221"/>
      <c r="AQ55" s="221"/>
      <c r="AR55" s="221"/>
      <c r="AS55" s="221"/>
      <c r="AT55" s="221"/>
      <c r="AU55" s="221"/>
      <c r="AV55" s="221"/>
      <c r="AW55" s="221"/>
      <c r="AX55" s="221"/>
      <c r="AY55" s="221"/>
      <c r="AZ55" s="221"/>
      <c r="BA55" s="221"/>
      <c r="BB55" s="221"/>
      <c r="BC55" s="221"/>
      <c r="BD55" s="221"/>
      <c r="BE55" s="221"/>
      <c r="BF55" s="221"/>
      <c r="BG55" s="221"/>
      <c r="BH55" s="221"/>
      <c r="BI55" s="221"/>
      <c r="BJ55" s="221"/>
      <c r="BK55" s="221"/>
      <c r="BL55" s="221"/>
      <c r="BM55" s="221"/>
      <c r="BN55" s="221"/>
      <c r="BO55" s="221"/>
      <c r="BP55" s="221"/>
      <c r="BQ55" s="221"/>
      <c r="BR55" s="221"/>
      <c r="BS55" s="221"/>
      <c r="BT55" s="221"/>
      <c r="BU55" s="221"/>
      <c r="BV55" s="221"/>
      <c r="BW55" s="221"/>
      <c r="BX55" s="221"/>
      <c r="BY55" s="221"/>
      <c r="BZ55" s="221"/>
      <c r="CA55" s="221"/>
      <c r="CB55" s="221"/>
      <c r="CC55" s="221"/>
      <c r="CD55" s="221"/>
      <c r="CE55" s="221"/>
      <c r="CF55" s="221"/>
      <c r="CG55" s="221"/>
      <c r="CH55" s="221"/>
      <c r="CI55" s="221"/>
      <c r="CJ55" s="221"/>
      <c r="CK55" s="221"/>
      <c r="CL55" s="221"/>
      <c r="CM55" s="221"/>
      <c r="CN55" s="221"/>
      <c r="CO55" s="221"/>
      <c r="CP55" s="221"/>
      <c r="CQ55" s="221"/>
      <c r="CR55" s="221"/>
      <c r="CS55" s="221"/>
      <c r="CT55" s="221"/>
      <c r="CU55" s="221"/>
      <c r="CV55" s="221"/>
      <c r="CW55" s="221"/>
      <c r="CX55" s="221"/>
      <c r="CY55" s="221"/>
      <c r="CZ55" s="221"/>
      <c r="DA55" s="221"/>
      <c r="DB55" s="221"/>
      <c r="DC55" s="221"/>
      <c r="DD55" s="221"/>
      <c r="DE55" s="221"/>
      <c r="DF55" s="221"/>
      <c r="DG55" s="221"/>
      <c r="DH55" s="221"/>
      <c r="DI55" s="221"/>
      <c r="DJ55" s="221"/>
      <c r="DK55" s="221"/>
      <c r="DL55" s="221"/>
      <c r="DM55" s="221"/>
      <c r="DN55" s="221"/>
      <c r="DO55" s="221"/>
      <c r="DP55" s="221"/>
      <c r="DQ55" s="221"/>
      <c r="DR55" s="221"/>
      <c r="DS55" s="221"/>
      <c r="DT55" s="221"/>
      <c r="DU55" s="221"/>
      <c r="DV55" s="221"/>
      <c r="DW55" s="221"/>
      <c r="DX55" s="221"/>
      <c r="DY55" s="221"/>
      <c r="DZ55" s="221"/>
      <c r="EA55" s="221"/>
      <c r="EB55" s="221"/>
      <c r="EC55" s="221"/>
      <c r="ED55" s="221"/>
      <c r="EE55" s="221"/>
      <c r="EF55" s="221"/>
      <c r="EG55" s="221"/>
      <c r="EH55" s="221"/>
      <c r="EI55" s="221"/>
      <c r="EJ55" s="221"/>
      <c r="EK55" s="221"/>
      <c r="EL55" s="221"/>
      <c r="EM55" s="221"/>
      <c r="EN55" s="221"/>
      <c r="EO55" s="221"/>
      <c r="EP55" s="221"/>
      <c r="EQ55" s="221"/>
      <c r="ER55" s="221"/>
      <c r="ES55" s="221"/>
      <c r="ET55" s="221"/>
      <c r="EU55" s="221"/>
      <c r="EV55" s="221"/>
      <c r="EW55" s="221"/>
      <c r="EX55" s="221"/>
      <c r="EY55" s="221"/>
      <c r="EZ55" s="221"/>
      <c r="FA55" s="221"/>
      <c r="FB55" s="221"/>
      <c r="FC55" s="221"/>
      <c r="FD55" s="221"/>
      <c r="FE55" s="221"/>
      <c r="FF55" s="221"/>
      <c r="FG55" s="221"/>
      <c r="FH55" s="221"/>
      <c r="FI55" s="221"/>
      <c r="FJ55" s="221"/>
      <c r="FK55" s="221"/>
      <c r="FL55" s="221"/>
      <c r="FM55" s="221"/>
      <c r="FN55" s="221"/>
      <c r="FO55" s="221"/>
      <c r="FP55" s="221"/>
      <c r="FQ55" s="221"/>
      <c r="FR55" s="221"/>
      <c r="FS55" s="221"/>
      <c r="FT55" s="221"/>
      <c r="FU55" s="221"/>
      <c r="FV55" s="221"/>
      <c r="FW55" s="221"/>
      <c r="FX55" s="221"/>
      <c r="FY55" s="221"/>
      <c r="FZ55" s="221"/>
      <c r="GA55" s="221"/>
      <c r="GB55" s="221"/>
      <c r="GC55" s="221"/>
      <c r="GD55" s="221"/>
      <c r="GE55" s="221"/>
      <c r="GF55" s="221"/>
      <c r="GG55" s="221"/>
      <c r="GH55" s="221"/>
      <c r="GI55" s="221"/>
      <c r="GJ55" s="221"/>
      <c r="GK55" s="221"/>
      <c r="GL55" s="221"/>
      <c r="GM55" s="221"/>
      <c r="GN55" s="221"/>
      <c r="GO55" s="221"/>
      <c r="GP55" s="221"/>
      <c r="GQ55" s="221"/>
      <c r="GR55" s="221"/>
      <c r="GS55" s="221"/>
      <c r="GT55" s="221"/>
      <c r="GU55" s="221"/>
      <c r="GV55" s="221"/>
      <c r="GW55" s="221"/>
      <c r="GX55" s="221"/>
      <c r="GY55" s="221"/>
      <c r="GZ55" s="221"/>
      <c r="HA55" s="221"/>
      <c r="HB55" s="221"/>
      <c r="HC55" s="221"/>
      <c r="HD55" s="221"/>
      <c r="HE55" s="221"/>
      <c r="HF55" s="221"/>
      <c r="HG55" s="221"/>
      <c r="HH55" s="221"/>
      <c r="HI55" s="221"/>
      <c r="HJ55" s="221"/>
      <c r="HK55" s="221"/>
      <c r="HL55" s="221"/>
      <c r="HM55" s="221"/>
      <c r="HN55" s="221"/>
      <c r="HO55" s="221"/>
      <c r="HP55" s="221"/>
      <c r="HQ55" s="221"/>
      <c r="HR55" s="221"/>
      <c r="HS55" s="221"/>
      <c r="HT55" s="221"/>
      <c r="HU55" s="221"/>
      <c r="HV55" s="221"/>
      <c r="HW55" s="221"/>
      <c r="HX55" s="221"/>
      <c r="HY55" s="221"/>
      <c r="HZ55" s="221"/>
      <c r="IA55" s="221"/>
      <c r="IB55" s="221"/>
      <c r="IC55" s="221"/>
      <c r="ID55" s="221"/>
      <c r="IE55" s="221"/>
      <c r="IF55" s="221"/>
      <c r="IG55" s="221"/>
      <c r="IH55" s="221"/>
      <c r="II55" s="221"/>
      <c r="IJ55" s="221"/>
      <c r="IK55" s="221"/>
      <c r="IL55" s="221"/>
      <c r="IM55" s="221"/>
      <c r="IN55" s="221"/>
      <c r="IO55" s="221"/>
      <c r="IP55" s="221"/>
      <c r="IQ55" s="221"/>
      <c r="IR55" s="221"/>
      <c r="IS55" s="221"/>
      <c r="IT55" s="221"/>
      <c r="IU55" s="221"/>
      <c r="IV55" s="221"/>
      <c r="IW55" s="221"/>
      <c r="IX55" s="221"/>
      <c r="IY55" s="221"/>
      <c r="IZ55" s="221"/>
      <c r="JA55" s="221"/>
      <c r="JB55" s="221"/>
      <c r="JC55" s="221"/>
      <c r="JD55" s="221"/>
      <c r="JE55" s="221"/>
      <c r="JF55" s="221"/>
      <c r="JG55" s="221"/>
      <c r="JH55" s="221"/>
      <c r="JI55" s="221"/>
      <c r="JJ55" s="221"/>
      <c r="JK55" s="221"/>
      <c r="JL55" s="221"/>
      <c r="JM55" s="221"/>
      <c r="JN55" s="221"/>
      <c r="JO55" s="221"/>
      <c r="JP55" s="221"/>
      <c r="JQ55" s="221"/>
      <c r="JR55" s="221"/>
      <c r="JS55" s="221"/>
      <c r="JT55" s="221"/>
      <c r="JU55" s="221"/>
      <c r="JV55" s="221"/>
      <c r="JW55" s="221"/>
      <c r="JX55" s="221"/>
      <c r="JY55" s="221"/>
      <c r="JZ55" s="221"/>
      <c r="KA55" s="221"/>
      <c r="KB55" s="221"/>
      <c r="KC55" s="221"/>
      <c r="KD55" s="221"/>
      <c r="KE55" s="221"/>
      <c r="KF55" s="221"/>
      <c r="KG55" s="221"/>
      <c r="KH55" s="221"/>
      <c r="KI55" s="221"/>
      <c r="KJ55" s="221"/>
      <c r="KK55" s="221"/>
      <c r="KL55" s="221"/>
      <c r="KM55" s="221"/>
      <c r="KN55" s="221"/>
      <c r="KO55" s="221"/>
      <c r="KP55" s="221"/>
      <c r="KQ55" s="221"/>
      <c r="KR55" s="221"/>
      <c r="KS55" s="221"/>
      <c r="KT55" s="221"/>
      <c r="KU55" s="221"/>
      <c r="KV55" s="221"/>
      <c r="KW55" s="221"/>
      <c r="KX55" s="221"/>
      <c r="KY55" s="221"/>
      <c r="KZ55" s="221"/>
      <c r="LA55" s="221"/>
      <c r="LB55" s="221"/>
      <c r="LC55" s="221"/>
      <c r="LD55" s="221"/>
      <c r="LE55" s="221"/>
      <c r="LF55" s="221"/>
      <c r="LG55" s="221"/>
      <c r="LH55" s="221"/>
      <c r="LI55" s="221"/>
      <c r="LJ55" s="221"/>
      <c r="LK55" s="221"/>
      <c r="LL55" s="221"/>
      <c r="LM55" s="221"/>
      <c r="LN55" s="221"/>
      <c r="LO55" s="221"/>
      <c r="LP55" s="221"/>
      <c r="LQ55" s="221"/>
      <c r="LR55" s="221"/>
      <c r="LS55" s="221"/>
      <c r="LT55" s="221"/>
      <c r="LU55" s="221"/>
      <c r="LV55" s="221"/>
      <c r="LW55" s="221"/>
      <c r="LX55" s="221"/>
      <c r="LY55" s="221"/>
      <c r="LZ55" s="221"/>
      <c r="MA55" s="221"/>
      <c r="MB55" s="221"/>
      <c r="MC55" s="221"/>
      <c r="MD55" s="221"/>
      <c r="ME55" s="221"/>
      <c r="MF55" s="221"/>
      <c r="MG55" s="221"/>
      <c r="MH55" s="221"/>
      <c r="MI55" s="221"/>
      <c r="MJ55" s="221"/>
      <c r="MK55" s="221"/>
      <c r="ML55" s="221"/>
      <c r="MM55" s="221"/>
      <c r="MN55" s="221"/>
      <c r="MO55" s="221"/>
      <c r="MP55" s="221"/>
      <c r="MQ55" s="221"/>
      <c r="MR55" s="221"/>
      <c r="MS55" s="221"/>
      <c r="MT55" s="221"/>
      <c r="MU55" s="221"/>
      <c r="MV55" s="221"/>
      <c r="MW55" s="221"/>
      <c r="MX55" s="221"/>
      <c r="MY55" s="221"/>
      <c r="MZ55" s="221"/>
      <c r="NA55" s="221"/>
      <c r="NB55" s="221"/>
      <c r="NC55" s="221"/>
      <c r="ND55" s="221"/>
      <c r="NE55" s="221"/>
      <c r="NF55" s="221"/>
      <c r="NG55" s="221"/>
    </row>
    <row r="56" spans="1:371" s="133" customFormat="1" ht="15.75" customHeight="1" x14ac:dyDescent="0.25">
      <c r="A56" s="221">
        <v>108</v>
      </c>
      <c r="B56" s="221">
        <v>0</v>
      </c>
      <c r="C56" s="221">
        <v>1</v>
      </c>
      <c r="D56" s="206">
        <v>2</v>
      </c>
      <c r="E56" s="267">
        <v>109</v>
      </c>
      <c r="F56" s="865">
        <f t="shared" si="1"/>
        <v>109</v>
      </c>
      <c r="G56" s="232">
        <v>109</v>
      </c>
      <c r="H56" s="232"/>
      <c r="I56" s="207">
        <v>75</v>
      </c>
      <c r="J56" s="342">
        <v>25.711662075298442</v>
      </c>
      <c r="K56" s="210">
        <v>1.7709604002911536</v>
      </c>
      <c r="L56" s="208">
        <v>0</v>
      </c>
      <c r="M56" s="325">
        <v>0</v>
      </c>
      <c r="N56" s="61"/>
      <c r="O56" s="208"/>
      <c r="P56" s="61"/>
      <c r="Q56" s="592">
        <v>91</v>
      </c>
      <c r="R56" s="602">
        <v>1.08</v>
      </c>
      <c r="S56" s="603">
        <v>67</v>
      </c>
      <c r="T56" s="603"/>
      <c r="U56" s="605">
        <v>1046</v>
      </c>
      <c r="V56" s="221"/>
      <c r="W56" s="221"/>
      <c r="X56" s="221"/>
      <c r="Y56" s="221"/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/>
      <c r="AO56" s="221"/>
      <c r="AP56" s="221"/>
      <c r="AQ56" s="221"/>
      <c r="AR56" s="221"/>
      <c r="AS56" s="221"/>
      <c r="AT56" s="221"/>
      <c r="AU56" s="221"/>
      <c r="AV56" s="221"/>
      <c r="AW56" s="221"/>
      <c r="AX56" s="221"/>
      <c r="AY56" s="221"/>
      <c r="AZ56" s="221"/>
      <c r="BA56" s="221"/>
      <c r="BB56" s="221"/>
      <c r="BC56" s="221"/>
      <c r="BD56" s="221"/>
      <c r="BE56" s="221"/>
      <c r="BF56" s="221"/>
      <c r="BG56" s="221"/>
      <c r="BH56" s="221"/>
      <c r="BI56" s="221"/>
      <c r="BJ56" s="221"/>
      <c r="BK56" s="221"/>
      <c r="BL56" s="221"/>
      <c r="BM56" s="221"/>
      <c r="BN56" s="221"/>
      <c r="BO56" s="221"/>
      <c r="BP56" s="221"/>
      <c r="BQ56" s="221"/>
      <c r="BR56" s="221"/>
      <c r="BS56" s="221"/>
      <c r="BT56" s="221"/>
      <c r="BU56" s="221"/>
      <c r="BV56" s="221"/>
      <c r="BW56" s="221"/>
      <c r="BX56" s="221"/>
      <c r="BY56" s="221"/>
      <c r="BZ56" s="221"/>
      <c r="CA56" s="221"/>
      <c r="CB56" s="221"/>
      <c r="CC56" s="221"/>
      <c r="CD56" s="221"/>
      <c r="CE56" s="221"/>
      <c r="CF56" s="221"/>
      <c r="CG56" s="221"/>
      <c r="CH56" s="221"/>
      <c r="CI56" s="221"/>
      <c r="CJ56" s="221"/>
      <c r="CK56" s="221"/>
      <c r="CL56" s="221"/>
      <c r="CM56" s="221"/>
      <c r="CN56" s="221"/>
      <c r="CO56" s="221"/>
      <c r="CP56" s="221"/>
      <c r="CQ56" s="221"/>
      <c r="CR56" s="221"/>
      <c r="CS56" s="221"/>
      <c r="CT56" s="221"/>
      <c r="CU56" s="221"/>
      <c r="CV56" s="221"/>
      <c r="CW56" s="221"/>
      <c r="CX56" s="221"/>
      <c r="CY56" s="221"/>
      <c r="CZ56" s="221"/>
      <c r="DA56" s="221"/>
      <c r="DB56" s="221"/>
      <c r="DC56" s="221"/>
      <c r="DD56" s="221"/>
      <c r="DE56" s="221"/>
      <c r="DF56" s="221"/>
      <c r="DG56" s="221"/>
      <c r="DH56" s="221"/>
      <c r="DI56" s="221"/>
      <c r="DJ56" s="221"/>
      <c r="DK56" s="221"/>
      <c r="DL56" s="221"/>
      <c r="DM56" s="221"/>
      <c r="DN56" s="221"/>
      <c r="DO56" s="221"/>
      <c r="DP56" s="221"/>
      <c r="DQ56" s="221"/>
      <c r="DR56" s="221"/>
      <c r="DS56" s="221"/>
      <c r="DT56" s="221"/>
      <c r="DU56" s="221"/>
      <c r="DV56" s="221"/>
      <c r="DW56" s="221"/>
      <c r="DX56" s="221"/>
      <c r="DY56" s="221"/>
      <c r="DZ56" s="221"/>
      <c r="EA56" s="221"/>
      <c r="EB56" s="221"/>
      <c r="EC56" s="221"/>
      <c r="ED56" s="221"/>
      <c r="EE56" s="221"/>
      <c r="EF56" s="221"/>
      <c r="EG56" s="221"/>
      <c r="EH56" s="221"/>
      <c r="EI56" s="221"/>
      <c r="EJ56" s="221"/>
      <c r="EK56" s="221"/>
      <c r="EL56" s="221"/>
      <c r="EM56" s="221"/>
      <c r="EN56" s="221"/>
      <c r="EO56" s="221"/>
      <c r="EP56" s="221"/>
      <c r="EQ56" s="221"/>
      <c r="ER56" s="221"/>
      <c r="ES56" s="221"/>
      <c r="ET56" s="221"/>
      <c r="EU56" s="221"/>
      <c r="EV56" s="221"/>
      <c r="EW56" s="221"/>
      <c r="EX56" s="221"/>
      <c r="EY56" s="221"/>
      <c r="EZ56" s="221"/>
      <c r="FA56" s="221"/>
      <c r="FB56" s="221"/>
      <c r="FC56" s="221"/>
      <c r="FD56" s="221"/>
      <c r="FE56" s="221"/>
      <c r="FF56" s="221"/>
      <c r="FG56" s="221"/>
      <c r="FH56" s="221"/>
      <c r="FI56" s="221"/>
      <c r="FJ56" s="221"/>
      <c r="FK56" s="221"/>
      <c r="FL56" s="221"/>
      <c r="FM56" s="221"/>
      <c r="FN56" s="221"/>
      <c r="FO56" s="221"/>
      <c r="FP56" s="221"/>
      <c r="FQ56" s="221"/>
      <c r="FR56" s="221"/>
      <c r="FS56" s="221"/>
      <c r="FT56" s="221"/>
      <c r="FU56" s="221"/>
      <c r="FV56" s="221"/>
      <c r="FW56" s="221"/>
      <c r="FX56" s="221"/>
      <c r="FY56" s="221"/>
      <c r="FZ56" s="221"/>
      <c r="GA56" s="221"/>
      <c r="GB56" s="221"/>
      <c r="GC56" s="221"/>
      <c r="GD56" s="221"/>
      <c r="GE56" s="221"/>
      <c r="GF56" s="221"/>
      <c r="GG56" s="221"/>
      <c r="GH56" s="221"/>
      <c r="GI56" s="221"/>
      <c r="GJ56" s="221"/>
      <c r="GK56" s="221"/>
      <c r="GL56" s="221"/>
      <c r="GM56" s="221"/>
      <c r="GN56" s="221"/>
      <c r="GO56" s="221"/>
      <c r="GP56" s="221"/>
      <c r="GQ56" s="221"/>
      <c r="GR56" s="221"/>
      <c r="GS56" s="221"/>
      <c r="GT56" s="221"/>
      <c r="GU56" s="221"/>
      <c r="GV56" s="221"/>
      <c r="GW56" s="221"/>
      <c r="GX56" s="221"/>
      <c r="GY56" s="221"/>
      <c r="GZ56" s="221"/>
      <c r="HA56" s="221"/>
      <c r="HB56" s="221"/>
      <c r="HC56" s="221"/>
      <c r="HD56" s="221"/>
      <c r="HE56" s="221"/>
      <c r="HF56" s="221"/>
      <c r="HG56" s="221"/>
      <c r="HH56" s="221"/>
      <c r="HI56" s="221"/>
      <c r="HJ56" s="221"/>
      <c r="HK56" s="221"/>
      <c r="HL56" s="221"/>
      <c r="HM56" s="221"/>
      <c r="HN56" s="221"/>
      <c r="HO56" s="221"/>
      <c r="HP56" s="221"/>
      <c r="HQ56" s="221"/>
      <c r="HR56" s="221"/>
      <c r="HS56" s="221"/>
      <c r="HT56" s="221"/>
      <c r="HU56" s="221"/>
      <c r="HV56" s="221"/>
      <c r="HW56" s="221"/>
      <c r="HX56" s="221"/>
      <c r="HY56" s="221"/>
      <c r="HZ56" s="221"/>
      <c r="IA56" s="221"/>
      <c r="IB56" s="221"/>
      <c r="IC56" s="221"/>
      <c r="ID56" s="221"/>
      <c r="IE56" s="221"/>
      <c r="IF56" s="221"/>
      <c r="IG56" s="221"/>
      <c r="IH56" s="221"/>
      <c r="II56" s="221"/>
      <c r="IJ56" s="221"/>
      <c r="IK56" s="221"/>
      <c r="IL56" s="221"/>
      <c r="IM56" s="221"/>
      <c r="IN56" s="221"/>
      <c r="IO56" s="221"/>
      <c r="IP56" s="221"/>
      <c r="IQ56" s="221"/>
      <c r="IR56" s="221"/>
      <c r="IS56" s="221"/>
      <c r="IT56" s="221"/>
      <c r="IU56" s="221"/>
      <c r="IV56" s="221"/>
      <c r="IW56" s="221"/>
      <c r="IX56" s="221"/>
      <c r="IY56" s="221"/>
      <c r="IZ56" s="221"/>
      <c r="JA56" s="221"/>
      <c r="JB56" s="221"/>
      <c r="JC56" s="221"/>
      <c r="JD56" s="221"/>
      <c r="JE56" s="221"/>
      <c r="JF56" s="221"/>
      <c r="JG56" s="221"/>
      <c r="JH56" s="221"/>
      <c r="JI56" s="221"/>
      <c r="JJ56" s="221"/>
      <c r="JK56" s="221"/>
      <c r="JL56" s="221"/>
      <c r="JM56" s="221"/>
      <c r="JN56" s="221"/>
      <c r="JO56" s="221"/>
      <c r="JP56" s="221"/>
      <c r="JQ56" s="221"/>
      <c r="JR56" s="221"/>
      <c r="JS56" s="221"/>
      <c r="JT56" s="221"/>
      <c r="JU56" s="221"/>
      <c r="JV56" s="221"/>
      <c r="JW56" s="221"/>
      <c r="JX56" s="221"/>
      <c r="JY56" s="221"/>
      <c r="JZ56" s="221"/>
      <c r="KA56" s="221"/>
      <c r="KB56" s="221"/>
      <c r="KC56" s="221"/>
      <c r="KD56" s="221"/>
      <c r="KE56" s="221"/>
      <c r="KF56" s="221"/>
      <c r="KG56" s="221"/>
      <c r="KH56" s="221"/>
      <c r="KI56" s="221"/>
      <c r="KJ56" s="221"/>
      <c r="KK56" s="221"/>
      <c r="KL56" s="221"/>
      <c r="KM56" s="221"/>
      <c r="KN56" s="221"/>
      <c r="KO56" s="221"/>
      <c r="KP56" s="221"/>
      <c r="KQ56" s="221"/>
      <c r="KR56" s="221"/>
      <c r="KS56" s="221"/>
      <c r="KT56" s="221"/>
      <c r="KU56" s="221"/>
      <c r="KV56" s="221"/>
      <c r="KW56" s="221"/>
      <c r="KX56" s="221"/>
      <c r="KY56" s="221"/>
      <c r="KZ56" s="221"/>
      <c r="LA56" s="221"/>
      <c r="LB56" s="221"/>
      <c r="LC56" s="221"/>
      <c r="LD56" s="221"/>
      <c r="LE56" s="221"/>
      <c r="LF56" s="221"/>
      <c r="LG56" s="221"/>
      <c r="LH56" s="221"/>
      <c r="LI56" s="221"/>
      <c r="LJ56" s="221"/>
      <c r="LK56" s="221"/>
      <c r="LL56" s="221"/>
      <c r="LM56" s="221"/>
      <c r="LN56" s="221"/>
      <c r="LO56" s="221"/>
      <c r="LP56" s="221"/>
      <c r="LQ56" s="221"/>
      <c r="LR56" s="221"/>
      <c r="LS56" s="221"/>
      <c r="LT56" s="221"/>
      <c r="LU56" s="221"/>
      <c r="LV56" s="221"/>
      <c r="LW56" s="221"/>
      <c r="LX56" s="221"/>
      <c r="LY56" s="221"/>
      <c r="LZ56" s="221"/>
      <c r="MA56" s="221"/>
      <c r="MB56" s="221"/>
      <c r="MC56" s="221"/>
      <c r="MD56" s="221"/>
      <c r="ME56" s="221"/>
      <c r="MF56" s="221"/>
      <c r="MG56" s="221"/>
      <c r="MH56" s="221"/>
      <c r="MI56" s="221"/>
      <c r="MJ56" s="221"/>
      <c r="MK56" s="221"/>
      <c r="ML56" s="221"/>
      <c r="MM56" s="221"/>
      <c r="MN56" s="221"/>
      <c r="MO56" s="221"/>
      <c r="MP56" s="221"/>
      <c r="MQ56" s="221"/>
      <c r="MR56" s="221"/>
      <c r="MS56" s="221"/>
      <c r="MT56" s="221"/>
      <c r="MU56" s="221"/>
      <c r="MV56" s="221"/>
      <c r="MW56" s="221"/>
      <c r="MX56" s="221"/>
      <c r="MY56" s="221"/>
      <c r="MZ56" s="221"/>
      <c r="NA56" s="221"/>
      <c r="NB56" s="221"/>
      <c r="NC56" s="221"/>
      <c r="ND56" s="221"/>
      <c r="NE56" s="221"/>
      <c r="NF56" s="221"/>
      <c r="NG56" s="221"/>
    </row>
    <row r="57" spans="1:371" s="133" customFormat="1" ht="15" customHeight="1" x14ac:dyDescent="0.25">
      <c r="A57" s="274">
        <v>109</v>
      </c>
      <c r="B57" s="274">
        <v>0</v>
      </c>
      <c r="C57" s="221">
        <v>1</v>
      </c>
      <c r="D57" s="206">
        <v>2</v>
      </c>
      <c r="E57" s="274">
        <v>110</v>
      </c>
      <c r="F57" s="865">
        <f t="shared" si="1"/>
        <v>110</v>
      </c>
      <c r="G57" s="232">
        <v>110</v>
      </c>
      <c r="H57" s="232"/>
      <c r="I57" s="207">
        <v>74</v>
      </c>
      <c r="J57" s="342">
        <v>23.140495867768596</v>
      </c>
      <c r="K57" s="210">
        <v>1.6934092071865363</v>
      </c>
      <c r="L57" s="208">
        <v>1</v>
      </c>
      <c r="M57" s="325">
        <v>0</v>
      </c>
      <c r="N57" s="61"/>
      <c r="O57" s="208"/>
      <c r="P57" s="61"/>
      <c r="Q57" s="592">
        <v>107</v>
      </c>
      <c r="R57" s="602">
        <v>1.01</v>
      </c>
      <c r="S57" s="603">
        <v>53</v>
      </c>
      <c r="T57" s="603"/>
      <c r="U57" s="605">
        <v>1665</v>
      </c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  <c r="AM57" s="221"/>
      <c r="AN57" s="221"/>
      <c r="AO57" s="221"/>
      <c r="AP57" s="221"/>
      <c r="AQ57" s="221"/>
      <c r="AR57" s="221"/>
      <c r="AS57" s="221"/>
      <c r="AT57" s="221"/>
      <c r="AU57" s="221"/>
      <c r="AV57" s="221"/>
      <c r="AW57" s="221"/>
      <c r="AX57" s="221"/>
      <c r="AY57" s="221"/>
      <c r="AZ57" s="221"/>
      <c r="BA57" s="221"/>
      <c r="BB57" s="221"/>
      <c r="BC57" s="221"/>
      <c r="BD57" s="221"/>
      <c r="BE57" s="221"/>
      <c r="BF57" s="221"/>
      <c r="BG57" s="221"/>
      <c r="BH57" s="221"/>
      <c r="BI57" s="221"/>
      <c r="BJ57" s="221"/>
      <c r="BK57" s="221"/>
      <c r="BL57" s="221"/>
      <c r="BM57" s="221"/>
      <c r="BN57" s="221"/>
      <c r="BO57" s="221"/>
      <c r="BP57" s="221"/>
      <c r="BQ57" s="221"/>
      <c r="BR57" s="221"/>
      <c r="BS57" s="221"/>
      <c r="BT57" s="221"/>
      <c r="BU57" s="221"/>
      <c r="BV57" s="221"/>
      <c r="BW57" s="221"/>
      <c r="BX57" s="221"/>
      <c r="BY57" s="221"/>
      <c r="BZ57" s="221"/>
      <c r="CA57" s="221"/>
      <c r="CB57" s="221"/>
      <c r="CC57" s="221"/>
      <c r="CD57" s="221"/>
      <c r="CE57" s="221"/>
      <c r="CF57" s="221"/>
      <c r="CG57" s="221"/>
      <c r="CH57" s="221"/>
      <c r="CI57" s="221"/>
      <c r="CJ57" s="221"/>
      <c r="CK57" s="221"/>
      <c r="CL57" s="221"/>
      <c r="CM57" s="221"/>
      <c r="CN57" s="221"/>
      <c r="CO57" s="221"/>
      <c r="CP57" s="221"/>
      <c r="CQ57" s="221"/>
      <c r="CR57" s="221"/>
      <c r="CS57" s="221"/>
      <c r="CT57" s="221"/>
      <c r="CU57" s="221"/>
      <c r="CV57" s="221"/>
      <c r="CW57" s="221"/>
      <c r="CX57" s="221"/>
      <c r="CY57" s="221"/>
      <c r="CZ57" s="221"/>
      <c r="DA57" s="221"/>
      <c r="DB57" s="221"/>
      <c r="DC57" s="221"/>
      <c r="DD57" s="221"/>
      <c r="DE57" s="221"/>
      <c r="DF57" s="221"/>
      <c r="DG57" s="221"/>
      <c r="DH57" s="221"/>
      <c r="DI57" s="221"/>
      <c r="DJ57" s="221"/>
      <c r="DK57" s="221"/>
      <c r="DL57" s="221"/>
      <c r="DM57" s="221"/>
      <c r="DN57" s="221"/>
      <c r="DO57" s="221"/>
      <c r="DP57" s="221"/>
      <c r="DQ57" s="221"/>
      <c r="DR57" s="221"/>
      <c r="DS57" s="221"/>
      <c r="DT57" s="221"/>
      <c r="DU57" s="221"/>
      <c r="DV57" s="221"/>
      <c r="DW57" s="221"/>
      <c r="DX57" s="221"/>
      <c r="DY57" s="221"/>
      <c r="DZ57" s="221"/>
      <c r="EA57" s="221"/>
      <c r="EB57" s="221"/>
      <c r="EC57" s="221"/>
      <c r="ED57" s="221"/>
      <c r="EE57" s="221"/>
      <c r="EF57" s="221"/>
      <c r="EG57" s="221"/>
      <c r="EH57" s="221"/>
      <c r="EI57" s="221"/>
      <c r="EJ57" s="221"/>
      <c r="EK57" s="221"/>
      <c r="EL57" s="221"/>
      <c r="EM57" s="221"/>
      <c r="EN57" s="221"/>
      <c r="EO57" s="221"/>
      <c r="EP57" s="221"/>
      <c r="EQ57" s="221"/>
      <c r="ER57" s="221"/>
      <c r="ES57" s="221"/>
      <c r="ET57" s="221"/>
      <c r="EU57" s="221"/>
      <c r="EV57" s="221"/>
      <c r="EW57" s="221"/>
      <c r="EX57" s="221"/>
      <c r="EY57" s="221"/>
      <c r="EZ57" s="221"/>
      <c r="FA57" s="221"/>
      <c r="FB57" s="221"/>
      <c r="FC57" s="221"/>
      <c r="FD57" s="221"/>
      <c r="FE57" s="221"/>
      <c r="FF57" s="221"/>
      <c r="FG57" s="221"/>
      <c r="FH57" s="221"/>
      <c r="FI57" s="221"/>
      <c r="FJ57" s="221"/>
      <c r="FK57" s="221"/>
      <c r="FL57" s="221"/>
      <c r="FM57" s="221"/>
      <c r="FN57" s="221"/>
      <c r="FO57" s="221"/>
      <c r="FP57" s="221"/>
      <c r="FQ57" s="221"/>
      <c r="FR57" s="221"/>
      <c r="FS57" s="221"/>
      <c r="FT57" s="221"/>
      <c r="FU57" s="221"/>
      <c r="FV57" s="221"/>
      <c r="FW57" s="221"/>
      <c r="FX57" s="221"/>
      <c r="FY57" s="221"/>
      <c r="FZ57" s="221"/>
      <c r="GA57" s="221"/>
      <c r="GB57" s="221"/>
      <c r="GC57" s="221"/>
      <c r="GD57" s="221"/>
      <c r="GE57" s="221"/>
      <c r="GF57" s="221"/>
      <c r="GG57" s="221"/>
      <c r="GH57" s="221"/>
      <c r="GI57" s="221"/>
      <c r="GJ57" s="221"/>
      <c r="GK57" s="221"/>
      <c r="GL57" s="221"/>
      <c r="GM57" s="221"/>
      <c r="GN57" s="221"/>
      <c r="GO57" s="221"/>
      <c r="GP57" s="221"/>
      <c r="GQ57" s="221"/>
      <c r="GR57" s="221"/>
      <c r="GS57" s="221"/>
      <c r="GT57" s="221"/>
      <c r="GU57" s="221"/>
      <c r="GV57" s="221"/>
      <c r="GW57" s="221"/>
      <c r="GX57" s="221"/>
      <c r="GY57" s="221"/>
      <c r="GZ57" s="221"/>
      <c r="HA57" s="221"/>
      <c r="HB57" s="221"/>
      <c r="HC57" s="221"/>
      <c r="HD57" s="221"/>
      <c r="HE57" s="221"/>
      <c r="HF57" s="221"/>
      <c r="HG57" s="221"/>
      <c r="HH57" s="221"/>
      <c r="HI57" s="221"/>
      <c r="HJ57" s="221"/>
      <c r="HK57" s="221"/>
      <c r="HL57" s="221"/>
      <c r="HM57" s="221"/>
      <c r="HN57" s="221"/>
      <c r="HO57" s="221"/>
      <c r="HP57" s="221"/>
      <c r="HQ57" s="221"/>
      <c r="HR57" s="221"/>
      <c r="HS57" s="221"/>
      <c r="HT57" s="221"/>
      <c r="HU57" s="221"/>
      <c r="HV57" s="221"/>
      <c r="HW57" s="221"/>
      <c r="HX57" s="221"/>
      <c r="HY57" s="221"/>
      <c r="HZ57" s="221"/>
      <c r="IA57" s="221"/>
      <c r="IB57" s="221"/>
      <c r="IC57" s="221"/>
      <c r="ID57" s="221"/>
      <c r="IE57" s="221"/>
      <c r="IF57" s="221"/>
      <c r="IG57" s="221"/>
      <c r="IH57" s="221"/>
      <c r="II57" s="221"/>
      <c r="IJ57" s="221"/>
      <c r="IK57" s="221"/>
      <c r="IL57" s="221"/>
      <c r="IM57" s="221"/>
      <c r="IN57" s="221"/>
      <c r="IO57" s="221"/>
      <c r="IP57" s="221"/>
      <c r="IQ57" s="221"/>
      <c r="IR57" s="221"/>
      <c r="IS57" s="221"/>
      <c r="IT57" s="221"/>
      <c r="IU57" s="221"/>
      <c r="IV57" s="221"/>
      <c r="IW57" s="221"/>
      <c r="IX57" s="221"/>
      <c r="IY57" s="221"/>
      <c r="IZ57" s="221"/>
      <c r="JA57" s="221"/>
      <c r="JB57" s="221"/>
      <c r="JC57" s="221"/>
      <c r="JD57" s="221"/>
      <c r="JE57" s="221"/>
      <c r="JF57" s="221"/>
      <c r="JG57" s="221"/>
      <c r="JH57" s="221"/>
      <c r="JI57" s="221"/>
      <c r="JJ57" s="221"/>
      <c r="JK57" s="221"/>
      <c r="JL57" s="221"/>
      <c r="JM57" s="221"/>
      <c r="JN57" s="221"/>
      <c r="JO57" s="221"/>
      <c r="JP57" s="221"/>
      <c r="JQ57" s="221"/>
      <c r="JR57" s="221"/>
      <c r="JS57" s="221"/>
      <c r="JT57" s="221"/>
      <c r="JU57" s="221"/>
      <c r="JV57" s="221"/>
      <c r="JW57" s="221"/>
      <c r="JX57" s="221"/>
      <c r="JY57" s="221"/>
      <c r="JZ57" s="221"/>
      <c r="KA57" s="221"/>
      <c r="KB57" s="221"/>
      <c r="KC57" s="221"/>
      <c r="KD57" s="221"/>
      <c r="KE57" s="221"/>
      <c r="KF57" s="221"/>
      <c r="KG57" s="221"/>
      <c r="KH57" s="221"/>
      <c r="KI57" s="221"/>
      <c r="KJ57" s="221"/>
      <c r="KK57" s="221"/>
      <c r="KL57" s="221"/>
      <c r="KM57" s="221"/>
      <c r="KN57" s="221"/>
      <c r="KO57" s="221"/>
      <c r="KP57" s="221"/>
      <c r="KQ57" s="221"/>
      <c r="KR57" s="221"/>
      <c r="KS57" s="221"/>
      <c r="KT57" s="221"/>
      <c r="KU57" s="221"/>
      <c r="KV57" s="221"/>
      <c r="KW57" s="221"/>
      <c r="KX57" s="221"/>
      <c r="KY57" s="221"/>
      <c r="KZ57" s="221"/>
      <c r="LA57" s="221"/>
      <c r="LB57" s="221"/>
      <c r="LC57" s="221"/>
      <c r="LD57" s="221"/>
      <c r="LE57" s="221"/>
      <c r="LF57" s="221"/>
      <c r="LG57" s="221"/>
      <c r="LH57" s="221"/>
      <c r="LI57" s="221"/>
      <c r="LJ57" s="221"/>
      <c r="LK57" s="221"/>
      <c r="LL57" s="221"/>
      <c r="LM57" s="221"/>
      <c r="LN57" s="221"/>
      <c r="LO57" s="221"/>
      <c r="LP57" s="221"/>
      <c r="LQ57" s="221"/>
      <c r="LR57" s="221"/>
      <c r="LS57" s="221"/>
      <c r="LT57" s="221"/>
      <c r="LU57" s="221"/>
      <c r="LV57" s="221"/>
      <c r="LW57" s="221"/>
      <c r="LX57" s="221"/>
      <c r="LY57" s="221"/>
      <c r="LZ57" s="221"/>
      <c r="MA57" s="221"/>
      <c r="MB57" s="221"/>
      <c r="MC57" s="221"/>
      <c r="MD57" s="221"/>
      <c r="ME57" s="221"/>
      <c r="MF57" s="221"/>
      <c r="MG57" s="221"/>
      <c r="MH57" s="221"/>
      <c r="MI57" s="221"/>
      <c r="MJ57" s="221"/>
      <c r="MK57" s="221"/>
      <c r="ML57" s="221"/>
      <c r="MM57" s="221"/>
      <c r="MN57" s="221"/>
      <c r="MO57" s="221"/>
      <c r="MP57" s="221"/>
      <c r="MQ57" s="221"/>
      <c r="MR57" s="221"/>
      <c r="MS57" s="221"/>
      <c r="MT57" s="221"/>
      <c r="MU57" s="221"/>
      <c r="MV57" s="221"/>
      <c r="MW57" s="221"/>
      <c r="MX57" s="221"/>
      <c r="MY57" s="221"/>
      <c r="MZ57" s="221"/>
      <c r="NA57" s="221"/>
      <c r="NB57" s="221"/>
      <c r="NC57" s="221"/>
      <c r="ND57" s="221"/>
      <c r="NE57" s="221"/>
      <c r="NF57" s="221"/>
      <c r="NG57" s="221"/>
    </row>
    <row r="58" spans="1:371" s="133" customFormat="1" ht="15" customHeight="1" x14ac:dyDescent="0.25">
      <c r="A58" s="221">
        <v>110</v>
      </c>
      <c r="B58" s="221">
        <v>0</v>
      </c>
      <c r="C58" s="221">
        <v>1</v>
      </c>
      <c r="D58" s="206">
        <v>2</v>
      </c>
      <c r="E58" s="267">
        <v>111</v>
      </c>
      <c r="F58" s="865">
        <f t="shared" si="1"/>
        <v>111</v>
      </c>
      <c r="G58" s="232">
        <v>111</v>
      </c>
      <c r="H58" s="232"/>
      <c r="I58" s="207">
        <v>85</v>
      </c>
      <c r="J58" s="342">
        <v>25.605536332179934</v>
      </c>
      <c r="K58" s="210">
        <v>1.8529567073616453</v>
      </c>
      <c r="L58" s="208">
        <v>1</v>
      </c>
      <c r="M58" s="325">
        <v>1</v>
      </c>
      <c r="N58" s="61"/>
      <c r="O58" s="208"/>
      <c r="P58" s="61"/>
      <c r="Q58" s="592">
        <v>175</v>
      </c>
      <c r="R58" s="602">
        <v>1.52</v>
      </c>
      <c r="S58" s="603">
        <v>32</v>
      </c>
      <c r="T58" s="603"/>
      <c r="U58" s="605">
        <v>1334</v>
      </c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1"/>
      <c r="AY58" s="221"/>
      <c r="AZ58" s="221"/>
      <c r="BA58" s="221"/>
      <c r="BB58" s="221"/>
      <c r="BC58" s="221"/>
      <c r="BD58" s="221"/>
      <c r="BE58" s="221"/>
      <c r="BF58" s="221"/>
      <c r="BG58" s="221"/>
      <c r="BH58" s="221"/>
      <c r="BI58" s="221"/>
      <c r="BJ58" s="221"/>
      <c r="BK58" s="221"/>
      <c r="BL58" s="221"/>
      <c r="BM58" s="221"/>
      <c r="BN58" s="221"/>
      <c r="BO58" s="221"/>
      <c r="BP58" s="221"/>
      <c r="BQ58" s="221"/>
      <c r="BR58" s="221"/>
      <c r="BS58" s="221"/>
      <c r="BT58" s="221"/>
      <c r="BU58" s="221"/>
      <c r="BV58" s="221"/>
      <c r="BW58" s="221"/>
      <c r="BX58" s="221"/>
      <c r="BY58" s="221"/>
      <c r="BZ58" s="221"/>
      <c r="CA58" s="221"/>
      <c r="CB58" s="221"/>
      <c r="CC58" s="221"/>
      <c r="CD58" s="221"/>
      <c r="CE58" s="221"/>
      <c r="CF58" s="221"/>
      <c r="CG58" s="221"/>
      <c r="CH58" s="221"/>
      <c r="CI58" s="221"/>
      <c r="CJ58" s="221"/>
      <c r="CK58" s="221"/>
      <c r="CL58" s="221"/>
      <c r="CM58" s="221"/>
      <c r="CN58" s="221"/>
      <c r="CO58" s="221"/>
      <c r="CP58" s="221"/>
      <c r="CQ58" s="221"/>
      <c r="CR58" s="221"/>
      <c r="CS58" s="221"/>
      <c r="CT58" s="221"/>
      <c r="CU58" s="221"/>
      <c r="CV58" s="221"/>
      <c r="CW58" s="221"/>
      <c r="CX58" s="221"/>
      <c r="CY58" s="221"/>
      <c r="CZ58" s="221"/>
      <c r="DA58" s="221"/>
      <c r="DB58" s="221"/>
      <c r="DC58" s="221"/>
      <c r="DD58" s="221"/>
      <c r="DE58" s="221"/>
      <c r="DF58" s="221"/>
      <c r="DG58" s="221"/>
      <c r="DH58" s="221"/>
      <c r="DI58" s="221"/>
      <c r="DJ58" s="221"/>
      <c r="DK58" s="221"/>
      <c r="DL58" s="221"/>
      <c r="DM58" s="221"/>
      <c r="DN58" s="221"/>
      <c r="DO58" s="221"/>
      <c r="DP58" s="221"/>
      <c r="DQ58" s="221"/>
      <c r="DR58" s="221"/>
      <c r="DS58" s="221"/>
      <c r="DT58" s="221"/>
      <c r="DU58" s="221"/>
      <c r="DV58" s="221"/>
      <c r="DW58" s="221"/>
      <c r="DX58" s="221"/>
      <c r="DY58" s="221"/>
      <c r="DZ58" s="221"/>
      <c r="EA58" s="221"/>
      <c r="EB58" s="221"/>
      <c r="EC58" s="221"/>
      <c r="ED58" s="221"/>
      <c r="EE58" s="221"/>
      <c r="EF58" s="221"/>
      <c r="EG58" s="221"/>
      <c r="EH58" s="221"/>
      <c r="EI58" s="221"/>
      <c r="EJ58" s="221"/>
      <c r="EK58" s="221"/>
      <c r="EL58" s="221"/>
      <c r="EM58" s="221"/>
      <c r="EN58" s="221"/>
      <c r="EO58" s="221"/>
      <c r="EP58" s="221"/>
      <c r="EQ58" s="221"/>
      <c r="ER58" s="221"/>
      <c r="ES58" s="221"/>
      <c r="ET58" s="221"/>
      <c r="EU58" s="221"/>
      <c r="EV58" s="221"/>
      <c r="EW58" s="221"/>
      <c r="EX58" s="221"/>
      <c r="EY58" s="221"/>
      <c r="EZ58" s="221"/>
      <c r="FA58" s="221"/>
      <c r="FB58" s="221"/>
      <c r="FC58" s="221"/>
      <c r="FD58" s="221"/>
      <c r="FE58" s="221"/>
      <c r="FF58" s="221"/>
      <c r="FG58" s="221"/>
      <c r="FH58" s="221"/>
      <c r="FI58" s="221"/>
      <c r="FJ58" s="221"/>
      <c r="FK58" s="221"/>
      <c r="FL58" s="221"/>
      <c r="FM58" s="221"/>
      <c r="FN58" s="221"/>
      <c r="FO58" s="221"/>
      <c r="FP58" s="221"/>
      <c r="FQ58" s="221"/>
      <c r="FR58" s="221"/>
      <c r="FS58" s="221"/>
      <c r="FT58" s="221"/>
      <c r="FU58" s="221"/>
      <c r="FV58" s="221"/>
      <c r="FW58" s="221"/>
      <c r="FX58" s="221"/>
      <c r="FY58" s="221"/>
      <c r="FZ58" s="221"/>
      <c r="GA58" s="221"/>
      <c r="GB58" s="221"/>
      <c r="GC58" s="221"/>
      <c r="GD58" s="221"/>
      <c r="GE58" s="221"/>
      <c r="GF58" s="221"/>
      <c r="GG58" s="221"/>
      <c r="GH58" s="221"/>
      <c r="GI58" s="221"/>
      <c r="GJ58" s="221"/>
      <c r="GK58" s="221"/>
      <c r="GL58" s="221"/>
      <c r="GM58" s="221"/>
      <c r="GN58" s="221"/>
      <c r="GO58" s="221"/>
      <c r="GP58" s="221"/>
      <c r="GQ58" s="221"/>
      <c r="GR58" s="221"/>
      <c r="GS58" s="221"/>
      <c r="GT58" s="221"/>
      <c r="GU58" s="221"/>
      <c r="GV58" s="221"/>
      <c r="GW58" s="221"/>
      <c r="GX58" s="221"/>
      <c r="GY58" s="221"/>
      <c r="GZ58" s="221"/>
      <c r="HA58" s="221"/>
      <c r="HB58" s="221"/>
      <c r="HC58" s="221"/>
      <c r="HD58" s="221"/>
      <c r="HE58" s="221"/>
      <c r="HF58" s="221"/>
      <c r="HG58" s="221"/>
      <c r="HH58" s="221"/>
      <c r="HI58" s="221"/>
      <c r="HJ58" s="221"/>
      <c r="HK58" s="221"/>
      <c r="HL58" s="221"/>
      <c r="HM58" s="221"/>
      <c r="HN58" s="221"/>
      <c r="HO58" s="221"/>
      <c r="HP58" s="221"/>
      <c r="HQ58" s="221"/>
      <c r="HR58" s="221"/>
      <c r="HS58" s="221"/>
      <c r="HT58" s="221"/>
      <c r="HU58" s="221"/>
      <c r="HV58" s="221"/>
      <c r="HW58" s="221"/>
      <c r="HX58" s="221"/>
      <c r="HY58" s="221"/>
      <c r="HZ58" s="221"/>
      <c r="IA58" s="221"/>
      <c r="IB58" s="221"/>
      <c r="IC58" s="221"/>
      <c r="ID58" s="221"/>
      <c r="IE58" s="221"/>
      <c r="IF58" s="221"/>
      <c r="IG58" s="221"/>
      <c r="IH58" s="221"/>
      <c r="II58" s="221"/>
      <c r="IJ58" s="221"/>
      <c r="IK58" s="221"/>
      <c r="IL58" s="221"/>
      <c r="IM58" s="221"/>
      <c r="IN58" s="221"/>
      <c r="IO58" s="221"/>
      <c r="IP58" s="221"/>
      <c r="IQ58" s="221"/>
      <c r="IR58" s="221"/>
      <c r="IS58" s="221"/>
      <c r="IT58" s="221"/>
      <c r="IU58" s="221"/>
      <c r="IV58" s="221"/>
      <c r="IW58" s="221"/>
      <c r="IX58" s="221"/>
      <c r="IY58" s="221"/>
      <c r="IZ58" s="221"/>
      <c r="JA58" s="221"/>
      <c r="JB58" s="221"/>
      <c r="JC58" s="221"/>
      <c r="JD58" s="221"/>
      <c r="JE58" s="221"/>
      <c r="JF58" s="221"/>
      <c r="JG58" s="221"/>
      <c r="JH58" s="221"/>
      <c r="JI58" s="221"/>
      <c r="JJ58" s="221"/>
      <c r="JK58" s="221"/>
      <c r="JL58" s="221"/>
      <c r="JM58" s="221"/>
      <c r="JN58" s="221"/>
      <c r="JO58" s="221"/>
      <c r="JP58" s="221"/>
      <c r="JQ58" s="221"/>
      <c r="JR58" s="221"/>
      <c r="JS58" s="221"/>
      <c r="JT58" s="221"/>
      <c r="JU58" s="221"/>
      <c r="JV58" s="221"/>
      <c r="JW58" s="221"/>
      <c r="JX58" s="221"/>
      <c r="JY58" s="221"/>
      <c r="JZ58" s="221"/>
      <c r="KA58" s="221"/>
      <c r="KB58" s="221"/>
      <c r="KC58" s="221"/>
      <c r="KD58" s="221"/>
      <c r="KE58" s="221"/>
      <c r="KF58" s="221"/>
      <c r="KG58" s="221"/>
      <c r="KH58" s="221"/>
      <c r="KI58" s="221"/>
      <c r="KJ58" s="221"/>
      <c r="KK58" s="221"/>
      <c r="KL58" s="221"/>
      <c r="KM58" s="221"/>
      <c r="KN58" s="221"/>
      <c r="KO58" s="221"/>
      <c r="KP58" s="221"/>
      <c r="KQ58" s="221"/>
      <c r="KR58" s="221"/>
      <c r="KS58" s="221"/>
      <c r="KT58" s="221"/>
      <c r="KU58" s="221"/>
      <c r="KV58" s="221"/>
      <c r="KW58" s="221"/>
      <c r="KX58" s="221"/>
      <c r="KY58" s="221"/>
      <c r="KZ58" s="221"/>
      <c r="LA58" s="221"/>
      <c r="LB58" s="221"/>
      <c r="LC58" s="221"/>
      <c r="LD58" s="221"/>
      <c r="LE58" s="221"/>
      <c r="LF58" s="221"/>
      <c r="LG58" s="221"/>
      <c r="LH58" s="221"/>
      <c r="LI58" s="221"/>
      <c r="LJ58" s="221"/>
      <c r="LK58" s="221"/>
      <c r="LL58" s="221"/>
      <c r="LM58" s="221"/>
      <c r="LN58" s="221"/>
      <c r="LO58" s="221"/>
      <c r="LP58" s="221"/>
      <c r="LQ58" s="221"/>
      <c r="LR58" s="221"/>
      <c r="LS58" s="221"/>
      <c r="LT58" s="221"/>
      <c r="LU58" s="221"/>
      <c r="LV58" s="221"/>
      <c r="LW58" s="221"/>
      <c r="LX58" s="221"/>
      <c r="LY58" s="221"/>
      <c r="LZ58" s="221"/>
      <c r="MA58" s="221"/>
      <c r="MB58" s="221"/>
      <c r="MC58" s="221"/>
      <c r="MD58" s="221"/>
      <c r="ME58" s="221"/>
      <c r="MF58" s="221"/>
      <c r="MG58" s="221"/>
      <c r="MH58" s="221"/>
      <c r="MI58" s="221"/>
      <c r="MJ58" s="221"/>
      <c r="MK58" s="221"/>
      <c r="ML58" s="221"/>
      <c r="MM58" s="221"/>
      <c r="MN58" s="221"/>
      <c r="MO58" s="221"/>
      <c r="MP58" s="221"/>
      <c r="MQ58" s="221"/>
      <c r="MR58" s="221"/>
      <c r="MS58" s="221"/>
      <c r="MT58" s="221"/>
      <c r="MU58" s="221"/>
      <c r="MV58" s="221"/>
      <c r="MW58" s="221"/>
      <c r="MX58" s="221"/>
      <c r="MY58" s="221"/>
      <c r="MZ58" s="221"/>
      <c r="NA58" s="221"/>
      <c r="NB58" s="221"/>
      <c r="NC58" s="221"/>
      <c r="ND58" s="221"/>
      <c r="NE58" s="221"/>
      <c r="NF58" s="221"/>
      <c r="NG58" s="221"/>
    </row>
    <row r="59" spans="1:371" s="133" customFormat="1" ht="15.75" customHeight="1" x14ac:dyDescent="0.25">
      <c r="A59" s="221">
        <v>114</v>
      </c>
      <c r="B59" s="221">
        <v>0</v>
      </c>
      <c r="C59" s="61">
        <v>1</v>
      </c>
      <c r="D59" s="206">
        <v>2</v>
      </c>
      <c r="E59" s="274">
        <v>115</v>
      </c>
      <c r="F59" s="865">
        <f t="shared" si="1"/>
        <v>115</v>
      </c>
      <c r="G59" s="232">
        <v>115</v>
      </c>
      <c r="H59" s="232"/>
      <c r="I59" s="207">
        <v>84</v>
      </c>
      <c r="J59" s="342">
        <v>42.165626581211001</v>
      </c>
      <c r="K59" s="210">
        <v>1.9602833278337619</v>
      </c>
      <c r="L59" s="208">
        <v>1</v>
      </c>
      <c r="M59" s="325">
        <v>0</v>
      </c>
      <c r="N59" s="61"/>
      <c r="O59" s="208"/>
      <c r="P59" s="61"/>
      <c r="Q59" s="592"/>
      <c r="R59" s="592">
        <v>1.36</v>
      </c>
      <c r="S59" s="603">
        <v>37</v>
      </c>
      <c r="T59" s="603"/>
      <c r="U59" s="605">
        <v>484.2</v>
      </c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  <c r="EX59" s="61"/>
      <c r="EY59" s="61"/>
      <c r="EZ59" s="61"/>
      <c r="FA59" s="61"/>
      <c r="FB59" s="61"/>
      <c r="FC59" s="61"/>
      <c r="FD59" s="61"/>
      <c r="FE59" s="61"/>
      <c r="FF59" s="61"/>
      <c r="FG59" s="61"/>
      <c r="FH59" s="61"/>
      <c r="FI59" s="61"/>
      <c r="FJ59" s="61"/>
      <c r="FK59" s="61"/>
      <c r="FL59" s="61"/>
      <c r="FM59" s="61"/>
      <c r="FN59" s="61"/>
      <c r="FO59" s="61"/>
      <c r="FP59" s="61"/>
      <c r="FQ59" s="61"/>
      <c r="FR59" s="61"/>
      <c r="FS59" s="61"/>
      <c r="FT59" s="61"/>
      <c r="FU59" s="61"/>
      <c r="FV59" s="61"/>
      <c r="FW59" s="61"/>
      <c r="FX59" s="61"/>
      <c r="FY59" s="61"/>
      <c r="FZ59" s="61"/>
      <c r="GA59" s="61"/>
      <c r="GB59" s="61"/>
      <c r="GC59" s="61"/>
      <c r="GD59" s="61"/>
      <c r="GE59" s="61"/>
      <c r="GF59" s="61"/>
      <c r="GG59" s="61"/>
      <c r="GH59" s="61"/>
      <c r="GI59" s="61"/>
      <c r="GJ59" s="61"/>
      <c r="GK59" s="61"/>
      <c r="GL59" s="61"/>
      <c r="GM59" s="61"/>
      <c r="GN59" s="61"/>
      <c r="GO59" s="61"/>
      <c r="GP59" s="61"/>
      <c r="GQ59" s="61"/>
      <c r="GR59" s="61"/>
      <c r="GS59" s="61"/>
      <c r="GT59" s="61"/>
      <c r="GU59" s="61"/>
      <c r="GV59" s="61"/>
      <c r="GW59" s="61"/>
      <c r="GX59" s="61"/>
      <c r="GY59" s="61"/>
      <c r="GZ59" s="61"/>
      <c r="HA59" s="61"/>
      <c r="HB59" s="61"/>
      <c r="HC59" s="61"/>
      <c r="HD59" s="61"/>
      <c r="HE59" s="61"/>
      <c r="HF59" s="61"/>
      <c r="HG59" s="61"/>
      <c r="HH59" s="61"/>
      <c r="HI59" s="61"/>
      <c r="HJ59" s="61"/>
      <c r="HK59" s="61"/>
      <c r="HL59" s="61"/>
      <c r="HM59" s="61"/>
      <c r="HN59" s="61"/>
      <c r="HO59" s="61"/>
      <c r="HP59" s="61"/>
      <c r="HQ59" s="61"/>
      <c r="HR59" s="61"/>
      <c r="HS59" s="61"/>
      <c r="HT59" s="61"/>
      <c r="HU59" s="61"/>
      <c r="HV59" s="61"/>
      <c r="HW59" s="61"/>
      <c r="HX59" s="61"/>
      <c r="HY59" s="61"/>
      <c r="HZ59" s="61"/>
      <c r="IA59" s="61"/>
      <c r="IB59" s="61"/>
      <c r="IC59" s="61"/>
      <c r="ID59" s="61"/>
      <c r="IE59" s="61"/>
      <c r="IF59" s="61"/>
      <c r="IG59" s="61"/>
      <c r="IH59" s="61"/>
      <c r="II59" s="61"/>
      <c r="IJ59" s="61"/>
      <c r="IK59" s="61"/>
      <c r="IL59" s="61"/>
      <c r="IM59" s="61"/>
      <c r="IN59" s="61"/>
      <c r="IO59" s="61"/>
      <c r="IP59" s="61"/>
      <c r="IQ59" s="61"/>
      <c r="IR59" s="61"/>
      <c r="IS59" s="61"/>
      <c r="IT59" s="61"/>
      <c r="IU59" s="61"/>
      <c r="IV59" s="61"/>
      <c r="IW59" s="61"/>
      <c r="IX59" s="61"/>
      <c r="IY59" s="61"/>
      <c r="IZ59" s="61"/>
      <c r="JA59" s="61"/>
      <c r="JB59" s="61"/>
      <c r="JC59" s="61"/>
      <c r="JD59" s="61"/>
      <c r="JE59" s="61"/>
      <c r="JF59" s="61"/>
      <c r="JG59" s="61"/>
      <c r="JH59" s="61"/>
      <c r="JI59" s="61"/>
      <c r="JJ59" s="61"/>
      <c r="JK59" s="61"/>
      <c r="JL59" s="61"/>
      <c r="JM59" s="61"/>
      <c r="JN59" s="61"/>
      <c r="JO59" s="61"/>
      <c r="JP59" s="61"/>
      <c r="JQ59" s="61"/>
      <c r="JR59" s="61"/>
      <c r="JS59" s="61"/>
      <c r="JT59" s="61"/>
      <c r="JU59" s="61"/>
      <c r="JV59" s="61"/>
      <c r="JW59" s="61"/>
      <c r="JX59" s="61"/>
      <c r="JY59" s="61"/>
      <c r="JZ59" s="61"/>
      <c r="KA59" s="61"/>
      <c r="KB59" s="61"/>
      <c r="KC59" s="61"/>
      <c r="KD59" s="61"/>
      <c r="KE59" s="61"/>
      <c r="KF59" s="61"/>
      <c r="KG59" s="61"/>
      <c r="KH59" s="61"/>
      <c r="KI59" s="61"/>
      <c r="KJ59" s="61"/>
      <c r="KK59" s="61"/>
      <c r="KL59" s="61"/>
      <c r="KM59" s="61"/>
      <c r="KN59" s="61"/>
      <c r="KO59" s="61"/>
      <c r="KP59" s="61"/>
      <c r="KQ59" s="61"/>
      <c r="KR59" s="61"/>
      <c r="KS59" s="61"/>
      <c r="KT59" s="61"/>
      <c r="KU59" s="61"/>
      <c r="KV59" s="61"/>
      <c r="KW59" s="61"/>
      <c r="KX59" s="61"/>
      <c r="KY59" s="61"/>
      <c r="KZ59" s="61"/>
      <c r="LA59" s="61"/>
      <c r="LB59" s="61"/>
      <c r="LC59" s="61"/>
      <c r="LD59" s="61"/>
      <c r="LE59" s="61"/>
      <c r="LF59" s="61"/>
      <c r="LG59" s="61"/>
      <c r="LH59" s="61"/>
      <c r="LI59" s="61"/>
      <c r="LJ59" s="61"/>
      <c r="LK59" s="61"/>
      <c r="LL59" s="61"/>
      <c r="LM59" s="61"/>
      <c r="LN59" s="61"/>
      <c r="LO59" s="61"/>
      <c r="LP59" s="61"/>
      <c r="LQ59" s="61"/>
      <c r="LR59" s="61"/>
      <c r="LS59" s="61"/>
      <c r="LT59" s="61"/>
      <c r="LU59" s="61"/>
      <c r="LV59" s="61"/>
      <c r="LW59" s="61"/>
      <c r="LX59" s="61"/>
      <c r="LY59" s="61"/>
      <c r="LZ59" s="61"/>
      <c r="MA59" s="61"/>
      <c r="MB59" s="61"/>
      <c r="MC59" s="61"/>
      <c r="MD59" s="61"/>
      <c r="ME59" s="61"/>
      <c r="MF59" s="61"/>
      <c r="MG59" s="61"/>
      <c r="MH59" s="61"/>
      <c r="MI59" s="61"/>
      <c r="MJ59" s="61"/>
      <c r="MK59" s="61"/>
      <c r="ML59" s="61"/>
      <c r="MM59" s="61"/>
      <c r="MN59" s="61"/>
      <c r="MO59" s="61"/>
      <c r="MP59" s="61"/>
      <c r="MQ59" s="61"/>
      <c r="MR59" s="61"/>
      <c r="MS59" s="61"/>
      <c r="MT59" s="61"/>
      <c r="MU59" s="61"/>
      <c r="MV59" s="61"/>
      <c r="MW59" s="61"/>
      <c r="MX59" s="61"/>
      <c r="MY59" s="61"/>
      <c r="MZ59" s="61"/>
      <c r="NA59" s="61"/>
      <c r="NB59" s="61"/>
      <c r="NC59" s="61"/>
      <c r="ND59" s="61"/>
      <c r="NE59" s="61"/>
      <c r="NF59" s="61"/>
      <c r="NG59" s="61"/>
    </row>
    <row r="60" spans="1:371" s="133" customFormat="1" ht="15" customHeight="1" x14ac:dyDescent="0.25">
      <c r="A60" s="221">
        <v>117</v>
      </c>
      <c r="B60" s="274">
        <v>0</v>
      </c>
      <c r="C60" s="61">
        <v>1</v>
      </c>
      <c r="D60" s="206">
        <v>2</v>
      </c>
      <c r="E60" s="274">
        <v>118</v>
      </c>
      <c r="F60" s="865">
        <f t="shared" si="1"/>
        <v>118</v>
      </c>
      <c r="G60" s="232">
        <v>118</v>
      </c>
      <c r="H60" s="232"/>
      <c r="I60" s="207">
        <v>72</v>
      </c>
      <c r="J60" s="342">
        <v>49.947970863683658</v>
      </c>
      <c r="K60" s="210">
        <v>2.1281823369520265</v>
      </c>
      <c r="L60" s="208">
        <v>1</v>
      </c>
      <c r="M60" s="325">
        <v>1</v>
      </c>
      <c r="N60" s="61"/>
      <c r="O60" s="61"/>
      <c r="P60" s="61"/>
      <c r="Q60" s="592">
        <v>161</v>
      </c>
      <c r="R60" s="592">
        <v>1.4</v>
      </c>
      <c r="S60" s="603">
        <v>37</v>
      </c>
      <c r="T60" s="603"/>
      <c r="U60" s="605">
        <v>331.7</v>
      </c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  <c r="FC60" s="61"/>
      <c r="FD60" s="61"/>
      <c r="FE60" s="61"/>
      <c r="FF60" s="61"/>
      <c r="FG60" s="61"/>
      <c r="FH60" s="61"/>
      <c r="FI60" s="61"/>
      <c r="FJ60" s="61"/>
      <c r="FK60" s="61"/>
      <c r="FL60" s="61"/>
      <c r="FM60" s="61"/>
      <c r="FN60" s="61"/>
      <c r="FO60" s="61"/>
      <c r="FP60" s="61"/>
      <c r="FQ60" s="61"/>
      <c r="FR60" s="61"/>
      <c r="FS60" s="61"/>
      <c r="FT60" s="61"/>
      <c r="FU60" s="61"/>
      <c r="FV60" s="61"/>
      <c r="FW60" s="61"/>
      <c r="FX60" s="61"/>
      <c r="FY60" s="61"/>
      <c r="FZ60" s="61"/>
      <c r="GA60" s="61"/>
      <c r="GB60" s="61"/>
      <c r="GC60" s="61"/>
      <c r="GD60" s="61"/>
      <c r="GE60" s="61"/>
      <c r="GF60" s="61"/>
      <c r="GG60" s="61"/>
      <c r="GH60" s="61"/>
      <c r="GI60" s="61"/>
      <c r="GJ60" s="61"/>
      <c r="GK60" s="61"/>
      <c r="GL60" s="61"/>
      <c r="GM60" s="61"/>
      <c r="GN60" s="61"/>
      <c r="GO60" s="61"/>
      <c r="GP60" s="61"/>
      <c r="GQ60" s="61"/>
      <c r="GR60" s="61"/>
      <c r="GS60" s="61"/>
      <c r="GT60" s="61"/>
      <c r="GU60" s="61"/>
      <c r="GV60" s="61"/>
      <c r="GW60" s="61"/>
      <c r="GX60" s="61"/>
      <c r="GY60" s="61"/>
      <c r="GZ60" s="61"/>
      <c r="HA60" s="61"/>
      <c r="HB60" s="61"/>
      <c r="HC60" s="61"/>
      <c r="HD60" s="61"/>
      <c r="HE60" s="61"/>
      <c r="HF60" s="61"/>
      <c r="HG60" s="61"/>
      <c r="HH60" s="61"/>
      <c r="HI60" s="61"/>
      <c r="HJ60" s="61"/>
      <c r="HK60" s="61"/>
      <c r="HL60" s="61"/>
      <c r="HM60" s="61"/>
      <c r="HN60" s="61"/>
      <c r="HO60" s="61"/>
      <c r="HP60" s="61"/>
      <c r="HQ60" s="61"/>
      <c r="HR60" s="61"/>
      <c r="HS60" s="61"/>
      <c r="HT60" s="61"/>
      <c r="HU60" s="61"/>
      <c r="HV60" s="61"/>
      <c r="HW60" s="61"/>
      <c r="HX60" s="61"/>
      <c r="HY60" s="61"/>
      <c r="HZ60" s="61"/>
      <c r="IA60" s="61"/>
      <c r="IB60" s="61"/>
      <c r="IC60" s="61"/>
      <c r="ID60" s="61"/>
      <c r="IE60" s="61"/>
      <c r="IF60" s="61"/>
      <c r="IG60" s="61"/>
      <c r="IH60" s="61"/>
      <c r="II60" s="61"/>
      <c r="IJ60" s="61"/>
      <c r="IK60" s="61"/>
      <c r="IL60" s="61"/>
      <c r="IM60" s="61"/>
      <c r="IN60" s="61"/>
      <c r="IO60" s="61"/>
      <c r="IP60" s="61"/>
      <c r="IQ60" s="61"/>
      <c r="IR60" s="61"/>
      <c r="IS60" s="61"/>
      <c r="IT60" s="61"/>
      <c r="IU60" s="61"/>
      <c r="IV60" s="61"/>
      <c r="IW60" s="61"/>
      <c r="IX60" s="61"/>
      <c r="IY60" s="61"/>
      <c r="IZ60" s="61"/>
      <c r="JA60" s="61"/>
      <c r="JB60" s="61"/>
      <c r="JC60" s="61"/>
      <c r="JD60" s="61"/>
      <c r="JE60" s="61"/>
      <c r="JF60" s="61"/>
      <c r="JG60" s="61"/>
      <c r="JH60" s="61"/>
      <c r="JI60" s="61"/>
      <c r="JJ60" s="61"/>
      <c r="JK60" s="61"/>
      <c r="JL60" s="61"/>
      <c r="JM60" s="61"/>
      <c r="JN60" s="61"/>
      <c r="JO60" s="61"/>
      <c r="JP60" s="61"/>
      <c r="JQ60" s="61"/>
      <c r="JR60" s="61"/>
      <c r="JS60" s="61"/>
      <c r="JT60" s="61"/>
      <c r="JU60" s="61"/>
      <c r="JV60" s="61"/>
      <c r="JW60" s="61"/>
      <c r="JX60" s="61"/>
      <c r="JY60" s="61"/>
      <c r="JZ60" s="61"/>
      <c r="KA60" s="61"/>
      <c r="KB60" s="61"/>
      <c r="KC60" s="61"/>
      <c r="KD60" s="61"/>
      <c r="KE60" s="61"/>
      <c r="KF60" s="61"/>
      <c r="KG60" s="61"/>
      <c r="KH60" s="61"/>
      <c r="KI60" s="61"/>
      <c r="KJ60" s="61"/>
      <c r="KK60" s="61"/>
      <c r="KL60" s="61"/>
      <c r="KM60" s="61"/>
      <c r="KN60" s="61"/>
      <c r="KO60" s="61"/>
      <c r="KP60" s="61"/>
      <c r="KQ60" s="61"/>
      <c r="KR60" s="61"/>
      <c r="KS60" s="61"/>
      <c r="KT60" s="61"/>
      <c r="KU60" s="61"/>
      <c r="KV60" s="61"/>
      <c r="KW60" s="61"/>
      <c r="KX60" s="61"/>
      <c r="KY60" s="61"/>
      <c r="KZ60" s="61"/>
      <c r="LA60" s="61"/>
      <c r="LB60" s="61"/>
      <c r="LC60" s="61"/>
      <c r="LD60" s="61"/>
      <c r="LE60" s="61"/>
      <c r="LF60" s="61"/>
      <c r="LG60" s="61"/>
      <c r="LH60" s="61"/>
      <c r="LI60" s="61"/>
      <c r="LJ60" s="61"/>
      <c r="LK60" s="61"/>
      <c r="LL60" s="61"/>
      <c r="LM60" s="61"/>
      <c r="LN60" s="61"/>
      <c r="LO60" s="61"/>
      <c r="LP60" s="61"/>
      <c r="LQ60" s="61"/>
      <c r="LR60" s="61"/>
      <c r="LS60" s="61"/>
      <c r="LT60" s="61"/>
      <c r="LU60" s="61"/>
      <c r="LV60" s="61"/>
      <c r="LW60" s="61"/>
      <c r="LX60" s="61"/>
      <c r="LY60" s="61"/>
      <c r="LZ60" s="61"/>
      <c r="MA60" s="61"/>
      <c r="MB60" s="61"/>
      <c r="MC60" s="61"/>
      <c r="MD60" s="61"/>
      <c r="ME60" s="61"/>
      <c r="MF60" s="61"/>
      <c r="MG60" s="61"/>
      <c r="MH60" s="61"/>
      <c r="MI60" s="61"/>
      <c r="MJ60" s="61"/>
      <c r="MK60" s="61"/>
      <c r="ML60" s="61"/>
      <c r="MM60" s="61"/>
      <c r="MN60" s="61"/>
      <c r="MO60" s="61"/>
      <c r="MP60" s="61"/>
      <c r="MQ60" s="61"/>
      <c r="MR60" s="61"/>
      <c r="MS60" s="61"/>
      <c r="MT60" s="61"/>
      <c r="MU60" s="61"/>
      <c r="MV60" s="61"/>
      <c r="MW60" s="61"/>
      <c r="MX60" s="61"/>
      <c r="MY60" s="61"/>
      <c r="MZ60" s="61"/>
      <c r="NA60" s="61"/>
      <c r="NB60" s="61"/>
      <c r="NC60" s="61"/>
      <c r="ND60" s="61"/>
      <c r="NE60" s="61"/>
      <c r="NF60" s="61"/>
      <c r="NG60" s="61"/>
    </row>
    <row r="61" spans="1:371" s="133" customFormat="1" ht="15" customHeight="1" x14ac:dyDescent="0.25">
      <c r="A61" s="221">
        <v>119</v>
      </c>
      <c r="B61" s="221">
        <v>0</v>
      </c>
      <c r="C61" s="221">
        <v>1</v>
      </c>
      <c r="D61" s="206">
        <v>2</v>
      </c>
      <c r="E61" s="267">
        <v>120</v>
      </c>
      <c r="F61" s="865">
        <f t="shared" si="1"/>
        <v>120</v>
      </c>
      <c r="G61" s="232">
        <v>120</v>
      </c>
      <c r="H61" s="232"/>
      <c r="I61" s="122">
        <v>69</v>
      </c>
      <c r="J61" s="342">
        <v>25.631167499679609</v>
      </c>
      <c r="K61" s="210">
        <v>1.5702973305910384</v>
      </c>
      <c r="L61" s="208">
        <v>1</v>
      </c>
      <c r="M61" s="325">
        <v>0</v>
      </c>
      <c r="N61" s="223"/>
      <c r="O61" s="208"/>
      <c r="P61" s="223"/>
      <c r="Q61" s="613">
        <v>79</v>
      </c>
      <c r="R61" s="613">
        <v>0.64</v>
      </c>
      <c r="S61" s="613">
        <v>92</v>
      </c>
      <c r="T61" s="613"/>
      <c r="U61" s="609">
        <v>90</v>
      </c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221"/>
      <c r="AR61" s="221"/>
      <c r="AS61" s="221"/>
      <c r="AT61" s="221"/>
      <c r="AU61" s="221"/>
      <c r="AV61" s="221"/>
      <c r="AW61" s="221"/>
      <c r="AX61" s="221"/>
      <c r="AY61" s="221"/>
      <c r="AZ61" s="221"/>
      <c r="BA61" s="221"/>
      <c r="BB61" s="221"/>
      <c r="BC61" s="221"/>
      <c r="BD61" s="221"/>
      <c r="BE61" s="221"/>
      <c r="BF61" s="221"/>
      <c r="BG61" s="221"/>
      <c r="BH61" s="221"/>
      <c r="BI61" s="221"/>
      <c r="BJ61" s="221"/>
      <c r="BK61" s="221"/>
      <c r="BL61" s="221"/>
      <c r="BM61" s="221"/>
      <c r="BN61" s="221"/>
      <c r="BO61" s="221"/>
      <c r="BP61" s="221"/>
      <c r="BQ61" s="221"/>
      <c r="BR61" s="221"/>
      <c r="BS61" s="221"/>
      <c r="BT61" s="221"/>
      <c r="BU61" s="221"/>
      <c r="BV61" s="221"/>
      <c r="BW61" s="221"/>
      <c r="BX61" s="221"/>
      <c r="BY61" s="221"/>
      <c r="BZ61" s="221"/>
      <c r="CA61" s="221"/>
      <c r="CB61" s="221"/>
      <c r="CC61" s="221"/>
      <c r="CD61" s="221"/>
      <c r="CE61" s="221"/>
      <c r="CF61" s="221"/>
      <c r="CG61" s="221"/>
      <c r="CH61" s="221"/>
      <c r="CI61" s="221"/>
      <c r="CJ61" s="221"/>
      <c r="CK61" s="221"/>
      <c r="CL61" s="221"/>
      <c r="CM61" s="221"/>
      <c r="CN61" s="221"/>
      <c r="CO61" s="221"/>
      <c r="CP61" s="221"/>
      <c r="CQ61" s="221"/>
      <c r="CR61" s="221"/>
      <c r="CS61" s="221"/>
      <c r="CT61" s="221"/>
      <c r="CU61" s="221"/>
      <c r="CV61" s="221"/>
      <c r="CW61" s="221"/>
      <c r="CX61" s="221"/>
      <c r="CY61" s="221"/>
      <c r="CZ61" s="221"/>
      <c r="DA61" s="221"/>
      <c r="DB61" s="221"/>
      <c r="DC61" s="221"/>
      <c r="DD61" s="221"/>
      <c r="DE61" s="221"/>
      <c r="DF61" s="221"/>
      <c r="DG61" s="221"/>
      <c r="DH61" s="221"/>
      <c r="DI61" s="221"/>
      <c r="DJ61" s="221"/>
      <c r="DK61" s="221"/>
      <c r="DL61" s="221"/>
      <c r="DM61" s="221"/>
      <c r="DN61" s="221"/>
      <c r="DO61" s="221"/>
      <c r="DP61" s="221"/>
      <c r="DQ61" s="221"/>
      <c r="DR61" s="221"/>
      <c r="DS61" s="221"/>
      <c r="DT61" s="221"/>
      <c r="DU61" s="221"/>
      <c r="DV61" s="221"/>
      <c r="DW61" s="221"/>
      <c r="DX61" s="221"/>
      <c r="DY61" s="221"/>
      <c r="DZ61" s="221"/>
      <c r="EA61" s="221"/>
      <c r="EB61" s="221"/>
      <c r="EC61" s="221"/>
      <c r="ED61" s="221"/>
      <c r="EE61" s="221"/>
      <c r="EF61" s="221"/>
      <c r="EG61" s="221"/>
      <c r="EH61" s="221"/>
      <c r="EI61" s="221"/>
      <c r="EJ61" s="221"/>
      <c r="EK61" s="221"/>
      <c r="EL61" s="221"/>
      <c r="EM61" s="221"/>
      <c r="EN61" s="221"/>
      <c r="EO61" s="221"/>
      <c r="EP61" s="221"/>
      <c r="EQ61" s="221"/>
      <c r="ER61" s="221"/>
      <c r="ES61" s="221"/>
      <c r="ET61" s="221"/>
      <c r="EU61" s="221"/>
      <c r="EV61" s="221"/>
      <c r="EW61" s="221"/>
      <c r="EX61" s="221"/>
      <c r="EY61" s="221"/>
      <c r="EZ61" s="221"/>
      <c r="FA61" s="221"/>
      <c r="FB61" s="221"/>
      <c r="FC61" s="221"/>
      <c r="FD61" s="221"/>
      <c r="FE61" s="221"/>
      <c r="FF61" s="221"/>
      <c r="FG61" s="221"/>
      <c r="FH61" s="221"/>
      <c r="FI61" s="221"/>
      <c r="FJ61" s="221"/>
      <c r="FK61" s="221"/>
      <c r="FL61" s="221"/>
      <c r="FM61" s="221"/>
      <c r="FN61" s="221"/>
      <c r="FO61" s="221"/>
      <c r="FP61" s="221"/>
      <c r="FQ61" s="221"/>
      <c r="FR61" s="221"/>
      <c r="FS61" s="221"/>
      <c r="FT61" s="221"/>
      <c r="FU61" s="221"/>
      <c r="FV61" s="221"/>
      <c r="FW61" s="221"/>
      <c r="FX61" s="221"/>
      <c r="FY61" s="221"/>
      <c r="FZ61" s="221"/>
      <c r="GA61" s="221"/>
      <c r="GB61" s="221"/>
      <c r="GC61" s="221"/>
      <c r="GD61" s="221"/>
      <c r="GE61" s="221"/>
      <c r="GF61" s="221"/>
      <c r="GG61" s="221"/>
      <c r="GH61" s="221"/>
      <c r="GI61" s="221"/>
      <c r="GJ61" s="221"/>
      <c r="GK61" s="221"/>
      <c r="GL61" s="221"/>
      <c r="GM61" s="221"/>
      <c r="GN61" s="221"/>
      <c r="GO61" s="221"/>
      <c r="GP61" s="221"/>
      <c r="GQ61" s="221"/>
      <c r="GR61" s="221"/>
      <c r="GS61" s="221"/>
      <c r="GT61" s="221"/>
      <c r="GU61" s="221"/>
      <c r="GV61" s="221"/>
      <c r="GW61" s="221"/>
      <c r="GX61" s="221"/>
      <c r="GY61" s="221"/>
      <c r="GZ61" s="221"/>
      <c r="HA61" s="221"/>
      <c r="HB61" s="221"/>
      <c r="HC61" s="221"/>
      <c r="HD61" s="221"/>
      <c r="HE61" s="221"/>
      <c r="HF61" s="221"/>
      <c r="HG61" s="221"/>
      <c r="HH61" s="221"/>
      <c r="HI61" s="221"/>
      <c r="HJ61" s="221"/>
      <c r="HK61" s="221"/>
      <c r="HL61" s="221"/>
      <c r="HM61" s="221"/>
      <c r="HN61" s="221"/>
      <c r="HO61" s="221"/>
      <c r="HP61" s="221"/>
      <c r="HQ61" s="221"/>
      <c r="HR61" s="221"/>
      <c r="HS61" s="221"/>
      <c r="HT61" s="221"/>
      <c r="HU61" s="221"/>
      <c r="HV61" s="221"/>
      <c r="HW61" s="221"/>
      <c r="HX61" s="221"/>
      <c r="HY61" s="221"/>
      <c r="HZ61" s="221"/>
      <c r="IA61" s="221"/>
      <c r="IB61" s="221"/>
      <c r="IC61" s="221"/>
      <c r="ID61" s="221"/>
      <c r="IE61" s="221"/>
      <c r="IF61" s="221"/>
      <c r="IG61" s="221"/>
      <c r="IH61" s="221"/>
      <c r="II61" s="221"/>
      <c r="IJ61" s="221"/>
      <c r="IK61" s="221"/>
      <c r="IL61" s="221"/>
      <c r="IM61" s="221"/>
      <c r="IN61" s="221"/>
      <c r="IO61" s="221"/>
      <c r="IP61" s="221"/>
      <c r="IQ61" s="221"/>
      <c r="IR61" s="221"/>
      <c r="IS61" s="221"/>
      <c r="IT61" s="221"/>
      <c r="IU61" s="221"/>
      <c r="IV61" s="221"/>
      <c r="IW61" s="221"/>
      <c r="IX61" s="221"/>
      <c r="IY61" s="221"/>
      <c r="IZ61" s="221"/>
      <c r="JA61" s="221"/>
      <c r="JB61" s="221"/>
      <c r="JC61" s="221"/>
      <c r="JD61" s="221"/>
      <c r="JE61" s="221"/>
      <c r="JF61" s="221"/>
      <c r="JG61" s="221"/>
      <c r="JH61" s="221"/>
      <c r="JI61" s="221"/>
      <c r="JJ61" s="221"/>
      <c r="JK61" s="221"/>
      <c r="JL61" s="221"/>
      <c r="JM61" s="221"/>
      <c r="JN61" s="221"/>
      <c r="JO61" s="221"/>
      <c r="JP61" s="221"/>
      <c r="JQ61" s="221"/>
      <c r="JR61" s="221"/>
      <c r="JS61" s="221"/>
      <c r="JT61" s="221"/>
      <c r="JU61" s="221"/>
      <c r="JV61" s="221"/>
      <c r="JW61" s="221"/>
      <c r="JX61" s="221"/>
      <c r="JY61" s="221"/>
      <c r="JZ61" s="221"/>
      <c r="KA61" s="221"/>
      <c r="KB61" s="221"/>
      <c r="KC61" s="221"/>
      <c r="KD61" s="221"/>
      <c r="KE61" s="221"/>
      <c r="KF61" s="221"/>
      <c r="KG61" s="221"/>
      <c r="KH61" s="221"/>
      <c r="KI61" s="221"/>
      <c r="KJ61" s="221"/>
      <c r="KK61" s="221"/>
      <c r="KL61" s="221"/>
      <c r="KM61" s="221"/>
      <c r="KN61" s="221"/>
      <c r="KO61" s="221"/>
      <c r="KP61" s="221"/>
      <c r="KQ61" s="221"/>
      <c r="KR61" s="221"/>
      <c r="KS61" s="221"/>
      <c r="KT61" s="221"/>
      <c r="KU61" s="221"/>
      <c r="KV61" s="221"/>
      <c r="KW61" s="221"/>
      <c r="KX61" s="221"/>
      <c r="KY61" s="221"/>
      <c r="KZ61" s="221"/>
      <c r="LA61" s="221"/>
      <c r="LB61" s="221"/>
      <c r="LC61" s="221"/>
      <c r="LD61" s="221"/>
      <c r="LE61" s="221"/>
      <c r="LF61" s="221"/>
      <c r="LG61" s="221"/>
      <c r="LH61" s="221"/>
      <c r="LI61" s="221"/>
      <c r="LJ61" s="221"/>
      <c r="LK61" s="221"/>
      <c r="LL61" s="221"/>
      <c r="LM61" s="221"/>
      <c r="LN61" s="221"/>
      <c r="LO61" s="221"/>
      <c r="LP61" s="221"/>
      <c r="LQ61" s="221"/>
      <c r="LR61" s="221"/>
      <c r="LS61" s="221"/>
      <c r="LT61" s="221"/>
      <c r="LU61" s="221"/>
      <c r="LV61" s="221"/>
      <c r="LW61" s="221"/>
      <c r="LX61" s="221"/>
      <c r="LY61" s="221"/>
      <c r="LZ61" s="221"/>
      <c r="MA61" s="221"/>
      <c r="MB61" s="221"/>
      <c r="MC61" s="221"/>
      <c r="MD61" s="221"/>
      <c r="ME61" s="221"/>
      <c r="MF61" s="221"/>
      <c r="MG61" s="221"/>
      <c r="MH61" s="221"/>
      <c r="MI61" s="221"/>
      <c r="MJ61" s="221"/>
      <c r="MK61" s="221"/>
      <c r="ML61" s="221"/>
      <c r="MM61" s="221"/>
      <c r="MN61" s="221"/>
      <c r="MO61" s="221"/>
      <c r="MP61" s="221"/>
      <c r="MQ61" s="221"/>
      <c r="MR61" s="221"/>
      <c r="MS61" s="221"/>
      <c r="MT61" s="221"/>
      <c r="MU61" s="221"/>
      <c r="MV61" s="221"/>
      <c r="MW61" s="221"/>
      <c r="MX61" s="221"/>
      <c r="MY61" s="221"/>
      <c r="MZ61" s="221"/>
      <c r="NA61" s="221"/>
      <c r="NB61" s="221"/>
      <c r="NC61" s="221"/>
      <c r="ND61" s="221"/>
      <c r="NE61" s="221"/>
      <c r="NF61" s="221"/>
      <c r="NG61" s="221"/>
    </row>
    <row r="62" spans="1:371" s="133" customFormat="1" ht="15.75" customHeight="1" x14ac:dyDescent="0.25">
      <c r="A62" s="274">
        <v>121</v>
      </c>
      <c r="B62" s="274">
        <v>0</v>
      </c>
      <c r="C62" s="221">
        <v>1</v>
      </c>
      <c r="D62" s="206">
        <v>2</v>
      </c>
      <c r="E62" s="267">
        <v>122</v>
      </c>
      <c r="F62" s="865">
        <f t="shared" si="1"/>
        <v>122</v>
      </c>
      <c r="G62" s="232">
        <v>122</v>
      </c>
      <c r="H62" s="232"/>
      <c r="I62" s="122">
        <v>73</v>
      </c>
      <c r="J62" s="342">
        <v>29.270994027135</v>
      </c>
      <c r="K62" s="210">
        <v>1.7652357718332146</v>
      </c>
      <c r="L62" s="208">
        <v>1</v>
      </c>
      <c r="M62" s="325">
        <v>0</v>
      </c>
      <c r="N62" s="223"/>
      <c r="O62" s="208"/>
      <c r="P62" s="223"/>
      <c r="Q62" s="613">
        <v>107</v>
      </c>
      <c r="R62" s="613">
        <v>0.84</v>
      </c>
      <c r="S62" s="613">
        <v>66</v>
      </c>
      <c r="T62" s="613"/>
      <c r="U62" s="609">
        <v>713</v>
      </c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  <c r="AU62" s="221"/>
      <c r="AV62" s="221"/>
      <c r="AW62" s="221"/>
      <c r="AX62" s="221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/>
      <c r="BJ62" s="221"/>
      <c r="BK62" s="221"/>
      <c r="BL62" s="221"/>
      <c r="BM62" s="221"/>
      <c r="BN62" s="221"/>
      <c r="BO62" s="221"/>
      <c r="BP62" s="221"/>
      <c r="BQ62" s="221"/>
      <c r="BR62" s="221"/>
      <c r="BS62" s="221"/>
      <c r="BT62" s="221"/>
      <c r="BU62" s="221"/>
      <c r="BV62" s="221"/>
      <c r="BW62" s="221"/>
      <c r="BX62" s="221"/>
      <c r="BY62" s="221"/>
      <c r="BZ62" s="221"/>
      <c r="CA62" s="221"/>
      <c r="CB62" s="221"/>
      <c r="CC62" s="221"/>
      <c r="CD62" s="221"/>
      <c r="CE62" s="221"/>
      <c r="CF62" s="221"/>
      <c r="CG62" s="221"/>
      <c r="CH62" s="221"/>
      <c r="CI62" s="221"/>
      <c r="CJ62" s="221"/>
      <c r="CK62" s="221"/>
      <c r="CL62" s="221"/>
      <c r="CM62" s="221"/>
      <c r="CN62" s="221"/>
      <c r="CO62" s="221"/>
      <c r="CP62" s="221"/>
      <c r="CQ62" s="221"/>
      <c r="CR62" s="221"/>
      <c r="CS62" s="221"/>
      <c r="CT62" s="221"/>
      <c r="CU62" s="221"/>
      <c r="CV62" s="221"/>
      <c r="CW62" s="221"/>
      <c r="CX62" s="221"/>
      <c r="CY62" s="221"/>
      <c r="CZ62" s="221"/>
      <c r="DA62" s="221"/>
      <c r="DB62" s="221"/>
      <c r="DC62" s="221"/>
      <c r="DD62" s="221"/>
      <c r="DE62" s="221"/>
      <c r="DF62" s="221"/>
      <c r="DG62" s="221"/>
      <c r="DH62" s="221"/>
      <c r="DI62" s="221"/>
      <c r="DJ62" s="221"/>
      <c r="DK62" s="221"/>
      <c r="DL62" s="221"/>
      <c r="DM62" s="221"/>
      <c r="DN62" s="221"/>
      <c r="DO62" s="221"/>
      <c r="DP62" s="221"/>
      <c r="DQ62" s="221"/>
      <c r="DR62" s="221"/>
      <c r="DS62" s="221"/>
      <c r="DT62" s="221"/>
      <c r="DU62" s="221"/>
      <c r="DV62" s="221"/>
      <c r="DW62" s="221"/>
      <c r="DX62" s="221"/>
      <c r="DY62" s="221"/>
      <c r="DZ62" s="221"/>
      <c r="EA62" s="221"/>
      <c r="EB62" s="221"/>
      <c r="EC62" s="221"/>
      <c r="ED62" s="221"/>
      <c r="EE62" s="221"/>
      <c r="EF62" s="221"/>
      <c r="EG62" s="221"/>
      <c r="EH62" s="221"/>
      <c r="EI62" s="221"/>
      <c r="EJ62" s="221"/>
      <c r="EK62" s="221"/>
      <c r="EL62" s="221"/>
      <c r="EM62" s="221"/>
      <c r="EN62" s="221"/>
      <c r="EO62" s="221"/>
      <c r="EP62" s="221"/>
      <c r="EQ62" s="221"/>
      <c r="ER62" s="221"/>
      <c r="ES62" s="221"/>
      <c r="ET62" s="221"/>
      <c r="EU62" s="221"/>
      <c r="EV62" s="221"/>
      <c r="EW62" s="221"/>
      <c r="EX62" s="221"/>
      <c r="EY62" s="221"/>
      <c r="EZ62" s="221"/>
      <c r="FA62" s="221"/>
      <c r="FB62" s="221"/>
      <c r="FC62" s="221"/>
      <c r="FD62" s="221"/>
      <c r="FE62" s="221"/>
      <c r="FF62" s="221"/>
      <c r="FG62" s="221"/>
      <c r="FH62" s="221"/>
      <c r="FI62" s="221"/>
      <c r="FJ62" s="221"/>
      <c r="FK62" s="221"/>
      <c r="FL62" s="221"/>
      <c r="FM62" s="221"/>
      <c r="FN62" s="221"/>
      <c r="FO62" s="221"/>
      <c r="FP62" s="221"/>
      <c r="FQ62" s="221"/>
      <c r="FR62" s="221"/>
      <c r="FS62" s="221"/>
      <c r="FT62" s="221"/>
      <c r="FU62" s="221"/>
      <c r="FV62" s="221"/>
      <c r="FW62" s="221"/>
      <c r="FX62" s="221"/>
      <c r="FY62" s="221"/>
      <c r="FZ62" s="221"/>
      <c r="GA62" s="221"/>
      <c r="GB62" s="221"/>
      <c r="GC62" s="221"/>
      <c r="GD62" s="221"/>
      <c r="GE62" s="221"/>
      <c r="GF62" s="221"/>
      <c r="GG62" s="221"/>
      <c r="GH62" s="221"/>
      <c r="GI62" s="221"/>
      <c r="GJ62" s="221"/>
      <c r="GK62" s="221"/>
      <c r="GL62" s="221"/>
      <c r="GM62" s="221"/>
      <c r="GN62" s="221"/>
      <c r="GO62" s="221"/>
      <c r="GP62" s="221"/>
      <c r="GQ62" s="221"/>
      <c r="GR62" s="221"/>
      <c r="GS62" s="221"/>
      <c r="GT62" s="221"/>
      <c r="GU62" s="221"/>
      <c r="GV62" s="221"/>
      <c r="GW62" s="221"/>
      <c r="GX62" s="221"/>
      <c r="GY62" s="221"/>
      <c r="GZ62" s="221"/>
      <c r="HA62" s="221"/>
      <c r="HB62" s="221"/>
      <c r="HC62" s="221"/>
      <c r="HD62" s="221"/>
      <c r="HE62" s="221"/>
      <c r="HF62" s="221"/>
      <c r="HG62" s="221"/>
      <c r="HH62" s="221"/>
      <c r="HI62" s="221"/>
      <c r="HJ62" s="221"/>
      <c r="HK62" s="221"/>
      <c r="HL62" s="221"/>
      <c r="HM62" s="221"/>
      <c r="HN62" s="221"/>
      <c r="HO62" s="221"/>
      <c r="HP62" s="221"/>
      <c r="HQ62" s="221"/>
      <c r="HR62" s="221"/>
      <c r="HS62" s="221"/>
      <c r="HT62" s="221"/>
      <c r="HU62" s="221"/>
      <c r="HV62" s="221"/>
      <c r="HW62" s="221"/>
      <c r="HX62" s="221"/>
      <c r="HY62" s="221"/>
      <c r="HZ62" s="221"/>
      <c r="IA62" s="221"/>
      <c r="IB62" s="221"/>
      <c r="IC62" s="221"/>
      <c r="ID62" s="221"/>
      <c r="IE62" s="221"/>
      <c r="IF62" s="221"/>
      <c r="IG62" s="221"/>
      <c r="IH62" s="221"/>
      <c r="II62" s="221"/>
      <c r="IJ62" s="221"/>
      <c r="IK62" s="221"/>
      <c r="IL62" s="221"/>
      <c r="IM62" s="221"/>
      <c r="IN62" s="221"/>
      <c r="IO62" s="221"/>
      <c r="IP62" s="221"/>
      <c r="IQ62" s="221"/>
      <c r="IR62" s="221"/>
      <c r="IS62" s="221"/>
      <c r="IT62" s="221"/>
      <c r="IU62" s="221"/>
      <c r="IV62" s="221"/>
      <c r="IW62" s="221"/>
      <c r="IX62" s="221"/>
      <c r="IY62" s="221"/>
      <c r="IZ62" s="221"/>
      <c r="JA62" s="221"/>
      <c r="JB62" s="221"/>
      <c r="JC62" s="221"/>
      <c r="JD62" s="221"/>
      <c r="JE62" s="221"/>
      <c r="JF62" s="221"/>
      <c r="JG62" s="221"/>
      <c r="JH62" s="221"/>
      <c r="JI62" s="221"/>
      <c r="JJ62" s="221"/>
      <c r="JK62" s="221"/>
      <c r="JL62" s="221"/>
      <c r="JM62" s="221"/>
      <c r="JN62" s="221"/>
      <c r="JO62" s="221"/>
      <c r="JP62" s="221"/>
      <c r="JQ62" s="221"/>
      <c r="JR62" s="221"/>
      <c r="JS62" s="221"/>
      <c r="JT62" s="221"/>
      <c r="JU62" s="221"/>
      <c r="JV62" s="221"/>
      <c r="JW62" s="221"/>
      <c r="JX62" s="221"/>
      <c r="JY62" s="221"/>
      <c r="JZ62" s="221"/>
      <c r="KA62" s="221"/>
      <c r="KB62" s="221"/>
      <c r="KC62" s="221"/>
      <c r="KD62" s="221"/>
      <c r="KE62" s="221"/>
      <c r="KF62" s="221"/>
      <c r="KG62" s="221"/>
      <c r="KH62" s="221"/>
      <c r="KI62" s="221"/>
      <c r="KJ62" s="221"/>
      <c r="KK62" s="221"/>
      <c r="KL62" s="221"/>
      <c r="KM62" s="221"/>
      <c r="KN62" s="221"/>
      <c r="KO62" s="221"/>
      <c r="KP62" s="221"/>
      <c r="KQ62" s="221"/>
      <c r="KR62" s="221"/>
      <c r="KS62" s="221"/>
      <c r="KT62" s="221"/>
      <c r="KU62" s="221"/>
      <c r="KV62" s="221"/>
      <c r="KW62" s="221"/>
      <c r="KX62" s="221"/>
      <c r="KY62" s="221"/>
      <c r="KZ62" s="221"/>
      <c r="LA62" s="221"/>
      <c r="LB62" s="221"/>
      <c r="LC62" s="221"/>
      <c r="LD62" s="221"/>
      <c r="LE62" s="221"/>
      <c r="LF62" s="221"/>
      <c r="LG62" s="221"/>
      <c r="LH62" s="221"/>
      <c r="LI62" s="221"/>
      <c r="LJ62" s="221"/>
      <c r="LK62" s="221"/>
      <c r="LL62" s="221"/>
      <c r="LM62" s="221"/>
      <c r="LN62" s="221"/>
      <c r="LO62" s="221"/>
      <c r="LP62" s="221"/>
      <c r="LQ62" s="221"/>
      <c r="LR62" s="221"/>
      <c r="LS62" s="221"/>
      <c r="LT62" s="221"/>
      <c r="LU62" s="221"/>
      <c r="LV62" s="221"/>
      <c r="LW62" s="221"/>
      <c r="LX62" s="221"/>
      <c r="LY62" s="221"/>
      <c r="LZ62" s="221"/>
      <c r="MA62" s="221"/>
      <c r="MB62" s="221"/>
      <c r="MC62" s="221"/>
      <c r="MD62" s="221"/>
      <c r="ME62" s="221"/>
      <c r="MF62" s="221"/>
      <c r="MG62" s="221"/>
      <c r="MH62" s="221"/>
      <c r="MI62" s="221"/>
      <c r="MJ62" s="221"/>
      <c r="MK62" s="221"/>
      <c r="ML62" s="221"/>
      <c r="MM62" s="221"/>
      <c r="MN62" s="221"/>
      <c r="MO62" s="221"/>
      <c r="MP62" s="221"/>
      <c r="MQ62" s="221"/>
      <c r="MR62" s="221"/>
      <c r="MS62" s="221"/>
      <c r="MT62" s="221"/>
      <c r="MU62" s="221"/>
      <c r="MV62" s="221"/>
      <c r="MW62" s="221"/>
      <c r="MX62" s="221"/>
      <c r="MY62" s="221"/>
      <c r="MZ62" s="221"/>
      <c r="NA62" s="221"/>
      <c r="NB62" s="221"/>
      <c r="NC62" s="221"/>
      <c r="ND62" s="221"/>
      <c r="NE62" s="221"/>
      <c r="NF62" s="221"/>
      <c r="NG62" s="221"/>
    </row>
    <row r="63" spans="1:371" s="133" customFormat="1" ht="15.75" customHeight="1" x14ac:dyDescent="0.25">
      <c r="A63" s="221">
        <v>122</v>
      </c>
      <c r="B63" s="221">
        <v>0</v>
      </c>
      <c r="C63" s="221">
        <v>1</v>
      </c>
      <c r="D63" s="206">
        <v>2</v>
      </c>
      <c r="E63" s="274">
        <v>123</v>
      </c>
      <c r="F63" s="865">
        <f t="shared" si="1"/>
        <v>123</v>
      </c>
      <c r="G63" s="232">
        <v>123</v>
      </c>
      <c r="H63" s="232"/>
      <c r="I63" s="122">
        <v>81</v>
      </c>
      <c r="J63" s="342">
        <v>33.203124999999993</v>
      </c>
      <c r="K63" s="210">
        <v>1.8808594978427899</v>
      </c>
      <c r="L63" s="208">
        <v>1</v>
      </c>
      <c r="M63" s="325">
        <v>0</v>
      </c>
      <c r="N63" s="223"/>
      <c r="O63" s="208"/>
      <c r="P63" s="223"/>
      <c r="Q63" s="613">
        <v>143</v>
      </c>
      <c r="R63" s="613">
        <v>1.08</v>
      </c>
      <c r="S63" s="613">
        <v>49</v>
      </c>
      <c r="T63" s="613"/>
      <c r="U63" s="609">
        <v>1107</v>
      </c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221"/>
      <c r="AP63" s="221"/>
      <c r="AQ63" s="221"/>
      <c r="AR63" s="221"/>
      <c r="AS63" s="221"/>
      <c r="AT63" s="221"/>
      <c r="AU63" s="221"/>
      <c r="AV63" s="221"/>
      <c r="AW63" s="221"/>
      <c r="AX63" s="221"/>
      <c r="AY63" s="221"/>
      <c r="AZ63" s="221"/>
      <c r="BA63" s="221"/>
      <c r="BB63" s="221"/>
      <c r="BC63" s="221"/>
      <c r="BD63" s="221"/>
      <c r="BE63" s="221"/>
      <c r="BF63" s="221"/>
      <c r="BG63" s="221"/>
      <c r="BH63" s="221"/>
      <c r="BI63" s="221"/>
      <c r="BJ63" s="221"/>
      <c r="BK63" s="221"/>
      <c r="BL63" s="221"/>
      <c r="BM63" s="221"/>
      <c r="BN63" s="221"/>
      <c r="BO63" s="221"/>
      <c r="BP63" s="221"/>
      <c r="BQ63" s="221"/>
      <c r="BR63" s="221"/>
      <c r="BS63" s="221"/>
      <c r="BT63" s="221"/>
      <c r="BU63" s="221"/>
      <c r="BV63" s="221"/>
      <c r="BW63" s="221"/>
      <c r="BX63" s="221"/>
      <c r="BY63" s="221"/>
      <c r="BZ63" s="221"/>
      <c r="CA63" s="221"/>
      <c r="CB63" s="221"/>
      <c r="CC63" s="221"/>
      <c r="CD63" s="221"/>
      <c r="CE63" s="221"/>
      <c r="CF63" s="221"/>
      <c r="CG63" s="221"/>
      <c r="CH63" s="221"/>
      <c r="CI63" s="221"/>
      <c r="CJ63" s="221"/>
      <c r="CK63" s="221"/>
      <c r="CL63" s="221"/>
      <c r="CM63" s="221"/>
      <c r="CN63" s="221"/>
      <c r="CO63" s="221"/>
      <c r="CP63" s="221"/>
      <c r="CQ63" s="221"/>
      <c r="CR63" s="221"/>
      <c r="CS63" s="221"/>
      <c r="CT63" s="221"/>
      <c r="CU63" s="221"/>
      <c r="CV63" s="221"/>
      <c r="CW63" s="221"/>
      <c r="CX63" s="221"/>
      <c r="CY63" s="221"/>
      <c r="CZ63" s="221"/>
      <c r="DA63" s="221"/>
      <c r="DB63" s="221"/>
      <c r="DC63" s="221"/>
      <c r="DD63" s="221"/>
      <c r="DE63" s="221"/>
      <c r="DF63" s="221"/>
      <c r="DG63" s="221"/>
      <c r="DH63" s="221"/>
      <c r="DI63" s="221"/>
      <c r="DJ63" s="221"/>
      <c r="DK63" s="221"/>
      <c r="DL63" s="221"/>
      <c r="DM63" s="221"/>
      <c r="DN63" s="221"/>
      <c r="DO63" s="221"/>
      <c r="DP63" s="221"/>
      <c r="DQ63" s="221"/>
      <c r="DR63" s="221"/>
      <c r="DS63" s="221"/>
      <c r="DT63" s="221"/>
      <c r="DU63" s="221"/>
      <c r="DV63" s="221"/>
      <c r="DW63" s="221"/>
      <c r="DX63" s="221"/>
      <c r="DY63" s="221"/>
      <c r="DZ63" s="221"/>
      <c r="EA63" s="221"/>
      <c r="EB63" s="221"/>
      <c r="EC63" s="221"/>
      <c r="ED63" s="221"/>
      <c r="EE63" s="221"/>
      <c r="EF63" s="221"/>
      <c r="EG63" s="221"/>
      <c r="EH63" s="221"/>
      <c r="EI63" s="221"/>
      <c r="EJ63" s="221"/>
      <c r="EK63" s="221"/>
      <c r="EL63" s="221"/>
      <c r="EM63" s="221"/>
      <c r="EN63" s="221"/>
      <c r="EO63" s="221"/>
      <c r="EP63" s="221"/>
      <c r="EQ63" s="221"/>
      <c r="ER63" s="221"/>
      <c r="ES63" s="221"/>
      <c r="ET63" s="221"/>
      <c r="EU63" s="221"/>
      <c r="EV63" s="221"/>
      <c r="EW63" s="221"/>
      <c r="EX63" s="221"/>
      <c r="EY63" s="221"/>
      <c r="EZ63" s="221"/>
      <c r="FA63" s="221"/>
      <c r="FB63" s="221"/>
      <c r="FC63" s="221"/>
      <c r="FD63" s="221"/>
      <c r="FE63" s="221"/>
      <c r="FF63" s="221"/>
      <c r="FG63" s="221"/>
      <c r="FH63" s="221"/>
      <c r="FI63" s="221"/>
      <c r="FJ63" s="221"/>
      <c r="FK63" s="221"/>
      <c r="FL63" s="221"/>
      <c r="FM63" s="221"/>
      <c r="FN63" s="221"/>
      <c r="FO63" s="221"/>
      <c r="FP63" s="221"/>
      <c r="FQ63" s="221"/>
      <c r="FR63" s="221"/>
      <c r="FS63" s="221"/>
      <c r="FT63" s="221"/>
      <c r="FU63" s="221"/>
      <c r="FV63" s="221"/>
      <c r="FW63" s="221"/>
      <c r="FX63" s="221"/>
      <c r="FY63" s="221"/>
      <c r="FZ63" s="221"/>
      <c r="GA63" s="221"/>
      <c r="GB63" s="221"/>
      <c r="GC63" s="221"/>
      <c r="GD63" s="221"/>
      <c r="GE63" s="221"/>
      <c r="GF63" s="221"/>
      <c r="GG63" s="221"/>
      <c r="GH63" s="221"/>
      <c r="GI63" s="221"/>
      <c r="GJ63" s="221"/>
      <c r="GK63" s="221"/>
      <c r="GL63" s="221"/>
      <c r="GM63" s="221"/>
      <c r="GN63" s="221"/>
      <c r="GO63" s="221"/>
      <c r="GP63" s="221"/>
      <c r="GQ63" s="221"/>
      <c r="GR63" s="221"/>
      <c r="GS63" s="221"/>
      <c r="GT63" s="221"/>
      <c r="GU63" s="221"/>
      <c r="GV63" s="221"/>
      <c r="GW63" s="221"/>
      <c r="GX63" s="221"/>
      <c r="GY63" s="221"/>
      <c r="GZ63" s="221"/>
      <c r="HA63" s="221"/>
      <c r="HB63" s="221"/>
      <c r="HC63" s="221"/>
      <c r="HD63" s="221"/>
      <c r="HE63" s="221"/>
      <c r="HF63" s="221"/>
      <c r="HG63" s="221"/>
      <c r="HH63" s="221"/>
      <c r="HI63" s="221"/>
      <c r="HJ63" s="221"/>
      <c r="HK63" s="221"/>
      <c r="HL63" s="221"/>
      <c r="HM63" s="221"/>
      <c r="HN63" s="221"/>
      <c r="HO63" s="221"/>
      <c r="HP63" s="221"/>
      <c r="HQ63" s="221"/>
      <c r="HR63" s="221"/>
      <c r="HS63" s="221"/>
      <c r="HT63" s="221"/>
      <c r="HU63" s="221"/>
      <c r="HV63" s="221"/>
      <c r="HW63" s="221"/>
      <c r="HX63" s="221"/>
      <c r="HY63" s="221"/>
      <c r="HZ63" s="221"/>
      <c r="IA63" s="221"/>
      <c r="IB63" s="221"/>
      <c r="IC63" s="221"/>
      <c r="ID63" s="221"/>
      <c r="IE63" s="221"/>
      <c r="IF63" s="221"/>
      <c r="IG63" s="221"/>
      <c r="IH63" s="221"/>
      <c r="II63" s="221"/>
      <c r="IJ63" s="221"/>
      <c r="IK63" s="221"/>
      <c r="IL63" s="221"/>
      <c r="IM63" s="221"/>
      <c r="IN63" s="221"/>
      <c r="IO63" s="221"/>
      <c r="IP63" s="221"/>
      <c r="IQ63" s="221"/>
      <c r="IR63" s="221"/>
      <c r="IS63" s="221"/>
      <c r="IT63" s="221"/>
      <c r="IU63" s="221"/>
      <c r="IV63" s="221"/>
      <c r="IW63" s="221"/>
      <c r="IX63" s="221"/>
      <c r="IY63" s="221"/>
      <c r="IZ63" s="221"/>
      <c r="JA63" s="221"/>
      <c r="JB63" s="221"/>
      <c r="JC63" s="221"/>
      <c r="JD63" s="221"/>
      <c r="JE63" s="221"/>
      <c r="JF63" s="221"/>
      <c r="JG63" s="221"/>
      <c r="JH63" s="221"/>
      <c r="JI63" s="221"/>
      <c r="JJ63" s="221"/>
      <c r="JK63" s="221"/>
      <c r="JL63" s="221"/>
      <c r="JM63" s="221"/>
      <c r="JN63" s="221"/>
      <c r="JO63" s="221"/>
      <c r="JP63" s="221"/>
      <c r="JQ63" s="221"/>
      <c r="JR63" s="221"/>
      <c r="JS63" s="221"/>
      <c r="JT63" s="221"/>
      <c r="JU63" s="221"/>
      <c r="JV63" s="221"/>
      <c r="JW63" s="221"/>
      <c r="JX63" s="221"/>
      <c r="JY63" s="221"/>
      <c r="JZ63" s="221"/>
      <c r="KA63" s="221"/>
      <c r="KB63" s="221"/>
      <c r="KC63" s="221"/>
      <c r="KD63" s="221"/>
      <c r="KE63" s="221"/>
      <c r="KF63" s="221"/>
      <c r="KG63" s="221"/>
      <c r="KH63" s="221"/>
      <c r="KI63" s="221"/>
      <c r="KJ63" s="221"/>
      <c r="KK63" s="221"/>
      <c r="KL63" s="221"/>
      <c r="KM63" s="221"/>
      <c r="KN63" s="221"/>
      <c r="KO63" s="221"/>
      <c r="KP63" s="221"/>
      <c r="KQ63" s="221"/>
      <c r="KR63" s="221"/>
      <c r="KS63" s="221"/>
      <c r="KT63" s="221"/>
      <c r="KU63" s="221"/>
      <c r="KV63" s="221"/>
      <c r="KW63" s="221"/>
      <c r="KX63" s="221"/>
      <c r="KY63" s="221"/>
      <c r="KZ63" s="221"/>
      <c r="LA63" s="221"/>
      <c r="LB63" s="221"/>
      <c r="LC63" s="221"/>
      <c r="LD63" s="221"/>
      <c r="LE63" s="221"/>
      <c r="LF63" s="221"/>
      <c r="LG63" s="221"/>
      <c r="LH63" s="221"/>
      <c r="LI63" s="221"/>
      <c r="LJ63" s="221"/>
      <c r="LK63" s="221"/>
      <c r="LL63" s="221"/>
      <c r="LM63" s="221"/>
      <c r="LN63" s="221"/>
      <c r="LO63" s="221"/>
      <c r="LP63" s="221"/>
      <c r="LQ63" s="221"/>
      <c r="LR63" s="221"/>
      <c r="LS63" s="221"/>
      <c r="LT63" s="221"/>
      <c r="LU63" s="221"/>
      <c r="LV63" s="221"/>
      <c r="LW63" s="221"/>
      <c r="LX63" s="221"/>
      <c r="LY63" s="221"/>
      <c r="LZ63" s="221"/>
      <c r="MA63" s="221"/>
      <c r="MB63" s="221"/>
      <c r="MC63" s="221"/>
      <c r="MD63" s="221"/>
      <c r="ME63" s="221"/>
      <c r="MF63" s="221"/>
      <c r="MG63" s="221"/>
      <c r="MH63" s="221"/>
      <c r="MI63" s="221"/>
      <c r="MJ63" s="221"/>
      <c r="MK63" s="221"/>
      <c r="ML63" s="221"/>
      <c r="MM63" s="221"/>
      <c r="MN63" s="221"/>
      <c r="MO63" s="221"/>
      <c r="MP63" s="221"/>
      <c r="MQ63" s="221"/>
      <c r="MR63" s="221"/>
      <c r="MS63" s="221"/>
      <c r="MT63" s="221"/>
      <c r="MU63" s="221"/>
      <c r="MV63" s="221"/>
      <c r="MW63" s="221"/>
      <c r="MX63" s="221"/>
      <c r="MY63" s="221"/>
      <c r="MZ63" s="221"/>
      <c r="NA63" s="221"/>
      <c r="NB63" s="221"/>
      <c r="NC63" s="221"/>
      <c r="ND63" s="221"/>
      <c r="NE63" s="221"/>
      <c r="NF63" s="221"/>
      <c r="NG63" s="221"/>
    </row>
    <row r="64" spans="1:371" s="133" customFormat="1" ht="15" customHeight="1" x14ac:dyDescent="0.25">
      <c r="A64" s="221">
        <v>123</v>
      </c>
      <c r="B64" s="221">
        <v>0</v>
      </c>
      <c r="C64" s="61">
        <v>1</v>
      </c>
      <c r="D64" s="206">
        <v>2</v>
      </c>
      <c r="E64" s="267">
        <v>124</v>
      </c>
      <c r="F64" s="865">
        <f t="shared" si="1"/>
        <v>124</v>
      </c>
      <c r="G64" s="232">
        <v>124</v>
      </c>
      <c r="H64" s="232"/>
      <c r="I64" s="122">
        <v>85</v>
      </c>
      <c r="J64" s="342">
        <v>27.13141179099237</v>
      </c>
      <c r="K64" s="210">
        <v>2.0237179564642616</v>
      </c>
      <c r="L64" s="61">
        <v>0</v>
      </c>
      <c r="M64" s="331">
        <v>0</v>
      </c>
      <c r="N64" s="61"/>
      <c r="O64" s="208"/>
      <c r="P64" s="61"/>
      <c r="Q64" s="592">
        <v>122</v>
      </c>
      <c r="R64" s="592">
        <v>1.07</v>
      </c>
      <c r="S64" s="592">
        <v>66</v>
      </c>
      <c r="T64" s="592"/>
      <c r="U64" s="607">
        <v>1066</v>
      </c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61"/>
      <c r="EP64" s="61"/>
      <c r="EQ64" s="61"/>
      <c r="ER64" s="61"/>
      <c r="ES64" s="61"/>
      <c r="ET64" s="61"/>
      <c r="EU64" s="61"/>
      <c r="EV64" s="61"/>
      <c r="EW64" s="61"/>
      <c r="EX64" s="61"/>
      <c r="EY64" s="61"/>
      <c r="EZ64" s="61"/>
      <c r="FA64" s="61"/>
      <c r="FB64" s="61"/>
      <c r="FC64" s="61"/>
      <c r="FD64" s="61"/>
      <c r="FE64" s="61"/>
      <c r="FF64" s="61"/>
      <c r="FG64" s="61"/>
      <c r="FH64" s="61"/>
      <c r="FI64" s="61"/>
      <c r="FJ64" s="61"/>
      <c r="FK64" s="61"/>
      <c r="FL64" s="61"/>
      <c r="FM64" s="61"/>
      <c r="FN64" s="61"/>
      <c r="FO64" s="61"/>
      <c r="FP64" s="61"/>
      <c r="FQ64" s="61"/>
      <c r="FR64" s="61"/>
      <c r="FS64" s="61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  <c r="HP64" s="61"/>
      <c r="HQ64" s="61"/>
      <c r="HR64" s="61"/>
      <c r="HS64" s="61"/>
      <c r="HT64" s="61"/>
      <c r="HU64" s="61"/>
      <c r="HV64" s="61"/>
      <c r="HW64" s="61"/>
      <c r="HX64" s="61"/>
      <c r="HY64" s="61"/>
      <c r="HZ64" s="61"/>
      <c r="IA64" s="61"/>
      <c r="IB64" s="61"/>
      <c r="IC64" s="61"/>
      <c r="ID64" s="61"/>
      <c r="IE64" s="61"/>
      <c r="IF64" s="61"/>
      <c r="IG64" s="61"/>
      <c r="IH64" s="61"/>
      <c r="II64" s="61"/>
      <c r="IJ64" s="61"/>
      <c r="IK64" s="61"/>
      <c r="IL64" s="61"/>
      <c r="IM64" s="61"/>
      <c r="IN64" s="61"/>
      <c r="IO64" s="61"/>
      <c r="IP64" s="61"/>
      <c r="IQ64" s="61"/>
      <c r="IR64" s="61"/>
      <c r="IS64" s="61"/>
      <c r="IT64" s="61"/>
      <c r="IU64" s="61"/>
      <c r="IV64" s="61"/>
      <c r="IW64" s="61"/>
      <c r="IX64" s="61"/>
      <c r="IY64" s="61"/>
      <c r="IZ64" s="61"/>
      <c r="JA64" s="61"/>
      <c r="JB64" s="61"/>
      <c r="JC64" s="61"/>
      <c r="JD64" s="61"/>
      <c r="JE64" s="61"/>
      <c r="JF64" s="61"/>
      <c r="JG64" s="61"/>
      <c r="JH64" s="61"/>
      <c r="JI64" s="61"/>
      <c r="JJ64" s="61"/>
      <c r="JK64" s="61"/>
      <c r="JL64" s="61"/>
      <c r="JM64" s="61"/>
      <c r="JN64" s="61"/>
      <c r="JO64" s="61"/>
      <c r="JP64" s="61"/>
      <c r="JQ64" s="61"/>
      <c r="JR64" s="61"/>
      <c r="JS64" s="61"/>
      <c r="JT64" s="61"/>
      <c r="JU64" s="61"/>
      <c r="JV64" s="61"/>
      <c r="JW64" s="61"/>
      <c r="JX64" s="61"/>
      <c r="JY64" s="61"/>
      <c r="JZ64" s="61"/>
      <c r="KA64" s="61"/>
      <c r="KB64" s="61"/>
      <c r="KC64" s="61"/>
      <c r="KD64" s="61"/>
      <c r="KE64" s="61"/>
      <c r="KF64" s="61"/>
      <c r="KG64" s="61"/>
      <c r="KH64" s="61"/>
      <c r="KI64" s="61"/>
      <c r="KJ64" s="61"/>
      <c r="KK64" s="61"/>
      <c r="KL64" s="61"/>
      <c r="KM64" s="61"/>
      <c r="KN64" s="61"/>
      <c r="KO64" s="61"/>
      <c r="KP64" s="61"/>
      <c r="KQ64" s="61"/>
      <c r="KR64" s="61"/>
      <c r="KS64" s="61"/>
      <c r="KT64" s="61"/>
      <c r="KU64" s="61"/>
      <c r="KV64" s="61"/>
      <c r="KW64" s="61"/>
      <c r="KX64" s="61"/>
      <c r="KY64" s="61"/>
      <c r="KZ64" s="61"/>
      <c r="LA64" s="61"/>
      <c r="LB64" s="61"/>
      <c r="LC64" s="61"/>
      <c r="LD64" s="61"/>
      <c r="LE64" s="61"/>
      <c r="LF64" s="61"/>
      <c r="LG64" s="61"/>
      <c r="LH64" s="61"/>
      <c r="LI64" s="61"/>
      <c r="LJ64" s="61"/>
      <c r="LK64" s="61"/>
      <c r="LL64" s="61"/>
      <c r="LM64" s="61"/>
      <c r="LN64" s="61"/>
      <c r="LO64" s="61"/>
      <c r="LP64" s="61"/>
      <c r="LQ64" s="61"/>
      <c r="LR64" s="61"/>
      <c r="LS64" s="61"/>
      <c r="LT64" s="61"/>
      <c r="LU64" s="61"/>
      <c r="LV64" s="61"/>
      <c r="LW64" s="61"/>
      <c r="LX64" s="61"/>
      <c r="LY64" s="61"/>
      <c r="LZ64" s="61"/>
      <c r="MA64" s="61"/>
      <c r="MB64" s="61"/>
      <c r="MC64" s="61"/>
      <c r="MD64" s="61"/>
      <c r="ME64" s="61"/>
      <c r="MF64" s="61"/>
      <c r="MG64" s="61"/>
      <c r="MH64" s="61"/>
      <c r="MI64" s="61"/>
      <c r="MJ64" s="61"/>
      <c r="MK64" s="61"/>
      <c r="ML64" s="61"/>
      <c r="MM64" s="61"/>
      <c r="MN64" s="61"/>
      <c r="MO64" s="61"/>
      <c r="MP64" s="61"/>
      <c r="MQ64" s="61"/>
      <c r="MR64" s="61"/>
      <c r="MS64" s="61"/>
      <c r="MT64" s="61"/>
      <c r="MU64" s="61"/>
      <c r="MV64" s="61"/>
      <c r="MW64" s="61"/>
      <c r="MX64" s="61"/>
      <c r="MY64" s="61"/>
      <c r="MZ64" s="61"/>
      <c r="NA64" s="61"/>
      <c r="NB64" s="61"/>
      <c r="NC64" s="61"/>
      <c r="ND64" s="61"/>
      <c r="NE64" s="61"/>
      <c r="NF64" s="61"/>
      <c r="NG64" s="61"/>
    </row>
    <row r="65" spans="1:371" s="133" customFormat="1" x14ac:dyDescent="0.25">
      <c r="A65" s="274">
        <v>124</v>
      </c>
      <c r="B65" s="221">
        <v>0</v>
      </c>
      <c r="C65" s="221">
        <v>1</v>
      </c>
      <c r="D65" s="206">
        <v>2</v>
      </c>
      <c r="E65" s="267">
        <v>125</v>
      </c>
      <c r="F65" s="865">
        <f t="shared" si="1"/>
        <v>125</v>
      </c>
      <c r="G65" s="232">
        <v>125</v>
      </c>
      <c r="H65" s="232"/>
      <c r="I65" s="122">
        <v>79</v>
      </c>
      <c r="J65" s="342">
        <v>29.065926806711587</v>
      </c>
      <c r="K65" s="210">
        <v>2.0284750220915795</v>
      </c>
      <c r="L65" s="208">
        <v>0</v>
      </c>
      <c r="M65" s="325">
        <v>1</v>
      </c>
      <c r="N65" s="223"/>
      <c r="O65" s="208"/>
      <c r="P65" s="223"/>
      <c r="Q65" s="613">
        <v>335</v>
      </c>
      <c r="R65" s="613">
        <v>2.02</v>
      </c>
      <c r="S65" s="613">
        <v>32</v>
      </c>
      <c r="T65" s="613"/>
      <c r="U65" s="609">
        <v>3667</v>
      </c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/>
      <c r="AO65" s="221"/>
      <c r="AP65" s="221"/>
      <c r="AQ65" s="221"/>
      <c r="AR65" s="221"/>
      <c r="AS65" s="221"/>
      <c r="AT65" s="221"/>
      <c r="AU65" s="221"/>
      <c r="AV65" s="221"/>
      <c r="AW65" s="221"/>
      <c r="AX65" s="221"/>
      <c r="AY65" s="221"/>
      <c r="AZ65" s="221"/>
      <c r="BA65" s="221"/>
      <c r="BB65" s="221"/>
      <c r="BC65" s="221"/>
      <c r="BD65" s="221"/>
      <c r="BE65" s="221"/>
      <c r="BF65" s="221"/>
      <c r="BG65" s="221"/>
      <c r="BH65" s="221"/>
      <c r="BI65" s="221"/>
      <c r="BJ65" s="221"/>
      <c r="BK65" s="221"/>
      <c r="BL65" s="221"/>
      <c r="BM65" s="221"/>
      <c r="BN65" s="221"/>
      <c r="BO65" s="221"/>
      <c r="BP65" s="221"/>
      <c r="BQ65" s="221"/>
      <c r="BR65" s="221"/>
      <c r="BS65" s="221"/>
      <c r="BT65" s="221"/>
      <c r="BU65" s="221"/>
      <c r="BV65" s="221"/>
      <c r="BW65" s="221"/>
      <c r="BX65" s="221"/>
      <c r="BY65" s="221"/>
      <c r="BZ65" s="221"/>
      <c r="CA65" s="221"/>
      <c r="CB65" s="221"/>
      <c r="CC65" s="221"/>
      <c r="CD65" s="221"/>
      <c r="CE65" s="221"/>
      <c r="CF65" s="221"/>
      <c r="CG65" s="221"/>
      <c r="CH65" s="221"/>
      <c r="CI65" s="221"/>
      <c r="CJ65" s="221"/>
      <c r="CK65" s="221"/>
      <c r="CL65" s="221"/>
      <c r="CM65" s="221"/>
      <c r="CN65" s="221"/>
      <c r="CO65" s="221"/>
      <c r="CP65" s="221"/>
      <c r="CQ65" s="221"/>
      <c r="CR65" s="221"/>
      <c r="CS65" s="221"/>
      <c r="CT65" s="221"/>
      <c r="CU65" s="221"/>
      <c r="CV65" s="221"/>
      <c r="CW65" s="221"/>
      <c r="CX65" s="221"/>
      <c r="CY65" s="221"/>
      <c r="CZ65" s="221"/>
      <c r="DA65" s="221"/>
      <c r="DB65" s="221"/>
      <c r="DC65" s="221"/>
      <c r="DD65" s="221"/>
      <c r="DE65" s="221"/>
      <c r="DF65" s="221"/>
      <c r="DG65" s="221"/>
      <c r="DH65" s="221"/>
      <c r="DI65" s="221"/>
      <c r="DJ65" s="221"/>
      <c r="DK65" s="221"/>
      <c r="DL65" s="221"/>
      <c r="DM65" s="221"/>
      <c r="DN65" s="221"/>
      <c r="DO65" s="221"/>
      <c r="DP65" s="221"/>
      <c r="DQ65" s="221"/>
      <c r="DR65" s="221"/>
      <c r="DS65" s="221"/>
      <c r="DT65" s="221"/>
      <c r="DU65" s="221"/>
      <c r="DV65" s="221"/>
      <c r="DW65" s="221"/>
      <c r="DX65" s="221"/>
      <c r="DY65" s="221"/>
      <c r="DZ65" s="221"/>
      <c r="EA65" s="221"/>
      <c r="EB65" s="221"/>
      <c r="EC65" s="221"/>
      <c r="ED65" s="221"/>
      <c r="EE65" s="221"/>
      <c r="EF65" s="221"/>
      <c r="EG65" s="221"/>
      <c r="EH65" s="221"/>
      <c r="EI65" s="221"/>
      <c r="EJ65" s="221"/>
      <c r="EK65" s="221"/>
      <c r="EL65" s="221"/>
      <c r="EM65" s="221"/>
      <c r="EN65" s="221"/>
      <c r="EO65" s="221"/>
      <c r="EP65" s="221"/>
      <c r="EQ65" s="221"/>
      <c r="ER65" s="221"/>
      <c r="ES65" s="221"/>
      <c r="ET65" s="221"/>
      <c r="EU65" s="221"/>
      <c r="EV65" s="221"/>
      <c r="EW65" s="221"/>
      <c r="EX65" s="221"/>
      <c r="EY65" s="221"/>
      <c r="EZ65" s="221"/>
      <c r="FA65" s="221"/>
      <c r="FB65" s="221"/>
      <c r="FC65" s="221"/>
      <c r="FD65" s="221"/>
      <c r="FE65" s="221"/>
      <c r="FF65" s="221"/>
      <c r="FG65" s="221"/>
      <c r="FH65" s="221"/>
      <c r="FI65" s="221"/>
      <c r="FJ65" s="221"/>
      <c r="FK65" s="221"/>
      <c r="FL65" s="221"/>
      <c r="FM65" s="221"/>
      <c r="FN65" s="221"/>
      <c r="FO65" s="221"/>
      <c r="FP65" s="221"/>
      <c r="FQ65" s="221"/>
      <c r="FR65" s="221"/>
      <c r="FS65" s="221"/>
      <c r="FT65" s="221"/>
      <c r="FU65" s="221"/>
      <c r="FV65" s="221"/>
      <c r="FW65" s="221"/>
      <c r="FX65" s="221"/>
      <c r="FY65" s="221"/>
      <c r="FZ65" s="221"/>
      <c r="GA65" s="221"/>
      <c r="GB65" s="221"/>
      <c r="GC65" s="221"/>
      <c r="GD65" s="221"/>
      <c r="GE65" s="221"/>
      <c r="GF65" s="221"/>
      <c r="GG65" s="221"/>
      <c r="GH65" s="221"/>
      <c r="GI65" s="221"/>
      <c r="GJ65" s="221"/>
      <c r="GK65" s="221"/>
      <c r="GL65" s="221"/>
      <c r="GM65" s="221"/>
      <c r="GN65" s="221"/>
      <c r="GO65" s="221"/>
      <c r="GP65" s="221"/>
      <c r="GQ65" s="221"/>
      <c r="GR65" s="221"/>
      <c r="GS65" s="221"/>
      <c r="GT65" s="221"/>
      <c r="GU65" s="221"/>
      <c r="GV65" s="221"/>
      <c r="GW65" s="221"/>
      <c r="GX65" s="221"/>
      <c r="GY65" s="221"/>
      <c r="GZ65" s="221"/>
      <c r="HA65" s="221"/>
      <c r="HB65" s="221"/>
      <c r="HC65" s="221"/>
      <c r="HD65" s="221"/>
      <c r="HE65" s="221"/>
      <c r="HF65" s="221"/>
      <c r="HG65" s="221"/>
      <c r="HH65" s="221"/>
      <c r="HI65" s="221"/>
      <c r="HJ65" s="221"/>
      <c r="HK65" s="221"/>
      <c r="HL65" s="221"/>
      <c r="HM65" s="221"/>
      <c r="HN65" s="221"/>
      <c r="HO65" s="221"/>
      <c r="HP65" s="221"/>
      <c r="HQ65" s="221"/>
      <c r="HR65" s="221"/>
      <c r="HS65" s="221"/>
      <c r="HT65" s="221"/>
      <c r="HU65" s="221"/>
      <c r="HV65" s="221"/>
      <c r="HW65" s="221"/>
      <c r="HX65" s="221"/>
      <c r="HY65" s="221"/>
      <c r="HZ65" s="221"/>
      <c r="IA65" s="221"/>
      <c r="IB65" s="221"/>
      <c r="IC65" s="221"/>
      <c r="ID65" s="221"/>
      <c r="IE65" s="221"/>
      <c r="IF65" s="221"/>
      <c r="IG65" s="221"/>
      <c r="IH65" s="221"/>
      <c r="II65" s="221"/>
      <c r="IJ65" s="221"/>
      <c r="IK65" s="221"/>
      <c r="IL65" s="221"/>
      <c r="IM65" s="221"/>
      <c r="IN65" s="221"/>
      <c r="IO65" s="221"/>
      <c r="IP65" s="221"/>
      <c r="IQ65" s="221"/>
      <c r="IR65" s="221"/>
      <c r="IS65" s="221"/>
      <c r="IT65" s="221"/>
      <c r="IU65" s="221"/>
      <c r="IV65" s="221"/>
      <c r="IW65" s="221"/>
      <c r="IX65" s="221"/>
      <c r="IY65" s="221"/>
      <c r="IZ65" s="221"/>
      <c r="JA65" s="221"/>
      <c r="JB65" s="221"/>
      <c r="JC65" s="221"/>
      <c r="JD65" s="221"/>
      <c r="JE65" s="221"/>
      <c r="JF65" s="221"/>
      <c r="JG65" s="221"/>
      <c r="JH65" s="221"/>
      <c r="JI65" s="221"/>
      <c r="JJ65" s="221"/>
      <c r="JK65" s="221"/>
      <c r="JL65" s="221"/>
      <c r="JM65" s="221"/>
      <c r="JN65" s="221"/>
      <c r="JO65" s="221"/>
      <c r="JP65" s="221"/>
      <c r="JQ65" s="221"/>
      <c r="JR65" s="221"/>
      <c r="JS65" s="221"/>
      <c r="JT65" s="221"/>
      <c r="JU65" s="221"/>
      <c r="JV65" s="221"/>
      <c r="JW65" s="221"/>
      <c r="JX65" s="221"/>
      <c r="JY65" s="221"/>
      <c r="JZ65" s="221"/>
      <c r="KA65" s="221"/>
      <c r="KB65" s="221"/>
      <c r="KC65" s="221"/>
      <c r="KD65" s="221"/>
      <c r="KE65" s="221"/>
      <c r="KF65" s="221"/>
      <c r="KG65" s="221"/>
      <c r="KH65" s="221"/>
      <c r="KI65" s="221"/>
      <c r="KJ65" s="221"/>
      <c r="KK65" s="221"/>
      <c r="KL65" s="221"/>
      <c r="KM65" s="221"/>
      <c r="KN65" s="221"/>
      <c r="KO65" s="221"/>
      <c r="KP65" s="221"/>
      <c r="KQ65" s="221"/>
      <c r="KR65" s="221"/>
      <c r="KS65" s="221"/>
      <c r="KT65" s="221"/>
      <c r="KU65" s="221"/>
      <c r="KV65" s="221"/>
      <c r="KW65" s="221"/>
      <c r="KX65" s="221"/>
      <c r="KY65" s="221"/>
      <c r="KZ65" s="221"/>
      <c r="LA65" s="221"/>
      <c r="LB65" s="221"/>
      <c r="LC65" s="221"/>
      <c r="LD65" s="221"/>
      <c r="LE65" s="221"/>
      <c r="LF65" s="221"/>
      <c r="LG65" s="221"/>
      <c r="LH65" s="221"/>
      <c r="LI65" s="221"/>
      <c r="LJ65" s="221"/>
      <c r="LK65" s="221"/>
      <c r="LL65" s="221"/>
      <c r="LM65" s="221"/>
      <c r="LN65" s="221"/>
      <c r="LO65" s="221"/>
      <c r="LP65" s="221"/>
      <c r="LQ65" s="221"/>
      <c r="LR65" s="221"/>
      <c r="LS65" s="221"/>
      <c r="LT65" s="221"/>
      <c r="LU65" s="221"/>
      <c r="LV65" s="221"/>
      <c r="LW65" s="221"/>
      <c r="LX65" s="221"/>
      <c r="LY65" s="221"/>
      <c r="LZ65" s="221"/>
      <c r="MA65" s="221"/>
      <c r="MB65" s="221"/>
      <c r="MC65" s="221"/>
      <c r="MD65" s="221"/>
      <c r="ME65" s="221"/>
      <c r="MF65" s="221"/>
      <c r="MG65" s="221"/>
      <c r="MH65" s="221"/>
      <c r="MI65" s="221"/>
      <c r="MJ65" s="221"/>
      <c r="MK65" s="221"/>
      <c r="ML65" s="221"/>
      <c r="MM65" s="221"/>
      <c r="MN65" s="221"/>
      <c r="MO65" s="221"/>
      <c r="MP65" s="221"/>
      <c r="MQ65" s="221"/>
      <c r="MR65" s="221"/>
      <c r="MS65" s="221"/>
      <c r="MT65" s="221"/>
      <c r="MU65" s="221"/>
      <c r="MV65" s="221"/>
      <c r="MW65" s="221"/>
      <c r="MX65" s="221"/>
      <c r="MY65" s="221"/>
      <c r="MZ65" s="221"/>
      <c r="NA65" s="221"/>
      <c r="NB65" s="221"/>
      <c r="NC65" s="221"/>
      <c r="ND65" s="221"/>
      <c r="NE65" s="221"/>
      <c r="NF65" s="221"/>
      <c r="NG65" s="221"/>
    </row>
    <row r="66" spans="1:371" s="133" customFormat="1" x14ac:dyDescent="0.25">
      <c r="A66" s="221">
        <v>125</v>
      </c>
      <c r="B66" s="274">
        <v>0</v>
      </c>
      <c r="C66" s="221">
        <v>1</v>
      </c>
      <c r="D66" s="206">
        <v>2</v>
      </c>
      <c r="E66" s="267">
        <v>126</v>
      </c>
      <c r="F66" s="865">
        <f t="shared" ref="F66:F97" si="2">E66</f>
        <v>126</v>
      </c>
      <c r="G66" s="232">
        <v>126</v>
      </c>
      <c r="H66" s="232"/>
      <c r="I66" s="122">
        <v>67</v>
      </c>
      <c r="J66" s="342">
        <v>36.730945821854917</v>
      </c>
      <c r="K66" s="210">
        <v>2.0608300728818021</v>
      </c>
      <c r="L66" s="208">
        <v>1</v>
      </c>
      <c r="M66" s="325">
        <v>1</v>
      </c>
      <c r="N66" s="223"/>
      <c r="O66" s="208"/>
      <c r="P66" s="223"/>
      <c r="Q66" s="613">
        <v>97</v>
      </c>
      <c r="R66" s="613">
        <v>0.88</v>
      </c>
      <c r="S66" s="613">
        <v>64</v>
      </c>
      <c r="T66" s="613"/>
      <c r="U66" s="609">
        <v>336</v>
      </c>
      <c r="V66" s="221"/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221"/>
      <c r="AR66" s="221"/>
      <c r="AS66" s="221"/>
      <c r="AT66" s="221"/>
      <c r="AU66" s="221"/>
      <c r="AV66" s="221"/>
      <c r="AW66" s="221"/>
      <c r="AX66" s="221"/>
      <c r="AY66" s="221"/>
      <c r="AZ66" s="221"/>
      <c r="BA66" s="221"/>
      <c r="BB66" s="221"/>
      <c r="BC66" s="221"/>
      <c r="BD66" s="221"/>
      <c r="BE66" s="221"/>
      <c r="BF66" s="221"/>
      <c r="BG66" s="221"/>
      <c r="BH66" s="221"/>
      <c r="BI66" s="221"/>
      <c r="BJ66" s="221"/>
      <c r="BK66" s="221"/>
      <c r="BL66" s="221"/>
      <c r="BM66" s="221"/>
      <c r="BN66" s="221"/>
      <c r="BO66" s="221"/>
      <c r="BP66" s="221"/>
      <c r="BQ66" s="221"/>
      <c r="BR66" s="221"/>
      <c r="BS66" s="221"/>
      <c r="BT66" s="221"/>
      <c r="BU66" s="221"/>
      <c r="BV66" s="221"/>
      <c r="BW66" s="221"/>
      <c r="BX66" s="221"/>
      <c r="BY66" s="221"/>
      <c r="BZ66" s="221"/>
      <c r="CA66" s="221"/>
      <c r="CB66" s="221"/>
      <c r="CC66" s="221"/>
      <c r="CD66" s="221"/>
      <c r="CE66" s="221"/>
      <c r="CF66" s="221"/>
      <c r="CG66" s="221"/>
      <c r="CH66" s="221"/>
      <c r="CI66" s="221"/>
      <c r="CJ66" s="221"/>
      <c r="CK66" s="221"/>
      <c r="CL66" s="221"/>
      <c r="CM66" s="221"/>
      <c r="CN66" s="221"/>
      <c r="CO66" s="221"/>
      <c r="CP66" s="221"/>
      <c r="CQ66" s="221"/>
      <c r="CR66" s="221"/>
      <c r="CS66" s="221"/>
      <c r="CT66" s="221"/>
      <c r="CU66" s="221"/>
      <c r="CV66" s="221"/>
      <c r="CW66" s="221"/>
      <c r="CX66" s="221"/>
      <c r="CY66" s="221"/>
      <c r="CZ66" s="221"/>
      <c r="DA66" s="221"/>
      <c r="DB66" s="221"/>
      <c r="DC66" s="221"/>
      <c r="DD66" s="221"/>
      <c r="DE66" s="221"/>
      <c r="DF66" s="221"/>
      <c r="DG66" s="221"/>
      <c r="DH66" s="221"/>
      <c r="DI66" s="221"/>
      <c r="DJ66" s="221"/>
      <c r="DK66" s="221"/>
      <c r="DL66" s="221"/>
      <c r="DM66" s="221"/>
      <c r="DN66" s="221"/>
      <c r="DO66" s="221"/>
      <c r="DP66" s="221"/>
      <c r="DQ66" s="221"/>
      <c r="DR66" s="221"/>
      <c r="DS66" s="221"/>
      <c r="DT66" s="221"/>
      <c r="DU66" s="221"/>
      <c r="DV66" s="221"/>
      <c r="DW66" s="221"/>
      <c r="DX66" s="221"/>
      <c r="DY66" s="221"/>
      <c r="DZ66" s="221"/>
      <c r="EA66" s="221"/>
      <c r="EB66" s="221"/>
      <c r="EC66" s="221"/>
      <c r="ED66" s="221"/>
      <c r="EE66" s="221"/>
      <c r="EF66" s="221"/>
      <c r="EG66" s="221"/>
      <c r="EH66" s="221"/>
      <c r="EI66" s="221"/>
      <c r="EJ66" s="221"/>
      <c r="EK66" s="221"/>
      <c r="EL66" s="221"/>
      <c r="EM66" s="221"/>
      <c r="EN66" s="221"/>
      <c r="EO66" s="221"/>
      <c r="EP66" s="221"/>
      <c r="EQ66" s="221"/>
      <c r="ER66" s="221"/>
      <c r="ES66" s="221"/>
      <c r="ET66" s="221"/>
      <c r="EU66" s="221"/>
      <c r="EV66" s="221"/>
      <c r="EW66" s="221"/>
      <c r="EX66" s="221"/>
      <c r="EY66" s="221"/>
      <c r="EZ66" s="221"/>
      <c r="FA66" s="221"/>
      <c r="FB66" s="221"/>
      <c r="FC66" s="221"/>
      <c r="FD66" s="221"/>
      <c r="FE66" s="221"/>
      <c r="FF66" s="221"/>
      <c r="FG66" s="221"/>
      <c r="FH66" s="221"/>
      <c r="FI66" s="221"/>
      <c r="FJ66" s="221"/>
      <c r="FK66" s="221"/>
      <c r="FL66" s="221"/>
      <c r="FM66" s="221"/>
      <c r="FN66" s="221"/>
      <c r="FO66" s="221"/>
      <c r="FP66" s="221"/>
      <c r="FQ66" s="221"/>
      <c r="FR66" s="221"/>
      <c r="FS66" s="221"/>
      <c r="FT66" s="221"/>
      <c r="FU66" s="221"/>
      <c r="FV66" s="221"/>
      <c r="FW66" s="221"/>
      <c r="FX66" s="221"/>
      <c r="FY66" s="221"/>
      <c r="FZ66" s="221"/>
      <c r="GA66" s="221"/>
      <c r="GB66" s="221"/>
      <c r="GC66" s="221"/>
      <c r="GD66" s="221"/>
      <c r="GE66" s="221"/>
      <c r="GF66" s="221"/>
      <c r="GG66" s="221"/>
      <c r="GH66" s="221"/>
      <c r="GI66" s="221"/>
      <c r="GJ66" s="221"/>
      <c r="GK66" s="221"/>
      <c r="GL66" s="221"/>
      <c r="GM66" s="221"/>
      <c r="GN66" s="221"/>
      <c r="GO66" s="221"/>
      <c r="GP66" s="221"/>
      <c r="GQ66" s="221"/>
      <c r="GR66" s="221"/>
      <c r="GS66" s="221"/>
      <c r="GT66" s="221"/>
      <c r="GU66" s="221"/>
      <c r="GV66" s="221"/>
      <c r="GW66" s="221"/>
      <c r="GX66" s="221"/>
      <c r="GY66" s="221"/>
      <c r="GZ66" s="221"/>
      <c r="HA66" s="221"/>
      <c r="HB66" s="221"/>
      <c r="HC66" s="221"/>
      <c r="HD66" s="221"/>
      <c r="HE66" s="221"/>
      <c r="HF66" s="221"/>
      <c r="HG66" s="221"/>
      <c r="HH66" s="221"/>
      <c r="HI66" s="221"/>
      <c r="HJ66" s="221"/>
      <c r="HK66" s="221"/>
      <c r="HL66" s="221"/>
      <c r="HM66" s="221"/>
      <c r="HN66" s="221"/>
      <c r="HO66" s="221"/>
      <c r="HP66" s="221"/>
      <c r="HQ66" s="221"/>
      <c r="HR66" s="221"/>
      <c r="HS66" s="221"/>
      <c r="HT66" s="221"/>
      <c r="HU66" s="221"/>
      <c r="HV66" s="221"/>
      <c r="HW66" s="221"/>
      <c r="HX66" s="221"/>
      <c r="HY66" s="221"/>
      <c r="HZ66" s="221"/>
      <c r="IA66" s="221"/>
      <c r="IB66" s="221"/>
      <c r="IC66" s="221"/>
      <c r="ID66" s="221"/>
      <c r="IE66" s="221"/>
      <c r="IF66" s="221"/>
      <c r="IG66" s="221"/>
      <c r="IH66" s="221"/>
      <c r="II66" s="221"/>
      <c r="IJ66" s="221"/>
      <c r="IK66" s="221"/>
      <c r="IL66" s="221"/>
      <c r="IM66" s="221"/>
      <c r="IN66" s="221"/>
      <c r="IO66" s="221"/>
      <c r="IP66" s="221"/>
      <c r="IQ66" s="221"/>
      <c r="IR66" s="221"/>
      <c r="IS66" s="221"/>
      <c r="IT66" s="221"/>
      <c r="IU66" s="221"/>
      <c r="IV66" s="221"/>
      <c r="IW66" s="221"/>
      <c r="IX66" s="221"/>
      <c r="IY66" s="221"/>
      <c r="IZ66" s="221"/>
      <c r="JA66" s="221"/>
      <c r="JB66" s="221"/>
      <c r="JC66" s="221"/>
      <c r="JD66" s="221"/>
      <c r="JE66" s="221"/>
      <c r="JF66" s="221"/>
      <c r="JG66" s="221"/>
      <c r="JH66" s="221"/>
      <c r="JI66" s="221"/>
      <c r="JJ66" s="221"/>
      <c r="JK66" s="221"/>
      <c r="JL66" s="221"/>
      <c r="JM66" s="221"/>
      <c r="JN66" s="221"/>
      <c r="JO66" s="221"/>
      <c r="JP66" s="221"/>
      <c r="JQ66" s="221"/>
      <c r="JR66" s="221"/>
      <c r="JS66" s="221"/>
      <c r="JT66" s="221"/>
      <c r="JU66" s="221"/>
      <c r="JV66" s="221"/>
      <c r="JW66" s="221"/>
      <c r="JX66" s="221"/>
      <c r="JY66" s="221"/>
      <c r="JZ66" s="221"/>
      <c r="KA66" s="221"/>
      <c r="KB66" s="221"/>
      <c r="KC66" s="221"/>
      <c r="KD66" s="221"/>
      <c r="KE66" s="221"/>
      <c r="KF66" s="221"/>
      <c r="KG66" s="221"/>
      <c r="KH66" s="221"/>
      <c r="KI66" s="221"/>
      <c r="KJ66" s="221"/>
      <c r="KK66" s="221"/>
      <c r="KL66" s="221"/>
      <c r="KM66" s="221"/>
      <c r="KN66" s="221"/>
      <c r="KO66" s="221"/>
      <c r="KP66" s="221"/>
      <c r="KQ66" s="221"/>
      <c r="KR66" s="221"/>
      <c r="KS66" s="221"/>
      <c r="KT66" s="221"/>
      <c r="KU66" s="221"/>
      <c r="KV66" s="221"/>
      <c r="KW66" s="221"/>
      <c r="KX66" s="221"/>
      <c r="KY66" s="221"/>
      <c r="KZ66" s="221"/>
      <c r="LA66" s="221"/>
      <c r="LB66" s="221"/>
      <c r="LC66" s="221"/>
      <c r="LD66" s="221"/>
      <c r="LE66" s="221"/>
      <c r="LF66" s="221"/>
      <c r="LG66" s="221"/>
      <c r="LH66" s="221"/>
      <c r="LI66" s="221"/>
      <c r="LJ66" s="221"/>
      <c r="LK66" s="221"/>
      <c r="LL66" s="221"/>
      <c r="LM66" s="221"/>
      <c r="LN66" s="221"/>
      <c r="LO66" s="221"/>
      <c r="LP66" s="221"/>
      <c r="LQ66" s="221"/>
      <c r="LR66" s="221"/>
      <c r="LS66" s="221"/>
      <c r="LT66" s="221"/>
      <c r="LU66" s="221"/>
      <c r="LV66" s="221"/>
      <c r="LW66" s="221"/>
      <c r="LX66" s="221"/>
      <c r="LY66" s="221"/>
      <c r="LZ66" s="221"/>
      <c r="MA66" s="221"/>
      <c r="MB66" s="221"/>
      <c r="MC66" s="221"/>
      <c r="MD66" s="221"/>
      <c r="ME66" s="221"/>
      <c r="MF66" s="221"/>
      <c r="MG66" s="221"/>
      <c r="MH66" s="221"/>
      <c r="MI66" s="221"/>
      <c r="MJ66" s="221"/>
      <c r="MK66" s="221"/>
      <c r="ML66" s="221"/>
      <c r="MM66" s="221"/>
      <c r="MN66" s="221"/>
      <c r="MO66" s="221"/>
      <c r="MP66" s="221"/>
      <c r="MQ66" s="221"/>
      <c r="MR66" s="221"/>
      <c r="MS66" s="221"/>
      <c r="MT66" s="221"/>
      <c r="MU66" s="221"/>
      <c r="MV66" s="221"/>
      <c r="MW66" s="221"/>
      <c r="MX66" s="221"/>
      <c r="MY66" s="221"/>
      <c r="MZ66" s="221"/>
      <c r="NA66" s="221"/>
      <c r="NB66" s="221"/>
      <c r="NC66" s="221"/>
      <c r="ND66" s="221"/>
      <c r="NE66" s="221"/>
      <c r="NF66" s="221"/>
      <c r="NG66" s="221"/>
    </row>
    <row r="67" spans="1:371" s="133" customFormat="1" x14ac:dyDescent="0.25">
      <c r="A67" s="274">
        <v>127</v>
      </c>
      <c r="B67" s="221">
        <v>0</v>
      </c>
      <c r="C67" s="221">
        <v>1</v>
      </c>
      <c r="D67" s="206">
        <v>2</v>
      </c>
      <c r="E67" s="274">
        <v>128</v>
      </c>
      <c r="F67" s="865">
        <f t="shared" si="2"/>
        <v>128</v>
      </c>
      <c r="G67" s="232">
        <v>128</v>
      </c>
      <c r="H67" s="232"/>
      <c r="I67" s="122">
        <v>82</v>
      </c>
      <c r="J67" s="342">
        <v>45.703124999999993</v>
      </c>
      <c r="K67" s="210">
        <v>2.1544295754530531</v>
      </c>
      <c r="L67" s="208">
        <v>0</v>
      </c>
      <c r="M67" s="325">
        <v>1</v>
      </c>
      <c r="N67" s="223"/>
      <c r="O67" s="208"/>
      <c r="P67" s="223"/>
      <c r="Q67" s="613">
        <v>98</v>
      </c>
      <c r="R67" s="613">
        <v>1.44</v>
      </c>
      <c r="S67" s="613">
        <v>47</v>
      </c>
      <c r="T67" s="613"/>
      <c r="U67" s="609">
        <v>1850</v>
      </c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221"/>
      <c r="AP67" s="221"/>
      <c r="AQ67" s="221"/>
      <c r="AR67" s="221"/>
      <c r="AS67" s="221"/>
      <c r="AT67" s="221"/>
      <c r="AU67" s="221"/>
      <c r="AV67" s="221"/>
      <c r="AW67" s="221"/>
      <c r="AX67" s="221"/>
      <c r="AY67" s="221"/>
      <c r="AZ67" s="221"/>
      <c r="BA67" s="221"/>
      <c r="BB67" s="221"/>
      <c r="BC67" s="221"/>
      <c r="BD67" s="221"/>
      <c r="BE67" s="221"/>
      <c r="BF67" s="221"/>
      <c r="BG67" s="221"/>
      <c r="BH67" s="221"/>
      <c r="BI67" s="221"/>
      <c r="BJ67" s="221"/>
      <c r="BK67" s="221"/>
      <c r="BL67" s="221"/>
      <c r="BM67" s="221"/>
      <c r="BN67" s="221"/>
      <c r="BO67" s="221"/>
      <c r="BP67" s="221"/>
      <c r="BQ67" s="221"/>
      <c r="BR67" s="221"/>
      <c r="BS67" s="221"/>
      <c r="BT67" s="221"/>
      <c r="BU67" s="221"/>
      <c r="BV67" s="221"/>
      <c r="BW67" s="221"/>
      <c r="BX67" s="221"/>
      <c r="BY67" s="221"/>
      <c r="BZ67" s="221"/>
      <c r="CA67" s="221"/>
      <c r="CB67" s="221"/>
      <c r="CC67" s="221"/>
      <c r="CD67" s="221"/>
      <c r="CE67" s="221"/>
      <c r="CF67" s="221"/>
      <c r="CG67" s="221"/>
      <c r="CH67" s="221"/>
      <c r="CI67" s="221"/>
      <c r="CJ67" s="221"/>
      <c r="CK67" s="221"/>
      <c r="CL67" s="221"/>
      <c r="CM67" s="221"/>
      <c r="CN67" s="221"/>
      <c r="CO67" s="221"/>
      <c r="CP67" s="221"/>
      <c r="CQ67" s="221"/>
      <c r="CR67" s="221"/>
      <c r="CS67" s="221"/>
      <c r="CT67" s="221"/>
      <c r="CU67" s="221"/>
      <c r="CV67" s="221"/>
      <c r="CW67" s="221"/>
      <c r="CX67" s="221"/>
      <c r="CY67" s="221"/>
      <c r="CZ67" s="221"/>
      <c r="DA67" s="221"/>
      <c r="DB67" s="221"/>
      <c r="DC67" s="221"/>
      <c r="DD67" s="221"/>
      <c r="DE67" s="221"/>
      <c r="DF67" s="221"/>
      <c r="DG67" s="221"/>
      <c r="DH67" s="221"/>
      <c r="DI67" s="221"/>
      <c r="DJ67" s="221"/>
      <c r="DK67" s="221"/>
      <c r="DL67" s="221"/>
      <c r="DM67" s="221"/>
      <c r="DN67" s="221"/>
      <c r="DO67" s="221"/>
      <c r="DP67" s="221"/>
      <c r="DQ67" s="221"/>
      <c r="DR67" s="221"/>
      <c r="DS67" s="221"/>
      <c r="DT67" s="221"/>
      <c r="DU67" s="221"/>
      <c r="DV67" s="221"/>
      <c r="DW67" s="221"/>
      <c r="DX67" s="221"/>
      <c r="DY67" s="221"/>
      <c r="DZ67" s="221"/>
      <c r="EA67" s="221"/>
      <c r="EB67" s="221"/>
      <c r="EC67" s="221"/>
      <c r="ED67" s="221"/>
      <c r="EE67" s="221"/>
      <c r="EF67" s="221"/>
      <c r="EG67" s="221"/>
      <c r="EH67" s="221"/>
      <c r="EI67" s="221"/>
      <c r="EJ67" s="221"/>
      <c r="EK67" s="221"/>
      <c r="EL67" s="221"/>
      <c r="EM67" s="221"/>
      <c r="EN67" s="221"/>
      <c r="EO67" s="221"/>
      <c r="EP67" s="221"/>
      <c r="EQ67" s="221"/>
      <c r="ER67" s="221"/>
      <c r="ES67" s="221"/>
      <c r="ET67" s="221"/>
      <c r="EU67" s="221"/>
      <c r="EV67" s="221"/>
      <c r="EW67" s="221"/>
      <c r="EX67" s="221"/>
      <c r="EY67" s="221"/>
      <c r="EZ67" s="221"/>
      <c r="FA67" s="221"/>
      <c r="FB67" s="221"/>
      <c r="FC67" s="221"/>
      <c r="FD67" s="221"/>
      <c r="FE67" s="221"/>
      <c r="FF67" s="221"/>
      <c r="FG67" s="221"/>
      <c r="FH67" s="221"/>
      <c r="FI67" s="221"/>
      <c r="FJ67" s="221"/>
      <c r="FK67" s="221"/>
      <c r="FL67" s="221"/>
      <c r="FM67" s="221"/>
      <c r="FN67" s="221"/>
      <c r="FO67" s="221"/>
      <c r="FP67" s="221"/>
      <c r="FQ67" s="221"/>
      <c r="FR67" s="221"/>
      <c r="FS67" s="221"/>
      <c r="FT67" s="221"/>
      <c r="FU67" s="221"/>
      <c r="FV67" s="221"/>
      <c r="FW67" s="221"/>
      <c r="FX67" s="221"/>
      <c r="FY67" s="221"/>
      <c r="FZ67" s="221"/>
      <c r="GA67" s="221"/>
      <c r="GB67" s="221"/>
      <c r="GC67" s="221"/>
      <c r="GD67" s="221"/>
      <c r="GE67" s="221"/>
      <c r="GF67" s="221"/>
      <c r="GG67" s="221"/>
      <c r="GH67" s="221"/>
      <c r="GI67" s="221"/>
      <c r="GJ67" s="221"/>
      <c r="GK67" s="221"/>
      <c r="GL67" s="221"/>
      <c r="GM67" s="221"/>
      <c r="GN67" s="221"/>
      <c r="GO67" s="221"/>
      <c r="GP67" s="221"/>
      <c r="GQ67" s="221"/>
      <c r="GR67" s="221"/>
      <c r="GS67" s="221"/>
      <c r="GT67" s="221"/>
      <c r="GU67" s="221"/>
      <c r="GV67" s="221"/>
      <c r="GW67" s="221"/>
      <c r="GX67" s="221"/>
      <c r="GY67" s="221"/>
      <c r="GZ67" s="221"/>
      <c r="HA67" s="221"/>
      <c r="HB67" s="221"/>
      <c r="HC67" s="221"/>
      <c r="HD67" s="221"/>
      <c r="HE67" s="221"/>
      <c r="HF67" s="221"/>
      <c r="HG67" s="221"/>
      <c r="HH67" s="221"/>
      <c r="HI67" s="221"/>
      <c r="HJ67" s="221"/>
      <c r="HK67" s="221"/>
      <c r="HL67" s="221"/>
      <c r="HM67" s="221"/>
      <c r="HN67" s="221"/>
      <c r="HO67" s="221"/>
      <c r="HP67" s="221"/>
      <c r="HQ67" s="221"/>
      <c r="HR67" s="221"/>
      <c r="HS67" s="221"/>
      <c r="HT67" s="221"/>
      <c r="HU67" s="221"/>
      <c r="HV67" s="221"/>
      <c r="HW67" s="221"/>
      <c r="HX67" s="221"/>
      <c r="HY67" s="221"/>
      <c r="HZ67" s="221"/>
      <c r="IA67" s="221"/>
      <c r="IB67" s="221"/>
      <c r="IC67" s="221"/>
      <c r="ID67" s="221"/>
      <c r="IE67" s="221"/>
      <c r="IF67" s="221"/>
      <c r="IG67" s="221"/>
      <c r="IH67" s="221"/>
      <c r="II67" s="221"/>
      <c r="IJ67" s="221"/>
      <c r="IK67" s="221"/>
      <c r="IL67" s="221"/>
      <c r="IM67" s="221"/>
      <c r="IN67" s="221"/>
      <c r="IO67" s="221"/>
      <c r="IP67" s="221"/>
      <c r="IQ67" s="221"/>
      <c r="IR67" s="221"/>
      <c r="IS67" s="221"/>
      <c r="IT67" s="221"/>
      <c r="IU67" s="221"/>
      <c r="IV67" s="221"/>
      <c r="IW67" s="221"/>
      <c r="IX67" s="221"/>
      <c r="IY67" s="221"/>
      <c r="IZ67" s="221"/>
      <c r="JA67" s="221"/>
      <c r="JB67" s="221"/>
      <c r="JC67" s="221"/>
      <c r="JD67" s="221"/>
      <c r="JE67" s="221"/>
      <c r="JF67" s="221"/>
      <c r="JG67" s="221"/>
      <c r="JH67" s="221"/>
      <c r="JI67" s="221"/>
      <c r="JJ67" s="221"/>
      <c r="JK67" s="221"/>
      <c r="JL67" s="221"/>
      <c r="JM67" s="221"/>
      <c r="JN67" s="221"/>
      <c r="JO67" s="221"/>
      <c r="JP67" s="221"/>
      <c r="JQ67" s="221"/>
      <c r="JR67" s="221"/>
      <c r="JS67" s="221"/>
      <c r="JT67" s="221"/>
      <c r="JU67" s="221"/>
      <c r="JV67" s="221"/>
      <c r="JW67" s="221"/>
      <c r="JX67" s="221"/>
      <c r="JY67" s="221"/>
      <c r="JZ67" s="221"/>
      <c r="KA67" s="221"/>
      <c r="KB67" s="221"/>
      <c r="KC67" s="221"/>
      <c r="KD67" s="221"/>
      <c r="KE67" s="221"/>
      <c r="KF67" s="221"/>
      <c r="KG67" s="221"/>
      <c r="KH67" s="221"/>
      <c r="KI67" s="221"/>
      <c r="KJ67" s="221"/>
      <c r="KK67" s="221"/>
      <c r="KL67" s="221"/>
      <c r="KM67" s="221"/>
      <c r="KN67" s="221"/>
      <c r="KO67" s="221"/>
      <c r="KP67" s="221"/>
      <c r="KQ67" s="221"/>
      <c r="KR67" s="221"/>
      <c r="KS67" s="221"/>
      <c r="KT67" s="221"/>
      <c r="KU67" s="221"/>
      <c r="KV67" s="221"/>
      <c r="KW67" s="221"/>
      <c r="KX67" s="221"/>
      <c r="KY67" s="221"/>
      <c r="KZ67" s="221"/>
      <c r="LA67" s="221"/>
      <c r="LB67" s="221"/>
      <c r="LC67" s="221"/>
      <c r="LD67" s="221"/>
      <c r="LE67" s="221"/>
      <c r="LF67" s="221"/>
      <c r="LG67" s="221"/>
      <c r="LH67" s="221"/>
      <c r="LI67" s="221"/>
      <c r="LJ67" s="221"/>
      <c r="LK67" s="221"/>
      <c r="LL67" s="221"/>
      <c r="LM67" s="221"/>
      <c r="LN67" s="221"/>
      <c r="LO67" s="221"/>
      <c r="LP67" s="221"/>
      <c r="LQ67" s="221"/>
      <c r="LR67" s="221"/>
      <c r="LS67" s="221"/>
      <c r="LT67" s="221"/>
      <c r="LU67" s="221"/>
      <c r="LV67" s="221"/>
      <c r="LW67" s="221"/>
      <c r="LX67" s="221"/>
      <c r="LY67" s="221"/>
      <c r="LZ67" s="221"/>
      <c r="MA67" s="221"/>
      <c r="MB67" s="221"/>
      <c r="MC67" s="221"/>
      <c r="MD67" s="221"/>
      <c r="ME67" s="221"/>
      <c r="MF67" s="221"/>
      <c r="MG67" s="221"/>
      <c r="MH67" s="221"/>
      <c r="MI67" s="221"/>
      <c r="MJ67" s="221"/>
      <c r="MK67" s="221"/>
      <c r="ML67" s="221"/>
      <c r="MM67" s="221"/>
      <c r="MN67" s="221"/>
      <c r="MO67" s="221"/>
      <c r="MP67" s="221"/>
      <c r="MQ67" s="221"/>
      <c r="MR67" s="221"/>
      <c r="MS67" s="221"/>
      <c r="MT67" s="221"/>
      <c r="MU67" s="221"/>
      <c r="MV67" s="221"/>
      <c r="MW67" s="221"/>
      <c r="MX67" s="221"/>
      <c r="MY67" s="221"/>
      <c r="MZ67" s="221"/>
      <c r="NA67" s="221"/>
      <c r="NB67" s="221"/>
      <c r="NC67" s="221"/>
      <c r="ND67" s="221"/>
      <c r="NE67" s="221"/>
      <c r="NF67" s="221"/>
      <c r="NG67" s="221"/>
    </row>
    <row r="68" spans="1:371" s="133" customFormat="1" x14ac:dyDescent="0.25">
      <c r="A68" s="221">
        <v>129</v>
      </c>
      <c r="B68" s="274">
        <v>0</v>
      </c>
      <c r="C68" s="221">
        <v>1</v>
      </c>
      <c r="D68" s="206">
        <v>2</v>
      </c>
      <c r="E68" s="267">
        <v>130</v>
      </c>
      <c r="F68" s="865">
        <f t="shared" si="2"/>
        <v>130</v>
      </c>
      <c r="G68" s="232">
        <v>130</v>
      </c>
      <c r="H68" s="232"/>
      <c r="I68" s="122">
        <v>84</v>
      </c>
      <c r="J68" s="342">
        <v>28.400547963513649</v>
      </c>
      <c r="K68" s="210">
        <v>1.9904569630263655</v>
      </c>
      <c r="L68" s="208">
        <v>1</v>
      </c>
      <c r="M68" s="327">
        <v>0</v>
      </c>
      <c r="N68" s="223"/>
      <c r="O68" s="208"/>
      <c r="P68" s="223"/>
      <c r="Q68" s="613">
        <v>100</v>
      </c>
      <c r="R68" s="613">
        <v>0.89</v>
      </c>
      <c r="S68" s="613">
        <v>60</v>
      </c>
      <c r="T68" s="613"/>
      <c r="U68" s="609">
        <v>1923</v>
      </c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  <c r="AR68" s="221"/>
      <c r="AS68" s="221"/>
      <c r="AT68" s="221"/>
      <c r="AU68" s="221"/>
      <c r="AV68" s="221"/>
      <c r="AW68" s="221"/>
      <c r="AX68" s="221"/>
      <c r="AY68" s="221"/>
      <c r="AZ68" s="221"/>
      <c r="BA68" s="221"/>
      <c r="BB68" s="221"/>
      <c r="BC68" s="221"/>
      <c r="BD68" s="221"/>
      <c r="BE68" s="221"/>
      <c r="BF68" s="221"/>
      <c r="BG68" s="221"/>
      <c r="BH68" s="221"/>
      <c r="BI68" s="221"/>
      <c r="BJ68" s="221"/>
      <c r="BK68" s="221"/>
      <c r="BL68" s="221"/>
      <c r="BM68" s="221"/>
      <c r="BN68" s="221"/>
      <c r="BO68" s="221"/>
      <c r="BP68" s="221"/>
      <c r="BQ68" s="221"/>
      <c r="BR68" s="221"/>
      <c r="BS68" s="221"/>
      <c r="BT68" s="221"/>
      <c r="BU68" s="221"/>
      <c r="BV68" s="221"/>
      <c r="BW68" s="221"/>
      <c r="BX68" s="221"/>
      <c r="BY68" s="221"/>
      <c r="BZ68" s="221"/>
      <c r="CA68" s="221"/>
      <c r="CB68" s="221"/>
      <c r="CC68" s="221"/>
      <c r="CD68" s="221"/>
      <c r="CE68" s="221"/>
      <c r="CF68" s="221"/>
      <c r="CG68" s="221"/>
      <c r="CH68" s="221"/>
      <c r="CI68" s="221"/>
      <c r="CJ68" s="221"/>
      <c r="CK68" s="221"/>
      <c r="CL68" s="221"/>
      <c r="CM68" s="221"/>
      <c r="CN68" s="221"/>
      <c r="CO68" s="221"/>
      <c r="CP68" s="221"/>
      <c r="CQ68" s="221"/>
      <c r="CR68" s="221"/>
      <c r="CS68" s="221"/>
      <c r="CT68" s="221"/>
      <c r="CU68" s="221"/>
      <c r="CV68" s="221"/>
      <c r="CW68" s="221"/>
      <c r="CX68" s="221"/>
      <c r="CY68" s="221"/>
      <c r="CZ68" s="221"/>
      <c r="DA68" s="221"/>
      <c r="DB68" s="221"/>
      <c r="DC68" s="221"/>
      <c r="DD68" s="221"/>
      <c r="DE68" s="221"/>
      <c r="DF68" s="221"/>
      <c r="DG68" s="221"/>
      <c r="DH68" s="221"/>
      <c r="DI68" s="221"/>
      <c r="DJ68" s="221"/>
      <c r="DK68" s="221"/>
      <c r="DL68" s="221"/>
      <c r="DM68" s="221"/>
      <c r="DN68" s="221"/>
      <c r="DO68" s="221"/>
      <c r="DP68" s="221"/>
      <c r="DQ68" s="221"/>
      <c r="DR68" s="221"/>
      <c r="DS68" s="221"/>
      <c r="DT68" s="221"/>
      <c r="DU68" s="221"/>
      <c r="DV68" s="221"/>
      <c r="DW68" s="221"/>
      <c r="DX68" s="221"/>
      <c r="DY68" s="221"/>
      <c r="DZ68" s="221"/>
      <c r="EA68" s="221"/>
      <c r="EB68" s="221"/>
      <c r="EC68" s="221"/>
      <c r="ED68" s="221"/>
      <c r="EE68" s="221"/>
      <c r="EF68" s="221"/>
      <c r="EG68" s="221"/>
      <c r="EH68" s="221"/>
      <c r="EI68" s="221"/>
      <c r="EJ68" s="221"/>
      <c r="EK68" s="221"/>
      <c r="EL68" s="221"/>
      <c r="EM68" s="221"/>
      <c r="EN68" s="221"/>
      <c r="EO68" s="221"/>
      <c r="EP68" s="221"/>
      <c r="EQ68" s="221"/>
      <c r="ER68" s="221"/>
      <c r="ES68" s="221"/>
      <c r="ET68" s="221"/>
      <c r="EU68" s="221"/>
      <c r="EV68" s="221"/>
      <c r="EW68" s="221"/>
      <c r="EX68" s="221"/>
      <c r="EY68" s="221"/>
      <c r="EZ68" s="221"/>
      <c r="FA68" s="221"/>
      <c r="FB68" s="221"/>
      <c r="FC68" s="221"/>
      <c r="FD68" s="221"/>
      <c r="FE68" s="221"/>
      <c r="FF68" s="221"/>
      <c r="FG68" s="221"/>
      <c r="FH68" s="221"/>
      <c r="FI68" s="221"/>
      <c r="FJ68" s="221"/>
      <c r="FK68" s="221"/>
      <c r="FL68" s="221"/>
      <c r="FM68" s="221"/>
      <c r="FN68" s="221"/>
      <c r="FO68" s="221"/>
      <c r="FP68" s="221"/>
      <c r="FQ68" s="221"/>
      <c r="FR68" s="221"/>
      <c r="FS68" s="221"/>
      <c r="FT68" s="221"/>
      <c r="FU68" s="221"/>
      <c r="FV68" s="221"/>
      <c r="FW68" s="221"/>
      <c r="FX68" s="221"/>
      <c r="FY68" s="221"/>
      <c r="FZ68" s="221"/>
      <c r="GA68" s="221"/>
      <c r="GB68" s="221"/>
      <c r="GC68" s="221"/>
      <c r="GD68" s="221"/>
      <c r="GE68" s="221"/>
      <c r="GF68" s="221"/>
      <c r="GG68" s="221"/>
      <c r="GH68" s="221"/>
      <c r="GI68" s="221"/>
      <c r="GJ68" s="221"/>
      <c r="GK68" s="221"/>
      <c r="GL68" s="221"/>
      <c r="GM68" s="221"/>
      <c r="GN68" s="221"/>
      <c r="GO68" s="221"/>
      <c r="GP68" s="221"/>
      <c r="GQ68" s="221"/>
      <c r="GR68" s="221"/>
      <c r="GS68" s="221"/>
      <c r="GT68" s="221"/>
      <c r="GU68" s="221"/>
      <c r="GV68" s="221"/>
      <c r="GW68" s="221"/>
      <c r="GX68" s="221"/>
      <c r="GY68" s="221"/>
      <c r="GZ68" s="221"/>
      <c r="HA68" s="221"/>
      <c r="HB68" s="221"/>
      <c r="HC68" s="221"/>
      <c r="HD68" s="221"/>
      <c r="HE68" s="221"/>
      <c r="HF68" s="221"/>
      <c r="HG68" s="221"/>
      <c r="HH68" s="221"/>
      <c r="HI68" s="221"/>
      <c r="HJ68" s="221"/>
      <c r="HK68" s="221"/>
      <c r="HL68" s="221"/>
      <c r="HM68" s="221"/>
      <c r="HN68" s="221"/>
      <c r="HO68" s="221"/>
      <c r="HP68" s="221"/>
      <c r="HQ68" s="221"/>
      <c r="HR68" s="221"/>
      <c r="HS68" s="221"/>
      <c r="HT68" s="221"/>
      <c r="HU68" s="221"/>
      <c r="HV68" s="221"/>
      <c r="HW68" s="221"/>
      <c r="HX68" s="221"/>
      <c r="HY68" s="221"/>
      <c r="HZ68" s="221"/>
      <c r="IA68" s="221"/>
      <c r="IB68" s="221"/>
      <c r="IC68" s="221"/>
      <c r="ID68" s="221"/>
      <c r="IE68" s="221"/>
      <c r="IF68" s="221"/>
      <c r="IG68" s="221"/>
      <c r="IH68" s="221"/>
      <c r="II68" s="221"/>
      <c r="IJ68" s="221"/>
      <c r="IK68" s="221"/>
      <c r="IL68" s="221"/>
      <c r="IM68" s="221"/>
      <c r="IN68" s="221"/>
      <c r="IO68" s="221"/>
      <c r="IP68" s="221"/>
      <c r="IQ68" s="221"/>
      <c r="IR68" s="221"/>
      <c r="IS68" s="221"/>
      <c r="IT68" s="221"/>
      <c r="IU68" s="221"/>
      <c r="IV68" s="221"/>
      <c r="IW68" s="221"/>
      <c r="IX68" s="221"/>
      <c r="IY68" s="221"/>
      <c r="IZ68" s="221"/>
      <c r="JA68" s="221"/>
      <c r="JB68" s="221"/>
      <c r="JC68" s="221"/>
      <c r="JD68" s="221"/>
      <c r="JE68" s="221"/>
      <c r="JF68" s="221"/>
      <c r="JG68" s="221"/>
      <c r="JH68" s="221"/>
      <c r="JI68" s="221"/>
      <c r="JJ68" s="221"/>
      <c r="JK68" s="221"/>
      <c r="JL68" s="221"/>
      <c r="JM68" s="221"/>
      <c r="JN68" s="221"/>
      <c r="JO68" s="221"/>
      <c r="JP68" s="221"/>
      <c r="JQ68" s="221"/>
      <c r="JR68" s="221"/>
      <c r="JS68" s="221"/>
      <c r="JT68" s="221"/>
      <c r="JU68" s="221"/>
      <c r="JV68" s="221"/>
      <c r="JW68" s="221"/>
      <c r="JX68" s="221"/>
      <c r="JY68" s="221"/>
      <c r="JZ68" s="221"/>
      <c r="KA68" s="221"/>
      <c r="KB68" s="221"/>
      <c r="KC68" s="221"/>
      <c r="KD68" s="221"/>
      <c r="KE68" s="221"/>
      <c r="KF68" s="221"/>
      <c r="KG68" s="221"/>
      <c r="KH68" s="221"/>
      <c r="KI68" s="221"/>
      <c r="KJ68" s="221"/>
      <c r="KK68" s="221"/>
      <c r="KL68" s="221"/>
      <c r="KM68" s="221"/>
      <c r="KN68" s="221"/>
      <c r="KO68" s="221"/>
      <c r="KP68" s="221"/>
      <c r="KQ68" s="221"/>
      <c r="KR68" s="221"/>
      <c r="KS68" s="221"/>
      <c r="KT68" s="221"/>
      <c r="KU68" s="221"/>
      <c r="KV68" s="221"/>
      <c r="KW68" s="221"/>
      <c r="KX68" s="221"/>
      <c r="KY68" s="221"/>
      <c r="KZ68" s="221"/>
      <c r="LA68" s="221"/>
      <c r="LB68" s="221"/>
      <c r="LC68" s="221"/>
      <c r="LD68" s="221"/>
      <c r="LE68" s="221"/>
      <c r="LF68" s="221"/>
      <c r="LG68" s="221"/>
      <c r="LH68" s="221"/>
      <c r="LI68" s="221"/>
      <c r="LJ68" s="221"/>
      <c r="LK68" s="221"/>
      <c r="LL68" s="221"/>
      <c r="LM68" s="221"/>
      <c r="LN68" s="221"/>
      <c r="LO68" s="221"/>
      <c r="LP68" s="221"/>
      <c r="LQ68" s="221"/>
      <c r="LR68" s="221"/>
      <c r="LS68" s="221"/>
      <c r="LT68" s="221"/>
      <c r="LU68" s="221"/>
      <c r="LV68" s="221"/>
      <c r="LW68" s="221"/>
      <c r="LX68" s="221"/>
      <c r="LY68" s="221"/>
      <c r="LZ68" s="221"/>
      <c r="MA68" s="221"/>
      <c r="MB68" s="221"/>
      <c r="MC68" s="221"/>
      <c r="MD68" s="221"/>
      <c r="ME68" s="221"/>
      <c r="MF68" s="221"/>
      <c r="MG68" s="221"/>
      <c r="MH68" s="221"/>
      <c r="MI68" s="221"/>
      <c r="MJ68" s="221"/>
      <c r="MK68" s="221"/>
      <c r="ML68" s="221"/>
      <c r="MM68" s="221"/>
      <c r="MN68" s="221"/>
      <c r="MO68" s="221"/>
      <c r="MP68" s="221"/>
      <c r="MQ68" s="221"/>
      <c r="MR68" s="221"/>
      <c r="MS68" s="221"/>
      <c r="MT68" s="221"/>
      <c r="MU68" s="221"/>
      <c r="MV68" s="221"/>
      <c r="MW68" s="221"/>
      <c r="MX68" s="221"/>
      <c r="MY68" s="221"/>
      <c r="MZ68" s="221"/>
      <c r="NA68" s="221"/>
      <c r="NB68" s="221"/>
      <c r="NC68" s="221"/>
      <c r="ND68" s="221"/>
      <c r="NE68" s="221"/>
      <c r="NF68" s="221"/>
      <c r="NG68" s="221"/>
    </row>
    <row r="69" spans="1:371" s="133" customFormat="1" x14ac:dyDescent="0.25">
      <c r="A69" s="274">
        <v>130</v>
      </c>
      <c r="B69" s="221">
        <v>0</v>
      </c>
      <c r="C69" s="221">
        <v>1</v>
      </c>
      <c r="D69" s="206">
        <v>2</v>
      </c>
      <c r="E69" s="274">
        <v>131</v>
      </c>
      <c r="F69" s="865">
        <f t="shared" si="2"/>
        <v>131</v>
      </c>
      <c r="G69" s="232">
        <v>131</v>
      </c>
      <c r="H69" s="232"/>
      <c r="I69" s="122">
        <v>67</v>
      </c>
      <c r="J69" s="342">
        <v>28.735632183908045</v>
      </c>
      <c r="K69" s="210">
        <v>2.0186462114381913</v>
      </c>
      <c r="L69" s="208">
        <v>0</v>
      </c>
      <c r="M69" s="327">
        <v>1</v>
      </c>
      <c r="N69" s="223"/>
      <c r="O69" s="208"/>
      <c r="P69" s="223"/>
      <c r="Q69" s="613">
        <v>371</v>
      </c>
      <c r="R69" s="613">
        <v>1.25</v>
      </c>
      <c r="S69" s="613">
        <v>58</v>
      </c>
      <c r="T69" s="613"/>
      <c r="U69" s="609">
        <v>1640</v>
      </c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221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  <c r="BM69" s="221"/>
      <c r="BN69" s="221"/>
      <c r="BO69" s="221"/>
      <c r="BP69" s="221"/>
      <c r="BQ69" s="221"/>
      <c r="BR69" s="221"/>
      <c r="BS69" s="221"/>
      <c r="BT69" s="221"/>
      <c r="BU69" s="221"/>
      <c r="BV69" s="221"/>
      <c r="BW69" s="221"/>
      <c r="BX69" s="221"/>
      <c r="BY69" s="221"/>
      <c r="BZ69" s="221"/>
      <c r="CA69" s="221"/>
      <c r="CB69" s="221"/>
      <c r="CC69" s="221"/>
      <c r="CD69" s="221"/>
      <c r="CE69" s="221"/>
      <c r="CF69" s="221"/>
      <c r="CG69" s="221"/>
      <c r="CH69" s="221"/>
      <c r="CI69" s="221"/>
      <c r="CJ69" s="221"/>
      <c r="CK69" s="221"/>
      <c r="CL69" s="221"/>
      <c r="CM69" s="221"/>
      <c r="CN69" s="221"/>
      <c r="CO69" s="221"/>
      <c r="CP69" s="221"/>
      <c r="CQ69" s="221"/>
      <c r="CR69" s="221"/>
      <c r="CS69" s="221"/>
      <c r="CT69" s="221"/>
      <c r="CU69" s="221"/>
      <c r="CV69" s="221"/>
      <c r="CW69" s="221"/>
      <c r="CX69" s="221"/>
      <c r="CY69" s="221"/>
      <c r="CZ69" s="221"/>
      <c r="DA69" s="221"/>
      <c r="DB69" s="221"/>
      <c r="DC69" s="221"/>
      <c r="DD69" s="221"/>
      <c r="DE69" s="221"/>
      <c r="DF69" s="221"/>
      <c r="DG69" s="221"/>
      <c r="DH69" s="221"/>
      <c r="DI69" s="221"/>
      <c r="DJ69" s="221"/>
      <c r="DK69" s="221"/>
      <c r="DL69" s="221"/>
      <c r="DM69" s="221"/>
      <c r="DN69" s="221"/>
      <c r="DO69" s="221"/>
      <c r="DP69" s="221"/>
      <c r="DQ69" s="221"/>
      <c r="DR69" s="221"/>
      <c r="DS69" s="221"/>
      <c r="DT69" s="221"/>
      <c r="DU69" s="221"/>
      <c r="DV69" s="221"/>
      <c r="DW69" s="221"/>
      <c r="DX69" s="221"/>
      <c r="DY69" s="221"/>
      <c r="DZ69" s="221"/>
      <c r="EA69" s="221"/>
      <c r="EB69" s="221"/>
      <c r="EC69" s="221"/>
      <c r="ED69" s="221"/>
      <c r="EE69" s="221"/>
      <c r="EF69" s="221"/>
      <c r="EG69" s="221"/>
      <c r="EH69" s="221"/>
      <c r="EI69" s="221"/>
      <c r="EJ69" s="221"/>
      <c r="EK69" s="221"/>
      <c r="EL69" s="221"/>
      <c r="EM69" s="221"/>
      <c r="EN69" s="221"/>
      <c r="EO69" s="221"/>
      <c r="EP69" s="221"/>
      <c r="EQ69" s="221"/>
      <c r="ER69" s="221"/>
      <c r="ES69" s="221"/>
      <c r="ET69" s="221"/>
      <c r="EU69" s="221"/>
      <c r="EV69" s="221"/>
      <c r="EW69" s="221"/>
      <c r="EX69" s="221"/>
      <c r="EY69" s="221"/>
      <c r="EZ69" s="221"/>
      <c r="FA69" s="221"/>
      <c r="FB69" s="221"/>
      <c r="FC69" s="221"/>
      <c r="FD69" s="221"/>
      <c r="FE69" s="221"/>
      <c r="FF69" s="221"/>
      <c r="FG69" s="221"/>
      <c r="FH69" s="221"/>
      <c r="FI69" s="221"/>
      <c r="FJ69" s="221"/>
      <c r="FK69" s="221"/>
      <c r="FL69" s="221"/>
      <c r="FM69" s="221"/>
      <c r="FN69" s="221"/>
      <c r="FO69" s="221"/>
      <c r="FP69" s="221"/>
      <c r="FQ69" s="221"/>
      <c r="FR69" s="221"/>
      <c r="FS69" s="221"/>
      <c r="FT69" s="221"/>
      <c r="FU69" s="221"/>
      <c r="FV69" s="221"/>
      <c r="FW69" s="221"/>
      <c r="FX69" s="221"/>
      <c r="FY69" s="221"/>
      <c r="FZ69" s="221"/>
      <c r="GA69" s="221"/>
      <c r="GB69" s="221"/>
      <c r="GC69" s="221"/>
      <c r="GD69" s="221"/>
      <c r="GE69" s="221"/>
      <c r="GF69" s="221"/>
      <c r="GG69" s="221"/>
      <c r="GH69" s="221"/>
      <c r="GI69" s="221"/>
      <c r="GJ69" s="221"/>
      <c r="GK69" s="221"/>
      <c r="GL69" s="221"/>
      <c r="GM69" s="221"/>
      <c r="GN69" s="221"/>
      <c r="GO69" s="221"/>
      <c r="GP69" s="221"/>
      <c r="GQ69" s="221"/>
      <c r="GR69" s="221"/>
      <c r="GS69" s="221"/>
      <c r="GT69" s="221"/>
      <c r="GU69" s="221"/>
      <c r="GV69" s="221"/>
      <c r="GW69" s="221"/>
      <c r="GX69" s="221"/>
      <c r="GY69" s="221"/>
      <c r="GZ69" s="221"/>
      <c r="HA69" s="221"/>
      <c r="HB69" s="221"/>
      <c r="HC69" s="221"/>
      <c r="HD69" s="221"/>
      <c r="HE69" s="221"/>
      <c r="HF69" s="221"/>
      <c r="HG69" s="221"/>
      <c r="HH69" s="221"/>
      <c r="HI69" s="221"/>
      <c r="HJ69" s="221"/>
      <c r="HK69" s="221"/>
      <c r="HL69" s="221"/>
      <c r="HM69" s="221"/>
      <c r="HN69" s="221"/>
      <c r="HO69" s="221"/>
      <c r="HP69" s="221"/>
      <c r="HQ69" s="221"/>
      <c r="HR69" s="221"/>
      <c r="HS69" s="221"/>
      <c r="HT69" s="221"/>
      <c r="HU69" s="221"/>
      <c r="HV69" s="221"/>
      <c r="HW69" s="221"/>
      <c r="HX69" s="221"/>
      <c r="HY69" s="221"/>
      <c r="HZ69" s="221"/>
      <c r="IA69" s="221"/>
      <c r="IB69" s="221"/>
      <c r="IC69" s="221"/>
      <c r="ID69" s="221"/>
      <c r="IE69" s="221"/>
      <c r="IF69" s="221"/>
      <c r="IG69" s="221"/>
      <c r="IH69" s="221"/>
      <c r="II69" s="221"/>
      <c r="IJ69" s="221"/>
      <c r="IK69" s="221"/>
      <c r="IL69" s="221"/>
      <c r="IM69" s="221"/>
      <c r="IN69" s="221"/>
      <c r="IO69" s="221"/>
      <c r="IP69" s="221"/>
      <c r="IQ69" s="221"/>
      <c r="IR69" s="221"/>
      <c r="IS69" s="221"/>
      <c r="IT69" s="221"/>
      <c r="IU69" s="221"/>
      <c r="IV69" s="221"/>
      <c r="IW69" s="221"/>
      <c r="IX69" s="221"/>
      <c r="IY69" s="221"/>
      <c r="IZ69" s="221"/>
      <c r="JA69" s="221"/>
      <c r="JB69" s="221"/>
      <c r="JC69" s="221"/>
      <c r="JD69" s="221"/>
      <c r="JE69" s="221"/>
      <c r="JF69" s="221"/>
      <c r="JG69" s="221"/>
      <c r="JH69" s="221"/>
      <c r="JI69" s="221"/>
      <c r="JJ69" s="221"/>
      <c r="JK69" s="221"/>
      <c r="JL69" s="221"/>
      <c r="JM69" s="221"/>
      <c r="JN69" s="221"/>
      <c r="JO69" s="221"/>
      <c r="JP69" s="221"/>
      <c r="JQ69" s="221"/>
      <c r="JR69" s="221"/>
      <c r="JS69" s="221"/>
      <c r="JT69" s="221"/>
      <c r="JU69" s="221"/>
      <c r="JV69" s="221"/>
      <c r="JW69" s="221"/>
      <c r="JX69" s="221"/>
      <c r="JY69" s="221"/>
      <c r="JZ69" s="221"/>
      <c r="KA69" s="221"/>
      <c r="KB69" s="221"/>
      <c r="KC69" s="221"/>
      <c r="KD69" s="221"/>
      <c r="KE69" s="221"/>
      <c r="KF69" s="221"/>
      <c r="KG69" s="221"/>
      <c r="KH69" s="221"/>
      <c r="KI69" s="221"/>
      <c r="KJ69" s="221"/>
      <c r="KK69" s="221"/>
      <c r="KL69" s="221"/>
      <c r="KM69" s="221"/>
      <c r="KN69" s="221"/>
      <c r="KO69" s="221"/>
      <c r="KP69" s="221"/>
      <c r="KQ69" s="221"/>
      <c r="KR69" s="221"/>
      <c r="KS69" s="221"/>
      <c r="KT69" s="221"/>
      <c r="KU69" s="221"/>
      <c r="KV69" s="221"/>
      <c r="KW69" s="221"/>
      <c r="KX69" s="221"/>
      <c r="KY69" s="221"/>
      <c r="KZ69" s="221"/>
      <c r="LA69" s="221"/>
      <c r="LB69" s="221"/>
      <c r="LC69" s="221"/>
      <c r="LD69" s="221"/>
      <c r="LE69" s="221"/>
      <c r="LF69" s="221"/>
      <c r="LG69" s="221"/>
      <c r="LH69" s="221"/>
      <c r="LI69" s="221"/>
      <c r="LJ69" s="221"/>
      <c r="LK69" s="221"/>
      <c r="LL69" s="221"/>
      <c r="LM69" s="221"/>
      <c r="LN69" s="221"/>
      <c r="LO69" s="221"/>
      <c r="LP69" s="221"/>
      <c r="LQ69" s="221"/>
      <c r="LR69" s="221"/>
      <c r="LS69" s="221"/>
      <c r="LT69" s="221"/>
      <c r="LU69" s="221"/>
      <c r="LV69" s="221"/>
      <c r="LW69" s="221"/>
      <c r="LX69" s="221"/>
      <c r="LY69" s="221"/>
      <c r="LZ69" s="221"/>
      <c r="MA69" s="221"/>
      <c r="MB69" s="221"/>
      <c r="MC69" s="221"/>
      <c r="MD69" s="221"/>
      <c r="ME69" s="221"/>
      <c r="MF69" s="221"/>
      <c r="MG69" s="221"/>
      <c r="MH69" s="221"/>
      <c r="MI69" s="221"/>
      <c r="MJ69" s="221"/>
      <c r="MK69" s="221"/>
      <c r="ML69" s="221"/>
      <c r="MM69" s="221"/>
      <c r="MN69" s="221"/>
      <c r="MO69" s="221"/>
      <c r="MP69" s="221"/>
      <c r="MQ69" s="221"/>
      <c r="MR69" s="221"/>
      <c r="MS69" s="221"/>
      <c r="MT69" s="221"/>
      <c r="MU69" s="221"/>
      <c r="MV69" s="221"/>
      <c r="MW69" s="221"/>
      <c r="MX69" s="221"/>
      <c r="MY69" s="221"/>
      <c r="MZ69" s="221"/>
      <c r="NA69" s="221"/>
      <c r="NB69" s="221"/>
      <c r="NC69" s="221"/>
      <c r="ND69" s="221"/>
      <c r="NE69" s="221"/>
      <c r="NF69" s="221"/>
      <c r="NG69" s="221"/>
    </row>
    <row r="70" spans="1:371" s="133" customFormat="1" x14ac:dyDescent="0.25">
      <c r="A70" s="221">
        <v>131</v>
      </c>
      <c r="B70" s="221">
        <v>0</v>
      </c>
      <c r="C70" s="221">
        <v>1</v>
      </c>
      <c r="D70" s="206">
        <v>2</v>
      </c>
      <c r="E70" s="267">
        <v>132</v>
      </c>
      <c r="F70" s="865">
        <f t="shared" si="2"/>
        <v>132</v>
      </c>
      <c r="G70" s="232">
        <v>132</v>
      </c>
      <c r="H70" s="232"/>
      <c r="I70" s="122">
        <v>78</v>
      </c>
      <c r="J70" s="342">
        <v>26.149276859504134</v>
      </c>
      <c r="K70" s="210">
        <v>1.9745545708233794</v>
      </c>
      <c r="L70" s="208">
        <v>0</v>
      </c>
      <c r="M70" s="327">
        <v>0</v>
      </c>
      <c r="N70" s="223"/>
      <c r="O70" s="208"/>
      <c r="P70" s="223"/>
      <c r="Q70" s="613"/>
      <c r="R70" s="613">
        <v>1.01</v>
      </c>
      <c r="S70" s="613">
        <v>71</v>
      </c>
      <c r="T70" s="613"/>
      <c r="U70" s="609">
        <v>3155</v>
      </c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  <c r="AQ70" s="221"/>
      <c r="AR70" s="221"/>
      <c r="AS70" s="221"/>
      <c r="AT70" s="221"/>
      <c r="AU70" s="221"/>
      <c r="AV70" s="221"/>
      <c r="AW70" s="221"/>
      <c r="AX70" s="221"/>
      <c r="AY70" s="221"/>
      <c r="AZ70" s="221"/>
      <c r="BA70" s="221"/>
      <c r="BB70" s="221"/>
      <c r="BC70" s="221"/>
      <c r="BD70" s="221"/>
      <c r="BE70" s="221"/>
      <c r="BF70" s="221"/>
      <c r="BG70" s="221"/>
      <c r="BH70" s="221"/>
      <c r="BI70" s="221"/>
      <c r="BJ70" s="221"/>
      <c r="BK70" s="221"/>
      <c r="BL70" s="221"/>
      <c r="BM70" s="221"/>
      <c r="BN70" s="221"/>
      <c r="BO70" s="221"/>
      <c r="BP70" s="221"/>
      <c r="BQ70" s="221"/>
      <c r="BR70" s="221"/>
      <c r="BS70" s="221"/>
      <c r="BT70" s="221"/>
      <c r="BU70" s="221"/>
      <c r="BV70" s="221"/>
      <c r="BW70" s="221"/>
      <c r="BX70" s="221"/>
      <c r="BY70" s="221"/>
      <c r="BZ70" s="221"/>
      <c r="CA70" s="221"/>
      <c r="CB70" s="221"/>
      <c r="CC70" s="221"/>
      <c r="CD70" s="221"/>
      <c r="CE70" s="221"/>
      <c r="CF70" s="221"/>
      <c r="CG70" s="221"/>
      <c r="CH70" s="221"/>
      <c r="CI70" s="221"/>
      <c r="CJ70" s="221"/>
      <c r="CK70" s="221"/>
      <c r="CL70" s="221"/>
      <c r="CM70" s="221"/>
      <c r="CN70" s="221"/>
      <c r="CO70" s="221"/>
      <c r="CP70" s="221"/>
      <c r="CQ70" s="221"/>
      <c r="CR70" s="221"/>
      <c r="CS70" s="221"/>
      <c r="CT70" s="221"/>
      <c r="CU70" s="221"/>
      <c r="CV70" s="221"/>
      <c r="CW70" s="221"/>
      <c r="CX70" s="221"/>
      <c r="CY70" s="221"/>
      <c r="CZ70" s="221"/>
      <c r="DA70" s="221"/>
      <c r="DB70" s="221"/>
      <c r="DC70" s="221"/>
      <c r="DD70" s="221"/>
      <c r="DE70" s="221"/>
      <c r="DF70" s="221"/>
      <c r="DG70" s="221"/>
      <c r="DH70" s="221"/>
      <c r="DI70" s="221"/>
      <c r="DJ70" s="221"/>
      <c r="DK70" s="221"/>
      <c r="DL70" s="221"/>
      <c r="DM70" s="221"/>
      <c r="DN70" s="221"/>
      <c r="DO70" s="221"/>
      <c r="DP70" s="221"/>
      <c r="DQ70" s="221"/>
      <c r="DR70" s="221"/>
      <c r="DS70" s="221"/>
      <c r="DT70" s="221"/>
      <c r="DU70" s="221"/>
      <c r="DV70" s="221"/>
      <c r="DW70" s="221"/>
      <c r="DX70" s="221"/>
      <c r="DY70" s="221"/>
      <c r="DZ70" s="221"/>
      <c r="EA70" s="221"/>
      <c r="EB70" s="221"/>
      <c r="EC70" s="221"/>
      <c r="ED70" s="221"/>
      <c r="EE70" s="221"/>
      <c r="EF70" s="221"/>
      <c r="EG70" s="221"/>
      <c r="EH70" s="221"/>
      <c r="EI70" s="221"/>
      <c r="EJ70" s="221"/>
      <c r="EK70" s="221"/>
      <c r="EL70" s="221"/>
      <c r="EM70" s="221"/>
      <c r="EN70" s="221"/>
      <c r="EO70" s="221"/>
      <c r="EP70" s="221"/>
      <c r="EQ70" s="221"/>
      <c r="ER70" s="221"/>
      <c r="ES70" s="221"/>
      <c r="ET70" s="221"/>
      <c r="EU70" s="221"/>
      <c r="EV70" s="221"/>
      <c r="EW70" s="221"/>
      <c r="EX70" s="221"/>
      <c r="EY70" s="221"/>
      <c r="EZ70" s="221"/>
      <c r="FA70" s="221"/>
      <c r="FB70" s="221"/>
      <c r="FC70" s="221"/>
      <c r="FD70" s="221"/>
      <c r="FE70" s="221"/>
      <c r="FF70" s="221"/>
      <c r="FG70" s="221"/>
      <c r="FH70" s="221"/>
      <c r="FI70" s="221"/>
      <c r="FJ70" s="221"/>
      <c r="FK70" s="221"/>
      <c r="FL70" s="221"/>
      <c r="FM70" s="221"/>
      <c r="FN70" s="221"/>
      <c r="FO70" s="221"/>
      <c r="FP70" s="221"/>
      <c r="FQ70" s="221"/>
      <c r="FR70" s="221"/>
      <c r="FS70" s="221"/>
      <c r="FT70" s="221"/>
      <c r="FU70" s="221"/>
      <c r="FV70" s="221"/>
      <c r="FW70" s="221"/>
      <c r="FX70" s="221"/>
      <c r="FY70" s="221"/>
      <c r="FZ70" s="221"/>
      <c r="GA70" s="221"/>
      <c r="GB70" s="221"/>
      <c r="GC70" s="221"/>
      <c r="GD70" s="221"/>
      <c r="GE70" s="221"/>
      <c r="GF70" s="221"/>
      <c r="GG70" s="221"/>
      <c r="GH70" s="221"/>
      <c r="GI70" s="221"/>
      <c r="GJ70" s="221"/>
      <c r="GK70" s="221"/>
      <c r="GL70" s="221"/>
      <c r="GM70" s="221"/>
      <c r="GN70" s="221"/>
      <c r="GO70" s="221"/>
      <c r="GP70" s="221"/>
      <c r="GQ70" s="221"/>
      <c r="GR70" s="221"/>
      <c r="GS70" s="221"/>
      <c r="GT70" s="221"/>
      <c r="GU70" s="221"/>
      <c r="GV70" s="221"/>
      <c r="GW70" s="221"/>
      <c r="GX70" s="221"/>
      <c r="GY70" s="221"/>
      <c r="GZ70" s="221"/>
      <c r="HA70" s="221"/>
      <c r="HB70" s="221"/>
      <c r="HC70" s="221"/>
      <c r="HD70" s="221"/>
      <c r="HE70" s="221"/>
      <c r="HF70" s="221"/>
      <c r="HG70" s="221"/>
      <c r="HH70" s="221"/>
      <c r="HI70" s="221"/>
      <c r="HJ70" s="221"/>
      <c r="HK70" s="221"/>
      <c r="HL70" s="221"/>
      <c r="HM70" s="221"/>
      <c r="HN70" s="221"/>
      <c r="HO70" s="221"/>
      <c r="HP70" s="221"/>
      <c r="HQ70" s="221"/>
      <c r="HR70" s="221"/>
      <c r="HS70" s="221"/>
      <c r="HT70" s="221"/>
      <c r="HU70" s="221"/>
      <c r="HV70" s="221"/>
      <c r="HW70" s="221"/>
      <c r="HX70" s="221"/>
      <c r="HY70" s="221"/>
      <c r="HZ70" s="221"/>
      <c r="IA70" s="221"/>
      <c r="IB70" s="221"/>
      <c r="IC70" s="221"/>
      <c r="ID70" s="221"/>
      <c r="IE70" s="221"/>
      <c r="IF70" s="221"/>
      <c r="IG70" s="221"/>
      <c r="IH70" s="221"/>
      <c r="II70" s="221"/>
      <c r="IJ70" s="221"/>
      <c r="IK70" s="221"/>
      <c r="IL70" s="221"/>
      <c r="IM70" s="221"/>
      <c r="IN70" s="221"/>
      <c r="IO70" s="221"/>
      <c r="IP70" s="221"/>
      <c r="IQ70" s="221"/>
      <c r="IR70" s="221"/>
      <c r="IS70" s="221"/>
      <c r="IT70" s="221"/>
      <c r="IU70" s="221"/>
      <c r="IV70" s="221"/>
      <c r="IW70" s="221"/>
      <c r="IX70" s="221"/>
      <c r="IY70" s="221"/>
      <c r="IZ70" s="221"/>
      <c r="JA70" s="221"/>
      <c r="JB70" s="221"/>
      <c r="JC70" s="221"/>
      <c r="JD70" s="221"/>
      <c r="JE70" s="221"/>
      <c r="JF70" s="221"/>
      <c r="JG70" s="221"/>
      <c r="JH70" s="221"/>
      <c r="JI70" s="221"/>
      <c r="JJ70" s="221"/>
      <c r="JK70" s="221"/>
      <c r="JL70" s="221"/>
      <c r="JM70" s="221"/>
      <c r="JN70" s="221"/>
      <c r="JO70" s="221"/>
      <c r="JP70" s="221"/>
      <c r="JQ70" s="221"/>
      <c r="JR70" s="221"/>
      <c r="JS70" s="221"/>
      <c r="JT70" s="221"/>
      <c r="JU70" s="221"/>
      <c r="JV70" s="221"/>
      <c r="JW70" s="221"/>
      <c r="JX70" s="221"/>
      <c r="JY70" s="221"/>
      <c r="JZ70" s="221"/>
      <c r="KA70" s="221"/>
      <c r="KB70" s="221"/>
      <c r="KC70" s="221"/>
      <c r="KD70" s="221"/>
      <c r="KE70" s="221"/>
      <c r="KF70" s="221"/>
      <c r="KG70" s="221"/>
      <c r="KH70" s="221"/>
      <c r="KI70" s="221"/>
      <c r="KJ70" s="221"/>
      <c r="KK70" s="221"/>
      <c r="KL70" s="221"/>
      <c r="KM70" s="221"/>
      <c r="KN70" s="221"/>
      <c r="KO70" s="221"/>
      <c r="KP70" s="221"/>
      <c r="KQ70" s="221"/>
      <c r="KR70" s="221"/>
      <c r="KS70" s="221"/>
      <c r="KT70" s="221"/>
      <c r="KU70" s="221"/>
      <c r="KV70" s="221"/>
      <c r="KW70" s="221"/>
      <c r="KX70" s="221"/>
      <c r="KY70" s="221"/>
      <c r="KZ70" s="221"/>
      <c r="LA70" s="221"/>
      <c r="LB70" s="221"/>
      <c r="LC70" s="221"/>
      <c r="LD70" s="221"/>
      <c r="LE70" s="221"/>
      <c r="LF70" s="221"/>
      <c r="LG70" s="221"/>
      <c r="LH70" s="221"/>
      <c r="LI70" s="221"/>
      <c r="LJ70" s="221"/>
      <c r="LK70" s="221"/>
      <c r="LL70" s="221"/>
      <c r="LM70" s="221"/>
      <c r="LN70" s="221"/>
      <c r="LO70" s="221"/>
      <c r="LP70" s="221"/>
      <c r="LQ70" s="221"/>
      <c r="LR70" s="221"/>
      <c r="LS70" s="221"/>
      <c r="LT70" s="221"/>
      <c r="LU70" s="221"/>
      <c r="LV70" s="221"/>
      <c r="LW70" s="221"/>
      <c r="LX70" s="221"/>
      <c r="LY70" s="221"/>
      <c r="LZ70" s="221"/>
      <c r="MA70" s="221"/>
      <c r="MB70" s="221"/>
      <c r="MC70" s="221"/>
      <c r="MD70" s="221"/>
      <c r="ME70" s="221"/>
      <c r="MF70" s="221"/>
      <c r="MG70" s="221"/>
      <c r="MH70" s="221"/>
      <c r="MI70" s="221"/>
      <c r="MJ70" s="221"/>
      <c r="MK70" s="221"/>
      <c r="ML70" s="221"/>
      <c r="MM70" s="221"/>
      <c r="MN70" s="221"/>
      <c r="MO70" s="221"/>
      <c r="MP70" s="221"/>
      <c r="MQ70" s="221"/>
      <c r="MR70" s="221"/>
      <c r="MS70" s="221"/>
      <c r="MT70" s="221"/>
      <c r="MU70" s="221"/>
      <c r="MV70" s="221"/>
      <c r="MW70" s="221"/>
      <c r="MX70" s="221"/>
      <c r="MY70" s="221"/>
      <c r="MZ70" s="221"/>
      <c r="NA70" s="221"/>
      <c r="NB70" s="221"/>
      <c r="NC70" s="221"/>
      <c r="ND70" s="221"/>
      <c r="NE70" s="221"/>
      <c r="NF70" s="221"/>
      <c r="NG70" s="221"/>
    </row>
    <row r="71" spans="1:371" s="133" customFormat="1" x14ac:dyDescent="0.25">
      <c r="A71" s="274">
        <v>133</v>
      </c>
      <c r="B71" s="274">
        <v>0</v>
      </c>
      <c r="C71" s="221">
        <v>1</v>
      </c>
      <c r="D71" s="206">
        <v>2</v>
      </c>
      <c r="E71" s="267">
        <v>134</v>
      </c>
      <c r="F71" s="865">
        <f t="shared" si="2"/>
        <v>134</v>
      </c>
      <c r="G71" s="232">
        <v>134</v>
      </c>
      <c r="H71" s="232"/>
      <c r="I71" s="122">
        <v>70</v>
      </c>
      <c r="J71" s="342">
        <v>40.903686087990486</v>
      </c>
      <c r="K71" s="210">
        <v>1.7600295807980129</v>
      </c>
      <c r="L71" s="208">
        <v>1</v>
      </c>
      <c r="M71" s="327">
        <v>1</v>
      </c>
      <c r="N71" s="223"/>
      <c r="P71" s="223"/>
      <c r="Q71" s="613">
        <v>160</v>
      </c>
      <c r="R71" s="613">
        <v>1.93</v>
      </c>
      <c r="S71" s="613">
        <v>26</v>
      </c>
      <c r="T71" s="613"/>
      <c r="U71" s="609">
        <v>5245</v>
      </c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221"/>
      <c r="AR71" s="221"/>
      <c r="AS71" s="221"/>
      <c r="AT71" s="221"/>
      <c r="AU71" s="221"/>
      <c r="AV71" s="221"/>
      <c r="AW71" s="221"/>
      <c r="AX71" s="221"/>
      <c r="AY71" s="221"/>
      <c r="AZ71" s="221"/>
      <c r="BA71" s="221"/>
      <c r="BB71" s="221"/>
      <c r="BC71" s="221"/>
      <c r="BD71" s="221"/>
      <c r="BE71" s="221"/>
      <c r="BF71" s="221"/>
      <c r="BG71" s="221"/>
      <c r="BH71" s="221"/>
      <c r="BI71" s="221"/>
      <c r="BJ71" s="221"/>
      <c r="BK71" s="221"/>
      <c r="BL71" s="221"/>
      <c r="BM71" s="221"/>
      <c r="BN71" s="221"/>
      <c r="BO71" s="221"/>
      <c r="BP71" s="221"/>
      <c r="BQ71" s="221"/>
      <c r="BR71" s="221"/>
      <c r="BS71" s="221"/>
      <c r="BT71" s="221"/>
      <c r="BU71" s="221"/>
      <c r="BV71" s="221"/>
      <c r="BW71" s="221"/>
      <c r="BX71" s="221"/>
      <c r="BY71" s="221"/>
      <c r="BZ71" s="221"/>
      <c r="CA71" s="221"/>
      <c r="CB71" s="221"/>
      <c r="CC71" s="221"/>
      <c r="CD71" s="221"/>
      <c r="CE71" s="221"/>
      <c r="CF71" s="221"/>
      <c r="CG71" s="221"/>
      <c r="CH71" s="221"/>
      <c r="CI71" s="221"/>
      <c r="CJ71" s="221"/>
      <c r="CK71" s="221"/>
      <c r="CL71" s="221"/>
      <c r="CM71" s="221"/>
      <c r="CN71" s="221"/>
      <c r="CO71" s="221"/>
      <c r="CP71" s="221"/>
      <c r="CQ71" s="221"/>
      <c r="CR71" s="221"/>
      <c r="CS71" s="221"/>
      <c r="CT71" s="221"/>
      <c r="CU71" s="221"/>
      <c r="CV71" s="221"/>
      <c r="CW71" s="221"/>
      <c r="CX71" s="221"/>
      <c r="CY71" s="221"/>
      <c r="CZ71" s="221"/>
      <c r="DA71" s="221"/>
      <c r="DB71" s="221"/>
      <c r="DC71" s="221"/>
      <c r="DD71" s="221"/>
      <c r="DE71" s="221"/>
      <c r="DF71" s="221"/>
      <c r="DG71" s="221"/>
      <c r="DH71" s="221"/>
      <c r="DI71" s="221"/>
      <c r="DJ71" s="221"/>
      <c r="DK71" s="221"/>
      <c r="DL71" s="221"/>
      <c r="DM71" s="221"/>
      <c r="DN71" s="221"/>
      <c r="DO71" s="221"/>
      <c r="DP71" s="221"/>
      <c r="DQ71" s="221"/>
      <c r="DR71" s="221"/>
      <c r="DS71" s="221"/>
      <c r="DT71" s="221"/>
      <c r="DU71" s="221"/>
      <c r="DV71" s="221"/>
      <c r="DW71" s="221"/>
      <c r="DX71" s="221"/>
      <c r="DY71" s="221"/>
      <c r="DZ71" s="221"/>
      <c r="EA71" s="221"/>
      <c r="EB71" s="221"/>
      <c r="EC71" s="221"/>
      <c r="ED71" s="221"/>
      <c r="EE71" s="221"/>
      <c r="EF71" s="221"/>
      <c r="EG71" s="221"/>
      <c r="EH71" s="221"/>
      <c r="EI71" s="221"/>
      <c r="EJ71" s="221"/>
      <c r="EK71" s="221"/>
      <c r="EL71" s="221"/>
      <c r="EM71" s="221"/>
      <c r="EN71" s="221"/>
      <c r="EO71" s="221"/>
      <c r="EP71" s="221"/>
      <c r="EQ71" s="221"/>
      <c r="ER71" s="221"/>
      <c r="ES71" s="221"/>
      <c r="ET71" s="221"/>
      <c r="EU71" s="221"/>
      <c r="EV71" s="221"/>
      <c r="EW71" s="221"/>
      <c r="EX71" s="221"/>
      <c r="EY71" s="221"/>
      <c r="EZ71" s="221"/>
      <c r="FA71" s="221"/>
      <c r="FB71" s="221"/>
      <c r="FC71" s="221"/>
      <c r="FD71" s="221"/>
      <c r="FE71" s="221"/>
      <c r="FF71" s="221"/>
      <c r="FG71" s="221"/>
      <c r="FH71" s="221"/>
      <c r="FI71" s="221"/>
      <c r="FJ71" s="221"/>
      <c r="FK71" s="221"/>
      <c r="FL71" s="221"/>
      <c r="FM71" s="221"/>
      <c r="FN71" s="221"/>
      <c r="FO71" s="221"/>
      <c r="FP71" s="221"/>
      <c r="FQ71" s="221"/>
      <c r="FR71" s="221"/>
      <c r="FS71" s="221"/>
      <c r="FT71" s="221"/>
      <c r="FU71" s="221"/>
      <c r="FV71" s="221"/>
      <c r="FW71" s="221"/>
      <c r="FX71" s="221"/>
      <c r="FY71" s="221"/>
      <c r="FZ71" s="221"/>
      <c r="GA71" s="221"/>
      <c r="GB71" s="221"/>
      <c r="GC71" s="221"/>
      <c r="GD71" s="221"/>
      <c r="GE71" s="221"/>
      <c r="GF71" s="221"/>
      <c r="GG71" s="221"/>
      <c r="GH71" s="221"/>
      <c r="GI71" s="221"/>
      <c r="GJ71" s="221"/>
      <c r="GK71" s="221"/>
      <c r="GL71" s="221"/>
      <c r="GM71" s="221"/>
      <c r="GN71" s="221"/>
      <c r="GO71" s="221"/>
      <c r="GP71" s="221"/>
      <c r="GQ71" s="221"/>
      <c r="GR71" s="221"/>
      <c r="GS71" s="221"/>
      <c r="GT71" s="221"/>
      <c r="GU71" s="221"/>
      <c r="GV71" s="221"/>
      <c r="GW71" s="221"/>
      <c r="GX71" s="221"/>
      <c r="GY71" s="221"/>
      <c r="GZ71" s="221"/>
      <c r="HA71" s="221"/>
      <c r="HB71" s="221"/>
      <c r="HC71" s="221"/>
      <c r="HD71" s="221"/>
      <c r="HE71" s="221"/>
      <c r="HF71" s="221"/>
      <c r="HG71" s="221"/>
      <c r="HH71" s="221"/>
      <c r="HI71" s="221"/>
      <c r="HJ71" s="221"/>
      <c r="HK71" s="221"/>
      <c r="HL71" s="221"/>
      <c r="HM71" s="221"/>
      <c r="HN71" s="221"/>
      <c r="HO71" s="221"/>
      <c r="HP71" s="221"/>
      <c r="HQ71" s="221"/>
      <c r="HR71" s="221"/>
      <c r="HS71" s="221"/>
      <c r="HT71" s="221"/>
      <c r="HU71" s="221"/>
      <c r="HV71" s="221"/>
      <c r="HW71" s="221"/>
      <c r="HX71" s="221"/>
      <c r="HY71" s="221"/>
      <c r="HZ71" s="221"/>
      <c r="IA71" s="221"/>
      <c r="IB71" s="221"/>
      <c r="IC71" s="221"/>
      <c r="ID71" s="221"/>
      <c r="IE71" s="221"/>
      <c r="IF71" s="221"/>
      <c r="IG71" s="221"/>
      <c r="IH71" s="221"/>
      <c r="II71" s="221"/>
      <c r="IJ71" s="221"/>
      <c r="IK71" s="221"/>
      <c r="IL71" s="221"/>
      <c r="IM71" s="221"/>
      <c r="IN71" s="221"/>
      <c r="IO71" s="221"/>
      <c r="IP71" s="221"/>
      <c r="IQ71" s="221"/>
      <c r="IR71" s="221"/>
      <c r="IS71" s="221"/>
      <c r="IT71" s="221"/>
      <c r="IU71" s="221"/>
      <c r="IV71" s="221"/>
      <c r="IW71" s="221"/>
      <c r="IX71" s="221"/>
      <c r="IY71" s="221"/>
      <c r="IZ71" s="221"/>
      <c r="JA71" s="221"/>
      <c r="JB71" s="221"/>
      <c r="JC71" s="221"/>
      <c r="JD71" s="221"/>
      <c r="JE71" s="221"/>
      <c r="JF71" s="221"/>
      <c r="JG71" s="221"/>
      <c r="JH71" s="221"/>
      <c r="JI71" s="221"/>
      <c r="JJ71" s="221"/>
      <c r="JK71" s="221"/>
      <c r="JL71" s="221"/>
      <c r="JM71" s="221"/>
      <c r="JN71" s="221"/>
      <c r="JO71" s="221"/>
      <c r="JP71" s="221"/>
      <c r="JQ71" s="221"/>
      <c r="JR71" s="221"/>
      <c r="JS71" s="221"/>
      <c r="JT71" s="221"/>
      <c r="JU71" s="221"/>
      <c r="JV71" s="221"/>
      <c r="JW71" s="221"/>
      <c r="JX71" s="221"/>
      <c r="JY71" s="221"/>
      <c r="JZ71" s="221"/>
      <c r="KA71" s="221"/>
      <c r="KB71" s="221"/>
      <c r="KC71" s="221"/>
      <c r="KD71" s="221"/>
      <c r="KE71" s="221"/>
      <c r="KF71" s="221"/>
      <c r="KG71" s="221"/>
      <c r="KH71" s="221"/>
      <c r="KI71" s="221"/>
      <c r="KJ71" s="221"/>
      <c r="KK71" s="221"/>
      <c r="KL71" s="221"/>
      <c r="KM71" s="221"/>
      <c r="KN71" s="221"/>
      <c r="KO71" s="221"/>
      <c r="KP71" s="221"/>
      <c r="KQ71" s="221"/>
      <c r="KR71" s="221"/>
      <c r="KS71" s="221"/>
      <c r="KT71" s="221"/>
      <c r="KU71" s="221"/>
      <c r="KV71" s="221"/>
      <c r="KW71" s="221"/>
      <c r="KX71" s="221"/>
      <c r="KY71" s="221"/>
      <c r="KZ71" s="221"/>
      <c r="LA71" s="221"/>
      <c r="LB71" s="221"/>
      <c r="LC71" s="221"/>
      <c r="LD71" s="221"/>
      <c r="LE71" s="221"/>
      <c r="LF71" s="221"/>
      <c r="LG71" s="221"/>
      <c r="LH71" s="221"/>
      <c r="LI71" s="221"/>
      <c r="LJ71" s="221"/>
      <c r="LK71" s="221"/>
      <c r="LL71" s="221"/>
      <c r="LM71" s="221"/>
      <c r="LN71" s="221"/>
      <c r="LO71" s="221"/>
      <c r="LP71" s="221"/>
      <c r="LQ71" s="221"/>
      <c r="LR71" s="221"/>
      <c r="LS71" s="221"/>
      <c r="LT71" s="221"/>
      <c r="LU71" s="221"/>
      <c r="LV71" s="221"/>
      <c r="LW71" s="221"/>
      <c r="LX71" s="221"/>
      <c r="LY71" s="221"/>
      <c r="LZ71" s="221"/>
      <c r="MA71" s="221"/>
      <c r="MB71" s="221"/>
      <c r="MC71" s="221"/>
      <c r="MD71" s="221"/>
      <c r="ME71" s="221"/>
      <c r="MF71" s="221"/>
      <c r="MG71" s="221"/>
      <c r="MH71" s="221"/>
      <c r="MI71" s="221"/>
      <c r="MJ71" s="221"/>
      <c r="MK71" s="221"/>
      <c r="ML71" s="221"/>
      <c r="MM71" s="221"/>
      <c r="MN71" s="221"/>
      <c r="MO71" s="221"/>
      <c r="MP71" s="221"/>
      <c r="MQ71" s="221"/>
      <c r="MR71" s="221"/>
      <c r="MS71" s="221"/>
      <c r="MT71" s="221"/>
      <c r="MU71" s="221"/>
      <c r="MV71" s="221"/>
      <c r="MW71" s="221"/>
      <c r="MX71" s="221"/>
      <c r="MY71" s="221"/>
      <c r="MZ71" s="221"/>
      <c r="NA71" s="221"/>
      <c r="NB71" s="221"/>
      <c r="NC71" s="221"/>
      <c r="ND71" s="221"/>
      <c r="NE71" s="221"/>
      <c r="NF71" s="221"/>
      <c r="NG71" s="221"/>
    </row>
    <row r="72" spans="1:371" s="133" customFormat="1" x14ac:dyDescent="0.25">
      <c r="A72" s="221">
        <v>134</v>
      </c>
      <c r="B72" s="221">
        <v>0</v>
      </c>
      <c r="C72" s="221">
        <v>1</v>
      </c>
      <c r="D72" s="206">
        <v>2</v>
      </c>
      <c r="E72" s="267">
        <v>135</v>
      </c>
      <c r="F72" s="865">
        <f t="shared" si="2"/>
        <v>135</v>
      </c>
      <c r="G72" s="232">
        <v>135</v>
      </c>
      <c r="H72" s="232"/>
      <c r="I72" s="122">
        <v>70</v>
      </c>
      <c r="J72" s="342">
        <v>25.558846200657225</v>
      </c>
      <c r="K72" s="210">
        <v>1.6334780582446982</v>
      </c>
      <c r="L72" s="208">
        <v>1</v>
      </c>
      <c r="M72" s="327">
        <v>0</v>
      </c>
      <c r="N72" s="223"/>
      <c r="P72" s="223"/>
      <c r="Q72" s="613">
        <v>91</v>
      </c>
      <c r="R72" s="613">
        <v>1.98</v>
      </c>
      <c r="S72" s="613">
        <v>24</v>
      </c>
      <c r="T72" s="613"/>
      <c r="U72" s="609">
        <v>9097</v>
      </c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21"/>
      <c r="AP72" s="221"/>
      <c r="AQ72" s="221"/>
      <c r="AR72" s="221"/>
      <c r="AS72" s="221"/>
      <c r="AT72" s="221"/>
      <c r="AU72" s="221"/>
      <c r="AV72" s="221"/>
      <c r="AW72" s="221"/>
      <c r="AX72" s="221"/>
      <c r="AY72" s="221"/>
      <c r="AZ72" s="221"/>
      <c r="BA72" s="221"/>
      <c r="BB72" s="221"/>
      <c r="BC72" s="221"/>
      <c r="BD72" s="221"/>
      <c r="BE72" s="221"/>
      <c r="BF72" s="221"/>
      <c r="BG72" s="221"/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  <c r="BR72" s="221"/>
      <c r="BS72" s="221"/>
      <c r="BT72" s="221"/>
      <c r="BU72" s="221"/>
      <c r="BV72" s="221"/>
      <c r="BW72" s="221"/>
      <c r="BX72" s="221"/>
      <c r="BY72" s="221"/>
      <c r="BZ72" s="221"/>
      <c r="CA72" s="221"/>
      <c r="CB72" s="221"/>
      <c r="CC72" s="221"/>
      <c r="CD72" s="221"/>
      <c r="CE72" s="221"/>
      <c r="CF72" s="221"/>
      <c r="CG72" s="221"/>
      <c r="CH72" s="221"/>
      <c r="CI72" s="221"/>
      <c r="CJ72" s="221"/>
      <c r="CK72" s="221"/>
      <c r="CL72" s="221"/>
      <c r="CM72" s="221"/>
      <c r="CN72" s="221"/>
      <c r="CO72" s="221"/>
      <c r="CP72" s="221"/>
      <c r="CQ72" s="221"/>
      <c r="CR72" s="221"/>
      <c r="CS72" s="221"/>
      <c r="CT72" s="221"/>
      <c r="CU72" s="221"/>
      <c r="CV72" s="221"/>
      <c r="CW72" s="221"/>
      <c r="CX72" s="221"/>
      <c r="CY72" s="221"/>
      <c r="CZ72" s="221"/>
      <c r="DA72" s="221"/>
      <c r="DB72" s="221"/>
      <c r="DC72" s="221"/>
      <c r="DD72" s="221"/>
      <c r="DE72" s="221"/>
      <c r="DF72" s="221"/>
      <c r="DG72" s="221"/>
      <c r="DH72" s="221"/>
      <c r="DI72" s="221"/>
      <c r="DJ72" s="221"/>
      <c r="DK72" s="221"/>
      <c r="DL72" s="221"/>
      <c r="DM72" s="221"/>
      <c r="DN72" s="221"/>
      <c r="DO72" s="221"/>
      <c r="DP72" s="221"/>
      <c r="DQ72" s="221"/>
      <c r="DR72" s="221"/>
      <c r="DS72" s="221"/>
      <c r="DT72" s="221"/>
      <c r="DU72" s="221"/>
      <c r="DV72" s="221"/>
      <c r="DW72" s="221"/>
      <c r="DX72" s="221"/>
      <c r="DY72" s="221"/>
      <c r="DZ72" s="221"/>
      <c r="EA72" s="221"/>
      <c r="EB72" s="221"/>
      <c r="EC72" s="221"/>
      <c r="ED72" s="221"/>
      <c r="EE72" s="221"/>
      <c r="EF72" s="221"/>
      <c r="EG72" s="221"/>
      <c r="EH72" s="221"/>
      <c r="EI72" s="221"/>
      <c r="EJ72" s="221"/>
      <c r="EK72" s="221"/>
      <c r="EL72" s="221"/>
      <c r="EM72" s="221"/>
      <c r="EN72" s="221"/>
      <c r="EO72" s="221"/>
      <c r="EP72" s="221"/>
      <c r="EQ72" s="221"/>
      <c r="ER72" s="221"/>
      <c r="ES72" s="221"/>
      <c r="ET72" s="221"/>
      <c r="EU72" s="221"/>
      <c r="EV72" s="221"/>
      <c r="EW72" s="221"/>
      <c r="EX72" s="221"/>
      <c r="EY72" s="221"/>
      <c r="EZ72" s="221"/>
      <c r="FA72" s="221"/>
      <c r="FB72" s="221"/>
      <c r="FC72" s="221"/>
      <c r="FD72" s="221"/>
      <c r="FE72" s="221"/>
      <c r="FF72" s="221"/>
      <c r="FG72" s="221"/>
      <c r="FH72" s="221"/>
      <c r="FI72" s="221"/>
      <c r="FJ72" s="221"/>
      <c r="FK72" s="221"/>
      <c r="FL72" s="221"/>
      <c r="FM72" s="221"/>
      <c r="FN72" s="221"/>
      <c r="FO72" s="221"/>
      <c r="FP72" s="221"/>
      <c r="FQ72" s="221"/>
      <c r="FR72" s="221"/>
      <c r="FS72" s="221"/>
      <c r="FT72" s="221"/>
      <c r="FU72" s="221"/>
      <c r="FV72" s="221"/>
      <c r="FW72" s="221"/>
      <c r="FX72" s="221"/>
      <c r="FY72" s="221"/>
      <c r="FZ72" s="221"/>
      <c r="GA72" s="221"/>
      <c r="GB72" s="221"/>
      <c r="GC72" s="221"/>
      <c r="GD72" s="221"/>
      <c r="GE72" s="221"/>
      <c r="GF72" s="221"/>
      <c r="GG72" s="221"/>
      <c r="GH72" s="221"/>
      <c r="GI72" s="221"/>
      <c r="GJ72" s="221"/>
      <c r="GK72" s="221"/>
      <c r="GL72" s="221"/>
      <c r="GM72" s="221"/>
      <c r="GN72" s="221"/>
      <c r="GO72" s="221"/>
      <c r="GP72" s="221"/>
      <c r="GQ72" s="221"/>
      <c r="GR72" s="221"/>
      <c r="GS72" s="221"/>
      <c r="GT72" s="221"/>
      <c r="GU72" s="221"/>
      <c r="GV72" s="221"/>
      <c r="GW72" s="221"/>
      <c r="GX72" s="221"/>
      <c r="GY72" s="221"/>
      <c r="GZ72" s="221"/>
      <c r="HA72" s="221"/>
      <c r="HB72" s="221"/>
      <c r="HC72" s="221"/>
      <c r="HD72" s="221"/>
      <c r="HE72" s="221"/>
      <c r="HF72" s="221"/>
      <c r="HG72" s="221"/>
      <c r="HH72" s="221"/>
      <c r="HI72" s="221"/>
      <c r="HJ72" s="221"/>
      <c r="HK72" s="221"/>
      <c r="HL72" s="221"/>
      <c r="HM72" s="221"/>
      <c r="HN72" s="221"/>
      <c r="HO72" s="221"/>
      <c r="HP72" s="221"/>
      <c r="HQ72" s="221"/>
      <c r="HR72" s="221"/>
      <c r="HS72" s="221"/>
      <c r="HT72" s="221"/>
      <c r="HU72" s="221"/>
      <c r="HV72" s="221"/>
      <c r="HW72" s="221"/>
      <c r="HX72" s="221"/>
      <c r="HY72" s="221"/>
      <c r="HZ72" s="221"/>
      <c r="IA72" s="221"/>
      <c r="IB72" s="221"/>
      <c r="IC72" s="221"/>
      <c r="ID72" s="221"/>
      <c r="IE72" s="221"/>
      <c r="IF72" s="221"/>
      <c r="IG72" s="221"/>
      <c r="IH72" s="221"/>
      <c r="II72" s="221"/>
      <c r="IJ72" s="221"/>
      <c r="IK72" s="221"/>
      <c r="IL72" s="221"/>
      <c r="IM72" s="221"/>
      <c r="IN72" s="221"/>
      <c r="IO72" s="221"/>
      <c r="IP72" s="221"/>
      <c r="IQ72" s="221"/>
      <c r="IR72" s="221"/>
      <c r="IS72" s="221"/>
      <c r="IT72" s="221"/>
      <c r="IU72" s="221"/>
      <c r="IV72" s="221"/>
      <c r="IW72" s="221"/>
      <c r="IX72" s="221"/>
      <c r="IY72" s="221"/>
      <c r="IZ72" s="221"/>
      <c r="JA72" s="221"/>
      <c r="JB72" s="221"/>
      <c r="JC72" s="221"/>
      <c r="JD72" s="221"/>
      <c r="JE72" s="221"/>
      <c r="JF72" s="221"/>
      <c r="JG72" s="221"/>
      <c r="JH72" s="221"/>
      <c r="JI72" s="221"/>
      <c r="JJ72" s="221"/>
      <c r="JK72" s="221"/>
      <c r="JL72" s="221"/>
      <c r="JM72" s="221"/>
      <c r="JN72" s="221"/>
      <c r="JO72" s="221"/>
      <c r="JP72" s="221"/>
      <c r="JQ72" s="221"/>
      <c r="JR72" s="221"/>
      <c r="JS72" s="221"/>
      <c r="JT72" s="221"/>
      <c r="JU72" s="221"/>
      <c r="JV72" s="221"/>
      <c r="JW72" s="221"/>
      <c r="JX72" s="221"/>
      <c r="JY72" s="221"/>
      <c r="JZ72" s="221"/>
      <c r="KA72" s="221"/>
      <c r="KB72" s="221"/>
      <c r="KC72" s="221"/>
      <c r="KD72" s="221"/>
      <c r="KE72" s="221"/>
      <c r="KF72" s="221"/>
      <c r="KG72" s="221"/>
      <c r="KH72" s="221"/>
      <c r="KI72" s="221"/>
      <c r="KJ72" s="221"/>
      <c r="KK72" s="221"/>
      <c r="KL72" s="221"/>
      <c r="KM72" s="221"/>
      <c r="KN72" s="221"/>
      <c r="KO72" s="221"/>
      <c r="KP72" s="221"/>
      <c r="KQ72" s="221"/>
      <c r="KR72" s="221"/>
      <c r="KS72" s="221"/>
      <c r="KT72" s="221"/>
      <c r="KU72" s="221"/>
      <c r="KV72" s="221"/>
      <c r="KW72" s="221"/>
      <c r="KX72" s="221"/>
      <c r="KY72" s="221"/>
      <c r="KZ72" s="221"/>
      <c r="LA72" s="221"/>
      <c r="LB72" s="221"/>
      <c r="LC72" s="221"/>
      <c r="LD72" s="221"/>
      <c r="LE72" s="221"/>
      <c r="LF72" s="221"/>
      <c r="LG72" s="221"/>
      <c r="LH72" s="221"/>
      <c r="LI72" s="221"/>
      <c r="LJ72" s="221"/>
      <c r="LK72" s="221"/>
      <c r="LL72" s="221"/>
      <c r="LM72" s="221"/>
      <c r="LN72" s="221"/>
      <c r="LO72" s="221"/>
      <c r="LP72" s="221"/>
      <c r="LQ72" s="221"/>
      <c r="LR72" s="221"/>
      <c r="LS72" s="221"/>
      <c r="LT72" s="221"/>
      <c r="LU72" s="221"/>
      <c r="LV72" s="221"/>
      <c r="LW72" s="221"/>
      <c r="LX72" s="221"/>
      <c r="LY72" s="221"/>
      <c r="LZ72" s="221"/>
      <c r="MA72" s="221"/>
      <c r="MB72" s="221"/>
      <c r="MC72" s="221"/>
      <c r="MD72" s="221"/>
      <c r="ME72" s="221"/>
      <c r="MF72" s="221"/>
      <c r="MG72" s="221"/>
      <c r="MH72" s="221"/>
      <c r="MI72" s="221"/>
      <c r="MJ72" s="221"/>
      <c r="MK72" s="221"/>
      <c r="ML72" s="221"/>
      <c r="MM72" s="221"/>
      <c r="MN72" s="221"/>
      <c r="MO72" s="221"/>
      <c r="MP72" s="221"/>
      <c r="MQ72" s="221"/>
      <c r="MR72" s="221"/>
      <c r="MS72" s="221"/>
      <c r="MT72" s="221"/>
      <c r="MU72" s="221"/>
      <c r="MV72" s="221"/>
      <c r="MW72" s="221"/>
      <c r="MX72" s="221"/>
      <c r="MY72" s="221"/>
      <c r="MZ72" s="221"/>
      <c r="NA72" s="221"/>
      <c r="NB72" s="221"/>
      <c r="NC72" s="221"/>
      <c r="ND72" s="221"/>
      <c r="NE72" s="221"/>
      <c r="NF72" s="221"/>
      <c r="NG72" s="221"/>
    </row>
    <row r="73" spans="1:371" s="133" customFormat="1" x14ac:dyDescent="0.25">
      <c r="A73" s="221">
        <v>135</v>
      </c>
      <c r="B73" s="221">
        <v>0</v>
      </c>
      <c r="C73" s="221">
        <v>1</v>
      </c>
      <c r="D73" s="206">
        <v>2</v>
      </c>
      <c r="E73" s="267">
        <v>136</v>
      </c>
      <c r="F73" s="865">
        <f t="shared" si="2"/>
        <v>136</v>
      </c>
      <c r="G73" s="232">
        <v>136</v>
      </c>
      <c r="H73" s="232"/>
      <c r="I73" s="122">
        <v>79</v>
      </c>
      <c r="J73" s="342">
        <v>21.829952199932254</v>
      </c>
      <c r="K73" s="210">
        <v>1.6205380554349702</v>
      </c>
      <c r="L73" s="208">
        <v>1</v>
      </c>
      <c r="M73" s="327">
        <v>0</v>
      </c>
      <c r="N73" s="223"/>
      <c r="P73" s="223"/>
      <c r="Q73" s="613">
        <v>84</v>
      </c>
      <c r="R73" s="613">
        <v>1.51</v>
      </c>
      <c r="S73" s="613">
        <v>33</v>
      </c>
      <c r="T73" s="613"/>
      <c r="U73" s="609">
        <v>2789</v>
      </c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  <c r="AQ73" s="221"/>
      <c r="AR73" s="221"/>
      <c r="AS73" s="221"/>
      <c r="AT73" s="221"/>
      <c r="AU73" s="221"/>
      <c r="AV73" s="221"/>
      <c r="AW73" s="221"/>
      <c r="AX73" s="221"/>
      <c r="AY73" s="221"/>
      <c r="AZ73" s="221"/>
      <c r="BA73" s="221"/>
      <c r="BB73" s="221"/>
      <c r="BC73" s="221"/>
      <c r="BD73" s="221"/>
      <c r="BE73" s="221"/>
      <c r="BF73" s="221"/>
      <c r="BG73" s="221"/>
      <c r="BH73" s="221"/>
      <c r="BI73" s="221"/>
      <c r="BJ73" s="221"/>
      <c r="BK73" s="221"/>
      <c r="BL73" s="221"/>
      <c r="BM73" s="221"/>
      <c r="BN73" s="221"/>
      <c r="BO73" s="221"/>
      <c r="BP73" s="221"/>
      <c r="BQ73" s="221"/>
      <c r="BR73" s="221"/>
      <c r="BS73" s="221"/>
      <c r="BT73" s="221"/>
      <c r="BU73" s="221"/>
      <c r="BV73" s="221"/>
      <c r="BW73" s="221"/>
      <c r="BX73" s="221"/>
      <c r="BY73" s="221"/>
      <c r="BZ73" s="221"/>
      <c r="CA73" s="221"/>
      <c r="CB73" s="221"/>
      <c r="CC73" s="221"/>
      <c r="CD73" s="221"/>
      <c r="CE73" s="221"/>
      <c r="CF73" s="221"/>
      <c r="CG73" s="221"/>
      <c r="CH73" s="221"/>
      <c r="CI73" s="221"/>
      <c r="CJ73" s="221"/>
      <c r="CK73" s="221"/>
      <c r="CL73" s="221"/>
      <c r="CM73" s="221"/>
      <c r="CN73" s="221"/>
      <c r="CO73" s="221"/>
      <c r="CP73" s="221"/>
      <c r="CQ73" s="221"/>
      <c r="CR73" s="221"/>
      <c r="CS73" s="221"/>
      <c r="CT73" s="221"/>
      <c r="CU73" s="221"/>
      <c r="CV73" s="221"/>
      <c r="CW73" s="221"/>
      <c r="CX73" s="221"/>
      <c r="CY73" s="221"/>
      <c r="CZ73" s="221"/>
      <c r="DA73" s="221"/>
      <c r="DB73" s="221"/>
      <c r="DC73" s="221"/>
      <c r="DD73" s="221"/>
      <c r="DE73" s="221"/>
      <c r="DF73" s="221"/>
      <c r="DG73" s="221"/>
      <c r="DH73" s="221"/>
      <c r="DI73" s="221"/>
      <c r="DJ73" s="221"/>
      <c r="DK73" s="221"/>
      <c r="DL73" s="221"/>
      <c r="DM73" s="221"/>
      <c r="DN73" s="221"/>
      <c r="DO73" s="221"/>
      <c r="DP73" s="221"/>
      <c r="DQ73" s="221"/>
      <c r="DR73" s="221"/>
      <c r="DS73" s="221"/>
      <c r="DT73" s="221"/>
      <c r="DU73" s="221"/>
      <c r="DV73" s="221"/>
      <c r="DW73" s="221"/>
      <c r="DX73" s="221"/>
      <c r="DY73" s="221"/>
      <c r="DZ73" s="221"/>
      <c r="EA73" s="221"/>
      <c r="EB73" s="221"/>
      <c r="EC73" s="221"/>
      <c r="ED73" s="221"/>
      <c r="EE73" s="221"/>
      <c r="EF73" s="221"/>
      <c r="EG73" s="221"/>
      <c r="EH73" s="221"/>
      <c r="EI73" s="221"/>
      <c r="EJ73" s="221"/>
      <c r="EK73" s="221"/>
      <c r="EL73" s="221"/>
      <c r="EM73" s="221"/>
      <c r="EN73" s="221"/>
      <c r="EO73" s="221"/>
      <c r="EP73" s="221"/>
      <c r="EQ73" s="221"/>
      <c r="ER73" s="221"/>
      <c r="ES73" s="221"/>
      <c r="ET73" s="221"/>
      <c r="EU73" s="221"/>
      <c r="EV73" s="221"/>
      <c r="EW73" s="221"/>
      <c r="EX73" s="221"/>
      <c r="EY73" s="221"/>
      <c r="EZ73" s="221"/>
      <c r="FA73" s="221"/>
      <c r="FB73" s="221"/>
      <c r="FC73" s="221"/>
      <c r="FD73" s="221"/>
      <c r="FE73" s="221"/>
      <c r="FF73" s="221"/>
      <c r="FG73" s="221"/>
      <c r="FH73" s="221"/>
      <c r="FI73" s="221"/>
      <c r="FJ73" s="221"/>
      <c r="FK73" s="221"/>
      <c r="FL73" s="221"/>
      <c r="FM73" s="221"/>
      <c r="FN73" s="221"/>
      <c r="FO73" s="221"/>
      <c r="FP73" s="221"/>
      <c r="FQ73" s="221"/>
      <c r="FR73" s="221"/>
      <c r="FS73" s="221"/>
      <c r="FT73" s="221"/>
      <c r="FU73" s="221"/>
      <c r="FV73" s="221"/>
      <c r="FW73" s="221"/>
      <c r="FX73" s="221"/>
      <c r="FY73" s="221"/>
      <c r="FZ73" s="221"/>
      <c r="GA73" s="221"/>
      <c r="GB73" s="221"/>
      <c r="GC73" s="221"/>
      <c r="GD73" s="221"/>
      <c r="GE73" s="221"/>
      <c r="GF73" s="221"/>
      <c r="GG73" s="221"/>
      <c r="GH73" s="221"/>
      <c r="GI73" s="221"/>
      <c r="GJ73" s="221"/>
      <c r="GK73" s="221"/>
      <c r="GL73" s="221"/>
      <c r="GM73" s="221"/>
      <c r="GN73" s="221"/>
      <c r="GO73" s="221"/>
      <c r="GP73" s="221"/>
      <c r="GQ73" s="221"/>
      <c r="GR73" s="221"/>
      <c r="GS73" s="221"/>
      <c r="GT73" s="221"/>
      <c r="GU73" s="221"/>
      <c r="GV73" s="221"/>
      <c r="GW73" s="221"/>
      <c r="GX73" s="221"/>
      <c r="GY73" s="221"/>
      <c r="GZ73" s="221"/>
      <c r="HA73" s="221"/>
      <c r="HB73" s="221"/>
      <c r="HC73" s="221"/>
      <c r="HD73" s="221"/>
      <c r="HE73" s="221"/>
      <c r="HF73" s="221"/>
      <c r="HG73" s="221"/>
      <c r="HH73" s="221"/>
      <c r="HI73" s="221"/>
      <c r="HJ73" s="221"/>
      <c r="HK73" s="221"/>
      <c r="HL73" s="221"/>
      <c r="HM73" s="221"/>
      <c r="HN73" s="221"/>
      <c r="HO73" s="221"/>
      <c r="HP73" s="221"/>
      <c r="HQ73" s="221"/>
      <c r="HR73" s="221"/>
      <c r="HS73" s="221"/>
      <c r="HT73" s="221"/>
      <c r="HU73" s="221"/>
      <c r="HV73" s="221"/>
      <c r="HW73" s="221"/>
      <c r="HX73" s="221"/>
      <c r="HY73" s="221"/>
      <c r="HZ73" s="221"/>
      <c r="IA73" s="221"/>
      <c r="IB73" s="221"/>
      <c r="IC73" s="221"/>
      <c r="ID73" s="221"/>
      <c r="IE73" s="221"/>
      <c r="IF73" s="221"/>
      <c r="IG73" s="221"/>
      <c r="IH73" s="221"/>
      <c r="II73" s="221"/>
      <c r="IJ73" s="221"/>
      <c r="IK73" s="221"/>
      <c r="IL73" s="221"/>
      <c r="IM73" s="221"/>
      <c r="IN73" s="221"/>
      <c r="IO73" s="221"/>
      <c r="IP73" s="221"/>
      <c r="IQ73" s="221"/>
      <c r="IR73" s="221"/>
      <c r="IS73" s="221"/>
      <c r="IT73" s="221"/>
      <c r="IU73" s="221"/>
      <c r="IV73" s="221"/>
      <c r="IW73" s="221"/>
      <c r="IX73" s="221"/>
      <c r="IY73" s="221"/>
      <c r="IZ73" s="221"/>
      <c r="JA73" s="221"/>
      <c r="JB73" s="221"/>
      <c r="JC73" s="221"/>
      <c r="JD73" s="221"/>
      <c r="JE73" s="221"/>
      <c r="JF73" s="221"/>
      <c r="JG73" s="221"/>
      <c r="JH73" s="221"/>
      <c r="JI73" s="221"/>
      <c r="JJ73" s="221"/>
      <c r="JK73" s="221"/>
      <c r="JL73" s="221"/>
      <c r="JM73" s="221"/>
      <c r="JN73" s="221"/>
      <c r="JO73" s="221"/>
      <c r="JP73" s="221"/>
      <c r="JQ73" s="221"/>
      <c r="JR73" s="221"/>
      <c r="JS73" s="221"/>
      <c r="JT73" s="221"/>
      <c r="JU73" s="221"/>
      <c r="JV73" s="221"/>
      <c r="JW73" s="221"/>
      <c r="JX73" s="221"/>
      <c r="JY73" s="221"/>
      <c r="JZ73" s="221"/>
      <c r="KA73" s="221"/>
      <c r="KB73" s="221"/>
      <c r="KC73" s="221"/>
      <c r="KD73" s="221"/>
      <c r="KE73" s="221"/>
      <c r="KF73" s="221"/>
      <c r="KG73" s="221"/>
      <c r="KH73" s="221"/>
      <c r="KI73" s="221"/>
      <c r="KJ73" s="221"/>
      <c r="KK73" s="221"/>
      <c r="KL73" s="221"/>
      <c r="KM73" s="221"/>
      <c r="KN73" s="221"/>
      <c r="KO73" s="221"/>
      <c r="KP73" s="221"/>
      <c r="KQ73" s="221"/>
      <c r="KR73" s="221"/>
      <c r="KS73" s="221"/>
      <c r="KT73" s="221"/>
      <c r="KU73" s="221"/>
      <c r="KV73" s="221"/>
      <c r="KW73" s="221"/>
      <c r="KX73" s="221"/>
      <c r="KY73" s="221"/>
      <c r="KZ73" s="221"/>
      <c r="LA73" s="221"/>
      <c r="LB73" s="221"/>
      <c r="LC73" s="221"/>
      <c r="LD73" s="221"/>
      <c r="LE73" s="221"/>
      <c r="LF73" s="221"/>
      <c r="LG73" s="221"/>
      <c r="LH73" s="221"/>
      <c r="LI73" s="221"/>
      <c r="LJ73" s="221"/>
      <c r="LK73" s="221"/>
      <c r="LL73" s="221"/>
      <c r="LM73" s="221"/>
      <c r="LN73" s="221"/>
      <c r="LO73" s="221"/>
      <c r="LP73" s="221"/>
      <c r="LQ73" s="221"/>
      <c r="LR73" s="221"/>
      <c r="LS73" s="221"/>
      <c r="LT73" s="221"/>
      <c r="LU73" s="221"/>
      <c r="LV73" s="221"/>
      <c r="LW73" s="221"/>
      <c r="LX73" s="221"/>
      <c r="LY73" s="221"/>
      <c r="LZ73" s="221"/>
      <c r="MA73" s="221"/>
      <c r="MB73" s="221"/>
      <c r="MC73" s="221"/>
      <c r="MD73" s="221"/>
      <c r="ME73" s="221"/>
      <c r="MF73" s="221"/>
      <c r="MG73" s="221"/>
      <c r="MH73" s="221"/>
      <c r="MI73" s="221"/>
      <c r="MJ73" s="221"/>
      <c r="MK73" s="221"/>
      <c r="ML73" s="221"/>
      <c r="MM73" s="221"/>
      <c r="MN73" s="221"/>
      <c r="MO73" s="221"/>
      <c r="MP73" s="221"/>
      <c r="MQ73" s="221"/>
      <c r="MR73" s="221"/>
      <c r="MS73" s="221"/>
      <c r="MT73" s="221"/>
      <c r="MU73" s="221"/>
      <c r="MV73" s="221"/>
      <c r="MW73" s="221"/>
      <c r="MX73" s="221"/>
      <c r="MY73" s="221"/>
      <c r="MZ73" s="221"/>
      <c r="NA73" s="221"/>
      <c r="NB73" s="221"/>
      <c r="NC73" s="221"/>
      <c r="ND73" s="221"/>
      <c r="NE73" s="221"/>
      <c r="NF73" s="221"/>
      <c r="NG73" s="221"/>
    </row>
    <row r="74" spans="1:371" s="133" customFormat="1" x14ac:dyDescent="0.25">
      <c r="A74" s="274">
        <v>136</v>
      </c>
      <c r="B74" s="221">
        <v>0</v>
      </c>
      <c r="C74" s="221">
        <v>1</v>
      </c>
      <c r="D74" s="206">
        <v>2</v>
      </c>
      <c r="E74" s="274">
        <v>137</v>
      </c>
      <c r="F74" s="865">
        <f t="shared" si="2"/>
        <v>137</v>
      </c>
      <c r="G74" s="232">
        <v>137</v>
      </c>
      <c r="H74" s="232"/>
      <c r="I74" s="122">
        <v>74</v>
      </c>
      <c r="J74" s="342">
        <v>29.752066115702483</v>
      </c>
      <c r="K74" s="210">
        <v>1.884292485775481</v>
      </c>
      <c r="L74" s="208">
        <v>1</v>
      </c>
      <c r="M74" s="327">
        <v>0</v>
      </c>
      <c r="N74" s="223"/>
      <c r="P74" s="223"/>
      <c r="Q74" s="613">
        <v>82</v>
      </c>
      <c r="R74" s="613">
        <v>0.87</v>
      </c>
      <c r="S74" s="613">
        <v>64</v>
      </c>
      <c r="T74" s="613"/>
      <c r="U74" s="609">
        <v>1298</v>
      </c>
      <c r="V74" s="221"/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/>
      <c r="AO74" s="221"/>
      <c r="AP74" s="221"/>
      <c r="AQ74" s="221"/>
      <c r="AR74" s="221"/>
      <c r="AS74" s="221"/>
      <c r="AT74" s="221"/>
      <c r="AU74" s="221"/>
      <c r="AV74" s="221"/>
      <c r="AW74" s="221"/>
      <c r="AX74" s="221"/>
      <c r="AY74" s="221"/>
      <c r="AZ74" s="221"/>
      <c r="BA74" s="221"/>
      <c r="BB74" s="221"/>
      <c r="BC74" s="221"/>
      <c r="BD74" s="221"/>
      <c r="BE74" s="221"/>
      <c r="BF74" s="221"/>
      <c r="BG74" s="221"/>
      <c r="BH74" s="221"/>
      <c r="BI74" s="221"/>
      <c r="BJ74" s="221"/>
      <c r="BK74" s="221"/>
      <c r="BL74" s="221"/>
      <c r="BM74" s="221"/>
      <c r="BN74" s="221"/>
      <c r="BO74" s="221"/>
      <c r="BP74" s="221"/>
      <c r="BQ74" s="221"/>
      <c r="BR74" s="221"/>
      <c r="BS74" s="221"/>
      <c r="BT74" s="221"/>
      <c r="BU74" s="221"/>
      <c r="BV74" s="221"/>
      <c r="BW74" s="221"/>
      <c r="BX74" s="221"/>
      <c r="BY74" s="221"/>
      <c r="BZ74" s="221"/>
      <c r="CA74" s="221"/>
      <c r="CB74" s="221"/>
      <c r="CC74" s="221"/>
      <c r="CD74" s="221"/>
      <c r="CE74" s="221"/>
      <c r="CF74" s="221"/>
      <c r="CG74" s="221"/>
      <c r="CH74" s="221"/>
      <c r="CI74" s="221"/>
      <c r="CJ74" s="221"/>
      <c r="CK74" s="221"/>
      <c r="CL74" s="221"/>
      <c r="CM74" s="221"/>
      <c r="CN74" s="221"/>
      <c r="CO74" s="221"/>
      <c r="CP74" s="221"/>
      <c r="CQ74" s="221"/>
      <c r="CR74" s="221"/>
      <c r="CS74" s="221"/>
      <c r="CT74" s="221"/>
      <c r="CU74" s="221"/>
      <c r="CV74" s="221"/>
      <c r="CW74" s="221"/>
      <c r="CX74" s="221"/>
      <c r="CY74" s="221"/>
      <c r="CZ74" s="221"/>
      <c r="DA74" s="221"/>
      <c r="DB74" s="221"/>
      <c r="DC74" s="221"/>
      <c r="DD74" s="221"/>
      <c r="DE74" s="221"/>
      <c r="DF74" s="221"/>
      <c r="DG74" s="221"/>
      <c r="DH74" s="221"/>
      <c r="DI74" s="221"/>
      <c r="DJ74" s="221"/>
      <c r="DK74" s="221"/>
      <c r="DL74" s="221"/>
      <c r="DM74" s="221"/>
      <c r="DN74" s="221"/>
      <c r="DO74" s="221"/>
      <c r="DP74" s="221"/>
      <c r="DQ74" s="221"/>
      <c r="DR74" s="221"/>
      <c r="DS74" s="221"/>
      <c r="DT74" s="221"/>
      <c r="DU74" s="221"/>
      <c r="DV74" s="221"/>
      <c r="DW74" s="221"/>
      <c r="DX74" s="221"/>
      <c r="DY74" s="221"/>
      <c r="DZ74" s="221"/>
      <c r="EA74" s="221"/>
      <c r="EB74" s="221"/>
      <c r="EC74" s="221"/>
      <c r="ED74" s="221"/>
      <c r="EE74" s="221"/>
      <c r="EF74" s="221"/>
      <c r="EG74" s="221"/>
      <c r="EH74" s="221"/>
      <c r="EI74" s="221"/>
      <c r="EJ74" s="221"/>
      <c r="EK74" s="221"/>
      <c r="EL74" s="221"/>
      <c r="EM74" s="221"/>
      <c r="EN74" s="221"/>
      <c r="EO74" s="221"/>
      <c r="EP74" s="221"/>
      <c r="EQ74" s="221"/>
      <c r="ER74" s="221"/>
      <c r="ES74" s="221"/>
      <c r="ET74" s="221"/>
      <c r="EU74" s="221"/>
      <c r="EV74" s="221"/>
      <c r="EW74" s="221"/>
      <c r="EX74" s="221"/>
      <c r="EY74" s="221"/>
      <c r="EZ74" s="221"/>
      <c r="FA74" s="221"/>
      <c r="FB74" s="221"/>
      <c r="FC74" s="221"/>
      <c r="FD74" s="221"/>
      <c r="FE74" s="221"/>
      <c r="FF74" s="221"/>
      <c r="FG74" s="221"/>
      <c r="FH74" s="221"/>
      <c r="FI74" s="221"/>
      <c r="FJ74" s="221"/>
      <c r="FK74" s="221"/>
      <c r="FL74" s="221"/>
      <c r="FM74" s="221"/>
      <c r="FN74" s="221"/>
      <c r="FO74" s="221"/>
      <c r="FP74" s="221"/>
      <c r="FQ74" s="221"/>
      <c r="FR74" s="221"/>
      <c r="FS74" s="221"/>
      <c r="FT74" s="221"/>
      <c r="FU74" s="221"/>
      <c r="FV74" s="221"/>
      <c r="FW74" s="221"/>
      <c r="FX74" s="221"/>
      <c r="FY74" s="221"/>
      <c r="FZ74" s="221"/>
      <c r="GA74" s="221"/>
      <c r="GB74" s="221"/>
      <c r="GC74" s="221"/>
      <c r="GD74" s="221"/>
      <c r="GE74" s="221"/>
      <c r="GF74" s="221"/>
      <c r="GG74" s="221"/>
      <c r="GH74" s="221"/>
      <c r="GI74" s="221"/>
      <c r="GJ74" s="221"/>
      <c r="GK74" s="221"/>
      <c r="GL74" s="221"/>
      <c r="GM74" s="221"/>
      <c r="GN74" s="221"/>
      <c r="GO74" s="221"/>
      <c r="GP74" s="221"/>
      <c r="GQ74" s="221"/>
      <c r="GR74" s="221"/>
      <c r="GS74" s="221"/>
      <c r="GT74" s="221"/>
      <c r="GU74" s="221"/>
      <c r="GV74" s="221"/>
      <c r="GW74" s="221"/>
      <c r="GX74" s="221"/>
      <c r="GY74" s="221"/>
      <c r="GZ74" s="221"/>
      <c r="HA74" s="221"/>
      <c r="HB74" s="221"/>
      <c r="HC74" s="221"/>
      <c r="HD74" s="221"/>
      <c r="HE74" s="221"/>
      <c r="HF74" s="221"/>
      <c r="HG74" s="221"/>
      <c r="HH74" s="221"/>
      <c r="HI74" s="221"/>
      <c r="HJ74" s="221"/>
      <c r="HK74" s="221"/>
      <c r="HL74" s="221"/>
      <c r="HM74" s="221"/>
      <c r="HN74" s="221"/>
      <c r="HO74" s="221"/>
      <c r="HP74" s="221"/>
      <c r="HQ74" s="221"/>
      <c r="HR74" s="221"/>
      <c r="HS74" s="221"/>
      <c r="HT74" s="221"/>
      <c r="HU74" s="221"/>
      <c r="HV74" s="221"/>
      <c r="HW74" s="221"/>
      <c r="HX74" s="221"/>
      <c r="HY74" s="221"/>
      <c r="HZ74" s="221"/>
      <c r="IA74" s="221"/>
      <c r="IB74" s="221"/>
      <c r="IC74" s="221"/>
      <c r="ID74" s="221"/>
      <c r="IE74" s="221"/>
      <c r="IF74" s="221"/>
      <c r="IG74" s="221"/>
      <c r="IH74" s="221"/>
      <c r="II74" s="221"/>
      <c r="IJ74" s="221"/>
      <c r="IK74" s="221"/>
      <c r="IL74" s="221"/>
      <c r="IM74" s="221"/>
      <c r="IN74" s="221"/>
      <c r="IO74" s="221"/>
      <c r="IP74" s="221"/>
      <c r="IQ74" s="221"/>
      <c r="IR74" s="221"/>
      <c r="IS74" s="221"/>
      <c r="IT74" s="221"/>
      <c r="IU74" s="221"/>
      <c r="IV74" s="221"/>
      <c r="IW74" s="221"/>
      <c r="IX74" s="221"/>
      <c r="IY74" s="221"/>
      <c r="IZ74" s="221"/>
      <c r="JA74" s="221"/>
      <c r="JB74" s="221"/>
      <c r="JC74" s="221"/>
      <c r="JD74" s="221"/>
      <c r="JE74" s="221"/>
      <c r="JF74" s="221"/>
      <c r="JG74" s="221"/>
      <c r="JH74" s="221"/>
      <c r="JI74" s="221"/>
      <c r="JJ74" s="221"/>
      <c r="JK74" s="221"/>
      <c r="JL74" s="221"/>
      <c r="JM74" s="221"/>
      <c r="JN74" s="221"/>
      <c r="JO74" s="221"/>
      <c r="JP74" s="221"/>
      <c r="JQ74" s="221"/>
      <c r="JR74" s="221"/>
      <c r="JS74" s="221"/>
      <c r="JT74" s="221"/>
      <c r="JU74" s="221"/>
      <c r="JV74" s="221"/>
      <c r="JW74" s="221"/>
      <c r="JX74" s="221"/>
      <c r="JY74" s="221"/>
      <c r="JZ74" s="221"/>
      <c r="KA74" s="221"/>
      <c r="KB74" s="221"/>
      <c r="KC74" s="221"/>
      <c r="KD74" s="221"/>
      <c r="KE74" s="221"/>
      <c r="KF74" s="221"/>
      <c r="KG74" s="221"/>
      <c r="KH74" s="221"/>
      <c r="KI74" s="221"/>
      <c r="KJ74" s="221"/>
      <c r="KK74" s="221"/>
      <c r="KL74" s="221"/>
      <c r="KM74" s="221"/>
      <c r="KN74" s="221"/>
      <c r="KO74" s="221"/>
      <c r="KP74" s="221"/>
      <c r="KQ74" s="221"/>
      <c r="KR74" s="221"/>
      <c r="KS74" s="221"/>
      <c r="KT74" s="221"/>
      <c r="KU74" s="221"/>
      <c r="KV74" s="221"/>
      <c r="KW74" s="221"/>
      <c r="KX74" s="221"/>
      <c r="KY74" s="221"/>
      <c r="KZ74" s="221"/>
      <c r="LA74" s="221"/>
      <c r="LB74" s="221"/>
      <c r="LC74" s="221"/>
      <c r="LD74" s="221"/>
      <c r="LE74" s="221"/>
      <c r="LF74" s="221"/>
      <c r="LG74" s="221"/>
      <c r="LH74" s="221"/>
      <c r="LI74" s="221"/>
      <c r="LJ74" s="221"/>
      <c r="LK74" s="221"/>
      <c r="LL74" s="221"/>
      <c r="LM74" s="221"/>
      <c r="LN74" s="221"/>
      <c r="LO74" s="221"/>
      <c r="LP74" s="221"/>
      <c r="LQ74" s="221"/>
      <c r="LR74" s="221"/>
      <c r="LS74" s="221"/>
      <c r="LT74" s="221"/>
      <c r="LU74" s="221"/>
      <c r="LV74" s="221"/>
      <c r="LW74" s="221"/>
      <c r="LX74" s="221"/>
      <c r="LY74" s="221"/>
      <c r="LZ74" s="221"/>
      <c r="MA74" s="221"/>
      <c r="MB74" s="221"/>
      <c r="MC74" s="221"/>
      <c r="MD74" s="221"/>
      <c r="ME74" s="221"/>
      <c r="MF74" s="221"/>
      <c r="MG74" s="221"/>
      <c r="MH74" s="221"/>
      <c r="MI74" s="221"/>
      <c r="MJ74" s="221"/>
      <c r="MK74" s="221"/>
      <c r="ML74" s="221"/>
      <c r="MM74" s="221"/>
      <c r="MN74" s="221"/>
      <c r="MO74" s="221"/>
      <c r="MP74" s="221"/>
      <c r="MQ74" s="221"/>
      <c r="MR74" s="221"/>
      <c r="MS74" s="221"/>
      <c r="MT74" s="221"/>
      <c r="MU74" s="221"/>
      <c r="MV74" s="221"/>
      <c r="MW74" s="221"/>
      <c r="MX74" s="221"/>
      <c r="MY74" s="221"/>
      <c r="MZ74" s="221"/>
      <c r="NA74" s="221"/>
      <c r="NB74" s="221"/>
      <c r="NC74" s="221"/>
      <c r="ND74" s="221"/>
      <c r="NE74" s="221"/>
      <c r="NF74" s="221"/>
      <c r="NG74" s="221"/>
    </row>
    <row r="75" spans="1:371" s="133" customFormat="1" x14ac:dyDescent="0.25">
      <c r="A75" s="221">
        <v>137</v>
      </c>
      <c r="B75" s="274">
        <v>0</v>
      </c>
      <c r="C75" s="221">
        <v>1</v>
      </c>
      <c r="D75" s="206">
        <v>2</v>
      </c>
      <c r="E75" s="267">
        <v>138</v>
      </c>
      <c r="F75" s="865">
        <f t="shared" si="2"/>
        <v>138</v>
      </c>
      <c r="G75" s="232">
        <v>138</v>
      </c>
      <c r="H75" s="232"/>
      <c r="I75" s="122">
        <v>72</v>
      </c>
      <c r="J75" s="382">
        <v>27.763429752066116</v>
      </c>
      <c r="K75" s="380">
        <v>2.0254654972534958</v>
      </c>
      <c r="L75" s="381">
        <v>0</v>
      </c>
      <c r="M75" s="327">
        <v>1</v>
      </c>
      <c r="N75" s="383"/>
      <c r="O75" s="117"/>
      <c r="P75" s="383"/>
      <c r="Q75" s="613">
        <v>130</v>
      </c>
      <c r="R75" s="613">
        <v>1.25</v>
      </c>
      <c r="S75" s="613">
        <v>57</v>
      </c>
      <c r="T75" s="613"/>
      <c r="U75" s="609">
        <v>1063</v>
      </c>
      <c r="V75" s="376"/>
      <c r="W75" s="376"/>
      <c r="X75" s="376"/>
      <c r="Y75" s="376"/>
      <c r="Z75" s="376"/>
      <c r="AA75" s="376"/>
      <c r="AB75" s="376"/>
      <c r="AC75" s="376"/>
      <c r="AD75" s="376"/>
      <c r="AE75" s="376"/>
      <c r="AF75" s="376"/>
      <c r="AG75" s="376"/>
      <c r="AH75" s="376"/>
      <c r="AI75" s="376"/>
      <c r="AJ75" s="376"/>
      <c r="AK75" s="376"/>
      <c r="AL75" s="376"/>
      <c r="AM75" s="376"/>
      <c r="AN75" s="376"/>
      <c r="AO75" s="376"/>
      <c r="AP75" s="376"/>
      <c r="AQ75" s="376"/>
      <c r="AR75" s="376"/>
      <c r="AS75" s="376"/>
      <c r="AT75" s="376"/>
      <c r="AU75" s="376"/>
      <c r="AV75" s="376"/>
      <c r="AW75" s="376"/>
      <c r="AX75" s="376"/>
      <c r="AY75" s="376"/>
      <c r="AZ75" s="376"/>
      <c r="BA75" s="376"/>
      <c r="BB75" s="376"/>
      <c r="BC75" s="376"/>
      <c r="BD75" s="376"/>
      <c r="BE75" s="376"/>
      <c r="BF75" s="376"/>
      <c r="BG75" s="376"/>
      <c r="BH75" s="376"/>
      <c r="BI75" s="376"/>
      <c r="BJ75" s="376"/>
      <c r="BK75" s="376"/>
      <c r="BL75" s="376"/>
      <c r="BM75" s="376"/>
      <c r="BN75" s="376"/>
      <c r="BO75" s="376"/>
      <c r="BP75" s="376"/>
      <c r="BQ75" s="376"/>
      <c r="BR75" s="376"/>
      <c r="BS75" s="376"/>
      <c r="BT75" s="376"/>
      <c r="BU75" s="376"/>
      <c r="BV75" s="376"/>
      <c r="BW75" s="376"/>
      <c r="BX75" s="376"/>
      <c r="BY75" s="376"/>
      <c r="BZ75" s="376"/>
      <c r="CA75" s="376"/>
      <c r="CB75" s="376"/>
      <c r="CC75" s="376"/>
      <c r="CD75" s="376"/>
      <c r="CE75" s="376"/>
      <c r="CF75" s="376"/>
      <c r="CG75" s="376"/>
      <c r="CH75" s="376"/>
      <c r="CI75" s="376"/>
      <c r="CJ75" s="376"/>
      <c r="CK75" s="376"/>
      <c r="CL75" s="376"/>
      <c r="CM75" s="376"/>
      <c r="CN75" s="376"/>
      <c r="CO75" s="376"/>
      <c r="CP75" s="376"/>
      <c r="CQ75" s="376"/>
      <c r="CR75" s="376"/>
      <c r="CS75" s="376"/>
      <c r="CT75" s="376"/>
      <c r="CU75" s="376"/>
      <c r="CV75" s="376"/>
      <c r="CW75" s="376"/>
      <c r="CX75" s="376"/>
      <c r="CY75" s="376"/>
      <c r="CZ75" s="376"/>
      <c r="DA75" s="376"/>
      <c r="DB75" s="376"/>
      <c r="DC75" s="376"/>
      <c r="DD75" s="376"/>
      <c r="DE75" s="376"/>
      <c r="DF75" s="376"/>
      <c r="DG75" s="376"/>
      <c r="DH75" s="376"/>
      <c r="DI75" s="376"/>
      <c r="DJ75" s="376"/>
      <c r="DK75" s="376"/>
      <c r="DL75" s="376"/>
      <c r="DM75" s="376"/>
      <c r="DN75" s="376"/>
      <c r="DO75" s="376"/>
      <c r="DP75" s="376"/>
      <c r="DQ75" s="376"/>
      <c r="DR75" s="376"/>
      <c r="DS75" s="376"/>
      <c r="DT75" s="376"/>
      <c r="DU75" s="376"/>
      <c r="DV75" s="376"/>
      <c r="DW75" s="376"/>
      <c r="DX75" s="376"/>
      <c r="DY75" s="376"/>
      <c r="DZ75" s="376"/>
      <c r="EA75" s="376"/>
      <c r="EB75" s="376"/>
      <c r="EC75" s="376"/>
      <c r="ED75" s="376"/>
      <c r="EE75" s="376"/>
      <c r="EF75" s="376"/>
      <c r="EG75" s="376"/>
      <c r="EH75" s="376"/>
      <c r="EI75" s="376"/>
      <c r="EJ75" s="376"/>
      <c r="EK75" s="376"/>
      <c r="EL75" s="376"/>
      <c r="EM75" s="376"/>
      <c r="EN75" s="376"/>
      <c r="EO75" s="376"/>
      <c r="EP75" s="376"/>
      <c r="EQ75" s="376"/>
      <c r="ER75" s="376"/>
      <c r="ES75" s="376"/>
      <c r="ET75" s="376"/>
      <c r="EU75" s="376"/>
      <c r="EV75" s="376"/>
      <c r="EW75" s="376"/>
      <c r="EX75" s="376"/>
      <c r="EY75" s="376"/>
      <c r="EZ75" s="376"/>
      <c r="FA75" s="376"/>
      <c r="FB75" s="376"/>
      <c r="FC75" s="376"/>
      <c r="FD75" s="376"/>
      <c r="FE75" s="376"/>
      <c r="FF75" s="376"/>
      <c r="FG75" s="376"/>
      <c r="FH75" s="376"/>
      <c r="FI75" s="376"/>
      <c r="FJ75" s="376"/>
      <c r="FK75" s="376"/>
      <c r="FL75" s="376"/>
      <c r="FM75" s="376"/>
      <c r="FN75" s="376"/>
      <c r="FO75" s="376"/>
      <c r="FP75" s="376"/>
      <c r="FQ75" s="376"/>
      <c r="FR75" s="376"/>
      <c r="FS75" s="376"/>
      <c r="FT75" s="376"/>
      <c r="FU75" s="376"/>
      <c r="FV75" s="376"/>
      <c r="FW75" s="376"/>
      <c r="FX75" s="376"/>
      <c r="FY75" s="376"/>
      <c r="FZ75" s="376"/>
      <c r="GA75" s="376"/>
      <c r="GB75" s="376"/>
      <c r="GC75" s="376"/>
      <c r="GD75" s="376"/>
      <c r="GE75" s="376"/>
      <c r="GF75" s="376"/>
      <c r="GG75" s="376"/>
      <c r="GH75" s="376"/>
      <c r="GI75" s="376"/>
      <c r="GJ75" s="376"/>
      <c r="GK75" s="376"/>
      <c r="GL75" s="376"/>
      <c r="GM75" s="376"/>
      <c r="GN75" s="376"/>
      <c r="GO75" s="376"/>
      <c r="GP75" s="376"/>
      <c r="GQ75" s="376"/>
      <c r="GR75" s="376"/>
      <c r="GS75" s="376"/>
      <c r="GT75" s="376"/>
      <c r="GU75" s="376"/>
      <c r="GV75" s="376"/>
      <c r="GW75" s="376"/>
      <c r="GX75" s="376"/>
      <c r="GY75" s="376"/>
      <c r="GZ75" s="376"/>
      <c r="HA75" s="376"/>
      <c r="HB75" s="376"/>
      <c r="HC75" s="376"/>
      <c r="HD75" s="376"/>
      <c r="HE75" s="376"/>
      <c r="HF75" s="376"/>
      <c r="HG75" s="376"/>
      <c r="HH75" s="376"/>
      <c r="HI75" s="376"/>
      <c r="HJ75" s="376"/>
      <c r="HK75" s="376"/>
      <c r="HL75" s="376"/>
      <c r="HM75" s="376"/>
      <c r="HN75" s="376"/>
      <c r="HO75" s="376"/>
      <c r="HP75" s="376"/>
      <c r="HQ75" s="376"/>
      <c r="HR75" s="376"/>
      <c r="HS75" s="376"/>
      <c r="HT75" s="376"/>
      <c r="HU75" s="376"/>
      <c r="HV75" s="376"/>
      <c r="HW75" s="376"/>
      <c r="HX75" s="376"/>
      <c r="HY75" s="376"/>
      <c r="HZ75" s="376"/>
      <c r="IA75" s="376"/>
      <c r="IB75" s="376"/>
      <c r="IC75" s="376"/>
      <c r="ID75" s="376"/>
      <c r="IE75" s="376"/>
      <c r="IF75" s="376"/>
      <c r="IG75" s="376"/>
      <c r="IH75" s="376"/>
      <c r="II75" s="376"/>
      <c r="IJ75" s="376"/>
      <c r="IK75" s="376"/>
      <c r="IL75" s="376"/>
      <c r="IM75" s="376"/>
      <c r="IN75" s="376"/>
      <c r="IO75" s="376"/>
      <c r="IP75" s="376"/>
      <c r="IQ75" s="376"/>
      <c r="IR75" s="376"/>
      <c r="IS75" s="376"/>
      <c r="IT75" s="376"/>
      <c r="IU75" s="376"/>
      <c r="IV75" s="376"/>
      <c r="IW75" s="376"/>
      <c r="IX75" s="376"/>
      <c r="IY75" s="376"/>
      <c r="IZ75" s="376"/>
      <c r="JA75" s="376"/>
      <c r="JB75" s="376"/>
      <c r="JC75" s="376"/>
      <c r="JD75" s="376"/>
      <c r="JE75" s="376"/>
      <c r="JF75" s="376"/>
      <c r="JG75" s="376"/>
      <c r="JH75" s="376"/>
      <c r="JI75" s="376"/>
      <c r="JJ75" s="376"/>
      <c r="JK75" s="376"/>
      <c r="JL75" s="376"/>
      <c r="JM75" s="376"/>
      <c r="JN75" s="376"/>
      <c r="JO75" s="376"/>
      <c r="JP75" s="376"/>
      <c r="JQ75" s="376"/>
      <c r="JR75" s="376"/>
      <c r="JS75" s="376"/>
      <c r="JT75" s="376"/>
      <c r="JU75" s="376"/>
      <c r="JV75" s="376"/>
      <c r="JW75" s="376"/>
      <c r="JX75" s="376"/>
      <c r="JY75" s="376"/>
      <c r="JZ75" s="376"/>
      <c r="KA75" s="376"/>
      <c r="KB75" s="376"/>
      <c r="KC75" s="376"/>
      <c r="KD75" s="376"/>
      <c r="KE75" s="376"/>
      <c r="KF75" s="376"/>
      <c r="KG75" s="376"/>
      <c r="KH75" s="376"/>
      <c r="KI75" s="376"/>
      <c r="KJ75" s="376"/>
      <c r="KK75" s="376"/>
      <c r="KL75" s="376"/>
      <c r="KM75" s="376"/>
      <c r="KN75" s="376"/>
      <c r="KO75" s="376"/>
      <c r="KP75" s="376"/>
      <c r="KQ75" s="376"/>
      <c r="KR75" s="376"/>
      <c r="KS75" s="376"/>
      <c r="KT75" s="376"/>
      <c r="KU75" s="376"/>
      <c r="KV75" s="376"/>
      <c r="KW75" s="376"/>
      <c r="KX75" s="376"/>
      <c r="KY75" s="376"/>
      <c r="KZ75" s="376"/>
      <c r="LA75" s="376"/>
      <c r="LB75" s="376"/>
      <c r="LC75" s="376"/>
      <c r="LD75" s="376"/>
      <c r="LE75" s="376"/>
      <c r="LF75" s="376"/>
      <c r="LG75" s="376"/>
      <c r="LH75" s="376"/>
      <c r="LI75" s="376"/>
      <c r="LJ75" s="376"/>
      <c r="LK75" s="376"/>
      <c r="LL75" s="376"/>
      <c r="LM75" s="376"/>
      <c r="LN75" s="376"/>
      <c r="LO75" s="376"/>
      <c r="LP75" s="376"/>
      <c r="LQ75" s="376"/>
      <c r="LR75" s="376"/>
      <c r="LS75" s="376"/>
      <c r="LT75" s="376"/>
      <c r="LU75" s="376"/>
      <c r="LV75" s="376"/>
      <c r="LW75" s="376"/>
      <c r="LX75" s="376"/>
      <c r="LY75" s="376"/>
      <c r="LZ75" s="376"/>
      <c r="MA75" s="376"/>
      <c r="MB75" s="376"/>
      <c r="MC75" s="376"/>
      <c r="MD75" s="376"/>
      <c r="ME75" s="376"/>
      <c r="MF75" s="376"/>
      <c r="MG75" s="376"/>
      <c r="MH75" s="376"/>
      <c r="MI75" s="376"/>
      <c r="MJ75" s="376"/>
      <c r="MK75" s="376"/>
      <c r="ML75" s="376"/>
      <c r="MM75" s="376"/>
      <c r="MN75" s="376"/>
      <c r="MO75" s="376"/>
      <c r="MP75" s="376"/>
      <c r="MQ75" s="376"/>
      <c r="MR75" s="376"/>
      <c r="MS75" s="376"/>
      <c r="MT75" s="376"/>
      <c r="MU75" s="376"/>
      <c r="MV75" s="376"/>
      <c r="MW75" s="376"/>
      <c r="MX75" s="376"/>
      <c r="MY75" s="376"/>
      <c r="MZ75" s="376"/>
      <c r="NA75" s="376"/>
      <c r="NB75" s="376"/>
      <c r="NC75" s="376"/>
      <c r="ND75" s="376"/>
      <c r="NE75" s="376"/>
      <c r="NF75" s="376"/>
      <c r="NG75" s="376"/>
    </row>
    <row r="76" spans="1:371" s="133" customFormat="1" x14ac:dyDescent="0.25">
      <c r="A76" s="221">
        <v>138</v>
      </c>
      <c r="B76" s="221">
        <v>0</v>
      </c>
      <c r="C76" s="221">
        <v>1</v>
      </c>
      <c r="D76" s="206">
        <v>2</v>
      </c>
      <c r="E76" s="267">
        <v>139</v>
      </c>
      <c r="F76" s="865">
        <f t="shared" si="2"/>
        <v>139</v>
      </c>
      <c r="G76" s="232">
        <v>139</v>
      </c>
      <c r="H76" s="232"/>
      <c r="I76" s="122">
        <v>73</v>
      </c>
      <c r="J76" s="342">
        <v>36.848072562358283</v>
      </c>
      <c r="K76" s="210">
        <v>2.1230231121633687</v>
      </c>
      <c r="L76" s="208">
        <v>0</v>
      </c>
      <c r="M76" s="327">
        <v>1</v>
      </c>
      <c r="N76" s="223"/>
      <c r="P76" s="223"/>
      <c r="Q76" s="613">
        <v>143</v>
      </c>
      <c r="R76" s="613">
        <v>1.1299999999999999</v>
      </c>
      <c r="S76" s="613">
        <v>64</v>
      </c>
      <c r="T76" s="613"/>
      <c r="U76" s="609">
        <v>570</v>
      </c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  <c r="AQ76" s="221"/>
      <c r="AR76" s="221"/>
      <c r="AS76" s="221"/>
      <c r="AT76" s="221"/>
      <c r="AU76" s="221"/>
      <c r="AV76" s="221"/>
      <c r="AW76" s="221"/>
      <c r="AX76" s="221"/>
      <c r="AY76" s="221"/>
      <c r="AZ76" s="221"/>
      <c r="BA76" s="221"/>
      <c r="BB76" s="221"/>
      <c r="BC76" s="221"/>
      <c r="BD76" s="221"/>
      <c r="BE76" s="221"/>
      <c r="BF76" s="221"/>
      <c r="BG76" s="221"/>
      <c r="BH76" s="221"/>
      <c r="BI76" s="221"/>
      <c r="BJ76" s="221"/>
      <c r="BK76" s="221"/>
      <c r="BL76" s="221"/>
      <c r="BM76" s="221"/>
      <c r="BN76" s="221"/>
      <c r="BO76" s="221"/>
      <c r="BP76" s="221"/>
      <c r="BQ76" s="221"/>
      <c r="BR76" s="221"/>
      <c r="BS76" s="221"/>
      <c r="BT76" s="221"/>
      <c r="BU76" s="221"/>
      <c r="BV76" s="221"/>
      <c r="BW76" s="221"/>
      <c r="BX76" s="221"/>
      <c r="BY76" s="221"/>
      <c r="BZ76" s="221"/>
      <c r="CA76" s="221"/>
      <c r="CB76" s="221"/>
      <c r="CC76" s="221"/>
      <c r="CD76" s="221"/>
      <c r="CE76" s="221"/>
      <c r="CF76" s="221"/>
      <c r="CG76" s="221"/>
      <c r="CH76" s="221"/>
      <c r="CI76" s="221"/>
      <c r="CJ76" s="221"/>
      <c r="CK76" s="221"/>
      <c r="CL76" s="221"/>
      <c r="CM76" s="221"/>
      <c r="CN76" s="221"/>
      <c r="CO76" s="221"/>
      <c r="CP76" s="221"/>
      <c r="CQ76" s="221"/>
      <c r="CR76" s="221"/>
      <c r="CS76" s="221"/>
      <c r="CT76" s="221"/>
      <c r="CU76" s="221"/>
      <c r="CV76" s="221"/>
      <c r="CW76" s="221"/>
      <c r="CX76" s="221"/>
      <c r="CY76" s="221"/>
      <c r="CZ76" s="221"/>
      <c r="DA76" s="221"/>
      <c r="DB76" s="221"/>
      <c r="DC76" s="221"/>
      <c r="DD76" s="221"/>
      <c r="DE76" s="221"/>
      <c r="DF76" s="221"/>
      <c r="DG76" s="221"/>
      <c r="DH76" s="221"/>
      <c r="DI76" s="221"/>
      <c r="DJ76" s="221"/>
      <c r="DK76" s="221"/>
      <c r="DL76" s="221"/>
      <c r="DM76" s="221"/>
      <c r="DN76" s="221"/>
      <c r="DO76" s="221"/>
      <c r="DP76" s="221"/>
      <c r="DQ76" s="221"/>
      <c r="DR76" s="221"/>
      <c r="DS76" s="221"/>
      <c r="DT76" s="221"/>
      <c r="DU76" s="221"/>
      <c r="DV76" s="221"/>
      <c r="DW76" s="221"/>
      <c r="DX76" s="221"/>
      <c r="DY76" s="221"/>
      <c r="DZ76" s="221"/>
      <c r="EA76" s="221"/>
      <c r="EB76" s="221"/>
      <c r="EC76" s="221"/>
      <c r="ED76" s="221"/>
      <c r="EE76" s="221"/>
      <c r="EF76" s="221"/>
      <c r="EG76" s="221"/>
      <c r="EH76" s="221"/>
      <c r="EI76" s="221"/>
      <c r="EJ76" s="221"/>
      <c r="EK76" s="221"/>
      <c r="EL76" s="221"/>
      <c r="EM76" s="221"/>
      <c r="EN76" s="221"/>
      <c r="EO76" s="221"/>
      <c r="EP76" s="221"/>
      <c r="EQ76" s="221"/>
      <c r="ER76" s="221"/>
      <c r="ES76" s="221"/>
      <c r="ET76" s="221"/>
      <c r="EU76" s="221"/>
      <c r="EV76" s="221"/>
      <c r="EW76" s="221"/>
      <c r="EX76" s="221"/>
      <c r="EY76" s="221"/>
      <c r="EZ76" s="221"/>
      <c r="FA76" s="221"/>
      <c r="FB76" s="221"/>
      <c r="FC76" s="221"/>
      <c r="FD76" s="221"/>
      <c r="FE76" s="221"/>
      <c r="FF76" s="221"/>
      <c r="FG76" s="221"/>
      <c r="FH76" s="221"/>
      <c r="FI76" s="221"/>
      <c r="FJ76" s="221"/>
      <c r="FK76" s="221"/>
      <c r="FL76" s="221"/>
      <c r="FM76" s="221"/>
      <c r="FN76" s="221"/>
      <c r="FO76" s="221"/>
      <c r="FP76" s="221"/>
      <c r="FQ76" s="221"/>
      <c r="FR76" s="221"/>
      <c r="FS76" s="221"/>
      <c r="FT76" s="221"/>
      <c r="FU76" s="221"/>
      <c r="FV76" s="221"/>
      <c r="FW76" s="221"/>
      <c r="FX76" s="221"/>
      <c r="FY76" s="221"/>
      <c r="FZ76" s="221"/>
      <c r="GA76" s="221"/>
      <c r="GB76" s="221"/>
      <c r="GC76" s="221"/>
      <c r="GD76" s="221"/>
      <c r="GE76" s="221"/>
      <c r="GF76" s="221"/>
      <c r="GG76" s="221"/>
      <c r="GH76" s="221"/>
      <c r="GI76" s="221"/>
      <c r="GJ76" s="221"/>
      <c r="GK76" s="221"/>
      <c r="GL76" s="221"/>
      <c r="GM76" s="221"/>
      <c r="GN76" s="221"/>
      <c r="GO76" s="221"/>
      <c r="GP76" s="221"/>
      <c r="GQ76" s="221"/>
      <c r="GR76" s="221"/>
      <c r="GS76" s="221"/>
      <c r="GT76" s="221"/>
      <c r="GU76" s="221"/>
      <c r="GV76" s="221"/>
      <c r="GW76" s="221"/>
      <c r="GX76" s="221"/>
      <c r="GY76" s="221"/>
      <c r="GZ76" s="221"/>
      <c r="HA76" s="221"/>
      <c r="HB76" s="221"/>
      <c r="HC76" s="221"/>
      <c r="HD76" s="221"/>
      <c r="HE76" s="221"/>
      <c r="HF76" s="221"/>
      <c r="HG76" s="221"/>
      <c r="HH76" s="221"/>
      <c r="HI76" s="221"/>
      <c r="HJ76" s="221"/>
      <c r="HK76" s="221"/>
      <c r="HL76" s="221"/>
      <c r="HM76" s="221"/>
      <c r="HN76" s="221"/>
      <c r="HO76" s="221"/>
      <c r="HP76" s="221"/>
      <c r="HQ76" s="221"/>
      <c r="HR76" s="221"/>
      <c r="HS76" s="221"/>
      <c r="HT76" s="221"/>
      <c r="HU76" s="221"/>
      <c r="HV76" s="221"/>
      <c r="HW76" s="221"/>
      <c r="HX76" s="221"/>
      <c r="HY76" s="221"/>
      <c r="HZ76" s="221"/>
      <c r="IA76" s="221"/>
      <c r="IB76" s="221"/>
      <c r="IC76" s="221"/>
      <c r="ID76" s="221"/>
      <c r="IE76" s="221"/>
      <c r="IF76" s="221"/>
      <c r="IG76" s="221"/>
      <c r="IH76" s="221"/>
      <c r="II76" s="221"/>
      <c r="IJ76" s="221"/>
      <c r="IK76" s="221"/>
      <c r="IL76" s="221"/>
      <c r="IM76" s="221"/>
      <c r="IN76" s="221"/>
      <c r="IO76" s="221"/>
      <c r="IP76" s="221"/>
      <c r="IQ76" s="221"/>
      <c r="IR76" s="221"/>
      <c r="IS76" s="221"/>
      <c r="IT76" s="221"/>
      <c r="IU76" s="221"/>
      <c r="IV76" s="221"/>
      <c r="IW76" s="221"/>
      <c r="IX76" s="221"/>
      <c r="IY76" s="221"/>
      <c r="IZ76" s="221"/>
      <c r="JA76" s="221"/>
      <c r="JB76" s="221"/>
      <c r="JC76" s="221"/>
      <c r="JD76" s="221"/>
      <c r="JE76" s="221"/>
      <c r="JF76" s="221"/>
      <c r="JG76" s="221"/>
      <c r="JH76" s="221"/>
      <c r="JI76" s="221"/>
      <c r="JJ76" s="221"/>
      <c r="JK76" s="221"/>
      <c r="JL76" s="221"/>
      <c r="JM76" s="221"/>
      <c r="JN76" s="221"/>
      <c r="JO76" s="221"/>
      <c r="JP76" s="221"/>
      <c r="JQ76" s="221"/>
      <c r="JR76" s="221"/>
      <c r="JS76" s="221"/>
      <c r="JT76" s="221"/>
      <c r="JU76" s="221"/>
      <c r="JV76" s="221"/>
      <c r="JW76" s="221"/>
      <c r="JX76" s="221"/>
      <c r="JY76" s="221"/>
      <c r="JZ76" s="221"/>
      <c r="KA76" s="221"/>
      <c r="KB76" s="221"/>
      <c r="KC76" s="221"/>
      <c r="KD76" s="221"/>
      <c r="KE76" s="221"/>
      <c r="KF76" s="221"/>
      <c r="KG76" s="221"/>
      <c r="KH76" s="221"/>
      <c r="KI76" s="221"/>
      <c r="KJ76" s="221"/>
      <c r="KK76" s="221"/>
      <c r="KL76" s="221"/>
      <c r="KM76" s="221"/>
      <c r="KN76" s="221"/>
      <c r="KO76" s="221"/>
      <c r="KP76" s="221"/>
      <c r="KQ76" s="221"/>
      <c r="KR76" s="221"/>
      <c r="KS76" s="221"/>
      <c r="KT76" s="221"/>
      <c r="KU76" s="221"/>
      <c r="KV76" s="221"/>
      <c r="KW76" s="221"/>
      <c r="KX76" s="221"/>
      <c r="KY76" s="221"/>
      <c r="KZ76" s="221"/>
      <c r="LA76" s="221"/>
      <c r="LB76" s="221"/>
      <c r="LC76" s="221"/>
      <c r="LD76" s="221"/>
      <c r="LE76" s="221"/>
      <c r="LF76" s="221"/>
      <c r="LG76" s="221"/>
      <c r="LH76" s="221"/>
      <c r="LI76" s="221"/>
      <c r="LJ76" s="221"/>
      <c r="LK76" s="221"/>
      <c r="LL76" s="221"/>
      <c r="LM76" s="221"/>
      <c r="LN76" s="221"/>
      <c r="LO76" s="221"/>
      <c r="LP76" s="221"/>
      <c r="LQ76" s="221"/>
      <c r="LR76" s="221"/>
      <c r="LS76" s="221"/>
      <c r="LT76" s="221"/>
      <c r="LU76" s="221"/>
      <c r="LV76" s="221"/>
      <c r="LW76" s="221"/>
      <c r="LX76" s="221"/>
      <c r="LY76" s="221"/>
      <c r="LZ76" s="221"/>
      <c r="MA76" s="221"/>
      <c r="MB76" s="221"/>
      <c r="MC76" s="221"/>
      <c r="MD76" s="221"/>
      <c r="ME76" s="221"/>
      <c r="MF76" s="221"/>
      <c r="MG76" s="221"/>
      <c r="MH76" s="221"/>
      <c r="MI76" s="221"/>
      <c r="MJ76" s="221"/>
      <c r="MK76" s="221"/>
      <c r="ML76" s="221"/>
      <c r="MM76" s="221"/>
      <c r="MN76" s="221"/>
      <c r="MO76" s="221"/>
      <c r="MP76" s="221"/>
      <c r="MQ76" s="221"/>
      <c r="MR76" s="221"/>
      <c r="MS76" s="221"/>
      <c r="MT76" s="221"/>
      <c r="MU76" s="221"/>
      <c r="MV76" s="221"/>
      <c r="MW76" s="221"/>
      <c r="MX76" s="221"/>
      <c r="MY76" s="221"/>
      <c r="MZ76" s="221"/>
      <c r="NA76" s="221"/>
      <c r="NB76" s="221"/>
      <c r="NC76" s="221"/>
      <c r="ND76" s="221"/>
      <c r="NE76" s="221"/>
      <c r="NF76" s="221"/>
      <c r="NG76" s="221"/>
    </row>
    <row r="77" spans="1:371" s="133" customFormat="1" x14ac:dyDescent="0.25">
      <c r="A77" s="274">
        <v>139</v>
      </c>
      <c r="B77" s="221">
        <v>0</v>
      </c>
      <c r="C77" s="221">
        <v>1</v>
      </c>
      <c r="D77" s="206">
        <v>2</v>
      </c>
      <c r="E77" s="274">
        <v>140</v>
      </c>
      <c r="F77" s="865">
        <f t="shared" si="2"/>
        <v>140</v>
      </c>
      <c r="G77" s="232">
        <v>140</v>
      </c>
      <c r="H77" s="232"/>
      <c r="I77" s="122">
        <v>75</v>
      </c>
      <c r="J77" s="342">
        <v>19.031141868512112</v>
      </c>
      <c r="K77" s="210">
        <v>1.6334127253151871</v>
      </c>
      <c r="L77" s="208">
        <v>1</v>
      </c>
      <c r="M77" s="327">
        <v>0</v>
      </c>
      <c r="N77" s="223"/>
      <c r="P77" s="223"/>
      <c r="Q77" s="613">
        <v>67</v>
      </c>
      <c r="R77" s="613">
        <v>1.02</v>
      </c>
      <c r="S77" s="613">
        <v>71</v>
      </c>
      <c r="T77" s="613"/>
      <c r="U77" s="609">
        <v>2210</v>
      </c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221"/>
      <c r="AZ77" s="221"/>
      <c r="BA77" s="221"/>
      <c r="BB77" s="221"/>
      <c r="BC77" s="221"/>
      <c r="BD77" s="221"/>
      <c r="BE77" s="221"/>
      <c r="BF77" s="221"/>
      <c r="BG77" s="221"/>
      <c r="BH77" s="221"/>
      <c r="BI77" s="221"/>
      <c r="BJ77" s="221"/>
      <c r="BK77" s="221"/>
      <c r="BL77" s="221"/>
      <c r="BM77" s="221"/>
      <c r="BN77" s="221"/>
      <c r="BO77" s="221"/>
      <c r="BP77" s="221"/>
      <c r="BQ77" s="221"/>
      <c r="BR77" s="221"/>
      <c r="BS77" s="221"/>
      <c r="BT77" s="221"/>
      <c r="BU77" s="221"/>
      <c r="BV77" s="221"/>
      <c r="BW77" s="221"/>
      <c r="BX77" s="221"/>
      <c r="BY77" s="221"/>
      <c r="BZ77" s="221"/>
      <c r="CA77" s="221"/>
      <c r="CB77" s="221"/>
      <c r="CC77" s="221"/>
      <c r="CD77" s="221"/>
      <c r="CE77" s="221"/>
      <c r="CF77" s="221"/>
      <c r="CG77" s="221"/>
      <c r="CH77" s="221"/>
      <c r="CI77" s="221"/>
      <c r="CJ77" s="221"/>
      <c r="CK77" s="221"/>
      <c r="CL77" s="221"/>
      <c r="CM77" s="221"/>
      <c r="CN77" s="221"/>
      <c r="CO77" s="221"/>
      <c r="CP77" s="221"/>
      <c r="CQ77" s="221"/>
      <c r="CR77" s="221"/>
      <c r="CS77" s="221"/>
      <c r="CT77" s="221"/>
      <c r="CU77" s="221"/>
      <c r="CV77" s="221"/>
      <c r="CW77" s="221"/>
      <c r="CX77" s="221"/>
      <c r="CY77" s="221"/>
      <c r="CZ77" s="221"/>
      <c r="DA77" s="221"/>
      <c r="DB77" s="221"/>
      <c r="DC77" s="221"/>
      <c r="DD77" s="221"/>
      <c r="DE77" s="221"/>
      <c r="DF77" s="221"/>
      <c r="DG77" s="221"/>
      <c r="DH77" s="221"/>
      <c r="DI77" s="221"/>
      <c r="DJ77" s="221"/>
      <c r="DK77" s="221"/>
      <c r="DL77" s="221"/>
      <c r="DM77" s="221"/>
      <c r="DN77" s="221"/>
      <c r="DO77" s="221"/>
      <c r="DP77" s="221"/>
      <c r="DQ77" s="221"/>
      <c r="DR77" s="221"/>
      <c r="DS77" s="221"/>
      <c r="DT77" s="221"/>
      <c r="DU77" s="221"/>
      <c r="DV77" s="221"/>
      <c r="DW77" s="221"/>
      <c r="DX77" s="221"/>
      <c r="DY77" s="221"/>
      <c r="DZ77" s="221"/>
      <c r="EA77" s="221"/>
      <c r="EB77" s="221"/>
      <c r="EC77" s="221"/>
      <c r="ED77" s="221"/>
      <c r="EE77" s="221"/>
      <c r="EF77" s="221"/>
      <c r="EG77" s="221"/>
      <c r="EH77" s="221"/>
      <c r="EI77" s="221"/>
      <c r="EJ77" s="221"/>
      <c r="EK77" s="221"/>
      <c r="EL77" s="221"/>
      <c r="EM77" s="221"/>
      <c r="EN77" s="221"/>
      <c r="EO77" s="221"/>
      <c r="EP77" s="221"/>
      <c r="EQ77" s="221"/>
      <c r="ER77" s="221"/>
      <c r="ES77" s="221"/>
      <c r="ET77" s="221"/>
      <c r="EU77" s="221"/>
      <c r="EV77" s="221"/>
      <c r="EW77" s="221"/>
      <c r="EX77" s="221"/>
      <c r="EY77" s="221"/>
      <c r="EZ77" s="221"/>
      <c r="FA77" s="221"/>
      <c r="FB77" s="221"/>
      <c r="FC77" s="221"/>
      <c r="FD77" s="221"/>
      <c r="FE77" s="221"/>
      <c r="FF77" s="221"/>
      <c r="FG77" s="221"/>
      <c r="FH77" s="221"/>
      <c r="FI77" s="221"/>
      <c r="FJ77" s="221"/>
      <c r="FK77" s="221"/>
      <c r="FL77" s="221"/>
      <c r="FM77" s="221"/>
      <c r="FN77" s="221"/>
      <c r="FO77" s="221"/>
      <c r="FP77" s="221"/>
      <c r="FQ77" s="221"/>
      <c r="FR77" s="221"/>
      <c r="FS77" s="221"/>
      <c r="FT77" s="221"/>
      <c r="FU77" s="221"/>
      <c r="FV77" s="221"/>
      <c r="FW77" s="221"/>
      <c r="FX77" s="221"/>
      <c r="FY77" s="221"/>
      <c r="FZ77" s="221"/>
      <c r="GA77" s="221"/>
      <c r="GB77" s="221"/>
      <c r="GC77" s="221"/>
      <c r="GD77" s="221"/>
      <c r="GE77" s="221"/>
      <c r="GF77" s="221"/>
      <c r="GG77" s="221"/>
      <c r="GH77" s="221"/>
      <c r="GI77" s="221"/>
      <c r="GJ77" s="221"/>
      <c r="GK77" s="221"/>
      <c r="GL77" s="221"/>
      <c r="GM77" s="221"/>
      <c r="GN77" s="221"/>
      <c r="GO77" s="221"/>
      <c r="GP77" s="221"/>
      <c r="GQ77" s="221"/>
      <c r="GR77" s="221"/>
      <c r="GS77" s="221"/>
      <c r="GT77" s="221"/>
      <c r="GU77" s="221"/>
      <c r="GV77" s="221"/>
      <c r="GW77" s="221"/>
      <c r="GX77" s="221"/>
      <c r="GY77" s="221"/>
      <c r="GZ77" s="221"/>
      <c r="HA77" s="221"/>
      <c r="HB77" s="221"/>
      <c r="HC77" s="221"/>
      <c r="HD77" s="221"/>
      <c r="HE77" s="221"/>
      <c r="HF77" s="221"/>
      <c r="HG77" s="221"/>
      <c r="HH77" s="221"/>
      <c r="HI77" s="221"/>
      <c r="HJ77" s="221"/>
      <c r="HK77" s="221"/>
      <c r="HL77" s="221"/>
      <c r="HM77" s="221"/>
      <c r="HN77" s="221"/>
      <c r="HO77" s="221"/>
      <c r="HP77" s="221"/>
      <c r="HQ77" s="221"/>
      <c r="HR77" s="221"/>
      <c r="HS77" s="221"/>
      <c r="HT77" s="221"/>
      <c r="HU77" s="221"/>
      <c r="HV77" s="221"/>
      <c r="HW77" s="221"/>
      <c r="HX77" s="221"/>
      <c r="HY77" s="221"/>
      <c r="HZ77" s="221"/>
      <c r="IA77" s="221"/>
      <c r="IB77" s="221"/>
      <c r="IC77" s="221"/>
      <c r="ID77" s="221"/>
      <c r="IE77" s="221"/>
      <c r="IF77" s="221"/>
      <c r="IG77" s="221"/>
      <c r="IH77" s="221"/>
      <c r="II77" s="221"/>
      <c r="IJ77" s="221"/>
      <c r="IK77" s="221"/>
      <c r="IL77" s="221"/>
      <c r="IM77" s="221"/>
      <c r="IN77" s="221"/>
      <c r="IO77" s="221"/>
      <c r="IP77" s="221"/>
      <c r="IQ77" s="221"/>
      <c r="IR77" s="221"/>
      <c r="IS77" s="221"/>
      <c r="IT77" s="221"/>
      <c r="IU77" s="221"/>
      <c r="IV77" s="221"/>
      <c r="IW77" s="221"/>
      <c r="IX77" s="221"/>
      <c r="IY77" s="221"/>
      <c r="IZ77" s="221"/>
      <c r="JA77" s="221"/>
      <c r="JB77" s="221"/>
      <c r="JC77" s="221"/>
      <c r="JD77" s="221"/>
      <c r="JE77" s="221"/>
      <c r="JF77" s="221"/>
      <c r="JG77" s="221"/>
      <c r="JH77" s="221"/>
      <c r="JI77" s="221"/>
      <c r="JJ77" s="221"/>
      <c r="JK77" s="221"/>
      <c r="JL77" s="221"/>
      <c r="JM77" s="221"/>
      <c r="JN77" s="221"/>
      <c r="JO77" s="221"/>
      <c r="JP77" s="221"/>
      <c r="JQ77" s="221"/>
      <c r="JR77" s="221"/>
      <c r="JS77" s="221"/>
      <c r="JT77" s="221"/>
      <c r="JU77" s="221"/>
      <c r="JV77" s="221"/>
      <c r="JW77" s="221"/>
      <c r="JX77" s="221"/>
      <c r="JY77" s="221"/>
      <c r="JZ77" s="221"/>
      <c r="KA77" s="221"/>
      <c r="KB77" s="221"/>
      <c r="KC77" s="221"/>
      <c r="KD77" s="221"/>
      <c r="KE77" s="221"/>
      <c r="KF77" s="221"/>
      <c r="KG77" s="221"/>
      <c r="KH77" s="221"/>
      <c r="KI77" s="221"/>
      <c r="KJ77" s="221"/>
      <c r="KK77" s="221"/>
      <c r="KL77" s="221"/>
      <c r="KM77" s="221"/>
      <c r="KN77" s="221"/>
      <c r="KO77" s="221"/>
      <c r="KP77" s="221"/>
      <c r="KQ77" s="221"/>
      <c r="KR77" s="221"/>
      <c r="KS77" s="221"/>
      <c r="KT77" s="221"/>
      <c r="KU77" s="221"/>
      <c r="KV77" s="221"/>
      <c r="KW77" s="221"/>
      <c r="KX77" s="221"/>
      <c r="KY77" s="221"/>
      <c r="KZ77" s="221"/>
      <c r="LA77" s="221"/>
      <c r="LB77" s="221"/>
      <c r="LC77" s="221"/>
      <c r="LD77" s="221"/>
      <c r="LE77" s="221"/>
      <c r="LF77" s="221"/>
      <c r="LG77" s="221"/>
      <c r="LH77" s="221"/>
      <c r="LI77" s="221"/>
      <c r="LJ77" s="221"/>
      <c r="LK77" s="221"/>
      <c r="LL77" s="221"/>
      <c r="LM77" s="221"/>
      <c r="LN77" s="221"/>
      <c r="LO77" s="221"/>
      <c r="LP77" s="221"/>
      <c r="LQ77" s="221"/>
      <c r="LR77" s="221"/>
      <c r="LS77" s="221"/>
      <c r="LT77" s="221"/>
      <c r="LU77" s="221"/>
      <c r="LV77" s="221"/>
      <c r="LW77" s="221"/>
      <c r="LX77" s="221"/>
      <c r="LY77" s="221"/>
      <c r="LZ77" s="221"/>
      <c r="MA77" s="221"/>
      <c r="MB77" s="221"/>
      <c r="MC77" s="221"/>
      <c r="MD77" s="221"/>
      <c r="ME77" s="221"/>
      <c r="MF77" s="221"/>
      <c r="MG77" s="221"/>
      <c r="MH77" s="221"/>
      <c r="MI77" s="221"/>
      <c r="MJ77" s="221"/>
      <c r="MK77" s="221"/>
      <c r="ML77" s="221"/>
      <c r="MM77" s="221"/>
      <c r="MN77" s="221"/>
      <c r="MO77" s="221"/>
      <c r="MP77" s="221"/>
      <c r="MQ77" s="221"/>
      <c r="MR77" s="221"/>
      <c r="MS77" s="221"/>
      <c r="MT77" s="221"/>
      <c r="MU77" s="221"/>
      <c r="MV77" s="221"/>
      <c r="MW77" s="221"/>
      <c r="MX77" s="221"/>
      <c r="MY77" s="221"/>
      <c r="MZ77" s="221"/>
      <c r="NA77" s="221"/>
      <c r="NB77" s="221"/>
      <c r="NC77" s="221"/>
      <c r="ND77" s="221"/>
      <c r="NE77" s="221"/>
      <c r="NF77" s="221"/>
      <c r="NG77" s="221"/>
    </row>
    <row r="78" spans="1:371" s="133" customFormat="1" x14ac:dyDescent="0.25">
      <c r="A78" s="636">
        <v>140</v>
      </c>
      <c r="B78" s="636">
        <v>0</v>
      </c>
      <c r="C78" s="636">
        <v>1</v>
      </c>
      <c r="D78" s="652">
        <v>2</v>
      </c>
      <c r="E78" s="408">
        <v>141</v>
      </c>
      <c r="F78" s="865">
        <f t="shared" si="2"/>
        <v>141</v>
      </c>
      <c r="G78" s="95">
        <v>141</v>
      </c>
      <c r="H78" s="95"/>
      <c r="I78" s="31">
        <v>81</v>
      </c>
      <c r="J78" s="671">
        <v>17.578124999999996</v>
      </c>
      <c r="K78" s="669">
        <v>1.435385746837047</v>
      </c>
      <c r="L78" s="670">
        <v>1</v>
      </c>
      <c r="M78" s="652">
        <v>0</v>
      </c>
      <c r="N78" s="653"/>
      <c r="O78" s="95"/>
      <c r="P78" s="653"/>
      <c r="Q78" s="653">
        <v>151</v>
      </c>
      <c r="R78" s="653">
        <v>0.82</v>
      </c>
      <c r="S78" s="653">
        <v>67</v>
      </c>
      <c r="T78" s="653"/>
      <c r="U78" s="673">
        <v>9701</v>
      </c>
      <c r="V78" s="636"/>
      <c r="W78" s="636"/>
      <c r="X78" s="636"/>
      <c r="Y78" s="636"/>
      <c r="Z78" s="636"/>
      <c r="AA78" s="636"/>
      <c r="AB78" s="636"/>
      <c r="AC78" s="636"/>
      <c r="AD78" s="636"/>
      <c r="AE78" s="636"/>
      <c r="AF78" s="636"/>
      <c r="AG78" s="636"/>
      <c r="AH78" s="636"/>
      <c r="AI78" s="636"/>
      <c r="AJ78" s="636"/>
      <c r="AK78" s="636"/>
      <c r="AL78" s="636"/>
      <c r="AM78" s="636"/>
      <c r="AN78" s="636"/>
      <c r="AO78" s="636"/>
      <c r="AP78" s="636"/>
      <c r="AQ78" s="636"/>
      <c r="AR78" s="636"/>
      <c r="AS78" s="636"/>
      <c r="AT78" s="636"/>
      <c r="AU78" s="636"/>
      <c r="AV78" s="636"/>
      <c r="AW78" s="636"/>
      <c r="AX78" s="636"/>
      <c r="AY78" s="636"/>
      <c r="AZ78" s="636"/>
      <c r="BA78" s="636"/>
      <c r="BB78" s="636"/>
      <c r="BC78" s="636"/>
      <c r="BD78" s="636"/>
      <c r="BE78" s="636"/>
      <c r="BF78" s="636"/>
      <c r="BG78" s="636"/>
      <c r="BH78" s="636"/>
      <c r="BI78" s="636"/>
      <c r="BJ78" s="636"/>
      <c r="BK78" s="636"/>
      <c r="BL78" s="636"/>
      <c r="BM78" s="636"/>
      <c r="BN78" s="636"/>
      <c r="BO78" s="636"/>
      <c r="BP78" s="636"/>
      <c r="BQ78" s="636"/>
      <c r="BR78" s="636"/>
      <c r="BS78" s="636"/>
      <c r="BT78" s="636"/>
      <c r="BU78" s="636"/>
      <c r="BV78" s="636"/>
      <c r="BW78" s="636"/>
      <c r="BX78" s="636"/>
      <c r="BY78" s="636"/>
      <c r="BZ78" s="636"/>
      <c r="CA78" s="636"/>
      <c r="CB78" s="636"/>
      <c r="CC78" s="636"/>
      <c r="CD78" s="636"/>
      <c r="CE78" s="636"/>
      <c r="CF78" s="636"/>
      <c r="CG78" s="636"/>
      <c r="CH78" s="636"/>
      <c r="CI78" s="636"/>
      <c r="CJ78" s="636"/>
      <c r="CK78" s="636"/>
      <c r="CL78" s="636"/>
      <c r="CM78" s="636"/>
      <c r="CN78" s="636"/>
      <c r="CO78" s="636"/>
      <c r="CP78" s="636"/>
      <c r="CQ78" s="636"/>
      <c r="CR78" s="636"/>
      <c r="CS78" s="636"/>
      <c r="CT78" s="636"/>
      <c r="CU78" s="636"/>
      <c r="CV78" s="636"/>
      <c r="CW78" s="636"/>
      <c r="CX78" s="636"/>
      <c r="CY78" s="636"/>
      <c r="CZ78" s="636"/>
      <c r="DA78" s="636"/>
      <c r="DB78" s="636"/>
      <c r="DC78" s="636"/>
      <c r="DD78" s="636"/>
      <c r="DE78" s="636"/>
      <c r="DF78" s="636"/>
      <c r="DG78" s="636"/>
      <c r="DH78" s="636"/>
      <c r="DI78" s="636"/>
      <c r="DJ78" s="636"/>
      <c r="DK78" s="636"/>
      <c r="DL78" s="636"/>
      <c r="DM78" s="636"/>
      <c r="DN78" s="636"/>
      <c r="DO78" s="636"/>
      <c r="DP78" s="636"/>
      <c r="DQ78" s="636"/>
      <c r="DR78" s="636"/>
      <c r="DS78" s="636"/>
      <c r="DT78" s="636"/>
      <c r="DU78" s="636"/>
      <c r="DV78" s="636"/>
      <c r="DW78" s="636"/>
      <c r="DX78" s="636"/>
      <c r="DY78" s="636"/>
      <c r="DZ78" s="636"/>
      <c r="EA78" s="636"/>
      <c r="EB78" s="636"/>
      <c r="EC78" s="636"/>
      <c r="ED78" s="636"/>
      <c r="EE78" s="636"/>
      <c r="EF78" s="636"/>
      <c r="EG78" s="636"/>
      <c r="EH78" s="636"/>
      <c r="EI78" s="636"/>
      <c r="EJ78" s="636"/>
      <c r="EK78" s="636"/>
      <c r="EL78" s="636"/>
      <c r="EM78" s="636"/>
      <c r="EN78" s="636"/>
      <c r="EO78" s="636"/>
      <c r="EP78" s="636"/>
      <c r="EQ78" s="636"/>
      <c r="ER78" s="636"/>
      <c r="ES78" s="636"/>
      <c r="ET78" s="636"/>
      <c r="EU78" s="636"/>
      <c r="EV78" s="636"/>
      <c r="EW78" s="636"/>
      <c r="EX78" s="636"/>
      <c r="EY78" s="636"/>
      <c r="EZ78" s="636"/>
      <c r="FA78" s="636"/>
      <c r="FB78" s="636"/>
      <c r="FC78" s="636"/>
      <c r="FD78" s="636"/>
      <c r="FE78" s="636"/>
      <c r="FF78" s="636"/>
      <c r="FG78" s="636"/>
      <c r="FH78" s="636"/>
      <c r="FI78" s="636"/>
      <c r="FJ78" s="636"/>
      <c r="FK78" s="636"/>
      <c r="FL78" s="636"/>
      <c r="FM78" s="636"/>
      <c r="FN78" s="636"/>
      <c r="FO78" s="636"/>
      <c r="FP78" s="636"/>
      <c r="FQ78" s="636"/>
      <c r="FR78" s="636"/>
      <c r="FS78" s="636"/>
      <c r="FT78" s="636"/>
      <c r="FU78" s="636"/>
      <c r="FV78" s="636"/>
      <c r="FW78" s="636"/>
      <c r="FX78" s="636"/>
      <c r="FY78" s="636"/>
      <c r="FZ78" s="636"/>
      <c r="GA78" s="636"/>
      <c r="GB78" s="636"/>
      <c r="GC78" s="636"/>
      <c r="GD78" s="636"/>
      <c r="GE78" s="636"/>
      <c r="GF78" s="636"/>
      <c r="GG78" s="636"/>
      <c r="GH78" s="636"/>
      <c r="GI78" s="636"/>
      <c r="GJ78" s="636"/>
      <c r="GK78" s="636"/>
      <c r="GL78" s="636"/>
      <c r="GM78" s="636"/>
      <c r="GN78" s="636"/>
      <c r="GO78" s="636"/>
      <c r="GP78" s="636"/>
      <c r="GQ78" s="636"/>
      <c r="GR78" s="636"/>
      <c r="GS78" s="636"/>
      <c r="GT78" s="636"/>
      <c r="GU78" s="636"/>
      <c r="GV78" s="636"/>
      <c r="GW78" s="636"/>
      <c r="GX78" s="636"/>
      <c r="GY78" s="636"/>
      <c r="GZ78" s="636"/>
      <c r="HA78" s="636"/>
      <c r="HB78" s="636"/>
      <c r="HC78" s="636"/>
      <c r="HD78" s="636"/>
      <c r="HE78" s="636"/>
      <c r="HF78" s="636"/>
      <c r="HG78" s="636"/>
      <c r="HH78" s="636"/>
      <c r="HI78" s="636"/>
      <c r="HJ78" s="636"/>
      <c r="HK78" s="636"/>
      <c r="HL78" s="636"/>
      <c r="HM78" s="636"/>
      <c r="HN78" s="636"/>
      <c r="HO78" s="636"/>
      <c r="HP78" s="636"/>
      <c r="HQ78" s="636"/>
      <c r="HR78" s="636"/>
      <c r="HS78" s="636"/>
      <c r="HT78" s="636"/>
      <c r="HU78" s="636"/>
      <c r="HV78" s="636"/>
      <c r="HW78" s="636"/>
      <c r="HX78" s="636"/>
      <c r="HY78" s="636"/>
      <c r="HZ78" s="636"/>
      <c r="IA78" s="636"/>
      <c r="IB78" s="636"/>
      <c r="IC78" s="636"/>
      <c r="ID78" s="636"/>
      <c r="IE78" s="636"/>
      <c r="IF78" s="636"/>
      <c r="IG78" s="636"/>
      <c r="IH78" s="636"/>
      <c r="II78" s="636"/>
      <c r="IJ78" s="636"/>
      <c r="IK78" s="636"/>
      <c r="IL78" s="636"/>
      <c r="IM78" s="636"/>
      <c r="IN78" s="636"/>
      <c r="IO78" s="636"/>
      <c r="IP78" s="636"/>
      <c r="IQ78" s="636"/>
      <c r="IR78" s="636"/>
      <c r="IS78" s="636"/>
      <c r="IT78" s="636"/>
      <c r="IU78" s="636"/>
      <c r="IV78" s="636"/>
      <c r="IW78" s="636"/>
      <c r="IX78" s="636"/>
      <c r="IY78" s="636"/>
      <c r="IZ78" s="636"/>
      <c r="JA78" s="636"/>
      <c r="JB78" s="636"/>
      <c r="JC78" s="636"/>
      <c r="JD78" s="636"/>
      <c r="JE78" s="636"/>
      <c r="JF78" s="636"/>
      <c r="JG78" s="636"/>
      <c r="JH78" s="636"/>
      <c r="JI78" s="636"/>
      <c r="JJ78" s="636"/>
      <c r="JK78" s="636"/>
      <c r="JL78" s="636"/>
      <c r="JM78" s="636"/>
      <c r="JN78" s="636"/>
      <c r="JO78" s="636"/>
      <c r="JP78" s="636"/>
      <c r="JQ78" s="636"/>
      <c r="JR78" s="636"/>
      <c r="JS78" s="636"/>
      <c r="JT78" s="636"/>
      <c r="JU78" s="636"/>
      <c r="JV78" s="636"/>
      <c r="JW78" s="636"/>
      <c r="JX78" s="636"/>
      <c r="JY78" s="636"/>
      <c r="JZ78" s="636"/>
      <c r="KA78" s="636"/>
      <c r="KB78" s="636"/>
      <c r="KC78" s="636"/>
      <c r="KD78" s="636"/>
      <c r="KE78" s="636"/>
      <c r="KF78" s="636"/>
      <c r="KG78" s="636"/>
      <c r="KH78" s="636"/>
      <c r="KI78" s="636"/>
      <c r="KJ78" s="636"/>
      <c r="KK78" s="636"/>
      <c r="KL78" s="636"/>
      <c r="KM78" s="636"/>
      <c r="KN78" s="636"/>
      <c r="KO78" s="636"/>
      <c r="KP78" s="636"/>
      <c r="KQ78" s="636"/>
      <c r="KR78" s="636"/>
      <c r="KS78" s="636"/>
      <c r="KT78" s="636"/>
      <c r="KU78" s="636"/>
      <c r="KV78" s="636"/>
      <c r="KW78" s="636"/>
      <c r="KX78" s="636"/>
      <c r="KY78" s="636"/>
      <c r="KZ78" s="636"/>
      <c r="LA78" s="636"/>
      <c r="LB78" s="636"/>
      <c r="LC78" s="636"/>
      <c r="LD78" s="636"/>
      <c r="LE78" s="636"/>
      <c r="LF78" s="636"/>
      <c r="LG78" s="636"/>
      <c r="LH78" s="636"/>
      <c r="LI78" s="636"/>
      <c r="LJ78" s="636"/>
      <c r="LK78" s="636"/>
      <c r="LL78" s="636"/>
      <c r="LM78" s="636"/>
      <c r="LN78" s="636"/>
      <c r="LO78" s="636"/>
      <c r="LP78" s="636"/>
      <c r="LQ78" s="636"/>
      <c r="LR78" s="636"/>
      <c r="LS78" s="636"/>
      <c r="LT78" s="636"/>
      <c r="LU78" s="636"/>
      <c r="LV78" s="636"/>
      <c r="LW78" s="636"/>
      <c r="LX78" s="636"/>
      <c r="LY78" s="636"/>
      <c r="LZ78" s="636"/>
      <c r="MA78" s="636"/>
      <c r="MB78" s="636"/>
      <c r="MC78" s="636"/>
      <c r="MD78" s="636"/>
      <c r="ME78" s="636"/>
      <c r="MF78" s="636"/>
      <c r="MG78" s="636"/>
      <c r="MH78" s="636"/>
      <c r="MI78" s="636"/>
      <c r="MJ78" s="636"/>
      <c r="MK78" s="636"/>
      <c r="ML78" s="636"/>
      <c r="MM78" s="636"/>
      <c r="MN78" s="636"/>
      <c r="MO78" s="636"/>
      <c r="MP78" s="636"/>
      <c r="MQ78" s="636"/>
      <c r="MR78" s="636"/>
      <c r="MS78" s="636"/>
      <c r="MT78" s="636"/>
      <c r="MU78" s="636"/>
      <c r="MV78" s="636"/>
      <c r="MW78" s="636"/>
      <c r="MX78" s="636"/>
      <c r="MY78" s="636"/>
      <c r="MZ78" s="636"/>
      <c r="NA78" s="636"/>
      <c r="NB78" s="636"/>
      <c r="NC78" s="636"/>
      <c r="ND78" s="636"/>
      <c r="NE78" s="636"/>
      <c r="NF78" s="636"/>
      <c r="NG78" s="636"/>
    </row>
    <row r="79" spans="1:371" s="133" customFormat="1" x14ac:dyDescent="0.25">
      <c r="A79" s="274">
        <v>142</v>
      </c>
      <c r="B79" s="221">
        <v>0</v>
      </c>
      <c r="C79" s="221">
        <v>1</v>
      </c>
      <c r="D79" s="206">
        <v>2</v>
      </c>
      <c r="E79" s="267">
        <v>143</v>
      </c>
      <c r="F79" s="865">
        <f t="shared" si="2"/>
        <v>143</v>
      </c>
      <c r="G79" s="232">
        <v>143</v>
      </c>
      <c r="H79" s="232"/>
      <c r="I79" s="122">
        <v>83</v>
      </c>
      <c r="J79" s="342">
        <v>22.491349480968861</v>
      </c>
      <c r="K79" s="210">
        <v>1.7535977042116846</v>
      </c>
      <c r="L79" s="208">
        <v>1</v>
      </c>
      <c r="M79" s="327">
        <v>1</v>
      </c>
      <c r="N79" s="223"/>
      <c r="P79" s="223"/>
      <c r="Q79" s="613">
        <v>257</v>
      </c>
      <c r="R79" s="613">
        <v>1.77</v>
      </c>
      <c r="S79" s="613">
        <v>27</v>
      </c>
      <c r="T79" s="613"/>
      <c r="U79" s="609">
        <v>3304</v>
      </c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  <c r="AQ79" s="221"/>
      <c r="AR79" s="221"/>
      <c r="AS79" s="221"/>
      <c r="AT79" s="221"/>
      <c r="AU79" s="221"/>
      <c r="AV79" s="221"/>
      <c r="AW79" s="221"/>
      <c r="AX79" s="221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  <c r="BO79" s="221"/>
      <c r="BP79" s="221"/>
      <c r="BQ79" s="221"/>
      <c r="BR79" s="221"/>
      <c r="BS79" s="221"/>
      <c r="BT79" s="221"/>
      <c r="BU79" s="221"/>
      <c r="BV79" s="221"/>
      <c r="BW79" s="221"/>
      <c r="BX79" s="221"/>
      <c r="BY79" s="221"/>
      <c r="BZ79" s="221"/>
      <c r="CA79" s="221"/>
      <c r="CB79" s="221"/>
      <c r="CC79" s="221"/>
      <c r="CD79" s="221"/>
      <c r="CE79" s="221"/>
      <c r="CF79" s="221"/>
      <c r="CG79" s="221"/>
      <c r="CH79" s="221"/>
      <c r="CI79" s="221"/>
      <c r="CJ79" s="221"/>
      <c r="CK79" s="221"/>
      <c r="CL79" s="221"/>
      <c r="CM79" s="221"/>
      <c r="CN79" s="221"/>
      <c r="CO79" s="221"/>
      <c r="CP79" s="221"/>
      <c r="CQ79" s="221"/>
      <c r="CR79" s="221"/>
      <c r="CS79" s="221"/>
      <c r="CT79" s="221"/>
      <c r="CU79" s="221"/>
      <c r="CV79" s="221"/>
      <c r="CW79" s="221"/>
      <c r="CX79" s="221"/>
      <c r="CY79" s="221"/>
      <c r="CZ79" s="221"/>
      <c r="DA79" s="221"/>
      <c r="DB79" s="221"/>
      <c r="DC79" s="221"/>
      <c r="DD79" s="221"/>
      <c r="DE79" s="221"/>
      <c r="DF79" s="221"/>
      <c r="DG79" s="221"/>
      <c r="DH79" s="221"/>
      <c r="DI79" s="221"/>
      <c r="DJ79" s="221"/>
      <c r="DK79" s="221"/>
      <c r="DL79" s="221"/>
      <c r="DM79" s="221"/>
      <c r="DN79" s="221"/>
      <c r="DO79" s="221"/>
      <c r="DP79" s="221"/>
      <c r="DQ79" s="221"/>
      <c r="DR79" s="221"/>
      <c r="DS79" s="221"/>
      <c r="DT79" s="221"/>
      <c r="DU79" s="221"/>
      <c r="DV79" s="221"/>
      <c r="DW79" s="221"/>
      <c r="DX79" s="221"/>
      <c r="DY79" s="221"/>
      <c r="DZ79" s="221"/>
      <c r="EA79" s="221"/>
      <c r="EB79" s="221"/>
      <c r="EC79" s="221"/>
      <c r="ED79" s="221"/>
      <c r="EE79" s="221"/>
      <c r="EF79" s="221"/>
      <c r="EG79" s="221"/>
      <c r="EH79" s="221"/>
      <c r="EI79" s="221"/>
      <c r="EJ79" s="221"/>
      <c r="EK79" s="221"/>
      <c r="EL79" s="221"/>
      <c r="EM79" s="221"/>
      <c r="EN79" s="221"/>
      <c r="EO79" s="221"/>
      <c r="EP79" s="221"/>
      <c r="EQ79" s="221"/>
      <c r="ER79" s="221"/>
      <c r="ES79" s="221"/>
      <c r="ET79" s="221"/>
      <c r="EU79" s="221"/>
      <c r="EV79" s="221"/>
      <c r="EW79" s="221"/>
      <c r="EX79" s="221"/>
      <c r="EY79" s="221"/>
      <c r="EZ79" s="221"/>
      <c r="FA79" s="221"/>
      <c r="FB79" s="221"/>
      <c r="FC79" s="221"/>
      <c r="FD79" s="221"/>
      <c r="FE79" s="221"/>
      <c r="FF79" s="221"/>
      <c r="FG79" s="221"/>
      <c r="FH79" s="221"/>
      <c r="FI79" s="221"/>
      <c r="FJ79" s="221"/>
      <c r="FK79" s="221"/>
      <c r="FL79" s="221"/>
      <c r="FM79" s="221"/>
      <c r="FN79" s="221"/>
      <c r="FO79" s="221"/>
      <c r="FP79" s="221"/>
      <c r="FQ79" s="221"/>
      <c r="FR79" s="221"/>
      <c r="FS79" s="221"/>
      <c r="FT79" s="221"/>
      <c r="FU79" s="221"/>
      <c r="FV79" s="221"/>
      <c r="FW79" s="221"/>
      <c r="FX79" s="221"/>
      <c r="FY79" s="221"/>
      <c r="FZ79" s="221"/>
      <c r="GA79" s="221"/>
      <c r="GB79" s="221"/>
      <c r="GC79" s="221"/>
      <c r="GD79" s="221"/>
      <c r="GE79" s="221"/>
      <c r="GF79" s="221"/>
      <c r="GG79" s="221"/>
      <c r="GH79" s="221"/>
      <c r="GI79" s="221"/>
      <c r="GJ79" s="221"/>
      <c r="GK79" s="221"/>
      <c r="GL79" s="221"/>
      <c r="GM79" s="221"/>
      <c r="GN79" s="221"/>
      <c r="GO79" s="221"/>
      <c r="GP79" s="221"/>
      <c r="GQ79" s="221"/>
      <c r="GR79" s="221"/>
      <c r="GS79" s="221"/>
      <c r="GT79" s="221"/>
      <c r="GU79" s="221"/>
      <c r="GV79" s="221"/>
      <c r="GW79" s="221"/>
      <c r="GX79" s="221"/>
      <c r="GY79" s="221"/>
      <c r="GZ79" s="221"/>
      <c r="HA79" s="221"/>
      <c r="HB79" s="221"/>
      <c r="HC79" s="221"/>
      <c r="HD79" s="221"/>
      <c r="HE79" s="221"/>
      <c r="HF79" s="221"/>
      <c r="HG79" s="221"/>
      <c r="HH79" s="221"/>
      <c r="HI79" s="221"/>
      <c r="HJ79" s="221"/>
      <c r="HK79" s="221"/>
      <c r="HL79" s="221"/>
      <c r="HM79" s="221"/>
      <c r="HN79" s="221"/>
      <c r="HO79" s="221"/>
      <c r="HP79" s="221"/>
      <c r="HQ79" s="221"/>
      <c r="HR79" s="221"/>
      <c r="HS79" s="221"/>
      <c r="HT79" s="221"/>
      <c r="HU79" s="221"/>
      <c r="HV79" s="221"/>
      <c r="HW79" s="221"/>
      <c r="HX79" s="221"/>
      <c r="HY79" s="221"/>
      <c r="HZ79" s="221"/>
      <c r="IA79" s="221"/>
      <c r="IB79" s="221"/>
      <c r="IC79" s="221"/>
      <c r="ID79" s="221"/>
      <c r="IE79" s="221"/>
      <c r="IF79" s="221"/>
      <c r="IG79" s="221"/>
      <c r="IH79" s="221"/>
      <c r="II79" s="221"/>
      <c r="IJ79" s="221"/>
      <c r="IK79" s="221"/>
      <c r="IL79" s="221"/>
      <c r="IM79" s="221"/>
      <c r="IN79" s="221"/>
      <c r="IO79" s="221"/>
      <c r="IP79" s="221"/>
      <c r="IQ79" s="221"/>
      <c r="IR79" s="221"/>
      <c r="IS79" s="221"/>
      <c r="IT79" s="221"/>
      <c r="IU79" s="221"/>
      <c r="IV79" s="221"/>
      <c r="IW79" s="221"/>
      <c r="IX79" s="221"/>
      <c r="IY79" s="221"/>
      <c r="IZ79" s="221"/>
      <c r="JA79" s="221"/>
      <c r="JB79" s="221"/>
      <c r="JC79" s="221"/>
      <c r="JD79" s="221"/>
      <c r="JE79" s="221"/>
      <c r="JF79" s="221"/>
      <c r="JG79" s="221"/>
      <c r="JH79" s="221"/>
      <c r="JI79" s="221"/>
      <c r="JJ79" s="221"/>
      <c r="JK79" s="221"/>
      <c r="JL79" s="221"/>
      <c r="JM79" s="221"/>
      <c r="JN79" s="221"/>
      <c r="JO79" s="221"/>
      <c r="JP79" s="221"/>
      <c r="JQ79" s="221"/>
      <c r="JR79" s="221"/>
      <c r="JS79" s="221"/>
      <c r="JT79" s="221"/>
      <c r="JU79" s="221"/>
      <c r="JV79" s="221"/>
      <c r="JW79" s="221"/>
      <c r="JX79" s="221"/>
      <c r="JY79" s="221"/>
      <c r="JZ79" s="221"/>
      <c r="KA79" s="221"/>
      <c r="KB79" s="221"/>
      <c r="KC79" s="221"/>
      <c r="KD79" s="221"/>
      <c r="KE79" s="221"/>
      <c r="KF79" s="221"/>
      <c r="KG79" s="221"/>
      <c r="KH79" s="221"/>
      <c r="KI79" s="221"/>
      <c r="KJ79" s="221"/>
      <c r="KK79" s="221"/>
      <c r="KL79" s="221"/>
      <c r="KM79" s="221"/>
      <c r="KN79" s="221"/>
      <c r="KO79" s="221"/>
      <c r="KP79" s="221"/>
      <c r="KQ79" s="221"/>
      <c r="KR79" s="221"/>
      <c r="KS79" s="221"/>
      <c r="KT79" s="221"/>
      <c r="KU79" s="221"/>
      <c r="KV79" s="221"/>
      <c r="KW79" s="221"/>
      <c r="KX79" s="221"/>
      <c r="KY79" s="221"/>
      <c r="KZ79" s="221"/>
      <c r="LA79" s="221"/>
      <c r="LB79" s="221"/>
      <c r="LC79" s="221"/>
      <c r="LD79" s="221"/>
      <c r="LE79" s="221"/>
      <c r="LF79" s="221"/>
      <c r="LG79" s="221"/>
      <c r="LH79" s="221"/>
      <c r="LI79" s="221"/>
      <c r="LJ79" s="221"/>
      <c r="LK79" s="221"/>
      <c r="LL79" s="221"/>
      <c r="LM79" s="221"/>
      <c r="LN79" s="221"/>
      <c r="LO79" s="221"/>
      <c r="LP79" s="221"/>
      <c r="LQ79" s="221"/>
      <c r="LR79" s="221"/>
      <c r="LS79" s="221"/>
      <c r="LT79" s="221"/>
      <c r="LU79" s="221"/>
      <c r="LV79" s="221"/>
      <c r="LW79" s="221"/>
      <c r="LX79" s="221"/>
      <c r="LY79" s="221"/>
      <c r="LZ79" s="221"/>
      <c r="MA79" s="221"/>
      <c r="MB79" s="221"/>
      <c r="MC79" s="221"/>
      <c r="MD79" s="221"/>
      <c r="ME79" s="221"/>
      <c r="MF79" s="221"/>
      <c r="MG79" s="221"/>
      <c r="MH79" s="221"/>
      <c r="MI79" s="221"/>
      <c r="MJ79" s="221"/>
      <c r="MK79" s="221"/>
      <c r="ML79" s="221"/>
      <c r="MM79" s="221"/>
      <c r="MN79" s="221"/>
      <c r="MO79" s="221"/>
      <c r="MP79" s="221"/>
      <c r="MQ79" s="221"/>
      <c r="MR79" s="221"/>
      <c r="MS79" s="221"/>
      <c r="MT79" s="221"/>
      <c r="MU79" s="221"/>
      <c r="MV79" s="221"/>
      <c r="MW79" s="221"/>
      <c r="MX79" s="221"/>
      <c r="MY79" s="221"/>
      <c r="MZ79" s="221"/>
      <c r="NA79" s="221"/>
      <c r="NB79" s="221"/>
      <c r="NC79" s="221"/>
      <c r="ND79" s="221"/>
      <c r="NE79" s="221"/>
      <c r="NF79" s="221"/>
      <c r="NG79" s="221"/>
    </row>
    <row r="80" spans="1:371" s="133" customFormat="1" x14ac:dyDescent="0.25">
      <c r="A80" s="221">
        <v>143</v>
      </c>
      <c r="B80" s="221">
        <v>0</v>
      </c>
      <c r="C80" s="221">
        <v>1</v>
      </c>
      <c r="D80" s="206">
        <v>2</v>
      </c>
      <c r="E80" s="267">
        <v>144</v>
      </c>
      <c r="F80" s="865">
        <f t="shared" si="2"/>
        <v>144</v>
      </c>
      <c r="G80" s="232">
        <v>144</v>
      </c>
      <c r="H80" s="232"/>
      <c r="I80" s="122">
        <v>73</v>
      </c>
      <c r="J80" s="342">
        <v>36.558841223564258</v>
      </c>
      <c r="K80" s="210">
        <v>1.714600338579199</v>
      </c>
      <c r="L80" s="208">
        <v>1</v>
      </c>
      <c r="M80" s="327">
        <v>1</v>
      </c>
      <c r="N80" s="223"/>
      <c r="P80" s="223"/>
      <c r="Q80" s="613">
        <v>273</v>
      </c>
      <c r="R80" s="613">
        <v>0.72</v>
      </c>
      <c r="S80" s="613">
        <v>79</v>
      </c>
      <c r="T80" s="613"/>
      <c r="U80" s="609">
        <v>200</v>
      </c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  <c r="AM80" s="221"/>
      <c r="AN80" s="221"/>
      <c r="AO80" s="221"/>
      <c r="AP80" s="221"/>
      <c r="AQ80" s="221"/>
      <c r="AR80" s="221"/>
      <c r="AS80" s="221"/>
      <c r="AT80" s="221"/>
      <c r="AU80" s="221"/>
      <c r="AV80" s="221"/>
      <c r="AW80" s="221"/>
      <c r="AX80" s="221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  <c r="BO80" s="221"/>
      <c r="BP80" s="221"/>
      <c r="BQ80" s="221"/>
      <c r="BR80" s="221"/>
      <c r="BS80" s="221"/>
      <c r="BT80" s="221"/>
      <c r="BU80" s="221"/>
      <c r="BV80" s="221"/>
      <c r="BW80" s="221"/>
      <c r="BX80" s="221"/>
      <c r="BY80" s="221"/>
      <c r="BZ80" s="221"/>
      <c r="CA80" s="221"/>
      <c r="CB80" s="221"/>
      <c r="CC80" s="221"/>
      <c r="CD80" s="221"/>
      <c r="CE80" s="221"/>
      <c r="CF80" s="221"/>
      <c r="CG80" s="221"/>
      <c r="CH80" s="221"/>
      <c r="CI80" s="221"/>
      <c r="CJ80" s="221"/>
      <c r="CK80" s="221"/>
      <c r="CL80" s="221"/>
      <c r="CM80" s="221"/>
      <c r="CN80" s="221"/>
      <c r="CO80" s="221"/>
      <c r="CP80" s="221"/>
      <c r="CQ80" s="221"/>
      <c r="CR80" s="221"/>
      <c r="CS80" s="221"/>
      <c r="CT80" s="221"/>
      <c r="CU80" s="221"/>
      <c r="CV80" s="221"/>
      <c r="CW80" s="221"/>
      <c r="CX80" s="221"/>
      <c r="CY80" s="221"/>
      <c r="CZ80" s="221"/>
      <c r="DA80" s="221"/>
      <c r="DB80" s="221"/>
      <c r="DC80" s="221"/>
      <c r="DD80" s="221"/>
      <c r="DE80" s="221"/>
      <c r="DF80" s="221"/>
      <c r="DG80" s="221"/>
      <c r="DH80" s="221"/>
      <c r="DI80" s="221"/>
      <c r="DJ80" s="221"/>
      <c r="DK80" s="221"/>
      <c r="DL80" s="221"/>
      <c r="DM80" s="221"/>
      <c r="DN80" s="221"/>
      <c r="DO80" s="221"/>
      <c r="DP80" s="221"/>
      <c r="DQ80" s="221"/>
      <c r="DR80" s="221"/>
      <c r="DS80" s="221"/>
      <c r="DT80" s="221"/>
      <c r="DU80" s="221"/>
      <c r="DV80" s="221"/>
      <c r="DW80" s="221"/>
      <c r="DX80" s="221"/>
      <c r="DY80" s="221"/>
      <c r="DZ80" s="221"/>
      <c r="EA80" s="221"/>
      <c r="EB80" s="221"/>
      <c r="EC80" s="221"/>
      <c r="ED80" s="221"/>
      <c r="EE80" s="221"/>
      <c r="EF80" s="221"/>
      <c r="EG80" s="221"/>
      <c r="EH80" s="221"/>
      <c r="EI80" s="221"/>
      <c r="EJ80" s="221"/>
      <c r="EK80" s="221"/>
      <c r="EL80" s="221"/>
      <c r="EM80" s="221"/>
      <c r="EN80" s="221"/>
      <c r="EO80" s="221"/>
      <c r="EP80" s="221"/>
      <c r="EQ80" s="221"/>
      <c r="ER80" s="221"/>
      <c r="ES80" s="221"/>
      <c r="ET80" s="221"/>
      <c r="EU80" s="221"/>
      <c r="EV80" s="221"/>
      <c r="EW80" s="221"/>
      <c r="EX80" s="221"/>
      <c r="EY80" s="221"/>
      <c r="EZ80" s="221"/>
      <c r="FA80" s="221"/>
      <c r="FB80" s="221"/>
      <c r="FC80" s="221"/>
      <c r="FD80" s="221"/>
      <c r="FE80" s="221"/>
      <c r="FF80" s="221"/>
      <c r="FG80" s="221"/>
      <c r="FH80" s="221"/>
      <c r="FI80" s="221"/>
      <c r="FJ80" s="221"/>
      <c r="FK80" s="221"/>
      <c r="FL80" s="221"/>
      <c r="FM80" s="221"/>
      <c r="FN80" s="221"/>
      <c r="FO80" s="221"/>
      <c r="FP80" s="221"/>
      <c r="FQ80" s="221"/>
      <c r="FR80" s="221"/>
      <c r="FS80" s="221"/>
      <c r="FT80" s="221"/>
      <c r="FU80" s="221"/>
      <c r="FV80" s="221"/>
      <c r="FW80" s="221"/>
      <c r="FX80" s="221"/>
      <c r="FY80" s="221"/>
      <c r="FZ80" s="221"/>
      <c r="GA80" s="221"/>
      <c r="GB80" s="221"/>
      <c r="GC80" s="221"/>
      <c r="GD80" s="221"/>
      <c r="GE80" s="221"/>
      <c r="GF80" s="221"/>
      <c r="GG80" s="221"/>
      <c r="GH80" s="221"/>
      <c r="GI80" s="221"/>
      <c r="GJ80" s="221"/>
      <c r="GK80" s="221"/>
      <c r="GL80" s="221"/>
      <c r="GM80" s="221"/>
      <c r="GN80" s="221"/>
      <c r="GO80" s="221"/>
      <c r="GP80" s="221"/>
      <c r="GQ80" s="221"/>
      <c r="GR80" s="221"/>
      <c r="GS80" s="221"/>
      <c r="GT80" s="221"/>
      <c r="GU80" s="221"/>
      <c r="GV80" s="221"/>
      <c r="GW80" s="221"/>
      <c r="GX80" s="221"/>
      <c r="GY80" s="221"/>
      <c r="GZ80" s="221"/>
      <c r="HA80" s="221"/>
      <c r="HB80" s="221"/>
      <c r="HC80" s="221"/>
      <c r="HD80" s="221"/>
      <c r="HE80" s="221"/>
      <c r="HF80" s="221"/>
      <c r="HG80" s="221"/>
      <c r="HH80" s="221"/>
      <c r="HI80" s="221"/>
      <c r="HJ80" s="221"/>
      <c r="HK80" s="221"/>
      <c r="HL80" s="221"/>
      <c r="HM80" s="221"/>
      <c r="HN80" s="221"/>
      <c r="HO80" s="221"/>
      <c r="HP80" s="221"/>
      <c r="HQ80" s="221"/>
      <c r="HR80" s="221"/>
      <c r="HS80" s="221"/>
      <c r="HT80" s="221"/>
      <c r="HU80" s="221"/>
      <c r="HV80" s="221"/>
      <c r="HW80" s="221"/>
      <c r="HX80" s="221"/>
      <c r="HY80" s="221"/>
      <c r="HZ80" s="221"/>
      <c r="IA80" s="221"/>
      <c r="IB80" s="221"/>
      <c r="IC80" s="221"/>
      <c r="ID80" s="221"/>
      <c r="IE80" s="221"/>
      <c r="IF80" s="221"/>
      <c r="IG80" s="221"/>
      <c r="IH80" s="221"/>
      <c r="II80" s="221"/>
      <c r="IJ80" s="221"/>
      <c r="IK80" s="221"/>
      <c r="IL80" s="221"/>
      <c r="IM80" s="221"/>
      <c r="IN80" s="221"/>
      <c r="IO80" s="221"/>
      <c r="IP80" s="221"/>
      <c r="IQ80" s="221"/>
      <c r="IR80" s="221"/>
      <c r="IS80" s="221"/>
      <c r="IT80" s="221"/>
      <c r="IU80" s="221"/>
      <c r="IV80" s="221"/>
      <c r="IW80" s="221"/>
      <c r="IX80" s="221"/>
      <c r="IY80" s="221"/>
      <c r="IZ80" s="221"/>
      <c r="JA80" s="221"/>
      <c r="JB80" s="221"/>
      <c r="JC80" s="221"/>
      <c r="JD80" s="221"/>
      <c r="JE80" s="221"/>
      <c r="JF80" s="221"/>
      <c r="JG80" s="221"/>
      <c r="JH80" s="221"/>
      <c r="JI80" s="221"/>
      <c r="JJ80" s="221"/>
      <c r="JK80" s="221"/>
      <c r="JL80" s="221"/>
      <c r="JM80" s="221"/>
      <c r="JN80" s="221"/>
      <c r="JO80" s="221"/>
      <c r="JP80" s="221"/>
      <c r="JQ80" s="221"/>
      <c r="JR80" s="221"/>
      <c r="JS80" s="221"/>
      <c r="JT80" s="221"/>
      <c r="JU80" s="221"/>
      <c r="JV80" s="221"/>
      <c r="JW80" s="221"/>
      <c r="JX80" s="221"/>
      <c r="JY80" s="221"/>
      <c r="JZ80" s="221"/>
      <c r="KA80" s="221"/>
      <c r="KB80" s="221"/>
      <c r="KC80" s="221"/>
      <c r="KD80" s="221"/>
      <c r="KE80" s="221"/>
      <c r="KF80" s="221"/>
      <c r="KG80" s="221"/>
      <c r="KH80" s="221"/>
      <c r="KI80" s="221"/>
      <c r="KJ80" s="221"/>
      <c r="KK80" s="221"/>
      <c r="KL80" s="221"/>
      <c r="KM80" s="221"/>
      <c r="KN80" s="221"/>
      <c r="KO80" s="221"/>
      <c r="KP80" s="221"/>
      <c r="KQ80" s="221"/>
      <c r="KR80" s="221"/>
      <c r="KS80" s="221"/>
      <c r="KT80" s="221"/>
      <c r="KU80" s="221"/>
      <c r="KV80" s="221"/>
      <c r="KW80" s="221"/>
      <c r="KX80" s="221"/>
      <c r="KY80" s="221"/>
      <c r="KZ80" s="221"/>
      <c r="LA80" s="221"/>
      <c r="LB80" s="221"/>
      <c r="LC80" s="221"/>
      <c r="LD80" s="221"/>
      <c r="LE80" s="221"/>
      <c r="LF80" s="221"/>
      <c r="LG80" s="221"/>
      <c r="LH80" s="221"/>
      <c r="LI80" s="221"/>
      <c r="LJ80" s="221"/>
      <c r="LK80" s="221"/>
      <c r="LL80" s="221"/>
      <c r="LM80" s="221"/>
      <c r="LN80" s="221"/>
      <c r="LO80" s="221"/>
      <c r="LP80" s="221"/>
      <c r="LQ80" s="221"/>
      <c r="LR80" s="221"/>
      <c r="LS80" s="221"/>
      <c r="LT80" s="221"/>
      <c r="LU80" s="221"/>
      <c r="LV80" s="221"/>
      <c r="LW80" s="221"/>
      <c r="LX80" s="221"/>
      <c r="LY80" s="221"/>
      <c r="LZ80" s="221"/>
      <c r="MA80" s="221"/>
      <c r="MB80" s="221"/>
      <c r="MC80" s="221"/>
      <c r="MD80" s="221"/>
      <c r="ME80" s="221"/>
      <c r="MF80" s="221"/>
      <c r="MG80" s="221"/>
      <c r="MH80" s="221"/>
      <c r="MI80" s="221"/>
      <c r="MJ80" s="221"/>
      <c r="MK80" s="221"/>
      <c r="ML80" s="221"/>
      <c r="MM80" s="221"/>
      <c r="MN80" s="221"/>
      <c r="MO80" s="221"/>
      <c r="MP80" s="221"/>
      <c r="MQ80" s="221"/>
      <c r="MR80" s="221"/>
      <c r="MS80" s="221"/>
      <c r="MT80" s="221"/>
      <c r="MU80" s="221"/>
      <c r="MV80" s="221"/>
      <c r="MW80" s="221"/>
      <c r="MX80" s="221"/>
      <c r="MY80" s="221"/>
      <c r="MZ80" s="221"/>
      <c r="NA80" s="221"/>
      <c r="NB80" s="221"/>
      <c r="NC80" s="221"/>
      <c r="ND80" s="221"/>
      <c r="NE80" s="221"/>
      <c r="NF80" s="221"/>
      <c r="NG80" s="221"/>
    </row>
    <row r="81" spans="1:371" s="133" customFormat="1" x14ac:dyDescent="0.25">
      <c r="A81" s="221">
        <v>144</v>
      </c>
      <c r="B81" s="221">
        <v>0</v>
      </c>
      <c r="C81" s="221">
        <v>1</v>
      </c>
      <c r="D81" s="206">
        <v>2</v>
      </c>
      <c r="E81" s="267">
        <v>145</v>
      </c>
      <c r="F81" s="865">
        <f t="shared" si="2"/>
        <v>145</v>
      </c>
      <c r="G81" s="232">
        <v>145</v>
      </c>
      <c r="H81" s="232"/>
      <c r="I81" s="122">
        <v>73</v>
      </c>
      <c r="J81" s="342">
        <v>33.912513336381643</v>
      </c>
      <c r="K81" s="210">
        <v>1.9353319307263037</v>
      </c>
      <c r="L81" s="208">
        <v>1</v>
      </c>
      <c r="M81" s="327">
        <v>1</v>
      </c>
      <c r="N81" s="223"/>
      <c r="P81" s="223"/>
      <c r="Q81" s="613">
        <v>104</v>
      </c>
      <c r="R81" s="613">
        <v>1.44</v>
      </c>
      <c r="S81" s="613">
        <v>36</v>
      </c>
      <c r="T81" s="613"/>
      <c r="U81" s="609">
        <v>1550</v>
      </c>
      <c r="V81" s="221"/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  <c r="BO81" s="221"/>
      <c r="BP81" s="221"/>
      <c r="BQ81" s="221"/>
      <c r="BR81" s="221"/>
      <c r="BS81" s="221"/>
      <c r="BT81" s="221"/>
      <c r="BU81" s="221"/>
      <c r="BV81" s="221"/>
      <c r="BW81" s="221"/>
      <c r="BX81" s="221"/>
      <c r="BY81" s="221"/>
      <c r="BZ81" s="221"/>
      <c r="CA81" s="221"/>
      <c r="CB81" s="221"/>
      <c r="CC81" s="221"/>
      <c r="CD81" s="221"/>
      <c r="CE81" s="221"/>
      <c r="CF81" s="221"/>
      <c r="CG81" s="221"/>
      <c r="CH81" s="221"/>
      <c r="CI81" s="221"/>
      <c r="CJ81" s="221"/>
      <c r="CK81" s="221"/>
      <c r="CL81" s="221"/>
      <c r="CM81" s="221"/>
      <c r="CN81" s="221"/>
      <c r="CO81" s="221"/>
      <c r="CP81" s="221"/>
      <c r="CQ81" s="221"/>
      <c r="CR81" s="221"/>
      <c r="CS81" s="221"/>
      <c r="CT81" s="221"/>
      <c r="CU81" s="221"/>
      <c r="CV81" s="221"/>
      <c r="CW81" s="221"/>
      <c r="CX81" s="221"/>
      <c r="CY81" s="221"/>
      <c r="CZ81" s="221"/>
      <c r="DA81" s="221"/>
      <c r="DB81" s="221"/>
      <c r="DC81" s="221"/>
      <c r="DD81" s="221"/>
      <c r="DE81" s="221"/>
      <c r="DF81" s="221"/>
      <c r="DG81" s="221"/>
      <c r="DH81" s="221"/>
      <c r="DI81" s="221"/>
      <c r="DJ81" s="221"/>
      <c r="DK81" s="221"/>
      <c r="DL81" s="221"/>
      <c r="DM81" s="221"/>
      <c r="DN81" s="221"/>
      <c r="DO81" s="221"/>
      <c r="DP81" s="221"/>
      <c r="DQ81" s="221"/>
      <c r="DR81" s="221"/>
      <c r="DS81" s="221"/>
      <c r="DT81" s="221"/>
      <c r="DU81" s="221"/>
      <c r="DV81" s="221"/>
      <c r="DW81" s="221"/>
      <c r="DX81" s="221"/>
      <c r="DY81" s="221"/>
      <c r="DZ81" s="221"/>
      <c r="EA81" s="221"/>
      <c r="EB81" s="221"/>
      <c r="EC81" s="221"/>
      <c r="ED81" s="221"/>
      <c r="EE81" s="221"/>
      <c r="EF81" s="221"/>
      <c r="EG81" s="221"/>
      <c r="EH81" s="221"/>
      <c r="EI81" s="221"/>
      <c r="EJ81" s="221"/>
      <c r="EK81" s="221"/>
      <c r="EL81" s="221"/>
      <c r="EM81" s="221"/>
      <c r="EN81" s="221"/>
      <c r="EO81" s="221"/>
      <c r="EP81" s="221"/>
      <c r="EQ81" s="221"/>
      <c r="ER81" s="221"/>
      <c r="ES81" s="221"/>
      <c r="ET81" s="221"/>
      <c r="EU81" s="221"/>
      <c r="EV81" s="221"/>
      <c r="EW81" s="221"/>
      <c r="EX81" s="221"/>
      <c r="EY81" s="221"/>
      <c r="EZ81" s="221"/>
      <c r="FA81" s="221"/>
      <c r="FB81" s="221"/>
      <c r="FC81" s="221"/>
      <c r="FD81" s="221"/>
      <c r="FE81" s="221"/>
      <c r="FF81" s="221"/>
      <c r="FG81" s="221"/>
      <c r="FH81" s="221"/>
      <c r="FI81" s="221"/>
      <c r="FJ81" s="221"/>
      <c r="FK81" s="221"/>
      <c r="FL81" s="221"/>
      <c r="FM81" s="221"/>
      <c r="FN81" s="221"/>
      <c r="FO81" s="221"/>
      <c r="FP81" s="221"/>
      <c r="FQ81" s="221"/>
      <c r="FR81" s="221"/>
      <c r="FS81" s="221"/>
      <c r="FT81" s="221"/>
      <c r="FU81" s="221"/>
      <c r="FV81" s="221"/>
      <c r="FW81" s="221"/>
      <c r="FX81" s="221"/>
      <c r="FY81" s="221"/>
      <c r="FZ81" s="221"/>
      <c r="GA81" s="221"/>
      <c r="GB81" s="221"/>
      <c r="GC81" s="221"/>
      <c r="GD81" s="221"/>
      <c r="GE81" s="221"/>
      <c r="GF81" s="221"/>
      <c r="GG81" s="221"/>
      <c r="GH81" s="221"/>
      <c r="GI81" s="221"/>
      <c r="GJ81" s="221"/>
      <c r="GK81" s="221"/>
      <c r="GL81" s="221"/>
      <c r="GM81" s="221"/>
      <c r="GN81" s="221"/>
      <c r="GO81" s="221"/>
      <c r="GP81" s="221"/>
      <c r="GQ81" s="221"/>
      <c r="GR81" s="221"/>
      <c r="GS81" s="221"/>
      <c r="GT81" s="221"/>
      <c r="GU81" s="221"/>
      <c r="GV81" s="221"/>
      <c r="GW81" s="221"/>
      <c r="GX81" s="221"/>
      <c r="GY81" s="221"/>
      <c r="GZ81" s="221"/>
      <c r="HA81" s="221"/>
      <c r="HB81" s="221"/>
      <c r="HC81" s="221"/>
      <c r="HD81" s="221"/>
      <c r="HE81" s="221"/>
      <c r="HF81" s="221"/>
      <c r="HG81" s="221"/>
      <c r="HH81" s="221"/>
      <c r="HI81" s="221"/>
      <c r="HJ81" s="221"/>
      <c r="HK81" s="221"/>
      <c r="HL81" s="221"/>
      <c r="HM81" s="221"/>
      <c r="HN81" s="221"/>
      <c r="HO81" s="221"/>
      <c r="HP81" s="221"/>
      <c r="HQ81" s="221"/>
      <c r="HR81" s="221"/>
      <c r="HS81" s="221"/>
      <c r="HT81" s="221"/>
      <c r="HU81" s="221"/>
      <c r="HV81" s="221"/>
      <c r="HW81" s="221"/>
      <c r="HX81" s="221"/>
      <c r="HY81" s="221"/>
      <c r="HZ81" s="221"/>
      <c r="IA81" s="221"/>
      <c r="IB81" s="221"/>
      <c r="IC81" s="221"/>
      <c r="ID81" s="221"/>
      <c r="IE81" s="221"/>
      <c r="IF81" s="221"/>
      <c r="IG81" s="221"/>
      <c r="IH81" s="221"/>
      <c r="II81" s="221"/>
      <c r="IJ81" s="221"/>
      <c r="IK81" s="221"/>
      <c r="IL81" s="221"/>
      <c r="IM81" s="221"/>
      <c r="IN81" s="221"/>
      <c r="IO81" s="221"/>
      <c r="IP81" s="221"/>
      <c r="IQ81" s="221"/>
      <c r="IR81" s="221"/>
      <c r="IS81" s="221"/>
      <c r="IT81" s="221"/>
      <c r="IU81" s="221"/>
      <c r="IV81" s="221"/>
      <c r="IW81" s="221"/>
      <c r="IX81" s="221"/>
      <c r="IY81" s="221"/>
      <c r="IZ81" s="221"/>
      <c r="JA81" s="221"/>
      <c r="JB81" s="221"/>
      <c r="JC81" s="221"/>
      <c r="JD81" s="221"/>
      <c r="JE81" s="221"/>
      <c r="JF81" s="221"/>
      <c r="JG81" s="221"/>
      <c r="JH81" s="221"/>
      <c r="JI81" s="221"/>
      <c r="JJ81" s="221"/>
      <c r="JK81" s="221"/>
      <c r="JL81" s="221"/>
      <c r="JM81" s="221"/>
      <c r="JN81" s="221"/>
      <c r="JO81" s="221"/>
      <c r="JP81" s="221"/>
      <c r="JQ81" s="221"/>
      <c r="JR81" s="221"/>
      <c r="JS81" s="221"/>
      <c r="JT81" s="221"/>
      <c r="JU81" s="221"/>
      <c r="JV81" s="221"/>
      <c r="JW81" s="221"/>
      <c r="JX81" s="221"/>
      <c r="JY81" s="221"/>
      <c r="JZ81" s="221"/>
      <c r="KA81" s="221"/>
      <c r="KB81" s="221"/>
      <c r="KC81" s="221"/>
      <c r="KD81" s="221"/>
      <c r="KE81" s="221"/>
      <c r="KF81" s="221"/>
      <c r="KG81" s="221"/>
      <c r="KH81" s="221"/>
      <c r="KI81" s="221"/>
      <c r="KJ81" s="221"/>
      <c r="KK81" s="221"/>
      <c r="KL81" s="221"/>
      <c r="KM81" s="221"/>
      <c r="KN81" s="221"/>
      <c r="KO81" s="221"/>
      <c r="KP81" s="221"/>
      <c r="KQ81" s="221"/>
      <c r="KR81" s="221"/>
      <c r="KS81" s="221"/>
      <c r="KT81" s="221"/>
      <c r="KU81" s="221"/>
      <c r="KV81" s="221"/>
      <c r="KW81" s="221"/>
      <c r="KX81" s="221"/>
      <c r="KY81" s="221"/>
      <c r="KZ81" s="221"/>
      <c r="LA81" s="221"/>
      <c r="LB81" s="221"/>
      <c r="LC81" s="221"/>
      <c r="LD81" s="221"/>
      <c r="LE81" s="221"/>
      <c r="LF81" s="221"/>
      <c r="LG81" s="221"/>
      <c r="LH81" s="221"/>
      <c r="LI81" s="221"/>
      <c r="LJ81" s="221"/>
      <c r="LK81" s="221"/>
      <c r="LL81" s="221"/>
      <c r="LM81" s="221"/>
      <c r="LN81" s="221"/>
      <c r="LO81" s="221"/>
      <c r="LP81" s="221"/>
      <c r="LQ81" s="221"/>
      <c r="LR81" s="221"/>
      <c r="LS81" s="221"/>
      <c r="LT81" s="221"/>
      <c r="LU81" s="221"/>
      <c r="LV81" s="221"/>
      <c r="LW81" s="221"/>
      <c r="LX81" s="221"/>
      <c r="LY81" s="221"/>
      <c r="LZ81" s="221"/>
      <c r="MA81" s="221"/>
      <c r="MB81" s="221"/>
      <c r="MC81" s="221"/>
      <c r="MD81" s="221"/>
      <c r="ME81" s="221"/>
      <c r="MF81" s="221"/>
      <c r="MG81" s="221"/>
      <c r="MH81" s="221"/>
      <c r="MI81" s="221"/>
      <c r="MJ81" s="221"/>
      <c r="MK81" s="221"/>
      <c r="ML81" s="221"/>
      <c r="MM81" s="221"/>
      <c r="MN81" s="221"/>
      <c r="MO81" s="221"/>
      <c r="MP81" s="221"/>
      <c r="MQ81" s="221"/>
      <c r="MR81" s="221"/>
      <c r="MS81" s="221"/>
      <c r="MT81" s="221"/>
      <c r="MU81" s="221"/>
      <c r="MV81" s="221"/>
      <c r="MW81" s="221"/>
      <c r="MX81" s="221"/>
      <c r="MY81" s="221"/>
      <c r="MZ81" s="221"/>
      <c r="NA81" s="221"/>
      <c r="NB81" s="221"/>
      <c r="NC81" s="221"/>
      <c r="ND81" s="221"/>
      <c r="NE81" s="221"/>
      <c r="NF81" s="221"/>
      <c r="NG81" s="221"/>
    </row>
    <row r="82" spans="1:371" s="133" customFormat="1" x14ac:dyDescent="0.25">
      <c r="A82" s="274">
        <v>145</v>
      </c>
      <c r="B82" s="274">
        <v>0</v>
      </c>
      <c r="C82" s="221">
        <v>1</v>
      </c>
      <c r="D82" s="206">
        <v>2</v>
      </c>
      <c r="E82" s="267">
        <v>146</v>
      </c>
      <c r="F82" s="865">
        <f t="shared" si="2"/>
        <v>146</v>
      </c>
      <c r="G82" s="232">
        <v>146</v>
      </c>
      <c r="H82" s="232"/>
      <c r="I82" s="122">
        <v>85</v>
      </c>
      <c r="J82" s="342">
        <v>22.981901752370007</v>
      </c>
      <c r="K82" s="210">
        <v>1.8858765172577858</v>
      </c>
      <c r="L82" s="208">
        <v>0</v>
      </c>
      <c r="M82" s="327">
        <v>0</v>
      </c>
      <c r="N82" s="223"/>
      <c r="P82" s="223"/>
      <c r="Q82" s="613">
        <v>104</v>
      </c>
      <c r="R82" s="613">
        <v>0.77</v>
      </c>
      <c r="S82" s="613">
        <v>96</v>
      </c>
      <c r="T82" s="613"/>
      <c r="U82" s="609">
        <v>34306</v>
      </c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  <c r="AK82" s="221"/>
      <c r="AL82" s="221"/>
      <c r="AM82" s="221"/>
      <c r="AN82" s="221"/>
      <c r="AO82" s="221"/>
      <c r="AP82" s="221"/>
      <c r="AQ82" s="221"/>
      <c r="AR82" s="221"/>
      <c r="AS82" s="221"/>
      <c r="AT82" s="221"/>
      <c r="AU82" s="221"/>
      <c r="AV82" s="221"/>
      <c r="AW82" s="221"/>
      <c r="AX82" s="221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  <c r="BO82" s="221"/>
      <c r="BP82" s="221"/>
      <c r="BQ82" s="221"/>
      <c r="BR82" s="221"/>
      <c r="BS82" s="221"/>
      <c r="BT82" s="221"/>
      <c r="BU82" s="221"/>
      <c r="BV82" s="221"/>
      <c r="BW82" s="221"/>
      <c r="BX82" s="221"/>
      <c r="BY82" s="221"/>
      <c r="BZ82" s="221"/>
      <c r="CA82" s="221"/>
      <c r="CB82" s="221"/>
      <c r="CC82" s="221"/>
      <c r="CD82" s="221"/>
      <c r="CE82" s="221"/>
      <c r="CF82" s="221"/>
      <c r="CG82" s="221"/>
      <c r="CH82" s="221"/>
      <c r="CI82" s="221"/>
      <c r="CJ82" s="221"/>
      <c r="CK82" s="221"/>
      <c r="CL82" s="221"/>
      <c r="CM82" s="221"/>
      <c r="CN82" s="221"/>
      <c r="CO82" s="221"/>
      <c r="CP82" s="221"/>
      <c r="CQ82" s="221"/>
      <c r="CR82" s="221"/>
      <c r="CS82" s="221"/>
      <c r="CT82" s="221"/>
      <c r="CU82" s="221"/>
      <c r="CV82" s="221"/>
      <c r="CW82" s="221"/>
      <c r="CX82" s="221"/>
      <c r="CY82" s="221"/>
      <c r="CZ82" s="221"/>
      <c r="DA82" s="221"/>
      <c r="DB82" s="221"/>
      <c r="DC82" s="221"/>
      <c r="DD82" s="221"/>
      <c r="DE82" s="221"/>
      <c r="DF82" s="221"/>
      <c r="DG82" s="221"/>
      <c r="DH82" s="221"/>
      <c r="DI82" s="221"/>
      <c r="DJ82" s="221"/>
      <c r="DK82" s="221"/>
      <c r="DL82" s="221"/>
      <c r="DM82" s="221"/>
      <c r="DN82" s="221"/>
      <c r="DO82" s="221"/>
      <c r="DP82" s="221"/>
      <c r="DQ82" s="221"/>
      <c r="DR82" s="221"/>
      <c r="DS82" s="221"/>
      <c r="DT82" s="221"/>
      <c r="DU82" s="221"/>
      <c r="DV82" s="221"/>
      <c r="DW82" s="221"/>
      <c r="DX82" s="221"/>
      <c r="DY82" s="221"/>
      <c r="DZ82" s="221"/>
      <c r="EA82" s="221"/>
      <c r="EB82" s="221"/>
      <c r="EC82" s="221"/>
      <c r="ED82" s="221"/>
      <c r="EE82" s="221"/>
      <c r="EF82" s="221"/>
      <c r="EG82" s="221"/>
      <c r="EH82" s="221"/>
      <c r="EI82" s="221"/>
      <c r="EJ82" s="221"/>
      <c r="EK82" s="221"/>
      <c r="EL82" s="221"/>
      <c r="EM82" s="221"/>
      <c r="EN82" s="221"/>
      <c r="EO82" s="221"/>
      <c r="EP82" s="221"/>
      <c r="EQ82" s="221"/>
      <c r="ER82" s="221"/>
      <c r="ES82" s="221"/>
      <c r="ET82" s="221"/>
      <c r="EU82" s="221"/>
      <c r="EV82" s="221"/>
      <c r="EW82" s="221"/>
      <c r="EX82" s="221"/>
      <c r="EY82" s="221"/>
      <c r="EZ82" s="221"/>
      <c r="FA82" s="221"/>
      <c r="FB82" s="221"/>
      <c r="FC82" s="221"/>
      <c r="FD82" s="221"/>
      <c r="FE82" s="221"/>
      <c r="FF82" s="221"/>
      <c r="FG82" s="221"/>
      <c r="FH82" s="221"/>
      <c r="FI82" s="221"/>
      <c r="FJ82" s="221"/>
      <c r="FK82" s="221"/>
      <c r="FL82" s="221"/>
      <c r="FM82" s="221"/>
      <c r="FN82" s="221"/>
      <c r="FO82" s="221"/>
      <c r="FP82" s="221"/>
      <c r="FQ82" s="221"/>
      <c r="FR82" s="221"/>
      <c r="FS82" s="221"/>
      <c r="FT82" s="221"/>
      <c r="FU82" s="221"/>
      <c r="FV82" s="221"/>
      <c r="FW82" s="221"/>
      <c r="FX82" s="221"/>
      <c r="FY82" s="221"/>
      <c r="FZ82" s="221"/>
      <c r="GA82" s="221"/>
      <c r="GB82" s="221"/>
      <c r="GC82" s="221"/>
      <c r="GD82" s="221"/>
      <c r="GE82" s="221"/>
      <c r="GF82" s="221"/>
      <c r="GG82" s="221"/>
      <c r="GH82" s="221"/>
      <c r="GI82" s="221"/>
      <c r="GJ82" s="221"/>
      <c r="GK82" s="221"/>
      <c r="GL82" s="221"/>
      <c r="GM82" s="221"/>
      <c r="GN82" s="221"/>
      <c r="GO82" s="221"/>
      <c r="GP82" s="221"/>
      <c r="GQ82" s="221"/>
      <c r="GR82" s="221"/>
      <c r="GS82" s="221"/>
      <c r="GT82" s="221"/>
      <c r="GU82" s="221"/>
      <c r="GV82" s="221"/>
      <c r="GW82" s="221"/>
      <c r="GX82" s="221"/>
      <c r="GY82" s="221"/>
      <c r="GZ82" s="221"/>
      <c r="HA82" s="221"/>
      <c r="HB82" s="221"/>
      <c r="HC82" s="221"/>
      <c r="HD82" s="221"/>
      <c r="HE82" s="221"/>
      <c r="HF82" s="221"/>
      <c r="HG82" s="221"/>
      <c r="HH82" s="221"/>
      <c r="HI82" s="221"/>
      <c r="HJ82" s="221"/>
      <c r="HK82" s="221"/>
      <c r="HL82" s="221"/>
      <c r="HM82" s="221"/>
      <c r="HN82" s="221"/>
      <c r="HO82" s="221"/>
      <c r="HP82" s="221"/>
      <c r="HQ82" s="221"/>
      <c r="HR82" s="221"/>
      <c r="HS82" s="221"/>
      <c r="HT82" s="221"/>
      <c r="HU82" s="221"/>
      <c r="HV82" s="221"/>
      <c r="HW82" s="221"/>
      <c r="HX82" s="221"/>
      <c r="HY82" s="221"/>
      <c r="HZ82" s="221"/>
      <c r="IA82" s="221"/>
      <c r="IB82" s="221"/>
      <c r="IC82" s="221"/>
      <c r="ID82" s="221"/>
      <c r="IE82" s="221"/>
      <c r="IF82" s="221"/>
      <c r="IG82" s="221"/>
      <c r="IH82" s="221"/>
      <c r="II82" s="221"/>
      <c r="IJ82" s="221"/>
      <c r="IK82" s="221"/>
      <c r="IL82" s="221"/>
      <c r="IM82" s="221"/>
      <c r="IN82" s="221"/>
      <c r="IO82" s="221"/>
      <c r="IP82" s="221"/>
      <c r="IQ82" s="221"/>
      <c r="IR82" s="221"/>
      <c r="IS82" s="221"/>
      <c r="IT82" s="221"/>
      <c r="IU82" s="221"/>
      <c r="IV82" s="221"/>
      <c r="IW82" s="221"/>
      <c r="IX82" s="221"/>
      <c r="IY82" s="221"/>
      <c r="IZ82" s="221"/>
      <c r="JA82" s="221"/>
      <c r="JB82" s="221"/>
      <c r="JC82" s="221"/>
      <c r="JD82" s="221"/>
      <c r="JE82" s="221"/>
      <c r="JF82" s="221"/>
      <c r="JG82" s="221"/>
      <c r="JH82" s="221"/>
      <c r="JI82" s="221"/>
      <c r="JJ82" s="221"/>
      <c r="JK82" s="221"/>
      <c r="JL82" s="221"/>
      <c r="JM82" s="221"/>
      <c r="JN82" s="221"/>
      <c r="JO82" s="221"/>
      <c r="JP82" s="221"/>
      <c r="JQ82" s="221"/>
      <c r="JR82" s="221"/>
      <c r="JS82" s="221"/>
      <c r="JT82" s="221"/>
      <c r="JU82" s="221"/>
      <c r="JV82" s="221"/>
      <c r="JW82" s="221"/>
      <c r="JX82" s="221"/>
      <c r="JY82" s="221"/>
      <c r="JZ82" s="221"/>
      <c r="KA82" s="221"/>
      <c r="KB82" s="221"/>
      <c r="KC82" s="221"/>
      <c r="KD82" s="221"/>
      <c r="KE82" s="221"/>
      <c r="KF82" s="221"/>
      <c r="KG82" s="221"/>
      <c r="KH82" s="221"/>
      <c r="KI82" s="221"/>
      <c r="KJ82" s="221"/>
      <c r="KK82" s="221"/>
      <c r="KL82" s="221"/>
      <c r="KM82" s="221"/>
      <c r="KN82" s="221"/>
      <c r="KO82" s="221"/>
      <c r="KP82" s="221"/>
      <c r="KQ82" s="221"/>
      <c r="KR82" s="221"/>
      <c r="KS82" s="221"/>
      <c r="KT82" s="221"/>
      <c r="KU82" s="221"/>
      <c r="KV82" s="221"/>
      <c r="KW82" s="221"/>
      <c r="KX82" s="221"/>
      <c r="KY82" s="221"/>
      <c r="KZ82" s="221"/>
      <c r="LA82" s="221"/>
      <c r="LB82" s="221"/>
      <c r="LC82" s="221"/>
      <c r="LD82" s="221"/>
      <c r="LE82" s="221"/>
      <c r="LF82" s="221"/>
      <c r="LG82" s="221"/>
      <c r="LH82" s="221"/>
      <c r="LI82" s="221"/>
      <c r="LJ82" s="221"/>
      <c r="LK82" s="221"/>
      <c r="LL82" s="221"/>
      <c r="LM82" s="221"/>
      <c r="LN82" s="221"/>
      <c r="LO82" s="221"/>
      <c r="LP82" s="221"/>
      <c r="LQ82" s="221"/>
      <c r="LR82" s="221"/>
      <c r="LS82" s="221"/>
      <c r="LT82" s="221"/>
      <c r="LU82" s="221"/>
      <c r="LV82" s="221"/>
      <c r="LW82" s="221"/>
      <c r="LX82" s="221"/>
      <c r="LY82" s="221"/>
      <c r="LZ82" s="221"/>
      <c r="MA82" s="221"/>
      <c r="MB82" s="221"/>
      <c r="MC82" s="221"/>
      <c r="MD82" s="221"/>
      <c r="ME82" s="221"/>
      <c r="MF82" s="221"/>
      <c r="MG82" s="221"/>
      <c r="MH82" s="221"/>
      <c r="MI82" s="221"/>
      <c r="MJ82" s="221"/>
      <c r="MK82" s="221"/>
      <c r="ML82" s="221"/>
      <c r="MM82" s="221"/>
      <c r="MN82" s="221"/>
      <c r="MO82" s="221"/>
      <c r="MP82" s="221"/>
      <c r="MQ82" s="221"/>
      <c r="MR82" s="221"/>
      <c r="MS82" s="221"/>
      <c r="MT82" s="221"/>
      <c r="MU82" s="221"/>
      <c r="MV82" s="221"/>
      <c r="MW82" s="221"/>
      <c r="MX82" s="221"/>
      <c r="MY82" s="221"/>
      <c r="MZ82" s="221"/>
      <c r="NA82" s="221"/>
      <c r="NB82" s="221"/>
      <c r="NC82" s="221"/>
      <c r="ND82" s="221"/>
      <c r="NE82" s="221"/>
      <c r="NF82" s="221"/>
      <c r="NG82" s="221"/>
    </row>
    <row r="83" spans="1:371" s="133" customFormat="1" x14ac:dyDescent="0.25">
      <c r="A83" s="274">
        <v>151</v>
      </c>
      <c r="B83" s="221">
        <v>0</v>
      </c>
      <c r="C83" s="221">
        <v>1</v>
      </c>
      <c r="D83" s="206">
        <v>2</v>
      </c>
      <c r="E83" s="267">
        <v>152</v>
      </c>
      <c r="F83" s="865">
        <f t="shared" si="2"/>
        <v>152</v>
      </c>
      <c r="G83" s="232">
        <v>152</v>
      </c>
      <c r="H83" s="232"/>
      <c r="I83" s="122">
        <v>62</v>
      </c>
      <c r="J83" s="342">
        <v>38.214990138067058</v>
      </c>
      <c r="K83" s="210">
        <v>1.9186109139144254</v>
      </c>
      <c r="L83" s="208">
        <v>1</v>
      </c>
      <c r="M83" s="327">
        <v>1</v>
      </c>
      <c r="N83" s="223"/>
      <c r="P83" s="223"/>
      <c r="Q83" s="613">
        <v>213</v>
      </c>
      <c r="R83" s="613">
        <v>2.04</v>
      </c>
      <c r="S83" s="613">
        <v>25</v>
      </c>
      <c r="T83" s="613"/>
      <c r="U83" s="609">
        <v>3336</v>
      </c>
      <c r="V83" s="221"/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  <c r="BO83" s="221"/>
      <c r="BP83" s="221"/>
      <c r="BQ83" s="221"/>
      <c r="BR83" s="221"/>
      <c r="BS83" s="221"/>
      <c r="BT83" s="221"/>
      <c r="BU83" s="221"/>
      <c r="BV83" s="221"/>
      <c r="BW83" s="221"/>
      <c r="BX83" s="221"/>
      <c r="BY83" s="221"/>
      <c r="BZ83" s="221"/>
      <c r="CA83" s="221"/>
      <c r="CB83" s="221"/>
      <c r="CC83" s="221"/>
      <c r="CD83" s="221"/>
      <c r="CE83" s="221"/>
      <c r="CF83" s="221"/>
      <c r="CG83" s="221"/>
      <c r="CH83" s="221"/>
      <c r="CI83" s="221"/>
      <c r="CJ83" s="221"/>
      <c r="CK83" s="221"/>
      <c r="CL83" s="221"/>
      <c r="CM83" s="221"/>
      <c r="CN83" s="221"/>
      <c r="CO83" s="221"/>
      <c r="CP83" s="221"/>
      <c r="CQ83" s="221"/>
      <c r="CR83" s="221"/>
      <c r="CS83" s="221"/>
      <c r="CT83" s="221"/>
      <c r="CU83" s="221"/>
      <c r="CV83" s="221"/>
      <c r="CW83" s="221"/>
      <c r="CX83" s="221"/>
      <c r="CY83" s="221"/>
      <c r="CZ83" s="221"/>
      <c r="DA83" s="221"/>
      <c r="DB83" s="221"/>
      <c r="DC83" s="221"/>
      <c r="DD83" s="221"/>
      <c r="DE83" s="221"/>
      <c r="DF83" s="221"/>
      <c r="DG83" s="221"/>
      <c r="DH83" s="221"/>
      <c r="DI83" s="221"/>
      <c r="DJ83" s="221"/>
      <c r="DK83" s="221"/>
      <c r="DL83" s="221"/>
      <c r="DM83" s="221"/>
      <c r="DN83" s="221"/>
      <c r="DO83" s="221"/>
      <c r="DP83" s="221"/>
      <c r="DQ83" s="221"/>
      <c r="DR83" s="221"/>
      <c r="DS83" s="221"/>
      <c r="DT83" s="221"/>
      <c r="DU83" s="221"/>
      <c r="DV83" s="221"/>
      <c r="DW83" s="221"/>
      <c r="DX83" s="221"/>
      <c r="DY83" s="221"/>
      <c r="DZ83" s="221"/>
      <c r="EA83" s="221"/>
      <c r="EB83" s="221"/>
      <c r="EC83" s="221"/>
      <c r="ED83" s="221"/>
      <c r="EE83" s="221"/>
      <c r="EF83" s="221"/>
      <c r="EG83" s="221"/>
      <c r="EH83" s="221"/>
      <c r="EI83" s="221"/>
      <c r="EJ83" s="221"/>
      <c r="EK83" s="221"/>
      <c r="EL83" s="221"/>
      <c r="EM83" s="221"/>
      <c r="EN83" s="221"/>
      <c r="EO83" s="221"/>
      <c r="EP83" s="221"/>
      <c r="EQ83" s="221"/>
      <c r="ER83" s="221"/>
      <c r="ES83" s="221"/>
      <c r="ET83" s="221"/>
      <c r="EU83" s="221"/>
      <c r="EV83" s="221"/>
      <c r="EW83" s="221"/>
      <c r="EX83" s="221"/>
      <c r="EY83" s="221"/>
      <c r="EZ83" s="221"/>
      <c r="FA83" s="221"/>
      <c r="FB83" s="221"/>
      <c r="FC83" s="221"/>
      <c r="FD83" s="221"/>
      <c r="FE83" s="221"/>
      <c r="FF83" s="221"/>
      <c r="FG83" s="221"/>
      <c r="FH83" s="221"/>
      <c r="FI83" s="221"/>
      <c r="FJ83" s="221"/>
      <c r="FK83" s="221"/>
      <c r="FL83" s="221"/>
      <c r="FM83" s="221"/>
      <c r="FN83" s="221"/>
      <c r="FO83" s="221"/>
      <c r="FP83" s="221"/>
      <c r="FQ83" s="221"/>
      <c r="FR83" s="221"/>
      <c r="FS83" s="221"/>
      <c r="FT83" s="221"/>
      <c r="FU83" s="221"/>
      <c r="FV83" s="221"/>
      <c r="FW83" s="221"/>
      <c r="FX83" s="221"/>
      <c r="FY83" s="221"/>
      <c r="FZ83" s="221"/>
      <c r="GA83" s="221"/>
      <c r="GB83" s="221"/>
      <c r="GC83" s="221"/>
      <c r="GD83" s="221"/>
      <c r="GE83" s="221"/>
      <c r="GF83" s="221"/>
      <c r="GG83" s="221"/>
      <c r="GH83" s="221"/>
      <c r="GI83" s="221"/>
      <c r="GJ83" s="221"/>
      <c r="GK83" s="221"/>
      <c r="GL83" s="221"/>
      <c r="GM83" s="221"/>
      <c r="GN83" s="221"/>
      <c r="GO83" s="221"/>
      <c r="GP83" s="221"/>
      <c r="GQ83" s="221"/>
      <c r="GR83" s="221"/>
      <c r="GS83" s="221"/>
      <c r="GT83" s="221"/>
      <c r="GU83" s="221"/>
      <c r="GV83" s="221"/>
      <c r="GW83" s="221"/>
      <c r="GX83" s="221"/>
      <c r="GY83" s="221"/>
      <c r="GZ83" s="221"/>
      <c r="HA83" s="221"/>
      <c r="HB83" s="221"/>
      <c r="HC83" s="221"/>
      <c r="HD83" s="221"/>
      <c r="HE83" s="221"/>
      <c r="HF83" s="221"/>
      <c r="HG83" s="221"/>
      <c r="HH83" s="221"/>
      <c r="HI83" s="221"/>
      <c r="HJ83" s="221"/>
      <c r="HK83" s="221"/>
      <c r="HL83" s="221"/>
      <c r="HM83" s="221"/>
      <c r="HN83" s="221"/>
      <c r="HO83" s="221"/>
      <c r="HP83" s="221"/>
      <c r="HQ83" s="221"/>
      <c r="HR83" s="221"/>
      <c r="HS83" s="221"/>
      <c r="HT83" s="221"/>
      <c r="HU83" s="221"/>
      <c r="HV83" s="221"/>
      <c r="HW83" s="221"/>
      <c r="HX83" s="221"/>
      <c r="HY83" s="221"/>
      <c r="HZ83" s="221"/>
      <c r="IA83" s="221"/>
      <c r="IB83" s="221"/>
      <c r="IC83" s="221"/>
      <c r="ID83" s="221"/>
      <c r="IE83" s="221"/>
      <c r="IF83" s="221"/>
      <c r="IG83" s="221"/>
      <c r="IH83" s="221"/>
      <c r="II83" s="221"/>
      <c r="IJ83" s="221"/>
      <c r="IK83" s="221"/>
      <c r="IL83" s="221"/>
      <c r="IM83" s="221"/>
      <c r="IN83" s="221"/>
      <c r="IO83" s="221"/>
      <c r="IP83" s="221"/>
      <c r="IQ83" s="221"/>
      <c r="IR83" s="221"/>
      <c r="IS83" s="221"/>
      <c r="IT83" s="221"/>
      <c r="IU83" s="221"/>
      <c r="IV83" s="221"/>
      <c r="IW83" s="221"/>
      <c r="IX83" s="221"/>
      <c r="IY83" s="221"/>
      <c r="IZ83" s="221"/>
      <c r="JA83" s="221"/>
      <c r="JB83" s="221"/>
      <c r="JC83" s="221"/>
      <c r="JD83" s="221"/>
      <c r="JE83" s="221"/>
      <c r="JF83" s="221"/>
      <c r="JG83" s="221"/>
      <c r="JH83" s="221"/>
      <c r="JI83" s="221"/>
      <c r="JJ83" s="221"/>
      <c r="JK83" s="221"/>
      <c r="JL83" s="221"/>
      <c r="JM83" s="221"/>
      <c r="JN83" s="221"/>
      <c r="JO83" s="221"/>
      <c r="JP83" s="221"/>
      <c r="JQ83" s="221"/>
      <c r="JR83" s="221"/>
      <c r="JS83" s="221"/>
      <c r="JT83" s="221"/>
      <c r="JU83" s="221"/>
      <c r="JV83" s="221"/>
      <c r="JW83" s="221"/>
      <c r="JX83" s="221"/>
      <c r="JY83" s="221"/>
      <c r="JZ83" s="221"/>
      <c r="KA83" s="221"/>
      <c r="KB83" s="221"/>
      <c r="KC83" s="221"/>
      <c r="KD83" s="221"/>
      <c r="KE83" s="221"/>
      <c r="KF83" s="221"/>
      <c r="KG83" s="221"/>
      <c r="KH83" s="221"/>
      <c r="KI83" s="221"/>
      <c r="KJ83" s="221"/>
      <c r="KK83" s="221"/>
      <c r="KL83" s="221"/>
      <c r="KM83" s="221"/>
      <c r="KN83" s="221"/>
      <c r="KO83" s="221"/>
      <c r="KP83" s="221"/>
      <c r="KQ83" s="221"/>
      <c r="KR83" s="221"/>
      <c r="KS83" s="221"/>
      <c r="KT83" s="221"/>
      <c r="KU83" s="221"/>
      <c r="KV83" s="221"/>
      <c r="KW83" s="221"/>
      <c r="KX83" s="221"/>
      <c r="KY83" s="221"/>
      <c r="KZ83" s="221"/>
      <c r="LA83" s="221"/>
      <c r="LB83" s="221"/>
      <c r="LC83" s="221"/>
      <c r="LD83" s="221"/>
      <c r="LE83" s="221"/>
      <c r="LF83" s="221"/>
      <c r="LG83" s="221"/>
      <c r="LH83" s="221"/>
      <c r="LI83" s="221"/>
      <c r="LJ83" s="221"/>
      <c r="LK83" s="221"/>
      <c r="LL83" s="221"/>
      <c r="LM83" s="221"/>
      <c r="LN83" s="221"/>
      <c r="LO83" s="221"/>
      <c r="LP83" s="221"/>
      <c r="LQ83" s="221"/>
      <c r="LR83" s="221"/>
      <c r="LS83" s="221"/>
      <c r="LT83" s="221"/>
      <c r="LU83" s="221"/>
      <c r="LV83" s="221"/>
      <c r="LW83" s="221"/>
      <c r="LX83" s="221"/>
      <c r="LY83" s="221"/>
      <c r="LZ83" s="221"/>
      <c r="MA83" s="221"/>
      <c r="MB83" s="221"/>
      <c r="MC83" s="221"/>
      <c r="MD83" s="221"/>
      <c r="ME83" s="221"/>
      <c r="MF83" s="221"/>
      <c r="MG83" s="221"/>
      <c r="MH83" s="221"/>
      <c r="MI83" s="221"/>
      <c r="MJ83" s="221"/>
      <c r="MK83" s="221"/>
      <c r="ML83" s="221"/>
      <c r="MM83" s="221"/>
      <c r="MN83" s="221"/>
      <c r="MO83" s="221"/>
      <c r="MP83" s="221"/>
      <c r="MQ83" s="221"/>
      <c r="MR83" s="221"/>
      <c r="MS83" s="221"/>
      <c r="MT83" s="221"/>
      <c r="MU83" s="221"/>
      <c r="MV83" s="221"/>
      <c r="MW83" s="221"/>
      <c r="MX83" s="221"/>
      <c r="MY83" s="221"/>
      <c r="MZ83" s="221"/>
      <c r="NA83" s="221"/>
      <c r="NB83" s="221"/>
      <c r="NC83" s="221"/>
      <c r="ND83" s="221"/>
      <c r="NE83" s="221"/>
      <c r="NF83" s="221"/>
      <c r="NG83" s="221"/>
    </row>
    <row r="84" spans="1:371" s="133" customFormat="1" x14ac:dyDescent="0.25">
      <c r="A84" s="221">
        <v>152</v>
      </c>
      <c r="B84" s="221">
        <v>0</v>
      </c>
      <c r="C84" s="221">
        <v>1</v>
      </c>
      <c r="D84" s="206">
        <v>2</v>
      </c>
      <c r="E84" s="267">
        <v>153</v>
      </c>
      <c r="F84" s="865">
        <f t="shared" si="2"/>
        <v>153</v>
      </c>
      <c r="G84" s="232">
        <v>153</v>
      </c>
      <c r="H84" s="232"/>
      <c r="I84" s="122">
        <v>83</v>
      </c>
      <c r="J84" s="342">
        <v>30.043262297708697</v>
      </c>
      <c r="K84" s="210">
        <v>1.7672327396121201</v>
      </c>
      <c r="L84" s="208">
        <v>1</v>
      </c>
      <c r="M84" s="327">
        <v>1</v>
      </c>
      <c r="N84" s="221"/>
      <c r="P84" s="221"/>
      <c r="Q84" s="613">
        <v>129</v>
      </c>
      <c r="R84" s="613">
        <v>1.2</v>
      </c>
      <c r="S84" s="613">
        <v>43</v>
      </c>
      <c r="T84" s="613"/>
      <c r="U84" s="609">
        <v>2732</v>
      </c>
      <c r="V84" s="221"/>
      <c r="W84" s="221"/>
      <c r="X84" s="221"/>
      <c r="Y84" s="221"/>
      <c r="Z84" s="221"/>
      <c r="AA84" s="221"/>
      <c r="AB84" s="221"/>
      <c r="AC84" s="221"/>
      <c r="AD84" s="221"/>
      <c r="AE84" s="221"/>
      <c r="AF84" s="221"/>
      <c r="AG84" s="221"/>
      <c r="AH84" s="221"/>
      <c r="AI84" s="221"/>
      <c r="AJ84" s="221"/>
      <c r="AK84" s="221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1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  <c r="BO84" s="221"/>
      <c r="BP84" s="221"/>
      <c r="BQ84" s="221"/>
      <c r="BR84" s="221"/>
      <c r="BS84" s="221"/>
      <c r="BT84" s="221"/>
      <c r="BU84" s="221"/>
      <c r="BV84" s="221"/>
      <c r="BW84" s="221"/>
      <c r="BX84" s="221"/>
      <c r="BY84" s="221"/>
      <c r="BZ84" s="221"/>
      <c r="CA84" s="221"/>
      <c r="CB84" s="221"/>
      <c r="CC84" s="221"/>
      <c r="CD84" s="221"/>
      <c r="CE84" s="221"/>
      <c r="CF84" s="221"/>
      <c r="CG84" s="221"/>
      <c r="CH84" s="221"/>
      <c r="CI84" s="221"/>
      <c r="CJ84" s="221"/>
      <c r="CK84" s="221"/>
      <c r="CL84" s="221"/>
      <c r="CM84" s="221"/>
      <c r="CN84" s="221"/>
      <c r="CO84" s="221"/>
      <c r="CP84" s="221"/>
      <c r="CQ84" s="221"/>
      <c r="CR84" s="221"/>
      <c r="CS84" s="221"/>
      <c r="CT84" s="221"/>
      <c r="CU84" s="221"/>
      <c r="CV84" s="221"/>
      <c r="CW84" s="221"/>
      <c r="CX84" s="221"/>
      <c r="CY84" s="221"/>
      <c r="CZ84" s="221"/>
      <c r="DA84" s="221"/>
      <c r="DB84" s="221"/>
      <c r="DC84" s="221"/>
      <c r="DD84" s="221"/>
      <c r="DE84" s="221"/>
      <c r="DF84" s="221"/>
      <c r="DG84" s="221"/>
      <c r="DH84" s="221"/>
      <c r="DI84" s="221"/>
      <c r="DJ84" s="221"/>
      <c r="DK84" s="221"/>
      <c r="DL84" s="221"/>
      <c r="DM84" s="221"/>
      <c r="DN84" s="221"/>
      <c r="DO84" s="221"/>
      <c r="DP84" s="221"/>
      <c r="DQ84" s="221"/>
      <c r="DR84" s="221"/>
      <c r="DS84" s="221"/>
      <c r="DT84" s="221"/>
      <c r="DU84" s="221"/>
      <c r="DV84" s="221"/>
      <c r="DW84" s="221"/>
      <c r="DX84" s="221"/>
      <c r="DY84" s="221"/>
      <c r="DZ84" s="221"/>
      <c r="EA84" s="221"/>
      <c r="EB84" s="221"/>
      <c r="EC84" s="221"/>
      <c r="ED84" s="221"/>
      <c r="EE84" s="221"/>
      <c r="EF84" s="221"/>
      <c r="EG84" s="221"/>
      <c r="EH84" s="221"/>
      <c r="EI84" s="221"/>
      <c r="EJ84" s="221"/>
      <c r="EK84" s="221"/>
      <c r="EL84" s="221"/>
      <c r="EM84" s="221"/>
      <c r="EN84" s="221"/>
      <c r="EO84" s="221"/>
      <c r="EP84" s="221"/>
      <c r="EQ84" s="221"/>
      <c r="ER84" s="221"/>
      <c r="ES84" s="221"/>
      <c r="ET84" s="221"/>
      <c r="EU84" s="221"/>
      <c r="EV84" s="221"/>
      <c r="EW84" s="221"/>
      <c r="EX84" s="221"/>
      <c r="EY84" s="221"/>
      <c r="EZ84" s="221"/>
      <c r="FA84" s="221"/>
      <c r="FB84" s="221"/>
      <c r="FC84" s="221"/>
      <c r="FD84" s="221"/>
      <c r="FE84" s="221"/>
      <c r="FF84" s="221"/>
      <c r="FG84" s="221"/>
      <c r="FH84" s="221"/>
      <c r="FI84" s="221"/>
      <c r="FJ84" s="221"/>
      <c r="FK84" s="221"/>
      <c r="FL84" s="221"/>
      <c r="FM84" s="221"/>
      <c r="FN84" s="221"/>
      <c r="FO84" s="221"/>
      <c r="FP84" s="221"/>
      <c r="FQ84" s="221"/>
      <c r="FR84" s="221"/>
      <c r="FS84" s="221"/>
      <c r="FT84" s="221"/>
      <c r="FU84" s="221"/>
      <c r="FV84" s="221"/>
      <c r="FW84" s="221"/>
      <c r="FX84" s="221"/>
      <c r="FY84" s="221"/>
      <c r="FZ84" s="221"/>
      <c r="GA84" s="221"/>
      <c r="GB84" s="221"/>
      <c r="GC84" s="221"/>
      <c r="GD84" s="221"/>
      <c r="GE84" s="221"/>
      <c r="GF84" s="221"/>
      <c r="GG84" s="221"/>
      <c r="GH84" s="221"/>
      <c r="GI84" s="221"/>
      <c r="GJ84" s="221"/>
      <c r="GK84" s="221"/>
      <c r="GL84" s="221"/>
      <c r="GM84" s="221"/>
      <c r="GN84" s="221"/>
      <c r="GO84" s="221"/>
      <c r="GP84" s="221"/>
      <c r="GQ84" s="221"/>
      <c r="GR84" s="221"/>
      <c r="GS84" s="221"/>
      <c r="GT84" s="221"/>
      <c r="GU84" s="221"/>
      <c r="GV84" s="221"/>
      <c r="GW84" s="221"/>
      <c r="GX84" s="221"/>
      <c r="GY84" s="221"/>
      <c r="GZ84" s="221"/>
      <c r="HA84" s="221"/>
      <c r="HB84" s="221"/>
      <c r="HC84" s="221"/>
      <c r="HD84" s="221"/>
      <c r="HE84" s="221"/>
      <c r="HF84" s="221"/>
      <c r="HG84" s="221"/>
      <c r="HH84" s="221"/>
      <c r="HI84" s="221"/>
      <c r="HJ84" s="221"/>
      <c r="HK84" s="221"/>
      <c r="HL84" s="221"/>
      <c r="HM84" s="221"/>
      <c r="HN84" s="221"/>
      <c r="HO84" s="221"/>
      <c r="HP84" s="221"/>
      <c r="HQ84" s="221"/>
      <c r="HR84" s="221"/>
      <c r="HS84" s="221"/>
      <c r="HT84" s="221"/>
      <c r="HU84" s="221"/>
      <c r="HV84" s="221"/>
      <c r="HW84" s="221"/>
      <c r="HX84" s="221"/>
      <c r="HY84" s="221"/>
      <c r="HZ84" s="221"/>
      <c r="IA84" s="221"/>
      <c r="IB84" s="221"/>
      <c r="IC84" s="221"/>
      <c r="ID84" s="221"/>
      <c r="IE84" s="221"/>
      <c r="IF84" s="221"/>
      <c r="IG84" s="221"/>
      <c r="IH84" s="221"/>
      <c r="II84" s="221"/>
      <c r="IJ84" s="221"/>
      <c r="IK84" s="221"/>
      <c r="IL84" s="221"/>
      <c r="IM84" s="221"/>
      <c r="IN84" s="221"/>
      <c r="IO84" s="221"/>
      <c r="IP84" s="221"/>
      <c r="IQ84" s="221"/>
      <c r="IR84" s="221"/>
      <c r="IS84" s="221"/>
      <c r="IT84" s="221"/>
      <c r="IU84" s="221"/>
      <c r="IV84" s="221"/>
      <c r="IW84" s="221"/>
      <c r="IX84" s="221"/>
      <c r="IY84" s="221"/>
      <c r="IZ84" s="221"/>
      <c r="JA84" s="221"/>
      <c r="JB84" s="221"/>
      <c r="JC84" s="221"/>
      <c r="JD84" s="221"/>
      <c r="JE84" s="221"/>
      <c r="JF84" s="221"/>
      <c r="JG84" s="221"/>
      <c r="JH84" s="221"/>
      <c r="JI84" s="221"/>
      <c r="JJ84" s="221"/>
      <c r="JK84" s="221"/>
      <c r="JL84" s="221"/>
      <c r="JM84" s="221"/>
      <c r="JN84" s="221"/>
      <c r="JO84" s="221"/>
      <c r="JP84" s="221"/>
      <c r="JQ84" s="221"/>
      <c r="JR84" s="221"/>
      <c r="JS84" s="221"/>
      <c r="JT84" s="221"/>
      <c r="JU84" s="221"/>
      <c r="JV84" s="221"/>
      <c r="JW84" s="221"/>
      <c r="JX84" s="221"/>
      <c r="JY84" s="221"/>
      <c r="JZ84" s="221"/>
      <c r="KA84" s="221"/>
      <c r="KB84" s="221"/>
      <c r="KC84" s="221"/>
      <c r="KD84" s="221"/>
      <c r="KE84" s="221"/>
      <c r="KF84" s="221"/>
      <c r="KG84" s="221"/>
      <c r="KH84" s="221"/>
      <c r="KI84" s="221"/>
      <c r="KJ84" s="221"/>
      <c r="KK84" s="221"/>
      <c r="KL84" s="221"/>
      <c r="KM84" s="221"/>
      <c r="KN84" s="221"/>
      <c r="KO84" s="221"/>
      <c r="KP84" s="221"/>
      <c r="KQ84" s="221"/>
      <c r="KR84" s="221"/>
      <c r="KS84" s="221"/>
      <c r="KT84" s="221"/>
      <c r="KU84" s="221"/>
      <c r="KV84" s="221"/>
      <c r="KW84" s="221"/>
      <c r="KX84" s="221"/>
      <c r="KY84" s="221"/>
      <c r="KZ84" s="221"/>
      <c r="LA84" s="221"/>
      <c r="LB84" s="221"/>
      <c r="LC84" s="221"/>
      <c r="LD84" s="221"/>
      <c r="LE84" s="221"/>
      <c r="LF84" s="221"/>
      <c r="LG84" s="221"/>
      <c r="LH84" s="221"/>
      <c r="LI84" s="221"/>
      <c r="LJ84" s="221"/>
      <c r="LK84" s="221"/>
      <c r="LL84" s="221"/>
      <c r="LM84" s="221"/>
      <c r="LN84" s="221"/>
      <c r="LO84" s="221"/>
      <c r="LP84" s="221"/>
      <c r="LQ84" s="221"/>
      <c r="LR84" s="221"/>
      <c r="LS84" s="221"/>
      <c r="LT84" s="221"/>
      <c r="LU84" s="221"/>
      <c r="LV84" s="221"/>
      <c r="LW84" s="221"/>
      <c r="LX84" s="221"/>
      <c r="LY84" s="221"/>
      <c r="LZ84" s="221"/>
      <c r="MA84" s="221"/>
      <c r="MB84" s="221"/>
      <c r="MC84" s="221"/>
      <c r="MD84" s="221"/>
      <c r="ME84" s="221"/>
      <c r="MF84" s="221"/>
      <c r="MG84" s="221"/>
      <c r="MH84" s="221"/>
      <c r="MI84" s="221"/>
      <c r="MJ84" s="221"/>
      <c r="MK84" s="221"/>
      <c r="ML84" s="221"/>
      <c r="MM84" s="221"/>
      <c r="MN84" s="221"/>
      <c r="MO84" s="221"/>
      <c r="MP84" s="221"/>
      <c r="MQ84" s="221"/>
      <c r="MR84" s="221"/>
      <c r="MS84" s="221"/>
      <c r="MT84" s="221"/>
      <c r="MU84" s="221"/>
      <c r="MV84" s="221"/>
      <c r="MW84" s="221"/>
      <c r="MX84" s="221"/>
      <c r="MY84" s="221"/>
      <c r="MZ84" s="221"/>
      <c r="NA84" s="221"/>
      <c r="NB84" s="221"/>
      <c r="NC84" s="221"/>
      <c r="ND84" s="221"/>
      <c r="NE84" s="221"/>
      <c r="NF84" s="221"/>
      <c r="NG84" s="221"/>
    </row>
    <row r="85" spans="1:371" s="133" customFormat="1" x14ac:dyDescent="0.25">
      <c r="A85" s="274">
        <v>154</v>
      </c>
      <c r="B85" s="221">
        <v>0</v>
      </c>
      <c r="C85" s="221">
        <v>1</v>
      </c>
      <c r="D85" s="206">
        <v>2</v>
      </c>
      <c r="E85" s="267">
        <v>155</v>
      </c>
      <c r="F85" s="865">
        <f t="shared" si="2"/>
        <v>155</v>
      </c>
      <c r="G85" s="232">
        <v>155</v>
      </c>
      <c r="H85" s="232"/>
      <c r="I85" s="122">
        <v>69</v>
      </c>
      <c r="J85" s="342">
        <v>21.306818181818183</v>
      </c>
      <c r="K85" s="210">
        <v>1.8099608474155566</v>
      </c>
      <c r="L85" s="208">
        <v>0</v>
      </c>
      <c r="M85" s="327">
        <v>1</v>
      </c>
      <c r="N85" s="221"/>
      <c r="P85" s="221"/>
      <c r="Q85" s="613">
        <v>276</v>
      </c>
      <c r="R85" s="613">
        <v>0.64</v>
      </c>
      <c r="S85" s="613">
        <v>124</v>
      </c>
      <c r="T85" s="613"/>
      <c r="U85" s="609">
        <v>520</v>
      </c>
      <c r="V85" s="221"/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  <c r="AM85" s="221"/>
      <c r="AN85" s="221"/>
      <c r="AO85" s="221"/>
      <c r="AP85" s="221"/>
      <c r="AQ85" s="221"/>
      <c r="AR85" s="221"/>
      <c r="AS85" s="221"/>
      <c r="AT85" s="221"/>
      <c r="AU85" s="221"/>
      <c r="AV85" s="221"/>
      <c r="AW85" s="221"/>
      <c r="AX85" s="221"/>
      <c r="AY85" s="221"/>
      <c r="AZ85" s="221"/>
      <c r="BA85" s="221"/>
      <c r="BB85" s="221"/>
      <c r="BC85" s="221"/>
      <c r="BD85" s="221"/>
      <c r="BE85" s="221"/>
      <c r="BF85" s="221"/>
      <c r="BG85" s="221"/>
      <c r="BH85" s="221"/>
      <c r="BI85" s="221"/>
      <c r="BJ85" s="221"/>
      <c r="BK85" s="221"/>
      <c r="BL85" s="221"/>
      <c r="BM85" s="221"/>
      <c r="BN85" s="221"/>
      <c r="BO85" s="221"/>
      <c r="BP85" s="221"/>
      <c r="BQ85" s="221"/>
      <c r="BR85" s="221"/>
      <c r="BS85" s="221"/>
      <c r="BT85" s="221"/>
      <c r="BU85" s="221"/>
      <c r="BV85" s="221"/>
      <c r="BW85" s="221"/>
      <c r="BX85" s="221"/>
      <c r="BY85" s="221"/>
      <c r="BZ85" s="221"/>
      <c r="CA85" s="221"/>
      <c r="CB85" s="221"/>
      <c r="CC85" s="221"/>
      <c r="CD85" s="221"/>
      <c r="CE85" s="221"/>
      <c r="CF85" s="221"/>
      <c r="CG85" s="221"/>
      <c r="CH85" s="221"/>
      <c r="CI85" s="221"/>
      <c r="CJ85" s="221"/>
      <c r="CK85" s="221"/>
      <c r="CL85" s="221"/>
      <c r="CM85" s="221"/>
      <c r="CN85" s="221"/>
      <c r="CO85" s="221"/>
      <c r="CP85" s="221"/>
      <c r="CQ85" s="221"/>
      <c r="CR85" s="221"/>
      <c r="CS85" s="221"/>
      <c r="CT85" s="221"/>
      <c r="CU85" s="221"/>
      <c r="CV85" s="221"/>
      <c r="CW85" s="221"/>
      <c r="CX85" s="221"/>
      <c r="CY85" s="221"/>
      <c r="CZ85" s="221"/>
      <c r="DA85" s="221"/>
      <c r="DB85" s="221"/>
      <c r="DC85" s="221"/>
      <c r="DD85" s="221"/>
      <c r="DE85" s="221"/>
      <c r="DF85" s="221"/>
      <c r="DG85" s="221"/>
      <c r="DH85" s="221"/>
      <c r="DI85" s="221"/>
      <c r="DJ85" s="221"/>
      <c r="DK85" s="221"/>
      <c r="DL85" s="221"/>
      <c r="DM85" s="221"/>
      <c r="DN85" s="221"/>
      <c r="DO85" s="221"/>
      <c r="DP85" s="221"/>
      <c r="DQ85" s="221"/>
      <c r="DR85" s="221"/>
      <c r="DS85" s="221"/>
      <c r="DT85" s="221"/>
      <c r="DU85" s="221"/>
      <c r="DV85" s="221"/>
      <c r="DW85" s="221"/>
      <c r="DX85" s="221"/>
      <c r="DY85" s="221"/>
      <c r="DZ85" s="221"/>
      <c r="EA85" s="221"/>
      <c r="EB85" s="221"/>
      <c r="EC85" s="221"/>
      <c r="ED85" s="221"/>
      <c r="EE85" s="221"/>
      <c r="EF85" s="221"/>
      <c r="EG85" s="221"/>
      <c r="EH85" s="221"/>
      <c r="EI85" s="221"/>
      <c r="EJ85" s="221"/>
      <c r="EK85" s="221"/>
      <c r="EL85" s="221"/>
      <c r="EM85" s="221"/>
      <c r="EN85" s="221"/>
      <c r="EO85" s="221"/>
      <c r="EP85" s="221"/>
      <c r="EQ85" s="221"/>
      <c r="ER85" s="221"/>
      <c r="ES85" s="221"/>
      <c r="ET85" s="221"/>
      <c r="EU85" s="221"/>
      <c r="EV85" s="221"/>
      <c r="EW85" s="221"/>
      <c r="EX85" s="221"/>
      <c r="EY85" s="221"/>
      <c r="EZ85" s="221"/>
      <c r="FA85" s="221"/>
      <c r="FB85" s="221"/>
      <c r="FC85" s="221"/>
      <c r="FD85" s="221"/>
      <c r="FE85" s="221"/>
      <c r="FF85" s="221"/>
      <c r="FG85" s="221"/>
      <c r="FH85" s="221"/>
      <c r="FI85" s="221"/>
      <c r="FJ85" s="221"/>
      <c r="FK85" s="221"/>
      <c r="FL85" s="221"/>
      <c r="FM85" s="221"/>
      <c r="FN85" s="221"/>
      <c r="FO85" s="221"/>
      <c r="FP85" s="221"/>
      <c r="FQ85" s="221"/>
      <c r="FR85" s="221"/>
      <c r="FS85" s="221"/>
      <c r="FT85" s="221"/>
      <c r="FU85" s="221"/>
      <c r="FV85" s="221"/>
      <c r="FW85" s="221"/>
      <c r="FX85" s="221"/>
      <c r="FY85" s="221"/>
      <c r="FZ85" s="221"/>
      <c r="GA85" s="221"/>
      <c r="GB85" s="221"/>
      <c r="GC85" s="221"/>
      <c r="GD85" s="221"/>
      <c r="GE85" s="221"/>
      <c r="GF85" s="221"/>
      <c r="GG85" s="221"/>
      <c r="GH85" s="221"/>
      <c r="GI85" s="221"/>
      <c r="GJ85" s="221"/>
      <c r="GK85" s="221"/>
      <c r="GL85" s="221"/>
      <c r="GM85" s="221"/>
      <c r="GN85" s="221"/>
      <c r="GO85" s="221"/>
      <c r="GP85" s="221"/>
      <c r="GQ85" s="221"/>
      <c r="GR85" s="221"/>
      <c r="GS85" s="221"/>
      <c r="GT85" s="221"/>
      <c r="GU85" s="221"/>
      <c r="GV85" s="221"/>
      <c r="GW85" s="221"/>
      <c r="GX85" s="221"/>
      <c r="GY85" s="221"/>
      <c r="GZ85" s="221"/>
      <c r="HA85" s="221"/>
      <c r="HB85" s="221"/>
      <c r="HC85" s="221"/>
      <c r="HD85" s="221"/>
      <c r="HE85" s="221"/>
      <c r="HF85" s="221"/>
      <c r="HG85" s="221"/>
      <c r="HH85" s="221"/>
      <c r="HI85" s="221"/>
      <c r="HJ85" s="221"/>
      <c r="HK85" s="221"/>
      <c r="HL85" s="221"/>
      <c r="HM85" s="221"/>
      <c r="HN85" s="221"/>
      <c r="HO85" s="221"/>
      <c r="HP85" s="221"/>
      <c r="HQ85" s="221"/>
      <c r="HR85" s="221"/>
      <c r="HS85" s="221"/>
      <c r="HT85" s="221"/>
      <c r="HU85" s="221"/>
      <c r="HV85" s="221"/>
      <c r="HW85" s="221"/>
      <c r="HX85" s="221"/>
      <c r="HY85" s="221"/>
      <c r="HZ85" s="221"/>
      <c r="IA85" s="221"/>
      <c r="IB85" s="221"/>
      <c r="IC85" s="221"/>
      <c r="ID85" s="221"/>
      <c r="IE85" s="221"/>
      <c r="IF85" s="221"/>
      <c r="IG85" s="221"/>
      <c r="IH85" s="221"/>
      <c r="II85" s="221"/>
      <c r="IJ85" s="221"/>
      <c r="IK85" s="221"/>
      <c r="IL85" s="221"/>
      <c r="IM85" s="221"/>
      <c r="IN85" s="221"/>
      <c r="IO85" s="221"/>
      <c r="IP85" s="221"/>
      <c r="IQ85" s="221"/>
      <c r="IR85" s="221"/>
      <c r="IS85" s="221"/>
      <c r="IT85" s="221"/>
      <c r="IU85" s="221"/>
      <c r="IV85" s="221"/>
      <c r="IW85" s="221"/>
      <c r="IX85" s="221"/>
      <c r="IY85" s="221"/>
      <c r="IZ85" s="221"/>
      <c r="JA85" s="221"/>
      <c r="JB85" s="221"/>
      <c r="JC85" s="221"/>
      <c r="JD85" s="221"/>
      <c r="JE85" s="221"/>
      <c r="JF85" s="221"/>
      <c r="JG85" s="221"/>
      <c r="JH85" s="221"/>
      <c r="JI85" s="221"/>
      <c r="JJ85" s="221"/>
      <c r="JK85" s="221"/>
      <c r="JL85" s="221"/>
      <c r="JM85" s="221"/>
      <c r="JN85" s="221"/>
      <c r="JO85" s="221"/>
      <c r="JP85" s="221"/>
      <c r="JQ85" s="221"/>
      <c r="JR85" s="221"/>
      <c r="JS85" s="221"/>
      <c r="JT85" s="221"/>
      <c r="JU85" s="221"/>
      <c r="JV85" s="221"/>
      <c r="JW85" s="221"/>
      <c r="JX85" s="221"/>
      <c r="JY85" s="221"/>
      <c r="JZ85" s="221"/>
      <c r="KA85" s="221"/>
      <c r="KB85" s="221"/>
      <c r="KC85" s="221"/>
      <c r="KD85" s="221"/>
      <c r="KE85" s="221"/>
      <c r="KF85" s="221"/>
      <c r="KG85" s="221"/>
      <c r="KH85" s="221"/>
      <c r="KI85" s="221"/>
      <c r="KJ85" s="221"/>
      <c r="KK85" s="221"/>
      <c r="KL85" s="221"/>
      <c r="KM85" s="221"/>
      <c r="KN85" s="221"/>
      <c r="KO85" s="221"/>
      <c r="KP85" s="221"/>
      <c r="KQ85" s="221"/>
      <c r="KR85" s="221"/>
      <c r="KS85" s="221"/>
      <c r="KT85" s="221"/>
      <c r="KU85" s="221"/>
      <c r="KV85" s="221"/>
      <c r="KW85" s="221"/>
      <c r="KX85" s="221"/>
      <c r="KY85" s="221"/>
      <c r="KZ85" s="221"/>
      <c r="LA85" s="221"/>
      <c r="LB85" s="221"/>
      <c r="LC85" s="221"/>
      <c r="LD85" s="221"/>
      <c r="LE85" s="221"/>
      <c r="LF85" s="221"/>
      <c r="LG85" s="221"/>
      <c r="LH85" s="221"/>
      <c r="LI85" s="221"/>
      <c r="LJ85" s="221"/>
      <c r="LK85" s="221"/>
      <c r="LL85" s="221"/>
      <c r="LM85" s="221"/>
      <c r="LN85" s="221"/>
      <c r="LO85" s="221"/>
      <c r="LP85" s="221"/>
      <c r="LQ85" s="221"/>
      <c r="LR85" s="221"/>
      <c r="LS85" s="221"/>
      <c r="LT85" s="221"/>
      <c r="LU85" s="221"/>
      <c r="LV85" s="221"/>
      <c r="LW85" s="221"/>
      <c r="LX85" s="221"/>
      <c r="LY85" s="221"/>
      <c r="LZ85" s="221"/>
      <c r="MA85" s="221"/>
      <c r="MB85" s="221"/>
      <c r="MC85" s="221"/>
      <c r="MD85" s="221"/>
      <c r="ME85" s="221"/>
      <c r="MF85" s="221"/>
      <c r="MG85" s="221"/>
      <c r="MH85" s="221"/>
      <c r="MI85" s="221"/>
      <c r="MJ85" s="221"/>
      <c r="MK85" s="221"/>
      <c r="ML85" s="221"/>
      <c r="MM85" s="221"/>
      <c r="MN85" s="221"/>
      <c r="MO85" s="221"/>
      <c r="MP85" s="221"/>
      <c r="MQ85" s="221"/>
      <c r="MR85" s="221"/>
      <c r="MS85" s="221"/>
      <c r="MT85" s="221"/>
      <c r="MU85" s="221"/>
      <c r="MV85" s="221"/>
      <c r="MW85" s="221"/>
      <c r="MX85" s="221"/>
      <c r="MY85" s="221"/>
      <c r="MZ85" s="221"/>
      <c r="NA85" s="221"/>
      <c r="NB85" s="221"/>
      <c r="NC85" s="221"/>
      <c r="ND85" s="221"/>
      <c r="NE85" s="221"/>
      <c r="NF85" s="221"/>
      <c r="NG85" s="221"/>
    </row>
    <row r="86" spans="1:371" s="133" customFormat="1" x14ac:dyDescent="0.25">
      <c r="A86" s="221">
        <v>155</v>
      </c>
      <c r="B86" s="221">
        <v>0</v>
      </c>
      <c r="C86" s="221">
        <v>1</v>
      </c>
      <c r="D86" s="206">
        <v>2</v>
      </c>
      <c r="E86" s="267">
        <v>156</v>
      </c>
      <c r="F86" s="865">
        <f t="shared" si="2"/>
        <v>156</v>
      </c>
      <c r="G86" s="232">
        <v>156</v>
      </c>
      <c r="H86" s="232"/>
      <c r="I86" s="122">
        <v>51</v>
      </c>
      <c r="J86" s="342">
        <v>32.029085872576175</v>
      </c>
      <c r="K86" s="210">
        <v>1.7085449369939369</v>
      </c>
      <c r="L86" s="208">
        <v>1</v>
      </c>
      <c r="M86" s="327">
        <v>1</v>
      </c>
      <c r="N86" s="221"/>
      <c r="P86" s="221"/>
      <c r="Q86" s="613">
        <v>212</v>
      </c>
      <c r="R86" s="613">
        <v>0.72</v>
      </c>
      <c r="S86" s="613">
        <v>85</v>
      </c>
      <c r="T86" s="613"/>
      <c r="U86" s="609">
        <v>389.4</v>
      </c>
      <c r="V86" s="221"/>
      <c r="W86" s="221"/>
      <c r="X86" s="221"/>
      <c r="Y86" s="221"/>
      <c r="Z86" s="221"/>
      <c r="AA86" s="221"/>
      <c r="AB86" s="221"/>
      <c r="AC86" s="221"/>
      <c r="AD86" s="221"/>
      <c r="AE86" s="221"/>
      <c r="AF86" s="221"/>
      <c r="AG86" s="221"/>
      <c r="AH86" s="221"/>
      <c r="AI86" s="221"/>
      <c r="AJ86" s="221"/>
      <c r="AK86" s="221"/>
      <c r="AL86" s="221"/>
      <c r="AM86" s="221"/>
      <c r="AN86" s="221"/>
      <c r="AO86" s="221"/>
      <c r="AP86" s="221"/>
      <c r="AQ86" s="221"/>
      <c r="AR86" s="221"/>
      <c r="AS86" s="221"/>
      <c r="AT86" s="221"/>
      <c r="AU86" s="221"/>
      <c r="AV86" s="221"/>
      <c r="AW86" s="221"/>
      <c r="AX86" s="221"/>
      <c r="AY86" s="221"/>
      <c r="AZ86" s="221"/>
      <c r="BA86" s="221"/>
      <c r="BB86" s="221"/>
      <c r="BC86" s="221"/>
      <c r="BD86" s="221"/>
      <c r="BE86" s="221"/>
      <c r="BF86" s="221"/>
      <c r="BG86" s="221"/>
      <c r="BH86" s="221"/>
      <c r="BI86" s="221"/>
      <c r="BJ86" s="221"/>
      <c r="BK86" s="221"/>
      <c r="BL86" s="221"/>
      <c r="BM86" s="221"/>
      <c r="BN86" s="221"/>
      <c r="BO86" s="221"/>
      <c r="BP86" s="221"/>
      <c r="BQ86" s="221"/>
      <c r="BR86" s="221"/>
      <c r="BS86" s="221"/>
      <c r="BT86" s="221"/>
      <c r="BU86" s="221"/>
      <c r="BV86" s="221"/>
      <c r="BW86" s="221"/>
      <c r="BX86" s="221"/>
      <c r="BY86" s="221"/>
      <c r="BZ86" s="221"/>
      <c r="CA86" s="221"/>
      <c r="CB86" s="221"/>
      <c r="CC86" s="221"/>
      <c r="CD86" s="221"/>
      <c r="CE86" s="221"/>
      <c r="CF86" s="221"/>
      <c r="CG86" s="221"/>
      <c r="CH86" s="221"/>
      <c r="CI86" s="221"/>
      <c r="CJ86" s="221"/>
      <c r="CK86" s="221"/>
      <c r="CL86" s="221"/>
      <c r="CM86" s="221"/>
      <c r="CN86" s="221"/>
      <c r="CO86" s="221"/>
      <c r="CP86" s="221"/>
      <c r="CQ86" s="221"/>
      <c r="CR86" s="221"/>
      <c r="CS86" s="221"/>
      <c r="CT86" s="221"/>
      <c r="CU86" s="221"/>
      <c r="CV86" s="221"/>
      <c r="CW86" s="221"/>
      <c r="CX86" s="221"/>
      <c r="CY86" s="221"/>
      <c r="CZ86" s="221"/>
      <c r="DA86" s="221"/>
      <c r="DB86" s="221"/>
      <c r="DC86" s="221"/>
      <c r="DD86" s="221"/>
      <c r="DE86" s="221"/>
      <c r="DF86" s="221"/>
      <c r="DG86" s="221"/>
      <c r="DH86" s="221"/>
      <c r="DI86" s="221"/>
      <c r="DJ86" s="221"/>
      <c r="DK86" s="221"/>
      <c r="DL86" s="221"/>
      <c r="DM86" s="221"/>
      <c r="DN86" s="221"/>
      <c r="DO86" s="221"/>
      <c r="DP86" s="221"/>
      <c r="DQ86" s="221"/>
      <c r="DR86" s="221"/>
      <c r="DS86" s="221"/>
      <c r="DT86" s="221"/>
      <c r="DU86" s="221"/>
      <c r="DV86" s="221"/>
      <c r="DW86" s="221"/>
      <c r="DX86" s="221"/>
      <c r="DY86" s="221"/>
      <c r="DZ86" s="221"/>
      <c r="EA86" s="221"/>
      <c r="EB86" s="221"/>
      <c r="EC86" s="221"/>
      <c r="ED86" s="221"/>
      <c r="EE86" s="221"/>
      <c r="EF86" s="221"/>
      <c r="EG86" s="221"/>
      <c r="EH86" s="221"/>
      <c r="EI86" s="221"/>
      <c r="EJ86" s="221"/>
      <c r="EK86" s="221"/>
      <c r="EL86" s="221"/>
      <c r="EM86" s="221"/>
      <c r="EN86" s="221"/>
      <c r="EO86" s="221"/>
      <c r="EP86" s="221"/>
      <c r="EQ86" s="221"/>
      <c r="ER86" s="221"/>
      <c r="ES86" s="221"/>
      <c r="ET86" s="221"/>
      <c r="EU86" s="221"/>
      <c r="EV86" s="221"/>
      <c r="EW86" s="221"/>
      <c r="EX86" s="221"/>
      <c r="EY86" s="221"/>
      <c r="EZ86" s="221"/>
      <c r="FA86" s="221"/>
      <c r="FB86" s="221"/>
      <c r="FC86" s="221"/>
      <c r="FD86" s="221"/>
      <c r="FE86" s="221"/>
      <c r="FF86" s="221"/>
      <c r="FG86" s="221"/>
      <c r="FH86" s="221"/>
      <c r="FI86" s="221"/>
      <c r="FJ86" s="221"/>
      <c r="FK86" s="221"/>
      <c r="FL86" s="221"/>
      <c r="FM86" s="221"/>
      <c r="FN86" s="221"/>
      <c r="FO86" s="221"/>
      <c r="FP86" s="221"/>
      <c r="FQ86" s="221"/>
      <c r="FR86" s="221"/>
      <c r="FS86" s="221"/>
      <c r="FT86" s="221"/>
      <c r="FU86" s="221"/>
      <c r="FV86" s="221"/>
      <c r="FW86" s="221"/>
      <c r="FX86" s="221"/>
      <c r="FY86" s="221"/>
      <c r="FZ86" s="221"/>
      <c r="GA86" s="221"/>
      <c r="GB86" s="221"/>
      <c r="GC86" s="221"/>
      <c r="GD86" s="221"/>
      <c r="GE86" s="221"/>
      <c r="GF86" s="221"/>
      <c r="GG86" s="221"/>
      <c r="GH86" s="221"/>
      <c r="GI86" s="221"/>
      <c r="GJ86" s="221"/>
      <c r="GK86" s="221"/>
      <c r="GL86" s="221"/>
      <c r="GM86" s="221"/>
      <c r="GN86" s="221"/>
      <c r="GO86" s="221"/>
      <c r="GP86" s="221"/>
      <c r="GQ86" s="221"/>
      <c r="GR86" s="221"/>
      <c r="GS86" s="221"/>
      <c r="GT86" s="221"/>
      <c r="GU86" s="221"/>
      <c r="GV86" s="221"/>
      <c r="GW86" s="221"/>
      <c r="GX86" s="221"/>
      <c r="GY86" s="221"/>
      <c r="GZ86" s="221"/>
      <c r="HA86" s="221"/>
      <c r="HB86" s="221"/>
      <c r="HC86" s="221"/>
      <c r="HD86" s="221"/>
      <c r="HE86" s="221"/>
      <c r="HF86" s="221"/>
      <c r="HG86" s="221"/>
      <c r="HH86" s="221"/>
      <c r="HI86" s="221"/>
      <c r="HJ86" s="221"/>
      <c r="HK86" s="221"/>
      <c r="HL86" s="221"/>
      <c r="HM86" s="221"/>
      <c r="HN86" s="221"/>
      <c r="HO86" s="221"/>
      <c r="HP86" s="221"/>
      <c r="HQ86" s="221"/>
      <c r="HR86" s="221"/>
      <c r="HS86" s="221"/>
      <c r="HT86" s="221"/>
      <c r="HU86" s="221"/>
      <c r="HV86" s="221"/>
      <c r="HW86" s="221"/>
      <c r="HX86" s="221"/>
      <c r="HY86" s="221"/>
      <c r="HZ86" s="221"/>
      <c r="IA86" s="221"/>
      <c r="IB86" s="221"/>
      <c r="IC86" s="221"/>
      <c r="ID86" s="221"/>
      <c r="IE86" s="221"/>
      <c r="IF86" s="221"/>
      <c r="IG86" s="221"/>
      <c r="IH86" s="221"/>
      <c r="II86" s="221"/>
      <c r="IJ86" s="221"/>
      <c r="IK86" s="221"/>
      <c r="IL86" s="221"/>
      <c r="IM86" s="221"/>
      <c r="IN86" s="221"/>
      <c r="IO86" s="221"/>
      <c r="IP86" s="221"/>
      <c r="IQ86" s="221"/>
      <c r="IR86" s="221"/>
      <c r="IS86" s="221"/>
      <c r="IT86" s="221"/>
      <c r="IU86" s="221"/>
      <c r="IV86" s="221"/>
      <c r="IW86" s="221"/>
      <c r="IX86" s="221"/>
      <c r="IY86" s="221"/>
      <c r="IZ86" s="221"/>
      <c r="JA86" s="221"/>
      <c r="JB86" s="221"/>
      <c r="JC86" s="221"/>
      <c r="JD86" s="221"/>
      <c r="JE86" s="221"/>
      <c r="JF86" s="221"/>
      <c r="JG86" s="221"/>
      <c r="JH86" s="221"/>
      <c r="JI86" s="221"/>
      <c r="JJ86" s="221"/>
      <c r="JK86" s="221"/>
      <c r="JL86" s="221"/>
      <c r="JM86" s="221"/>
      <c r="JN86" s="221"/>
      <c r="JO86" s="221"/>
      <c r="JP86" s="221"/>
      <c r="JQ86" s="221"/>
      <c r="JR86" s="221"/>
      <c r="JS86" s="221"/>
      <c r="JT86" s="221"/>
      <c r="JU86" s="221"/>
      <c r="JV86" s="221"/>
      <c r="JW86" s="221"/>
      <c r="JX86" s="221"/>
      <c r="JY86" s="221"/>
      <c r="JZ86" s="221"/>
      <c r="KA86" s="221"/>
      <c r="KB86" s="221"/>
      <c r="KC86" s="221"/>
      <c r="KD86" s="221"/>
      <c r="KE86" s="221"/>
      <c r="KF86" s="221"/>
      <c r="KG86" s="221"/>
      <c r="KH86" s="221"/>
      <c r="KI86" s="221"/>
      <c r="KJ86" s="221"/>
      <c r="KK86" s="221"/>
      <c r="KL86" s="221"/>
      <c r="KM86" s="221"/>
      <c r="KN86" s="221"/>
      <c r="KO86" s="221"/>
      <c r="KP86" s="221"/>
      <c r="KQ86" s="221"/>
      <c r="KR86" s="221"/>
      <c r="KS86" s="221"/>
      <c r="KT86" s="221"/>
      <c r="KU86" s="221"/>
      <c r="KV86" s="221"/>
      <c r="KW86" s="221"/>
      <c r="KX86" s="221"/>
      <c r="KY86" s="221"/>
      <c r="KZ86" s="221"/>
      <c r="LA86" s="221"/>
      <c r="LB86" s="221"/>
      <c r="LC86" s="221"/>
      <c r="LD86" s="221"/>
      <c r="LE86" s="221"/>
      <c r="LF86" s="221"/>
      <c r="LG86" s="221"/>
      <c r="LH86" s="221"/>
      <c r="LI86" s="221"/>
      <c r="LJ86" s="221"/>
      <c r="LK86" s="221"/>
      <c r="LL86" s="221"/>
      <c r="LM86" s="221"/>
      <c r="LN86" s="221"/>
      <c r="LO86" s="221"/>
      <c r="LP86" s="221"/>
      <c r="LQ86" s="221"/>
      <c r="LR86" s="221"/>
      <c r="LS86" s="221"/>
      <c r="LT86" s="221"/>
      <c r="LU86" s="221"/>
      <c r="LV86" s="221"/>
      <c r="LW86" s="221"/>
      <c r="LX86" s="221"/>
      <c r="LY86" s="221"/>
      <c r="LZ86" s="221"/>
      <c r="MA86" s="221"/>
      <c r="MB86" s="221"/>
      <c r="MC86" s="221"/>
      <c r="MD86" s="221"/>
      <c r="ME86" s="221"/>
      <c r="MF86" s="221"/>
      <c r="MG86" s="221"/>
      <c r="MH86" s="221"/>
      <c r="MI86" s="221"/>
      <c r="MJ86" s="221"/>
      <c r="MK86" s="221"/>
      <c r="ML86" s="221"/>
      <c r="MM86" s="221"/>
      <c r="MN86" s="221"/>
      <c r="MO86" s="221"/>
      <c r="MP86" s="221"/>
      <c r="MQ86" s="221"/>
      <c r="MR86" s="221"/>
      <c r="MS86" s="221"/>
      <c r="MT86" s="221"/>
      <c r="MU86" s="221"/>
      <c r="MV86" s="221"/>
      <c r="MW86" s="221"/>
      <c r="MX86" s="221"/>
      <c r="MY86" s="221"/>
      <c r="MZ86" s="221"/>
      <c r="NA86" s="221"/>
      <c r="NB86" s="221"/>
      <c r="NC86" s="221"/>
      <c r="ND86" s="221"/>
      <c r="NE86" s="221"/>
      <c r="NF86" s="221"/>
      <c r="NG86" s="221"/>
    </row>
    <row r="87" spans="1:371" s="133" customFormat="1" x14ac:dyDescent="0.25">
      <c r="A87" s="221">
        <v>158</v>
      </c>
      <c r="B87" s="221">
        <v>0</v>
      </c>
      <c r="C87" s="221">
        <v>1</v>
      </c>
      <c r="D87" s="206">
        <v>2</v>
      </c>
      <c r="E87" s="267">
        <v>159</v>
      </c>
      <c r="F87" s="865">
        <f t="shared" si="2"/>
        <v>159</v>
      </c>
      <c r="G87" s="232">
        <v>159</v>
      </c>
      <c r="H87" s="232"/>
      <c r="I87" s="122">
        <v>83</v>
      </c>
      <c r="J87" s="342">
        <v>25.249337204898371</v>
      </c>
      <c r="K87" s="210">
        <v>1.980314054902822</v>
      </c>
      <c r="L87" s="208">
        <v>0</v>
      </c>
      <c r="M87" s="327">
        <v>1</v>
      </c>
      <c r="N87" s="221"/>
      <c r="P87" s="221"/>
      <c r="Q87" s="613">
        <v>139</v>
      </c>
      <c r="R87" s="613">
        <v>1.33</v>
      </c>
      <c r="S87" s="613">
        <v>55</v>
      </c>
      <c r="T87" s="613"/>
      <c r="U87" s="609">
        <v>1183</v>
      </c>
      <c r="V87" s="221"/>
      <c r="W87" s="221"/>
      <c r="X87" s="221"/>
      <c r="Y87" s="221"/>
      <c r="Z87" s="221"/>
      <c r="AA87" s="221"/>
      <c r="AB87" s="221"/>
      <c r="AC87" s="221"/>
      <c r="AD87" s="221"/>
      <c r="AE87" s="221"/>
      <c r="AF87" s="221"/>
      <c r="AG87" s="221"/>
      <c r="AH87" s="221"/>
      <c r="AI87" s="221"/>
      <c r="AJ87" s="221"/>
      <c r="AK87" s="221"/>
      <c r="AL87" s="221"/>
      <c r="AM87" s="221"/>
      <c r="AN87" s="221"/>
      <c r="AO87" s="221"/>
      <c r="AP87" s="221"/>
      <c r="AQ87" s="221"/>
      <c r="AR87" s="221"/>
      <c r="AS87" s="221"/>
      <c r="AT87" s="221"/>
      <c r="AU87" s="221"/>
      <c r="AV87" s="221"/>
      <c r="AW87" s="221"/>
      <c r="AX87" s="221"/>
      <c r="AY87" s="221"/>
      <c r="AZ87" s="221"/>
      <c r="BA87" s="221"/>
      <c r="BB87" s="221"/>
      <c r="BC87" s="221"/>
      <c r="BD87" s="221"/>
      <c r="BE87" s="221"/>
      <c r="BF87" s="221"/>
      <c r="BG87" s="221"/>
      <c r="BH87" s="221"/>
      <c r="BI87" s="221"/>
      <c r="BJ87" s="221"/>
      <c r="BK87" s="221"/>
      <c r="BL87" s="221"/>
      <c r="BM87" s="221"/>
      <c r="BN87" s="221"/>
      <c r="BO87" s="221"/>
      <c r="BP87" s="221"/>
      <c r="BQ87" s="221"/>
      <c r="BR87" s="221"/>
      <c r="BS87" s="221"/>
      <c r="BT87" s="221"/>
      <c r="BU87" s="221"/>
      <c r="BV87" s="221"/>
      <c r="BW87" s="221"/>
      <c r="BX87" s="221"/>
      <c r="BY87" s="221"/>
      <c r="BZ87" s="221"/>
      <c r="CA87" s="221"/>
      <c r="CB87" s="221"/>
      <c r="CC87" s="221"/>
      <c r="CD87" s="221"/>
      <c r="CE87" s="221"/>
      <c r="CF87" s="221"/>
      <c r="CG87" s="221"/>
      <c r="CH87" s="221"/>
      <c r="CI87" s="221"/>
      <c r="CJ87" s="221"/>
      <c r="CK87" s="221"/>
      <c r="CL87" s="221"/>
      <c r="CM87" s="221"/>
      <c r="CN87" s="221"/>
      <c r="CO87" s="221"/>
      <c r="CP87" s="221"/>
      <c r="CQ87" s="221"/>
      <c r="CR87" s="221"/>
      <c r="CS87" s="221"/>
      <c r="CT87" s="221"/>
      <c r="CU87" s="221"/>
      <c r="CV87" s="221"/>
      <c r="CW87" s="221"/>
      <c r="CX87" s="221"/>
      <c r="CY87" s="221"/>
      <c r="CZ87" s="221"/>
      <c r="DA87" s="221"/>
      <c r="DB87" s="221"/>
      <c r="DC87" s="221"/>
      <c r="DD87" s="221"/>
      <c r="DE87" s="221"/>
      <c r="DF87" s="221"/>
      <c r="DG87" s="221"/>
      <c r="DH87" s="221"/>
      <c r="DI87" s="221"/>
      <c r="DJ87" s="221"/>
      <c r="DK87" s="221"/>
      <c r="DL87" s="221"/>
      <c r="DM87" s="221"/>
      <c r="DN87" s="221"/>
      <c r="DO87" s="221"/>
      <c r="DP87" s="221"/>
      <c r="DQ87" s="221"/>
      <c r="DR87" s="221"/>
      <c r="DS87" s="221"/>
      <c r="DT87" s="221"/>
      <c r="DU87" s="221"/>
      <c r="DV87" s="221"/>
      <c r="DW87" s="221"/>
      <c r="DX87" s="221"/>
      <c r="DY87" s="221"/>
      <c r="DZ87" s="221"/>
      <c r="EA87" s="221"/>
      <c r="EB87" s="221"/>
      <c r="EC87" s="221"/>
      <c r="ED87" s="221"/>
      <c r="EE87" s="221"/>
      <c r="EF87" s="221"/>
      <c r="EG87" s="221"/>
      <c r="EH87" s="221"/>
      <c r="EI87" s="221"/>
      <c r="EJ87" s="221"/>
      <c r="EK87" s="221"/>
      <c r="EL87" s="221"/>
      <c r="EM87" s="221"/>
      <c r="EN87" s="221"/>
      <c r="EO87" s="221"/>
      <c r="EP87" s="221"/>
      <c r="EQ87" s="221"/>
      <c r="ER87" s="221"/>
      <c r="ES87" s="221"/>
      <c r="ET87" s="221"/>
      <c r="EU87" s="221"/>
      <c r="EV87" s="221"/>
      <c r="EW87" s="221"/>
      <c r="EX87" s="221"/>
      <c r="EY87" s="221"/>
      <c r="EZ87" s="221"/>
      <c r="FA87" s="221"/>
      <c r="FB87" s="221"/>
      <c r="FC87" s="221"/>
      <c r="FD87" s="221"/>
      <c r="FE87" s="221"/>
      <c r="FF87" s="221"/>
      <c r="FG87" s="221"/>
      <c r="FH87" s="221"/>
      <c r="FI87" s="221"/>
      <c r="FJ87" s="221"/>
      <c r="FK87" s="221"/>
      <c r="FL87" s="221"/>
      <c r="FM87" s="221"/>
      <c r="FN87" s="221"/>
      <c r="FO87" s="221"/>
      <c r="FP87" s="221"/>
      <c r="FQ87" s="221"/>
      <c r="FR87" s="221"/>
      <c r="FS87" s="221"/>
      <c r="FT87" s="221"/>
      <c r="FU87" s="221"/>
      <c r="FV87" s="221"/>
      <c r="FW87" s="221"/>
      <c r="FX87" s="221"/>
      <c r="FY87" s="221"/>
      <c r="FZ87" s="221"/>
      <c r="GA87" s="221"/>
      <c r="GB87" s="221"/>
      <c r="GC87" s="221"/>
      <c r="GD87" s="221"/>
      <c r="GE87" s="221"/>
      <c r="GF87" s="221"/>
      <c r="GG87" s="221"/>
      <c r="GH87" s="221"/>
      <c r="GI87" s="221"/>
      <c r="GJ87" s="221"/>
      <c r="GK87" s="221"/>
      <c r="GL87" s="221"/>
      <c r="GM87" s="221"/>
      <c r="GN87" s="221"/>
      <c r="GO87" s="221"/>
      <c r="GP87" s="221"/>
      <c r="GQ87" s="221"/>
      <c r="GR87" s="221"/>
      <c r="GS87" s="221"/>
      <c r="GT87" s="221"/>
      <c r="GU87" s="221"/>
      <c r="GV87" s="221"/>
      <c r="GW87" s="221"/>
      <c r="GX87" s="221"/>
      <c r="GY87" s="221"/>
      <c r="GZ87" s="221"/>
      <c r="HA87" s="221"/>
      <c r="HB87" s="221"/>
      <c r="HC87" s="221"/>
      <c r="HD87" s="221"/>
      <c r="HE87" s="221"/>
      <c r="HF87" s="221"/>
      <c r="HG87" s="221"/>
      <c r="HH87" s="221"/>
      <c r="HI87" s="221"/>
      <c r="HJ87" s="221"/>
      <c r="HK87" s="221"/>
      <c r="HL87" s="221"/>
      <c r="HM87" s="221"/>
      <c r="HN87" s="221"/>
      <c r="HO87" s="221"/>
      <c r="HP87" s="221"/>
      <c r="HQ87" s="221"/>
      <c r="HR87" s="221"/>
      <c r="HS87" s="221"/>
      <c r="HT87" s="221"/>
      <c r="HU87" s="221"/>
      <c r="HV87" s="221"/>
      <c r="HW87" s="221"/>
      <c r="HX87" s="221"/>
      <c r="HY87" s="221"/>
      <c r="HZ87" s="221"/>
      <c r="IA87" s="221"/>
      <c r="IB87" s="221"/>
      <c r="IC87" s="221"/>
      <c r="ID87" s="221"/>
      <c r="IE87" s="221"/>
      <c r="IF87" s="221"/>
      <c r="IG87" s="221"/>
      <c r="IH87" s="221"/>
      <c r="II87" s="221"/>
      <c r="IJ87" s="221"/>
      <c r="IK87" s="221"/>
      <c r="IL87" s="221"/>
      <c r="IM87" s="221"/>
      <c r="IN87" s="221"/>
      <c r="IO87" s="221"/>
      <c r="IP87" s="221"/>
      <c r="IQ87" s="221"/>
      <c r="IR87" s="221"/>
      <c r="IS87" s="221"/>
      <c r="IT87" s="221"/>
      <c r="IU87" s="221"/>
      <c r="IV87" s="221"/>
      <c r="IW87" s="221"/>
      <c r="IX87" s="221"/>
      <c r="IY87" s="221"/>
      <c r="IZ87" s="221"/>
      <c r="JA87" s="221"/>
      <c r="JB87" s="221"/>
      <c r="JC87" s="221"/>
      <c r="JD87" s="221"/>
      <c r="JE87" s="221"/>
      <c r="JF87" s="221"/>
      <c r="JG87" s="221"/>
      <c r="JH87" s="221"/>
      <c r="JI87" s="221"/>
      <c r="JJ87" s="221"/>
      <c r="JK87" s="221"/>
      <c r="JL87" s="221"/>
      <c r="JM87" s="221"/>
      <c r="JN87" s="221"/>
      <c r="JO87" s="221"/>
      <c r="JP87" s="221"/>
      <c r="JQ87" s="221"/>
      <c r="JR87" s="221"/>
      <c r="JS87" s="221"/>
      <c r="JT87" s="221"/>
      <c r="JU87" s="221"/>
      <c r="JV87" s="221"/>
      <c r="JW87" s="221"/>
      <c r="JX87" s="221"/>
      <c r="JY87" s="221"/>
      <c r="JZ87" s="221"/>
      <c r="KA87" s="221"/>
      <c r="KB87" s="221"/>
      <c r="KC87" s="221"/>
      <c r="KD87" s="221"/>
      <c r="KE87" s="221"/>
      <c r="KF87" s="221"/>
      <c r="KG87" s="221"/>
      <c r="KH87" s="221"/>
      <c r="KI87" s="221"/>
      <c r="KJ87" s="221"/>
      <c r="KK87" s="221"/>
      <c r="KL87" s="221"/>
      <c r="KM87" s="221"/>
      <c r="KN87" s="221"/>
      <c r="KO87" s="221"/>
      <c r="KP87" s="221"/>
      <c r="KQ87" s="221"/>
      <c r="KR87" s="221"/>
      <c r="KS87" s="221"/>
      <c r="KT87" s="221"/>
      <c r="KU87" s="221"/>
      <c r="KV87" s="221"/>
      <c r="KW87" s="221"/>
      <c r="KX87" s="221"/>
      <c r="KY87" s="221"/>
      <c r="KZ87" s="221"/>
      <c r="LA87" s="221"/>
      <c r="LB87" s="221"/>
      <c r="LC87" s="221"/>
      <c r="LD87" s="221"/>
      <c r="LE87" s="221"/>
      <c r="LF87" s="221"/>
      <c r="LG87" s="221"/>
      <c r="LH87" s="221"/>
      <c r="LI87" s="221"/>
      <c r="LJ87" s="221"/>
      <c r="LK87" s="221"/>
      <c r="LL87" s="221"/>
      <c r="LM87" s="221"/>
      <c r="LN87" s="221"/>
      <c r="LO87" s="221"/>
      <c r="LP87" s="221"/>
      <c r="LQ87" s="221"/>
      <c r="LR87" s="221"/>
      <c r="LS87" s="221"/>
      <c r="LT87" s="221"/>
      <c r="LU87" s="221"/>
      <c r="LV87" s="221"/>
      <c r="LW87" s="221"/>
      <c r="LX87" s="221"/>
      <c r="LY87" s="221"/>
      <c r="LZ87" s="221"/>
      <c r="MA87" s="221"/>
      <c r="MB87" s="221"/>
      <c r="MC87" s="221"/>
      <c r="MD87" s="221"/>
      <c r="ME87" s="221"/>
      <c r="MF87" s="221"/>
      <c r="MG87" s="221"/>
      <c r="MH87" s="221"/>
      <c r="MI87" s="221"/>
      <c r="MJ87" s="221"/>
      <c r="MK87" s="221"/>
      <c r="ML87" s="221"/>
      <c r="MM87" s="221"/>
      <c r="MN87" s="221"/>
      <c r="MO87" s="221"/>
      <c r="MP87" s="221"/>
      <c r="MQ87" s="221"/>
      <c r="MR87" s="221"/>
      <c r="MS87" s="221"/>
      <c r="MT87" s="221"/>
      <c r="MU87" s="221"/>
      <c r="MV87" s="221"/>
      <c r="MW87" s="221"/>
      <c r="MX87" s="221"/>
      <c r="MY87" s="221"/>
      <c r="MZ87" s="221"/>
      <c r="NA87" s="221"/>
      <c r="NB87" s="221"/>
      <c r="NC87" s="221"/>
      <c r="ND87" s="221"/>
      <c r="NE87" s="221"/>
      <c r="NF87" s="221"/>
      <c r="NG87" s="221"/>
    </row>
    <row r="88" spans="1:371" s="133" customFormat="1" x14ac:dyDescent="0.25">
      <c r="A88" s="221">
        <v>159</v>
      </c>
      <c r="B88" s="221">
        <v>0</v>
      </c>
      <c r="C88" s="221">
        <v>1</v>
      </c>
      <c r="D88" s="206">
        <v>2</v>
      </c>
      <c r="E88" s="267">
        <v>160</v>
      </c>
      <c r="F88" s="865">
        <f t="shared" si="2"/>
        <v>160</v>
      </c>
      <c r="G88" s="232">
        <v>160</v>
      </c>
      <c r="H88" s="232"/>
      <c r="I88" s="122">
        <v>71</v>
      </c>
      <c r="J88" s="342">
        <v>21.224489795918366</v>
      </c>
      <c r="K88" s="210">
        <v>1.790841234420639</v>
      </c>
      <c r="L88" s="208">
        <v>0</v>
      </c>
      <c r="M88" s="327">
        <v>0</v>
      </c>
      <c r="N88" s="221"/>
      <c r="P88" s="221"/>
      <c r="Q88" s="613">
        <v>105</v>
      </c>
      <c r="R88" s="613">
        <v>0.98</v>
      </c>
      <c r="S88" s="613">
        <v>77</v>
      </c>
      <c r="T88" s="613"/>
      <c r="U88" s="609">
        <v>238.5</v>
      </c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AQ88" s="221"/>
      <c r="AR88" s="221"/>
      <c r="AS88" s="221"/>
      <c r="AT88" s="221"/>
      <c r="AU88" s="221"/>
      <c r="AV88" s="221"/>
      <c r="AW88" s="221"/>
      <c r="AX88" s="221"/>
      <c r="AY88" s="221"/>
      <c r="AZ88" s="221"/>
      <c r="BA88" s="221"/>
      <c r="BB88" s="221"/>
      <c r="BC88" s="221"/>
      <c r="BD88" s="221"/>
      <c r="BE88" s="221"/>
      <c r="BF88" s="221"/>
      <c r="BG88" s="221"/>
      <c r="BH88" s="221"/>
      <c r="BI88" s="221"/>
      <c r="BJ88" s="221"/>
      <c r="BK88" s="221"/>
      <c r="BL88" s="221"/>
      <c r="BM88" s="221"/>
      <c r="BN88" s="221"/>
      <c r="BO88" s="221"/>
      <c r="BP88" s="221"/>
      <c r="BQ88" s="221"/>
      <c r="BR88" s="221"/>
      <c r="BS88" s="221"/>
      <c r="BT88" s="221"/>
      <c r="BU88" s="221"/>
      <c r="BV88" s="221"/>
      <c r="BW88" s="221"/>
      <c r="BX88" s="221"/>
      <c r="BY88" s="221"/>
      <c r="BZ88" s="221"/>
      <c r="CA88" s="221"/>
      <c r="CB88" s="221"/>
      <c r="CC88" s="221"/>
      <c r="CD88" s="221"/>
      <c r="CE88" s="221"/>
      <c r="CF88" s="221"/>
      <c r="CG88" s="221"/>
      <c r="CH88" s="221"/>
      <c r="CI88" s="221"/>
      <c r="CJ88" s="221"/>
      <c r="CK88" s="221"/>
      <c r="CL88" s="221"/>
      <c r="CM88" s="221"/>
      <c r="CN88" s="221"/>
      <c r="CO88" s="221"/>
      <c r="CP88" s="221"/>
      <c r="CQ88" s="221"/>
      <c r="CR88" s="221"/>
      <c r="CS88" s="221"/>
      <c r="CT88" s="221"/>
      <c r="CU88" s="221"/>
      <c r="CV88" s="221"/>
      <c r="CW88" s="221"/>
      <c r="CX88" s="221"/>
      <c r="CY88" s="221"/>
      <c r="CZ88" s="221"/>
      <c r="DA88" s="221"/>
      <c r="DB88" s="221"/>
      <c r="DC88" s="221"/>
      <c r="DD88" s="221"/>
      <c r="DE88" s="221"/>
      <c r="DF88" s="221"/>
      <c r="DG88" s="221"/>
      <c r="DH88" s="221"/>
      <c r="DI88" s="221"/>
      <c r="DJ88" s="221"/>
      <c r="DK88" s="221"/>
      <c r="DL88" s="221"/>
      <c r="DM88" s="221"/>
      <c r="DN88" s="221"/>
      <c r="DO88" s="221"/>
      <c r="DP88" s="221"/>
      <c r="DQ88" s="221"/>
      <c r="DR88" s="221"/>
      <c r="DS88" s="221"/>
      <c r="DT88" s="221"/>
      <c r="DU88" s="221"/>
      <c r="DV88" s="221"/>
      <c r="DW88" s="221"/>
      <c r="DX88" s="221"/>
      <c r="DY88" s="221"/>
      <c r="DZ88" s="221"/>
      <c r="EA88" s="221"/>
      <c r="EB88" s="221"/>
      <c r="EC88" s="221"/>
      <c r="ED88" s="221"/>
      <c r="EE88" s="221"/>
      <c r="EF88" s="221"/>
      <c r="EG88" s="221"/>
      <c r="EH88" s="221"/>
      <c r="EI88" s="221"/>
      <c r="EJ88" s="221"/>
      <c r="EK88" s="221"/>
      <c r="EL88" s="221"/>
      <c r="EM88" s="221"/>
      <c r="EN88" s="221"/>
      <c r="EO88" s="221"/>
      <c r="EP88" s="221"/>
      <c r="EQ88" s="221"/>
      <c r="ER88" s="221"/>
      <c r="ES88" s="221"/>
      <c r="ET88" s="221"/>
      <c r="EU88" s="221"/>
      <c r="EV88" s="221"/>
      <c r="EW88" s="221"/>
      <c r="EX88" s="221"/>
      <c r="EY88" s="221"/>
      <c r="EZ88" s="221"/>
      <c r="FA88" s="221"/>
      <c r="FB88" s="221"/>
      <c r="FC88" s="221"/>
      <c r="FD88" s="221"/>
      <c r="FE88" s="221"/>
      <c r="FF88" s="221"/>
      <c r="FG88" s="221"/>
      <c r="FH88" s="221"/>
      <c r="FI88" s="221"/>
      <c r="FJ88" s="221"/>
      <c r="FK88" s="221"/>
      <c r="FL88" s="221"/>
      <c r="FM88" s="221"/>
      <c r="FN88" s="221"/>
      <c r="FO88" s="221"/>
      <c r="FP88" s="221"/>
      <c r="FQ88" s="221"/>
      <c r="FR88" s="221"/>
      <c r="FS88" s="221"/>
      <c r="FT88" s="221"/>
      <c r="FU88" s="221"/>
      <c r="FV88" s="221"/>
      <c r="FW88" s="221"/>
      <c r="FX88" s="221"/>
      <c r="FY88" s="221"/>
      <c r="FZ88" s="221"/>
      <c r="GA88" s="221"/>
      <c r="GB88" s="221"/>
      <c r="GC88" s="221"/>
      <c r="GD88" s="221"/>
      <c r="GE88" s="221"/>
      <c r="GF88" s="221"/>
      <c r="GG88" s="221"/>
      <c r="GH88" s="221"/>
      <c r="GI88" s="221"/>
      <c r="GJ88" s="221"/>
      <c r="GK88" s="221"/>
      <c r="GL88" s="221"/>
      <c r="GM88" s="221"/>
      <c r="GN88" s="221"/>
      <c r="GO88" s="221"/>
      <c r="GP88" s="221"/>
      <c r="GQ88" s="221"/>
      <c r="GR88" s="221"/>
      <c r="GS88" s="221"/>
      <c r="GT88" s="221"/>
      <c r="GU88" s="221"/>
      <c r="GV88" s="221"/>
      <c r="GW88" s="221"/>
      <c r="GX88" s="221"/>
      <c r="GY88" s="221"/>
      <c r="GZ88" s="221"/>
      <c r="HA88" s="221"/>
      <c r="HB88" s="221"/>
      <c r="HC88" s="221"/>
      <c r="HD88" s="221"/>
      <c r="HE88" s="221"/>
      <c r="HF88" s="221"/>
      <c r="HG88" s="221"/>
      <c r="HH88" s="221"/>
      <c r="HI88" s="221"/>
      <c r="HJ88" s="221"/>
      <c r="HK88" s="221"/>
      <c r="HL88" s="221"/>
      <c r="HM88" s="221"/>
      <c r="HN88" s="221"/>
      <c r="HO88" s="221"/>
      <c r="HP88" s="221"/>
      <c r="HQ88" s="221"/>
      <c r="HR88" s="221"/>
      <c r="HS88" s="221"/>
      <c r="HT88" s="221"/>
      <c r="HU88" s="221"/>
      <c r="HV88" s="221"/>
      <c r="HW88" s="221"/>
      <c r="HX88" s="221"/>
      <c r="HY88" s="221"/>
      <c r="HZ88" s="221"/>
      <c r="IA88" s="221"/>
      <c r="IB88" s="221"/>
      <c r="IC88" s="221"/>
      <c r="ID88" s="221"/>
      <c r="IE88" s="221"/>
      <c r="IF88" s="221"/>
      <c r="IG88" s="221"/>
      <c r="IH88" s="221"/>
      <c r="II88" s="221"/>
      <c r="IJ88" s="221"/>
      <c r="IK88" s="221"/>
      <c r="IL88" s="221"/>
      <c r="IM88" s="221"/>
      <c r="IN88" s="221"/>
      <c r="IO88" s="221"/>
      <c r="IP88" s="221"/>
      <c r="IQ88" s="221"/>
      <c r="IR88" s="221"/>
      <c r="IS88" s="221"/>
      <c r="IT88" s="221"/>
      <c r="IU88" s="221"/>
      <c r="IV88" s="221"/>
      <c r="IW88" s="221"/>
      <c r="IX88" s="221"/>
      <c r="IY88" s="221"/>
      <c r="IZ88" s="221"/>
      <c r="JA88" s="221"/>
      <c r="JB88" s="221"/>
      <c r="JC88" s="221"/>
      <c r="JD88" s="221"/>
      <c r="JE88" s="221"/>
      <c r="JF88" s="221"/>
      <c r="JG88" s="221"/>
      <c r="JH88" s="221"/>
      <c r="JI88" s="221"/>
      <c r="JJ88" s="221"/>
      <c r="JK88" s="221"/>
      <c r="JL88" s="221"/>
      <c r="JM88" s="221"/>
      <c r="JN88" s="221"/>
      <c r="JO88" s="221"/>
      <c r="JP88" s="221"/>
      <c r="JQ88" s="221"/>
      <c r="JR88" s="221"/>
      <c r="JS88" s="221"/>
      <c r="JT88" s="221"/>
      <c r="JU88" s="221"/>
      <c r="JV88" s="221"/>
      <c r="JW88" s="221"/>
      <c r="JX88" s="221"/>
      <c r="JY88" s="221"/>
      <c r="JZ88" s="221"/>
      <c r="KA88" s="221"/>
      <c r="KB88" s="221"/>
      <c r="KC88" s="221"/>
      <c r="KD88" s="221"/>
      <c r="KE88" s="221"/>
      <c r="KF88" s="221"/>
      <c r="KG88" s="221"/>
      <c r="KH88" s="221"/>
      <c r="KI88" s="221"/>
      <c r="KJ88" s="221"/>
      <c r="KK88" s="221"/>
      <c r="KL88" s="221"/>
      <c r="KM88" s="221"/>
      <c r="KN88" s="221"/>
      <c r="KO88" s="221"/>
      <c r="KP88" s="221"/>
      <c r="KQ88" s="221"/>
      <c r="KR88" s="221"/>
      <c r="KS88" s="221"/>
      <c r="KT88" s="221"/>
      <c r="KU88" s="221"/>
      <c r="KV88" s="221"/>
      <c r="KW88" s="221"/>
      <c r="KX88" s="221"/>
      <c r="KY88" s="221"/>
      <c r="KZ88" s="221"/>
      <c r="LA88" s="221"/>
      <c r="LB88" s="221"/>
      <c r="LC88" s="221"/>
      <c r="LD88" s="221"/>
      <c r="LE88" s="221"/>
      <c r="LF88" s="221"/>
      <c r="LG88" s="221"/>
      <c r="LH88" s="221"/>
      <c r="LI88" s="221"/>
      <c r="LJ88" s="221"/>
      <c r="LK88" s="221"/>
      <c r="LL88" s="221"/>
      <c r="LM88" s="221"/>
      <c r="LN88" s="221"/>
      <c r="LO88" s="221"/>
      <c r="LP88" s="221"/>
      <c r="LQ88" s="221"/>
      <c r="LR88" s="221"/>
      <c r="LS88" s="221"/>
      <c r="LT88" s="221"/>
      <c r="LU88" s="221"/>
      <c r="LV88" s="221"/>
      <c r="LW88" s="221"/>
      <c r="LX88" s="221"/>
      <c r="LY88" s="221"/>
      <c r="LZ88" s="221"/>
      <c r="MA88" s="221"/>
      <c r="MB88" s="221"/>
      <c r="MC88" s="221"/>
      <c r="MD88" s="221"/>
      <c r="ME88" s="221"/>
      <c r="MF88" s="221"/>
      <c r="MG88" s="221"/>
      <c r="MH88" s="221"/>
      <c r="MI88" s="221"/>
      <c r="MJ88" s="221"/>
      <c r="MK88" s="221"/>
      <c r="ML88" s="221"/>
      <c r="MM88" s="221"/>
      <c r="MN88" s="221"/>
      <c r="MO88" s="221"/>
      <c r="MP88" s="221"/>
      <c r="MQ88" s="221"/>
      <c r="MR88" s="221"/>
      <c r="MS88" s="221"/>
      <c r="MT88" s="221"/>
      <c r="MU88" s="221"/>
      <c r="MV88" s="221"/>
      <c r="MW88" s="221"/>
      <c r="MX88" s="221"/>
      <c r="MY88" s="221"/>
      <c r="MZ88" s="221"/>
      <c r="NA88" s="221"/>
      <c r="NB88" s="221"/>
      <c r="NC88" s="221"/>
      <c r="ND88" s="221"/>
      <c r="NE88" s="221"/>
      <c r="NF88" s="221"/>
      <c r="NG88" s="221"/>
    </row>
    <row r="89" spans="1:371" s="133" customFormat="1" x14ac:dyDescent="0.25">
      <c r="A89" s="274">
        <v>160</v>
      </c>
      <c r="B89" s="221">
        <v>0</v>
      </c>
      <c r="C89" s="221">
        <v>1</v>
      </c>
      <c r="D89" s="206">
        <v>2</v>
      </c>
      <c r="E89" s="267">
        <v>161</v>
      </c>
      <c r="F89" s="865">
        <f t="shared" si="2"/>
        <v>161</v>
      </c>
      <c r="G89" s="232">
        <v>161</v>
      </c>
      <c r="H89" s="232"/>
      <c r="I89" s="122">
        <v>76</v>
      </c>
      <c r="J89" s="342">
        <v>29.218407596785976</v>
      </c>
      <c r="K89" s="210">
        <v>1.5755513285927845</v>
      </c>
      <c r="L89" s="208">
        <v>1</v>
      </c>
      <c r="M89" s="327">
        <v>0</v>
      </c>
      <c r="N89" s="221"/>
      <c r="P89" s="221"/>
      <c r="Q89" s="613">
        <v>102</v>
      </c>
      <c r="R89" s="613">
        <v>0.84</v>
      </c>
      <c r="S89" s="613">
        <v>66</v>
      </c>
      <c r="T89" s="613"/>
      <c r="U89" s="609">
        <v>3728</v>
      </c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21"/>
      <c r="AG89" s="221"/>
      <c r="AH89" s="221"/>
      <c r="AI89" s="221"/>
      <c r="AJ89" s="221"/>
      <c r="AK89" s="221"/>
      <c r="AL89" s="221"/>
      <c r="AM89" s="221"/>
      <c r="AN89" s="221"/>
      <c r="AO89" s="221"/>
      <c r="AP89" s="221"/>
      <c r="AQ89" s="221"/>
      <c r="AR89" s="221"/>
      <c r="AS89" s="221"/>
      <c r="AT89" s="221"/>
      <c r="AU89" s="221"/>
      <c r="AV89" s="221"/>
      <c r="AW89" s="221"/>
      <c r="AX89" s="221"/>
      <c r="AY89" s="221"/>
      <c r="AZ89" s="221"/>
      <c r="BA89" s="221"/>
      <c r="BB89" s="221"/>
      <c r="BC89" s="221"/>
      <c r="BD89" s="221"/>
      <c r="BE89" s="221"/>
      <c r="BF89" s="221"/>
      <c r="BG89" s="221"/>
      <c r="BH89" s="221"/>
      <c r="BI89" s="221"/>
      <c r="BJ89" s="221"/>
      <c r="BK89" s="221"/>
      <c r="BL89" s="221"/>
      <c r="BM89" s="221"/>
      <c r="BN89" s="221"/>
      <c r="BO89" s="221"/>
      <c r="BP89" s="221"/>
      <c r="BQ89" s="221"/>
      <c r="BR89" s="221"/>
      <c r="BS89" s="221"/>
      <c r="BT89" s="221"/>
      <c r="BU89" s="221"/>
      <c r="BV89" s="221"/>
      <c r="BW89" s="221"/>
      <c r="BX89" s="221"/>
      <c r="BY89" s="221"/>
      <c r="BZ89" s="221"/>
      <c r="CA89" s="221"/>
      <c r="CB89" s="221"/>
      <c r="CC89" s="221"/>
      <c r="CD89" s="221"/>
      <c r="CE89" s="221"/>
      <c r="CF89" s="221"/>
      <c r="CG89" s="221"/>
      <c r="CH89" s="221"/>
      <c r="CI89" s="221"/>
      <c r="CJ89" s="221"/>
      <c r="CK89" s="221"/>
      <c r="CL89" s="221"/>
      <c r="CM89" s="221"/>
      <c r="CN89" s="221"/>
      <c r="CO89" s="221"/>
      <c r="CP89" s="221"/>
      <c r="CQ89" s="221"/>
      <c r="CR89" s="221"/>
      <c r="CS89" s="221"/>
      <c r="CT89" s="221"/>
      <c r="CU89" s="221"/>
      <c r="CV89" s="221"/>
      <c r="CW89" s="221"/>
      <c r="CX89" s="221"/>
      <c r="CY89" s="221"/>
      <c r="CZ89" s="221"/>
      <c r="DA89" s="221"/>
      <c r="DB89" s="221"/>
      <c r="DC89" s="221"/>
      <c r="DD89" s="221"/>
      <c r="DE89" s="221"/>
      <c r="DF89" s="221"/>
      <c r="DG89" s="221"/>
      <c r="DH89" s="221"/>
      <c r="DI89" s="221"/>
      <c r="DJ89" s="221"/>
      <c r="DK89" s="221"/>
      <c r="DL89" s="221"/>
      <c r="DM89" s="221"/>
      <c r="DN89" s="221"/>
      <c r="DO89" s="221"/>
      <c r="DP89" s="221"/>
      <c r="DQ89" s="221"/>
      <c r="DR89" s="221"/>
      <c r="DS89" s="221"/>
      <c r="DT89" s="221"/>
      <c r="DU89" s="221"/>
      <c r="DV89" s="221"/>
      <c r="DW89" s="221"/>
      <c r="DX89" s="221"/>
      <c r="DY89" s="221"/>
      <c r="DZ89" s="221"/>
      <c r="EA89" s="221"/>
      <c r="EB89" s="221"/>
      <c r="EC89" s="221"/>
      <c r="ED89" s="221"/>
      <c r="EE89" s="221"/>
      <c r="EF89" s="221"/>
      <c r="EG89" s="221"/>
      <c r="EH89" s="221"/>
      <c r="EI89" s="221"/>
      <c r="EJ89" s="221"/>
      <c r="EK89" s="221"/>
      <c r="EL89" s="221"/>
      <c r="EM89" s="221"/>
      <c r="EN89" s="221"/>
      <c r="EO89" s="221"/>
      <c r="EP89" s="221"/>
      <c r="EQ89" s="221"/>
      <c r="ER89" s="221"/>
      <c r="ES89" s="221"/>
      <c r="ET89" s="221"/>
      <c r="EU89" s="221"/>
      <c r="EV89" s="221"/>
      <c r="EW89" s="221"/>
      <c r="EX89" s="221"/>
      <c r="EY89" s="221"/>
      <c r="EZ89" s="221"/>
      <c r="FA89" s="221"/>
      <c r="FB89" s="221"/>
      <c r="FC89" s="221"/>
      <c r="FD89" s="221"/>
      <c r="FE89" s="221"/>
      <c r="FF89" s="221"/>
      <c r="FG89" s="221"/>
      <c r="FH89" s="221"/>
      <c r="FI89" s="221"/>
      <c r="FJ89" s="221"/>
      <c r="FK89" s="221"/>
      <c r="FL89" s="221"/>
      <c r="FM89" s="221"/>
      <c r="FN89" s="221"/>
      <c r="FO89" s="221"/>
      <c r="FP89" s="221"/>
      <c r="FQ89" s="221"/>
      <c r="FR89" s="221"/>
      <c r="FS89" s="221"/>
      <c r="FT89" s="221"/>
      <c r="FU89" s="221"/>
      <c r="FV89" s="221"/>
      <c r="FW89" s="221"/>
      <c r="FX89" s="221"/>
      <c r="FY89" s="221"/>
      <c r="FZ89" s="221"/>
      <c r="GA89" s="221"/>
      <c r="GB89" s="221"/>
      <c r="GC89" s="221"/>
      <c r="GD89" s="221"/>
      <c r="GE89" s="221"/>
      <c r="GF89" s="221"/>
      <c r="GG89" s="221"/>
      <c r="GH89" s="221"/>
      <c r="GI89" s="221"/>
      <c r="GJ89" s="221"/>
      <c r="GK89" s="221"/>
      <c r="GL89" s="221"/>
      <c r="GM89" s="221"/>
      <c r="GN89" s="221"/>
      <c r="GO89" s="221"/>
      <c r="GP89" s="221"/>
      <c r="GQ89" s="221"/>
      <c r="GR89" s="221"/>
      <c r="GS89" s="221"/>
      <c r="GT89" s="221"/>
      <c r="GU89" s="221"/>
      <c r="GV89" s="221"/>
      <c r="GW89" s="221"/>
      <c r="GX89" s="221"/>
      <c r="GY89" s="221"/>
      <c r="GZ89" s="221"/>
      <c r="HA89" s="221"/>
      <c r="HB89" s="221"/>
      <c r="HC89" s="221"/>
      <c r="HD89" s="221"/>
      <c r="HE89" s="221"/>
      <c r="HF89" s="221"/>
      <c r="HG89" s="221"/>
      <c r="HH89" s="221"/>
      <c r="HI89" s="221"/>
      <c r="HJ89" s="221"/>
      <c r="HK89" s="221"/>
      <c r="HL89" s="221"/>
      <c r="HM89" s="221"/>
      <c r="HN89" s="221"/>
      <c r="HO89" s="221"/>
      <c r="HP89" s="221"/>
      <c r="HQ89" s="221"/>
      <c r="HR89" s="221"/>
      <c r="HS89" s="221"/>
      <c r="HT89" s="221"/>
      <c r="HU89" s="221"/>
      <c r="HV89" s="221"/>
      <c r="HW89" s="221"/>
      <c r="HX89" s="221"/>
      <c r="HY89" s="221"/>
      <c r="HZ89" s="221"/>
      <c r="IA89" s="221"/>
      <c r="IB89" s="221"/>
      <c r="IC89" s="221"/>
      <c r="ID89" s="221"/>
      <c r="IE89" s="221"/>
      <c r="IF89" s="221"/>
      <c r="IG89" s="221"/>
      <c r="IH89" s="221"/>
      <c r="II89" s="221"/>
      <c r="IJ89" s="221"/>
      <c r="IK89" s="221"/>
      <c r="IL89" s="221"/>
      <c r="IM89" s="221"/>
      <c r="IN89" s="221"/>
      <c r="IO89" s="221"/>
      <c r="IP89" s="221"/>
      <c r="IQ89" s="221"/>
      <c r="IR89" s="221"/>
      <c r="IS89" s="221"/>
      <c r="IT89" s="221"/>
      <c r="IU89" s="221"/>
      <c r="IV89" s="221"/>
      <c r="IW89" s="221"/>
      <c r="IX89" s="221"/>
      <c r="IY89" s="221"/>
      <c r="IZ89" s="221"/>
      <c r="JA89" s="221"/>
      <c r="JB89" s="221"/>
      <c r="JC89" s="221"/>
      <c r="JD89" s="221"/>
      <c r="JE89" s="221"/>
      <c r="JF89" s="221"/>
      <c r="JG89" s="221"/>
      <c r="JH89" s="221"/>
      <c r="JI89" s="221"/>
      <c r="JJ89" s="221"/>
      <c r="JK89" s="221"/>
      <c r="JL89" s="221"/>
      <c r="JM89" s="221"/>
      <c r="JN89" s="221"/>
      <c r="JO89" s="221"/>
      <c r="JP89" s="221"/>
      <c r="JQ89" s="221"/>
      <c r="JR89" s="221"/>
      <c r="JS89" s="221"/>
      <c r="JT89" s="221"/>
      <c r="JU89" s="221"/>
      <c r="JV89" s="221"/>
      <c r="JW89" s="221"/>
      <c r="JX89" s="221"/>
      <c r="JY89" s="221"/>
      <c r="JZ89" s="221"/>
      <c r="KA89" s="221"/>
      <c r="KB89" s="221"/>
      <c r="KC89" s="221"/>
      <c r="KD89" s="221"/>
      <c r="KE89" s="221"/>
      <c r="KF89" s="221"/>
      <c r="KG89" s="221"/>
      <c r="KH89" s="221"/>
      <c r="KI89" s="221"/>
      <c r="KJ89" s="221"/>
      <c r="KK89" s="221"/>
      <c r="KL89" s="221"/>
      <c r="KM89" s="221"/>
      <c r="KN89" s="221"/>
      <c r="KO89" s="221"/>
      <c r="KP89" s="221"/>
      <c r="KQ89" s="221"/>
      <c r="KR89" s="221"/>
      <c r="KS89" s="221"/>
      <c r="KT89" s="221"/>
      <c r="KU89" s="221"/>
      <c r="KV89" s="221"/>
      <c r="KW89" s="221"/>
      <c r="KX89" s="221"/>
      <c r="KY89" s="221"/>
      <c r="KZ89" s="221"/>
      <c r="LA89" s="221"/>
      <c r="LB89" s="221"/>
      <c r="LC89" s="221"/>
      <c r="LD89" s="221"/>
      <c r="LE89" s="221"/>
      <c r="LF89" s="221"/>
      <c r="LG89" s="221"/>
      <c r="LH89" s="221"/>
      <c r="LI89" s="221"/>
      <c r="LJ89" s="221"/>
      <c r="LK89" s="221"/>
      <c r="LL89" s="221"/>
      <c r="LM89" s="221"/>
      <c r="LN89" s="221"/>
      <c r="LO89" s="221"/>
      <c r="LP89" s="221"/>
      <c r="LQ89" s="221"/>
      <c r="LR89" s="221"/>
      <c r="LS89" s="221"/>
      <c r="LT89" s="221"/>
      <c r="LU89" s="221"/>
      <c r="LV89" s="221"/>
      <c r="LW89" s="221"/>
      <c r="LX89" s="221"/>
      <c r="LY89" s="221"/>
      <c r="LZ89" s="221"/>
      <c r="MA89" s="221"/>
      <c r="MB89" s="221"/>
      <c r="MC89" s="221"/>
      <c r="MD89" s="221"/>
      <c r="ME89" s="221"/>
      <c r="MF89" s="221"/>
      <c r="MG89" s="221"/>
      <c r="MH89" s="221"/>
      <c r="MI89" s="221"/>
      <c r="MJ89" s="221"/>
      <c r="MK89" s="221"/>
      <c r="ML89" s="221"/>
      <c r="MM89" s="221"/>
      <c r="MN89" s="221"/>
      <c r="MO89" s="221"/>
      <c r="MP89" s="221"/>
      <c r="MQ89" s="221"/>
      <c r="MR89" s="221"/>
      <c r="MS89" s="221"/>
      <c r="MT89" s="221"/>
      <c r="MU89" s="221"/>
      <c r="MV89" s="221"/>
      <c r="MW89" s="221"/>
      <c r="MX89" s="221"/>
      <c r="MY89" s="221"/>
      <c r="MZ89" s="221"/>
      <c r="NA89" s="221"/>
      <c r="NB89" s="221"/>
      <c r="NC89" s="221"/>
      <c r="ND89" s="221"/>
      <c r="NE89" s="221"/>
      <c r="NF89" s="221"/>
      <c r="NG89" s="221"/>
    </row>
    <row r="90" spans="1:371" s="133" customFormat="1" x14ac:dyDescent="0.25">
      <c r="A90" s="221">
        <v>161</v>
      </c>
      <c r="B90" s="274">
        <v>0</v>
      </c>
      <c r="C90" s="221">
        <v>1</v>
      </c>
      <c r="D90" s="206">
        <v>2</v>
      </c>
      <c r="E90" s="267">
        <v>162</v>
      </c>
      <c r="F90" s="865">
        <f t="shared" si="2"/>
        <v>162</v>
      </c>
      <c r="G90" s="232">
        <v>162</v>
      </c>
      <c r="H90" s="232"/>
      <c r="I90" s="122">
        <v>77</v>
      </c>
      <c r="J90" s="342">
        <v>38.054798910431018</v>
      </c>
      <c r="K90" s="210">
        <v>1.9540030800378203</v>
      </c>
      <c r="L90" s="208">
        <v>1</v>
      </c>
      <c r="M90" s="327">
        <v>0</v>
      </c>
      <c r="N90" s="221"/>
      <c r="P90" s="221"/>
      <c r="Q90" s="613">
        <v>105</v>
      </c>
      <c r="R90" s="613">
        <v>0.74</v>
      </c>
      <c r="S90" s="613">
        <v>76</v>
      </c>
      <c r="T90" s="613"/>
      <c r="U90" s="609">
        <v>5539</v>
      </c>
      <c r="V90" s="221"/>
      <c r="W90" s="221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/>
      <c r="AO90" s="221"/>
      <c r="AP90" s="221"/>
      <c r="AQ90" s="221"/>
      <c r="AR90" s="221"/>
      <c r="AS90" s="221"/>
      <c r="AT90" s="221"/>
      <c r="AU90" s="221"/>
      <c r="AV90" s="221"/>
      <c r="AW90" s="221"/>
      <c r="AX90" s="221"/>
      <c r="AY90" s="221"/>
      <c r="AZ90" s="221"/>
      <c r="BA90" s="221"/>
      <c r="BB90" s="221"/>
      <c r="BC90" s="221"/>
      <c r="BD90" s="221"/>
      <c r="BE90" s="221"/>
      <c r="BF90" s="221"/>
      <c r="BG90" s="221"/>
      <c r="BH90" s="221"/>
      <c r="BI90" s="221"/>
      <c r="BJ90" s="221"/>
      <c r="BK90" s="221"/>
      <c r="BL90" s="221"/>
      <c r="BM90" s="221"/>
      <c r="BN90" s="221"/>
      <c r="BO90" s="221"/>
      <c r="BP90" s="221"/>
      <c r="BQ90" s="221"/>
      <c r="BR90" s="221"/>
      <c r="BS90" s="221"/>
      <c r="BT90" s="221"/>
      <c r="BU90" s="221"/>
      <c r="BV90" s="221"/>
      <c r="BW90" s="221"/>
      <c r="BX90" s="221"/>
      <c r="BY90" s="221"/>
      <c r="BZ90" s="221"/>
      <c r="CA90" s="221"/>
      <c r="CB90" s="221"/>
      <c r="CC90" s="221"/>
      <c r="CD90" s="221"/>
      <c r="CE90" s="221"/>
      <c r="CF90" s="221"/>
      <c r="CG90" s="221"/>
      <c r="CH90" s="221"/>
      <c r="CI90" s="221"/>
      <c r="CJ90" s="221"/>
      <c r="CK90" s="221"/>
      <c r="CL90" s="221"/>
      <c r="CM90" s="221"/>
      <c r="CN90" s="221"/>
      <c r="CO90" s="221"/>
      <c r="CP90" s="221"/>
      <c r="CQ90" s="221"/>
      <c r="CR90" s="221"/>
      <c r="CS90" s="221"/>
      <c r="CT90" s="221"/>
      <c r="CU90" s="221"/>
      <c r="CV90" s="221"/>
      <c r="CW90" s="221"/>
      <c r="CX90" s="221"/>
      <c r="CY90" s="221"/>
      <c r="CZ90" s="221"/>
      <c r="DA90" s="221"/>
      <c r="DB90" s="221"/>
      <c r="DC90" s="221"/>
      <c r="DD90" s="221"/>
      <c r="DE90" s="221"/>
      <c r="DF90" s="221"/>
      <c r="DG90" s="221"/>
      <c r="DH90" s="221"/>
      <c r="DI90" s="221"/>
      <c r="DJ90" s="221"/>
      <c r="DK90" s="221"/>
      <c r="DL90" s="221"/>
      <c r="DM90" s="221"/>
      <c r="DN90" s="221"/>
      <c r="DO90" s="221"/>
      <c r="DP90" s="221"/>
      <c r="DQ90" s="221"/>
      <c r="DR90" s="221"/>
      <c r="DS90" s="221"/>
      <c r="DT90" s="221"/>
      <c r="DU90" s="221"/>
      <c r="DV90" s="221"/>
      <c r="DW90" s="221"/>
      <c r="DX90" s="221"/>
      <c r="DY90" s="221"/>
      <c r="DZ90" s="221"/>
      <c r="EA90" s="221"/>
      <c r="EB90" s="221"/>
      <c r="EC90" s="221"/>
      <c r="ED90" s="221"/>
      <c r="EE90" s="221"/>
      <c r="EF90" s="221"/>
      <c r="EG90" s="221"/>
      <c r="EH90" s="221"/>
      <c r="EI90" s="221"/>
      <c r="EJ90" s="221"/>
      <c r="EK90" s="221"/>
      <c r="EL90" s="221"/>
      <c r="EM90" s="221"/>
      <c r="EN90" s="221"/>
      <c r="EO90" s="221"/>
      <c r="EP90" s="221"/>
      <c r="EQ90" s="221"/>
      <c r="ER90" s="221"/>
      <c r="ES90" s="221"/>
      <c r="ET90" s="221"/>
      <c r="EU90" s="221"/>
      <c r="EV90" s="221"/>
      <c r="EW90" s="221"/>
      <c r="EX90" s="221"/>
      <c r="EY90" s="221"/>
      <c r="EZ90" s="221"/>
      <c r="FA90" s="221"/>
      <c r="FB90" s="221"/>
      <c r="FC90" s="221"/>
      <c r="FD90" s="221"/>
      <c r="FE90" s="221"/>
      <c r="FF90" s="221"/>
      <c r="FG90" s="221"/>
      <c r="FH90" s="221"/>
      <c r="FI90" s="221"/>
      <c r="FJ90" s="221"/>
      <c r="FK90" s="221"/>
      <c r="FL90" s="221"/>
      <c r="FM90" s="221"/>
      <c r="FN90" s="221"/>
      <c r="FO90" s="221"/>
      <c r="FP90" s="221"/>
      <c r="FQ90" s="221"/>
      <c r="FR90" s="221"/>
      <c r="FS90" s="221"/>
      <c r="FT90" s="221"/>
      <c r="FU90" s="221"/>
      <c r="FV90" s="221"/>
      <c r="FW90" s="221"/>
      <c r="FX90" s="221"/>
      <c r="FY90" s="221"/>
      <c r="FZ90" s="221"/>
      <c r="GA90" s="221"/>
      <c r="GB90" s="221"/>
      <c r="GC90" s="221"/>
      <c r="GD90" s="221"/>
      <c r="GE90" s="221"/>
      <c r="GF90" s="221"/>
      <c r="GG90" s="221"/>
      <c r="GH90" s="221"/>
      <c r="GI90" s="221"/>
      <c r="GJ90" s="221"/>
      <c r="GK90" s="221"/>
      <c r="GL90" s="221"/>
      <c r="GM90" s="221"/>
      <c r="GN90" s="221"/>
      <c r="GO90" s="221"/>
      <c r="GP90" s="221"/>
      <c r="GQ90" s="221"/>
      <c r="GR90" s="221"/>
      <c r="GS90" s="221"/>
      <c r="GT90" s="221"/>
      <c r="GU90" s="221"/>
      <c r="GV90" s="221"/>
      <c r="GW90" s="221"/>
      <c r="GX90" s="221"/>
      <c r="GY90" s="221"/>
      <c r="GZ90" s="221"/>
      <c r="HA90" s="221"/>
      <c r="HB90" s="221"/>
      <c r="HC90" s="221"/>
      <c r="HD90" s="221"/>
      <c r="HE90" s="221"/>
      <c r="HF90" s="221"/>
      <c r="HG90" s="221"/>
      <c r="HH90" s="221"/>
      <c r="HI90" s="221"/>
      <c r="HJ90" s="221"/>
      <c r="HK90" s="221"/>
      <c r="HL90" s="221"/>
      <c r="HM90" s="221"/>
      <c r="HN90" s="221"/>
      <c r="HO90" s="221"/>
      <c r="HP90" s="221"/>
      <c r="HQ90" s="221"/>
      <c r="HR90" s="221"/>
      <c r="HS90" s="221"/>
      <c r="HT90" s="221"/>
      <c r="HU90" s="221"/>
      <c r="HV90" s="221"/>
      <c r="HW90" s="221"/>
      <c r="HX90" s="221"/>
      <c r="HY90" s="221"/>
      <c r="HZ90" s="221"/>
      <c r="IA90" s="221"/>
      <c r="IB90" s="221"/>
      <c r="IC90" s="221"/>
      <c r="ID90" s="221"/>
      <c r="IE90" s="221"/>
      <c r="IF90" s="221"/>
      <c r="IG90" s="221"/>
      <c r="IH90" s="221"/>
      <c r="II90" s="221"/>
      <c r="IJ90" s="221"/>
      <c r="IK90" s="221"/>
      <c r="IL90" s="221"/>
      <c r="IM90" s="221"/>
      <c r="IN90" s="221"/>
      <c r="IO90" s="221"/>
      <c r="IP90" s="221"/>
      <c r="IQ90" s="221"/>
      <c r="IR90" s="221"/>
      <c r="IS90" s="221"/>
      <c r="IT90" s="221"/>
      <c r="IU90" s="221"/>
      <c r="IV90" s="221"/>
      <c r="IW90" s="221"/>
      <c r="IX90" s="221"/>
      <c r="IY90" s="221"/>
      <c r="IZ90" s="221"/>
      <c r="JA90" s="221"/>
      <c r="JB90" s="221"/>
      <c r="JC90" s="221"/>
      <c r="JD90" s="221"/>
      <c r="JE90" s="221"/>
      <c r="JF90" s="221"/>
      <c r="JG90" s="221"/>
      <c r="JH90" s="221"/>
      <c r="JI90" s="221"/>
      <c r="JJ90" s="221"/>
      <c r="JK90" s="221"/>
      <c r="JL90" s="221"/>
      <c r="JM90" s="221"/>
      <c r="JN90" s="221"/>
      <c r="JO90" s="221"/>
      <c r="JP90" s="221"/>
      <c r="JQ90" s="221"/>
      <c r="JR90" s="221"/>
      <c r="JS90" s="221"/>
      <c r="JT90" s="221"/>
      <c r="JU90" s="221"/>
      <c r="JV90" s="221"/>
      <c r="JW90" s="221"/>
      <c r="JX90" s="221"/>
      <c r="JY90" s="221"/>
      <c r="JZ90" s="221"/>
      <c r="KA90" s="221"/>
      <c r="KB90" s="221"/>
      <c r="KC90" s="221"/>
      <c r="KD90" s="221"/>
      <c r="KE90" s="221"/>
      <c r="KF90" s="221"/>
      <c r="KG90" s="221"/>
      <c r="KH90" s="221"/>
      <c r="KI90" s="221"/>
      <c r="KJ90" s="221"/>
      <c r="KK90" s="221"/>
      <c r="KL90" s="221"/>
      <c r="KM90" s="221"/>
      <c r="KN90" s="221"/>
      <c r="KO90" s="221"/>
      <c r="KP90" s="221"/>
      <c r="KQ90" s="221"/>
      <c r="KR90" s="221"/>
      <c r="KS90" s="221"/>
      <c r="KT90" s="221"/>
      <c r="KU90" s="221"/>
      <c r="KV90" s="221"/>
      <c r="KW90" s="221"/>
      <c r="KX90" s="221"/>
      <c r="KY90" s="221"/>
      <c r="KZ90" s="221"/>
      <c r="LA90" s="221"/>
      <c r="LB90" s="221"/>
      <c r="LC90" s="221"/>
      <c r="LD90" s="221"/>
      <c r="LE90" s="221"/>
      <c r="LF90" s="221"/>
      <c r="LG90" s="221"/>
      <c r="LH90" s="221"/>
      <c r="LI90" s="221"/>
      <c r="LJ90" s="221"/>
      <c r="LK90" s="221"/>
      <c r="LL90" s="221"/>
      <c r="LM90" s="221"/>
      <c r="LN90" s="221"/>
      <c r="LO90" s="221"/>
      <c r="LP90" s="221"/>
      <c r="LQ90" s="221"/>
      <c r="LR90" s="221"/>
      <c r="LS90" s="221"/>
      <c r="LT90" s="221"/>
      <c r="LU90" s="221"/>
      <c r="LV90" s="221"/>
      <c r="LW90" s="221"/>
      <c r="LX90" s="221"/>
      <c r="LY90" s="221"/>
      <c r="LZ90" s="221"/>
      <c r="MA90" s="221"/>
      <c r="MB90" s="221"/>
      <c r="MC90" s="221"/>
      <c r="MD90" s="221"/>
      <c r="ME90" s="221"/>
      <c r="MF90" s="221"/>
      <c r="MG90" s="221"/>
      <c r="MH90" s="221"/>
      <c r="MI90" s="221"/>
      <c r="MJ90" s="221"/>
      <c r="MK90" s="221"/>
      <c r="ML90" s="221"/>
      <c r="MM90" s="221"/>
      <c r="MN90" s="221"/>
      <c r="MO90" s="221"/>
      <c r="MP90" s="221"/>
      <c r="MQ90" s="221"/>
      <c r="MR90" s="221"/>
      <c r="MS90" s="221"/>
      <c r="MT90" s="221"/>
      <c r="MU90" s="221"/>
      <c r="MV90" s="221"/>
      <c r="MW90" s="221"/>
      <c r="MX90" s="221"/>
      <c r="MY90" s="221"/>
      <c r="MZ90" s="221"/>
      <c r="NA90" s="221"/>
      <c r="NB90" s="221"/>
      <c r="NC90" s="221"/>
      <c r="ND90" s="221"/>
      <c r="NE90" s="221"/>
      <c r="NF90" s="221"/>
      <c r="NG90" s="221"/>
    </row>
    <row r="91" spans="1:371" s="133" customFormat="1" x14ac:dyDescent="0.25">
      <c r="A91" s="221">
        <v>164</v>
      </c>
      <c r="B91" s="221">
        <v>0</v>
      </c>
      <c r="C91" s="221">
        <v>1</v>
      </c>
      <c r="D91" s="332">
        <v>2</v>
      </c>
      <c r="E91" s="267">
        <v>165</v>
      </c>
      <c r="F91" s="865">
        <f t="shared" si="2"/>
        <v>165</v>
      </c>
      <c r="G91" s="232">
        <v>165</v>
      </c>
      <c r="H91" s="232"/>
      <c r="I91" s="122">
        <v>81</v>
      </c>
      <c r="J91" s="342">
        <v>24.933720489837143</v>
      </c>
      <c r="K91" s="210">
        <v>1.9697555786045295</v>
      </c>
      <c r="L91" s="208">
        <v>0</v>
      </c>
      <c r="M91" s="327">
        <v>0</v>
      </c>
      <c r="N91" s="221"/>
      <c r="P91" s="221"/>
      <c r="Q91" s="613">
        <v>149</v>
      </c>
      <c r="R91" s="613">
        <v>1.08</v>
      </c>
      <c r="S91" s="613">
        <v>66</v>
      </c>
      <c r="T91" s="613"/>
      <c r="U91" s="609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AQ91" s="221"/>
      <c r="AR91" s="221"/>
      <c r="AS91" s="221"/>
      <c r="AT91" s="221"/>
      <c r="AU91" s="221"/>
      <c r="AV91" s="221"/>
      <c r="AW91" s="221"/>
      <c r="AX91" s="221"/>
      <c r="AY91" s="221"/>
      <c r="AZ91" s="221"/>
      <c r="BA91" s="221"/>
      <c r="BB91" s="221"/>
      <c r="BC91" s="221"/>
      <c r="BD91" s="221"/>
      <c r="BE91" s="221"/>
      <c r="BF91" s="221"/>
      <c r="BG91" s="221"/>
      <c r="BH91" s="221"/>
      <c r="BI91" s="221"/>
      <c r="BJ91" s="221"/>
      <c r="BK91" s="221"/>
      <c r="BL91" s="221"/>
      <c r="BM91" s="221"/>
      <c r="BN91" s="221"/>
      <c r="BO91" s="221"/>
      <c r="BP91" s="221"/>
      <c r="BQ91" s="221"/>
      <c r="BR91" s="221"/>
      <c r="BS91" s="221"/>
      <c r="BT91" s="221"/>
      <c r="BU91" s="221"/>
      <c r="BV91" s="221"/>
      <c r="BW91" s="221"/>
      <c r="BX91" s="221"/>
      <c r="BY91" s="221"/>
      <c r="BZ91" s="221"/>
      <c r="CA91" s="221"/>
      <c r="CB91" s="221"/>
      <c r="CC91" s="221"/>
      <c r="CD91" s="221"/>
      <c r="CE91" s="221"/>
      <c r="CF91" s="221"/>
      <c r="CG91" s="221"/>
      <c r="CH91" s="221"/>
      <c r="CI91" s="221"/>
      <c r="CJ91" s="221"/>
      <c r="CK91" s="221"/>
      <c r="CL91" s="221"/>
      <c r="CM91" s="221"/>
      <c r="CN91" s="221"/>
      <c r="CO91" s="221"/>
      <c r="CP91" s="221"/>
      <c r="CQ91" s="221"/>
      <c r="CR91" s="221"/>
      <c r="CS91" s="221"/>
      <c r="CT91" s="221"/>
      <c r="CU91" s="221"/>
      <c r="CV91" s="221"/>
      <c r="CW91" s="221"/>
      <c r="CX91" s="221"/>
      <c r="CY91" s="221"/>
      <c r="CZ91" s="221"/>
      <c r="DA91" s="221"/>
      <c r="DB91" s="221"/>
      <c r="DC91" s="221"/>
      <c r="DD91" s="221"/>
      <c r="DE91" s="221"/>
      <c r="DF91" s="221"/>
      <c r="DG91" s="221"/>
      <c r="DH91" s="221"/>
      <c r="DI91" s="221"/>
      <c r="DJ91" s="221"/>
      <c r="DK91" s="221"/>
      <c r="DL91" s="221"/>
      <c r="DM91" s="221"/>
      <c r="DN91" s="221"/>
      <c r="DO91" s="221"/>
      <c r="DP91" s="221"/>
      <c r="DQ91" s="221"/>
      <c r="DR91" s="221"/>
      <c r="DS91" s="221"/>
      <c r="DT91" s="221"/>
      <c r="DU91" s="221"/>
      <c r="DV91" s="221"/>
      <c r="DW91" s="221"/>
      <c r="DX91" s="221"/>
      <c r="DY91" s="221"/>
      <c r="DZ91" s="221"/>
      <c r="EA91" s="221"/>
      <c r="EB91" s="221"/>
      <c r="EC91" s="221"/>
      <c r="ED91" s="221"/>
      <c r="EE91" s="221"/>
      <c r="EF91" s="221"/>
      <c r="EG91" s="221"/>
      <c r="EH91" s="221"/>
      <c r="EI91" s="221"/>
      <c r="EJ91" s="221"/>
      <c r="EK91" s="221"/>
      <c r="EL91" s="221"/>
      <c r="EM91" s="221"/>
      <c r="EN91" s="221"/>
      <c r="EO91" s="221"/>
      <c r="EP91" s="221"/>
      <c r="EQ91" s="221"/>
      <c r="ER91" s="221"/>
      <c r="ES91" s="221"/>
      <c r="ET91" s="221"/>
      <c r="EU91" s="221"/>
      <c r="EV91" s="221"/>
      <c r="EW91" s="221"/>
      <c r="EX91" s="221"/>
      <c r="EY91" s="221"/>
      <c r="EZ91" s="221"/>
      <c r="FA91" s="221"/>
      <c r="FB91" s="221"/>
      <c r="FC91" s="221"/>
      <c r="FD91" s="221"/>
      <c r="FE91" s="221"/>
      <c r="FF91" s="221"/>
      <c r="FG91" s="221"/>
      <c r="FH91" s="221"/>
      <c r="FI91" s="221"/>
      <c r="FJ91" s="221"/>
      <c r="FK91" s="221"/>
      <c r="FL91" s="221"/>
      <c r="FM91" s="221"/>
      <c r="FN91" s="221"/>
      <c r="FO91" s="221"/>
      <c r="FP91" s="221"/>
      <c r="FQ91" s="221"/>
      <c r="FR91" s="221"/>
      <c r="FS91" s="221"/>
      <c r="FT91" s="221"/>
      <c r="FU91" s="221"/>
      <c r="FV91" s="221"/>
      <c r="FW91" s="221"/>
      <c r="FX91" s="221"/>
      <c r="FY91" s="221"/>
      <c r="FZ91" s="221"/>
      <c r="GA91" s="221"/>
      <c r="GB91" s="221"/>
      <c r="GC91" s="221"/>
      <c r="GD91" s="221"/>
      <c r="GE91" s="221"/>
      <c r="GF91" s="221"/>
      <c r="GG91" s="221"/>
      <c r="GH91" s="221"/>
      <c r="GI91" s="221"/>
      <c r="GJ91" s="221"/>
      <c r="GK91" s="221"/>
      <c r="GL91" s="221"/>
      <c r="GM91" s="221"/>
      <c r="GN91" s="221"/>
      <c r="GO91" s="221"/>
      <c r="GP91" s="221"/>
      <c r="GQ91" s="221"/>
      <c r="GR91" s="221"/>
      <c r="GS91" s="221"/>
      <c r="GT91" s="221"/>
      <c r="GU91" s="221"/>
      <c r="GV91" s="221"/>
      <c r="GW91" s="221"/>
      <c r="GX91" s="221"/>
      <c r="GY91" s="221"/>
      <c r="GZ91" s="221"/>
      <c r="HA91" s="221"/>
      <c r="HB91" s="221"/>
      <c r="HC91" s="221"/>
      <c r="HD91" s="221"/>
      <c r="HE91" s="221"/>
      <c r="HF91" s="221"/>
      <c r="HG91" s="221"/>
      <c r="HH91" s="221"/>
      <c r="HI91" s="221"/>
      <c r="HJ91" s="221"/>
      <c r="HK91" s="221"/>
      <c r="HL91" s="221"/>
      <c r="HM91" s="221"/>
      <c r="HN91" s="221"/>
      <c r="HO91" s="221"/>
      <c r="HP91" s="221"/>
      <c r="HQ91" s="221"/>
      <c r="HR91" s="221"/>
      <c r="HS91" s="221"/>
      <c r="HT91" s="221"/>
      <c r="HU91" s="221"/>
      <c r="HV91" s="221"/>
      <c r="HW91" s="221"/>
      <c r="HX91" s="221"/>
      <c r="HY91" s="221"/>
      <c r="HZ91" s="221"/>
      <c r="IA91" s="221"/>
      <c r="IB91" s="221"/>
      <c r="IC91" s="221"/>
      <c r="ID91" s="221"/>
      <c r="IE91" s="221"/>
      <c r="IF91" s="221"/>
      <c r="IG91" s="221"/>
      <c r="IH91" s="221"/>
      <c r="II91" s="221"/>
      <c r="IJ91" s="221"/>
      <c r="IK91" s="221"/>
      <c r="IL91" s="221"/>
      <c r="IM91" s="221"/>
      <c r="IN91" s="221"/>
      <c r="IO91" s="221"/>
      <c r="IP91" s="221"/>
      <c r="IQ91" s="221"/>
      <c r="IR91" s="221"/>
      <c r="IS91" s="221"/>
      <c r="IT91" s="221"/>
      <c r="IU91" s="221"/>
      <c r="IV91" s="221"/>
      <c r="IW91" s="221"/>
      <c r="IX91" s="221"/>
      <c r="IY91" s="221"/>
      <c r="IZ91" s="221"/>
      <c r="JA91" s="221"/>
      <c r="JB91" s="221"/>
      <c r="JC91" s="221"/>
      <c r="JD91" s="221"/>
      <c r="JE91" s="221"/>
      <c r="JF91" s="221"/>
      <c r="JG91" s="221"/>
      <c r="JH91" s="221"/>
      <c r="JI91" s="221"/>
      <c r="JJ91" s="221"/>
      <c r="JK91" s="221"/>
      <c r="JL91" s="221"/>
      <c r="JM91" s="221"/>
      <c r="JN91" s="221"/>
      <c r="JO91" s="221"/>
      <c r="JP91" s="221"/>
      <c r="JQ91" s="221"/>
      <c r="JR91" s="221"/>
      <c r="JS91" s="221"/>
      <c r="JT91" s="221"/>
      <c r="JU91" s="221"/>
      <c r="JV91" s="221"/>
      <c r="JW91" s="221"/>
      <c r="JX91" s="221"/>
      <c r="JY91" s="221"/>
      <c r="JZ91" s="221"/>
      <c r="KA91" s="221"/>
      <c r="KB91" s="221"/>
      <c r="KC91" s="221"/>
      <c r="KD91" s="221"/>
      <c r="KE91" s="221"/>
      <c r="KF91" s="221"/>
      <c r="KG91" s="221"/>
      <c r="KH91" s="221"/>
      <c r="KI91" s="221"/>
      <c r="KJ91" s="221"/>
      <c r="KK91" s="221"/>
      <c r="KL91" s="221"/>
      <c r="KM91" s="221"/>
      <c r="KN91" s="221"/>
      <c r="KO91" s="221"/>
      <c r="KP91" s="221"/>
      <c r="KQ91" s="221"/>
      <c r="KR91" s="221"/>
      <c r="KS91" s="221"/>
      <c r="KT91" s="221"/>
      <c r="KU91" s="221"/>
      <c r="KV91" s="221"/>
      <c r="KW91" s="221"/>
      <c r="KX91" s="221"/>
      <c r="KY91" s="221"/>
      <c r="KZ91" s="221"/>
      <c r="LA91" s="221"/>
      <c r="LB91" s="221"/>
      <c r="LC91" s="221"/>
      <c r="LD91" s="221"/>
      <c r="LE91" s="221"/>
      <c r="LF91" s="221"/>
      <c r="LG91" s="221"/>
      <c r="LH91" s="221"/>
      <c r="LI91" s="221"/>
      <c r="LJ91" s="221"/>
      <c r="LK91" s="221"/>
      <c r="LL91" s="221"/>
      <c r="LM91" s="221"/>
      <c r="LN91" s="221"/>
      <c r="LO91" s="221"/>
      <c r="LP91" s="221"/>
      <c r="LQ91" s="221"/>
      <c r="LR91" s="221"/>
      <c r="LS91" s="221"/>
      <c r="LT91" s="221"/>
      <c r="LU91" s="221"/>
      <c r="LV91" s="221"/>
      <c r="LW91" s="221"/>
      <c r="LX91" s="221"/>
      <c r="LY91" s="221"/>
      <c r="LZ91" s="221"/>
      <c r="MA91" s="221"/>
      <c r="MB91" s="221"/>
      <c r="MC91" s="221"/>
      <c r="MD91" s="221"/>
      <c r="ME91" s="221"/>
      <c r="MF91" s="221"/>
      <c r="MG91" s="221"/>
      <c r="MH91" s="221"/>
      <c r="MI91" s="221"/>
      <c r="MJ91" s="221"/>
      <c r="MK91" s="221"/>
      <c r="ML91" s="221"/>
      <c r="MM91" s="221"/>
      <c r="MN91" s="221"/>
      <c r="MO91" s="221"/>
      <c r="MP91" s="221"/>
      <c r="MQ91" s="221"/>
      <c r="MR91" s="221"/>
      <c r="MS91" s="221"/>
      <c r="MT91" s="221"/>
      <c r="MU91" s="221"/>
      <c r="MV91" s="221"/>
      <c r="MW91" s="221"/>
      <c r="MX91" s="221"/>
      <c r="MY91" s="221"/>
      <c r="MZ91" s="221"/>
      <c r="NA91" s="221"/>
      <c r="NB91" s="221"/>
      <c r="NC91" s="221"/>
      <c r="ND91" s="221"/>
      <c r="NE91" s="221"/>
      <c r="NF91" s="221"/>
      <c r="NG91" s="221"/>
    </row>
    <row r="92" spans="1:371" s="133" customFormat="1" x14ac:dyDescent="0.25">
      <c r="A92" s="274">
        <v>166</v>
      </c>
      <c r="B92" s="221">
        <v>0</v>
      </c>
      <c r="C92" s="221">
        <v>1</v>
      </c>
      <c r="D92" s="332">
        <v>2</v>
      </c>
      <c r="E92" s="267">
        <v>167</v>
      </c>
      <c r="F92" s="865">
        <f t="shared" si="2"/>
        <v>167</v>
      </c>
      <c r="G92" s="232">
        <v>167</v>
      </c>
      <c r="H92" s="232"/>
      <c r="I92" s="31">
        <v>76</v>
      </c>
      <c r="J92" s="342">
        <v>24.464601603372351</v>
      </c>
      <c r="K92" s="210">
        <v>1.7009459497034478</v>
      </c>
      <c r="L92" s="208">
        <v>0</v>
      </c>
      <c r="M92" s="327">
        <v>1</v>
      </c>
      <c r="N92" s="221"/>
      <c r="P92" s="221"/>
      <c r="Q92" s="613"/>
      <c r="R92" s="613">
        <v>1.25</v>
      </c>
      <c r="S92" s="613">
        <v>56</v>
      </c>
      <c r="T92" s="613"/>
      <c r="U92" s="609">
        <v>374</v>
      </c>
      <c r="V92" s="221"/>
      <c r="W92" s="221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AQ92" s="221"/>
      <c r="AR92" s="221"/>
      <c r="AS92" s="221"/>
      <c r="AT92" s="221"/>
      <c r="AU92" s="221"/>
      <c r="AV92" s="221"/>
      <c r="AW92" s="221"/>
      <c r="AX92" s="221"/>
      <c r="AY92" s="221"/>
      <c r="AZ92" s="221"/>
      <c r="BA92" s="221"/>
      <c r="BB92" s="221"/>
      <c r="BC92" s="221"/>
      <c r="BD92" s="221"/>
      <c r="BE92" s="221"/>
      <c r="BF92" s="221"/>
      <c r="BG92" s="221"/>
      <c r="BH92" s="221"/>
      <c r="BI92" s="221"/>
      <c r="BJ92" s="221"/>
      <c r="BK92" s="221"/>
      <c r="BL92" s="221"/>
      <c r="BM92" s="221"/>
      <c r="BN92" s="221"/>
      <c r="BO92" s="221"/>
      <c r="BP92" s="221"/>
      <c r="BQ92" s="221"/>
      <c r="BR92" s="221"/>
      <c r="BS92" s="221"/>
      <c r="BT92" s="221"/>
      <c r="BU92" s="221"/>
      <c r="BV92" s="221"/>
      <c r="BW92" s="221"/>
      <c r="BX92" s="221"/>
      <c r="BY92" s="221"/>
      <c r="BZ92" s="221"/>
      <c r="CA92" s="221"/>
      <c r="CB92" s="221"/>
      <c r="CC92" s="221"/>
      <c r="CD92" s="221"/>
      <c r="CE92" s="221"/>
      <c r="CF92" s="221"/>
      <c r="CG92" s="221"/>
      <c r="CH92" s="221"/>
      <c r="CI92" s="221"/>
      <c r="CJ92" s="221"/>
      <c r="CK92" s="221"/>
      <c r="CL92" s="221"/>
      <c r="CM92" s="221"/>
      <c r="CN92" s="221"/>
      <c r="CO92" s="221"/>
      <c r="CP92" s="221"/>
      <c r="CQ92" s="221"/>
      <c r="CR92" s="221"/>
      <c r="CS92" s="221"/>
      <c r="CT92" s="221"/>
      <c r="CU92" s="221"/>
      <c r="CV92" s="221"/>
      <c r="CW92" s="221"/>
      <c r="CX92" s="221"/>
      <c r="CY92" s="221"/>
      <c r="CZ92" s="221"/>
      <c r="DA92" s="221"/>
      <c r="DB92" s="221"/>
      <c r="DC92" s="221"/>
      <c r="DD92" s="221"/>
      <c r="DE92" s="221"/>
      <c r="DF92" s="221"/>
      <c r="DG92" s="221"/>
      <c r="DH92" s="221"/>
      <c r="DI92" s="221"/>
      <c r="DJ92" s="221"/>
      <c r="DK92" s="221"/>
      <c r="DL92" s="221"/>
      <c r="DM92" s="221"/>
      <c r="DN92" s="221"/>
      <c r="DO92" s="221"/>
      <c r="DP92" s="221"/>
      <c r="DQ92" s="221"/>
      <c r="DR92" s="221"/>
      <c r="DS92" s="221"/>
      <c r="DT92" s="221"/>
      <c r="DU92" s="221"/>
      <c r="DV92" s="221"/>
      <c r="DW92" s="221"/>
      <c r="DX92" s="221"/>
      <c r="DY92" s="221"/>
      <c r="DZ92" s="221"/>
      <c r="EA92" s="221"/>
      <c r="EB92" s="221"/>
      <c r="EC92" s="221"/>
      <c r="ED92" s="221"/>
      <c r="EE92" s="221"/>
      <c r="EF92" s="221"/>
      <c r="EG92" s="221"/>
      <c r="EH92" s="221"/>
      <c r="EI92" s="221"/>
      <c r="EJ92" s="221"/>
      <c r="EK92" s="221"/>
      <c r="EL92" s="221"/>
      <c r="EM92" s="221"/>
      <c r="EN92" s="221"/>
      <c r="EO92" s="221"/>
      <c r="EP92" s="221"/>
      <c r="EQ92" s="221"/>
      <c r="ER92" s="221"/>
      <c r="ES92" s="221"/>
      <c r="ET92" s="221"/>
      <c r="EU92" s="221"/>
      <c r="EV92" s="221"/>
      <c r="EW92" s="221"/>
      <c r="EX92" s="221"/>
      <c r="EY92" s="221"/>
      <c r="EZ92" s="221"/>
      <c r="FA92" s="221"/>
      <c r="FB92" s="221"/>
      <c r="FC92" s="221"/>
      <c r="FD92" s="221"/>
      <c r="FE92" s="221"/>
      <c r="FF92" s="221"/>
      <c r="FG92" s="221"/>
      <c r="FH92" s="221"/>
      <c r="FI92" s="221"/>
      <c r="FJ92" s="221"/>
      <c r="FK92" s="221"/>
      <c r="FL92" s="221"/>
      <c r="FM92" s="221"/>
      <c r="FN92" s="221"/>
      <c r="FO92" s="221"/>
      <c r="FP92" s="221"/>
      <c r="FQ92" s="221"/>
      <c r="FR92" s="221"/>
      <c r="FS92" s="221"/>
      <c r="FT92" s="221"/>
      <c r="FU92" s="221"/>
      <c r="FV92" s="221"/>
      <c r="FW92" s="221"/>
      <c r="FX92" s="221"/>
      <c r="FY92" s="221"/>
      <c r="FZ92" s="221"/>
      <c r="GA92" s="221"/>
      <c r="GB92" s="221"/>
      <c r="GC92" s="221"/>
      <c r="GD92" s="221"/>
      <c r="GE92" s="221"/>
      <c r="GF92" s="221"/>
      <c r="GG92" s="221"/>
      <c r="GH92" s="221"/>
      <c r="GI92" s="221"/>
      <c r="GJ92" s="221"/>
      <c r="GK92" s="221"/>
      <c r="GL92" s="221"/>
      <c r="GM92" s="221"/>
      <c r="GN92" s="221"/>
      <c r="GO92" s="221"/>
      <c r="GP92" s="221"/>
      <c r="GQ92" s="221"/>
      <c r="GR92" s="221"/>
      <c r="GS92" s="221"/>
      <c r="GT92" s="221"/>
      <c r="GU92" s="221"/>
      <c r="GV92" s="221"/>
      <c r="GW92" s="221"/>
      <c r="GX92" s="221"/>
      <c r="GY92" s="221"/>
      <c r="GZ92" s="221"/>
      <c r="HA92" s="221"/>
      <c r="HB92" s="221"/>
      <c r="HC92" s="221"/>
      <c r="HD92" s="221"/>
      <c r="HE92" s="221"/>
      <c r="HF92" s="221"/>
      <c r="HG92" s="221"/>
      <c r="HH92" s="221"/>
      <c r="HI92" s="221"/>
      <c r="HJ92" s="221"/>
      <c r="HK92" s="221"/>
      <c r="HL92" s="221"/>
      <c r="HM92" s="221"/>
      <c r="HN92" s="221"/>
      <c r="HO92" s="221"/>
      <c r="HP92" s="221"/>
      <c r="HQ92" s="221"/>
      <c r="HR92" s="221"/>
      <c r="HS92" s="221"/>
      <c r="HT92" s="221"/>
      <c r="HU92" s="221"/>
      <c r="HV92" s="221"/>
      <c r="HW92" s="221"/>
      <c r="HX92" s="221"/>
      <c r="HY92" s="221"/>
      <c r="HZ92" s="221"/>
      <c r="IA92" s="221"/>
      <c r="IB92" s="221"/>
      <c r="IC92" s="221"/>
      <c r="ID92" s="221"/>
      <c r="IE92" s="221"/>
      <c r="IF92" s="221"/>
      <c r="IG92" s="221"/>
      <c r="IH92" s="221"/>
      <c r="II92" s="221"/>
      <c r="IJ92" s="221"/>
      <c r="IK92" s="221"/>
      <c r="IL92" s="221"/>
      <c r="IM92" s="221"/>
      <c r="IN92" s="221"/>
      <c r="IO92" s="221"/>
      <c r="IP92" s="221"/>
      <c r="IQ92" s="221"/>
      <c r="IR92" s="221"/>
      <c r="IS92" s="221"/>
      <c r="IT92" s="221"/>
      <c r="IU92" s="221"/>
      <c r="IV92" s="221"/>
      <c r="IW92" s="221"/>
      <c r="IX92" s="221"/>
      <c r="IY92" s="221"/>
      <c r="IZ92" s="221"/>
      <c r="JA92" s="221"/>
      <c r="JB92" s="221"/>
      <c r="JC92" s="221"/>
      <c r="JD92" s="221"/>
      <c r="JE92" s="221"/>
      <c r="JF92" s="221"/>
      <c r="JG92" s="221"/>
      <c r="JH92" s="221"/>
      <c r="JI92" s="221"/>
      <c r="JJ92" s="221"/>
      <c r="JK92" s="221"/>
      <c r="JL92" s="221"/>
      <c r="JM92" s="221"/>
      <c r="JN92" s="221"/>
      <c r="JO92" s="221"/>
      <c r="JP92" s="221"/>
      <c r="JQ92" s="221"/>
      <c r="JR92" s="221"/>
      <c r="JS92" s="221"/>
      <c r="JT92" s="221"/>
      <c r="JU92" s="221"/>
      <c r="JV92" s="221"/>
      <c r="JW92" s="221"/>
      <c r="JX92" s="221"/>
      <c r="JY92" s="221"/>
      <c r="JZ92" s="221"/>
      <c r="KA92" s="221"/>
      <c r="KB92" s="221"/>
      <c r="KC92" s="221"/>
      <c r="KD92" s="221"/>
      <c r="KE92" s="221"/>
      <c r="KF92" s="221"/>
      <c r="KG92" s="221"/>
      <c r="KH92" s="221"/>
      <c r="KI92" s="221"/>
      <c r="KJ92" s="221"/>
      <c r="KK92" s="221"/>
      <c r="KL92" s="221"/>
      <c r="KM92" s="221"/>
      <c r="KN92" s="221"/>
      <c r="KO92" s="221"/>
      <c r="KP92" s="221"/>
      <c r="KQ92" s="221"/>
      <c r="KR92" s="221"/>
      <c r="KS92" s="221"/>
      <c r="KT92" s="221"/>
      <c r="KU92" s="221"/>
      <c r="KV92" s="221"/>
      <c r="KW92" s="221"/>
      <c r="KX92" s="221"/>
      <c r="KY92" s="221"/>
      <c r="KZ92" s="221"/>
      <c r="LA92" s="221"/>
      <c r="LB92" s="221"/>
      <c r="LC92" s="221"/>
      <c r="LD92" s="221"/>
      <c r="LE92" s="221"/>
      <c r="LF92" s="221"/>
      <c r="LG92" s="221"/>
      <c r="LH92" s="221"/>
      <c r="LI92" s="221"/>
      <c r="LJ92" s="221"/>
      <c r="LK92" s="221"/>
      <c r="LL92" s="221"/>
      <c r="LM92" s="221"/>
      <c r="LN92" s="221"/>
      <c r="LO92" s="221"/>
      <c r="LP92" s="221"/>
      <c r="LQ92" s="221"/>
      <c r="LR92" s="221"/>
      <c r="LS92" s="221"/>
      <c r="LT92" s="221"/>
      <c r="LU92" s="221"/>
      <c r="LV92" s="221"/>
      <c r="LW92" s="221"/>
      <c r="LX92" s="221"/>
      <c r="LY92" s="221"/>
      <c r="LZ92" s="221"/>
      <c r="MA92" s="221"/>
      <c r="MB92" s="221"/>
      <c r="MC92" s="221"/>
      <c r="MD92" s="221"/>
      <c r="ME92" s="221"/>
      <c r="MF92" s="221"/>
      <c r="MG92" s="221"/>
      <c r="MH92" s="221"/>
      <c r="MI92" s="221"/>
      <c r="MJ92" s="221"/>
      <c r="MK92" s="221"/>
      <c r="ML92" s="221"/>
      <c r="MM92" s="221"/>
      <c r="MN92" s="221"/>
      <c r="MO92" s="221"/>
      <c r="MP92" s="221"/>
      <c r="MQ92" s="221"/>
      <c r="MR92" s="221"/>
      <c r="MS92" s="221"/>
      <c r="MT92" s="221"/>
      <c r="MU92" s="221"/>
      <c r="MV92" s="221"/>
      <c r="MW92" s="221"/>
      <c r="MX92" s="221"/>
      <c r="MY92" s="221"/>
      <c r="MZ92" s="221"/>
      <c r="NA92" s="221"/>
      <c r="NB92" s="221"/>
      <c r="NC92" s="221"/>
      <c r="ND92" s="221"/>
      <c r="NE92" s="221"/>
      <c r="NF92" s="221"/>
      <c r="NG92" s="221"/>
    </row>
    <row r="93" spans="1:371" s="133" customFormat="1" x14ac:dyDescent="0.25">
      <c r="A93" s="221">
        <v>168</v>
      </c>
      <c r="B93" s="221">
        <v>0</v>
      </c>
      <c r="C93" s="61">
        <v>1</v>
      </c>
      <c r="D93" s="90">
        <v>2</v>
      </c>
      <c r="E93" s="267">
        <v>169</v>
      </c>
      <c r="F93" s="865">
        <f t="shared" si="2"/>
        <v>169</v>
      </c>
      <c r="G93" s="232">
        <v>169</v>
      </c>
      <c r="H93" s="232"/>
      <c r="I93" s="122">
        <v>85</v>
      </c>
      <c r="J93" s="342">
        <v>15.719503287070852</v>
      </c>
      <c r="K93" s="210">
        <v>1.7204747131206246</v>
      </c>
      <c r="L93" s="208">
        <v>0</v>
      </c>
      <c r="M93" s="327">
        <v>0</v>
      </c>
      <c r="N93" s="221"/>
      <c r="P93" s="221"/>
      <c r="Q93" s="613">
        <v>102</v>
      </c>
      <c r="R93" s="613">
        <v>2.34</v>
      </c>
      <c r="S93" s="613">
        <v>27</v>
      </c>
      <c r="T93" s="613"/>
      <c r="U93" s="614">
        <v>3918</v>
      </c>
    </row>
    <row r="94" spans="1:371" s="133" customFormat="1" x14ac:dyDescent="0.25">
      <c r="A94" s="221">
        <v>170</v>
      </c>
      <c r="B94" s="221">
        <v>0</v>
      </c>
      <c r="C94" s="61">
        <v>1</v>
      </c>
      <c r="D94" s="90">
        <v>2</v>
      </c>
      <c r="E94" s="267">
        <v>171</v>
      </c>
      <c r="F94" s="865">
        <f t="shared" si="2"/>
        <v>171</v>
      </c>
      <c r="G94" s="232">
        <v>171</v>
      </c>
      <c r="H94" s="232"/>
      <c r="I94" s="122">
        <v>69</v>
      </c>
      <c r="J94" s="342">
        <v>26.678200692041525</v>
      </c>
      <c r="K94" s="210">
        <v>1.8855580279187985</v>
      </c>
      <c r="L94" s="208">
        <v>1</v>
      </c>
      <c r="M94" s="327">
        <v>1</v>
      </c>
      <c r="N94" s="221"/>
      <c r="P94" s="221"/>
      <c r="Q94" s="592">
        <v>94</v>
      </c>
      <c r="R94" s="613">
        <v>0.68</v>
      </c>
      <c r="S94" s="592">
        <v>86</v>
      </c>
      <c r="T94" s="592"/>
      <c r="U94" s="607">
        <v>1601</v>
      </c>
    </row>
    <row r="95" spans="1:371" s="133" customFormat="1" x14ac:dyDescent="0.25">
      <c r="A95" s="221">
        <v>174</v>
      </c>
      <c r="B95" s="221">
        <v>0</v>
      </c>
      <c r="C95" s="61">
        <v>1</v>
      </c>
      <c r="D95" s="61">
        <v>2</v>
      </c>
      <c r="E95" s="90">
        <v>175</v>
      </c>
      <c r="F95" s="865">
        <f t="shared" si="2"/>
        <v>175</v>
      </c>
      <c r="G95" s="232">
        <v>175</v>
      </c>
      <c r="H95" s="232"/>
      <c r="I95" s="161">
        <v>71</v>
      </c>
      <c r="J95" s="342">
        <v>31.28092182961473</v>
      </c>
      <c r="K95" s="210">
        <v>2.1498988329030557</v>
      </c>
      <c r="L95" s="133">
        <v>0</v>
      </c>
      <c r="M95" s="114">
        <v>0</v>
      </c>
      <c r="Q95" s="592">
        <v>120</v>
      </c>
      <c r="R95" s="592">
        <v>1.61</v>
      </c>
      <c r="S95" s="592">
        <v>41</v>
      </c>
      <c r="T95" s="592"/>
      <c r="U95" s="607">
        <v>931</v>
      </c>
    </row>
    <row r="96" spans="1:371" s="133" customFormat="1" x14ac:dyDescent="0.25">
      <c r="A96" s="274">
        <v>175</v>
      </c>
      <c r="B96" s="221">
        <v>0</v>
      </c>
      <c r="C96" s="61">
        <v>1</v>
      </c>
      <c r="D96" s="61">
        <v>2</v>
      </c>
      <c r="E96" s="90">
        <v>176</v>
      </c>
      <c r="F96" s="865">
        <f t="shared" si="2"/>
        <v>176</v>
      </c>
      <c r="G96" s="232">
        <v>176</v>
      </c>
      <c r="H96" s="232"/>
      <c r="I96" s="161">
        <v>81</v>
      </c>
      <c r="J96" s="342">
        <v>29.053287981859416</v>
      </c>
      <c r="K96" s="210">
        <v>1.919050662550587</v>
      </c>
      <c r="L96" s="133">
        <v>0</v>
      </c>
      <c r="M96" s="114">
        <v>0</v>
      </c>
      <c r="Q96" s="592">
        <v>93</v>
      </c>
      <c r="R96" s="592">
        <v>1.1499999999999999</v>
      </c>
      <c r="S96" s="592">
        <v>58</v>
      </c>
      <c r="T96" s="592"/>
      <c r="U96" s="607">
        <v>1927</v>
      </c>
    </row>
    <row r="97" spans="1:371" s="133" customFormat="1" x14ac:dyDescent="0.25">
      <c r="A97" s="221">
        <v>176</v>
      </c>
      <c r="B97" s="221">
        <v>0</v>
      </c>
      <c r="C97" s="61">
        <v>1</v>
      </c>
      <c r="D97" s="61">
        <v>2</v>
      </c>
      <c r="E97" s="90">
        <v>177</v>
      </c>
      <c r="F97" s="865">
        <f t="shared" si="2"/>
        <v>177</v>
      </c>
      <c r="G97" s="232">
        <v>177</v>
      </c>
      <c r="H97" s="232"/>
      <c r="I97" s="161">
        <v>78</v>
      </c>
      <c r="J97" s="342">
        <v>24.37673130193906</v>
      </c>
      <c r="K97" s="210">
        <v>2.1620603882498211</v>
      </c>
      <c r="L97" s="133">
        <v>0</v>
      </c>
      <c r="M97" s="114">
        <v>1</v>
      </c>
      <c r="Q97" s="592">
        <v>184</v>
      </c>
      <c r="R97" s="592">
        <v>1.1499999999999999</v>
      </c>
      <c r="S97" s="592">
        <v>61</v>
      </c>
      <c r="T97" s="592"/>
      <c r="U97" s="607">
        <v>3799</v>
      </c>
    </row>
    <row r="98" spans="1:371" s="133" customFormat="1" x14ac:dyDescent="0.25">
      <c r="A98" s="221">
        <v>177</v>
      </c>
      <c r="B98" s="274">
        <v>0</v>
      </c>
      <c r="C98" s="61">
        <v>1</v>
      </c>
      <c r="D98" s="61">
        <v>2</v>
      </c>
      <c r="E98" s="90">
        <v>178</v>
      </c>
      <c r="F98" s="865">
        <f t="shared" ref="F98:F129" si="3">E98</f>
        <v>178</v>
      </c>
      <c r="G98" s="232">
        <v>178</v>
      </c>
      <c r="H98" s="232"/>
      <c r="I98" s="161">
        <v>66</v>
      </c>
      <c r="J98" s="342">
        <v>27.763429752066116</v>
      </c>
      <c r="K98" s="210">
        <v>2.0254654972534958</v>
      </c>
      <c r="L98" s="133">
        <v>0</v>
      </c>
      <c r="M98" s="114">
        <v>0</v>
      </c>
      <c r="Q98" s="592">
        <v>105</v>
      </c>
      <c r="R98" s="592">
        <v>1.26</v>
      </c>
      <c r="S98" s="592">
        <v>70</v>
      </c>
      <c r="T98" s="592"/>
      <c r="U98" s="607">
        <v>2573</v>
      </c>
    </row>
    <row r="99" spans="1:371" s="133" customFormat="1" x14ac:dyDescent="0.25">
      <c r="A99" s="221">
        <v>179</v>
      </c>
      <c r="B99" s="221">
        <v>0</v>
      </c>
      <c r="C99" s="61">
        <v>1</v>
      </c>
      <c r="D99" s="61">
        <v>2</v>
      </c>
      <c r="E99" s="90">
        <v>180</v>
      </c>
      <c r="F99" s="865">
        <f t="shared" si="3"/>
        <v>180</v>
      </c>
      <c r="G99" s="232">
        <v>180</v>
      </c>
      <c r="H99" s="232"/>
      <c r="I99" s="61">
        <v>67</v>
      </c>
      <c r="J99" s="342">
        <v>34.80081484834767</v>
      </c>
      <c r="K99" s="210">
        <v>2.473662451005139</v>
      </c>
      <c r="L99" s="133">
        <v>0</v>
      </c>
      <c r="M99" s="114">
        <v>1</v>
      </c>
      <c r="Q99" s="592">
        <v>117</v>
      </c>
      <c r="R99" s="592">
        <v>2.08</v>
      </c>
      <c r="S99" s="592">
        <v>48</v>
      </c>
      <c r="T99" s="592"/>
      <c r="U99" s="607">
        <v>2489</v>
      </c>
    </row>
    <row r="100" spans="1:371" s="133" customFormat="1" x14ac:dyDescent="0.25">
      <c r="A100" s="453">
        <v>181</v>
      </c>
      <c r="B100" s="453">
        <v>0</v>
      </c>
      <c r="C100" s="95">
        <v>1</v>
      </c>
      <c r="D100" s="95">
        <v>2</v>
      </c>
      <c r="E100" s="110">
        <v>182</v>
      </c>
      <c r="F100" s="865">
        <f t="shared" si="3"/>
        <v>182</v>
      </c>
      <c r="G100" s="95">
        <v>182</v>
      </c>
      <c r="H100" s="95"/>
      <c r="I100" s="161">
        <v>84</v>
      </c>
      <c r="J100" s="671">
        <v>30.483379300333869</v>
      </c>
      <c r="K100" s="669">
        <v>1.9220442594348652</v>
      </c>
      <c r="L100" s="95">
        <v>1</v>
      </c>
      <c r="M100" s="95">
        <v>1</v>
      </c>
      <c r="N100" s="95"/>
      <c r="O100" s="95"/>
      <c r="P100" s="95"/>
      <c r="Q100" s="95"/>
      <c r="R100" s="95">
        <v>0.92</v>
      </c>
      <c r="S100" s="95">
        <v>58</v>
      </c>
      <c r="T100" s="95"/>
      <c r="U100" s="375">
        <v>761</v>
      </c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5"/>
      <c r="CQ100" s="95"/>
      <c r="CR100" s="95"/>
      <c r="CS100" s="95"/>
      <c r="CT100" s="95"/>
      <c r="CU100" s="95"/>
      <c r="CV100" s="95"/>
      <c r="CW100" s="95"/>
      <c r="CX100" s="95"/>
      <c r="CY100" s="95"/>
      <c r="CZ100" s="95"/>
      <c r="DA100" s="95"/>
      <c r="DB100" s="95"/>
      <c r="DC100" s="95"/>
      <c r="DD100" s="95"/>
      <c r="DE100" s="95"/>
      <c r="DF100" s="95"/>
      <c r="DG100" s="95"/>
      <c r="DH100" s="95"/>
      <c r="DI100" s="95"/>
      <c r="DJ100" s="95"/>
      <c r="DK100" s="95"/>
      <c r="DL100" s="95"/>
      <c r="DM100" s="95"/>
      <c r="DN100" s="95"/>
      <c r="DO100" s="95"/>
      <c r="DP100" s="95"/>
      <c r="DQ100" s="95"/>
      <c r="DR100" s="95"/>
      <c r="DS100" s="95"/>
      <c r="DT100" s="95"/>
      <c r="DU100" s="95"/>
      <c r="DV100" s="95"/>
      <c r="DW100" s="95"/>
      <c r="DX100" s="95"/>
      <c r="DY100" s="95"/>
      <c r="DZ100" s="95"/>
      <c r="EA100" s="95"/>
      <c r="EB100" s="95"/>
      <c r="EC100" s="95"/>
      <c r="ED100" s="95"/>
      <c r="EE100" s="95"/>
      <c r="EF100" s="95"/>
      <c r="EG100" s="95"/>
      <c r="EH100" s="95"/>
      <c r="EI100" s="95"/>
      <c r="EJ100" s="95"/>
      <c r="EK100" s="95"/>
      <c r="EL100" s="95"/>
      <c r="EM100" s="95"/>
      <c r="EN100" s="95"/>
      <c r="EO100" s="95"/>
      <c r="EP100" s="95"/>
      <c r="EQ100" s="95"/>
      <c r="ER100" s="95"/>
      <c r="ES100" s="95"/>
      <c r="ET100" s="95"/>
      <c r="EU100" s="95"/>
      <c r="EV100" s="95"/>
      <c r="EW100" s="95"/>
      <c r="EX100" s="95"/>
      <c r="EY100" s="95"/>
      <c r="EZ100" s="95"/>
      <c r="FA100" s="95"/>
      <c r="FB100" s="95"/>
      <c r="FC100" s="95"/>
      <c r="FD100" s="95"/>
      <c r="FE100" s="95"/>
      <c r="FF100" s="95"/>
      <c r="FG100" s="95"/>
      <c r="FH100" s="95"/>
      <c r="FI100" s="95"/>
      <c r="FJ100" s="95"/>
      <c r="FK100" s="95"/>
      <c r="FL100" s="95"/>
      <c r="FM100" s="95"/>
      <c r="FN100" s="95"/>
      <c r="FO100" s="95"/>
      <c r="FP100" s="95"/>
      <c r="FQ100" s="95"/>
      <c r="FR100" s="95"/>
      <c r="FS100" s="95"/>
      <c r="FT100" s="95"/>
      <c r="FU100" s="95"/>
      <c r="FV100" s="95"/>
      <c r="FW100" s="95"/>
      <c r="FX100" s="95"/>
      <c r="FY100" s="95"/>
      <c r="FZ100" s="95"/>
      <c r="GA100" s="95"/>
      <c r="GB100" s="95"/>
      <c r="GC100" s="95"/>
      <c r="GD100" s="95"/>
      <c r="GE100" s="95"/>
      <c r="GF100" s="95"/>
      <c r="GG100" s="95"/>
      <c r="GH100" s="95"/>
      <c r="GI100" s="95"/>
      <c r="GJ100" s="95"/>
      <c r="GK100" s="95"/>
      <c r="GL100" s="95"/>
      <c r="GM100" s="95"/>
      <c r="GN100" s="95"/>
      <c r="GO100" s="95"/>
      <c r="GP100" s="95"/>
      <c r="GQ100" s="95"/>
      <c r="GR100" s="95"/>
      <c r="GS100" s="95"/>
      <c r="GT100" s="95"/>
      <c r="GU100" s="95"/>
      <c r="GV100" s="95"/>
      <c r="GW100" s="95"/>
      <c r="GX100" s="95"/>
      <c r="GY100" s="95"/>
      <c r="GZ100" s="95"/>
      <c r="HA100" s="95"/>
      <c r="HB100" s="95"/>
      <c r="HC100" s="95"/>
      <c r="HD100" s="95"/>
      <c r="HE100" s="95"/>
      <c r="HF100" s="95"/>
      <c r="HG100" s="95"/>
      <c r="HH100" s="95"/>
      <c r="HI100" s="95"/>
      <c r="HJ100" s="95"/>
      <c r="HK100" s="95"/>
      <c r="HL100" s="95"/>
      <c r="HM100" s="95"/>
      <c r="HN100" s="95"/>
      <c r="HO100" s="95"/>
      <c r="HP100" s="95"/>
      <c r="HQ100" s="95"/>
      <c r="HR100" s="95"/>
      <c r="HS100" s="95"/>
      <c r="HT100" s="95"/>
      <c r="HU100" s="95"/>
      <c r="HV100" s="95"/>
      <c r="HW100" s="95"/>
      <c r="HX100" s="95"/>
      <c r="HY100" s="95"/>
      <c r="HZ100" s="95"/>
      <c r="IA100" s="95"/>
      <c r="IB100" s="95"/>
      <c r="IC100" s="95"/>
      <c r="ID100" s="95"/>
      <c r="IE100" s="95"/>
      <c r="IF100" s="95"/>
      <c r="IG100" s="95"/>
      <c r="IH100" s="95"/>
      <c r="II100" s="95"/>
      <c r="IJ100" s="95"/>
      <c r="IK100" s="95"/>
      <c r="IL100" s="95"/>
      <c r="IM100" s="95"/>
      <c r="IN100" s="95"/>
      <c r="IO100" s="95"/>
      <c r="IP100" s="95"/>
      <c r="IQ100" s="95"/>
      <c r="IR100" s="95"/>
      <c r="IS100" s="95"/>
      <c r="IT100" s="95"/>
      <c r="IU100" s="95"/>
      <c r="IV100" s="95"/>
      <c r="IW100" s="95"/>
      <c r="IX100" s="95"/>
      <c r="IY100" s="95"/>
      <c r="IZ100" s="95"/>
      <c r="JA100" s="95"/>
      <c r="JB100" s="95"/>
      <c r="JC100" s="95"/>
      <c r="JD100" s="95"/>
      <c r="JE100" s="95"/>
      <c r="JF100" s="95"/>
      <c r="JG100" s="95"/>
      <c r="JH100" s="95"/>
      <c r="JI100" s="95"/>
      <c r="JJ100" s="95"/>
      <c r="JK100" s="95"/>
      <c r="JL100" s="95"/>
      <c r="JM100" s="95"/>
      <c r="JN100" s="95"/>
      <c r="JO100" s="95"/>
      <c r="JP100" s="95"/>
      <c r="JQ100" s="95"/>
      <c r="JR100" s="95"/>
      <c r="JS100" s="95"/>
      <c r="JT100" s="95"/>
      <c r="JU100" s="95"/>
      <c r="JV100" s="95"/>
      <c r="JW100" s="95"/>
      <c r="JX100" s="95"/>
      <c r="JY100" s="95"/>
      <c r="JZ100" s="95"/>
      <c r="KA100" s="95"/>
      <c r="KB100" s="95"/>
      <c r="KC100" s="95"/>
      <c r="KD100" s="95"/>
      <c r="KE100" s="95"/>
      <c r="KF100" s="95"/>
      <c r="KG100" s="95"/>
      <c r="KH100" s="95"/>
      <c r="KI100" s="95"/>
      <c r="KJ100" s="95"/>
      <c r="KK100" s="95"/>
      <c r="KL100" s="95"/>
      <c r="KM100" s="95"/>
      <c r="KN100" s="95"/>
      <c r="KO100" s="95"/>
      <c r="KP100" s="95"/>
      <c r="KQ100" s="95"/>
      <c r="KR100" s="95"/>
      <c r="KS100" s="95"/>
      <c r="KT100" s="95"/>
      <c r="KU100" s="95"/>
      <c r="KV100" s="95"/>
      <c r="KW100" s="95"/>
      <c r="KX100" s="95"/>
      <c r="KY100" s="95"/>
      <c r="KZ100" s="95"/>
      <c r="LA100" s="95"/>
      <c r="LB100" s="95"/>
      <c r="LC100" s="95"/>
      <c r="LD100" s="95"/>
      <c r="LE100" s="95"/>
      <c r="LF100" s="95"/>
      <c r="LG100" s="95"/>
      <c r="LH100" s="95"/>
      <c r="LI100" s="95"/>
      <c r="LJ100" s="95"/>
      <c r="LK100" s="95"/>
      <c r="LL100" s="95"/>
      <c r="LM100" s="95"/>
      <c r="LN100" s="95"/>
      <c r="LO100" s="95"/>
      <c r="LP100" s="95"/>
      <c r="LQ100" s="95"/>
      <c r="LR100" s="95"/>
      <c r="LS100" s="95"/>
      <c r="LT100" s="95"/>
      <c r="LU100" s="95"/>
      <c r="LV100" s="95"/>
      <c r="LW100" s="95"/>
      <c r="LX100" s="95"/>
      <c r="LY100" s="95"/>
      <c r="LZ100" s="95"/>
      <c r="MA100" s="95"/>
      <c r="MB100" s="95"/>
      <c r="MC100" s="95"/>
      <c r="MD100" s="95"/>
      <c r="ME100" s="95"/>
      <c r="MF100" s="95"/>
      <c r="MG100" s="95"/>
      <c r="MH100" s="95"/>
      <c r="MI100" s="95"/>
      <c r="MJ100" s="95"/>
      <c r="MK100" s="95"/>
      <c r="ML100" s="95"/>
      <c r="MM100" s="95"/>
      <c r="MN100" s="95"/>
      <c r="MO100" s="95"/>
      <c r="MP100" s="95"/>
      <c r="MQ100" s="95"/>
      <c r="MR100" s="95"/>
      <c r="MS100" s="95"/>
      <c r="MT100" s="95"/>
      <c r="MU100" s="95"/>
      <c r="MV100" s="95"/>
      <c r="MW100" s="95"/>
      <c r="MX100" s="95"/>
      <c r="MY100" s="95"/>
      <c r="MZ100" s="95"/>
      <c r="NA100" s="95"/>
      <c r="NB100" s="95"/>
      <c r="NC100" s="95"/>
      <c r="ND100" s="95"/>
      <c r="NE100" s="95"/>
      <c r="NF100" s="95"/>
      <c r="NG100" s="95"/>
    </row>
    <row r="101" spans="1:371" s="133" customFormat="1" x14ac:dyDescent="0.25">
      <c r="A101" s="221">
        <v>182</v>
      </c>
      <c r="B101" s="221">
        <v>0</v>
      </c>
      <c r="C101" s="61">
        <v>1</v>
      </c>
      <c r="D101" s="61">
        <v>2</v>
      </c>
      <c r="E101" s="90">
        <v>183</v>
      </c>
      <c r="F101" s="865">
        <f t="shared" si="3"/>
        <v>183</v>
      </c>
      <c r="G101" s="232">
        <v>183</v>
      </c>
      <c r="H101" s="232"/>
      <c r="I101" s="61">
        <v>78</v>
      </c>
      <c r="J101" s="342">
        <v>22.136739730004358</v>
      </c>
      <c r="K101" s="210">
        <v>1.6776828591201036</v>
      </c>
      <c r="L101" s="133">
        <v>1</v>
      </c>
      <c r="M101" s="114">
        <v>0</v>
      </c>
      <c r="Q101" s="592">
        <v>101</v>
      </c>
      <c r="R101" s="592">
        <v>1.1100000000000001</v>
      </c>
      <c r="S101" s="592">
        <v>47</v>
      </c>
      <c r="T101" s="592"/>
      <c r="U101" s="607">
        <v>2204</v>
      </c>
    </row>
    <row r="102" spans="1:371" s="133" customFormat="1" x14ac:dyDescent="0.25">
      <c r="A102" s="221">
        <v>183</v>
      </c>
      <c r="B102" s="221">
        <v>0</v>
      </c>
      <c r="C102" s="61">
        <v>1</v>
      </c>
      <c r="D102" s="61">
        <v>2</v>
      </c>
      <c r="E102" s="90">
        <v>184</v>
      </c>
      <c r="F102" s="865">
        <f t="shared" si="3"/>
        <v>184</v>
      </c>
      <c r="G102" s="232">
        <v>184</v>
      </c>
      <c r="H102" s="232"/>
      <c r="I102" s="161">
        <v>84</v>
      </c>
      <c r="J102" s="342">
        <v>26.196187350082059</v>
      </c>
      <c r="K102" s="210">
        <v>2.011541581927212</v>
      </c>
      <c r="L102" s="133">
        <v>0</v>
      </c>
      <c r="M102" s="114">
        <v>1</v>
      </c>
      <c r="Q102" s="592">
        <v>206</v>
      </c>
      <c r="R102" s="592">
        <v>1.73</v>
      </c>
      <c r="S102" s="592">
        <v>38</v>
      </c>
      <c r="T102" s="592"/>
      <c r="U102" s="607">
        <v>2401</v>
      </c>
    </row>
    <row r="103" spans="1:371" s="133" customFormat="1" x14ac:dyDescent="0.25">
      <c r="A103" s="221">
        <v>185</v>
      </c>
      <c r="B103" s="274">
        <v>0</v>
      </c>
      <c r="C103" s="61">
        <v>1</v>
      </c>
      <c r="D103" s="61">
        <v>2</v>
      </c>
      <c r="E103" s="90">
        <v>186</v>
      </c>
      <c r="F103" s="865">
        <f t="shared" si="3"/>
        <v>186</v>
      </c>
      <c r="G103" s="232">
        <v>186</v>
      </c>
      <c r="H103" s="232"/>
      <c r="I103" s="161">
        <v>71</v>
      </c>
      <c r="J103" s="342">
        <v>24.386526444139609</v>
      </c>
      <c r="K103" s="210">
        <v>1.6822525610640755</v>
      </c>
      <c r="L103" s="133">
        <v>1</v>
      </c>
      <c r="M103" s="114">
        <v>0</v>
      </c>
      <c r="Q103" s="592">
        <v>141</v>
      </c>
      <c r="R103" s="592">
        <v>1.02</v>
      </c>
      <c r="S103" s="592">
        <v>55</v>
      </c>
      <c r="T103" s="592"/>
      <c r="U103" s="607">
        <v>2020</v>
      </c>
    </row>
    <row r="104" spans="1:371" s="133" customFormat="1" x14ac:dyDescent="0.25">
      <c r="A104" s="221">
        <v>186</v>
      </c>
      <c r="B104" s="221">
        <v>0</v>
      </c>
      <c r="C104" s="61">
        <v>1</v>
      </c>
      <c r="D104" s="61">
        <v>2</v>
      </c>
      <c r="E104" s="90">
        <v>187</v>
      </c>
      <c r="F104" s="865">
        <f t="shared" si="3"/>
        <v>187</v>
      </c>
      <c r="G104" s="232">
        <v>187</v>
      </c>
      <c r="H104" s="232"/>
      <c r="I104" s="161">
        <v>84</v>
      </c>
      <c r="J104" s="342">
        <v>26.296566837107374</v>
      </c>
      <c r="K104" s="210">
        <v>2.1410109736858627</v>
      </c>
      <c r="L104" s="133">
        <v>0</v>
      </c>
      <c r="M104" s="114">
        <v>0</v>
      </c>
      <c r="Q104" s="592">
        <v>121</v>
      </c>
      <c r="R104" s="592">
        <v>0.87</v>
      </c>
      <c r="S104" s="592">
        <v>83</v>
      </c>
      <c r="T104" s="592"/>
      <c r="U104" s="607">
        <v>4474</v>
      </c>
    </row>
    <row r="105" spans="1:371" s="133" customFormat="1" x14ac:dyDescent="0.25">
      <c r="A105" s="453">
        <v>187</v>
      </c>
      <c r="B105" s="636">
        <v>0</v>
      </c>
      <c r="C105" s="95">
        <v>1</v>
      </c>
      <c r="D105" s="95">
        <v>2</v>
      </c>
      <c r="E105" s="110">
        <v>188</v>
      </c>
      <c r="F105" s="865">
        <f t="shared" si="3"/>
        <v>188</v>
      </c>
      <c r="G105" s="95">
        <v>188</v>
      </c>
      <c r="H105" s="95"/>
      <c r="I105" s="61">
        <v>83</v>
      </c>
      <c r="J105" s="671">
        <v>41.234895478504072</v>
      </c>
      <c r="K105" s="669">
        <v>2.2061363344456866</v>
      </c>
      <c r="L105" s="95">
        <v>1</v>
      </c>
      <c r="M105" s="95">
        <v>0</v>
      </c>
      <c r="N105" s="95"/>
      <c r="O105" s="95"/>
      <c r="P105" s="95"/>
      <c r="Q105" s="95">
        <v>100</v>
      </c>
      <c r="R105" s="95">
        <v>1.18</v>
      </c>
      <c r="S105" s="95">
        <v>44</v>
      </c>
      <c r="T105" s="95"/>
      <c r="U105" s="375">
        <v>13149</v>
      </c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95"/>
      <c r="CR105" s="95"/>
      <c r="CS105" s="95"/>
      <c r="CT105" s="95"/>
      <c r="CU105" s="95"/>
      <c r="CV105" s="95"/>
      <c r="CW105" s="95"/>
      <c r="CX105" s="95"/>
      <c r="CY105" s="95"/>
      <c r="CZ105" s="95"/>
      <c r="DA105" s="95"/>
      <c r="DB105" s="95"/>
      <c r="DC105" s="95"/>
      <c r="DD105" s="95"/>
      <c r="DE105" s="95"/>
      <c r="DF105" s="95"/>
      <c r="DG105" s="95"/>
      <c r="DH105" s="95"/>
      <c r="DI105" s="95"/>
      <c r="DJ105" s="95"/>
      <c r="DK105" s="95"/>
      <c r="DL105" s="95"/>
      <c r="DM105" s="95"/>
      <c r="DN105" s="95"/>
      <c r="DO105" s="95"/>
      <c r="DP105" s="95"/>
      <c r="DQ105" s="95"/>
      <c r="DR105" s="95"/>
      <c r="DS105" s="95"/>
      <c r="DT105" s="95"/>
      <c r="DU105" s="95"/>
      <c r="DV105" s="95"/>
      <c r="DW105" s="95"/>
      <c r="DX105" s="95"/>
      <c r="DY105" s="95"/>
      <c r="DZ105" s="95"/>
      <c r="EA105" s="95"/>
      <c r="EB105" s="95"/>
      <c r="EC105" s="95"/>
      <c r="ED105" s="95"/>
      <c r="EE105" s="95"/>
      <c r="EF105" s="95"/>
      <c r="EG105" s="95"/>
      <c r="EH105" s="95"/>
      <c r="EI105" s="95"/>
      <c r="EJ105" s="95"/>
      <c r="EK105" s="95"/>
      <c r="EL105" s="95"/>
      <c r="EM105" s="95"/>
      <c r="EN105" s="95"/>
      <c r="EO105" s="95"/>
      <c r="EP105" s="95"/>
      <c r="EQ105" s="95"/>
      <c r="ER105" s="95"/>
      <c r="ES105" s="95"/>
      <c r="ET105" s="95"/>
      <c r="EU105" s="95"/>
      <c r="EV105" s="95"/>
      <c r="EW105" s="95"/>
      <c r="EX105" s="95"/>
      <c r="EY105" s="95"/>
      <c r="EZ105" s="95"/>
      <c r="FA105" s="95"/>
      <c r="FB105" s="95"/>
      <c r="FC105" s="95"/>
      <c r="FD105" s="95"/>
      <c r="FE105" s="95"/>
      <c r="FF105" s="95"/>
      <c r="FG105" s="95"/>
      <c r="FH105" s="95"/>
      <c r="FI105" s="95"/>
      <c r="FJ105" s="95"/>
      <c r="FK105" s="95"/>
      <c r="FL105" s="95"/>
      <c r="FM105" s="95"/>
      <c r="FN105" s="95"/>
      <c r="FO105" s="95"/>
      <c r="FP105" s="95"/>
      <c r="FQ105" s="95"/>
      <c r="FR105" s="95"/>
      <c r="FS105" s="95"/>
      <c r="FT105" s="95"/>
      <c r="FU105" s="95"/>
      <c r="FV105" s="95"/>
      <c r="FW105" s="95"/>
      <c r="FX105" s="95"/>
      <c r="FY105" s="95"/>
      <c r="FZ105" s="95"/>
      <c r="GA105" s="95"/>
      <c r="GB105" s="95"/>
      <c r="GC105" s="95"/>
      <c r="GD105" s="95"/>
      <c r="GE105" s="95"/>
      <c r="GF105" s="95"/>
      <c r="GG105" s="95"/>
      <c r="GH105" s="95"/>
      <c r="GI105" s="95"/>
      <c r="GJ105" s="95"/>
      <c r="GK105" s="95"/>
      <c r="GL105" s="95"/>
      <c r="GM105" s="95"/>
      <c r="GN105" s="95"/>
      <c r="GO105" s="95"/>
      <c r="GP105" s="95"/>
      <c r="GQ105" s="95"/>
      <c r="GR105" s="95"/>
      <c r="GS105" s="95"/>
      <c r="GT105" s="95"/>
      <c r="GU105" s="95"/>
      <c r="GV105" s="95"/>
      <c r="GW105" s="95"/>
      <c r="GX105" s="95"/>
      <c r="GY105" s="95"/>
      <c r="GZ105" s="95"/>
      <c r="HA105" s="95"/>
      <c r="HB105" s="95"/>
      <c r="HC105" s="95"/>
      <c r="HD105" s="95"/>
      <c r="HE105" s="95"/>
      <c r="HF105" s="95"/>
      <c r="HG105" s="95"/>
      <c r="HH105" s="95"/>
      <c r="HI105" s="95"/>
      <c r="HJ105" s="95"/>
      <c r="HK105" s="95"/>
      <c r="HL105" s="95"/>
      <c r="HM105" s="95"/>
      <c r="HN105" s="95"/>
      <c r="HO105" s="95"/>
      <c r="HP105" s="95"/>
      <c r="HQ105" s="95"/>
      <c r="HR105" s="95"/>
      <c r="HS105" s="95"/>
      <c r="HT105" s="95"/>
      <c r="HU105" s="95"/>
      <c r="HV105" s="95"/>
      <c r="HW105" s="95"/>
      <c r="HX105" s="95"/>
      <c r="HY105" s="95"/>
      <c r="HZ105" s="95"/>
      <c r="IA105" s="95"/>
      <c r="IB105" s="95"/>
      <c r="IC105" s="95"/>
      <c r="ID105" s="95"/>
      <c r="IE105" s="95"/>
      <c r="IF105" s="95"/>
      <c r="IG105" s="95"/>
      <c r="IH105" s="95"/>
      <c r="II105" s="95"/>
      <c r="IJ105" s="95"/>
      <c r="IK105" s="95"/>
      <c r="IL105" s="95"/>
      <c r="IM105" s="95"/>
      <c r="IN105" s="95"/>
      <c r="IO105" s="95"/>
      <c r="IP105" s="95"/>
      <c r="IQ105" s="95"/>
      <c r="IR105" s="95"/>
      <c r="IS105" s="95"/>
      <c r="IT105" s="95"/>
      <c r="IU105" s="95"/>
      <c r="IV105" s="95"/>
      <c r="IW105" s="95"/>
      <c r="IX105" s="95"/>
      <c r="IY105" s="95"/>
      <c r="IZ105" s="95"/>
      <c r="JA105" s="95"/>
      <c r="JB105" s="95"/>
      <c r="JC105" s="95"/>
      <c r="JD105" s="95"/>
      <c r="JE105" s="95"/>
      <c r="JF105" s="95"/>
      <c r="JG105" s="95"/>
      <c r="JH105" s="95"/>
      <c r="JI105" s="95"/>
      <c r="JJ105" s="95"/>
      <c r="JK105" s="95"/>
      <c r="JL105" s="95"/>
      <c r="JM105" s="95"/>
      <c r="JN105" s="95"/>
      <c r="JO105" s="95"/>
      <c r="JP105" s="95"/>
      <c r="JQ105" s="95"/>
      <c r="JR105" s="95"/>
      <c r="JS105" s="95"/>
      <c r="JT105" s="95"/>
      <c r="JU105" s="95"/>
      <c r="JV105" s="95"/>
      <c r="JW105" s="95"/>
      <c r="JX105" s="95"/>
      <c r="JY105" s="95"/>
      <c r="JZ105" s="95"/>
      <c r="KA105" s="95"/>
      <c r="KB105" s="95"/>
      <c r="KC105" s="95"/>
      <c r="KD105" s="95"/>
      <c r="KE105" s="95"/>
      <c r="KF105" s="95"/>
      <c r="KG105" s="95"/>
      <c r="KH105" s="95"/>
      <c r="KI105" s="95"/>
      <c r="KJ105" s="95"/>
      <c r="KK105" s="95"/>
      <c r="KL105" s="95"/>
      <c r="KM105" s="95"/>
      <c r="KN105" s="95"/>
      <c r="KO105" s="95"/>
      <c r="KP105" s="95"/>
      <c r="KQ105" s="95"/>
      <c r="KR105" s="95"/>
      <c r="KS105" s="95"/>
      <c r="KT105" s="95"/>
      <c r="KU105" s="95"/>
      <c r="KV105" s="95"/>
      <c r="KW105" s="95"/>
      <c r="KX105" s="95"/>
      <c r="KY105" s="95"/>
      <c r="KZ105" s="95"/>
      <c r="LA105" s="95"/>
      <c r="LB105" s="95"/>
      <c r="LC105" s="95"/>
      <c r="LD105" s="95"/>
      <c r="LE105" s="95"/>
      <c r="LF105" s="95"/>
      <c r="LG105" s="95"/>
      <c r="LH105" s="95"/>
      <c r="LI105" s="95"/>
      <c r="LJ105" s="95"/>
      <c r="LK105" s="95"/>
      <c r="LL105" s="95"/>
      <c r="LM105" s="95"/>
      <c r="LN105" s="95"/>
      <c r="LO105" s="95"/>
      <c r="LP105" s="95"/>
      <c r="LQ105" s="95"/>
      <c r="LR105" s="95"/>
      <c r="LS105" s="95"/>
      <c r="LT105" s="95"/>
      <c r="LU105" s="95"/>
      <c r="LV105" s="95"/>
      <c r="LW105" s="95"/>
      <c r="LX105" s="95"/>
      <c r="LY105" s="95"/>
      <c r="LZ105" s="95"/>
      <c r="MA105" s="95"/>
      <c r="MB105" s="95"/>
      <c r="MC105" s="95"/>
      <c r="MD105" s="95"/>
      <c r="ME105" s="95"/>
      <c r="MF105" s="95"/>
      <c r="MG105" s="95"/>
      <c r="MH105" s="95"/>
      <c r="MI105" s="95"/>
      <c r="MJ105" s="95"/>
      <c r="MK105" s="95"/>
      <c r="ML105" s="95"/>
      <c r="MM105" s="95"/>
      <c r="MN105" s="95"/>
      <c r="MO105" s="95"/>
      <c r="MP105" s="95"/>
      <c r="MQ105" s="95"/>
      <c r="MR105" s="95"/>
      <c r="MS105" s="95"/>
      <c r="MT105" s="95"/>
      <c r="MU105" s="95"/>
      <c r="MV105" s="95"/>
      <c r="MW105" s="95"/>
      <c r="MX105" s="95"/>
      <c r="MY105" s="95"/>
      <c r="MZ105" s="95"/>
      <c r="NA105" s="95"/>
      <c r="NB105" s="95"/>
      <c r="NC105" s="95"/>
      <c r="ND105" s="95"/>
      <c r="NE105" s="95"/>
      <c r="NF105" s="95"/>
      <c r="NG105" s="95"/>
    </row>
    <row r="106" spans="1:371" s="133" customFormat="1" x14ac:dyDescent="0.25">
      <c r="A106" s="221">
        <v>188</v>
      </c>
      <c r="B106" s="221">
        <v>0</v>
      </c>
      <c r="C106" s="61">
        <v>1</v>
      </c>
      <c r="D106" s="61">
        <v>2</v>
      </c>
      <c r="E106" s="90">
        <v>189</v>
      </c>
      <c r="F106" s="865">
        <f t="shared" si="3"/>
        <v>189</v>
      </c>
      <c r="G106" s="232">
        <v>189</v>
      </c>
      <c r="H106" s="232"/>
      <c r="I106" s="161">
        <v>82</v>
      </c>
      <c r="J106" s="342">
        <v>26.643598615916957</v>
      </c>
      <c r="K106" s="210">
        <v>1.8845182598418453</v>
      </c>
      <c r="L106" s="133">
        <v>0</v>
      </c>
      <c r="M106" s="114">
        <v>0</v>
      </c>
      <c r="Q106" s="592">
        <v>109</v>
      </c>
      <c r="R106" s="592">
        <v>0.89</v>
      </c>
      <c r="S106" s="592">
        <v>80</v>
      </c>
      <c r="T106" s="592"/>
      <c r="U106" s="607"/>
    </row>
    <row r="107" spans="1:371" s="133" customFormat="1" x14ac:dyDescent="0.25">
      <c r="A107" s="221">
        <v>209</v>
      </c>
      <c r="B107" s="274">
        <v>0</v>
      </c>
      <c r="C107" s="61">
        <v>1</v>
      </c>
      <c r="D107" s="267">
        <v>0</v>
      </c>
      <c r="E107" s="267">
        <v>215</v>
      </c>
      <c r="F107" s="865">
        <f t="shared" si="3"/>
        <v>215</v>
      </c>
      <c r="G107" s="232">
        <v>21</v>
      </c>
      <c r="H107" s="232"/>
      <c r="I107" s="456">
        <v>38</v>
      </c>
      <c r="J107" s="342">
        <v>23.620287912158062</v>
      </c>
      <c r="K107" s="348">
        <v>1.9079650833842317</v>
      </c>
      <c r="L107" s="221">
        <v>0</v>
      </c>
      <c r="M107" s="709">
        <v>0</v>
      </c>
      <c r="N107" s="61"/>
      <c r="P107" s="61"/>
      <c r="Q107" s="592">
        <v>97</v>
      </c>
      <c r="R107" s="616">
        <v>0.85</v>
      </c>
      <c r="S107" s="608">
        <v>101</v>
      </c>
      <c r="T107" s="608"/>
      <c r="U107" s="609">
        <v>26.5</v>
      </c>
    </row>
    <row r="108" spans="1:371" s="133" customFormat="1" x14ac:dyDescent="0.25">
      <c r="A108" s="274">
        <v>211</v>
      </c>
      <c r="B108" s="221">
        <v>0</v>
      </c>
      <c r="C108" s="61">
        <v>1</v>
      </c>
      <c r="D108" s="267">
        <v>0</v>
      </c>
      <c r="E108" s="267">
        <v>217</v>
      </c>
      <c r="F108" s="865">
        <f t="shared" si="3"/>
        <v>217</v>
      </c>
      <c r="G108" s="232">
        <v>23</v>
      </c>
      <c r="H108" s="232"/>
      <c r="I108" s="456">
        <v>37</v>
      </c>
      <c r="J108" s="342">
        <v>25.057360222195385</v>
      </c>
      <c r="K108" s="348">
        <v>2.0442135807882913</v>
      </c>
      <c r="L108" s="221">
        <v>0</v>
      </c>
      <c r="M108" s="709">
        <v>0</v>
      </c>
      <c r="N108" s="61"/>
      <c r="P108" s="61"/>
      <c r="Q108" s="592">
        <v>91</v>
      </c>
      <c r="R108" s="616">
        <v>0.88</v>
      </c>
      <c r="S108" s="608">
        <v>97</v>
      </c>
      <c r="T108" s="608"/>
      <c r="U108" s="609">
        <v>45.6</v>
      </c>
    </row>
    <row r="109" spans="1:371" s="133" customFormat="1" x14ac:dyDescent="0.25">
      <c r="A109" s="221">
        <v>213</v>
      </c>
      <c r="B109" s="274">
        <v>0</v>
      </c>
      <c r="C109" s="61">
        <v>1</v>
      </c>
      <c r="D109" s="267">
        <v>0</v>
      </c>
      <c r="E109" s="267">
        <v>219</v>
      </c>
      <c r="F109" s="865">
        <f t="shared" si="3"/>
        <v>219</v>
      </c>
      <c r="G109" s="232">
        <v>25</v>
      </c>
      <c r="H109" s="232"/>
      <c r="I109" s="456">
        <v>41</v>
      </c>
      <c r="J109" s="342">
        <v>20.449137418203453</v>
      </c>
      <c r="K109" s="348">
        <v>1.5914106368780472</v>
      </c>
      <c r="L109" s="221">
        <v>1</v>
      </c>
      <c r="M109" s="709">
        <v>0</v>
      </c>
      <c r="N109" s="61"/>
      <c r="P109" s="61"/>
      <c r="Q109" s="592">
        <v>90</v>
      </c>
      <c r="R109" s="608">
        <v>0.85</v>
      </c>
      <c r="S109" s="608">
        <v>73</v>
      </c>
      <c r="T109" s="608"/>
      <c r="U109" s="609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3"/>
      <c r="BW109" s="103"/>
      <c r="BX109" s="103"/>
      <c r="BY109" s="103"/>
      <c r="BZ109" s="103"/>
      <c r="CA109" s="103"/>
      <c r="CB109" s="103"/>
      <c r="CC109" s="103"/>
      <c r="CD109" s="103"/>
      <c r="CE109" s="103"/>
      <c r="CF109" s="103"/>
      <c r="CG109" s="103"/>
      <c r="CH109" s="103"/>
      <c r="CI109" s="103"/>
      <c r="CJ109" s="103"/>
      <c r="CK109" s="103"/>
      <c r="CL109" s="103"/>
      <c r="CM109" s="103"/>
      <c r="CN109" s="103"/>
      <c r="CO109" s="103"/>
      <c r="CP109" s="103"/>
      <c r="CQ109" s="103"/>
      <c r="CR109" s="103"/>
      <c r="CS109" s="103"/>
      <c r="CT109" s="103"/>
      <c r="CU109" s="103"/>
      <c r="CV109" s="103"/>
      <c r="CW109" s="103"/>
      <c r="CX109" s="103"/>
      <c r="CY109" s="103"/>
      <c r="CZ109" s="103"/>
      <c r="DA109" s="103"/>
      <c r="DB109" s="103"/>
      <c r="DC109" s="103"/>
      <c r="DD109" s="103"/>
      <c r="DE109" s="103"/>
      <c r="DF109" s="103"/>
      <c r="DG109" s="103"/>
      <c r="DH109" s="103"/>
      <c r="DI109" s="103"/>
      <c r="DJ109" s="103"/>
      <c r="DK109" s="103"/>
      <c r="DL109" s="103"/>
      <c r="DM109" s="103"/>
      <c r="DN109" s="103"/>
      <c r="DO109" s="103"/>
      <c r="DP109" s="103"/>
      <c r="DQ109" s="103"/>
      <c r="DR109" s="103"/>
      <c r="DS109" s="103"/>
      <c r="DT109" s="103"/>
      <c r="DU109" s="103"/>
      <c r="DV109" s="103"/>
      <c r="DW109" s="103"/>
      <c r="DX109" s="103"/>
      <c r="DY109" s="103"/>
      <c r="DZ109" s="103"/>
      <c r="EA109" s="103"/>
      <c r="EB109" s="103"/>
      <c r="EC109" s="103"/>
      <c r="ED109" s="103"/>
      <c r="EE109" s="103"/>
      <c r="EF109" s="103"/>
      <c r="EG109" s="103"/>
      <c r="EH109" s="103"/>
      <c r="EI109" s="103"/>
      <c r="EJ109" s="103"/>
      <c r="EK109" s="103"/>
      <c r="EL109" s="103"/>
      <c r="EM109" s="103"/>
      <c r="EN109" s="103"/>
      <c r="EO109" s="103"/>
      <c r="EP109" s="103"/>
      <c r="EQ109" s="103"/>
      <c r="ER109" s="103"/>
      <c r="ES109" s="103"/>
      <c r="ET109" s="103"/>
      <c r="EU109" s="103"/>
      <c r="EV109" s="103"/>
      <c r="EW109" s="103"/>
      <c r="EX109" s="103"/>
      <c r="EY109" s="103"/>
      <c r="EZ109" s="103"/>
      <c r="FA109" s="103"/>
      <c r="FB109" s="103"/>
      <c r="FC109" s="103"/>
      <c r="FD109" s="103"/>
      <c r="FE109" s="103"/>
      <c r="FF109" s="103"/>
      <c r="FG109" s="103"/>
      <c r="FH109" s="103"/>
      <c r="FI109" s="103"/>
      <c r="FJ109" s="103"/>
      <c r="FK109" s="103"/>
      <c r="FL109" s="103"/>
      <c r="FM109" s="103"/>
      <c r="FN109" s="103"/>
      <c r="FO109" s="103"/>
      <c r="FP109" s="103"/>
      <c r="FQ109" s="103"/>
      <c r="FR109" s="103"/>
      <c r="FS109" s="103"/>
      <c r="FT109" s="103"/>
      <c r="FU109" s="103"/>
      <c r="FV109" s="103"/>
      <c r="FW109" s="103"/>
      <c r="FX109" s="103"/>
      <c r="FY109" s="103"/>
      <c r="FZ109" s="103"/>
      <c r="GA109" s="103"/>
      <c r="GB109" s="103"/>
      <c r="GC109" s="103"/>
      <c r="GD109" s="103"/>
      <c r="GE109" s="103"/>
      <c r="GF109" s="103"/>
      <c r="GG109" s="103"/>
      <c r="GH109" s="103"/>
      <c r="GI109" s="103"/>
      <c r="GJ109" s="103"/>
      <c r="GK109" s="103"/>
      <c r="GL109" s="103"/>
      <c r="GM109" s="103"/>
      <c r="GN109" s="103"/>
      <c r="GO109" s="103"/>
      <c r="GP109" s="103"/>
      <c r="GQ109" s="103"/>
      <c r="GR109" s="103"/>
      <c r="GS109" s="103"/>
      <c r="GT109" s="103"/>
      <c r="GU109" s="103"/>
      <c r="GV109" s="103"/>
      <c r="GW109" s="103"/>
      <c r="GX109" s="103"/>
      <c r="GY109" s="103"/>
      <c r="GZ109" s="103"/>
      <c r="HA109" s="103"/>
      <c r="HB109" s="103"/>
      <c r="HC109" s="103"/>
      <c r="HD109" s="103"/>
      <c r="HE109" s="103"/>
      <c r="HF109" s="103"/>
      <c r="HG109" s="103"/>
      <c r="HH109" s="103"/>
      <c r="HI109" s="103"/>
      <c r="HJ109" s="103"/>
      <c r="HK109" s="103"/>
      <c r="HL109" s="103"/>
      <c r="HM109" s="103"/>
      <c r="HN109" s="103"/>
      <c r="HO109" s="103"/>
      <c r="HP109" s="103"/>
      <c r="HQ109" s="103"/>
      <c r="HR109" s="103"/>
      <c r="HS109" s="103"/>
      <c r="HT109" s="103"/>
      <c r="HU109" s="103"/>
      <c r="HV109" s="103"/>
      <c r="HW109" s="103"/>
      <c r="HX109" s="103"/>
      <c r="HY109" s="103"/>
      <c r="HZ109" s="103"/>
      <c r="IA109" s="103"/>
      <c r="IB109" s="103"/>
      <c r="IC109" s="103"/>
      <c r="ID109" s="103"/>
      <c r="IE109" s="103"/>
      <c r="IF109" s="103"/>
      <c r="IG109" s="103"/>
      <c r="IH109" s="103"/>
      <c r="II109" s="103"/>
      <c r="IJ109" s="103"/>
      <c r="IK109" s="103"/>
      <c r="IL109" s="103"/>
      <c r="IM109" s="103"/>
      <c r="IN109" s="103"/>
      <c r="IO109" s="103"/>
      <c r="IP109" s="103"/>
      <c r="IQ109" s="103"/>
      <c r="IR109" s="103"/>
      <c r="IS109" s="103"/>
      <c r="IT109" s="103"/>
      <c r="IU109" s="103"/>
      <c r="IV109" s="103"/>
      <c r="IW109" s="103"/>
      <c r="IX109" s="103"/>
      <c r="IY109" s="103"/>
      <c r="IZ109" s="103"/>
      <c r="JA109" s="103"/>
      <c r="JB109" s="103"/>
      <c r="JC109" s="103"/>
      <c r="JD109" s="103"/>
      <c r="JE109" s="103"/>
      <c r="JF109" s="103"/>
      <c r="JG109" s="103"/>
      <c r="JH109" s="103"/>
      <c r="JI109" s="103"/>
      <c r="JJ109" s="103"/>
      <c r="JK109" s="103"/>
      <c r="JL109" s="103"/>
      <c r="JM109" s="103"/>
      <c r="JN109" s="103"/>
      <c r="JO109" s="103"/>
      <c r="JP109" s="103"/>
      <c r="JQ109" s="103"/>
      <c r="JR109" s="103"/>
      <c r="JS109" s="103"/>
      <c r="JT109" s="103"/>
      <c r="JU109" s="103"/>
      <c r="JV109" s="103"/>
      <c r="JW109" s="103"/>
      <c r="JX109" s="103"/>
      <c r="JY109" s="103"/>
      <c r="JZ109" s="103"/>
      <c r="KA109" s="103"/>
      <c r="KB109" s="103"/>
      <c r="KC109" s="103"/>
      <c r="KD109" s="103"/>
      <c r="KE109" s="103"/>
      <c r="KF109" s="103"/>
      <c r="KG109" s="103"/>
      <c r="KH109" s="103"/>
      <c r="KI109" s="103"/>
      <c r="KJ109" s="103"/>
      <c r="KK109" s="103"/>
      <c r="KL109" s="103"/>
      <c r="KM109" s="103"/>
      <c r="KN109" s="103"/>
      <c r="KO109" s="103"/>
      <c r="KP109" s="103"/>
      <c r="KQ109" s="103"/>
      <c r="KR109" s="103"/>
      <c r="KS109" s="103"/>
      <c r="KT109" s="103"/>
      <c r="KU109" s="103"/>
      <c r="KV109" s="103"/>
      <c r="KW109" s="103"/>
      <c r="KX109" s="103"/>
      <c r="KY109" s="103"/>
      <c r="KZ109" s="103"/>
      <c r="LA109" s="103"/>
      <c r="LB109" s="103"/>
      <c r="LC109" s="103"/>
      <c r="LD109" s="103"/>
      <c r="LE109" s="103"/>
      <c r="LF109" s="103"/>
      <c r="LG109" s="103"/>
      <c r="LH109" s="103"/>
      <c r="LI109" s="103"/>
      <c r="LJ109" s="103"/>
      <c r="LK109" s="103"/>
      <c r="LL109" s="103"/>
      <c r="LM109" s="103"/>
      <c r="LN109" s="103"/>
      <c r="LO109" s="103"/>
      <c r="LP109" s="103"/>
      <c r="LQ109" s="103"/>
      <c r="LR109" s="103"/>
      <c r="LS109" s="103"/>
      <c r="LT109" s="103"/>
      <c r="LU109" s="103"/>
      <c r="LV109" s="103"/>
      <c r="LW109" s="103"/>
      <c r="LX109" s="103"/>
      <c r="LY109" s="103"/>
      <c r="LZ109" s="103"/>
      <c r="MA109" s="103"/>
      <c r="MB109" s="103"/>
      <c r="MC109" s="103"/>
      <c r="MD109" s="103"/>
      <c r="ME109" s="103"/>
      <c r="MF109" s="103"/>
      <c r="MG109" s="103"/>
      <c r="MH109" s="103"/>
      <c r="MI109" s="103"/>
      <c r="MJ109" s="103"/>
      <c r="MK109" s="103"/>
      <c r="ML109" s="103"/>
      <c r="MM109" s="103"/>
      <c r="MN109" s="103"/>
      <c r="MO109" s="103"/>
      <c r="MP109" s="103"/>
      <c r="MQ109" s="103"/>
      <c r="MR109" s="103"/>
      <c r="MS109" s="103"/>
      <c r="MT109" s="103"/>
      <c r="MU109" s="103"/>
      <c r="MV109" s="103"/>
      <c r="MW109" s="103"/>
      <c r="MX109" s="103"/>
      <c r="MY109" s="103"/>
      <c r="MZ109" s="103"/>
      <c r="NA109" s="103"/>
      <c r="NB109" s="103"/>
      <c r="NC109" s="103"/>
      <c r="ND109" s="103"/>
      <c r="NE109" s="103"/>
      <c r="NF109" s="103"/>
      <c r="NG109" s="103"/>
    </row>
    <row r="110" spans="1:371" s="133" customFormat="1" x14ac:dyDescent="0.25">
      <c r="A110" s="274">
        <v>214</v>
      </c>
      <c r="B110" s="221">
        <v>0</v>
      </c>
      <c r="C110" s="221">
        <v>1</v>
      </c>
      <c r="D110" s="267">
        <v>0</v>
      </c>
      <c r="E110" s="267">
        <v>220</v>
      </c>
      <c r="F110" s="865">
        <f t="shared" si="3"/>
        <v>220</v>
      </c>
      <c r="G110" s="232">
        <v>26</v>
      </c>
      <c r="H110" s="232"/>
      <c r="I110" s="456">
        <v>44</v>
      </c>
      <c r="J110" s="342">
        <v>22.340297065571789</v>
      </c>
      <c r="K110" s="348">
        <v>1.9468906563771637</v>
      </c>
      <c r="L110" s="61">
        <v>0</v>
      </c>
      <c r="M110" s="326">
        <v>0</v>
      </c>
      <c r="Q110" s="592">
        <v>101</v>
      </c>
      <c r="R110" s="617">
        <v>0.8</v>
      </c>
      <c r="S110" s="592">
        <v>105</v>
      </c>
      <c r="T110" s="592"/>
      <c r="U110" s="607">
        <v>17.2</v>
      </c>
      <c r="V110" s="221"/>
      <c r="W110" s="221"/>
      <c r="X110" s="221"/>
      <c r="Y110" s="221"/>
      <c r="Z110" s="221"/>
      <c r="AA110" s="221"/>
      <c r="AB110" s="221"/>
      <c r="AC110" s="221"/>
      <c r="AD110" s="221"/>
      <c r="AE110" s="221"/>
      <c r="AF110" s="221"/>
      <c r="AG110" s="221"/>
      <c r="AH110" s="221"/>
      <c r="AI110" s="221"/>
      <c r="AJ110" s="221"/>
      <c r="AK110" s="221"/>
      <c r="AL110" s="221"/>
      <c r="AM110" s="221"/>
      <c r="AN110" s="221"/>
      <c r="AO110" s="221"/>
      <c r="AP110" s="221"/>
      <c r="AQ110" s="221"/>
      <c r="AR110" s="221"/>
      <c r="AS110" s="221"/>
      <c r="AT110" s="221"/>
      <c r="AU110" s="221"/>
      <c r="AV110" s="221"/>
      <c r="AW110" s="221"/>
      <c r="AX110" s="221"/>
      <c r="AY110" s="221"/>
      <c r="AZ110" s="221"/>
      <c r="BA110" s="221"/>
      <c r="BB110" s="221"/>
      <c r="BC110" s="221"/>
      <c r="BD110" s="221"/>
      <c r="BE110" s="221"/>
      <c r="BF110" s="221"/>
      <c r="BG110" s="221"/>
      <c r="BH110" s="221"/>
      <c r="BI110" s="221"/>
      <c r="BJ110" s="221"/>
      <c r="BK110" s="221"/>
      <c r="BL110" s="221"/>
      <c r="BM110" s="221"/>
      <c r="BN110" s="221"/>
      <c r="BO110" s="221"/>
      <c r="BP110" s="221"/>
      <c r="BQ110" s="221"/>
      <c r="BR110" s="221"/>
      <c r="BS110" s="221"/>
      <c r="BT110" s="221"/>
      <c r="BU110" s="221"/>
      <c r="BV110" s="221"/>
      <c r="BW110" s="221"/>
      <c r="BX110" s="221"/>
      <c r="BY110" s="221"/>
      <c r="BZ110" s="221"/>
      <c r="CA110" s="221"/>
      <c r="CB110" s="221"/>
      <c r="CC110" s="221"/>
      <c r="CD110" s="221"/>
      <c r="CE110" s="221"/>
      <c r="CF110" s="221"/>
      <c r="CG110" s="221"/>
      <c r="CH110" s="221"/>
      <c r="CI110" s="221"/>
      <c r="CJ110" s="221"/>
      <c r="CK110" s="221"/>
      <c r="CL110" s="221"/>
      <c r="CM110" s="221"/>
      <c r="CN110" s="221"/>
      <c r="CO110" s="221"/>
      <c r="CP110" s="221"/>
      <c r="CQ110" s="221"/>
      <c r="CR110" s="221"/>
      <c r="CS110" s="221"/>
      <c r="CT110" s="221"/>
      <c r="CU110" s="221"/>
      <c r="CV110" s="221"/>
      <c r="CW110" s="221"/>
      <c r="CX110" s="221"/>
      <c r="CY110" s="221"/>
      <c r="CZ110" s="221"/>
      <c r="DA110" s="221"/>
      <c r="DB110" s="221"/>
      <c r="DC110" s="221"/>
      <c r="DD110" s="221"/>
      <c r="DE110" s="221"/>
      <c r="DF110" s="221"/>
      <c r="DG110" s="221"/>
      <c r="DH110" s="221"/>
      <c r="DI110" s="221"/>
      <c r="DJ110" s="221"/>
      <c r="DK110" s="221"/>
      <c r="DL110" s="221"/>
      <c r="DM110" s="221"/>
      <c r="DN110" s="221"/>
      <c r="DO110" s="221"/>
      <c r="DP110" s="221"/>
      <c r="DQ110" s="221"/>
      <c r="DR110" s="221"/>
      <c r="DS110" s="221"/>
      <c r="DT110" s="221"/>
      <c r="DU110" s="221"/>
      <c r="DV110" s="221"/>
      <c r="DW110" s="221"/>
      <c r="DX110" s="221"/>
      <c r="DY110" s="221"/>
      <c r="DZ110" s="221"/>
      <c r="EA110" s="221"/>
      <c r="EB110" s="221"/>
      <c r="EC110" s="221"/>
      <c r="ED110" s="221"/>
      <c r="EE110" s="221"/>
      <c r="EF110" s="221"/>
      <c r="EG110" s="221"/>
      <c r="EH110" s="221"/>
      <c r="EI110" s="221"/>
      <c r="EJ110" s="221"/>
      <c r="EK110" s="221"/>
      <c r="EL110" s="221"/>
      <c r="EM110" s="221"/>
      <c r="EN110" s="221"/>
      <c r="EO110" s="221"/>
      <c r="EP110" s="221"/>
      <c r="EQ110" s="221"/>
      <c r="ER110" s="221"/>
      <c r="ES110" s="221"/>
      <c r="ET110" s="221"/>
      <c r="EU110" s="221"/>
      <c r="EV110" s="221"/>
      <c r="EW110" s="221"/>
      <c r="EX110" s="221"/>
      <c r="EY110" s="221"/>
      <c r="EZ110" s="221"/>
      <c r="FA110" s="221"/>
      <c r="FB110" s="221"/>
      <c r="FC110" s="221"/>
      <c r="FD110" s="221"/>
      <c r="FE110" s="221"/>
      <c r="FF110" s="221"/>
      <c r="FG110" s="221"/>
      <c r="FH110" s="221"/>
      <c r="FI110" s="221"/>
      <c r="FJ110" s="221"/>
      <c r="FK110" s="221"/>
      <c r="FL110" s="221"/>
      <c r="FM110" s="221"/>
      <c r="FN110" s="221"/>
      <c r="FO110" s="221"/>
      <c r="FP110" s="221"/>
      <c r="FQ110" s="221"/>
      <c r="FR110" s="221"/>
      <c r="FS110" s="221"/>
      <c r="FT110" s="221"/>
      <c r="FU110" s="221"/>
      <c r="FV110" s="221"/>
      <c r="FW110" s="221"/>
      <c r="FX110" s="221"/>
      <c r="FY110" s="221"/>
      <c r="FZ110" s="221"/>
      <c r="GA110" s="221"/>
      <c r="GB110" s="221"/>
      <c r="GC110" s="221"/>
      <c r="GD110" s="221"/>
      <c r="GE110" s="221"/>
      <c r="GF110" s="221"/>
      <c r="GG110" s="221"/>
      <c r="GH110" s="221"/>
      <c r="GI110" s="221"/>
      <c r="GJ110" s="221"/>
      <c r="GK110" s="221"/>
      <c r="GL110" s="221"/>
      <c r="GM110" s="221"/>
      <c r="GN110" s="221"/>
      <c r="GO110" s="221"/>
      <c r="GP110" s="221"/>
      <c r="GQ110" s="221"/>
      <c r="GR110" s="221"/>
      <c r="GS110" s="221"/>
      <c r="GT110" s="221"/>
      <c r="GU110" s="221"/>
      <c r="GV110" s="221"/>
      <c r="GW110" s="221"/>
      <c r="GX110" s="221"/>
      <c r="GY110" s="221"/>
      <c r="GZ110" s="221"/>
      <c r="HA110" s="221"/>
      <c r="HB110" s="221"/>
      <c r="HC110" s="221"/>
      <c r="HD110" s="221"/>
      <c r="HE110" s="221"/>
      <c r="HF110" s="221"/>
      <c r="HG110" s="221"/>
      <c r="HH110" s="221"/>
      <c r="HI110" s="221"/>
      <c r="HJ110" s="221"/>
      <c r="HK110" s="221"/>
      <c r="HL110" s="221"/>
      <c r="HM110" s="221"/>
      <c r="HN110" s="221"/>
      <c r="HO110" s="221"/>
      <c r="HP110" s="221"/>
      <c r="HQ110" s="221"/>
      <c r="HR110" s="221"/>
      <c r="HS110" s="221"/>
      <c r="HT110" s="221"/>
      <c r="HU110" s="221"/>
      <c r="HV110" s="221"/>
      <c r="HW110" s="221"/>
      <c r="HX110" s="221"/>
      <c r="HY110" s="221"/>
      <c r="HZ110" s="221"/>
      <c r="IA110" s="221"/>
      <c r="IB110" s="221"/>
      <c r="IC110" s="221"/>
      <c r="ID110" s="221"/>
      <c r="IE110" s="221"/>
      <c r="IF110" s="221"/>
      <c r="IG110" s="221"/>
      <c r="IH110" s="221"/>
      <c r="II110" s="221"/>
      <c r="IJ110" s="221"/>
      <c r="IK110" s="221"/>
      <c r="IL110" s="221"/>
      <c r="IM110" s="221"/>
      <c r="IN110" s="221"/>
      <c r="IO110" s="221"/>
      <c r="IP110" s="221"/>
      <c r="IQ110" s="221"/>
      <c r="IR110" s="221"/>
      <c r="IS110" s="221"/>
      <c r="IT110" s="221"/>
      <c r="IU110" s="221"/>
      <c r="IV110" s="221"/>
      <c r="IW110" s="221"/>
      <c r="IX110" s="221"/>
      <c r="IY110" s="221"/>
      <c r="IZ110" s="221"/>
      <c r="JA110" s="221"/>
      <c r="JB110" s="221"/>
      <c r="JC110" s="221"/>
      <c r="JD110" s="221"/>
      <c r="JE110" s="221"/>
      <c r="JF110" s="221"/>
      <c r="JG110" s="221"/>
      <c r="JH110" s="221"/>
      <c r="JI110" s="221"/>
      <c r="JJ110" s="221"/>
      <c r="JK110" s="221"/>
      <c r="JL110" s="221"/>
      <c r="JM110" s="221"/>
      <c r="JN110" s="221"/>
      <c r="JO110" s="221"/>
      <c r="JP110" s="221"/>
      <c r="JQ110" s="221"/>
      <c r="JR110" s="221"/>
      <c r="JS110" s="221"/>
      <c r="JT110" s="221"/>
      <c r="JU110" s="221"/>
      <c r="JV110" s="221"/>
      <c r="JW110" s="221"/>
      <c r="JX110" s="221"/>
      <c r="JY110" s="221"/>
      <c r="JZ110" s="221"/>
      <c r="KA110" s="221"/>
      <c r="KB110" s="221"/>
      <c r="KC110" s="221"/>
      <c r="KD110" s="221"/>
      <c r="KE110" s="221"/>
      <c r="KF110" s="221"/>
      <c r="KG110" s="221"/>
      <c r="KH110" s="221"/>
      <c r="KI110" s="221"/>
      <c r="KJ110" s="221"/>
      <c r="KK110" s="221"/>
      <c r="KL110" s="221"/>
      <c r="KM110" s="221"/>
      <c r="KN110" s="221"/>
      <c r="KO110" s="221"/>
      <c r="KP110" s="221"/>
      <c r="KQ110" s="221"/>
      <c r="KR110" s="221"/>
      <c r="KS110" s="221"/>
      <c r="KT110" s="221"/>
      <c r="KU110" s="221"/>
      <c r="KV110" s="221"/>
      <c r="KW110" s="221"/>
      <c r="KX110" s="221"/>
      <c r="KY110" s="221"/>
      <c r="KZ110" s="221"/>
      <c r="LA110" s="221"/>
      <c r="LB110" s="221"/>
      <c r="LC110" s="221"/>
      <c r="LD110" s="221"/>
      <c r="LE110" s="221"/>
      <c r="LF110" s="221"/>
      <c r="LG110" s="221"/>
      <c r="LH110" s="221"/>
      <c r="LI110" s="221"/>
      <c r="LJ110" s="221"/>
      <c r="LK110" s="221"/>
      <c r="LL110" s="221"/>
      <c r="LM110" s="221"/>
      <c r="LN110" s="221"/>
      <c r="LO110" s="221"/>
      <c r="LP110" s="221"/>
      <c r="LQ110" s="221"/>
      <c r="LR110" s="221"/>
      <c r="LS110" s="221"/>
      <c r="LT110" s="221"/>
      <c r="LU110" s="221"/>
      <c r="LV110" s="221"/>
      <c r="LW110" s="221"/>
      <c r="LX110" s="221"/>
      <c r="LY110" s="221"/>
      <c r="LZ110" s="221"/>
      <c r="MA110" s="221"/>
      <c r="MB110" s="221"/>
      <c r="MC110" s="221"/>
      <c r="MD110" s="221"/>
      <c r="ME110" s="221"/>
      <c r="MF110" s="221"/>
      <c r="MG110" s="221"/>
      <c r="MH110" s="221"/>
      <c r="MI110" s="221"/>
      <c r="MJ110" s="221"/>
      <c r="MK110" s="221"/>
      <c r="ML110" s="221"/>
      <c r="MM110" s="221"/>
      <c r="MN110" s="221"/>
      <c r="MO110" s="221"/>
      <c r="MP110" s="221"/>
      <c r="MQ110" s="221"/>
      <c r="MR110" s="221"/>
      <c r="MS110" s="221"/>
      <c r="MT110" s="221"/>
      <c r="MU110" s="221"/>
      <c r="MV110" s="221"/>
      <c r="MW110" s="221"/>
      <c r="MX110" s="221"/>
      <c r="MY110" s="221"/>
      <c r="MZ110" s="221"/>
      <c r="NA110" s="221"/>
      <c r="NB110" s="221"/>
      <c r="NC110" s="221"/>
      <c r="ND110" s="221"/>
      <c r="NE110" s="221"/>
      <c r="NF110" s="221"/>
      <c r="NG110" s="221"/>
    </row>
    <row r="111" spans="1:371" s="133" customFormat="1" x14ac:dyDescent="0.25">
      <c r="A111" s="221">
        <v>215</v>
      </c>
      <c r="B111" s="221">
        <v>0</v>
      </c>
      <c r="C111" s="221">
        <v>1</v>
      </c>
      <c r="D111" s="267">
        <v>0</v>
      </c>
      <c r="E111" s="267">
        <v>221</v>
      </c>
      <c r="F111" s="865">
        <f t="shared" si="3"/>
        <v>221</v>
      </c>
      <c r="G111" s="232">
        <v>27</v>
      </c>
      <c r="H111" s="232"/>
      <c r="I111" s="456">
        <v>45</v>
      </c>
      <c r="J111" s="342">
        <v>24.343809494085704</v>
      </c>
      <c r="K111" s="348">
        <v>1.9670933819782597</v>
      </c>
      <c r="L111" s="221">
        <v>0</v>
      </c>
      <c r="M111" s="709">
        <v>0</v>
      </c>
      <c r="N111" s="61"/>
      <c r="P111" s="61"/>
      <c r="Q111" s="592">
        <v>102</v>
      </c>
      <c r="R111" s="608">
        <v>1.25</v>
      </c>
      <c r="S111" s="608">
        <v>62</v>
      </c>
      <c r="T111" s="608"/>
      <c r="U111" s="609">
        <v>12.1</v>
      </c>
      <c r="V111" s="221"/>
      <c r="W111" s="221"/>
      <c r="X111" s="221"/>
      <c r="Y111" s="221"/>
      <c r="Z111" s="221"/>
      <c r="AA111" s="221"/>
      <c r="AB111" s="221"/>
      <c r="AC111" s="221"/>
      <c r="AD111" s="221"/>
      <c r="AE111" s="221"/>
      <c r="AF111" s="221"/>
      <c r="AG111" s="221"/>
      <c r="AH111" s="221"/>
      <c r="AI111" s="221"/>
      <c r="AJ111" s="221"/>
      <c r="AK111" s="221"/>
      <c r="AL111" s="221"/>
      <c r="AM111" s="221"/>
      <c r="AN111" s="221"/>
      <c r="AO111" s="221"/>
      <c r="AP111" s="221"/>
      <c r="AQ111" s="221"/>
      <c r="AR111" s="221"/>
      <c r="AS111" s="221"/>
      <c r="AT111" s="221"/>
      <c r="AU111" s="221"/>
      <c r="AV111" s="221"/>
      <c r="AW111" s="221"/>
      <c r="AX111" s="221"/>
      <c r="AY111" s="221"/>
      <c r="AZ111" s="221"/>
      <c r="BA111" s="221"/>
      <c r="BB111" s="221"/>
      <c r="BC111" s="221"/>
      <c r="BD111" s="221"/>
      <c r="BE111" s="221"/>
      <c r="BF111" s="221"/>
      <c r="BG111" s="221"/>
      <c r="BH111" s="221"/>
      <c r="BI111" s="221"/>
      <c r="BJ111" s="221"/>
      <c r="BK111" s="221"/>
      <c r="BL111" s="221"/>
      <c r="BM111" s="221"/>
      <c r="BN111" s="221"/>
      <c r="BO111" s="221"/>
      <c r="BP111" s="221"/>
      <c r="BQ111" s="221"/>
      <c r="BR111" s="221"/>
      <c r="BS111" s="221"/>
      <c r="BT111" s="221"/>
      <c r="BU111" s="221"/>
      <c r="BV111" s="221"/>
      <c r="BW111" s="221"/>
      <c r="BX111" s="221"/>
      <c r="BY111" s="221"/>
      <c r="BZ111" s="221"/>
      <c r="CA111" s="221"/>
      <c r="CB111" s="221"/>
      <c r="CC111" s="221"/>
      <c r="CD111" s="221"/>
      <c r="CE111" s="221"/>
      <c r="CF111" s="221"/>
      <c r="CG111" s="221"/>
      <c r="CH111" s="221"/>
      <c r="CI111" s="221"/>
      <c r="CJ111" s="221"/>
      <c r="CK111" s="221"/>
      <c r="CL111" s="221"/>
      <c r="CM111" s="221"/>
      <c r="CN111" s="221"/>
      <c r="CO111" s="221"/>
      <c r="CP111" s="221"/>
      <c r="CQ111" s="221"/>
      <c r="CR111" s="221"/>
      <c r="CS111" s="221"/>
      <c r="CT111" s="221"/>
      <c r="CU111" s="221"/>
      <c r="CV111" s="221"/>
      <c r="CW111" s="221"/>
      <c r="CX111" s="221"/>
      <c r="CY111" s="221"/>
      <c r="CZ111" s="221"/>
      <c r="DA111" s="221"/>
      <c r="DB111" s="221"/>
      <c r="DC111" s="221"/>
      <c r="DD111" s="221"/>
      <c r="DE111" s="221"/>
      <c r="DF111" s="221"/>
      <c r="DG111" s="221"/>
      <c r="DH111" s="221"/>
      <c r="DI111" s="221"/>
      <c r="DJ111" s="221"/>
      <c r="DK111" s="221"/>
      <c r="DL111" s="221"/>
      <c r="DM111" s="221"/>
      <c r="DN111" s="221"/>
      <c r="DO111" s="221"/>
      <c r="DP111" s="221"/>
      <c r="DQ111" s="221"/>
      <c r="DR111" s="221"/>
      <c r="DS111" s="221"/>
      <c r="DT111" s="221"/>
      <c r="DU111" s="221"/>
      <c r="DV111" s="221"/>
      <c r="DW111" s="221"/>
      <c r="DX111" s="221"/>
      <c r="DY111" s="221"/>
      <c r="DZ111" s="221"/>
      <c r="EA111" s="221"/>
      <c r="EB111" s="221"/>
      <c r="EC111" s="221"/>
      <c r="ED111" s="221"/>
      <c r="EE111" s="221"/>
      <c r="EF111" s="221"/>
      <c r="EG111" s="221"/>
      <c r="EH111" s="221"/>
      <c r="EI111" s="221"/>
      <c r="EJ111" s="221"/>
      <c r="EK111" s="221"/>
      <c r="EL111" s="221"/>
      <c r="EM111" s="221"/>
      <c r="EN111" s="221"/>
      <c r="EO111" s="221"/>
      <c r="EP111" s="221"/>
      <c r="EQ111" s="221"/>
      <c r="ER111" s="221"/>
      <c r="ES111" s="221"/>
      <c r="ET111" s="221"/>
      <c r="EU111" s="221"/>
      <c r="EV111" s="221"/>
      <c r="EW111" s="221"/>
      <c r="EX111" s="221"/>
      <c r="EY111" s="221"/>
      <c r="EZ111" s="221"/>
      <c r="FA111" s="221"/>
      <c r="FB111" s="221"/>
      <c r="FC111" s="221"/>
      <c r="FD111" s="221"/>
      <c r="FE111" s="221"/>
      <c r="FF111" s="221"/>
      <c r="FG111" s="221"/>
      <c r="FH111" s="221"/>
      <c r="FI111" s="221"/>
      <c r="FJ111" s="221"/>
      <c r="FK111" s="221"/>
      <c r="FL111" s="221"/>
      <c r="FM111" s="221"/>
      <c r="FN111" s="221"/>
      <c r="FO111" s="221"/>
      <c r="FP111" s="221"/>
      <c r="FQ111" s="221"/>
      <c r="FR111" s="221"/>
      <c r="FS111" s="221"/>
      <c r="FT111" s="221"/>
      <c r="FU111" s="221"/>
      <c r="FV111" s="221"/>
      <c r="FW111" s="221"/>
      <c r="FX111" s="221"/>
      <c r="FY111" s="221"/>
      <c r="FZ111" s="221"/>
      <c r="GA111" s="221"/>
      <c r="GB111" s="221"/>
      <c r="GC111" s="221"/>
      <c r="GD111" s="221"/>
      <c r="GE111" s="221"/>
      <c r="GF111" s="221"/>
      <c r="GG111" s="221"/>
      <c r="GH111" s="221"/>
      <c r="GI111" s="221"/>
      <c r="GJ111" s="221"/>
      <c r="GK111" s="221"/>
      <c r="GL111" s="221"/>
      <c r="GM111" s="221"/>
      <c r="GN111" s="221"/>
      <c r="GO111" s="221"/>
      <c r="GP111" s="221"/>
      <c r="GQ111" s="221"/>
      <c r="GR111" s="221"/>
      <c r="GS111" s="221"/>
      <c r="GT111" s="221"/>
      <c r="GU111" s="221"/>
      <c r="GV111" s="221"/>
      <c r="GW111" s="221"/>
      <c r="GX111" s="221"/>
      <c r="GY111" s="221"/>
      <c r="GZ111" s="221"/>
      <c r="HA111" s="221"/>
      <c r="HB111" s="221"/>
      <c r="HC111" s="221"/>
      <c r="HD111" s="221"/>
      <c r="HE111" s="221"/>
      <c r="HF111" s="221"/>
      <c r="HG111" s="221"/>
      <c r="HH111" s="221"/>
      <c r="HI111" s="221"/>
      <c r="HJ111" s="221"/>
      <c r="HK111" s="221"/>
      <c r="HL111" s="221"/>
      <c r="HM111" s="221"/>
      <c r="HN111" s="221"/>
      <c r="HO111" s="221"/>
      <c r="HP111" s="221"/>
      <c r="HQ111" s="221"/>
      <c r="HR111" s="221"/>
      <c r="HS111" s="221"/>
      <c r="HT111" s="221"/>
      <c r="HU111" s="221"/>
      <c r="HV111" s="221"/>
      <c r="HW111" s="221"/>
      <c r="HX111" s="221"/>
      <c r="HY111" s="221"/>
      <c r="HZ111" s="221"/>
      <c r="IA111" s="221"/>
      <c r="IB111" s="221"/>
      <c r="IC111" s="221"/>
      <c r="ID111" s="221"/>
      <c r="IE111" s="221"/>
      <c r="IF111" s="221"/>
      <c r="IG111" s="221"/>
      <c r="IH111" s="221"/>
      <c r="II111" s="221"/>
      <c r="IJ111" s="221"/>
      <c r="IK111" s="221"/>
      <c r="IL111" s="221"/>
      <c r="IM111" s="221"/>
      <c r="IN111" s="221"/>
      <c r="IO111" s="221"/>
      <c r="IP111" s="221"/>
      <c r="IQ111" s="221"/>
      <c r="IR111" s="221"/>
      <c r="IS111" s="221"/>
      <c r="IT111" s="221"/>
      <c r="IU111" s="221"/>
      <c r="IV111" s="221"/>
      <c r="IW111" s="221"/>
      <c r="IX111" s="221"/>
      <c r="IY111" s="221"/>
      <c r="IZ111" s="221"/>
      <c r="JA111" s="221"/>
      <c r="JB111" s="221"/>
      <c r="JC111" s="221"/>
      <c r="JD111" s="221"/>
      <c r="JE111" s="221"/>
      <c r="JF111" s="221"/>
      <c r="JG111" s="221"/>
      <c r="JH111" s="221"/>
      <c r="JI111" s="221"/>
      <c r="JJ111" s="221"/>
      <c r="JK111" s="221"/>
      <c r="JL111" s="221"/>
      <c r="JM111" s="221"/>
      <c r="JN111" s="221"/>
      <c r="JO111" s="221"/>
      <c r="JP111" s="221"/>
      <c r="JQ111" s="221"/>
      <c r="JR111" s="221"/>
      <c r="JS111" s="221"/>
      <c r="JT111" s="221"/>
      <c r="JU111" s="221"/>
      <c r="JV111" s="221"/>
      <c r="JW111" s="221"/>
      <c r="JX111" s="221"/>
      <c r="JY111" s="221"/>
      <c r="JZ111" s="221"/>
      <c r="KA111" s="221"/>
      <c r="KB111" s="221"/>
      <c r="KC111" s="221"/>
      <c r="KD111" s="221"/>
      <c r="KE111" s="221"/>
      <c r="KF111" s="221"/>
      <c r="KG111" s="221"/>
      <c r="KH111" s="221"/>
      <c r="KI111" s="221"/>
      <c r="KJ111" s="221"/>
      <c r="KK111" s="221"/>
      <c r="KL111" s="221"/>
      <c r="KM111" s="221"/>
      <c r="KN111" s="221"/>
      <c r="KO111" s="221"/>
      <c r="KP111" s="221"/>
      <c r="KQ111" s="221"/>
      <c r="KR111" s="221"/>
      <c r="KS111" s="221"/>
      <c r="KT111" s="221"/>
      <c r="KU111" s="221"/>
      <c r="KV111" s="221"/>
      <c r="KW111" s="221"/>
      <c r="KX111" s="221"/>
      <c r="KY111" s="221"/>
      <c r="KZ111" s="221"/>
      <c r="LA111" s="221"/>
      <c r="LB111" s="221"/>
      <c r="LC111" s="221"/>
      <c r="LD111" s="221"/>
      <c r="LE111" s="221"/>
      <c r="LF111" s="221"/>
      <c r="LG111" s="221"/>
      <c r="LH111" s="221"/>
      <c r="LI111" s="221"/>
      <c r="LJ111" s="221"/>
      <c r="LK111" s="221"/>
      <c r="LL111" s="221"/>
      <c r="LM111" s="221"/>
      <c r="LN111" s="221"/>
      <c r="LO111" s="221"/>
      <c r="LP111" s="221"/>
      <c r="LQ111" s="221"/>
      <c r="LR111" s="221"/>
      <c r="LS111" s="221"/>
      <c r="LT111" s="221"/>
      <c r="LU111" s="221"/>
      <c r="LV111" s="221"/>
      <c r="LW111" s="221"/>
      <c r="LX111" s="221"/>
      <c r="LY111" s="221"/>
      <c r="LZ111" s="221"/>
      <c r="MA111" s="221"/>
      <c r="MB111" s="221"/>
      <c r="MC111" s="221"/>
      <c r="MD111" s="221"/>
      <c r="ME111" s="221"/>
      <c r="MF111" s="221"/>
      <c r="MG111" s="221"/>
      <c r="MH111" s="221"/>
      <c r="MI111" s="221"/>
      <c r="MJ111" s="221"/>
      <c r="MK111" s="221"/>
      <c r="ML111" s="221"/>
      <c r="MM111" s="221"/>
      <c r="MN111" s="221"/>
      <c r="MO111" s="221"/>
      <c r="MP111" s="221"/>
      <c r="MQ111" s="221"/>
      <c r="MR111" s="221"/>
      <c r="MS111" s="221"/>
      <c r="MT111" s="221"/>
      <c r="MU111" s="221"/>
      <c r="MV111" s="221"/>
      <c r="MW111" s="221"/>
      <c r="MX111" s="221"/>
      <c r="MY111" s="221"/>
      <c r="MZ111" s="221"/>
      <c r="NA111" s="221"/>
      <c r="NB111" s="221"/>
      <c r="NC111" s="221"/>
      <c r="ND111" s="221"/>
      <c r="NE111" s="221"/>
      <c r="NF111" s="221"/>
      <c r="NG111" s="221"/>
    </row>
    <row r="112" spans="1:371" s="133" customFormat="1" x14ac:dyDescent="0.25">
      <c r="A112" s="221">
        <v>216</v>
      </c>
      <c r="B112" s="221">
        <v>0</v>
      </c>
      <c r="C112" s="221">
        <v>1</v>
      </c>
      <c r="D112" s="267">
        <v>0</v>
      </c>
      <c r="E112" s="267">
        <v>222</v>
      </c>
      <c r="F112" s="865">
        <f t="shared" si="3"/>
        <v>222</v>
      </c>
      <c r="G112" s="232">
        <v>28</v>
      </c>
      <c r="H112" s="232"/>
      <c r="I112" s="456">
        <v>45</v>
      </c>
      <c r="J112" s="342">
        <v>22.4058769513315</v>
      </c>
      <c r="K112" s="348">
        <v>1.6703495449321595</v>
      </c>
      <c r="L112" s="61">
        <v>1</v>
      </c>
      <c r="M112" s="326">
        <v>0</v>
      </c>
      <c r="Q112" s="592">
        <v>90</v>
      </c>
      <c r="R112" s="617">
        <v>0.76</v>
      </c>
      <c r="S112" s="592">
        <v>82</v>
      </c>
      <c r="T112" s="592"/>
      <c r="U112" s="607">
        <v>53.2</v>
      </c>
      <c r="V112" s="221"/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  <c r="AM112" s="221"/>
      <c r="AN112" s="221"/>
      <c r="AO112" s="221"/>
      <c r="AP112" s="221"/>
      <c r="AQ112" s="221"/>
      <c r="AR112" s="221"/>
      <c r="AS112" s="221"/>
      <c r="AT112" s="221"/>
      <c r="AU112" s="221"/>
      <c r="AV112" s="221"/>
      <c r="AW112" s="221"/>
      <c r="AX112" s="221"/>
      <c r="AY112" s="221"/>
      <c r="AZ112" s="221"/>
      <c r="BA112" s="221"/>
      <c r="BB112" s="221"/>
      <c r="BC112" s="221"/>
      <c r="BD112" s="221"/>
      <c r="BE112" s="221"/>
      <c r="BF112" s="221"/>
      <c r="BG112" s="221"/>
      <c r="BH112" s="221"/>
      <c r="BI112" s="221"/>
      <c r="BJ112" s="221"/>
      <c r="BK112" s="221"/>
      <c r="BL112" s="221"/>
      <c r="BM112" s="221"/>
      <c r="BN112" s="221"/>
      <c r="BO112" s="221"/>
      <c r="BP112" s="221"/>
      <c r="BQ112" s="221"/>
      <c r="BR112" s="221"/>
      <c r="BS112" s="221"/>
      <c r="BT112" s="221"/>
      <c r="BU112" s="221"/>
      <c r="BV112" s="221"/>
      <c r="BW112" s="221"/>
      <c r="BX112" s="221"/>
      <c r="BY112" s="221"/>
      <c r="BZ112" s="221"/>
      <c r="CA112" s="221"/>
      <c r="CB112" s="221"/>
      <c r="CC112" s="221"/>
      <c r="CD112" s="221"/>
      <c r="CE112" s="221"/>
      <c r="CF112" s="221"/>
      <c r="CG112" s="221"/>
      <c r="CH112" s="221"/>
      <c r="CI112" s="221"/>
      <c r="CJ112" s="221"/>
      <c r="CK112" s="221"/>
      <c r="CL112" s="221"/>
      <c r="CM112" s="221"/>
      <c r="CN112" s="221"/>
      <c r="CO112" s="221"/>
      <c r="CP112" s="221"/>
      <c r="CQ112" s="221"/>
      <c r="CR112" s="221"/>
      <c r="CS112" s="221"/>
      <c r="CT112" s="221"/>
      <c r="CU112" s="221"/>
      <c r="CV112" s="221"/>
      <c r="CW112" s="221"/>
      <c r="CX112" s="221"/>
      <c r="CY112" s="221"/>
      <c r="CZ112" s="221"/>
      <c r="DA112" s="221"/>
      <c r="DB112" s="221"/>
      <c r="DC112" s="221"/>
      <c r="DD112" s="221"/>
      <c r="DE112" s="221"/>
      <c r="DF112" s="221"/>
      <c r="DG112" s="221"/>
      <c r="DH112" s="221"/>
      <c r="DI112" s="221"/>
      <c r="DJ112" s="221"/>
      <c r="DK112" s="221"/>
      <c r="DL112" s="221"/>
      <c r="DM112" s="221"/>
      <c r="DN112" s="221"/>
      <c r="DO112" s="221"/>
      <c r="DP112" s="221"/>
      <c r="DQ112" s="221"/>
      <c r="DR112" s="221"/>
      <c r="DS112" s="221"/>
      <c r="DT112" s="221"/>
      <c r="DU112" s="221"/>
      <c r="DV112" s="221"/>
      <c r="DW112" s="221"/>
      <c r="DX112" s="221"/>
      <c r="DY112" s="221"/>
      <c r="DZ112" s="221"/>
      <c r="EA112" s="221"/>
      <c r="EB112" s="221"/>
      <c r="EC112" s="221"/>
      <c r="ED112" s="221"/>
      <c r="EE112" s="221"/>
      <c r="EF112" s="221"/>
      <c r="EG112" s="221"/>
      <c r="EH112" s="221"/>
      <c r="EI112" s="221"/>
      <c r="EJ112" s="221"/>
      <c r="EK112" s="221"/>
      <c r="EL112" s="221"/>
      <c r="EM112" s="221"/>
      <c r="EN112" s="221"/>
      <c r="EO112" s="221"/>
      <c r="EP112" s="221"/>
      <c r="EQ112" s="221"/>
      <c r="ER112" s="221"/>
      <c r="ES112" s="221"/>
      <c r="ET112" s="221"/>
      <c r="EU112" s="221"/>
      <c r="EV112" s="221"/>
      <c r="EW112" s="221"/>
      <c r="EX112" s="221"/>
      <c r="EY112" s="221"/>
      <c r="EZ112" s="221"/>
      <c r="FA112" s="221"/>
      <c r="FB112" s="221"/>
      <c r="FC112" s="221"/>
      <c r="FD112" s="221"/>
      <c r="FE112" s="221"/>
      <c r="FF112" s="221"/>
      <c r="FG112" s="221"/>
      <c r="FH112" s="221"/>
      <c r="FI112" s="221"/>
      <c r="FJ112" s="221"/>
      <c r="FK112" s="221"/>
      <c r="FL112" s="221"/>
      <c r="FM112" s="221"/>
      <c r="FN112" s="221"/>
      <c r="FO112" s="221"/>
      <c r="FP112" s="221"/>
      <c r="FQ112" s="221"/>
      <c r="FR112" s="221"/>
      <c r="FS112" s="221"/>
      <c r="FT112" s="221"/>
      <c r="FU112" s="221"/>
      <c r="FV112" s="221"/>
      <c r="FW112" s="221"/>
      <c r="FX112" s="221"/>
      <c r="FY112" s="221"/>
      <c r="FZ112" s="221"/>
      <c r="GA112" s="221"/>
      <c r="GB112" s="221"/>
      <c r="GC112" s="221"/>
      <c r="GD112" s="221"/>
      <c r="GE112" s="221"/>
      <c r="GF112" s="221"/>
      <c r="GG112" s="221"/>
      <c r="GH112" s="221"/>
      <c r="GI112" s="221"/>
      <c r="GJ112" s="221"/>
      <c r="GK112" s="221"/>
      <c r="GL112" s="221"/>
      <c r="GM112" s="221"/>
      <c r="GN112" s="221"/>
      <c r="GO112" s="221"/>
      <c r="GP112" s="221"/>
      <c r="GQ112" s="221"/>
      <c r="GR112" s="221"/>
      <c r="GS112" s="221"/>
      <c r="GT112" s="221"/>
      <c r="GU112" s="221"/>
      <c r="GV112" s="221"/>
      <c r="GW112" s="221"/>
      <c r="GX112" s="221"/>
      <c r="GY112" s="221"/>
      <c r="GZ112" s="221"/>
      <c r="HA112" s="221"/>
      <c r="HB112" s="221"/>
      <c r="HC112" s="221"/>
      <c r="HD112" s="221"/>
      <c r="HE112" s="221"/>
      <c r="HF112" s="221"/>
      <c r="HG112" s="221"/>
      <c r="HH112" s="221"/>
      <c r="HI112" s="221"/>
      <c r="HJ112" s="221"/>
      <c r="HK112" s="221"/>
      <c r="HL112" s="221"/>
      <c r="HM112" s="221"/>
      <c r="HN112" s="221"/>
      <c r="HO112" s="221"/>
      <c r="HP112" s="221"/>
      <c r="HQ112" s="221"/>
      <c r="HR112" s="221"/>
      <c r="HS112" s="221"/>
      <c r="HT112" s="221"/>
      <c r="HU112" s="221"/>
      <c r="HV112" s="221"/>
      <c r="HW112" s="221"/>
      <c r="HX112" s="221"/>
      <c r="HY112" s="221"/>
      <c r="HZ112" s="221"/>
      <c r="IA112" s="221"/>
      <c r="IB112" s="221"/>
      <c r="IC112" s="221"/>
      <c r="ID112" s="221"/>
      <c r="IE112" s="221"/>
      <c r="IF112" s="221"/>
      <c r="IG112" s="221"/>
      <c r="IH112" s="221"/>
      <c r="II112" s="221"/>
      <c r="IJ112" s="221"/>
      <c r="IK112" s="221"/>
      <c r="IL112" s="221"/>
      <c r="IM112" s="221"/>
      <c r="IN112" s="221"/>
      <c r="IO112" s="221"/>
      <c r="IP112" s="221"/>
      <c r="IQ112" s="221"/>
      <c r="IR112" s="221"/>
      <c r="IS112" s="221"/>
      <c r="IT112" s="221"/>
      <c r="IU112" s="221"/>
      <c r="IV112" s="221"/>
      <c r="IW112" s="221"/>
      <c r="IX112" s="221"/>
      <c r="IY112" s="221"/>
      <c r="IZ112" s="221"/>
      <c r="JA112" s="221"/>
      <c r="JB112" s="221"/>
      <c r="JC112" s="221"/>
      <c r="JD112" s="221"/>
      <c r="JE112" s="221"/>
      <c r="JF112" s="221"/>
      <c r="JG112" s="221"/>
      <c r="JH112" s="221"/>
      <c r="JI112" s="221"/>
      <c r="JJ112" s="221"/>
      <c r="JK112" s="221"/>
      <c r="JL112" s="221"/>
      <c r="JM112" s="221"/>
      <c r="JN112" s="221"/>
      <c r="JO112" s="221"/>
      <c r="JP112" s="221"/>
      <c r="JQ112" s="221"/>
      <c r="JR112" s="221"/>
      <c r="JS112" s="221"/>
      <c r="JT112" s="221"/>
      <c r="JU112" s="221"/>
      <c r="JV112" s="221"/>
      <c r="JW112" s="221"/>
      <c r="JX112" s="221"/>
      <c r="JY112" s="221"/>
      <c r="JZ112" s="221"/>
      <c r="KA112" s="221"/>
      <c r="KB112" s="221"/>
      <c r="KC112" s="221"/>
      <c r="KD112" s="221"/>
      <c r="KE112" s="221"/>
      <c r="KF112" s="221"/>
      <c r="KG112" s="221"/>
      <c r="KH112" s="221"/>
      <c r="KI112" s="221"/>
      <c r="KJ112" s="221"/>
      <c r="KK112" s="221"/>
      <c r="KL112" s="221"/>
      <c r="KM112" s="221"/>
      <c r="KN112" s="221"/>
      <c r="KO112" s="221"/>
      <c r="KP112" s="221"/>
      <c r="KQ112" s="221"/>
      <c r="KR112" s="221"/>
      <c r="KS112" s="221"/>
      <c r="KT112" s="221"/>
      <c r="KU112" s="221"/>
      <c r="KV112" s="221"/>
      <c r="KW112" s="221"/>
      <c r="KX112" s="221"/>
      <c r="KY112" s="221"/>
      <c r="KZ112" s="221"/>
      <c r="LA112" s="221"/>
      <c r="LB112" s="221"/>
      <c r="LC112" s="221"/>
      <c r="LD112" s="221"/>
      <c r="LE112" s="221"/>
      <c r="LF112" s="221"/>
      <c r="LG112" s="221"/>
      <c r="LH112" s="221"/>
      <c r="LI112" s="221"/>
      <c r="LJ112" s="221"/>
      <c r="LK112" s="221"/>
      <c r="LL112" s="221"/>
      <c r="LM112" s="221"/>
      <c r="LN112" s="221"/>
      <c r="LO112" s="221"/>
      <c r="LP112" s="221"/>
      <c r="LQ112" s="221"/>
      <c r="LR112" s="221"/>
      <c r="LS112" s="221"/>
      <c r="LT112" s="221"/>
      <c r="LU112" s="221"/>
      <c r="LV112" s="221"/>
      <c r="LW112" s="221"/>
      <c r="LX112" s="221"/>
      <c r="LY112" s="221"/>
      <c r="LZ112" s="221"/>
      <c r="MA112" s="221"/>
      <c r="MB112" s="221"/>
      <c r="MC112" s="221"/>
      <c r="MD112" s="221"/>
      <c r="ME112" s="221"/>
      <c r="MF112" s="221"/>
      <c r="MG112" s="221"/>
      <c r="MH112" s="221"/>
      <c r="MI112" s="221"/>
      <c r="MJ112" s="221"/>
      <c r="MK112" s="221"/>
      <c r="ML112" s="221"/>
      <c r="MM112" s="221"/>
      <c r="MN112" s="221"/>
      <c r="MO112" s="221"/>
      <c r="MP112" s="221"/>
      <c r="MQ112" s="221"/>
      <c r="MR112" s="221"/>
      <c r="MS112" s="221"/>
      <c r="MT112" s="221"/>
      <c r="MU112" s="221"/>
      <c r="MV112" s="221"/>
      <c r="MW112" s="221"/>
      <c r="MX112" s="221"/>
      <c r="MY112" s="221"/>
      <c r="MZ112" s="221"/>
      <c r="NA112" s="221"/>
      <c r="NB112" s="221"/>
      <c r="NC112" s="221"/>
      <c r="ND112" s="221"/>
      <c r="NE112" s="221"/>
      <c r="NF112" s="221"/>
      <c r="NG112" s="221"/>
    </row>
    <row r="113" spans="1:371" s="133" customFormat="1" x14ac:dyDescent="0.25">
      <c r="A113" s="274">
        <v>217</v>
      </c>
      <c r="B113" s="274">
        <v>0</v>
      </c>
      <c r="C113" s="221">
        <v>1</v>
      </c>
      <c r="D113" s="267">
        <v>0</v>
      </c>
      <c r="E113" s="267">
        <v>223</v>
      </c>
      <c r="F113" s="865">
        <f t="shared" si="3"/>
        <v>223</v>
      </c>
      <c r="G113" s="232">
        <v>29</v>
      </c>
      <c r="H113" s="232"/>
      <c r="I113" s="456">
        <v>47</v>
      </c>
      <c r="J113" s="342">
        <v>21.224489795918366</v>
      </c>
      <c r="K113" s="348">
        <v>1.790841234420639</v>
      </c>
      <c r="L113" s="61">
        <v>0</v>
      </c>
      <c r="M113" s="326">
        <v>0</v>
      </c>
      <c r="Q113" s="592">
        <v>84</v>
      </c>
      <c r="R113" s="617">
        <v>0.99</v>
      </c>
      <c r="S113" s="592">
        <v>81</v>
      </c>
      <c r="T113" s="592"/>
      <c r="U113" s="607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  <c r="AP113" s="221"/>
      <c r="AQ113" s="221"/>
      <c r="AR113" s="221"/>
      <c r="AS113" s="221"/>
      <c r="AT113" s="221"/>
      <c r="AU113" s="221"/>
      <c r="AV113" s="221"/>
      <c r="AW113" s="221"/>
      <c r="AX113" s="221"/>
      <c r="AY113" s="221"/>
      <c r="AZ113" s="221"/>
      <c r="BA113" s="221"/>
      <c r="BB113" s="221"/>
      <c r="BC113" s="221"/>
      <c r="BD113" s="221"/>
      <c r="BE113" s="221"/>
      <c r="BF113" s="221"/>
      <c r="BG113" s="221"/>
      <c r="BH113" s="221"/>
      <c r="BI113" s="221"/>
      <c r="BJ113" s="221"/>
      <c r="BK113" s="221"/>
      <c r="BL113" s="221"/>
      <c r="BM113" s="221"/>
      <c r="BN113" s="221"/>
      <c r="BO113" s="221"/>
      <c r="BP113" s="221"/>
      <c r="BQ113" s="221"/>
      <c r="BR113" s="221"/>
      <c r="BS113" s="221"/>
      <c r="BT113" s="221"/>
      <c r="BU113" s="221"/>
      <c r="BV113" s="221"/>
      <c r="BW113" s="221"/>
      <c r="BX113" s="221"/>
      <c r="BY113" s="221"/>
      <c r="BZ113" s="221"/>
      <c r="CA113" s="221"/>
      <c r="CB113" s="221"/>
      <c r="CC113" s="221"/>
      <c r="CD113" s="221"/>
      <c r="CE113" s="221"/>
      <c r="CF113" s="221"/>
      <c r="CG113" s="221"/>
      <c r="CH113" s="221"/>
      <c r="CI113" s="221"/>
      <c r="CJ113" s="221"/>
      <c r="CK113" s="221"/>
      <c r="CL113" s="221"/>
      <c r="CM113" s="221"/>
      <c r="CN113" s="221"/>
      <c r="CO113" s="221"/>
      <c r="CP113" s="221"/>
      <c r="CQ113" s="221"/>
      <c r="CR113" s="221"/>
      <c r="CS113" s="221"/>
      <c r="CT113" s="221"/>
      <c r="CU113" s="221"/>
      <c r="CV113" s="221"/>
      <c r="CW113" s="221"/>
      <c r="CX113" s="221"/>
      <c r="CY113" s="221"/>
      <c r="CZ113" s="221"/>
      <c r="DA113" s="221"/>
      <c r="DB113" s="221"/>
      <c r="DC113" s="221"/>
      <c r="DD113" s="221"/>
      <c r="DE113" s="221"/>
      <c r="DF113" s="221"/>
      <c r="DG113" s="221"/>
      <c r="DH113" s="221"/>
      <c r="DI113" s="221"/>
      <c r="DJ113" s="221"/>
      <c r="DK113" s="221"/>
      <c r="DL113" s="221"/>
      <c r="DM113" s="221"/>
      <c r="DN113" s="221"/>
      <c r="DO113" s="221"/>
      <c r="DP113" s="221"/>
      <c r="DQ113" s="221"/>
      <c r="DR113" s="221"/>
      <c r="DS113" s="221"/>
      <c r="DT113" s="221"/>
      <c r="DU113" s="221"/>
      <c r="DV113" s="221"/>
      <c r="DW113" s="221"/>
      <c r="DX113" s="221"/>
      <c r="DY113" s="221"/>
      <c r="DZ113" s="221"/>
      <c r="EA113" s="221"/>
      <c r="EB113" s="221"/>
      <c r="EC113" s="221"/>
      <c r="ED113" s="221"/>
      <c r="EE113" s="221"/>
      <c r="EF113" s="221"/>
      <c r="EG113" s="221"/>
      <c r="EH113" s="221"/>
      <c r="EI113" s="221"/>
      <c r="EJ113" s="221"/>
      <c r="EK113" s="221"/>
      <c r="EL113" s="221"/>
      <c r="EM113" s="221"/>
      <c r="EN113" s="221"/>
      <c r="EO113" s="221"/>
      <c r="EP113" s="221"/>
      <c r="EQ113" s="221"/>
      <c r="ER113" s="221"/>
      <c r="ES113" s="221"/>
      <c r="ET113" s="221"/>
      <c r="EU113" s="221"/>
      <c r="EV113" s="221"/>
      <c r="EW113" s="221"/>
      <c r="EX113" s="221"/>
      <c r="EY113" s="221"/>
      <c r="EZ113" s="221"/>
      <c r="FA113" s="221"/>
      <c r="FB113" s="221"/>
      <c r="FC113" s="221"/>
      <c r="FD113" s="221"/>
      <c r="FE113" s="221"/>
      <c r="FF113" s="221"/>
      <c r="FG113" s="221"/>
      <c r="FH113" s="221"/>
      <c r="FI113" s="221"/>
      <c r="FJ113" s="221"/>
      <c r="FK113" s="221"/>
      <c r="FL113" s="221"/>
      <c r="FM113" s="221"/>
      <c r="FN113" s="221"/>
      <c r="FO113" s="221"/>
      <c r="FP113" s="221"/>
      <c r="FQ113" s="221"/>
      <c r="FR113" s="221"/>
      <c r="FS113" s="221"/>
      <c r="FT113" s="221"/>
      <c r="FU113" s="221"/>
      <c r="FV113" s="221"/>
      <c r="FW113" s="221"/>
      <c r="FX113" s="221"/>
      <c r="FY113" s="221"/>
      <c r="FZ113" s="221"/>
      <c r="GA113" s="221"/>
      <c r="GB113" s="221"/>
      <c r="GC113" s="221"/>
      <c r="GD113" s="221"/>
      <c r="GE113" s="221"/>
      <c r="GF113" s="221"/>
      <c r="GG113" s="221"/>
      <c r="GH113" s="221"/>
      <c r="GI113" s="221"/>
      <c r="GJ113" s="221"/>
      <c r="GK113" s="221"/>
      <c r="GL113" s="221"/>
      <c r="GM113" s="221"/>
      <c r="GN113" s="221"/>
      <c r="GO113" s="221"/>
      <c r="GP113" s="221"/>
      <c r="GQ113" s="221"/>
      <c r="GR113" s="221"/>
      <c r="GS113" s="221"/>
      <c r="GT113" s="221"/>
      <c r="GU113" s="221"/>
      <c r="GV113" s="221"/>
      <c r="GW113" s="221"/>
      <c r="GX113" s="221"/>
      <c r="GY113" s="221"/>
      <c r="GZ113" s="221"/>
      <c r="HA113" s="221"/>
      <c r="HB113" s="221"/>
      <c r="HC113" s="221"/>
      <c r="HD113" s="221"/>
      <c r="HE113" s="221"/>
      <c r="HF113" s="221"/>
      <c r="HG113" s="221"/>
      <c r="HH113" s="221"/>
      <c r="HI113" s="221"/>
      <c r="HJ113" s="221"/>
      <c r="HK113" s="221"/>
      <c r="HL113" s="221"/>
      <c r="HM113" s="221"/>
      <c r="HN113" s="221"/>
      <c r="HO113" s="221"/>
      <c r="HP113" s="221"/>
      <c r="HQ113" s="221"/>
      <c r="HR113" s="221"/>
      <c r="HS113" s="221"/>
      <c r="HT113" s="221"/>
      <c r="HU113" s="221"/>
      <c r="HV113" s="221"/>
      <c r="HW113" s="221"/>
      <c r="HX113" s="221"/>
      <c r="HY113" s="221"/>
      <c r="HZ113" s="221"/>
      <c r="IA113" s="221"/>
      <c r="IB113" s="221"/>
      <c r="IC113" s="221"/>
      <c r="ID113" s="221"/>
      <c r="IE113" s="221"/>
      <c r="IF113" s="221"/>
      <c r="IG113" s="221"/>
      <c r="IH113" s="221"/>
      <c r="II113" s="221"/>
      <c r="IJ113" s="221"/>
      <c r="IK113" s="221"/>
      <c r="IL113" s="221"/>
      <c r="IM113" s="221"/>
      <c r="IN113" s="221"/>
      <c r="IO113" s="221"/>
      <c r="IP113" s="221"/>
      <c r="IQ113" s="221"/>
      <c r="IR113" s="221"/>
      <c r="IS113" s="221"/>
      <c r="IT113" s="221"/>
      <c r="IU113" s="221"/>
      <c r="IV113" s="221"/>
      <c r="IW113" s="221"/>
      <c r="IX113" s="221"/>
      <c r="IY113" s="221"/>
      <c r="IZ113" s="221"/>
      <c r="JA113" s="221"/>
      <c r="JB113" s="221"/>
      <c r="JC113" s="221"/>
      <c r="JD113" s="221"/>
      <c r="JE113" s="221"/>
      <c r="JF113" s="221"/>
      <c r="JG113" s="221"/>
      <c r="JH113" s="221"/>
      <c r="JI113" s="221"/>
      <c r="JJ113" s="221"/>
      <c r="JK113" s="221"/>
      <c r="JL113" s="221"/>
      <c r="JM113" s="221"/>
      <c r="JN113" s="221"/>
      <c r="JO113" s="221"/>
      <c r="JP113" s="221"/>
      <c r="JQ113" s="221"/>
      <c r="JR113" s="221"/>
      <c r="JS113" s="221"/>
      <c r="JT113" s="221"/>
      <c r="JU113" s="221"/>
      <c r="JV113" s="221"/>
      <c r="JW113" s="221"/>
      <c r="JX113" s="221"/>
      <c r="JY113" s="221"/>
      <c r="JZ113" s="221"/>
      <c r="KA113" s="221"/>
      <c r="KB113" s="221"/>
      <c r="KC113" s="221"/>
      <c r="KD113" s="221"/>
      <c r="KE113" s="221"/>
      <c r="KF113" s="221"/>
      <c r="KG113" s="221"/>
      <c r="KH113" s="221"/>
      <c r="KI113" s="221"/>
      <c r="KJ113" s="221"/>
      <c r="KK113" s="221"/>
      <c r="KL113" s="221"/>
      <c r="KM113" s="221"/>
      <c r="KN113" s="221"/>
      <c r="KO113" s="221"/>
      <c r="KP113" s="221"/>
      <c r="KQ113" s="221"/>
      <c r="KR113" s="221"/>
      <c r="KS113" s="221"/>
      <c r="KT113" s="221"/>
      <c r="KU113" s="221"/>
      <c r="KV113" s="221"/>
      <c r="KW113" s="221"/>
      <c r="KX113" s="221"/>
      <c r="KY113" s="221"/>
      <c r="KZ113" s="221"/>
      <c r="LA113" s="221"/>
      <c r="LB113" s="221"/>
      <c r="LC113" s="221"/>
      <c r="LD113" s="221"/>
      <c r="LE113" s="221"/>
      <c r="LF113" s="221"/>
      <c r="LG113" s="221"/>
      <c r="LH113" s="221"/>
      <c r="LI113" s="221"/>
      <c r="LJ113" s="221"/>
      <c r="LK113" s="221"/>
      <c r="LL113" s="221"/>
      <c r="LM113" s="221"/>
      <c r="LN113" s="221"/>
      <c r="LO113" s="221"/>
      <c r="LP113" s="221"/>
      <c r="LQ113" s="221"/>
      <c r="LR113" s="221"/>
      <c r="LS113" s="221"/>
      <c r="LT113" s="221"/>
      <c r="LU113" s="221"/>
      <c r="LV113" s="221"/>
      <c r="LW113" s="221"/>
      <c r="LX113" s="221"/>
      <c r="LY113" s="221"/>
      <c r="LZ113" s="221"/>
      <c r="MA113" s="221"/>
      <c r="MB113" s="221"/>
      <c r="MC113" s="221"/>
      <c r="MD113" s="221"/>
      <c r="ME113" s="221"/>
      <c r="MF113" s="221"/>
      <c r="MG113" s="221"/>
      <c r="MH113" s="221"/>
      <c r="MI113" s="221"/>
      <c r="MJ113" s="221"/>
      <c r="MK113" s="221"/>
      <c r="ML113" s="221"/>
      <c r="MM113" s="221"/>
      <c r="MN113" s="221"/>
      <c r="MO113" s="221"/>
      <c r="MP113" s="221"/>
      <c r="MQ113" s="221"/>
      <c r="MR113" s="221"/>
      <c r="MS113" s="221"/>
      <c r="MT113" s="221"/>
      <c r="MU113" s="221"/>
      <c r="MV113" s="221"/>
      <c r="MW113" s="221"/>
      <c r="MX113" s="221"/>
      <c r="MY113" s="221"/>
      <c r="MZ113" s="221"/>
      <c r="NA113" s="221"/>
      <c r="NB113" s="221"/>
      <c r="NC113" s="221"/>
      <c r="ND113" s="221"/>
      <c r="NE113" s="221"/>
      <c r="NF113" s="221"/>
      <c r="NG113" s="221"/>
    </row>
    <row r="114" spans="1:371" s="133" customFormat="1" x14ac:dyDescent="0.25">
      <c r="A114" s="221">
        <v>218</v>
      </c>
      <c r="B114" s="221">
        <v>0</v>
      </c>
      <c r="C114" s="221">
        <v>1</v>
      </c>
      <c r="D114" s="267">
        <v>0</v>
      </c>
      <c r="E114" s="267">
        <v>224</v>
      </c>
      <c r="F114" s="865">
        <f t="shared" si="3"/>
        <v>224</v>
      </c>
      <c r="G114" s="232">
        <v>31</v>
      </c>
      <c r="H114" s="232"/>
      <c r="I114" s="456">
        <v>38</v>
      </c>
      <c r="J114" s="342">
        <v>30.346074380165291</v>
      </c>
      <c r="K114" s="348">
        <v>2.1034991729812331</v>
      </c>
      <c r="L114" s="221">
        <v>0</v>
      </c>
      <c r="M114" s="709">
        <v>0</v>
      </c>
      <c r="Q114" s="592">
        <v>99</v>
      </c>
      <c r="R114" s="616">
        <v>1.06</v>
      </c>
      <c r="S114" s="608">
        <v>78</v>
      </c>
      <c r="T114" s="608"/>
      <c r="U114" s="609">
        <v>23.2</v>
      </c>
      <c r="V114" s="221"/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  <c r="AM114" s="221"/>
      <c r="AN114" s="221"/>
      <c r="AO114" s="221"/>
      <c r="AP114" s="221"/>
      <c r="AQ114" s="221"/>
      <c r="AR114" s="221"/>
      <c r="AS114" s="221"/>
      <c r="AT114" s="221"/>
      <c r="AU114" s="221"/>
      <c r="AV114" s="221"/>
      <c r="AW114" s="221"/>
      <c r="AX114" s="221"/>
      <c r="AY114" s="221"/>
      <c r="AZ114" s="221"/>
      <c r="BA114" s="221"/>
      <c r="BB114" s="221"/>
      <c r="BC114" s="221"/>
      <c r="BD114" s="221"/>
      <c r="BE114" s="221"/>
      <c r="BF114" s="221"/>
      <c r="BG114" s="221"/>
      <c r="BH114" s="221"/>
      <c r="BI114" s="221"/>
      <c r="BJ114" s="221"/>
      <c r="BK114" s="221"/>
      <c r="BL114" s="221"/>
      <c r="BM114" s="221"/>
      <c r="BN114" s="221"/>
      <c r="BO114" s="221"/>
      <c r="BP114" s="221"/>
      <c r="BQ114" s="221"/>
      <c r="BR114" s="221"/>
      <c r="BS114" s="221"/>
      <c r="BT114" s="221"/>
      <c r="BU114" s="221"/>
      <c r="BV114" s="221"/>
      <c r="BW114" s="221"/>
      <c r="BX114" s="221"/>
      <c r="BY114" s="221"/>
      <c r="BZ114" s="221"/>
      <c r="CA114" s="221"/>
      <c r="CB114" s="221"/>
      <c r="CC114" s="221"/>
      <c r="CD114" s="221"/>
      <c r="CE114" s="221"/>
      <c r="CF114" s="221"/>
      <c r="CG114" s="221"/>
      <c r="CH114" s="221"/>
      <c r="CI114" s="221"/>
      <c r="CJ114" s="221"/>
      <c r="CK114" s="221"/>
      <c r="CL114" s="221"/>
      <c r="CM114" s="221"/>
      <c r="CN114" s="221"/>
      <c r="CO114" s="221"/>
      <c r="CP114" s="221"/>
      <c r="CQ114" s="221"/>
      <c r="CR114" s="221"/>
      <c r="CS114" s="221"/>
      <c r="CT114" s="221"/>
      <c r="CU114" s="221"/>
      <c r="CV114" s="221"/>
      <c r="CW114" s="221"/>
      <c r="CX114" s="221"/>
      <c r="CY114" s="221"/>
      <c r="CZ114" s="221"/>
      <c r="DA114" s="221"/>
      <c r="DB114" s="221"/>
      <c r="DC114" s="221"/>
      <c r="DD114" s="221"/>
      <c r="DE114" s="221"/>
      <c r="DF114" s="221"/>
      <c r="DG114" s="221"/>
      <c r="DH114" s="221"/>
      <c r="DI114" s="221"/>
      <c r="DJ114" s="221"/>
      <c r="DK114" s="221"/>
      <c r="DL114" s="221"/>
      <c r="DM114" s="221"/>
      <c r="DN114" s="221"/>
      <c r="DO114" s="221"/>
      <c r="DP114" s="221"/>
      <c r="DQ114" s="221"/>
      <c r="DR114" s="221"/>
      <c r="DS114" s="221"/>
      <c r="DT114" s="221"/>
      <c r="DU114" s="221"/>
      <c r="DV114" s="221"/>
      <c r="DW114" s="221"/>
      <c r="DX114" s="221"/>
      <c r="DY114" s="221"/>
      <c r="DZ114" s="221"/>
      <c r="EA114" s="221"/>
      <c r="EB114" s="221"/>
      <c r="EC114" s="221"/>
      <c r="ED114" s="221"/>
      <c r="EE114" s="221"/>
      <c r="EF114" s="221"/>
      <c r="EG114" s="221"/>
      <c r="EH114" s="221"/>
      <c r="EI114" s="221"/>
      <c r="EJ114" s="221"/>
      <c r="EK114" s="221"/>
      <c r="EL114" s="221"/>
      <c r="EM114" s="221"/>
      <c r="EN114" s="221"/>
      <c r="EO114" s="221"/>
      <c r="EP114" s="221"/>
      <c r="EQ114" s="221"/>
      <c r="ER114" s="221"/>
      <c r="ES114" s="221"/>
      <c r="ET114" s="221"/>
      <c r="EU114" s="221"/>
      <c r="EV114" s="221"/>
      <c r="EW114" s="221"/>
      <c r="EX114" s="221"/>
      <c r="EY114" s="221"/>
      <c r="EZ114" s="221"/>
      <c r="FA114" s="221"/>
      <c r="FB114" s="221"/>
      <c r="FC114" s="221"/>
      <c r="FD114" s="221"/>
      <c r="FE114" s="221"/>
      <c r="FF114" s="221"/>
      <c r="FG114" s="221"/>
      <c r="FH114" s="221"/>
      <c r="FI114" s="221"/>
      <c r="FJ114" s="221"/>
      <c r="FK114" s="221"/>
      <c r="FL114" s="221"/>
      <c r="FM114" s="221"/>
      <c r="FN114" s="221"/>
      <c r="FO114" s="221"/>
      <c r="FP114" s="221"/>
      <c r="FQ114" s="221"/>
      <c r="FR114" s="221"/>
      <c r="FS114" s="221"/>
      <c r="FT114" s="221"/>
      <c r="FU114" s="221"/>
      <c r="FV114" s="221"/>
      <c r="FW114" s="221"/>
      <c r="FX114" s="221"/>
      <c r="FY114" s="221"/>
      <c r="FZ114" s="221"/>
      <c r="GA114" s="221"/>
      <c r="GB114" s="221"/>
      <c r="GC114" s="221"/>
      <c r="GD114" s="221"/>
      <c r="GE114" s="221"/>
      <c r="GF114" s="221"/>
      <c r="GG114" s="221"/>
      <c r="GH114" s="221"/>
      <c r="GI114" s="221"/>
      <c r="GJ114" s="221"/>
      <c r="GK114" s="221"/>
      <c r="GL114" s="221"/>
      <c r="GM114" s="221"/>
      <c r="GN114" s="221"/>
      <c r="GO114" s="221"/>
      <c r="GP114" s="221"/>
      <c r="GQ114" s="221"/>
      <c r="GR114" s="221"/>
      <c r="GS114" s="221"/>
      <c r="GT114" s="221"/>
      <c r="GU114" s="221"/>
      <c r="GV114" s="221"/>
      <c r="GW114" s="221"/>
      <c r="GX114" s="221"/>
      <c r="GY114" s="221"/>
      <c r="GZ114" s="221"/>
      <c r="HA114" s="221"/>
      <c r="HB114" s="221"/>
      <c r="HC114" s="221"/>
      <c r="HD114" s="221"/>
      <c r="HE114" s="221"/>
      <c r="HF114" s="221"/>
      <c r="HG114" s="221"/>
      <c r="HH114" s="221"/>
      <c r="HI114" s="221"/>
      <c r="HJ114" s="221"/>
      <c r="HK114" s="221"/>
      <c r="HL114" s="221"/>
      <c r="HM114" s="221"/>
      <c r="HN114" s="221"/>
      <c r="HO114" s="221"/>
      <c r="HP114" s="221"/>
      <c r="HQ114" s="221"/>
      <c r="HR114" s="221"/>
      <c r="HS114" s="221"/>
      <c r="HT114" s="221"/>
      <c r="HU114" s="221"/>
      <c r="HV114" s="221"/>
      <c r="HW114" s="221"/>
      <c r="HX114" s="221"/>
      <c r="HY114" s="221"/>
      <c r="HZ114" s="221"/>
      <c r="IA114" s="221"/>
      <c r="IB114" s="221"/>
      <c r="IC114" s="221"/>
      <c r="ID114" s="221"/>
      <c r="IE114" s="221"/>
      <c r="IF114" s="221"/>
      <c r="IG114" s="221"/>
      <c r="IH114" s="221"/>
      <c r="II114" s="221"/>
      <c r="IJ114" s="221"/>
      <c r="IK114" s="221"/>
      <c r="IL114" s="221"/>
      <c r="IM114" s="221"/>
      <c r="IN114" s="221"/>
      <c r="IO114" s="221"/>
      <c r="IP114" s="221"/>
      <c r="IQ114" s="221"/>
      <c r="IR114" s="221"/>
      <c r="IS114" s="221"/>
      <c r="IT114" s="221"/>
      <c r="IU114" s="221"/>
      <c r="IV114" s="221"/>
      <c r="IW114" s="221"/>
      <c r="IX114" s="221"/>
      <c r="IY114" s="221"/>
      <c r="IZ114" s="221"/>
      <c r="JA114" s="221"/>
      <c r="JB114" s="221"/>
      <c r="JC114" s="221"/>
      <c r="JD114" s="221"/>
      <c r="JE114" s="221"/>
      <c r="JF114" s="221"/>
      <c r="JG114" s="221"/>
      <c r="JH114" s="221"/>
      <c r="JI114" s="221"/>
      <c r="JJ114" s="221"/>
      <c r="JK114" s="221"/>
      <c r="JL114" s="221"/>
      <c r="JM114" s="221"/>
      <c r="JN114" s="221"/>
      <c r="JO114" s="221"/>
      <c r="JP114" s="221"/>
      <c r="JQ114" s="221"/>
      <c r="JR114" s="221"/>
      <c r="JS114" s="221"/>
      <c r="JT114" s="221"/>
      <c r="JU114" s="221"/>
      <c r="JV114" s="221"/>
      <c r="JW114" s="221"/>
      <c r="JX114" s="221"/>
      <c r="JY114" s="221"/>
      <c r="JZ114" s="221"/>
      <c r="KA114" s="221"/>
      <c r="KB114" s="221"/>
      <c r="KC114" s="221"/>
      <c r="KD114" s="221"/>
      <c r="KE114" s="221"/>
      <c r="KF114" s="221"/>
      <c r="KG114" s="221"/>
      <c r="KH114" s="221"/>
      <c r="KI114" s="221"/>
      <c r="KJ114" s="221"/>
      <c r="KK114" s="221"/>
      <c r="KL114" s="221"/>
      <c r="KM114" s="221"/>
      <c r="KN114" s="221"/>
      <c r="KO114" s="221"/>
      <c r="KP114" s="221"/>
      <c r="KQ114" s="221"/>
      <c r="KR114" s="221"/>
      <c r="KS114" s="221"/>
      <c r="KT114" s="221"/>
      <c r="KU114" s="221"/>
      <c r="KV114" s="221"/>
      <c r="KW114" s="221"/>
      <c r="KX114" s="221"/>
      <c r="KY114" s="221"/>
      <c r="KZ114" s="221"/>
      <c r="LA114" s="221"/>
      <c r="LB114" s="221"/>
      <c r="LC114" s="221"/>
      <c r="LD114" s="221"/>
      <c r="LE114" s="221"/>
      <c r="LF114" s="221"/>
      <c r="LG114" s="221"/>
      <c r="LH114" s="221"/>
      <c r="LI114" s="221"/>
      <c r="LJ114" s="221"/>
      <c r="LK114" s="221"/>
      <c r="LL114" s="221"/>
      <c r="LM114" s="221"/>
      <c r="LN114" s="221"/>
      <c r="LO114" s="221"/>
      <c r="LP114" s="221"/>
      <c r="LQ114" s="221"/>
      <c r="LR114" s="221"/>
      <c r="LS114" s="221"/>
      <c r="LT114" s="221"/>
      <c r="LU114" s="221"/>
      <c r="LV114" s="221"/>
      <c r="LW114" s="221"/>
      <c r="LX114" s="221"/>
      <c r="LY114" s="221"/>
      <c r="LZ114" s="221"/>
      <c r="MA114" s="221"/>
      <c r="MB114" s="221"/>
      <c r="MC114" s="221"/>
      <c r="MD114" s="221"/>
      <c r="ME114" s="221"/>
      <c r="MF114" s="221"/>
      <c r="MG114" s="221"/>
      <c r="MH114" s="221"/>
      <c r="MI114" s="221"/>
      <c r="MJ114" s="221"/>
      <c r="MK114" s="221"/>
      <c r="ML114" s="221"/>
      <c r="MM114" s="221"/>
      <c r="MN114" s="221"/>
      <c r="MO114" s="221"/>
      <c r="MP114" s="221"/>
      <c r="MQ114" s="221"/>
      <c r="MR114" s="221"/>
      <c r="MS114" s="221"/>
      <c r="MT114" s="221"/>
      <c r="MU114" s="221"/>
      <c r="MV114" s="221"/>
      <c r="MW114" s="221"/>
      <c r="MX114" s="221"/>
      <c r="MY114" s="221"/>
      <c r="MZ114" s="221"/>
      <c r="NA114" s="221"/>
      <c r="NB114" s="221"/>
      <c r="NC114" s="221"/>
      <c r="ND114" s="221"/>
      <c r="NE114" s="221"/>
      <c r="NF114" s="221"/>
      <c r="NG114" s="221"/>
    </row>
    <row r="115" spans="1:371" s="133" customFormat="1" x14ac:dyDescent="0.25">
      <c r="A115" s="221">
        <v>219</v>
      </c>
      <c r="B115" s="221">
        <v>0</v>
      </c>
      <c r="C115" s="221">
        <v>1</v>
      </c>
      <c r="D115" s="267">
        <v>0</v>
      </c>
      <c r="E115" s="267">
        <v>225</v>
      </c>
      <c r="F115" s="865">
        <f t="shared" si="3"/>
        <v>225</v>
      </c>
      <c r="G115" s="232">
        <v>32</v>
      </c>
      <c r="H115" s="232"/>
      <c r="I115" s="456">
        <v>49</v>
      </c>
      <c r="J115" s="342">
        <v>21.453287197231838</v>
      </c>
      <c r="K115" s="348">
        <v>1.7187323830585415</v>
      </c>
      <c r="L115" s="221">
        <v>1</v>
      </c>
      <c r="M115" s="709">
        <v>0</v>
      </c>
      <c r="N115" s="61"/>
      <c r="P115" s="61"/>
      <c r="Q115" s="592">
        <v>78</v>
      </c>
      <c r="R115" s="608">
        <v>0.78</v>
      </c>
      <c r="S115" s="608">
        <v>78</v>
      </c>
      <c r="T115" s="608"/>
      <c r="U115" s="609">
        <v>108.8</v>
      </c>
      <c r="V115" s="221"/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  <c r="AM115" s="221"/>
      <c r="AN115" s="221"/>
      <c r="AO115" s="221"/>
      <c r="AP115" s="221"/>
      <c r="AQ115" s="221"/>
      <c r="AR115" s="221"/>
      <c r="AS115" s="221"/>
      <c r="AT115" s="221"/>
      <c r="AU115" s="221"/>
      <c r="AV115" s="221"/>
      <c r="AW115" s="221"/>
      <c r="AX115" s="221"/>
      <c r="AY115" s="221"/>
      <c r="AZ115" s="221"/>
      <c r="BA115" s="221"/>
      <c r="BB115" s="221"/>
      <c r="BC115" s="221"/>
      <c r="BD115" s="221"/>
      <c r="BE115" s="221"/>
      <c r="BF115" s="221"/>
      <c r="BG115" s="221"/>
      <c r="BH115" s="221"/>
      <c r="BI115" s="221"/>
      <c r="BJ115" s="221"/>
      <c r="BK115" s="221"/>
      <c r="BL115" s="221"/>
      <c r="BM115" s="221"/>
      <c r="BN115" s="221"/>
      <c r="BO115" s="221"/>
      <c r="BP115" s="221"/>
      <c r="BQ115" s="221"/>
      <c r="BR115" s="221"/>
      <c r="BS115" s="221"/>
      <c r="BT115" s="221"/>
      <c r="BU115" s="221"/>
      <c r="BV115" s="221"/>
      <c r="BW115" s="221"/>
      <c r="BX115" s="221"/>
      <c r="BY115" s="221"/>
      <c r="BZ115" s="221"/>
      <c r="CA115" s="221"/>
      <c r="CB115" s="221"/>
      <c r="CC115" s="221"/>
      <c r="CD115" s="221"/>
      <c r="CE115" s="221"/>
      <c r="CF115" s="221"/>
      <c r="CG115" s="221"/>
      <c r="CH115" s="221"/>
      <c r="CI115" s="221"/>
      <c r="CJ115" s="221"/>
      <c r="CK115" s="221"/>
      <c r="CL115" s="221"/>
      <c r="CM115" s="221"/>
      <c r="CN115" s="221"/>
      <c r="CO115" s="221"/>
      <c r="CP115" s="221"/>
      <c r="CQ115" s="221"/>
      <c r="CR115" s="221"/>
      <c r="CS115" s="221"/>
      <c r="CT115" s="221"/>
      <c r="CU115" s="221"/>
      <c r="CV115" s="221"/>
      <c r="CW115" s="221"/>
      <c r="CX115" s="221"/>
      <c r="CY115" s="221"/>
      <c r="CZ115" s="221"/>
      <c r="DA115" s="221"/>
      <c r="DB115" s="221"/>
      <c r="DC115" s="221"/>
      <c r="DD115" s="221"/>
      <c r="DE115" s="221"/>
      <c r="DF115" s="221"/>
      <c r="DG115" s="221"/>
      <c r="DH115" s="221"/>
      <c r="DI115" s="221"/>
      <c r="DJ115" s="221"/>
      <c r="DK115" s="221"/>
      <c r="DL115" s="221"/>
      <c r="DM115" s="221"/>
      <c r="DN115" s="221"/>
      <c r="DO115" s="221"/>
      <c r="DP115" s="221"/>
      <c r="DQ115" s="221"/>
      <c r="DR115" s="221"/>
      <c r="DS115" s="221"/>
      <c r="DT115" s="221"/>
      <c r="DU115" s="221"/>
      <c r="DV115" s="221"/>
      <c r="DW115" s="221"/>
      <c r="DX115" s="221"/>
      <c r="DY115" s="221"/>
      <c r="DZ115" s="221"/>
      <c r="EA115" s="221"/>
      <c r="EB115" s="221"/>
      <c r="EC115" s="221"/>
      <c r="ED115" s="221"/>
      <c r="EE115" s="221"/>
      <c r="EF115" s="221"/>
      <c r="EG115" s="221"/>
      <c r="EH115" s="221"/>
      <c r="EI115" s="221"/>
      <c r="EJ115" s="221"/>
      <c r="EK115" s="221"/>
      <c r="EL115" s="221"/>
      <c r="EM115" s="221"/>
      <c r="EN115" s="221"/>
      <c r="EO115" s="221"/>
      <c r="EP115" s="221"/>
      <c r="EQ115" s="221"/>
      <c r="ER115" s="221"/>
      <c r="ES115" s="221"/>
      <c r="ET115" s="221"/>
      <c r="EU115" s="221"/>
      <c r="EV115" s="221"/>
      <c r="EW115" s="221"/>
      <c r="EX115" s="221"/>
      <c r="EY115" s="221"/>
      <c r="EZ115" s="221"/>
      <c r="FA115" s="221"/>
      <c r="FB115" s="221"/>
      <c r="FC115" s="221"/>
      <c r="FD115" s="221"/>
      <c r="FE115" s="221"/>
      <c r="FF115" s="221"/>
      <c r="FG115" s="221"/>
      <c r="FH115" s="221"/>
      <c r="FI115" s="221"/>
      <c r="FJ115" s="221"/>
      <c r="FK115" s="221"/>
      <c r="FL115" s="221"/>
      <c r="FM115" s="221"/>
      <c r="FN115" s="221"/>
      <c r="FO115" s="221"/>
      <c r="FP115" s="221"/>
      <c r="FQ115" s="221"/>
      <c r="FR115" s="221"/>
      <c r="FS115" s="221"/>
      <c r="FT115" s="221"/>
      <c r="FU115" s="221"/>
      <c r="FV115" s="221"/>
      <c r="FW115" s="221"/>
      <c r="FX115" s="221"/>
      <c r="FY115" s="221"/>
      <c r="FZ115" s="221"/>
      <c r="GA115" s="221"/>
      <c r="GB115" s="221"/>
      <c r="GC115" s="221"/>
      <c r="GD115" s="221"/>
      <c r="GE115" s="221"/>
      <c r="GF115" s="221"/>
      <c r="GG115" s="221"/>
      <c r="GH115" s="221"/>
      <c r="GI115" s="221"/>
      <c r="GJ115" s="221"/>
      <c r="GK115" s="221"/>
      <c r="GL115" s="221"/>
      <c r="GM115" s="221"/>
      <c r="GN115" s="221"/>
      <c r="GO115" s="221"/>
      <c r="GP115" s="221"/>
      <c r="GQ115" s="221"/>
      <c r="GR115" s="221"/>
      <c r="GS115" s="221"/>
      <c r="GT115" s="221"/>
      <c r="GU115" s="221"/>
      <c r="GV115" s="221"/>
      <c r="GW115" s="221"/>
      <c r="GX115" s="221"/>
      <c r="GY115" s="221"/>
      <c r="GZ115" s="221"/>
      <c r="HA115" s="221"/>
      <c r="HB115" s="221"/>
      <c r="HC115" s="221"/>
      <c r="HD115" s="221"/>
      <c r="HE115" s="221"/>
      <c r="HF115" s="221"/>
      <c r="HG115" s="221"/>
      <c r="HH115" s="221"/>
      <c r="HI115" s="221"/>
      <c r="HJ115" s="221"/>
      <c r="HK115" s="221"/>
      <c r="HL115" s="221"/>
      <c r="HM115" s="221"/>
      <c r="HN115" s="221"/>
      <c r="HO115" s="221"/>
      <c r="HP115" s="221"/>
      <c r="HQ115" s="221"/>
      <c r="HR115" s="221"/>
      <c r="HS115" s="221"/>
      <c r="HT115" s="221"/>
      <c r="HU115" s="221"/>
      <c r="HV115" s="221"/>
      <c r="HW115" s="221"/>
      <c r="HX115" s="221"/>
      <c r="HY115" s="221"/>
      <c r="HZ115" s="221"/>
      <c r="IA115" s="221"/>
      <c r="IB115" s="221"/>
      <c r="IC115" s="221"/>
      <c r="ID115" s="221"/>
      <c r="IE115" s="221"/>
      <c r="IF115" s="221"/>
      <c r="IG115" s="221"/>
      <c r="IH115" s="221"/>
      <c r="II115" s="221"/>
      <c r="IJ115" s="221"/>
      <c r="IK115" s="221"/>
      <c r="IL115" s="221"/>
      <c r="IM115" s="221"/>
      <c r="IN115" s="221"/>
      <c r="IO115" s="221"/>
      <c r="IP115" s="221"/>
      <c r="IQ115" s="221"/>
      <c r="IR115" s="221"/>
      <c r="IS115" s="221"/>
      <c r="IT115" s="221"/>
      <c r="IU115" s="221"/>
      <c r="IV115" s="221"/>
      <c r="IW115" s="221"/>
      <c r="IX115" s="221"/>
      <c r="IY115" s="221"/>
      <c r="IZ115" s="221"/>
      <c r="JA115" s="221"/>
      <c r="JB115" s="221"/>
      <c r="JC115" s="221"/>
      <c r="JD115" s="221"/>
      <c r="JE115" s="221"/>
      <c r="JF115" s="221"/>
      <c r="JG115" s="221"/>
      <c r="JH115" s="221"/>
      <c r="JI115" s="221"/>
      <c r="JJ115" s="221"/>
      <c r="JK115" s="221"/>
      <c r="JL115" s="221"/>
      <c r="JM115" s="221"/>
      <c r="JN115" s="221"/>
      <c r="JO115" s="221"/>
      <c r="JP115" s="221"/>
      <c r="JQ115" s="221"/>
      <c r="JR115" s="221"/>
      <c r="JS115" s="221"/>
      <c r="JT115" s="221"/>
      <c r="JU115" s="221"/>
      <c r="JV115" s="221"/>
      <c r="JW115" s="221"/>
      <c r="JX115" s="221"/>
      <c r="JY115" s="221"/>
      <c r="JZ115" s="221"/>
      <c r="KA115" s="221"/>
      <c r="KB115" s="221"/>
      <c r="KC115" s="221"/>
      <c r="KD115" s="221"/>
      <c r="KE115" s="221"/>
      <c r="KF115" s="221"/>
      <c r="KG115" s="221"/>
      <c r="KH115" s="221"/>
      <c r="KI115" s="221"/>
      <c r="KJ115" s="221"/>
      <c r="KK115" s="221"/>
      <c r="KL115" s="221"/>
      <c r="KM115" s="221"/>
      <c r="KN115" s="221"/>
      <c r="KO115" s="221"/>
      <c r="KP115" s="221"/>
      <c r="KQ115" s="221"/>
      <c r="KR115" s="221"/>
      <c r="KS115" s="221"/>
      <c r="KT115" s="221"/>
      <c r="KU115" s="221"/>
      <c r="KV115" s="221"/>
      <c r="KW115" s="221"/>
      <c r="KX115" s="221"/>
      <c r="KY115" s="221"/>
      <c r="KZ115" s="221"/>
      <c r="LA115" s="221"/>
      <c r="LB115" s="221"/>
      <c r="LC115" s="221"/>
      <c r="LD115" s="221"/>
      <c r="LE115" s="221"/>
      <c r="LF115" s="221"/>
      <c r="LG115" s="221"/>
      <c r="LH115" s="221"/>
      <c r="LI115" s="221"/>
      <c r="LJ115" s="221"/>
      <c r="LK115" s="221"/>
      <c r="LL115" s="221"/>
      <c r="LM115" s="221"/>
      <c r="LN115" s="221"/>
      <c r="LO115" s="221"/>
      <c r="LP115" s="221"/>
      <c r="LQ115" s="221"/>
      <c r="LR115" s="221"/>
      <c r="LS115" s="221"/>
      <c r="LT115" s="221"/>
      <c r="LU115" s="221"/>
      <c r="LV115" s="221"/>
      <c r="LW115" s="221"/>
      <c r="LX115" s="221"/>
      <c r="LY115" s="221"/>
      <c r="LZ115" s="221"/>
      <c r="MA115" s="221"/>
      <c r="MB115" s="221"/>
      <c r="MC115" s="221"/>
      <c r="MD115" s="221"/>
      <c r="ME115" s="221"/>
      <c r="MF115" s="221"/>
      <c r="MG115" s="221"/>
      <c r="MH115" s="221"/>
      <c r="MI115" s="221"/>
      <c r="MJ115" s="221"/>
      <c r="MK115" s="221"/>
      <c r="ML115" s="221"/>
      <c r="MM115" s="221"/>
      <c r="MN115" s="221"/>
      <c r="MO115" s="221"/>
      <c r="MP115" s="221"/>
      <c r="MQ115" s="221"/>
      <c r="MR115" s="221"/>
      <c r="MS115" s="221"/>
      <c r="MT115" s="221"/>
      <c r="MU115" s="221"/>
      <c r="MV115" s="221"/>
      <c r="MW115" s="221"/>
      <c r="MX115" s="221"/>
      <c r="MY115" s="221"/>
      <c r="MZ115" s="221"/>
      <c r="NA115" s="221"/>
      <c r="NB115" s="221"/>
      <c r="NC115" s="221"/>
      <c r="ND115" s="221"/>
      <c r="NE115" s="221"/>
      <c r="NF115" s="221"/>
      <c r="NG115" s="221"/>
    </row>
    <row r="116" spans="1:371" s="133" customFormat="1" x14ac:dyDescent="0.25">
      <c r="A116" s="274">
        <v>220</v>
      </c>
      <c r="B116" s="221">
        <v>0</v>
      </c>
      <c r="C116" s="221">
        <v>1</v>
      </c>
      <c r="D116" s="267">
        <v>0</v>
      </c>
      <c r="E116" s="267">
        <v>226</v>
      </c>
      <c r="F116" s="865">
        <f t="shared" si="3"/>
        <v>226</v>
      </c>
      <c r="G116" s="232">
        <v>33</v>
      </c>
      <c r="H116" s="232"/>
      <c r="I116" s="456">
        <v>49</v>
      </c>
      <c r="J116" s="342">
        <v>29.402273297715947</v>
      </c>
      <c r="K116" s="348">
        <v>1.9107622497932395</v>
      </c>
      <c r="L116" s="61">
        <v>0</v>
      </c>
      <c r="M116" s="326">
        <v>0</v>
      </c>
      <c r="Q116" s="592">
        <v>112</v>
      </c>
      <c r="R116" s="617">
        <v>0.94</v>
      </c>
      <c r="S116" s="592">
        <v>85</v>
      </c>
      <c r="T116" s="592"/>
      <c r="U116" s="607">
        <v>29.4</v>
      </c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  <c r="AM116" s="221"/>
      <c r="AN116" s="221"/>
      <c r="AO116" s="221"/>
      <c r="AP116" s="221"/>
      <c r="AQ116" s="221"/>
      <c r="AR116" s="221"/>
      <c r="AS116" s="221"/>
      <c r="AT116" s="221"/>
      <c r="AU116" s="221"/>
      <c r="AV116" s="221"/>
      <c r="AW116" s="221"/>
      <c r="AX116" s="221"/>
      <c r="AY116" s="221"/>
      <c r="AZ116" s="221"/>
      <c r="BA116" s="221"/>
      <c r="BB116" s="221"/>
      <c r="BC116" s="221"/>
      <c r="BD116" s="221"/>
      <c r="BE116" s="221"/>
      <c r="BF116" s="221"/>
      <c r="BG116" s="221"/>
      <c r="BH116" s="221"/>
      <c r="BI116" s="221"/>
      <c r="BJ116" s="221"/>
      <c r="BK116" s="221"/>
      <c r="BL116" s="221"/>
      <c r="BM116" s="221"/>
      <c r="BN116" s="221"/>
      <c r="BO116" s="221"/>
      <c r="BP116" s="221"/>
      <c r="BQ116" s="221"/>
      <c r="BR116" s="221"/>
      <c r="BS116" s="221"/>
      <c r="BT116" s="221"/>
      <c r="BU116" s="221"/>
      <c r="BV116" s="221"/>
      <c r="BW116" s="221"/>
      <c r="BX116" s="221"/>
      <c r="BY116" s="221"/>
      <c r="BZ116" s="221"/>
      <c r="CA116" s="221"/>
      <c r="CB116" s="221"/>
      <c r="CC116" s="221"/>
      <c r="CD116" s="221"/>
      <c r="CE116" s="221"/>
      <c r="CF116" s="221"/>
      <c r="CG116" s="221"/>
      <c r="CH116" s="221"/>
      <c r="CI116" s="221"/>
      <c r="CJ116" s="221"/>
      <c r="CK116" s="221"/>
      <c r="CL116" s="221"/>
      <c r="CM116" s="221"/>
      <c r="CN116" s="221"/>
      <c r="CO116" s="221"/>
      <c r="CP116" s="221"/>
      <c r="CQ116" s="221"/>
      <c r="CR116" s="221"/>
      <c r="CS116" s="221"/>
      <c r="CT116" s="221"/>
      <c r="CU116" s="221"/>
      <c r="CV116" s="221"/>
      <c r="CW116" s="221"/>
      <c r="CX116" s="221"/>
      <c r="CY116" s="221"/>
      <c r="CZ116" s="221"/>
      <c r="DA116" s="221"/>
      <c r="DB116" s="221"/>
      <c r="DC116" s="221"/>
      <c r="DD116" s="221"/>
      <c r="DE116" s="221"/>
      <c r="DF116" s="221"/>
      <c r="DG116" s="221"/>
      <c r="DH116" s="221"/>
      <c r="DI116" s="221"/>
      <c r="DJ116" s="221"/>
      <c r="DK116" s="221"/>
      <c r="DL116" s="221"/>
      <c r="DM116" s="221"/>
      <c r="DN116" s="221"/>
      <c r="DO116" s="221"/>
      <c r="DP116" s="221"/>
      <c r="DQ116" s="221"/>
      <c r="DR116" s="221"/>
      <c r="DS116" s="221"/>
      <c r="DT116" s="221"/>
      <c r="DU116" s="221"/>
      <c r="DV116" s="221"/>
      <c r="DW116" s="221"/>
      <c r="DX116" s="221"/>
      <c r="DY116" s="221"/>
      <c r="DZ116" s="221"/>
      <c r="EA116" s="221"/>
      <c r="EB116" s="221"/>
      <c r="EC116" s="221"/>
      <c r="ED116" s="221"/>
      <c r="EE116" s="221"/>
      <c r="EF116" s="221"/>
      <c r="EG116" s="221"/>
      <c r="EH116" s="221"/>
      <c r="EI116" s="221"/>
      <c r="EJ116" s="221"/>
      <c r="EK116" s="221"/>
      <c r="EL116" s="221"/>
      <c r="EM116" s="221"/>
      <c r="EN116" s="221"/>
      <c r="EO116" s="221"/>
      <c r="EP116" s="221"/>
      <c r="EQ116" s="221"/>
      <c r="ER116" s="221"/>
      <c r="ES116" s="221"/>
      <c r="ET116" s="221"/>
      <c r="EU116" s="221"/>
      <c r="EV116" s="221"/>
      <c r="EW116" s="221"/>
      <c r="EX116" s="221"/>
      <c r="EY116" s="221"/>
      <c r="EZ116" s="221"/>
      <c r="FA116" s="221"/>
      <c r="FB116" s="221"/>
      <c r="FC116" s="221"/>
      <c r="FD116" s="221"/>
      <c r="FE116" s="221"/>
      <c r="FF116" s="221"/>
      <c r="FG116" s="221"/>
      <c r="FH116" s="221"/>
      <c r="FI116" s="221"/>
      <c r="FJ116" s="221"/>
      <c r="FK116" s="221"/>
      <c r="FL116" s="221"/>
      <c r="FM116" s="221"/>
      <c r="FN116" s="221"/>
      <c r="FO116" s="221"/>
      <c r="FP116" s="221"/>
      <c r="FQ116" s="221"/>
      <c r="FR116" s="221"/>
      <c r="FS116" s="221"/>
      <c r="FT116" s="221"/>
      <c r="FU116" s="221"/>
      <c r="FV116" s="221"/>
      <c r="FW116" s="221"/>
      <c r="FX116" s="221"/>
      <c r="FY116" s="221"/>
      <c r="FZ116" s="221"/>
      <c r="GA116" s="221"/>
      <c r="GB116" s="221"/>
      <c r="GC116" s="221"/>
      <c r="GD116" s="221"/>
      <c r="GE116" s="221"/>
      <c r="GF116" s="221"/>
      <c r="GG116" s="221"/>
      <c r="GH116" s="221"/>
      <c r="GI116" s="221"/>
      <c r="GJ116" s="221"/>
      <c r="GK116" s="221"/>
      <c r="GL116" s="221"/>
      <c r="GM116" s="221"/>
      <c r="GN116" s="221"/>
      <c r="GO116" s="221"/>
      <c r="GP116" s="221"/>
      <c r="GQ116" s="221"/>
      <c r="GR116" s="221"/>
      <c r="GS116" s="221"/>
      <c r="GT116" s="221"/>
      <c r="GU116" s="221"/>
      <c r="GV116" s="221"/>
      <c r="GW116" s="221"/>
      <c r="GX116" s="221"/>
      <c r="GY116" s="221"/>
      <c r="GZ116" s="221"/>
      <c r="HA116" s="221"/>
      <c r="HB116" s="221"/>
      <c r="HC116" s="221"/>
      <c r="HD116" s="221"/>
      <c r="HE116" s="221"/>
      <c r="HF116" s="221"/>
      <c r="HG116" s="221"/>
      <c r="HH116" s="221"/>
      <c r="HI116" s="221"/>
      <c r="HJ116" s="221"/>
      <c r="HK116" s="221"/>
      <c r="HL116" s="221"/>
      <c r="HM116" s="221"/>
      <c r="HN116" s="221"/>
      <c r="HO116" s="221"/>
      <c r="HP116" s="221"/>
      <c r="HQ116" s="221"/>
      <c r="HR116" s="221"/>
      <c r="HS116" s="221"/>
      <c r="HT116" s="221"/>
      <c r="HU116" s="221"/>
      <c r="HV116" s="221"/>
      <c r="HW116" s="221"/>
      <c r="HX116" s="221"/>
      <c r="HY116" s="221"/>
      <c r="HZ116" s="221"/>
      <c r="IA116" s="221"/>
      <c r="IB116" s="221"/>
      <c r="IC116" s="221"/>
      <c r="ID116" s="221"/>
      <c r="IE116" s="221"/>
      <c r="IF116" s="221"/>
      <c r="IG116" s="221"/>
      <c r="IH116" s="221"/>
      <c r="II116" s="221"/>
      <c r="IJ116" s="221"/>
      <c r="IK116" s="221"/>
      <c r="IL116" s="221"/>
      <c r="IM116" s="221"/>
      <c r="IN116" s="221"/>
      <c r="IO116" s="221"/>
      <c r="IP116" s="221"/>
      <c r="IQ116" s="221"/>
      <c r="IR116" s="221"/>
      <c r="IS116" s="221"/>
      <c r="IT116" s="221"/>
      <c r="IU116" s="221"/>
      <c r="IV116" s="221"/>
      <c r="IW116" s="221"/>
      <c r="IX116" s="221"/>
      <c r="IY116" s="221"/>
      <c r="IZ116" s="221"/>
      <c r="JA116" s="221"/>
      <c r="JB116" s="221"/>
      <c r="JC116" s="221"/>
      <c r="JD116" s="221"/>
      <c r="JE116" s="221"/>
      <c r="JF116" s="221"/>
      <c r="JG116" s="221"/>
      <c r="JH116" s="221"/>
      <c r="JI116" s="221"/>
      <c r="JJ116" s="221"/>
      <c r="JK116" s="221"/>
      <c r="JL116" s="221"/>
      <c r="JM116" s="221"/>
      <c r="JN116" s="221"/>
      <c r="JO116" s="221"/>
      <c r="JP116" s="221"/>
      <c r="JQ116" s="221"/>
      <c r="JR116" s="221"/>
      <c r="JS116" s="221"/>
      <c r="JT116" s="221"/>
      <c r="JU116" s="221"/>
      <c r="JV116" s="221"/>
      <c r="JW116" s="221"/>
      <c r="JX116" s="221"/>
      <c r="JY116" s="221"/>
      <c r="JZ116" s="221"/>
      <c r="KA116" s="221"/>
      <c r="KB116" s="221"/>
      <c r="KC116" s="221"/>
      <c r="KD116" s="221"/>
      <c r="KE116" s="221"/>
      <c r="KF116" s="221"/>
      <c r="KG116" s="221"/>
      <c r="KH116" s="221"/>
      <c r="KI116" s="221"/>
      <c r="KJ116" s="221"/>
      <c r="KK116" s="221"/>
      <c r="KL116" s="221"/>
      <c r="KM116" s="221"/>
      <c r="KN116" s="221"/>
      <c r="KO116" s="221"/>
      <c r="KP116" s="221"/>
      <c r="KQ116" s="221"/>
      <c r="KR116" s="221"/>
      <c r="KS116" s="221"/>
      <c r="KT116" s="221"/>
      <c r="KU116" s="221"/>
      <c r="KV116" s="221"/>
      <c r="KW116" s="221"/>
      <c r="KX116" s="221"/>
      <c r="KY116" s="221"/>
      <c r="KZ116" s="221"/>
      <c r="LA116" s="221"/>
      <c r="LB116" s="221"/>
      <c r="LC116" s="221"/>
      <c r="LD116" s="221"/>
      <c r="LE116" s="221"/>
      <c r="LF116" s="221"/>
      <c r="LG116" s="221"/>
      <c r="LH116" s="221"/>
      <c r="LI116" s="221"/>
      <c r="LJ116" s="221"/>
      <c r="LK116" s="221"/>
      <c r="LL116" s="221"/>
      <c r="LM116" s="221"/>
      <c r="LN116" s="221"/>
      <c r="LO116" s="221"/>
      <c r="LP116" s="221"/>
      <c r="LQ116" s="221"/>
      <c r="LR116" s="221"/>
      <c r="LS116" s="221"/>
      <c r="LT116" s="221"/>
      <c r="LU116" s="221"/>
      <c r="LV116" s="221"/>
      <c r="LW116" s="221"/>
      <c r="LX116" s="221"/>
      <c r="LY116" s="221"/>
      <c r="LZ116" s="221"/>
      <c r="MA116" s="221"/>
      <c r="MB116" s="221"/>
      <c r="MC116" s="221"/>
      <c r="MD116" s="221"/>
      <c r="ME116" s="221"/>
      <c r="MF116" s="221"/>
      <c r="MG116" s="221"/>
      <c r="MH116" s="221"/>
      <c r="MI116" s="221"/>
      <c r="MJ116" s="221"/>
      <c r="MK116" s="221"/>
      <c r="ML116" s="221"/>
      <c r="MM116" s="221"/>
      <c r="MN116" s="221"/>
      <c r="MO116" s="221"/>
      <c r="MP116" s="221"/>
      <c r="MQ116" s="221"/>
      <c r="MR116" s="221"/>
      <c r="MS116" s="221"/>
      <c r="MT116" s="221"/>
      <c r="MU116" s="221"/>
      <c r="MV116" s="221"/>
      <c r="MW116" s="221"/>
      <c r="MX116" s="221"/>
      <c r="MY116" s="221"/>
      <c r="MZ116" s="221"/>
      <c r="NA116" s="221"/>
      <c r="NB116" s="221"/>
      <c r="NC116" s="221"/>
      <c r="ND116" s="221"/>
      <c r="NE116" s="221"/>
      <c r="NF116" s="221"/>
      <c r="NG116" s="221"/>
    </row>
    <row r="117" spans="1:371" s="133" customFormat="1" x14ac:dyDescent="0.25">
      <c r="A117" s="221">
        <v>221</v>
      </c>
      <c r="B117" s="274">
        <v>0</v>
      </c>
      <c r="C117" s="221">
        <v>1</v>
      </c>
      <c r="D117" s="267">
        <v>0</v>
      </c>
      <c r="E117" s="267">
        <v>227</v>
      </c>
      <c r="F117" s="865">
        <f t="shared" si="3"/>
        <v>227</v>
      </c>
      <c r="G117" s="232">
        <v>34</v>
      </c>
      <c r="H117" s="232"/>
      <c r="I117" s="456">
        <v>52</v>
      </c>
      <c r="J117" s="342">
        <v>21.877551020408163</v>
      </c>
      <c r="K117" s="348">
        <v>1.8140560437799147</v>
      </c>
      <c r="L117" s="267">
        <v>0</v>
      </c>
      <c r="M117" s="709">
        <v>0</v>
      </c>
      <c r="Q117" s="592">
        <v>93</v>
      </c>
      <c r="R117" s="620">
        <v>1.08</v>
      </c>
      <c r="S117" s="620">
        <v>72</v>
      </c>
      <c r="T117" s="620"/>
      <c r="U117" s="622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  <c r="AM117" s="221"/>
      <c r="AN117" s="221"/>
      <c r="AO117" s="221"/>
      <c r="AP117" s="221"/>
      <c r="AQ117" s="221"/>
      <c r="AR117" s="221"/>
      <c r="AS117" s="221"/>
      <c r="AT117" s="221"/>
      <c r="AU117" s="221"/>
      <c r="AV117" s="221"/>
      <c r="AW117" s="221"/>
      <c r="AX117" s="221"/>
      <c r="AY117" s="221"/>
      <c r="AZ117" s="221"/>
      <c r="BA117" s="221"/>
      <c r="BB117" s="221"/>
      <c r="BC117" s="221"/>
      <c r="BD117" s="221"/>
      <c r="BE117" s="221"/>
      <c r="BF117" s="221"/>
      <c r="BG117" s="221"/>
      <c r="BH117" s="221"/>
      <c r="BI117" s="221"/>
      <c r="BJ117" s="221"/>
      <c r="BK117" s="221"/>
      <c r="BL117" s="221"/>
      <c r="BM117" s="221"/>
      <c r="BN117" s="221"/>
      <c r="BO117" s="221"/>
      <c r="BP117" s="221"/>
      <c r="BQ117" s="221"/>
      <c r="BR117" s="221"/>
      <c r="BS117" s="221"/>
      <c r="BT117" s="221"/>
      <c r="BU117" s="221"/>
      <c r="BV117" s="221"/>
      <c r="BW117" s="221"/>
      <c r="BX117" s="221"/>
      <c r="BY117" s="221"/>
      <c r="BZ117" s="221"/>
      <c r="CA117" s="221"/>
      <c r="CB117" s="221"/>
      <c r="CC117" s="221"/>
      <c r="CD117" s="221"/>
      <c r="CE117" s="221"/>
      <c r="CF117" s="221"/>
      <c r="CG117" s="221"/>
      <c r="CH117" s="221"/>
      <c r="CI117" s="221"/>
      <c r="CJ117" s="221"/>
      <c r="CK117" s="221"/>
      <c r="CL117" s="221"/>
      <c r="CM117" s="221"/>
      <c r="CN117" s="221"/>
      <c r="CO117" s="221"/>
      <c r="CP117" s="221"/>
      <c r="CQ117" s="221"/>
      <c r="CR117" s="221"/>
      <c r="CS117" s="221"/>
      <c r="CT117" s="221"/>
      <c r="CU117" s="221"/>
      <c r="CV117" s="221"/>
      <c r="CW117" s="221"/>
      <c r="CX117" s="221"/>
      <c r="CY117" s="221"/>
      <c r="CZ117" s="221"/>
      <c r="DA117" s="221"/>
      <c r="DB117" s="221"/>
      <c r="DC117" s="221"/>
      <c r="DD117" s="221"/>
      <c r="DE117" s="221"/>
      <c r="DF117" s="221"/>
      <c r="DG117" s="221"/>
      <c r="DH117" s="221"/>
      <c r="DI117" s="221"/>
      <c r="DJ117" s="221"/>
      <c r="DK117" s="221"/>
      <c r="DL117" s="221"/>
      <c r="DM117" s="221"/>
      <c r="DN117" s="221"/>
      <c r="DO117" s="221"/>
      <c r="DP117" s="221"/>
      <c r="DQ117" s="221"/>
      <c r="DR117" s="221"/>
      <c r="DS117" s="221"/>
      <c r="DT117" s="221"/>
      <c r="DU117" s="221"/>
      <c r="DV117" s="221"/>
      <c r="DW117" s="221"/>
      <c r="DX117" s="221"/>
      <c r="DY117" s="221"/>
      <c r="DZ117" s="221"/>
      <c r="EA117" s="221"/>
      <c r="EB117" s="221"/>
      <c r="EC117" s="221"/>
      <c r="ED117" s="221"/>
      <c r="EE117" s="221"/>
      <c r="EF117" s="221"/>
      <c r="EG117" s="221"/>
      <c r="EH117" s="221"/>
      <c r="EI117" s="221"/>
      <c r="EJ117" s="221"/>
      <c r="EK117" s="221"/>
      <c r="EL117" s="221"/>
      <c r="EM117" s="221"/>
      <c r="EN117" s="221"/>
      <c r="EO117" s="221"/>
      <c r="EP117" s="221"/>
      <c r="EQ117" s="221"/>
      <c r="ER117" s="221"/>
      <c r="ES117" s="221"/>
      <c r="ET117" s="221"/>
      <c r="EU117" s="221"/>
      <c r="EV117" s="221"/>
      <c r="EW117" s="221"/>
      <c r="EX117" s="221"/>
      <c r="EY117" s="221"/>
      <c r="EZ117" s="221"/>
      <c r="FA117" s="221"/>
      <c r="FB117" s="221"/>
      <c r="FC117" s="221"/>
      <c r="FD117" s="221"/>
      <c r="FE117" s="221"/>
      <c r="FF117" s="221"/>
      <c r="FG117" s="221"/>
      <c r="FH117" s="221"/>
      <c r="FI117" s="221"/>
      <c r="FJ117" s="221"/>
      <c r="FK117" s="221"/>
      <c r="FL117" s="221"/>
      <c r="FM117" s="221"/>
      <c r="FN117" s="221"/>
      <c r="FO117" s="221"/>
      <c r="FP117" s="221"/>
      <c r="FQ117" s="221"/>
      <c r="FR117" s="221"/>
      <c r="FS117" s="221"/>
      <c r="FT117" s="221"/>
      <c r="FU117" s="221"/>
      <c r="FV117" s="221"/>
      <c r="FW117" s="221"/>
      <c r="FX117" s="221"/>
      <c r="FY117" s="221"/>
      <c r="FZ117" s="221"/>
      <c r="GA117" s="221"/>
      <c r="GB117" s="221"/>
      <c r="GC117" s="221"/>
      <c r="GD117" s="221"/>
      <c r="GE117" s="221"/>
      <c r="GF117" s="221"/>
      <c r="GG117" s="221"/>
      <c r="GH117" s="221"/>
      <c r="GI117" s="221"/>
      <c r="GJ117" s="221"/>
      <c r="GK117" s="221"/>
      <c r="GL117" s="221"/>
      <c r="GM117" s="221"/>
      <c r="GN117" s="221"/>
      <c r="GO117" s="221"/>
      <c r="GP117" s="221"/>
      <c r="GQ117" s="221"/>
      <c r="GR117" s="221"/>
      <c r="GS117" s="221"/>
      <c r="GT117" s="221"/>
      <c r="GU117" s="221"/>
      <c r="GV117" s="221"/>
      <c r="GW117" s="221"/>
      <c r="GX117" s="221"/>
      <c r="GY117" s="221"/>
      <c r="GZ117" s="221"/>
      <c r="HA117" s="221"/>
      <c r="HB117" s="221"/>
      <c r="HC117" s="221"/>
      <c r="HD117" s="221"/>
      <c r="HE117" s="221"/>
      <c r="HF117" s="221"/>
      <c r="HG117" s="221"/>
      <c r="HH117" s="221"/>
      <c r="HI117" s="221"/>
      <c r="HJ117" s="221"/>
      <c r="HK117" s="221"/>
      <c r="HL117" s="221"/>
      <c r="HM117" s="221"/>
      <c r="HN117" s="221"/>
      <c r="HO117" s="221"/>
      <c r="HP117" s="221"/>
      <c r="HQ117" s="221"/>
      <c r="HR117" s="221"/>
      <c r="HS117" s="221"/>
      <c r="HT117" s="221"/>
      <c r="HU117" s="221"/>
      <c r="HV117" s="221"/>
      <c r="HW117" s="221"/>
      <c r="HX117" s="221"/>
      <c r="HY117" s="221"/>
      <c r="HZ117" s="221"/>
      <c r="IA117" s="221"/>
      <c r="IB117" s="221"/>
      <c r="IC117" s="221"/>
      <c r="ID117" s="221"/>
      <c r="IE117" s="221"/>
      <c r="IF117" s="221"/>
      <c r="IG117" s="221"/>
      <c r="IH117" s="221"/>
      <c r="II117" s="221"/>
      <c r="IJ117" s="221"/>
      <c r="IK117" s="221"/>
      <c r="IL117" s="221"/>
      <c r="IM117" s="221"/>
      <c r="IN117" s="221"/>
      <c r="IO117" s="221"/>
      <c r="IP117" s="221"/>
      <c r="IQ117" s="221"/>
      <c r="IR117" s="221"/>
      <c r="IS117" s="221"/>
      <c r="IT117" s="221"/>
      <c r="IU117" s="221"/>
      <c r="IV117" s="221"/>
      <c r="IW117" s="221"/>
      <c r="IX117" s="221"/>
      <c r="IY117" s="221"/>
      <c r="IZ117" s="221"/>
      <c r="JA117" s="221"/>
      <c r="JB117" s="221"/>
      <c r="JC117" s="221"/>
      <c r="JD117" s="221"/>
      <c r="JE117" s="221"/>
      <c r="JF117" s="221"/>
      <c r="JG117" s="221"/>
      <c r="JH117" s="221"/>
      <c r="JI117" s="221"/>
      <c r="JJ117" s="221"/>
      <c r="JK117" s="221"/>
      <c r="JL117" s="221"/>
      <c r="JM117" s="221"/>
      <c r="JN117" s="221"/>
      <c r="JO117" s="221"/>
      <c r="JP117" s="221"/>
      <c r="JQ117" s="221"/>
      <c r="JR117" s="221"/>
      <c r="JS117" s="221"/>
      <c r="JT117" s="221"/>
      <c r="JU117" s="221"/>
      <c r="JV117" s="221"/>
      <c r="JW117" s="221"/>
      <c r="JX117" s="221"/>
      <c r="JY117" s="221"/>
      <c r="JZ117" s="221"/>
      <c r="KA117" s="221"/>
      <c r="KB117" s="221"/>
      <c r="KC117" s="221"/>
      <c r="KD117" s="221"/>
      <c r="KE117" s="221"/>
      <c r="KF117" s="221"/>
      <c r="KG117" s="221"/>
      <c r="KH117" s="221"/>
      <c r="KI117" s="221"/>
      <c r="KJ117" s="221"/>
      <c r="KK117" s="221"/>
      <c r="KL117" s="221"/>
      <c r="KM117" s="221"/>
      <c r="KN117" s="221"/>
      <c r="KO117" s="221"/>
      <c r="KP117" s="221"/>
      <c r="KQ117" s="221"/>
      <c r="KR117" s="221"/>
      <c r="KS117" s="221"/>
      <c r="KT117" s="221"/>
      <c r="KU117" s="221"/>
      <c r="KV117" s="221"/>
      <c r="KW117" s="221"/>
      <c r="KX117" s="221"/>
      <c r="KY117" s="221"/>
      <c r="KZ117" s="221"/>
      <c r="LA117" s="221"/>
      <c r="LB117" s="221"/>
      <c r="LC117" s="221"/>
      <c r="LD117" s="221"/>
      <c r="LE117" s="221"/>
      <c r="LF117" s="221"/>
      <c r="LG117" s="221"/>
      <c r="LH117" s="221"/>
      <c r="LI117" s="221"/>
      <c r="LJ117" s="221"/>
      <c r="LK117" s="221"/>
      <c r="LL117" s="221"/>
      <c r="LM117" s="221"/>
      <c r="LN117" s="221"/>
      <c r="LO117" s="221"/>
      <c r="LP117" s="221"/>
      <c r="LQ117" s="221"/>
      <c r="LR117" s="221"/>
      <c r="LS117" s="221"/>
      <c r="LT117" s="221"/>
      <c r="LU117" s="221"/>
      <c r="LV117" s="221"/>
      <c r="LW117" s="221"/>
      <c r="LX117" s="221"/>
      <c r="LY117" s="221"/>
      <c r="LZ117" s="221"/>
      <c r="MA117" s="221"/>
      <c r="MB117" s="221"/>
      <c r="MC117" s="221"/>
      <c r="MD117" s="221"/>
      <c r="ME117" s="221"/>
      <c r="MF117" s="221"/>
      <c r="MG117" s="221"/>
      <c r="MH117" s="221"/>
      <c r="MI117" s="221"/>
      <c r="MJ117" s="221"/>
      <c r="MK117" s="221"/>
      <c r="ML117" s="221"/>
      <c r="MM117" s="221"/>
      <c r="MN117" s="221"/>
      <c r="MO117" s="221"/>
      <c r="MP117" s="221"/>
      <c r="MQ117" s="221"/>
      <c r="MR117" s="221"/>
      <c r="MS117" s="221"/>
      <c r="MT117" s="221"/>
      <c r="MU117" s="221"/>
      <c r="MV117" s="221"/>
      <c r="MW117" s="221"/>
      <c r="MX117" s="221"/>
      <c r="MY117" s="221"/>
      <c r="MZ117" s="221"/>
      <c r="NA117" s="221"/>
      <c r="NB117" s="221"/>
      <c r="NC117" s="221"/>
      <c r="ND117" s="221"/>
      <c r="NE117" s="221"/>
      <c r="NF117" s="221"/>
      <c r="NG117" s="221"/>
    </row>
    <row r="118" spans="1:371" s="133" customFormat="1" x14ac:dyDescent="0.25">
      <c r="A118" s="221">
        <v>222</v>
      </c>
      <c r="B118" s="221">
        <v>0</v>
      </c>
      <c r="C118" s="221">
        <v>1</v>
      </c>
      <c r="D118" s="267">
        <v>0</v>
      </c>
      <c r="E118" s="267">
        <v>228</v>
      </c>
      <c r="F118" s="865">
        <f t="shared" si="3"/>
        <v>228</v>
      </c>
      <c r="G118" s="232">
        <v>35</v>
      </c>
      <c r="H118" s="232"/>
      <c r="I118" s="456">
        <v>52</v>
      </c>
      <c r="J118" s="342">
        <v>23.120623596247853</v>
      </c>
      <c r="K118" s="348">
        <v>1.8404803950659019</v>
      </c>
      <c r="L118" s="61">
        <v>0</v>
      </c>
      <c r="M118" s="326">
        <v>0</v>
      </c>
      <c r="Q118" s="592">
        <v>87</v>
      </c>
      <c r="R118" s="617">
        <v>1.02</v>
      </c>
      <c r="S118" s="592">
        <v>77</v>
      </c>
      <c r="T118" s="592"/>
      <c r="U118" s="607">
        <v>41.7</v>
      </c>
      <c r="V118" s="221"/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  <c r="AK118" s="221"/>
      <c r="AL118" s="221"/>
      <c r="AM118" s="221"/>
      <c r="AN118" s="221"/>
      <c r="AO118" s="221"/>
      <c r="AP118" s="221"/>
      <c r="AQ118" s="221"/>
      <c r="AR118" s="221"/>
      <c r="AS118" s="221"/>
      <c r="AT118" s="221"/>
      <c r="AU118" s="221"/>
      <c r="AV118" s="221"/>
      <c r="AW118" s="221"/>
      <c r="AX118" s="221"/>
      <c r="AY118" s="221"/>
      <c r="AZ118" s="221"/>
      <c r="BA118" s="221"/>
      <c r="BB118" s="221"/>
      <c r="BC118" s="221"/>
      <c r="BD118" s="221"/>
      <c r="BE118" s="221"/>
      <c r="BF118" s="221"/>
      <c r="BG118" s="221"/>
      <c r="BH118" s="221"/>
      <c r="BI118" s="221"/>
      <c r="BJ118" s="221"/>
      <c r="BK118" s="221"/>
      <c r="BL118" s="221"/>
      <c r="BM118" s="221"/>
      <c r="BN118" s="221"/>
      <c r="BO118" s="221"/>
      <c r="BP118" s="221"/>
      <c r="BQ118" s="221"/>
      <c r="BR118" s="221"/>
      <c r="BS118" s="221"/>
      <c r="BT118" s="221"/>
      <c r="BU118" s="221"/>
      <c r="BV118" s="221"/>
      <c r="BW118" s="221"/>
      <c r="BX118" s="221"/>
      <c r="BY118" s="221"/>
      <c r="BZ118" s="221"/>
      <c r="CA118" s="221"/>
      <c r="CB118" s="221"/>
      <c r="CC118" s="221"/>
      <c r="CD118" s="221"/>
      <c r="CE118" s="221"/>
      <c r="CF118" s="221"/>
      <c r="CG118" s="221"/>
      <c r="CH118" s="221"/>
      <c r="CI118" s="221"/>
      <c r="CJ118" s="221"/>
      <c r="CK118" s="221"/>
      <c r="CL118" s="221"/>
      <c r="CM118" s="221"/>
      <c r="CN118" s="221"/>
      <c r="CO118" s="221"/>
      <c r="CP118" s="221"/>
      <c r="CQ118" s="221"/>
      <c r="CR118" s="221"/>
      <c r="CS118" s="221"/>
      <c r="CT118" s="221"/>
      <c r="CU118" s="221"/>
      <c r="CV118" s="221"/>
      <c r="CW118" s="221"/>
      <c r="CX118" s="221"/>
      <c r="CY118" s="221"/>
      <c r="CZ118" s="221"/>
      <c r="DA118" s="221"/>
      <c r="DB118" s="221"/>
      <c r="DC118" s="221"/>
      <c r="DD118" s="221"/>
      <c r="DE118" s="221"/>
      <c r="DF118" s="221"/>
      <c r="DG118" s="221"/>
      <c r="DH118" s="221"/>
      <c r="DI118" s="221"/>
      <c r="DJ118" s="221"/>
      <c r="DK118" s="221"/>
      <c r="DL118" s="221"/>
      <c r="DM118" s="221"/>
      <c r="DN118" s="221"/>
      <c r="DO118" s="221"/>
      <c r="DP118" s="221"/>
      <c r="DQ118" s="221"/>
      <c r="DR118" s="221"/>
      <c r="DS118" s="221"/>
      <c r="DT118" s="221"/>
      <c r="DU118" s="221"/>
      <c r="DV118" s="221"/>
      <c r="DW118" s="221"/>
      <c r="DX118" s="221"/>
      <c r="DY118" s="221"/>
      <c r="DZ118" s="221"/>
      <c r="EA118" s="221"/>
      <c r="EB118" s="221"/>
      <c r="EC118" s="221"/>
      <c r="ED118" s="221"/>
      <c r="EE118" s="221"/>
      <c r="EF118" s="221"/>
      <c r="EG118" s="221"/>
      <c r="EH118" s="221"/>
      <c r="EI118" s="221"/>
      <c r="EJ118" s="221"/>
      <c r="EK118" s="221"/>
      <c r="EL118" s="221"/>
      <c r="EM118" s="221"/>
      <c r="EN118" s="221"/>
      <c r="EO118" s="221"/>
      <c r="EP118" s="221"/>
      <c r="EQ118" s="221"/>
      <c r="ER118" s="221"/>
      <c r="ES118" s="221"/>
      <c r="ET118" s="221"/>
      <c r="EU118" s="221"/>
      <c r="EV118" s="221"/>
      <c r="EW118" s="221"/>
      <c r="EX118" s="221"/>
      <c r="EY118" s="221"/>
      <c r="EZ118" s="221"/>
      <c r="FA118" s="221"/>
      <c r="FB118" s="221"/>
      <c r="FC118" s="221"/>
      <c r="FD118" s="221"/>
      <c r="FE118" s="221"/>
      <c r="FF118" s="221"/>
      <c r="FG118" s="221"/>
      <c r="FH118" s="221"/>
      <c r="FI118" s="221"/>
      <c r="FJ118" s="221"/>
      <c r="FK118" s="221"/>
      <c r="FL118" s="221"/>
      <c r="FM118" s="221"/>
      <c r="FN118" s="221"/>
      <c r="FO118" s="221"/>
      <c r="FP118" s="221"/>
      <c r="FQ118" s="221"/>
      <c r="FR118" s="221"/>
      <c r="FS118" s="221"/>
      <c r="FT118" s="221"/>
      <c r="FU118" s="221"/>
      <c r="FV118" s="221"/>
      <c r="FW118" s="221"/>
      <c r="FX118" s="221"/>
      <c r="FY118" s="221"/>
      <c r="FZ118" s="221"/>
      <c r="GA118" s="221"/>
      <c r="GB118" s="221"/>
      <c r="GC118" s="221"/>
      <c r="GD118" s="221"/>
      <c r="GE118" s="221"/>
      <c r="GF118" s="221"/>
      <c r="GG118" s="221"/>
      <c r="GH118" s="221"/>
      <c r="GI118" s="221"/>
      <c r="GJ118" s="221"/>
      <c r="GK118" s="221"/>
      <c r="GL118" s="221"/>
      <c r="GM118" s="221"/>
      <c r="GN118" s="221"/>
      <c r="GO118" s="221"/>
      <c r="GP118" s="221"/>
      <c r="GQ118" s="221"/>
      <c r="GR118" s="221"/>
      <c r="GS118" s="221"/>
      <c r="GT118" s="221"/>
      <c r="GU118" s="221"/>
      <c r="GV118" s="221"/>
      <c r="GW118" s="221"/>
      <c r="GX118" s="221"/>
      <c r="GY118" s="221"/>
      <c r="GZ118" s="221"/>
      <c r="HA118" s="221"/>
      <c r="HB118" s="221"/>
      <c r="HC118" s="221"/>
      <c r="HD118" s="221"/>
      <c r="HE118" s="221"/>
      <c r="HF118" s="221"/>
      <c r="HG118" s="221"/>
      <c r="HH118" s="221"/>
      <c r="HI118" s="221"/>
      <c r="HJ118" s="221"/>
      <c r="HK118" s="221"/>
      <c r="HL118" s="221"/>
      <c r="HM118" s="221"/>
      <c r="HN118" s="221"/>
      <c r="HO118" s="221"/>
      <c r="HP118" s="221"/>
      <c r="HQ118" s="221"/>
      <c r="HR118" s="221"/>
      <c r="HS118" s="221"/>
      <c r="HT118" s="221"/>
      <c r="HU118" s="221"/>
      <c r="HV118" s="221"/>
      <c r="HW118" s="221"/>
      <c r="HX118" s="221"/>
      <c r="HY118" s="221"/>
      <c r="HZ118" s="221"/>
      <c r="IA118" s="221"/>
      <c r="IB118" s="221"/>
      <c r="IC118" s="221"/>
      <c r="ID118" s="221"/>
      <c r="IE118" s="221"/>
      <c r="IF118" s="221"/>
      <c r="IG118" s="221"/>
      <c r="IH118" s="221"/>
      <c r="II118" s="221"/>
      <c r="IJ118" s="221"/>
      <c r="IK118" s="221"/>
      <c r="IL118" s="221"/>
      <c r="IM118" s="221"/>
      <c r="IN118" s="221"/>
      <c r="IO118" s="221"/>
      <c r="IP118" s="221"/>
      <c r="IQ118" s="221"/>
      <c r="IR118" s="221"/>
      <c r="IS118" s="221"/>
      <c r="IT118" s="221"/>
      <c r="IU118" s="221"/>
      <c r="IV118" s="221"/>
      <c r="IW118" s="221"/>
      <c r="IX118" s="221"/>
      <c r="IY118" s="221"/>
      <c r="IZ118" s="221"/>
      <c r="JA118" s="221"/>
      <c r="JB118" s="221"/>
      <c r="JC118" s="221"/>
      <c r="JD118" s="221"/>
      <c r="JE118" s="221"/>
      <c r="JF118" s="221"/>
      <c r="JG118" s="221"/>
      <c r="JH118" s="221"/>
      <c r="JI118" s="221"/>
      <c r="JJ118" s="221"/>
      <c r="JK118" s="221"/>
      <c r="JL118" s="221"/>
      <c r="JM118" s="221"/>
      <c r="JN118" s="221"/>
      <c r="JO118" s="221"/>
      <c r="JP118" s="221"/>
      <c r="JQ118" s="221"/>
      <c r="JR118" s="221"/>
      <c r="JS118" s="221"/>
      <c r="JT118" s="221"/>
      <c r="JU118" s="221"/>
      <c r="JV118" s="221"/>
      <c r="JW118" s="221"/>
      <c r="JX118" s="221"/>
      <c r="JY118" s="221"/>
      <c r="JZ118" s="221"/>
      <c r="KA118" s="221"/>
      <c r="KB118" s="221"/>
      <c r="KC118" s="221"/>
      <c r="KD118" s="221"/>
      <c r="KE118" s="221"/>
      <c r="KF118" s="221"/>
      <c r="KG118" s="221"/>
      <c r="KH118" s="221"/>
      <c r="KI118" s="221"/>
      <c r="KJ118" s="221"/>
      <c r="KK118" s="221"/>
      <c r="KL118" s="221"/>
      <c r="KM118" s="221"/>
      <c r="KN118" s="221"/>
      <c r="KO118" s="221"/>
      <c r="KP118" s="221"/>
      <c r="KQ118" s="221"/>
      <c r="KR118" s="221"/>
      <c r="KS118" s="221"/>
      <c r="KT118" s="221"/>
      <c r="KU118" s="221"/>
      <c r="KV118" s="221"/>
      <c r="KW118" s="221"/>
      <c r="KX118" s="221"/>
      <c r="KY118" s="221"/>
      <c r="KZ118" s="221"/>
      <c r="LA118" s="221"/>
      <c r="LB118" s="221"/>
      <c r="LC118" s="221"/>
      <c r="LD118" s="221"/>
      <c r="LE118" s="221"/>
      <c r="LF118" s="221"/>
      <c r="LG118" s="221"/>
      <c r="LH118" s="221"/>
      <c r="LI118" s="221"/>
      <c r="LJ118" s="221"/>
      <c r="LK118" s="221"/>
      <c r="LL118" s="221"/>
      <c r="LM118" s="221"/>
      <c r="LN118" s="221"/>
      <c r="LO118" s="221"/>
      <c r="LP118" s="221"/>
      <c r="LQ118" s="221"/>
      <c r="LR118" s="221"/>
      <c r="LS118" s="221"/>
      <c r="LT118" s="221"/>
      <c r="LU118" s="221"/>
      <c r="LV118" s="221"/>
      <c r="LW118" s="221"/>
      <c r="LX118" s="221"/>
      <c r="LY118" s="221"/>
      <c r="LZ118" s="221"/>
      <c r="MA118" s="221"/>
      <c r="MB118" s="221"/>
      <c r="MC118" s="221"/>
      <c r="MD118" s="221"/>
      <c r="ME118" s="221"/>
      <c r="MF118" s="221"/>
      <c r="MG118" s="221"/>
      <c r="MH118" s="221"/>
      <c r="MI118" s="221"/>
      <c r="MJ118" s="221"/>
      <c r="MK118" s="221"/>
      <c r="ML118" s="221"/>
      <c r="MM118" s="221"/>
      <c r="MN118" s="221"/>
      <c r="MO118" s="221"/>
      <c r="MP118" s="221"/>
      <c r="MQ118" s="221"/>
      <c r="MR118" s="221"/>
      <c r="MS118" s="221"/>
      <c r="MT118" s="221"/>
      <c r="MU118" s="221"/>
      <c r="MV118" s="221"/>
      <c r="MW118" s="221"/>
      <c r="MX118" s="221"/>
      <c r="MY118" s="221"/>
      <c r="MZ118" s="221"/>
      <c r="NA118" s="221"/>
      <c r="NB118" s="221"/>
      <c r="NC118" s="221"/>
      <c r="ND118" s="221"/>
      <c r="NE118" s="221"/>
      <c r="NF118" s="221"/>
      <c r="NG118" s="221"/>
    </row>
    <row r="119" spans="1:371" s="133" customFormat="1" x14ac:dyDescent="0.25">
      <c r="A119" s="274">
        <v>223</v>
      </c>
      <c r="B119" s="221">
        <v>0</v>
      </c>
      <c r="C119" s="221">
        <v>1</v>
      </c>
      <c r="D119" s="267">
        <v>0</v>
      </c>
      <c r="E119" s="267">
        <v>229</v>
      </c>
      <c r="F119" s="865">
        <f t="shared" si="3"/>
        <v>229</v>
      </c>
      <c r="G119" s="232">
        <v>36</v>
      </c>
      <c r="H119" s="232"/>
      <c r="I119" s="456">
        <v>53</v>
      </c>
      <c r="J119" s="342">
        <v>28.353057199211044</v>
      </c>
      <c r="K119" s="348">
        <v>1.6900226339709394</v>
      </c>
      <c r="L119" s="61">
        <v>1</v>
      </c>
      <c r="M119" s="709">
        <v>0</v>
      </c>
      <c r="Q119" s="592">
        <v>95</v>
      </c>
      <c r="R119" s="617">
        <v>0.84</v>
      </c>
      <c r="S119" s="592">
        <v>71</v>
      </c>
      <c r="T119" s="592"/>
      <c r="U119" s="607"/>
      <c r="V119" s="221"/>
      <c r="W119" s="221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  <c r="AK119" s="221"/>
      <c r="AL119" s="221"/>
      <c r="AM119" s="221"/>
      <c r="AN119" s="221"/>
      <c r="AO119" s="221"/>
      <c r="AP119" s="221"/>
      <c r="AQ119" s="221"/>
      <c r="AR119" s="221"/>
      <c r="AS119" s="221"/>
      <c r="AT119" s="221"/>
      <c r="AU119" s="221"/>
      <c r="AV119" s="221"/>
      <c r="AW119" s="221"/>
      <c r="AX119" s="221"/>
      <c r="AY119" s="221"/>
      <c r="AZ119" s="221"/>
      <c r="BA119" s="221"/>
      <c r="BB119" s="221"/>
      <c r="BC119" s="221"/>
      <c r="BD119" s="221"/>
      <c r="BE119" s="221"/>
      <c r="BF119" s="221"/>
      <c r="BG119" s="221"/>
      <c r="BH119" s="221"/>
      <c r="BI119" s="221"/>
      <c r="BJ119" s="221"/>
      <c r="BK119" s="221"/>
      <c r="BL119" s="221"/>
      <c r="BM119" s="221"/>
      <c r="BN119" s="221"/>
      <c r="BO119" s="221"/>
      <c r="BP119" s="221"/>
      <c r="BQ119" s="221"/>
      <c r="BR119" s="221"/>
      <c r="BS119" s="221"/>
      <c r="BT119" s="221"/>
      <c r="BU119" s="221"/>
      <c r="BV119" s="221"/>
      <c r="BW119" s="221"/>
      <c r="BX119" s="221"/>
      <c r="BY119" s="221"/>
      <c r="BZ119" s="221"/>
      <c r="CA119" s="221"/>
      <c r="CB119" s="221"/>
      <c r="CC119" s="221"/>
      <c r="CD119" s="221"/>
      <c r="CE119" s="221"/>
      <c r="CF119" s="221"/>
      <c r="CG119" s="221"/>
      <c r="CH119" s="221"/>
      <c r="CI119" s="221"/>
      <c r="CJ119" s="221"/>
      <c r="CK119" s="221"/>
      <c r="CL119" s="221"/>
      <c r="CM119" s="221"/>
      <c r="CN119" s="221"/>
      <c r="CO119" s="221"/>
      <c r="CP119" s="221"/>
      <c r="CQ119" s="221"/>
      <c r="CR119" s="221"/>
      <c r="CS119" s="221"/>
      <c r="CT119" s="221"/>
      <c r="CU119" s="221"/>
      <c r="CV119" s="221"/>
      <c r="CW119" s="221"/>
      <c r="CX119" s="221"/>
      <c r="CY119" s="221"/>
      <c r="CZ119" s="221"/>
      <c r="DA119" s="221"/>
      <c r="DB119" s="221"/>
      <c r="DC119" s="221"/>
      <c r="DD119" s="221"/>
      <c r="DE119" s="221"/>
      <c r="DF119" s="221"/>
      <c r="DG119" s="221"/>
      <c r="DH119" s="221"/>
      <c r="DI119" s="221"/>
      <c r="DJ119" s="221"/>
      <c r="DK119" s="221"/>
      <c r="DL119" s="221"/>
      <c r="DM119" s="221"/>
      <c r="DN119" s="221"/>
      <c r="DO119" s="221"/>
      <c r="DP119" s="221"/>
      <c r="DQ119" s="221"/>
      <c r="DR119" s="221"/>
      <c r="DS119" s="221"/>
      <c r="DT119" s="221"/>
      <c r="DU119" s="221"/>
      <c r="DV119" s="221"/>
      <c r="DW119" s="221"/>
      <c r="DX119" s="221"/>
      <c r="DY119" s="221"/>
      <c r="DZ119" s="221"/>
      <c r="EA119" s="221"/>
      <c r="EB119" s="221"/>
      <c r="EC119" s="221"/>
      <c r="ED119" s="221"/>
      <c r="EE119" s="221"/>
      <c r="EF119" s="221"/>
      <c r="EG119" s="221"/>
      <c r="EH119" s="221"/>
      <c r="EI119" s="221"/>
      <c r="EJ119" s="221"/>
      <c r="EK119" s="221"/>
      <c r="EL119" s="221"/>
      <c r="EM119" s="221"/>
      <c r="EN119" s="221"/>
      <c r="EO119" s="221"/>
      <c r="EP119" s="221"/>
      <c r="EQ119" s="221"/>
      <c r="ER119" s="221"/>
      <c r="ES119" s="221"/>
      <c r="ET119" s="221"/>
      <c r="EU119" s="221"/>
      <c r="EV119" s="221"/>
      <c r="EW119" s="221"/>
      <c r="EX119" s="221"/>
      <c r="EY119" s="221"/>
      <c r="EZ119" s="221"/>
      <c r="FA119" s="221"/>
      <c r="FB119" s="221"/>
      <c r="FC119" s="221"/>
      <c r="FD119" s="221"/>
      <c r="FE119" s="221"/>
      <c r="FF119" s="221"/>
      <c r="FG119" s="221"/>
      <c r="FH119" s="221"/>
      <c r="FI119" s="221"/>
      <c r="FJ119" s="221"/>
      <c r="FK119" s="221"/>
      <c r="FL119" s="221"/>
      <c r="FM119" s="221"/>
      <c r="FN119" s="221"/>
      <c r="FO119" s="221"/>
      <c r="FP119" s="221"/>
      <c r="FQ119" s="221"/>
      <c r="FR119" s="221"/>
      <c r="FS119" s="221"/>
      <c r="FT119" s="221"/>
      <c r="FU119" s="221"/>
      <c r="FV119" s="221"/>
      <c r="FW119" s="221"/>
      <c r="FX119" s="221"/>
      <c r="FY119" s="221"/>
      <c r="FZ119" s="221"/>
      <c r="GA119" s="221"/>
      <c r="GB119" s="221"/>
      <c r="GC119" s="221"/>
      <c r="GD119" s="221"/>
      <c r="GE119" s="221"/>
      <c r="GF119" s="221"/>
      <c r="GG119" s="221"/>
      <c r="GH119" s="221"/>
      <c r="GI119" s="221"/>
      <c r="GJ119" s="221"/>
      <c r="GK119" s="221"/>
      <c r="GL119" s="221"/>
      <c r="GM119" s="221"/>
      <c r="GN119" s="221"/>
      <c r="GO119" s="221"/>
      <c r="GP119" s="221"/>
      <c r="GQ119" s="221"/>
      <c r="GR119" s="221"/>
      <c r="GS119" s="221"/>
      <c r="GT119" s="221"/>
      <c r="GU119" s="221"/>
      <c r="GV119" s="221"/>
      <c r="GW119" s="221"/>
      <c r="GX119" s="221"/>
      <c r="GY119" s="221"/>
      <c r="GZ119" s="221"/>
      <c r="HA119" s="221"/>
      <c r="HB119" s="221"/>
      <c r="HC119" s="221"/>
      <c r="HD119" s="221"/>
      <c r="HE119" s="221"/>
      <c r="HF119" s="221"/>
      <c r="HG119" s="221"/>
      <c r="HH119" s="221"/>
      <c r="HI119" s="221"/>
      <c r="HJ119" s="221"/>
      <c r="HK119" s="221"/>
      <c r="HL119" s="221"/>
      <c r="HM119" s="221"/>
      <c r="HN119" s="221"/>
      <c r="HO119" s="221"/>
      <c r="HP119" s="221"/>
      <c r="HQ119" s="221"/>
      <c r="HR119" s="221"/>
      <c r="HS119" s="221"/>
      <c r="HT119" s="221"/>
      <c r="HU119" s="221"/>
      <c r="HV119" s="221"/>
      <c r="HW119" s="221"/>
      <c r="HX119" s="221"/>
      <c r="HY119" s="221"/>
      <c r="HZ119" s="221"/>
      <c r="IA119" s="221"/>
      <c r="IB119" s="221"/>
      <c r="IC119" s="221"/>
      <c r="ID119" s="221"/>
      <c r="IE119" s="221"/>
      <c r="IF119" s="221"/>
      <c r="IG119" s="221"/>
      <c r="IH119" s="221"/>
      <c r="II119" s="221"/>
      <c r="IJ119" s="221"/>
      <c r="IK119" s="221"/>
      <c r="IL119" s="221"/>
      <c r="IM119" s="221"/>
      <c r="IN119" s="221"/>
      <c r="IO119" s="221"/>
      <c r="IP119" s="221"/>
      <c r="IQ119" s="221"/>
      <c r="IR119" s="221"/>
      <c r="IS119" s="221"/>
      <c r="IT119" s="221"/>
      <c r="IU119" s="221"/>
      <c r="IV119" s="221"/>
      <c r="IW119" s="221"/>
      <c r="IX119" s="221"/>
      <c r="IY119" s="221"/>
      <c r="IZ119" s="221"/>
      <c r="JA119" s="221"/>
      <c r="JB119" s="221"/>
      <c r="JC119" s="221"/>
      <c r="JD119" s="221"/>
      <c r="JE119" s="221"/>
      <c r="JF119" s="221"/>
      <c r="JG119" s="221"/>
      <c r="JH119" s="221"/>
      <c r="JI119" s="221"/>
      <c r="JJ119" s="221"/>
      <c r="JK119" s="221"/>
      <c r="JL119" s="221"/>
      <c r="JM119" s="221"/>
      <c r="JN119" s="221"/>
      <c r="JO119" s="221"/>
      <c r="JP119" s="221"/>
      <c r="JQ119" s="221"/>
      <c r="JR119" s="221"/>
      <c r="JS119" s="221"/>
      <c r="JT119" s="221"/>
      <c r="JU119" s="221"/>
      <c r="JV119" s="221"/>
      <c r="JW119" s="221"/>
      <c r="JX119" s="221"/>
      <c r="JY119" s="221"/>
      <c r="JZ119" s="221"/>
      <c r="KA119" s="221"/>
      <c r="KB119" s="221"/>
      <c r="KC119" s="221"/>
      <c r="KD119" s="221"/>
      <c r="KE119" s="221"/>
      <c r="KF119" s="221"/>
      <c r="KG119" s="221"/>
      <c r="KH119" s="221"/>
      <c r="KI119" s="221"/>
      <c r="KJ119" s="221"/>
      <c r="KK119" s="221"/>
      <c r="KL119" s="221"/>
      <c r="KM119" s="221"/>
      <c r="KN119" s="221"/>
      <c r="KO119" s="221"/>
      <c r="KP119" s="221"/>
      <c r="KQ119" s="221"/>
      <c r="KR119" s="221"/>
      <c r="KS119" s="221"/>
      <c r="KT119" s="221"/>
      <c r="KU119" s="221"/>
      <c r="KV119" s="221"/>
      <c r="KW119" s="221"/>
      <c r="KX119" s="221"/>
      <c r="KY119" s="221"/>
      <c r="KZ119" s="221"/>
      <c r="LA119" s="221"/>
      <c r="LB119" s="221"/>
      <c r="LC119" s="221"/>
      <c r="LD119" s="221"/>
      <c r="LE119" s="221"/>
      <c r="LF119" s="221"/>
      <c r="LG119" s="221"/>
      <c r="LH119" s="221"/>
      <c r="LI119" s="221"/>
      <c r="LJ119" s="221"/>
      <c r="LK119" s="221"/>
      <c r="LL119" s="221"/>
      <c r="LM119" s="221"/>
      <c r="LN119" s="221"/>
      <c r="LO119" s="221"/>
      <c r="LP119" s="221"/>
      <c r="LQ119" s="221"/>
      <c r="LR119" s="221"/>
      <c r="LS119" s="221"/>
      <c r="LT119" s="221"/>
      <c r="LU119" s="221"/>
      <c r="LV119" s="221"/>
      <c r="LW119" s="221"/>
      <c r="LX119" s="221"/>
      <c r="LY119" s="221"/>
      <c r="LZ119" s="221"/>
      <c r="MA119" s="221"/>
      <c r="MB119" s="221"/>
      <c r="MC119" s="221"/>
      <c r="MD119" s="221"/>
      <c r="ME119" s="221"/>
      <c r="MF119" s="221"/>
      <c r="MG119" s="221"/>
      <c r="MH119" s="221"/>
      <c r="MI119" s="221"/>
      <c r="MJ119" s="221"/>
      <c r="MK119" s="221"/>
      <c r="ML119" s="221"/>
      <c r="MM119" s="221"/>
      <c r="MN119" s="221"/>
      <c r="MO119" s="221"/>
      <c r="MP119" s="221"/>
      <c r="MQ119" s="221"/>
      <c r="MR119" s="221"/>
      <c r="MS119" s="221"/>
      <c r="MT119" s="221"/>
      <c r="MU119" s="221"/>
      <c r="MV119" s="221"/>
      <c r="MW119" s="221"/>
      <c r="MX119" s="221"/>
      <c r="MY119" s="221"/>
      <c r="MZ119" s="221"/>
      <c r="NA119" s="221"/>
      <c r="NB119" s="221"/>
      <c r="NC119" s="221"/>
      <c r="ND119" s="221"/>
      <c r="NE119" s="221"/>
      <c r="NF119" s="221"/>
      <c r="NG119" s="221"/>
    </row>
    <row r="120" spans="1:371" s="133" customFormat="1" x14ac:dyDescent="0.25">
      <c r="A120" s="221">
        <v>224</v>
      </c>
      <c r="B120" s="221">
        <v>0</v>
      </c>
      <c r="C120" s="221">
        <v>1</v>
      </c>
      <c r="D120" s="267">
        <v>0</v>
      </c>
      <c r="E120" s="267">
        <v>230</v>
      </c>
      <c r="F120" s="865">
        <f t="shared" si="3"/>
        <v>230</v>
      </c>
      <c r="G120" s="232">
        <v>37</v>
      </c>
      <c r="H120" s="232"/>
      <c r="I120" s="456">
        <v>53</v>
      </c>
      <c r="J120" s="342">
        <v>28.256989886972047</v>
      </c>
      <c r="K120" s="348">
        <v>1.8258869734394432</v>
      </c>
      <c r="L120" s="161">
        <v>1</v>
      </c>
      <c r="M120" s="326">
        <v>0</v>
      </c>
      <c r="N120" s="146"/>
      <c r="P120" s="146"/>
      <c r="Q120" s="618">
        <v>95</v>
      </c>
      <c r="R120" s="619">
        <v>0.7</v>
      </c>
      <c r="S120" s="592">
        <v>87</v>
      </c>
      <c r="T120" s="592"/>
      <c r="U120" s="607">
        <v>96.6</v>
      </c>
      <c r="V120" s="221"/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  <c r="AK120" s="221"/>
      <c r="AL120" s="221"/>
      <c r="AM120" s="221"/>
      <c r="AN120" s="221"/>
      <c r="AO120" s="221"/>
      <c r="AP120" s="221"/>
      <c r="AQ120" s="221"/>
      <c r="AR120" s="221"/>
      <c r="AS120" s="221"/>
      <c r="AT120" s="221"/>
      <c r="AU120" s="221"/>
      <c r="AV120" s="221"/>
      <c r="AW120" s="221"/>
      <c r="AX120" s="221"/>
      <c r="AY120" s="221"/>
      <c r="AZ120" s="221"/>
      <c r="BA120" s="221"/>
      <c r="BB120" s="221"/>
      <c r="BC120" s="221"/>
      <c r="BD120" s="221"/>
      <c r="BE120" s="221"/>
      <c r="BF120" s="221"/>
      <c r="BG120" s="221"/>
      <c r="BH120" s="221"/>
      <c r="BI120" s="221"/>
      <c r="BJ120" s="221"/>
      <c r="BK120" s="221"/>
      <c r="BL120" s="221"/>
      <c r="BM120" s="221"/>
      <c r="BN120" s="221"/>
      <c r="BO120" s="221"/>
      <c r="BP120" s="221"/>
      <c r="BQ120" s="221"/>
      <c r="BR120" s="221"/>
      <c r="BS120" s="221"/>
      <c r="BT120" s="221"/>
      <c r="BU120" s="221"/>
      <c r="BV120" s="221"/>
      <c r="BW120" s="221"/>
      <c r="BX120" s="221"/>
      <c r="BY120" s="221"/>
      <c r="BZ120" s="221"/>
      <c r="CA120" s="221"/>
      <c r="CB120" s="221"/>
      <c r="CC120" s="221"/>
      <c r="CD120" s="221"/>
      <c r="CE120" s="221"/>
      <c r="CF120" s="221"/>
      <c r="CG120" s="221"/>
      <c r="CH120" s="221"/>
      <c r="CI120" s="221"/>
      <c r="CJ120" s="221"/>
      <c r="CK120" s="221"/>
      <c r="CL120" s="221"/>
      <c r="CM120" s="221"/>
      <c r="CN120" s="221"/>
      <c r="CO120" s="221"/>
      <c r="CP120" s="221"/>
      <c r="CQ120" s="221"/>
      <c r="CR120" s="221"/>
      <c r="CS120" s="221"/>
      <c r="CT120" s="221"/>
      <c r="CU120" s="221"/>
      <c r="CV120" s="221"/>
      <c r="CW120" s="221"/>
      <c r="CX120" s="221"/>
      <c r="CY120" s="221"/>
      <c r="CZ120" s="221"/>
      <c r="DA120" s="221"/>
      <c r="DB120" s="221"/>
      <c r="DC120" s="221"/>
      <c r="DD120" s="221"/>
      <c r="DE120" s="221"/>
      <c r="DF120" s="221"/>
      <c r="DG120" s="221"/>
      <c r="DH120" s="221"/>
      <c r="DI120" s="221"/>
      <c r="DJ120" s="221"/>
      <c r="DK120" s="221"/>
      <c r="DL120" s="221"/>
      <c r="DM120" s="221"/>
      <c r="DN120" s="221"/>
      <c r="DO120" s="221"/>
      <c r="DP120" s="221"/>
      <c r="DQ120" s="221"/>
      <c r="DR120" s="221"/>
      <c r="DS120" s="221"/>
      <c r="DT120" s="221"/>
      <c r="DU120" s="221"/>
      <c r="DV120" s="221"/>
      <c r="DW120" s="221"/>
      <c r="DX120" s="221"/>
      <c r="DY120" s="221"/>
      <c r="DZ120" s="221"/>
      <c r="EA120" s="221"/>
      <c r="EB120" s="221"/>
      <c r="EC120" s="221"/>
      <c r="ED120" s="221"/>
      <c r="EE120" s="221"/>
      <c r="EF120" s="221"/>
      <c r="EG120" s="221"/>
      <c r="EH120" s="221"/>
      <c r="EI120" s="221"/>
      <c r="EJ120" s="221"/>
      <c r="EK120" s="221"/>
      <c r="EL120" s="221"/>
      <c r="EM120" s="221"/>
      <c r="EN120" s="221"/>
      <c r="EO120" s="221"/>
      <c r="EP120" s="221"/>
      <c r="EQ120" s="221"/>
      <c r="ER120" s="221"/>
      <c r="ES120" s="221"/>
      <c r="ET120" s="221"/>
      <c r="EU120" s="221"/>
      <c r="EV120" s="221"/>
      <c r="EW120" s="221"/>
      <c r="EX120" s="221"/>
      <c r="EY120" s="221"/>
      <c r="EZ120" s="221"/>
      <c r="FA120" s="221"/>
      <c r="FB120" s="221"/>
      <c r="FC120" s="221"/>
      <c r="FD120" s="221"/>
      <c r="FE120" s="221"/>
      <c r="FF120" s="221"/>
      <c r="FG120" s="221"/>
      <c r="FH120" s="221"/>
      <c r="FI120" s="221"/>
      <c r="FJ120" s="221"/>
      <c r="FK120" s="221"/>
      <c r="FL120" s="221"/>
      <c r="FM120" s="221"/>
      <c r="FN120" s="221"/>
      <c r="FO120" s="221"/>
      <c r="FP120" s="221"/>
      <c r="FQ120" s="221"/>
      <c r="FR120" s="221"/>
      <c r="FS120" s="221"/>
      <c r="FT120" s="221"/>
      <c r="FU120" s="221"/>
      <c r="FV120" s="221"/>
      <c r="FW120" s="221"/>
      <c r="FX120" s="221"/>
      <c r="FY120" s="221"/>
      <c r="FZ120" s="221"/>
      <c r="GA120" s="221"/>
      <c r="GB120" s="221"/>
      <c r="GC120" s="221"/>
      <c r="GD120" s="221"/>
      <c r="GE120" s="221"/>
      <c r="GF120" s="221"/>
      <c r="GG120" s="221"/>
      <c r="GH120" s="221"/>
      <c r="GI120" s="221"/>
      <c r="GJ120" s="221"/>
      <c r="GK120" s="221"/>
      <c r="GL120" s="221"/>
      <c r="GM120" s="221"/>
      <c r="GN120" s="221"/>
      <c r="GO120" s="221"/>
      <c r="GP120" s="221"/>
      <c r="GQ120" s="221"/>
      <c r="GR120" s="221"/>
      <c r="GS120" s="221"/>
      <c r="GT120" s="221"/>
      <c r="GU120" s="221"/>
      <c r="GV120" s="221"/>
      <c r="GW120" s="221"/>
      <c r="GX120" s="221"/>
      <c r="GY120" s="221"/>
      <c r="GZ120" s="221"/>
      <c r="HA120" s="221"/>
      <c r="HB120" s="221"/>
      <c r="HC120" s="221"/>
      <c r="HD120" s="221"/>
      <c r="HE120" s="221"/>
      <c r="HF120" s="221"/>
      <c r="HG120" s="221"/>
      <c r="HH120" s="221"/>
      <c r="HI120" s="221"/>
      <c r="HJ120" s="221"/>
      <c r="HK120" s="221"/>
      <c r="HL120" s="221"/>
      <c r="HM120" s="221"/>
      <c r="HN120" s="221"/>
      <c r="HO120" s="221"/>
      <c r="HP120" s="221"/>
      <c r="HQ120" s="221"/>
      <c r="HR120" s="221"/>
      <c r="HS120" s="221"/>
      <c r="HT120" s="221"/>
      <c r="HU120" s="221"/>
      <c r="HV120" s="221"/>
      <c r="HW120" s="221"/>
      <c r="HX120" s="221"/>
      <c r="HY120" s="221"/>
      <c r="HZ120" s="221"/>
      <c r="IA120" s="221"/>
      <c r="IB120" s="221"/>
      <c r="IC120" s="221"/>
      <c r="ID120" s="221"/>
      <c r="IE120" s="221"/>
      <c r="IF120" s="221"/>
      <c r="IG120" s="221"/>
      <c r="IH120" s="221"/>
      <c r="II120" s="221"/>
      <c r="IJ120" s="221"/>
      <c r="IK120" s="221"/>
      <c r="IL120" s="221"/>
      <c r="IM120" s="221"/>
      <c r="IN120" s="221"/>
      <c r="IO120" s="221"/>
      <c r="IP120" s="221"/>
      <c r="IQ120" s="221"/>
      <c r="IR120" s="221"/>
      <c r="IS120" s="221"/>
      <c r="IT120" s="221"/>
      <c r="IU120" s="221"/>
      <c r="IV120" s="221"/>
      <c r="IW120" s="221"/>
      <c r="IX120" s="221"/>
      <c r="IY120" s="221"/>
      <c r="IZ120" s="221"/>
      <c r="JA120" s="221"/>
      <c r="JB120" s="221"/>
      <c r="JC120" s="221"/>
      <c r="JD120" s="221"/>
      <c r="JE120" s="221"/>
      <c r="JF120" s="221"/>
      <c r="JG120" s="221"/>
      <c r="JH120" s="221"/>
      <c r="JI120" s="221"/>
      <c r="JJ120" s="221"/>
      <c r="JK120" s="221"/>
      <c r="JL120" s="221"/>
      <c r="JM120" s="221"/>
      <c r="JN120" s="221"/>
      <c r="JO120" s="221"/>
      <c r="JP120" s="221"/>
      <c r="JQ120" s="221"/>
      <c r="JR120" s="221"/>
      <c r="JS120" s="221"/>
      <c r="JT120" s="221"/>
      <c r="JU120" s="221"/>
      <c r="JV120" s="221"/>
      <c r="JW120" s="221"/>
      <c r="JX120" s="221"/>
      <c r="JY120" s="221"/>
      <c r="JZ120" s="221"/>
      <c r="KA120" s="221"/>
      <c r="KB120" s="221"/>
      <c r="KC120" s="221"/>
      <c r="KD120" s="221"/>
      <c r="KE120" s="221"/>
      <c r="KF120" s="221"/>
      <c r="KG120" s="221"/>
      <c r="KH120" s="221"/>
      <c r="KI120" s="221"/>
      <c r="KJ120" s="221"/>
      <c r="KK120" s="221"/>
      <c r="KL120" s="221"/>
      <c r="KM120" s="221"/>
      <c r="KN120" s="221"/>
      <c r="KO120" s="221"/>
      <c r="KP120" s="221"/>
      <c r="KQ120" s="221"/>
      <c r="KR120" s="221"/>
      <c r="KS120" s="221"/>
      <c r="KT120" s="221"/>
      <c r="KU120" s="221"/>
      <c r="KV120" s="221"/>
      <c r="KW120" s="221"/>
      <c r="KX120" s="221"/>
      <c r="KY120" s="221"/>
      <c r="KZ120" s="221"/>
      <c r="LA120" s="221"/>
      <c r="LB120" s="221"/>
      <c r="LC120" s="221"/>
      <c r="LD120" s="221"/>
      <c r="LE120" s="221"/>
      <c r="LF120" s="221"/>
      <c r="LG120" s="221"/>
      <c r="LH120" s="221"/>
      <c r="LI120" s="221"/>
      <c r="LJ120" s="221"/>
      <c r="LK120" s="221"/>
      <c r="LL120" s="221"/>
      <c r="LM120" s="221"/>
      <c r="LN120" s="221"/>
      <c r="LO120" s="221"/>
      <c r="LP120" s="221"/>
      <c r="LQ120" s="221"/>
      <c r="LR120" s="221"/>
      <c r="LS120" s="221"/>
      <c r="LT120" s="221"/>
      <c r="LU120" s="221"/>
      <c r="LV120" s="221"/>
      <c r="LW120" s="221"/>
      <c r="LX120" s="221"/>
      <c r="LY120" s="221"/>
      <c r="LZ120" s="221"/>
      <c r="MA120" s="221"/>
      <c r="MB120" s="221"/>
      <c r="MC120" s="221"/>
      <c r="MD120" s="221"/>
      <c r="ME120" s="221"/>
      <c r="MF120" s="221"/>
      <c r="MG120" s="221"/>
      <c r="MH120" s="221"/>
      <c r="MI120" s="221"/>
      <c r="MJ120" s="221"/>
      <c r="MK120" s="221"/>
      <c r="ML120" s="221"/>
      <c r="MM120" s="221"/>
      <c r="MN120" s="221"/>
      <c r="MO120" s="221"/>
      <c r="MP120" s="221"/>
      <c r="MQ120" s="221"/>
      <c r="MR120" s="221"/>
      <c r="MS120" s="221"/>
      <c r="MT120" s="221"/>
      <c r="MU120" s="221"/>
      <c r="MV120" s="221"/>
      <c r="MW120" s="221"/>
      <c r="MX120" s="221"/>
      <c r="MY120" s="221"/>
      <c r="MZ120" s="221"/>
      <c r="NA120" s="221"/>
      <c r="NB120" s="221"/>
      <c r="NC120" s="221"/>
      <c r="ND120" s="221"/>
      <c r="NE120" s="221"/>
      <c r="NF120" s="221"/>
      <c r="NG120" s="221"/>
    </row>
    <row r="121" spans="1:371" s="133" customFormat="1" x14ac:dyDescent="0.25">
      <c r="A121" s="221">
        <v>225</v>
      </c>
      <c r="B121" s="274">
        <v>0</v>
      </c>
      <c r="C121" s="221">
        <v>1</v>
      </c>
      <c r="D121" s="267">
        <v>0</v>
      </c>
      <c r="E121" s="267">
        <v>231</v>
      </c>
      <c r="F121" s="865">
        <f t="shared" si="3"/>
        <v>231</v>
      </c>
      <c r="G121" s="232">
        <v>38</v>
      </c>
      <c r="H121" s="232"/>
      <c r="I121" s="439">
        <v>54</v>
      </c>
      <c r="J121" s="342">
        <v>26.196187350082059</v>
      </c>
      <c r="K121" s="348">
        <v>2.011541581927212</v>
      </c>
      <c r="L121" s="61">
        <v>0</v>
      </c>
      <c r="M121" s="326">
        <v>0</v>
      </c>
      <c r="Q121" s="592">
        <v>114</v>
      </c>
      <c r="R121" s="617">
        <v>1.01</v>
      </c>
      <c r="S121" s="592">
        <v>77</v>
      </c>
      <c r="T121" s="592"/>
      <c r="U121" s="607">
        <v>24</v>
      </c>
      <c r="V121" s="221"/>
      <c r="W121" s="221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  <c r="AK121" s="221"/>
      <c r="AL121" s="221"/>
      <c r="AM121" s="221"/>
      <c r="AN121" s="221"/>
      <c r="AO121" s="221"/>
      <c r="AP121" s="221"/>
      <c r="AQ121" s="221"/>
      <c r="AR121" s="221"/>
      <c r="AS121" s="221"/>
      <c r="AT121" s="221"/>
      <c r="AU121" s="221"/>
      <c r="AV121" s="221"/>
      <c r="AW121" s="221"/>
      <c r="AX121" s="221"/>
      <c r="AY121" s="221"/>
      <c r="AZ121" s="221"/>
      <c r="BA121" s="221"/>
      <c r="BB121" s="221"/>
      <c r="BC121" s="221"/>
      <c r="BD121" s="221"/>
      <c r="BE121" s="221"/>
      <c r="BF121" s="221"/>
      <c r="BG121" s="221"/>
      <c r="BH121" s="221"/>
      <c r="BI121" s="221"/>
      <c r="BJ121" s="221"/>
      <c r="BK121" s="221"/>
      <c r="BL121" s="221"/>
      <c r="BM121" s="221"/>
      <c r="BN121" s="221"/>
      <c r="BO121" s="221"/>
      <c r="BP121" s="221"/>
      <c r="BQ121" s="221"/>
      <c r="BR121" s="221"/>
      <c r="BS121" s="221"/>
      <c r="BT121" s="221"/>
      <c r="BU121" s="221"/>
      <c r="BV121" s="221"/>
      <c r="BW121" s="221"/>
      <c r="BX121" s="221"/>
      <c r="BY121" s="221"/>
      <c r="BZ121" s="221"/>
      <c r="CA121" s="221"/>
      <c r="CB121" s="221"/>
      <c r="CC121" s="221"/>
      <c r="CD121" s="221"/>
      <c r="CE121" s="221"/>
      <c r="CF121" s="221"/>
      <c r="CG121" s="221"/>
      <c r="CH121" s="221"/>
      <c r="CI121" s="221"/>
      <c r="CJ121" s="221"/>
      <c r="CK121" s="221"/>
      <c r="CL121" s="221"/>
      <c r="CM121" s="221"/>
      <c r="CN121" s="221"/>
      <c r="CO121" s="221"/>
      <c r="CP121" s="221"/>
      <c r="CQ121" s="221"/>
      <c r="CR121" s="221"/>
      <c r="CS121" s="221"/>
      <c r="CT121" s="221"/>
      <c r="CU121" s="221"/>
      <c r="CV121" s="221"/>
      <c r="CW121" s="221"/>
      <c r="CX121" s="221"/>
      <c r="CY121" s="221"/>
      <c r="CZ121" s="221"/>
      <c r="DA121" s="221"/>
      <c r="DB121" s="221"/>
      <c r="DC121" s="221"/>
      <c r="DD121" s="221"/>
      <c r="DE121" s="221"/>
      <c r="DF121" s="221"/>
      <c r="DG121" s="221"/>
      <c r="DH121" s="221"/>
      <c r="DI121" s="221"/>
      <c r="DJ121" s="221"/>
      <c r="DK121" s="221"/>
      <c r="DL121" s="221"/>
      <c r="DM121" s="221"/>
      <c r="DN121" s="221"/>
      <c r="DO121" s="221"/>
      <c r="DP121" s="221"/>
      <c r="DQ121" s="221"/>
      <c r="DR121" s="221"/>
      <c r="DS121" s="221"/>
      <c r="DT121" s="221"/>
      <c r="DU121" s="221"/>
      <c r="DV121" s="221"/>
      <c r="DW121" s="221"/>
      <c r="DX121" s="221"/>
      <c r="DY121" s="221"/>
      <c r="DZ121" s="221"/>
      <c r="EA121" s="221"/>
      <c r="EB121" s="221"/>
      <c r="EC121" s="221"/>
      <c r="ED121" s="221"/>
      <c r="EE121" s="221"/>
      <c r="EF121" s="221"/>
      <c r="EG121" s="221"/>
      <c r="EH121" s="221"/>
      <c r="EI121" s="221"/>
      <c r="EJ121" s="221"/>
      <c r="EK121" s="221"/>
      <c r="EL121" s="221"/>
      <c r="EM121" s="221"/>
      <c r="EN121" s="221"/>
      <c r="EO121" s="221"/>
      <c r="EP121" s="221"/>
      <c r="EQ121" s="221"/>
      <c r="ER121" s="221"/>
      <c r="ES121" s="221"/>
      <c r="ET121" s="221"/>
      <c r="EU121" s="221"/>
      <c r="EV121" s="221"/>
      <c r="EW121" s="221"/>
      <c r="EX121" s="221"/>
      <c r="EY121" s="221"/>
      <c r="EZ121" s="221"/>
      <c r="FA121" s="221"/>
      <c r="FB121" s="221"/>
      <c r="FC121" s="221"/>
      <c r="FD121" s="221"/>
      <c r="FE121" s="221"/>
      <c r="FF121" s="221"/>
      <c r="FG121" s="221"/>
      <c r="FH121" s="221"/>
      <c r="FI121" s="221"/>
      <c r="FJ121" s="221"/>
      <c r="FK121" s="221"/>
      <c r="FL121" s="221"/>
      <c r="FM121" s="221"/>
      <c r="FN121" s="221"/>
      <c r="FO121" s="221"/>
      <c r="FP121" s="221"/>
      <c r="FQ121" s="221"/>
      <c r="FR121" s="221"/>
      <c r="FS121" s="221"/>
      <c r="FT121" s="221"/>
      <c r="FU121" s="221"/>
      <c r="FV121" s="221"/>
      <c r="FW121" s="221"/>
      <c r="FX121" s="221"/>
      <c r="FY121" s="221"/>
      <c r="FZ121" s="221"/>
      <c r="GA121" s="221"/>
      <c r="GB121" s="221"/>
      <c r="GC121" s="221"/>
      <c r="GD121" s="221"/>
      <c r="GE121" s="221"/>
      <c r="GF121" s="221"/>
      <c r="GG121" s="221"/>
      <c r="GH121" s="221"/>
      <c r="GI121" s="221"/>
      <c r="GJ121" s="221"/>
      <c r="GK121" s="221"/>
      <c r="GL121" s="221"/>
      <c r="GM121" s="221"/>
      <c r="GN121" s="221"/>
      <c r="GO121" s="221"/>
      <c r="GP121" s="221"/>
      <c r="GQ121" s="221"/>
      <c r="GR121" s="221"/>
      <c r="GS121" s="221"/>
      <c r="GT121" s="221"/>
      <c r="GU121" s="221"/>
      <c r="GV121" s="221"/>
      <c r="GW121" s="221"/>
      <c r="GX121" s="221"/>
      <c r="GY121" s="221"/>
      <c r="GZ121" s="221"/>
      <c r="HA121" s="221"/>
      <c r="HB121" s="221"/>
      <c r="HC121" s="221"/>
      <c r="HD121" s="221"/>
      <c r="HE121" s="221"/>
      <c r="HF121" s="221"/>
      <c r="HG121" s="221"/>
      <c r="HH121" s="221"/>
      <c r="HI121" s="221"/>
      <c r="HJ121" s="221"/>
      <c r="HK121" s="221"/>
      <c r="HL121" s="221"/>
      <c r="HM121" s="221"/>
      <c r="HN121" s="221"/>
      <c r="HO121" s="221"/>
      <c r="HP121" s="221"/>
      <c r="HQ121" s="221"/>
      <c r="HR121" s="221"/>
      <c r="HS121" s="221"/>
      <c r="HT121" s="221"/>
      <c r="HU121" s="221"/>
      <c r="HV121" s="221"/>
      <c r="HW121" s="221"/>
      <c r="HX121" s="221"/>
      <c r="HY121" s="221"/>
      <c r="HZ121" s="221"/>
      <c r="IA121" s="221"/>
      <c r="IB121" s="221"/>
      <c r="IC121" s="221"/>
      <c r="ID121" s="221"/>
      <c r="IE121" s="221"/>
      <c r="IF121" s="221"/>
      <c r="IG121" s="221"/>
      <c r="IH121" s="221"/>
      <c r="II121" s="221"/>
      <c r="IJ121" s="221"/>
      <c r="IK121" s="221"/>
      <c r="IL121" s="221"/>
      <c r="IM121" s="221"/>
      <c r="IN121" s="221"/>
      <c r="IO121" s="221"/>
      <c r="IP121" s="221"/>
      <c r="IQ121" s="221"/>
      <c r="IR121" s="221"/>
      <c r="IS121" s="221"/>
      <c r="IT121" s="221"/>
      <c r="IU121" s="221"/>
      <c r="IV121" s="221"/>
      <c r="IW121" s="221"/>
      <c r="IX121" s="221"/>
      <c r="IY121" s="221"/>
      <c r="IZ121" s="221"/>
      <c r="JA121" s="221"/>
      <c r="JB121" s="221"/>
      <c r="JC121" s="221"/>
      <c r="JD121" s="221"/>
      <c r="JE121" s="221"/>
      <c r="JF121" s="221"/>
      <c r="JG121" s="221"/>
      <c r="JH121" s="221"/>
      <c r="JI121" s="221"/>
      <c r="JJ121" s="221"/>
      <c r="JK121" s="221"/>
      <c r="JL121" s="221"/>
      <c r="JM121" s="221"/>
      <c r="JN121" s="221"/>
      <c r="JO121" s="221"/>
      <c r="JP121" s="221"/>
      <c r="JQ121" s="221"/>
      <c r="JR121" s="221"/>
      <c r="JS121" s="221"/>
      <c r="JT121" s="221"/>
      <c r="JU121" s="221"/>
      <c r="JV121" s="221"/>
      <c r="JW121" s="221"/>
      <c r="JX121" s="221"/>
      <c r="JY121" s="221"/>
      <c r="JZ121" s="221"/>
      <c r="KA121" s="221"/>
      <c r="KB121" s="221"/>
      <c r="KC121" s="221"/>
      <c r="KD121" s="221"/>
      <c r="KE121" s="221"/>
      <c r="KF121" s="221"/>
      <c r="KG121" s="221"/>
      <c r="KH121" s="221"/>
      <c r="KI121" s="221"/>
      <c r="KJ121" s="221"/>
      <c r="KK121" s="221"/>
      <c r="KL121" s="221"/>
      <c r="KM121" s="221"/>
      <c r="KN121" s="221"/>
      <c r="KO121" s="221"/>
      <c r="KP121" s="221"/>
      <c r="KQ121" s="221"/>
      <c r="KR121" s="221"/>
      <c r="KS121" s="221"/>
      <c r="KT121" s="221"/>
      <c r="KU121" s="221"/>
      <c r="KV121" s="221"/>
      <c r="KW121" s="221"/>
      <c r="KX121" s="221"/>
      <c r="KY121" s="221"/>
      <c r="KZ121" s="221"/>
      <c r="LA121" s="221"/>
      <c r="LB121" s="221"/>
      <c r="LC121" s="221"/>
      <c r="LD121" s="221"/>
      <c r="LE121" s="221"/>
      <c r="LF121" s="221"/>
      <c r="LG121" s="221"/>
      <c r="LH121" s="221"/>
      <c r="LI121" s="221"/>
      <c r="LJ121" s="221"/>
      <c r="LK121" s="221"/>
      <c r="LL121" s="221"/>
      <c r="LM121" s="221"/>
      <c r="LN121" s="221"/>
      <c r="LO121" s="221"/>
      <c r="LP121" s="221"/>
      <c r="LQ121" s="221"/>
      <c r="LR121" s="221"/>
      <c r="LS121" s="221"/>
      <c r="LT121" s="221"/>
      <c r="LU121" s="221"/>
      <c r="LV121" s="221"/>
      <c r="LW121" s="221"/>
      <c r="LX121" s="221"/>
      <c r="LY121" s="221"/>
      <c r="LZ121" s="221"/>
      <c r="MA121" s="221"/>
      <c r="MB121" s="221"/>
      <c r="MC121" s="221"/>
      <c r="MD121" s="221"/>
      <c r="ME121" s="221"/>
      <c r="MF121" s="221"/>
      <c r="MG121" s="221"/>
      <c r="MH121" s="221"/>
      <c r="MI121" s="221"/>
      <c r="MJ121" s="221"/>
      <c r="MK121" s="221"/>
      <c r="ML121" s="221"/>
      <c r="MM121" s="221"/>
      <c r="MN121" s="221"/>
      <c r="MO121" s="221"/>
      <c r="MP121" s="221"/>
      <c r="MQ121" s="221"/>
      <c r="MR121" s="221"/>
      <c r="MS121" s="221"/>
      <c r="MT121" s="221"/>
      <c r="MU121" s="221"/>
      <c r="MV121" s="221"/>
      <c r="MW121" s="221"/>
      <c r="MX121" s="221"/>
      <c r="MY121" s="221"/>
      <c r="MZ121" s="221"/>
      <c r="NA121" s="221"/>
      <c r="NB121" s="221"/>
      <c r="NC121" s="221"/>
      <c r="ND121" s="221"/>
      <c r="NE121" s="221"/>
      <c r="NF121" s="221"/>
      <c r="NG121" s="221"/>
    </row>
    <row r="122" spans="1:371" s="133" customFormat="1" x14ac:dyDescent="0.25">
      <c r="A122" s="274">
        <v>226</v>
      </c>
      <c r="B122" s="221">
        <v>0</v>
      </c>
      <c r="C122" s="221">
        <v>1</v>
      </c>
      <c r="D122" s="267">
        <v>0</v>
      </c>
      <c r="E122" s="267">
        <v>232</v>
      </c>
      <c r="F122" s="865">
        <f t="shared" si="3"/>
        <v>232</v>
      </c>
      <c r="G122" s="232">
        <v>39</v>
      </c>
      <c r="H122" s="232"/>
      <c r="I122" s="456">
        <v>54</v>
      </c>
      <c r="J122" s="342">
        <v>19.726562499999996</v>
      </c>
      <c r="K122" s="348">
        <v>1.5074820402986635</v>
      </c>
      <c r="L122" s="221">
        <v>1</v>
      </c>
      <c r="M122" s="709">
        <v>0</v>
      </c>
      <c r="N122" s="61"/>
      <c r="P122" s="61"/>
      <c r="Q122" s="592">
        <v>90</v>
      </c>
      <c r="R122" s="608">
        <v>0.77</v>
      </c>
      <c r="S122" s="608">
        <v>78</v>
      </c>
      <c r="T122" s="608"/>
      <c r="U122" s="609">
        <v>44.3</v>
      </c>
      <c r="V122" s="221"/>
      <c r="W122" s="221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  <c r="AK122" s="221"/>
      <c r="AL122" s="221"/>
      <c r="AM122" s="221"/>
      <c r="AN122" s="221"/>
      <c r="AO122" s="221"/>
      <c r="AP122" s="221"/>
      <c r="AQ122" s="221"/>
      <c r="AR122" s="221"/>
      <c r="AS122" s="221"/>
      <c r="AT122" s="221"/>
      <c r="AU122" s="221"/>
      <c r="AV122" s="221"/>
      <c r="AW122" s="221"/>
      <c r="AX122" s="221"/>
      <c r="AY122" s="221"/>
      <c r="AZ122" s="221"/>
      <c r="BA122" s="221"/>
      <c r="BB122" s="221"/>
      <c r="BC122" s="221"/>
      <c r="BD122" s="221"/>
      <c r="BE122" s="221"/>
      <c r="BF122" s="221"/>
      <c r="BG122" s="221"/>
      <c r="BH122" s="221"/>
      <c r="BI122" s="221"/>
      <c r="BJ122" s="221"/>
      <c r="BK122" s="221"/>
      <c r="BL122" s="221"/>
      <c r="BM122" s="221"/>
      <c r="BN122" s="221"/>
      <c r="BO122" s="221"/>
      <c r="BP122" s="221"/>
      <c r="BQ122" s="221"/>
      <c r="BR122" s="221"/>
      <c r="BS122" s="221"/>
      <c r="BT122" s="221"/>
      <c r="BU122" s="221"/>
      <c r="BV122" s="221"/>
      <c r="BW122" s="221"/>
      <c r="BX122" s="221"/>
      <c r="BY122" s="221"/>
      <c r="BZ122" s="221"/>
      <c r="CA122" s="221"/>
      <c r="CB122" s="221"/>
      <c r="CC122" s="221"/>
      <c r="CD122" s="221"/>
      <c r="CE122" s="221"/>
      <c r="CF122" s="221"/>
      <c r="CG122" s="221"/>
      <c r="CH122" s="221"/>
      <c r="CI122" s="221"/>
      <c r="CJ122" s="221"/>
      <c r="CK122" s="221"/>
      <c r="CL122" s="221"/>
      <c r="CM122" s="221"/>
      <c r="CN122" s="221"/>
      <c r="CO122" s="221"/>
      <c r="CP122" s="221"/>
      <c r="CQ122" s="221"/>
      <c r="CR122" s="221"/>
      <c r="CS122" s="221"/>
      <c r="CT122" s="221"/>
      <c r="CU122" s="221"/>
      <c r="CV122" s="221"/>
      <c r="CW122" s="221"/>
      <c r="CX122" s="221"/>
      <c r="CY122" s="221"/>
      <c r="CZ122" s="221"/>
      <c r="DA122" s="221"/>
      <c r="DB122" s="221"/>
      <c r="DC122" s="221"/>
      <c r="DD122" s="221"/>
      <c r="DE122" s="221"/>
      <c r="DF122" s="221"/>
      <c r="DG122" s="221"/>
      <c r="DH122" s="221"/>
      <c r="DI122" s="221"/>
      <c r="DJ122" s="221"/>
      <c r="DK122" s="221"/>
      <c r="DL122" s="221"/>
      <c r="DM122" s="221"/>
      <c r="DN122" s="221"/>
      <c r="DO122" s="221"/>
      <c r="DP122" s="221"/>
      <c r="DQ122" s="221"/>
      <c r="DR122" s="221"/>
      <c r="DS122" s="221"/>
      <c r="DT122" s="221"/>
      <c r="DU122" s="221"/>
      <c r="DV122" s="221"/>
      <c r="DW122" s="221"/>
      <c r="DX122" s="221"/>
      <c r="DY122" s="221"/>
      <c r="DZ122" s="221"/>
      <c r="EA122" s="221"/>
      <c r="EB122" s="221"/>
      <c r="EC122" s="221"/>
      <c r="ED122" s="221"/>
      <c r="EE122" s="221"/>
      <c r="EF122" s="221"/>
      <c r="EG122" s="221"/>
      <c r="EH122" s="221"/>
      <c r="EI122" s="221"/>
      <c r="EJ122" s="221"/>
      <c r="EK122" s="221"/>
      <c r="EL122" s="221"/>
      <c r="EM122" s="221"/>
      <c r="EN122" s="221"/>
      <c r="EO122" s="221"/>
      <c r="EP122" s="221"/>
      <c r="EQ122" s="221"/>
      <c r="ER122" s="221"/>
      <c r="ES122" s="221"/>
      <c r="ET122" s="221"/>
      <c r="EU122" s="221"/>
      <c r="EV122" s="221"/>
      <c r="EW122" s="221"/>
      <c r="EX122" s="221"/>
      <c r="EY122" s="221"/>
      <c r="EZ122" s="221"/>
      <c r="FA122" s="221"/>
      <c r="FB122" s="221"/>
      <c r="FC122" s="221"/>
      <c r="FD122" s="221"/>
      <c r="FE122" s="221"/>
      <c r="FF122" s="221"/>
      <c r="FG122" s="221"/>
      <c r="FH122" s="221"/>
      <c r="FI122" s="221"/>
      <c r="FJ122" s="221"/>
      <c r="FK122" s="221"/>
      <c r="FL122" s="221"/>
      <c r="FM122" s="221"/>
      <c r="FN122" s="221"/>
      <c r="FO122" s="221"/>
      <c r="FP122" s="221"/>
      <c r="FQ122" s="221"/>
      <c r="FR122" s="221"/>
      <c r="FS122" s="221"/>
      <c r="FT122" s="221"/>
      <c r="FU122" s="221"/>
      <c r="FV122" s="221"/>
      <c r="FW122" s="221"/>
      <c r="FX122" s="221"/>
      <c r="FY122" s="221"/>
      <c r="FZ122" s="221"/>
      <c r="GA122" s="221"/>
      <c r="GB122" s="221"/>
      <c r="GC122" s="221"/>
      <c r="GD122" s="221"/>
      <c r="GE122" s="221"/>
      <c r="GF122" s="221"/>
      <c r="GG122" s="221"/>
      <c r="GH122" s="221"/>
      <c r="GI122" s="221"/>
      <c r="GJ122" s="221"/>
      <c r="GK122" s="221"/>
      <c r="GL122" s="221"/>
      <c r="GM122" s="221"/>
      <c r="GN122" s="221"/>
      <c r="GO122" s="221"/>
      <c r="GP122" s="221"/>
      <c r="GQ122" s="221"/>
      <c r="GR122" s="221"/>
      <c r="GS122" s="221"/>
      <c r="GT122" s="221"/>
      <c r="GU122" s="221"/>
      <c r="GV122" s="221"/>
      <c r="GW122" s="221"/>
      <c r="GX122" s="221"/>
      <c r="GY122" s="221"/>
      <c r="GZ122" s="221"/>
      <c r="HA122" s="221"/>
      <c r="HB122" s="221"/>
      <c r="HC122" s="221"/>
      <c r="HD122" s="221"/>
      <c r="HE122" s="221"/>
      <c r="HF122" s="221"/>
      <c r="HG122" s="221"/>
      <c r="HH122" s="221"/>
      <c r="HI122" s="221"/>
      <c r="HJ122" s="221"/>
      <c r="HK122" s="221"/>
      <c r="HL122" s="221"/>
      <c r="HM122" s="221"/>
      <c r="HN122" s="221"/>
      <c r="HO122" s="221"/>
      <c r="HP122" s="221"/>
      <c r="HQ122" s="221"/>
      <c r="HR122" s="221"/>
      <c r="HS122" s="221"/>
      <c r="HT122" s="221"/>
      <c r="HU122" s="221"/>
      <c r="HV122" s="221"/>
      <c r="HW122" s="221"/>
      <c r="HX122" s="221"/>
      <c r="HY122" s="221"/>
      <c r="HZ122" s="221"/>
      <c r="IA122" s="221"/>
      <c r="IB122" s="221"/>
      <c r="IC122" s="221"/>
      <c r="ID122" s="221"/>
      <c r="IE122" s="221"/>
      <c r="IF122" s="221"/>
      <c r="IG122" s="221"/>
      <c r="IH122" s="221"/>
      <c r="II122" s="221"/>
      <c r="IJ122" s="221"/>
      <c r="IK122" s="221"/>
      <c r="IL122" s="221"/>
      <c r="IM122" s="221"/>
      <c r="IN122" s="221"/>
      <c r="IO122" s="221"/>
      <c r="IP122" s="221"/>
      <c r="IQ122" s="221"/>
      <c r="IR122" s="221"/>
      <c r="IS122" s="221"/>
      <c r="IT122" s="221"/>
      <c r="IU122" s="221"/>
      <c r="IV122" s="221"/>
      <c r="IW122" s="221"/>
      <c r="IX122" s="221"/>
      <c r="IY122" s="221"/>
      <c r="IZ122" s="221"/>
      <c r="JA122" s="221"/>
      <c r="JB122" s="221"/>
      <c r="JC122" s="221"/>
      <c r="JD122" s="221"/>
      <c r="JE122" s="221"/>
      <c r="JF122" s="221"/>
      <c r="JG122" s="221"/>
      <c r="JH122" s="221"/>
      <c r="JI122" s="221"/>
      <c r="JJ122" s="221"/>
      <c r="JK122" s="221"/>
      <c r="JL122" s="221"/>
      <c r="JM122" s="221"/>
      <c r="JN122" s="221"/>
      <c r="JO122" s="221"/>
      <c r="JP122" s="221"/>
      <c r="JQ122" s="221"/>
      <c r="JR122" s="221"/>
      <c r="JS122" s="221"/>
      <c r="JT122" s="221"/>
      <c r="JU122" s="221"/>
      <c r="JV122" s="221"/>
      <c r="JW122" s="221"/>
      <c r="JX122" s="221"/>
      <c r="JY122" s="221"/>
      <c r="JZ122" s="221"/>
      <c r="KA122" s="221"/>
      <c r="KB122" s="221"/>
      <c r="KC122" s="221"/>
      <c r="KD122" s="221"/>
      <c r="KE122" s="221"/>
      <c r="KF122" s="221"/>
      <c r="KG122" s="221"/>
      <c r="KH122" s="221"/>
      <c r="KI122" s="221"/>
      <c r="KJ122" s="221"/>
      <c r="KK122" s="221"/>
      <c r="KL122" s="221"/>
      <c r="KM122" s="221"/>
      <c r="KN122" s="221"/>
      <c r="KO122" s="221"/>
      <c r="KP122" s="221"/>
      <c r="KQ122" s="221"/>
      <c r="KR122" s="221"/>
      <c r="KS122" s="221"/>
      <c r="KT122" s="221"/>
      <c r="KU122" s="221"/>
      <c r="KV122" s="221"/>
      <c r="KW122" s="221"/>
      <c r="KX122" s="221"/>
      <c r="KY122" s="221"/>
      <c r="KZ122" s="221"/>
      <c r="LA122" s="221"/>
      <c r="LB122" s="221"/>
      <c r="LC122" s="221"/>
      <c r="LD122" s="221"/>
      <c r="LE122" s="221"/>
      <c r="LF122" s="221"/>
      <c r="LG122" s="221"/>
      <c r="LH122" s="221"/>
      <c r="LI122" s="221"/>
      <c r="LJ122" s="221"/>
      <c r="LK122" s="221"/>
      <c r="LL122" s="221"/>
      <c r="LM122" s="221"/>
      <c r="LN122" s="221"/>
      <c r="LO122" s="221"/>
      <c r="LP122" s="221"/>
      <c r="LQ122" s="221"/>
      <c r="LR122" s="221"/>
      <c r="LS122" s="221"/>
      <c r="LT122" s="221"/>
      <c r="LU122" s="221"/>
      <c r="LV122" s="221"/>
      <c r="LW122" s="221"/>
      <c r="LX122" s="221"/>
      <c r="LY122" s="221"/>
      <c r="LZ122" s="221"/>
      <c r="MA122" s="221"/>
      <c r="MB122" s="221"/>
      <c r="MC122" s="221"/>
      <c r="MD122" s="221"/>
      <c r="ME122" s="221"/>
      <c r="MF122" s="221"/>
      <c r="MG122" s="221"/>
      <c r="MH122" s="221"/>
      <c r="MI122" s="221"/>
      <c r="MJ122" s="221"/>
      <c r="MK122" s="221"/>
      <c r="ML122" s="221"/>
      <c r="MM122" s="221"/>
      <c r="MN122" s="221"/>
      <c r="MO122" s="221"/>
      <c r="MP122" s="221"/>
      <c r="MQ122" s="221"/>
      <c r="MR122" s="221"/>
      <c r="MS122" s="221"/>
      <c r="MT122" s="221"/>
      <c r="MU122" s="221"/>
      <c r="MV122" s="221"/>
      <c r="MW122" s="221"/>
      <c r="MX122" s="221"/>
      <c r="MY122" s="221"/>
      <c r="MZ122" s="221"/>
      <c r="NA122" s="221"/>
      <c r="NB122" s="221"/>
      <c r="NC122" s="221"/>
      <c r="ND122" s="221"/>
      <c r="NE122" s="221"/>
      <c r="NF122" s="221"/>
      <c r="NG122" s="221"/>
    </row>
    <row r="123" spans="1:371" s="133" customFormat="1" x14ac:dyDescent="0.25">
      <c r="A123" s="221">
        <v>227</v>
      </c>
      <c r="B123" s="221">
        <v>0</v>
      </c>
      <c r="C123" s="61">
        <v>1</v>
      </c>
      <c r="D123" s="267">
        <v>0</v>
      </c>
      <c r="E123" s="267">
        <v>233</v>
      </c>
      <c r="F123" s="865">
        <f t="shared" si="3"/>
        <v>233</v>
      </c>
      <c r="G123" s="232">
        <v>41</v>
      </c>
      <c r="H123" s="232"/>
      <c r="I123" s="456">
        <v>56</v>
      </c>
      <c r="J123" s="342">
        <v>19.233560749020178</v>
      </c>
      <c r="K123" s="348">
        <v>1.5803814814250885</v>
      </c>
      <c r="L123" s="146">
        <v>1</v>
      </c>
      <c r="M123" s="326">
        <v>0</v>
      </c>
      <c r="N123" s="146"/>
      <c r="P123" s="146"/>
      <c r="Q123" s="618">
        <v>82</v>
      </c>
      <c r="R123" s="619">
        <v>0.77</v>
      </c>
      <c r="S123" s="592">
        <v>77</v>
      </c>
      <c r="T123" s="592"/>
      <c r="U123" s="607">
        <v>72.8</v>
      </c>
    </row>
    <row r="124" spans="1:371" s="133" customFormat="1" x14ac:dyDescent="0.25">
      <c r="A124" s="221">
        <v>228</v>
      </c>
      <c r="B124" s="221">
        <v>0</v>
      </c>
      <c r="C124" s="61">
        <v>1</v>
      </c>
      <c r="D124" s="267">
        <v>0</v>
      </c>
      <c r="E124" s="267">
        <v>234</v>
      </c>
      <c r="F124" s="865">
        <f t="shared" si="3"/>
        <v>234</v>
      </c>
      <c r="G124" s="232">
        <v>43</v>
      </c>
      <c r="H124" s="232"/>
      <c r="I124" s="456">
        <v>57</v>
      </c>
      <c r="J124" s="342">
        <v>28.398718000730252</v>
      </c>
      <c r="K124" s="348">
        <v>1.7082846506439184</v>
      </c>
      <c r="L124" s="221">
        <v>1</v>
      </c>
      <c r="M124" s="709">
        <v>0</v>
      </c>
      <c r="N124" s="142"/>
      <c r="P124" s="142"/>
      <c r="Q124" s="623">
        <v>89</v>
      </c>
      <c r="R124" s="608">
        <v>0.79</v>
      </c>
      <c r="S124" s="608">
        <v>75</v>
      </c>
      <c r="T124" s="608"/>
      <c r="U124" s="609"/>
    </row>
    <row r="125" spans="1:371" s="133" customFormat="1" x14ac:dyDescent="0.25">
      <c r="A125" s="274">
        <v>229</v>
      </c>
      <c r="B125" s="274">
        <v>0</v>
      </c>
      <c r="C125" s="61">
        <v>1</v>
      </c>
      <c r="D125" s="267">
        <v>0</v>
      </c>
      <c r="E125" s="267">
        <v>235</v>
      </c>
      <c r="F125" s="865">
        <f t="shared" si="3"/>
        <v>235</v>
      </c>
      <c r="G125" s="232">
        <v>44</v>
      </c>
      <c r="H125" s="232"/>
      <c r="I125" s="456">
        <v>59</v>
      </c>
      <c r="J125" s="342">
        <v>30.73941661933242</v>
      </c>
      <c r="K125" s="348">
        <v>2.0585412549079671</v>
      </c>
      <c r="L125" s="61">
        <v>0</v>
      </c>
      <c r="M125" s="326">
        <v>0</v>
      </c>
      <c r="Q125" s="592">
        <v>90</v>
      </c>
      <c r="R125" s="617">
        <v>1.07</v>
      </c>
      <c r="S125" s="592">
        <v>71</v>
      </c>
      <c r="T125" s="592"/>
      <c r="U125" s="607">
        <v>50.4</v>
      </c>
    </row>
    <row r="126" spans="1:371" s="133" customFormat="1" x14ac:dyDescent="0.25">
      <c r="A126" s="221">
        <v>230</v>
      </c>
      <c r="B126" s="221">
        <v>0</v>
      </c>
      <c r="C126" s="221">
        <v>1</v>
      </c>
      <c r="D126" s="267">
        <v>0</v>
      </c>
      <c r="E126" s="267">
        <v>236</v>
      </c>
      <c r="F126" s="865">
        <f t="shared" si="3"/>
        <v>236</v>
      </c>
      <c r="G126" s="232">
        <v>45</v>
      </c>
      <c r="H126" s="232"/>
      <c r="I126" s="456">
        <v>58</v>
      </c>
      <c r="J126" s="342">
        <v>23.98687034465345</v>
      </c>
      <c r="K126" s="348">
        <v>1.9376110478091879</v>
      </c>
      <c r="L126" s="61">
        <v>0</v>
      </c>
      <c r="M126" s="709">
        <v>0</v>
      </c>
      <c r="Q126" s="592">
        <v>96</v>
      </c>
      <c r="R126" s="617">
        <v>0.85</v>
      </c>
      <c r="S126" s="592">
        <v>92</v>
      </c>
      <c r="T126" s="592"/>
      <c r="U126" s="607"/>
      <c r="V126" s="221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221"/>
      <c r="AJ126" s="221"/>
      <c r="AK126" s="221"/>
      <c r="AL126" s="221"/>
      <c r="AM126" s="221"/>
      <c r="AN126" s="221"/>
      <c r="AO126" s="221"/>
      <c r="AP126" s="221"/>
      <c r="AQ126" s="221"/>
      <c r="AR126" s="221"/>
      <c r="AS126" s="221"/>
      <c r="AT126" s="221"/>
      <c r="AU126" s="221"/>
      <c r="AV126" s="221"/>
      <c r="AW126" s="221"/>
      <c r="AX126" s="221"/>
      <c r="AY126" s="221"/>
      <c r="AZ126" s="221"/>
      <c r="BA126" s="221"/>
      <c r="BB126" s="221"/>
      <c r="BC126" s="221"/>
      <c r="BD126" s="221"/>
      <c r="BE126" s="221"/>
      <c r="BF126" s="221"/>
      <c r="BG126" s="221"/>
      <c r="BH126" s="221"/>
      <c r="BI126" s="221"/>
      <c r="BJ126" s="221"/>
      <c r="BK126" s="221"/>
      <c r="BL126" s="221"/>
      <c r="BM126" s="221"/>
      <c r="BN126" s="221"/>
      <c r="BO126" s="221"/>
      <c r="BP126" s="221"/>
      <c r="BQ126" s="221"/>
      <c r="BR126" s="221"/>
      <c r="BS126" s="221"/>
      <c r="BT126" s="221"/>
      <c r="BU126" s="221"/>
      <c r="BV126" s="221"/>
      <c r="BW126" s="221"/>
      <c r="BX126" s="221"/>
      <c r="BY126" s="221"/>
      <c r="BZ126" s="221"/>
      <c r="CA126" s="221"/>
      <c r="CB126" s="221"/>
      <c r="CC126" s="221"/>
      <c r="CD126" s="221"/>
      <c r="CE126" s="221"/>
      <c r="CF126" s="221"/>
      <c r="CG126" s="221"/>
      <c r="CH126" s="221"/>
      <c r="CI126" s="221"/>
      <c r="CJ126" s="221"/>
      <c r="CK126" s="221"/>
      <c r="CL126" s="221"/>
      <c r="CM126" s="221"/>
      <c r="CN126" s="221"/>
      <c r="CO126" s="221"/>
      <c r="CP126" s="221"/>
      <c r="CQ126" s="221"/>
      <c r="CR126" s="221"/>
      <c r="CS126" s="221"/>
      <c r="CT126" s="221"/>
      <c r="CU126" s="221"/>
      <c r="CV126" s="221"/>
      <c r="CW126" s="221"/>
      <c r="CX126" s="221"/>
      <c r="CY126" s="221"/>
      <c r="CZ126" s="221"/>
      <c r="DA126" s="221"/>
      <c r="DB126" s="221"/>
      <c r="DC126" s="221"/>
      <c r="DD126" s="221"/>
      <c r="DE126" s="221"/>
      <c r="DF126" s="221"/>
      <c r="DG126" s="221"/>
      <c r="DH126" s="221"/>
      <c r="DI126" s="221"/>
      <c r="DJ126" s="221"/>
      <c r="DK126" s="221"/>
      <c r="DL126" s="221"/>
      <c r="DM126" s="221"/>
      <c r="DN126" s="221"/>
      <c r="DO126" s="221"/>
      <c r="DP126" s="221"/>
      <c r="DQ126" s="221"/>
      <c r="DR126" s="221"/>
      <c r="DS126" s="221"/>
      <c r="DT126" s="221"/>
      <c r="DU126" s="221"/>
      <c r="DV126" s="221"/>
      <c r="DW126" s="221"/>
      <c r="DX126" s="221"/>
      <c r="DY126" s="221"/>
      <c r="DZ126" s="221"/>
      <c r="EA126" s="221"/>
      <c r="EB126" s="221"/>
      <c r="EC126" s="221"/>
      <c r="ED126" s="221"/>
      <c r="EE126" s="221"/>
      <c r="EF126" s="221"/>
      <c r="EG126" s="221"/>
      <c r="EH126" s="221"/>
      <c r="EI126" s="221"/>
      <c r="EJ126" s="221"/>
      <c r="EK126" s="221"/>
      <c r="EL126" s="221"/>
      <c r="EM126" s="221"/>
      <c r="EN126" s="221"/>
      <c r="EO126" s="221"/>
      <c r="EP126" s="221"/>
      <c r="EQ126" s="221"/>
      <c r="ER126" s="221"/>
      <c r="ES126" s="221"/>
      <c r="ET126" s="221"/>
      <c r="EU126" s="221"/>
      <c r="EV126" s="221"/>
      <c r="EW126" s="221"/>
      <c r="EX126" s="221"/>
      <c r="EY126" s="221"/>
      <c r="EZ126" s="221"/>
      <c r="FA126" s="221"/>
      <c r="FB126" s="221"/>
      <c r="FC126" s="221"/>
      <c r="FD126" s="221"/>
      <c r="FE126" s="221"/>
      <c r="FF126" s="221"/>
      <c r="FG126" s="221"/>
      <c r="FH126" s="221"/>
      <c r="FI126" s="221"/>
      <c r="FJ126" s="221"/>
      <c r="FK126" s="221"/>
      <c r="FL126" s="221"/>
      <c r="FM126" s="221"/>
      <c r="FN126" s="221"/>
      <c r="FO126" s="221"/>
      <c r="FP126" s="221"/>
      <c r="FQ126" s="221"/>
      <c r="FR126" s="221"/>
      <c r="FS126" s="221"/>
      <c r="FT126" s="221"/>
      <c r="FU126" s="221"/>
      <c r="FV126" s="221"/>
      <c r="FW126" s="221"/>
      <c r="FX126" s="221"/>
      <c r="FY126" s="221"/>
      <c r="FZ126" s="221"/>
      <c r="GA126" s="221"/>
      <c r="GB126" s="221"/>
      <c r="GC126" s="221"/>
      <c r="GD126" s="221"/>
      <c r="GE126" s="221"/>
      <c r="GF126" s="221"/>
      <c r="GG126" s="221"/>
      <c r="GH126" s="221"/>
      <c r="GI126" s="221"/>
      <c r="GJ126" s="221"/>
      <c r="GK126" s="221"/>
      <c r="GL126" s="221"/>
      <c r="GM126" s="221"/>
      <c r="GN126" s="221"/>
      <c r="GO126" s="221"/>
      <c r="GP126" s="221"/>
      <c r="GQ126" s="221"/>
      <c r="GR126" s="221"/>
      <c r="GS126" s="221"/>
      <c r="GT126" s="221"/>
      <c r="GU126" s="221"/>
      <c r="GV126" s="221"/>
      <c r="GW126" s="221"/>
      <c r="GX126" s="221"/>
      <c r="GY126" s="221"/>
      <c r="GZ126" s="221"/>
      <c r="HA126" s="221"/>
      <c r="HB126" s="221"/>
      <c r="HC126" s="221"/>
      <c r="HD126" s="221"/>
      <c r="HE126" s="221"/>
      <c r="HF126" s="221"/>
      <c r="HG126" s="221"/>
      <c r="HH126" s="221"/>
      <c r="HI126" s="221"/>
      <c r="HJ126" s="221"/>
      <c r="HK126" s="221"/>
      <c r="HL126" s="221"/>
      <c r="HM126" s="221"/>
      <c r="HN126" s="221"/>
      <c r="HO126" s="221"/>
      <c r="HP126" s="221"/>
      <c r="HQ126" s="221"/>
      <c r="HR126" s="221"/>
      <c r="HS126" s="221"/>
      <c r="HT126" s="221"/>
      <c r="HU126" s="221"/>
      <c r="HV126" s="221"/>
      <c r="HW126" s="221"/>
      <c r="HX126" s="221"/>
      <c r="HY126" s="221"/>
      <c r="HZ126" s="221"/>
      <c r="IA126" s="221"/>
      <c r="IB126" s="221"/>
      <c r="IC126" s="221"/>
      <c r="ID126" s="221"/>
      <c r="IE126" s="221"/>
      <c r="IF126" s="221"/>
      <c r="IG126" s="221"/>
      <c r="IH126" s="221"/>
      <c r="II126" s="221"/>
      <c r="IJ126" s="221"/>
      <c r="IK126" s="221"/>
      <c r="IL126" s="221"/>
      <c r="IM126" s="221"/>
      <c r="IN126" s="221"/>
      <c r="IO126" s="221"/>
      <c r="IP126" s="221"/>
      <c r="IQ126" s="221"/>
      <c r="IR126" s="221"/>
      <c r="IS126" s="221"/>
      <c r="IT126" s="221"/>
      <c r="IU126" s="221"/>
      <c r="IV126" s="221"/>
      <c r="IW126" s="221"/>
      <c r="IX126" s="221"/>
      <c r="IY126" s="221"/>
      <c r="IZ126" s="221"/>
      <c r="JA126" s="221"/>
      <c r="JB126" s="221"/>
      <c r="JC126" s="221"/>
      <c r="JD126" s="221"/>
      <c r="JE126" s="221"/>
      <c r="JF126" s="221"/>
      <c r="JG126" s="221"/>
      <c r="JH126" s="221"/>
      <c r="JI126" s="221"/>
      <c r="JJ126" s="221"/>
      <c r="JK126" s="221"/>
      <c r="JL126" s="221"/>
      <c r="JM126" s="221"/>
      <c r="JN126" s="221"/>
      <c r="JO126" s="221"/>
      <c r="JP126" s="221"/>
      <c r="JQ126" s="221"/>
      <c r="JR126" s="221"/>
      <c r="JS126" s="221"/>
      <c r="JT126" s="221"/>
      <c r="JU126" s="221"/>
      <c r="JV126" s="221"/>
      <c r="JW126" s="221"/>
      <c r="JX126" s="221"/>
      <c r="JY126" s="221"/>
      <c r="JZ126" s="221"/>
      <c r="KA126" s="221"/>
      <c r="KB126" s="221"/>
      <c r="KC126" s="221"/>
      <c r="KD126" s="221"/>
      <c r="KE126" s="221"/>
      <c r="KF126" s="221"/>
      <c r="KG126" s="221"/>
      <c r="KH126" s="221"/>
      <c r="KI126" s="221"/>
      <c r="KJ126" s="221"/>
      <c r="KK126" s="221"/>
      <c r="KL126" s="221"/>
      <c r="KM126" s="221"/>
      <c r="KN126" s="221"/>
      <c r="KO126" s="221"/>
      <c r="KP126" s="221"/>
      <c r="KQ126" s="221"/>
      <c r="KR126" s="221"/>
      <c r="KS126" s="221"/>
      <c r="KT126" s="221"/>
      <c r="KU126" s="221"/>
      <c r="KV126" s="221"/>
      <c r="KW126" s="221"/>
      <c r="KX126" s="221"/>
      <c r="KY126" s="221"/>
      <c r="KZ126" s="221"/>
      <c r="LA126" s="221"/>
      <c r="LB126" s="221"/>
      <c r="LC126" s="221"/>
      <c r="LD126" s="221"/>
      <c r="LE126" s="221"/>
      <c r="LF126" s="221"/>
      <c r="LG126" s="221"/>
      <c r="LH126" s="221"/>
      <c r="LI126" s="221"/>
      <c r="LJ126" s="221"/>
      <c r="LK126" s="221"/>
      <c r="LL126" s="221"/>
      <c r="LM126" s="221"/>
      <c r="LN126" s="221"/>
      <c r="LO126" s="221"/>
      <c r="LP126" s="221"/>
      <c r="LQ126" s="221"/>
      <c r="LR126" s="221"/>
      <c r="LS126" s="221"/>
      <c r="LT126" s="221"/>
      <c r="LU126" s="221"/>
      <c r="LV126" s="221"/>
      <c r="LW126" s="221"/>
      <c r="LX126" s="221"/>
      <c r="LY126" s="221"/>
      <c r="LZ126" s="221"/>
      <c r="MA126" s="221"/>
      <c r="MB126" s="221"/>
      <c r="MC126" s="221"/>
      <c r="MD126" s="221"/>
      <c r="ME126" s="221"/>
      <c r="MF126" s="221"/>
      <c r="MG126" s="221"/>
      <c r="MH126" s="221"/>
      <c r="MI126" s="221"/>
      <c r="MJ126" s="221"/>
      <c r="MK126" s="221"/>
      <c r="ML126" s="221"/>
      <c r="MM126" s="221"/>
      <c r="MN126" s="221"/>
      <c r="MO126" s="221"/>
      <c r="MP126" s="221"/>
      <c r="MQ126" s="221"/>
      <c r="MR126" s="221"/>
      <c r="MS126" s="221"/>
      <c r="MT126" s="221"/>
      <c r="MU126" s="221"/>
      <c r="MV126" s="221"/>
      <c r="MW126" s="221"/>
      <c r="MX126" s="221"/>
      <c r="MY126" s="221"/>
      <c r="MZ126" s="221"/>
      <c r="NA126" s="221"/>
      <c r="NB126" s="221"/>
      <c r="NC126" s="221"/>
      <c r="ND126" s="221"/>
      <c r="NE126" s="221"/>
      <c r="NF126" s="221"/>
      <c r="NG126" s="221"/>
    </row>
    <row r="127" spans="1:371" s="133" customFormat="1" x14ac:dyDescent="0.25">
      <c r="A127" s="221">
        <v>231</v>
      </c>
      <c r="B127" s="221">
        <v>0</v>
      </c>
      <c r="C127" s="221">
        <v>1</v>
      </c>
      <c r="D127" s="267">
        <v>0</v>
      </c>
      <c r="E127" s="267">
        <v>237</v>
      </c>
      <c r="F127" s="865">
        <f t="shared" si="3"/>
        <v>237</v>
      </c>
      <c r="G127" s="232">
        <v>46</v>
      </c>
      <c r="H127" s="232"/>
      <c r="I127" s="456">
        <v>58</v>
      </c>
      <c r="J127" s="342">
        <v>24.801587301587304</v>
      </c>
      <c r="K127" s="348">
        <v>1.7942469634642111</v>
      </c>
      <c r="L127" s="221">
        <v>0</v>
      </c>
      <c r="M127" s="709">
        <v>0</v>
      </c>
      <c r="N127" s="61"/>
      <c r="P127" s="61"/>
      <c r="Q127" s="592">
        <v>95</v>
      </c>
      <c r="R127" s="608">
        <v>1.21</v>
      </c>
      <c r="S127" s="608">
        <v>61</v>
      </c>
      <c r="T127" s="608"/>
      <c r="U127" s="609">
        <v>30.9</v>
      </c>
      <c r="V127" s="221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  <c r="AK127" s="221"/>
      <c r="AL127" s="221"/>
      <c r="AM127" s="221"/>
      <c r="AN127" s="221"/>
      <c r="AO127" s="221"/>
      <c r="AP127" s="221"/>
      <c r="AQ127" s="221"/>
      <c r="AR127" s="221"/>
      <c r="AS127" s="221"/>
      <c r="AT127" s="221"/>
      <c r="AU127" s="221"/>
      <c r="AV127" s="221"/>
      <c r="AW127" s="221"/>
      <c r="AX127" s="221"/>
      <c r="AY127" s="221"/>
      <c r="AZ127" s="221"/>
      <c r="BA127" s="221"/>
      <c r="BB127" s="221"/>
      <c r="BC127" s="221"/>
      <c r="BD127" s="221"/>
      <c r="BE127" s="221"/>
      <c r="BF127" s="221"/>
      <c r="BG127" s="221"/>
      <c r="BH127" s="221"/>
      <c r="BI127" s="221"/>
      <c r="BJ127" s="221"/>
      <c r="BK127" s="221"/>
      <c r="BL127" s="221"/>
      <c r="BM127" s="221"/>
      <c r="BN127" s="221"/>
      <c r="BO127" s="221"/>
      <c r="BP127" s="221"/>
      <c r="BQ127" s="221"/>
      <c r="BR127" s="221"/>
      <c r="BS127" s="221"/>
      <c r="BT127" s="221"/>
      <c r="BU127" s="221"/>
      <c r="BV127" s="221"/>
      <c r="BW127" s="221"/>
      <c r="BX127" s="221"/>
      <c r="BY127" s="221"/>
      <c r="BZ127" s="221"/>
      <c r="CA127" s="221"/>
      <c r="CB127" s="221"/>
      <c r="CC127" s="221"/>
      <c r="CD127" s="221"/>
      <c r="CE127" s="221"/>
      <c r="CF127" s="221"/>
      <c r="CG127" s="221"/>
      <c r="CH127" s="221"/>
      <c r="CI127" s="221"/>
      <c r="CJ127" s="221"/>
      <c r="CK127" s="221"/>
      <c r="CL127" s="221"/>
      <c r="CM127" s="221"/>
      <c r="CN127" s="221"/>
      <c r="CO127" s="221"/>
      <c r="CP127" s="221"/>
      <c r="CQ127" s="221"/>
      <c r="CR127" s="221"/>
      <c r="CS127" s="221"/>
      <c r="CT127" s="221"/>
      <c r="CU127" s="221"/>
      <c r="CV127" s="221"/>
      <c r="CW127" s="221"/>
      <c r="CX127" s="221"/>
      <c r="CY127" s="221"/>
      <c r="CZ127" s="221"/>
      <c r="DA127" s="221"/>
      <c r="DB127" s="221"/>
      <c r="DC127" s="221"/>
      <c r="DD127" s="221"/>
      <c r="DE127" s="221"/>
      <c r="DF127" s="221"/>
      <c r="DG127" s="221"/>
      <c r="DH127" s="221"/>
      <c r="DI127" s="221"/>
      <c r="DJ127" s="221"/>
      <c r="DK127" s="221"/>
      <c r="DL127" s="221"/>
      <c r="DM127" s="221"/>
      <c r="DN127" s="221"/>
      <c r="DO127" s="221"/>
      <c r="DP127" s="221"/>
      <c r="DQ127" s="221"/>
      <c r="DR127" s="221"/>
      <c r="DS127" s="221"/>
      <c r="DT127" s="221"/>
      <c r="DU127" s="221"/>
      <c r="DV127" s="221"/>
      <c r="DW127" s="221"/>
      <c r="DX127" s="221"/>
      <c r="DY127" s="221"/>
      <c r="DZ127" s="221"/>
      <c r="EA127" s="221"/>
      <c r="EB127" s="221"/>
      <c r="EC127" s="221"/>
      <c r="ED127" s="221"/>
      <c r="EE127" s="221"/>
      <c r="EF127" s="221"/>
      <c r="EG127" s="221"/>
      <c r="EH127" s="221"/>
      <c r="EI127" s="221"/>
      <c r="EJ127" s="221"/>
      <c r="EK127" s="221"/>
      <c r="EL127" s="221"/>
      <c r="EM127" s="221"/>
      <c r="EN127" s="221"/>
      <c r="EO127" s="221"/>
      <c r="EP127" s="221"/>
      <c r="EQ127" s="221"/>
      <c r="ER127" s="221"/>
      <c r="ES127" s="221"/>
      <c r="ET127" s="221"/>
      <c r="EU127" s="221"/>
      <c r="EV127" s="221"/>
      <c r="EW127" s="221"/>
      <c r="EX127" s="221"/>
      <c r="EY127" s="221"/>
      <c r="EZ127" s="221"/>
      <c r="FA127" s="221"/>
      <c r="FB127" s="221"/>
      <c r="FC127" s="221"/>
      <c r="FD127" s="221"/>
      <c r="FE127" s="221"/>
      <c r="FF127" s="221"/>
      <c r="FG127" s="221"/>
      <c r="FH127" s="221"/>
      <c r="FI127" s="221"/>
      <c r="FJ127" s="221"/>
      <c r="FK127" s="221"/>
      <c r="FL127" s="221"/>
      <c r="FM127" s="221"/>
      <c r="FN127" s="221"/>
      <c r="FO127" s="221"/>
      <c r="FP127" s="221"/>
      <c r="FQ127" s="221"/>
      <c r="FR127" s="221"/>
      <c r="FS127" s="221"/>
      <c r="FT127" s="221"/>
      <c r="FU127" s="221"/>
      <c r="FV127" s="221"/>
      <c r="FW127" s="221"/>
      <c r="FX127" s="221"/>
      <c r="FY127" s="221"/>
      <c r="FZ127" s="221"/>
      <c r="GA127" s="221"/>
      <c r="GB127" s="221"/>
      <c r="GC127" s="221"/>
      <c r="GD127" s="221"/>
      <c r="GE127" s="221"/>
      <c r="GF127" s="221"/>
      <c r="GG127" s="221"/>
      <c r="GH127" s="221"/>
      <c r="GI127" s="221"/>
      <c r="GJ127" s="221"/>
      <c r="GK127" s="221"/>
      <c r="GL127" s="221"/>
      <c r="GM127" s="221"/>
      <c r="GN127" s="221"/>
      <c r="GO127" s="221"/>
      <c r="GP127" s="221"/>
      <c r="GQ127" s="221"/>
      <c r="GR127" s="221"/>
      <c r="GS127" s="221"/>
      <c r="GT127" s="221"/>
      <c r="GU127" s="221"/>
      <c r="GV127" s="221"/>
      <c r="GW127" s="221"/>
      <c r="GX127" s="221"/>
      <c r="GY127" s="221"/>
      <c r="GZ127" s="221"/>
      <c r="HA127" s="221"/>
      <c r="HB127" s="221"/>
      <c r="HC127" s="221"/>
      <c r="HD127" s="221"/>
      <c r="HE127" s="221"/>
      <c r="HF127" s="221"/>
      <c r="HG127" s="221"/>
      <c r="HH127" s="221"/>
      <c r="HI127" s="221"/>
      <c r="HJ127" s="221"/>
      <c r="HK127" s="221"/>
      <c r="HL127" s="221"/>
      <c r="HM127" s="221"/>
      <c r="HN127" s="221"/>
      <c r="HO127" s="221"/>
      <c r="HP127" s="221"/>
      <c r="HQ127" s="221"/>
      <c r="HR127" s="221"/>
      <c r="HS127" s="221"/>
      <c r="HT127" s="221"/>
      <c r="HU127" s="221"/>
      <c r="HV127" s="221"/>
      <c r="HW127" s="221"/>
      <c r="HX127" s="221"/>
      <c r="HY127" s="221"/>
      <c r="HZ127" s="221"/>
      <c r="IA127" s="221"/>
      <c r="IB127" s="221"/>
      <c r="IC127" s="221"/>
      <c r="ID127" s="221"/>
      <c r="IE127" s="221"/>
      <c r="IF127" s="221"/>
      <c r="IG127" s="221"/>
      <c r="IH127" s="221"/>
      <c r="II127" s="221"/>
      <c r="IJ127" s="221"/>
      <c r="IK127" s="221"/>
      <c r="IL127" s="221"/>
      <c r="IM127" s="221"/>
      <c r="IN127" s="221"/>
      <c r="IO127" s="221"/>
      <c r="IP127" s="221"/>
      <c r="IQ127" s="221"/>
      <c r="IR127" s="221"/>
      <c r="IS127" s="221"/>
      <c r="IT127" s="221"/>
      <c r="IU127" s="221"/>
      <c r="IV127" s="221"/>
      <c r="IW127" s="221"/>
      <c r="IX127" s="221"/>
      <c r="IY127" s="221"/>
      <c r="IZ127" s="221"/>
      <c r="JA127" s="221"/>
      <c r="JB127" s="221"/>
      <c r="JC127" s="221"/>
      <c r="JD127" s="221"/>
      <c r="JE127" s="221"/>
      <c r="JF127" s="221"/>
      <c r="JG127" s="221"/>
      <c r="JH127" s="221"/>
      <c r="JI127" s="221"/>
      <c r="JJ127" s="221"/>
      <c r="JK127" s="221"/>
      <c r="JL127" s="221"/>
      <c r="JM127" s="221"/>
      <c r="JN127" s="221"/>
      <c r="JO127" s="221"/>
      <c r="JP127" s="221"/>
      <c r="JQ127" s="221"/>
      <c r="JR127" s="221"/>
      <c r="JS127" s="221"/>
      <c r="JT127" s="221"/>
      <c r="JU127" s="221"/>
      <c r="JV127" s="221"/>
      <c r="JW127" s="221"/>
      <c r="JX127" s="221"/>
      <c r="JY127" s="221"/>
      <c r="JZ127" s="221"/>
      <c r="KA127" s="221"/>
      <c r="KB127" s="221"/>
      <c r="KC127" s="221"/>
      <c r="KD127" s="221"/>
      <c r="KE127" s="221"/>
      <c r="KF127" s="221"/>
      <c r="KG127" s="221"/>
      <c r="KH127" s="221"/>
      <c r="KI127" s="221"/>
      <c r="KJ127" s="221"/>
      <c r="KK127" s="221"/>
      <c r="KL127" s="221"/>
      <c r="KM127" s="221"/>
      <c r="KN127" s="221"/>
      <c r="KO127" s="221"/>
      <c r="KP127" s="221"/>
      <c r="KQ127" s="221"/>
      <c r="KR127" s="221"/>
      <c r="KS127" s="221"/>
      <c r="KT127" s="221"/>
      <c r="KU127" s="221"/>
      <c r="KV127" s="221"/>
      <c r="KW127" s="221"/>
      <c r="KX127" s="221"/>
      <c r="KY127" s="221"/>
      <c r="KZ127" s="221"/>
      <c r="LA127" s="221"/>
      <c r="LB127" s="221"/>
      <c r="LC127" s="221"/>
      <c r="LD127" s="221"/>
      <c r="LE127" s="221"/>
      <c r="LF127" s="221"/>
      <c r="LG127" s="221"/>
      <c r="LH127" s="221"/>
      <c r="LI127" s="221"/>
      <c r="LJ127" s="221"/>
      <c r="LK127" s="221"/>
      <c r="LL127" s="221"/>
      <c r="LM127" s="221"/>
      <c r="LN127" s="221"/>
      <c r="LO127" s="221"/>
      <c r="LP127" s="221"/>
      <c r="LQ127" s="221"/>
      <c r="LR127" s="221"/>
      <c r="LS127" s="221"/>
      <c r="LT127" s="221"/>
      <c r="LU127" s="221"/>
      <c r="LV127" s="221"/>
      <c r="LW127" s="221"/>
      <c r="LX127" s="221"/>
      <c r="LY127" s="221"/>
      <c r="LZ127" s="221"/>
      <c r="MA127" s="221"/>
      <c r="MB127" s="221"/>
      <c r="MC127" s="221"/>
      <c r="MD127" s="221"/>
      <c r="ME127" s="221"/>
      <c r="MF127" s="221"/>
      <c r="MG127" s="221"/>
      <c r="MH127" s="221"/>
      <c r="MI127" s="221"/>
      <c r="MJ127" s="221"/>
      <c r="MK127" s="221"/>
      <c r="ML127" s="221"/>
      <c r="MM127" s="221"/>
      <c r="MN127" s="221"/>
      <c r="MO127" s="221"/>
      <c r="MP127" s="221"/>
      <c r="MQ127" s="221"/>
      <c r="MR127" s="221"/>
      <c r="MS127" s="221"/>
      <c r="MT127" s="221"/>
      <c r="MU127" s="221"/>
      <c r="MV127" s="221"/>
      <c r="MW127" s="221"/>
      <c r="MX127" s="221"/>
      <c r="MY127" s="221"/>
      <c r="MZ127" s="221"/>
      <c r="NA127" s="221"/>
      <c r="NB127" s="221"/>
      <c r="NC127" s="221"/>
      <c r="ND127" s="221"/>
      <c r="NE127" s="221"/>
      <c r="NF127" s="221"/>
      <c r="NG127" s="221"/>
    </row>
    <row r="128" spans="1:371" s="133" customFormat="1" x14ac:dyDescent="0.25">
      <c r="A128" s="274">
        <v>232</v>
      </c>
      <c r="B128" s="221">
        <v>0</v>
      </c>
      <c r="C128" s="221">
        <v>1</v>
      </c>
      <c r="D128" s="267">
        <v>0</v>
      </c>
      <c r="E128" s="267">
        <v>238</v>
      </c>
      <c r="F128" s="865">
        <f t="shared" si="3"/>
        <v>238</v>
      </c>
      <c r="G128" s="232">
        <v>47</v>
      </c>
      <c r="H128" s="232"/>
      <c r="I128" s="456">
        <v>60</v>
      </c>
      <c r="J128" s="342">
        <v>20.910708155176181</v>
      </c>
      <c r="K128" s="348">
        <v>1.844023970973923</v>
      </c>
      <c r="L128" s="221">
        <v>0</v>
      </c>
      <c r="M128" s="709">
        <v>0</v>
      </c>
      <c r="N128" s="61"/>
      <c r="P128" s="61"/>
      <c r="Q128" s="592">
        <v>108</v>
      </c>
      <c r="R128" s="608">
        <v>1.19</v>
      </c>
      <c r="S128" s="608">
        <v>62</v>
      </c>
      <c r="T128" s="608"/>
      <c r="U128" s="609">
        <v>73.099999999999994</v>
      </c>
      <c r="V128" s="221"/>
      <c r="W128" s="221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  <c r="AK128" s="221"/>
      <c r="AL128" s="221"/>
      <c r="AM128" s="221"/>
      <c r="AN128" s="221"/>
      <c r="AO128" s="221"/>
      <c r="AP128" s="221"/>
      <c r="AQ128" s="221"/>
      <c r="AR128" s="221"/>
      <c r="AS128" s="221"/>
      <c r="AT128" s="221"/>
      <c r="AU128" s="221"/>
      <c r="AV128" s="221"/>
      <c r="AW128" s="221"/>
      <c r="AX128" s="221"/>
      <c r="AY128" s="221"/>
      <c r="AZ128" s="221"/>
      <c r="BA128" s="221"/>
      <c r="BB128" s="221"/>
      <c r="BC128" s="221"/>
      <c r="BD128" s="221"/>
      <c r="BE128" s="221"/>
      <c r="BF128" s="221"/>
      <c r="BG128" s="221"/>
      <c r="BH128" s="221"/>
      <c r="BI128" s="221"/>
      <c r="BJ128" s="221"/>
      <c r="BK128" s="221"/>
      <c r="BL128" s="221"/>
      <c r="BM128" s="221"/>
      <c r="BN128" s="221"/>
      <c r="BO128" s="221"/>
      <c r="BP128" s="221"/>
      <c r="BQ128" s="221"/>
      <c r="BR128" s="221"/>
      <c r="BS128" s="221"/>
      <c r="BT128" s="221"/>
      <c r="BU128" s="221"/>
      <c r="BV128" s="221"/>
      <c r="BW128" s="221"/>
      <c r="BX128" s="221"/>
      <c r="BY128" s="221"/>
      <c r="BZ128" s="221"/>
      <c r="CA128" s="221"/>
      <c r="CB128" s="221"/>
      <c r="CC128" s="221"/>
      <c r="CD128" s="221"/>
      <c r="CE128" s="221"/>
      <c r="CF128" s="221"/>
      <c r="CG128" s="221"/>
      <c r="CH128" s="221"/>
      <c r="CI128" s="221"/>
      <c r="CJ128" s="221"/>
      <c r="CK128" s="221"/>
      <c r="CL128" s="221"/>
      <c r="CM128" s="221"/>
      <c r="CN128" s="221"/>
      <c r="CO128" s="221"/>
      <c r="CP128" s="221"/>
      <c r="CQ128" s="221"/>
      <c r="CR128" s="221"/>
      <c r="CS128" s="221"/>
      <c r="CT128" s="221"/>
      <c r="CU128" s="221"/>
      <c r="CV128" s="221"/>
      <c r="CW128" s="221"/>
      <c r="CX128" s="221"/>
      <c r="CY128" s="221"/>
      <c r="CZ128" s="221"/>
      <c r="DA128" s="221"/>
      <c r="DB128" s="221"/>
      <c r="DC128" s="221"/>
      <c r="DD128" s="221"/>
      <c r="DE128" s="221"/>
      <c r="DF128" s="221"/>
      <c r="DG128" s="221"/>
      <c r="DH128" s="221"/>
      <c r="DI128" s="221"/>
      <c r="DJ128" s="221"/>
      <c r="DK128" s="221"/>
      <c r="DL128" s="221"/>
      <c r="DM128" s="221"/>
      <c r="DN128" s="221"/>
      <c r="DO128" s="221"/>
      <c r="DP128" s="221"/>
      <c r="DQ128" s="221"/>
      <c r="DR128" s="221"/>
      <c r="DS128" s="221"/>
      <c r="DT128" s="221"/>
      <c r="DU128" s="221"/>
      <c r="DV128" s="221"/>
      <c r="DW128" s="221"/>
      <c r="DX128" s="221"/>
      <c r="DY128" s="221"/>
      <c r="DZ128" s="221"/>
      <c r="EA128" s="221"/>
      <c r="EB128" s="221"/>
      <c r="EC128" s="221"/>
      <c r="ED128" s="221"/>
      <c r="EE128" s="221"/>
      <c r="EF128" s="221"/>
      <c r="EG128" s="221"/>
      <c r="EH128" s="221"/>
      <c r="EI128" s="221"/>
      <c r="EJ128" s="221"/>
      <c r="EK128" s="221"/>
      <c r="EL128" s="221"/>
      <c r="EM128" s="221"/>
      <c r="EN128" s="221"/>
      <c r="EO128" s="221"/>
      <c r="EP128" s="221"/>
      <c r="EQ128" s="221"/>
      <c r="ER128" s="221"/>
      <c r="ES128" s="221"/>
      <c r="ET128" s="221"/>
      <c r="EU128" s="221"/>
      <c r="EV128" s="221"/>
      <c r="EW128" s="221"/>
      <c r="EX128" s="221"/>
      <c r="EY128" s="221"/>
      <c r="EZ128" s="221"/>
      <c r="FA128" s="221"/>
      <c r="FB128" s="221"/>
      <c r="FC128" s="221"/>
      <c r="FD128" s="221"/>
      <c r="FE128" s="221"/>
      <c r="FF128" s="221"/>
      <c r="FG128" s="221"/>
      <c r="FH128" s="221"/>
      <c r="FI128" s="221"/>
      <c r="FJ128" s="221"/>
      <c r="FK128" s="221"/>
      <c r="FL128" s="221"/>
      <c r="FM128" s="221"/>
      <c r="FN128" s="221"/>
      <c r="FO128" s="221"/>
      <c r="FP128" s="221"/>
      <c r="FQ128" s="221"/>
      <c r="FR128" s="221"/>
      <c r="FS128" s="221"/>
      <c r="FT128" s="221"/>
      <c r="FU128" s="221"/>
      <c r="FV128" s="221"/>
      <c r="FW128" s="221"/>
      <c r="FX128" s="221"/>
      <c r="FY128" s="221"/>
      <c r="FZ128" s="221"/>
      <c r="GA128" s="221"/>
      <c r="GB128" s="221"/>
      <c r="GC128" s="221"/>
      <c r="GD128" s="221"/>
      <c r="GE128" s="221"/>
      <c r="GF128" s="221"/>
      <c r="GG128" s="221"/>
      <c r="GH128" s="221"/>
      <c r="GI128" s="221"/>
      <c r="GJ128" s="221"/>
      <c r="GK128" s="221"/>
      <c r="GL128" s="221"/>
      <c r="GM128" s="221"/>
      <c r="GN128" s="221"/>
      <c r="GO128" s="221"/>
      <c r="GP128" s="221"/>
      <c r="GQ128" s="221"/>
      <c r="GR128" s="221"/>
      <c r="GS128" s="221"/>
      <c r="GT128" s="221"/>
      <c r="GU128" s="221"/>
      <c r="GV128" s="221"/>
      <c r="GW128" s="221"/>
      <c r="GX128" s="221"/>
      <c r="GY128" s="221"/>
      <c r="GZ128" s="221"/>
      <c r="HA128" s="221"/>
      <c r="HB128" s="221"/>
      <c r="HC128" s="221"/>
      <c r="HD128" s="221"/>
      <c r="HE128" s="221"/>
      <c r="HF128" s="221"/>
      <c r="HG128" s="221"/>
      <c r="HH128" s="221"/>
      <c r="HI128" s="221"/>
      <c r="HJ128" s="221"/>
      <c r="HK128" s="221"/>
      <c r="HL128" s="221"/>
      <c r="HM128" s="221"/>
      <c r="HN128" s="221"/>
      <c r="HO128" s="221"/>
      <c r="HP128" s="221"/>
      <c r="HQ128" s="221"/>
      <c r="HR128" s="221"/>
      <c r="HS128" s="221"/>
      <c r="HT128" s="221"/>
      <c r="HU128" s="221"/>
      <c r="HV128" s="221"/>
      <c r="HW128" s="221"/>
      <c r="HX128" s="221"/>
      <c r="HY128" s="221"/>
      <c r="HZ128" s="221"/>
      <c r="IA128" s="221"/>
      <c r="IB128" s="221"/>
      <c r="IC128" s="221"/>
      <c r="ID128" s="221"/>
      <c r="IE128" s="221"/>
      <c r="IF128" s="221"/>
      <c r="IG128" s="221"/>
      <c r="IH128" s="221"/>
      <c r="II128" s="221"/>
      <c r="IJ128" s="221"/>
      <c r="IK128" s="221"/>
      <c r="IL128" s="221"/>
      <c r="IM128" s="221"/>
      <c r="IN128" s="221"/>
      <c r="IO128" s="221"/>
      <c r="IP128" s="221"/>
      <c r="IQ128" s="221"/>
      <c r="IR128" s="221"/>
      <c r="IS128" s="221"/>
      <c r="IT128" s="221"/>
      <c r="IU128" s="221"/>
      <c r="IV128" s="221"/>
      <c r="IW128" s="221"/>
      <c r="IX128" s="221"/>
      <c r="IY128" s="221"/>
      <c r="IZ128" s="221"/>
      <c r="JA128" s="221"/>
      <c r="JB128" s="221"/>
      <c r="JC128" s="221"/>
      <c r="JD128" s="221"/>
      <c r="JE128" s="221"/>
      <c r="JF128" s="221"/>
      <c r="JG128" s="221"/>
      <c r="JH128" s="221"/>
      <c r="JI128" s="221"/>
      <c r="JJ128" s="221"/>
      <c r="JK128" s="221"/>
      <c r="JL128" s="221"/>
      <c r="JM128" s="221"/>
      <c r="JN128" s="221"/>
      <c r="JO128" s="221"/>
      <c r="JP128" s="221"/>
      <c r="JQ128" s="221"/>
      <c r="JR128" s="221"/>
      <c r="JS128" s="221"/>
      <c r="JT128" s="221"/>
      <c r="JU128" s="221"/>
      <c r="JV128" s="221"/>
      <c r="JW128" s="221"/>
      <c r="JX128" s="221"/>
      <c r="JY128" s="221"/>
      <c r="JZ128" s="221"/>
      <c r="KA128" s="221"/>
      <c r="KB128" s="221"/>
      <c r="KC128" s="221"/>
      <c r="KD128" s="221"/>
      <c r="KE128" s="221"/>
      <c r="KF128" s="221"/>
      <c r="KG128" s="221"/>
      <c r="KH128" s="221"/>
      <c r="KI128" s="221"/>
      <c r="KJ128" s="221"/>
      <c r="KK128" s="221"/>
      <c r="KL128" s="221"/>
      <c r="KM128" s="221"/>
      <c r="KN128" s="221"/>
      <c r="KO128" s="221"/>
      <c r="KP128" s="221"/>
      <c r="KQ128" s="221"/>
      <c r="KR128" s="221"/>
      <c r="KS128" s="221"/>
      <c r="KT128" s="221"/>
      <c r="KU128" s="221"/>
      <c r="KV128" s="221"/>
      <c r="KW128" s="221"/>
      <c r="KX128" s="221"/>
      <c r="KY128" s="221"/>
      <c r="KZ128" s="221"/>
      <c r="LA128" s="221"/>
      <c r="LB128" s="221"/>
      <c r="LC128" s="221"/>
      <c r="LD128" s="221"/>
      <c r="LE128" s="221"/>
      <c r="LF128" s="221"/>
      <c r="LG128" s="221"/>
      <c r="LH128" s="221"/>
      <c r="LI128" s="221"/>
      <c r="LJ128" s="221"/>
      <c r="LK128" s="221"/>
      <c r="LL128" s="221"/>
      <c r="LM128" s="221"/>
      <c r="LN128" s="221"/>
      <c r="LO128" s="221"/>
      <c r="LP128" s="221"/>
      <c r="LQ128" s="221"/>
      <c r="LR128" s="221"/>
      <c r="LS128" s="221"/>
      <c r="LT128" s="221"/>
      <c r="LU128" s="221"/>
      <c r="LV128" s="221"/>
      <c r="LW128" s="221"/>
      <c r="LX128" s="221"/>
      <c r="LY128" s="221"/>
      <c r="LZ128" s="221"/>
      <c r="MA128" s="221"/>
      <c r="MB128" s="221"/>
      <c r="MC128" s="221"/>
      <c r="MD128" s="221"/>
      <c r="ME128" s="221"/>
      <c r="MF128" s="221"/>
      <c r="MG128" s="221"/>
      <c r="MH128" s="221"/>
      <c r="MI128" s="221"/>
      <c r="MJ128" s="221"/>
      <c r="MK128" s="221"/>
      <c r="ML128" s="221"/>
      <c r="MM128" s="221"/>
      <c r="MN128" s="221"/>
      <c r="MO128" s="221"/>
      <c r="MP128" s="221"/>
      <c r="MQ128" s="221"/>
      <c r="MR128" s="221"/>
      <c r="MS128" s="221"/>
      <c r="MT128" s="221"/>
      <c r="MU128" s="221"/>
      <c r="MV128" s="221"/>
      <c r="MW128" s="221"/>
      <c r="MX128" s="221"/>
      <c r="MY128" s="221"/>
      <c r="MZ128" s="221"/>
      <c r="NA128" s="221"/>
      <c r="NB128" s="221"/>
      <c r="NC128" s="221"/>
      <c r="ND128" s="221"/>
      <c r="NE128" s="221"/>
      <c r="NF128" s="221"/>
      <c r="NG128" s="221"/>
    </row>
    <row r="129" spans="1:371" s="133" customFormat="1" x14ac:dyDescent="0.25">
      <c r="A129" s="221">
        <v>233</v>
      </c>
      <c r="B129" s="274">
        <v>0</v>
      </c>
      <c r="C129" s="221">
        <v>1</v>
      </c>
      <c r="D129" s="267">
        <v>0</v>
      </c>
      <c r="E129" s="267">
        <v>239</v>
      </c>
      <c r="F129" s="865">
        <f t="shared" si="3"/>
        <v>239</v>
      </c>
      <c r="G129" s="232">
        <v>49</v>
      </c>
      <c r="H129" s="232"/>
      <c r="I129" s="456">
        <v>61</v>
      </c>
      <c r="J129" s="342">
        <v>19.486961451247168</v>
      </c>
      <c r="K129" s="348">
        <v>1.6194580250144601</v>
      </c>
      <c r="L129" s="221">
        <v>1</v>
      </c>
      <c r="M129" s="712">
        <v>0</v>
      </c>
      <c r="N129" s="61"/>
      <c r="P129" s="61"/>
      <c r="Q129" s="592">
        <v>95</v>
      </c>
      <c r="R129" s="608">
        <v>0.76</v>
      </c>
      <c r="S129" s="608">
        <v>77</v>
      </c>
      <c r="T129" s="608"/>
      <c r="U129" s="609">
        <v>134.69999999999999</v>
      </c>
      <c r="V129" s="221"/>
      <c r="W129" s="221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  <c r="AK129" s="221"/>
      <c r="AL129" s="221"/>
      <c r="AM129" s="221"/>
      <c r="AN129" s="221"/>
      <c r="AO129" s="221"/>
      <c r="AP129" s="221"/>
      <c r="AQ129" s="221"/>
      <c r="AR129" s="221"/>
      <c r="AS129" s="221"/>
      <c r="AT129" s="221"/>
      <c r="AU129" s="221"/>
      <c r="AV129" s="221"/>
      <c r="AW129" s="221"/>
      <c r="AX129" s="221"/>
      <c r="AY129" s="221"/>
      <c r="AZ129" s="221"/>
      <c r="BA129" s="221"/>
      <c r="BB129" s="221"/>
      <c r="BC129" s="221"/>
      <c r="BD129" s="221"/>
      <c r="BE129" s="221"/>
      <c r="BF129" s="221"/>
      <c r="BG129" s="221"/>
      <c r="BH129" s="221"/>
      <c r="BI129" s="221"/>
      <c r="BJ129" s="221"/>
      <c r="BK129" s="221"/>
      <c r="BL129" s="221"/>
      <c r="BM129" s="221"/>
      <c r="BN129" s="221"/>
      <c r="BO129" s="221"/>
      <c r="BP129" s="221"/>
      <c r="BQ129" s="221"/>
      <c r="BR129" s="221"/>
      <c r="BS129" s="221"/>
      <c r="BT129" s="221"/>
      <c r="BU129" s="221"/>
      <c r="BV129" s="221"/>
      <c r="BW129" s="221"/>
      <c r="BX129" s="221"/>
      <c r="BY129" s="221"/>
      <c r="BZ129" s="221"/>
      <c r="CA129" s="221"/>
      <c r="CB129" s="221"/>
      <c r="CC129" s="221"/>
      <c r="CD129" s="221"/>
      <c r="CE129" s="221"/>
      <c r="CF129" s="221"/>
      <c r="CG129" s="221"/>
      <c r="CH129" s="221"/>
      <c r="CI129" s="221"/>
      <c r="CJ129" s="221"/>
      <c r="CK129" s="221"/>
      <c r="CL129" s="221"/>
      <c r="CM129" s="221"/>
      <c r="CN129" s="221"/>
      <c r="CO129" s="221"/>
      <c r="CP129" s="221"/>
      <c r="CQ129" s="221"/>
      <c r="CR129" s="221"/>
      <c r="CS129" s="221"/>
      <c r="CT129" s="221"/>
      <c r="CU129" s="221"/>
      <c r="CV129" s="221"/>
      <c r="CW129" s="221"/>
      <c r="CX129" s="221"/>
      <c r="CY129" s="221"/>
      <c r="CZ129" s="221"/>
      <c r="DA129" s="221"/>
      <c r="DB129" s="221"/>
      <c r="DC129" s="221"/>
      <c r="DD129" s="221"/>
      <c r="DE129" s="221"/>
      <c r="DF129" s="221"/>
      <c r="DG129" s="221"/>
      <c r="DH129" s="221"/>
      <c r="DI129" s="221"/>
      <c r="DJ129" s="221"/>
      <c r="DK129" s="221"/>
      <c r="DL129" s="221"/>
      <c r="DM129" s="221"/>
      <c r="DN129" s="221"/>
      <c r="DO129" s="221"/>
      <c r="DP129" s="221"/>
      <c r="DQ129" s="221"/>
      <c r="DR129" s="221"/>
      <c r="DS129" s="221"/>
      <c r="DT129" s="221"/>
      <c r="DU129" s="221"/>
      <c r="DV129" s="221"/>
      <c r="DW129" s="221"/>
      <c r="DX129" s="221"/>
      <c r="DY129" s="221"/>
      <c r="DZ129" s="221"/>
      <c r="EA129" s="221"/>
      <c r="EB129" s="221"/>
      <c r="EC129" s="221"/>
      <c r="ED129" s="221"/>
      <c r="EE129" s="221"/>
      <c r="EF129" s="221"/>
      <c r="EG129" s="221"/>
      <c r="EH129" s="221"/>
      <c r="EI129" s="221"/>
      <c r="EJ129" s="221"/>
      <c r="EK129" s="221"/>
      <c r="EL129" s="221"/>
      <c r="EM129" s="221"/>
      <c r="EN129" s="221"/>
      <c r="EO129" s="221"/>
      <c r="EP129" s="221"/>
      <c r="EQ129" s="221"/>
      <c r="ER129" s="221"/>
      <c r="ES129" s="221"/>
      <c r="ET129" s="221"/>
      <c r="EU129" s="221"/>
      <c r="EV129" s="221"/>
      <c r="EW129" s="221"/>
      <c r="EX129" s="221"/>
      <c r="EY129" s="221"/>
      <c r="EZ129" s="221"/>
      <c r="FA129" s="221"/>
      <c r="FB129" s="221"/>
      <c r="FC129" s="221"/>
      <c r="FD129" s="221"/>
      <c r="FE129" s="221"/>
      <c r="FF129" s="221"/>
      <c r="FG129" s="221"/>
      <c r="FH129" s="221"/>
      <c r="FI129" s="221"/>
      <c r="FJ129" s="221"/>
      <c r="FK129" s="221"/>
      <c r="FL129" s="221"/>
      <c r="FM129" s="221"/>
      <c r="FN129" s="221"/>
      <c r="FO129" s="221"/>
      <c r="FP129" s="221"/>
      <c r="FQ129" s="221"/>
      <c r="FR129" s="221"/>
      <c r="FS129" s="221"/>
      <c r="FT129" s="221"/>
      <c r="FU129" s="221"/>
      <c r="FV129" s="221"/>
      <c r="FW129" s="221"/>
      <c r="FX129" s="221"/>
      <c r="FY129" s="221"/>
      <c r="FZ129" s="221"/>
      <c r="GA129" s="221"/>
      <c r="GB129" s="221"/>
      <c r="GC129" s="221"/>
      <c r="GD129" s="221"/>
      <c r="GE129" s="221"/>
      <c r="GF129" s="221"/>
      <c r="GG129" s="221"/>
      <c r="GH129" s="221"/>
      <c r="GI129" s="221"/>
      <c r="GJ129" s="221"/>
      <c r="GK129" s="221"/>
      <c r="GL129" s="221"/>
      <c r="GM129" s="221"/>
      <c r="GN129" s="221"/>
      <c r="GO129" s="221"/>
      <c r="GP129" s="221"/>
      <c r="GQ129" s="221"/>
      <c r="GR129" s="221"/>
      <c r="GS129" s="221"/>
      <c r="GT129" s="221"/>
      <c r="GU129" s="221"/>
      <c r="GV129" s="221"/>
      <c r="GW129" s="221"/>
      <c r="GX129" s="221"/>
      <c r="GY129" s="221"/>
      <c r="GZ129" s="221"/>
      <c r="HA129" s="221"/>
      <c r="HB129" s="221"/>
      <c r="HC129" s="221"/>
      <c r="HD129" s="221"/>
      <c r="HE129" s="221"/>
      <c r="HF129" s="221"/>
      <c r="HG129" s="221"/>
      <c r="HH129" s="221"/>
      <c r="HI129" s="221"/>
      <c r="HJ129" s="221"/>
      <c r="HK129" s="221"/>
      <c r="HL129" s="221"/>
      <c r="HM129" s="221"/>
      <c r="HN129" s="221"/>
      <c r="HO129" s="221"/>
      <c r="HP129" s="221"/>
      <c r="HQ129" s="221"/>
      <c r="HR129" s="221"/>
      <c r="HS129" s="221"/>
      <c r="HT129" s="221"/>
      <c r="HU129" s="221"/>
      <c r="HV129" s="221"/>
      <c r="HW129" s="221"/>
      <c r="HX129" s="221"/>
      <c r="HY129" s="221"/>
      <c r="HZ129" s="221"/>
      <c r="IA129" s="221"/>
      <c r="IB129" s="221"/>
      <c r="IC129" s="221"/>
      <c r="ID129" s="221"/>
      <c r="IE129" s="221"/>
      <c r="IF129" s="221"/>
      <c r="IG129" s="221"/>
      <c r="IH129" s="221"/>
      <c r="II129" s="221"/>
      <c r="IJ129" s="221"/>
      <c r="IK129" s="221"/>
      <c r="IL129" s="221"/>
      <c r="IM129" s="221"/>
      <c r="IN129" s="221"/>
      <c r="IO129" s="221"/>
      <c r="IP129" s="221"/>
      <c r="IQ129" s="221"/>
      <c r="IR129" s="221"/>
      <c r="IS129" s="221"/>
      <c r="IT129" s="221"/>
      <c r="IU129" s="221"/>
      <c r="IV129" s="221"/>
      <c r="IW129" s="221"/>
      <c r="IX129" s="221"/>
      <c r="IY129" s="221"/>
      <c r="IZ129" s="221"/>
      <c r="JA129" s="221"/>
      <c r="JB129" s="221"/>
      <c r="JC129" s="221"/>
      <c r="JD129" s="221"/>
      <c r="JE129" s="221"/>
      <c r="JF129" s="221"/>
      <c r="JG129" s="221"/>
      <c r="JH129" s="221"/>
      <c r="JI129" s="221"/>
      <c r="JJ129" s="221"/>
      <c r="JK129" s="221"/>
      <c r="JL129" s="221"/>
      <c r="JM129" s="221"/>
      <c r="JN129" s="221"/>
      <c r="JO129" s="221"/>
      <c r="JP129" s="221"/>
      <c r="JQ129" s="221"/>
      <c r="JR129" s="221"/>
      <c r="JS129" s="221"/>
      <c r="JT129" s="221"/>
      <c r="JU129" s="221"/>
      <c r="JV129" s="221"/>
      <c r="JW129" s="221"/>
      <c r="JX129" s="221"/>
      <c r="JY129" s="221"/>
      <c r="JZ129" s="221"/>
      <c r="KA129" s="221"/>
      <c r="KB129" s="221"/>
      <c r="KC129" s="221"/>
      <c r="KD129" s="221"/>
      <c r="KE129" s="221"/>
      <c r="KF129" s="221"/>
      <c r="KG129" s="221"/>
      <c r="KH129" s="221"/>
      <c r="KI129" s="221"/>
      <c r="KJ129" s="221"/>
      <c r="KK129" s="221"/>
      <c r="KL129" s="221"/>
      <c r="KM129" s="221"/>
      <c r="KN129" s="221"/>
      <c r="KO129" s="221"/>
      <c r="KP129" s="221"/>
      <c r="KQ129" s="221"/>
      <c r="KR129" s="221"/>
      <c r="KS129" s="221"/>
      <c r="KT129" s="221"/>
      <c r="KU129" s="221"/>
      <c r="KV129" s="221"/>
      <c r="KW129" s="221"/>
      <c r="KX129" s="221"/>
      <c r="KY129" s="221"/>
      <c r="KZ129" s="221"/>
      <c r="LA129" s="221"/>
      <c r="LB129" s="221"/>
      <c r="LC129" s="221"/>
      <c r="LD129" s="221"/>
      <c r="LE129" s="221"/>
      <c r="LF129" s="221"/>
      <c r="LG129" s="221"/>
      <c r="LH129" s="221"/>
      <c r="LI129" s="221"/>
      <c r="LJ129" s="221"/>
      <c r="LK129" s="221"/>
      <c r="LL129" s="221"/>
      <c r="LM129" s="221"/>
      <c r="LN129" s="221"/>
      <c r="LO129" s="221"/>
      <c r="LP129" s="221"/>
      <c r="LQ129" s="221"/>
      <c r="LR129" s="221"/>
      <c r="LS129" s="221"/>
      <c r="LT129" s="221"/>
      <c r="LU129" s="221"/>
      <c r="LV129" s="221"/>
      <c r="LW129" s="221"/>
      <c r="LX129" s="221"/>
      <c r="LY129" s="221"/>
      <c r="LZ129" s="221"/>
      <c r="MA129" s="221"/>
      <c r="MB129" s="221"/>
      <c r="MC129" s="221"/>
      <c r="MD129" s="221"/>
      <c r="ME129" s="221"/>
      <c r="MF129" s="221"/>
      <c r="MG129" s="221"/>
      <c r="MH129" s="221"/>
      <c r="MI129" s="221"/>
      <c r="MJ129" s="221"/>
      <c r="MK129" s="221"/>
      <c r="ML129" s="221"/>
      <c r="MM129" s="221"/>
      <c r="MN129" s="221"/>
      <c r="MO129" s="221"/>
      <c r="MP129" s="221"/>
      <c r="MQ129" s="221"/>
      <c r="MR129" s="221"/>
      <c r="MS129" s="221"/>
      <c r="MT129" s="221"/>
      <c r="MU129" s="221"/>
      <c r="MV129" s="221"/>
      <c r="MW129" s="221"/>
      <c r="MX129" s="221"/>
      <c r="MY129" s="221"/>
      <c r="MZ129" s="221"/>
      <c r="NA129" s="221"/>
      <c r="NB129" s="221"/>
      <c r="NC129" s="221"/>
      <c r="ND129" s="221"/>
      <c r="NE129" s="221"/>
      <c r="NF129" s="221"/>
      <c r="NG129" s="221"/>
    </row>
    <row r="130" spans="1:371" s="133" customFormat="1" x14ac:dyDescent="0.25">
      <c r="A130" s="221">
        <v>234</v>
      </c>
      <c r="B130" s="221">
        <v>0</v>
      </c>
      <c r="C130" s="221">
        <v>1</v>
      </c>
      <c r="D130" s="267">
        <v>0</v>
      </c>
      <c r="E130" s="267">
        <v>240</v>
      </c>
      <c r="F130" s="865">
        <f t="shared" ref="F130:F161" si="4">E130</f>
        <v>240</v>
      </c>
      <c r="G130" s="232">
        <v>51</v>
      </c>
      <c r="H130" s="232"/>
      <c r="I130" s="456">
        <v>62</v>
      </c>
      <c r="J130" s="342">
        <v>26.388888888888886</v>
      </c>
      <c r="K130" s="348">
        <v>2.0536408221006917</v>
      </c>
      <c r="L130" s="221">
        <v>0</v>
      </c>
      <c r="M130" s="709">
        <v>0</v>
      </c>
      <c r="N130" s="61"/>
      <c r="P130" s="61"/>
      <c r="Q130" s="592">
        <v>101</v>
      </c>
      <c r="R130" s="608">
        <v>0.96</v>
      </c>
      <c r="S130" s="608">
        <v>79</v>
      </c>
      <c r="T130" s="608"/>
      <c r="U130" s="609">
        <v>29.3</v>
      </c>
      <c r="V130" s="221"/>
      <c r="W130" s="221"/>
      <c r="X130" s="221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  <c r="AK130" s="221"/>
      <c r="AL130" s="221"/>
      <c r="AM130" s="221"/>
      <c r="AN130" s="221"/>
      <c r="AO130" s="221"/>
      <c r="AP130" s="221"/>
      <c r="AQ130" s="221"/>
      <c r="AR130" s="221"/>
      <c r="AS130" s="221"/>
      <c r="AT130" s="221"/>
      <c r="AU130" s="221"/>
      <c r="AV130" s="221"/>
      <c r="AW130" s="221"/>
      <c r="AX130" s="221"/>
      <c r="AY130" s="221"/>
      <c r="AZ130" s="221"/>
      <c r="BA130" s="221"/>
      <c r="BB130" s="221"/>
      <c r="BC130" s="221"/>
      <c r="BD130" s="221"/>
      <c r="BE130" s="221"/>
      <c r="BF130" s="221"/>
      <c r="BG130" s="221"/>
      <c r="BH130" s="221"/>
      <c r="BI130" s="221"/>
      <c r="BJ130" s="221"/>
      <c r="BK130" s="221"/>
      <c r="BL130" s="221"/>
      <c r="BM130" s="221"/>
      <c r="BN130" s="221"/>
      <c r="BO130" s="221"/>
      <c r="BP130" s="221"/>
      <c r="BQ130" s="221"/>
      <c r="BR130" s="221"/>
      <c r="BS130" s="221"/>
      <c r="BT130" s="221"/>
      <c r="BU130" s="221"/>
      <c r="BV130" s="221"/>
      <c r="BW130" s="221"/>
      <c r="BX130" s="221"/>
      <c r="BY130" s="221"/>
      <c r="BZ130" s="221"/>
      <c r="CA130" s="221"/>
      <c r="CB130" s="221"/>
      <c r="CC130" s="221"/>
      <c r="CD130" s="221"/>
      <c r="CE130" s="221"/>
      <c r="CF130" s="221"/>
      <c r="CG130" s="221"/>
      <c r="CH130" s="221"/>
      <c r="CI130" s="221"/>
      <c r="CJ130" s="221"/>
      <c r="CK130" s="221"/>
      <c r="CL130" s="221"/>
      <c r="CM130" s="221"/>
      <c r="CN130" s="221"/>
      <c r="CO130" s="221"/>
      <c r="CP130" s="221"/>
      <c r="CQ130" s="221"/>
      <c r="CR130" s="221"/>
      <c r="CS130" s="221"/>
      <c r="CT130" s="221"/>
      <c r="CU130" s="221"/>
      <c r="CV130" s="221"/>
      <c r="CW130" s="221"/>
      <c r="CX130" s="221"/>
      <c r="CY130" s="221"/>
      <c r="CZ130" s="221"/>
      <c r="DA130" s="221"/>
      <c r="DB130" s="221"/>
      <c r="DC130" s="221"/>
      <c r="DD130" s="221"/>
      <c r="DE130" s="221"/>
      <c r="DF130" s="221"/>
      <c r="DG130" s="221"/>
      <c r="DH130" s="221"/>
      <c r="DI130" s="221"/>
      <c r="DJ130" s="221"/>
      <c r="DK130" s="221"/>
      <c r="DL130" s="221"/>
      <c r="DM130" s="221"/>
      <c r="DN130" s="221"/>
      <c r="DO130" s="221"/>
      <c r="DP130" s="221"/>
      <c r="DQ130" s="221"/>
      <c r="DR130" s="221"/>
      <c r="DS130" s="221"/>
      <c r="DT130" s="221"/>
      <c r="DU130" s="221"/>
      <c r="DV130" s="221"/>
      <c r="DW130" s="221"/>
      <c r="DX130" s="221"/>
      <c r="DY130" s="221"/>
      <c r="DZ130" s="221"/>
      <c r="EA130" s="221"/>
      <c r="EB130" s="221"/>
      <c r="EC130" s="221"/>
      <c r="ED130" s="221"/>
      <c r="EE130" s="221"/>
      <c r="EF130" s="221"/>
      <c r="EG130" s="221"/>
      <c r="EH130" s="221"/>
      <c r="EI130" s="221"/>
      <c r="EJ130" s="221"/>
      <c r="EK130" s="221"/>
      <c r="EL130" s="221"/>
      <c r="EM130" s="221"/>
      <c r="EN130" s="221"/>
      <c r="EO130" s="221"/>
      <c r="EP130" s="221"/>
      <c r="EQ130" s="221"/>
      <c r="ER130" s="221"/>
      <c r="ES130" s="221"/>
      <c r="ET130" s="221"/>
      <c r="EU130" s="221"/>
      <c r="EV130" s="221"/>
      <c r="EW130" s="221"/>
      <c r="EX130" s="221"/>
      <c r="EY130" s="221"/>
      <c r="EZ130" s="221"/>
      <c r="FA130" s="221"/>
      <c r="FB130" s="221"/>
      <c r="FC130" s="221"/>
      <c r="FD130" s="221"/>
      <c r="FE130" s="221"/>
      <c r="FF130" s="221"/>
      <c r="FG130" s="221"/>
      <c r="FH130" s="221"/>
      <c r="FI130" s="221"/>
      <c r="FJ130" s="221"/>
      <c r="FK130" s="221"/>
      <c r="FL130" s="221"/>
      <c r="FM130" s="221"/>
      <c r="FN130" s="221"/>
      <c r="FO130" s="221"/>
      <c r="FP130" s="221"/>
      <c r="FQ130" s="221"/>
      <c r="FR130" s="221"/>
      <c r="FS130" s="221"/>
      <c r="FT130" s="221"/>
      <c r="FU130" s="221"/>
      <c r="FV130" s="221"/>
      <c r="FW130" s="221"/>
      <c r="FX130" s="221"/>
      <c r="FY130" s="221"/>
      <c r="FZ130" s="221"/>
      <c r="GA130" s="221"/>
      <c r="GB130" s="221"/>
      <c r="GC130" s="221"/>
      <c r="GD130" s="221"/>
      <c r="GE130" s="221"/>
      <c r="GF130" s="221"/>
      <c r="GG130" s="221"/>
      <c r="GH130" s="221"/>
      <c r="GI130" s="221"/>
      <c r="GJ130" s="221"/>
      <c r="GK130" s="221"/>
      <c r="GL130" s="221"/>
      <c r="GM130" s="221"/>
      <c r="GN130" s="221"/>
      <c r="GO130" s="221"/>
      <c r="GP130" s="221"/>
      <c r="GQ130" s="221"/>
      <c r="GR130" s="221"/>
      <c r="GS130" s="221"/>
      <c r="GT130" s="221"/>
      <c r="GU130" s="221"/>
      <c r="GV130" s="221"/>
      <c r="GW130" s="221"/>
      <c r="GX130" s="221"/>
      <c r="GY130" s="221"/>
      <c r="GZ130" s="221"/>
      <c r="HA130" s="221"/>
      <c r="HB130" s="221"/>
      <c r="HC130" s="221"/>
      <c r="HD130" s="221"/>
      <c r="HE130" s="221"/>
      <c r="HF130" s="221"/>
      <c r="HG130" s="221"/>
      <c r="HH130" s="221"/>
      <c r="HI130" s="221"/>
      <c r="HJ130" s="221"/>
      <c r="HK130" s="221"/>
      <c r="HL130" s="221"/>
      <c r="HM130" s="221"/>
      <c r="HN130" s="221"/>
      <c r="HO130" s="221"/>
      <c r="HP130" s="221"/>
      <c r="HQ130" s="221"/>
      <c r="HR130" s="221"/>
      <c r="HS130" s="221"/>
      <c r="HT130" s="221"/>
      <c r="HU130" s="221"/>
      <c r="HV130" s="221"/>
      <c r="HW130" s="221"/>
      <c r="HX130" s="221"/>
      <c r="HY130" s="221"/>
      <c r="HZ130" s="221"/>
      <c r="IA130" s="221"/>
      <c r="IB130" s="221"/>
      <c r="IC130" s="221"/>
      <c r="ID130" s="221"/>
      <c r="IE130" s="221"/>
      <c r="IF130" s="221"/>
      <c r="IG130" s="221"/>
      <c r="IH130" s="221"/>
      <c r="II130" s="221"/>
      <c r="IJ130" s="221"/>
      <c r="IK130" s="221"/>
      <c r="IL130" s="221"/>
      <c r="IM130" s="221"/>
      <c r="IN130" s="221"/>
      <c r="IO130" s="221"/>
      <c r="IP130" s="221"/>
      <c r="IQ130" s="221"/>
      <c r="IR130" s="221"/>
      <c r="IS130" s="221"/>
      <c r="IT130" s="221"/>
      <c r="IU130" s="221"/>
      <c r="IV130" s="221"/>
      <c r="IW130" s="221"/>
      <c r="IX130" s="221"/>
      <c r="IY130" s="221"/>
      <c r="IZ130" s="221"/>
      <c r="JA130" s="221"/>
      <c r="JB130" s="221"/>
      <c r="JC130" s="221"/>
      <c r="JD130" s="221"/>
      <c r="JE130" s="221"/>
      <c r="JF130" s="221"/>
      <c r="JG130" s="221"/>
      <c r="JH130" s="221"/>
      <c r="JI130" s="221"/>
      <c r="JJ130" s="221"/>
      <c r="JK130" s="221"/>
      <c r="JL130" s="221"/>
      <c r="JM130" s="221"/>
      <c r="JN130" s="221"/>
      <c r="JO130" s="221"/>
      <c r="JP130" s="221"/>
      <c r="JQ130" s="221"/>
      <c r="JR130" s="221"/>
      <c r="JS130" s="221"/>
      <c r="JT130" s="221"/>
      <c r="JU130" s="221"/>
      <c r="JV130" s="221"/>
      <c r="JW130" s="221"/>
      <c r="JX130" s="221"/>
      <c r="JY130" s="221"/>
      <c r="JZ130" s="221"/>
      <c r="KA130" s="221"/>
      <c r="KB130" s="221"/>
      <c r="KC130" s="221"/>
      <c r="KD130" s="221"/>
      <c r="KE130" s="221"/>
      <c r="KF130" s="221"/>
      <c r="KG130" s="221"/>
      <c r="KH130" s="221"/>
      <c r="KI130" s="221"/>
      <c r="KJ130" s="221"/>
      <c r="KK130" s="221"/>
      <c r="KL130" s="221"/>
      <c r="KM130" s="221"/>
      <c r="KN130" s="221"/>
      <c r="KO130" s="221"/>
      <c r="KP130" s="221"/>
      <c r="KQ130" s="221"/>
      <c r="KR130" s="221"/>
      <c r="KS130" s="221"/>
      <c r="KT130" s="221"/>
      <c r="KU130" s="221"/>
      <c r="KV130" s="221"/>
      <c r="KW130" s="221"/>
      <c r="KX130" s="221"/>
      <c r="KY130" s="221"/>
      <c r="KZ130" s="221"/>
      <c r="LA130" s="221"/>
      <c r="LB130" s="221"/>
      <c r="LC130" s="221"/>
      <c r="LD130" s="221"/>
      <c r="LE130" s="221"/>
      <c r="LF130" s="221"/>
      <c r="LG130" s="221"/>
      <c r="LH130" s="221"/>
      <c r="LI130" s="221"/>
      <c r="LJ130" s="221"/>
      <c r="LK130" s="221"/>
      <c r="LL130" s="221"/>
      <c r="LM130" s="221"/>
      <c r="LN130" s="221"/>
      <c r="LO130" s="221"/>
      <c r="LP130" s="221"/>
      <c r="LQ130" s="221"/>
      <c r="LR130" s="221"/>
      <c r="LS130" s="221"/>
      <c r="LT130" s="221"/>
      <c r="LU130" s="221"/>
      <c r="LV130" s="221"/>
      <c r="LW130" s="221"/>
      <c r="LX130" s="221"/>
      <c r="LY130" s="221"/>
      <c r="LZ130" s="221"/>
      <c r="MA130" s="221"/>
      <c r="MB130" s="221"/>
      <c r="MC130" s="221"/>
      <c r="MD130" s="221"/>
      <c r="ME130" s="221"/>
      <c r="MF130" s="221"/>
      <c r="MG130" s="221"/>
      <c r="MH130" s="221"/>
      <c r="MI130" s="221"/>
      <c r="MJ130" s="221"/>
      <c r="MK130" s="221"/>
      <c r="ML130" s="221"/>
      <c r="MM130" s="221"/>
      <c r="MN130" s="221"/>
      <c r="MO130" s="221"/>
      <c r="MP130" s="221"/>
      <c r="MQ130" s="221"/>
      <c r="MR130" s="221"/>
      <c r="MS130" s="221"/>
      <c r="MT130" s="221"/>
      <c r="MU130" s="221"/>
      <c r="MV130" s="221"/>
      <c r="MW130" s="221"/>
      <c r="MX130" s="221"/>
      <c r="MY130" s="221"/>
      <c r="MZ130" s="221"/>
      <c r="NA130" s="221"/>
      <c r="NB130" s="221"/>
      <c r="NC130" s="221"/>
      <c r="ND130" s="221"/>
      <c r="NE130" s="221"/>
      <c r="NF130" s="221"/>
      <c r="NG130" s="221"/>
    </row>
    <row r="131" spans="1:371" s="133" customFormat="1" x14ac:dyDescent="0.25">
      <c r="A131" s="274">
        <v>235</v>
      </c>
      <c r="B131" s="221">
        <v>0</v>
      </c>
      <c r="C131" s="221">
        <v>1</v>
      </c>
      <c r="D131" s="267">
        <v>0</v>
      </c>
      <c r="E131" s="267">
        <v>241</v>
      </c>
      <c r="F131" s="865">
        <f t="shared" si="4"/>
        <v>241</v>
      </c>
      <c r="G131" s="232">
        <v>52</v>
      </c>
      <c r="H131" s="232"/>
      <c r="I131" s="456">
        <v>64</v>
      </c>
      <c r="J131" s="342">
        <v>25.33500198406642</v>
      </c>
      <c r="K131" s="348">
        <v>2.0360642557706425</v>
      </c>
      <c r="L131" s="221">
        <v>0</v>
      </c>
      <c r="M131" s="709">
        <v>0</v>
      </c>
      <c r="Q131" s="592">
        <v>108</v>
      </c>
      <c r="R131" s="608">
        <v>0.89</v>
      </c>
      <c r="S131" s="624">
        <v>86</v>
      </c>
      <c r="T131" s="624"/>
      <c r="U131" s="609">
        <v>62</v>
      </c>
      <c r="V131" s="221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  <c r="AK131" s="221"/>
      <c r="AL131" s="221"/>
      <c r="AM131" s="221"/>
      <c r="AN131" s="221"/>
      <c r="AO131" s="221"/>
      <c r="AP131" s="221"/>
      <c r="AQ131" s="221"/>
      <c r="AR131" s="221"/>
      <c r="AS131" s="221"/>
      <c r="AT131" s="221"/>
      <c r="AU131" s="221"/>
      <c r="AV131" s="221"/>
      <c r="AW131" s="221"/>
      <c r="AX131" s="221"/>
      <c r="AY131" s="221"/>
      <c r="AZ131" s="221"/>
      <c r="BA131" s="221"/>
      <c r="BB131" s="221"/>
      <c r="BC131" s="221"/>
      <c r="BD131" s="221"/>
      <c r="BE131" s="221"/>
      <c r="BF131" s="221"/>
      <c r="BG131" s="221"/>
      <c r="BH131" s="221"/>
      <c r="BI131" s="221"/>
      <c r="BJ131" s="221"/>
      <c r="BK131" s="221"/>
      <c r="BL131" s="221"/>
      <c r="BM131" s="221"/>
      <c r="BN131" s="221"/>
      <c r="BO131" s="221"/>
      <c r="BP131" s="221"/>
      <c r="BQ131" s="221"/>
      <c r="BR131" s="221"/>
      <c r="BS131" s="221"/>
      <c r="BT131" s="221"/>
      <c r="BU131" s="221"/>
      <c r="BV131" s="221"/>
      <c r="BW131" s="221"/>
      <c r="BX131" s="221"/>
      <c r="BY131" s="221"/>
      <c r="BZ131" s="221"/>
      <c r="CA131" s="221"/>
      <c r="CB131" s="221"/>
      <c r="CC131" s="221"/>
      <c r="CD131" s="221"/>
      <c r="CE131" s="221"/>
      <c r="CF131" s="221"/>
      <c r="CG131" s="221"/>
      <c r="CH131" s="221"/>
      <c r="CI131" s="221"/>
      <c r="CJ131" s="221"/>
      <c r="CK131" s="221"/>
      <c r="CL131" s="221"/>
      <c r="CM131" s="221"/>
      <c r="CN131" s="221"/>
      <c r="CO131" s="221"/>
      <c r="CP131" s="221"/>
      <c r="CQ131" s="221"/>
      <c r="CR131" s="221"/>
      <c r="CS131" s="221"/>
      <c r="CT131" s="221"/>
      <c r="CU131" s="221"/>
      <c r="CV131" s="221"/>
      <c r="CW131" s="221"/>
      <c r="CX131" s="221"/>
      <c r="CY131" s="221"/>
      <c r="CZ131" s="221"/>
      <c r="DA131" s="221"/>
      <c r="DB131" s="221"/>
      <c r="DC131" s="221"/>
      <c r="DD131" s="221"/>
      <c r="DE131" s="221"/>
      <c r="DF131" s="221"/>
      <c r="DG131" s="221"/>
      <c r="DH131" s="221"/>
      <c r="DI131" s="221"/>
      <c r="DJ131" s="221"/>
      <c r="DK131" s="221"/>
      <c r="DL131" s="221"/>
      <c r="DM131" s="221"/>
      <c r="DN131" s="221"/>
      <c r="DO131" s="221"/>
      <c r="DP131" s="221"/>
      <c r="DQ131" s="221"/>
      <c r="DR131" s="221"/>
      <c r="DS131" s="221"/>
      <c r="DT131" s="221"/>
      <c r="DU131" s="221"/>
      <c r="DV131" s="221"/>
      <c r="DW131" s="221"/>
      <c r="DX131" s="221"/>
      <c r="DY131" s="221"/>
      <c r="DZ131" s="221"/>
      <c r="EA131" s="221"/>
      <c r="EB131" s="221"/>
      <c r="EC131" s="221"/>
      <c r="ED131" s="221"/>
      <c r="EE131" s="221"/>
      <c r="EF131" s="221"/>
      <c r="EG131" s="221"/>
      <c r="EH131" s="221"/>
      <c r="EI131" s="221"/>
      <c r="EJ131" s="221"/>
      <c r="EK131" s="221"/>
      <c r="EL131" s="221"/>
      <c r="EM131" s="221"/>
      <c r="EN131" s="221"/>
      <c r="EO131" s="221"/>
      <c r="EP131" s="221"/>
      <c r="EQ131" s="221"/>
      <c r="ER131" s="221"/>
      <c r="ES131" s="221"/>
      <c r="ET131" s="221"/>
      <c r="EU131" s="221"/>
      <c r="EV131" s="221"/>
      <c r="EW131" s="221"/>
      <c r="EX131" s="221"/>
      <c r="EY131" s="221"/>
      <c r="EZ131" s="221"/>
      <c r="FA131" s="221"/>
      <c r="FB131" s="221"/>
      <c r="FC131" s="221"/>
      <c r="FD131" s="221"/>
      <c r="FE131" s="221"/>
      <c r="FF131" s="221"/>
      <c r="FG131" s="221"/>
      <c r="FH131" s="221"/>
      <c r="FI131" s="221"/>
      <c r="FJ131" s="221"/>
      <c r="FK131" s="221"/>
      <c r="FL131" s="221"/>
      <c r="FM131" s="221"/>
      <c r="FN131" s="221"/>
      <c r="FO131" s="221"/>
      <c r="FP131" s="221"/>
      <c r="FQ131" s="221"/>
      <c r="FR131" s="221"/>
      <c r="FS131" s="221"/>
      <c r="FT131" s="221"/>
      <c r="FU131" s="221"/>
      <c r="FV131" s="221"/>
      <c r="FW131" s="221"/>
      <c r="FX131" s="221"/>
      <c r="FY131" s="221"/>
      <c r="FZ131" s="221"/>
      <c r="GA131" s="221"/>
      <c r="GB131" s="221"/>
      <c r="GC131" s="221"/>
      <c r="GD131" s="221"/>
      <c r="GE131" s="221"/>
      <c r="GF131" s="221"/>
      <c r="GG131" s="221"/>
      <c r="GH131" s="221"/>
      <c r="GI131" s="221"/>
      <c r="GJ131" s="221"/>
      <c r="GK131" s="221"/>
      <c r="GL131" s="221"/>
      <c r="GM131" s="221"/>
      <c r="GN131" s="221"/>
      <c r="GO131" s="221"/>
      <c r="GP131" s="221"/>
      <c r="GQ131" s="221"/>
      <c r="GR131" s="221"/>
      <c r="GS131" s="221"/>
      <c r="GT131" s="221"/>
      <c r="GU131" s="221"/>
      <c r="GV131" s="221"/>
      <c r="GW131" s="221"/>
      <c r="GX131" s="221"/>
      <c r="GY131" s="221"/>
      <c r="GZ131" s="221"/>
      <c r="HA131" s="221"/>
      <c r="HB131" s="221"/>
      <c r="HC131" s="221"/>
      <c r="HD131" s="221"/>
      <c r="HE131" s="221"/>
      <c r="HF131" s="221"/>
      <c r="HG131" s="221"/>
      <c r="HH131" s="221"/>
      <c r="HI131" s="221"/>
      <c r="HJ131" s="221"/>
      <c r="HK131" s="221"/>
      <c r="HL131" s="221"/>
      <c r="HM131" s="221"/>
      <c r="HN131" s="221"/>
      <c r="HO131" s="221"/>
      <c r="HP131" s="221"/>
      <c r="HQ131" s="221"/>
      <c r="HR131" s="221"/>
      <c r="HS131" s="221"/>
      <c r="HT131" s="221"/>
      <c r="HU131" s="221"/>
      <c r="HV131" s="221"/>
      <c r="HW131" s="221"/>
      <c r="HX131" s="221"/>
      <c r="HY131" s="221"/>
      <c r="HZ131" s="221"/>
      <c r="IA131" s="221"/>
      <c r="IB131" s="221"/>
      <c r="IC131" s="221"/>
      <c r="ID131" s="221"/>
      <c r="IE131" s="221"/>
      <c r="IF131" s="221"/>
      <c r="IG131" s="221"/>
      <c r="IH131" s="221"/>
      <c r="II131" s="221"/>
      <c r="IJ131" s="221"/>
      <c r="IK131" s="221"/>
      <c r="IL131" s="221"/>
      <c r="IM131" s="221"/>
      <c r="IN131" s="221"/>
      <c r="IO131" s="221"/>
      <c r="IP131" s="221"/>
      <c r="IQ131" s="221"/>
      <c r="IR131" s="221"/>
      <c r="IS131" s="221"/>
      <c r="IT131" s="221"/>
      <c r="IU131" s="221"/>
      <c r="IV131" s="221"/>
      <c r="IW131" s="221"/>
      <c r="IX131" s="221"/>
      <c r="IY131" s="221"/>
      <c r="IZ131" s="221"/>
      <c r="JA131" s="221"/>
      <c r="JB131" s="221"/>
      <c r="JC131" s="221"/>
      <c r="JD131" s="221"/>
      <c r="JE131" s="221"/>
      <c r="JF131" s="221"/>
      <c r="JG131" s="221"/>
      <c r="JH131" s="221"/>
      <c r="JI131" s="221"/>
      <c r="JJ131" s="221"/>
      <c r="JK131" s="221"/>
      <c r="JL131" s="221"/>
      <c r="JM131" s="221"/>
      <c r="JN131" s="221"/>
      <c r="JO131" s="221"/>
      <c r="JP131" s="221"/>
      <c r="JQ131" s="221"/>
      <c r="JR131" s="221"/>
      <c r="JS131" s="221"/>
      <c r="JT131" s="221"/>
      <c r="JU131" s="221"/>
      <c r="JV131" s="221"/>
      <c r="JW131" s="221"/>
      <c r="JX131" s="221"/>
      <c r="JY131" s="221"/>
      <c r="JZ131" s="221"/>
      <c r="KA131" s="221"/>
      <c r="KB131" s="221"/>
      <c r="KC131" s="221"/>
      <c r="KD131" s="221"/>
      <c r="KE131" s="221"/>
      <c r="KF131" s="221"/>
      <c r="KG131" s="221"/>
      <c r="KH131" s="221"/>
      <c r="KI131" s="221"/>
      <c r="KJ131" s="221"/>
      <c r="KK131" s="221"/>
      <c r="KL131" s="221"/>
      <c r="KM131" s="221"/>
      <c r="KN131" s="221"/>
      <c r="KO131" s="221"/>
      <c r="KP131" s="221"/>
      <c r="KQ131" s="221"/>
      <c r="KR131" s="221"/>
      <c r="KS131" s="221"/>
      <c r="KT131" s="221"/>
      <c r="KU131" s="221"/>
      <c r="KV131" s="221"/>
      <c r="KW131" s="221"/>
      <c r="KX131" s="221"/>
      <c r="KY131" s="221"/>
      <c r="KZ131" s="221"/>
      <c r="LA131" s="221"/>
      <c r="LB131" s="221"/>
      <c r="LC131" s="221"/>
      <c r="LD131" s="221"/>
      <c r="LE131" s="221"/>
      <c r="LF131" s="221"/>
      <c r="LG131" s="221"/>
      <c r="LH131" s="221"/>
      <c r="LI131" s="221"/>
      <c r="LJ131" s="221"/>
      <c r="LK131" s="221"/>
      <c r="LL131" s="221"/>
      <c r="LM131" s="221"/>
      <c r="LN131" s="221"/>
      <c r="LO131" s="221"/>
      <c r="LP131" s="221"/>
      <c r="LQ131" s="221"/>
      <c r="LR131" s="221"/>
      <c r="LS131" s="221"/>
      <c r="LT131" s="221"/>
      <c r="LU131" s="221"/>
      <c r="LV131" s="221"/>
      <c r="LW131" s="221"/>
      <c r="LX131" s="221"/>
      <c r="LY131" s="221"/>
      <c r="LZ131" s="221"/>
      <c r="MA131" s="221"/>
      <c r="MB131" s="221"/>
      <c r="MC131" s="221"/>
      <c r="MD131" s="221"/>
      <c r="ME131" s="221"/>
      <c r="MF131" s="221"/>
      <c r="MG131" s="221"/>
      <c r="MH131" s="221"/>
      <c r="MI131" s="221"/>
      <c r="MJ131" s="221"/>
      <c r="MK131" s="221"/>
      <c r="ML131" s="221"/>
      <c r="MM131" s="221"/>
      <c r="MN131" s="221"/>
      <c r="MO131" s="221"/>
      <c r="MP131" s="221"/>
      <c r="MQ131" s="221"/>
      <c r="MR131" s="221"/>
      <c r="MS131" s="221"/>
      <c r="MT131" s="221"/>
      <c r="MU131" s="221"/>
      <c r="MV131" s="221"/>
      <c r="MW131" s="221"/>
      <c r="MX131" s="221"/>
      <c r="MY131" s="221"/>
      <c r="MZ131" s="221"/>
      <c r="NA131" s="221"/>
      <c r="NB131" s="221"/>
      <c r="NC131" s="221"/>
      <c r="ND131" s="221"/>
      <c r="NE131" s="221"/>
      <c r="NF131" s="221"/>
      <c r="NG131" s="221"/>
    </row>
    <row r="132" spans="1:371" s="133" customFormat="1" x14ac:dyDescent="0.25">
      <c r="A132" s="221">
        <v>236</v>
      </c>
      <c r="B132" s="221">
        <v>0</v>
      </c>
      <c r="C132" s="221">
        <v>1</v>
      </c>
      <c r="D132" s="267">
        <v>0</v>
      </c>
      <c r="E132" s="267">
        <v>242</v>
      </c>
      <c r="F132" s="865">
        <f t="shared" si="4"/>
        <v>242</v>
      </c>
      <c r="G132" s="232">
        <v>53</v>
      </c>
      <c r="H132" s="232"/>
      <c r="I132" s="456">
        <v>60</v>
      </c>
      <c r="J132" s="342">
        <v>23.766410140334994</v>
      </c>
      <c r="K132" s="348">
        <v>2.1035336363476169</v>
      </c>
      <c r="L132" s="221">
        <v>0</v>
      </c>
      <c r="M132" s="709">
        <v>0</v>
      </c>
      <c r="Q132" s="592">
        <v>96</v>
      </c>
      <c r="R132" s="608">
        <v>1.1599999999999999</v>
      </c>
      <c r="S132" s="608">
        <v>63</v>
      </c>
      <c r="T132" s="608"/>
      <c r="U132" s="609">
        <v>54.1</v>
      </c>
      <c r="V132" s="221"/>
      <c r="W132" s="221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  <c r="AM132" s="221"/>
      <c r="AN132" s="221"/>
      <c r="AO132" s="221"/>
      <c r="AP132" s="221"/>
      <c r="AQ132" s="221"/>
      <c r="AR132" s="221"/>
      <c r="AS132" s="221"/>
      <c r="AT132" s="221"/>
      <c r="AU132" s="221"/>
      <c r="AV132" s="221"/>
      <c r="AW132" s="221"/>
      <c r="AX132" s="221"/>
      <c r="AY132" s="221"/>
      <c r="AZ132" s="221"/>
      <c r="BA132" s="221"/>
      <c r="BB132" s="221"/>
      <c r="BC132" s="221"/>
      <c r="BD132" s="221"/>
      <c r="BE132" s="221"/>
      <c r="BF132" s="221"/>
      <c r="BG132" s="221"/>
      <c r="BH132" s="221"/>
      <c r="BI132" s="221"/>
      <c r="BJ132" s="221"/>
      <c r="BK132" s="221"/>
      <c r="BL132" s="221"/>
      <c r="BM132" s="221"/>
      <c r="BN132" s="221"/>
      <c r="BO132" s="221"/>
      <c r="BP132" s="221"/>
      <c r="BQ132" s="221"/>
      <c r="BR132" s="221"/>
      <c r="BS132" s="221"/>
      <c r="BT132" s="221"/>
      <c r="BU132" s="221"/>
      <c r="BV132" s="221"/>
      <c r="BW132" s="221"/>
      <c r="BX132" s="221"/>
      <c r="BY132" s="221"/>
      <c r="BZ132" s="221"/>
      <c r="CA132" s="221"/>
      <c r="CB132" s="221"/>
      <c r="CC132" s="221"/>
      <c r="CD132" s="221"/>
      <c r="CE132" s="221"/>
      <c r="CF132" s="221"/>
      <c r="CG132" s="221"/>
      <c r="CH132" s="221"/>
      <c r="CI132" s="221"/>
      <c r="CJ132" s="221"/>
      <c r="CK132" s="221"/>
      <c r="CL132" s="221"/>
      <c r="CM132" s="221"/>
      <c r="CN132" s="221"/>
      <c r="CO132" s="221"/>
      <c r="CP132" s="221"/>
      <c r="CQ132" s="221"/>
      <c r="CR132" s="221"/>
      <c r="CS132" s="221"/>
      <c r="CT132" s="221"/>
      <c r="CU132" s="221"/>
      <c r="CV132" s="221"/>
      <c r="CW132" s="221"/>
      <c r="CX132" s="221"/>
      <c r="CY132" s="221"/>
      <c r="CZ132" s="221"/>
      <c r="DA132" s="221"/>
      <c r="DB132" s="221"/>
      <c r="DC132" s="221"/>
      <c r="DD132" s="221"/>
      <c r="DE132" s="221"/>
      <c r="DF132" s="221"/>
      <c r="DG132" s="221"/>
      <c r="DH132" s="221"/>
      <c r="DI132" s="221"/>
      <c r="DJ132" s="221"/>
      <c r="DK132" s="221"/>
      <c r="DL132" s="221"/>
      <c r="DM132" s="221"/>
      <c r="DN132" s="221"/>
      <c r="DO132" s="221"/>
      <c r="DP132" s="221"/>
      <c r="DQ132" s="221"/>
      <c r="DR132" s="221"/>
      <c r="DS132" s="221"/>
      <c r="DT132" s="221"/>
      <c r="DU132" s="221"/>
      <c r="DV132" s="221"/>
      <c r="DW132" s="221"/>
      <c r="DX132" s="221"/>
      <c r="DY132" s="221"/>
      <c r="DZ132" s="221"/>
      <c r="EA132" s="221"/>
      <c r="EB132" s="221"/>
      <c r="EC132" s="221"/>
      <c r="ED132" s="221"/>
      <c r="EE132" s="221"/>
      <c r="EF132" s="221"/>
      <c r="EG132" s="221"/>
      <c r="EH132" s="221"/>
      <c r="EI132" s="221"/>
      <c r="EJ132" s="221"/>
      <c r="EK132" s="221"/>
      <c r="EL132" s="221"/>
      <c r="EM132" s="221"/>
      <c r="EN132" s="221"/>
      <c r="EO132" s="221"/>
      <c r="EP132" s="221"/>
      <c r="EQ132" s="221"/>
      <c r="ER132" s="221"/>
      <c r="ES132" s="221"/>
      <c r="ET132" s="221"/>
      <c r="EU132" s="221"/>
      <c r="EV132" s="221"/>
      <c r="EW132" s="221"/>
      <c r="EX132" s="221"/>
      <c r="EY132" s="221"/>
      <c r="EZ132" s="221"/>
      <c r="FA132" s="221"/>
      <c r="FB132" s="221"/>
      <c r="FC132" s="221"/>
      <c r="FD132" s="221"/>
      <c r="FE132" s="221"/>
      <c r="FF132" s="221"/>
      <c r="FG132" s="221"/>
      <c r="FH132" s="221"/>
      <c r="FI132" s="221"/>
      <c r="FJ132" s="221"/>
      <c r="FK132" s="221"/>
      <c r="FL132" s="221"/>
      <c r="FM132" s="221"/>
      <c r="FN132" s="221"/>
      <c r="FO132" s="221"/>
      <c r="FP132" s="221"/>
      <c r="FQ132" s="221"/>
      <c r="FR132" s="221"/>
      <c r="FS132" s="221"/>
      <c r="FT132" s="221"/>
      <c r="FU132" s="221"/>
      <c r="FV132" s="221"/>
      <c r="FW132" s="221"/>
      <c r="FX132" s="221"/>
      <c r="FY132" s="221"/>
      <c r="FZ132" s="221"/>
      <c r="GA132" s="221"/>
      <c r="GB132" s="221"/>
      <c r="GC132" s="221"/>
      <c r="GD132" s="221"/>
      <c r="GE132" s="221"/>
      <c r="GF132" s="221"/>
      <c r="GG132" s="221"/>
      <c r="GH132" s="221"/>
      <c r="GI132" s="221"/>
      <c r="GJ132" s="221"/>
      <c r="GK132" s="221"/>
      <c r="GL132" s="221"/>
      <c r="GM132" s="221"/>
      <c r="GN132" s="221"/>
      <c r="GO132" s="221"/>
      <c r="GP132" s="221"/>
      <c r="GQ132" s="221"/>
      <c r="GR132" s="221"/>
      <c r="GS132" s="221"/>
      <c r="GT132" s="221"/>
      <c r="GU132" s="221"/>
      <c r="GV132" s="221"/>
      <c r="GW132" s="221"/>
      <c r="GX132" s="221"/>
      <c r="GY132" s="221"/>
      <c r="GZ132" s="221"/>
      <c r="HA132" s="221"/>
      <c r="HB132" s="221"/>
      <c r="HC132" s="221"/>
      <c r="HD132" s="221"/>
      <c r="HE132" s="221"/>
      <c r="HF132" s="221"/>
      <c r="HG132" s="221"/>
      <c r="HH132" s="221"/>
      <c r="HI132" s="221"/>
      <c r="HJ132" s="221"/>
      <c r="HK132" s="221"/>
      <c r="HL132" s="221"/>
      <c r="HM132" s="221"/>
      <c r="HN132" s="221"/>
      <c r="HO132" s="221"/>
      <c r="HP132" s="221"/>
      <c r="HQ132" s="221"/>
      <c r="HR132" s="221"/>
      <c r="HS132" s="221"/>
      <c r="HT132" s="221"/>
      <c r="HU132" s="221"/>
      <c r="HV132" s="221"/>
      <c r="HW132" s="221"/>
      <c r="HX132" s="221"/>
      <c r="HY132" s="221"/>
      <c r="HZ132" s="221"/>
      <c r="IA132" s="221"/>
      <c r="IB132" s="221"/>
      <c r="IC132" s="221"/>
      <c r="ID132" s="221"/>
      <c r="IE132" s="221"/>
      <c r="IF132" s="221"/>
      <c r="IG132" s="221"/>
      <c r="IH132" s="221"/>
      <c r="II132" s="221"/>
      <c r="IJ132" s="221"/>
      <c r="IK132" s="221"/>
      <c r="IL132" s="221"/>
      <c r="IM132" s="221"/>
      <c r="IN132" s="221"/>
      <c r="IO132" s="221"/>
      <c r="IP132" s="221"/>
      <c r="IQ132" s="221"/>
      <c r="IR132" s="221"/>
      <c r="IS132" s="221"/>
      <c r="IT132" s="221"/>
      <c r="IU132" s="221"/>
      <c r="IV132" s="221"/>
      <c r="IW132" s="221"/>
      <c r="IX132" s="221"/>
      <c r="IY132" s="221"/>
      <c r="IZ132" s="221"/>
      <c r="JA132" s="221"/>
      <c r="JB132" s="221"/>
      <c r="JC132" s="221"/>
      <c r="JD132" s="221"/>
      <c r="JE132" s="221"/>
      <c r="JF132" s="221"/>
      <c r="JG132" s="221"/>
      <c r="JH132" s="221"/>
      <c r="JI132" s="221"/>
      <c r="JJ132" s="221"/>
      <c r="JK132" s="221"/>
      <c r="JL132" s="221"/>
      <c r="JM132" s="221"/>
      <c r="JN132" s="221"/>
      <c r="JO132" s="221"/>
      <c r="JP132" s="221"/>
      <c r="JQ132" s="221"/>
      <c r="JR132" s="221"/>
      <c r="JS132" s="221"/>
      <c r="JT132" s="221"/>
      <c r="JU132" s="221"/>
      <c r="JV132" s="221"/>
      <c r="JW132" s="221"/>
      <c r="JX132" s="221"/>
      <c r="JY132" s="221"/>
      <c r="JZ132" s="221"/>
      <c r="KA132" s="221"/>
      <c r="KB132" s="221"/>
      <c r="KC132" s="221"/>
      <c r="KD132" s="221"/>
      <c r="KE132" s="221"/>
      <c r="KF132" s="221"/>
      <c r="KG132" s="221"/>
      <c r="KH132" s="221"/>
      <c r="KI132" s="221"/>
      <c r="KJ132" s="221"/>
      <c r="KK132" s="221"/>
      <c r="KL132" s="221"/>
      <c r="KM132" s="221"/>
      <c r="KN132" s="221"/>
      <c r="KO132" s="221"/>
      <c r="KP132" s="221"/>
      <c r="KQ132" s="221"/>
      <c r="KR132" s="221"/>
      <c r="KS132" s="221"/>
      <c r="KT132" s="221"/>
      <c r="KU132" s="221"/>
      <c r="KV132" s="221"/>
      <c r="KW132" s="221"/>
      <c r="KX132" s="221"/>
      <c r="KY132" s="221"/>
      <c r="KZ132" s="221"/>
      <c r="LA132" s="221"/>
      <c r="LB132" s="221"/>
      <c r="LC132" s="221"/>
      <c r="LD132" s="221"/>
      <c r="LE132" s="221"/>
      <c r="LF132" s="221"/>
      <c r="LG132" s="221"/>
      <c r="LH132" s="221"/>
      <c r="LI132" s="221"/>
      <c r="LJ132" s="221"/>
      <c r="LK132" s="221"/>
      <c r="LL132" s="221"/>
      <c r="LM132" s="221"/>
      <c r="LN132" s="221"/>
      <c r="LO132" s="221"/>
      <c r="LP132" s="221"/>
      <c r="LQ132" s="221"/>
      <c r="LR132" s="221"/>
      <c r="LS132" s="221"/>
      <c r="LT132" s="221"/>
      <c r="LU132" s="221"/>
      <c r="LV132" s="221"/>
      <c r="LW132" s="221"/>
      <c r="LX132" s="221"/>
      <c r="LY132" s="221"/>
      <c r="LZ132" s="221"/>
      <c r="MA132" s="221"/>
      <c r="MB132" s="221"/>
      <c r="MC132" s="221"/>
      <c r="MD132" s="221"/>
      <c r="ME132" s="221"/>
      <c r="MF132" s="221"/>
      <c r="MG132" s="221"/>
      <c r="MH132" s="221"/>
      <c r="MI132" s="221"/>
      <c r="MJ132" s="221"/>
      <c r="MK132" s="221"/>
      <c r="ML132" s="221"/>
      <c r="MM132" s="221"/>
      <c r="MN132" s="221"/>
      <c r="MO132" s="221"/>
      <c r="MP132" s="221"/>
      <c r="MQ132" s="221"/>
      <c r="MR132" s="221"/>
      <c r="MS132" s="221"/>
      <c r="MT132" s="221"/>
      <c r="MU132" s="221"/>
      <c r="MV132" s="221"/>
      <c r="MW132" s="221"/>
      <c r="MX132" s="221"/>
      <c r="MY132" s="221"/>
      <c r="MZ132" s="221"/>
      <c r="NA132" s="221"/>
      <c r="NB132" s="221"/>
      <c r="NC132" s="221"/>
      <c r="ND132" s="221"/>
      <c r="NE132" s="221"/>
      <c r="NF132" s="221"/>
      <c r="NG132" s="221"/>
    </row>
    <row r="133" spans="1:371" s="133" customFormat="1" x14ac:dyDescent="0.25">
      <c r="A133" s="221">
        <v>237</v>
      </c>
      <c r="B133" s="274">
        <v>0</v>
      </c>
      <c r="C133" s="221">
        <v>1</v>
      </c>
      <c r="D133" s="267">
        <v>0</v>
      </c>
      <c r="E133" s="267">
        <v>243</v>
      </c>
      <c r="F133" s="865">
        <f t="shared" si="4"/>
        <v>243</v>
      </c>
      <c r="G133" s="232">
        <v>54</v>
      </c>
      <c r="H133" s="232"/>
      <c r="I133" s="456">
        <v>65</v>
      </c>
      <c r="J133" s="342">
        <v>19.233560749020178</v>
      </c>
      <c r="K133" s="348">
        <v>1.5803814814250885</v>
      </c>
      <c r="L133" s="221">
        <v>1</v>
      </c>
      <c r="M133" s="709">
        <v>0</v>
      </c>
      <c r="Q133" s="592">
        <v>90</v>
      </c>
      <c r="R133" s="608">
        <v>0.95</v>
      </c>
      <c r="S133" s="608">
        <v>59</v>
      </c>
      <c r="T133" s="608"/>
      <c r="U133" s="609">
        <v>47.2</v>
      </c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  <c r="AM133" s="221"/>
      <c r="AN133" s="221"/>
      <c r="AO133" s="221"/>
      <c r="AP133" s="221"/>
      <c r="AQ133" s="221"/>
      <c r="AR133" s="221"/>
      <c r="AS133" s="221"/>
      <c r="AT133" s="221"/>
      <c r="AU133" s="221"/>
      <c r="AV133" s="221"/>
      <c r="AW133" s="221"/>
      <c r="AX133" s="221"/>
      <c r="AY133" s="221"/>
      <c r="AZ133" s="221"/>
      <c r="BA133" s="221"/>
      <c r="BB133" s="221"/>
      <c r="BC133" s="221"/>
      <c r="BD133" s="221"/>
      <c r="BE133" s="221"/>
      <c r="BF133" s="221"/>
      <c r="BG133" s="221"/>
      <c r="BH133" s="221"/>
      <c r="BI133" s="221"/>
      <c r="BJ133" s="221"/>
      <c r="BK133" s="221"/>
      <c r="BL133" s="221"/>
      <c r="BM133" s="221"/>
      <c r="BN133" s="221"/>
      <c r="BO133" s="221"/>
      <c r="BP133" s="221"/>
      <c r="BQ133" s="221"/>
      <c r="BR133" s="221"/>
      <c r="BS133" s="221"/>
      <c r="BT133" s="221"/>
      <c r="BU133" s="221"/>
      <c r="BV133" s="221"/>
      <c r="BW133" s="221"/>
      <c r="BX133" s="221"/>
      <c r="BY133" s="221"/>
      <c r="BZ133" s="221"/>
      <c r="CA133" s="221"/>
      <c r="CB133" s="221"/>
      <c r="CC133" s="221"/>
      <c r="CD133" s="221"/>
      <c r="CE133" s="221"/>
      <c r="CF133" s="221"/>
      <c r="CG133" s="221"/>
      <c r="CH133" s="221"/>
      <c r="CI133" s="221"/>
      <c r="CJ133" s="221"/>
      <c r="CK133" s="221"/>
      <c r="CL133" s="221"/>
      <c r="CM133" s="221"/>
      <c r="CN133" s="221"/>
      <c r="CO133" s="221"/>
      <c r="CP133" s="221"/>
      <c r="CQ133" s="221"/>
      <c r="CR133" s="221"/>
      <c r="CS133" s="221"/>
      <c r="CT133" s="221"/>
      <c r="CU133" s="221"/>
      <c r="CV133" s="221"/>
      <c r="CW133" s="221"/>
      <c r="CX133" s="221"/>
      <c r="CY133" s="221"/>
      <c r="CZ133" s="221"/>
      <c r="DA133" s="221"/>
      <c r="DB133" s="221"/>
      <c r="DC133" s="221"/>
      <c r="DD133" s="221"/>
      <c r="DE133" s="221"/>
      <c r="DF133" s="221"/>
      <c r="DG133" s="221"/>
      <c r="DH133" s="221"/>
      <c r="DI133" s="221"/>
      <c r="DJ133" s="221"/>
      <c r="DK133" s="221"/>
      <c r="DL133" s="221"/>
      <c r="DM133" s="221"/>
      <c r="DN133" s="221"/>
      <c r="DO133" s="221"/>
      <c r="DP133" s="221"/>
      <c r="DQ133" s="221"/>
      <c r="DR133" s="221"/>
      <c r="DS133" s="221"/>
      <c r="DT133" s="221"/>
      <c r="DU133" s="221"/>
      <c r="DV133" s="221"/>
      <c r="DW133" s="221"/>
      <c r="DX133" s="221"/>
      <c r="DY133" s="221"/>
      <c r="DZ133" s="221"/>
      <c r="EA133" s="221"/>
      <c r="EB133" s="221"/>
      <c r="EC133" s="221"/>
      <c r="ED133" s="221"/>
      <c r="EE133" s="221"/>
      <c r="EF133" s="221"/>
      <c r="EG133" s="221"/>
      <c r="EH133" s="221"/>
      <c r="EI133" s="221"/>
      <c r="EJ133" s="221"/>
      <c r="EK133" s="221"/>
      <c r="EL133" s="221"/>
      <c r="EM133" s="221"/>
      <c r="EN133" s="221"/>
      <c r="EO133" s="221"/>
      <c r="EP133" s="221"/>
      <c r="EQ133" s="221"/>
      <c r="ER133" s="221"/>
      <c r="ES133" s="221"/>
      <c r="ET133" s="221"/>
      <c r="EU133" s="221"/>
      <c r="EV133" s="221"/>
      <c r="EW133" s="221"/>
      <c r="EX133" s="221"/>
      <c r="EY133" s="221"/>
      <c r="EZ133" s="221"/>
      <c r="FA133" s="221"/>
      <c r="FB133" s="221"/>
      <c r="FC133" s="221"/>
      <c r="FD133" s="221"/>
      <c r="FE133" s="221"/>
      <c r="FF133" s="221"/>
      <c r="FG133" s="221"/>
      <c r="FH133" s="221"/>
      <c r="FI133" s="221"/>
      <c r="FJ133" s="221"/>
      <c r="FK133" s="221"/>
      <c r="FL133" s="221"/>
      <c r="FM133" s="221"/>
      <c r="FN133" s="221"/>
      <c r="FO133" s="221"/>
      <c r="FP133" s="221"/>
      <c r="FQ133" s="221"/>
      <c r="FR133" s="221"/>
      <c r="FS133" s="221"/>
      <c r="FT133" s="221"/>
      <c r="FU133" s="221"/>
      <c r="FV133" s="221"/>
      <c r="FW133" s="221"/>
      <c r="FX133" s="221"/>
      <c r="FY133" s="221"/>
      <c r="FZ133" s="221"/>
      <c r="GA133" s="221"/>
      <c r="GB133" s="221"/>
      <c r="GC133" s="221"/>
      <c r="GD133" s="221"/>
      <c r="GE133" s="221"/>
      <c r="GF133" s="221"/>
      <c r="GG133" s="221"/>
      <c r="GH133" s="221"/>
      <c r="GI133" s="221"/>
      <c r="GJ133" s="221"/>
      <c r="GK133" s="221"/>
      <c r="GL133" s="221"/>
      <c r="GM133" s="221"/>
      <c r="GN133" s="221"/>
      <c r="GO133" s="221"/>
      <c r="GP133" s="221"/>
      <c r="GQ133" s="221"/>
      <c r="GR133" s="221"/>
      <c r="GS133" s="221"/>
      <c r="GT133" s="221"/>
      <c r="GU133" s="221"/>
      <c r="GV133" s="221"/>
      <c r="GW133" s="221"/>
      <c r="GX133" s="221"/>
      <c r="GY133" s="221"/>
      <c r="GZ133" s="221"/>
      <c r="HA133" s="221"/>
      <c r="HB133" s="221"/>
      <c r="HC133" s="221"/>
      <c r="HD133" s="221"/>
      <c r="HE133" s="221"/>
      <c r="HF133" s="221"/>
      <c r="HG133" s="221"/>
      <c r="HH133" s="221"/>
      <c r="HI133" s="221"/>
      <c r="HJ133" s="221"/>
      <c r="HK133" s="221"/>
      <c r="HL133" s="221"/>
      <c r="HM133" s="221"/>
      <c r="HN133" s="221"/>
      <c r="HO133" s="221"/>
      <c r="HP133" s="221"/>
      <c r="HQ133" s="221"/>
      <c r="HR133" s="221"/>
      <c r="HS133" s="221"/>
      <c r="HT133" s="221"/>
      <c r="HU133" s="221"/>
      <c r="HV133" s="221"/>
      <c r="HW133" s="221"/>
      <c r="HX133" s="221"/>
      <c r="HY133" s="221"/>
      <c r="HZ133" s="221"/>
      <c r="IA133" s="221"/>
      <c r="IB133" s="221"/>
      <c r="IC133" s="221"/>
      <c r="ID133" s="221"/>
      <c r="IE133" s="221"/>
      <c r="IF133" s="221"/>
      <c r="IG133" s="221"/>
      <c r="IH133" s="221"/>
      <c r="II133" s="221"/>
      <c r="IJ133" s="221"/>
      <c r="IK133" s="221"/>
      <c r="IL133" s="221"/>
      <c r="IM133" s="221"/>
      <c r="IN133" s="221"/>
      <c r="IO133" s="221"/>
      <c r="IP133" s="221"/>
      <c r="IQ133" s="221"/>
      <c r="IR133" s="221"/>
      <c r="IS133" s="221"/>
      <c r="IT133" s="221"/>
      <c r="IU133" s="221"/>
      <c r="IV133" s="221"/>
      <c r="IW133" s="221"/>
      <c r="IX133" s="221"/>
      <c r="IY133" s="221"/>
      <c r="IZ133" s="221"/>
      <c r="JA133" s="221"/>
      <c r="JB133" s="221"/>
      <c r="JC133" s="221"/>
      <c r="JD133" s="221"/>
      <c r="JE133" s="221"/>
      <c r="JF133" s="221"/>
      <c r="JG133" s="221"/>
      <c r="JH133" s="221"/>
      <c r="JI133" s="221"/>
      <c r="JJ133" s="221"/>
      <c r="JK133" s="221"/>
      <c r="JL133" s="221"/>
      <c r="JM133" s="221"/>
      <c r="JN133" s="221"/>
      <c r="JO133" s="221"/>
      <c r="JP133" s="221"/>
      <c r="JQ133" s="221"/>
      <c r="JR133" s="221"/>
      <c r="JS133" s="221"/>
      <c r="JT133" s="221"/>
      <c r="JU133" s="221"/>
      <c r="JV133" s="221"/>
      <c r="JW133" s="221"/>
      <c r="JX133" s="221"/>
      <c r="JY133" s="221"/>
      <c r="JZ133" s="221"/>
      <c r="KA133" s="221"/>
      <c r="KB133" s="221"/>
      <c r="KC133" s="221"/>
      <c r="KD133" s="221"/>
      <c r="KE133" s="221"/>
      <c r="KF133" s="221"/>
      <c r="KG133" s="221"/>
      <c r="KH133" s="221"/>
      <c r="KI133" s="221"/>
      <c r="KJ133" s="221"/>
      <c r="KK133" s="221"/>
      <c r="KL133" s="221"/>
      <c r="KM133" s="221"/>
      <c r="KN133" s="221"/>
      <c r="KO133" s="221"/>
      <c r="KP133" s="221"/>
      <c r="KQ133" s="221"/>
      <c r="KR133" s="221"/>
      <c r="KS133" s="221"/>
      <c r="KT133" s="221"/>
      <c r="KU133" s="221"/>
      <c r="KV133" s="221"/>
      <c r="KW133" s="221"/>
      <c r="KX133" s="221"/>
      <c r="KY133" s="221"/>
      <c r="KZ133" s="221"/>
      <c r="LA133" s="221"/>
      <c r="LB133" s="221"/>
      <c r="LC133" s="221"/>
      <c r="LD133" s="221"/>
      <c r="LE133" s="221"/>
      <c r="LF133" s="221"/>
      <c r="LG133" s="221"/>
      <c r="LH133" s="221"/>
      <c r="LI133" s="221"/>
      <c r="LJ133" s="221"/>
      <c r="LK133" s="221"/>
      <c r="LL133" s="221"/>
      <c r="LM133" s="221"/>
      <c r="LN133" s="221"/>
      <c r="LO133" s="221"/>
      <c r="LP133" s="221"/>
      <c r="LQ133" s="221"/>
      <c r="LR133" s="221"/>
      <c r="LS133" s="221"/>
      <c r="LT133" s="221"/>
      <c r="LU133" s="221"/>
      <c r="LV133" s="221"/>
      <c r="LW133" s="221"/>
      <c r="LX133" s="221"/>
      <c r="LY133" s="221"/>
      <c r="LZ133" s="221"/>
      <c r="MA133" s="221"/>
      <c r="MB133" s="221"/>
      <c r="MC133" s="221"/>
      <c r="MD133" s="221"/>
      <c r="ME133" s="221"/>
      <c r="MF133" s="221"/>
      <c r="MG133" s="221"/>
      <c r="MH133" s="221"/>
      <c r="MI133" s="221"/>
      <c r="MJ133" s="221"/>
      <c r="MK133" s="221"/>
      <c r="ML133" s="221"/>
      <c r="MM133" s="221"/>
      <c r="MN133" s="221"/>
      <c r="MO133" s="221"/>
      <c r="MP133" s="221"/>
      <c r="MQ133" s="221"/>
      <c r="MR133" s="221"/>
      <c r="MS133" s="221"/>
      <c r="MT133" s="221"/>
      <c r="MU133" s="221"/>
      <c r="MV133" s="221"/>
      <c r="MW133" s="221"/>
      <c r="MX133" s="221"/>
      <c r="MY133" s="221"/>
      <c r="MZ133" s="221"/>
      <c r="NA133" s="221"/>
      <c r="NB133" s="221"/>
      <c r="NC133" s="221"/>
      <c r="ND133" s="221"/>
      <c r="NE133" s="221"/>
      <c r="NF133" s="221"/>
      <c r="NG133" s="221"/>
    </row>
    <row r="134" spans="1:371" s="133" customFormat="1" x14ac:dyDescent="0.25">
      <c r="A134" s="274">
        <v>238</v>
      </c>
      <c r="B134" s="221">
        <v>0</v>
      </c>
      <c r="C134" s="221">
        <v>1</v>
      </c>
      <c r="D134" s="267">
        <v>0</v>
      </c>
      <c r="E134" s="267">
        <v>244</v>
      </c>
      <c r="F134" s="865">
        <f t="shared" si="4"/>
        <v>244</v>
      </c>
      <c r="G134" s="232">
        <v>55</v>
      </c>
      <c r="H134" s="232"/>
      <c r="I134" s="439">
        <v>66</v>
      </c>
      <c r="J134" s="342">
        <v>34.71783865673526</v>
      </c>
      <c r="K134" s="348">
        <v>2.2673194652867483</v>
      </c>
      <c r="L134" s="61">
        <v>0</v>
      </c>
      <c r="M134" s="326">
        <v>0</v>
      </c>
      <c r="Q134" s="592">
        <v>125</v>
      </c>
      <c r="R134" s="617">
        <v>0.94</v>
      </c>
      <c r="S134" s="592">
        <v>80</v>
      </c>
      <c r="T134" s="592"/>
      <c r="U134" s="607">
        <v>32.5</v>
      </c>
      <c r="V134" s="221"/>
      <c r="W134" s="221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  <c r="AM134" s="221"/>
      <c r="AN134" s="221"/>
      <c r="AO134" s="221"/>
      <c r="AP134" s="221"/>
      <c r="AQ134" s="221"/>
      <c r="AR134" s="221"/>
      <c r="AS134" s="221"/>
      <c r="AT134" s="221"/>
      <c r="AU134" s="221"/>
      <c r="AV134" s="221"/>
      <c r="AW134" s="221"/>
      <c r="AX134" s="221"/>
      <c r="AY134" s="221"/>
      <c r="AZ134" s="221"/>
      <c r="BA134" s="221"/>
      <c r="BB134" s="221"/>
      <c r="BC134" s="221"/>
      <c r="BD134" s="221"/>
      <c r="BE134" s="221"/>
      <c r="BF134" s="221"/>
      <c r="BG134" s="221"/>
      <c r="BH134" s="221"/>
      <c r="BI134" s="221"/>
      <c r="BJ134" s="221"/>
      <c r="BK134" s="221"/>
      <c r="BL134" s="221"/>
      <c r="BM134" s="221"/>
      <c r="BN134" s="221"/>
      <c r="BO134" s="221"/>
      <c r="BP134" s="221"/>
      <c r="BQ134" s="221"/>
      <c r="BR134" s="221"/>
      <c r="BS134" s="221"/>
      <c r="BT134" s="221"/>
      <c r="BU134" s="221"/>
      <c r="BV134" s="221"/>
      <c r="BW134" s="221"/>
      <c r="BX134" s="221"/>
      <c r="BY134" s="221"/>
      <c r="BZ134" s="221"/>
      <c r="CA134" s="221"/>
      <c r="CB134" s="221"/>
      <c r="CC134" s="221"/>
      <c r="CD134" s="221"/>
      <c r="CE134" s="221"/>
      <c r="CF134" s="221"/>
      <c r="CG134" s="221"/>
      <c r="CH134" s="221"/>
      <c r="CI134" s="221"/>
      <c r="CJ134" s="221"/>
      <c r="CK134" s="221"/>
      <c r="CL134" s="221"/>
      <c r="CM134" s="221"/>
      <c r="CN134" s="221"/>
      <c r="CO134" s="221"/>
      <c r="CP134" s="221"/>
      <c r="CQ134" s="221"/>
      <c r="CR134" s="221"/>
      <c r="CS134" s="221"/>
      <c r="CT134" s="221"/>
      <c r="CU134" s="221"/>
      <c r="CV134" s="221"/>
      <c r="CW134" s="221"/>
      <c r="CX134" s="221"/>
      <c r="CY134" s="221"/>
      <c r="CZ134" s="221"/>
      <c r="DA134" s="221"/>
      <c r="DB134" s="221"/>
      <c r="DC134" s="221"/>
      <c r="DD134" s="221"/>
      <c r="DE134" s="221"/>
      <c r="DF134" s="221"/>
      <c r="DG134" s="221"/>
      <c r="DH134" s="221"/>
      <c r="DI134" s="221"/>
      <c r="DJ134" s="221"/>
      <c r="DK134" s="221"/>
      <c r="DL134" s="221"/>
      <c r="DM134" s="221"/>
      <c r="DN134" s="221"/>
      <c r="DO134" s="221"/>
      <c r="DP134" s="221"/>
      <c r="DQ134" s="221"/>
      <c r="DR134" s="221"/>
      <c r="DS134" s="221"/>
      <c r="DT134" s="221"/>
      <c r="DU134" s="221"/>
      <c r="DV134" s="221"/>
      <c r="DW134" s="221"/>
      <c r="DX134" s="221"/>
      <c r="DY134" s="221"/>
      <c r="DZ134" s="221"/>
      <c r="EA134" s="221"/>
      <c r="EB134" s="221"/>
      <c r="EC134" s="221"/>
      <c r="ED134" s="221"/>
      <c r="EE134" s="221"/>
      <c r="EF134" s="221"/>
      <c r="EG134" s="221"/>
      <c r="EH134" s="221"/>
      <c r="EI134" s="221"/>
      <c r="EJ134" s="221"/>
      <c r="EK134" s="221"/>
      <c r="EL134" s="221"/>
      <c r="EM134" s="221"/>
      <c r="EN134" s="221"/>
      <c r="EO134" s="221"/>
      <c r="EP134" s="221"/>
      <c r="EQ134" s="221"/>
      <c r="ER134" s="221"/>
      <c r="ES134" s="221"/>
      <c r="ET134" s="221"/>
      <c r="EU134" s="221"/>
      <c r="EV134" s="221"/>
      <c r="EW134" s="221"/>
      <c r="EX134" s="221"/>
      <c r="EY134" s="221"/>
      <c r="EZ134" s="221"/>
      <c r="FA134" s="221"/>
      <c r="FB134" s="221"/>
      <c r="FC134" s="221"/>
      <c r="FD134" s="221"/>
      <c r="FE134" s="221"/>
      <c r="FF134" s="221"/>
      <c r="FG134" s="221"/>
      <c r="FH134" s="221"/>
      <c r="FI134" s="221"/>
      <c r="FJ134" s="221"/>
      <c r="FK134" s="221"/>
      <c r="FL134" s="221"/>
      <c r="FM134" s="221"/>
      <c r="FN134" s="221"/>
      <c r="FO134" s="221"/>
      <c r="FP134" s="221"/>
      <c r="FQ134" s="221"/>
      <c r="FR134" s="221"/>
      <c r="FS134" s="221"/>
      <c r="FT134" s="221"/>
      <c r="FU134" s="221"/>
      <c r="FV134" s="221"/>
      <c r="FW134" s="221"/>
      <c r="FX134" s="221"/>
      <c r="FY134" s="221"/>
      <c r="FZ134" s="221"/>
      <c r="GA134" s="221"/>
      <c r="GB134" s="221"/>
      <c r="GC134" s="221"/>
      <c r="GD134" s="221"/>
      <c r="GE134" s="221"/>
      <c r="GF134" s="221"/>
      <c r="GG134" s="221"/>
      <c r="GH134" s="221"/>
      <c r="GI134" s="221"/>
      <c r="GJ134" s="221"/>
      <c r="GK134" s="221"/>
      <c r="GL134" s="221"/>
      <c r="GM134" s="221"/>
      <c r="GN134" s="221"/>
      <c r="GO134" s="221"/>
      <c r="GP134" s="221"/>
      <c r="GQ134" s="221"/>
      <c r="GR134" s="221"/>
      <c r="GS134" s="221"/>
      <c r="GT134" s="221"/>
      <c r="GU134" s="221"/>
      <c r="GV134" s="221"/>
      <c r="GW134" s="221"/>
      <c r="GX134" s="221"/>
      <c r="GY134" s="221"/>
      <c r="GZ134" s="221"/>
      <c r="HA134" s="221"/>
      <c r="HB134" s="221"/>
      <c r="HC134" s="221"/>
      <c r="HD134" s="221"/>
      <c r="HE134" s="221"/>
      <c r="HF134" s="221"/>
      <c r="HG134" s="221"/>
      <c r="HH134" s="221"/>
      <c r="HI134" s="221"/>
      <c r="HJ134" s="221"/>
      <c r="HK134" s="221"/>
      <c r="HL134" s="221"/>
      <c r="HM134" s="221"/>
      <c r="HN134" s="221"/>
      <c r="HO134" s="221"/>
      <c r="HP134" s="221"/>
      <c r="HQ134" s="221"/>
      <c r="HR134" s="221"/>
      <c r="HS134" s="221"/>
      <c r="HT134" s="221"/>
      <c r="HU134" s="221"/>
      <c r="HV134" s="221"/>
      <c r="HW134" s="221"/>
      <c r="HX134" s="221"/>
      <c r="HY134" s="221"/>
      <c r="HZ134" s="221"/>
      <c r="IA134" s="221"/>
      <c r="IB134" s="221"/>
      <c r="IC134" s="221"/>
      <c r="ID134" s="221"/>
      <c r="IE134" s="221"/>
      <c r="IF134" s="221"/>
      <c r="IG134" s="221"/>
      <c r="IH134" s="221"/>
      <c r="II134" s="221"/>
      <c r="IJ134" s="221"/>
      <c r="IK134" s="221"/>
      <c r="IL134" s="221"/>
      <c r="IM134" s="221"/>
      <c r="IN134" s="221"/>
      <c r="IO134" s="221"/>
      <c r="IP134" s="221"/>
      <c r="IQ134" s="221"/>
      <c r="IR134" s="221"/>
      <c r="IS134" s="221"/>
      <c r="IT134" s="221"/>
      <c r="IU134" s="221"/>
      <c r="IV134" s="221"/>
      <c r="IW134" s="221"/>
      <c r="IX134" s="221"/>
      <c r="IY134" s="221"/>
      <c r="IZ134" s="221"/>
      <c r="JA134" s="221"/>
      <c r="JB134" s="221"/>
      <c r="JC134" s="221"/>
      <c r="JD134" s="221"/>
      <c r="JE134" s="221"/>
      <c r="JF134" s="221"/>
      <c r="JG134" s="221"/>
      <c r="JH134" s="221"/>
      <c r="JI134" s="221"/>
      <c r="JJ134" s="221"/>
      <c r="JK134" s="221"/>
      <c r="JL134" s="221"/>
      <c r="JM134" s="221"/>
      <c r="JN134" s="221"/>
      <c r="JO134" s="221"/>
      <c r="JP134" s="221"/>
      <c r="JQ134" s="221"/>
      <c r="JR134" s="221"/>
      <c r="JS134" s="221"/>
      <c r="JT134" s="221"/>
      <c r="JU134" s="221"/>
      <c r="JV134" s="221"/>
      <c r="JW134" s="221"/>
      <c r="JX134" s="221"/>
      <c r="JY134" s="221"/>
      <c r="JZ134" s="221"/>
      <c r="KA134" s="221"/>
      <c r="KB134" s="221"/>
      <c r="KC134" s="221"/>
      <c r="KD134" s="221"/>
      <c r="KE134" s="221"/>
      <c r="KF134" s="221"/>
      <c r="KG134" s="221"/>
      <c r="KH134" s="221"/>
      <c r="KI134" s="221"/>
      <c r="KJ134" s="221"/>
      <c r="KK134" s="221"/>
      <c r="KL134" s="221"/>
      <c r="KM134" s="221"/>
      <c r="KN134" s="221"/>
      <c r="KO134" s="221"/>
      <c r="KP134" s="221"/>
      <c r="KQ134" s="221"/>
      <c r="KR134" s="221"/>
      <c r="KS134" s="221"/>
      <c r="KT134" s="221"/>
      <c r="KU134" s="221"/>
      <c r="KV134" s="221"/>
      <c r="KW134" s="221"/>
      <c r="KX134" s="221"/>
      <c r="KY134" s="221"/>
      <c r="KZ134" s="221"/>
      <c r="LA134" s="221"/>
      <c r="LB134" s="221"/>
      <c r="LC134" s="221"/>
      <c r="LD134" s="221"/>
      <c r="LE134" s="221"/>
      <c r="LF134" s="221"/>
      <c r="LG134" s="221"/>
      <c r="LH134" s="221"/>
      <c r="LI134" s="221"/>
      <c r="LJ134" s="221"/>
      <c r="LK134" s="221"/>
      <c r="LL134" s="221"/>
      <c r="LM134" s="221"/>
      <c r="LN134" s="221"/>
      <c r="LO134" s="221"/>
      <c r="LP134" s="221"/>
      <c r="LQ134" s="221"/>
      <c r="LR134" s="221"/>
      <c r="LS134" s="221"/>
      <c r="LT134" s="221"/>
      <c r="LU134" s="221"/>
      <c r="LV134" s="221"/>
      <c r="LW134" s="221"/>
      <c r="LX134" s="221"/>
      <c r="LY134" s="221"/>
      <c r="LZ134" s="221"/>
      <c r="MA134" s="221"/>
      <c r="MB134" s="221"/>
      <c r="MC134" s="221"/>
      <c r="MD134" s="221"/>
      <c r="ME134" s="221"/>
      <c r="MF134" s="221"/>
      <c r="MG134" s="221"/>
      <c r="MH134" s="221"/>
      <c r="MI134" s="221"/>
      <c r="MJ134" s="221"/>
      <c r="MK134" s="221"/>
      <c r="ML134" s="221"/>
      <c r="MM134" s="221"/>
      <c r="MN134" s="221"/>
      <c r="MO134" s="221"/>
      <c r="MP134" s="221"/>
      <c r="MQ134" s="221"/>
      <c r="MR134" s="221"/>
      <c r="MS134" s="221"/>
      <c r="MT134" s="221"/>
      <c r="MU134" s="221"/>
      <c r="MV134" s="221"/>
      <c r="MW134" s="221"/>
      <c r="MX134" s="221"/>
      <c r="MY134" s="221"/>
      <c r="MZ134" s="221"/>
      <c r="NA134" s="221"/>
      <c r="NB134" s="221"/>
      <c r="NC134" s="221"/>
      <c r="ND134" s="221"/>
      <c r="NE134" s="221"/>
      <c r="NF134" s="221"/>
      <c r="NG134" s="221"/>
    </row>
    <row r="135" spans="1:371" s="133" customFormat="1" x14ac:dyDescent="0.25">
      <c r="A135" s="221">
        <v>239</v>
      </c>
      <c r="B135" s="221">
        <v>0</v>
      </c>
      <c r="C135" s="221">
        <v>1</v>
      </c>
      <c r="D135" s="267">
        <v>0</v>
      </c>
      <c r="E135" s="267">
        <v>245</v>
      </c>
      <c r="F135" s="865">
        <f t="shared" si="4"/>
        <v>245</v>
      </c>
      <c r="G135" s="232">
        <v>56</v>
      </c>
      <c r="H135" s="232"/>
      <c r="I135" s="456">
        <v>66</v>
      </c>
      <c r="J135" s="342">
        <v>24.196597353497161</v>
      </c>
      <c r="K135" s="348">
        <v>1.8509928097119155</v>
      </c>
      <c r="L135" s="61">
        <v>0</v>
      </c>
      <c r="M135" s="326">
        <v>0</v>
      </c>
      <c r="Q135" s="592">
        <v>92</v>
      </c>
      <c r="R135" s="617">
        <v>0.99</v>
      </c>
      <c r="S135" s="592">
        <v>75</v>
      </c>
      <c r="T135" s="592"/>
      <c r="U135" s="607">
        <v>116.4</v>
      </c>
      <c r="V135" s="221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  <c r="AM135" s="221"/>
      <c r="AN135" s="221"/>
      <c r="AO135" s="221"/>
      <c r="AP135" s="221"/>
      <c r="AQ135" s="221"/>
      <c r="AR135" s="221"/>
      <c r="AS135" s="221"/>
      <c r="AT135" s="221"/>
      <c r="AU135" s="221"/>
      <c r="AV135" s="221"/>
      <c r="AW135" s="221"/>
      <c r="AX135" s="221"/>
      <c r="AY135" s="221"/>
      <c r="AZ135" s="221"/>
      <c r="BA135" s="221"/>
      <c r="BB135" s="221"/>
      <c r="BC135" s="221"/>
      <c r="BD135" s="221"/>
      <c r="BE135" s="221"/>
      <c r="BF135" s="221"/>
      <c r="BG135" s="221"/>
      <c r="BH135" s="221"/>
      <c r="BI135" s="221"/>
      <c r="BJ135" s="221"/>
      <c r="BK135" s="221"/>
      <c r="BL135" s="221"/>
      <c r="BM135" s="221"/>
      <c r="BN135" s="221"/>
      <c r="BO135" s="221"/>
      <c r="BP135" s="221"/>
      <c r="BQ135" s="221"/>
      <c r="BR135" s="221"/>
      <c r="BS135" s="221"/>
      <c r="BT135" s="221"/>
      <c r="BU135" s="221"/>
      <c r="BV135" s="221"/>
      <c r="BW135" s="221"/>
      <c r="BX135" s="221"/>
      <c r="BY135" s="221"/>
      <c r="BZ135" s="221"/>
      <c r="CA135" s="221"/>
      <c r="CB135" s="221"/>
      <c r="CC135" s="221"/>
      <c r="CD135" s="221"/>
      <c r="CE135" s="221"/>
      <c r="CF135" s="221"/>
      <c r="CG135" s="221"/>
      <c r="CH135" s="221"/>
      <c r="CI135" s="221"/>
      <c r="CJ135" s="221"/>
      <c r="CK135" s="221"/>
      <c r="CL135" s="221"/>
      <c r="CM135" s="221"/>
      <c r="CN135" s="221"/>
      <c r="CO135" s="221"/>
      <c r="CP135" s="221"/>
      <c r="CQ135" s="221"/>
      <c r="CR135" s="221"/>
      <c r="CS135" s="221"/>
      <c r="CT135" s="221"/>
      <c r="CU135" s="221"/>
      <c r="CV135" s="221"/>
      <c r="CW135" s="221"/>
      <c r="CX135" s="221"/>
      <c r="CY135" s="221"/>
      <c r="CZ135" s="221"/>
      <c r="DA135" s="221"/>
      <c r="DB135" s="221"/>
      <c r="DC135" s="221"/>
      <c r="DD135" s="221"/>
      <c r="DE135" s="221"/>
      <c r="DF135" s="221"/>
      <c r="DG135" s="221"/>
      <c r="DH135" s="221"/>
      <c r="DI135" s="221"/>
      <c r="DJ135" s="221"/>
      <c r="DK135" s="221"/>
      <c r="DL135" s="221"/>
      <c r="DM135" s="221"/>
      <c r="DN135" s="221"/>
      <c r="DO135" s="221"/>
      <c r="DP135" s="221"/>
      <c r="DQ135" s="221"/>
      <c r="DR135" s="221"/>
      <c r="DS135" s="221"/>
      <c r="DT135" s="221"/>
      <c r="DU135" s="221"/>
      <c r="DV135" s="221"/>
      <c r="DW135" s="221"/>
      <c r="DX135" s="221"/>
      <c r="DY135" s="221"/>
      <c r="DZ135" s="221"/>
      <c r="EA135" s="221"/>
      <c r="EB135" s="221"/>
      <c r="EC135" s="221"/>
      <c r="ED135" s="221"/>
      <c r="EE135" s="221"/>
      <c r="EF135" s="221"/>
      <c r="EG135" s="221"/>
      <c r="EH135" s="221"/>
      <c r="EI135" s="221"/>
      <c r="EJ135" s="221"/>
      <c r="EK135" s="221"/>
      <c r="EL135" s="221"/>
      <c r="EM135" s="221"/>
      <c r="EN135" s="221"/>
      <c r="EO135" s="221"/>
      <c r="EP135" s="221"/>
      <c r="EQ135" s="221"/>
      <c r="ER135" s="221"/>
      <c r="ES135" s="221"/>
      <c r="ET135" s="221"/>
      <c r="EU135" s="221"/>
      <c r="EV135" s="221"/>
      <c r="EW135" s="221"/>
      <c r="EX135" s="221"/>
      <c r="EY135" s="221"/>
      <c r="EZ135" s="221"/>
      <c r="FA135" s="221"/>
      <c r="FB135" s="221"/>
      <c r="FC135" s="221"/>
      <c r="FD135" s="221"/>
      <c r="FE135" s="221"/>
      <c r="FF135" s="221"/>
      <c r="FG135" s="221"/>
      <c r="FH135" s="221"/>
      <c r="FI135" s="221"/>
      <c r="FJ135" s="221"/>
      <c r="FK135" s="221"/>
      <c r="FL135" s="221"/>
      <c r="FM135" s="221"/>
      <c r="FN135" s="221"/>
      <c r="FO135" s="221"/>
      <c r="FP135" s="221"/>
      <c r="FQ135" s="221"/>
      <c r="FR135" s="221"/>
      <c r="FS135" s="221"/>
      <c r="FT135" s="221"/>
      <c r="FU135" s="221"/>
      <c r="FV135" s="221"/>
      <c r="FW135" s="221"/>
      <c r="FX135" s="221"/>
      <c r="FY135" s="221"/>
      <c r="FZ135" s="221"/>
      <c r="GA135" s="221"/>
      <c r="GB135" s="221"/>
      <c r="GC135" s="221"/>
      <c r="GD135" s="221"/>
      <c r="GE135" s="221"/>
      <c r="GF135" s="221"/>
      <c r="GG135" s="221"/>
      <c r="GH135" s="221"/>
      <c r="GI135" s="221"/>
      <c r="GJ135" s="221"/>
      <c r="GK135" s="221"/>
      <c r="GL135" s="221"/>
      <c r="GM135" s="221"/>
      <c r="GN135" s="221"/>
      <c r="GO135" s="221"/>
      <c r="GP135" s="221"/>
      <c r="GQ135" s="221"/>
      <c r="GR135" s="221"/>
      <c r="GS135" s="221"/>
      <c r="GT135" s="221"/>
      <c r="GU135" s="221"/>
      <c r="GV135" s="221"/>
      <c r="GW135" s="221"/>
      <c r="GX135" s="221"/>
      <c r="GY135" s="221"/>
      <c r="GZ135" s="221"/>
      <c r="HA135" s="221"/>
      <c r="HB135" s="221"/>
      <c r="HC135" s="221"/>
      <c r="HD135" s="221"/>
      <c r="HE135" s="221"/>
      <c r="HF135" s="221"/>
      <c r="HG135" s="221"/>
      <c r="HH135" s="221"/>
      <c r="HI135" s="221"/>
      <c r="HJ135" s="221"/>
      <c r="HK135" s="221"/>
      <c r="HL135" s="221"/>
      <c r="HM135" s="221"/>
      <c r="HN135" s="221"/>
      <c r="HO135" s="221"/>
      <c r="HP135" s="221"/>
      <c r="HQ135" s="221"/>
      <c r="HR135" s="221"/>
      <c r="HS135" s="221"/>
      <c r="HT135" s="221"/>
      <c r="HU135" s="221"/>
      <c r="HV135" s="221"/>
      <c r="HW135" s="221"/>
      <c r="HX135" s="221"/>
      <c r="HY135" s="221"/>
      <c r="HZ135" s="221"/>
      <c r="IA135" s="221"/>
      <c r="IB135" s="221"/>
      <c r="IC135" s="221"/>
      <c r="ID135" s="221"/>
      <c r="IE135" s="221"/>
      <c r="IF135" s="221"/>
      <c r="IG135" s="221"/>
      <c r="IH135" s="221"/>
      <c r="II135" s="221"/>
      <c r="IJ135" s="221"/>
      <c r="IK135" s="221"/>
      <c r="IL135" s="221"/>
      <c r="IM135" s="221"/>
      <c r="IN135" s="221"/>
      <c r="IO135" s="221"/>
      <c r="IP135" s="221"/>
      <c r="IQ135" s="221"/>
      <c r="IR135" s="221"/>
      <c r="IS135" s="221"/>
      <c r="IT135" s="221"/>
      <c r="IU135" s="221"/>
      <c r="IV135" s="221"/>
      <c r="IW135" s="221"/>
      <c r="IX135" s="221"/>
      <c r="IY135" s="221"/>
      <c r="IZ135" s="221"/>
      <c r="JA135" s="221"/>
      <c r="JB135" s="221"/>
      <c r="JC135" s="221"/>
      <c r="JD135" s="221"/>
      <c r="JE135" s="221"/>
      <c r="JF135" s="221"/>
      <c r="JG135" s="221"/>
      <c r="JH135" s="221"/>
      <c r="JI135" s="221"/>
      <c r="JJ135" s="221"/>
      <c r="JK135" s="221"/>
      <c r="JL135" s="221"/>
      <c r="JM135" s="221"/>
      <c r="JN135" s="221"/>
      <c r="JO135" s="221"/>
      <c r="JP135" s="221"/>
      <c r="JQ135" s="221"/>
      <c r="JR135" s="221"/>
      <c r="JS135" s="221"/>
      <c r="JT135" s="221"/>
      <c r="JU135" s="221"/>
      <c r="JV135" s="221"/>
      <c r="JW135" s="221"/>
      <c r="JX135" s="221"/>
      <c r="JY135" s="221"/>
      <c r="JZ135" s="221"/>
      <c r="KA135" s="221"/>
      <c r="KB135" s="221"/>
      <c r="KC135" s="221"/>
      <c r="KD135" s="221"/>
      <c r="KE135" s="221"/>
      <c r="KF135" s="221"/>
      <c r="KG135" s="221"/>
      <c r="KH135" s="221"/>
      <c r="KI135" s="221"/>
      <c r="KJ135" s="221"/>
      <c r="KK135" s="221"/>
      <c r="KL135" s="221"/>
      <c r="KM135" s="221"/>
      <c r="KN135" s="221"/>
      <c r="KO135" s="221"/>
      <c r="KP135" s="221"/>
      <c r="KQ135" s="221"/>
      <c r="KR135" s="221"/>
      <c r="KS135" s="221"/>
      <c r="KT135" s="221"/>
      <c r="KU135" s="221"/>
      <c r="KV135" s="221"/>
      <c r="KW135" s="221"/>
      <c r="KX135" s="221"/>
      <c r="KY135" s="221"/>
      <c r="KZ135" s="221"/>
      <c r="LA135" s="221"/>
      <c r="LB135" s="221"/>
      <c r="LC135" s="221"/>
      <c r="LD135" s="221"/>
      <c r="LE135" s="221"/>
      <c r="LF135" s="221"/>
      <c r="LG135" s="221"/>
      <c r="LH135" s="221"/>
      <c r="LI135" s="221"/>
      <c r="LJ135" s="221"/>
      <c r="LK135" s="221"/>
      <c r="LL135" s="221"/>
      <c r="LM135" s="221"/>
      <c r="LN135" s="221"/>
      <c r="LO135" s="221"/>
      <c r="LP135" s="221"/>
      <c r="LQ135" s="221"/>
      <c r="LR135" s="221"/>
      <c r="LS135" s="221"/>
      <c r="LT135" s="221"/>
      <c r="LU135" s="221"/>
      <c r="LV135" s="221"/>
      <c r="LW135" s="221"/>
      <c r="LX135" s="221"/>
      <c r="LY135" s="221"/>
      <c r="LZ135" s="221"/>
      <c r="MA135" s="221"/>
      <c r="MB135" s="221"/>
      <c r="MC135" s="221"/>
      <c r="MD135" s="221"/>
      <c r="ME135" s="221"/>
      <c r="MF135" s="221"/>
      <c r="MG135" s="221"/>
      <c r="MH135" s="221"/>
      <c r="MI135" s="221"/>
      <c r="MJ135" s="221"/>
      <c r="MK135" s="221"/>
      <c r="ML135" s="221"/>
      <c r="MM135" s="221"/>
      <c r="MN135" s="221"/>
      <c r="MO135" s="221"/>
      <c r="MP135" s="221"/>
      <c r="MQ135" s="221"/>
      <c r="MR135" s="221"/>
      <c r="MS135" s="221"/>
      <c r="MT135" s="221"/>
      <c r="MU135" s="221"/>
      <c r="MV135" s="221"/>
      <c r="MW135" s="221"/>
      <c r="MX135" s="221"/>
      <c r="MY135" s="221"/>
      <c r="MZ135" s="221"/>
      <c r="NA135" s="221"/>
      <c r="NB135" s="221"/>
      <c r="NC135" s="221"/>
      <c r="ND135" s="221"/>
      <c r="NE135" s="221"/>
      <c r="NF135" s="221"/>
      <c r="NG135" s="221"/>
    </row>
    <row r="136" spans="1:371" s="133" customFormat="1" x14ac:dyDescent="0.25">
      <c r="A136" s="221">
        <v>240</v>
      </c>
      <c r="B136" s="221">
        <v>0</v>
      </c>
      <c r="C136" s="221">
        <v>1</v>
      </c>
      <c r="D136" s="267">
        <v>0</v>
      </c>
      <c r="E136" s="267">
        <v>246</v>
      </c>
      <c r="F136" s="865">
        <f t="shared" si="4"/>
        <v>246</v>
      </c>
      <c r="G136" s="232">
        <v>57</v>
      </c>
      <c r="H136" s="232"/>
      <c r="I136" s="439">
        <v>67</v>
      </c>
      <c r="J136" s="342">
        <v>21.007667798746546</v>
      </c>
      <c r="K136" s="348">
        <v>1.6877124958126373</v>
      </c>
      <c r="L136" s="221">
        <v>1</v>
      </c>
      <c r="M136" s="709">
        <v>0</v>
      </c>
      <c r="Q136" s="592">
        <v>94</v>
      </c>
      <c r="R136" s="608">
        <v>0.91</v>
      </c>
      <c r="S136" s="608">
        <v>62</v>
      </c>
      <c r="T136" s="608"/>
      <c r="U136" s="609">
        <v>90</v>
      </c>
      <c r="V136" s="221"/>
      <c r="W136" s="221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  <c r="AM136" s="221"/>
      <c r="AN136" s="221"/>
      <c r="AO136" s="221"/>
      <c r="AP136" s="221"/>
      <c r="AQ136" s="221"/>
      <c r="AR136" s="221"/>
      <c r="AS136" s="221"/>
      <c r="AT136" s="221"/>
      <c r="AU136" s="221"/>
      <c r="AV136" s="221"/>
      <c r="AW136" s="221"/>
      <c r="AX136" s="221"/>
      <c r="AY136" s="221"/>
      <c r="AZ136" s="221"/>
      <c r="BA136" s="221"/>
      <c r="BB136" s="221"/>
      <c r="BC136" s="221"/>
      <c r="BD136" s="221"/>
      <c r="BE136" s="221"/>
      <c r="BF136" s="221"/>
      <c r="BG136" s="221"/>
      <c r="BH136" s="221"/>
      <c r="BI136" s="221"/>
      <c r="BJ136" s="221"/>
      <c r="BK136" s="221"/>
      <c r="BL136" s="221"/>
      <c r="BM136" s="221"/>
      <c r="BN136" s="221"/>
      <c r="BO136" s="221"/>
      <c r="BP136" s="221"/>
      <c r="BQ136" s="221"/>
      <c r="BR136" s="221"/>
      <c r="BS136" s="221"/>
      <c r="BT136" s="221"/>
      <c r="BU136" s="221"/>
      <c r="BV136" s="221"/>
      <c r="BW136" s="221"/>
      <c r="BX136" s="221"/>
      <c r="BY136" s="221"/>
      <c r="BZ136" s="221"/>
      <c r="CA136" s="221"/>
      <c r="CB136" s="221"/>
      <c r="CC136" s="221"/>
      <c r="CD136" s="221"/>
      <c r="CE136" s="221"/>
      <c r="CF136" s="221"/>
      <c r="CG136" s="221"/>
      <c r="CH136" s="221"/>
      <c r="CI136" s="221"/>
      <c r="CJ136" s="221"/>
      <c r="CK136" s="221"/>
      <c r="CL136" s="221"/>
      <c r="CM136" s="221"/>
      <c r="CN136" s="221"/>
      <c r="CO136" s="221"/>
      <c r="CP136" s="221"/>
      <c r="CQ136" s="221"/>
      <c r="CR136" s="221"/>
      <c r="CS136" s="221"/>
      <c r="CT136" s="221"/>
      <c r="CU136" s="221"/>
      <c r="CV136" s="221"/>
      <c r="CW136" s="221"/>
      <c r="CX136" s="221"/>
      <c r="CY136" s="221"/>
      <c r="CZ136" s="221"/>
      <c r="DA136" s="221"/>
      <c r="DB136" s="221"/>
      <c r="DC136" s="221"/>
      <c r="DD136" s="221"/>
      <c r="DE136" s="221"/>
      <c r="DF136" s="221"/>
      <c r="DG136" s="221"/>
      <c r="DH136" s="221"/>
      <c r="DI136" s="221"/>
      <c r="DJ136" s="221"/>
      <c r="DK136" s="221"/>
      <c r="DL136" s="221"/>
      <c r="DM136" s="221"/>
      <c r="DN136" s="221"/>
      <c r="DO136" s="221"/>
      <c r="DP136" s="221"/>
      <c r="DQ136" s="221"/>
      <c r="DR136" s="221"/>
      <c r="DS136" s="221"/>
      <c r="DT136" s="221"/>
      <c r="DU136" s="221"/>
      <c r="DV136" s="221"/>
      <c r="DW136" s="221"/>
      <c r="DX136" s="221"/>
      <c r="DY136" s="221"/>
      <c r="DZ136" s="221"/>
      <c r="EA136" s="221"/>
      <c r="EB136" s="221"/>
      <c r="EC136" s="221"/>
      <c r="ED136" s="221"/>
      <c r="EE136" s="221"/>
      <c r="EF136" s="221"/>
      <c r="EG136" s="221"/>
      <c r="EH136" s="221"/>
      <c r="EI136" s="221"/>
      <c r="EJ136" s="221"/>
      <c r="EK136" s="221"/>
      <c r="EL136" s="221"/>
      <c r="EM136" s="221"/>
      <c r="EN136" s="221"/>
      <c r="EO136" s="221"/>
      <c r="EP136" s="221"/>
      <c r="EQ136" s="221"/>
      <c r="ER136" s="221"/>
      <c r="ES136" s="221"/>
      <c r="ET136" s="221"/>
      <c r="EU136" s="221"/>
      <c r="EV136" s="221"/>
      <c r="EW136" s="221"/>
      <c r="EX136" s="221"/>
      <c r="EY136" s="221"/>
      <c r="EZ136" s="221"/>
      <c r="FA136" s="221"/>
      <c r="FB136" s="221"/>
      <c r="FC136" s="221"/>
      <c r="FD136" s="221"/>
      <c r="FE136" s="221"/>
      <c r="FF136" s="221"/>
      <c r="FG136" s="221"/>
      <c r="FH136" s="221"/>
      <c r="FI136" s="221"/>
      <c r="FJ136" s="221"/>
      <c r="FK136" s="221"/>
      <c r="FL136" s="221"/>
      <c r="FM136" s="221"/>
      <c r="FN136" s="221"/>
      <c r="FO136" s="221"/>
      <c r="FP136" s="221"/>
      <c r="FQ136" s="221"/>
      <c r="FR136" s="221"/>
      <c r="FS136" s="221"/>
      <c r="FT136" s="221"/>
      <c r="FU136" s="221"/>
      <c r="FV136" s="221"/>
      <c r="FW136" s="221"/>
      <c r="FX136" s="221"/>
      <c r="FY136" s="221"/>
      <c r="FZ136" s="221"/>
      <c r="GA136" s="221"/>
      <c r="GB136" s="221"/>
      <c r="GC136" s="221"/>
      <c r="GD136" s="221"/>
      <c r="GE136" s="221"/>
      <c r="GF136" s="221"/>
      <c r="GG136" s="221"/>
      <c r="GH136" s="221"/>
      <c r="GI136" s="221"/>
      <c r="GJ136" s="221"/>
      <c r="GK136" s="221"/>
      <c r="GL136" s="221"/>
      <c r="GM136" s="221"/>
      <c r="GN136" s="221"/>
      <c r="GO136" s="221"/>
      <c r="GP136" s="221"/>
      <c r="GQ136" s="221"/>
      <c r="GR136" s="221"/>
      <c r="GS136" s="221"/>
      <c r="GT136" s="221"/>
      <c r="GU136" s="221"/>
      <c r="GV136" s="221"/>
      <c r="GW136" s="221"/>
      <c r="GX136" s="221"/>
      <c r="GY136" s="221"/>
      <c r="GZ136" s="221"/>
      <c r="HA136" s="221"/>
      <c r="HB136" s="221"/>
      <c r="HC136" s="221"/>
      <c r="HD136" s="221"/>
      <c r="HE136" s="221"/>
      <c r="HF136" s="221"/>
      <c r="HG136" s="221"/>
      <c r="HH136" s="221"/>
      <c r="HI136" s="221"/>
      <c r="HJ136" s="221"/>
      <c r="HK136" s="221"/>
      <c r="HL136" s="221"/>
      <c r="HM136" s="221"/>
      <c r="HN136" s="221"/>
      <c r="HO136" s="221"/>
      <c r="HP136" s="221"/>
      <c r="HQ136" s="221"/>
      <c r="HR136" s="221"/>
      <c r="HS136" s="221"/>
      <c r="HT136" s="221"/>
      <c r="HU136" s="221"/>
      <c r="HV136" s="221"/>
      <c r="HW136" s="221"/>
      <c r="HX136" s="221"/>
      <c r="HY136" s="221"/>
      <c r="HZ136" s="221"/>
      <c r="IA136" s="221"/>
      <c r="IB136" s="221"/>
      <c r="IC136" s="221"/>
      <c r="ID136" s="221"/>
      <c r="IE136" s="221"/>
      <c r="IF136" s="221"/>
      <c r="IG136" s="221"/>
      <c r="IH136" s="221"/>
      <c r="II136" s="221"/>
      <c r="IJ136" s="221"/>
      <c r="IK136" s="221"/>
      <c r="IL136" s="221"/>
      <c r="IM136" s="221"/>
      <c r="IN136" s="221"/>
      <c r="IO136" s="221"/>
      <c r="IP136" s="221"/>
      <c r="IQ136" s="221"/>
      <c r="IR136" s="221"/>
      <c r="IS136" s="221"/>
      <c r="IT136" s="221"/>
      <c r="IU136" s="221"/>
      <c r="IV136" s="221"/>
      <c r="IW136" s="221"/>
      <c r="IX136" s="221"/>
      <c r="IY136" s="221"/>
      <c r="IZ136" s="221"/>
      <c r="JA136" s="221"/>
      <c r="JB136" s="221"/>
      <c r="JC136" s="221"/>
      <c r="JD136" s="221"/>
      <c r="JE136" s="221"/>
      <c r="JF136" s="221"/>
      <c r="JG136" s="221"/>
      <c r="JH136" s="221"/>
      <c r="JI136" s="221"/>
      <c r="JJ136" s="221"/>
      <c r="JK136" s="221"/>
      <c r="JL136" s="221"/>
      <c r="JM136" s="221"/>
      <c r="JN136" s="221"/>
      <c r="JO136" s="221"/>
      <c r="JP136" s="221"/>
      <c r="JQ136" s="221"/>
      <c r="JR136" s="221"/>
      <c r="JS136" s="221"/>
      <c r="JT136" s="221"/>
      <c r="JU136" s="221"/>
      <c r="JV136" s="221"/>
      <c r="JW136" s="221"/>
      <c r="JX136" s="221"/>
      <c r="JY136" s="221"/>
      <c r="JZ136" s="221"/>
      <c r="KA136" s="221"/>
      <c r="KB136" s="221"/>
      <c r="KC136" s="221"/>
      <c r="KD136" s="221"/>
      <c r="KE136" s="221"/>
      <c r="KF136" s="221"/>
      <c r="KG136" s="221"/>
      <c r="KH136" s="221"/>
      <c r="KI136" s="221"/>
      <c r="KJ136" s="221"/>
      <c r="KK136" s="221"/>
      <c r="KL136" s="221"/>
      <c r="KM136" s="221"/>
      <c r="KN136" s="221"/>
      <c r="KO136" s="221"/>
      <c r="KP136" s="221"/>
      <c r="KQ136" s="221"/>
      <c r="KR136" s="221"/>
      <c r="KS136" s="221"/>
      <c r="KT136" s="221"/>
      <c r="KU136" s="221"/>
      <c r="KV136" s="221"/>
      <c r="KW136" s="221"/>
      <c r="KX136" s="221"/>
      <c r="KY136" s="221"/>
      <c r="KZ136" s="221"/>
      <c r="LA136" s="221"/>
      <c r="LB136" s="221"/>
      <c r="LC136" s="221"/>
      <c r="LD136" s="221"/>
      <c r="LE136" s="221"/>
      <c r="LF136" s="221"/>
      <c r="LG136" s="221"/>
      <c r="LH136" s="221"/>
      <c r="LI136" s="221"/>
      <c r="LJ136" s="221"/>
      <c r="LK136" s="221"/>
      <c r="LL136" s="221"/>
      <c r="LM136" s="221"/>
      <c r="LN136" s="221"/>
      <c r="LO136" s="221"/>
      <c r="LP136" s="221"/>
      <c r="LQ136" s="221"/>
      <c r="LR136" s="221"/>
      <c r="LS136" s="221"/>
      <c r="LT136" s="221"/>
      <c r="LU136" s="221"/>
      <c r="LV136" s="221"/>
      <c r="LW136" s="221"/>
      <c r="LX136" s="221"/>
      <c r="LY136" s="221"/>
      <c r="LZ136" s="221"/>
      <c r="MA136" s="221"/>
      <c r="MB136" s="221"/>
      <c r="MC136" s="221"/>
      <c r="MD136" s="221"/>
      <c r="ME136" s="221"/>
      <c r="MF136" s="221"/>
      <c r="MG136" s="221"/>
      <c r="MH136" s="221"/>
      <c r="MI136" s="221"/>
      <c r="MJ136" s="221"/>
      <c r="MK136" s="221"/>
      <c r="ML136" s="221"/>
      <c r="MM136" s="221"/>
      <c r="MN136" s="221"/>
      <c r="MO136" s="221"/>
      <c r="MP136" s="221"/>
      <c r="MQ136" s="221"/>
      <c r="MR136" s="221"/>
      <c r="MS136" s="221"/>
      <c r="MT136" s="221"/>
      <c r="MU136" s="221"/>
      <c r="MV136" s="221"/>
      <c r="MW136" s="221"/>
      <c r="MX136" s="221"/>
      <c r="MY136" s="221"/>
      <c r="MZ136" s="221"/>
      <c r="NA136" s="221"/>
      <c r="NB136" s="221"/>
      <c r="NC136" s="221"/>
      <c r="ND136" s="221"/>
      <c r="NE136" s="221"/>
      <c r="NF136" s="221"/>
      <c r="NG136" s="221"/>
    </row>
    <row r="137" spans="1:371" s="133" customFormat="1" x14ac:dyDescent="0.25">
      <c r="A137" s="274">
        <v>241</v>
      </c>
      <c r="B137" s="274">
        <v>0</v>
      </c>
      <c r="C137" s="221">
        <v>1</v>
      </c>
      <c r="D137" s="267">
        <v>0</v>
      </c>
      <c r="E137" s="267">
        <v>247</v>
      </c>
      <c r="F137" s="865">
        <f t="shared" si="4"/>
        <v>247</v>
      </c>
      <c r="G137" s="232">
        <v>58</v>
      </c>
      <c r="H137" s="232"/>
      <c r="I137" s="456">
        <v>68</v>
      </c>
      <c r="J137" s="342">
        <v>24.618103774775911</v>
      </c>
      <c r="K137" s="348">
        <v>1.9591199696209576</v>
      </c>
      <c r="L137" s="221">
        <v>1</v>
      </c>
      <c r="M137" s="709">
        <v>0</v>
      </c>
      <c r="N137" s="61"/>
      <c r="P137" s="61"/>
      <c r="Q137" s="592">
        <v>85</v>
      </c>
      <c r="R137" s="608">
        <v>0.91</v>
      </c>
      <c r="S137" s="608">
        <v>61</v>
      </c>
      <c r="T137" s="608"/>
      <c r="U137" s="609">
        <v>175.5</v>
      </c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  <c r="AM137" s="221"/>
      <c r="AN137" s="221"/>
      <c r="AO137" s="221"/>
      <c r="AP137" s="221"/>
      <c r="AQ137" s="221"/>
      <c r="AR137" s="221"/>
      <c r="AS137" s="221"/>
      <c r="AT137" s="221"/>
      <c r="AU137" s="221"/>
      <c r="AV137" s="221"/>
      <c r="AW137" s="221"/>
      <c r="AX137" s="221"/>
      <c r="AY137" s="221"/>
      <c r="AZ137" s="221"/>
      <c r="BA137" s="221"/>
      <c r="BB137" s="221"/>
      <c r="BC137" s="221"/>
      <c r="BD137" s="221"/>
      <c r="BE137" s="221"/>
      <c r="BF137" s="221"/>
      <c r="BG137" s="221"/>
      <c r="BH137" s="221"/>
      <c r="BI137" s="221"/>
      <c r="BJ137" s="221"/>
      <c r="BK137" s="221"/>
      <c r="BL137" s="221"/>
      <c r="BM137" s="221"/>
      <c r="BN137" s="221"/>
      <c r="BO137" s="221"/>
      <c r="BP137" s="221"/>
      <c r="BQ137" s="221"/>
      <c r="BR137" s="221"/>
      <c r="BS137" s="221"/>
      <c r="BT137" s="221"/>
      <c r="BU137" s="221"/>
      <c r="BV137" s="221"/>
      <c r="BW137" s="221"/>
      <c r="BX137" s="221"/>
      <c r="BY137" s="221"/>
      <c r="BZ137" s="221"/>
      <c r="CA137" s="221"/>
      <c r="CB137" s="221"/>
      <c r="CC137" s="221"/>
      <c r="CD137" s="221"/>
      <c r="CE137" s="221"/>
      <c r="CF137" s="221"/>
      <c r="CG137" s="221"/>
      <c r="CH137" s="221"/>
      <c r="CI137" s="221"/>
      <c r="CJ137" s="221"/>
      <c r="CK137" s="221"/>
      <c r="CL137" s="221"/>
      <c r="CM137" s="221"/>
      <c r="CN137" s="221"/>
      <c r="CO137" s="221"/>
      <c r="CP137" s="221"/>
      <c r="CQ137" s="221"/>
      <c r="CR137" s="221"/>
      <c r="CS137" s="221"/>
      <c r="CT137" s="221"/>
      <c r="CU137" s="221"/>
      <c r="CV137" s="221"/>
      <c r="CW137" s="221"/>
      <c r="CX137" s="221"/>
      <c r="CY137" s="221"/>
      <c r="CZ137" s="221"/>
      <c r="DA137" s="221"/>
      <c r="DB137" s="221"/>
      <c r="DC137" s="221"/>
      <c r="DD137" s="221"/>
      <c r="DE137" s="221"/>
      <c r="DF137" s="221"/>
      <c r="DG137" s="221"/>
      <c r="DH137" s="221"/>
      <c r="DI137" s="221"/>
      <c r="DJ137" s="221"/>
      <c r="DK137" s="221"/>
      <c r="DL137" s="221"/>
      <c r="DM137" s="221"/>
      <c r="DN137" s="221"/>
      <c r="DO137" s="221"/>
      <c r="DP137" s="221"/>
      <c r="DQ137" s="221"/>
      <c r="DR137" s="221"/>
      <c r="DS137" s="221"/>
      <c r="DT137" s="221"/>
      <c r="DU137" s="221"/>
      <c r="DV137" s="221"/>
      <c r="DW137" s="221"/>
      <c r="DX137" s="221"/>
      <c r="DY137" s="221"/>
      <c r="DZ137" s="221"/>
      <c r="EA137" s="221"/>
      <c r="EB137" s="221"/>
      <c r="EC137" s="221"/>
      <c r="ED137" s="221"/>
      <c r="EE137" s="221"/>
      <c r="EF137" s="221"/>
      <c r="EG137" s="221"/>
      <c r="EH137" s="221"/>
      <c r="EI137" s="221"/>
      <c r="EJ137" s="221"/>
      <c r="EK137" s="221"/>
      <c r="EL137" s="221"/>
      <c r="EM137" s="221"/>
      <c r="EN137" s="221"/>
      <c r="EO137" s="221"/>
      <c r="EP137" s="221"/>
      <c r="EQ137" s="221"/>
      <c r="ER137" s="221"/>
      <c r="ES137" s="221"/>
      <c r="ET137" s="221"/>
      <c r="EU137" s="221"/>
      <c r="EV137" s="221"/>
      <c r="EW137" s="221"/>
      <c r="EX137" s="221"/>
      <c r="EY137" s="221"/>
      <c r="EZ137" s="221"/>
      <c r="FA137" s="221"/>
      <c r="FB137" s="221"/>
      <c r="FC137" s="221"/>
      <c r="FD137" s="221"/>
      <c r="FE137" s="221"/>
      <c r="FF137" s="221"/>
      <c r="FG137" s="221"/>
      <c r="FH137" s="221"/>
      <c r="FI137" s="221"/>
      <c r="FJ137" s="221"/>
      <c r="FK137" s="221"/>
      <c r="FL137" s="221"/>
      <c r="FM137" s="221"/>
      <c r="FN137" s="221"/>
      <c r="FO137" s="221"/>
      <c r="FP137" s="221"/>
      <c r="FQ137" s="221"/>
      <c r="FR137" s="221"/>
      <c r="FS137" s="221"/>
      <c r="FT137" s="221"/>
      <c r="FU137" s="221"/>
      <c r="FV137" s="221"/>
      <c r="FW137" s="221"/>
      <c r="FX137" s="221"/>
      <c r="FY137" s="221"/>
      <c r="FZ137" s="221"/>
      <c r="GA137" s="221"/>
      <c r="GB137" s="221"/>
      <c r="GC137" s="221"/>
      <c r="GD137" s="221"/>
      <c r="GE137" s="221"/>
      <c r="GF137" s="221"/>
      <c r="GG137" s="221"/>
      <c r="GH137" s="221"/>
      <c r="GI137" s="221"/>
      <c r="GJ137" s="221"/>
      <c r="GK137" s="221"/>
      <c r="GL137" s="221"/>
      <c r="GM137" s="221"/>
      <c r="GN137" s="221"/>
      <c r="GO137" s="221"/>
      <c r="GP137" s="221"/>
      <c r="GQ137" s="221"/>
      <c r="GR137" s="221"/>
      <c r="GS137" s="221"/>
      <c r="GT137" s="221"/>
      <c r="GU137" s="221"/>
      <c r="GV137" s="221"/>
      <c r="GW137" s="221"/>
      <c r="GX137" s="221"/>
      <c r="GY137" s="221"/>
      <c r="GZ137" s="221"/>
      <c r="HA137" s="221"/>
      <c r="HB137" s="221"/>
      <c r="HC137" s="221"/>
      <c r="HD137" s="221"/>
      <c r="HE137" s="221"/>
      <c r="HF137" s="221"/>
      <c r="HG137" s="221"/>
      <c r="HH137" s="221"/>
      <c r="HI137" s="221"/>
      <c r="HJ137" s="221"/>
      <c r="HK137" s="221"/>
      <c r="HL137" s="221"/>
      <c r="HM137" s="221"/>
      <c r="HN137" s="221"/>
      <c r="HO137" s="221"/>
      <c r="HP137" s="221"/>
      <c r="HQ137" s="221"/>
      <c r="HR137" s="221"/>
      <c r="HS137" s="221"/>
      <c r="HT137" s="221"/>
      <c r="HU137" s="221"/>
      <c r="HV137" s="221"/>
      <c r="HW137" s="221"/>
      <c r="HX137" s="221"/>
      <c r="HY137" s="221"/>
      <c r="HZ137" s="221"/>
      <c r="IA137" s="221"/>
      <c r="IB137" s="221"/>
      <c r="IC137" s="221"/>
      <c r="ID137" s="221"/>
      <c r="IE137" s="221"/>
      <c r="IF137" s="221"/>
      <c r="IG137" s="221"/>
      <c r="IH137" s="221"/>
      <c r="II137" s="221"/>
      <c r="IJ137" s="221"/>
      <c r="IK137" s="221"/>
      <c r="IL137" s="221"/>
      <c r="IM137" s="221"/>
      <c r="IN137" s="221"/>
      <c r="IO137" s="221"/>
      <c r="IP137" s="221"/>
      <c r="IQ137" s="221"/>
      <c r="IR137" s="221"/>
      <c r="IS137" s="221"/>
      <c r="IT137" s="221"/>
      <c r="IU137" s="221"/>
      <c r="IV137" s="221"/>
      <c r="IW137" s="221"/>
      <c r="IX137" s="221"/>
      <c r="IY137" s="221"/>
      <c r="IZ137" s="221"/>
      <c r="JA137" s="221"/>
      <c r="JB137" s="221"/>
      <c r="JC137" s="221"/>
      <c r="JD137" s="221"/>
      <c r="JE137" s="221"/>
      <c r="JF137" s="221"/>
      <c r="JG137" s="221"/>
      <c r="JH137" s="221"/>
      <c r="JI137" s="221"/>
      <c r="JJ137" s="221"/>
      <c r="JK137" s="221"/>
      <c r="JL137" s="221"/>
      <c r="JM137" s="221"/>
      <c r="JN137" s="221"/>
      <c r="JO137" s="221"/>
      <c r="JP137" s="221"/>
      <c r="JQ137" s="221"/>
      <c r="JR137" s="221"/>
      <c r="JS137" s="221"/>
      <c r="JT137" s="221"/>
      <c r="JU137" s="221"/>
      <c r="JV137" s="221"/>
      <c r="JW137" s="221"/>
      <c r="JX137" s="221"/>
      <c r="JY137" s="221"/>
      <c r="JZ137" s="221"/>
      <c r="KA137" s="221"/>
      <c r="KB137" s="221"/>
      <c r="KC137" s="221"/>
      <c r="KD137" s="221"/>
      <c r="KE137" s="221"/>
      <c r="KF137" s="221"/>
      <c r="KG137" s="221"/>
      <c r="KH137" s="221"/>
      <c r="KI137" s="221"/>
      <c r="KJ137" s="221"/>
      <c r="KK137" s="221"/>
      <c r="KL137" s="221"/>
      <c r="KM137" s="221"/>
      <c r="KN137" s="221"/>
      <c r="KO137" s="221"/>
      <c r="KP137" s="221"/>
      <c r="KQ137" s="221"/>
      <c r="KR137" s="221"/>
      <c r="KS137" s="221"/>
      <c r="KT137" s="221"/>
      <c r="KU137" s="221"/>
      <c r="KV137" s="221"/>
      <c r="KW137" s="221"/>
      <c r="KX137" s="221"/>
      <c r="KY137" s="221"/>
      <c r="KZ137" s="221"/>
      <c r="LA137" s="221"/>
      <c r="LB137" s="221"/>
      <c r="LC137" s="221"/>
      <c r="LD137" s="221"/>
      <c r="LE137" s="221"/>
      <c r="LF137" s="221"/>
      <c r="LG137" s="221"/>
      <c r="LH137" s="221"/>
      <c r="LI137" s="221"/>
      <c r="LJ137" s="221"/>
      <c r="LK137" s="221"/>
      <c r="LL137" s="221"/>
      <c r="LM137" s="221"/>
      <c r="LN137" s="221"/>
      <c r="LO137" s="221"/>
      <c r="LP137" s="221"/>
      <c r="LQ137" s="221"/>
      <c r="LR137" s="221"/>
      <c r="LS137" s="221"/>
      <c r="LT137" s="221"/>
      <c r="LU137" s="221"/>
      <c r="LV137" s="221"/>
      <c r="LW137" s="221"/>
      <c r="LX137" s="221"/>
      <c r="LY137" s="221"/>
      <c r="LZ137" s="221"/>
      <c r="MA137" s="221"/>
      <c r="MB137" s="221"/>
      <c r="MC137" s="221"/>
      <c r="MD137" s="221"/>
      <c r="ME137" s="221"/>
      <c r="MF137" s="221"/>
      <c r="MG137" s="221"/>
      <c r="MH137" s="221"/>
      <c r="MI137" s="221"/>
      <c r="MJ137" s="221"/>
      <c r="MK137" s="221"/>
      <c r="ML137" s="221"/>
      <c r="MM137" s="221"/>
      <c r="MN137" s="221"/>
      <c r="MO137" s="221"/>
      <c r="MP137" s="221"/>
      <c r="MQ137" s="221"/>
      <c r="MR137" s="221"/>
      <c r="MS137" s="221"/>
      <c r="MT137" s="221"/>
      <c r="MU137" s="221"/>
      <c r="MV137" s="221"/>
      <c r="MW137" s="221"/>
      <c r="MX137" s="221"/>
      <c r="MY137" s="221"/>
      <c r="MZ137" s="221"/>
      <c r="NA137" s="221"/>
      <c r="NB137" s="221"/>
      <c r="NC137" s="221"/>
      <c r="ND137" s="221"/>
      <c r="NE137" s="221"/>
      <c r="NF137" s="221"/>
      <c r="NG137" s="221"/>
    </row>
    <row r="138" spans="1:371" s="133" customFormat="1" x14ac:dyDescent="0.25">
      <c r="A138" s="221">
        <v>242</v>
      </c>
      <c r="B138" s="221">
        <v>0</v>
      </c>
      <c r="C138" s="221">
        <v>1</v>
      </c>
      <c r="D138" s="267">
        <v>0</v>
      </c>
      <c r="E138" s="267">
        <v>248</v>
      </c>
      <c r="F138" s="865">
        <f t="shared" si="4"/>
        <v>248</v>
      </c>
      <c r="G138" s="232">
        <v>59</v>
      </c>
      <c r="H138" s="232"/>
      <c r="I138" s="439">
        <v>67</v>
      </c>
      <c r="J138" s="342">
        <v>25.209201358495854</v>
      </c>
      <c r="K138" s="348">
        <v>1.8236878113019588</v>
      </c>
      <c r="L138" s="221">
        <v>0</v>
      </c>
      <c r="M138" s="709">
        <v>0</v>
      </c>
      <c r="Q138" s="592">
        <v>94</v>
      </c>
      <c r="R138" s="608">
        <v>1.06</v>
      </c>
      <c r="S138" s="608">
        <v>70</v>
      </c>
      <c r="T138" s="608"/>
      <c r="U138" s="609">
        <v>30</v>
      </c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  <c r="AM138" s="221"/>
      <c r="AN138" s="221"/>
      <c r="AO138" s="221"/>
      <c r="AP138" s="221"/>
      <c r="AQ138" s="221"/>
      <c r="AR138" s="221"/>
      <c r="AS138" s="221"/>
      <c r="AT138" s="221"/>
      <c r="AU138" s="221"/>
      <c r="AV138" s="221"/>
      <c r="AW138" s="221"/>
      <c r="AX138" s="221"/>
      <c r="AY138" s="221"/>
      <c r="AZ138" s="221"/>
      <c r="BA138" s="221"/>
      <c r="BB138" s="221"/>
      <c r="BC138" s="221"/>
      <c r="BD138" s="221"/>
      <c r="BE138" s="221"/>
      <c r="BF138" s="221"/>
      <c r="BG138" s="221"/>
      <c r="BH138" s="221"/>
      <c r="BI138" s="221"/>
      <c r="BJ138" s="221"/>
      <c r="BK138" s="221"/>
      <c r="BL138" s="221"/>
      <c r="BM138" s="221"/>
      <c r="BN138" s="221"/>
      <c r="BO138" s="221"/>
      <c r="BP138" s="221"/>
      <c r="BQ138" s="221"/>
      <c r="BR138" s="221"/>
      <c r="BS138" s="221"/>
      <c r="BT138" s="221"/>
      <c r="BU138" s="221"/>
      <c r="BV138" s="221"/>
      <c r="BW138" s="221"/>
      <c r="BX138" s="221"/>
      <c r="BY138" s="221"/>
      <c r="BZ138" s="221"/>
      <c r="CA138" s="221"/>
      <c r="CB138" s="221"/>
      <c r="CC138" s="221"/>
      <c r="CD138" s="221"/>
      <c r="CE138" s="221"/>
      <c r="CF138" s="221"/>
      <c r="CG138" s="221"/>
      <c r="CH138" s="221"/>
      <c r="CI138" s="221"/>
      <c r="CJ138" s="221"/>
      <c r="CK138" s="221"/>
      <c r="CL138" s="221"/>
      <c r="CM138" s="221"/>
      <c r="CN138" s="221"/>
      <c r="CO138" s="221"/>
      <c r="CP138" s="221"/>
      <c r="CQ138" s="221"/>
      <c r="CR138" s="221"/>
      <c r="CS138" s="221"/>
      <c r="CT138" s="221"/>
      <c r="CU138" s="221"/>
      <c r="CV138" s="221"/>
      <c r="CW138" s="221"/>
      <c r="CX138" s="221"/>
      <c r="CY138" s="221"/>
      <c r="CZ138" s="221"/>
      <c r="DA138" s="221"/>
      <c r="DB138" s="221"/>
      <c r="DC138" s="221"/>
      <c r="DD138" s="221"/>
      <c r="DE138" s="221"/>
      <c r="DF138" s="221"/>
      <c r="DG138" s="221"/>
      <c r="DH138" s="221"/>
      <c r="DI138" s="221"/>
      <c r="DJ138" s="221"/>
      <c r="DK138" s="221"/>
      <c r="DL138" s="221"/>
      <c r="DM138" s="221"/>
      <c r="DN138" s="221"/>
      <c r="DO138" s="221"/>
      <c r="DP138" s="221"/>
      <c r="DQ138" s="221"/>
      <c r="DR138" s="221"/>
      <c r="DS138" s="221"/>
      <c r="DT138" s="221"/>
      <c r="DU138" s="221"/>
      <c r="DV138" s="221"/>
      <c r="DW138" s="221"/>
      <c r="DX138" s="221"/>
      <c r="DY138" s="221"/>
      <c r="DZ138" s="221"/>
      <c r="EA138" s="221"/>
      <c r="EB138" s="221"/>
      <c r="EC138" s="221"/>
      <c r="ED138" s="221"/>
      <c r="EE138" s="221"/>
      <c r="EF138" s="221"/>
      <c r="EG138" s="221"/>
      <c r="EH138" s="221"/>
      <c r="EI138" s="221"/>
      <c r="EJ138" s="221"/>
      <c r="EK138" s="221"/>
      <c r="EL138" s="221"/>
      <c r="EM138" s="221"/>
      <c r="EN138" s="221"/>
      <c r="EO138" s="221"/>
      <c r="EP138" s="221"/>
      <c r="EQ138" s="221"/>
      <c r="ER138" s="221"/>
      <c r="ES138" s="221"/>
      <c r="ET138" s="221"/>
      <c r="EU138" s="221"/>
      <c r="EV138" s="221"/>
      <c r="EW138" s="221"/>
      <c r="EX138" s="221"/>
      <c r="EY138" s="221"/>
      <c r="EZ138" s="221"/>
      <c r="FA138" s="221"/>
      <c r="FB138" s="221"/>
      <c r="FC138" s="221"/>
      <c r="FD138" s="221"/>
      <c r="FE138" s="221"/>
      <c r="FF138" s="221"/>
      <c r="FG138" s="221"/>
      <c r="FH138" s="221"/>
      <c r="FI138" s="221"/>
      <c r="FJ138" s="221"/>
      <c r="FK138" s="221"/>
      <c r="FL138" s="221"/>
      <c r="FM138" s="221"/>
      <c r="FN138" s="221"/>
      <c r="FO138" s="221"/>
      <c r="FP138" s="221"/>
      <c r="FQ138" s="221"/>
      <c r="FR138" s="221"/>
      <c r="FS138" s="221"/>
      <c r="FT138" s="221"/>
      <c r="FU138" s="221"/>
      <c r="FV138" s="221"/>
      <c r="FW138" s="221"/>
      <c r="FX138" s="221"/>
      <c r="FY138" s="221"/>
      <c r="FZ138" s="221"/>
      <c r="GA138" s="221"/>
      <c r="GB138" s="221"/>
      <c r="GC138" s="221"/>
      <c r="GD138" s="221"/>
      <c r="GE138" s="221"/>
      <c r="GF138" s="221"/>
      <c r="GG138" s="221"/>
      <c r="GH138" s="221"/>
      <c r="GI138" s="221"/>
      <c r="GJ138" s="221"/>
      <c r="GK138" s="221"/>
      <c r="GL138" s="221"/>
      <c r="GM138" s="221"/>
      <c r="GN138" s="221"/>
      <c r="GO138" s="221"/>
      <c r="GP138" s="221"/>
      <c r="GQ138" s="221"/>
      <c r="GR138" s="221"/>
      <c r="GS138" s="221"/>
      <c r="GT138" s="221"/>
      <c r="GU138" s="221"/>
      <c r="GV138" s="221"/>
      <c r="GW138" s="221"/>
      <c r="GX138" s="221"/>
      <c r="GY138" s="221"/>
      <c r="GZ138" s="221"/>
      <c r="HA138" s="221"/>
      <c r="HB138" s="221"/>
      <c r="HC138" s="221"/>
      <c r="HD138" s="221"/>
      <c r="HE138" s="221"/>
      <c r="HF138" s="221"/>
      <c r="HG138" s="221"/>
      <c r="HH138" s="221"/>
      <c r="HI138" s="221"/>
      <c r="HJ138" s="221"/>
      <c r="HK138" s="221"/>
      <c r="HL138" s="221"/>
      <c r="HM138" s="221"/>
      <c r="HN138" s="221"/>
      <c r="HO138" s="221"/>
      <c r="HP138" s="221"/>
      <c r="HQ138" s="221"/>
      <c r="HR138" s="221"/>
      <c r="HS138" s="221"/>
      <c r="HT138" s="221"/>
      <c r="HU138" s="221"/>
      <c r="HV138" s="221"/>
      <c r="HW138" s="221"/>
      <c r="HX138" s="221"/>
      <c r="HY138" s="221"/>
      <c r="HZ138" s="221"/>
      <c r="IA138" s="221"/>
      <c r="IB138" s="221"/>
      <c r="IC138" s="221"/>
      <c r="ID138" s="221"/>
      <c r="IE138" s="221"/>
      <c r="IF138" s="221"/>
      <c r="IG138" s="221"/>
      <c r="IH138" s="221"/>
      <c r="II138" s="221"/>
      <c r="IJ138" s="221"/>
      <c r="IK138" s="221"/>
      <c r="IL138" s="221"/>
      <c r="IM138" s="221"/>
      <c r="IN138" s="221"/>
      <c r="IO138" s="221"/>
      <c r="IP138" s="221"/>
      <c r="IQ138" s="221"/>
      <c r="IR138" s="221"/>
      <c r="IS138" s="221"/>
      <c r="IT138" s="221"/>
      <c r="IU138" s="221"/>
      <c r="IV138" s="221"/>
      <c r="IW138" s="221"/>
      <c r="IX138" s="221"/>
      <c r="IY138" s="221"/>
      <c r="IZ138" s="221"/>
      <c r="JA138" s="221"/>
      <c r="JB138" s="221"/>
      <c r="JC138" s="221"/>
      <c r="JD138" s="221"/>
      <c r="JE138" s="221"/>
      <c r="JF138" s="221"/>
      <c r="JG138" s="221"/>
      <c r="JH138" s="221"/>
      <c r="JI138" s="221"/>
      <c r="JJ138" s="221"/>
      <c r="JK138" s="221"/>
      <c r="JL138" s="221"/>
      <c r="JM138" s="221"/>
      <c r="JN138" s="221"/>
      <c r="JO138" s="221"/>
      <c r="JP138" s="221"/>
      <c r="JQ138" s="221"/>
      <c r="JR138" s="221"/>
      <c r="JS138" s="221"/>
      <c r="JT138" s="221"/>
      <c r="JU138" s="221"/>
      <c r="JV138" s="221"/>
      <c r="JW138" s="221"/>
      <c r="JX138" s="221"/>
      <c r="JY138" s="221"/>
      <c r="JZ138" s="221"/>
      <c r="KA138" s="221"/>
      <c r="KB138" s="221"/>
      <c r="KC138" s="221"/>
      <c r="KD138" s="221"/>
      <c r="KE138" s="221"/>
      <c r="KF138" s="221"/>
      <c r="KG138" s="221"/>
      <c r="KH138" s="221"/>
      <c r="KI138" s="221"/>
      <c r="KJ138" s="221"/>
      <c r="KK138" s="221"/>
      <c r="KL138" s="221"/>
      <c r="KM138" s="221"/>
      <c r="KN138" s="221"/>
      <c r="KO138" s="221"/>
      <c r="KP138" s="221"/>
      <c r="KQ138" s="221"/>
      <c r="KR138" s="221"/>
      <c r="KS138" s="221"/>
      <c r="KT138" s="221"/>
      <c r="KU138" s="221"/>
      <c r="KV138" s="221"/>
      <c r="KW138" s="221"/>
      <c r="KX138" s="221"/>
      <c r="KY138" s="221"/>
      <c r="KZ138" s="221"/>
      <c r="LA138" s="221"/>
      <c r="LB138" s="221"/>
      <c r="LC138" s="221"/>
      <c r="LD138" s="221"/>
      <c r="LE138" s="221"/>
      <c r="LF138" s="221"/>
      <c r="LG138" s="221"/>
      <c r="LH138" s="221"/>
      <c r="LI138" s="221"/>
      <c r="LJ138" s="221"/>
      <c r="LK138" s="221"/>
      <c r="LL138" s="221"/>
      <c r="LM138" s="221"/>
      <c r="LN138" s="221"/>
      <c r="LO138" s="221"/>
      <c r="LP138" s="221"/>
      <c r="LQ138" s="221"/>
      <c r="LR138" s="221"/>
      <c r="LS138" s="221"/>
      <c r="LT138" s="221"/>
      <c r="LU138" s="221"/>
      <c r="LV138" s="221"/>
      <c r="LW138" s="221"/>
      <c r="LX138" s="221"/>
      <c r="LY138" s="221"/>
      <c r="LZ138" s="221"/>
      <c r="MA138" s="221"/>
      <c r="MB138" s="221"/>
      <c r="MC138" s="221"/>
      <c r="MD138" s="221"/>
      <c r="ME138" s="221"/>
      <c r="MF138" s="221"/>
      <c r="MG138" s="221"/>
      <c r="MH138" s="221"/>
      <c r="MI138" s="221"/>
      <c r="MJ138" s="221"/>
      <c r="MK138" s="221"/>
      <c r="ML138" s="221"/>
      <c r="MM138" s="221"/>
      <c r="MN138" s="221"/>
      <c r="MO138" s="221"/>
      <c r="MP138" s="221"/>
      <c r="MQ138" s="221"/>
      <c r="MR138" s="221"/>
      <c r="MS138" s="221"/>
      <c r="MT138" s="221"/>
      <c r="MU138" s="221"/>
      <c r="MV138" s="221"/>
      <c r="MW138" s="221"/>
      <c r="MX138" s="221"/>
      <c r="MY138" s="221"/>
      <c r="MZ138" s="221"/>
      <c r="NA138" s="221"/>
      <c r="NB138" s="221"/>
      <c r="NC138" s="221"/>
      <c r="ND138" s="221"/>
      <c r="NE138" s="221"/>
      <c r="NF138" s="221"/>
      <c r="NG138" s="221"/>
    </row>
    <row r="139" spans="1:371" s="133" customFormat="1" x14ac:dyDescent="0.25">
      <c r="A139" s="221">
        <v>243</v>
      </c>
      <c r="B139" s="221">
        <v>0</v>
      </c>
      <c r="C139" s="221">
        <v>1</v>
      </c>
      <c r="D139" s="267">
        <v>0</v>
      </c>
      <c r="E139" s="267">
        <v>249</v>
      </c>
      <c r="F139" s="865">
        <f t="shared" si="4"/>
        <v>249</v>
      </c>
      <c r="G139" s="232">
        <v>60</v>
      </c>
      <c r="H139" s="232"/>
      <c r="I139" s="439">
        <v>70</v>
      </c>
      <c r="J139" s="342">
        <v>21.874999999999996</v>
      </c>
      <c r="K139" s="348">
        <v>1.5751910029274148</v>
      </c>
      <c r="L139" s="61">
        <v>1</v>
      </c>
      <c r="M139" s="326">
        <v>0</v>
      </c>
      <c r="Q139" s="592">
        <v>126</v>
      </c>
      <c r="R139" s="617">
        <v>0.64</v>
      </c>
      <c r="S139" s="592">
        <v>92</v>
      </c>
      <c r="T139" s="592"/>
      <c r="U139" s="607">
        <v>82.6</v>
      </c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  <c r="AN139" s="221"/>
      <c r="AO139" s="221"/>
      <c r="AP139" s="221"/>
      <c r="AQ139" s="221"/>
      <c r="AR139" s="221"/>
      <c r="AS139" s="221"/>
      <c r="AT139" s="221"/>
      <c r="AU139" s="221"/>
      <c r="AV139" s="221"/>
      <c r="AW139" s="221"/>
      <c r="AX139" s="221"/>
      <c r="AY139" s="221"/>
      <c r="AZ139" s="221"/>
      <c r="BA139" s="221"/>
      <c r="BB139" s="221"/>
      <c r="BC139" s="221"/>
      <c r="BD139" s="221"/>
      <c r="BE139" s="221"/>
      <c r="BF139" s="221"/>
      <c r="BG139" s="221"/>
      <c r="BH139" s="221"/>
      <c r="BI139" s="221"/>
      <c r="BJ139" s="221"/>
      <c r="BK139" s="221"/>
      <c r="BL139" s="221"/>
      <c r="BM139" s="221"/>
      <c r="BN139" s="221"/>
      <c r="BO139" s="221"/>
      <c r="BP139" s="221"/>
      <c r="BQ139" s="221"/>
      <c r="BR139" s="221"/>
      <c r="BS139" s="221"/>
      <c r="BT139" s="221"/>
      <c r="BU139" s="221"/>
      <c r="BV139" s="221"/>
      <c r="BW139" s="221"/>
      <c r="BX139" s="221"/>
      <c r="BY139" s="221"/>
      <c r="BZ139" s="221"/>
      <c r="CA139" s="221"/>
      <c r="CB139" s="221"/>
      <c r="CC139" s="221"/>
      <c r="CD139" s="221"/>
      <c r="CE139" s="221"/>
      <c r="CF139" s="221"/>
      <c r="CG139" s="221"/>
      <c r="CH139" s="221"/>
      <c r="CI139" s="221"/>
      <c r="CJ139" s="221"/>
      <c r="CK139" s="221"/>
      <c r="CL139" s="221"/>
      <c r="CM139" s="221"/>
      <c r="CN139" s="221"/>
      <c r="CO139" s="221"/>
      <c r="CP139" s="221"/>
      <c r="CQ139" s="221"/>
      <c r="CR139" s="221"/>
      <c r="CS139" s="221"/>
      <c r="CT139" s="221"/>
      <c r="CU139" s="221"/>
      <c r="CV139" s="221"/>
      <c r="CW139" s="221"/>
      <c r="CX139" s="221"/>
      <c r="CY139" s="221"/>
      <c r="CZ139" s="221"/>
      <c r="DA139" s="221"/>
      <c r="DB139" s="221"/>
      <c r="DC139" s="221"/>
      <c r="DD139" s="221"/>
      <c r="DE139" s="221"/>
      <c r="DF139" s="221"/>
      <c r="DG139" s="221"/>
      <c r="DH139" s="221"/>
      <c r="DI139" s="221"/>
      <c r="DJ139" s="221"/>
      <c r="DK139" s="221"/>
      <c r="DL139" s="221"/>
      <c r="DM139" s="221"/>
      <c r="DN139" s="221"/>
      <c r="DO139" s="221"/>
      <c r="DP139" s="221"/>
      <c r="DQ139" s="221"/>
      <c r="DR139" s="221"/>
      <c r="DS139" s="221"/>
      <c r="DT139" s="221"/>
      <c r="DU139" s="221"/>
      <c r="DV139" s="221"/>
      <c r="DW139" s="221"/>
      <c r="DX139" s="221"/>
      <c r="DY139" s="221"/>
      <c r="DZ139" s="221"/>
      <c r="EA139" s="221"/>
      <c r="EB139" s="221"/>
      <c r="EC139" s="221"/>
      <c r="ED139" s="221"/>
      <c r="EE139" s="221"/>
      <c r="EF139" s="221"/>
      <c r="EG139" s="221"/>
      <c r="EH139" s="221"/>
      <c r="EI139" s="221"/>
      <c r="EJ139" s="221"/>
      <c r="EK139" s="221"/>
      <c r="EL139" s="221"/>
      <c r="EM139" s="221"/>
      <c r="EN139" s="221"/>
      <c r="EO139" s="221"/>
      <c r="EP139" s="221"/>
      <c r="EQ139" s="221"/>
      <c r="ER139" s="221"/>
      <c r="ES139" s="221"/>
      <c r="ET139" s="221"/>
      <c r="EU139" s="221"/>
      <c r="EV139" s="221"/>
      <c r="EW139" s="221"/>
      <c r="EX139" s="221"/>
      <c r="EY139" s="221"/>
      <c r="EZ139" s="221"/>
      <c r="FA139" s="221"/>
      <c r="FB139" s="221"/>
      <c r="FC139" s="221"/>
      <c r="FD139" s="221"/>
      <c r="FE139" s="221"/>
      <c r="FF139" s="221"/>
      <c r="FG139" s="221"/>
      <c r="FH139" s="221"/>
      <c r="FI139" s="221"/>
      <c r="FJ139" s="221"/>
      <c r="FK139" s="221"/>
      <c r="FL139" s="221"/>
      <c r="FM139" s="221"/>
      <c r="FN139" s="221"/>
      <c r="FO139" s="221"/>
      <c r="FP139" s="221"/>
      <c r="FQ139" s="221"/>
      <c r="FR139" s="221"/>
      <c r="FS139" s="221"/>
      <c r="FT139" s="221"/>
      <c r="FU139" s="221"/>
      <c r="FV139" s="221"/>
      <c r="FW139" s="221"/>
      <c r="FX139" s="221"/>
      <c r="FY139" s="221"/>
      <c r="FZ139" s="221"/>
      <c r="GA139" s="221"/>
      <c r="GB139" s="221"/>
      <c r="GC139" s="221"/>
      <c r="GD139" s="221"/>
      <c r="GE139" s="221"/>
      <c r="GF139" s="221"/>
      <c r="GG139" s="221"/>
      <c r="GH139" s="221"/>
      <c r="GI139" s="221"/>
      <c r="GJ139" s="221"/>
      <c r="GK139" s="221"/>
      <c r="GL139" s="221"/>
      <c r="GM139" s="221"/>
      <c r="GN139" s="221"/>
      <c r="GO139" s="221"/>
      <c r="GP139" s="221"/>
      <c r="GQ139" s="221"/>
      <c r="GR139" s="221"/>
      <c r="GS139" s="221"/>
      <c r="GT139" s="221"/>
      <c r="GU139" s="221"/>
      <c r="GV139" s="221"/>
      <c r="GW139" s="221"/>
      <c r="GX139" s="221"/>
      <c r="GY139" s="221"/>
      <c r="GZ139" s="221"/>
      <c r="HA139" s="221"/>
      <c r="HB139" s="221"/>
      <c r="HC139" s="221"/>
      <c r="HD139" s="221"/>
      <c r="HE139" s="221"/>
      <c r="HF139" s="221"/>
      <c r="HG139" s="221"/>
      <c r="HH139" s="221"/>
      <c r="HI139" s="221"/>
      <c r="HJ139" s="221"/>
      <c r="HK139" s="221"/>
      <c r="HL139" s="221"/>
      <c r="HM139" s="221"/>
      <c r="HN139" s="221"/>
      <c r="HO139" s="221"/>
      <c r="HP139" s="221"/>
      <c r="HQ139" s="221"/>
      <c r="HR139" s="221"/>
      <c r="HS139" s="221"/>
      <c r="HT139" s="221"/>
      <c r="HU139" s="221"/>
      <c r="HV139" s="221"/>
      <c r="HW139" s="221"/>
      <c r="HX139" s="221"/>
      <c r="HY139" s="221"/>
      <c r="HZ139" s="221"/>
      <c r="IA139" s="221"/>
      <c r="IB139" s="221"/>
      <c r="IC139" s="221"/>
      <c r="ID139" s="221"/>
      <c r="IE139" s="221"/>
      <c r="IF139" s="221"/>
      <c r="IG139" s="221"/>
      <c r="IH139" s="221"/>
      <c r="II139" s="221"/>
      <c r="IJ139" s="221"/>
      <c r="IK139" s="221"/>
      <c r="IL139" s="221"/>
      <c r="IM139" s="221"/>
      <c r="IN139" s="221"/>
      <c r="IO139" s="221"/>
      <c r="IP139" s="221"/>
      <c r="IQ139" s="221"/>
      <c r="IR139" s="221"/>
      <c r="IS139" s="221"/>
      <c r="IT139" s="221"/>
      <c r="IU139" s="221"/>
      <c r="IV139" s="221"/>
      <c r="IW139" s="221"/>
      <c r="IX139" s="221"/>
      <c r="IY139" s="221"/>
      <c r="IZ139" s="221"/>
      <c r="JA139" s="221"/>
      <c r="JB139" s="221"/>
      <c r="JC139" s="221"/>
      <c r="JD139" s="221"/>
      <c r="JE139" s="221"/>
      <c r="JF139" s="221"/>
      <c r="JG139" s="221"/>
      <c r="JH139" s="221"/>
      <c r="JI139" s="221"/>
      <c r="JJ139" s="221"/>
      <c r="JK139" s="221"/>
      <c r="JL139" s="221"/>
      <c r="JM139" s="221"/>
      <c r="JN139" s="221"/>
      <c r="JO139" s="221"/>
      <c r="JP139" s="221"/>
      <c r="JQ139" s="221"/>
      <c r="JR139" s="221"/>
      <c r="JS139" s="221"/>
      <c r="JT139" s="221"/>
      <c r="JU139" s="221"/>
      <c r="JV139" s="221"/>
      <c r="JW139" s="221"/>
      <c r="JX139" s="221"/>
      <c r="JY139" s="221"/>
      <c r="JZ139" s="221"/>
      <c r="KA139" s="221"/>
      <c r="KB139" s="221"/>
      <c r="KC139" s="221"/>
      <c r="KD139" s="221"/>
      <c r="KE139" s="221"/>
      <c r="KF139" s="221"/>
      <c r="KG139" s="221"/>
      <c r="KH139" s="221"/>
      <c r="KI139" s="221"/>
      <c r="KJ139" s="221"/>
      <c r="KK139" s="221"/>
      <c r="KL139" s="221"/>
      <c r="KM139" s="221"/>
      <c r="KN139" s="221"/>
      <c r="KO139" s="221"/>
      <c r="KP139" s="221"/>
      <c r="KQ139" s="221"/>
      <c r="KR139" s="221"/>
      <c r="KS139" s="221"/>
      <c r="KT139" s="221"/>
      <c r="KU139" s="221"/>
      <c r="KV139" s="221"/>
      <c r="KW139" s="221"/>
      <c r="KX139" s="221"/>
      <c r="KY139" s="221"/>
      <c r="KZ139" s="221"/>
      <c r="LA139" s="221"/>
      <c r="LB139" s="221"/>
      <c r="LC139" s="221"/>
      <c r="LD139" s="221"/>
      <c r="LE139" s="221"/>
      <c r="LF139" s="221"/>
      <c r="LG139" s="221"/>
      <c r="LH139" s="221"/>
      <c r="LI139" s="221"/>
      <c r="LJ139" s="221"/>
      <c r="LK139" s="221"/>
      <c r="LL139" s="221"/>
      <c r="LM139" s="221"/>
      <c r="LN139" s="221"/>
      <c r="LO139" s="221"/>
      <c r="LP139" s="221"/>
      <c r="LQ139" s="221"/>
      <c r="LR139" s="221"/>
      <c r="LS139" s="221"/>
      <c r="LT139" s="221"/>
      <c r="LU139" s="221"/>
      <c r="LV139" s="221"/>
      <c r="LW139" s="221"/>
      <c r="LX139" s="221"/>
      <c r="LY139" s="221"/>
      <c r="LZ139" s="221"/>
      <c r="MA139" s="221"/>
      <c r="MB139" s="221"/>
      <c r="MC139" s="221"/>
      <c r="MD139" s="221"/>
      <c r="ME139" s="221"/>
      <c r="MF139" s="221"/>
      <c r="MG139" s="221"/>
      <c r="MH139" s="221"/>
      <c r="MI139" s="221"/>
      <c r="MJ139" s="221"/>
      <c r="MK139" s="221"/>
      <c r="ML139" s="221"/>
      <c r="MM139" s="221"/>
      <c r="MN139" s="221"/>
      <c r="MO139" s="221"/>
      <c r="MP139" s="221"/>
      <c r="MQ139" s="221"/>
      <c r="MR139" s="221"/>
      <c r="MS139" s="221"/>
      <c r="MT139" s="221"/>
      <c r="MU139" s="221"/>
      <c r="MV139" s="221"/>
      <c r="MW139" s="221"/>
      <c r="MX139" s="221"/>
      <c r="MY139" s="221"/>
      <c r="MZ139" s="221"/>
      <c r="NA139" s="221"/>
      <c r="NB139" s="221"/>
      <c r="NC139" s="221"/>
      <c r="ND139" s="221"/>
      <c r="NE139" s="221"/>
      <c r="NF139" s="221"/>
      <c r="NG139" s="221"/>
    </row>
    <row r="140" spans="1:371" s="133" customFormat="1" x14ac:dyDescent="0.25">
      <c r="A140" s="274">
        <v>244</v>
      </c>
      <c r="B140" s="221">
        <v>0</v>
      </c>
      <c r="C140" s="221">
        <v>1</v>
      </c>
      <c r="D140" s="267">
        <v>0</v>
      </c>
      <c r="E140" s="267">
        <v>250</v>
      </c>
      <c r="F140" s="865">
        <f t="shared" si="4"/>
        <v>250</v>
      </c>
      <c r="G140" s="232">
        <v>61</v>
      </c>
      <c r="H140" s="232"/>
      <c r="I140" s="456">
        <v>71</v>
      </c>
      <c r="J140" s="342">
        <v>27.053802773967377</v>
      </c>
      <c r="K140" s="348">
        <v>1.7581240199191002</v>
      </c>
      <c r="L140" s="61">
        <v>1</v>
      </c>
      <c r="M140" s="326">
        <v>0</v>
      </c>
      <c r="Q140" s="592">
        <v>91</v>
      </c>
      <c r="R140" s="617">
        <v>0.72</v>
      </c>
      <c r="S140" s="592">
        <v>80</v>
      </c>
      <c r="T140" s="592"/>
      <c r="U140" s="607">
        <v>55.1</v>
      </c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  <c r="AN140" s="221"/>
      <c r="AO140" s="221"/>
      <c r="AP140" s="221"/>
      <c r="AQ140" s="221"/>
      <c r="AR140" s="221"/>
      <c r="AS140" s="221"/>
      <c r="AT140" s="221"/>
      <c r="AU140" s="221"/>
      <c r="AV140" s="221"/>
      <c r="AW140" s="221"/>
      <c r="AX140" s="221"/>
      <c r="AY140" s="221"/>
      <c r="AZ140" s="221"/>
      <c r="BA140" s="221"/>
      <c r="BB140" s="221"/>
      <c r="BC140" s="221"/>
      <c r="BD140" s="221"/>
      <c r="BE140" s="221"/>
      <c r="BF140" s="221"/>
      <c r="BG140" s="221"/>
      <c r="BH140" s="221"/>
      <c r="BI140" s="221"/>
      <c r="BJ140" s="221"/>
      <c r="BK140" s="221"/>
      <c r="BL140" s="221"/>
      <c r="BM140" s="221"/>
      <c r="BN140" s="221"/>
      <c r="BO140" s="221"/>
      <c r="BP140" s="221"/>
      <c r="BQ140" s="221"/>
      <c r="BR140" s="221"/>
      <c r="BS140" s="221"/>
      <c r="BT140" s="221"/>
      <c r="BU140" s="221"/>
      <c r="BV140" s="221"/>
      <c r="BW140" s="221"/>
      <c r="BX140" s="221"/>
      <c r="BY140" s="221"/>
      <c r="BZ140" s="221"/>
      <c r="CA140" s="221"/>
      <c r="CB140" s="221"/>
      <c r="CC140" s="221"/>
      <c r="CD140" s="221"/>
      <c r="CE140" s="221"/>
      <c r="CF140" s="221"/>
      <c r="CG140" s="221"/>
      <c r="CH140" s="221"/>
      <c r="CI140" s="221"/>
      <c r="CJ140" s="221"/>
      <c r="CK140" s="221"/>
      <c r="CL140" s="221"/>
      <c r="CM140" s="221"/>
      <c r="CN140" s="221"/>
      <c r="CO140" s="221"/>
      <c r="CP140" s="221"/>
      <c r="CQ140" s="221"/>
      <c r="CR140" s="221"/>
      <c r="CS140" s="221"/>
      <c r="CT140" s="221"/>
      <c r="CU140" s="221"/>
      <c r="CV140" s="221"/>
      <c r="CW140" s="221"/>
      <c r="CX140" s="221"/>
      <c r="CY140" s="221"/>
      <c r="CZ140" s="221"/>
      <c r="DA140" s="221"/>
      <c r="DB140" s="221"/>
      <c r="DC140" s="221"/>
      <c r="DD140" s="221"/>
      <c r="DE140" s="221"/>
      <c r="DF140" s="221"/>
      <c r="DG140" s="221"/>
      <c r="DH140" s="221"/>
      <c r="DI140" s="221"/>
      <c r="DJ140" s="221"/>
      <c r="DK140" s="221"/>
      <c r="DL140" s="221"/>
      <c r="DM140" s="221"/>
      <c r="DN140" s="221"/>
      <c r="DO140" s="221"/>
      <c r="DP140" s="221"/>
      <c r="DQ140" s="221"/>
      <c r="DR140" s="221"/>
      <c r="DS140" s="221"/>
      <c r="DT140" s="221"/>
      <c r="DU140" s="221"/>
      <c r="DV140" s="221"/>
      <c r="DW140" s="221"/>
      <c r="DX140" s="221"/>
      <c r="DY140" s="221"/>
      <c r="DZ140" s="221"/>
      <c r="EA140" s="221"/>
      <c r="EB140" s="221"/>
      <c r="EC140" s="221"/>
      <c r="ED140" s="221"/>
      <c r="EE140" s="221"/>
      <c r="EF140" s="221"/>
      <c r="EG140" s="221"/>
      <c r="EH140" s="221"/>
      <c r="EI140" s="221"/>
      <c r="EJ140" s="221"/>
      <c r="EK140" s="221"/>
      <c r="EL140" s="221"/>
      <c r="EM140" s="221"/>
      <c r="EN140" s="221"/>
      <c r="EO140" s="221"/>
      <c r="EP140" s="221"/>
      <c r="EQ140" s="221"/>
      <c r="ER140" s="221"/>
      <c r="ES140" s="221"/>
      <c r="ET140" s="221"/>
      <c r="EU140" s="221"/>
      <c r="EV140" s="221"/>
      <c r="EW140" s="221"/>
      <c r="EX140" s="221"/>
      <c r="EY140" s="221"/>
      <c r="EZ140" s="221"/>
      <c r="FA140" s="221"/>
      <c r="FB140" s="221"/>
      <c r="FC140" s="221"/>
      <c r="FD140" s="221"/>
      <c r="FE140" s="221"/>
      <c r="FF140" s="221"/>
      <c r="FG140" s="221"/>
      <c r="FH140" s="221"/>
      <c r="FI140" s="221"/>
      <c r="FJ140" s="221"/>
      <c r="FK140" s="221"/>
      <c r="FL140" s="221"/>
      <c r="FM140" s="221"/>
      <c r="FN140" s="221"/>
      <c r="FO140" s="221"/>
      <c r="FP140" s="221"/>
      <c r="FQ140" s="221"/>
      <c r="FR140" s="221"/>
      <c r="FS140" s="221"/>
      <c r="FT140" s="221"/>
      <c r="FU140" s="221"/>
      <c r="FV140" s="221"/>
      <c r="FW140" s="221"/>
      <c r="FX140" s="221"/>
      <c r="FY140" s="221"/>
      <c r="FZ140" s="221"/>
      <c r="GA140" s="221"/>
      <c r="GB140" s="221"/>
      <c r="GC140" s="221"/>
      <c r="GD140" s="221"/>
      <c r="GE140" s="221"/>
      <c r="GF140" s="221"/>
      <c r="GG140" s="221"/>
      <c r="GH140" s="221"/>
      <c r="GI140" s="221"/>
      <c r="GJ140" s="221"/>
      <c r="GK140" s="221"/>
      <c r="GL140" s="221"/>
      <c r="GM140" s="221"/>
      <c r="GN140" s="221"/>
      <c r="GO140" s="221"/>
      <c r="GP140" s="221"/>
      <c r="GQ140" s="221"/>
      <c r="GR140" s="221"/>
      <c r="GS140" s="221"/>
      <c r="GT140" s="221"/>
      <c r="GU140" s="221"/>
      <c r="GV140" s="221"/>
      <c r="GW140" s="221"/>
      <c r="GX140" s="221"/>
      <c r="GY140" s="221"/>
      <c r="GZ140" s="221"/>
      <c r="HA140" s="221"/>
      <c r="HB140" s="221"/>
      <c r="HC140" s="221"/>
      <c r="HD140" s="221"/>
      <c r="HE140" s="221"/>
      <c r="HF140" s="221"/>
      <c r="HG140" s="221"/>
      <c r="HH140" s="221"/>
      <c r="HI140" s="221"/>
      <c r="HJ140" s="221"/>
      <c r="HK140" s="221"/>
      <c r="HL140" s="221"/>
      <c r="HM140" s="221"/>
      <c r="HN140" s="221"/>
      <c r="HO140" s="221"/>
      <c r="HP140" s="221"/>
      <c r="HQ140" s="221"/>
      <c r="HR140" s="221"/>
      <c r="HS140" s="221"/>
      <c r="HT140" s="221"/>
      <c r="HU140" s="221"/>
      <c r="HV140" s="221"/>
      <c r="HW140" s="221"/>
      <c r="HX140" s="221"/>
      <c r="HY140" s="221"/>
      <c r="HZ140" s="221"/>
      <c r="IA140" s="221"/>
      <c r="IB140" s="221"/>
      <c r="IC140" s="221"/>
      <c r="ID140" s="221"/>
      <c r="IE140" s="221"/>
      <c r="IF140" s="221"/>
      <c r="IG140" s="221"/>
      <c r="IH140" s="221"/>
      <c r="II140" s="221"/>
      <c r="IJ140" s="221"/>
      <c r="IK140" s="221"/>
      <c r="IL140" s="221"/>
      <c r="IM140" s="221"/>
      <c r="IN140" s="221"/>
      <c r="IO140" s="221"/>
      <c r="IP140" s="221"/>
      <c r="IQ140" s="221"/>
      <c r="IR140" s="221"/>
      <c r="IS140" s="221"/>
      <c r="IT140" s="221"/>
      <c r="IU140" s="221"/>
      <c r="IV140" s="221"/>
      <c r="IW140" s="221"/>
      <c r="IX140" s="221"/>
      <c r="IY140" s="221"/>
      <c r="IZ140" s="221"/>
      <c r="JA140" s="221"/>
      <c r="JB140" s="221"/>
      <c r="JC140" s="221"/>
      <c r="JD140" s="221"/>
      <c r="JE140" s="221"/>
      <c r="JF140" s="221"/>
      <c r="JG140" s="221"/>
      <c r="JH140" s="221"/>
      <c r="JI140" s="221"/>
      <c r="JJ140" s="221"/>
      <c r="JK140" s="221"/>
      <c r="JL140" s="221"/>
      <c r="JM140" s="221"/>
      <c r="JN140" s="221"/>
      <c r="JO140" s="221"/>
      <c r="JP140" s="221"/>
      <c r="JQ140" s="221"/>
      <c r="JR140" s="221"/>
      <c r="JS140" s="221"/>
      <c r="JT140" s="221"/>
      <c r="JU140" s="221"/>
      <c r="JV140" s="221"/>
      <c r="JW140" s="221"/>
      <c r="JX140" s="221"/>
      <c r="JY140" s="221"/>
      <c r="JZ140" s="221"/>
      <c r="KA140" s="221"/>
      <c r="KB140" s="221"/>
      <c r="KC140" s="221"/>
      <c r="KD140" s="221"/>
      <c r="KE140" s="221"/>
      <c r="KF140" s="221"/>
      <c r="KG140" s="221"/>
      <c r="KH140" s="221"/>
      <c r="KI140" s="221"/>
      <c r="KJ140" s="221"/>
      <c r="KK140" s="221"/>
      <c r="KL140" s="221"/>
      <c r="KM140" s="221"/>
      <c r="KN140" s="221"/>
      <c r="KO140" s="221"/>
      <c r="KP140" s="221"/>
      <c r="KQ140" s="221"/>
      <c r="KR140" s="221"/>
      <c r="KS140" s="221"/>
      <c r="KT140" s="221"/>
      <c r="KU140" s="221"/>
      <c r="KV140" s="221"/>
      <c r="KW140" s="221"/>
      <c r="KX140" s="221"/>
      <c r="KY140" s="221"/>
      <c r="KZ140" s="221"/>
      <c r="LA140" s="221"/>
      <c r="LB140" s="221"/>
      <c r="LC140" s="221"/>
      <c r="LD140" s="221"/>
      <c r="LE140" s="221"/>
      <c r="LF140" s="221"/>
      <c r="LG140" s="221"/>
      <c r="LH140" s="221"/>
      <c r="LI140" s="221"/>
      <c r="LJ140" s="221"/>
      <c r="LK140" s="221"/>
      <c r="LL140" s="221"/>
      <c r="LM140" s="221"/>
      <c r="LN140" s="221"/>
      <c r="LO140" s="221"/>
      <c r="LP140" s="221"/>
      <c r="LQ140" s="221"/>
      <c r="LR140" s="221"/>
      <c r="LS140" s="221"/>
      <c r="LT140" s="221"/>
      <c r="LU140" s="221"/>
      <c r="LV140" s="221"/>
      <c r="LW140" s="221"/>
      <c r="LX140" s="221"/>
      <c r="LY140" s="221"/>
      <c r="LZ140" s="221"/>
      <c r="MA140" s="221"/>
      <c r="MB140" s="221"/>
      <c r="MC140" s="221"/>
      <c r="MD140" s="221"/>
      <c r="ME140" s="221"/>
      <c r="MF140" s="221"/>
      <c r="MG140" s="221"/>
      <c r="MH140" s="221"/>
      <c r="MI140" s="221"/>
      <c r="MJ140" s="221"/>
      <c r="MK140" s="221"/>
      <c r="ML140" s="221"/>
      <c r="MM140" s="221"/>
      <c r="MN140" s="221"/>
      <c r="MO140" s="221"/>
      <c r="MP140" s="221"/>
      <c r="MQ140" s="221"/>
      <c r="MR140" s="221"/>
      <c r="MS140" s="221"/>
      <c r="MT140" s="221"/>
      <c r="MU140" s="221"/>
      <c r="MV140" s="221"/>
      <c r="MW140" s="221"/>
      <c r="MX140" s="221"/>
      <c r="MY140" s="221"/>
      <c r="MZ140" s="221"/>
      <c r="NA140" s="221"/>
      <c r="NB140" s="221"/>
      <c r="NC140" s="221"/>
      <c r="ND140" s="221"/>
      <c r="NE140" s="221"/>
      <c r="NF140" s="221"/>
      <c r="NG140" s="221"/>
    </row>
    <row r="141" spans="1:371" s="133" customFormat="1" x14ac:dyDescent="0.25">
      <c r="A141" s="221">
        <v>246</v>
      </c>
      <c r="B141" s="221">
        <v>0</v>
      </c>
      <c r="C141" s="221">
        <v>1</v>
      </c>
      <c r="D141" s="267">
        <v>0</v>
      </c>
      <c r="E141" s="267">
        <v>252</v>
      </c>
      <c r="F141" s="865">
        <f t="shared" si="4"/>
        <v>252</v>
      </c>
      <c r="G141" s="232">
        <v>63</v>
      </c>
      <c r="H141" s="232"/>
      <c r="I141" s="456">
        <v>73</v>
      </c>
      <c r="J141" s="342">
        <v>26.259584748433181</v>
      </c>
      <c r="K141" s="348">
        <v>1.855603664246676</v>
      </c>
      <c r="L141" s="221">
        <v>0</v>
      </c>
      <c r="M141" s="709">
        <v>0</v>
      </c>
      <c r="Q141" s="592">
        <v>97</v>
      </c>
      <c r="R141" s="608">
        <v>0.84</v>
      </c>
      <c r="S141" s="608">
        <v>89</v>
      </c>
      <c r="T141" s="608"/>
      <c r="U141" s="609">
        <v>55.3</v>
      </c>
      <c r="V141" s="221"/>
      <c r="W141" s="221"/>
      <c r="X141" s="221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  <c r="AK141" s="221"/>
      <c r="AL141" s="221"/>
      <c r="AM141" s="221"/>
      <c r="AN141" s="221"/>
      <c r="AO141" s="221"/>
      <c r="AP141" s="221"/>
      <c r="AQ141" s="221"/>
      <c r="AR141" s="221"/>
      <c r="AS141" s="221"/>
      <c r="AT141" s="221"/>
      <c r="AU141" s="221"/>
      <c r="AV141" s="221"/>
      <c r="AW141" s="221"/>
      <c r="AX141" s="221"/>
      <c r="AY141" s="221"/>
      <c r="AZ141" s="221"/>
      <c r="BA141" s="221"/>
      <c r="BB141" s="221"/>
      <c r="BC141" s="221"/>
      <c r="BD141" s="221"/>
      <c r="BE141" s="221"/>
      <c r="BF141" s="221"/>
      <c r="BG141" s="221"/>
      <c r="BH141" s="221"/>
      <c r="BI141" s="221"/>
      <c r="BJ141" s="221"/>
      <c r="BK141" s="221"/>
      <c r="BL141" s="221"/>
      <c r="BM141" s="221"/>
      <c r="BN141" s="221"/>
      <c r="BO141" s="221"/>
      <c r="BP141" s="221"/>
      <c r="BQ141" s="221"/>
      <c r="BR141" s="221"/>
      <c r="BS141" s="221"/>
      <c r="BT141" s="221"/>
      <c r="BU141" s="221"/>
      <c r="BV141" s="221"/>
      <c r="BW141" s="221"/>
      <c r="BX141" s="221"/>
      <c r="BY141" s="221"/>
      <c r="BZ141" s="221"/>
      <c r="CA141" s="221"/>
      <c r="CB141" s="221"/>
      <c r="CC141" s="221"/>
      <c r="CD141" s="221"/>
      <c r="CE141" s="221"/>
      <c r="CF141" s="221"/>
      <c r="CG141" s="221"/>
      <c r="CH141" s="221"/>
      <c r="CI141" s="221"/>
      <c r="CJ141" s="221"/>
      <c r="CK141" s="221"/>
      <c r="CL141" s="221"/>
      <c r="CM141" s="221"/>
      <c r="CN141" s="221"/>
      <c r="CO141" s="221"/>
      <c r="CP141" s="221"/>
      <c r="CQ141" s="221"/>
      <c r="CR141" s="221"/>
      <c r="CS141" s="221"/>
      <c r="CT141" s="221"/>
      <c r="CU141" s="221"/>
      <c r="CV141" s="221"/>
      <c r="CW141" s="221"/>
      <c r="CX141" s="221"/>
      <c r="CY141" s="221"/>
      <c r="CZ141" s="221"/>
      <c r="DA141" s="221"/>
      <c r="DB141" s="221"/>
      <c r="DC141" s="221"/>
      <c r="DD141" s="221"/>
      <c r="DE141" s="221"/>
      <c r="DF141" s="221"/>
      <c r="DG141" s="221"/>
      <c r="DH141" s="221"/>
      <c r="DI141" s="221"/>
      <c r="DJ141" s="221"/>
      <c r="DK141" s="221"/>
      <c r="DL141" s="221"/>
      <c r="DM141" s="221"/>
      <c r="DN141" s="221"/>
      <c r="DO141" s="221"/>
      <c r="DP141" s="221"/>
      <c r="DQ141" s="221"/>
      <c r="DR141" s="221"/>
      <c r="DS141" s="221"/>
      <c r="DT141" s="221"/>
      <c r="DU141" s="221"/>
      <c r="DV141" s="221"/>
      <c r="DW141" s="221"/>
      <c r="DX141" s="221"/>
      <c r="DY141" s="221"/>
      <c r="DZ141" s="221"/>
      <c r="EA141" s="221"/>
      <c r="EB141" s="221"/>
      <c r="EC141" s="221"/>
      <c r="ED141" s="221"/>
      <c r="EE141" s="221"/>
      <c r="EF141" s="221"/>
      <c r="EG141" s="221"/>
      <c r="EH141" s="221"/>
      <c r="EI141" s="221"/>
      <c r="EJ141" s="221"/>
      <c r="EK141" s="221"/>
      <c r="EL141" s="221"/>
      <c r="EM141" s="221"/>
      <c r="EN141" s="221"/>
      <c r="EO141" s="221"/>
      <c r="EP141" s="221"/>
      <c r="EQ141" s="221"/>
      <c r="ER141" s="221"/>
      <c r="ES141" s="221"/>
      <c r="ET141" s="221"/>
      <c r="EU141" s="221"/>
      <c r="EV141" s="221"/>
      <c r="EW141" s="221"/>
      <c r="EX141" s="221"/>
      <c r="EY141" s="221"/>
      <c r="EZ141" s="221"/>
      <c r="FA141" s="221"/>
      <c r="FB141" s="221"/>
      <c r="FC141" s="221"/>
      <c r="FD141" s="221"/>
      <c r="FE141" s="221"/>
      <c r="FF141" s="221"/>
      <c r="FG141" s="221"/>
      <c r="FH141" s="221"/>
      <c r="FI141" s="221"/>
      <c r="FJ141" s="221"/>
      <c r="FK141" s="221"/>
      <c r="FL141" s="221"/>
      <c r="FM141" s="221"/>
      <c r="FN141" s="221"/>
      <c r="FO141" s="221"/>
      <c r="FP141" s="221"/>
      <c r="FQ141" s="221"/>
      <c r="FR141" s="221"/>
      <c r="FS141" s="221"/>
      <c r="FT141" s="221"/>
      <c r="FU141" s="221"/>
      <c r="FV141" s="221"/>
      <c r="FW141" s="221"/>
      <c r="FX141" s="221"/>
      <c r="FY141" s="221"/>
      <c r="FZ141" s="221"/>
      <c r="GA141" s="221"/>
      <c r="GB141" s="221"/>
      <c r="GC141" s="221"/>
      <c r="GD141" s="221"/>
      <c r="GE141" s="221"/>
      <c r="GF141" s="221"/>
      <c r="GG141" s="221"/>
      <c r="GH141" s="221"/>
      <c r="GI141" s="221"/>
      <c r="GJ141" s="221"/>
      <c r="GK141" s="221"/>
      <c r="GL141" s="221"/>
      <c r="GM141" s="221"/>
      <c r="GN141" s="221"/>
      <c r="GO141" s="221"/>
      <c r="GP141" s="221"/>
      <c r="GQ141" s="221"/>
      <c r="GR141" s="221"/>
      <c r="GS141" s="221"/>
      <c r="GT141" s="221"/>
      <c r="GU141" s="221"/>
      <c r="GV141" s="221"/>
      <c r="GW141" s="221"/>
      <c r="GX141" s="221"/>
      <c r="GY141" s="221"/>
      <c r="GZ141" s="221"/>
      <c r="HA141" s="221"/>
      <c r="HB141" s="221"/>
      <c r="HC141" s="221"/>
      <c r="HD141" s="221"/>
      <c r="HE141" s="221"/>
      <c r="HF141" s="221"/>
      <c r="HG141" s="221"/>
      <c r="HH141" s="221"/>
      <c r="HI141" s="221"/>
      <c r="HJ141" s="221"/>
      <c r="HK141" s="221"/>
      <c r="HL141" s="221"/>
      <c r="HM141" s="221"/>
      <c r="HN141" s="221"/>
      <c r="HO141" s="221"/>
      <c r="HP141" s="221"/>
      <c r="HQ141" s="221"/>
      <c r="HR141" s="221"/>
      <c r="HS141" s="221"/>
      <c r="HT141" s="221"/>
      <c r="HU141" s="221"/>
      <c r="HV141" s="221"/>
      <c r="HW141" s="221"/>
      <c r="HX141" s="221"/>
      <c r="HY141" s="221"/>
      <c r="HZ141" s="221"/>
      <c r="IA141" s="221"/>
      <c r="IB141" s="221"/>
      <c r="IC141" s="221"/>
      <c r="ID141" s="221"/>
      <c r="IE141" s="221"/>
      <c r="IF141" s="221"/>
      <c r="IG141" s="221"/>
      <c r="IH141" s="221"/>
      <c r="II141" s="221"/>
      <c r="IJ141" s="221"/>
      <c r="IK141" s="221"/>
      <c r="IL141" s="221"/>
      <c r="IM141" s="221"/>
      <c r="IN141" s="221"/>
      <c r="IO141" s="221"/>
      <c r="IP141" s="221"/>
      <c r="IQ141" s="221"/>
      <c r="IR141" s="221"/>
      <c r="IS141" s="221"/>
      <c r="IT141" s="221"/>
      <c r="IU141" s="221"/>
      <c r="IV141" s="221"/>
      <c r="IW141" s="221"/>
      <c r="IX141" s="221"/>
      <c r="IY141" s="221"/>
      <c r="IZ141" s="221"/>
      <c r="JA141" s="221"/>
      <c r="JB141" s="221"/>
      <c r="JC141" s="221"/>
      <c r="JD141" s="221"/>
      <c r="JE141" s="221"/>
      <c r="JF141" s="221"/>
      <c r="JG141" s="221"/>
      <c r="JH141" s="221"/>
      <c r="JI141" s="221"/>
      <c r="JJ141" s="221"/>
      <c r="JK141" s="221"/>
      <c r="JL141" s="221"/>
      <c r="JM141" s="221"/>
      <c r="JN141" s="221"/>
      <c r="JO141" s="221"/>
      <c r="JP141" s="221"/>
      <c r="JQ141" s="221"/>
      <c r="JR141" s="221"/>
      <c r="JS141" s="221"/>
      <c r="JT141" s="221"/>
      <c r="JU141" s="221"/>
      <c r="JV141" s="221"/>
      <c r="JW141" s="221"/>
      <c r="JX141" s="221"/>
      <c r="JY141" s="221"/>
      <c r="JZ141" s="221"/>
      <c r="KA141" s="221"/>
      <c r="KB141" s="221"/>
      <c r="KC141" s="221"/>
      <c r="KD141" s="221"/>
      <c r="KE141" s="221"/>
      <c r="KF141" s="221"/>
      <c r="KG141" s="221"/>
      <c r="KH141" s="221"/>
      <c r="KI141" s="221"/>
      <c r="KJ141" s="221"/>
      <c r="KK141" s="221"/>
      <c r="KL141" s="221"/>
      <c r="KM141" s="221"/>
      <c r="KN141" s="221"/>
      <c r="KO141" s="221"/>
      <c r="KP141" s="221"/>
      <c r="KQ141" s="221"/>
      <c r="KR141" s="221"/>
      <c r="KS141" s="221"/>
      <c r="KT141" s="221"/>
      <c r="KU141" s="221"/>
      <c r="KV141" s="221"/>
      <c r="KW141" s="221"/>
      <c r="KX141" s="221"/>
      <c r="KY141" s="221"/>
      <c r="KZ141" s="221"/>
      <c r="LA141" s="221"/>
      <c r="LB141" s="221"/>
      <c r="LC141" s="221"/>
      <c r="LD141" s="221"/>
      <c r="LE141" s="221"/>
      <c r="LF141" s="221"/>
      <c r="LG141" s="221"/>
      <c r="LH141" s="221"/>
      <c r="LI141" s="221"/>
      <c r="LJ141" s="221"/>
      <c r="LK141" s="221"/>
      <c r="LL141" s="221"/>
      <c r="LM141" s="221"/>
      <c r="LN141" s="221"/>
      <c r="LO141" s="221"/>
      <c r="LP141" s="221"/>
      <c r="LQ141" s="221"/>
      <c r="LR141" s="221"/>
      <c r="LS141" s="221"/>
      <c r="LT141" s="221"/>
      <c r="LU141" s="221"/>
      <c r="LV141" s="221"/>
      <c r="LW141" s="221"/>
      <c r="LX141" s="221"/>
      <c r="LY141" s="221"/>
      <c r="LZ141" s="221"/>
      <c r="MA141" s="221"/>
      <c r="MB141" s="221"/>
      <c r="MC141" s="221"/>
      <c r="MD141" s="221"/>
      <c r="ME141" s="221"/>
      <c r="MF141" s="221"/>
      <c r="MG141" s="221"/>
      <c r="MH141" s="221"/>
      <c r="MI141" s="221"/>
      <c r="MJ141" s="221"/>
      <c r="MK141" s="221"/>
      <c r="ML141" s="221"/>
      <c r="MM141" s="221"/>
      <c r="MN141" s="221"/>
      <c r="MO141" s="221"/>
      <c r="MP141" s="221"/>
      <c r="MQ141" s="221"/>
      <c r="MR141" s="221"/>
      <c r="MS141" s="221"/>
      <c r="MT141" s="221"/>
      <c r="MU141" s="221"/>
      <c r="MV141" s="221"/>
      <c r="MW141" s="221"/>
      <c r="MX141" s="221"/>
      <c r="MY141" s="221"/>
      <c r="MZ141" s="221"/>
      <c r="NA141" s="221"/>
      <c r="NB141" s="221"/>
      <c r="NC141" s="221"/>
      <c r="ND141" s="221"/>
      <c r="NE141" s="221"/>
      <c r="NF141" s="221"/>
      <c r="NG141" s="221"/>
    </row>
    <row r="142" spans="1:371" s="133" customFormat="1" x14ac:dyDescent="0.25">
      <c r="A142" s="274">
        <v>247</v>
      </c>
      <c r="B142" s="221">
        <v>0</v>
      </c>
      <c r="C142" s="221">
        <v>1</v>
      </c>
      <c r="D142" s="267">
        <v>0</v>
      </c>
      <c r="E142" s="267">
        <v>253</v>
      </c>
      <c r="F142" s="865">
        <f t="shared" si="4"/>
        <v>253</v>
      </c>
      <c r="G142" s="232">
        <v>64</v>
      </c>
      <c r="H142" s="232"/>
      <c r="I142" s="456">
        <v>75</v>
      </c>
      <c r="J142" s="342">
        <v>24.691358024691358</v>
      </c>
      <c r="K142" s="348">
        <v>1.9964210222750447</v>
      </c>
      <c r="L142" s="161">
        <v>0</v>
      </c>
      <c r="M142" s="326">
        <v>0</v>
      </c>
      <c r="N142" s="146"/>
      <c r="P142" s="146"/>
      <c r="Q142" s="618">
        <v>95</v>
      </c>
      <c r="R142" s="619">
        <v>1.02</v>
      </c>
      <c r="S142" s="592">
        <v>71</v>
      </c>
      <c r="T142" s="592"/>
      <c r="U142" s="607">
        <v>142.80000000000001</v>
      </c>
      <c r="V142" s="221"/>
      <c r="W142" s="221"/>
      <c r="X142" s="221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  <c r="AK142" s="221"/>
      <c r="AL142" s="221"/>
      <c r="AM142" s="221"/>
      <c r="AN142" s="221"/>
      <c r="AO142" s="221"/>
      <c r="AP142" s="221"/>
      <c r="AQ142" s="221"/>
      <c r="AR142" s="221"/>
      <c r="AS142" s="221"/>
      <c r="AT142" s="221"/>
      <c r="AU142" s="221"/>
      <c r="AV142" s="221"/>
      <c r="AW142" s="221"/>
      <c r="AX142" s="221"/>
      <c r="AY142" s="221"/>
      <c r="AZ142" s="221"/>
      <c r="BA142" s="221"/>
      <c r="BB142" s="221"/>
      <c r="BC142" s="221"/>
      <c r="BD142" s="221"/>
      <c r="BE142" s="221"/>
      <c r="BF142" s="221"/>
      <c r="BG142" s="221"/>
      <c r="BH142" s="221"/>
      <c r="BI142" s="221"/>
      <c r="BJ142" s="221"/>
      <c r="BK142" s="221"/>
      <c r="BL142" s="221"/>
      <c r="BM142" s="221"/>
      <c r="BN142" s="221"/>
      <c r="BO142" s="221"/>
      <c r="BP142" s="221"/>
      <c r="BQ142" s="221"/>
      <c r="BR142" s="221"/>
      <c r="BS142" s="221"/>
      <c r="BT142" s="221"/>
      <c r="BU142" s="221"/>
      <c r="BV142" s="221"/>
      <c r="BW142" s="221"/>
      <c r="BX142" s="221"/>
      <c r="BY142" s="221"/>
      <c r="BZ142" s="221"/>
      <c r="CA142" s="221"/>
      <c r="CB142" s="221"/>
      <c r="CC142" s="221"/>
      <c r="CD142" s="221"/>
      <c r="CE142" s="221"/>
      <c r="CF142" s="221"/>
      <c r="CG142" s="221"/>
      <c r="CH142" s="221"/>
      <c r="CI142" s="221"/>
      <c r="CJ142" s="221"/>
      <c r="CK142" s="221"/>
      <c r="CL142" s="221"/>
      <c r="CM142" s="221"/>
      <c r="CN142" s="221"/>
      <c r="CO142" s="221"/>
      <c r="CP142" s="221"/>
      <c r="CQ142" s="221"/>
      <c r="CR142" s="221"/>
      <c r="CS142" s="221"/>
      <c r="CT142" s="221"/>
      <c r="CU142" s="221"/>
      <c r="CV142" s="221"/>
      <c r="CW142" s="221"/>
      <c r="CX142" s="221"/>
      <c r="CY142" s="221"/>
      <c r="CZ142" s="221"/>
      <c r="DA142" s="221"/>
      <c r="DB142" s="221"/>
      <c r="DC142" s="221"/>
      <c r="DD142" s="221"/>
      <c r="DE142" s="221"/>
      <c r="DF142" s="221"/>
      <c r="DG142" s="221"/>
      <c r="DH142" s="221"/>
      <c r="DI142" s="221"/>
      <c r="DJ142" s="221"/>
      <c r="DK142" s="221"/>
      <c r="DL142" s="221"/>
      <c r="DM142" s="221"/>
      <c r="DN142" s="221"/>
      <c r="DO142" s="221"/>
      <c r="DP142" s="221"/>
      <c r="DQ142" s="221"/>
      <c r="DR142" s="221"/>
      <c r="DS142" s="221"/>
      <c r="DT142" s="221"/>
      <c r="DU142" s="221"/>
      <c r="DV142" s="221"/>
      <c r="DW142" s="221"/>
      <c r="DX142" s="221"/>
      <c r="DY142" s="221"/>
      <c r="DZ142" s="221"/>
      <c r="EA142" s="221"/>
      <c r="EB142" s="221"/>
      <c r="EC142" s="221"/>
      <c r="ED142" s="221"/>
      <c r="EE142" s="221"/>
      <c r="EF142" s="221"/>
      <c r="EG142" s="221"/>
      <c r="EH142" s="221"/>
      <c r="EI142" s="221"/>
      <c r="EJ142" s="221"/>
      <c r="EK142" s="221"/>
      <c r="EL142" s="221"/>
      <c r="EM142" s="221"/>
      <c r="EN142" s="221"/>
      <c r="EO142" s="221"/>
      <c r="EP142" s="221"/>
      <c r="EQ142" s="221"/>
      <c r="ER142" s="221"/>
      <c r="ES142" s="221"/>
      <c r="ET142" s="221"/>
      <c r="EU142" s="221"/>
      <c r="EV142" s="221"/>
      <c r="EW142" s="221"/>
      <c r="EX142" s="221"/>
      <c r="EY142" s="221"/>
      <c r="EZ142" s="221"/>
      <c r="FA142" s="221"/>
      <c r="FB142" s="221"/>
      <c r="FC142" s="221"/>
      <c r="FD142" s="221"/>
      <c r="FE142" s="221"/>
      <c r="FF142" s="221"/>
      <c r="FG142" s="221"/>
      <c r="FH142" s="221"/>
      <c r="FI142" s="221"/>
      <c r="FJ142" s="221"/>
      <c r="FK142" s="221"/>
      <c r="FL142" s="221"/>
      <c r="FM142" s="221"/>
      <c r="FN142" s="221"/>
      <c r="FO142" s="221"/>
      <c r="FP142" s="221"/>
      <c r="FQ142" s="221"/>
      <c r="FR142" s="221"/>
      <c r="FS142" s="221"/>
      <c r="FT142" s="221"/>
      <c r="FU142" s="221"/>
      <c r="FV142" s="221"/>
      <c r="FW142" s="221"/>
      <c r="FX142" s="221"/>
      <c r="FY142" s="221"/>
      <c r="FZ142" s="221"/>
      <c r="GA142" s="221"/>
      <c r="GB142" s="221"/>
      <c r="GC142" s="221"/>
      <c r="GD142" s="221"/>
      <c r="GE142" s="221"/>
      <c r="GF142" s="221"/>
      <c r="GG142" s="221"/>
      <c r="GH142" s="221"/>
      <c r="GI142" s="221"/>
      <c r="GJ142" s="221"/>
      <c r="GK142" s="221"/>
      <c r="GL142" s="221"/>
      <c r="GM142" s="221"/>
      <c r="GN142" s="221"/>
      <c r="GO142" s="221"/>
      <c r="GP142" s="221"/>
      <c r="GQ142" s="221"/>
      <c r="GR142" s="221"/>
      <c r="GS142" s="221"/>
      <c r="GT142" s="221"/>
      <c r="GU142" s="221"/>
      <c r="GV142" s="221"/>
      <c r="GW142" s="221"/>
      <c r="GX142" s="221"/>
      <c r="GY142" s="221"/>
      <c r="GZ142" s="221"/>
      <c r="HA142" s="221"/>
      <c r="HB142" s="221"/>
      <c r="HC142" s="221"/>
      <c r="HD142" s="221"/>
      <c r="HE142" s="221"/>
      <c r="HF142" s="221"/>
      <c r="HG142" s="221"/>
      <c r="HH142" s="221"/>
      <c r="HI142" s="221"/>
      <c r="HJ142" s="221"/>
      <c r="HK142" s="221"/>
      <c r="HL142" s="221"/>
      <c r="HM142" s="221"/>
      <c r="HN142" s="221"/>
      <c r="HO142" s="221"/>
      <c r="HP142" s="221"/>
      <c r="HQ142" s="221"/>
      <c r="HR142" s="221"/>
      <c r="HS142" s="221"/>
      <c r="HT142" s="221"/>
      <c r="HU142" s="221"/>
      <c r="HV142" s="221"/>
      <c r="HW142" s="221"/>
      <c r="HX142" s="221"/>
      <c r="HY142" s="221"/>
      <c r="HZ142" s="221"/>
      <c r="IA142" s="221"/>
      <c r="IB142" s="221"/>
      <c r="IC142" s="221"/>
      <c r="ID142" s="221"/>
      <c r="IE142" s="221"/>
      <c r="IF142" s="221"/>
      <c r="IG142" s="221"/>
      <c r="IH142" s="221"/>
      <c r="II142" s="221"/>
      <c r="IJ142" s="221"/>
      <c r="IK142" s="221"/>
      <c r="IL142" s="221"/>
      <c r="IM142" s="221"/>
      <c r="IN142" s="221"/>
      <c r="IO142" s="221"/>
      <c r="IP142" s="221"/>
      <c r="IQ142" s="221"/>
      <c r="IR142" s="221"/>
      <c r="IS142" s="221"/>
      <c r="IT142" s="221"/>
      <c r="IU142" s="221"/>
      <c r="IV142" s="221"/>
      <c r="IW142" s="221"/>
      <c r="IX142" s="221"/>
      <c r="IY142" s="221"/>
      <c r="IZ142" s="221"/>
      <c r="JA142" s="221"/>
      <c r="JB142" s="221"/>
      <c r="JC142" s="221"/>
      <c r="JD142" s="221"/>
      <c r="JE142" s="221"/>
      <c r="JF142" s="221"/>
      <c r="JG142" s="221"/>
      <c r="JH142" s="221"/>
      <c r="JI142" s="221"/>
      <c r="JJ142" s="221"/>
      <c r="JK142" s="221"/>
      <c r="JL142" s="221"/>
      <c r="JM142" s="221"/>
      <c r="JN142" s="221"/>
      <c r="JO142" s="221"/>
      <c r="JP142" s="221"/>
      <c r="JQ142" s="221"/>
      <c r="JR142" s="221"/>
      <c r="JS142" s="221"/>
      <c r="JT142" s="221"/>
      <c r="JU142" s="221"/>
      <c r="JV142" s="221"/>
      <c r="JW142" s="221"/>
      <c r="JX142" s="221"/>
      <c r="JY142" s="221"/>
      <c r="JZ142" s="221"/>
      <c r="KA142" s="221"/>
      <c r="KB142" s="221"/>
      <c r="KC142" s="221"/>
      <c r="KD142" s="221"/>
      <c r="KE142" s="221"/>
      <c r="KF142" s="221"/>
      <c r="KG142" s="221"/>
      <c r="KH142" s="221"/>
      <c r="KI142" s="221"/>
      <c r="KJ142" s="221"/>
      <c r="KK142" s="221"/>
      <c r="KL142" s="221"/>
      <c r="KM142" s="221"/>
      <c r="KN142" s="221"/>
      <c r="KO142" s="221"/>
      <c r="KP142" s="221"/>
      <c r="KQ142" s="221"/>
      <c r="KR142" s="221"/>
      <c r="KS142" s="221"/>
      <c r="KT142" s="221"/>
      <c r="KU142" s="221"/>
      <c r="KV142" s="221"/>
      <c r="KW142" s="221"/>
      <c r="KX142" s="221"/>
      <c r="KY142" s="221"/>
      <c r="KZ142" s="221"/>
      <c r="LA142" s="221"/>
      <c r="LB142" s="221"/>
      <c r="LC142" s="221"/>
      <c r="LD142" s="221"/>
      <c r="LE142" s="221"/>
      <c r="LF142" s="221"/>
      <c r="LG142" s="221"/>
      <c r="LH142" s="221"/>
      <c r="LI142" s="221"/>
      <c r="LJ142" s="221"/>
      <c r="LK142" s="221"/>
      <c r="LL142" s="221"/>
      <c r="LM142" s="221"/>
      <c r="LN142" s="221"/>
      <c r="LO142" s="221"/>
      <c r="LP142" s="221"/>
      <c r="LQ142" s="221"/>
      <c r="LR142" s="221"/>
      <c r="LS142" s="221"/>
      <c r="LT142" s="221"/>
      <c r="LU142" s="221"/>
      <c r="LV142" s="221"/>
      <c r="LW142" s="221"/>
      <c r="LX142" s="221"/>
      <c r="LY142" s="221"/>
      <c r="LZ142" s="221"/>
      <c r="MA142" s="221"/>
      <c r="MB142" s="221"/>
      <c r="MC142" s="221"/>
      <c r="MD142" s="221"/>
      <c r="ME142" s="221"/>
      <c r="MF142" s="221"/>
      <c r="MG142" s="221"/>
      <c r="MH142" s="221"/>
      <c r="MI142" s="221"/>
      <c r="MJ142" s="221"/>
      <c r="MK142" s="221"/>
      <c r="ML142" s="221"/>
      <c r="MM142" s="221"/>
      <c r="MN142" s="221"/>
      <c r="MO142" s="221"/>
      <c r="MP142" s="221"/>
      <c r="MQ142" s="221"/>
      <c r="MR142" s="221"/>
      <c r="MS142" s="221"/>
      <c r="MT142" s="221"/>
      <c r="MU142" s="221"/>
      <c r="MV142" s="221"/>
      <c r="MW142" s="221"/>
      <c r="MX142" s="221"/>
      <c r="MY142" s="221"/>
      <c r="MZ142" s="221"/>
      <c r="NA142" s="221"/>
      <c r="NB142" s="221"/>
      <c r="NC142" s="221"/>
      <c r="ND142" s="221"/>
      <c r="NE142" s="221"/>
      <c r="NF142" s="221"/>
      <c r="NG142" s="221"/>
    </row>
    <row r="143" spans="1:371" s="133" customFormat="1" x14ac:dyDescent="0.25">
      <c r="A143" s="221">
        <v>248</v>
      </c>
      <c r="B143" s="221">
        <v>0</v>
      </c>
      <c r="C143" s="221">
        <v>1</v>
      </c>
      <c r="D143" s="267">
        <v>0</v>
      </c>
      <c r="E143" s="267">
        <v>254</v>
      </c>
      <c r="F143" s="865">
        <f t="shared" si="4"/>
        <v>254</v>
      </c>
      <c r="G143" s="232">
        <v>65</v>
      </c>
      <c r="H143" s="232"/>
      <c r="I143" s="456">
        <v>76</v>
      </c>
      <c r="J143" s="342">
        <v>24.999999999999996</v>
      </c>
      <c r="K143" s="348">
        <v>1.667169667094486</v>
      </c>
      <c r="L143" s="161">
        <v>0</v>
      </c>
      <c r="M143" s="326">
        <v>0</v>
      </c>
      <c r="N143" s="146"/>
      <c r="P143" s="146"/>
      <c r="Q143" s="618">
        <v>110</v>
      </c>
      <c r="R143" s="619">
        <v>0.76</v>
      </c>
      <c r="S143" s="592">
        <v>100</v>
      </c>
      <c r="T143" s="592"/>
      <c r="U143" s="607">
        <v>161.6</v>
      </c>
      <c r="V143" s="221"/>
      <c r="W143" s="221"/>
      <c r="X143" s="221"/>
      <c r="Y143" s="221"/>
      <c r="Z143" s="221"/>
      <c r="AA143" s="221"/>
      <c r="AB143" s="221"/>
      <c r="AC143" s="221"/>
      <c r="AD143" s="221"/>
      <c r="AE143" s="221"/>
      <c r="AF143" s="221"/>
      <c r="AG143" s="221"/>
      <c r="AH143" s="221"/>
      <c r="AI143" s="221"/>
      <c r="AJ143" s="221"/>
      <c r="AK143" s="221"/>
      <c r="AL143" s="221"/>
      <c r="AM143" s="221"/>
      <c r="AN143" s="221"/>
      <c r="AO143" s="221"/>
      <c r="AP143" s="221"/>
      <c r="AQ143" s="221"/>
      <c r="AR143" s="221"/>
      <c r="AS143" s="221"/>
      <c r="AT143" s="221"/>
      <c r="AU143" s="221"/>
      <c r="AV143" s="221"/>
      <c r="AW143" s="221"/>
      <c r="AX143" s="221"/>
      <c r="AY143" s="221"/>
      <c r="AZ143" s="221"/>
      <c r="BA143" s="221"/>
      <c r="BB143" s="221"/>
      <c r="BC143" s="221"/>
      <c r="BD143" s="221"/>
      <c r="BE143" s="221"/>
      <c r="BF143" s="221"/>
      <c r="BG143" s="221"/>
      <c r="BH143" s="221"/>
      <c r="BI143" s="221"/>
      <c r="BJ143" s="221"/>
      <c r="BK143" s="221"/>
      <c r="BL143" s="221"/>
      <c r="BM143" s="221"/>
      <c r="BN143" s="221"/>
      <c r="BO143" s="221"/>
      <c r="BP143" s="221"/>
      <c r="BQ143" s="221"/>
      <c r="BR143" s="221"/>
      <c r="BS143" s="221"/>
      <c r="BT143" s="221"/>
      <c r="BU143" s="221"/>
      <c r="BV143" s="221"/>
      <c r="BW143" s="221"/>
      <c r="BX143" s="221"/>
      <c r="BY143" s="221"/>
      <c r="BZ143" s="221"/>
      <c r="CA143" s="221"/>
      <c r="CB143" s="221"/>
      <c r="CC143" s="221"/>
      <c r="CD143" s="221"/>
      <c r="CE143" s="221"/>
      <c r="CF143" s="221"/>
      <c r="CG143" s="221"/>
      <c r="CH143" s="221"/>
      <c r="CI143" s="221"/>
      <c r="CJ143" s="221"/>
      <c r="CK143" s="221"/>
      <c r="CL143" s="221"/>
      <c r="CM143" s="221"/>
      <c r="CN143" s="221"/>
      <c r="CO143" s="221"/>
      <c r="CP143" s="221"/>
      <c r="CQ143" s="221"/>
      <c r="CR143" s="221"/>
      <c r="CS143" s="221"/>
      <c r="CT143" s="221"/>
      <c r="CU143" s="221"/>
      <c r="CV143" s="221"/>
      <c r="CW143" s="221"/>
      <c r="CX143" s="221"/>
      <c r="CY143" s="221"/>
      <c r="CZ143" s="221"/>
      <c r="DA143" s="221"/>
      <c r="DB143" s="221"/>
      <c r="DC143" s="221"/>
      <c r="DD143" s="221"/>
      <c r="DE143" s="221"/>
      <c r="DF143" s="221"/>
      <c r="DG143" s="221"/>
      <c r="DH143" s="221"/>
      <c r="DI143" s="221"/>
      <c r="DJ143" s="221"/>
      <c r="DK143" s="221"/>
      <c r="DL143" s="221"/>
      <c r="DM143" s="221"/>
      <c r="DN143" s="221"/>
      <c r="DO143" s="221"/>
      <c r="DP143" s="221"/>
      <c r="DQ143" s="221"/>
      <c r="DR143" s="221"/>
      <c r="DS143" s="221"/>
      <c r="DT143" s="221"/>
      <c r="DU143" s="221"/>
      <c r="DV143" s="221"/>
      <c r="DW143" s="221"/>
      <c r="DX143" s="221"/>
      <c r="DY143" s="221"/>
      <c r="DZ143" s="221"/>
      <c r="EA143" s="221"/>
      <c r="EB143" s="221"/>
      <c r="EC143" s="221"/>
      <c r="ED143" s="221"/>
      <c r="EE143" s="221"/>
      <c r="EF143" s="221"/>
      <c r="EG143" s="221"/>
      <c r="EH143" s="221"/>
      <c r="EI143" s="221"/>
      <c r="EJ143" s="221"/>
      <c r="EK143" s="221"/>
      <c r="EL143" s="221"/>
      <c r="EM143" s="221"/>
      <c r="EN143" s="221"/>
      <c r="EO143" s="221"/>
      <c r="EP143" s="221"/>
      <c r="EQ143" s="221"/>
      <c r="ER143" s="221"/>
      <c r="ES143" s="221"/>
      <c r="ET143" s="221"/>
      <c r="EU143" s="221"/>
      <c r="EV143" s="221"/>
      <c r="EW143" s="221"/>
      <c r="EX143" s="221"/>
      <c r="EY143" s="221"/>
      <c r="EZ143" s="221"/>
      <c r="FA143" s="221"/>
      <c r="FB143" s="221"/>
      <c r="FC143" s="221"/>
      <c r="FD143" s="221"/>
      <c r="FE143" s="221"/>
      <c r="FF143" s="221"/>
      <c r="FG143" s="221"/>
      <c r="FH143" s="221"/>
      <c r="FI143" s="221"/>
      <c r="FJ143" s="221"/>
      <c r="FK143" s="221"/>
      <c r="FL143" s="221"/>
      <c r="FM143" s="221"/>
      <c r="FN143" s="221"/>
      <c r="FO143" s="221"/>
      <c r="FP143" s="221"/>
      <c r="FQ143" s="221"/>
      <c r="FR143" s="221"/>
      <c r="FS143" s="221"/>
      <c r="FT143" s="221"/>
      <c r="FU143" s="221"/>
      <c r="FV143" s="221"/>
      <c r="FW143" s="221"/>
      <c r="FX143" s="221"/>
      <c r="FY143" s="221"/>
      <c r="FZ143" s="221"/>
      <c r="GA143" s="221"/>
      <c r="GB143" s="221"/>
      <c r="GC143" s="221"/>
      <c r="GD143" s="221"/>
      <c r="GE143" s="221"/>
      <c r="GF143" s="221"/>
      <c r="GG143" s="221"/>
      <c r="GH143" s="221"/>
      <c r="GI143" s="221"/>
      <c r="GJ143" s="221"/>
      <c r="GK143" s="221"/>
      <c r="GL143" s="221"/>
      <c r="GM143" s="221"/>
      <c r="GN143" s="221"/>
      <c r="GO143" s="221"/>
      <c r="GP143" s="221"/>
      <c r="GQ143" s="221"/>
      <c r="GR143" s="221"/>
      <c r="GS143" s="221"/>
      <c r="GT143" s="221"/>
      <c r="GU143" s="221"/>
      <c r="GV143" s="221"/>
      <c r="GW143" s="221"/>
      <c r="GX143" s="221"/>
      <c r="GY143" s="221"/>
      <c r="GZ143" s="221"/>
      <c r="HA143" s="221"/>
      <c r="HB143" s="221"/>
      <c r="HC143" s="221"/>
      <c r="HD143" s="221"/>
      <c r="HE143" s="221"/>
      <c r="HF143" s="221"/>
      <c r="HG143" s="221"/>
      <c r="HH143" s="221"/>
      <c r="HI143" s="221"/>
      <c r="HJ143" s="221"/>
      <c r="HK143" s="221"/>
      <c r="HL143" s="221"/>
      <c r="HM143" s="221"/>
      <c r="HN143" s="221"/>
      <c r="HO143" s="221"/>
      <c r="HP143" s="221"/>
      <c r="HQ143" s="221"/>
      <c r="HR143" s="221"/>
      <c r="HS143" s="221"/>
      <c r="HT143" s="221"/>
      <c r="HU143" s="221"/>
      <c r="HV143" s="221"/>
      <c r="HW143" s="221"/>
      <c r="HX143" s="221"/>
      <c r="HY143" s="221"/>
      <c r="HZ143" s="221"/>
      <c r="IA143" s="221"/>
      <c r="IB143" s="221"/>
      <c r="IC143" s="221"/>
      <c r="ID143" s="221"/>
      <c r="IE143" s="221"/>
      <c r="IF143" s="221"/>
      <c r="IG143" s="221"/>
      <c r="IH143" s="221"/>
      <c r="II143" s="221"/>
      <c r="IJ143" s="221"/>
      <c r="IK143" s="221"/>
      <c r="IL143" s="221"/>
      <c r="IM143" s="221"/>
      <c r="IN143" s="221"/>
      <c r="IO143" s="221"/>
      <c r="IP143" s="221"/>
      <c r="IQ143" s="221"/>
      <c r="IR143" s="221"/>
      <c r="IS143" s="221"/>
      <c r="IT143" s="221"/>
      <c r="IU143" s="221"/>
      <c r="IV143" s="221"/>
      <c r="IW143" s="221"/>
      <c r="IX143" s="221"/>
      <c r="IY143" s="221"/>
      <c r="IZ143" s="221"/>
      <c r="JA143" s="221"/>
      <c r="JB143" s="221"/>
      <c r="JC143" s="221"/>
      <c r="JD143" s="221"/>
      <c r="JE143" s="221"/>
      <c r="JF143" s="221"/>
      <c r="JG143" s="221"/>
      <c r="JH143" s="221"/>
      <c r="JI143" s="221"/>
      <c r="JJ143" s="221"/>
      <c r="JK143" s="221"/>
      <c r="JL143" s="221"/>
      <c r="JM143" s="221"/>
      <c r="JN143" s="221"/>
      <c r="JO143" s="221"/>
      <c r="JP143" s="221"/>
      <c r="JQ143" s="221"/>
      <c r="JR143" s="221"/>
      <c r="JS143" s="221"/>
      <c r="JT143" s="221"/>
      <c r="JU143" s="221"/>
      <c r="JV143" s="221"/>
      <c r="JW143" s="221"/>
      <c r="JX143" s="221"/>
      <c r="JY143" s="221"/>
      <c r="JZ143" s="221"/>
      <c r="KA143" s="221"/>
      <c r="KB143" s="221"/>
      <c r="KC143" s="221"/>
      <c r="KD143" s="221"/>
      <c r="KE143" s="221"/>
      <c r="KF143" s="221"/>
      <c r="KG143" s="221"/>
      <c r="KH143" s="221"/>
      <c r="KI143" s="221"/>
      <c r="KJ143" s="221"/>
      <c r="KK143" s="221"/>
      <c r="KL143" s="221"/>
      <c r="KM143" s="221"/>
      <c r="KN143" s="221"/>
      <c r="KO143" s="221"/>
      <c r="KP143" s="221"/>
      <c r="KQ143" s="221"/>
      <c r="KR143" s="221"/>
      <c r="KS143" s="221"/>
      <c r="KT143" s="221"/>
      <c r="KU143" s="221"/>
      <c r="KV143" s="221"/>
      <c r="KW143" s="221"/>
      <c r="KX143" s="221"/>
      <c r="KY143" s="221"/>
      <c r="KZ143" s="221"/>
      <c r="LA143" s="221"/>
      <c r="LB143" s="221"/>
      <c r="LC143" s="221"/>
      <c r="LD143" s="221"/>
      <c r="LE143" s="221"/>
      <c r="LF143" s="221"/>
      <c r="LG143" s="221"/>
      <c r="LH143" s="221"/>
      <c r="LI143" s="221"/>
      <c r="LJ143" s="221"/>
      <c r="LK143" s="221"/>
      <c r="LL143" s="221"/>
      <c r="LM143" s="221"/>
      <c r="LN143" s="221"/>
      <c r="LO143" s="221"/>
      <c r="LP143" s="221"/>
      <c r="LQ143" s="221"/>
      <c r="LR143" s="221"/>
      <c r="LS143" s="221"/>
      <c r="LT143" s="221"/>
      <c r="LU143" s="221"/>
      <c r="LV143" s="221"/>
      <c r="LW143" s="221"/>
      <c r="LX143" s="221"/>
      <c r="LY143" s="221"/>
      <c r="LZ143" s="221"/>
      <c r="MA143" s="221"/>
      <c r="MB143" s="221"/>
      <c r="MC143" s="221"/>
      <c r="MD143" s="221"/>
      <c r="ME143" s="221"/>
      <c r="MF143" s="221"/>
      <c r="MG143" s="221"/>
      <c r="MH143" s="221"/>
      <c r="MI143" s="221"/>
      <c r="MJ143" s="221"/>
      <c r="MK143" s="221"/>
      <c r="ML143" s="221"/>
      <c r="MM143" s="221"/>
      <c r="MN143" s="221"/>
      <c r="MO143" s="221"/>
      <c r="MP143" s="221"/>
      <c r="MQ143" s="221"/>
      <c r="MR143" s="221"/>
      <c r="MS143" s="221"/>
      <c r="MT143" s="221"/>
      <c r="MU143" s="221"/>
      <c r="MV143" s="221"/>
      <c r="MW143" s="221"/>
      <c r="MX143" s="221"/>
      <c r="MY143" s="221"/>
      <c r="MZ143" s="221"/>
      <c r="NA143" s="221"/>
      <c r="NB143" s="221"/>
      <c r="NC143" s="221"/>
      <c r="ND143" s="221"/>
      <c r="NE143" s="221"/>
      <c r="NF143" s="221"/>
      <c r="NG143" s="221"/>
    </row>
    <row r="144" spans="1:371" s="133" customFormat="1" x14ac:dyDescent="0.25">
      <c r="A144" s="221">
        <v>249</v>
      </c>
      <c r="B144" s="274">
        <v>0</v>
      </c>
      <c r="C144" s="267">
        <v>1</v>
      </c>
      <c r="D144" s="267">
        <v>0</v>
      </c>
      <c r="E144" s="267">
        <v>255</v>
      </c>
      <c r="F144" s="865">
        <f t="shared" si="4"/>
        <v>255</v>
      </c>
      <c r="G144" s="232">
        <v>66</v>
      </c>
      <c r="H144" s="232"/>
      <c r="I144" s="456">
        <v>77</v>
      </c>
      <c r="J144" s="342">
        <v>25.72103221453871</v>
      </c>
      <c r="K144" s="348">
        <v>1.5888541261465869</v>
      </c>
      <c r="L144" s="161">
        <v>1</v>
      </c>
      <c r="M144" s="326">
        <v>0</v>
      </c>
      <c r="N144" s="146"/>
      <c r="P144" s="146"/>
      <c r="Q144" s="618">
        <v>91</v>
      </c>
      <c r="R144" s="619">
        <v>0.78</v>
      </c>
      <c r="S144" s="592">
        <v>71</v>
      </c>
      <c r="T144" s="592"/>
      <c r="U144" s="607">
        <v>154.4</v>
      </c>
      <c r="V144" s="267"/>
      <c r="W144" s="267"/>
      <c r="X144" s="267"/>
      <c r="Y144" s="267"/>
      <c r="Z144" s="267"/>
      <c r="AA144" s="267"/>
      <c r="AB144" s="267"/>
      <c r="AC144" s="267"/>
      <c r="AD144" s="267"/>
      <c r="AE144" s="267"/>
      <c r="AF144" s="267"/>
      <c r="AG144" s="267"/>
      <c r="AH144" s="267"/>
      <c r="AI144" s="267"/>
      <c r="AJ144" s="267"/>
      <c r="AK144" s="267"/>
      <c r="AL144" s="267"/>
      <c r="AM144" s="267"/>
      <c r="AN144" s="267"/>
      <c r="AO144" s="267"/>
      <c r="AP144" s="267"/>
      <c r="AQ144" s="267"/>
      <c r="AR144" s="267"/>
      <c r="AS144" s="267"/>
      <c r="AT144" s="267"/>
      <c r="AU144" s="267"/>
      <c r="AV144" s="267"/>
      <c r="AW144" s="267"/>
      <c r="AX144" s="267"/>
      <c r="AY144" s="267"/>
      <c r="AZ144" s="267"/>
      <c r="BA144" s="267"/>
      <c r="BB144" s="267"/>
      <c r="BC144" s="267"/>
      <c r="BD144" s="267"/>
      <c r="BE144" s="267"/>
      <c r="BF144" s="267"/>
      <c r="BG144" s="267"/>
      <c r="BH144" s="267"/>
      <c r="BI144" s="267"/>
      <c r="BJ144" s="267"/>
      <c r="BK144" s="267"/>
      <c r="BL144" s="267"/>
      <c r="BM144" s="267"/>
      <c r="BN144" s="267"/>
      <c r="BO144" s="267"/>
      <c r="BP144" s="267"/>
      <c r="BQ144" s="267"/>
      <c r="BR144" s="267"/>
      <c r="BS144" s="267"/>
      <c r="BT144" s="267"/>
      <c r="BU144" s="267"/>
      <c r="BV144" s="267"/>
      <c r="BW144" s="267"/>
      <c r="BX144" s="267"/>
      <c r="BY144" s="267"/>
      <c r="BZ144" s="267"/>
      <c r="CA144" s="267"/>
      <c r="CB144" s="267"/>
      <c r="CC144" s="267"/>
      <c r="CD144" s="267"/>
      <c r="CE144" s="267"/>
      <c r="CF144" s="267"/>
      <c r="CG144" s="267"/>
      <c r="CH144" s="267"/>
      <c r="CI144" s="267"/>
      <c r="CJ144" s="267"/>
      <c r="CK144" s="267"/>
      <c r="CL144" s="267"/>
      <c r="CM144" s="267"/>
      <c r="CN144" s="267"/>
      <c r="CO144" s="267"/>
      <c r="CP144" s="267"/>
      <c r="CQ144" s="267"/>
      <c r="CR144" s="267"/>
      <c r="CS144" s="267"/>
      <c r="CT144" s="267"/>
      <c r="CU144" s="267"/>
      <c r="CV144" s="267"/>
      <c r="CW144" s="267"/>
      <c r="CX144" s="267"/>
      <c r="CY144" s="267"/>
      <c r="CZ144" s="267"/>
      <c r="DA144" s="267"/>
      <c r="DB144" s="267"/>
      <c r="DC144" s="267"/>
      <c r="DD144" s="267"/>
      <c r="DE144" s="267"/>
      <c r="DF144" s="267"/>
      <c r="DG144" s="267"/>
      <c r="DH144" s="267"/>
      <c r="DI144" s="267"/>
      <c r="DJ144" s="267"/>
      <c r="DK144" s="267"/>
      <c r="DL144" s="267"/>
      <c r="DM144" s="267"/>
      <c r="DN144" s="267"/>
      <c r="DO144" s="267"/>
      <c r="DP144" s="267"/>
      <c r="DQ144" s="267"/>
      <c r="DR144" s="267"/>
      <c r="DS144" s="267"/>
      <c r="DT144" s="267"/>
      <c r="DU144" s="267"/>
      <c r="DV144" s="267"/>
      <c r="DW144" s="267"/>
      <c r="DX144" s="267"/>
      <c r="DY144" s="267"/>
      <c r="DZ144" s="267"/>
      <c r="EA144" s="267"/>
      <c r="EB144" s="267"/>
      <c r="EC144" s="267"/>
      <c r="ED144" s="267"/>
      <c r="EE144" s="267"/>
      <c r="EF144" s="267"/>
      <c r="EG144" s="267"/>
      <c r="EH144" s="267"/>
      <c r="EI144" s="267"/>
      <c r="EJ144" s="267"/>
      <c r="EK144" s="267"/>
      <c r="EL144" s="267"/>
      <c r="EM144" s="267"/>
      <c r="EN144" s="267"/>
      <c r="EO144" s="267"/>
      <c r="EP144" s="267"/>
      <c r="EQ144" s="267"/>
      <c r="ER144" s="267"/>
      <c r="ES144" s="267"/>
      <c r="ET144" s="267"/>
      <c r="EU144" s="267"/>
      <c r="EV144" s="267"/>
      <c r="EW144" s="267"/>
      <c r="EX144" s="267"/>
      <c r="EY144" s="267"/>
      <c r="EZ144" s="267"/>
      <c r="FA144" s="267"/>
      <c r="FB144" s="267"/>
      <c r="FC144" s="267"/>
      <c r="FD144" s="267"/>
      <c r="FE144" s="267"/>
      <c r="FF144" s="267"/>
      <c r="FG144" s="267"/>
      <c r="FH144" s="267"/>
      <c r="FI144" s="267"/>
      <c r="FJ144" s="267"/>
      <c r="FK144" s="267"/>
      <c r="FL144" s="267"/>
      <c r="FM144" s="267"/>
      <c r="FN144" s="267"/>
      <c r="FO144" s="267"/>
      <c r="FP144" s="267"/>
      <c r="FQ144" s="267"/>
      <c r="FR144" s="267"/>
      <c r="FS144" s="267"/>
      <c r="FT144" s="267"/>
      <c r="FU144" s="267"/>
      <c r="FV144" s="267"/>
      <c r="FW144" s="267"/>
      <c r="FX144" s="267"/>
      <c r="FY144" s="267"/>
      <c r="FZ144" s="267"/>
      <c r="GA144" s="267"/>
      <c r="GB144" s="267"/>
      <c r="GC144" s="267"/>
      <c r="GD144" s="267"/>
      <c r="GE144" s="267"/>
      <c r="GF144" s="267"/>
      <c r="GG144" s="267"/>
      <c r="GH144" s="267"/>
      <c r="GI144" s="267"/>
      <c r="GJ144" s="267"/>
      <c r="GK144" s="267"/>
      <c r="GL144" s="267"/>
      <c r="GM144" s="267"/>
      <c r="GN144" s="267"/>
      <c r="GO144" s="267"/>
      <c r="GP144" s="267"/>
      <c r="GQ144" s="267"/>
      <c r="GR144" s="267"/>
      <c r="GS144" s="267"/>
      <c r="GT144" s="267"/>
      <c r="GU144" s="267"/>
      <c r="GV144" s="267"/>
      <c r="GW144" s="267"/>
      <c r="GX144" s="267"/>
      <c r="GY144" s="267"/>
      <c r="GZ144" s="267"/>
      <c r="HA144" s="267"/>
      <c r="HB144" s="267"/>
      <c r="HC144" s="267"/>
      <c r="HD144" s="267"/>
      <c r="HE144" s="267"/>
      <c r="HF144" s="267"/>
      <c r="HG144" s="267"/>
      <c r="HH144" s="267"/>
      <c r="HI144" s="267"/>
      <c r="HJ144" s="267"/>
      <c r="HK144" s="267"/>
      <c r="HL144" s="267"/>
      <c r="HM144" s="267"/>
      <c r="HN144" s="267"/>
      <c r="HO144" s="267"/>
      <c r="HP144" s="267"/>
      <c r="HQ144" s="267"/>
      <c r="HR144" s="267"/>
      <c r="HS144" s="267"/>
      <c r="HT144" s="267"/>
      <c r="HU144" s="267"/>
      <c r="HV144" s="267"/>
      <c r="HW144" s="267"/>
      <c r="HX144" s="267"/>
      <c r="HY144" s="267"/>
      <c r="HZ144" s="267"/>
      <c r="IA144" s="267"/>
      <c r="IB144" s="267"/>
      <c r="IC144" s="267"/>
      <c r="ID144" s="267"/>
      <c r="IE144" s="267"/>
      <c r="IF144" s="267"/>
      <c r="IG144" s="267"/>
      <c r="IH144" s="267"/>
      <c r="II144" s="267"/>
      <c r="IJ144" s="267"/>
      <c r="IK144" s="267"/>
      <c r="IL144" s="267"/>
      <c r="IM144" s="267"/>
      <c r="IN144" s="267"/>
      <c r="IO144" s="267"/>
      <c r="IP144" s="267"/>
      <c r="IQ144" s="267"/>
      <c r="IR144" s="267"/>
      <c r="IS144" s="267"/>
      <c r="IT144" s="267"/>
      <c r="IU144" s="267"/>
      <c r="IV144" s="267"/>
      <c r="IW144" s="267"/>
      <c r="IX144" s="267"/>
      <c r="IY144" s="267"/>
      <c r="IZ144" s="267"/>
      <c r="JA144" s="267"/>
      <c r="JB144" s="267"/>
      <c r="JC144" s="267"/>
      <c r="JD144" s="267"/>
      <c r="JE144" s="267"/>
      <c r="JF144" s="267"/>
      <c r="JG144" s="267"/>
      <c r="JH144" s="267"/>
      <c r="JI144" s="267"/>
      <c r="JJ144" s="267"/>
      <c r="JK144" s="267"/>
      <c r="JL144" s="267"/>
      <c r="JM144" s="267"/>
      <c r="JN144" s="267"/>
      <c r="JO144" s="267"/>
      <c r="JP144" s="267"/>
      <c r="JQ144" s="267"/>
      <c r="JR144" s="267"/>
      <c r="JS144" s="267"/>
      <c r="JT144" s="267"/>
      <c r="JU144" s="267"/>
      <c r="JV144" s="267"/>
      <c r="JW144" s="267"/>
      <c r="JX144" s="267"/>
      <c r="JY144" s="267"/>
      <c r="JZ144" s="267"/>
      <c r="KA144" s="267"/>
      <c r="KB144" s="267"/>
      <c r="KC144" s="267"/>
      <c r="KD144" s="267"/>
      <c r="KE144" s="267"/>
      <c r="KF144" s="267"/>
      <c r="KG144" s="267"/>
      <c r="KH144" s="267"/>
      <c r="KI144" s="267"/>
      <c r="KJ144" s="267"/>
      <c r="KK144" s="267"/>
      <c r="KL144" s="267"/>
      <c r="KM144" s="267"/>
      <c r="KN144" s="267"/>
      <c r="KO144" s="267"/>
      <c r="KP144" s="267"/>
      <c r="KQ144" s="267"/>
      <c r="KR144" s="267"/>
      <c r="KS144" s="267"/>
      <c r="KT144" s="267"/>
      <c r="KU144" s="267"/>
      <c r="KV144" s="267"/>
      <c r="KW144" s="267"/>
      <c r="KX144" s="267"/>
      <c r="KY144" s="267"/>
      <c r="KZ144" s="267"/>
      <c r="LA144" s="267"/>
      <c r="LB144" s="267"/>
      <c r="LC144" s="267"/>
      <c r="LD144" s="267"/>
      <c r="LE144" s="267"/>
      <c r="LF144" s="267"/>
      <c r="LG144" s="267"/>
      <c r="LH144" s="267"/>
      <c r="LI144" s="267"/>
      <c r="LJ144" s="267"/>
      <c r="LK144" s="267"/>
      <c r="LL144" s="267"/>
      <c r="LM144" s="267"/>
      <c r="LN144" s="267"/>
      <c r="LO144" s="267"/>
      <c r="LP144" s="267"/>
      <c r="LQ144" s="267"/>
      <c r="LR144" s="267"/>
      <c r="LS144" s="267"/>
      <c r="LT144" s="267"/>
      <c r="LU144" s="267"/>
      <c r="LV144" s="267"/>
      <c r="LW144" s="267"/>
      <c r="LX144" s="267"/>
      <c r="LY144" s="267"/>
      <c r="LZ144" s="267"/>
      <c r="MA144" s="267"/>
      <c r="MB144" s="267"/>
      <c r="MC144" s="267"/>
      <c r="MD144" s="267"/>
      <c r="ME144" s="267"/>
      <c r="MF144" s="267"/>
      <c r="MG144" s="267"/>
      <c r="MH144" s="267"/>
      <c r="MI144" s="267"/>
      <c r="MJ144" s="267"/>
      <c r="MK144" s="267"/>
      <c r="ML144" s="267"/>
      <c r="MM144" s="267"/>
      <c r="MN144" s="267"/>
      <c r="MO144" s="267"/>
      <c r="MP144" s="267"/>
      <c r="MQ144" s="267"/>
      <c r="MR144" s="267"/>
      <c r="MS144" s="267"/>
      <c r="MT144" s="267"/>
      <c r="MU144" s="267"/>
      <c r="MV144" s="267"/>
      <c r="MW144" s="267"/>
      <c r="MX144" s="267"/>
      <c r="MY144" s="267"/>
      <c r="MZ144" s="267"/>
      <c r="NA144" s="267"/>
      <c r="NB144" s="267"/>
      <c r="NC144" s="267"/>
      <c r="ND144" s="267"/>
      <c r="NE144" s="267"/>
      <c r="NF144" s="267"/>
      <c r="NG144" s="267"/>
    </row>
    <row r="145" spans="1:371" s="133" customFormat="1" x14ac:dyDescent="0.25">
      <c r="A145" s="274">
        <v>250</v>
      </c>
      <c r="B145" s="221">
        <v>0</v>
      </c>
      <c r="C145" s="61">
        <v>1</v>
      </c>
      <c r="D145" s="267">
        <v>0</v>
      </c>
      <c r="E145" s="267">
        <v>256</v>
      </c>
      <c r="F145" s="865">
        <f t="shared" si="4"/>
        <v>256</v>
      </c>
      <c r="G145" s="232">
        <v>67</v>
      </c>
      <c r="H145" s="232"/>
      <c r="I145" s="456">
        <v>79</v>
      </c>
      <c r="J145" s="342">
        <v>26.037493991347535</v>
      </c>
      <c r="K145" s="348">
        <v>1.6629564972492779</v>
      </c>
      <c r="L145" s="61">
        <v>1</v>
      </c>
      <c r="M145" s="326">
        <v>0</v>
      </c>
      <c r="Q145" s="592">
        <v>78</v>
      </c>
      <c r="R145" s="617">
        <v>1.42</v>
      </c>
      <c r="S145" s="592">
        <v>36</v>
      </c>
      <c r="T145" s="592"/>
      <c r="U145" s="607">
        <v>392.8</v>
      </c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  <c r="CN145" s="61"/>
      <c r="CO145" s="61"/>
      <c r="CP145" s="61"/>
      <c r="CQ145" s="61"/>
      <c r="CR145" s="61"/>
      <c r="CS145" s="61"/>
      <c r="CT145" s="61"/>
      <c r="CU145" s="61"/>
      <c r="CV145" s="61"/>
      <c r="CW145" s="61"/>
      <c r="CX145" s="61"/>
      <c r="CY145" s="61"/>
      <c r="CZ145" s="61"/>
      <c r="DA145" s="61"/>
      <c r="DB145" s="61"/>
      <c r="DC145" s="61"/>
      <c r="DD145" s="61"/>
      <c r="DE145" s="61"/>
      <c r="DF145" s="61"/>
      <c r="DG145" s="61"/>
      <c r="DH145" s="61"/>
      <c r="DI145" s="61"/>
      <c r="DJ145" s="61"/>
      <c r="DK145" s="61"/>
      <c r="DL145" s="61"/>
      <c r="DM145" s="61"/>
      <c r="DN145" s="61"/>
      <c r="DO145" s="61"/>
      <c r="DP145" s="61"/>
      <c r="DQ145" s="61"/>
      <c r="DR145" s="61"/>
      <c r="DS145" s="61"/>
      <c r="DT145" s="61"/>
      <c r="DU145" s="61"/>
      <c r="DV145" s="61"/>
      <c r="DW145" s="61"/>
      <c r="DX145" s="61"/>
      <c r="DY145" s="61"/>
      <c r="DZ145" s="61"/>
      <c r="EA145" s="61"/>
      <c r="EB145" s="61"/>
      <c r="EC145" s="61"/>
      <c r="ED145" s="61"/>
      <c r="EE145" s="61"/>
      <c r="EF145" s="61"/>
      <c r="EG145" s="61"/>
      <c r="EH145" s="61"/>
      <c r="EI145" s="61"/>
      <c r="EJ145" s="61"/>
      <c r="EK145" s="61"/>
      <c r="EL145" s="61"/>
      <c r="EM145" s="61"/>
      <c r="EN145" s="61"/>
      <c r="EO145" s="61"/>
      <c r="EP145" s="61"/>
      <c r="EQ145" s="61"/>
      <c r="ER145" s="61"/>
      <c r="ES145" s="61"/>
      <c r="ET145" s="61"/>
      <c r="EU145" s="61"/>
      <c r="EV145" s="61"/>
      <c r="EW145" s="61"/>
      <c r="EX145" s="61"/>
      <c r="EY145" s="61"/>
      <c r="EZ145" s="61"/>
      <c r="FA145" s="61"/>
      <c r="FB145" s="61"/>
      <c r="FC145" s="61"/>
      <c r="FD145" s="61"/>
      <c r="FE145" s="61"/>
      <c r="FF145" s="61"/>
      <c r="FG145" s="61"/>
      <c r="FH145" s="61"/>
      <c r="FI145" s="61"/>
      <c r="FJ145" s="61"/>
      <c r="FK145" s="61"/>
      <c r="FL145" s="61"/>
      <c r="FM145" s="61"/>
      <c r="FN145" s="61"/>
      <c r="FO145" s="61"/>
      <c r="FP145" s="61"/>
      <c r="FQ145" s="61"/>
      <c r="FR145" s="61"/>
      <c r="FS145" s="61"/>
      <c r="FT145" s="61"/>
      <c r="FU145" s="61"/>
      <c r="FV145" s="61"/>
      <c r="FW145" s="61"/>
      <c r="FX145" s="61"/>
      <c r="FY145" s="61"/>
      <c r="FZ145" s="61"/>
      <c r="GA145" s="61"/>
      <c r="GB145" s="61"/>
      <c r="GC145" s="61"/>
      <c r="GD145" s="61"/>
      <c r="GE145" s="61"/>
      <c r="GF145" s="61"/>
      <c r="GG145" s="61"/>
      <c r="GH145" s="61"/>
      <c r="GI145" s="61"/>
      <c r="GJ145" s="61"/>
      <c r="GK145" s="61"/>
      <c r="GL145" s="61"/>
      <c r="GM145" s="61"/>
      <c r="GN145" s="61"/>
      <c r="GO145" s="61"/>
      <c r="GP145" s="61"/>
      <c r="GQ145" s="61"/>
      <c r="GR145" s="61"/>
      <c r="GS145" s="61"/>
      <c r="GT145" s="61"/>
      <c r="GU145" s="61"/>
      <c r="GV145" s="61"/>
      <c r="GW145" s="61"/>
      <c r="GX145" s="61"/>
      <c r="GY145" s="61"/>
      <c r="GZ145" s="61"/>
      <c r="HA145" s="61"/>
      <c r="HB145" s="61"/>
      <c r="HC145" s="61"/>
      <c r="HD145" s="61"/>
      <c r="HE145" s="61"/>
      <c r="HF145" s="61"/>
      <c r="HG145" s="61"/>
      <c r="HH145" s="61"/>
      <c r="HI145" s="61"/>
      <c r="HJ145" s="61"/>
      <c r="HK145" s="61"/>
      <c r="HL145" s="61"/>
      <c r="HM145" s="61"/>
      <c r="HN145" s="61"/>
      <c r="HO145" s="61"/>
      <c r="HP145" s="61"/>
      <c r="HQ145" s="61"/>
      <c r="HR145" s="61"/>
      <c r="HS145" s="61"/>
      <c r="HT145" s="61"/>
      <c r="HU145" s="61"/>
      <c r="HV145" s="61"/>
      <c r="HW145" s="61"/>
      <c r="HX145" s="61"/>
      <c r="HY145" s="61"/>
      <c r="HZ145" s="61"/>
      <c r="IA145" s="61"/>
      <c r="IB145" s="61"/>
      <c r="IC145" s="61"/>
      <c r="ID145" s="61"/>
      <c r="IE145" s="61"/>
      <c r="IF145" s="61"/>
      <c r="IG145" s="61"/>
      <c r="IH145" s="61"/>
      <c r="II145" s="61"/>
      <c r="IJ145" s="61"/>
      <c r="IK145" s="61"/>
      <c r="IL145" s="61"/>
      <c r="IM145" s="61"/>
      <c r="IN145" s="61"/>
      <c r="IO145" s="61"/>
      <c r="IP145" s="61"/>
      <c r="IQ145" s="61"/>
      <c r="IR145" s="61"/>
      <c r="IS145" s="61"/>
      <c r="IT145" s="61"/>
      <c r="IU145" s="61"/>
      <c r="IV145" s="61"/>
      <c r="IW145" s="61"/>
      <c r="IX145" s="61"/>
      <c r="IY145" s="61"/>
      <c r="IZ145" s="61"/>
      <c r="JA145" s="61"/>
      <c r="JB145" s="61"/>
      <c r="JC145" s="61"/>
      <c r="JD145" s="61"/>
      <c r="JE145" s="61"/>
      <c r="JF145" s="61"/>
      <c r="JG145" s="61"/>
      <c r="JH145" s="61"/>
      <c r="JI145" s="61"/>
      <c r="JJ145" s="61"/>
      <c r="JK145" s="61"/>
      <c r="JL145" s="61"/>
      <c r="JM145" s="61"/>
      <c r="JN145" s="61"/>
      <c r="JO145" s="61"/>
      <c r="JP145" s="61"/>
      <c r="JQ145" s="61"/>
      <c r="JR145" s="61"/>
      <c r="JS145" s="61"/>
      <c r="JT145" s="61"/>
      <c r="JU145" s="61"/>
      <c r="JV145" s="61"/>
      <c r="JW145" s="61"/>
      <c r="JX145" s="61"/>
      <c r="JY145" s="61"/>
      <c r="JZ145" s="61"/>
      <c r="KA145" s="61"/>
      <c r="KB145" s="61"/>
      <c r="KC145" s="61"/>
      <c r="KD145" s="61"/>
      <c r="KE145" s="61"/>
      <c r="KF145" s="61"/>
      <c r="KG145" s="61"/>
      <c r="KH145" s="61"/>
      <c r="KI145" s="61"/>
      <c r="KJ145" s="61"/>
      <c r="KK145" s="61"/>
      <c r="KL145" s="61"/>
      <c r="KM145" s="61"/>
      <c r="KN145" s="61"/>
      <c r="KO145" s="61"/>
      <c r="KP145" s="61"/>
      <c r="KQ145" s="61"/>
      <c r="KR145" s="61"/>
      <c r="KS145" s="61"/>
      <c r="KT145" s="61"/>
      <c r="KU145" s="61"/>
      <c r="KV145" s="61"/>
      <c r="KW145" s="61"/>
      <c r="KX145" s="61"/>
      <c r="KY145" s="61"/>
      <c r="KZ145" s="61"/>
      <c r="LA145" s="61"/>
      <c r="LB145" s="61"/>
      <c r="LC145" s="61"/>
      <c r="LD145" s="61"/>
      <c r="LE145" s="61"/>
      <c r="LF145" s="61"/>
      <c r="LG145" s="61"/>
      <c r="LH145" s="61"/>
      <c r="LI145" s="61"/>
      <c r="LJ145" s="61"/>
      <c r="LK145" s="61"/>
      <c r="LL145" s="61"/>
      <c r="LM145" s="61"/>
      <c r="LN145" s="61"/>
      <c r="LO145" s="61"/>
      <c r="LP145" s="61"/>
      <c r="LQ145" s="61"/>
      <c r="LR145" s="61"/>
      <c r="LS145" s="61"/>
      <c r="LT145" s="61"/>
      <c r="LU145" s="61"/>
      <c r="LV145" s="61"/>
      <c r="LW145" s="61"/>
      <c r="LX145" s="61"/>
      <c r="LY145" s="61"/>
      <c r="LZ145" s="61"/>
      <c r="MA145" s="61"/>
      <c r="MB145" s="61"/>
      <c r="MC145" s="61"/>
      <c r="MD145" s="61"/>
      <c r="ME145" s="61"/>
      <c r="MF145" s="61"/>
      <c r="MG145" s="61"/>
      <c r="MH145" s="61"/>
      <c r="MI145" s="61"/>
      <c r="MJ145" s="61"/>
      <c r="MK145" s="61"/>
      <c r="ML145" s="61"/>
      <c r="MM145" s="61"/>
      <c r="MN145" s="61"/>
      <c r="MO145" s="61"/>
      <c r="MP145" s="61"/>
      <c r="MQ145" s="61"/>
      <c r="MR145" s="61"/>
      <c r="MS145" s="61"/>
      <c r="MT145" s="61"/>
      <c r="MU145" s="61"/>
      <c r="MV145" s="61"/>
      <c r="MW145" s="61"/>
      <c r="MX145" s="61"/>
      <c r="MY145" s="61"/>
      <c r="MZ145" s="61"/>
      <c r="NA145" s="61"/>
      <c r="NB145" s="61"/>
      <c r="NC145" s="61"/>
      <c r="ND145" s="61"/>
      <c r="NE145" s="61"/>
      <c r="NF145" s="61"/>
      <c r="NG145" s="61"/>
    </row>
    <row r="146" spans="1:371" s="133" customFormat="1" x14ac:dyDescent="0.25">
      <c r="A146" s="221">
        <v>251</v>
      </c>
      <c r="B146" s="221">
        <v>0</v>
      </c>
      <c r="C146" s="61">
        <v>1</v>
      </c>
      <c r="D146" s="267">
        <v>0</v>
      </c>
      <c r="E146" s="267">
        <v>257</v>
      </c>
      <c r="F146" s="865">
        <f t="shared" si="4"/>
        <v>257</v>
      </c>
      <c r="G146" s="232">
        <v>69</v>
      </c>
      <c r="H146" s="232"/>
      <c r="I146" s="456">
        <v>71</v>
      </c>
      <c r="J146" s="342">
        <v>21.719250114311837</v>
      </c>
      <c r="K146" s="348">
        <v>1.601443137868376</v>
      </c>
      <c r="L146" s="61">
        <v>1</v>
      </c>
      <c r="M146" s="326">
        <v>0</v>
      </c>
      <c r="Q146" s="592">
        <v>90</v>
      </c>
      <c r="R146" s="617">
        <v>0.69</v>
      </c>
      <c r="S146" s="592">
        <v>84</v>
      </c>
      <c r="T146" s="592"/>
      <c r="U146" s="607">
        <v>114</v>
      </c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  <c r="CN146" s="61"/>
      <c r="CO146" s="61"/>
      <c r="CP146" s="61"/>
      <c r="CQ146" s="61"/>
      <c r="CR146" s="61"/>
      <c r="CS146" s="61"/>
      <c r="CT146" s="61"/>
      <c r="CU146" s="61"/>
      <c r="CV146" s="61"/>
      <c r="CW146" s="61"/>
      <c r="CX146" s="61"/>
      <c r="CY146" s="61"/>
      <c r="CZ146" s="61"/>
      <c r="DA146" s="61"/>
      <c r="DB146" s="61"/>
      <c r="DC146" s="61"/>
      <c r="DD146" s="61"/>
      <c r="DE146" s="61"/>
      <c r="DF146" s="61"/>
      <c r="DG146" s="61"/>
      <c r="DH146" s="61"/>
      <c r="DI146" s="61"/>
      <c r="DJ146" s="61"/>
      <c r="DK146" s="61"/>
      <c r="DL146" s="61"/>
      <c r="DM146" s="61"/>
      <c r="DN146" s="61"/>
      <c r="DO146" s="61"/>
      <c r="DP146" s="61"/>
      <c r="DQ146" s="61"/>
      <c r="DR146" s="61"/>
      <c r="DS146" s="61"/>
      <c r="DT146" s="61"/>
      <c r="DU146" s="61"/>
      <c r="DV146" s="61"/>
      <c r="DW146" s="61"/>
      <c r="DX146" s="61"/>
      <c r="DY146" s="61"/>
      <c r="DZ146" s="61"/>
      <c r="EA146" s="61"/>
      <c r="EB146" s="61"/>
      <c r="EC146" s="61"/>
      <c r="ED146" s="61"/>
      <c r="EE146" s="61"/>
      <c r="EF146" s="61"/>
      <c r="EG146" s="61"/>
      <c r="EH146" s="61"/>
      <c r="EI146" s="61"/>
      <c r="EJ146" s="61"/>
      <c r="EK146" s="61"/>
      <c r="EL146" s="61"/>
      <c r="EM146" s="61"/>
      <c r="EN146" s="61"/>
      <c r="EO146" s="61"/>
      <c r="EP146" s="61"/>
      <c r="EQ146" s="61"/>
      <c r="ER146" s="61"/>
      <c r="ES146" s="61"/>
      <c r="ET146" s="61"/>
      <c r="EU146" s="61"/>
      <c r="EV146" s="61"/>
      <c r="EW146" s="61"/>
      <c r="EX146" s="61"/>
      <c r="EY146" s="61"/>
      <c r="EZ146" s="61"/>
      <c r="FA146" s="61"/>
      <c r="FB146" s="61"/>
      <c r="FC146" s="61"/>
      <c r="FD146" s="61"/>
      <c r="FE146" s="61"/>
      <c r="FF146" s="61"/>
      <c r="FG146" s="61"/>
      <c r="FH146" s="61"/>
      <c r="FI146" s="61"/>
      <c r="FJ146" s="61"/>
      <c r="FK146" s="61"/>
      <c r="FL146" s="61"/>
      <c r="FM146" s="61"/>
      <c r="FN146" s="61"/>
      <c r="FO146" s="61"/>
      <c r="FP146" s="61"/>
      <c r="FQ146" s="61"/>
      <c r="FR146" s="61"/>
      <c r="FS146" s="61"/>
      <c r="FT146" s="61"/>
      <c r="FU146" s="61"/>
      <c r="FV146" s="61"/>
      <c r="FW146" s="61"/>
      <c r="FX146" s="61"/>
      <c r="FY146" s="61"/>
      <c r="FZ146" s="61"/>
      <c r="GA146" s="61"/>
      <c r="GB146" s="61"/>
      <c r="GC146" s="61"/>
      <c r="GD146" s="61"/>
      <c r="GE146" s="61"/>
      <c r="GF146" s="61"/>
      <c r="GG146" s="61"/>
      <c r="GH146" s="61"/>
      <c r="GI146" s="61"/>
      <c r="GJ146" s="61"/>
      <c r="GK146" s="61"/>
      <c r="GL146" s="61"/>
      <c r="GM146" s="61"/>
      <c r="GN146" s="61"/>
      <c r="GO146" s="61"/>
      <c r="GP146" s="61"/>
      <c r="GQ146" s="61"/>
      <c r="GR146" s="61"/>
      <c r="GS146" s="61"/>
      <c r="GT146" s="61"/>
      <c r="GU146" s="61"/>
      <c r="GV146" s="61"/>
      <c r="GW146" s="61"/>
      <c r="GX146" s="61"/>
      <c r="GY146" s="61"/>
      <c r="GZ146" s="61"/>
      <c r="HA146" s="61"/>
      <c r="HB146" s="61"/>
      <c r="HC146" s="61"/>
      <c r="HD146" s="61"/>
      <c r="HE146" s="61"/>
      <c r="HF146" s="61"/>
      <c r="HG146" s="61"/>
      <c r="HH146" s="61"/>
      <c r="HI146" s="61"/>
      <c r="HJ146" s="61"/>
      <c r="HK146" s="61"/>
      <c r="HL146" s="61"/>
      <c r="HM146" s="61"/>
      <c r="HN146" s="61"/>
      <c r="HO146" s="61"/>
      <c r="HP146" s="61"/>
      <c r="HQ146" s="61"/>
      <c r="HR146" s="61"/>
      <c r="HS146" s="61"/>
      <c r="HT146" s="61"/>
      <c r="HU146" s="61"/>
      <c r="HV146" s="61"/>
      <c r="HW146" s="61"/>
      <c r="HX146" s="61"/>
      <c r="HY146" s="61"/>
      <c r="HZ146" s="61"/>
      <c r="IA146" s="61"/>
      <c r="IB146" s="61"/>
      <c r="IC146" s="61"/>
      <c r="ID146" s="61"/>
      <c r="IE146" s="61"/>
      <c r="IF146" s="61"/>
      <c r="IG146" s="61"/>
      <c r="IH146" s="61"/>
      <c r="II146" s="61"/>
      <c r="IJ146" s="61"/>
      <c r="IK146" s="61"/>
      <c r="IL146" s="61"/>
      <c r="IM146" s="61"/>
      <c r="IN146" s="61"/>
      <c r="IO146" s="61"/>
      <c r="IP146" s="61"/>
      <c r="IQ146" s="61"/>
      <c r="IR146" s="61"/>
      <c r="IS146" s="61"/>
      <c r="IT146" s="61"/>
      <c r="IU146" s="61"/>
      <c r="IV146" s="61"/>
      <c r="IW146" s="61"/>
      <c r="IX146" s="61"/>
      <c r="IY146" s="61"/>
      <c r="IZ146" s="61"/>
      <c r="JA146" s="61"/>
      <c r="JB146" s="61"/>
      <c r="JC146" s="61"/>
      <c r="JD146" s="61"/>
      <c r="JE146" s="61"/>
      <c r="JF146" s="61"/>
      <c r="JG146" s="61"/>
      <c r="JH146" s="61"/>
      <c r="JI146" s="61"/>
      <c r="JJ146" s="61"/>
      <c r="JK146" s="61"/>
      <c r="JL146" s="61"/>
      <c r="JM146" s="61"/>
      <c r="JN146" s="61"/>
      <c r="JO146" s="61"/>
      <c r="JP146" s="61"/>
      <c r="JQ146" s="61"/>
      <c r="JR146" s="61"/>
      <c r="JS146" s="61"/>
      <c r="JT146" s="61"/>
      <c r="JU146" s="61"/>
      <c r="JV146" s="61"/>
      <c r="JW146" s="61"/>
      <c r="JX146" s="61"/>
      <c r="JY146" s="61"/>
      <c r="JZ146" s="61"/>
      <c r="KA146" s="61"/>
      <c r="KB146" s="61"/>
      <c r="KC146" s="61"/>
      <c r="KD146" s="61"/>
      <c r="KE146" s="61"/>
      <c r="KF146" s="61"/>
      <c r="KG146" s="61"/>
      <c r="KH146" s="61"/>
      <c r="KI146" s="61"/>
      <c r="KJ146" s="61"/>
      <c r="KK146" s="61"/>
      <c r="KL146" s="61"/>
      <c r="KM146" s="61"/>
      <c r="KN146" s="61"/>
      <c r="KO146" s="61"/>
      <c r="KP146" s="61"/>
      <c r="KQ146" s="61"/>
      <c r="KR146" s="61"/>
      <c r="KS146" s="61"/>
      <c r="KT146" s="61"/>
      <c r="KU146" s="61"/>
      <c r="KV146" s="61"/>
      <c r="KW146" s="61"/>
      <c r="KX146" s="61"/>
      <c r="KY146" s="61"/>
      <c r="KZ146" s="61"/>
      <c r="LA146" s="61"/>
      <c r="LB146" s="61"/>
      <c r="LC146" s="61"/>
      <c r="LD146" s="61"/>
      <c r="LE146" s="61"/>
      <c r="LF146" s="61"/>
      <c r="LG146" s="61"/>
      <c r="LH146" s="61"/>
      <c r="LI146" s="61"/>
      <c r="LJ146" s="61"/>
      <c r="LK146" s="61"/>
      <c r="LL146" s="61"/>
      <c r="LM146" s="61"/>
      <c r="LN146" s="61"/>
      <c r="LO146" s="61"/>
      <c r="LP146" s="61"/>
      <c r="LQ146" s="61"/>
      <c r="LR146" s="61"/>
      <c r="LS146" s="61"/>
      <c r="LT146" s="61"/>
      <c r="LU146" s="61"/>
      <c r="LV146" s="61"/>
      <c r="LW146" s="61"/>
      <c r="LX146" s="61"/>
      <c r="LY146" s="61"/>
      <c r="LZ146" s="61"/>
      <c r="MA146" s="61"/>
      <c r="MB146" s="61"/>
      <c r="MC146" s="61"/>
      <c r="MD146" s="61"/>
      <c r="ME146" s="61"/>
      <c r="MF146" s="61"/>
      <c r="MG146" s="61"/>
      <c r="MH146" s="61"/>
      <c r="MI146" s="61"/>
      <c r="MJ146" s="61"/>
      <c r="MK146" s="61"/>
      <c r="ML146" s="61"/>
      <c r="MM146" s="61"/>
      <c r="MN146" s="61"/>
      <c r="MO146" s="61"/>
      <c r="MP146" s="61"/>
      <c r="MQ146" s="61"/>
      <c r="MR146" s="61"/>
      <c r="MS146" s="61"/>
      <c r="MT146" s="61"/>
      <c r="MU146" s="61"/>
      <c r="MV146" s="61"/>
      <c r="MW146" s="61"/>
      <c r="MX146" s="61"/>
      <c r="MY146" s="61"/>
      <c r="MZ146" s="61"/>
      <c r="NA146" s="61"/>
      <c r="NB146" s="61"/>
      <c r="NC146" s="61"/>
      <c r="ND146" s="61"/>
      <c r="NE146" s="61"/>
      <c r="NF146" s="61"/>
      <c r="NG146" s="61"/>
    </row>
    <row r="147" spans="1:371" s="133" customFormat="1" x14ac:dyDescent="0.25">
      <c r="A147" s="221">
        <v>252</v>
      </c>
      <c r="B147" s="221">
        <v>0</v>
      </c>
      <c r="C147" s="61">
        <v>1</v>
      </c>
      <c r="D147" s="267">
        <v>0</v>
      </c>
      <c r="E147" s="267">
        <v>258</v>
      </c>
      <c r="F147" s="865">
        <f t="shared" si="4"/>
        <v>258</v>
      </c>
      <c r="G147" s="232">
        <v>70</v>
      </c>
      <c r="H147" s="232"/>
      <c r="I147" s="439">
        <v>77</v>
      </c>
      <c r="J147" s="342">
        <v>22.308149910767405</v>
      </c>
      <c r="K147" s="348">
        <v>1.6513624114814676</v>
      </c>
      <c r="L147" s="61">
        <v>1</v>
      </c>
      <c r="M147" s="326">
        <v>0</v>
      </c>
      <c r="Q147" s="592">
        <v>75</v>
      </c>
      <c r="R147" s="617">
        <v>0.96</v>
      </c>
      <c r="S147" s="592">
        <v>56</v>
      </c>
      <c r="T147" s="592"/>
      <c r="U147" s="607">
        <v>117.9</v>
      </c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  <c r="CN147" s="61"/>
      <c r="CO147" s="61"/>
      <c r="CP147" s="61"/>
      <c r="CQ147" s="61"/>
      <c r="CR147" s="61"/>
      <c r="CS147" s="61"/>
      <c r="CT147" s="61"/>
      <c r="CU147" s="61"/>
      <c r="CV147" s="61"/>
      <c r="CW147" s="61"/>
      <c r="CX147" s="61"/>
      <c r="CY147" s="61"/>
      <c r="CZ147" s="61"/>
      <c r="DA147" s="61"/>
      <c r="DB147" s="61"/>
      <c r="DC147" s="61"/>
      <c r="DD147" s="61"/>
      <c r="DE147" s="61"/>
      <c r="DF147" s="61"/>
      <c r="DG147" s="61"/>
      <c r="DH147" s="61"/>
      <c r="DI147" s="61"/>
      <c r="DJ147" s="61"/>
      <c r="DK147" s="61"/>
      <c r="DL147" s="61"/>
      <c r="DM147" s="61"/>
      <c r="DN147" s="61"/>
      <c r="DO147" s="61"/>
      <c r="DP147" s="61"/>
      <c r="DQ147" s="61"/>
      <c r="DR147" s="61"/>
      <c r="DS147" s="61"/>
      <c r="DT147" s="61"/>
      <c r="DU147" s="61"/>
      <c r="DV147" s="61"/>
      <c r="DW147" s="61"/>
      <c r="DX147" s="61"/>
      <c r="DY147" s="61"/>
      <c r="DZ147" s="61"/>
      <c r="EA147" s="61"/>
      <c r="EB147" s="61"/>
      <c r="EC147" s="61"/>
      <c r="ED147" s="61"/>
      <c r="EE147" s="61"/>
      <c r="EF147" s="61"/>
      <c r="EG147" s="61"/>
      <c r="EH147" s="61"/>
      <c r="EI147" s="61"/>
      <c r="EJ147" s="61"/>
      <c r="EK147" s="61"/>
      <c r="EL147" s="61"/>
      <c r="EM147" s="61"/>
      <c r="EN147" s="61"/>
      <c r="EO147" s="61"/>
      <c r="EP147" s="61"/>
      <c r="EQ147" s="61"/>
      <c r="ER147" s="61"/>
      <c r="ES147" s="61"/>
      <c r="ET147" s="61"/>
      <c r="EU147" s="61"/>
      <c r="EV147" s="61"/>
      <c r="EW147" s="61"/>
      <c r="EX147" s="61"/>
      <c r="EY147" s="61"/>
      <c r="EZ147" s="61"/>
      <c r="FA147" s="61"/>
      <c r="FB147" s="61"/>
      <c r="FC147" s="61"/>
      <c r="FD147" s="61"/>
      <c r="FE147" s="61"/>
      <c r="FF147" s="61"/>
      <c r="FG147" s="61"/>
      <c r="FH147" s="61"/>
      <c r="FI147" s="61"/>
      <c r="FJ147" s="61"/>
      <c r="FK147" s="61"/>
      <c r="FL147" s="61"/>
      <c r="FM147" s="61"/>
      <c r="FN147" s="61"/>
      <c r="FO147" s="61"/>
      <c r="FP147" s="61"/>
      <c r="FQ147" s="61"/>
      <c r="FR147" s="61"/>
      <c r="FS147" s="61"/>
      <c r="FT147" s="61"/>
      <c r="FU147" s="61"/>
      <c r="FV147" s="61"/>
      <c r="FW147" s="61"/>
      <c r="FX147" s="61"/>
      <c r="FY147" s="61"/>
      <c r="FZ147" s="61"/>
      <c r="GA147" s="61"/>
      <c r="GB147" s="61"/>
      <c r="GC147" s="61"/>
      <c r="GD147" s="61"/>
      <c r="GE147" s="61"/>
      <c r="GF147" s="61"/>
      <c r="GG147" s="61"/>
      <c r="GH147" s="61"/>
      <c r="GI147" s="61"/>
      <c r="GJ147" s="61"/>
      <c r="GK147" s="61"/>
      <c r="GL147" s="61"/>
      <c r="GM147" s="61"/>
      <c r="GN147" s="61"/>
      <c r="GO147" s="61"/>
      <c r="GP147" s="61"/>
      <c r="GQ147" s="61"/>
      <c r="GR147" s="61"/>
      <c r="GS147" s="61"/>
      <c r="GT147" s="61"/>
      <c r="GU147" s="61"/>
      <c r="GV147" s="61"/>
      <c r="GW147" s="61"/>
      <c r="GX147" s="61"/>
      <c r="GY147" s="61"/>
      <c r="GZ147" s="61"/>
      <c r="HA147" s="61"/>
      <c r="HB147" s="61"/>
      <c r="HC147" s="61"/>
      <c r="HD147" s="61"/>
      <c r="HE147" s="61"/>
      <c r="HF147" s="61"/>
      <c r="HG147" s="61"/>
      <c r="HH147" s="61"/>
      <c r="HI147" s="61"/>
      <c r="HJ147" s="61"/>
      <c r="HK147" s="61"/>
      <c r="HL147" s="61"/>
      <c r="HM147" s="61"/>
      <c r="HN147" s="61"/>
      <c r="HO147" s="61"/>
      <c r="HP147" s="61"/>
      <c r="HQ147" s="61"/>
      <c r="HR147" s="61"/>
      <c r="HS147" s="61"/>
      <c r="HT147" s="61"/>
      <c r="HU147" s="61"/>
      <c r="HV147" s="61"/>
      <c r="HW147" s="61"/>
      <c r="HX147" s="61"/>
      <c r="HY147" s="61"/>
      <c r="HZ147" s="61"/>
      <c r="IA147" s="61"/>
      <c r="IB147" s="61"/>
      <c r="IC147" s="61"/>
      <c r="ID147" s="61"/>
      <c r="IE147" s="61"/>
      <c r="IF147" s="61"/>
      <c r="IG147" s="61"/>
      <c r="IH147" s="61"/>
      <c r="II147" s="61"/>
      <c r="IJ147" s="61"/>
      <c r="IK147" s="61"/>
      <c r="IL147" s="61"/>
      <c r="IM147" s="61"/>
      <c r="IN147" s="61"/>
      <c r="IO147" s="61"/>
      <c r="IP147" s="61"/>
      <c r="IQ147" s="61"/>
      <c r="IR147" s="61"/>
      <c r="IS147" s="61"/>
      <c r="IT147" s="61"/>
      <c r="IU147" s="61"/>
      <c r="IV147" s="61"/>
      <c r="IW147" s="61"/>
      <c r="IX147" s="61"/>
      <c r="IY147" s="61"/>
      <c r="IZ147" s="61"/>
      <c r="JA147" s="61"/>
      <c r="JB147" s="61"/>
      <c r="JC147" s="61"/>
      <c r="JD147" s="61"/>
      <c r="JE147" s="61"/>
      <c r="JF147" s="61"/>
      <c r="JG147" s="61"/>
      <c r="JH147" s="61"/>
      <c r="JI147" s="61"/>
      <c r="JJ147" s="61"/>
      <c r="JK147" s="61"/>
      <c r="JL147" s="61"/>
      <c r="JM147" s="61"/>
      <c r="JN147" s="61"/>
      <c r="JO147" s="61"/>
      <c r="JP147" s="61"/>
      <c r="JQ147" s="61"/>
      <c r="JR147" s="61"/>
      <c r="JS147" s="61"/>
      <c r="JT147" s="61"/>
      <c r="JU147" s="61"/>
      <c r="JV147" s="61"/>
      <c r="JW147" s="61"/>
      <c r="JX147" s="61"/>
      <c r="JY147" s="61"/>
      <c r="JZ147" s="61"/>
      <c r="KA147" s="61"/>
      <c r="KB147" s="61"/>
      <c r="KC147" s="61"/>
      <c r="KD147" s="61"/>
      <c r="KE147" s="61"/>
      <c r="KF147" s="61"/>
      <c r="KG147" s="61"/>
      <c r="KH147" s="61"/>
      <c r="KI147" s="61"/>
      <c r="KJ147" s="61"/>
      <c r="KK147" s="61"/>
      <c r="KL147" s="61"/>
      <c r="KM147" s="61"/>
      <c r="KN147" s="61"/>
      <c r="KO147" s="61"/>
      <c r="KP147" s="61"/>
      <c r="KQ147" s="61"/>
      <c r="KR147" s="61"/>
      <c r="KS147" s="61"/>
      <c r="KT147" s="61"/>
      <c r="KU147" s="61"/>
      <c r="KV147" s="61"/>
      <c r="KW147" s="61"/>
      <c r="KX147" s="61"/>
      <c r="KY147" s="61"/>
      <c r="KZ147" s="61"/>
      <c r="LA147" s="61"/>
      <c r="LB147" s="61"/>
      <c r="LC147" s="61"/>
      <c r="LD147" s="61"/>
      <c r="LE147" s="61"/>
      <c r="LF147" s="61"/>
      <c r="LG147" s="61"/>
      <c r="LH147" s="61"/>
      <c r="LI147" s="61"/>
      <c r="LJ147" s="61"/>
      <c r="LK147" s="61"/>
      <c r="LL147" s="61"/>
      <c r="LM147" s="61"/>
      <c r="LN147" s="61"/>
      <c r="LO147" s="61"/>
      <c r="LP147" s="61"/>
      <c r="LQ147" s="61"/>
      <c r="LR147" s="61"/>
      <c r="LS147" s="61"/>
      <c r="LT147" s="61"/>
      <c r="LU147" s="61"/>
      <c r="LV147" s="61"/>
      <c r="LW147" s="61"/>
      <c r="LX147" s="61"/>
      <c r="LY147" s="61"/>
      <c r="LZ147" s="61"/>
      <c r="MA147" s="61"/>
      <c r="MB147" s="61"/>
      <c r="MC147" s="61"/>
      <c r="MD147" s="61"/>
      <c r="ME147" s="61"/>
      <c r="MF147" s="61"/>
      <c r="MG147" s="61"/>
      <c r="MH147" s="61"/>
      <c r="MI147" s="61"/>
      <c r="MJ147" s="61"/>
      <c r="MK147" s="61"/>
      <c r="ML147" s="61"/>
      <c r="MM147" s="61"/>
      <c r="MN147" s="61"/>
      <c r="MO147" s="61"/>
      <c r="MP147" s="61"/>
      <c r="MQ147" s="61"/>
      <c r="MR147" s="61"/>
      <c r="MS147" s="61"/>
      <c r="MT147" s="61"/>
      <c r="MU147" s="61"/>
      <c r="MV147" s="61"/>
      <c r="MW147" s="61"/>
      <c r="MX147" s="61"/>
      <c r="MY147" s="61"/>
      <c r="MZ147" s="61"/>
      <c r="NA147" s="61"/>
      <c r="NB147" s="61"/>
      <c r="NC147" s="61"/>
      <c r="ND147" s="61"/>
      <c r="NE147" s="61"/>
      <c r="NF147" s="61"/>
      <c r="NG147" s="61"/>
    </row>
    <row r="148" spans="1:371" s="133" customFormat="1" x14ac:dyDescent="0.25">
      <c r="A148" s="274">
        <v>253</v>
      </c>
      <c r="B148" s="274">
        <v>0</v>
      </c>
      <c r="C148" s="61">
        <v>1</v>
      </c>
      <c r="D148" s="267">
        <v>0</v>
      </c>
      <c r="E148" s="267">
        <v>259</v>
      </c>
      <c r="F148" s="865">
        <f t="shared" si="4"/>
        <v>259</v>
      </c>
      <c r="G148" s="232">
        <v>72</v>
      </c>
      <c r="H148" s="232"/>
      <c r="I148" s="456">
        <v>81</v>
      </c>
      <c r="J148" s="342">
        <v>32.146643411648029</v>
      </c>
      <c r="K148" s="348">
        <v>2.0600029461017382</v>
      </c>
      <c r="L148" s="161">
        <v>0</v>
      </c>
      <c r="M148" s="326">
        <v>0</v>
      </c>
      <c r="N148" s="146"/>
      <c r="P148" s="146"/>
      <c r="Q148" s="618">
        <v>102</v>
      </c>
      <c r="R148" s="619">
        <v>1.28</v>
      </c>
      <c r="S148" s="592">
        <v>54</v>
      </c>
      <c r="T148" s="592"/>
      <c r="U148" s="607">
        <v>28.5</v>
      </c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  <c r="CN148" s="61"/>
      <c r="CO148" s="61"/>
      <c r="CP148" s="61"/>
      <c r="CQ148" s="61"/>
      <c r="CR148" s="61"/>
      <c r="CS148" s="61"/>
      <c r="CT148" s="61"/>
      <c r="CU148" s="61"/>
      <c r="CV148" s="61"/>
      <c r="CW148" s="61"/>
      <c r="CX148" s="61"/>
      <c r="CY148" s="61"/>
      <c r="CZ148" s="61"/>
      <c r="DA148" s="61"/>
      <c r="DB148" s="61"/>
      <c r="DC148" s="61"/>
      <c r="DD148" s="61"/>
      <c r="DE148" s="61"/>
      <c r="DF148" s="61"/>
      <c r="DG148" s="61"/>
      <c r="DH148" s="61"/>
      <c r="DI148" s="61"/>
      <c r="DJ148" s="61"/>
      <c r="DK148" s="61"/>
      <c r="DL148" s="61"/>
      <c r="DM148" s="61"/>
      <c r="DN148" s="61"/>
      <c r="DO148" s="61"/>
      <c r="DP148" s="61"/>
      <c r="DQ148" s="61"/>
      <c r="DR148" s="61"/>
      <c r="DS148" s="61"/>
      <c r="DT148" s="61"/>
      <c r="DU148" s="61"/>
      <c r="DV148" s="61"/>
      <c r="DW148" s="61"/>
      <c r="DX148" s="61"/>
      <c r="DY148" s="61"/>
      <c r="DZ148" s="61"/>
      <c r="EA148" s="61"/>
      <c r="EB148" s="61"/>
      <c r="EC148" s="61"/>
      <c r="ED148" s="61"/>
      <c r="EE148" s="61"/>
      <c r="EF148" s="61"/>
      <c r="EG148" s="61"/>
      <c r="EH148" s="61"/>
      <c r="EI148" s="61"/>
      <c r="EJ148" s="61"/>
      <c r="EK148" s="61"/>
      <c r="EL148" s="61"/>
      <c r="EM148" s="61"/>
      <c r="EN148" s="61"/>
      <c r="EO148" s="61"/>
      <c r="EP148" s="61"/>
      <c r="EQ148" s="61"/>
      <c r="ER148" s="61"/>
      <c r="ES148" s="61"/>
      <c r="ET148" s="61"/>
      <c r="EU148" s="61"/>
      <c r="EV148" s="61"/>
      <c r="EW148" s="61"/>
      <c r="EX148" s="61"/>
      <c r="EY148" s="61"/>
      <c r="EZ148" s="61"/>
      <c r="FA148" s="61"/>
      <c r="FB148" s="61"/>
      <c r="FC148" s="61"/>
      <c r="FD148" s="61"/>
      <c r="FE148" s="61"/>
      <c r="FF148" s="61"/>
      <c r="FG148" s="61"/>
      <c r="FH148" s="61"/>
      <c r="FI148" s="61"/>
      <c r="FJ148" s="61"/>
      <c r="FK148" s="61"/>
      <c r="FL148" s="61"/>
      <c r="FM148" s="61"/>
      <c r="FN148" s="61"/>
      <c r="FO148" s="61"/>
      <c r="FP148" s="61"/>
      <c r="FQ148" s="61"/>
      <c r="FR148" s="61"/>
      <c r="FS148" s="61"/>
      <c r="FT148" s="61"/>
      <c r="FU148" s="61"/>
      <c r="FV148" s="61"/>
      <c r="FW148" s="61"/>
      <c r="FX148" s="61"/>
      <c r="FY148" s="61"/>
      <c r="FZ148" s="61"/>
      <c r="GA148" s="61"/>
      <c r="GB148" s="61"/>
      <c r="GC148" s="61"/>
      <c r="GD148" s="61"/>
      <c r="GE148" s="61"/>
      <c r="GF148" s="61"/>
      <c r="GG148" s="61"/>
      <c r="GH148" s="61"/>
      <c r="GI148" s="61"/>
      <c r="GJ148" s="61"/>
      <c r="GK148" s="61"/>
      <c r="GL148" s="61"/>
      <c r="GM148" s="61"/>
      <c r="GN148" s="61"/>
      <c r="GO148" s="61"/>
      <c r="GP148" s="61"/>
      <c r="GQ148" s="61"/>
      <c r="GR148" s="61"/>
      <c r="GS148" s="61"/>
      <c r="GT148" s="61"/>
      <c r="GU148" s="61"/>
      <c r="GV148" s="61"/>
      <c r="GW148" s="61"/>
      <c r="GX148" s="61"/>
      <c r="GY148" s="61"/>
      <c r="GZ148" s="61"/>
      <c r="HA148" s="61"/>
      <c r="HB148" s="61"/>
      <c r="HC148" s="61"/>
      <c r="HD148" s="61"/>
      <c r="HE148" s="61"/>
      <c r="HF148" s="61"/>
      <c r="HG148" s="61"/>
      <c r="HH148" s="61"/>
      <c r="HI148" s="61"/>
      <c r="HJ148" s="61"/>
      <c r="HK148" s="61"/>
      <c r="HL148" s="61"/>
      <c r="HM148" s="61"/>
      <c r="HN148" s="61"/>
      <c r="HO148" s="61"/>
      <c r="HP148" s="61"/>
      <c r="HQ148" s="61"/>
      <c r="HR148" s="61"/>
      <c r="HS148" s="61"/>
      <c r="HT148" s="61"/>
      <c r="HU148" s="61"/>
      <c r="HV148" s="61"/>
      <c r="HW148" s="61"/>
      <c r="HX148" s="61"/>
      <c r="HY148" s="61"/>
      <c r="HZ148" s="61"/>
      <c r="IA148" s="61"/>
      <c r="IB148" s="61"/>
      <c r="IC148" s="61"/>
      <c r="ID148" s="61"/>
      <c r="IE148" s="61"/>
      <c r="IF148" s="61"/>
      <c r="IG148" s="61"/>
      <c r="IH148" s="61"/>
      <c r="II148" s="61"/>
      <c r="IJ148" s="61"/>
      <c r="IK148" s="61"/>
      <c r="IL148" s="61"/>
      <c r="IM148" s="61"/>
      <c r="IN148" s="61"/>
      <c r="IO148" s="61"/>
      <c r="IP148" s="61"/>
      <c r="IQ148" s="61"/>
      <c r="IR148" s="61"/>
      <c r="IS148" s="61"/>
      <c r="IT148" s="61"/>
      <c r="IU148" s="61"/>
      <c r="IV148" s="61"/>
      <c r="IW148" s="61"/>
      <c r="IX148" s="61"/>
      <c r="IY148" s="61"/>
      <c r="IZ148" s="61"/>
      <c r="JA148" s="61"/>
      <c r="JB148" s="61"/>
      <c r="JC148" s="61"/>
      <c r="JD148" s="61"/>
      <c r="JE148" s="61"/>
      <c r="JF148" s="61"/>
      <c r="JG148" s="61"/>
      <c r="JH148" s="61"/>
      <c r="JI148" s="61"/>
      <c r="JJ148" s="61"/>
      <c r="JK148" s="61"/>
      <c r="JL148" s="61"/>
      <c r="JM148" s="61"/>
      <c r="JN148" s="61"/>
      <c r="JO148" s="61"/>
      <c r="JP148" s="61"/>
      <c r="JQ148" s="61"/>
      <c r="JR148" s="61"/>
      <c r="JS148" s="61"/>
      <c r="JT148" s="61"/>
      <c r="JU148" s="61"/>
      <c r="JV148" s="61"/>
      <c r="JW148" s="61"/>
      <c r="JX148" s="61"/>
      <c r="JY148" s="61"/>
      <c r="JZ148" s="61"/>
      <c r="KA148" s="61"/>
      <c r="KB148" s="61"/>
      <c r="KC148" s="61"/>
      <c r="KD148" s="61"/>
      <c r="KE148" s="61"/>
      <c r="KF148" s="61"/>
      <c r="KG148" s="61"/>
      <c r="KH148" s="61"/>
      <c r="KI148" s="61"/>
      <c r="KJ148" s="61"/>
      <c r="KK148" s="61"/>
      <c r="KL148" s="61"/>
      <c r="KM148" s="61"/>
      <c r="KN148" s="61"/>
      <c r="KO148" s="61"/>
      <c r="KP148" s="61"/>
      <c r="KQ148" s="61"/>
      <c r="KR148" s="61"/>
      <c r="KS148" s="61"/>
      <c r="KT148" s="61"/>
      <c r="KU148" s="61"/>
      <c r="KV148" s="61"/>
      <c r="KW148" s="61"/>
      <c r="KX148" s="61"/>
      <c r="KY148" s="61"/>
      <c r="KZ148" s="61"/>
      <c r="LA148" s="61"/>
      <c r="LB148" s="61"/>
      <c r="LC148" s="61"/>
      <c r="LD148" s="61"/>
      <c r="LE148" s="61"/>
      <c r="LF148" s="61"/>
      <c r="LG148" s="61"/>
      <c r="LH148" s="61"/>
      <c r="LI148" s="61"/>
      <c r="LJ148" s="61"/>
      <c r="LK148" s="61"/>
      <c r="LL148" s="61"/>
      <c r="LM148" s="61"/>
      <c r="LN148" s="61"/>
      <c r="LO148" s="61"/>
      <c r="LP148" s="61"/>
      <c r="LQ148" s="61"/>
      <c r="LR148" s="61"/>
      <c r="LS148" s="61"/>
      <c r="LT148" s="61"/>
      <c r="LU148" s="61"/>
      <c r="LV148" s="61"/>
      <c r="LW148" s="61"/>
      <c r="LX148" s="61"/>
      <c r="LY148" s="61"/>
      <c r="LZ148" s="61"/>
      <c r="MA148" s="61"/>
      <c r="MB148" s="61"/>
      <c r="MC148" s="61"/>
      <c r="MD148" s="61"/>
      <c r="ME148" s="61"/>
      <c r="MF148" s="61"/>
      <c r="MG148" s="61"/>
      <c r="MH148" s="61"/>
      <c r="MI148" s="61"/>
      <c r="MJ148" s="61"/>
      <c r="MK148" s="61"/>
      <c r="ML148" s="61"/>
      <c r="MM148" s="61"/>
      <c r="MN148" s="61"/>
      <c r="MO148" s="61"/>
      <c r="MP148" s="61"/>
      <c r="MQ148" s="61"/>
      <c r="MR148" s="61"/>
      <c r="MS148" s="61"/>
      <c r="MT148" s="61"/>
      <c r="MU148" s="61"/>
      <c r="MV148" s="61"/>
      <c r="MW148" s="61"/>
      <c r="MX148" s="61"/>
      <c r="MY148" s="61"/>
      <c r="MZ148" s="61"/>
      <c r="NA148" s="61"/>
      <c r="NB148" s="61"/>
      <c r="NC148" s="61"/>
      <c r="ND148" s="61"/>
      <c r="NE148" s="61"/>
      <c r="NF148" s="61"/>
      <c r="NG148" s="61"/>
    </row>
    <row r="149" spans="1:371" s="133" customFormat="1" x14ac:dyDescent="0.25">
      <c r="A149" s="221">
        <v>254</v>
      </c>
      <c r="B149" s="221">
        <v>0</v>
      </c>
      <c r="C149" s="61">
        <v>1</v>
      </c>
      <c r="D149" s="267">
        <v>0</v>
      </c>
      <c r="E149" s="267">
        <v>260</v>
      </c>
      <c r="F149" s="865">
        <f t="shared" si="4"/>
        <v>260</v>
      </c>
      <c r="G149" s="232">
        <v>73</v>
      </c>
      <c r="H149" s="232"/>
      <c r="I149" s="456">
        <v>72</v>
      </c>
      <c r="J149" s="342">
        <v>21.707923392038097</v>
      </c>
      <c r="K149" s="348">
        <v>1.7113965514971101</v>
      </c>
      <c r="L149" s="61">
        <v>1</v>
      </c>
      <c r="M149" s="326">
        <v>0</v>
      </c>
      <c r="Q149" s="592">
        <v>83</v>
      </c>
      <c r="R149" s="617">
        <v>0.53</v>
      </c>
      <c r="S149" s="592">
        <v>113</v>
      </c>
      <c r="T149" s="592"/>
      <c r="U149" s="607">
        <v>48.5</v>
      </c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  <c r="CN149" s="61"/>
      <c r="CO149" s="61"/>
      <c r="CP149" s="61"/>
      <c r="CQ149" s="61"/>
      <c r="CR149" s="61"/>
      <c r="CS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  <c r="DF149" s="61"/>
      <c r="DG149" s="61"/>
      <c r="DH149" s="61"/>
      <c r="DI149" s="61"/>
      <c r="DJ149" s="61"/>
      <c r="DK149" s="61"/>
      <c r="DL149" s="61"/>
      <c r="DM149" s="61"/>
      <c r="DN149" s="61"/>
      <c r="DO149" s="61"/>
      <c r="DP149" s="61"/>
      <c r="DQ149" s="61"/>
      <c r="DR149" s="61"/>
      <c r="DS149" s="61"/>
      <c r="DT149" s="61"/>
      <c r="DU149" s="61"/>
      <c r="DV149" s="61"/>
      <c r="DW149" s="61"/>
      <c r="DX149" s="61"/>
      <c r="DY149" s="61"/>
      <c r="DZ149" s="61"/>
      <c r="EA149" s="61"/>
      <c r="EB149" s="61"/>
      <c r="EC149" s="61"/>
      <c r="ED149" s="61"/>
      <c r="EE149" s="61"/>
      <c r="EF149" s="61"/>
      <c r="EG149" s="61"/>
      <c r="EH149" s="61"/>
      <c r="EI149" s="61"/>
      <c r="EJ149" s="61"/>
      <c r="EK149" s="61"/>
      <c r="EL149" s="61"/>
      <c r="EM149" s="61"/>
      <c r="EN149" s="61"/>
      <c r="EO149" s="61"/>
      <c r="EP149" s="61"/>
      <c r="EQ149" s="61"/>
      <c r="ER149" s="61"/>
      <c r="ES149" s="61"/>
      <c r="ET149" s="61"/>
      <c r="EU149" s="61"/>
      <c r="EV149" s="61"/>
      <c r="EW149" s="61"/>
      <c r="EX149" s="61"/>
      <c r="EY149" s="61"/>
      <c r="EZ149" s="61"/>
      <c r="FA149" s="61"/>
      <c r="FB149" s="61"/>
      <c r="FC149" s="61"/>
      <c r="FD149" s="61"/>
      <c r="FE149" s="61"/>
      <c r="FF149" s="61"/>
      <c r="FG149" s="61"/>
      <c r="FH149" s="61"/>
      <c r="FI149" s="61"/>
      <c r="FJ149" s="61"/>
      <c r="FK149" s="61"/>
      <c r="FL149" s="61"/>
      <c r="FM149" s="61"/>
      <c r="FN149" s="61"/>
      <c r="FO149" s="61"/>
      <c r="FP149" s="61"/>
      <c r="FQ149" s="61"/>
      <c r="FR149" s="61"/>
      <c r="FS149" s="61"/>
      <c r="FT149" s="61"/>
      <c r="FU149" s="61"/>
      <c r="FV149" s="61"/>
      <c r="FW149" s="61"/>
      <c r="FX149" s="61"/>
      <c r="FY149" s="61"/>
      <c r="FZ149" s="61"/>
      <c r="GA149" s="61"/>
      <c r="GB149" s="61"/>
      <c r="GC149" s="61"/>
      <c r="GD149" s="61"/>
      <c r="GE149" s="61"/>
      <c r="GF149" s="61"/>
      <c r="GG149" s="61"/>
      <c r="GH149" s="61"/>
      <c r="GI149" s="61"/>
      <c r="GJ149" s="61"/>
      <c r="GK149" s="61"/>
      <c r="GL149" s="61"/>
      <c r="GM149" s="61"/>
      <c r="GN149" s="61"/>
      <c r="GO149" s="61"/>
      <c r="GP149" s="61"/>
      <c r="GQ149" s="61"/>
      <c r="GR149" s="61"/>
      <c r="GS149" s="61"/>
      <c r="GT149" s="61"/>
      <c r="GU149" s="61"/>
      <c r="GV149" s="61"/>
      <c r="GW149" s="61"/>
      <c r="GX149" s="61"/>
      <c r="GY149" s="61"/>
      <c r="GZ149" s="61"/>
      <c r="HA149" s="61"/>
      <c r="HB149" s="61"/>
      <c r="HC149" s="61"/>
      <c r="HD149" s="61"/>
      <c r="HE149" s="61"/>
      <c r="HF149" s="61"/>
      <c r="HG149" s="61"/>
      <c r="HH149" s="61"/>
      <c r="HI149" s="61"/>
      <c r="HJ149" s="61"/>
      <c r="HK149" s="61"/>
      <c r="HL149" s="61"/>
      <c r="HM149" s="61"/>
      <c r="HN149" s="61"/>
      <c r="HO149" s="61"/>
      <c r="HP149" s="61"/>
      <c r="HQ149" s="61"/>
      <c r="HR149" s="61"/>
      <c r="HS149" s="61"/>
      <c r="HT149" s="61"/>
      <c r="HU149" s="61"/>
      <c r="HV149" s="61"/>
      <c r="HW149" s="61"/>
      <c r="HX149" s="61"/>
      <c r="HY149" s="61"/>
      <c r="HZ149" s="61"/>
      <c r="IA149" s="61"/>
      <c r="IB149" s="61"/>
      <c r="IC149" s="61"/>
      <c r="ID149" s="61"/>
      <c r="IE149" s="61"/>
      <c r="IF149" s="61"/>
      <c r="IG149" s="61"/>
      <c r="IH149" s="61"/>
      <c r="II149" s="61"/>
      <c r="IJ149" s="61"/>
      <c r="IK149" s="61"/>
      <c r="IL149" s="61"/>
      <c r="IM149" s="61"/>
      <c r="IN149" s="61"/>
      <c r="IO149" s="61"/>
      <c r="IP149" s="61"/>
      <c r="IQ149" s="61"/>
      <c r="IR149" s="61"/>
      <c r="IS149" s="61"/>
      <c r="IT149" s="61"/>
      <c r="IU149" s="61"/>
      <c r="IV149" s="61"/>
      <c r="IW149" s="61"/>
      <c r="IX149" s="61"/>
      <c r="IY149" s="61"/>
      <c r="IZ149" s="61"/>
      <c r="JA149" s="61"/>
      <c r="JB149" s="61"/>
      <c r="JC149" s="61"/>
      <c r="JD149" s="61"/>
      <c r="JE149" s="61"/>
      <c r="JF149" s="61"/>
      <c r="JG149" s="61"/>
      <c r="JH149" s="61"/>
      <c r="JI149" s="61"/>
      <c r="JJ149" s="61"/>
      <c r="JK149" s="61"/>
      <c r="JL149" s="61"/>
      <c r="JM149" s="61"/>
      <c r="JN149" s="61"/>
      <c r="JO149" s="61"/>
      <c r="JP149" s="61"/>
      <c r="JQ149" s="61"/>
      <c r="JR149" s="61"/>
      <c r="JS149" s="61"/>
      <c r="JT149" s="61"/>
      <c r="JU149" s="61"/>
      <c r="JV149" s="61"/>
      <c r="JW149" s="61"/>
      <c r="JX149" s="61"/>
      <c r="JY149" s="61"/>
      <c r="JZ149" s="61"/>
      <c r="KA149" s="61"/>
      <c r="KB149" s="61"/>
      <c r="KC149" s="61"/>
      <c r="KD149" s="61"/>
      <c r="KE149" s="61"/>
      <c r="KF149" s="61"/>
      <c r="KG149" s="61"/>
      <c r="KH149" s="61"/>
      <c r="KI149" s="61"/>
      <c r="KJ149" s="61"/>
      <c r="KK149" s="61"/>
      <c r="KL149" s="61"/>
      <c r="KM149" s="61"/>
      <c r="KN149" s="61"/>
      <c r="KO149" s="61"/>
      <c r="KP149" s="61"/>
      <c r="KQ149" s="61"/>
      <c r="KR149" s="61"/>
      <c r="KS149" s="61"/>
      <c r="KT149" s="61"/>
      <c r="KU149" s="61"/>
      <c r="KV149" s="61"/>
      <c r="KW149" s="61"/>
      <c r="KX149" s="61"/>
      <c r="KY149" s="61"/>
      <c r="KZ149" s="61"/>
      <c r="LA149" s="61"/>
      <c r="LB149" s="61"/>
      <c r="LC149" s="61"/>
      <c r="LD149" s="61"/>
      <c r="LE149" s="61"/>
      <c r="LF149" s="61"/>
      <c r="LG149" s="61"/>
      <c r="LH149" s="61"/>
      <c r="LI149" s="61"/>
      <c r="LJ149" s="61"/>
      <c r="LK149" s="61"/>
      <c r="LL149" s="61"/>
      <c r="LM149" s="61"/>
      <c r="LN149" s="61"/>
      <c r="LO149" s="61"/>
      <c r="LP149" s="61"/>
      <c r="LQ149" s="61"/>
      <c r="LR149" s="61"/>
      <c r="LS149" s="61"/>
      <c r="LT149" s="61"/>
      <c r="LU149" s="61"/>
      <c r="LV149" s="61"/>
      <c r="LW149" s="61"/>
      <c r="LX149" s="61"/>
      <c r="LY149" s="61"/>
      <c r="LZ149" s="61"/>
      <c r="MA149" s="61"/>
      <c r="MB149" s="61"/>
      <c r="MC149" s="61"/>
      <c r="MD149" s="61"/>
      <c r="ME149" s="61"/>
      <c r="MF149" s="61"/>
      <c r="MG149" s="61"/>
      <c r="MH149" s="61"/>
      <c r="MI149" s="61"/>
      <c r="MJ149" s="61"/>
      <c r="MK149" s="61"/>
      <c r="ML149" s="61"/>
      <c r="MM149" s="61"/>
      <c r="MN149" s="61"/>
      <c r="MO149" s="61"/>
      <c r="MP149" s="61"/>
      <c r="MQ149" s="61"/>
      <c r="MR149" s="61"/>
      <c r="MS149" s="61"/>
      <c r="MT149" s="61"/>
      <c r="MU149" s="61"/>
      <c r="MV149" s="61"/>
      <c r="MW149" s="61"/>
      <c r="MX149" s="61"/>
      <c r="MY149" s="61"/>
      <c r="MZ149" s="61"/>
      <c r="NA149" s="61"/>
      <c r="NB149" s="61"/>
      <c r="NC149" s="61"/>
      <c r="ND149" s="61"/>
      <c r="NE149" s="61"/>
      <c r="NF149" s="61"/>
      <c r="NG149" s="61"/>
    </row>
    <row r="150" spans="1:371" s="133" customFormat="1" x14ac:dyDescent="0.25">
      <c r="A150" s="274">
        <v>256</v>
      </c>
      <c r="B150" s="221">
        <v>0</v>
      </c>
      <c r="C150" s="61">
        <v>1</v>
      </c>
      <c r="D150" s="267">
        <v>0</v>
      </c>
      <c r="E150" s="267">
        <v>262</v>
      </c>
      <c r="F150" s="865">
        <f t="shared" si="4"/>
        <v>262</v>
      </c>
      <c r="G150" s="232">
        <v>76</v>
      </c>
      <c r="H150" s="232"/>
      <c r="I150" s="161">
        <v>75</v>
      </c>
      <c r="J150" s="342">
        <v>24.151672503320853</v>
      </c>
      <c r="K150" s="348">
        <v>2.0124788478793492</v>
      </c>
      <c r="L150" s="484">
        <v>0</v>
      </c>
      <c r="M150" s="711">
        <v>0</v>
      </c>
      <c r="N150" s="484"/>
      <c r="P150" s="484"/>
      <c r="Q150" s="626">
        <v>78</v>
      </c>
      <c r="R150" s="626">
        <v>1.31</v>
      </c>
      <c r="S150" s="627">
        <v>53</v>
      </c>
      <c r="T150" s="629"/>
      <c r="U150" s="627">
        <v>105.5</v>
      </c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61"/>
      <c r="CN150" s="61"/>
      <c r="CO150" s="61"/>
      <c r="CP150" s="61"/>
      <c r="CQ150" s="61"/>
      <c r="CR150" s="61"/>
      <c r="CS150" s="61"/>
      <c r="CT150" s="61"/>
      <c r="CU150" s="61"/>
      <c r="CV150" s="61"/>
      <c r="CW150" s="61"/>
      <c r="CX150" s="61"/>
      <c r="CY150" s="61"/>
      <c r="CZ150" s="61"/>
      <c r="DA150" s="61"/>
      <c r="DB150" s="61"/>
      <c r="DC150" s="61"/>
      <c r="DD150" s="61"/>
      <c r="DE150" s="61"/>
      <c r="DF150" s="61"/>
      <c r="DG150" s="61"/>
      <c r="DH150" s="61"/>
      <c r="DI150" s="61"/>
      <c r="DJ150" s="61"/>
      <c r="DK150" s="61"/>
      <c r="DL150" s="61"/>
      <c r="DM150" s="61"/>
      <c r="DN150" s="61"/>
      <c r="DO150" s="61"/>
      <c r="DP150" s="61"/>
      <c r="DQ150" s="61"/>
      <c r="DR150" s="61"/>
      <c r="DS150" s="61"/>
      <c r="DT150" s="61"/>
      <c r="DU150" s="61"/>
      <c r="DV150" s="61"/>
      <c r="DW150" s="61"/>
      <c r="DX150" s="61"/>
      <c r="DY150" s="61"/>
      <c r="DZ150" s="61"/>
      <c r="EA150" s="61"/>
      <c r="EB150" s="61"/>
      <c r="EC150" s="61"/>
      <c r="ED150" s="61"/>
      <c r="EE150" s="61"/>
      <c r="EF150" s="61"/>
      <c r="EG150" s="61"/>
      <c r="EH150" s="61"/>
      <c r="EI150" s="61"/>
      <c r="EJ150" s="61"/>
      <c r="EK150" s="61"/>
      <c r="EL150" s="61"/>
      <c r="EM150" s="61"/>
      <c r="EN150" s="61"/>
      <c r="EO150" s="61"/>
      <c r="EP150" s="61"/>
      <c r="EQ150" s="61"/>
      <c r="ER150" s="61"/>
      <c r="ES150" s="61"/>
      <c r="ET150" s="61"/>
      <c r="EU150" s="61"/>
      <c r="EV150" s="61"/>
      <c r="EW150" s="61"/>
      <c r="EX150" s="61"/>
      <c r="EY150" s="61"/>
      <c r="EZ150" s="61"/>
      <c r="FA150" s="61"/>
      <c r="FB150" s="61"/>
      <c r="FC150" s="61"/>
      <c r="FD150" s="61"/>
      <c r="FE150" s="61"/>
      <c r="FF150" s="61"/>
      <c r="FG150" s="61"/>
      <c r="FH150" s="61"/>
      <c r="FI150" s="61"/>
      <c r="FJ150" s="61"/>
      <c r="FK150" s="61"/>
      <c r="FL150" s="61"/>
      <c r="FM150" s="61"/>
      <c r="FN150" s="61"/>
      <c r="FO150" s="61"/>
      <c r="FP150" s="61"/>
      <c r="FQ150" s="61"/>
      <c r="FR150" s="61"/>
      <c r="FS150" s="61"/>
      <c r="FT150" s="61"/>
      <c r="FU150" s="61"/>
      <c r="FV150" s="61"/>
      <c r="FW150" s="61"/>
      <c r="FX150" s="61"/>
      <c r="FY150" s="61"/>
      <c r="FZ150" s="61"/>
      <c r="GA150" s="61"/>
      <c r="GB150" s="61"/>
      <c r="GC150" s="61"/>
      <c r="GD150" s="61"/>
      <c r="GE150" s="61"/>
      <c r="GF150" s="61"/>
      <c r="GG150" s="61"/>
      <c r="GH150" s="61"/>
      <c r="GI150" s="61"/>
      <c r="GJ150" s="61"/>
      <c r="GK150" s="61"/>
      <c r="GL150" s="61"/>
      <c r="GM150" s="61"/>
      <c r="GN150" s="61"/>
      <c r="GO150" s="61"/>
      <c r="GP150" s="61"/>
      <c r="GQ150" s="61"/>
      <c r="GR150" s="61"/>
      <c r="GS150" s="61"/>
      <c r="GT150" s="61"/>
      <c r="GU150" s="61"/>
      <c r="GV150" s="61"/>
      <c r="GW150" s="61"/>
      <c r="GX150" s="61"/>
      <c r="GY150" s="61"/>
      <c r="GZ150" s="61"/>
      <c r="HA150" s="61"/>
      <c r="HB150" s="61"/>
      <c r="HC150" s="61"/>
      <c r="HD150" s="61"/>
      <c r="HE150" s="61"/>
      <c r="HF150" s="61"/>
      <c r="HG150" s="61"/>
      <c r="HH150" s="61"/>
      <c r="HI150" s="61"/>
      <c r="HJ150" s="61"/>
      <c r="HK150" s="61"/>
      <c r="HL150" s="61"/>
      <c r="HM150" s="61"/>
      <c r="HN150" s="61"/>
      <c r="HO150" s="61"/>
      <c r="HP150" s="61"/>
      <c r="HQ150" s="61"/>
      <c r="HR150" s="61"/>
      <c r="HS150" s="61"/>
      <c r="HT150" s="61"/>
      <c r="HU150" s="61"/>
      <c r="HV150" s="61"/>
      <c r="HW150" s="61"/>
      <c r="HX150" s="61"/>
      <c r="HY150" s="61"/>
      <c r="HZ150" s="61"/>
      <c r="IA150" s="61"/>
      <c r="IB150" s="61"/>
      <c r="IC150" s="61"/>
      <c r="ID150" s="61"/>
      <c r="IE150" s="61"/>
      <c r="IF150" s="61"/>
      <c r="IG150" s="61"/>
      <c r="IH150" s="61"/>
      <c r="II150" s="61"/>
      <c r="IJ150" s="61"/>
      <c r="IK150" s="61"/>
      <c r="IL150" s="61"/>
      <c r="IM150" s="61"/>
      <c r="IN150" s="61"/>
      <c r="IO150" s="61"/>
      <c r="IP150" s="61"/>
      <c r="IQ150" s="61"/>
      <c r="IR150" s="61"/>
      <c r="IS150" s="61"/>
      <c r="IT150" s="61"/>
      <c r="IU150" s="61"/>
      <c r="IV150" s="61"/>
      <c r="IW150" s="61"/>
      <c r="IX150" s="61"/>
      <c r="IY150" s="61"/>
      <c r="IZ150" s="61"/>
      <c r="JA150" s="61"/>
      <c r="JB150" s="61"/>
      <c r="JC150" s="61"/>
      <c r="JD150" s="61"/>
      <c r="JE150" s="61"/>
      <c r="JF150" s="61"/>
      <c r="JG150" s="61"/>
      <c r="JH150" s="61"/>
      <c r="JI150" s="61"/>
      <c r="JJ150" s="61"/>
      <c r="JK150" s="61"/>
      <c r="JL150" s="61"/>
      <c r="JM150" s="61"/>
      <c r="JN150" s="61"/>
      <c r="JO150" s="61"/>
      <c r="JP150" s="61"/>
      <c r="JQ150" s="61"/>
      <c r="JR150" s="61"/>
      <c r="JS150" s="61"/>
      <c r="JT150" s="61"/>
      <c r="JU150" s="61"/>
      <c r="JV150" s="61"/>
      <c r="JW150" s="61"/>
      <c r="JX150" s="61"/>
      <c r="JY150" s="61"/>
      <c r="JZ150" s="61"/>
      <c r="KA150" s="61"/>
      <c r="KB150" s="61"/>
      <c r="KC150" s="61"/>
      <c r="KD150" s="61"/>
      <c r="KE150" s="61"/>
      <c r="KF150" s="61"/>
      <c r="KG150" s="61"/>
      <c r="KH150" s="61"/>
      <c r="KI150" s="61"/>
      <c r="KJ150" s="61"/>
      <c r="KK150" s="61"/>
      <c r="KL150" s="61"/>
      <c r="KM150" s="61"/>
      <c r="KN150" s="61"/>
      <c r="KO150" s="61"/>
      <c r="KP150" s="61"/>
      <c r="KQ150" s="61"/>
      <c r="KR150" s="61"/>
      <c r="KS150" s="61"/>
      <c r="KT150" s="61"/>
      <c r="KU150" s="61"/>
      <c r="KV150" s="61"/>
      <c r="KW150" s="61"/>
      <c r="KX150" s="61"/>
      <c r="KY150" s="61"/>
      <c r="KZ150" s="61"/>
      <c r="LA150" s="61"/>
      <c r="LB150" s="61"/>
      <c r="LC150" s="61"/>
      <c r="LD150" s="61"/>
      <c r="LE150" s="61"/>
      <c r="LF150" s="61"/>
      <c r="LG150" s="61"/>
      <c r="LH150" s="61"/>
      <c r="LI150" s="61"/>
      <c r="LJ150" s="61"/>
      <c r="LK150" s="61"/>
      <c r="LL150" s="61"/>
      <c r="LM150" s="61"/>
      <c r="LN150" s="61"/>
      <c r="LO150" s="61"/>
      <c r="LP150" s="61"/>
      <c r="LQ150" s="61"/>
      <c r="LR150" s="61"/>
      <c r="LS150" s="61"/>
      <c r="LT150" s="61"/>
      <c r="LU150" s="61"/>
      <c r="LV150" s="61"/>
      <c r="LW150" s="61"/>
      <c r="LX150" s="61"/>
      <c r="LY150" s="61"/>
      <c r="LZ150" s="61"/>
      <c r="MA150" s="61"/>
      <c r="MB150" s="61"/>
      <c r="MC150" s="61"/>
      <c r="MD150" s="61"/>
      <c r="ME150" s="61"/>
      <c r="MF150" s="61"/>
      <c r="MG150" s="61"/>
      <c r="MH150" s="61"/>
      <c r="MI150" s="61"/>
      <c r="MJ150" s="61"/>
      <c r="MK150" s="61"/>
      <c r="ML150" s="61"/>
      <c r="MM150" s="61"/>
      <c r="MN150" s="61"/>
      <c r="MO150" s="61"/>
      <c r="MP150" s="61"/>
      <c r="MQ150" s="61"/>
      <c r="MR150" s="61"/>
      <c r="MS150" s="61"/>
      <c r="MT150" s="61"/>
      <c r="MU150" s="61"/>
      <c r="MV150" s="61"/>
      <c r="MW150" s="61"/>
      <c r="MX150" s="61"/>
      <c r="MY150" s="61"/>
      <c r="MZ150" s="61"/>
      <c r="NA150" s="61"/>
      <c r="NB150" s="61"/>
      <c r="NC150" s="61"/>
      <c r="ND150" s="61"/>
      <c r="NE150" s="61"/>
      <c r="NF150" s="61"/>
      <c r="NG150" s="61"/>
    </row>
    <row r="151" spans="1:371" s="133" customFormat="1" x14ac:dyDescent="0.25">
      <c r="A151" s="221">
        <v>260</v>
      </c>
      <c r="B151" s="221">
        <v>0</v>
      </c>
      <c r="C151" s="61">
        <v>1</v>
      </c>
      <c r="D151" s="267">
        <v>0</v>
      </c>
      <c r="E151" s="267">
        <v>266</v>
      </c>
      <c r="F151" s="865">
        <f t="shared" si="4"/>
        <v>266</v>
      </c>
      <c r="G151" s="232">
        <v>80</v>
      </c>
      <c r="H151" s="232"/>
      <c r="I151" s="161">
        <v>72</v>
      </c>
      <c r="J151" s="342">
        <v>26.989619377162633</v>
      </c>
      <c r="K151" s="348">
        <v>1.8948812472696042</v>
      </c>
      <c r="L151" s="316">
        <v>0</v>
      </c>
      <c r="M151" s="347">
        <v>0</v>
      </c>
      <c r="N151" s="316"/>
      <c r="P151" s="316"/>
      <c r="Q151" s="630">
        <v>98</v>
      </c>
      <c r="R151" s="631">
        <v>1.06</v>
      </c>
      <c r="S151" s="627">
        <v>69</v>
      </c>
      <c r="T151" s="629"/>
      <c r="U151" s="627">
        <v>55.4</v>
      </c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  <c r="CN151" s="61"/>
      <c r="CO151" s="61"/>
      <c r="CP151" s="61"/>
      <c r="CQ151" s="61"/>
      <c r="CR151" s="61"/>
      <c r="CS151" s="61"/>
      <c r="CT151" s="61"/>
      <c r="CU151" s="61"/>
      <c r="CV151" s="61"/>
      <c r="CW151" s="61"/>
      <c r="CX151" s="61"/>
      <c r="CY151" s="61"/>
      <c r="CZ151" s="61"/>
      <c r="DA151" s="61"/>
      <c r="DB151" s="61"/>
      <c r="DC151" s="61"/>
      <c r="DD151" s="61"/>
      <c r="DE151" s="61"/>
      <c r="DF151" s="61"/>
      <c r="DG151" s="61"/>
      <c r="DH151" s="61"/>
      <c r="DI151" s="61"/>
      <c r="DJ151" s="61"/>
      <c r="DK151" s="61"/>
      <c r="DL151" s="61"/>
      <c r="DM151" s="61"/>
      <c r="DN151" s="61"/>
      <c r="DO151" s="61"/>
      <c r="DP151" s="61"/>
      <c r="DQ151" s="61"/>
      <c r="DR151" s="61"/>
      <c r="DS151" s="61"/>
      <c r="DT151" s="61"/>
      <c r="DU151" s="61"/>
      <c r="DV151" s="61"/>
      <c r="DW151" s="61"/>
      <c r="DX151" s="61"/>
      <c r="DY151" s="61"/>
      <c r="DZ151" s="61"/>
      <c r="EA151" s="61"/>
      <c r="EB151" s="61"/>
      <c r="EC151" s="61"/>
      <c r="ED151" s="61"/>
      <c r="EE151" s="61"/>
      <c r="EF151" s="61"/>
      <c r="EG151" s="61"/>
      <c r="EH151" s="61"/>
      <c r="EI151" s="61"/>
      <c r="EJ151" s="61"/>
      <c r="EK151" s="61"/>
      <c r="EL151" s="61"/>
      <c r="EM151" s="61"/>
      <c r="EN151" s="61"/>
      <c r="EO151" s="61"/>
      <c r="EP151" s="61"/>
      <c r="EQ151" s="61"/>
      <c r="ER151" s="61"/>
      <c r="ES151" s="61"/>
      <c r="ET151" s="61"/>
      <c r="EU151" s="61"/>
      <c r="EV151" s="61"/>
      <c r="EW151" s="61"/>
      <c r="EX151" s="61"/>
      <c r="EY151" s="61"/>
      <c r="EZ151" s="61"/>
      <c r="FA151" s="61"/>
      <c r="FB151" s="61"/>
      <c r="FC151" s="61"/>
      <c r="FD151" s="61"/>
      <c r="FE151" s="61"/>
      <c r="FF151" s="61"/>
      <c r="FG151" s="61"/>
      <c r="FH151" s="61"/>
      <c r="FI151" s="61"/>
      <c r="FJ151" s="61"/>
      <c r="FK151" s="61"/>
      <c r="FL151" s="61"/>
      <c r="FM151" s="61"/>
      <c r="FN151" s="61"/>
      <c r="FO151" s="61"/>
      <c r="FP151" s="61"/>
      <c r="FQ151" s="61"/>
      <c r="FR151" s="61"/>
      <c r="FS151" s="61"/>
      <c r="FT151" s="61"/>
      <c r="FU151" s="61"/>
      <c r="FV151" s="61"/>
      <c r="FW151" s="61"/>
      <c r="FX151" s="61"/>
      <c r="FY151" s="61"/>
      <c r="FZ151" s="61"/>
      <c r="GA151" s="61"/>
      <c r="GB151" s="61"/>
      <c r="GC151" s="61"/>
      <c r="GD151" s="61"/>
      <c r="GE151" s="61"/>
      <c r="GF151" s="61"/>
      <c r="GG151" s="61"/>
      <c r="GH151" s="61"/>
      <c r="GI151" s="61"/>
      <c r="GJ151" s="61"/>
      <c r="GK151" s="61"/>
      <c r="GL151" s="61"/>
      <c r="GM151" s="61"/>
      <c r="GN151" s="61"/>
      <c r="GO151" s="61"/>
      <c r="GP151" s="61"/>
      <c r="GQ151" s="61"/>
      <c r="GR151" s="61"/>
      <c r="GS151" s="61"/>
      <c r="GT151" s="61"/>
      <c r="GU151" s="61"/>
      <c r="GV151" s="61"/>
      <c r="GW151" s="61"/>
      <c r="GX151" s="61"/>
      <c r="GY151" s="61"/>
      <c r="GZ151" s="61"/>
      <c r="HA151" s="61"/>
      <c r="HB151" s="61"/>
      <c r="HC151" s="61"/>
      <c r="HD151" s="61"/>
      <c r="HE151" s="61"/>
      <c r="HF151" s="61"/>
      <c r="HG151" s="61"/>
      <c r="HH151" s="61"/>
      <c r="HI151" s="61"/>
      <c r="HJ151" s="61"/>
      <c r="HK151" s="61"/>
      <c r="HL151" s="61"/>
      <c r="HM151" s="61"/>
      <c r="HN151" s="61"/>
      <c r="HO151" s="61"/>
      <c r="HP151" s="61"/>
      <c r="HQ151" s="61"/>
      <c r="HR151" s="61"/>
      <c r="HS151" s="61"/>
      <c r="HT151" s="61"/>
      <c r="HU151" s="61"/>
      <c r="HV151" s="61"/>
      <c r="HW151" s="61"/>
      <c r="HX151" s="61"/>
      <c r="HY151" s="61"/>
      <c r="HZ151" s="61"/>
      <c r="IA151" s="61"/>
      <c r="IB151" s="61"/>
      <c r="IC151" s="61"/>
      <c r="ID151" s="61"/>
      <c r="IE151" s="61"/>
      <c r="IF151" s="61"/>
      <c r="IG151" s="61"/>
      <c r="IH151" s="61"/>
      <c r="II151" s="61"/>
      <c r="IJ151" s="61"/>
      <c r="IK151" s="61"/>
      <c r="IL151" s="61"/>
      <c r="IM151" s="61"/>
      <c r="IN151" s="61"/>
      <c r="IO151" s="61"/>
      <c r="IP151" s="61"/>
      <c r="IQ151" s="61"/>
      <c r="IR151" s="61"/>
      <c r="IS151" s="61"/>
      <c r="IT151" s="61"/>
      <c r="IU151" s="61"/>
      <c r="IV151" s="61"/>
      <c r="IW151" s="61"/>
      <c r="IX151" s="61"/>
      <c r="IY151" s="61"/>
      <c r="IZ151" s="61"/>
      <c r="JA151" s="61"/>
      <c r="JB151" s="61"/>
      <c r="JC151" s="61"/>
      <c r="JD151" s="61"/>
      <c r="JE151" s="61"/>
      <c r="JF151" s="61"/>
      <c r="JG151" s="61"/>
      <c r="JH151" s="61"/>
      <c r="JI151" s="61"/>
      <c r="JJ151" s="61"/>
      <c r="JK151" s="61"/>
      <c r="JL151" s="61"/>
      <c r="JM151" s="61"/>
      <c r="JN151" s="61"/>
      <c r="JO151" s="61"/>
      <c r="JP151" s="61"/>
      <c r="JQ151" s="61"/>
      <c r="JR151" s="61"/>
      <c r="JS151" s="61"/>
      <c r="JT151" s="61"/>
      <c r="JU151" s="61"/>
      <c r="JV151" s="61"/>
      <c r="JW151" s="61"/>
      <c r="JX151" s="61"/>
      <c r="JY151" s="61"/>
      <c r="JZ151" s="61"/>
      <c r="KA151" s="61"/>
      <c r="KB151" s="61"/>
      <c r="KC151" s="61"/>
      <c r="KD151" s="61"/>
      <c r="KE151" s="61"/>
      <c r="KF151" s="61"/>
      <c r="KG151" s="61"/>
      <c r="KH151" s="61"/>
      <c r="KI151" s="61"/>
      <c r="KJ151" s="61"/>
      <c r="KK151" s="61"/>
      <c r="KL151" s="61"/>
      <c r="KM151" s="61"/>
      <c r="KN151" s="61"/>
      <c r="KO151" s="61"/>
      <c r="KP151" s="61"/>
      <c r="KQ151" s="61"/>
      <c r="KR151" s="61"/>
      <c r="KS151" s="61"/>
      <c r="KT151" s="61"/>
      <c r="KU151" s="61"/>
      <c r="KV151" s="61"/>
      <c r="KW151" s="61"/>
      <c r="KX151" s="61"/>
      <c r="KY151" s="61"/>
      <c r="KZ151" s="61"/>
      <c r="LA151" s="61"/>
      <c r="LB151" s="61"/>
      <c r="LC151" s="61"/>
      <c r="LD151" s="61"/>
      <c r="LE151" s="61"/>
      <c r="LF151" s="61"/>
      <c r="LG151" s="61"/>
      <c r="LH151" s="61"/>
      <c r="LI151" s="61"/>
      <c r="LJ151" s="61"/>
      <c r="LK151" s="61"/>
      <c r="LL151" s="61"/>
      <c r="LM151" s="61"/>
      <c r="LN151" s="61"/>
      <c r="LO151" s="61"/>
      <c r="LP151" s="61"/>
      <c r="LQ151" s="61"/>
      <c r="LR151" s="61"/>
      <c r="LS151" s="61"/>
      <c r="LT151" s="61"/>
      <c r="LU151" s="61"/>
      <c r="LV151" s="61"/>
      <c r="LW151" s="61"/>
      <c r="LX151" s="61"/>
      <c r="LY151" s="61"/>
      <c r="LZ151" s="61"/>
      <c r="MA151" s="61"/>
      <c r="MB151" s="61"/>
      <c r="MC151" s="61"/>
      <c r="MD151" s="61"/>
      <c r="ME151" s="61"/>
      <c r="MF151" s="61"/>
      <c r="MG151" s="61"/>
      <c r="MH151" s="61"/>
      <c r="MI151" s="61"/>
      <c r="MJ151" s="61"/>
      <c r="MK151" s="61"/>
      <c r="ML151" s="61"/>
      <c r="MM151" s="61"/>
      <c r="MN151" s="61"/>
      <c r="MO151" s="61"/>
      <c r="MP151" s="61"/>
      <c r="MQ151" s="61"/>
      <c r="MR151" s="61"/>
      <c r="MS151" s="61"/>
      <c r="MT151" s="61"/>
      <c r="MU151" s="61"/>
      <c r="MV151" s="61"/>
      <c r="MW151" s="61"/>
      <c r="MX151" s="61"/>
      <c r="MY151" s="61"/>
      <c r="MZ151" s="61"/>
      <c r="NA151" s="61"/>
      <c r="NB151" s="61"/>
      <c r="NC151" s="61"/>
      <c r="ND151" s="61"/>
      <c r="NE151" s="61"/>
      <c r="NF151" s="61"/>
      <c r="NG151" s="61"/>
    </row>
    <row r="152" spans="1:371" s="133" customFormat="1" x14ac:dyDescent="0.25">
      <c r="A152" s="221">
        <v>261</v>
      </c>
      <c r="B152" s="274">
        <v>0</v>
      </c>
      <c r="C152" s="61">
        <v>1</v>
      </c>
      <c r="D152" s="267">
        <v>0</v>
      </c>
      <c r="E152" s="267">
        <v>267</v>
      </c>
      <c r="F152" s="865">
        <f t="shared" si="4"/>
        <v>267</v>
      </c>
      <c r="G152" s="232">
        <v>81</v>
      </c>
      <c r="H152" s="232"/>
      <c r="I152" s="61">
        <v>71</v>
      </c>
      <c r="J152" s="342">
        <v>22.491349480968861</v>
      </c>
      <c r="K152" s="348">
        <v>1.7535977042116846</v>
      </c>
      <c r="L152" s="316">
        <v>1</v>
      </c>
      <c r="M152" s="711">
        <v>0</v>
      </c>
      <c r="N152" s="316"/>
      <c r="P152" s="316"/>
      <c r="Q152" s="630">
        <v>90</v>
      </c>
      <c r="R152" s="631">
        <v>0.77</v>
      </c>
      <c r="S152" s="627">
        <v>74</v>
      </c>
      <c r="T152" s="629"/>
      <c r="U152" s="627">
        <v>133.69999999999999</v>
      </c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61"/>
      <c r="CK152" s="61"/>
      <c r="CL152" s="61"/>
      <c r="CM152" s="61"/>
      <c r="CN152" s="61"/>
      <c r="CO152" s="61"/>
      <c r="CP152" s="61"/>
      <c r="CQ152" s="61"/>
      <c r="CR152" s="61"/>
      <c r="CS152" s="61"/>
      <c r="CT152" s="61"/>
      <c r="CU152" s="61"/>
      <c r="CV152" s="61"/>
      <c r="CW152" s="61"/>
      <c r="CX152" s="61"/>
      <c r="CY152" s="61"/>
      <c r="CZ152" s="61"/>
      <c r="DA152" s="61"/>
      <c r="DB152" s="61"/>
      <c r="DC152" s="61"/>
      <c r="DD152" s="61"/>
      <c r="DE152" s="61"/>
      <c r="DF152" s="61"/>
      <c r="DG152" s="61"/>
      <c r="DH152" s="61"/>
      <c r="DI152" s="61"/>
      <c r="DJ152" s="61"/>
      <c r="DK152" s="61"/>
      <c r="DL152" s="61"/>
      <c r="DM152" s="61"/>
      <c r="DN152" s="61"/>
      <c r="DO152" s="61"/>
      <c r="DP152" s="61"/>
      <c r="DQ152" s="61"/>
      <c r="DR152" s="61"/>
      <c r="DS152" s="61"/>
      <c r="DT152" s="61"/>
      <c r="DU152" s="61"/>
      <c r="DV152" s="61"/>
      <c r="DW152" s="61"/>
      <c r="DX152" s="61"/>
      <c r="DY152" s="61"/>
      <c r="DZ152" s="61"/>
      <c r="EA152" s="61"/>
      <c r="EB152" s="61"/>
      <c r="EC152" s="61"/>
      <c r="ED152" s="61"/>
      <c r="EE152" s="61"/>
      <c r="EF152" s="61"/>
      <c r="EG152" s="61"/>
      <c r="EH152" s="61"/>
      <c r="EI152" s="61"/>
      <c r="EJ152" s="61"/>
      <c r="EK152" s="61"/>
      <c r="EL152" s="61"/>
      <c r="EM152" s="61"/>
      <c r="EN152" s="61"/>
      <c r="EO152" s="61"/>
      <c r="EP152" s="61"/>
      <c r="EQ152" s="61"/>
      <c r="ER152" s="61"/>
      <c r="ES152" s="61"/>
      <c r="ET152" s="61"/>
      <c r="EU152" s="61"/>
      <c r="EV152" s="61"/>
      <c r="EW152" s="61"/>
      <c r="EX152" s="61"/>
      <c r="EY152" s="61"/>
      <c r="EZ152" s="61"/>
      <c r="FA152" s="61"/>
      <c r="FB152" s="61"/>
      <c r="FC152" s="61"/>
      <c r="FD152" s="61"/>
      <c r="FE152" s="61"/>
      <c r="FF152" s="61"/>
      <c r="FG152" s="61"/>
      <c r="FH152" s="61"/>
      <c r="FI152" s="61"/>
      <c r="FJ152" s="61"/>
      <c r="FK152" s="61"/>
      <c r="FL152" s="61"/>
      <c r="FM152" s="61"/>
      <c r="FN152" s="61"/>
      <c r="FO152" s="61"/>
      <c r="FP152" s="61"/>
      <c r="FQ152" s="61"/>
      <c r="FR152" s="61"/>
      <c r="FS152" s="61"/>
      <c r="FT152" s="61"/>
      <c r="FU152" s="61"/>
      <c r="FV152" s="61"/>
      <c r="FW152" s="61"/>
      <c r="FX152" s="61"/>
      <c r="FY152" s="61"/>
      <c r="FZ152" s="61"/>
      <c r="GA152" s="61"/>
      <c r="GB152" s="61"/>
      <c r="GC152" s="61"/>
      <c r="GD152" s="61"/>
      <c r="GE152" s="61"/>
      <c r="GF152" s="61"/>
      <c r="GG152" s="61"/>
      <c r="GH152" s="61"/>
      <c r="GI152" s="61"/>
      <c r="GJ152" s="61"/>
      <c r="GK152" s="61"/>
      <c r="GL152" s="61"/>
      <c r="GM152" s="61"/>
      <c r="GN152" s="61"/>
      <c r="GO152" s="61"/>
      <c r="GP152" s="61"/>
      <c r="GQ152" s="61"/>
      <c r="GR152" s="61"/>
      <c r="GS152" s="61"/>
      <c r="GT152" s="61"/>
      <c r="GU152" s="61"/>
      <c r="GV152" s="61"/>
      <c r="GW152" s="61"/>
      <c r="GX152" s="61"/>
      <c r="GY152" s="61"/>
      <c r="GZ152" s="61"/>
      <c r="HA152" s="61"/>
      <c r="HB152" s="61"/>
      <c r="HC152" s="61"/>
      <c r="HD152" s="61"/>
      <c r="HE152" s="61"/>
      <c r="HF152" s="61"/>
      <c r="HG152" s="61"/>
      <c r="HH152" s="61"/>
      <c r="HI152" s="61"/>
      <c r="HJ152" s="61"/>
      <c r="HK152" s="61"/>
      <c r="HL152" s="61"/>
      <c r="HM152" s="61"/>
      <c r="HN152" s="61"/>
      <c r="HO152" s="61"/>
      <c r="HP152" s="61"/>
      <c r="HQ152" s="61"/>
      <c r="HR152" s="61"/>
      <c r="HS152" s="61"/>
      <c r="HT152" s="61"/>
      <c r="HU152" s="61"/>
      <c r="HV152" s="61"/>
      <c r="HW152" s="61"/>
      <c r="HX152" s="61"/>
      <c r="HY152" s="61"/>
      <c r="HZ152" s="61"/>
      <c r="IA152" s="61"/>
      <c r="IB152" s="61"/>
      <c r="IC152" s="61"/>
      <c r="ID152" s="61"/>
      <c r="IE152" s="61"/>
      <c r="IF152" s="61"/>
      <c r="IG152" s="61"/>
      <c r="IH152" s="61"/>
      <c r="II152" s="61"/>
      <c r="IJ152" s="61"/>
      <c r="IK152" s="61"/>
      <c r="IL152" s="61"/>
      <c r="IM152" s="61"/>
      <c r="IN152" s="61"/>
      <c r="IO152" s="61"/>
      <c r="IP152" s="61"/>
      <c r="IQ152" s="61"/>
      <c r="IR152" s="61"/>
      <c r="IS152" s="61"/>
      <c r="IT152" s="61"/>
      <c r="IU152" s="61"/>
      <c r="IV152" s="61"/>
      <c r="IW152" s="61"/>
      <c r="IX152" s="61"/>
      <c r="IY152" s="61"/>
      <c r="IZ152" s="61"/>
      <c r="JA152" s="61"/>
      <c r="JB152" s="61"/>
      <c r="JC152" s="61"/>
      <c r="JD152" s="61"/>
      <c r="JE152" s="61"/>
      <c r="JF152" s="61"/>
      <c r="JG152" s="61"/>
      <c r="JH152" s="61"/>
      <c r="JI152" s="61"/>
      <c r="JJ152" s="61"/>
      <c r="JK152" s="61"/>
      <c r="JL152" s="61"/>
      <c r="JM152" s="61"/>
      <c r="JN152" s="61"/>
      <c r="JO152" s="61"/>
      <c r="JP152" s="61"/>
      <c r="JQ152" s="61"/>
      <c r="JR152" s="61"/>
      <c r="JS152" s="61"/>
      <c r="JT152" s="61"/>
      <c r="JU152" s="61"/>
      <c r="JV152" s="61"/>
      <c r="JW152" s="61"/>
      <c r="JX152" s="61"/>
      <c r="JY152" s="61"/>
      <c r="JZ152" s="61"/>
      <c r="KA152" s="61"/>
      <c r="KB152" s="61"/>
      <c r="KC152" s="61"/>
      <c r="KD152" s="61"/>
      <c r="KE152" s="61"/>
      <c r="KF152" s="61"/>
      <c r="KG152" s="61"/>
      <c r="KH152" s="61"/>
      <c r="KI152" s="61"/>
      <c r="KJ152" s="61"/>
      <c r="KK152" s="61"/>
      <c r="KL152" s="61"/>
      <c r="KM152" s="61"/>
      <c r="KN152" s="61"/>
      <c r="KO152" s="61"/>
      <c r="KP152" s="61"/>
      <c r="KQ152" s="61"/>
      <c r="KR152" s="61"/>
      <c r="KS152" s="61"/>
      <c r="KT152" s="61"/>
      <c r="KU152" s="61"/>
      <c r="KV152" s="61"/>
      <c r="KW152" s="61"/>
      <c r="KX152" s="61"/>
      <c r="KY152" s="61"/>
      <c r="KZ152" s="61"/>
      <c r="LA152" s="61"/>
      <c r="LB152" s="61"/>
      <c r="LC152" s="61"/>
      <c r="LD152" s="61"/>
      <c r="LE152" s="61"/>
      <c r="LF152" s="61"/>
      <c r="LG152" s="61"/>
      <c r="LH152" s="61"/>
      <c r="LI152" s="61"/>
      <c r="LJ152" s="61"/>
      <c r="LK152" s="61"/>
      <c r="LL152" s="61"/>
      <c r="LM152" s="61"/>
      <c r="LN152" s="61"/>
      <c r="LO152" s="61"/>
      <c r="LP152" s="61"/>
      <c r="LQ152" s="61"/>
      <c r="LR152" s="61"/>
      <c r="LS152" s="61"/>
      <c r="LT152" s="61"/>
      <c r="LU152" s="61"/>
      <c r="LV152" s="61"/>
      <c r="LW152" s="61"/>
      <c r="LX152" s="61"/>
      <c r="LY152" s="61"/>
      <c r="LZ152" s="61"/>
      <c r="MA152" s="61"/>
      <c r="MB152" s="61"/>
      <c r="MC152" s="61"/>
      <c r="MD152" s="61"/>
      <c r="ME152" s="61"/>
      <c r="MF152" s="61"/>
      <c r="MG152" s="61"/>
      <c r="MH152" s="61"/>
      <c r="MI152" s="61"/>
      <c r="MJ152" s="61"/>
      <c r="MK152" s="61"/>
      <c r="ML152" s="61"/>
      <c r="MM152" s="61"/>
      <c r="MN152" s="61"/>
      <c r="MO152" s="61"/>
      <c r="MP152" s="61"/>
      <c r="MQ152" s="61"/>
      <c r="MR152" s="61"/>
      <c r="MS152" s="61"/>
      <c r="MT152" s="61"/>
      <c r="MU152" s="61"/>
      <c r="MV152" s="61"/>
      <c r="MW152" s="61"/>
      <c r="MX152" s="61"/>
      <c r="MY152" s="61"/>
      <c r="MZ152" s="61"/>
      <c r="NA152" s="61"/>
      <c r="NB152" s="61"/>
      <c r="NC152" s="61"/>
      <c r="ND152" s="61"/>
      <c r="NE152" s="61"/>
      <c r="NF152" s="61"/>
      <c r="NG152" s="61"/>
    </row>
    <row r="153" spans="1:371" s="133" customFormat="1" x14ac:dyDescent="0.25">
      <c r="A153" s="274">
        <v>262</v>
      </c>
      <c r="B153" s="221">
        <v>0</v>
      </c>
      <c r="C153" s="61">
        <v>1</v>
      </c>
      <c r="D153" s="267">
        <v>0</v>
      </c>
      <c r="E153" s="267">
        <v>268</v>
      </c>
      <c r="F153" s="865">
        <f t="shared" si="4"/>
        <v>268</v>
      </c>
      <c r="G153" s="232">
        <v>82</v>
      </c>
      <c r="H153" s="232"/>
      <c r="I153" s="161">
        <v>80</v>
      </c>
      <c r="J153" s="342">
        <v>23.051754907792983</v>
      </c>
      <c r="K153" s="348">
        <v>1.6745363581138533</v>
      </c>
      <c r="L153" s="316">
        <v>1</v>
      </c>
      <c r="M153" s="711">
        <v>0</v>
      </c>
      <c r="N153" s="316"/>
      <c r="P153" s="316"/>
      <c r="Q153" s="630">
        <v>92</v>
      </c>
      <c r="R153" s="631">
        <v>1.01</v>
      </c>
      <c r="S153" s="627">
        <v>53</v>
      </c>
      <c r="T153" s="629"/>
      <c r="U153" s="627">
        <v>60</v>
      </c>
      <c r="V153" s="334"/>
      <c r="W153" s="334"/>
      <c r="X153" s="334"/>
      <c r="Y153" s="334"/>
      <c r="Z153" s="334"/>
      <c r="AA153" s="334"/>
      <c r="AB153" s="334"/>
      <c r="AC153" s="334"/>
      <c r="AD153" s="334"/>
      <c r="AE153" s="334"/>
      <c r="AF153" s="334"/>
      <c r="AG153" s="334"/>
      <c r="AH153" s="334"/>
      <c r="AI153" s="334"/>
      <c r="AJ153" s="334"/>
      <c r="AK153" s="334"/>
      <c r="AL153" s="334"/>
      <c r="AM153" s="334"/>
      <c r="AN153" s="334"/>
      <c r="AO153" s="334"/>
      <c r="AP153" s="334"/>
      <c r="AQ153" s="334"/>
      <c r="AR153" s="334"/>
      <c r="AS153" s="334"/>
      <c r="AT153" s="334"/>
      <c r="AU153" s="334"/>
      <c r="AV153" s="334"/>
      <c r="AW153" s="334"/>
      <c r="AX153" s="334"/>
      <c r="AY153" s="334"/>
      <c r="AZ153" s="334"/>
      <c r="BA153" s="334"/>
      <c r="BB153" s="334"/>
      <c r="BC153" s="334"/>
      <c r="BD153" s="334"/>
      <c r="BE153" s="334"/>
      <c r="BF153" s="334"/>
      <c r="BG153" s="334"/>
      <c r="BH153" s="334"/>
      <c r="BI153" s="334"/>
      <c r="BJ153" s="334"/>
      <c r="BK153" s="334"/>
      <c r="BL153" s="334"/>
      <c r="BM153" s="334"/>
      <c r="BN153" s="334"/>
      <c r="BO153" s="334"/>
      <c r="BP153" s="334"/>
      <c r="BQ153" s="334"/>
      <c r="BR153" s="334"/>
      <c r="BS153" s="334"/>
      <c r="BT153" s="334"/>
      <c r="BU153" s="334"/>
      <c r="BV153" s="334"/>
      <c r="BW153" s="334"/>
      <c r="BX153" s="334"/>
      <c r="BY153" s="334"/>
      <c r="BZ153" s="334"/>
      <c r="CA153" s="334"/>
      <c r="CB153" s="334"/>
      <c r="CC153" s="334"/>
      <c r="CD153" s="334"/>
      <c r="CE153" s="334"/>
      <c r="CF153" s="334"/>
      <c r="CG153" s="334"/>
      <c r="CH153" s="334"/>
      <c r="CI153" s="334"/>
      <c r="CJ153" s="334"/>
      <c r="CK153" s="334"/>
      <c r="CL153" s="334"/>
      <c r="CM153" s="334"/>
      <c r="CN153" s="334"/>
      <c r="CO153" s="334"/>
      <c r="CP153" s="334"/>
      <c r="CQ153" s="334"/>
      <c r="CR153" s="334"/>
      <c r="CS153" s="334"/>
      <c r="CT153" s="334"/>
      <c r="CU153" s="334"/>
      <c r="CV153" s="334"/>
      <c r="CW153" s="334"/>
      <c r="CX153" s="334"/>
      <c r="CY153" s="334"/>
      <c r="CZ153" s="334"/>
      <c r="DA153" s="334"/>
      <c r="DB153" s="334"/>
      <c r="DC153" s="334"/>
      <c r="DD153" s="334"/>
      <c r="DE153" s="334"/>
      <c r="DF153" s="334"/>
      <c r="DG153" s="334"/>
      <c r="DH153" s="334"/>
      <c r="DI153" s="334"/>
      <c r="DJ153" s="334"/>
      <c r="DK153" s="334"/>
      <c r="DL153" s="334"/>
      <c r="DM153" s="334"/>
      <c r="DN153" s="334"/>
      <c r="DO153" s="334"/>
      <c r="DP153" s="334"/>
      <c r="DQ153" s="334"/>
      <c r="DR153" s="334"/>
      <c r="DS153" s="334"/>
      <c r="DT153" s="334"/>
      <c r="DU153" s="334"/>
      <c r="DV153" s="334"/>
      <c r="DW153" s="334"/>
      <c r="DX153" s="334"/>
      <c r="DY153" s="334"/>
      <c r="DZ153" s="334"/>
      <c r="EA153" s="334"/>
      <c r="EB153" s="334"/>
      <c r="EC153" s="334"/>
      <c r="ED153" s="334"/>
      <c r="EE153" s="334"/>
      <c r="EF153" s="334"/>
      <c r="EG153" s="334"/>
      <c r="EH153" s="334"/>
      <c r="EI153" s="334"/>
      <c r="EJ153" s="334"/>
      <c r="EK153" s="334"/>
      <c r="EL153" s="334"/>
      <c r="EM153" s="334"/>
      <c r="EN153" s="334"/>
      <c r="EO153" s="334"/>
      <c r="EP153" s="334"/>
      <c r="EQ153" s="334"/>
      <c r="ER153" s="334"/>
      <c r="ES153" s="334"/>
      <c r="ET153" s="334"/>
      <c r="EU153" s="334"/>
      <c r="EV153" s="334"/>
      <c r="EW153" s="334"/>
      <c r="EX153" s="334"/>
      <c r="EY153" s="334"/>
      <c r="EZ153" s="334"/>
      <c r="FA153" s="334"/>
      <c r="FB153" s="334"/>
      <c r="FC153" s="334"/>
      <c r="FD153" s="334"/>
      <c r="FE153" s="334"/>
      <c r="FF153" s="334"/>
      <c r="FG153" s="334"/>
      <c r="FH153" s="334"/>
      <c r="FI153" s="334"/>
      <c r="FJ153" s="334"/>
      <c r="FK153" s="334"/>
      <c r="FL153" s="334"/>
      <c r="FM153" s="334"/>
      <c r="FN153" s="334"/>
      <c r="FO153" s="334"/>
      <c r="FP153" s="334"/>
      <c r="FQ153" s="334"/>
      <c r="FR153" s="334"/>
      <c r="FS153" s="334"/>
      <c r="FT153" s="334"/>
      <c r="FU153" s="334"/>
      <c r="FV153" s="334"/>
      <c r="FW153" s="334"/>
      <c r="FX153" s="334"/>
      <c r="FY153" s="334"/>
      <c r="FZ153" s="334"/>
      <c r="GA153" s="334"/>
      <c r="GB153" s="334"/>
      <c r="GC153" s="334"/>
      <c r="GD153" s="334"/>
      <c r="GE153" s="334"/>
      <c r="GF153" s="334"/>
      <c r="GG153" s="334"/>
      <c r="GH153" s="334"/>
      <c r="GI153" s="334"/>
      <c r="GJ153" s="334"/>
      <c r="GK153" s="334"/>
      <c r="GL153" s="334"/>
      <c r="GM153" s="334"/>
      <c r="GN153" s="334"/>
      <c r="GO153" s="334"/>
      <c r="GP153" s="334"/>
      <c r="GQ153" s="334"/>
      <c r="GR153" s="334"/>
      <c r="GS153" s="334"/>
      <c r="GT153" s="334"/>
      <c r="GU153" s="334"/>
      <c r="GV153" s="334"/>
      <c r="GW153" s="334"/>
      <c r="GX153" s="334"/>
      <c r="GY153" s="334"/>
      <c r="GZ153" s="334"/>
      <c r="HA153" s="334"/>
      <c r="HB153" s="334"/>
      <c r="HC153" s="334"/>
      <c r="HD153" s="334"/>
      <c r="HE153" s="334"/>
      <c r="HF153" s="334"/>
      <c r="HG153" s="334"/>
      <c r="HH153" s="334"/>
      <c r="HI153" s="334"/>
      <c r="HJ153" s="334"/>
      <c r="HK153" s="334"/>
      <c r="HL153" s="334"/>
      <c r="HM153" s="334"/>
      <c r="HN153" s="334"/>
      <c r="HO153" s="334"/>
      <c r="HP153" s="334"/>
      <c r="HQ153" s="334"/>
      <c r="HR153" s="334"/>
      <c r="HS153" s="334"/>
      <c r="HT153" s="334"/>
      <c r="HU153" s="334"/>
      <c r="HV153" s="334"/>
      <c r="HW153" s="334"/>
      <c r="HX153" s="334"/>
      <c r="HY153" s="334"/>
      <c r="HZ153" s="334"/>
      <c r="IA153" s="334"/>
      <c r="IB153" s="334"/>
      <c r="IC153" s="334"/>
      <c r="ID153" s="334"/>
      <c r="IE153" s="334"/>
      <c r="IF153" s="334"/>
      <c r="IG153" s="334"/>
      <c r="IH153" s="334"/>
      <c r="II153" s="334"/>
      <c r="IJ153" s="334"/>
      <c r="IK153" s="334"/>
      <c r="IL153" s="334"/>
      <c r="IM153" s="334"/>
      <c r="IN153" s="334"/>
      <c r="IO153" s="334"/>
      <c r="IP153" s="334"/>
      <c r="IQ153" s="334"/>
      <c r="IR153" s="334"/>
      <c r="IS153" s="334"/>
      <c r="IT153" s="334"/>
      <c r="IU153" s="334"/>
      <c r="IV153" s="334"/>
      <c r="IW153" s="334"/>
      <c r="IX153" s="334"/>
      <c r="IY153" s="334"/>
      <c r="IZ153" s="334"/>
      <c r="JA153" s="334"/>
      <c r="JB153" s="334"/>
      <c r="JC153" s="334"/>
      <c r="JD153" s="334"/>
      <c r="JE153" s="334"/>
      <c r="JF153" s="334"/>
      <c r="JG153" s="334"/>
      <c r="JH153" s="334"/>
      <c r="JI153" s="334"/>
      <c r="JJ153" s="334"/>
      <c r="JK153" s="334"/>
      <c r="JL153" s="334"/>
      <c r="JM153" s="334"/>
      <c r="JN153" s="334"/>
      <c r="JO153" s="334"/>
      <c r="JP153" s="334"/>
      <c r="JQ153" s="334"/>
      <c r="JR153" s="334"/>
      <c r="JS153" s="334"/>
      <c r="JT153" s="334"/>
      <c r="JU153" s="334"/>
      <c r="JV153" s="334"/>
      <c r="JW153" s="334"/>
      <c r="JX153" s="334"/>
      <c r="JY153" s="334"/>
      <c r="JZ153" s="334"/>
      <c r="KA153" s="334"/>
      <c r="KB153" s="334"/>
      <c r="KC153" s="334"/>
      <c r="KD153" s="334"/>
      <c r="KE153" s="334"/>
      <c r="KF153" s="334"/>
      <c r="KG153" s="334"/>
      <c r="KH153" s="334"/>
      <c r="KI153" s="334"/>
      <c r="KJ153" s="334"/>
      <c r="KK153" s="334"/>
      <c r="KL153" s="334"/>
      <c r="KM153" s="334"/>
      <c r="KN153" s="334"/>
      <c r="KO153" s="334"/>
      <c r="KP153" s="334"/>
      <c r="KQ153" s="334"/>
      <c r="KR153" s="334"/>
      <c r="KS153" s="334"/>
      <c r="KT153" s="334"/>
      <c r="KU153" s="334"/>
      <c r="KV153" s="334"/>
      <c r="KW153" s="334"/>
      <c r="KX153" s="334"/>
      <c r="KY153" s="334"/>
      <c r="KZ153" s="334"/>
      <c r="LA153" s="334"/>
      <c r="LB153" s="334"/>
      <c r="LC153" s="334"/>
      <c r="LD153" s="334"/>
      <c r="LE153" s="334"/>
      <c r="LF153" s="334"/>
      <c r="LG153" s="334"/>
      <c r="LH153" s="334"/>
      <c r="LI153" s="334"/>
      <c r="LJ153" s="334"/>
      <c r="LK153" s="334"/>
      <c r="LL153" s="334"/>
      <c r="LM153" s="334"/>
      <c r="LN153" s="334"/>
      <c r="LO153" s="334"/>
      <c r="LP153" s="334"/>
      <c r="LQ153" s="334"/>
      <c r="LR153" s="334"/>
      <c r="LS153" s="334"/>
      <c r="LT153" s="334"/>
      <c r="LU153" s="334"/>
      <c r="LV153" s="334"/>
      <c r="LW153" s="334"/>
      <c r="LX153" s="334"/>
      <c r="LY153" s="334"/>
      <c r="LZ153" s="334"/>
      <c r="MA153" s="334"/>
      <c r="MB153" s="334"/>
      <c r="MC153" s="334"/>
      <c r="MD153" s="334"/>
      <c r="ME153" s="334"/>
      <c r="MF153" s="334"/>
      <c r="MG153" s="334"/>
      <c r="MH153" s="334"/>
      <c r="MI153" s="334"/>
      <c r="MJ153" s="334"/>
      <c r="MK153" s="334"/>
      <c r="ML153" s="334"/>
      <c r="MM153" s="334"/>
      <c r="MN153" s="334"/>
      <c r="MO153" s="334"/>
      <c r="MP153" s="334"/>
      <c r="MQ153" s="334"/>
      <c r="MR153" s="334"/>
      <c r="MS153" s="334"/>
      <c r="MT153" s="334"/>
      <c r="MU153" s="334"/>
      <c r="MV153" s="334"/>
      <c r="MW153" s="334"/>
      <c r="MX153" s="334"/>
      <c r="MY153" s="334"/>
      <c r="MZ153" s="334"/>
      <c r="NA153" s="334"/>
      <c r="NB153" s="334"/>
      <c r="NC153" s="334"/>
      <c r="ND153" s="334"/>
      <c r="NE153" s="334"/>
      <c r="NF153" s="334"/>
      <c r="NG153" s="334"/>
    </row>
    <row r="154" spans="1:371" s="133" customFormat="1" x14ac:dyDescent="0.25">
      <c r="A154" s="221">
        <v>263</v>
      </c>
      <c r="B154" s="221">
        <v>0</v>
      </c>
      <c r="C154" s="61">
        <v>1</v>
      </c>
      <c r="D154" s="267">
        <v>0</v>
      </c>
      <c r="E154" s="267">
        <v>269</v>
      </c>
      <c r="F154" s="865">
        <f t="shared" si="4"/>
        <v>269</v>
      </c>
      <c r="G154" s="232">
        <v>83</v>
      </c>
      <c r="H154" s="232"/>
      <c r="I154" s="456">
        <v>77</v>
      </c>
      <c r="J154" s="342">
        <v>28.763971071663377</v>
      </c>
      <c r="K154" s="348">
        <v>1.7003891474733532</v>
      </c>
      <c r="L154" s="316">
        <v>1</v>
      </c>
      <c r="M154" s="711">
        <v>0</v>
      </c>
      <c r="N154" s="316"/>
      <c r="P154" s="316"/>
      <c r="Q154" s="630">
        <v>87</v>
      </c>
      <c r="R154" s="631">
        <v>0.99</v>
      </c>
      <c r="S154" s="627">
        <v>54</v>
      </c>
      <c r="T154" s="629"/>
      <c r="U154" s="627">
        <v>102.6</v>
      </c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1"/>
      <c r="CM154" s="61"/>
      <c r="CN154" s="61"/>
      <c r="CO154" s="61"/>
      <c r="CP154" s="61"/>
      <c r="CQ154" s="61"/>
      <c r="CR154" s="61"/>
      <c r="CS154" s="61"/>
      <c r="CT154" s="61"/>
      <c r="CU154" s="61"/>
      <c r="CV154" s="61"/>
      <c r="CW154" s="61"/>
      <c r="CX154" s="61"/>
      <c r="CY154" s="61"/>
      <c r="CZ154" s="61"/>
      <c r="DA154" s="61"/>
      <c r="DB154" s="61"/>
      <c r="DC154" s="61"/>
      <c r="DD154" s="61"/>
      <c r="DE154" s="61"/>
      <c r="DF154" s="61"/>
      <c r="DG154" s="61"/>
      <c r="DH154" s="61"/>
      <c r="DI154" s="61"/>
      <c r="DJ154" s="61"/>
      <c r="DK154" s="61"/>
      <c r="DL154" s="61"/>
      <c r="DM154" s="61"/>
      <c r="DN154" s="61"/>
      <c r="DO154" s="61"/>
      <c r="DP154" s="61"/>
      <c r="DQ154" s="61"/>
      <c r="DR154" s="61"/>
      <c r="DS154" s="61"/>
      <c r="DT154" s="61"/>
      <c r="DU154" s="61"/>
      <c r="DV154" s="61"/>
      <c r="DW154" s="61"/>
      <c r="DX154" s="61"/>
      <c r="DY154" s="61"/>
      <c r="DZ154" s="61"/>
      <c r="EA154" s="61"/>
      <c r="EB154" s="61"/>
      <c r="EC154" s="61"/>
      <c r="ED154" s="61"/>
      <c r="EE154" s="61"/>
      <c r="EF154" s="61"/>
      <c r="EG154" s="61"/>
      <c r="EH154" s="61"/>
      <c r="EI154" s="61"/>
      <c r="EJ154" s="61"/>
      <c r="EK154" s="61"/>
      <c r="EL154" s="61"/>
      <c r="EM154" s="61"/>
      <c r="EN154" s="61"/>
      <c r="EO154" s="61"/>
      <c r="EP154" s="61"/>
      <c r="EQ154" s="61"/>
      <c r="ER154" s="61"/>
      <c r="ES154" s="61"/>
      <c r="ET154" s="61"/>
      <c r="EU154" s="61"/>
      <c r="EV154" s="61"/>
      <c r="EW154" s="61"/>
      <c r="EX154" s="61"/>
      <c r="EY154" s="61"/>
      <c r="EZ154" s="61"/>
      <c r="FA154" s="61"/>
      <c r="FB154" s="61"/>
      <c r="FC154" s="61"/>
      <c r="FD154" s="61"/>
      <c r="FE154" s="61"/>
      <c r="FF154" s="61"/>
      <c r="FG154" s="61"/>
      <c r="FH154" s="61"/>
      <c r="FI154" s="61"/>
      <c r="FJ154" s="61"/>
      <c r="FK154" s="61"/>
      <c r="FL154" s="61"/>
      <c r="FM154" s="61"/>
      <c r="FN154" s="61"/>
      <c r="FO154" s="61"/>
      <c r="FP154" s="61"/>
      <c r="FQ154" s="61"/>
      <c r="FR154" s="61"/>
      <c r="FS154" s="61"/>
      <c r="FT154" s="61"/>
      <c r="FU154" s="61"/>
      <c r="FV154" s="61"/>
      <c r="FW154" s="61"/>
      <c r="FX154" s="61"/>
      <c r="FY154" s="61"/>
      <c r="FZ154" s="61"/>
      <c r="GA154" s="61"/>
      <c r="GB154" s="61"/>
      <c r="GC154" s="61"/>
      <c r="GD154" s="61"/>
      <c r="GE154" s="61"/>
      <c r="GF154" s="61"/>
      <c r="GG154" s="61"/>
      <c r="GH154" s="61"/>
      <c r="GI154" s="61"/>
      <c r="GJ154" s="61"/>
      <c r="GK154" s="61"/>
      <c r="GL154" s="61"/>
      <c r="GM154" s="61"/>
      <c r="GN154" s="61"/>
      <c r="GO154" s="61"/>
      <c r="GP154" s="61"/>
      <c r="GQ154" s="61"/>
      <c r="GR154" s="61"/>
      <c r="GS154" s="61"/>
      <c r="GT154" s="61"/>
      <c r="GU154" s="61"/>
      <c r="GV154" s="61"/>
      <c r="GW154" s="61"/>
      <c r="GX154" s="61"/>
      <c r="GY154" s="61"/>
      <c r="GZ154" s="61"/>
      <c r="HA154" s="61"/>
      <c r="HB154" s="61"/>
      <c r="HC154" s="61"/>
      <c r="HD154" s="61"/>
      <c r="HE154" s="61"/>
      <c r="HF154" s="61"/>
      <c r="HG154" s="61"/>
      <c r="HH154" s="61"/>
      <c r="HI154" s="61"/>
      <c r="HJ154" s="61"/>
      <c r="HK154" s="61"/>
      <c r="HL154" s="61"/>
      <c r="HM154" s="61"/>
      <c r="HN154" s="61"/>
      <c r="HO154" s="61"/>
      <c r="HP154" s="61"/>
      <c r="HQ154" s="61"/>
      <c r="HR154" s="61"/>
      <c r="HS154" s="61"/>
      <c r="HT154" s="61"/>
      <c r="HU154" s="61"/>
      <c r="HV154" s="61"/>
      <c r="HW154" s="61"/>
      <c r="HX154" s="61"/>
      <c r="HY154" s="61"/>
      <c r="HZ154" s="61"/>
      <c r="IA154" s="61"/>
      <c r="IB154" s="61"/>
      <c r="IC154" s="61"/>
      <c r="ID154" s="61"/>
      <c r="IE154" s="61"/>
      <c r="IF154" s="61"/>
      <c r="IG154" s="61"/>
      <c r="IH154" s="61"/>
      <c r="II154" s="61"/>
      <c r="IJ154" s="61"/>
      <c r="IK154" s="61"/>
      <c r="IL154" s="61"/>
      <c r="IM154" s="61"/>
      <c r="IN154" s="61"/>
      <c r="IO154" s="61"/>
      <c r="IP154" s="61"/>
      <c r="IQ154" s="61"/>
      <c r="IR154" s="61"/>
      <c r="IS154" s="61"/>
      <c r="IT154" s="61"/>
      <c r="IU154" s="61"/>
      <c r="IV154" s="61"/>
      <c r="IW154" s="61"/>
      <c r="IX154" s="61"/>
      <c r="IY154" s="61"/>
      <c r="IZ154" s="61"/>
      <c r="JA154" s="61"/>
      <c r="JB154" s="61"/>
      <c r="JC154" s="61"/>
      <c r="JD154" s="61"/>
      <c r="JE154" s="61"/>
      <c r="JF154" s="61"/>
      <c r="JG154" s="61"/>
      <c r="JH154" s="61"/>
      <c r="JI154" s="61"/>
      <c r="JJ154" s="61"/>
      <c r="JK154" s="61"/>
      <c r="JL154" s="61"/>
      <c r="JM154" s="61"/>
      <c r="JN154" s="61"/>
      <c r="JO154" s="61"/>
      <c r="JP154" s="61"/>
      <c r="JQ154" s="61"/>
      <c r="JR154" s="61"/>
      <c r="JS154" s="61"/>
      <c r="JT154" s="61"/>
      <c r="JU154" s="61"/>
      <c r="JV154" s="61"/>
      <c r="JW154" s="61"/>
      <c r="JX154" s="61"/>
      <c r="JY154" s="61"/>
      <c r="JZ154" s="61"/>
      <c r="KA154" s="61"/>
      <c r="KB154" s="61"/>
      <c r="KC154" s="61"/>
      <c r="KD154" s="61"/>
      <c r="KE154" s="61"/>
      <c r="KF154" s="61"/>
      <c r="KG154" s="61"/>
      <c r="KH154" s="61"/>
      <c r="KI154" s="61"/>
      <c r="KJ154" s="61"/>
      <c r="KK154" s="61"/>
      <c r="KL154" s="61"/>
      <c r="KM154" s="61"/>
      <c r="KN154" s="61"/>
      <c r="KO154" s="61"/>
      <c r="KP154" s="61"/>
      <c r="KQ154" s="61"/>
      <c r="KR154" s="61"/>
      <c r="KS154" s="61"/>
      <c r="KT154" s="61"/>
      <c r="KU154" s="61"/>
      <c r="KV154" s="61"/>
      <c r="KW154" s="61"/>
      <c r="KX154" s="61"/>
      <c r="KY154" s="61"/>
      <c r="KZ154" s="61"/>
      <c r="LA154" s="61"/>
      <c r="LB154" s="61"/>
      <c r="LC154" s="61"/>
      <c r="LD154" s="61"/>
      <c r="LE154" s="61"/>
      <c r="LF154" s="61"/>
      <c r="LG154" s="61"/>
      <c r="LH154" s="61"/>
      <c r="LI154" s="61"/>
      <c r="LJ154" s="61"/>
      <c r="LK154" s="61"/>
      <c r="LL154" s="61"/>
      <c r="LM154" s="61"/>
      <c r="LN154" s="61"/>
      <c r="LO154" s="61"/>
      <c r="LP154" s="61"/>
      <c r="LQ154" s="61"/>
      <c r="LR154" s="61"/>
      <c r="LS154" s="61"/>
      <c r="LT154" s="61"/>
      <c r="LU154" s="61"/>
      <c r="LV154" s="61"/>
      <c r="LW154" s="61"/>
      <c r="LX154" s="61"/>
      <c r="LY154" s="61"/>
      <c r="LZ154" s="61"/>
      <c r="MA154" s="61"/>
      <c r="MB154" s="61"/>
      <c r="MC154" s="61"/>
      <c r="MD154" s="61"/>
      <c r="ME154" s="61"/>
      <c r="MF154" s="61"/>
      <c r="MG154" s="61"/>
      <c r="MH154" s="61"/>
      <c r="MI154" s="61"/>
      <c r="MJ154" s="61"/>
      <c r="MK154" s="61"/>
      <c r="ML154" s="61"/>
      <c r="MM154" s="61"/>
      <c r="MN154" s="61"/>
      <c r="MO154" s="61"/>
      <c r="MP154" s="61"/>
      <c r="MQ154" s="61"/>
      <c r="MR154" s="61"/>
      <c r="MS154" s="61"/>
      <c r="MT154" s="61"/>
      <c r="MU154" s="61"/>
      <c r="MV154" s="61"/>
      <c r="MW154" s="61"/>
      <c r="MX154" s="61"/>
      <c r="MY154" s="61"/>
      <c r="MZ154" s="61"/>
      <c r="NA154" s="61"/>
      <c r="NB154" s="61"/>
      <c r="NC154" s="61"/>
      <c r="ND154" s="61"/>
      <c r="NE154" s="61"/>
      <c r="NF154" s="61"/>
      <c r="NG154" s="61"/>
    </row>
    <row r="155" spans="1:371" s="133" customFormat="1" x14ac:dyDescent="0.25">
      <c r="A155" s="221">
        <v>264</v>
      </c>
      <c r="B155" s="221">
        <v>0</v>
      </c>
      <c r="C155" s="61">
        <v>1</v>
      </c>
      <c r="D155" s="267">
        <v>0</v>
      </c>
      <c r="E155" s="267">
        <v>270</v>
      </c>
      <c r="F155" s="865">
        <f t="shared" si="4"/>
        <v>270</v>
      </c>
      <c r="G155" s="232">
        <v>84</v>
      </c>
      <c r="H155" s="232"/>
      <c r="I155" s="161">
        <v>75</v>
      </c>
      <c r="J155" s="342">
        <v>22.151022507021082</v>
      </c>
      <c r="K155" s="348">
        <v>1.5680472684827271</v>
      </c>
      <c r="L155" s="316">
        <v>1</v>
      </c>
      <c r="M155" s="711">
        <v>0</v>
      </c>
      <c r="N155" s="316"/>
      <c r="P155" s="316"/>
      <c r="Q155" s="630">
        <v>79</v>
      </c>
      <c r="R155" s="631">
        <v>0.64</v>
      </c>
      <c r="S155" s="627">
        <v>90</v>
      </c>
      <c r="T155" s="629"/>
      <c r="U155" s="627">
        <v>140.4</v>
      </c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61"/>
      <c r="CN155" s="61"/>
      <c r="CO155" s="61"/>
      <c r="CP155" s="61"/>
      <c r="CQ155" s="61"/>
      <c r="CR155" s="61"/>
      <c r="CS155" s="61"/>
      <c r="CT155" s="61"/>
      <c r="CU155" s="61"/>
      <c r="CV155" s="61"/>
      <c r="CW155" s="61"/>
      <c r="CX155" s="61"/>
      <c r="CY155" s="61"/>
      <c r="CZ155" s="61"/>
      <c r="DA155" s="61"/>
      <c r="DB155" s="61"/>
      <c r="DC155" s="61"/>
      <c r="DD155" s="61"/>
      <c r="DE155" s="61"/>
      <c r="DF155" s="61"/>
      <c r="DG155" s="61"/>
      <c r="DH155" s="61"/>
      <c r="DI155" s="61"/>
      <c r="DJ155" s="61"/>
      <c r="DK155" s="61"/>
      <c r="DL155" s="61"/>
      <c r="DM155" s="61"/>
      <c r="DN155" s="61"/>
      <c r="DO155" s="61"/>
      <c r="DP155" s="61"/>
      <c r="DQ155" s="61"/>
      <c r="DR155" s="61"/>
      <c r="DS155" s="61"/>
      <c r="DT155" s="61"/>
      <c r="DU155" s="61"/>
      <c r="DV155" s="61"/>
      <c r="DW155" s="61"/>
      <c r="DX155" s="61"/>
      <c r="DY155" s="61"/>
      <c r="DZ155" s="61"/>
      <c r="EA155" s="61"/>
      <c r="EB155" s="61"/>
      <c r="EC155" s="61"/>
      <c r="ED155" s="61"/>
      <c r="EE155" s="61"/>
      <c r="EF155" s="61"/>
      <c r="EG155" s="61"/>
      <c r="EH155" s="61"/>
      <c r="EI155" s="61"/>
      <c r="EJ155" s="61"/>
      <c r="EK155" s="61"/>
      <c r="EL155" s="61"/>
      <c r="EM155" s="61"/>
      <c r="EN155" s="61"/>
      <c r="EO155" s="61"/>
      <c r="EP155" s="61"/>
      <c r="EQ155" s="61"/>
      <c r="ER155" s="61"/>
      <c r="ES155" s="61"/>
      <c r="ET155" s="61"/>
      <c r="EU155" s="61"/>
      <c r="EV155" s="61"/>
      <c r="EW155" s="61"/>
      <c r="EX155" s="61"/>
      <c r="EY155" s="61"/>
      <c r="EZ155" s="61"/>
      <c r="FA155" s="61"/>
      <c r="FB155" s="61"/>
      <c r="FC155" s="61"/>
      <c r="FD155" s="61"/>
      <c r="FE155" s="61"/>
      <c r="FF155" s="61"/>
      <c r="FG155" s="61"/>
      <c r="FH155" s="61"/>
      <c r="FI155" s="61"/>
      <c r="FJ155" s="61"/>
      <c r="FK155" s="61"/>
      <c r="FL155" s="61"/>
      <c r="FM155" s="61"/>
      <c r="FN155" s="61"/>
      <c r="FO155" s="61"/>
      <c r="FP155" s="61"/>
      <c r="FQ155" s="61"/>
      <c r="FR155" s="61"/>
      <c r="FS155" s="61"/>
      <c r="FT155" s="61"/>
      <c r="FU155" s="61"/>
      <c r="FV155" s="61"/>
      <c r="FW155" s="61"/>
      <c r="FX155" s="61"/>
      <c r="FY155" s="61"/>
      <c r="FZ155" s="61"/>
      <c r="GA155" s="61"/>
      <c r="GB155" s="61"/>
      <c r="GC155" s="61"/>
      <c r="GD155" s="61"/>
      <c r="GE155" s="61"/>
      <c r="GF155" s="61"/>
      <c r="GG155" s="61"/>
      <c r="GH155" s="61"/>
      <c r="GI155" s="61"/>
      <c r="GJ155" s="61"/>
      <c r="GK155" s="61"/>
      <c r="GL155" s="61"/>
      <c r="GM155" s="61"/>
      <c r="GN155" s="61"/>
      <c r="GO155" s="61"/>
      <c r="GP155" s="61"/>
      <c r="GQ155" s="61"/>
      <c r="GR155" s="61"/>
      <c r="GS155" s="61"/>
      <c r="GT155" s="61"/>
      <c r="GU155" s="61"/>
      <c r="GV155" s="61"/>
      <c r="GW155" s="61"/>
      <c r="GX155" s="61"/>
      <c r="GY155" s="61"/>
      <c r="GZ155" s="61"/>
      <c r="HA155" s="61"/>
      <c r="HB155" s="61"/>
      <c r="HC155" s="61"/>
      <c r="HD155" s="61"/>
      <c r="HE155" s="61"/>
      <c r="HF155" s="61"/>
      <c r="HG155" s="61"/>
      <c r="HH155" s="61"/>
      <c r="HI155" s="61"/>
      <c r="HJ155" s="61"/>
      <c r="HK155" s="61"/>
      <c r="HL155" s="61"/>
      <c r="HM155" s="61"/>
      <c r="HN155" s="61"/>
      <c r="HO155" s="61"/>
      <c r="HP155" s="61"/>
      <c r="HQ155" s="61"/>
      <c r="HR155" s="61"/>
      <c r="HS155" s="61"/>
      <c r="HT155" s="61"/>
      <c r="HU155" s="61"/>
      <c r="HV155" s="61"/>
      <c r="HW155" s="61"/>
      <c r="HX155" s="61"/>
      <c r="HY155" s="61"/>
      <c r="HZ155" s="61"/>
      <c r="IA155" s="61"/>
      <c r="IB155" s="61"/>
      <c r="IC155" s="61"/>
      <c r="ID155" s="61"/>
      <c r="IE155" s="61"/>
      <c r="IF155" s="61"/>
      <c r="IG155" s="61"/>
      <c r="IH155" s="61"/>
      <c r="II155" s="61"/>
      <c r="IJ155" s="61"/>
      <c r="IK155" s="61"/>
      <c r="IL155" s="61"/>
      <c r="IM155" s="61"/>
      <c r="IN155" s="61"/>
      <c r="IO155" s="61"/>
      <c r="IP155" s="61"/>
      <c r="IQ155" s="61"/>
      <c r="IR155" s="61"/>
      <c r="IS155" s="61"/>
      <c r="IT155" s="61"/>
      <c r="IU155" s="61"/>
      <c r="IV155" s="61"/>
      <c r="IW155" s="61"/>
      <c r="IX155" s="61"/>
      <c r="IY155" s="61"/>
      <c r="IZ155" s="61"/>
      <c r="JA155" s="61"/>
      <c r="JB155" s="61"/>
      <c r="JC155" s="61"/>
      <c r="JD155" s="61"/>
      <c r="JE155" s="61"/>
      <c r="JF155" s="61"/>
      <c r="JG155" s="61"/>
      <c r="JH155" s="61"/>
      <c r="JI155" s="61"/>
      <c r="JJ155" s="61"/>
      <c r="JK155" s="61"/>
      <c r="JL155" s="61"/>
      <c r="JM155" s="61"/>
      <c r="JN155" s="61"/>
      <c r="JO155" s="61"/>
      <c r="JP155" s="61"/>
      <c r="JQ155" s="61"/>
      <c r="JR155" s="61"/>
      <c r="JS155" s="61"/>
      <c r="JT155" s="61"/>
      <c r="JU155" s="61"/>
      <c r="JV155" s="61"/>
      <c r="JW155" s="61"/>
      <c r="JX155" s="61"/>
      <c r="JY155" s="61"/>
      <c r="JZ155" s="61"/>
      <c r="KA155" s="61"/>
      <c r="KB155" s="61"/>
      <c r="KC155" s="61"/>
      <c r="KD155" s="61"/>
      <c r="KE155" s="61"/>
      <c r="KF155" s="61"/>
      <c r="KG155" s="61"/>
      <c r="KH155" s="61"/>
      <c r="KI155" s="61"/>
      <c r="KJ155" s="61"/>
      <c r="KK155" s="61"/>
      <c r="KL155" s="61"/>
      <c r="KM155" s="61"/>
      <c r="KN155" s="61"/>
      <c r="KO155" s="61"/>
      <c r="KP155" s="61"/>
      <c r="KQ155" s="61"/>
      <c r="KR155" s="61"/>
      <c r="KS155" s="61"/>
      <c r="KT155" s="61"/>
      <c r="KU155" s="61"/>
      <c r="KV155" s="61"/>
      <c r="KW155" s="61"/>
      <c r="KX155" s="61"/>
      <c r="KY155" s="61"/>
      <c r="KZ155" s="61"/>
      <c r="LA155" s="61"/>
      <c r="LB155" s="61"/>
      <c r="LC155" s="61"/>
      <c r="LD155" s="61"/>
      <c r="LE155" s="61"/>
      <c r="LF155" s="61"/>
      <c r="LG155" s="61"/>
      <c r="LH155" s="61"/>
      <c r="LI155" s="61"/>
      <c r="LJ155" s="61"/>
      <c r="LK155" s="61"/>
      <c r="LL155" s="61"/>
      <c r="LM155" s="61"/>
      <c r="LN155" s="61"/>
      <c r="LO155" s="61"/>
      <c r="LP155" s="61"/>
      <c r="LQ155" s="61"/>
      <c r="LR155" s="61"/>
      <c r="LS155" s="61"/>
      <c r="LT155" s="61"/>
      <c r="LU155" s="61"/>
      <c r="LV155" s="61"/>
      <c r="LW155" s="61"/>
      <c r="LX155" s="61"/>
      <c r="LY155" s="61"/>
      <c r="LZ155" s="61"/>
      <c r="MA155" s="61"/>
      <c r="MB155" s="61"/>
      <c r="MC155" s="61"/>
      <c r="MD155" s="61"/>
      <c r="ME155" s="61"/>
      <c r="MF155" s="61"/>
      <c r="MG155" s="61"/>
      <c r="MH155" s="61"/>
      <c r="MI155" s="61"/>
      <c r="MJ155" s="61"/>
      <c r="MK155" s="61"/>
      <c r="ML155" s="61"/>
      <c r="MM155" s="61"/>
      <c r="MN155" s="61"/>
      <c r="MO155" s="61"/>
      <c r="MP155" s="61"/>
      <c r="MQ155" s="61"/>
      <c r="MR155" s="61"/>
      <c r="MS155" s="61"/>
      <c r="MT155" s="61"/>
      <c r="MU155" s="61"/>
      <c r="MV155" s="61"/>
      <c r="MW155" s="61"/>
      <c r="MX155" s="61"/>
      <c r="MY155" s="61"/>
      <c r="MZ155" s="61"/>
      <c r="NA155" s="61"/>
      <c r="NB155" s="61"/>
      <c r="NC155" s="61"/>
      <c r="ND155" s="61"/>
      <c r="NE155" s="61"/>
      <c r="NF155" s="61"/>
      <c r="NG155" s="61"/>
    </row>
    <row r="156" spans="1:371" s="133" customFormat="1" x14ac:dyDescent="0.25">
      <c r="A156" s="274">
        <v>265</v>
      </c>
      <c r="B156" s="274">
        <v>0</v>
      </c>
      <c r="C156" s="61">
        <v>1</v>
      </c>
      <c r="D156" s="267">
        <v>0</v>
      </c>
      <c r="E156" s="267">
        <v>271</v>
      </c>
      <c r="F156" s="865">
        <f t="shared" si="4"/>
        <v>271</v>
      </c>
      <c r="G156" s="232">
        <v>85</v>
      </c>
      <c r="H156" s="232"/>
      <c r="I156" s="161">
        <v>80</v>
      </c>
      <c r="J156" s="342">
        <v>28.982007003985025</v>
      </c>
      <c r="K156" s="348">
        <v>2.1746198801552397</v>
      </c>
      <c r="L156" s="316">
        <v>0</v>
      </c>
      <c r="M156" s="711">
        <v>0</v>
      </c>
      <c r="N156" s="316"/>
      <c r="P156" s="316"/>
      <c r="Q156" s="630">
        <v>96</v>
      </c>
      <c r="R156" s="632">
        <v>1</v>
      </c>
      <c r="S156" s="627">
        <v>72</v>
      </c>
      <c r="T156" s="629"/>
      <c r="U156" s="627">
        <v>30.7</v>
      </c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1"/>
      <c r="CM156" s="61"/>
      <c r="CN156" s="61"/>
      <c r="CO156" s="61"/>
      <c r="CP156" s="61"/>
      <c r="CQ156" s="61"/>
      <c r="CR156" s="61"/>
      <c r="CS156" s="61"/>
      <c r="CT156" s="61"/>
      <c r="CU156" s="61"/>
      <c r="CV156" s="61"/>
      <c r="CW156" s="61"/>
      <c r="CX156" s="61"/>
      <c r="CY156" s="61"/>
      <c r="CZ156" s="61"/>
      <c r="DA156" s="61"/>
      <c r="DB156" s="61"/>
      <c r="DC156" s="61"/>
      <c r="DD156" s="61"/>
      <c r="DE156" s="61"/>
      <c r="DF156" s="61"/>
      <c r="DG156" s="61"/>
      <c r="DH156" s="61"/>
      <c r="DI156" s="61"/>
      <c r="DJ156" s="61"/>
      <c r="DK156" s="61"/>
      <c r="DL156" s="61"/>
      <c r="DM156" s="61"/>
      <c r="DN156" s="61"/>
      <c r="DO156" s="61"/>
      <c r="DP156" s="61"/>
      <c r="DQ156" s="61"/>
      <c r="DR156" s="61"/>
      <c r="DS156" s="61"/>
      <c r="DT156" s="61"/>
      <c r="DU156" s="61"/>
      <c r="DV156" s="61"/>
      <c r="DW156" s="61"/>
      <c r="DX156" s="61"/>
      <c r="DY156" s="61"/>
      <c r="DZ156" s="61"/>
      <c r="EA156" s="61"/>
      <c r="EB156" s="61"/>
      <c r="EC156" s="61"/>
      <c r="ED156" s="61"/>
      <c r="EE156" s="61"/>
      <c r="EF156" s="61"/>
      <c r="EG156" s="61"/>
      <c r="EH156" s="61"/>
      <c r="EI156" s="61"/>
      <c r="EJ156" s="61"/>
      <c r="EK156" s="61"/>
      <c r="EL156" s="61"/>
      <c r="EM156" s="61"/>
      <c r="EN156" s="61"/>
      <c r="EO156" s="61"/>
      <c r="EP156" s="61"/>
      <c r="EQ156" s="61"/>
      <c r="ER156" s="61"/>
      <c r="ES156" s="61"/>
      <c r="ET156" s="61"/>
      <c r="EU156" s="61"/>
      <c r="EV156" s="61"/>
      <c r="EW156" s="61"/>
      <c r="EX156" s="61"/>
      <c r="EY156" s="61"/>
      <c r="EZ156" s="61"/>
      <c r="FA156" s="61"/>
      <c r="FB156" s="61"/>
      <c r="FC156" s="61"/>
      <c r="FD156" s="61"/>
      <c r="FE156" s="61"/>
      <c r="FF156" s="61"/>
      <c r="FG156" s="61"/>
      <c r="FH156" s="61"/>
      <c r="FI156" s="61"/>
      <c r="FJ156" s="61"/>
      <c r="FK156" s="61"/>
      <c r="FL156" s="61"/>
      <c r="FM156" s="61"/>
      <c r="FN156" s="61"/>
      <c r="FO156" s="61"/>
      <c r="FP156" s="61"/>
      <c r="FQ156" s="61"/>
      <c r="FR156" s="61"/>
      <c r="FS156" s="61"/>
      <c r="FT156" s="61"/>
      <c r="FU156" s="61"/>
      <c r="FV156" s="61"/>
      <c r="FW156" s="61"/>
      <c r="FX156" s="61"/>
      <c r="FY156" s="61"/>
      <c r="FZ156" s="61"/>
      <c r="GA156" s="61"/>
      <c r="GB156" s="61"/>
      <c r="GC156" s="61"/>
      <c r="GD156" s="61"/>
      <c r="GE156" s="61"/>
      <c r="GF156" s="61"/>
      <c r="GG156" s="61"/>
      <c r="GH156" s="61"/>
      <c r="GI156" s="61"/>
      <c r="GJ156" s="61"/>
      <c r="GK156" s="61"/>
      <c r="GL156" s="61"/>
      <c r="GM156" s="61"/>
      <c r="GN156" s="61"/>
      <c r="GO156" s="61"/>
      <c r="GP156" s="61"/>
      <c r="GQ156" s="61"/>
      <c r="GR156" s="61"/>
      <c r="GS156" s="61"/>
      <c r="GT156" s="61"/>
      <c r="GU156" s="61"/>
      <c r="GV156" s="61"/>
      <c r="GW156" s="61"/>
      <c r="GX156" s="61"/>
      <c r="GY156" s="61"/>
      <c r="GZ156" s="61"/>
      <c r="HA156" s="61"/>
      <c r="HB156" s="61"/>
      <c r="HC156" s="61"/>
      <c r="HD156" s="61"/>
      <c r="HE156" s="61"/>
      <c r="HF156" s="61"/>
      <c r="HG156" s="61"/>
      <c r="HH156" s="61"/>
      <c r="HI156" s="61"/>
      <c r="HJ156" s="61"/>
      <c r="HK156" s="61"/>
      <c r="HL156" s="61"/>
      <c r="HM156" s="61"/>
      <c r="HN156" s="61"/>
      <c r="HO156" s="61"/>
      <c r="HP156" s="61"/>
      <c r="HQ156" s="61"/>
      <c r="HR156" s="61"/>
      <c r="HS156" s="61"/>
      <c r="HT156" s="61"/>
      <c r="HU156" s="61"/>
      <c r="HV156" s="61"/>
      <c r="HW156" s="61"/>
      <c r="HX156" s="61"/>
      <c r="HY156" s="61"/>
      <c r="HZ156" s="61"/>
      <c r="IA156" s="61"/>
      <c r="IB156" s="61"/>
      <c r="IC156" s="61"/>
      <c r="ID156" s="61"/>
      <c r="IE156" s="61"/>
      <c r="IF156" s="61"/>
      <c r="IG156" s="61"/>
      <c r="IH156" s="61"/>
      <c r="II156" s="61"/>
      <c r="IJ156" s="61"/>
      <c r="IK156" s="61"/>
      <c r="IL156" s="61"/>
      <c r="IM156" s="61"/>
      <c r="IN156" s="61"/>
      <c r="IO156" s="61"/>
      <c r="IP156" s="61"/>
      <c r="IQ156" s="61"/>
      <c r="IR156" s="61"/>
      <c r="IS156" s="61"/>
      <c r="IT156" s="61"/>
      <c r="IU156" s="61"/>
      <c r="IV156" s="61"/>
      <c r="IW156" s="61"/>
      <c r="IX156" s="61"/>
      <c r="IY156" s="61"/>
      <c r="IZ156" s="61"/>
      <c r="JA156" s="61"/>
      <c r="JB156" s="61"/>
      <c r="JC156" s="61"/>
      <c r="JD156" s="61"/>
      <c r="JE156" s="61"/>
      <c r="JF156" s="61"/>
      <c r="JG156" s="61"/>
      <c r="JH156" s="61"/>
      <c r="JI156" s="61"/>
      <c r="JJ156" s="61"/>
      <c r="JK156" s="61"/>
      <c r="JL156" s="61"/>
      <c r="JM156" s="61"/>
      <c r="JN156" s="61"/>
      <c r="JO156" s="61"/>
      <c r="JP156" s="61"/>
      <c r="JQ156" s="61"/>
      <c r="JR156" s="61"/>
      <c r="JS156" s="61"/>
      <c r="JT156" s="61"/>
      <c r="JU156" s="61"/>
      <c r="JV156" s="61"/>
      <c r="JW156" s="61"/>
      <c r="JX156" s="61"/>
      <c r="JY156" s="61"/>
      <c r="JZ156" s="61"/>
      <c r="KA156" s="61"/>
      <c r="KB156" s="61"/>
      <c r="KC156" s="61"/>
      <c r="KD156" s="61"/>
      <c r="KE156" s="61"/>
      <c r="KF156" s="61"/>
      <c r="KG156" s="61"/>
      <c r="KH156" s="61"/>
      <c r="KI156" s="61"/>
      <c r="KJ156" s="61"/>
      <c r="KK156" s="61"/>
      <c r="KL156" s="61"/>
      <c r="KM156" s="61"/>
      <c r="KN156" s="61"/>
      <c r="KO156" s="61"/>
      <c r="KP156" s="61"/>
      <c r="KQ156" s="61"/>
      <c r="KR156" s="61"/>
      <c r="KS156" s="61"/>
      <c r="KT156" s="61"/>
      <c r="KU156" s="61"/>
      <c r="KV156" s="61"/>
      <c r="KW156" s="61"/>
      <c r="KX156" s="61"/>
      <c r="KY156" s="61"/>
      <c r="KZ156" s="61"/>
      <c r="LA156" s="61"/>
      <c r="LB156" s="61"/>
      <c r="LC156" s="61"/>
      <c r="LD156" s="61"/>
      <c r="LE156" s="61"/>
      <c r="LF156" s="61"/>
      <c r="LG156" s="61"/>
      <c r="LH156" s="61"/>
      <c r="LI156" s="61"/>
      <c r="LJ156" s="61"/>
      <c r="LK156" s="61"/>
      <c r="LL156" s="61"/>
      <c r="LM156" s="61"/>
      <c r="LN156" s="61"/>
      <c r="LO156" s="61"/>
      <c r="LP156" s="61"/>
      <c r="LQ156" s="61"/>
      <c r="LR156" s="61"/>
      <c r="LS156" s="61"/>
      <c r="LT156" s="61"/>
      <c r="LU156" s="61"/>
      <c r="LV156" s="61"/>
      <c r="LW156" s="61"/>
      <c r="LX156" s="61"/>
      <c r="LY156" s="61"/>
      <c r="LZ156" s="61"/>
      <c r="MA156" s="61"/>
      <c r="MB156" s="61"/>
      <c r="MC156" s="61"/>
      <c r="MD156" s="61"/>
      <c r="ME156" s="61"/>
      <c r="MF156" s="61"/>
      <c r="MG156" s="61"/>
      <c r="MH156" s="61"/>
      <c r="MI156" s="61"/>
      <c r="MJ156" s="61"/>
      <c r="MK156" s="61"/>
      <c r="ML156" s="61"/>
      <c r="MM156" s="61"/>
      <c r="MN156" s="61"/>
      <c r="MO156" s="61"/>
      <c r="MP156" s="61"/>
      <c r="MQ156" s="61"/>
      <c r="MR156" s="61"/>
      <c r="MS156" s="61"/>
      <c r="MT156" s="61"/>
      <c r="MU156" s="61"/>
      <c r="MV156" s="61"/>
      <c r="MW156" s="61"/>
      <c r="MX156" s="61"/>
      <c r="MY156" s="61"/>
      <c r="MZ156" s="61"/>
      <c r="NA156" s="61"/>
      <c r="NB156" s="61"/>
      <c r="NC156" s="61"/>
      <c r="ND156" s="61"/>
      <c r="NE156" s="61"/>
      <c r="NF156" s="61"/>
      <c r="NG156" s="61"/>
    </row>
    <row r="157" spans="1:371" s="133" customFormat="1" x14ac:dyDescent="0.25">
      <c r="A157" s="221">
        <v>266</v>
      </c>
      <c r="B157" s="221">
        <v>0</v>
      </c>
      <c r="C157" s="61">
        <v>1</v>
      </c>
      <c r="D157" s="267">
        <v>0</v>
      </c>
      <c r="E157" s="267">
        <v>272</v>
      </c>
      <c r="F157" s="865">
        <f t="shared" si="4"/>
        <v>272</v>
      </c>
      <c r="G157" s="232">
        <v>87</v>
      </c>
      <c r="H157" s="232"/>
      <c r="I157" s="161">
        <v>84</v>
      </c>
      <c r="J157" s="342">
        <v>26.259584748433181</v>
      </c>
      <c r="K157" s="348">
        <v>1.855603664246676</v>
      </c>
      <c r="L157" s="484">
        <v>0</v>
      </c>
      <c r="M157" s="711">
        <v>1</v>
      </c>
      <c r="N157" s="484"/>
      <c r="P157" s="484"/>
      <c r="Q157" s="633">
        <v>143</v>
      </c>
      <c r="R157" s="626">
        <v>1.3</v>
      </c>
      <c r="S157" s="627">
        <v>53</v>
      </c>
      <c r="T157" s="629"/>
      <c r="U157" s="627">
        <v>174</v>
      </c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  <c r="CN157" s="61"/>
      <c r="CO157" s="61"/>
      <c r="CP157" s="61"/>
      <c r="CQ157" s="61"/>
      <c r="CR157" s="61"/>
      <c r="CS157" s="61"/>
      <c r="CT157" s="61"/>
      <c r="CU157" s="61"/>
      <c r="CV157" s="61"/>
      <c r="CW157" s="61"/>
      <c r="CX157" s="61"/>
      <c r="CY157" s="61"/>
      <c r="CZ157" s="61"/>
      <c r="DA157" s="61"/>
      <c r="DB157" s="61"/>
      <c r="DC157" s="61"/>
      <c r="DD157" s="61"/>
      <c r="DE157" s="61"/>
      <c r="DF157" s="61"/>
      <c r="DG157" s="61"/>
      <c r="DH157" s="61"/>
      <c r="DI157" s="61"/>
      <c r="DJ157" s="61"/>
      <c r="DK157" s="61"/>
      <c r="DL157" s="61"/>
      <c r="DM157" s="61"/>
      <c r="DN157" s="61"/>
      <c r="DO157" s="61"/>
      <c r="DP157" s="61"/>
      <c r="DQ157" s="61"/>
      <c r="DR157" s="61"/>
      <c r="DS157" s="61"/>
      <c r="DT157" s="61"/>
      <c r="DU157" s="61"/>
      <c r="DV157" s="61"/>
      <c r="DW157" s="61"/>
      <c r="DX157" s="61"/>
      <c r="DY157" s="61"/>
      <c r="DZ157" s="61"/>
      <c r="EA157" s="61"/>
      <c r="EB157" s="61"/>
      <c r="EC157" s="61"/>
      <c r="ED157" s="61"/>
      <c r="EE157" s="61"/>
      <c r="EF157" s="61"/>
      <c r="EG157" s="61"/>
      <c r="EH157" s="61"/>
      <c r="EI157" s="61"/>
      <c r="EJ157" s="61"/>
      <c r="EK157" s="61"/>
      <c r="EL157" s="61"/>
      <c r="EM157" s="61"/>
      <c r="EN157" s="61"/>
      <c r="EO157" s="61"/>
      <c r="EP157" s="61"/>
      <c r="EQ157" s="61"/>
      <c r="ER157" s="61"/>
      <c r="ES157" s="61"/>
      <c r="ET157" s="61"/>
      <c r="EU157" s="61"/>
      <c r="EV157" s="61"/>
      <c r="EW157" s="61"/>
      <c r="EX157" s="61"/>
      <c r="EY157" s="61"/>
      <c r="EZ157" s="61"/>
      <c r="FA157" s="61"/>
      <c r="FB157" s="61"/>
      <c r="FC157" s="61"/>
      <c r="FD157" s="61"/>
      <c r="FE157" s="61"/>
      <c r="FF157" s="61"/>
      <c r="FG157" s="61"/>
      <c r="FH157" s="61"/>
      <c r="FI157" s="61"/>
      <c r="FJ157" s="61"/>
      <c r="FK157" s="61"/>
      <c r="FL157" s="61"/>
      <c r="FM157" s="61"/>
      <c r="FN157" s="61"/>
      <c r="FO157" s="61"/>
      <c r="FP157" s="61"/>
      <c r="FQ157" s="61"/>
      <c r="FR157" s="61"/>
      <c r="FS157" s="61"/>
      <c r="FT157" s="61"/>
      <c r="FU157" s="61"/>
      <c r="FV157" s="61"/>
      <c r="FW157" s="61"/>
      <c r="FX157" s="61"/>
      <c r="FY157" s="61"/>
      <c r="FZ157" s="61"/>
      <c r="GA157" s="61"/>
      <c r="GB157" s="61"/>
      <c r="GC157" s="61"/>
      <c r="GD157" s="61"/>
      <c r="GE157" s="61"/>
      <c r="GF157" s="61"/>
      <c r="GG157" s="61"/>
      <c r="GH157" s="61"/>
      <c r="GI157" s="61"/>
      <c r="GJ157" s="61"/>
      <c r="GK157" s="61"/>
      <c r="GL157" s="61"/>
      <c r="GM157" s="61"/>
      <c r="GN157" s="61"/>
      <c r="GO157" s="61"/>
      <c r="GP157" s="61"/>
      <c r="GQ157" s="61"/>
      <c r="GR157" s="61"/>
      <c r="GS157" s="61"/>
      <c r="GT157" s="61"/>
      <c r="GU157" s="61"/>
      <c r="GV157" s="61"/>
      <c r="GW157" s="61"/>
      <c r="GX157" s="61"/>
      <c r="GY157" s="61"/>
      <c r="GZ157" s="61"/>
      <c r="HA157" s="61"/>
      <c r="HB157" s="61"/>
      <c r="HC157" s="61"/>
      <c r="HD157" s="61"/>
      <c r="HE157" s="61"/>
      <c r="HF157" s="61"/>
      <c r="HG157" s="61"/>
      <c r="HH157" s="61"/>
      <c r="HI157" s="61"/>
      <c r="HJ157" s="61"/>
      <c r="HK157" s="61"/>
      <c r="HL157" s="61"/>
      <c r="HM157" s="61"/>
      <c r="HN157" s="61"/>
      <c r="HO157" s="61"/>
      <c r="HP157" s="61"/>
      <c r="HQ157" s="61"/>
      <c r="HR157" s="61"/>
      <c r="HS157" s="61"/>
      <c r="HT157" s="61"/>
      <c r="HU157" s="61"/>
      <c r="HV157" s="61"/>
      <c r="HW157" s="61"/>
      <c r="HX157" s="61"/>
      <c r="HY157" s="61"/>
      <c r="HZ157" s="61"/>
      <c r="IA157" s="61"/>
      <c r="IB157" s="61"/>
      <c r="IC157" s="61"/>
      <c r="ID157" s="61"/>
      <c r="IE157" s="61"/>
      <c r="IF157" s="61"/>
      <c r="IG157" s="61"/>
      <c r="IH157" s="61"/>
      <c r="II157" s="61"/>
      <c r="IJ157" s="61"/>
      <c r="IK157" s="61"/>
      <c r="IL157" s="61"/>
      <c r="IM157" s="61"/>
      <c r="IN157" s="61"/>
      <c r="IO157" s="61"/>
      <c r="IP157" s="61"/>
      <c r="IQ157" s="61"/>
      <c r="IR157" s="61"/>
      <c r="IS157" s="61"/>
      <c r="IT157" s="61"/>
      <c r="IU157" s="61"/>
      <c r="IV157" s="61"/>
      <c r="IW157" s="61"/>
      <c r="IX157" s="61"/>
      <c r="IY157" s="61"/>
      <c r="IZ157" s="61"/>
      <c r="JA157" s="61"/>
      <c r="JB157" s="61"/>
      <c r="JC157" s="61"/>
      <c r="JD157" s="61"/>
      <c r="JE157" s="61"/>
      <c r="JF157" s="61"/>
      <c r="JG157" s="61"/>
      <c r="JH157" s="61"/>
      <c r="JI157" s="61"/>
      <c r="JJ157" s="61"/>
      <c r="JK157" s="61"/>
      <c r="JL157" s="61"/>
      <c r="JM157" s="61"/>
      <c r="JN157" s="61"/>
      <c r="JO157" s="61"/>
      <c r="JP157" s="61"/>
      <c r="JQ157" s="61"/>
      <c r="JR157" s="61"/>
      <c r="JS157" s="61"/>
      <c r="JT157" s="61"/>
      <c r="JU157" s="61"/>
      <c r="JV157" s="61"/>
      <c r="JW157" s="61"/>
      <c r="JX157" s="61"/>
      <c r="JY157" s="61"/>
      <c r="JZ157" s="61"/>
      <c r="KA157" s="61"/>
      <c r="KB157" s="61"/>
      <c r="KC157" s="61"/>
      <c r="KD157" s="61"/>
      <c r="KE157" s="61"/>
      <c r="KF157" s="61"/>
      <c r="KG157" s="61"/>
      <c r="KH157" s="61"/>
      <c r="KI157" s="61"/>
      <c r="KJ157" s="61"/>
      <c r="KK157" s="61"/>
      <c r="KL157" s="61"/>
      <c r="KM157" s="61"/>
      <c r="KN157" s="61"/>
      <c r="KO157" s="61"/>
      <c r="KP157" s="61"/>
      <c r="KQ157" s="61"/>
      <c r="KR157" s="61"/>
      <c r="KS157" s="61"/>
      <c r="KT157" s="61"/>
      <c r="KU157" s="61"/>
      <c r="KV157" s="61"/>
      <c r="KW157" s="61"/>
      <c r="KX157" s="61"/>
      <c r="KY157" s="61"/>
      <c r="KZ157" s="61"/>
      <c r="LA157" s="61"/>
      <c r="LB157" s="61"/>
      <c r="LC157" s="61"/>
      <c r="LD157" s="61"/>
      <c r="LE157" s="61"/>
      <c r="LF157" s="61"/>
      <c r="LG157" s="61"/>
      <c r="LH157" s="61"/>
      <c r="LI157" s="61"/>
      <c r="LJ157" s="61"/>
      <c r="LK157" s="61"/>
      <c r="LL157" s="61"/>
      <c r="LM157" s="61"/>
      <c r="LN157" s="61"/>
      <c r="LO157" s="61"/>
      <c r="LP157" s="61"/>
      <c r="LQ157" s="61"/>
      <c r="LR157" s="61"/>
      <c r="LS157" s="61"/>
      <c r="LT157" s="61"/>
      <c r="LU157" s="61"/>
      <c r="LV157" s="61"/>
      <c r="LW157" s="61"/>
      <c r="LX157" s="61"/>
      <c r="LY157" s="61"/>
      <c r="LZ157" s="61"/>
      <c r="MA157" s="61"/>
      <c r="MB157" s="61"/>
      <c r="MC157" s="61"/>
      <c r="MD157" s="61"/>
      <c r="ME157" s="61"/>
      <c r="MF157" s="61"/>
      <c r="MG157" s="61"/>
      <c r="MH157" s="61"/>
      <c r="MI157" s="61"/>
      <c r="MJ157" s="61"/>
      <c r="MK157" s="61"/>
      <c r="ML157" s="61"/>
      <c r="MM157" s="61"/>
      <c r="MN157" s="61"/>
      <c r="MO157" s="61"/>
      <c r="MP157" s="61"/>
      <c r="MQ157" s="61"/>
      <c r="MR157" s="61"/>
      <c r="MS157" s="61"/>
      <c r="MT157" s="61"/>
      <c r="MU157" s="61"/>
      <c r="MV157" s="61"/>
      <c r="MW157" s="61"/>
      <c r="MX157" s="61"/>
      <c r="MY157" s="61"/>
      <c r="MZ157" s="61"/>
      <c r="NA157" s="61"/>
      <c r="NB157" s="61"/>
      <c r="NC157" s="61"/>
      <c r="ND157" s="61"/>
      <c r="NE157" s="61"/>
      <c r="NF157" s="61"/>
      <c r="NG157" s="61"/>
    </row>
    <row r="158" spans="1:371" s="133" customFormat="1" x14ac:dyDescent="0.25">
      <c r="A158" s="221">
        <v>267</v>
      </c>
      <c r="B158" s="221">
        <v>0</v>
      </c>
      <c r="C158" s="61">
        <v>1</v>
      </c>
      <c r="D158" s="267">
        <v>0</v>
      </c>
      <c r="E158" s="267">
        <v>273</v>
      </c>
      <c r="F158" s="865">
        <f t="shared" si="4"/>
        <v>273</v>
      </c>
      <c r="G158" s="232">
        <v>88</v>
      </c>
      <c r="H158" s="232"/>
      <c r="I158" s="61">
        <v>76</v>
      </c>
      <c r="J158" s="342">
        <v>17.968749999999996</v>
      </c>
      <c r="K158" s="348">
        <v>1.4488565535384403</v>
      </c>
      <c r="L158" s="484">
        <v>1</v>
      </c>
      <c r="M158" s="711">
        <v>0</v>
      </c>
      <c r="N158" s="484"/>
      <c r="P158" s="484"/>
      <c r="Q158" s="633">
        <v>92</v>
      </c>
      <c r="R158" s="626">
        <v>1.06</v>
      </c>
      <c r="S158" s="627">
        <v>50</v>
      </c>
      <c r="T158" s="629"/>
      <c r="U158" s="627">
        <v>250</v>
      </c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  <c r="BZ158" s="61"/>
      <c r="CA158" s="61"/>
      <c r="CB158" s="61"/>
      <c r="CC158" s="61"/>
      <c r="CD158" s="61"/>
      <c r="CE158" s="61"/>
      <c r="CF158" s="61"/>
      <c r="CG158" s="61"/>
      <c r="CH158" s="61"/>
      <c r="CI158" s="61"/>
      <c r="CJ158" s="61"/>
      <c r="CK158" s="61"/>
      <c r="CL158" s="61"/>
      <c r="CM158" s="61"/>
      <c r="CN158" s="61"/>
      <c r="CO158" s="61"/>
      <c r="CP158" s="61"/>
      <c r="CQ158" s="61"/>
      <c r="CR158" s="61"/>
      <c r="CS158" s="61"/>
      <c r="CT158" s="61"/>
      <c r="CU158" s="61"/>
      <c r="CV158" s="61"/>
      <c r="CW158" s="61"/>
      <c r="CX158" s="61"/>
      <c r="CY158" s="61"/>
      <c r="CZ158" s="61"/>
      <c r="DA158" s="61"/>
      <c r="DB158" s="61"/>
      <c r="DC158" s="61"/>
      <c r="DD158" s="61"/>
      <c r="DE158" s="61"/>
      <c r="DF158" s="61"/>
      <c r="DG158" s="61"/>
      <c r="DH158" s="61"/>
      <c r="DI158" s="61"/>
      <c r="DJ158" s="61"/>
      <c r="DK158" s="61"/>
      <c r="DL158" s="61"/>
      <c r="DM158" s="61"/>
      <c r="DN158" s="61"/>
      <c r="DO158" s="61"/>
      <c r="DP158" s="61"/>
      <c r="DQ158" s="61"/>
      <c r="DR158" s="61"/>
      <c r="DS158" s="61"/>
      <c r="DT158" s="61"/>
      <c r="DU158" s="61"/>
      <c r="DV158" s="61"/>
      <c r="DW158" s="61"/>
      <c r="DX158" s="61"/>
      <c r="DY158" s="61"/>
      <c r="DZ158" s="61"/>
      <c r="EA158" s="61"/>
      <c r="EB158" s="61"/>
      <c r="EC158" s="61"/>
      <c r="ED158" s="61"/>
      <c r="EE158" s="61"/>
      <c r="EF158" s="61"/>
      <c r="EG158" s="61"/>
      <c r="EH158" s="61"/>
      <c r="EI158" s="61"/>
      <c r="EJ158" s="61"/>
      <c r="EK158" s="61"/>
      <c r="EL158" s="61"/>
      <c r="EM158" s="61"/>
      <c r="EN158" s="61"/>
      <c r="EO158" s="61"/>
      <c r="EP158" s="61"/>
      <c r="EQ158" s="61"/>
      <c r="ER158" s="61"/>
      <c r="ES158" s="61"/>
      <c r="ET158" s="61"/>
      <c r="EU158" s="61"/>
      <c r="EV158" s="61"/>
      <c r="EW158" s="61"/>
      <c r="EX158" s="61"/>
      <c r="EY158" s="61"/>
      <c r="EZ158" s="61"/>
      <c r="FA158" s="61"/>
      <c r="FB158" s="61"/>
      <c r="FC158" s="61"/>
      <c r="FD158" s="61"/>
      <c r="FE158" s="61"/>
      <c r="FF158" s="61"/>
      <c r="FG158" s="61"/>
      <c r="FH158" s="61"/>
      <c r="FI158" s="61"/>
      <c r="FJ158" s="61"/>
      <c r="FK158" s="61"/>
      <c r="FL158" s="61"/>
      <c r="FM158" s="61"/>
      <c r="FN158" s="61"/>
      <c r="FO158" s="61"/>
      <c r="FP158" s="61"/>
      <c r="FQ158" s="61"/>
      <c r="FR158" s="61"/>
      <c r="FS158" s="61"/>
      <c r="FT158" s="61"/>
      <c r="FU158" s="61"/>
      <c r="FV158" s="61"/>
      <c r="FW158" s="61"/>
      <c r="FX158" s="61"/>
      <c r="FY158" s="61"/>
      <c r="FZ158" s="61"/>
      <c r="GA158" s="61"/>
      <c r="GB158" s="61"/>
      <c r="GC158" s="61"/>
      <c r="GD158" s="61"/>
      <c r="GE158" s="61"/>
      <c r="GF158" s="61"/>
      <c r="GG158" s="61"/>
      <c r="GH158" s="61"/>
      <c r="GI158" s="61"/>
      <c r="GJ158" s="61"/>
      <c r="GK158" s="61"/>
      <c r="GL158" s="61"/>
      <c r="GM158" s="61"/>
      <c r="GN158" s="61"/>
      <c r="GO158" s="61"/>
      <c r="GP158" s="61"/>
      <c r="GQ158" s="61"/>
      <c r="GR158" s="61"/>
      <c r="GS158" s="61"/>
      <c r="GT158" s="61"/>
      <c r="GU158" s="61"/>
      <c r="GV158" s="61"/>
      <c r="GW158" s="61"/>
      <c r="GX158" s="61"/>
      <c r="GY158" s="61"/>
      <c r="GZ158" s="61"/>
      <c r="HA158" s="61"/>
      <c r="HB158" s="61"/>
      <c r="HC158" s="61"/>
      <c r="HD158" s="61"/>
      <c r="HE158" s="61"/>
      <c r="HF158" s="61"/>
      <c r="HG158" s="61"/>
      <c r="HH158" s="61"/>
      <c r="HI158" s="61"/>
      <c r="HJ158" s="61"/>
      <c r="HK158" s="61"/>
      <c r="HL158" s="61"/>
      <c r="HM158" s="61"/>
      <c r="HN158" s="61"/>
      <c r="HO158" s="61"/>
      <c r="HP158" s="61"/>
      <c r="HQ158" s="61"/>
      <c r="HR158" s="61"/>
      <c r="HS158" s="61"/>
      <c r="HT158" s="61"/>
      <c r="HU158" s="61"/>
      <c r="HV158" s="61"/>
      <c r="HW158" s="61"/>
      <c r="HX158" s="61"/>
      <c r="HY158" s="61"/>
      <c r="HZ158" s="61"/>
      <c r="IA158" s="61"/>
      <c r="IB158" s="61"/>
      <c r="IC158" s="61"/>
      <c r="ID158" s="61"/>
      <c r="IE158" s="61"/>
      <c r="IF158" s="61"/>
      <c r="IG158" s="61"/>
      <c r="IH158" s="61"/>
      <c r="II158" s="61"/>
      <c r="IJ158" s="61"/>
      <c r="IK158" s="61"/>
      <c r="IL158" s="61"/>
      <c r="IM158" s="61"/>
      <c r="IN158" s="61"/>
      <c r="IO158" s="61"/>
      <c r="IP158" s="61"/>
      <c r="IQ158" s="61"/>
      <c r="IR158" s="61"/>
      <c r="IS158" s="61"/>
      <c r="IT158" s="61"/>
      <c r="IU158" s="61"/>
      <c r="IV158" s="61"/>
      <c r="IW158" s="61"/>
      <c r="IX158" s="61"/>
      <c r="IY158" s="61"/>
      <c r="IZ158" s="61"/>
      <c r="JA158" s="61"/>
      <c r="JB158" s="61"/>
      <c r="JC158" s="61"/>
      <c r="JD158" s="61"/>
      <c r="JE158" s="61"/>
      <c r="JF158" s="61"/>
      <c r="JG158" s="61"/>
      <c r="JH158" s="61"/>
      <c r="JI158" s="61"/>
      <c r="JJ158" s="61"/>
      <c r="JK158" s="61"/>
      <c r="JL158" s="61"/>
      <c r="JM158" s="61"/>
      <c r="JN158" s="61"/>
      <c r="JO158" s="61"/>
      <c r="JP158" s="61"/>
      <c r="JQ158" s="61"/>
      <c r="JR158" s="61"/>
      <c r="JS158" s="61"/>
      <c r="JT158" s="61"/>
      <c r="JU158" s="61"/>
      <c r="JV158" s="61"/>
      <c r="JW158" s="61"/>
      <c r="JX158" s="61"/>
      <c r="JY158" s="61"/>
      <c r="JZ158" s="61"/>
      <c r="KA158" s="61"/>
      <c r="KB158" s="61"/>
      <c r="KC158" s="61"/>
      <c r="KD158" s="61"/>
      <c r="KE158" s="61"/>
      <c r="KF158" s="61"/>
      <c r="KG158" s="61"/>
      <c r="KH158" s="61"/>
      <c r="KI158" s="61"/>
      <c r="KJ158" s="61"/>
      <c r="KK158" s="61"/>
      <c r="KL158" s="61"/>
      <c r="KM158" s="61"/>
      <c r="KN158" s="61"/>
      <c r="KO158" s="61"/>
      <c r="KP158" s="61"/>
      <c r="KQ158" s="61"/>
      <c r="KR158" s="61"/>
      <c r="KS158" s="61"/>
      <c r="KT158" s="61"/>
      <c r="KU158" s="61"/>
      <c r="KV158" s="61"/>
      <c r="KW158" s="61"/>
      <c r="KX158" s="61"/>
      <c r="KY158" s="61"/>
      <c r="KZ158" s="61"/>
      <c r="LA158" s="61"/>
      <c r="LB158" s="61"/>
      <c r="LC158" s="61"/>
      <c r="LD158" s="61"/>
      <c r="LE158" s="61"/>
      <c r="LF158" s="61"/>
      <c r="LG158" s="61"/>
      <c r="LH158" s="61"/>
      <c r="LI158" s="61"/>
      <c r="LJ158" s="61"/>
      <c r="LK158" s="61"/>
      <c r="LL158" s="61"/>
      <c r="LM158" s="61"/>
      <c r="LN158" s="61"/>
      <c r="LO158" s="61"/>
      <c r="LP158" s="61"/>
      <c r="LQ158" s="61"/>
      <c r="LR158" s="61"/>
      <c r="LS158" s="61"/>
      <c r="LT158" s="61"/>
      <c r="LU158" s="61"/>
      <c r="LV158" s="61"/>
      <c r="LW158" s="61"/>
      <c r="LX158" s="61"/>
      <c r="LY158" s="61"/>
      <c r="LZ158" s="61"/>
      <c r="MA158" s="61"/>
      <c r="MB158" s="61"/>
      <c r="MC158" s="61"/>
      <c r="MD158" s="61"/>
      <c r="ME158" s="61"/>
      <c r="MF158" s="61"/>
      <c r="MG158" s="61"/>
      <c r="MH158" s="61"/>
      <c r="MI158" s="61"/>
      <c r="MJ158" s="61"/>
      <c r="MK158" s="61"/>
      <c r="ML158" s="61"/>
      <c r="MM158" s="61"/>
      <c r="MN158" s="61"/>
      <c r="MO158" s="61"/>
      <c r="MP158" s="61"/>
      <c r="MQ158" s="61"/>
      <c r="MR158" s="61"/>
      <c r="MS158" s="61"/>
      <c r="MT158" s="61"/>
      <c r="MU158" s="61"/>
      <c r="MV158" s="61"/>
      <c r="MW158" s="61"/>
      <c r="MX158" s="61"/>
      <c r="MY158" s="61"/>
      <c r="MZ158" s="61"/>
      <c r="NA158" s="61"/>
      <c r="NB158" s="61"/>
      <c r="NC158" s="61"/>
      <c r="ND158" s="61"/>
      <c r="NE158" s="61"/>
      <c r="NF158" s="61"/>
      <c r="NG158" s="61"/>
    </row>
    <row r="159" spans="1:371" s="133" customFormat="1" x14ac:dyDescent="0.25">
      <c r="A159" s="274">
        <v>268</v>
      </c>
      <c r="B159" s="221">
        <v>0</v>
      </c>
      <c r="C159" s="61">
        <v>1</v>
      </c>
      <c r="D159" s="267">
        <v>0</v>
      </c>
      <c r="E159" s="267">
        <v>274</v>
      </c>
      <c r="F159" s="865">
        <f t="shared" si="4"/>
        <v>274</v>
      </c>
      <c r="G159" s="232">
        <v>89</v>
      </c>
      <c r="H159" s="232"/>
      <c r="I159" s="161">
        <v>73</v>
      </c>
      <c r="J159" s="342">
        <v>28.326580372189753</v>
      </c>
      <c r="K159" s="348">
        <v>1.8807335808612411</v>
      </c>
      <c r="L159" s="484">
        <v>1</v>
      </c>
      <c r="M159" s="711">
        <v>0</v>
      </c>
      <c r="N159" s="484"/>
      <c r="P159" s="484"/>
      <c r="Q159" s="633">
        <v>100</v>
      </c>
      <c r="R159" s="592">
        <v>0.97</v>
      </c>
      <c r="S159" s="607">
        <v>56</v>
      </c>
      <c r="T159" s="592"/>
      <c r="U159" s="607">
        <v>57</v>
      </c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  <c r="CN159" s="61"/>
      <c r="CO159" s="61"/>
      <c r="CP159" s="61"/>
      <c r="CQ159" s="61"/>
      <c r="CR159" s="61"/>
      <c r="CS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  <c r="DF159" s="61"/>
      <c r="DG159" s="61"/>
      <c r="DH159" s="61"/>
      <c r="DI159" s="61"/>
      <c r="DJ159" s="61"/>
      <c r="DK159" s="61"/>
      <c r="DL159" s="61"/>
      <c r="DM159" s="61"/>
      <c r="DN159" s="61"/>
      <c r="DO159" s="61"/>
      <c r="DP159" s="61"/>
      <c r="DQ159" s="61"/>
      <c r="DR159" s="61"/>
      <c r="DS159" s="61"/>
      <c r="DT159" s="61"/>
      <c r="DU159" s="61"/>
      <c r="DV159" s="61"/>
      <c r="DW159" s="61"/>
      <c r="DX159" s="61"/>
      <c r="DY159" s="61"/>
      <c r="DZ159" s="61"/>
      <c r="EA159" s="61"/>
      <c r="EB159" s="61"/>
      <c r="EC159" s="61"/>
      <c r="ED159" s="61"/>
      <c r="EE159" s="61"/>
      <c r="EF159" s="61"/>
      <c r="EG159" s="61"/>
      <c r="EH159" s="61"/>
      <c r="EI159" s="61"/>
      <c r="EJ159" s="61"/>
      <c r="EK159" s="61"/>
      <c r="EL159" s="61"/>
      <c r="EM159" s="61"/>
      <c r="EN159" s="61"/>
      <c r="EO159" s="61"/>
      <c r="EP159" s="61"/>
      <c r="EQ159" s="61"/>
      <c r="ER159" s="61"/>
      <c r="ES159" s="61"/>
      <c r="ET159" s="61"/>
      <c r="EU159" s="61"/>
      <c r="EV159" s="61"/>
      <c r="EW159" s="61"/>
      <c r="EX159" s="61"/>
      <c r="EY159" s="61"/>
      <c r="EZ159" s="61"/>
      <c r="FA159" s="61"/>
      <c r="FB159" s="61"/>
      <c r="FC159" s="61"/>
      <c r="FD159" s="61"/>
      <c r="FE159" s="61"/>
      <c r="FF159" s="61"/>
      <c r="FG159" s="61"/>
      <c r="FH159" s="61"/>
      <c r="FI159" s="61"/>
      <c r="FJ159" s="61"/>
      <c r="FK159" s="61"/>
      <c r="FL159" s="61"/>
      <c r="FM159" s="61"/>
      <c r="FN159" s="61"/>
      <c r="FO159" s="61"/>
      <c r="FP159" s="61"/>
      <c r="FQ159" s="61"/>
      <c r="FR159" s="61"/>
      <c r="FS159" s="61"/>
      <c r="FT159" s="61"/>
      <c r="FU159" s="61"/>
      <c r="FV159" s="61"/>
      <c r="FW159" s="61"/>
      <c r="FX159" s="61"/>
      <c r="FY159" s="61"/>
      <c r="FZ159" s="61"/>
      <c r="GA159" s="61"/>
      <c r="GB159" s="61"/>
      <c r="GC159" s="61"/>
      <c r="GD159" s="61"/>
      <c r="GE159" s="61"/>
      <c r="GF159" s="61"/>
      <c r="GG159" s="61"/>
      <c r="GH159" s="61"/>
      <c r="GI159" s="61"/>
      <c r="GJ159" s="61"/>
      <c r="GK159" s="61"/>
      <c r="GL159" s="61"/>
      <c r="GM159" s="61"/>
      <c r="GN159" s="61"/>
      <c r="GO159" s="61"/>
      <c r="GP159" s="61"/>
      <c r="GQ159" s="61"/>
      <c r="GR159" s="61"/>
      <c r="GS159" s="61"/>
      <c r="GT159" s="61"/>
      <c r="GU159" s="61"/>
      <c r="GV159" s="61"/>
      <c r="GW159" s="61"/>
      <c r="GX159" s="61"/>
      <c r="GY159" s="61"/>
      <c r="GZ159" s="61"/>
      <c r="HA159" s="61"/>
      <c r="HB159" s="61"/>
      <c r="HC159" s="61"/>
      <c r="HD159" s="61"/>
      <c r="HE159" s="61"/>
      <c r="HF159" s="61"/>
      <c r="HG159" s="61"/>
      <c r="HH159" s="61"/>
      <c r="HI159" s="61"/>
      <c r="HJ159" s="61"/>
      <c r="HK159" s="61"/>
      <c r="HL159" s="61"/>
      <c r="HM159" s="61"/>
      <c r="HN159" s="61"/>
      <c r="HO159" s="61"/>
      <c r="HP159" s="61"/>
      <c r="HQ159" s="61"/>
      <c r="HR159" s="61"/>
      <c r="HS159" s="61"/>
      <c r="HT159" s="61"/>
      <c r="HU159" s="61"/>
      <c r="HV159" s="61"/>
      <c r="HW159" s="61"/>
      <c r="HX159" s="61"/>
      <c r="HY159" s="61"/>
      <c r="HZ159" s="61"/>
      <c r="IA159" s="61"/>
      <c r="IB159" s="61"/>
      <c r="IC159" s="61"/>
      <c r="ID159" s="61"/>
      <c r="IE159" s="61"/>
      <c r="IF159" s="61"/>
      <c r="IG159" s="61"/>
      <c r="IH159" s="61"/>
      <c r="II159" s="61"/>
      <c r="IJ159" s="61"/>
      <c r="IK159" s="61"/>
      <c r="IL159" s="61"/>
      <c r="IM159" s="61"/>
      <c r="IN159" s="61"/>
      <c r="IO159" s="61"/>
      <c r="IP159" s="61"/>
      <c r="IQ159" s="61"/>
      <c r="IR159" s="61"/>
      <c r="IS159" s="61"/>
      <c r="IT159" s="61"/>
      <c r="IU159" s="61"/>
      <c r="IV159" s="61"/>
      <c r="IW159" s="61"/>
      <c r="IX159" s="61"/>
      <c r="IY159" s="61"/>
      <c r="IZ159" s="61"/>
      <c r="JA159" s="61"/>
      <c r="JB159" s="61"/>
      <c r="JC159" s="61"/>
      <c r="JD159" s="61"/>
      <c r="JE159" s="61"/>
      <c r="JF159" s="61"/>
      <c r="JG159" s="61"/>
      <c r="JH159" s="61"/>
      <c r="JI159" s="61"/>
      <c r="JJ159" s="61"/>
      <c r="JK159" s="61"/>
      <c r="JL159" s="61"/>
      <c r="JM159" s="61"/>
      <c r="JN159" s="61"/>
      <c r="JO159" s="61"/>
      <c r="JP159" s="61"/>
      <c r="JQ159" s="61"/>
      <c r="JR159" s="61"/>
      <c r="JS159" s="61"/>
      <c r="JT159" s="61"/>
      <c r="JU159" s="61"/>
      <c r="JV159" s="61"/>
      <c r="JW159" s="61"/>
      <c r="JX159" s="61"/>
      <c r="JY159" s="61"/>
      <c r="JZ159" s="61"/>
      <c r="KA159" s="61"/>
      <c r="KB159" s="61"/>
      <c r="KC159" s="61"/>
      <c r="KD159" s="61"/>
      <c r="KE159" s="61"/>
      <c r="KF159" s="61"/>
      <c r="KG159" s="61"/>
      <c r="KH159" s="61"/>
      <c r="KI159" s="61"/>
      <c r="KJ159" s="61"/>
      <c r="KK159" s="61"/>
      <c r="KL159" s="61"/>
      <c r="KM159" s="61"/>
      <c r="KN159" s="61"/>
      <c r="KO159" s="61"/>
      <c r="KP159" s="61"/>
      <c r="KQ159" s="61"/>
      <c r="KR159" s="61"/>
      <c r="KS159" s="61"/>
      <c r="KT159" s="61"/>
      <c r="KU159" s="61"/>
      <c r="KV159" s="61"/>
      <c r="KW159" s="61"/>
      <c r="KX159" s="61"/>
      <c r="KY159" s="61"/>
      <c r="KZ159" s="61"/>
      <c r="LA159" s="61"/>
      <c r="LB159" s="61"/>
      <c r="LC159" s="61"/>
      <c r="LD159" s="61"/>
      <c r="LE159" s="61"/>
      <c r="LF159" s="61"/>
      <c r="LG159" s="61"/>
      <c r="LH159" s="61"/>
      <c r="LI159" s="61"/>
      <c r="LJ159" s="61"/>
      <c r="LK159" s="61"/>
      <c r="LL159" s="61"/>
      <c r="LM159" s="61"/>
      <c r="LN159" s="61"/>
      <c r="LO159" s="61"/>
      <c r="LP159" s="61"/>
      <c r="LQ159" s="61"/>
      <c r="LR159" s="61"/>
      <c r="LS159" s="61"/>
      <c r="LT159" s="61"/>
      <c r="LU159" s="61"/>
      <c r="LV159" s="61"/>
      <c r="LW159" s="61"/>
      <c r="LX159" s="61"/>
      <c r="LY159" s="61"/>
      <c r="LZ159" s="61"/>
      <c r="MA159" s="61"/>
      <c r="MB159" s="61"/>
      <c r="MC159" s="61"/>
      <c r="MD159" s="61"/>
      <c r="ME159" s="61"/>
      <c r="MF159" s="61"/>
      <c r="MG159" s="61"/>
      <c r="MH159" s="61"/>
      <c r="MI159" s="61"/>
      <c r="MJ159" s="61"/>
      <c r="MK159" s="61"/>
      <c r="ML159" s="61"/>
      <c r="MM159" s="61"/>
      <c r="MN159" s="61"/>
      <c r="MO159" s="61"/>
      <c r="MP159" s="61"/>
      <c r="MQ159" s="61"/>
      <c r="MR159" s="61"/>
      <c r="MS159" s="61"/>
      <c r="MT159" s="61"/>
      <c r="MU159" s="61"/>
      <c r="MV159" s="61"/>
      <c r="MW159" s="61"/>
      <c r="MX159" s="61"/>
      <c r="MY159" s="61"/>
      <c r="MZ159" s="61"/>
      <c r="NA159" s="61"/>
      <c r="NB159" s="61"/>
      <c r="NC159" s="61"/>
      <c r="ND159" s="61"/>
      <c r="NE159" s="61"/>
      <c r="NF159" s="61"/>
      <c r="NG159" s="61"/>
    </row>
    <row r="160" spans="1:371" s="133" customFormat="1" x14ac:dyDescent="0.25">
      <c r="A160" s="221">
        <v>269</v>
      </c>
      <c r="B160" s="274">
        <v>0</v>
      </c>
      <c r="C160" s="61">
        <v>1</v>
      </c>
      <c r="D160" s="267">
        <v>0</v>
      </c>
      <c r="E160" s="267">
        <v>275</v>
      </c>
      <c r="F160" s="865">
        <f t="shared" si="4"/>
        <v>275</v>
      </c>
      <c r="G160" s="232">
        <v>90</v>
      </c>
      <c r="H160" s="232"/>
      <c r="I160" s="161">
        <v>43</v>
      </c>
      <c r="J160" s="342">
        <v>23.98687034465345</v>
      </c>
      <c r="K160" s="348">
        <v>1.9376110478091879</v>
      </c>
      <c r="L160" s="484">
        <v>0</v>
      </c>
      <c r="M160" s="711">
        <v>0</v>
      </c>
      <c r="N160" s="484"/>
      <c r="P160" s="484"/>
      <c r="Q160" s="633">
        <v>91</v>
      </c>
      <c r="R160" s="626">
        <v>1.08</v>
      </c>
      <c r="S160" s="627">
        <v>75</v>
      </c>
      <c r="T160" s="629"/>
      <c r="U160" s="627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  <c r="CD160" s="61"/>
      <c r="CE160" s="61"/>
      <c r="CF160" s="61"/>
      <c r="CG160" s="61"/>
      <c r="CH160" s="61"/>
      <c r="CI160" s="61"/>
      <c r="CJ160" s="61"/>
      <c r="CK160" s="61"/>
      <c r="CL160" s="61"/>
      <c r="CM160" s="61"/>
      <c r="CN160" s="61"/>
      <c r="CO160" s="61"/>
      <c r="CP160" s="61"/>
      <c r="CQ160" s="61"/>
      <c r="CR160" s="61"/>
      <c r="CS160" s="61"/>
      <c r="CT160" s="61"/>
      <c r="CU160" s="61"/>
      <c r="CV160" s="61"/>
      <c r="CW160" s="61"/>
      <c r="CX160" s="61"/>
      <c r="CY160" s="61"/>
      <c r="CZ160" s="61"/>
      <c r="DA160" s="61"/>
      <c r="DB160" s="61"/>
      <c r="DC160" s="61"/>
      <c r="DD160" s="61"/>
      <c r="DE160" s="61"/>
      <c r="DF160" s="61"/>
      <c r="DG160" s="61"/>
      <c r="DH160" s="61"/>
      <c r="DI160" s="61"/>
      <c r="DJ160" s="61"/>
      <c r="DK160" s="61"/>
      <c r="DL160" s="61"/>
      <c r="DM160" s="61"/>
      <c r="DN160" s="61"/>
      <c r="DO160" s="61"/>
      <c r="DP160" s="61"/>
      <c r="DQ160" s="61"/>
      <c r="DR160" s="61"/>
      <c r="DS160" s="61"/>
      <c r="DT160" s="61"/>
      <c r="DU160" s="61"/>
      <c r="DV160" s="61"/>
      <c r="DW160" s="61"/>
      <c r="DX160" s="61"/>
      <c r="DY160" s="61"/>
      <c r="DZ160" s="61"/>
      <c r="EA160" s="61"/>
      <c r="EB160" s="61"/>
      <c r="EC160" s="61"/>
      <c r="ED160" s="61"/>
      <c r="EE160" s="61"/>
      <c r="EF160" s="61"/>
      <c r="EG160" s="61"/>
      <c r="EH160" s="61"/>
      <c r="EI160" s="61"/>
      <c r="EJ160" s="61"/>
      <c r="EK160" s="61"/>
      <c r="EL160" s="61"/>
      <c r="EM160" s="61"/>
      <c r="EN160" s="61"/>
      <c r="EO160" s="61"/>
      <c r="EP160" s="61"/>
      <c r="EQ160" s="61"/>
      <c r="ER160" s="61"/>
      <c r="ES160" s="61"/>
      <c r="ET160" s="61"/>
      <c r="EU160" s="61"/>
      <c r="EV160" s="61"/>
      <c r="EW160" s="61"/>
      <c r="EX160" s="61"/>
      <c r="EY160" s="61"/>
      <c r="EZ160" s="61"/>
      <c r="FA160" s="61"/>
      <c r="FB160" s="61"/>
      <c r="FC160" s="61"/>
      <c r="FD160" s="61"/>
      <c r="FE160" s="61"/>
      <c r="FF160" s="61"/>
      <c r="FG160" s="61"/>
      <c r="FH160" s="61"/>
      <c r="FI160" s="61"/>
      <c r="FJ160" s="61"/>
      <c r="FK160" s="61"/>
      <c r="FL160" s="61"/>
      <c r="FM160" s="61"/>
      <c r="FN160" s="61"/>
      <c r="FO160" s="61"/>
      <c r="FP160" s="61"/>
      <c r="FQ160" s="61"/>
      <c r="FR160" s="61"/>
      <c r="FS160" s="61"/>
      <c r="FT160" s="61"/>
      <c r="FU160" s="61"/>
      <c r="FV160" s="61"/>
      <c r="FW160" s="61"/>
      <c r="FX160" s="61"/>
      <c r="FY160" s="61"/>
      <c r="FZ160" s="61"/>
      <c r="GA160" s="61"/>
      <c r="GB160" s="61"/>
      <c r="GC160" s="61"/>
      <c r="GD160" s="61"/>
      <c r="GE160" s="61"/>
      <c r="GF160" s="61"/>
      <c r="GG160" s="61"/>
      <c r="GH160" s="61"/>
      <c r="GI160" s="61"/>
      <c r="GJ160" s="61"/>
      <c r="GK160" s="61"/>
      <c r="GL160" s="61"/>
      <c r="GM160" s="61"/>
      <c r="GN160" s="61"/>
      <c r="GO160" s="61"/>
      <c r="GP160" s="61"/>
      <c r="GQ160" s="61"/>
      <c r="GR160" s="61"/>
      <c r="GS160" s="61"/>
      <c r="GT160" s="61"/>
      <c r="GU160" s="61"/>
      <c r="GV160" s="61"/>
      <c r="GW160" s="61"/>
      <c r="GX160" s="61"/>
      <c r="GY160" s="61"/>
      <c r="GZ160" s="61"/>
      <c r="HA160" s="61"/>
      <c r="HB160" s="61"/>
      <c r="HC160" s="61"/>
      <c r="HD160" s="61"/>
      <c r="HE160" s="61"/>
      <c r="HF160" s="61"/>
      <c r="HG160" s="61"/>
      <c r="HH160" s="61"/>
      <c r="HI160" s="61"/>
      <c r="HJ160" s="61"/>
      <c r="HK160" s="61"/>
      <c r="HL160" s="61"/>
      <c r="HM160" s="61"/>
      <c r="HN160" s="61"/>
      <c r="HO160" s="61"/>
      <c r="HP160" s="61"/>
      <c r="HQ160" s="61"/>
      <c r="HR160" s="61"/>
      <c r="HS160" s="61"/>
      <c r="HT160" s="61"/>
      <c r="HU160" s="61"/>
      <c r="HV160" s="61"/>
      <c r="HW160" s="61"/>
      <c r="HX160" s="61"/>
      <c r="HY160" s="61"/>
      <c r="HZ160" s="61"/>
      <c r="IA160" s="61"/>
      <c r="IB160" s="61"/>
      <c r="IC160" s="61"/>
      <c r="ID160" s="61"/>
      <c r="IE160" s="61"/>
      <c r="IF160" s="61"/>
      <c r="IG160" s="61"/>
      <c r="IH160" s="61"/>
      <c r="II160" s="61"/>
      <c r="IJ160" s="61"/>
      <c r="IK160" s="61"/>
      <c r="IL160" s="61"/>
      <c r="IM160" s="61"/>
      <c r="IN160" s="61"/>
      <c r="IO160" s="61"/>
      <c r="IP160" s="61"/>
      <c r="IQ160" s="61"/>
      <c r="IR160" s="61"/>
      <c r="IS160" s="61"/>
      <c r="IT160" s="61"/>
      <c r="IU160" s="61"/>
      <c r="IV160" s="61"/>
      <c r="IW160" s="61"/>
      <c r="IX160" s="61"/>
      <c r="IY160" s="61"/>
      <c r="IZ160" s="61"/>
      <c r="JA160" s="61"/>
      <c r="JB160" s="61"/>
      <c r="JC160" s="61"/>
      <c r="JD160" s="61"/>
      <c r="JE160" s="61"/>
      <c r="JF160" s="61"/>
      <c r="JG160" s="61"/>
      <c r="JH160" s="61"/>
      <c r="JI160" s="61"/>
      <c r="JJ160" s="61"/>
      <c r="JK160" s="61"/>
      <c r="JL160" s="61"/>
      <c r="JM160" s="61"/>
      <c r="JN160" s="61"/>
      <c r="JO160" s="61"/>
      <c r="JP160" s="61"/>
      <c r="JQ160" s="61"/>
      <c r="JR160" s="61"/>
      <c r="JS160" s="61"/>
      <c r="JT160" s="61"/>
      <c r="JU160" s="61"/>
      <c r="JV160" s="61"/>
      <c r="JW160" s="61"/>
      <c r="JX160" s="61"/>
      <c r="JY160" s="61"/>
      <c r="JZ160" s="61"/>
      <c r="KA160" s="61"/>
      <c r="KB160" s="61"/>
      <c r="KC160" s="61"/>
      <c r="KD160" s="61"/>
      <c r="KE160" s="61"/>
      <c r="KF160" s="61"/>
      <c r="KG160" s="61"/>
      <c r="KH160" s="61"/>
      <c r="KI160" s="61"/>
      <c r="KJ160" s="61"/>
      <c r="KK160" s="61"/>
      <c r="KL160" s="61"/>
      <c r="KM160" s="61"/>
      <c r="KN160" s="61"/>
      <c r="KO160" s="61"/>
      <c r="KP160" s="61"/>
      <c r="KQ160" s="61"/>
      <c r="KR160" s="61"/>
      <c r="KS160" s="61"/>
      <c r="KT160" s="61"/>
      <c r="KU160" s="61"/>
      <c r="KV160" s="61"/>
      <c r="KW160" s="61"/>
      <c r="KX160" s="61"/>
      <c r="KY160" s="61"/>
      <c r="KZ160" s="61"/>
      <c r="LA160" s="61"/>
      <c r="LB160" s="61"/>
      <c r="LC160" s="61"/>
      <c r="LD160" s="61"/>
      <c r="LE160" s="61"/>
      <c r="LF160" s="61"/>
      <c r="LG160" s="61"/>
      <c r="LH160" s="61"/>
      <c r="LI160" s="61"/>
      <c r="LJ160" s="61"/>
      <c r="LK160" s="61"/>
      <c r="LL160" s="61"/>
      <c r="LM160" s="61"/>
      <c r="LN160" s="61"/>
      <c r="LO160" s="61"/>
      <c r="LP160" s="61"/>
      <c r="LQ160" s="61"/>
      <c r="LR160" s="61"/>
      <c r="LS160" s="61"/>
      <c r="LT160" s="61"/>
      <c r="LU160" s="61"/>
      <c r="LV160" s="61"/>
      <c r="LW160" s="61"/>
      <c r="LX160" s="61"/>
      <c r="LY160" s="61"/>
      <c r="LZ160" s="61"/>
      <c r="MA160" s="61"/>
      <c r="MB160" s="61"/>
      <c r="MC160" s="61"/>
      <c r="MD160" s="61"/>
      <c r="ME160" s="61"/>
      <c r="MF160" s="61"/>
      <c r="MG160" s="61"/>
      <c r="MH160" s="61"/>
      <c r="MI160" s="61"/>
      <c r="MJ160" s="61"/>
      <c r="MK160" s="61"/>
      <c r="ML160" s="61"/>
      <c r="MM160" s="61"/>
      <c r="MN160" s="61"/>
      <c r="MO160" s="61"/>
      <c r="MP160" s="61"/>
      <c r="MQ160" s="61"/>
      <c r="MR160" s="61"/>
      <c r="MS160" s="61"/>
      <c r="MT160" s="61"/>
      <c r="MU160" s="61"/>
      <c r="MV160" s="61"/>
      <c r="MW160" s="61"/>
      <c r="MX160" s="61"/>
      <c r="MY160" s="61"/>
      <c r="MZ160" s="61"/>
      <c r="NA160" s="61"/>
      <c r="NB160" s="61"/>
      <c r="NC160" s="61"/>
      <c r="ND160" s="61"/>
      <c r="NE160" s="61"/>
      <c r="NF160" s="61"/>
      <c r="NG160" s="61"/>
    </row>
    <row r="161" spans="1:371" s="290" customFormat="1" ht="15.75" customHeight="1" x14ac:dyDescent="0.25">
      <c r="A161" s="221">
        <v>270</v>
      </c>
      <c r="B161" s="221">
        <v>0</v>
      </c>
      <c r="C161" s="61">
        <v>1</v>
      </c>
      <c r="D161" s="267">
        <v>0</v>
      </c>
      <c r="E161" s="27">
        <v>279</v>
      </c>
      <c r="F161" s="866">
        <f t="shared" si="4"/>
        <v>279</v>
      </c>
      <c r="G161" s="28" t="s">
        <v>1625</v>
      </c>
      <c r="H161" s="232"/>
      <c r="I161" s="161">
        <v>67</v>
      </c>
      <c r="J161" s="342">
        <v>35</v>
      </c>
      <c r="K161" s="348">
        <v>1.79</v>
      </c>
      <c r="L161" s="484">
        <v>1</v>
      </c>
      <c r="M161" s="711">
        <v>0</v>
      </c>
      <c r="N161" s="484"/>
      <c r="O161" s="133"/>
      <c r="P161" s="484"/>
      <c r="Q161" s="633"/>
      <c r="R161" s="626">
        <v>1.1499999999999999</v>
      </c>
      <c r="S161" s="627">
        <v>47</v>
      </c>
      <c r="T161" s="629"/>
      <c r="U161" s="627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61"/>
      <c r="CG161" s="61"/>
      <c r="CH161" s="61"/>
      <c r="CI161" s="61"/>
      <c r="CJ161" s="61"/>
      <c r="CK161" s="61"/>
      <c r="CL161" s="61"/>
      <c r="CM161" s="61"/>
      <c r="CN161" s="61"/>
      <c r="CO161" s="61"/>
      <c r="CP161" s="61"/>
      <c r="CQ161" s="61"/>
      <c r="CR161" s="61"/>
      <c r="CS161" s="61"/>
      <c r="CT161" s="61"/>
      <c r="CU161" s="61"/>
      <c r="CV161" s="61"/>
      <c r="CW161" s="61"/>
      <c r="CX161" s="61"/>
      <c r="CY161" s="61"/>
      <c r="CZ161" s="61"/>
      <c r="DA161" s="61"/>
      <c r="DB161" s="61"/>
      <c r="DC161" s="61"/>
      <c r="DD161" s="61"/>
      <c r="DE161" s="61"/>
      <c r="DF161" s="61"/>
      <c r="DG161" s="61"/>
      <c r="DH161" s="61"/>
      <c r="DI161" s="61"/>
      <c r="DJ161" s="61"/>
      <c r="DK161" s="61"/>
      <c r="DL161" s="61"/>
      <c r="DM161" s="61"/>
      <c r="DN161" s="61"/>
      <c r="DO161" s="61"/>
      <c r="DP161" s="61"/>
      <c r="DQ161" s="61"/>
      <c r="DR161" s="61"/>
      <c r="DS161" s="61"/>
      <c r="DT161" s="61"/>
      <c r="DU161" s="61"/>
      <c r="DV161" s="61"/>
      <c r="DW161" s="61"/>
      <c r="DX161" s="61"/>
      <c r="DY161" s="61"/>
      <c r="DZ161" s="61"/>
      <c r="EA161" s="61"/>
      <c r="EB161" s="61"/>
      <c r="EC161" s="61"/>
      <c r="ED161" s="61"/>
      <c r="EE161" s="61"/>
      <c r="EF161" s="61"/>
      <c r="EG161" s="61"/>
      <c r="EH161" s="61"/>
      <c r="EI161" s="61"/>
      <c r="EJ161" s="61"/>
      <c r="EK161" s="61"/>
      <c r="EL161" s="61"/>
      <c r="EM161" s="61"/>
      <c r="EN161" s="61"/>
      <c r="EO161" s="61"/>
      <c r="EP161" s="61"/>
      <c r="EQ161" s="61"/>
      <c r="ER161" s="61"/>
      <c r="ES161" s="61"/>
      <c r="ET161" s="61"/>
      <c r="EU161" s="61"/>
      <c r="EV161" s="61"/>
      <c r="EW161" s="61"/>
      <c r="EX161" s="61"/>
      <c r="EY161" s="61"/>
      <c r="EZ161" s="61"/>
      <c r="FA161" s="61"/>
      <c r="FB161" s="61"/>
      <c r="FC161" s="61"/>
      <c r="FD161" s="61"/>
      <c r="FE161" s="61"/>
      <c r="FF161" s="61"/>
      <c r="FG161" s="61"/>
      <c r="FH161" s="61"/>
      <c r="FI161" s="61"/>
      <c r="FJ161" s="61"/>
      <c r="FK161" s="61"/>
      <c r="FL161" s="61"/>
      <c r="FM161" s="61"/>
      <c r="FN161" s="61"/>
      <c r="FO161" s="61"/>
      <c r="FP161" s="61"/>
      <c r="FQ161" s="61"/>
      <c r="FR161" s="61"/>
      <c r="FS161" s="61"/>
      <c r="FT161" s="61"/>
      <c r="FU161" s="61"/>
      <c r="FV161" s="61"/>
      <c r="FW161" s="61"/>
      <c r="FX161" s="61"/>
      <c r="FY161" s="61"/>
      <c r="FZ161" s="61"/>
      <c r="GA161" s="61"/>
      <c r="GB161" s="61"/>
      <c r="GC161" s="61"/>
      <c r="GD161" s="61"/>
      <c r="GE161" s="61"/>
      <c r="GF161" s="61"/>
      <c r="GG161" s="61"/>
      <c r="GH161" s="61"/>
      <c r="GI161" s="61"/>
      <c r="GJ161" s="61"/>
      <c r="GK161" s="61"/>
      <c r="GL161" s="61"/>
      <c r="GM161" s="61"/>
      <c r="GN161" s="61"/>
      <c r="GO161" s="61"/>
      <c r="GP161" s="61"/>
      <c r="GQ161" s="61"/>
      <c r="GR161" s="61"/>
      <c r="GS161" s="61"/>
      <c r="GT161" s="61"/>
      <c r="GU161" s="61"/>
      <c r="GV161" s="61"/>
      <c r="GW161" s="61"/>
      <c r="GX161" s="61"/>
      <c r="GY161" s="61"/>
      <c r="GZ161" s="61"/>
      <c r="HA161" s="61"/>
      <c r="HB161" s="61"/>
      <c r="HC161" s="61"/>
      <c r="HD161" s="61"/>
      <c r="HE161" s="61"/>
      <c r="HF161" s="61"/>
      <c r="HG161" s="61"/>
      <c r="HH161" s="61"/>
      <c r="HI161" s="61"/>
      <c r="HJ161" s="61"/>
      <c r="HK161" s="61"/>
      <c r="HL161" s="61"/>
      <c r="HM161" s="61"/>
      <c r="HN161" s="61"/>
      <c r="HO161" s="61"/>
      <c r="HP161" s="61"/>
      <c r="HQ161" s="61"/>
      <c r="HR161" s="61"/>
      <c r="HS161" s="61"/>
      <c r="HT161" s="61"/>
      <c r="HU161" s="61"/>
      <c r="HV161" s="61"/>
      <c r="HW161" s="61"/>
      <c r="HX161" s="61"/>
      <c r="HY161" s="61"/>
      <c r="HZ161" s="61"/>
      <c r="IA161" s="61"/>
      <c r="IB161" s="61"/>
      <c r="IC161" s="61"/>
      <c r="ID161" s="61"/>
      <c r="IE161" s="61"/>
      <c r="IF161" s="61"/>
      <c r="IG161" s="61"/>
      <c r="IH161" s="61"/>
      <c r="II161" s="61"/>
      <c r="IJ161" s="61"/>
      <c r="IK161" s="61"/>
      <c r="IL161" s="61"/>
      <c r="IM161" s="61"/>
      <c r="IN161" s="61"/>
      <c r="IO161" s="61"/>
      <c r="IP161" s="61"/>
      <c r="IQ161" s="61"/>
      <c r="IR161" s="61"/>
      <c r="IS161" s="61"/>
      <c r="IT161" s="61"/>
      <c r="IU161" s="61"/>
      <c r="IV161" s="61"/>
      <c r="IW161" s="61"/>
      <c r="IX161" s="61"/>
      <c r="IY161" s="61"/>
      <c r="IZ161" s="61"/>
      <c r="JA161" s="61"/>
      <c r="JB161" s="61"/>
      <c r="JC161" s="61"/>
      <c r="JD161" s="61"/>
      <c r="JE161" s="61"/>
      <c r="JF161" s="61"/>
      <c r="JG161" s="61"/>
      <c r="JH161" s="61"/>
      <c r="JI161" s="61"/>
      <c r="JJ161" s="61"/>
      <c r="JK161" s="61"/>
      <c r="JL161" s="61"/>
      <c r="JM161" s="61"/>
      <c r="JN161" s="61"/>
      <c r="JO161" s="61"/>
      <c r="JP161" s="61"/>
      <c r="JQ161" s="61"/>
      <c r="JR161" s="61"/>
      <c r="JS161" s="61"/>
      <c r="JT161" s="61"/>
      <c r="JU161" s="61"/>
      <c r="JV161" s="61"/>
      <c r="JW161" s="61"/>
      <c r="JX161" s="61"/>
      <c r="JY161" s="61"/>
      <c r="JZ161" s="61"/>
      <c r="KA161" s="61"/>
      <c r="KB161" s="61"/>
      <c r="KC161" s="61"/>
      <c r="KD161" s="61"/>
      <c r="KE161" s="61"/>
      <c r="KF161" s="61"/>
      <c r="KG161" s="61"/>
      <c r="KH161" s="61"/>
      <c r="KI161" s="61"/>
      <c r="KJ161" s="61"/>
      <c r="KK161" s="61"/>
      <c r="KL161" s="61"/>
      <c r="KM161" s="61"/>
      <c r="KN161" s="61"/>
      <c r="KO161" s="61"/>
      <c r="KP161" s="61"/>
      <c r="KQ161" s="61"/>
      <c r="KR161" s="61"/>
      <c r="KS161" s="61"/>
      <c r="KT161" s="61"/>
      <c r="KU161" s="61"/>
      <c r="KV161" s="61"/>
      <c r="KW161" s="61"/>
      <c r="KX161" s="61"/>
      <c r="KY161" s="61"/>
      <c r="KZ161" s="61"/>
      <c r="LA161" s="61"/>
      <c r="LB161" s="61"/>
      <c r="LC161" s="61"/>
      <c r="LD161" s="61"/>
      <c r="LE161" s="61"/>
      <c r="LF161" s="61"/>
      <c r="LG161" s="61"/>
      <c r="LH161" s="61"/>
      <c r="LI161" s="61"/>
      <c r="LJ161" s="61"/>
      <c r="LK161" s="61"/>
      <c r="LL161" s="61"/>
      <c r="LM161" s="61"/>
      <c r="LN161" s="61"/>
      <c r="LO161" s="61"/>
      <c r="LP161" s="61"/>
      <c r="LQ161" s="61"/>
      <c r="LR161" s="61"/>
      <c r="LS161" s="61"/>
      <c r="LT161" s="61"/>
      <c r="LU161" s="61"/>
      <c r="LV161" s="61"/>
      <c r="LW161" s="61"/>
      <c r="LX161" s="61"/>
      <c r="LY161" s="61"/>
      <c r="LZ161" s="61"/>
      <c r="MA161" s="61"/>
      <c r="MB161" s="61"/>
      <c r="MC161" s="61"/>
      <c r="MD161" s="61"/>
      <c r="ME161" s="61"/>
      <c r="MF161" s="61"/>
      <c r="MG161" s="61"/>
      <c r="MH161" s="61"/>
      <c r="MI161" s="61"/>
      <c r="MJ161" s="61"/>
      <c r="MK161" s="61"/>
      <c r="ML161" s="61"/>
      <c r="MM161" s="61"/>
      <c r="MN161" s="61"/>
      <c r="MO161" s="61"/>
      <c r="MP161" s="61"/>
      <c r="MQ161" s="61"/>
      <c r="MR161" s="61"/>
      <c r="MS161" s="61"/>
      <c r="MT161" s="61"/>
      <c r="MU161" s="61"/>
      <c r="MV161" s="61"/>
      <c r="MW161" s="61"/>
      <c r="MX161" s="61"/>
      <c r="MY161" s="61"/>
      <c r="MZ161" s="61"/>
      <c r="NA161" s="61"/>
      <c r="NB161" s="61"/>
      <c r="NC161" s="61"/>
      <c r="ND161" s="61"/>
      <c r="NE161" s="61"/>
      <c r="NF161" s="61"/>
      <c r="NG161" s="61"/>
    </row>
    <row r="162" spans="1:371" s="133" customFormat="1" ht="15" customHeight="1" x14ac:dyDescent="0.25">
      <c r="A162" s="274">
        <v>271</v>
      </c>
      <c r="B162" s="221">
        <v>0</v>
      </c>
      <c r="C162" s="61">
        <v>1</v>
      </c>
      <c r="D162" s="267">
        <v>0</v>
      </c>
      <c r="E162" s="27">
        <v>280</v>
      </c>
      <c r="F162" s="866">
        <f t="shared" ref="F162:F178" si="5">E162</f>
        <v>280</v>
      </c>
      <c r="G162" s="28" t="s">
        <v>1625</v>
      </c>
      <c r="H162" s="232"/>
      <c r="I162" s="161">
        <v>65</v>
      </c>
      <c r="J162" s="342">
        <v>25</v>
      </c>
      <c r="K162" s="348">
        <v>1.61</v>
      </c>
      <c r="L162" s="484">
        <v>1</v>
      </c>
      <c r="M162" s="711">
        <v>0</v>
      </c>
      <c r="N162" s="484"/>
      <c r="P162" s="484"/>
      <c r="Q162" s="633"/>
      <c r="R162" s="626">
        <v>0.64</v>
      </c>
      <c r="S162" s="627">
        <v>93</v>
      </c>
      <c r="T162" s="629"/>
      <c r="U162" s="627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  <c r="CD162" s="61"/>
      <c r="CE162" s="61"/>
      <c r="CF162" s="61"/>
      <c r="CG162" s="61"/>
      <c r="CH162" s="61"/>
      <c r="CI162" s="61"/>
      <c r="CJ162" s="61"/>
      <c r="CK162" s="61"/>
      <c r="CL162" s="61"/>
      <c r="CM162" s="61"/>
      <c r="CN162" s="61"/>
      <c r="CO162" s="61"/>
      <c r="CP162" s="61"/>
      <c r="CQ162" s="61"/>
      <c r="CR162" s="61"/>
      <c r="CS162" s="61"/>
      <c r="CT162" s="61"/>
      <c r="CU162" s="61"/>
      <c r="CV162" s="61"/>
      <c r="CW162" s="61"/>
      <c r="CX162" s="61"/>
      <c r="CY162" s="61"/>
      <c r="CZ162" s="61"/>
      <c r="DA162" s="61"/>
      <c r="DB162" s="61"/>
      <c r="DC162" s="61"/>
      <c r="DD162" s="61"/>
      <c r="DE162" s="61"/>
      <c r="DF162" s="61"/>
      <c r="DG162" s="61"/>
      <c r="DH162" s="61"/>
      <c r="DI162" s="61"/>
      <c r="DJ162" s="61"/>
      <c r="DK162" s="61"/>
      <c r="DL162" s="61"/>
      <c r="DM162" s="61"/>
      <c r="DN162" s="61"/>
      <c r="DO162" s="61"/>
      <c r="DP162" s="61"/>
      <c r="DQ162" s="61"/>
      <c r="DR162" s="61"/>
      <c r="DS162" s="61"/>
      <c r="DT162" s="61"/>
      <c r="DU162" s="61"/>
      <c r="DV162" s="61"/>
      <c r="DW162" s="61"/>
      <c r="DX162" s="61"/>
      <c r="DY162" s="61"/>
      <c r="DZ162" s="61"/>
      <c r="EA162" s="61"/>
      <c r="EB162" s="61"/>
      <c r="EC162" s="61"/>
      <c r="ED162" s="61"/>
      <c r="EE162" s="61"/>
      <c r="EF162" s="61"/>
      <c r="EG162" s="61"/>
      <c r="EH162" s="61"/>
      <c r="EI162" s="61"/>
      <c r="EJ162" s="61"/>
      <c r="EK162" s="61"/>
      <c r="EL162" s="61"/>
      <c r="EM162" s="61"/>
      <c r="EN162" s="61"/>
      <c r="EO162" s="61"/>
      <c r="EP162" s="61"/>
      <c r="EQ162" s="61"/>
      <c r="ER162" s="61"/>
      <c r="ES162" s="61"/>
      <c r="ET162" s="61"/>
      <c r="EU162" s="61"/>
      <c r="EV162" s="61"/>
      <c r="EW162" s="61"/>
      <c r="EX162" s="61"/>
      <c r="EY162" s="61"/>
      <c r="EZ162" s="61"/>
      <c r="FA162" s="61"/>
      <c r="FB162" s="61"/>
      <c r="FC162" s="61"/>
      <c r="FD162" s="61"/>
      <c r="FE162" s="61"/>
      <c r="FF162" s="61"/>
      <c r="FG162" s="61"/>
      <c r="FH162" s="61"/>
      <c r="FI162" s="61"/>
      <c r="FJ162" s="61"/>
      <c r="FK162" s="61"/>
      <c r="FL162" s="61"/>
      <c r="FM162" s="61"/>
      <c r="FN162" s="61"/>
      <c r="FO162" s="61"/>
      <c r="FP162" s="61"/>
      <c r="FQ162" s="61"/>
      <c r="FR162" s="61"/>
      <c r="FS162" s="61"/>
      <c r="FT162" s="61"/>
      <c r="FU162" s="61"/>
      <c r="FV162" s="61"/>
      <c r="FW162" s="61"/>
      <c r="FX162" s="61"/>
      <c r="FY162" s="61"/>
      <c r="FZ162" s="61"/>
      <c r="GA162" s="61"/>
      <c r="GB162" s="61"/>
      <c r="GC162" s="61"/>
      <c r="GD162" s="61"/>
      <c r="GE162" s="61"/>
      <c r="GF162" s="61"/>
      <c r="GG162" s="61"/>
      <c r="GH162" s="61"/>
      <c r="GI162" s="61"/>
      <c r="GJ162" s="61"/>
      <c r="GK162" s="61"/>
      <c r="GL162" s="61"/>
      <c r="GM162" s="61"/>
      <c r="GN162" s="61"/>
      <c r="GO162" s="61"/>
      <c r="GP162" s="61"/>
      <c r="GQ162" s="61"/>
      <c r="GR162" s="61"/>
      <c r="GS162" s="61"/>
      <c r="GT162" s="61"/>
      <c r="GU162" s="61"/>
      <c r="GV162" s="61"/>
      <c r="GW162" s="61"/>
      <c r="GX162" s="61"/>
      <c r="GY162" s="61"/>
      <c r="GZ162" s="61"/>
      <c r="HA162" s="61"/>
      <c r="HB162" s="61"/>
      <c r="HC162" s="61"/>
      <c r="HD162" s="61"/>
      <c r="HE162" s="61"/>
      <c r="HF162" s="61"/>
      <c r="HG162" s="61"/>
      <c r="HH162" s="61"/>
      <c r="HI162" s="61"/>
      <c r="HJ162" s="61"/>
      <c r="HK162" s="61"/>
      <c r="HL162" s="61"/>
      <c r="HM162" s="61"/>
      <c r="HN162" s="61"/>
      <c r="HO162" s="61"/>
      <c r="HP162" s="61"/>
      <c r="HQ162" s="61"/>
      <c r="HR162" s="61"/>
      <c r="HS162" s="61"/>
      <c r="HT162" s="61"/>
      <c r="HU162" s="61"/>
      <c r="HV162" s="61"/>
      <c r="HW162" s="61"/>
      <c r="HX162" s="61"/>
      <c r="HY162" s="61"/>
      <c r="HZ162" s="61"/>
      <c r="IA162" s="61"/>
      <c r="IB162" s="61"/>
      <c r="IC162" s="61"/>
      <c r="ID162" s="61"/>
      <c r="IE162" s="61"/>
      <c r="IF162" s="61"/>
      <c r="IG162" s="61"/>
      <c r="IH162" s="61"/>
      <c r="II162" s="61"/>
      <c r="IJ162" s="61"/>
      <c r="IK162" s="61"/>
      <c r="IL162" s="61"/>
      <c r="IM162" s="61"/>
      <c r="IN162" s="61"/>
      <c r="IO162" s="61"/>
      <c r="IP162" s="61"/>
      <c r="IQ162" s="61"/>
      <c r="IR162" s="61"/>
      <c r="IS162" s="61"/>
      <c r="IT162" s="61"/>
      <c r="IU162" s="61"/>
      <c r="IV162" s="61"/>
      <c r="IW162" s="61"/>
      <c r="IX162" s="61"/>
      <c r="IY162" s="61"/>
      <c r="IZ162" s="61"/>
      <c r="JA162" s="61"/>
      <c r="JB162" s="61"/>
      <c r="JC162" s="61"/>
      <c r="JD162" s="61"/>
      <c r="JE162" s="61"/>
      <c r="JF162" s="61"/>
      <c r="JG162" s="61"/>
      <c r="JH162" s="61"/>
      <c r="JI162" s="61"/>
      <c r="JJ162" s="61"/>
      <c r="JK162" s="61"/>
      <c r="JL162" s="61"/>
      <c r="JM162" s="61"/>
      <c r="JN162" s="61"/>
      <c r="JO162" s="61"/>
      <c r="JP162" s="61"/>
      <c r="JQ162" s="61"/>
      <c r="JR162" s="61"/>
      <c r="JS162" s="61"/>
      <c r="JT162" s="61"/>
      <c r="JU162" s="61"/>
      <c r="JV162" s="61"/>
      <c r="JW162" s="61"/>
      <c r="JX162" s="61"/>
      <c r="JY162" s="61"/>
      <c r="JZ162" s="61"/>
      <c r="KA162" s="61"/>
      <c r="KB162" s="61"/>
      <c r="KC162" s="61"/>
      <c r="KD162" s="61"/>
      <c r="KE162" s="61"/>
      <c r="KF162" s="61"/>
      <c r="KG162" s="61"/>
      <c r="KH162" s="61"/>
      <c r="KI162" s="61"/>
      <c r="KJ162" s="61"/>
      <c r="KK162" s="61"/>
      <c r="KL162" s="61"/>
      <c r="KM162" s="61"/>
      <c r="KN162" s="61"/>
      <c r="KO162" s="61"/>
      <c r="KP162" s="61"/>
      <c r="KQ162" s="61"/>
      <c r="KR162" s="61"/>
      <c r="KS162" s="61"/>
      <c r="KT162" s="61"/>
      <c r="KU162" s="61"/>
      <c r="KV162" s="61"/>
      <c r="KW162" s="61"/>
      <c r="KX162" s="61"/>
      <c r="KY162" s="61"/>
      <c r="KZ162" s="61"/>
      <c r="LA162" s="61"/>
      <c r="LB162" s="61"/>
      <c r="LC162" s="61"/>
      <c r="LD162" s="61"/>
      <c r="LE162" s="61"/>
      <c r="LF162" s="61"/>
      <c r="LG162" s="61"/>
      <c r="LH162" s="61"/>
      <c r="LI162" s="61"/>
      <c r="LJ162" s="61"/>
      <c r="LK162" s="61"/>
      <c r="LL162" s="61"/>
      <c r="LM162" s="61"/>
      <c r="LN162" s="61"/>
      <c r="LO162" s="61"/>
      <c r="LP162" s="61"/>
      <c r="LQ162" s="61"/>
      <c r="LR162" s="61"/>
      <c r="LS162" s="61"/>
      <c r="LT162" s="61"/>
      <c r="LU162" s="61"/>
      <c r="LV162" s="61"/>
      <c r="LW162" s="61"/>
      <c r="LX162" s="61"/>
      <c r="LY162" s="61"/>
      <c r="LZ162" s="61"/>
      <c r="MA162" s="61"/>
      <c r="MB162" s="61"/>
      <c r="MC162" s="61"/>
      <c r="MD162" s="61"/>
      <c r="ME162" s="61"/>
      <c r="MF162" s="61"/>
      <c r="MG162" s="61"/>
      <c r="MH162" s="61"/>
      <c r="MI162" s="61"/>
      <c r="MJ162" s="61"/>
      <c r="MK162" s="61"/>
      <c r="ML162" s="61"/>
      <c r="MM162" s="61"/>
      <c r="MN162" s="61"/>
      <c r="MO162" s="61"/>
      <c r="MP162" s="61"/>
      <c r="MQ162" s="61"/>
      <c r="MR162" s="61"/>
      <c r="MS162" s="61"/>
      <c r="MT162" s="61"/>
      <c r="MU162" s="61"/>
      <c r="MV162" s="61"/>
      <c r="MW162" s="61"/>
      <c r="MX162" s="61"/>
      <c r="MY162" s="61"/>
      <c r="MZ162" s="61"/>
      <c r="NA162" s="61"/>
      <c r="NB162" s="61"/>
      <c r="NC162" s="61"/>
      <c r="ND162" s="61"/>
      <c r="NE162" s="61"/>
      <c r="NF162" s="61"/>
      <c r="NG162" s="61"/>
    </row>
    <row r="163" spans="1:371" s="133" customFormat="1" ht="15.75" customHeight="1" x14ac:dyDescent="0.25">
      <c r="A163" s="221">
        <v>272</v>
      </c>
      <c r="B163" s="221">
        <v>0</v>
      </c>
      <c r="C163" s="61">
        <v>1</v>
      </c>
      <c r="D163" s="267">
        <v>0</v>
      </c>
      <c r="E163" s="27">
        <v>281</v>
      </c>
      <c r="F163" s="866">
        <f t="shared" si="5"/>
        <v>281</v>
      </c>
      <c r="G163" s="28" t="s">
        <v>1625</v>
      </c>
      <c r="H163" s="232"/>
      <c r="I163" s="161">
        <v>58</v>
      </c>
      <c r="J163" s="342">
        <v>30</v>
      </c>
      <c r="K163" s="348">
        <v>2.23</v>
      </c>
      <c r="L163" s="484">
        <v>0</v>
      </c>
      <c r="M163" s="711">
        <v>0</v>
      </c>
      <c r="N163" s="484"/>
      <c r="P163" s="484"/>
      <c r="Q163" s="633"/>
      <c r="R163" s="626">
        <v>1</v>
      </c>
      <c r="S163" s="627">
        <v>77</v>
      </c>
      <c r="T163" s="629"/>
      <c r="U163" s="627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  <c r="CD163" s="61"/>
      <c r="CE163" s="61"/>
      <c r="CF163" s="61"/>
      <c r="CG163" s="61"/>
      <c r="CH163" s="61"/>
      <c r="CI163" s="61"/>
      <c r="CJ163" s="61"/>
      <c r="CK163" s="61"/>
      <c r="CL163" s="61"/>
      <c r="CM163" s="61"/>
      <c r="CN163" s="61"/>
      <c r="CO163" s="61"/>
      <c r="CP163" s="61"/>
      <c r="CQ163" s="61"/>
      <c r="CR163" s="61"/>
      <c r="CS163" s="61"/>
      <c r="CT163" s="61"/>
      <c r="CU163" s="61"/>
      <c r="CV163" s="61"/>
      <c r="CW163" s="61"/>
      <c r="CX163" s="61"/>
      <c r="CY163" s="61"/>
      <c r="CZ163" s="61"/>
      <c r="DA163" s="61"/>
      <c r="DB163" s="61"/>
      <c r="DC163" s="61"/>
      <c r="DD163" s="61"/>
      <c r="DE163" s="61"/>
      <c r="DF163" s="61"/>
      <c r="DG163" s="61"/>
      <c r="DH163" s="61"/>
      <c r="DI163" s="61"/>
      <c r="DJ163" s="61"/>
      <c r="DK163" s="61"/>
      <c r="DL163" s="61"/>
      <c r="DM163" s="61"/>
      <c r="DN163" s="61"/>
      <c r="DO163" s="61"/>
      <c r="DP163" s="61"/>
      <c r="DQ163" s="61"/>
      <c r="DR163" s="61"/>
      <c r="DS163" s="61"/>
      <c r="DT163" s="61"/>
      <c r="DU163" s="61"/>
      <c r="DV163" s="61"/>
      <c r="DW163" s="61"/>
      <c r="DX163" s="61"/>
      <c r="DY163" s="61"/>
      <c r="DZ163" s="61"/>
      <c r="EA163" s="61"/>
      <c r="EB163" s="61"/>
      <c r="EC163" s="61"/>
      <c r="ED163" s="61"/>
      <c r="EE163" s="61"/>
      <c r="EF163" s="61"/>
      <c r="EG163" s="61"/>
      <c r="EH163" s="61"/>
      <c r="EI163" s="61"/>
      <c r="EJ163" s="61"/>
      <c r="EK163" s="61"/>
      <c r="EL163" s="61"/>
      <c r="EM163" s="61"/>
      <c r="EN163" s="61"/>
      <c r="EO163" s="61"/>
      <c r="EP163" s="61"/>
      <c r="EQ163" s="61"/>
      <c r="ER163" s="61"/>
      <c r="ES163" s="61"/>
      <c r="ET163" s="61"/>
      <c r="EU163" s="61"/>
      <c r="EV163" s="61"/>
      <c r="EW163" s="61"/>
      <c r="EX163" s="61"/>
      <c r="EY163" s="61"/>
      <c r="EZ163" s="61"/>
      <c r="FA163" s="61"/>
      <c r="FB163" s="61"/>
      <c r="FC163" s="61"/>
      <c r="FD163" s="61"/>
      <c r="FE163" s="61"/>
      <c r="FF163" s="61"/>
      <c r="FG163" s="61"/>
      <c r="FH163" s="61"/>
      <c r="FI163" s="61"/>
      <c r="FJ163" s="61"/>
      <c r="FK163" s="61"/>
      <c r="FL163" s="61"/>
      <c r="FM163" s="61"/>
      <c r="FN163" s="61"/>
      <c r="FO163" s="61"/>
      <c r="FP163" s="61"/>
      <c r="FQ163" s="61"/>
      <c r="FR163" s="61"/>
      <c r="FS163" s="61"/>
      <c r="FT163" s="61"/>
      <c r="FU163" s="61"/>
      <c r="FV163" s="61"/>
      <c r="FW163" s="61"/>
      <c r="FX163" s="61"/>
      <c r="FY163" s="61"/>
      <c r="FZ163" s="61"/>
      <c r="GA163" s="61"/>
      <c r="GB163" s="61"/>
      <c r="GC163" s="61"/>
      <c r="GD163" s="61"/>
      <c r="GE163" s="61"/>
      <c r="GF163" s="61"/>
      <c r="GG163" s="61"/>
      <c r="GH163" s="61"/>
      <c r="GI163" s="61"/>
      <c r="GJ163" s="61"/>
      <c r="GK163" s="61"/>
      <c r="GL163" s="61"/>
      <c r="GM163" s="61"/>
      <c r="GN163" s="61"/>
      <c r="GO163" s="61"/>
      <c r="GP163" s="61"/>
      <c r="GQ163" s="61"/>
      <c r="GR163" s="61"/>
      <c r="GS163" s="61"/>
      <c r="GT163" s="61"/>
      <c r="GU163" s="61"/>
      <c r="GV163" s="61"/>
      <c r="GW163" s="61"/>
      <c r="GX163" s="61"/>
      <c r="GY163" s="61"/>
      <c r="GZ163" s="61"/>
      <c r="HA163" s="61"/>
      <c r="HB163" s="61"/>
      <c r="HC163" s="61"/>
      <c r="HD163" s="61"/>
      <c r="HE163" s="61"/>
      <c r="HF163" s="61"/>
      <c r="HG163" s="61"/>
      <c r="HH163" s="61"/>
      <c r="HI163" s="61"/>
      <c r="HJ163" s="61"/>
      <c r="HK163" s="61"/>
      <c r="HL163" s="61"/>
      <c r="HM163" s="61"/>
      <c r="HN163" s="61"/>
      <c r="HO163" s="61"/>
      <c r="HP163" s="61"/>
      <c r="HQ163" s="61"/>
      <c r="HR163" s="61"/>
      <c r="HS163" s="61"/>
      <c r="HT163" s="61"/>
      <c r="HU163" s="61"/>
      <c r="HV163" s="61"/>
      <c r="HW163" s="61"/>
      <c r="HX163" s="61"/>
      <c r="HY163" s="61"/>
      <c r="HZ163" s="61"/>
      <c r="IA163" s="61"/>
      <c r="IB163" s="61"/>
      <c r="IC163" s="61"/>
      <c r="ID163" s="61"/>
      <c r="IE163" s="61"/>
      <c r="IF163" s="61"/>
      <c r="IG163" s="61"/>
      <c r="IH163" s="61"/>
      <c r="II163" s="61"/>
      <c r="IJ163" s="61"/>
      <c r="IK163" s="61"/>
      <c r="IL163" s="61"/>
      <c r="IM163" s="61"/>
      <c r="IN163" s="61"/>
      <c r="IO163" s="61"/>
      <c r="IP163" s="61"/>
      <c r="IQ163" s="61"/>
      <c r="IR163" s="61"/>
      <c r="IS163" s="61"/>
      <c r="IT163" s="61"/>
      <c r="IU163" s="61"/>
      <c r="IV163" s="61"/>
      <c r="IW163" s="61"/>
      <c r="IX163" s="61"/>
      <c r="IY163" s="61"/>
      <c r="IZ163" s="61"/>
      <c r="JA163" s="61"/>
      <c r="JB163" s="61"/>
      <c r="JC163" s="61"/>
      <c r="JD163" s="61"/>
      <c r="JE163" s="61"/>
      <c r="JF163" s="61"/>
      <c r="JG163" s="61"/>
      <c r="JH163" s="61"/>
      <c r="JI163" s="61"/>
      <c r="JJ163" s="61"/>
      <c r="JK163" s="61"/>
      <c r="JL163" s="61"/>
      <c r="JM163" s="61"/>
      <c r="JN163" s="61"/>
      <c r="JO163" s="61"/>
      <c r="JP163" s="61"/>
      <c r="JQ163" s="61"/>
      <c r="JR163" s="61"/>
      <c r="JS163" s="61"/>
      <c r="JT163" s="61"/>
      <c r="JU163" s="61"/>
      <c r="JV163" s="61"/>
      <c r="JW163" s="61"/>
      <c r="JX163" s="61"/>
      <c r="JY163" s="61"/>
      <c r="JZ163" s="61"/>
      <c r="KA163" s="61"/>
      <c r="KB163" s="61"/>
      <c r="KC163" s="61"/>
      <c r="KD163" s="61"/>
      <c r="KE163" s="61"/>
      <c r="KF163" s="61"/>
      <c r="KG163" s="61"/>
      <c r="KH163" s="61"/>
      <c r="KI163" s="61"/>
      <c r="KJ163" s="61"/>
      <c r="KK163" s="61"/>
      <c r="KL163" s="61"/>
      <c r="KM163" s="61"/>
      <c r="KN163" s="61"/>
      <c r="KO163" s="61"/>
      <c r="KP163" s="61"/>
      <c r="KQ163" s="61"/>
      <c r="KR163" s="61"/>
      <c r="KS163" s="61"/>
      <c r="KT163" s="61"/>
      <c r="KU163" s="61"/>
      <c r="KV163" s="61"/>
      <c r="KW163" s="61"/>
      <c r="KX163" s="61"/>
      <c r="KY163" s="61"/>
      <c r="KZ163" s="61"/>
      <c r="LA163" s="61"/>
      <c r="LB163" s="61"/>
      <c r="LC163" s="61"/>
      <c r="LD163" s="61"/>
      <c r="LE163" s="61"/>
      <c r="LF163" s="61"/>
      <c r="LG163" s="61"/>
      <c r="LH163" s="61"/>
      <c r="LI163" s="61"/>
      <c r="LJ163" s="61"/>
      <c r="LK163" s="61"/>
      <c r="LL163" s="61"/>
      <c r="LM163" s="61"/>
      <c r="LN163" s="61"/>
      <c r="LO163" s="61"/>
      <c r="LP163" s="61"/>
      <c r="LQ163" s="61"/>
      <c r="LR163" s="61"/>
      <c r="LS163" s="61"/>
      <c r="LT163" s="61"/>
      <c r="LU163" s="61"/>
      <c r="LV163" s="61"/>
      <c r="LW163" s="61"/>
      <c r="LX163" s="61"/>
      <c r="LY163" s="61"/>
      <c r="LZ163" s="61"/>
      <c r="MA163" s="61"/>
      <c r="MB163" s="61"/>
      <c r="MC163" s="61"/>
      <c r="MD163" s="61"/>
      <c r="ME163" s="61"/>
      <c r="MF163" s="61"/>
      <c r="MG163" s="61"/>
      <c r="MH163" s="61"/>
      <c r="MI163" s="61"/>
      <c r="MJ163" s="61"/>
      <c r="MK163" s="61"/>
      <c r="ML163" s="61"/>
      <c r="MM163" s="61"/>
      <c r="MN163" s="61"/>
      <c r="MO163" s="61"/>
      <c r="MP163" s="61"/>
      <c r="MQ163" s="61"/>
      <c r="MR163" s="61"/>
      <c r="MS163" s="61"/>
      <c r="MT163" s="61"/>
      <c r="MU163" s="61"/>
      <c r="MV163" s="61"/>
      <c r="MW163" s="61"/>
      <c r="MX163" s="61"/>
      <c r="MY163" s="61"/>
      <c r="MZ163" s="61"/>
      <c r="NA163" s="61"/>
      <c r="NB163" s="61"/>
      <c r="NC163" s="61"/>
      <c r="ND163" s="61"/>
      <c r="NE163" s="61"/>
      <c r="NF163" s="61"/>
      <c r="NG163" s="61"/>
    </row>
    <row r="164" spans="1:371" s="133" customFormat="1" ht="15.75" customHeight="1" x14ac:dyDescent="0.25">
      <c r="A164" s="221">
        <v>273</v>
      </c>
      <c r="B164" s="274">
        <v>0</v>
      </c>
      <c r="C164" s="61">
        <v>1</v>
      </c>
      <c r="D164" s="267">
        <v>0</v>
      </c>
      <c r="E164" s="27">
        <v>282</v>
      </c>
      <c r="F164" s="866">
        <f t="shared" si="5"/>
        <v>282</v>
      </c>
      <c r="G164" s="28" t="s">
        <v>1625</v>
      </c>
      <c r="H164" s="232"/>
      <c r="I164" s="161">
        <v>75</v>
      </c>
      <c r="J164" s="342">
        <v>24</v>
      </c>
      <c r="K164" s="348">
        <v>1.61</v>
      </c>
      <c r="L164" s="484">
        <v>1</v>
      </c>
      <c r="M164" s="711">
        <v>1</v>
      </c>
      <c r="N164" s="484"/>
      <c r="P164" s="484"/>
      <c r="Q164" s="633"/>
      <c r="R164" s="626">
        <v>0.79</v>
      </c>
      <c r="S164" s="627">
        <v>71</v>
      </c>
      <c r="T164" s="629"/>
      <c r="U164" s="627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  <c r="CN164" s="61"/>
      <c r="CO164" s="61"/>
      <c r="CP164" s="61"/>
      <c r="CQ164" s="61"/>
      <c r="CR164" s="61"/>
      <c r="CS164" s="61"/>
      <c r="CT164" s="61"/>
      <c r="CU164" s="61"/>
      <c r="CV164" s="61"/>
      <c r="CW164" s="61"/>
      <c r="CX164" s="61"/>
      <c r="CY164" s="61"/>
      <c r="CZ164" s="61"/>
      <c r="DA164" s="61"/>
      <c r="DB164" s="61"/>
      <c r="DC164" s="61"/>
      <c r="DD164" s="61"/>
      <c r="DE164" s="61"/>
      <c r="DF164" s="61"/>
      <c r="DG164" s="61"/>
      <c r="DH164" s="61"/>
      <c r="DI164" s="61"/>
      <c r="DJ164" s="61"/>
      <c r="DK164" s="61"/>
      <c r="DL164" s="61"/>
      <c r="DM164" s="61"/>
      <c r="DN164" s="61"/>
      <c r="DO164" s="61"/>
      <c r="DP164" s="61"/>
      <c r="DQ164" s="61"/>
      <c r="DR164" s="61"/>
      <c r="DS164" s="61"/>
      <c r="DT164" s="61"/>
      <c r="DU164" s="61"/>
      <c r="DV164" s="61"/>
      <c r="DW164" s="61"/>
      <c r="DX164" s="61"/>
      <c r="DY164" s="61"/>
      <c r="DZ164" s="61"/>
      <c r="EA164" s="61"/>
      <c r="EB164" s="61"/>
      <c r="EC164" s="61"/>
      <c r="ED164" s="61"/>
      <c r="EE164" s="61"/>
      <c r="EF164" s="61"/>
      <c r="EG164" s="61"/>
      <c r="EH164" s="61"/>
      <c r="EI164" s="61"/>
      <c r="EJ164" s="61"/>
      <c r="EK164" s="61"/>
      <c r="EL164" s="61"/>
      <c r="EM164" s="61"/>
      <c r="EN164" s="61"/>
      <c r="EO164" s="61"/>
      <c r="EP164" s="61"/>
      <c r="EQ164" s="61"/>
      <c r="ER164" s="61"/>
      <c r="ES164" s="61"/>
      <c r="ET164" s="61"/>
      <c r="EU164" s="61"/>
      <c r="EV164" s="61"/>
      <c r="EW164" s="61"/>
      <c r="EX164" s="61"/>
      <c r="EY164" s="61"/>
      <c r="EZ164" s="61"/>
      <c r="FA164" s="61"/>
      <c r="FB164" s="61"/>
      <c r="FC164" s="61"/>
      <c r="FD164" s="61"/>
      <c r="FE164" s="61"/>
      <c r="FF164" s="61"/>
      <c r="FG164" s="61"/>
      <c r="FH164" s="61"/>
      <c r="FI164" s="61"/>
      <c r="FJ164" s="61"/>
      <c r="FK164" s="61"/>
      <c r="FL164" s="61"/>
      <c r="FM164" s="61"/>
      <c r="FN164" s="61"/>
      <c r="FO164" s="61"/>
      <c r="FP164" s="61"/>
      <c r="FQ164" s="61"/>
      <c r="FR164" s="61"/>
      <c r="FS164" s="61"/>
      <c r="FT164" s="61"/>
      <c r="FU164" s="61"/>
      <c r="FV164" s="61"/>
      <c r="FW164" s="61"/>
      <c r="FX164" s="61"/>
      <c r="FY164" s="61"/>
      <c r="FZ164" s="61"/>
      <c r="GA164" s="61"/>
      <c r="GB164" s="61"/>
      <c r="GC164" s="61"/>
      <c r="GD164" s="61"/>
      <c r="GE164" s="61"/>
      <c r="GF164" s="61"/>
      <c r="GG164" s="61"/>
      <c r="GH164" s="61"/>
      <c r="GI164" s="61"/>
      <c r="GJ164" s="61"/>
      <c r="GK164" s="61"/>
      <c r="GL164" s="61"/>
      <c r="GM164" s="61"/>
      <c r="GN164" s="61"/>
      <c r="GO164" s="61"/>
      <c r="GP164" s="61"/>
      <c r="GQ164" s="61"/>
      <c r="GR164" s="61"/>
      <c r="GS164" s="61"/>
      <c r="GT164" s="61"/>
      <c r="GU164" s="61"/>
      <c r="GV164" s="61"/>
      <c r="GW164" s="61"/>
      <c r="GX164" s="61"/>
      <c r="GY164" s="61"/>
      <c r="GZ164" s="61"/>
      <c r="HA164" s="61"/>
      <c r="HB164" s="61"/>
      <c r="HC164" s="61"/>
      <c r="HD164" s="61"/>
      <c r="HE164" s="61"/>
      <c r="HF164" s="61"/>
      <c r="HG164" s="61"/>
      <c r="HH164" s="61"/>
      <c r="HI164" s="61"/>
      <c r="HJ164" s="61"/>
      <c r="HK164" s="61"/>
      <c r="HL164" s="61"/>
      <c r="HM164" s="61"/>
      <c r="HN164" s="61"/>
      <c r="HO164" s="61"/>
      <c r="HP164" s="61"/>
      <c r="HQ164" s="61"/>
      <c r="HR164" s="61"/>
      <c r="HS164" s="61"/>
      <c r="HT164" s="61"/>
      <c r="HU164" s="61"/>
      <c r="HV164" s="61"/>
      <c r="HW164" s="61"/>
      <c r="HX164" s="61"/>
      <c r="HY164" s="61"/>
      <c r="HZ164" s="61"/>
      <c r="IA164" s="61"/>
      <c r="IB164" s="61"/>
      <c r="IC164" s="61"/>
      <c r="ID164" s="61"/>
      <c r="IE164" s="61"/>
      <c r="IF164" s="61"/>
      <c r="IG164" s="61"/>
      <c r="IH164" s="61"/>
      <c r="II164" s="61"/>
      <c r="IJ164" s="61"/>
      <c r="IK164" s="61"/>
      <c r="IL164" s="61"/>
      <c r="IM164" s="61"/>
      <c r="IN164" s="61"/>
      <c r="IO164" s="61"/>
      <c r="IP164" s="61"/>
      <c r="IQ164" s="61"/>
      <c r="IR164" s="61"/>
      <c r="IS164" s="61"/>
      <c r="IT164" s="61"/>
      <c r="IU164" s="61"/>
      <c r="IV164" s="61"/>
      <c r="IW164" s="61"/>
      <c r="IX164" s="61"/>
      <c r="IY164" s="61"/>
      <c r="IZ164" s="61"/>
      <c r="JA164" s="61"/>
      <c r="JB164" s="61"/>
      <c r="JC164" s="61"/>
      <c r="JD164" s="61"/>
      <c r="JE164" s="61"/>
      <c r="JF164" s="61"/>
      <c r="JG164" s="61"/>
      <c r="JH164" s="61"/>
      <c r="JI164" s="61"/>
      <c r="JJ164" s="61"/>
      <c r="JK164" s="61"/>
      <c r="JL164" s="61"/>
      <c r="JM164" s="61"/>
      <c r="JN164" s="61"/>
      <c r="JO164" s="61"/>
      <c r="JP164" s="61"/>
      <c r="JQ164" s="61"/>
      <c r="JR164" s="61"/>
      <c r="JS164" s="61"/>
      <c r="JT164" s="61"/>
      <c r="JU164" s="61"/>
      <c r="JV164" s="61"/>
      <c r="JW164" s="61"/>
      <c r="JX164" s="61"/>
      <c r="JY164" s="61"/>
      <c r="JZ164" s="61"/>
      <c r="KA164" s="61"/>
      <c r="KB164" s="61"/>
      <c r="KC164" s="61"/>
      <c r="KD164" s="61"/>
      <c r="KE164" s="61"/>
      <c r="KF164" s="61"/>
      <c r="KG164" s="61"/>
      <c r="KH164" s="61"/>
      <c r="KI164" s="61"/>
      <c r="KJ164" s="61"/>
      <c r="KK164" s="61"/>
      <c r="KL164" s="61"/>
      <c r="KM164" s="61"/>
      <c r="KN164" s="61"/>
      <c r="KO164" s="61"/>
      <c r="KP164" s="61"/>
      <c r="KQ164" s="61"/>
      <c r="KR164" s="61"/>
      <c r="KS164" s="61"/>
      <c r="KT164" s="61"/>
      <c r="KU164" s="61"/>
      <c r="KV164" s="61"/>
      <c r="KW164" s="61"/>
      <c r="KX164" s="61"/>
      <c r="KY164" s="61"/>
      <c r="KZ164" s="61"/>
      <c r="LA164" s="61"/>
      <c r="LB164" s="61"/>
      <c r="LC164" s="61"/>
      <c r="LD164" s="61"/>
      <c r="LE164" s="61"/>
      <c r="LF164" s="61"/>
      <c r="LG164" s="61"/>
      <c r="LH164" s="61"/>
      <c r="LI164" s="61"/>
      <c r="LJ164" s="61"/>
      <c r="LK164" s="61"/>
      <c r="LL164" s="61"/>
      <c r="LM164" s="61"/>
      <c r="LN164" s="61"/>
      <c r="LO164" s="61"/>
      <c r="LP164" s="61"/>
      <c r="LQ164" s="61"/>
      <c r="LR164" s="61"/>
      <c r="LS164" s="61"/>
      <c r="LT164" s="61"/>
      <c r="LU164" s="61"/>
      <c r="LV164" s="61"/>
      <c r="LW164" s="61"/>
      <c r="LX164" s="61"/>
      <c r="LY164" s="61"/>
      <c r="LZ164" s="61"/>
      <c r="MA164" s="61"/>
      <c r="MB164" s="61"/>
      <c r="MC164" s="61"/>
      <c r="MD164" s="61"/>
      <c r="ME164" s="61"/>
      <c r="MF164" s="61"/>
      <c r="MG164" s="61"/>
      <c r="MH164" s="61"/>
      <c r="MI164" s="61"/>
      <c r="MJ164" s="61"/>
      <c r="MK164" s="61"/>
      <c r="ML164" s="61"/>
      <c r="MM164" s="61"/>
      <c r="MN164" s="61"/>
      <c r="MO164" s="61"/>
      <c r="MP164" s="61"/>
      <c r="MQ164" s="61"/>
      <c r="MR164" s="61"/>
      <c r="MS164" s="61"/>
      <c r="MT164" s="61"/>
      <c r="MU164" s="61"/>
      <c r="MV164" s="61"/>
      <c r="MW164" s="61"/>
      <c r="MX164" s="61"/>
      <c r="MY164" s="61"/>
      <c r="MZ164" s="61"/>
      <c r="NA164" s="61"/>
      <c r="NB164" s="61"/>
      <c r="NC164" s="61"/>
      <c r="ND164" s="61"/>
      <c r="NE164" s="61"/>
      <c r="NF164" s="61"/>
      <c r="NG164" s="61"/>
    </row>
    <row r="165" spans="1:371" s="133" customFormat="1" ht="15" customHeight="1" x14ac:dyDescent="0.25">
      <c r="A165" s="274">
        <v>274</v>
      </c>
      <c r="B165" s="221">
        <v>0</v>
      </c>
      <c r="C165" s="61">
        <v>1</v>
      </c>
      <c r="D165" s="267">
        <v>0</v>
      </c>
      <c r="E165" s="27">
        <v>283</v>
      </c>
      <c r="F165" s="866">
        <f t="shared" si="5"/>
        <v>283</v>
      </c>
      <c r="G165" s="28" t="s">
        <v>1625</v>
      </c>
      <c r="H165" s="232"/>
      <c r="I165" s="161">
        <v>77</v>
      </c>
      <c r="J165" s="342">
        <v>25</v>
      </c>
      <c r="K165" s="348">
        <v>2.0299999999999998</v>
      </c>
      <c r="L165" s="484">
        <v>0</v>
      </c>
      <c r="M165" s="711">
        <v>0</v>
      </c>
      <c r="N165" s="484"/>
      <c r="P165" s="484"/>
      <c r="Q165" s="633"/>
      <c r="R165" s="626">
        <v>0.99</v>
      </c>
      <c r="S165" s="627">
        <v>73</v>
      </c>
      <c r="T165" s="629"/>
      <c r="U165" s="627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  <c r="CY165" s="61"/>
      <c r="CZ165" s="61"/>
      <c r="DA165" s="61"/>
      <c r="DB165" s="61"/>
      <c r="DC165" s="61"/>
      <c r="DD165" s="61"/>
      <c r="DE165" s="61"/>
      <c r="DF165" s="61"/>
      <c r="DG165" s="61"/>
      <c r="DH165" s="61"/>
      <c r="DI165" s="61"/>
      <c r="DJ165" s="61"/>
      <c r="DK165" s="61"/>
      <c r="DL165" s="61"/>
      <c r="DM165" s="61"/>
      <c r="DN165" s="61"/>
      <c r="DO165" s="61"/>
      <c r="DP165" s="61"/>
      <c r="DQ165" s="61"/>
      <c r="DR165" s="61"/>
      <c r="DS165" s="61"/>
      <c r="DT165" s="61"/>
      <c r="DU165" s="61"/>
      <c r="DV165" s="61"/>
      <c r="DW165" s="61"/>
      <c r="DX165" s="61"/>
      <c r="DY165" s="61"/>
      <c r="DZ165" s="61"/>
      <c r="EA165" s="61"/>
      <c r="EB165" s="61"/>
      <c r="EC165" s="61"/>
      <c r="ED165" s="61"/>
      <c r="EE165" s="61"/>
      <c r="EF165" s="61"/>
      <c r="EG165" s="61"/>
      <c r="EH165" s="61"/>
      <c r="EI165" s="61"/>
      <c r="EJ165" s="61"/>
      <c r="EK165" s="61"/>
      <c r="EL165" s="61"/>
      <c r="EM165" s="61"/>
      <c r="EN165" s="61"/>
      <c r="EO165" s="61"/>
      <c r="EP165" s="61"/>
      <c r="EQ165" s="61"/>
      <c r="ER165" s="61"/>
      <c r="ES165" s="61"/>
      <c r="ET165" s="61"/>
      <c r="EU165" s="61"/>
      <c r="EV165" s="61"/>
      <c r="EW165" s="61"/>
      <c r="EX165" s="61"/>
      <c r="EY165" s="61"/>
      <c r="EZ165" s="61"/>
      <c r="FA165" s="61"/>
      <c r="FB165" s="61"/>
      <c r="FC165" s="61"/>
      <c r="FD165" s="61"/>
      <c r="FE165" s="61"/>
      <c r="FF165" s="61"/>
      <c r="FG165" s="61"/>
      <c r="FH165" s="61"/>
      <c r="FI165" s="61"/>
      <c r="FJ165" s="61"/>
      <c r="FK165" s="61"/>
      <c r="FL165" s="61"/>
      <c r="FM165" s="61"/>
      <c r="FN165" s="61"/>
      <c r="FO165" s="61"/>
      <c r="FP165" s="61"/>
      <c r="FQ165" s="61"/>
      <c r="FR165" s="61"/>
      <c r="FS165" s="61"/>
      <c r="FT165" s="61"/>
      <c r="FU165" s="61"/>
      <c r="FV165" s="61"/>
      <c r="FW165" s="61"/>
      <c r="FX165" s="61"/>
      <c r="FY165" s="61"/>
      <c r="FZ165" s="61"/>
      <c r="GA165" s="61"/>
      <c r="GB165" s="61"/>
      <c r="GC165" s="61"/>
      <c r="GD165" s="61"/>
      <c r="GE165" s="61"/>
      <c r="GF165" s="61"/>
      <c r="GG165" s="61"/>
      <c r="GH165" s="61"/>
      <c r="GI165" s="61"/>
      <c r="GJ165" s="61"/>
      <c r="GK165" s="61"/>
      <c r="GL165" s="61"/>
      <c r="GM165" s="61"/>
      <c r="GN165" s="61"/>
      <c r="GO165" s="61"/>
      <c r="GP165" s="61"/>
      <c r="GQ165" s="61"/>
      <c r="GR165" s="61"/>
      <c r="GS165" s="61"/>
      <c r="GT165" s="61"/>
      <c r="GU165" s="61"/>
      <c r="GV165" s="61"/>
      <c r="GW165" s="61"/>
      <c r="GX165" s="61"/>
      <c r="GY165" s="61"/>
      <c r="GZ165" s="61"/>
      <c r="HA165" s="61"/>
      <c r="HB165" s="61"/>
      <c r="HC165" s="61"/>
      <c r="HD165" s="61"/>
      <c r="HE165" s="61"/>
      <c r="HF165" s="61"/>
      <c r="HG165" s="61"/>
      <c r="HH165" s="61"/>
      <c r="HI165" s="61"/>
      <c r="HJ165" s="61"/>
      <c r="HK165" s="61"/>
      <c r="HL165" s="61"/>
      <c r="HM165" s="61"/>
      <c r="HN165" s="61"/>
      <c r="HO165" s="61"/>
      <c r="HP165" s="61"/>
      <c r="HQ165" s="61"/>
      <c r="HR165" s="61"/>
      <c r="HS165" s="61"/>
      <c r="HT165" s="61"/>
      <c r="HU165" s="61"/>
      <c r="HV165" s="61"/>
      <c r="HW165" s="61"/>
      <c r="HX165" s="61"/>
      <c r="HY165" s="61"/>
      <c r="HZ165" s="61"/>
      <c r="IA165" s="61"/>
      <c r="IB165" s="61"/>
      <c r="IC165" s="61"/>
      <c r="ID165" s="61"/>
      <c r="IE165" s="61"/>
      <c r="IF165" s="61"/>
      <c r="IG165" s="61"/>
      <c r="IH165" s="61"/>
      <c r="II165" s="61"/>
      <c r="IJ165" s="61"/>
      <c r="IK165" s="61"/>
      <c r="IL165" s="61"/>
      <c r="IM165" s="61"/>
      <c r="IN165" s="61"/>
      <c r="IO165" s="61"/>
      <c r="IP165" s="61"/>
      <c r="IQ165" s="61"/>
      <c r="IR165" s="61"/>
      <c r="IS165" s="61"/>
      <c r="IT165" s="61"/>
      <c r="IU165" s="61"/>
      <c r="IV165" s="61"/>
      <c r="IW165" s="61"/>
      <c r="IX165" s="61"/>
      <c r="IY165" s="61"/>
      <c r="IZ165" s="61"/>
      <c r="JA165" s="61"/>
      <c r="JB165" s="61"/>
      <c r="JC165" s="61"/>
      <c r="JD165" s="61"/>
      <c r="JE165" s="61"/>
      <c r="JF165" s="61"/>
      <c r="JG165" s="61"/>
      <c r="JH165" s="61"/>
      <c r="JI165" s="61"/>
      <c r="JJ165" s="61"/>
      <c r="JK165" s="61"/>
      <c r="JL165" s="61"/>
      <c r="JM165" s="61"/>
      <c r="JN165" s="61"/>
      <c r="JO165" s="61"/>
      <c r="JP165" s="61"/>
      <c r="JQ165" s="61"/>
      <c r="JR165" s="61"/>
      <c r="JS165" s="61"/>
      <c r="JT165" s="61"/>
      <c r="JU165" s="61"/>
      <c r="JV165" s="61"/>
      <c r="JW165" s="61"/>
      <c r="JX165" s="61"/>
      <c r="JY165" s="61"/>
      <c r="JZ165" s="61"/>
      <c r="KA165" s="61"/>
      <c r="KB165" s="61"/>
      <c r="KC165" s="61"/>
      <c r="KD165" s="61"/>
      <c r="KE165" s="61"/>
      <c r="KF165" s="61"/>
      <c r="KG165" s="61"/>
      <c r="KH165" s="61"/>
      <c r="KI165" s="61"/>
      <c r="KJ165" s="61"/>
      <c r="KK165" s="61"/>
      <c r="KL165" s="61"/>
      <c r="KM165" s="61"/>
      <c r="KN165" s="61"/>
      <c r="KO165" s="61"/>
      <c r="KP165" s="61"/>
      <c r="KQ165" s="61"/>
      <c r="KR165" s="61"/>
      <c r="KS165" s="61"/>
      <c r="KT165" s="61"/>
      <c r="KU165" s="61"/>
      <c r="KV165" s="61"/>
      <c r="KW165" s="61"/>
      <c r="KX165" s="61"/>
      <c r="KY165" s="61"/>
      <c r="KZ165" s="61"/>
      <c r="LA165" s="61"/>
      <c r="LB165" s="61"/>
      <c r="LC165" s="61"/>
      <c r="LD165" s="61"/>
      <c r="LE165" s="61"/>
      <c r="LF165" s="61"/>
      <c r="LG165" s="61"/>
      <c r="LH165" s="61"/>
      <c r="LI165" s="61"/>
      <c r="LJ165" s="61"/>
      <c r="LK165" s="61"/>
      <c r="LL165" s="61"/>
      <c r="LM165" s="61"/>
      <c r="LN165" s="61"/>
      <c r="LO165" s="61"/>
      <c r="LP165" s="61"/>
      <c r="LQ165" s="61"/>
      <c r="LR165" s="61"/>
      <c r="LS165" s="61"/>
      <c r="LT165" s="61"/>
      <c r="LU165" s="61"/>
      <c r="LV165" s="61"/>
      <c r="LW165" s="61"/>
      <c r="LX165" s="61"/>
      <c r="LY165" s="61"/>
      <c r="LZ165" s="61"/>
      <c r="MA165" s="61"/>
      <c r="MB165" s="61"/>
      <c r="MC165" s="61"/>
      <c r="MD165" s="61"/>
      <c r="ME165" s="61"/>
      <c r="MF165" s="61"/>
      <c r="MG165" s="61"/>
      <c r="MH165" s="61"/>
      <c r="MI165" s="61"/>
      <c r="MJ165" s="61"/>
      <c r="MK165" s="61"/>
      <c r="ML165" s="61"/>
      <c r="MM165" s="61"/>
      <c r="MN165" s="61"/>
      <c r="MO165" s="61"/>
      <c r="MP165" s="61"/>
      <c r="MQ165" s="61"/>
      <c r="MR165" s="61"/>
      <c r="MS165" s="61"/>
      <c r="MT165" s="61"/>
      <c r="MU165" s="61"/>
      <c r="MV165" s="61"/>
      <c r="MW165" s="61"/>
      <c r="MX165" s="61"/>
      <c r="MY165" s="61"/>
      <c r="MZ165" s="61"/>
      <c r="NA165" s="61"/>
      <c r="NB165" s="61"/>
      <c r="NC165" s="61"/>
      <c r="ND165" s="61"/>
      <c r="NE165" s="61"/>
      <c r="NF165" s="61"/>
      <c r="NG165" s="61"/>
    </row>
    <row r="166" spans="1:371" s="133" customFormat="1" ht="15" customHeight="1" x14ac:dyDescent="0.25">
      <c r="A166" s="221">
        <v>275</v>
      </c>
      <c r="B166" s="221">
        <v>0</v>
      </c>
      <c r="C166" s="61">
        <v>1</v>
      </c>
      <c r="D166" s="267">
        <v>0</v>
      </c>
      <c r="E166" s="27">
        <v>284</v>
      </c>
      <c r="F166" s="866">
        <f t="shared" si="5"/>
        <v>284</v>
      </c>
      <c r="G166" s="28" t="s">
        <v>1625</v>
      </c>
      <c r="H166" s="232"/>
      <c r="I166" s="161">
        <v>65</v>
      </c>
      <c r="J166" s="342">
        <v>28</v>
      </c>
      <c r="K166" s="348">
        <v>2.16</v>
      </c>
      <c r="L166" s="484">
        <v>0</v>
      </c>
      <c r="M166" s="711">
        <v>1</v>
      </c>
      <c r="N166" s="484"/>
      <c r="P166" s="484"/>
      <c r="Q166" s="633"/>
      <c r="R166" s="592"/>
      <c r="S166" s="592"/>
      <c r="T166" s="629"/>
      <c r="U166" s="627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  <c r="CP166" s="61"/>
      <c r="CQ166" s="61"/>
      <c r="CR166" s="61"/>
      <c r="CS166" s="61"/>
      <c r="CT166" s="61"/>
      <c r="CU166" s="61"/>
      <c r="CV166" s="61"/>
      <c r="CW166" s="61"/>
      <c r="CX166" s="61"/>
      <c r="CY166" s="61"/>
      <c r="CZ166" s="61"/>
      <c r="DA166" s="61"/>
      <c r="DB166" s="61"/>
      <c r="DC166" s="61"/>
      <c r="DD166" s="61"/>
      <c r="DE166" s="61"/>
      <c r="DF166" s="61"/>
      <c r="DG166" s="61"/>
      <c r="DH166" s="61"/>
      <c r="DI166" s="61"/>
      <c r="DJ166" s="61"/>
      <c r="DK166" s="61"/>
      <c r="DL166" s="61"/>
      <c r="DM166" s="61"/>
      <c r="DN166" s="61"/>
      <c r="DO166" s="61"/>
      <c r="DP166" s="61"/>
      <c r="DQ166" s="61"/>
      <c r="DR166" s="61"/>
      <c r="DS166" s="61"/>
      <c r="DT166" s="61"/>
      <c r="DU166" s="61"/>
      <c r="DV166" s="61"/>
      <c r="DW166" s="61"/>
      <c r="DX166" s="61"/>
      <c r="DY166" s="61"/>
      <c r="DZ166" s="61"/>
      <c r="EA166" s="61"/>
      <c r="EB166" s="61"/>
      <c r="EC166" s="61"/>
      <c r="ED166" s="61"/>
      <c r="EE166" s="61"/>
      <c r="EF166" s="61"/>
      <c r="EG166" s="61"/>
      <c r="EH166" s="61"/>
      <c r="EI166" s="61"/>
      <c r="EJ166" s="61"/>
      <c r="EK166" s="61"/>
      <c r="EL166" s="61"/>
      <c r="EM166" s="61"/>
      <c r="EN166" s="61"/>
      <c r="EO166" s="61"/>
      <c r="EP166" s="61"/>
      <c r="EQ166" s="61"/>
      <c r="ER166" s="61"/>
      <c r="ES166" s="61"/>
      <c r="ET166" s="61"/>
      <c r="EU166" s="61"/>
      <c r="EV166" s="61"/>
      <c r="EW166" s="61"/>
      <c r="EX166" s="61"/>
      <c r="EY166" s="61"/>
      <c r="EZ166" s="61"/>
      <c r="FA166" s="61"/>
      <c r="FB166" s="61"/>
      <c r="FC166" s="61"/>
      <c r="FD166" s="61"/>
      <c r="FE166" s="61"/>
      <c r="FF166" s="61"/>
      <c r="FG166" s="61"/>
      <c r="FH166" s="61"/>
      <c r="FI166" s="61"/>
      <c r="FJ166" s="61"/>
      <c r="FK166" s="61"/>
      <c r="FL166" s="61"/>
      <c r="FM166" s="61"/>
      <c r="FN166" s="61"/>
      <c r="FO166" s="61"/>
      <c r="FP166" s="61"/>
      <c r="FQ166" s="61"/>
      <c r="FR166" s="61"/>
      <c r="FS166" s="61"/>
      <c r="FT166" s="61"/>
      <c r="FU166" s="61"/>
      <c r="FV166" s="61"/>
      <c r="FW166" s="61"/>
      <c r="FX166" s="61"/>
      <c r="FY166" s="61"/>
      <c r="FZ166" s="61"/>
      <c r="GA166" s="61"/>
      <c r="GB166" s="61"/>
      <c r="GC166" s="61"/>
      <c r="GD166" s="61"/>
      <c r="GE166" s="61"/>
      <c r="GF166" s="61"/>
      <c r="GG166" s="61"/>
      <c r="GH166" s="61"/>
      <c r="GI166" s="61"/>
      <c r="GJ166" s="61"/>
      <c r="GK166" s="61"/>
      <c r="GL166" s="61"/>
      <c r="GM166" s="61"/>
      <c r="GN166" s="61"/>
      <c r="GO166" s="61"/>
      <c r="GP166" s="61"/>
      <c r="GQ166" s="61"/>
      <c r="GR166" s="61"/>
      <c r="GS166" s="61"/>
      <c r="GT166" s="61"/>
      <c r="GU166" s="61"/>
      <c r="GV166" s="61"/>
      <c r="GW166" s="61"/>
      <c r="GX166" s="61"/>
      <c r="GY166" s="61"/>
      <c r="GZ166" s="61"/>
      <c r="HA166" s="61"/>
      <c r="HB166" s="61"/>
      <c r="HC166" s="61"/>
      <c r="HD166" s="61"/>
      <c r="HE166" s="61"/>
      <c r="HF166" s="61"/>
      <c r="HG166" s="61"/>
      <c r="HH166" s="61"/>
      <c r="HI166" s="61"/>
      <c r="HJ166" s="61"/>
      <c r="HK166" s="61"/>
      <c r="HL166" s="61"/>
      <c r="HM166" s="61"/>
      <c r="HN166" s="61"/>
      <c r="HO166" s="61"/>
      <c r="HP166" s="61"/>
      <c r="HQ166" s="61"/>
      <c r="HR166" s="61"/>
      <c r="HS166" s="61"/>
      <c r="HT166" s="61"/>
      <c r="HU166" s="61"/>
      <c r="HV166" s="61"/>
      <c r="HW166" s="61"/>
      <c r="HX166" s="61"/>
      <c r="HY166" s="61"/>
      <c r="HZ166" s="61"/>
      <c r="IA166" s="61"/>
      <c r="IB166" s="61"/>
      <c r="IC166" s="61"/>
      <c r="ID166" s="61"/>
      <c r="IE166" s="61"/>
      <c r="IF166" s="61"/>
      <c r="IG166" s="61"/>
      <c r="IH166" s="61"/>
      <c r="II166" s="61"/>
      <c r="IJ166" s="61"/>
      <c r="IK166" s="61"/>
      <c r="IL166" s="61"/>
      <c r="IM166" s="61"/>
      <c r="IN166" s="61"/>
      <c r="IO166" s="61"/>
      <c r="IP166" s="61"/>
      <c r="IQ166" s="61"/>
      <c r="IR166" s="61"/>
      <c r="IS166" s="61"/>
      <c r="IT166" s="61"/>
      <c r="IU166" s="61"/>
      <c r="IV166" s="61"/>
      <c r="IW166" s="61"/>
      <c r="IX166" s="61"/>
      <c r="IY166" s="61"/>
      <c r="IZ166" s="61"/>
      <c r="JA166" s="61"/>
      <c r="JB166" s="61"/>
      <c r="JC166" s="61"/>
      <c r="JD166" s="61"/>
      <c r="JE166" s="61"/>
      <c r="JF166" s="61"/>
      <c r="JG166" s="61"/>
      <c r="JH166" s="61"/>
      <c r="JI166" s="61"/>
      <c r="JJ166" s="61"/>
      <c r="JK166" s="61"/>
      <c r="JL166" s="61"/>
      <c r="JM166" s="61"/>
      <c r="JN166" s="61"/>
      <c r="JO166" s="61"/>
      <c r="JP166" s="61"/>
      <c r="JQ166" s="61"/>
      <c r="JR166" s="61"/>
      <c r="JS166" s="61"/>
      <c r="JT166" s="61"/>
      <c r="JU166" s="61"/>
      <c r="JV166" s="61"/>
      <c r="JW166" s="61"/>
      <c r="JX166" s="61"/>
      <c r="JY166" s="61"/>
      <c r="JZ166" s="61"/>
      <c r="KA166" s="61"/>
      <c r="KB166" s="61"/>
      <c r="KC166" s="61"/>
      <c r="KD166" s="61"/>
      <c r="KE166" s="61"/>
      <c r="KF166" s="61"/>
      <c r="KG166" s="61"/>
      <c r="KH166" s="61"/>
      <c r="KI166" s="61"/>
      <c r="KJ166" s="61"/>
      <c r="KK166" s="61"/>
      <c r="KL166" s="61"/>
      <c r="KM166" s="61"/>
      <c r="KN166" s="61"/>
      <c r="KO166" s="61"/>
      <c r="KP166" s="61"/>
      <c r="KQ166" s="61"/>
      <c r="KR166" s="61"/>
      <c r="KS166" s="61"/>
      <c r="KT166" s="61"/>
      <c r="KU166" s="61"/>
      <c r="KV166" s="61"/>
      <c r="KW166" s="61"/>
      <c r="KX166" s="61"/>
      <c r="KY166" s="61"/>
      <c r="KZ166" s="61"/>
      <c r="LA166" s="61"/>
      <c r="LB166" s="61"/>
      <c r="LC166" s="61"/>
      <c r="LD166" s="61"/>
      <c r="LE166" s="61"/>
      <c r="LF166" s="61"/>
      <c r="LG166" s="61"/>
      <c r="LH166" s="61"/>
      <c r="LI166" s="61"/>
      <c r="LJ166" s="61"/>
      <c r="LK166" s="61"/>
      <c r="LL166" s="61"/>
      <c r="LM166" s="61"/>
      <c r="LN166" s="61"/>
      <c r="LO166" s="61"/>
      <c r="LP166" s="61"/>
      <c r="LQ166" s="61"/>
      <c r="LR166" s="61"/>
      <c r="LS166" s="61"/>
      <c r="LT166" s="61"/>
      <c r="LU166" s="61"/>
      <c r="LV166" s="61"/>
      <c r="LW166" s="61"/>
      <c r="LX166" s="61"/>
      <c r="LY166" s="61"/>
      <c r="LZ166" s="61"/>
      <c r="MA166" s="61"/>
      <c r="MB166" s="61"/>
      <c r="MC166" s="61"/>
      <c r="MD166" s="61"/>
      <c r="ME166" s="61"/>
      <c r="MF166" s="61"/>
      <c r="MG166" s="61"/>
      <c r="MH166" s="61"/>
      <c r="MI166" s="61"/>
      <c r="MJ166" s="61"/>
      <c r="MK166" s="61"/>
      <c r="ML166" s="61"/>
      <c r="MM166" s="61"/>
      <c r="MN166" s="61"/>
      <c r="MO166" s="61"/>
      <c r="MP166" s="61"/>
      <c r="MQ166" s="61"/>
      <c r="MR166" s="61"/>
      <c r="MS166" s="61"/>
      <c r="MT166" s="61"/>
      <c r="MU166" s="61"/>
      <c r="MV166" s="61"/>
      <c r="MW166" s="61"/>
      <c r="MX166" s="61"/>
      <c r="MY166" s="61"/>
      <c r="MZ166" s="61"/>
      <c r="NA166" s="61"/>
      <c r="NB166" s="61"/>
      <c r="NC166" s="61"/>
      <c r="ND166" s="61"/>
      <c r="NE166" s="61"/>
      <c r="NF166" s="61"/>
      <c r="NG166" s="61"/>
    </row>
    <row r="167" spans="1:371" s="133" customFormat="1" ht="15.75" customHeight="1" x14ac:dyDescent="0.25">
      <c r="A167" s="221">
        <v>276</v>
      </c>
      <c r="B167" s="221">
        <v>0</v>
      </c>
      <c r="C167" s="61">
        <v>1</v>
      </c>
      <c r="D167" s="267">
        <v>0</v>
      </c>
      <c r="E167" s="27">
        <v>285</v>
      </c>
      <c r="F167" s="866">
        <f t="shared" si="5"/>
        <v>285</v>
      </c>
      <c r="G167" s="28" t="s">
        <v>1625</v>
      </c>
      <c r="H167" s="232"/>
      <c r="I167" s="161">
        <v>66</v>
      </c>
      <c r="J167" s="342">
        <v>30</v>
      </c>
      <c r="K167" s="348">
        <v>2.2200000000000002</v>
      </c>
      <c r="L167" s="484">
        <v>0</v>
      </c>
      <c r="M167" s="711">
        <v>1</v>
      </c>
      <c r="N167" s="484"/>
      <c r="P167" s="484"/>
      <c r="Q167" s="633"/>
      <c r="R167" s="626">
        <v>1.36</v>
      </c>
      <c r="S167" s="627">
        <v>78</v>
      </c>
      <c r="T167" s="629"/>
      <c r="U167" s="627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61"/>
      <c r="CE167" s="61"/>
      <c r="CF167" s="61"/>
      <c r="CG167" s="61"/>
      <c r="CH167" s="61"/>
      <c r="CI167" s="61"/>
      <c r="CJ167" s="61"/>
      <c r="CK167" s="61"/>
      <c r="CL167" s="61"/>
      <c r="CM167" s="61"/>
      <c r="CN167" s="61"/>
      <c r="CO167" s="61"/>
      <c r="CP167" s="61"/>
      <c r="CQ167" s="61"/>
      <c r="CR167" s="61"/>
      <c r="CS167" s="61"/>
      <c r="CT167" s="61"/>
      <c r="CU167" s="61"/>
      <c r="CV167" s="61"/>
      <c r="CW167" s="61"/>
      <c r="CX167" s="61"/>
      <c r="CY167" s="61"/>
      <c r="CZ167" s="61"/>
      <c r="DA167" s="61"/>
      <c r="DB167" s="61"/>
      <c r="DC167" s="61"/>
      <c r="DD167" s="61"/>
      <c r="DE167" s="61"/>
      <c r="DF167" s="61"/>
      <c r="DG167" s="61"/>
      <c r="DH167" s="61"/>
      <c r="DI167" s="61"/>
      <c r="DJ167" s="61"/>
      <c r="DK167" s="61"/>
      <c r="DL167" s="61"/>
      <c r="DM167" s="61"/>
      <c r="DN167" s="61"/>
      <c r="DO167" s="61"/>
      <c r="DP167" s="61"/>
      <c r="DQ167" s="61"/>
      <c r="DR167" s="61"/>
      <c r="DS167" s="61"/>
      <c r="DT167" s="61"/>
      <c r="DU167" s="61"/>
      <c r="DV167" s="61"/>
      <c r="DW167" s="61"/>
      <c r="DX167" s="61"/>
      <c r="DY167" s="61"/>
      <c r="DZ167" s="61"/>
      <c r="EA167" s="61"/>
      <c r="EB167" s="61"/>
      <c r="EC167" s="61"/>
      <c r="ED167" s="61"/>
      <c r="EE167" s="61"/>
      <c r="EF167" s="61"/>
      <c r="EG167" s="61"/>
      <c r="EH167" s="61"/>
      <c r="EI167" s="61"/>
      <c r="EJ167" s="61"/>
      <c r="EK167" s="61"/>
      <c r="EL167" s="61"/>
      <c r="EM167" s="61"/>
      <c r="EN167" s="61"/>
      <c r="EO167" s="61"/>
      <c r="EP167" s="61"/>
      <c r="EQ167" s="61"/>
      <c r="ER167" s="61"/>
      <c r="ES167" s="61"/>
      <c r="ET167" s="61"/>
      <c r="EU167" s="61"/>
      <c r="EV167" s="61"/>
      <c r="EW167" s="61"/>
      <c r="EX167" s="61"/>
      <c r="EY167" s="61"/>
      <c r="EZ167" s="61"/>
      <c r="FA167" s="61"/>
      <c r="FB167" s="61"/>
      <c r="FC167" s="61"/>
      <c r="FD167" s="61"/>
      <c r="FE167" s="61"/>
      <c r="FF167" s="61"/>
      <c r="FG167" s="61"/>
      <c r="FH167" s="61"/>
      <c r="FI167" s="61"/>
      <c r="FJ167" s="61"/>
      <c r="FK167" s="61"/>
      <c r="FL167" s="61"/>
      <c r="FM167" s="61"/>
      <c r="FN167" s="61"/>
      <c r="FO167" s="61"/>
      <c r="FP167" s="61"/>
      <c r="FQ167" s="61"/>
      <c r="FR167" s="61"/>
      <c r="FS167" s="61"/>
      <c r="FT167" s="61"/>
      <c r="FU167" s="61"/>
      <c r="FV167" s="61"/>
      <c r="FW167" s="61"/>
      <c r="FX167" s="61"/>
      <c r="FY167" s="61"/>
      <c r="FZ167" s="61"/>
      <c r="GA167" s="61"/>
      <c r="GB167" s="61"/>
      <c r="GC167" s="61"/>
      <c r="GD167" s="61"/>
      <c r="GE167" s="61"/>
      <c r="GF167" s="61"/>
      <c r="GG167" s="61"/>
      <c r="GH167" s="61"/>
      <c r="GI167" s="61"/>
      <c r="GJ167" s="61"/>
      <c r="GK167" s="61"/>
      <c r="GL167" s="61"/>
      <c r="GM167" s="61"/>
      <c r="GN167" s="61"/>
      <c r="GO167" s="61"/>
      <c r="GP167" s="61"/>
      <c r="GQ167" s="61"/>
      <c r="GR167" s="61"/>
      <c r="GS167" s="61"/>
      <c r="GT167" s="61"/>
      <c r="GU167" s="61"/>
      <c r="GV167" s="61"/>
      <c r="GW167" s="61"/>
      <c r="GX167" s="61"/>
      <c r="GY167" s="61"/>
      <c r="GZ167" s="61"/>
      <c r="HA167" s="61"/>
      <c r="HB167" s="61"/>
      <c r="HC167" s="61"/>
      <c r="HD167" s="61"/>
      <c r="HE167" s="61"/>
      <c r="HF167" s="61"/>
      <c r="HG167" s="61"/>
      <c r="HH167" s="61"/>
      <c r="HI167" s="61"/>
      <c r="HJ167" s="61"/>
      <c r="HK167" s="61"/>
      <c r="HL167" s="61"/>
      <c r="HM167" s="61"/>
      <c r="HN167" s="61"/>
      <c r="HO167" s="61"/>
      <c r="HP167" s="61"/>
      <c r="HQ167" s="61"/>
      <c r="HR167" s="61"/>
      <c r="HS167" s="61"/>
      <c r="HT167" s="61"/>
      <c r="HU167" s="61"/>
      <c r="HV167" s="61"/>
      <c r="HW167" s="61"/>
      <c r="HX167" s="61"/>
      <c r="HY167" s="61"/>
      <c r="HZ167" s="61"/>
      <c r="IA167" s="61"/>
      <c r="IB167" s="61"/>
      <c r="IC167" s="61"/>
      <c r="ID167" s="61"/>
      <c r="IE167" s="61"/>
      <c r="IF167" s="61"/>
      <c r="IG167" s="61"/>
      <c r="IH167" s="61"/>
      <c r="II167" s="61"/>
      <c r="IJ167" s="61"/>
      <c r="IK167" s="61"/>
      <c r="IL167" s="61"/>
      <c r="IM167" s="61"/>
      <c r="IN167" s="61"/>
      <c r="IO167" s="61"/>
      <c r="IP167" s="61"/>
      <c r="IQ167" s="61"/>
      <c r="IR167" s="61"/>
      <c r="IS167" s="61"/>
      <c r="IT167" s="61"/>
      <c r="IU167" s="61"/>
      <c r="IV167" s="61"/>
      <c r="IW167" s="61"/>
      <c r="IX167" s="61"/>
      <c r="IY167" s="61"/>
      <c r="IZ167" s="61"/>
      <c r="JA167" s="61"/>
      <c r="JB167" s="61"/>
      <c r="JC167" s="61"/>
      <c r="JD167" s="61"/>
      <c r="JE167" s="61"/>
      <c r="JF167" s="61"/>
      <c r="JG167" s="61"/>
      <c r="JH167" s="61"/>
      <c r="JI167" s="61"/>
      <c r="JJ167" s="61"/>
      <c r="JK167" s="61"/>
      <c r="JL167" s="61"/>
      <c r="JM167" s="61"/>
      <c r="JN167" s="61"/>
      <c r="JO167" s="61"/>
      <c r="JP167" s="61"/>
      <c r="JQ167" s="61"/>
      <c r="JR167" s="61"/>
      <c r="JS167" s="61"/>
      <c r="JT167" s="61"/>
      <c r="JU167" s="61"/>
      <c r="JV167" s="61"/>
      <c r="JW167" s="61"/>
      <c r="JX167" s="61"/>
      <c r="JY167" s="61"/>
      <c r="JZ167" s="61"/>
      <c r="KA167" s="61"/>
      <c r="KB167" s="61"/>
      <c r="KC167" s="61"/>
      <c r="KD167" s="61"/>
      <c r="KE167" s="61"/>
      <c r="KF167" s="61"/>
      <c r="KG167" s="61"/>
      <c r="KH167" s="61"/>
      <c r="KI167" s="61"/>
      <c r="KJ167" s="61"/>
      <c r="KK167" s="61"/>
      <c r="KL167" s="61"/>
      <c r="KM167" s="61"/>
      <c r="KN167" s="61"/>
      <c r="KO167" s="61"/>
      <c r="KP167" s="61"/>
      <c r="KQ167" s="61"/>
      <c r="KR167" s="61"/>
      <c r="KS167" s="61"/>
      <c r="KT167" s="61"/>
      <c r="KU167" s="61"/>
      <c r="KV167" s="61"/>
      <c r="KW167" s="61"/>
      <c r="KX167" s="61"/>
      <c r="KY167" s="61"/>
      <c r="KZ167" s="61"/>
      <c r="LA167" s="61"/>
      <c r="LB167" s="61"/>
      <c r="LC167" s="61"/>
      <c r="LD167" s="61"/>
      <c r="LE167" s="61"/>
      <c r="LF167" s="61"/>
      <c r="LG167" s="61"/>
      <c r="LH167" s="61"/>
      <c r="LI167" s="61"/>
      <c r="LJ167" s="61"/>
      <c r="LK167" s="61"/>
      <c r="LL167" s="61"/>
      <c r="LM167" s="61"/>
      <c r="LN167" s="61"/>
      <c r="LO167" s="61"/>
      <c r="LP167" s="61"/>
      <c r="LQ167" s="61"/>
      <c r="LR167" s="61"/>
      <c r="LS167" s="61"/>
      <c r="LT167" s="61"/>
      <c r="LU167" s="61"/>
      <c r="LV167" s="61"/>
      <c r="LW167" s="61"/>
      <c r="LX167" s="61"/>
      <c r="LY167" s="61"/>
      <c r="LZ167" s="61"/>
      <c r="MA167" s="61"/>
      <c r="MB167" s="61"/>
      <c r="MC167" s="61"/>
      <c r="MD167" s="61"/>
      <c r="ME167" s="61"/>
      <c r="MF167" s="61"/>
      <c r="MG167" s="61"/>
      <c r="MH167" s="61"/>
      <c r="MI167" s="61"/>
      <c r="MJ167" s="61"/>
      <c r="MK167" s="61"/>
      <c r="ML167" s="61"/>
      <c r="MM167" s="61"/>
      <c r="MN167" s="61"/>
      <c r="MO167" s="61"/>
      <c r="MP167" s="61"/>
      <c r="MQ167" s="61"/>
      <c r="MR167" s="61"/>
      <c r="MS167" s="61"/>
      <c r="MT167" s="61"/>
      <c r="MU167" s="61"/>
      <c r="MV167" s="61"/>
      <c r="MW167" s="61"/>
      <c r="MX167" s="61"/>
      <c r="MY167" s="61"/>
      <c r="MZ167" s="61"/>
      <c r="NA167" s="61"/>
      <c r="NB167" s="61"/>
      <c r="NC167" s="61"/>
      <c r="ND167" s="61"/>
      <c r="NE167" s="61"/>
      <c r="NF167" s="61"/>
      <c r="NG167" s="61"/>
    </row>
    <row r="168" spans="1:371" s="133" customFormat="1" ht="15" customHeight="1" x14ac:dyDescent="0.25">
      <c r="A168" s="274">
        <v>277</v>
      </c>
      <c r="B168" s="274">
        <v>0</v>
      </c>
      <c r="C168" s="61">
        <v>1</v>
      </c>
      <c r="D168" s="267">
        <v>0</v>
      </c>
      <c r="E168" s="27">
        <v>286</v>
      </c>
      <c r="F168" s="866">
        <f t="shared" si="5"/>
        <v>286</v>
      </c>
      <c r="G168" s="28" t="s">
        <v>1625</v>
      </c>
      <c r="H168" s="232"/>
      <c r="I168" s="161">
        <v>57</v>
      </c>
      <c r="J168" s="342">
        <v>29</v>
      </c>
      <c r="K168" s="348">
        <v>1.83</v>
      </c>
      <c r="L168" s="484">
        <v>1</v>
      </c>
      <c r="M168" s="711">
        <v>0</v>
      </c>
      <c r="N168" s="484"/>
      <c r="P168" s="484"/>
      <c r="Q168" s="633"/>
      <c r="R168" s="626">
        <v>0.76</v>
      </c>
      <c r="S168" s="627">
        <v>78</v>
      </c>
      <c r="T168" s="629"/>
      <c r="U168" s="627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61"/>
      <c r="CE168" s="61"/>
      <c r="CF168" s="61"/>
      <c r="CG168" s="61"/>
      <c r="CH168" s="61"/>
      <c r="CI168" s="61"/>
      <c r="CJ168" s="61"/>
      <c r="CK168" s="61"/>
      <c r="CL168" s="61"/>
      <c r="CM168" s="61"/>
      <c r="CN168" s="61"/>
      <c r="CO168" s="61"/>
      <c r="CP168" s="61"/>
      <c r="CQ168" s="61"/>
      <c r="CR168" s="61"/>
      <c r="CS168" s="61"/>
      <c r="CT168" s="61"/>
      <c r="CU168" s="61"/>
      <c r="CV168" s="61"/>
      <c r="CW168" s="61"/>
      <c r="CX168" s="61"/>
      <c r="CY168" s="61"/>
      <c r="CZ168" s="61"/>
      <c r="DA168" s="61"/>
      <c r="DB168" s="61"/>
      <c r="DC168" s="61"/>
      <c r="DD168" s="61"/>
      <c r="DE168" s="61"/>
      <c r="DF168" s="61"/>
      <c r="DG168" s="61"/>
      <c r="DH168" s="61"/>
      <c r="DI168" s="61"/>
      <c r="DJ168" s="61"/>
      <c r="DK168" s="61"/>
      <c r="DL168" s="61"/>
      <c r="DM168" s="61"/>
      <c r="DN168" s="61"/>
      <c r="DO168" s="61"/>
      <c r="DP168" s="61"/>
      <c r="DQ168" s="61"/>
      <c r="DR168" s="61"/>
      <c r="DS168" s="61"/>
      <c r="DT168" s="61"/>
      <c r="DU168" s="61"/>
      <c r="DV168" s="61"/>
      <c r="DW168" s="61"/>
      <c r="DX168" s="61"/>
      <c r="DY168" s="61"/>
      <c r="DZ168" s="61"/>
      <c r="EA168" s="61"/>
      <c r="EB168" s="61"/>
      <c r="EC168" s="61"/>
      <c r="ED168" s="61"/>
      <c r="EE168" s="61"/>
      <c r="EF168" s="61"/>
      <c r="EG168" s="61"/>
      <c r="EH168" s="61"/>
      <c r="EI168" s="61"/>
      <c r="EJ168" s="61"/>
      <c r="EK168" s="61"/>
      <c r="EL168" s="61"/>
      <c r="EM168" s="61"/>
      <c r="EN168" s="61"/>
      <c r="EO168" s="61"/>
      <c r="EP168" s="61"/>
      <c r="EQ168" s="61"/>
      <c r="ER168" s="61"/>
      <c r="ES168" s="61"/>
      <c r="ET168" s="61"/>
      <c r="EU168" s="61"/>
      <c r="EV168" s="61"/>
      <c r="EW168" s="61"/>
      <c r="EX168" s="61"/>
      <c r="EY168" s="61"/>
      <c r="EZ168" s="61"/>
      <c r="FA168" s="61"/>
      <c r="FB168" s="61"/>
      <c r="FC168" s="61"/>
      <c r="FD168" s="61"/>
      <c r="FE168" s="61"/>
      <c r="FF168" s="61"/>
      <c r="FG168" s="61"/>
      <c r="FH168" s="61"/>
      <c r="FI168" s="61"/>
      <c r="FJ168" s="61"/>
      <c r="FK168" s="61"/>
      <c r="FL168" s="61"/>
      <c r="FM168" s="61"/>
      <c r="FN168" s="61"/>
      <c r="FO168" s="61"/>
      <c r="FP168" s="61"/>
      <c r="FQ168" s="61"/>
      <c r="FR168" s="61"/>
      <c r="FS168" s="61"/>
      <c r="FT168" s="61"/>
      <c r="FU168" s="61"/>
      <c r="FV168" s="61"/>
      <c r="FW168" s="61"/>
      <c r="FX168" s="61"/>
      <c r="FY168" s="61"/>
      <c r="FZ168" s="61"/>
      <c r="GA168" s="61"/>
      <c r="GB168" s="61"/>
      <c r="GC168" s="61"/>
      <c r="GD168" s="61"/>
      <c r="GE168" s="61"/>
      <c r="GF168" s="61"/>
      <c r="GG168" s="61"/>
      <c r="GH168" s="61"/>
      <c r="GI168" s="61"/>
      <c r="GJ168" s="61"/>
      <c r="GK168" s="61"/>
      <c r="GL168" s="61"/>
      <c r="GM168" s="61"/>
      <c r="GN168" s="61"/>
      <c r="GO168" s="61"/>
      <c r="GP168" s="61"/>
      <c r="GQ168" s="61"/>
      <c r="GR168" s="61"/>
      <c r="GS168" s="61"/>
      <c r="GT168" s="61"/>
      <c r="GU168" s="61"/>
      <c r="GV168" s="61"/>
      <c r="GW168" s="61"/>
      <c r="GX168" s="61"/>
      <c r="GY168" s="61"/>
      <c r="GZ168" s="61"/>
      <c r="HA168" s="61"/>
      <c r="HB168" s="61"/>
      <c r="HC168" s="61"/>
      <c r="HD168" s="61"/>
      <c r="HE168" s="61"/>
      <c r="HF168" s="61"/>
      <c r="HG168" s="61"/>
      <c r="HH168" s="61"/>
      <c r="HI168" s="61"/>
      <c r="HJ168" s="61"/>
      <c r="HK168" s="61"/>
      <c r="HL168" s="61"/>
      <c r="HM168" s="61"/>
      <c r="HN168" s="61"/>
      <c r="HO168" s="61"/>
      <c r="HP168" s="61"/>
      <c r="HQ168" s="61"/>
      <c r="HR168" s="61"/>
      <c r="HS168" s="61"/>
      <c r="HT168" s="61"/>
      <c r="HU168" s="61"/>
      <c r="HV168" s="61"/>
      <c r="HW168" s="61"/>
      <c r="HX168" s="61"/>
      <c r="HY168" s="61"/>
      <c r="HZ168" s="61"/>
      <c r="IA168" s="61"/>
      <c r="IB168" s="61"/>
      <c r="IC168" s="61"/>
      <c r="ID168" s="61"/>
      <c r="IE168" s="61"/>
      <c r="IF168" s="61"/>
      <c r="IG168" s="61"/>
      <c r="IH168" s="61"/>
      <c r="II168" s="61"/>
      <c r="IJ168" s="61"/>
      <c r="IK168" s="61"/>
      <c r="IL168" s="61"/>
      <c r="IM168" s="61"/>
      <c r="IN168" s="61"/>
      <c r="IO168" s="61"/>
      <c r="IP168" s="61"/>
      <c r="IQ168" s="61"/>
      <c r="IR168" s="61"/>
      <c r="IS168" s="61"/>
      <c r="IT168" s="61"/>
      <c r="IU168" s="61"/>
      <c r="IV168" s="61"/>
      <c r="IW168" s="61"/>
      <c r="IX168" s="61"/>
      <c r="IY168" s="61"/>
      <c r="IZ168" s="61"/>
      <c r="JA168" s="61"/>
      <c r="JB168" s="61"/>
      <c r="JC168" s="61"/>
      <c r="JD168" s="61"/>
      <c r="JE168" s="61"/>
      <c r="JF168" s="61"/>
      <c r="JG168" s="61"/>
      <c r="JH168" s="61"/>
      <c r="JI168" s="61"/>
      <c r="JJ168" s="61"/>
      <c r="JK168" s="61"/>
      <c r="JL168" s="61"/>
      <c r="JM168" s="61"/>
      <c r="JN168" s="61"/>
      <c r="JO168" s="61"/>
      <c r="JP168" s="61"/>
      <c r="JQ168" s="61"/>
      <c r="JR168" s="61"/>
      <c r="JS168" s="61"/>
      <c r="JT168" s="61"/>
      <c r="JU168" s="61"/>
      <c r="JV168" s="61"/>
      <c r="JW168" s="61"/>
      <c r="JX168" s="61"/>
      <c r="JY168" s="61"/>
      <c r="JZ168" s="61"/>
      <c r="KA168" s="61"/>
      <c r="KB168" s="61"/>
      <c r="KC168" s="61"/>
      <c r="KD168" s="61"/>
      <c r="KE168" s="61"/>
      <c r="KF168" s="61"/>
      <c r="KG168" s="61"/>
      <c r="KH168" s="61"/>
      <c r="KI168" s="61"/>
      <c r="KJ168" s="61"/>
      <c r="KK168" s="61"/>
      <c r="KL168" s="61"/>
      <c r="KM168" s="61"/>
      <c r="KN168" s="61"/>
      <c r="KO168" s="61"/>
      <c r="KP168" s="61"/>
      <c r="KQ168" s="61"/>
      <c r="KR168" s="61"/>
      <c r="KS168" s="61"/>
      <c r="KT168" s="61"/>
      <c r="KU168" s="61"/>
      <c r="KV168" s="61"/>
      <c r="KW168" s="61"/>
      <c r="KX168" s="61"/>
      <c r="KY168" s="61"/>
      <c r="KZ168" s="61"/>
      <c r="LA168" s="61"/>
      <c r="LB168" s="61"/>
      <c r="LC168" s="61"/>
      <c r="LD168" s="61"/>
      <c r="LE168" s="61"/>
      <c r="LF168" s="61"/>
      <c r="LG168" s="61"/>
      <c r="LH168" s="61"/>
      <c r="LI168" s="61"/>
      <c r="LJ168" s="61"/>
      <c r="LK168" s="61"/>
      <c r="LL168" s="61"/>
      <c r="LM168" s="61"/>
      <c r="LN168" s="61"/>
      <c r="LO168" s="61"/>
      <c r="LP168" s="61"/>
      <c r="LQ168" s="61"/>
      <c r="LR168" s="61"/>
      <c r="LS168" s="61"/>
      <c r="LT168" s="61"/>
      <c r="LU168" s="61"/>
      <c r="LV168" s="61"/>
      <c r="LW168" s="61"/>
      <c r="LX168" s="61"/>
      <c r="LY168" s="61"/>
      <c r="LZ168" s="61"/>
      <c r="MA168" s="61"/>
      <c r="MB168" s="61"/>
      <c r="MC168" s="61"/>
      <c r="MD168" s="61"/>
      <c r="ME168" s="61"/>
      <c r="MF168" s="61"/>
      <c r="MG168" s="61"/>
      <c r="MH168" s="61"/>
      <c r="MI168" s="61"/>
      <c r="MJ168" s="61"/>
      <c r="MK168" s="61"/>
      <c r="ML168" s="61"/>
      <c r="MM168" s="61"/>
      <c r="MN168" s="61"/>
      <c r="MO168" s="61"/>
      <c r="MP168" s="61"/>
      <c r="MQ168" s="61"/>
      <c r="MR168" s="61"/>
      <c r="MS168" s="61"/>
      <c r="MT168" s="61"/>
      <c r="MU168" s="61"/>
      <c r="MV168" s="61"/>
      <c r="MW168" s="61"/>
      <c r="MX168" s="61"/>
      <c r="MY168" s="61"/>
      <c r="MZ168" s="61"/>
      <c r="NA168" s="61"/>
      <c r="NB168" s="61"/>
      <c r="NC168" s="61"/>
      <c r="ND168" s="61"/>
      <c r="NE168" s="61"/>
      <c r="NF168" s="61"/>
      <c r="NG168" s="61"/>
    </row>
    <row r="169" spans="1:371" s="133" customFormat="1" ht="15" customHeight="1" x14ac:dyDescent="0.25">
      <c r="A169" s="221">
        <v>279</v>
      </c>
      <c r="B169" s="221">
        <v>0</v>
      </c>
      <c r="C169" s="61">
        <v>1</v>
      </c>
      <c r="D169" s="267">
        <v>0</v>
      </c>
      <c r="E169" s="27">
        <v>288</v>
      </c>
      <c r="F169" s="866">
        <f t="shared" si="5"/>
        <v>288</v>
      </c>
      <c r="G169" s="28" t="s">
        <v>1625</v>
      </c>
      <c r="H169" s="232"/>
      <c r="I169" s="161">
        <v>72</v>
      </c>
      <c r="J169" s="342">
        <v>27</v>
      </c>
      <c r="K169" s="348">
        <v>2.04</v>
      </c>
      <c r="L169" s="484">
        <v>0</v>
      </c>
      <c r="M169" s="711">
        <v>1</v>
      </c>
      <c r="N169" s="484"/>
      <c r="P169" s="484"/>
      <c r="Q169" s="633"/>
      <c r="R169" s="626">
        <v>1.07</v>
      </c>
      <c r="S169" s="627">
        <v>68</v>
      </c>
      <c r="T169" s="629"/>
      <c r="U169" s="627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  <c r="CD169" s="61"/>
      <c r="CE169" s="61"/>
      <c r="CF169" s="61"/>
      <c r="CG169" s="61"/>
      <c r="CH169" s="61"/>
      <c r="CI169" s="61"/>
      <c r="CJ169" s="61"/>
      <c r="CK169" s="61"/>
      <c r="CL169" s="61"/>
      <c r="CM169" s="61"/>
      <c r="CN169" s="61"/>
      <c r="CO169" s="61"/>
      <c r="CP169" s="61"/>
      <c r="CQ169" s="61"/>
      <c r="CR169" s="61"/>
      <c r="CS169" s="61"/>
      <c r="CT169" s="61"/>
      <c r="CU169" s="61"/>
      <c r="CV169" s="61"/>
      <c r="CW169" s="61"/>
      <c r="CX169" s="61"/>
      <c r="CY169" s="61"/>
      <c r="CZ169" s="61"/>
      <c r="DA169" s="61"/>
      <c r="DB169" s="61"/>
      <c r="DC169" s="61"/>
      <c r="DD169" s="61"/>
      <c r="DE169" s="61"/>
      <c r="DF169" s="61"/>
      <c r="DG169" s="61"/>
      <c r="DH169" s="61"/>
      <c r="DI169" s="61"/>
      <c r="DJ169" s="61"/>
      <c r="DK169" s="61"/>
      <c r="DL169" s="61"/>
      <c r="DM169" s="61"/>
      <c r="DN169" s="61"/>
      <c r="DO169" s="61"/>
      <c r="DP169" s="61"/>
      <c r="DQ169" s="61"/>
      <c r="DR169" s="61"/>
      <c r="DS169" s="61"/>
      <c r="DT169" s="61"/>
      <c r="DU169" s="61"/>
      <c r="DV169" s="61"/>
      <c r="DW169" s="61"/>
      <c r="DX169" s="61"/>
      <c r="DY169" s="61"/>
      <c r="DZ169" s="61"/>
      <c r="EA169" s="61"/>
      <c r="EB169" s="61"/>
      <c r="EC169" s="61"/>
      <c r="ED169" s="61"/>
      <c r="EE169" s="61"/>
      <c r="EF169" s="61"/>
      <c r="EG169" s="61"/>
      <c r="EH169" s="61"/>
      <c r="EI169" s="61"/>
      <c r="EJ169" s="61"/>
      <c r="EK169" s="61"/>
      <c r="EL169" s="61"/>
      <c r="EM169" s="61"/>
      <c r="EN169" s="61"/>
      <c r="EO169" s="61"/>
      <c r="EP169" s="61"/>
      <c r="EQ169" s="61"/>
      <c r="ER169" s="61"/>
      <c r="ES169" s="61"/>
      <c r="ET169" s="61"/>
      <c r="EU169" s="61"/>
      <c r="EV169" s="61"/>
      <c r="EW169" s="61"/>
      <c r="EX169" s="61"/>
      <c r="EY169" s="61"/>
      <c r="EZ169" s="61"/>
      <c r="FA169" s="61"/>
      <c r="FB169" s="61"/>
      <c r="FC169" s="61"/>
      <c r="FD169" s="61"/>
      <c r="FE169" s="61"/>
      <c r="FF169" s="61"/>
      <c r="FG169" s="61"/>
      <c r="FH169" s="61"/>
      <c r="FI169" s="61"/>
      <c r="FJ169" s="61"/>
      <c r="FK169" s="61"/>
      <c r="FL169" s="61"/>
      <c r="FM169" s="61"/>
      <c r="FN169" s="61"/>
      <c r="FO169" s="61"/>
      <c r="FP169" s="61"/>
      <c r="FQ169" s="61"/>
      <c r="FR169" s="61"/>
      <c r="FS169" s="61"/>
      <c r="FT169" s="61"/>
      <c r="FU169" s="61"/>
      <c r="FV169" s="61"/>
      <c r="FW169" s="61"/>
      <c r="FX169" s="61"/>
      <c r="FY169" s="61"/>
      <c r="FZ169" s="61"/>
      <c r="GA169" s="61"/>
      <c r="GB169" s="61"/>
      <c r="GC169" s="61"/>
      <c r="GD169" s="61"/>
      <c r="GE169" s="61"/>
      <c r="GF169" s="61"/>
      <c r="GG169" s="61"/>
      <c r="GH169" s="61"/>
      <c r="GI169" s="61"/>
      <c r="GJ169" s="61"/>
      <c r="GK169" s="61"/>
      <c r="GL169" s="61"/>
      <c r="GM169" s="61"/>
      <c r="GN169" s="61"/>
      <c r="GO169" s="61"/>
      <c r="GP169" s="61"/>
      <c r="GQ169" s="61"/>
      <c r="GR169" s="61"/>
      <c r="GS169" s="61"/>
      <c r="GT169" s="61"/>
      <c r="GU169" s="61"/>
      <c r="GV169" s="61"/>
      <c r="GW169" s="61"/>
      <c r="GX169" s="61"/>
      <c r="GY169" s="61"/>
      <c r="GZ169" s="61"/>
      <c r="HA169" s="61"/>
      <c r="HB169" s="61"/>
      <c r="HC169" s="61"/>
      <c r="HD169" s="61"/>
      <c r="HE169" s="61"/>
      <c r="HF169" s="61"/>
      <c r="HG169" s="61"/>
      <c r="HH169" s="61"/>
      <c r="HI169" s="61"/>
      <c r="HJ169" s="61"/>
      <c r="HK169" s="61"/>
      <c r="HL169" s="61"/>
      <c r="HM169" s="61"/>
      <c r="HN169" s="61"/>
      <c r="HO169" s="61"/>
      <c r="HP169" s="61"/>
      <c r="HQ169" s="61"/>
      <c r="HR169" s="61"/>
      <c r="HS169" s="61"/>
      <c r="HT169" s="61"/>
      <c r="HU169" s="61"/>
      <c r="HV169" s="61"/>
      <c r="HW169" s="61"/>
      <c r="HX169" s="61"/>
      <c r="HY169" s="61"/>
      <c r="HZ169" s="61"/>
      <c r="IA169" s="61"/>
      <c r="IB169" s="61"/>
      <c r="IC169" s="61"/>
      <c r="ID169" s="61"/>
      <c r="IE169" s="61"/>
      <c r="IF169" s="61"/>
      <c r="IG169" s="61"/>
      <c r="IH169" s="61"/>
      <c r="II169" s="61"/>
      <c r="IJ169" s="61"/>
      <c r="IK169" s="61"/>
      <c r="IL169" s="61"/>
      <c r="IM169" s="61"/>
      <c r="IN169" s="61"/>
      <c r="IO169" s="61"/>
      <c r="IP169" s="61"/>
      <c r="IQ169" s="61"/>
      <c r="IR169" s="61"/>
      <c r="IS169" s="61"/>
      <c r="IT169" s="61"/>
      <c r="IU169" s="61"/>
      <c r="IV169" s="61"/>
      <c r="IW169" s="61"/>
      <c r="IX169" s="61"/>
      <c r="IY169" s="61"/>
      <c r="IZ169" s="61"/>
      <c r="JA169" s="61"/>
      <c r="JB169" s="61"/>
      <c r="JC169" s="61"/>
      <c r="JD169" s="61"/>
      <c r="JE169" s="61"/>
      <c r="JF169" s="61"/>
      <c r="JG169" s="61"/>
      <c r="JH169" s="61"/>
      <c r="JI169" s="61"/>
      <c r="JJ169" s="61"/>
      <c r="JK169" s="61"/>
      <c r="JL169" s="61"/>
      <c r="JM169" s="61"/>
      <c r="JN169" s="61"/>
      <c r="JO169" s="61"/>
      <c r="JP169" s="61"/>
      <c r="JQ169" s="61"/>
      <c r="JR169" s="61"/>
      <c r="JS169" s="61"/>
      <c r="JT169" s="61"/>
      <c r="JU169" s="61"/>
      <c r="JV169" s="61"/>
      <c r="JW169" s="61"/>
      <c r="JX169" s="61"/>
      <c r="JY169" s="61"/>
      <c r="JZ169" s="61"/>
      <c r="KA169" s="61"/>
      <c r="KB169" s="61"/>
      <c r="KC169" s="61"/>
      <c r="KD169" s="61"/>
      <c r="KE169" s="61"/>
      <c r="KF169" s="61"/>
      <c r="KG169" s="61"/>
      <c r="KH169" s="61"/>
      <c r="KI169" s="61"/>
      <c r="KJ169" s="61"/>
      <c r="KK169" s="61"/>
      <c r="KL169" s="61"/>
      <c r="KM169" s="61"/>
      <c r="KN169" s="61"/>
      <c r="KO169" s="61"/>
      <c r="KP169" s="61"/>
      <c r="KQ169" s="61"/>
      <c r="KR169" s="61"/>
      <c r="KS169" s="61"/>
      <c r="KT169" s="61"/>
      <c r="KU169" s="61"/>
      <c r="KV169" s="61"/>
      <c r="KW169" s="61"/>
      <c r="KX169" s="61"/>
      <c r="KY169" s="61"/>
      <c r="KZ169" s="61"/>
      <c r="LA169" s="61"/>
      <c r="LB169" s="61"/>
      <c r="LC169" s="61"/>
      <c r="LD169" s="61"/>
      <c r="LE169" s="61"/>
      <c r="LF169" s="61"/>
      <c r="LG169" s="61"/>
      <c r="LH169" s="61"/>
      <c r="LI169" s="61"/>
      <c r="LJ169" s="61"/>
      <c r="LK169" s="61"/>
      <c r="LL169" s="61"/>
      <c r="LM169" s="61"/>
      <c r="LN169" s="61"/>
      <c r="LO169" s="61"/>
      <c r="LP169" s="61"/>
      <c r="LQ169" s="61"/>
      <c r="LR169" s="61"/>
      <c r="LS169" s="61"/>
      <c r="LT169" s="61"/>
      <c r="LU169" s="61"/>
      <c r="LV169" s="61"/>
      <c r="LW169" s="61"/>
      <c r="LX169" s="61"/>
      <c r="LY169" s="61"/>
      <c r="LZ169" s="61"/>
      <c r="MA169" s="61"/>
      <c r="MB169" s="61"/>
      <c r="MC169" s="61"/>
      <c r="MD169" s="61"/>
      <c r="ME169" s="61"/>
      <c r="MF169" s="61"/>
      <c r="MG169" s="61"/>
      <c r="MH169" s="61"/>
      <c r="MI169" s="61"/>
      <c r="MJ169" s="61"/>
      <c r="MK169" s="61"/>
      <c r="ML169" s="61"/>
      <c r="MM169" s="61"/>
      <c r="MN169" s="61"/>
      <c r="MO169" s="61"/>
      <c r="MP169" s="61"/>
      <c r="MQ169" s="61"/>
      <c r="MR169" s="61"/>
      <c r="MS169" s="61"/>
      <c r="MT169" s="61"/>
      <c r="MU169" s="61"/>
      <c r="MV169" s="61"/>
      <c r="MW169" s="61"/>
      <c r="MX169" s="61"/>
      <c r="MY169" s="61"/>
      <c r="MZ169" s="61"/>
      <c r="NA169" s="61"/>
      <c r="NB169" s="61"/>
      <c r="NC169" s="61"/>
      <c r="ND169" s="61"/>
      <c r="NE169" s="61"/>
      <c r="NF169" s="61"/>
      <c r="NG169" s="61"/>
    </row>
    <row r="170" spans="1:371" s="133" customFormat="1" x14ac:dyDescent="0.25">
      <c r="A170" s="274">
        <v>280</v>
      </c>
      <c r="B170" s="221">
        <v>0</v>
      </c>
      <c r="C170" s="61">
        <v>1</v>
      </c>
      <c r="D170" s="267">
        <v>0</v>
      </c>
      <c r="E170" s="90">
        <v>290</v>
      </c>
      <c r="F170" s="865">
        <f t="shared" si="5"/>
        <v>290</v>
      </c>
      <c r="G170" s="334">
        <v>1</v>
      </c>
      <c r="H170" s="334"/>
      <c r="I170" s="161">
        <v>64</v>
      </c>
      <c r="J170" s="342">
        <v>27.407657277787148</v>
      </c>
      <c r="K170" s="348">
        <v>1.6323264684413363</v>
      </c>
      <c r="L170" s="161">
        <v>1</v>
      </c>
      <c r="M170" s="114">
        <v>1</v>
      </c>
      <c r="N170" s="61"/>
      <c r="O170" s="61"/>
      <c r="P170" s="61"/>
      <c r="Q170" s="592"/>
      <c r="R170" s="592">
        <v>0.97</v>
      </c>
      <c r="S170" s="592">
        <v>58</v>
      </c>
      <c r="T170" s="592"/>
      <c r="U170" s="607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61"/>
      <c r="CE170" s="61"/>
      <c r="CF170" s="61"/>
      <c r="CG170" s="61"/>
      <c r="CH170" s="61"/>
      <c r="CI170" s="61"/>
      <c r="CJ170" s="61"/>
      <c r="CK170" s="61"/>
      <c r="CL170" s="61"/>
      <c r="CM170" s="61"/>
      <c r="CN170" s="61"/>
      <c r="CO170" s="61"/>
      <c r="CP170" s="61"/>
      <c r="CQ170" s="61"/>
      <c r="CR170" s="61"/>
      <c r="CS170" s="61"/>
      <c r="CT170" s="61"/>
      <c r="CU170" s="61"/>
      <c r="CV170" s="61"/>
      <c r="CW170" s="61"/>
      <c r="CX170" s="61"/>
      <c r="CY170" s="61"/>
      <c r="CZ170" s="61"/>
      <c r="DA170" s="61"/>
      <c r="DB170" s="61"/>
      <c r="DC170" s="61"/>
      <c r="DD170" s="61"/>
      <c r="DE170" s="61"/>
      <c r="DF170" s="61"/>
      <c r="DG170" s="61"/>
      <c r="DH170" s="61"/>
      <c r="DI170" s="61"/>
      <c r="DJ170" s="61"/>
      <c r="DK170" s="61"/>
      <c r="DL170" s="61"/>
      <c r="DM170" s="61"/>
      <c r="DN170" s="61"/>
      <c r="DO170" s="61"/>
      <c r="DP170" s="61"/>
      <c r="DQ170" s="61"/>
      <c r="DR170" s="61"/>
      <c r="DS170" s="61"/>
      <c r="DT170" s="61"/>
      <c r="DU170" s="61"/>
      <c r="DV170" s="61"/>
      <c r="DW170" s="61"/>
      <c r="DX170" s="61"/>
      <c r="DY170" s="61"/>
      <c r="DZ170" s="61"/>
      <c r="EA170" s="61"/>
      <c r="EB170" s="61"/>
      <c r="EC170" s="61"/>
      <c r="ED170" s="61"/>
      <c r="EE170" s="61"/>
      <c r="EF170" s="61"/>
      <c r="EG170" s="61"/>
      <c r="EH170" s="61"/>
      <c r="EI170" s="61"/>
      <c r="EJ170" s="61"/>
      <c r="EK170" s="61"/>
      <c r="EL170" s="61"/>
      <c r="EM170" s="61"/>
      <c r="EN170" s="61"/>
      <c r="EO170" s="61"/>
      <c r="EP170" s="61"/>
      <c r="EQ170" s="61"/>
      <c r="ER170" s="61"/>
      <c r="ES170" s="61"/>
      <c r="ET170" s="61"/>
      <c r="EU170" s="61"/>
      <c r="EV170" s="61"/>
      <c r="EW170" s="61"/>
      <c r="EX170" s="61"/>
      <c r="EY170" s="61"/>
      <c r="EZ170" s="61"/>
      <c r="FA170" s="61"/>
      <c r="FB170" s="61"/>
      <c r="FC170" s="61"/>
      <c r="FD170" s="61"/>
      <c r="FE170" s="61"/>
      <c r="FF170" s="61"/>
      <c r="FG170" s="61"/>
      <c r="FH170" s="61"/>
      <c r="FI170" s="61"/>
      <c r="FJ170" s="61"/>
      <c r="FK170" s="61"/>
      <c r="FL170" s="61"/>
      <c r="FM170" s="61"/>
      <c r="FN170" s="61"/>
      <c r="FO170" s="61"/>
      <c r="FP170" s="61"/>
      <c r="FQ170" s="61"/>
      <c r="FR170" s="61"/>
      <c r="FS170" s="61"/>
      <c r="FT170" s="61"/>
      <c r="FU170" s="61"/>
      <c r="FV170" s="61"/>
      <c r="FW170" s="61"/>
      <c r="FX170" s="61"/>
      <c r="FY170" s="61"/>
      <c r="FZ170" s="61"/>
      <c r="GA170" s="61"/>
      <c r="GB170" s="61"/>
      <c r="GC170" s="61"/>
      <c r="GD170" s="61"/>
      <c r="GE170" s="61"/>
      <c r="GF170" s="61"/>
      <c r="GG170" s="61"/>
      <c r="GH170" s="61"/>
      <c r="GI170" s="61"/>
      <c r="GJ170" s="61"/>
      <c r="GK170" s="61"/>
      <c r="GL170" s="61"/>
      <c r="GM170" s="61"/>
      <c r="GN170" s="61"/>
      <c r="GO170" s="61"/>
      <c r="GP170" s="61"/>
      <c r="GQ170" s="61"/>
      <c r="GR170" s="61"/>
      <c r="GS170" s="61"/>
      <c r="GT170" s="61"/>
      <c r="GU170" s="61"/>
      <c r="GV170" s="61"/>
      <c r="GW170" s="61"/>
      <c r="GX170" s="61"/>
      <c r="GY170" s="61"/>
      <c r="GZ170" s="61"/>
      <c r="HA170" s="61"/>
      <c r="HB170" s="61"/>
      <c r="HC170" s="61"/>
      <c r="HD170" s="61"/>
      <c r="HE170" s="61"/>
      <c r="HF170" s="61"/>
      <c r="HG170" s="61"/>
      <c r="HH170" s="61"/>
      <c r="HI170" s="61"/>
      <c r="HJ170" s="61"/>
      <c r="HK170" s="61"/>
      <c r="HL170" s="61"/>
      <c r="HM170" s="61"/>
      <c r="HN170" s="61"/>
      <c r="HO170" s="61"/>
      <c r="HP170" s="61"/>
      <c r="HQ170" s="61"/>
      <c r="HR170" s="61"/>
      <c r="HS170" s="61"/>
      <c r="HT170" s="61"/>
      <c r="HU170" s="61"/>
      <c r="HV170" s="61"/>
      <c r="HW170" s="61"/>
      <c r="HX170" s="61"/>
      <c r="HY170" s="61"/>
      <c r="HZ170" s="61"/>
      <c r="IA170" s="61"/>
      <c r="IB170" s="61"/>
      <c r="IC170" s="61"/>
      <c r="ID170" s="61"/>
      <c r="IE170" s="61"/>
      <c r="IF170" s="61"/>
      <c r="IG170" s="61"/>
      <c r="IH170" s="61"/>
      <c r="II170" s="61"/>
      <c r="IJ170" s="61"/>
      <c r="IK170" s="61"/>
      <c r="IL170" s="61"/>
      <c r="IM170" s="61"/>
      <c r="IN170" s="61"/>
      <c r="IO170" s="61"/>
      <c r="IP170" s="61"/>
      <c r="IQ170" s="61"/>
      <c r="IR170" s="61"/>
      <c r="IS170" s="61"/>
      <c r="IT170" s="61"/>
      <c r="IU170" s="61"/>
      <c r="IV170" s="61"/>
      <c r="IW170" s="61"/>
      <c r="IX170" s="61"/>
      <c r="IY170" s="61"/>
      <c r="IZ170" s="61"/>
      <c r="JA170" s="61"/>
      <c r="JB170" s="61"/>
      <c r="JC170" s="61"/>
      <c r="JD170" s="61"/>
      <c r="JE170" s="61"/>
      <c r="JF170" s="61"/>
      <c r="JG170" s="61"/>
      <c r="JH170" s="61"/>
      <c r="JI170" s="61"/>
      <c r="JJ170" s="61"/>
      <c r="JK170" s="61"/>
      <c r="JL170" s="61"/>
      <c r="JM170" s="61"/>
      <c r="JN170" s="61"/>
      <c r="JO170" s="61"/>
      <c r="JP170" s="61"/>
      <c r="JQ170" s="61"/>
      <c r="JR170" s="61"/>
      <c r="JS170" s="61"/>
      <c r="JT170" s="61"/>
      <c r="JU170" s="61"/>
      <c r="JV170" s="61"/>
      <c r="JW170" s="61"/>
      <c r="JX170" s="61"/>
      <c r="JY170" s="61"/>
      <c r="JZ170" s="61"/>
      <c r="KA170" s="61"/>
      <c r="KB170" s="61"/>
      <c r="KC170" s="61"/>
      <c r="KD170" s="61"/>
      <c r="KE170" s="61"/>
      <c r="KF170" s="61"/>
      <c r="KG170" s="61"/>
      <c r="KH170" s="61"/>
      <c r="KI170" s="61"/>
      <c r="KJ170" s="61"/>
      <c r="KK170" s="61"/>
      <c r="KL170" s="61"/>
      <c r="KM170" s="61"/>
      <c r="KN170" s="61"/>
      <c r="KO170" s="61"/>
      <c r="KP170" s="61"/>
      <c r="KQ170" s="61"/>
      <c r="KR170" s="61"/>
      <c r="KS170" s="61"/>
      <c r="KT170" s="61"/>
      <c r="KU170" s="61"/>
      <c r="KV170" s="61"/>
      <c r="KW170" s="61"/>
      <c r="KX170" s="61"/>
      <c r="KY170" s="61"/>
      <c r="KZ170" s="61"/>
      <c r="LA170" s="61"/>
      <c r="LB170" s="61"/>
      <c r="LC170" s="61"/>
      <c r="LD170" s="61"/>
      <c r="LE170" s="61"/>
      <c r="LF170" s="61"/>
      <c r="LG170" s="61"/>
      <c r="LH170" s="61"/>
      <c r="LI170" s="61"/>
      <c r="LJ170" s="61"/>
      <c r="LK170" s="61"/>
      <c r="LL170" s="61"/>
      <c r="LM170" s="61"/>
      <c r="LN170" s="61"/>
      <c r="LO170" s="61"/>
      <c r="LP170" s="61"/>
      <c r="LQ170" s="61"/>
      <c r="LR170" s="61"/>
      <c r="LS170" s="61"/>
      <c r="LT170" s="61"/>
      <c r="LU170" s="61"/>
      <c r="LV170" s="61"/>
      <c r="LW170" s="61"/>
      <c r="LX170" s="61"/>
      <c r="LY170" s="61"/>
      <c r="LZ170" s="61"/>
      <c r="MA170" s="61"/>
      <c r="MB170" s="61"/>
      <c r="MC170" s="61"/>
      <c r="MD170" s="61"/>
      <c r="ME170" s="61"/>
      <c r="MF170" s="61"/>
      <c r="MG170" s="61"/>
      <c r="MH170" s="61"/>
      <c r="MI170" s="61"/>
      <c r="MJ170" s="61"/>
      <c r="MK170" s="61"/>
      <c r="ML170" s="61"/>
      <c r="MM170" s="61"/>
      <c r="MN170" s="61"/>
      <c r="MO170" s="61"/>
      <c r="MP170" s="61"/>
      <c r="MQ170" s="61"/>
      <c r="MR170" s="61"/>
      <c r="MS170" s="61"/>
      <c r="MT170" s="61"/>
      <c r="MU170" s="61"/>
      <c r="MV170" s="61"/>
      <c r="MW170" s="61"/>
      <c r="MX170" s="61"/>
      <c r="MY170" s="61"/>
      <c r="MZ170" s="61"/>
      <c r="NA170" s="61"/>
      <c r="NB170" s="61"/>
      <c r="NC170" s="61"/>
      <c r="ND170" s="61"/>
      <c r="NE170" s="61"/>
      <c r="NF170" s="61"/>
      <c r="NG170" s="61"/>
    </row>
    <row r="171" spans="1:371" s="133" customFormat="1" x14ac:dyDescent="0.25">
      <c r="A171" s="221">
        <v>281</v>
      </c>
      <c r="B171" s="274">
        <v>0</v>
      </c>
      <c r="C171" s="61">
        <v>1</v>
      </c>
      <c r="D171" s="267">
        <v>0</v>
      </c>
      <c r="E171" s="90">
        <v>291</v>
      </c>
      <c r="F171" s="865">
        <f t="shared" si="5"/>
        <v>291</v>
      </c>
      <c r="G171" s="334">
        <v>2</v>
      </c>
      <c r="H171" s="334"/>
      <c r="I171" s="161">
        <v>68</v>
      </c>
      <c r="J171" s="342">
        <v>31.161373901474043</v>
      </c>
      <c r="K171" s="348">
        <v>1.9956066263377477</v>
      </c>
      <c r="L171" s="146">
        <v>0</v>
      </c>
      <c r="M171" s="114">
        <v>1</v>
      </c>
      <c r="Q171" s="592"/>
      <c r="R171" s="592">
        <v>0.98</v>
      </c>
      <c r="S171" s="592">
        <v>81</v>
      </c>
      <c r="T171" s="592"/>
      <c r="U171" s="607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61"/>
      <c r="CE171" s="61"/>
      <c r="CF171" s="61"/>
      <c r="CG171" s="61"/>
      <c r="CH171" s="61"/>
      <c r="CI171" s="61"/>
      <c r="CJ171" s="61"/>
      <c r="CK171" s="61"/>
      <c r="CL171" s="61"/>
      <c r="CM171" s="61"/>
      <c r="CN171" s="61"/>
      <c r="CO171" s="61"/>
      <c r="CP171" s="61"/>
      <c r="CQ171" s="61"/>
      <c r="CR171" s="61"/>
      <c r="CS171" s="61"/>
      <c r="CT171" s="61"/>
      <c r="CU171" s="61"/>
      <c r="CV171" s="61"/>
      <c r="CW171" s="61"/>
      <c r="CX171" s="61"/>
      <c r="CY171" s="61"/>
      <c r="CZ171" s="61"/>
      <c r="DA171" s="61"/>
      <c r="DB171" s="61"/>
      <c r="DC171" s="61"/>
      <c r="DD171" s="61"/>
      <c r="DE171" s="61"/>
      <c r="DF171" s="61"/>
      <c r="DG171" s="61"/>
      <c r="DH171" s="61"/>
      <c r="DI171" s="61"/>
      <c r="DJ171" s="61"/>
      <c r="DK171" s="61"/>
      <c r="DL171" s="61"/>
      <c r="DM171" s="61"/>
      <c r="DN171" s="61"/>
      <c r="DO171" s="61"/>
      <c r="DP171" s="61"/>
      <c r="DQ171" s="61"/>
      <c r="DR171" s="61"/>
      <c r="DS171" s="61"/>
      <c r="DT171" s="61"/>
      <c r="DU171" s="61"/>
      <c r="DV171" s="61"/>
      <c r="DW171" s="61"/>
      <c r="DX171" s="61"/>
      <c r="DY171" s="61"/>
      <c r="DZ171" s="61"/>
      <c r="EA171" s="61"/>
      <c r="EB171" s="61"/>
      <c r="EC171" s="61"/>
      <c r="ED171" s="61"/>
      <c r="EE171" s="61"/>
      <c r="EF171" s="61"/>
      <c r="EG171" s="61"/>
      <c r="EH171" s="61"/>
      <c r="EI171" s="61"/>
      <c r="EJ171" s="61"/>
      <c r="EK171" s="61"/>
      <c r="EL171" s="61"/>
      <c r="EM171" s="61"/>
      <c r="EN171" s="61"/>
      <c r="EO171" s="61"/>
      <c r="EP171" s="61"/>
      <c r="EQ171" s="61"/>
      <c r="ER171" s="61"/>
      <c r="ES171" s="61"/>
      <c r="ET171" s="61"/>
      <c r="EU171" s="61"/>
      <c r="EV171" s="61"/>
      <c r="EW171" s="61"/>
      <c r="EX171" s="61"/>
      <c r="EY171" s="61"/>
      <c r="EZ171" s="61"/>
      <c r="FA171" s="61"/>
      <c r="FB171" s="61"/>
      <c r="FC171" s="61"/>
      <c r="FD171" s="61"/>
      <c r="FE171" s="61"/>
      <c r="FF171" s="61"/>
      <c r="FG171" s="61"/>
      <c r="FH171" s="61"/>
      <c r="FI171" s="61"/>
      <c r="FJ171" s="61"/>
      <c r="FK171" s="61"/>
      <c r="FL171" s="61"/>
      <c r="FM171" s="61"/>
      <c r="FN171" s="61"/>
      <c r="FO171" s="61"/>
      <c r="FP171" s="61"/>
      <c r="FQ171" s="61"/>
      <c r="FR171" s="61"/>
      <c r="FS171" s="61"/>
      <c r="FT171" s="61"/>
      <c r="FU171" s="61"/>
      <c r="FV171" s="61"/>
      <c r="FW171" s="61"/>
      <c r="FX171" s="61"/>
      <c r="FY171" s="61"/>
      <c r="FZ171" s="61"/>
      <c r="GA171" s="61"/>
      <c r="GB171" s="61"/>
      <c r="GC171" s="61"/>
      <c r="GD171" s="61"/>
      <c r="GE171" s="61"/>
      <c r="GF171" s="61"/>
      <c r="GG171" s="61"/>
      <c r="GH171" s="61"/>
      <c r="GI171" s="61"/>
      <c r="GJ171" s="61"/>
      <c r="GK171" s="61"/>
      <c r="GL171" s="61"/>
      <c r="GM171" s="61"/>
      <c r="GN171" s="61"/>
      <c r="GO171" s="61"/>
      <c r="GP171" s="61"/>
      <c r="GQ171" s="61"/>
      <c r="GR171" s="61"/>
      <c r="GS171" s="61"/>
      <c r="GT171" s="61"/>
      <c r="GU171" s="61"/>
      <c r="GV171" s="61"/>
      <c r="GW171" s="61"/>
      <c r="GX171" s="61"/>
      <c r="GY171" s="61"/>
      <c r="GZ171" s="61"/>
      <c r="HA171" s="61"/>
      <c r="HB171" s="61"/>
      <c r="HC171" s="61"/>
      <c r="HD171" s="61"/>
      <c r="HE171" s="61"/>
      <c r="HF171" s="61"/>
      <c r="HG171" s="61"/>
      <c r="HH171" s="61"/>
      <c r="HI171" s="61"/>
      <c r="HJ171" s="61"/>
      <c r="HK171" s="61"/>
      <c r="HL171" s="61"/>
      <c r="HM171" s="61"/>
      <c r="HN171" s="61"/>
      <c r="HO171" s="61"/>
      <c r="HP171" s="61"/>
      <c r="HQ171" s="61"/>
      <c r="HR171" s="61"/>
      <c r="HS171" s="61"/>
      <c r="HT171" s="61"/>
      <c r="HU171" s="61"/>
      <c r="HV171" s="61"/>
      <c r="HW171" s="61"/>
      <c r="HX171" s="61"/>
      <c r="HY171" s="61"/>
      <c r="HZ171" s="61"/>
      <c r="IA171" s="61"/>
      <c r="IB171" s="61"/>
      <c r="IC171" s="61"/>
      <c r="ID171" s="61"/>
      <c r="IE171" s="61"/>
      <c r="IF171" s="61"/>
      <c r="IG171" s="61"/>
      <c r="IH171" s="61"/>
      <c r="II171" s="61"/>
      <c r="IJ171" s="61"/>
      <c r="IK171" s="61"/>
      <c r="IL171" s="61"/>
      <c r="IM171" s="61"/>
      <c r="IN171" s="61"/>
      <c r="IO171" s="61"/>
      <c r="IP171" s="61"/>
      <c r="IQ171" s="61"/>
      <c r="IR171" s="61"/>
      <c r="IS171" s="61"/>
      <c r="IT171" s="61"/>
      <c r="IU171" s="61"/>
      <c r="IV171" s="61"/>
      <c r="IW171" s="61"/>
      <c r="IX171" s="61"/>
      <c r="IY171" s="61"/>
      <c r="IZ171" s="61"/>
      <c r="JA171" s="61"/>
      <c r="JB171" s="61"/>
      <c r="JC171" s="61"/>
      <c r="JD171" s="61"/>
      <c r="JE171" s="61"/>
      <c r="JF171" s="61"/>
      <c r="JG171" s="61"/>
      <c r="JH171" s="61"/>
      <c r="JI171" s="61"/>
      <c r="JJ171" s="61"/>
      <c r="JK171" s="61"/>
      <c r="JL171" s="61"/>
      <c r="JM171" s="61"/>
      <c r="JN171" s="61"/>
      <c r="JO171" s="61"/>
      <c r="JP171" s="61"/>
      <c r="JQ171" s="61"/>
      <c r="JR171" s="61"/>
      <c r="JS171" s="61"/>
      <c r="JT171" s="61"/>
      <c r="JU171" s="61"/>
      <c r="JV171" s="61"/>
      <c r="JW171" s="61"/>
      <c r="JX171" s="61"/>
      <c r="JY171" s="61"/>
      <c r="JZ171" s="61"/>
      <c r="KA171" s="61"/>
      <c r="KB171" s="61"/>
      <c r="KC171" s="61"/>
      <c r="KD171" s="61"/>
      <c r="KE171" s="61"/>
      <c r="KF171" s="61"/>
      <c r="KG171" s="61"/>
      <c r="KH171" s="61"/>
      <c r="KI171" s="61"/>
      <c r="KJ171" s="61"/>
      <c r="KK171" s="61"/>
      <c r="KL171" s="61"/>
      <c r="KM171" s="61"/>
      <c r="KN171" s="61"/>
      <c r="KO171" s="61"/>
      <c r="KP171" s="61"/>
      <c r="KQ171" s="61"/>
      <c r="KR171" s="61"/>
      <c r="KS171" s="61"/>
      <c r="KT171" s="61"/>
      <c r="KU171" s="61"/>
      <c r="KV171" s="61"/>
      <c r="KW171" s="61"/>
      <c r="KX171" s="61"/>
      <c r="KY171" s="61"/>
      <c r="KZ171" s="61"/>
      <c r="LA171" s="61"/>
      <c r="LB171" s="61"/>
      <c r="LC171" s="61"/>
      <c r="LD171" s="61"/>
      <c r="LE171" s="61"/>
      <c r="LF171" s="61"/>
      <c r="LG171" s="61"/>
      <c r="LH171" s="61"/>
      <c r="LI171" s="61"/>
      <c r="LJ171" s="61"/>
      <c r="LK171" s="61"/>
      <c r="LL171" s="61"/>
      <c r="LM171" s="61"/>
      <c r="LN171" s="61"/>
      <c r="LO171" s="61"/>
      <c r="LP171" s="61"/>
      <c r="LQ171" s="61"/>
      <c r="LR171" s="61"/>
      <c r="LS171" s="61"/>
      <c r="LT171" s="61"/>
      <c r="LU171" s="61"/>
      <c r="LV171" s="61"/>
      <c r="LW171" s="61"/>
      <c r="LX171" s="61"/>
      <c r="LY171" s="61"/>
      <c r="LZ171" s="61"/>
      <c r="MA171" s="61"/>
      <c r="MB171" s="61"/>
      <c r="MC171" s="61"/>
      <c r="MD171" s="61"/>
      <c r="ME171" s="61"/>
      <c r="MF171" s="61"/>
      <c r="MG171" s="61"/>
      <c r="MH171" s="61"/>
      <c r="MI171" s="61"/>
      <c r="MJ171" s="61"/>
      <c r="MK171" s="61"/>
      <c r="ML171" s="61"/>
      <c r="MM171" s="61"/>
      <c r="MN171" s="61"/>
      <c r="MO171" s="61"/>
      <c r="MP171" s="61"/>
      <c r="MQ171" s="61"/>
      <c r="MR171" s="61"/>
      <c r="MS171" s="61"/>
      <c r="MT171" s="61"/>
      <c r="MU171" s="61"/>
      <c r="MV171" s="61"/>
      <c r="MW171" s="61"/>
      <c r="MX171" s="61"/>
      <c r="MY171" s="61"/>
      <c r="MZ171" s="61"/>
      <c r="NA171" s="61"/>
      <c r="NB171" s="61"/>
      <c r="NC171" s="61"/>
      <c r="ND171" s="61"/>
      <c r="NE171" s="61"/>
      <c r="NF171" s="61"/>
      <c r="NG171" s="61"/>
    </row>
    <row r="172" spans="1:371" s="133" customFormat="1" x14ac:dyDescent="0.25">
      <c r="A172" s="221">
        <v>282</v>
      </c>
      <c r="B172" s="221">
        <v>0</v>
      </c>
      <c r="C172" s="61">
        <v>1</v>
      </c>
      <c r="D172" s="267">
        <v>0</v>
      </c>
      <c r="E172" s="90">
        <v>292</v>
      </c>
      <c r="F172" s="865">
        <f t="shared" si="5"/>
        <v>292</v>
      </c>
      <c r="G172" s="334">
        <v>3</v>
      </c>
      <c r="H172" s="334"/>
      <c r="I172" s="61">
        <v>68</v>
      </c>
      <c r="J172" s="342">
        <v>25.10633270321361</v>
      </c>
      <c r="K172" s="348">
        <v>2.0814322954008078</v>
      </c>
      <c r="L172" s="146">
        <v>0</v>
      </c>
      <c r="M172" s="114">
        <v>1</v>
      </c>
      <c r="Q172" s="592"/>
      <c r="R172" s="592">
        <v>0.9</v>
      </c>
      <c r="S172" s="592">
        <v>89</v>
      </c>
      <c r="T172" s="592"/>
      <c r="U172" s="607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  <c r="CN172" s="61"/>
      <c r="CO172" s="61"/>
      <c r="CP172" s="61"/>
      <c r="CQ172" s="61"/>
      <c r="CR172" s="61"/>
      <c r="CS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  <c r="DL172" s="61"/>
      <c r="DM172" s="61"/>
      <c r="DN172" s="61"/>
      <c r="DO172" s="61"/>
      <c r="DP172" s="61"/>
      <c r="DQ172" s="61"/>
      <c r="DR172" s="61"/>
      <c r="DS172" s="61"/>
      <c r="DT172" s="61"/>
      <c r="DU172" s="61"/>
      <c r="DV172" s="61"/>
      <c r="DW172" s="61"/>
      <c r="DX172" s="61"/>
      <c r="DY172" s="61"/>
      <c r="DZ172" s="61"/>
      <c r="EA172" s="61"/>
      <c r="EB172" s="61"/>
      <c r="EC172" s="61"/>
      <c r="ED172" s="61"/>
      <c r="EE172" s="61"/>
      <c r="EF172" s="61"/>
      <c r="EG172" s="61"/>
      <c r="EH172" s="61"/>
      <c r="EI172" s="61"/>
      <c r="EJ172" s="61"/>
      <c r="EK172" s="61"/>
      <c r="EL172" s="61"/>
      <c r="EM172" s="61"/>
      <c r="EN172" s="61"/>
      <c r="EO172" s="61"/>
      <c r="EP172" s="61"/>
      <c r="EQ172" s="61"/>
      <c r="ER172" s="61"/>
      <c r="ES172" s="61"/>
      <c r="ET172" s="61"/>
      <c r="EU172" s="61"/>
      <c r="EV172" s="61"/>
      <c r="EW172" s="61"/>
      <c r="EX172" s="61"/>
      <c r="EY172" s="61"/>
      <c r="EZ172" s="61"/>
      <c r="FA172" s="61"/>
      <c r="FB172" s="61"/>
      <c r="FC172" s="61"/>
      <c r="FD172" s="61"/>
      <c r="FE172" s="61"/>
      <c r="FF172" s="61"/>
      <c r="FG172" s="61"/>
      <c r="FH172" s="61"/>
      <c r="FI172" s="61"/>
      <c r="FJ172" s="61"/>
      <c r="FK172" s="61"/>
      <c r="FL172" s="61"/>
      <c r="FM172" s="61"/>
      <c r="FN172" s="61"/>
      <c r="FO172" s="61"/>
      <c r="FP172" s="61"/>
      <c r="FQ172" s="61"/>
      <c r="FR172" s="61"/>
      <c r="FS172" s="61"/>
      <c r="FT172" s="61"/>
      <c r="FU172" s="61"/>
      <c r="FV172" s="61"/>
      <c r="FW172" s="61"/>
      <c r="FX172" s="61"/>
      <c r="FY172" s="61"/>
      <c r="FZ172" s="61"/>
      <c r="GA172" s="61"/>
      <c r="GB172" s="61"/>
      <c r="GC172" s="61"/>
      <c r="GD172" s="61"/>
      <c r="GE172" s="61"/>
      <c r="GF172" s="61"/>
      <c r="GG172" s="61"/>
      <c r="GH172" s="61"/>
      <c r="GI172" s="61"/>
      <c r="GJ172" s="61"/>
      <c r="GK172" s="61"/>
      <c r="GL172" s="61"/>
      <c r="GM172" s="61"/>
      <c r="GN172" s="61"/>
      <c r="GO172" s="61"/>
      <c r="GP172" s="61"/>
      <c r="GQ172" s="61"/>
      <c r="GR172" s="61"/>
      <c r="GS172" s="61"/>
      <c r="GT172" s="61"/>
      <c r="GU172" s="61"/>
      <c r="GV172" s="61"/>
      <c r="GW172" s="61"/>
      <c r="GX172" s="61"/>
      <c r="GY172" s="61"/>
      <c r="GZ172" s="61"/>
      <c r="HA172" s="61"/>
      <c r="HB172" s="61"/>
      <c r="HC172" s="61"/>
      <c r="HD172" s="61"/>
      <c r="HE172" s="61"/>
      <c r="HF172" s="61"/>
      <c r="HG172" s="61"/>
      <c r="HH172" s="61"/>
      <c r="HI172" s="61"/>
      <c r="HJ172" s="61"/>
      <c r="HK172" s="61"/>
      <c r="HL172" s="61"/>
      <c r="HM172" s="61"/>
      <c r="HN172" s="61"/>
      <c r="HO172" s="61"/>
      <c r="HP172" s="61"/>
      <c r="HQ172" s="61"/>
      <c r="HR172" s="61"/>
      <c r="HS172" s="61"/>
      <c r="HT172" s="61"/>
      <c r="HU172" s="61"/>
      <c r="HV172" s="61"/>
      <c r="HW172" s="61"/>
      <c r="HX172" s="61"/>
      <c r="HY172" s="61"/>
      <c r="HZ172" s="61"/>
      <c r="IA172" s="61"/>
      <c r="IB172" s="61"/>
      <c r="IC172" s="61"/>
      <c r="ID172" s="61"/>
      <c r="IE172" s="61"/>
      <c r="IF172" s="61"/>
      <c r="IG172" s="61"/>
      <c r="IH172" s="61"/>
      <c r="II172" s="61"/>
      <c r="IJ172" s="61"/>
      <c r="IK172" s="61"/>
      <c r="IL172" s="61"/>
      <c r="IM172" s="61"/>
      <c r="IN172" s="61"/>
      <c r="IO172" s="61"/>
      <c r="IP172" s="61"/>
      <c r="IQ172" s="61"/>
      <c r="IR172" s="61"/>
      <c r="IS172" s="61"/>
      <c r="IT172" s="61"/>
      <c r="IU172" s="61"/>
      <c r="IV172" s="61"/>
      <c r="IW172" s="61"/>
      <c r="IX172" s="61"/>
      <c r="IY172" s="61"/>
      <c r="IZ172" s="61"/>
      <c r="JA172" s="61"/>
      <c r="JB172" s="61"/>
      <c r="JC172" s="61"/>
      <c r="JD172" s="61"/>
      <c r="JE172" s="61"/>
      <c r="JF172" s="61"/>
      <c r="JG172" s="61"/>
      <c r="JH172" s="61"/>
      <c r="JI172" s="61"/>
      <c r="JJ172" s="61"/>
      <c r="JK172" s="61"/>
      <c r="JL172" s="61"/>
      <c r="JM172" s="61"/>
      <c r="JN172" s="61"/>
      <c r="JO172" s="61"/>
      <c r="JP172" s="61"/>
      <c r="JQ172" s="61"/>
      <c r="JR172" s="61"/>
      <c r="JS172" s="61"/>
      <c r="JT172" s="61"/>
      <c r="JU172" s="61"/>
      <c r="JV172" s="61"/>
      <c r="JW172" s="61"/>
      <c r="JX172" s="61"/>
      <c r="JY172" s="61"/>
      <c r="JZ172" s="61"/>
      <c r="KA172" s="61"/>
      <c r="KB172" s="61"/>
      <c r="KC172" s="61"/>
      <c r="KD172" s="61"/>
      <c r="KE172" s="61"/>
      <c r="KF172" s="61"/>
      <c r="KG172" s="61"/>
      <c r="KH172" s="61"/>
      <c r="KI172" s="61"/>
      <c r="KJ172" s="61"/>
      <c r="KK172" s="61"/>
      <c r="KL172" s="61"/>
      <c r="KM172" s="61"/>
      <c r="KN172" s="61"/>
      <c r="KO172" s="61"/>
      <c r="KP172" s="61"/>
      <c r="KQ172" s="61"/>
      <c r="KR172" s="61"/>
      <c r="KS172" s="61"/>
      <c r="KT172" s="61"/>
      <c r="KU172" s="61"/>
      <c r="KV172" s="61"/>
      <c r="KW172" s="61"/>
      <c r="KX172" s="61"/>
      <c r="KY172" s="61"/>
      <c r="KZ172" s="61"/>
      <c r="LA172" s="61"/>
      <c r="LB172" s="61"/>
      <c r="LC172" s="61"/>
      <c r="LD172" s="61"/>
      <c r="LE172" s="61"/>
      <c r="LF172" s="61"/>
      <c r="LG172" s="61"/>
      <c r="LH172" s="61"/>
      <c r="LI172" s="61"/>
      <c r="LJ172" s="61"/>
      <c r="LK172" s="61"/>
      <c r="LL172" s="61"/>
      <c r="LM172" s="61"/>
      <c r="LN172" s="61"/>
      <c r="LO172" s="61"/>
      <c r="LP172" s="61"/>
      <c r="LQ172" s="61"/>
      <c r="LR172" s="61"/>
      <c r="LS172" s="61"/>
      <c r="LT172" s="61"/>
      <c r="LU172" s="61"/>
      <c r="LV172" s="61"/>
      <c r="LW172" s="61"/>
      <c r="LX172" s="61"/>
      <c r="LY172" s="61"/>
      <c r="LZ172" s="61"/>
      <c r="MA172" s="61"/>
      <c r="MB172" s="61"/>
      <c r="MC172" s="61"/>
      <c r="MD172" s="61"/>
      <c r="ME172" s="61"/>
      <c r="MF172" s="61"/>
      <c r="MG172" s="61"/>
      <c r="MH172" s="61"/>
      <c r="MI172" s="61"/>
      <c r="MJ172" s="61"/>
      <c r="MK172" s="61"/>
      <c r="ML172" s="61"/>
      <c r="MM172" s="61"/>
      <c r="MN172" s="61"/>
      <c r="MO172" s="61"/>
      <c r="MP172" s="61"/>
      <c r="MQ172" s="61"/>
      <c r="MR172" s="61"/>
      <c r="MS172" s="61"/>
      <c r="MT172" s="61"/>
      <c r="MU172" s="61"/>
      <c r="MV172" s="61"/>
      <c r="MW172" s="61"/>
      <c r="MX172" s="61"/>
      <c r="MY172" s="61"/>
      <c r="MZ172" s="61"/>
      <c r="NA172" s="61"/>
      <c r="NB172" s="61"/>
      <c r="NC172" s="61"/>
      <c r="ND172" s="61"/>
      <c r="NE172" s="61"/>
      <c r="NF172" s="61"/>
      <c r="NG172" s="61"/>
    </row>
    <row r="173" spans="1:371" s="133" customFormat="1" x14ac:dyDescent="0.25">
      <c r="A173" s="274">
        <v>283</v>
      </c>
      <c r="B173" s="221">
        <v>0</v>
      </c>
      <c r="C173" s="61">
        <v>1</v>
      </c>
      <c r="D173" s="267">
        <v>0</v>
      </c>
      <c r="E173" s="90">
        <v>293</v>
      </c>
      <c r="F173" s="865">
        <f t="shared" si="5"/>
        <v>293</v>
      </c>
      <c r="G173" s="334">
        <v>4</v>
      </c>
      <c r="H173" s="334"/>
      <c r="I173" s="61">
        <v>68</v>
      </c>
      <c r="J173" s="342">
        <v>29.184387820392192</v>
      </c>
      <c r="K173" s="348">
        <v>1.8333728700247816</v>
      </c>
      <c r="L173" s="146">
        <v>0</v>
      </c>
      <c r="M173" s="114">
        <v>1</v>
      </c>
      <c r="Q173" s="592"/>
      <c r="R173" s="592">
        <v>1.33</v>
      </c>
      <c r="S173" s="592">
        <v>53</v>
      </c>
      <c r="T173" s="592"/>
      <c r="U173" s="607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61"/>
      <c r="CN173" s="61"/>
      <c r="CO173" s="61"/>
      <c r="CP173" s="61"/>
      <c r="CQ173" s="61"/>
      <c r="CR173" s="61"/>
      <c r="CS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  <c r="DF173" s="61"/>
      <c r="DG173" s="61"/>
      <c r="DH173" s="61"/>
      <c r="DI173" s="61"/>
      <c r="DJ173" s="61"/>
      <c r="DK173" s="61"/>
      <c r="DL173" s="61"/>
      <c r="DM173" s="61"/>
      <c r="DN173" s="61"/>
      <c r="DO173" s="61"/>
      <c r="DP173" s="61"/>
      <c r="DQ173" s="61"/>
      <c r="DR173" s="61"/>
      <c r="DS173" s="61"/>
      <c r="DT173" s="61"/>
      <c r="DU173" s="61"/>
      <c r="DV173" s="61"/>
      <c r="DW173" s="61"/>
      <c r="DX173" s="61"/>
      <c r="DY173" s="61"/>
      <c r="DZ173" s="61"/>
      <c r="EA173" s="61"/>
      <c r="EB173" s="61"/>
      <c r="EC173" s="61"/>
      <c r="ED173" s="61"/>
      <c r="EE173" s="61"/>
      <c r="EF173" s="61"/>
      <c r="EG173" s="61"/>
      <c r="EH173" s="61"/>
      <c r="EI173" s="61"/>
      <c r="EJ173" s="61"/>
      <c r="EK173" s="61"/>
      <c r="EL173" s="61"/>
      <c r="EM173" s="61"/>
      <c r="EN173" s="61"/>
      <c r="EO173" s="61"/>
      <c r="EP173" s="61"/>
      <c r="EQ173" s="61"/>
      <c r="ER173" s="61"/>
      <c r="ES173" s="61"/>
      <c r="ET173" s="61"/>
      <c r="EU173" s="61"/>
      <c r="EV173" s="61"/>
      <c r="EW173" s="61"/>
      <c r="EX173" s="61"/>
      <c r="EY173" s="61"/>
      <c r="EZ173" s="61"/>
      <c r="FA173" s="61"/>
      <c r="FB173" s="61"/>
      <c r="FC173" s="61"/>
      <c r="FD173" s="61"/>
      <c r="FE173" s="61"/>
      <c r="FF173" s="61"/>
      <c r="FG173" s="61"/>
      <c r="FH173" s="61"/>
      <c r="FI173" s="61"/>
      <c r="FJ173" s="61"/>
      <c r="FK173" s="61"/>
      <c r="FL173" s="61"/>
      <c r="FM173" s="61"/>
      <c r="FN173" s="61"/>
      <c r="FO173" s="61"/>
      <c r="FP173" s="61"/>
      <c r="FQ173" s="61"/>
      <c r="FR173" s="61"/>
      <c r="FS173" s="61"/>
      <c r="FT173" s="61"/>
      <c r="FU173" s="61"/>
      <c r="FV173" s="61"/>
      <c r="FW173" s="61"/>
      <c r="FX173" s="61"/>
      <c r="FY173" s="61"/>
      <c r="FZ173" s="61"/>
      <c r="GA173" s="61"/>
      <c r="GB173" s="61"/>
      <c r="GC173" s="61"/>
      <c r="GD173" s="61"/>
      <c r="GE173" s="61"/>
      <c r="GF173" s="61"/>
      <c r="GG173" s="61"/>
      <c r="GH173" s="61"/>
      <c r="GI173" s="61"/>
      <c r="GJ173" s="61"/>
      <c r="GK173" s="61"/>
      <c r="GL173" s="61"/>
      <c r="GM173" s="61"/>
      <c r="GN173" s="61"/>
      <c r="GO173" s="61"/>
      <c r="GP173" s="61"/>
      <c r="GQ173" s="61"/>
      <c r="GR173" s="61"/>
      <c r="GS173" s="61"/>
      <c r="GT173" s="61"/>
      <c r="GU173" s="61"/>
      <c r="GV173" s="61"/>
      <c r="GW173" s="61"/>
      <c r="GX173" s="61"/>
      <c r="GY173" s="61"/>
      <c r="GZ173" s="61"/>
      <c r="HA173" s="61"/>
      <c r="HB173" s="61"/>
      <c r="HC173" s="61"/>
      <c r="HD173" s="61"/>
      <c r="HE173" s="61"/>
      <c r="HF173" s="61"/>
      <c r="HG173" s="61"/>
      <c r="HH173" s="61"/>
      <c r="HI173" s="61"/>
      <c r="HJ173" s="61"/>
      <c r="HK173" s="61"/>
      <c r="HL173" s="61"/>
      <c r="HM173" s="61"/>
      <c r="HN173" s="61"/>
      <c r="HO173" s="61"/>
      <c r="HP173" s="61"/>
      <c r="HQ173" s="61"/>
      <c r="HR173" s="61"/>
      <c r="HS173" s="61"/>
      <c r="HT173" s="61"/>
      <c r="HU173" s="61"/>
      <c r="HV173" s="61"/>
      <c r="HW173" s="61"/>
      <c r="HX173" s="61"/>
      <c r="HY173" s="61"/>
      <c r="HZ173" s="61"/>
      <c r="IA173" s="61"/>
      <c r="IB173" s="61"/>
      <c r="IC173" s="61"/>
      <c r="ID173" s="61"/>
      <c r="IE173" s="61"/>
      <c r="IF173" s="61"/>
      <c r="IG173" s="61"/>
      <c r="IH173" s="61"/>
      <c r="II173" s="61"/>
      <c r="IJ173" s="61"/>
      <c r="IK173" s="61"/>
      <c r="IL173" s="61"/>
      <c r="IM173" s="61"/>
      <c r="IN173" s="61"/>
      <c r="IO173" s="61"/>
      <c r="IP173" s="61"/>
      <c r="IQ173" s="61"/>
      <c r="IR173" s="61"/>
      <c r="IS173" s="61"/>
      <c r="IT173" s="61"/>
      <c r="IU173" s="61"/>
      <c r="IV173" s="61"/>
      <c r="IW173" s="61"/>
      <c r="IX173" s="61"/>
      <c r="IY173" s="61"/>
      <c r="IZ173" s="61"/>
      <c r="JA173" s="61"/>
      <c r="JB173" s="61"/>
      <c r="JC173" s="61"/>
      <c r="JD173" s="61"/>
      <c r="JE173" s="61"/>
      <c r="JF173" s="61"/>
      <c r="JG173" s="61"/>
      <c r="JH173" s="61"/>
      <c r="JI173" s="61"/>
      <c r="JJ173" s="61"/>
      <c r="JK173" s="61"/>
      <c r="JL173" s="61"/>
      <c r="JM173" s="61"/>
      <c r="JN173" s="61"/>
      <c r="JO173" s="61"/>
      <c r="JP173" s="61"/>
      <c r="JQ173" s="61"/>
      <c r="JR173" s="61"/>
      <c r="JS173" s="61"/>
      <c r="JT173" s="61"/>
      <c r="JU173" s="61"/>
      <c r="JV173" s="61"/>
      <c r="JW173" s="61"/>
      <c r="JX173" s="61"/>
      <c r="JY173" s="61"/>
      <c r="JZ173" s="61"/>
      <c r="KA173" s="61"/>
      <c r="KB173" s="61"/>
      <c r="KC173" s="61"/>
      <c r="KD173" s="61"/>
      <c r="KE173" s="61"/>
      <c r="KF173" s="61"/>
      <c r="KG173" s="61"/>
      <c r="KH173" s="61"/>
      <c r="KI173" s="61"/>
      <c r="KJ173" s="61"/>
      <c r="KK173" s="61"/>
      <c r="KL173" s="61"/>
      <c r="KM173" s="61"/>
      <c r="KN173" s="61"/>
      <c r="KO173" s="61"/>
      <c r="KP173" s="61"/>
      <c r="KQ173" s="61"/>
      <c r="KR173" s="61"/>
      <c r="KS173" s="61"/>
      <c r="KT173" s="61"/>
      <c r="KU173" s="61"/>
      <c r="KV173" s="61"/>
      <c r="KW173" s="61"/>
      <c r="KX173" s="61"/>
      <c r="KY173" s="61"/>
      <c r="KZ173" s="61"/>
      <c r="LA173" s="61"/>
      <c r="LB173" s="61"/>
      <c r="LC173" s="61"/>
      <c r="LD173" s="61"/>
      <c r="LE173" s="61"/>
      <c r="LF173" s="61"/>
      <c r="LG173" s="61"/>
      <c r="LH173" s="61"/>
      <c r="LI173" s="61"/>
      <c r="LJ173" s="61"/>
      <c r="LK173" s="61"/>
      <c r="LL173" s="61"/>
      <c r="LM173" s="61"/>
      <c r="LN173" s="61"/>
      <c r="LO173" s="61"/>
      <c r="LP173" s="61"/>
      <c r="LQ173" s="61"/>
      <c r="LR173" s="61"/>
      <c r="LS173" s="61"/>
      <c r="LT173" s="61"/>
      <c r="LU173" s="61"/>
      <c r="LV173" s="61"/>
      <c r="LW173" s="61"/>
      <c r="LX173" s="61"/>
      <c r="LY173" s="61"/>
      <c r="LZ173" s="61"/>
      <c r="MA173" s="61"/>
      <c r="MB173" s="61"/>
      <c r="MC173" s="61"/>
      <c r="MD173" s="61"/>
      <c r="ME173" s="61"/>
      <c r="MF173" s="61"/>
      <c r="MG173" s="61"/>
      <c r="MH173" s="61"/>
      <c r="MI173" s="61"/>
      <c r="MJ173" s="61"/>
      <c r="MK173" s="61"/>
      <c r="ML173" s="61"/>
      <c r="MM173" s="61"/>
      <c r="MN173" s="61"/>
      <c r="MO173" s="61"/>
      <c r="MP173" s="61"/>
      <c r="MQ173" s="61"/>
      <c r="MR173" s="61"/>
      <c r="MS173" s="61"/>
      <c r="MT173" s="61"/>
      <c r="MU173" s="61"/>
      <c r="MV173" s="61"/>
      <c r="MW173" s="61"/>
      <c r="MX173" s="61"/>
      <c r="MY173" s="61"/>
      <c r="MZ173" s="61"/>
      <c r="NA173" s="61"/>
      <c r="NB173" s="61"/>
      <c r="NC173" s="61"/>
      <c r="ND173" s="61"/>
      <c r="NE173" s="61"/>
      <c r="NF173" s="61"/>
      <c r="NG173" s="61"/>
    </row>
    <row r="174" spans="1:371" s="133" customFormat="1" x14ac:dyDescent="0.25">
      <c r="A174" s="221">
        <v>284</v>
      </c>
      <c r="B174" s="221">
        <v>0</v>
      </c>
      <c r="C174" s="61">
        <v>1</v>
      </c>
      <c r="D174" s="267">
        <v>0</v>
      </c>
      <c r="E174" s="90">
        <v>294</v>
      </c>
      <c r="F174" s="865">
        <f t="shared" si="5"/>
        <v>294</v>
      </c>
      <c r="G174" s="334">
        <v>5</v>
      </c>
      <c r="H174" s="334"/>
      <c r="I174" s="161">
        <v>56</v>
      </c>
      <c r="J174" s="342">
        <v>29.938271604938269</v>
      </c>
      <c r="K174" s="348">
        <v>2.1667902710367435</v>
      </c>
      <c r="L174" s="146">
        <v>0</v>
      </c>
      <c r="M174" s="114">
        <v>1</v>
      </c>
      <c r="Q174" s="592"/>
      <c r="R174" s="592">
        <v>0.74</v>
      </c>
      <c r="S174" s="592">
        <v>109</v>
      </c>
      <c r="T174" s="592"/>
      <c r="U174" s="607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  <c r="CN174" s="61"/>
      <c r="CO174" s="61"/>
      <c r="CP174" s="61"/>
      <c r="CQ174" s="61"/>
      <c r="CR174" s="61"/>
      <c r="CS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  <c r="DF174" s="61"/>
      <c r="DG174" s="61"/>
      <c r="DH174" s="61"/>
      <c r="DI174" s="61"/>
      <c r="DJ174" s="61"/>
      <c r="DK174" s="61"/>
      <c r="DL174" s="61"/>
      <c r="DM174" s="61"/>
      <c r="DN174" s="61"/>
      <c r="DO174" s="61"/>
      <c r="DP174" s="61"/>
      <c r="DQ174" s="61"/>
      <c r="DR174" s="61"/>
      <c r="DS174" s="61"/>
      <c r="DT174" s="61"/>
      <c r="DU174" s="61"/>
      <c r="DV174" s="61"/>
      <c r="DW174" s="61"/>
      <c r="DX174" s="61"/>
      <c r="DY174" s="61"/>
      <c r="DZ174" s="61"/>
      <c r="EA174" s="61"/>
      <c r="EB174" s="61"/>
      <c r="EC174" s="61"/>
      <c r="ED174" s="61"/>
      <c r="EE174" s="61"/>
      <c r="EF174" s="61"/>
      <c r="EG174" s="61"/>
      <c r="EH174" s="61"/>
      <c r="EI174" s="61"/>
      <c r="EJ174" s="61"/>
      <c r="EK174" s="61"/>
      <c r="EL174" s="61"/>
      <c r="EM174" s="61"/>
      <c r="EN174" s="61"/>
      <c r="EO174" s="61"/>
      <c r="EP174" s="61"/>
      <c r="EQ174" s="61"/>
      <c r="ER174" s="61"/>
      <c r="ES174" s="61"/>
      <c r="ET174" s="61"/>
      <c r="EU174" s="61"/>
      <c r="EV174" s="61"/>
      <c r="EW174" s="61"/>
      <c r="EX174" s="61"/>
      <c r="EY174" s="61"/>
      <c r="EZ174" s="61"/>
      <c r="FA174" s="61"/>
      <c r="FB174" s="61"/>
      <c r="FC174" s="61"/>
      <c r="FD174" s="61"/>
      <c r="FE174" s="61"/>
      <c r="FF174" s="61"/>
      <c r="FG174" s="61"/>
      <c r="FH174" s="61"/>
      <c r="FI174" s="61"/>
      <c r="FJ174" s="61"/>
      <c r="FK174" s="61"/>
      <c r="FL174" s="61"/>
      <c r="FM174" s="61"/>
      <c r="FN174" s="61"/>
      <c r="FO174" s="61"/>
      <c r="FP174" s="61"/>
      <c r="FQ174" s="61"/>
      <c r="FR174" s="61"/>
      <c r="FS174" s="61"/>
      <c r="FT174" s="61"/>
      <c r="FU174" s="61"/>
      <c r="FV174" s="61"/>
      <c r="FW174" s="61"/>
      <c r="FX174" s="61"/>
      <c r="FY174" s="61"/>
      <c r="FZ174" s="61"/>
      <c r="GA174" s="61"/>
      <c r="GB174" s="61"/>
      <c r="GC174" s="61"/>
      <c r="GD174" s="61"/>
      <c r="GE174" s="61"/>
      <c r="GF174" s="61"/>
      <c r="GG174" s="61"/>
      <c r="GH174" s="61"/>
      <c r="GI174" s="61"/>
      <c r="GJ174" s="61"/>
      <c r="GK174" s="61"/>
      <c r="GL174" s="61"/>
      <c r="GM174" s="61"/>
      <c r="GN174" s="61"/>
      <c r="GO174" s="61"/>
      <c r="GP174" s="61"/>
      <c r="GQ174" s="61"/>
      <c r="GR174" s="61"/>
      <c r="GS174" s="61"/>
      <c r="GT174" s="61"/>
      <c r="GU174" s="61"/>
      <c r="GV174" s="61"/>
      <c r="GW174" s="61"/>
      <c r="GX174" s="61"/>
      <c r="GY174" s="61"/>
      <c r="GZ174" s="61"/>
      <c r="HA174" s="61"/>
      <c r="HB174" s="61"/>
      <c r="HC174" s="61"/>
      <c r="HD174" s="61"/>
      <c r="HE174" s="61"/>
      <c r="HF174" s="61"/>
      <c r="HG174" s="61"/>
      <c r="HH174" s="61"/>
      <c r="HI174" s="61"/>
      <c r="HJ174" s="61"/>
      <c r="HK174" s="61"/>
      <c r="HL174" s="61"/>
      <c r="HM174" s="61"/>
      <c r="HN174" s="61"/>
      <c r="HO174" s="61"/>
      <c r="HP174" s="61"/>
      <c r="HQ174" s="61"/>
      <c r="HR174" s="61"/>
      <c r="HS174" s="61"/>
      <c r="HT174" s="61"/>
      <c r="HU174" s="61"/>
      <c r="HV174" s="61"/>
      <c r="HW174" s="61"/>
      <c r="HX174" s="61"/>
      <c r="HY174" s="61"/>
      <c r="HZ174" s="61"/>
      <c r="IA174" s="61"/>
      <c r="IB174" s="61"/>
      <c r="IC174" s="61"/>
      <c r="ID174" s="61"/>
      <c r="IE174" s="61"/>
      <c r="IF174" s="61"/>
      <c r="IG174" s="61"/>
      <c r="IH174" s="61"/>
      <c r="II174" s="61"/>
      <c r="IJ174" s="61"/>
      <c r="IK174" s="61"/>
      <c r="IL174" s="61"/>
      <c r="IM174" s="61"/>
      <c r="IN174" s="61"/>
      <c r="IO174" s="61"/>
      <c r="IP174" s="61"/>
      <c r="IQ174" s="61"/>
      <c r="IR174" s="61"/>
      <c r="IS174" s="61"/>
      <c r="IT174" s="61"/>
      <c r="IU174" s="61"/>
      <c r="IV174" s="61"/>
      <c r="IW174" s="61"/>
      <c r="IX174" s="61"/>
      <c r="IY174" s="61"/>
      <c r="IZ174" s="61"/>
      <c r="JA174" s="61"/>
      <c r="JB174" s="61"/>
      <c r="JC174" s="61"/>
      <c r="JD174" s="61"/>
      <c r="JE174" s="61"/>
      <c r="JF174" s="61"/>
      <c r="JG174" s="61"/>
      <c r="JH174" s="61"/>
      <c r="JI174" s="61"/>
      <c r="JJ174" s="61"/>
      <c r="JK174" s="61"/>
      <c r="JL174" s="61"/>
      <c r="JM174" s="61"/>
      <c r="JN174" s="61"/>
      <c r="JO174" s="61"/>
      <c r="JP174" s="61"/>
      <c r="JQ174" s="61"/>
      <c r="JR174" s="61"/>
      <c r="JS174" s="61"/>
      <c r="JT174" s="61"/>
      <c r="JU174" s="61"/>
      <c r="JV174" s="61"/>
      <c r="JW174" s="61"/>
      <c r="JX174" s="61"/>
      <c r="JY174" s="61"/>
      <c r="JZ174" s="61"/>
      <c r="KA174" s="61"/>
      <c r="KB174" s="61"/>
      <c r="KC174" s="61"/>
      <c r="KD174" s="61"/>
      <c r="KE174" s="61"/>
      <c r="KF174" s="61"/>
      <c r="KG174" s="61"/>
      <c r="KH174" s="61"/>
      <c r="KI174" s="61"/>
      <c r="KJ174" s="61"/>
      <c r="KK174" s="61"/>
      <c r="KL174" s="61"/>
      <c r="KM174" s="61"/>
      <c r="KN174" s="61"/>
      <c r="KO174" s="61"/>
      <c r="KP174" s="61"/>
      <c r="KQ174" s="61"/>
      <c r="KR174" s="61"/>
      <c r="KS174" s="61"/>
      <c r="KT174" s="61"/>
      <c r="KU174" s="61"/>
      <c r="KV174" s="61"/>
      <c r="KW174" s="61"/>
      <c r="KX174" s="61"/>
      <c r="KY174" s="61"/>
      <c r="KZ174" s="61"/>
      <c r="LA174" s="61"/>
      <c r="LB174" s="61"/>
      <c r="LC174" s="61"/>
      <c r="LD174" s="61"/>
      <c r="LE174" s="61"/>
      <c r="LF174" s="61"/>
      <c r="LG174" s="61"/>
      <c r="LH174" s="61"/>
      <c r="LI174" s="61"/>
      <c r="LJ174" s="61"/>
      <c r="LK174" s="61"/>
      <c r="LL174" s="61"/>
      <c r="LM174" s="61"/>
      <c r="LN174" s="61"/>
      <c r="LO174" s="61"/>
      <c r="LP174" s="61"/>
      <c r="LQ174" s="61"/>
      <c r="LR174" s="61"/>
      <c r="LS174" s="61"/>
      <c r="LT174" s="61"/>
      <c r="LU174" s="61"/>
      <c r="LV174" s="61"/>
      <c r="LW174" s="61"/>
      <c r="LX174" s="61"/>
      <c r="LY174" s="61"/>
      <c r="LZ174" s="61"/>
      <c r="MA174" s="61"/>
      <c r="MB174" s="61"/>
      <c r="MC174" s="61"/>
      <c r="MD174" s="61"/>
      <c r="ME174" s="61"/>
      <c r="MF174" s="61"/>
      <c r="MG174" s="61"/>
      <c r="MH174" s="61"/>
      <c r="MI174" s="61"/>
      <c r="MJ174" s="61"/>
      <c r="MK174" s="61"/>
      <c r="ML174" s="61"/>
      <c r="MM174" s="61"/>
      <c r="MN174" s="61"/>
      <c r="MO174" s="61"/>
      <c r="MP174" s="61"/>
      <c r="MQ174" s="61"/>
      <c r="MR174" s="61"/>
      <c r="MS174" s="61"/>
      <c r="MT174" s="61"/>
      <c r="MU174" s="61"/>
      <c r="MV174" s="61"/>
      <c r="MW174" s="61"/>
      <c r="MX174" s="61"/>
      <c r="MY174" s="61"/>
      <c r="MZ174" s="61"/>
      <c r="NA174" s="61"/>
      <c r="NB174" s="61"/>
      <c r="NC174" s="61"/>
      <c r="ND174" s="61"/>
      <c r="NE174" s="61"/>
      <c r="NF174" s="61"/>
      <c r="NG174" s="61"/>
    </row>
    <row r="175" spans="1:371" s="133" customFormat="1" x14ac:dyDescent="0.25">
      <c r="A175" s="221">
        <v>285</v>
      </c>
      <c r="B175" s="274">
        <v>0</v>
      </c>
      <c r="C175" s="61">
        <v>1</v>
      </c>
      <c r="D175" s="267">
        <v>0</v>
      </c>
      <c r="E175" s="90">
        <v>295</v>
      </c>
      <c r="F175" s="865">
        <f t="shared" si="5"/>
        <v>295</v>
      </c>
      <c r="G175" s="334">
        <v>6</v>
      </c>
      <c r="H175" s="334"/>
      <c r="I175" s="61">
        <v>77</v>
      </c>
      <c r="J175" s="342">
        <v>20.719787396964101</v>
      </c>
      <c r="K175" s="348">
        <v>1.3759366749442972</v>
      </c>
      <c r="L175" s="146">
        <v>1</v>
      </c>
      <c r="M175" s="114">
        <v>1</v>
      </c>
      <c r="Q175" s="592"/>
      <c r="R175" s="592">
        <v>1.25</v>
      </c>
      <c r="S175" s="592">
        <v>42</v>
      </c>
      <c r="T175" s="592"/>
      <c r="U175" s="607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  <c r="BG175" s="152"/>
      <c r="BH175" s="152"/>
      <c r="BI175" s="152"/>
      <c r="BJ175" s="152"/>
      <c r="BK175" s="152"/>
      <c r="BL175" s="152"/>
      <c r="BM175" s="152"/>
      <c r="BN175" s="152"/>
      <c r="BO175" s="152"/>
      <c r="BP175" s="152"/>
      <c r="BQ175" s="152"/>
      <c r="BR175" s="152"/>
      <c r="BS175" s="152"/>
      <c r="BT175" s="152"/>
      <c r="BU175" s="152"/>
      <c r="BV175" s="152"/>
      <c r="BW175" s="152"/>
      <c r="BX175" s="152"/>
      <c r="BY175" s="152"/>
      <c r="BZ175" s="152"/>
      <c r="CA175" s="152"/>
      <c r="CB175" s="152"/>
      <c r="CC175" s="152"/>
      <c r="CD175" s="152"/>
      <c r="CE175" s="152"/>
      <c r="CF175" s="152"/>
      <c r="CG175" s="152"/>
      <c r="CH175" s="152"/>
      <c r="CI175" s="152"/>
      <c r="CJ175" s="152"/>
      <c r="CK175" s="152"/>
      <c r="CL175" s="152"/>
      <c r="CM175" s="152"/>
      <c r="CN175" s="152"/>
      <c r="CO175" s="152"/>
      <c r="CP175" s="152"/>
      <c r="CQ175" s="152"/>
      <c r="CR175" s="152"/>
      <c r="CS175" s="152"/>
      <c r="CT175" s="152"/>
      <c r="CU175" s="152"/>
      <c r="CV175" s="152"/>
      <c r="CW175" s="152"/>
      <c r="CX175" s="152"/>
      <c r="CY175" s="152"/>
      <c r="CZ175" s="152"/>
      <c r="DA175" s="152"/>
      <c r="DB175" s="152"/>
      <c r="DC175" s="152"/>
      <c r="DD175" s="152"/>
      <c r="DE175" s="152"/>
      <c r="DF175" s="152"/>
      <c r="DG175" s="152"/>
      <c r="DH175" s="152"/>
      <c r="DI175" s="152"/>
      <c r="DJ175" s="152"/>
      <c r="DK175" s="152"/>
      <c r="DL175" s="152"/>
      <c r="DM175" s="152"/>
      <c r="DN175" s="152"/>
      <c r="DO175" s="152"/>
      <c r="DP175" s="152"/>
      <c r="DQ175" s="152"/>
      <c r="DR175" s="152"/>
      <c r="DS175" s="152"/>
      <c r="DT175" s="152"/>
      <c r="DU175" s="152"/>
      <c r="DV175" s="152"/>
      <c r="DW175" s="152"/>
      <c r="DX175" s="152"/>
      <c r="DY175" s="152"/>
      <c r="DZ175" s="152"/>
      <c r="EA175" s="152"/>
      <c r="EB175" s="152"/>
      <c r="EC175" s="152"/>
      <c r="ED175" s="152"/>
      <c r="EE175" s="152"/>
      <c r="EF175" s="152"/>
      <c r="EG175" s="152"/>
      <c r="EH175" s="152"/>
      <c r="EI175" s="152"/>
      <c r="EJ175" s="152"/>
      <c r="EK175" s="152"/>
      <c r="EL175" s="152"/>
      <c r="EM175" s="152"/>
      <c r="EN175" s="152"/>
      <c r="EO175" s="152"/>
      <c r="EP175" s="152"/>
      <c r="EQ175" s="152"/>
      <c r="ER175" s="152"/>
      <c r="ES175" s="152"/>
      <c r="ET175" s="152"/>
      <c r="EU175" s="152"/>
      <c r="EV175" s="152"/>
      <c r="EW175" s="152"/>
      <c r="EX175" s="152"/>
      <c r="EY175" s="152"/>
      <c r="EZ175" s="152"/>
      <c r="FA175" s="152"/>
      <c r="FB175" s="152"/>
      <c r="FC175" s="152"/>
      <c r="FD175" s="152"/>
      <c r="FE175" s="152"/>
      <c r="FF175" s="152"/>
      <c r="FG175" s="152"/>
      <c r="FH175" s="152"/>
      <c r="FI175" s="152"/>
      <c r="FJ175" s="152"/>
      <c r="FK175" s="152"/>
      <c r="FL175" s="152"/>
      <c r="FM175" s="152"/>
      <c r="FN175" s="152"/>
      <c r="FO175" s="152"/>
      <c r="FP175" s="152"/>
      <c r="FQ175" s="152"/>
      <c r="FR175" s="152"/>
      <c r="FS175" s="152"/>
      <c r="FT175" s="152"/>
      <c r="FU175" s="152"/>
      <c r="FV175" s="152"/>
      <c r="FW175" s="152"/>
      <c r="FX175" s="152"/>
      <c r="FY175" s="152"/>
      <c r="FZ175" s="152"/>
      <c r="GA175" s="152"/>
      <c r="GB175" s="152"/>
      <c r="GC175" s="152"/>
      <c r="GD175" s="152"/>
      <c r="GE175" s="152"/>
      <c r="GF175" s="152"/>
      <c r="GG175" s="152"/>
      <c r="GH175" s="152"/>
      <c r="GI175" s="152"/>
      <c r="GJ175" s="152"/>
      <c r="GK175" s="152"/>
      <c r="GL175" s="152"/>
      <c r="GM175" s="152"/>
      <c r="GN175" s="152"/>
      <c r="GO175" s="152"/>
      <c r="GP175" s="152"/>
      <c r="GQ175" s="152"/>
      <c r="GR175" s="152"/>
      <c r="GS175" s="152"/>
      <c r="GT175" s="152"/>
      <c r="GU175" s="152"/>
      <c r="GV175" s="152"/>
      <c r="GW175" s="152"/>
      <c r="GX175" s="152"/>
      <c r="GY175" s="152"/>
      <c r="GZ175" s="152"/>
      <c r="HA175" s="152"/>
      <c r="HB175" s="152"/>
      <c r="HC175" s="152"/>
      <c r="HD175" s="152"/>
      <c r="HE175" s="152"/>
      <c r="HF175" s="152"/>
      <c r="HG175" s="152"/>
      <c r="HH175" s="152"/>
      <c r="HI175" s="152"/>
      <c r="HJ175" s="152"/>
      <c r="HK175" s="152"/>
      <c r="HL175" s="152"/>
      <c r="HM175" s="152"/>
      <c r="HN175" s="152"/>
      <c r="HO175" s="152"/>
      <c r="HP175" s="152"/>
      <c r="HQ175" s="152"/>
      <c r="HR175" s="152"/>
      <c r="HS175" s="152"/>
      <c r="HT175" s="152"/>
      <c r="HU175" s="152"/>
      <c r="HV175" s="152"/>
      <c r="HW175" s="152"/>
      <c r="HX175" s="152"/>
      <c r="HY175" s="152"/>
      <c r="HZ175" s="152"/>
      <c r="IA175" s="152"/>
      <c r="IB175" s="152"/>
      <c r="IC175" s="152"/>
      <c r="ID175" s="152"/>
      <c r="IE175" s="152"/>
      <c r="IF175" s="152"/>
      <c r="IG175" s="152"/>
      <c r="IH175" s="152"/>
      <c r="II175" s="152"/>
      <c r="IJ175" s="152"/>
      <c r="IK175" s="152"/>
      <c r="IL175" s="152"/>
      <c r="IM175" s="152"/>
      <c r="IN175" s="152"/>
      <c r="IO175" s="152"/>
      <c r="IP175" s="152"/>
      <c r="IQ175" s="152"/>
      <c r="IR175" s="152"/>
      <c r="IS175" s="152"/>
      <c r="IT175" s="152"/>
      <c r="IU175" s="152"/>
      <c r="IV175" s="152"/>
      <c r="IW175" s="152"/>
      <c r="IX175" s="152"/>
      <c r="IY175" s="152"/>
      <c r="IZ175" s="152"/>
      <c r="JA175" s="152"/>
      <c r="JB175" s="152"/>
      <c r="JC175" s="152"/>
      <c r="JD175" s="152"/>
      <c r="JE175" s="152"/>
      <c r="JF175" s="152"/>
      <c r="JG175" s="152"/>
      <c r="JH175" s="152"/>
      <c r="JI175" s="152"/>
      <c r="JJ175" s="152"/>
      <c r="JK175" s="152"/>
      <c r="JL175" s="152"/>
      <c r="JM175" s="152"/>
      <c r="JN175" s="152"/>
      <c r="JO175" s="152"/>
      <c r="JP175" s="152"/>
      <c r="JQ175" s="152"/>
      <c r="JR175" s="152"/>
      <c r="JS175" s="152"/>
      <c r="JT175" s="152"/>
      <c r="JU175" s="152"/>
      <c r="JV175" s="152"/>
      <c r="JW175" s="152"/>
      <c r="JX175" s="152"/>
      <c r="JY175" s="152"/>
      <c r="JZ175" s="152"/>
      <c r="KA175" s="152"/>
      <c r="KB175" s="152"/>
      <c r="KC175" s="152"/>
      <c r="KD175" s="152"/>
      <c r="KE175" s="152"/>
      <c r="KF175" s="152"/>
      <c r="KG175" s="152"/>
      <c r="KH175" s="152"/>
      <c r="KI175" s="152"/>
      <c r="KJ175" s="152"/>
      <c r="KK175" s="152"/>
      <c r="KL175" s="152"/>
      <c r="KM175" s="152"/>
      <c r="KN175" s="152"/>
      <c r="KO175" s="152"/>
      <c r="KP175" s="152"/>
      <c r="KQ175" s="152"/>
      <c r="KR175" s="152"/>
      <c r="KS175" s="152"/>
      <c r="KT175" s="152"/>
      <c r="KU175" s="152"/>
      <c r="KV175" s="152"/>
      <c r="KW175" s="152"/>
      <c r="KX175" s="152"/>
      <c r="KY175" s="152"/>
      <c r="KZ175" s="152"/>
      <c r="LA175" s="152"/>
      <c r="LB175" s="152"/>
      <c r="LC175" s="152"/>
      <c r="LD175" s="152"/>
      <c r="LE175" s="152"/>
      <c r="LF175" s="152"/>
      <c r="LG175" s="152"/>
      <c r="LH175" s="152"/>
      <c r="LI175" s="152"/>
      <c r="LJ175" s="152"/>
      <c r="LK175" s="152"/>
      <c r="LL175" s="152"/>
      <c r="LM175" s="152"/>
      <c r="LN175" s="152"/>
      <c r="LO175" s="152"/>
      <c r="LP175" s="152"/>
      <c r="LQ175" s="152"/>
      <c r="LR175" s="152"/>
      <c r="LS175" s="152"/>
      <c r="LT175" s="152"/>
      <c r="LU175" s="152"/>
      <c r="LV175" s="152"/>
      <c r="LW175" s="152"/>
      <c r="LX175" s="152"/>
      <c r="LY175" s="152"/>
      <c r="LZ175" s="152"/>
      <c r="MA175" s="152"/>
      <c r="MB175" s="152"/>
      <c r="MC175" s="152"/>
      <c r="MD175" s="152"/>
      <c r="ME175" s="152"/>
      <c r="MF175" s="152"/>
      <c r="MG175" s="152"/>
      <c r="MH175" s="152"/>
      <c r="MI175" s="152"/>
      <c r="MJ175" s="152"/>
      <c r="MK175" s="152"/>
      <c r="ML175" s="152"/>
      <c r="MM175" s="152"/>
      <c r="MN175" s="152"/>
      <c r="MO175" s="152"/>
      <c r="MP175" s="152"/>
      <c r="MQ175" s="152"/>
      <c r="MR175" s="152"/>
      <c r="MS175" s="152"/>
      <c r="MT175" s="152"/>
      <c r="MU175" s="152"/>
      <c r="MV175" s="152"/>
      <c r="MW175" s="152"/>
      <c r="MX175" s="152"/>
      <c r="MY175" s="152"/>
      <c r="MZ175" s="152"/>
      <c r="NA175" s="152"/>
      <c r="NB175" s="152"/>
      <c r="NC175" s="152"/>
      <c r="ND175" s="152"/>
      <c r="NE175" s="152"/>
      <c r="NF175" s="152"/>
      <c r="NG175" s="152"/>
    </row>
    <row r="176" spans="1:371" s="133" customFormat="1" x14ac:dyDescent="0.25">
      <c r="A176" s="274">
        <v>286</v>
      </c>
      <c r="B176" s="221">
        <v>0</v>
      </c>
      <c r="C176" s="61">
        <v>1</v>
      </c>
      <c r="D176" s="267">
        <v>0</v>
      </c>
      <c r="E176" s="90">
        <v>296</v>
      </c>
      <c r="F176" s="865">
        <f t="shared" si="5"/>
        <v>296</v>
      </c>
      <c r="G176" s="334">
        <v>7</v>
      </c>
      <c r="H176" s="334"/>
      <c r="I176" s="61">
        <v>73</v>
      </c>
      <c r="J176" s="342">
        <v>31.266901027582481</v>
      </c>
      <c r="K176" s="348">
        <v>2.0546350103284814</v>
      </c>
      <c r="L176" s="146">
        <v>1</v>
      </c>
      <c r="M176" s="114">
        <v>1</v>
      </c>
      <c r="Q176" s="592"/>
      <c r="R176" s="592">
        <v>0.82</v>
      </c>
      <c r="S176" s="592">
        <v>68</v>
      </c>
      <c r="T176" s="592"/>
      <c r="U176" s="607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  <c r="CN176" s="61"/>
      <c r="CO176" s="61"/>
      <c r="CP176" s="61"/>
      <c r="CQ176" s="61"/>
      <c r="CR176" s="61"/>
      <c r="CS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61"/>
      <c r="EE176" s="61"/>
      <c r="EF176" s="61"/>
      <c r="EG176" s="61"/>
      <c r="EH176" s="61"/>
      <c r="EI176" s="61"/>
      <c r="EJ176" s="61"/>
      <c r="EK176" s="61"/>
      <c r="EL176" s="61"/>
      <c r="EM176" s="61"/>
      <c r="EN176" s="61"/>
      <c r="EO176" s="61"/>
      <c r="EP176" s="61"/>
      <c r="EQ176" s="61"/>
      <c r="ER176" s="61"/>
      <c r="ES176" s="61"/>
      <c r="ET176" s="61"/>
      <c r="EU176" s="61"/>
      <c r="EV176" s="61"/>
      <c r="EW176" s="61"/>
      <c r="EX176" s="61"/>
      <c r="EY176" s="61"/>
      <c r="EZ176" s="61"/>
      <c r="FA176" s="61"/>
      <c r="FB176" s="61"/>
      <c r="FC176" s="61"/>
      <c r="FD176" s="61"/>
      <c r="FE176" s="61"/>
      <c r="FF176" s="61"/>
      <c r="FG176" s="61"/>
      <c r="FH176" s="61"/>
      <c r="FI176" s="61"/>
      <c r="FJ176" s="61"/>
      <c r="FK176" s="61"/>
      <c r="FL176" s="61"/>
      <c r="FM176" s="61"/>
      <c r="FN176" s="61"/>
      <c r="FO176" s="61"/>
      <c r="FP176" s="61"/>
      <c r="FQ176" s="61"/>
      <c r="FR176" s="61"/>
      <c r="FS176" s="61"/>
      <c r="FT176" s="61"/>
      <c r="FU176" s="61"/>
      <c r="FV176" s="61"/>
      <c r="FW176" s="61"/>
      <c r="FX176" s="61"/>
      <c r="FY176" s="61"/>
      <c r="FZ176" s="61"/>
      <c r="GA176" s="61"/>
      <c r="GB176" s="61"/>
      <c r="GC176" s="61"/>
      <c r="GD176" s="61"/>
      <c r="GE176" s="61"/>
      <c r="GF176" s="61"/>
      <c r="GG176" s="61"/>
      <c r="GH176" s="61"/>
      <c r="GI176" s="61"/>
      <c r="GJ176" s="61"/>
      <c r="GK176" s="61"/>
      <c r="GL176" s="61"/>
      <c r="GM176" s="61"/>
      <c r="GN176" s="61"/>
      <c r="GO176" s="61"/>
      <c r="GP176" s="61"/>
      <c r="GQ176" s="61"/>
      <c r="GR176" s="61"/>
      <c r="GS176" s="61"/>
      <c r="GT176" s="61"/>
      <c r="GU176" s="61"/>
      <c r="GV176" s="61"/>
      <c r="GW176" s="61"/>
      <c r="GX176" s="61"/>
      <c r="GY176" s="61"/>
      <c r="GZ176" s="61"/>
      <c r="HA176" s="61"/>
      <c r="HB176" s="61"/>
      <c r="HC176" s="61"/>
      <c r="HD176" s="61"/>
      <c r="HE176" s="61"/>
      <c r="HF176" s="61"/>
      <c r="HG176" s="61"/>
      <c r="HH176" s="61"/>
      <c r="HI176" s="61"/>
      <c r="HJ176" s="61"/>
      <c r="HK176" s="61"/>
      <c r="HL176" s="61"/>
      <c r="HM176" s="61"/>
      <c r="HN176" s="61"/>
      <c r="HO176" s="61"/>
      <c r="HP176" s="61"/>
      <c r="HQ176" s="61"/>
      <c r="HR176" s="61"/>
      <c r="HS176" s="61"/>
      <c r="HT176" s="61"/>
      <c r="HU176" s="61"/>
      <c r="HV176" s="61"/>
      <c r="HW176" s="61"/>
      <c r="HX176" s="61"/>
      <c r="HY176" s="61"/>
      <c r="HZ176" s="61"/>
      <c r="IA176" s="61"/>
      <c r="IB176" s="61"/>
      <c r="IC176" s="61"/>
      <c r="ID176" s="61"/>
      <c r="IE176" s="61"/>
      <c r="IF176" s="61"/>
      <c r="IG176" s="61"/>
      <c r="IH176" s="61"/>
      <c r="II176" s="61"/>
      <c r="IJ176" s="61"/>
      <c r="IK176" s="61"/>
      <c r="IL176" s="61"/>
      <c r="IM176" s="61"/>
      <c r="IN176" s="61"/>
      <c r="IO176" s="61"/>
      <c r="IP176" s="61"/>
      <c r="IQ176" s="61"/>
      <c r="IR176" s="61"/>
      <c r="IS176" s="61"/>
      <c r="IT176" s="61"/>
      <c r="IU176" s="61"/>
      <c r="IV176" s="61"/>
      <c r="IW176" s="61"/>
      <c r="IX176" s="61"/>
      <c r="IY176" s="61"/>
      <c r="IZ176" s="61"/>
      <c r="JA176" s="61"/>
      <c r="JB176" s="61"/>
      <c r="JC176" s="61"/>
      <c r="JD176" s="61"/>
      <c r="JE176" s="61"/>
      <c r="JF176" s="61"/>
      <c r="JG176" s="61"/>
      <c r="JH176" s="61"/>
      <c r="JI176" s="61"/>
      <c r="JJ176" s="61"/>
      <c r="JK176" s="61"/>
      <c r="JL176" s="61"/>
      <c r="JM176" s="61"/>
      <c r="JN176" s="61"/>
      <c r="JO176" s="61"/>
      <c r="JP176" s="61"/>
      <c r="JQ176" s="61"/>
      <c r="JR176" s="61"/>
      <c r="JS176" s="61"/>
      <c r="JT176" s="61"/>
      <c r="JU176" s="61"/>
      <c r="JV176" s="61"/>
      <c r="JW176" s="61"/>
      <c r="JX176" s="61"/>
      <c r="JY176" s="61"/>
      <c r="JZ176" s="61"/>
      <c r="KA176" s="61"/>
      <c r="KB176" s="61"/>
      <c r="KC176" s="61"/>
      <c r="KD176" s="61"/>
      <c r="KE176" s="61"/>
      <c r="KF176" s="61"/>
      <c r="KG176" s="61"/>
      <c r="KH176" s="61"/>
      <c r="KI176" s="61"/>
      <c r="KJ176" s="61"/>
      <c r="KK176" s="61"/>
      <c r="KL176" s="61"/>
      <c r="KM176" s="61"/>
      <c r="KN176" s="61"/>
      <c r="KO176" s="61"/>
      <c r="KP176" s="61"/>
      <c r="KQ176" s="61"/>
      <c r="KR176" s="61"/>
      <c r="KS176" s="61"/>
      <c r="KT176" s="61"/>
      <c r="KU176" s="61"/>
      <c r="KV176" s="61"/>
      <c r="KW176" s="61"/>
      <c r="KX176" s="61"/>
      <c r="KY176" s="61"/>
      <c r="KZ176" s="61"/>
      <c r="LA176" s="61"/>
      <c r="LB176" s="61"/>
      <c r="LC176" s="61"/>
      <c r="LD176" s="61"/>
      <c r="LE176" s="61"/>
      <c r="LF176" s="61"/>
      <c r="LG176" s="61"/>
      <c r="LH176" s="61"/>
      <c r="LI176" s="61"/>
      <c r="LJ176" s="61"/>
      <c r="LK176" s="61"/>
      <c r="LL176" s="61"/>
      <c r="LM176" s="61"/>
      <c r="LN176" s="61"/>
      <c r="LO176" s="61"/>
      <c r="LP176" s="61"/>
      <c r="LQ176" s="61"/>
      <c r="LR176" s="61"/>
      <c r="LS176" s="61"/>
      <c r="LT176" s="61"/>
      <c r="LU176" s="61"/>
      <c r="LV176" s="61"/>
      <c r="LW176" s="61"/>
      <c r="LX176" s="61"/>
      <c r="LY176" s="61"/>
      <c r="LZ176" s="61"/>
      <c r="MA176" s="61"/>
      <c r="MB176" s="61"/>
      <c r="MC176" s="61"/>
      <c r="MD176" s="61"/>
      <c r="ME176" s="61"/>
      <c r="MF176" s="61"/>
      <c r="MG176" s="61"/>
      <c r="MH176" s="61"/>
      <c r="MI176" s="61"/>
      <c r="MJ176" s="61"/>
      <c r="MK176" s="61"/>
      <c r="ML176" s="61"/>
      <c r="MM176" s="61"/>
      <c r="MN176" s="61"/>
      <c r="MO176" s="61"/>
      <c r="MP176" s="61"/>
      <c r="MQ176" s="61"/>
      <c r="MR176" s="61"/>
      <c r="MS176" s="61"/>
      <c r="MT176" s="61"/>
      <c r="MU176" s="61"/>
      <c r="MV176" s="61"/>
      <c r="MW176" s="61"/>
      <c r="MX176" s="61"/>
      <c r="MY176" s="61"/>
      <c r="MZ176" s="61"/>
      <c r="NA176" s="61"/>
      <c r="NB176" s="61"/>
      <c r="NC176" s="61"/>
      <c r="ND176" s="61"/>
      <c r="NE176" s="61"/>
      <c r="NF176" s="61"/>
      <c r="NG176" s="61"/>
    </row>
    <row r="177" spans="1:371" s="133" customFormat="1" x14ac:dyDescent="0.25">
      <c r="A177" s="221">
        <v>287</v>
      </c>
      <c r="B177" s="221">
        <v>0</v>
      </c>
      <c r="C177" s="61">
        <v>1</v>
      </c>
      <c r="D177" s="267">
        <v>0</v>
      </c>
      <c r="E177" s="90">
        <v>297</v>
      </c>
      <c r="F177" s="865">
        <f t="shared" si="5"/>
        <v>297</v>
      </c>
      <c r="G177" s="334">
        <v>8</v>
      </c>
      <c r="H177" s="334"/>
      <c r="I177" s="161">
        <v>45</v>
      </c>
      <c r="J177" s="342">
        <v>25.64891761567662</v>
      </c>
      <c r="K177" s="348">
        <v>1.8714987467930686</v>
      </c>
      <c r="L177" s="146">
        <v>0</v>
      </c>
      <c r="M177" s="114">
        <v>1</v>
      </c>
      <c r="Q177" s="592"/>
      <c r="R177" s="592">
        <v>0.87</v>
      </c>
      <c r="S177" s="592">
        <v>95</v>
      </c>
      <c r="T177" s="592"/>
      <c r="U177" s="607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  <c r="CD177" s="61"/>
      <c r="CE177" s="61"/>
      <c r="CF177" s="61"/>
      <c r="CG177" s="61"/>
      <c r="CH177" s="61"/>
      <c r="CI177" s="61"/>
      <c r="CJ177" s="61"/>
      <c r="CK177" s="61"/>
      <c r="CL177" s="61"/>
      <c r="CM177" s="61"/>
      <c r="CN177" s="61"/>
      <c r="CO177" s="61"/>
      <c r="CP177" s="61"/>
      <c r="CQ177" s="61"/>
      <c r="CR177" s="61"/>
      <c r="CS177" s="61"/>
      <c r="CT177" s="61"/>
      <c r="CU177" s="61"/>
      <c r="CV177" s="61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61"/>
      <c r="EE177" s="61"/>
      <c r="EF177" s="61"/>
      <c r="EG177" s="61"/>
      <c r="EH177" s="61"/>
      <c r="EI177" s="61"/>
      <c r="EJ177" s="61"/>
      <c r="EK177" s="61"/>
      <c r="EL177" s="61"/>
      <c r="EM177" s="61"/>
      <c r="EN177" s="61"/>
      <c r="EO177" s="61"/>
      <c r="EP177" s="61"/>
      <c r="EQ177" s="61"/>
      <c r="ER177" s="61"/>
      <c r="ES177" s="61"/>
      <c r="ET177" s="61"/>
      <c r="EU177" s="61"/>
      <c r="EV177" s="61"/>
      <c r="EW177" s="61"/>
      <c r="EX177" s="61"/>
      <c r="EY177" s="61"/>
      <c r="EZ177" s="61"/>
      <c r="FA177" s="61"/>
      <c r="FB177" s="61"/>
      <c r="FC177" s="61"/>
      <c r="FD177" s="61"/>
      <c r="FE177" s="61"/>
      <c r="FF177" s="61"/>
      <c r="FG177" s="61"/>
      <c r="FH177" s="61"/>
      <c r="FI177" s="61"/>
      <c r="FJ177" s="61"/>
      <c r="FK177" s="61"/>
      <c r="FL177" s="61"/>
      <c r="FM177" s="61"/>
      <c r="FN177" s="61"/>
      <c r="FO177" s="61"/>
      <c r="FP177" s="61"/>
      <c r="FQ177" s="61"/>
      <c r="FR177" s="61"/>
      <c r="FS177" s="61"/>
      <c r="FT177" s="61"/>
      <c r="FU177" s="61"/>
      <c r="FV177" s="61"/>
      <c r="FW177" s="61"/>
      <c r="FX177" s="61"/>
      <c r="FY177" s="61"/>
      <c r="FZ177" s="61"/>
      <c r="GA177" s="61"/>
      <c r="GB177" s="61"/>
      <c r="GC177" s="61"/>
      <c r="GD177" s="61"/>
      <c r="GE177" s="61"/>
      <c r="GF177" s="61"/>
      <c r="GG177" s="61"/>
      <c r="GH177" s="61"/>
      <c r="GI177" s="61"/>
      <c r="GJ177" s="61"/>
      <c r="GK177" s="61"/>
      <c r="GL177" s="61"/>
      <c r="GM177" s="61"/>
      <c r="GN177" s="61"/>
      <c r="GO177" s="61"/>
      <c r="GP177" s="61"/>
      <c r="GQ177" s="61"/>
      <c r="GR177" s="61"/>
      <c r="GS177" s="61"/>
      <c r="GT177" s="61"/>
      <c r="GU177" s="61"/>
      <c r="GV177" s="61"/>
      <c r="GW177" s="61"/>
      <c r="GX177" s="61"/>
      <c r="GY177" s="61"/>
      <c r="GZ177" s="61"/>
      <c r="HA177" s="61"/>
      <c r="HB177" s="61"/>
      <c r="HC177" s="61"/>
      <c r="HD177" s="61"/>
      <c r="HE177" s="61"/>
      <c r="HF177" s="61"/>
      <c r="HG177" s="61"/>
      <c r="HH177" s="61"/>
      <c r="HI177" s="61"/>
      <c r="HJ177" s="61"/>
      <c r="HK177" s="61"/>
      <c r="HL177" s="61"/>
      <c r="HM177" s="61"/>
      <c r="HN177" s="61"/>
      <c r="HO177" s="61"/>
      <c r="HP177" s="61"/>
      <c r="HQ177" s="61"/>
      <c r="HR177" s="61"/>
      <c r="HS177" s="61"/>
      <c r="HT177" s="61"/>
      <c r="HU177" s="61"/>
      <c r="HV177" s="61"/>
      <c r="HW177" s="61"/>
      <c r="HX177" s="61"/>
      <c r="HY177" s="61"/>
      <c r="HZ177" s="61"/>
      <c r="IA177" s="61"/>
      <c r="IB177" s="61"/>
      <c r="IC177" s="61"/>
      <c r="ID177" s="61"/>
      <c r="IE177" s="61"/>
      <c r="IF177" s="61"/>
      <c r="IG177" s="61"/>
      <c r="IH177" s="61"/>
      <c r="II177" s="61"/>
      <c r="IJ177" s="61"/>
      <c r="IK177" s="61"/>
      <c r="IL177" s="61"/>
      <c r="IM177" s="61"/>
      <c r="IN177" s="61"/>
      <c r="IO177" s="61"/>
      <c r="IP177" s="61"/>
      <c r="IQ177" s="61"/>
      <c r="IR177" s="61"/>
      <c r="IS177" s="61"/>
      <c r="IT177" s="61"/>
      <c r="IU177" s="61"/>
      <c r="IV177" s="61"/>
      <c r="IW177" s="61"/>
      <c r="IX177" s="61"/>
      <c r="IY177" s="61"/>
      <c r="IZ177" s="61"/>
      <c r="JA177" s="61"/>
      <c r="JB177" s="61"/>
      <c r="JC177" s="61"/>
      <c r="JD177" s="61"/>
      <c r="JE177" s="61"/>
      <c r="JF177" s="61"/>
      <c r="JG177" s="61"/>
      <c r="JH177" s="61"/>
      <c r="JI177" s="61"/>
      <c r="JJ177" s="61"/>
      <c r="JK177" s="61"/>
      <c r="JL177" s="61"/>
      <c r="JM177" s="61"/>
      <c r="JN177" s="61"/>
      <c r="JO177" s="61"/>
      <c r="JP177" s="61"/>
      <c r="JQ177" s="61"/>
      <c r="JR177" s="61"/>
      <c r="JS177" s="61"/>
      <c r="JT177" s="61"/>
      <c r="JU177" s="61"/>
      <c r="JV177" s="61"/>
      <c r="JW177" s="61"/>
      <c r="JX177" s="61"/>
      <c r="JY177" s="61"/>
      <c r="JZ177" s="61"/>
      <c r="KA177" s="61"/>
      <c r="KB177" s="61"/>
      <c r="KC177" s="61"/>
      <c r="KD177" s="61"/>
      <c r="KE177" s="61"/>
      <c r="KF177" s="61"/>
      <c r="KG177" s="61"/>
      <c r="KH177" s="61"/>
      <c r="KI177" s="61"/>
      <c r="KJ177" s="61"/>
      <c r="KK177" s="61"/>
      <c r="KL177" s="61"/>
      <c r="KM177" s="61"/>
      <c r="KN177" s="61"/>
      <c r="KO177" s="61"/>
      <c r="KP177" s="61"/>
      <c r="KQ177" s="61"/>
      <c r="KR177" s="61"/>
      <c r="KS177" s="61"/>
      <c r="KT177" s="61"/>
      <c r="KU177" s="61"/>
      <c r="KV177" s="61"/>
      <c r="KW177" s="61"/>
      <c r="KX177" s="61"/>
      <c r="KY177" s="61"/>
      <c r="KZ177" s="61"/>
      <c r="LA177" s="61"/>
      <c r="LB177" s="61"/>
      <c r="LC177" s="61"/>
      <c r="LD177" s="61"/>
      <c r="LE177" s="61"/>
      <c r="LF177" s="61"/>
      <c r="LG177" s="61"/>
      <c r="LH177" s="61"/>
      <c r="LI177" s="61"/>
      <c r="LJ177" s="61"/>
      <c r="LK177" s="61"/>
      <c r="LL177" s="61"/>
      <c r="LM177" s="61"/>
      <c r="LN177" s="61"/>
      <c r="LO177" s="61"/>
      <c r="LP177" s="61"/>
      <c r="LQ177" s="61"/>
      <c r="LR177" s="61"/>
      <c r="LS177" s="61"/>
      <c r="LT177" s="61"/>
      <c r="LU177" s="61"/>
      <c r="LV177" s="61"/>
      <c r="LW177" s="61"/>
      <c r="LX177" s="61"/>
      <c r="LY177" s="61"/>
      <c r="LZ177" s="61"/>
      <c r="MA177" s="61"/>
      <c r="MB177" s="61"/>
      <c r="MC177" s="61"/>
      <c r="MD177" s="61"/>
      <c r="ME177" s="61"/>
      <c r="MF177" s="61"/>
      <c r="MG177" s="61"/>
      <c r="MH177" s="61"/>
      <c r="MI177" s="61"/>
      <c r="MJ177" s="61"/>
      <c r="MK177" s="61"/>
      <c r="ML177" s="61"/>
      <c r="MM177" s="61"/>
      <c r="MN177" s="61"/>
      <c r="MO177" s="61"/>
      <c r="MP177" s="61"/>
      <c r="MQ177" s="61"/>
      <c r="MR177" s="61"/>
      <c r="MS177" s="61"/>
      <c r="MT177" s="61"/>
      <c r="MU177" s="61"/>
      <c r="MV177" s="61"/>
      <c r="MW177" s="61"/>
      <c r="MX177" s="61"/>
      <c r="MY177" s="61"/>
      <c r="MZ177" s="61"/>
      <c r="NA177" s="61"/>
      <c r="NB177" s="61"/>
      <c r="NC177" s="61"/>
      <c r="ND177" s="61"/>
      <c r="NE177" s="61"/>
      <c r="NF177" s="61"/>
      <c r="NG177" s="61"/>
    </row>
    <row r="178" spans="1:371" s="133" customFormat="1" x14ac:dyDescent="0.25">
      <c r="A178" s="221">
        <v>288</v>
      </c>
      <c r="B178" s="221">
        <v>0</v>
      </c>
      <c r="C178" s="61">
        <v>1</v>
      </c>
      <c r="D178" s="267">
        <v>0</v>
      </c>
      <c r="E178" s="90">
        <v>298</v>
      </c>
      <c r="F178" s="865">
        <f t="shared" si="5"/>
        <v>298</v>
      </c>
      <c r="G178" s="334">
        <v>9</v>
      </c>
      <c r="H178" s="334"/>
      <c r="I178" s="161">
        <v>59</v>
      </c>
      <c r="J178" s="342">
        <v>33.304988662131521</v>
      </c>
      <c r="K178" s="348">
        <v>2.0337374721360741</v>
      </c>
      <c r="L178" s="146">
        <v>1</v>
      </c>
      <c r="M178" s="114">
        <v>1</v>
      </c>
      <c r="Q178" s="592"/>
      <c r="R178" s="592">
        <v>0.77</v>
      </c>
      <c r="S178" s="592">
        <v>77</v>
      </c>
      <c r="T178" s="592"/>
      <c r="U178" s="607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  <c r="CN178" s="61"/>
      <c r="CO178" s="61"/>
      <c r="CP178" s="61"/>
      <c r="CQ178" s="61"/>
      <c r="CR178" s="61"/>
      <c r="CS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F178" s="61"/>
      <c r="DG178" s="61"/>
      <c r="DH178" s="61"/>
      <c r="DI178" s="61"/>
      <c r="DJ178" s="61"/>
      <c r="DK178" s="61"/>
      <c r="DL178" s="61"/>
      <c r="DM178" s="61"/>
      <c r="DN178" s="61"/>
      <c r="DO178" s="61"/>
      <c r="DP178" s="61"/>
      <c r="DQ178" s="61"/>
      <c r="DR178" s="61"/>
      <c r="DS178" s="61"/>
      <c r="DT178" s="61"/>
      <c r="DU178" s="61"/>
      <c r="DV178" s="61"/>
      <c r="DW178" s="61"/>
      <c r="DX178" s="61"/>
      <c r="DY178" s="61"/>
      <c r="DZ178" s="61"/>
      <c r="EA178" s="61"/>
      <c r="EB178" s="61"/>
      <c r="EC178" s="61"/>
      <c r="ED178" s="61"/>
      <c r="EE178" s="61"/>
      <c r="EF178" s="61"/>
      <c r="EG178" s="61"/>
      <c r="EH178" s="61"/>
      <c r="EI178" s="61"/>
      <c r="EJ178" s="61"/>
      <c r="EK178" s="61"/>
      <c r="EL178" s="61"/>
      <c r="EM178" s="61"/>
      <c r="EN178" s="61"/>
      <c r="EO178" s="61"/>
      <c r="EP178" s="61"/>
      <c r="EQ178" s="61"/>
      <c r="ER178" s="61"/>
      <c r="ES178" s="61"/>
      <c r="ET178" s="61"/>
      <c r="EU178" s="61"/>
      <c r="EV178" s="61"/>
      <c r="EW178" s="61"/>
      <c r="EX178" s="61"/>
      <c r="EY178" s="61"/>
      <c r="EZ178" s="61"/>
      <c r="FA178" s="61"/>
      <c r="FB178" s="61"/>
      <c r="FC178" s="61"/>
      <c r="FD178" s="61"/>
      <c r="FE178" s="61"/>
      <c r="FF178" s="61"/>
      <c r="FG178" s="61"/>
      <c r="FH178" s="61"/>
      <c r="FI178" s="61"/>
      <c r="FJ178" s="61"/>
      <c r="FK178" s="61"/>
      <c r="FL178" s="61"/>
      <c r="FM178" s="61"/>
      <c r="FN178" s="61"/>
      <c r="FO178" s="61"/>
      <c r="FP178" s="61"/>
      <c r="FQ178" s="61"/>
      <c r="FR178" s="61"/>
      <c r="FS178" s="61"/>
      <c r="FT178" s="61"/>
      <c r="FU178" s="61"/>
      <c r="FV178" s="61"/>
      <c r="FW178" s="61"/>
      <c r="FX178" s="61"/>
      <c r="FY178" s="61"/>
      <c r="FZ178" s="61"/>
      <c r="GA178" s="61"/>
      <c r="GB178" s="61"/>
      <c r="GC178" s="61"/>
      <c r="GD178" s="61"/>
      <c r="GE178" s="61"/>
      <c r="GF178" s="61"/>
      <c r="GG178" s="61"/>
      <c r="GH178" s="61"/>
      <c r="GI178" s="61"/>
      <c r="GJ178" s="61"/>
      <c r="GK178" s="61"/>
      <c r="GL178" s="61"/>
      <c r="GM178" s="61"/>
      <c r="GN178" s="61"/>
      <c r="GO178" s="61"/>
      <c r="GP178" s="61"/>
      <c r="GQ178" s="61"/>
      <c r="GR178" s="61"/>
      <c r="GS178" s="61"/>
      <c r="GT178" s="61"/>
      <c r="GU178" s="61"/>
      <c r="GV178" s="61"/>
      <c r="GW178" s="61"/>
      <c r="GX178" s="61"/>
      <c r="GY178" s="61"/>
      <c r="GZ178" s="61"/>
      <c r="HA178" s="61"/>
      <c r="HB178" s="61"/>
      <c r="HC178" s="61"/>
      <c r="HD178" s="61"/>
      <c r="HE178" s="61"/>
      <c r="HF178" s="61"/>
      <c r="HG178" s="61"/>
      <c r="HH178" s="61"/>
      <c r="HI178" s="61"/>
      <c r="HJ178" s="61"/>
      <c r="HK178" s="61"/>
      <c r="HL178" s="61"/>
      <c r="HM178" s="61"/>
      <c r="HN178" s="61"/>
      <c r="HO178" s="61"/>
      <c r="HP178" s="61"/>
      <c r="HQ178" s="61"/>
      <c r="HR178" s="61"/>
      <c r="HS178" s="61"/>
      <c r="HT178" s="61"/>
      <c r="HU178" s="61"/>
      <c r="HV178" s="61"/>
      <c r="HW178" s="61"/>
      <c r="HX178" s="61"/>
      <c r="HY178" s="61"/>
      <c r="HZ178" s="61"/>
      <c r="IA178" s="61"/>
      <c r="IB178" s="61"/>
      <c r="IC178" s="61"/>
      <c r="ID178" s="61"/>
      <c r="IE178" s="61"/>
      <c r="IF178" s="61"/>
      <c r="IG178" s="61"/>
      <c r="IH178" s="61"/>
      <c r="II178" s="61"/>
      <c r="IJ178" s="61"/>
      <c r="IK178" s="61"/>
      <c r="IL178" s="61"/>
      <c r="IM178" s="61"/>
      <c r="IN178" s="61"/>
      <c r="IO178" s="61"/>
      <c r="IP178" s="61"/>
      <c r="IQ178" s="61"/>
      <c r="IR178" s="61"/>
      <c r="IS178" s="61"/>
      <c r="IT178" s="61"/>
      <c r="IU178" s="61"/>
      <c r="IV178" s="61"/>
      <c r="IW178" s="61"/>
      <c r="IX178" s="61"/>
      <c r="IY178" s="61"/>
      <c r="IZ178" s="61"/>
      <c r="JA178" s="61"/>
      <c r="JB178" s="61"/>
      <c r="JC178" s="61"/>
      <c r="JD178" s="61"/>
      <c r="JE178" s="61"/>
      <c r="JF178" s="61"/>
      <c r="JG178" s="61"/>
      <c r="JH178" s="61"/>
      <c r="JI178" s="61"/>
      <c r="JJ178" s="61"/>
      <c r="JK178" s="61"/>
      <c r="JL178" s="61"/>
      <c r="JM178" s="61"/>
      <c r="JN178" s="61"/>
      <c r="JO178" s="61"/>
      <c r="JP178" s="61"/>
      <c r="JQ178" s="61"/>
      <c r="JR178" s="61"/>
      <c r="JS178" s="61"/>
      <c r="JT178" s="61"/>
      <c r="JU178" s="61"/>
      <c r="JV178" s="61"/>
      <c r="JW178" s="61"/>
      <c r="JX178" s="61"/>
      <c r="JY178" s="61"/>
      <c r="JZ178" s="61"/>
      <c r="KA178" s="61"/>
      <c r="KB178" s="61"/>
      <c r="KC178" s="61"/>
      <c r="KD178" s="61"/>
      <c r="KE178" s="61"/>
      <c r="KF178" s="61"/>
      <c r="KG178" s="61"/>
      <c r="KH178" s="61"/>
      <c r="KI178" s="61"/>
      <c r="KJ178" s="61"/>
      <c r="KK178" s="61"/>
      <c r="KL178" s="61"/>
      <c r="KM178" s="61"/>
      <c r="KN178" s="61"/>
      <c r="KO178" s="61"/>
      <c r="KP178" s="61"/>
      <c r="KQ178" s="61"/>
      <c r="KR178" s="61"/>
      <c r="KS178" s="61"/>
      <c r="KT178" s="61"/>
      <c r="KU178" s="61"/>
      <c r="KV178" s="61"/>
      <c r="KW178" s="61"/>
      <c r="KX178" s="61"/>
      <c r="KY178" s="61"/>
      <c r="KZ178" s="61"/>
      <c r="LA178" s="61"/>
      <c r="LB178" s="61"/>
      <c r="LC178" s="61"/>
      <c r="LD178" s="61"/>
      <c r="LE178" s="61"/>
      <c r="LF178" s="61"/>
      <c r="LG178" s="61"/>
      <c r="LH178" s="61"/>
      <c r="LI178" s="61"/>
      <c r="LJ178" s="61"/>
      <c r="LK178" s="61"/>
      <c r="LL178" s="61"/>
      <c r="LM178" s="61"/>
      <c r="LN178" s="61"/>
      <c r="LO178" s="61"/>
      <c r="LP178" s="61"/>
      <c r="LQ178" s="61"/>
      <c r="LR178" s="61"/>
      <c r="LS178" s="61"/>
      <c r="LT178" s="61"/>
      <c r="LU178" s="61"/>
      <c r="LV178" s="61"/>
      <c r="LW178" s="61"/>
      <c r="LX178" s="61"/>
      <c r="LY178" s="61"/>
      <c r="LZ178" s="61"/>
      <c r="MA178" s="61"/>
      <c r="MB178" s="61"/>
      <c r="MC178" s="61"/>
      <c r="MD178" s="61"/>
      <c r="ME178" s="61"/>
      <c r="MF178" s="61"/>
      <c r="MG178" s="61"/>
      <c r="MH178" s="61"/>
      <c r="MI178" s="61"/>
      <c r="MJ178" s="61"/>
      <c r="MK178" s="61"/>
      <c r="ML178" s="61"/>
      <c r="MM178" s="61"/>
      <c r="MN178" s="61"/>
      <c r="MO178" s="61"/>
      <c r="MP178" s="61"/>
      <c r="MQ178" s="61"/>
      <c r="MR178" s="61"/>
      <c r="MS178" s="61"/>
      <c r="MT178" s="61"/>
      <c r="MU178" s="61"/>
      <c r="MV178" s="61"/>
      <c r="MW178" s="61"/>
      <c r="MX178" s="61"/>
      <c r="MY178" s="61"/>
      <c r="MZ178" s="61"/>
      <c r="NA178" s="61"/>
      <c r="NB178" s="61"/>
      <c r="NC178" s="61"/>
      <c r="ND178" s="61"/>
      <c r="NE178" s="61"/>
      <c r="NF178" s="61"/>
      <c r="NG178" s="61"/>
    </row>
    <row r="179" spans="1:371" s="133" customFormat="1" x14ac:dyDescent="0.2">
      <c r="A179" s="274">
        <v>307</v>
      </c>
      <c r="B179" s="221">
        <v>0</v>
      </c>
      <c r="C179" s="61">
        <v>1</v>
      </c>
      <c r="D179" s="61">
        <v>5</v>
      </c>
      <c r="E179" s="511">
        <v>2</v>
      </c>
      <c r="F179" s="867">
        <v>1002</v>
      </c>
      <c r="H179" s="511">
        <v>2</v>
      </c>
      <c r="I179" s="869">
        <v>65.052054794520501</v>
      </c>
      <c r="J179" s="514">
        <v>23.291229956104985</v>
      </c>
      <c r="K179" s="106">
        <v>1.9912307751739877</v>
      </c>
      <c r="L179" s="511">
        <v>0</v>
      </c>
      <c r="M179" s="718">
        <v>0</v>
      </c>
      <c r="O179" s="524">
        <v>27.0659654395191</v>
      </c>
      <c r="Q179" s="589">
        <v>92</v>
      </c>
      <c r="R179" s="590">
        <v>1.49</v>
      </c>
      <c r="S179" s="589">
        <v>47</v>
      </c>
      <c r="T179" s="589">
        <v>57</v>
      </c>
      <c r="U179" s="593"/>
    </row>
    <row r="180" spans="1:371" s="133" customFormat="1" x14ac:dyDescent="0.2">
      <c r="A180" s="274">
        <v>313</v>
      </c>
      <c r="B180" s="274">
        <v>0</v>
      </c>
      <c r="C180" s="61">
        <v>1</v>
      </c>
      <c r="D180" s="61">
        <v>5</v>
      </c>
      <c r="E180" s="511">
        <v>9</v>
      </c>
      <c r="F180" s="867">
        <v>1009</v>
      </c>
      <c r="H180" s="511">
        <v>10</v>
      </c>
      <c r="I180" s="869">
        <v>60.087671232876701</v>
      </c>
      <c r="J180" s="514">
        <v>21.6712580348944</v>
      </c>
      <c r="K180" s="106">
        <v>1.6444350600332829</v>
      </c>
      <c r="L180" s="511">
        <v>1</v>
      </c>
      <c r="M180" s="718">
        <v>0</v>
      </c>
      <c r="O180" s="524">
        <v>29.302553587321999</v>
      </c>
      <c r="Q180" s="589">
        <v>144</v>
      </c>
      <c r="R180" s="590">
        <v>0.85</v>
      </c>
      <c r="S180" s="589">
        <v>68</v>
      </c>
      <c r="T180" s="591"/>
      <c r="U180" s="594"/>
    </row>
    <row r="181" spans="1:371" s="133" customFormat="1" x14ac:dyDescent="0.2">
      <c r="A181" s="274">
        <v>319</v>
      </c>
      <c r="B181" s="221">
        <v>0</v>
      </c>
      <c r="C181" s="61">
        <v>1</v>
      </c>
      <c r="D181" s="61">
        <v>5</v>
      </c>
      <c r="E181" s="511">
        <v>16</v>
      </c>
      <c r="F181" s="867">
        <v>1016</v>
      </c>
      <c r="H181" s="511">
        <v>17</v>
      </c>
      <c r="I181" s="869">
        <v>77.545205479452093</v>
      </c>
      <c r="J181" s="514">
        <v>23.068050749711649</v>
      </c>
      <c r="K181" s="106">
        <v>1.5149257407543117</v>
      </c>
      <c r="L181" s="511">
        <v>1</v>
      </c>
      <c r="M181" s="718">
        <v>0</v>
      </c>
      <c r="O181" s="524">
        <v>37.926371149511702</v>
      </c>
      <c r="Q181" s="589">
        <v>212</v>
      </c>
      <c r="R181" s="590">
        <v>0.69</v>
      </c>
      <c r="S181" s="589">
        <v>82</v>
      </c>
      <c r="T181" s="591"/>
      <c r="U181" s="594"/>
    </row>
    <row r="182" spans="1:371" s="133" customFormat="1" ht="15" x14ac:dyDescent="0.2">
      <c r="A182" s="221">
        <v>324</v>
      </c>
      <c r="B182" s="221">
        <v>0</v>
      </c>
      <c r="C182" s="61">
        <v>1</v>
      </c>
      <c r="D182" s="61">
        <v>5</v>
      </c>
      <c r="E182" s="511">
        <v>23</v>
      </c>
      <c r="F182" s="867">
        <v>1023</v>
      </c>
      <c r="H182" s="511">
        <v>26</v>
      </c>
      <c r="I182" s="869">
        <v>67.972602739726</v>
      </c>
      <c r="J182" s="514">
        <v>28.906249999999993</v>
      </c>
      <c r="K182" s="106">
        <v>1.8135294011647258</v>
      </c>
      <c r="L182" s="511">
        <v>1</v>
      </c>
      <c r="M182" s="718">
        <v>0</v>
      </c>
      <c r="O182" s="524">
        <v>15.720423507748899</v>
      </c>
      <c r="Q182" s="589">
        <v>110</v>
      </c>
      <c r="R182" s="590">
        <v>1.52</v>
      </c>
      <c r="S182" s="589">
        <v>34</v>
      </c>
      <c r="T182" s="589">
        <v>23</v>
      </c>
      <c r="U182" s="593"/>
    </row>
    <row r="183" spans="1:371" s="133" customFormat="1" ht="15" x14ac:dyDescent="0.2">
      <c r="A183" s="221">
        <v>327</v>
      </c>
      <c r="B183" s="221">
        <v>0</v>
      </c>
      <c r="C183" s="61">
        <v>1</v>
      </c>
      <c r="D183" s="61">
        <v>5</v>
      </c>
      <c r="E183" s="511">
        <v>29</v>
      </c>
      <c r="F183" s="867">
        <v>1029</v>
      </c>
      <c r="H183" s="511">
        <v>34</v>
      </c>
      <c r="I183" s="869">
        <v>49.0356164383562</v>
      </c>
      <c r="J183" s="514">
        <v>31.916895630245776</v>
      </c>
      <c r="K183" s="106">
        <v>1.9594783886421294</v>
      </c>
      <c r="L183" s="511">
        <v>1</v>
      </c>
      <c r="M183" s="718">
        <v>1</v>
      </c>
      <c r="O183" s="524">
        <v>31.748702200353801</v>
      </c>
      <c r="Q183" s="589">
        <v>89</v>
      </c>
      <c r="R183" s="590">
        <v>3.61</v>
      </c>
      <c r="S183" s="589">
        <v>13</v>
      </c>
      <c r="T183" s="589">
        <v>139</v>
      </c>
      <c r="U183" s="593"/>
    </row>
    <row r="184" spans="1:371" s="133" customFormat="1" ht="15" x14ac:dyDescent="0.2">
      <c r="A184" s="221">
        <v>338</v>
      </c>
      <c r="B184" s="221">
        <v>0</v>
      </c>
      <c r="C184" s="61">
        <v>1</v>
      </c>
      <c r="D184" s="61">
        <v>5</v>
      </c>
      <c r="E184" s="511">
        <v>42</v>
      </c>
      <c r="F184" s="867">
        <v>1042</v>
      </c>
      <c r="H184" s="511">
        <v>50</v>
      </c>
      <c r="I184" s="869">
        <v>53.569863013698601</v>
      </c>
      <c r="J184" s="514">
        <v>22.031725684986377</v>
      </c>
      <c r="K184" s="106">
        <v>1.5536694915228557</v>
      </c>
      <c r="L184" s="511">
        <v>1</v>
      </c>
      <c r="M184" s="718">
        <v>0</v>
      </c>
      <c r="O184" s="524">
        <v>22.6412013413034</v>
      </c>
      <c r="Q184" s="589">
        <v>92</v>
      </c>
      <c r="R184" s="590">
        <v>1.1000000000000001</v>
      </c>
      <c r="S184" s="589">
        <v>52</v>
      </c>
      <c r="T184" s="591"/>
      <c r="U184" s="594"/>
    </row>
    <row r="185" spans="1:371" s="133" customFormat="1" ht="15.75" customHeight="1" x14ac:dyDescent="0.2">
      <c r="A185" s="221">
        <v>528</v>
      </c>
      <c r="B185" s="27">
        <v>1</v>
      </c>
      <c r="C185" s="27">
        <v>1</v>
      </c>
      <c r="D185" s="27">
        <v>5</v>
      </c>
      <c r="E185" s="735">
        <v>47</v>
      </c>
      <c r="F185" s="867">
        <v>1047</v>
      </c>
      <c r="G185" s="28"/>
      <c r="H185" s="734">
        <v>55</v>
      </c>
      <c r="I185" s="107">
        <v>64.326027397260276</v>
      </c>
      <c r="J185" s="74">
        <v>24</v>
      </c>
      <c r="K185" s="85"/>
      <c r="L185" s="734">
        <v>1</v>
      </c>
      <c r="M185" s="113">
        <v>0</v>
      </c>
      <c r="N185" s="28"/>
      <c r="O185" s="738">
        <v>20</v>
      </c>
      <c r="P185" s="28"/>
      <c r="Q185" s="76"/>
      <c r="R185" s="76">
        <v>0.56999999999999995</v>
      </c>
      <c r="S185" s="76">
        <v>107</v>
      </c>
      <c r="T185" s="76"/>
      <c r="U185" s="77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  <c r="EG185" s="29"/>
      <c r="EH185" s="29"/>
      <c r="EI185" s="29"/>
      <c r="EJ185" s="29"/>
      <c r="EK185" s="29"/>
      <c r="EL185" s="29"/>
      <c r="EM185" s="29"/>
      <c r="EN185" s="29"/>
      <c r="EO185" s="29"/>
      <c r="EP185" s="29"/>
      <c r="EQ185" s="29"/>
      <c r="ER185" s="29"/>
      <c r="ES185" s="29"/>
      <c r="ET185" s="29"/>
      <c r="EU185" s="29"/>
      <c r="EV185" s="29"/>
      <c r="EW185" s="29"/>
      <c r="EX185" s="29"/>
      <c r="EY185" s="29"/>
      <c r="EZ185" s="29"/>
      <c r="FA185" s="29"/>
      <c r="FB185" s="29"/>
      <c r="FC185" s="29"/>
      <c r="FD185" s="29"/>
      <c r="FE185" s="29"/>
      <c r="FF185" s="29"/>
      <c r="FG185" s="29"/>
      <c r="FH185" s="29"/>
      <c r="FI185" s="29"/>
      <c r="FJ185" s="29"/>
      <c r="FK185" s="29"/>
      <c r="FL185" s="29"/>
      <c r="FM185" s="29"/>
      <c r="FN185" s="29"/>
      <c r="FO185" s="29"/>
      <c r="FP185" s="29"/>
      <c r="FQ185" s="29"/>
      <c r="FR185" s="29"/>
      <c r="FS185" s="29"/>
      <c r="FT185" s="29"/>
      <c r="FU185" s="29"/>
      <c r="FV185" s="29"/>
      <c r="FW185" s="29"/>
      <c r="FX185" s="29"/>
      <c r="FY185" s="29"/>
      <c r="FZ185" s="29"/>
      <c r="GA185" s="29"/>
      <c r="GB185" s="29"/>
      <c r="GC185" s="29"/>
      <c r="GD185" s="29"/>
      <c r="GE185" s="29"/>
      <c r="GF185" s="29"/>
      <c r="GG185" s="29"/>
      <c r="GH185" s="29"/>
      <c r="GI185" s="29"/>
      <c r="GJ185" s="29"/>
      <c r="GK185" s="29"/>
      <c r="GL185" s="29"/>
      <c r="GM185" s="29"/>
      <c r="GN185" s="29"/>
      <c r="GO185" s="29"/>
      <c r="GP185" s="29"/>
      <c r="GQ185" s="29"/>
      <c r="GR185" s="29"/>
      <c r="GS185" s="29"/>
      <c r="GT185" s="29"/>
      <c r="GU185" s="29"/>
      <c r="GV185" s="29"/>
      <c r="GW185" s="29"/>
      <c r="GX185" s="29"/>
      <c r="GY185" s="29"/>
      <c r="GZ185" s="29"/>
      <c r="HA185" s="29"/>
      <c r="HB185" s="29"/>
      <c r="HC185" s="29"/>
      <c r="HD185" s="29"/>
      <c r="HE185" s="29"/>
      <c r="HF185" s="29"/>
      <c r="HG185" s="29"/>
      <c r="HH185" s="29"/>
      <c r="HI185" s="29"/>
      <c r="HJ185" s="29"/>
      <c r="HK185" s="29"/>
      <c r="HL185" s="29"/>
      <c r="HM185" s="29"/>
      <c r="HN185" s="29"/>
      <c r="HO185" s="29"/>
      <c r="HP185" s="29"/>
      <c r="HQ185" s="29"/>
      <c r="HR185" s="29"/>
      <c r="HS185" s="29"/>
      <c r="HT185" s="29"/>
      <c r="HU185" s="29"/>
      <c r="HV185" s="29"/>
      <c r="HW185" s="29"/>
      <c r="HX185" s="29"/>
      <c r="HY185" s="29"/>
      <c r="HZ185" s="29"/>
      <c r="IA185" s="29"/>
      <c r="IB185" s="29"/>
      <c r="IC185" s="29"/>
      <c r="ID185" s="29"/>
      <c r="IE185" s="29"/>
      <c r="IF185" s="29"/>
      <c r="IG185" s="29"/>
      <c r="IH185" s="29"/>
      <c r="II185" s="29"/>
      <c r="IJ185" s="29"/>
      <c r="IK185" s="29"/>
      <c r="IL185" s="29"/>
      <c r="IM185" s="29"/>
      <c r="IN185" s="29"/>
      <c r="IO185" s="29"/>
      <c r="IP185" s="29"/>
      <c r="IQ185" s="29"/>
      <c r="IR185" s="29"/>
      <c r="IS185" s="29"/>
      <c r="IT185" s="29"/>
      <c r="IU185" s="29"/>
      <c r="IV185" s="29"/>
      <c r="IW185" s="29"/>
      <c r="IX185" s="29"/>
      <c r="IY185" s="29"/>
      <c r="IZ185" s="29"/>
      <c r="JA185" s="29"/>
      <c r="JB185" s="29"/>
      <c r="JC185" s="29"/>
      <c r="JD185" s="29"/>
      <c r="JE185" s="29"/>
      <c r="JF185" s="29"/>
      <c r="JG185" s="29"/>
      <c r="JH185" s="29"/>
      <c r="JI185" s="29"/>
      <c r="JJ185" s="29"/>
      <c r="JK185" s="29"/>
      <c r="JL185" s="29"/>
      <c r="JM185" s="29"/>
      <c r="JN185" s="29"/>
      <c r="JO185" s="29"/>
      <c r="JP185" s="29"/>
      <c r="JQ185" s="29"/>
      <c r="JR185" s="29"/>
      <c r="JS185" s="29"/>
      <c r="JT185" s="29"/>
      <c r="JU185" s="29"/>
      <c r="JV185" s="29"/>
      <c r="JW185" s="29"/>
      <c r="JX185" s="29"/>
      <c r="JY185" s="29"/>
      <c r="JZ185" s="29"/>
      <c r="KA185" s="29"/>
      <c r="KB185" s="29"/>
      <c r="KC185" s="29"/>
      <c r="KD185" s="29"/>
      <c r="KE185" s="29"/>
      <c r="KF185" s="29"/>
      <c r="KG185" s="29"/>
      <c r="KH185" s="29"/>
      <c r="KI185" s="29"/>
      <c r="KJ185" s="29"/>
      <c r="KK185" s="29"/>
      <c r="KL185" s="29"/>
      <c r="KM185" s="29"/>
      <c r="KN185" s="29"/>
      <c r="KO185" s="29"/>
      <c r="KP185" s="29"/>
      <c r="KQ185" s="29"/>
      <c r="KR185" s="29"/>
      <c r="KS185" s="29"/>
      <c r="KT185" s="29"/>
      <c r="KU185" s="29"/>
      <c r="KV185" s="29"/>
      <c r="KW185" s="29"/>
      <c r="KX185" s="29"/>
      <c r="KY185" s="29"/>
      <c r="KZ185" s="29"/>
      <c r="LA185" s="29"/>
      <c r="LB185" s="29"/>
      <c r="LC185" s="29"/>
      <c r="LD185" s="29"/>
      <c r="LE185" s="29"/>
      <c r="LF185" s="29"/>
      <c r="LG185" s="29"/>
      <c r="LH185" s="29"/>
      <c r="LI185" s="29"/>
      <c r="LJ185" s="29"/>
      <c r="LK185" s="29"/>
      <c r="LL185" s="29"/>
      <c r="LM185" s="29"/>
      <c r="LN185" s="29"/>
      <c r="LO185" s="29"/>
      <c r="LP185" s="29"/>
      <c r="LQ185" s="29"/>
      <c r="LR185" s="29"/>
      <c r="LS185" s="29"/>
      <c r="LT185" s="29"/>
      <c r="LU185" s="29"/>
      <c r="LV185" s="29"/>
      <c r="LW185" s="29"/>
      <c r="LX185" s="29"/>
      <c r="LY185" s="29"/>
      <c r="LZ185" s="29"/>
      <c r="MA185" s="29"/>
      <c r="MB185" s="29"/>
      <c r="MC185" s="29"/>
      <c r="MD185" s="29"/>
      <c r="ME185" s="29"/>
      <c r="MF185" s="29"/>
      <c r="MG185" s="29"/>
      <c r="MH185" s="29"/>
      <c r="MI185" s="29"/>
      <c r="MJ185" s="29"/>
      <c r="MK185" s="29"/>
      <c r="ML185" s="29"/>
      <c r="MM185" s="29"/>
      <c r="MN185" s="29"/>
      <c r="MO185" s="29"/>
      <c r="MP185" s="29"/>
      <c r="MQ185" s="29"/>
      <c r="MR185" s="29"/>
      <c r="MS185" s="29"/>
      <c r="MT185" s="29"/>
      <c r="MU185" s="29"/>
      <c r="MV185" s="29"/>
      <c r="MW185" s="29"/>
      <c r="MX185" s="29"/>
      <c r="MY185" s="29"/>
      <c r="MZ185" s="29"/>
      <c r="NA185" s="29"/>
      <c r="NB185" s="29"/>
      <c r="NC185" s="29"/>
      <c r="ND185" s="29"/>
      <c r="NE185" s="29"/>
      <c r="NF185" s="29"/>
      <c r="NG185" s="29"/>
    </row>
    <row r="186" spans="1:371" s="290" customFormat="1" ht="15" customHeight="1" x14ac:dyDescent="0.2">
      <c r="A186" s="274">
        <v>529</v>
      </c>
      <c r="B186" s="27">
        <v>1</v>
      </c>
      <c r="C186" s="27">
        <v>1</v>
      </c>
      <c r="D186" s="27">
        <v>5</v>
      </c>
      <c r="E186" s="735">
        <v>50</v>
      </c>
      <c r="F186" s="867">
        <v>1050</v>
      </c>
      <c r="G186" s="28"/>
      <c r="H186" s="734">
        <v>58</v>
      </c>
      <c r="I186" s="107">
        <v>80.164383561643831</v>
      </c>
      <c r="J186" s="74">
        <v>24.9</v>
      </c>
      <c r="K186" s="85"/>
      <c r="L186" s="734">
        <v>0</v>
      </c>
      <c r="M186" s="113">
        <v>1</v>
      </c>
      <c r="N186" s="28"/>
      <c r="O186" s="739">
        <v>12</v>
      </c>
      <c r="P186" s="28"/>
      <c r="Q186" s="76"/>
      <c r="R186" s="742">
        <v>4.6100000000000003</v>
      </c>
      <c r="S186" s="743">
        <v>12</v>
      </c>
      <c r="T186" s="76"/>
      <c r="U186" s="77">
        <v>2388</v>
      </c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/>
      <c r="DV186" s="29"/>
      <c r="DW186" s="29"/>
      <c r="DX186" s="29"/>
      <c r="DY186" s="29"/>
      <c r="DZ186" s="29"/>
      <c r="EA186" s="29"/>
      <c r="EB186" s="29"/>
      <c r="EC186" s="29"/>
      <c r="ED186" s="29"/>
      <c r="EE186" s="29"/>
      <c r="EF186" s="29"/>
      <c r="EG186" s="29"/>
      <c r="EH186" s="29"/>
      <c r="EI186" s="29"/>
      <c r="EJ186" s="29"/>
      <c r="EK186" s="29"/>
      <c r="EL186" s="29"/>
      <c r="EM186" s="29"/>
      <c r="EN186" s="29"/>
      <c r="EO186" s="29"/>
      <c r="EP186" s="29"/>
      <c r="EQ186" s="29"/>
      <c r="ER186" s="29"/>
      <c r="ES186" s="29"/>
      <c r="ET186" s="29"/>
      <c r="EU186" s="29"/>
      <c r="EV186" s="29"/>
      <c r="EW186" s="29"/>
      <c r="EX186" s="29"/>
      <c r="EY186" s="29"/>
      <c r="EZ186" s="29"/>
      <c r="FA186" s="29"/>
      <c r="FB186" s="29"/>
      <c r="FC186" s="29"/>
      <c r="FD186" s="29"/>
      <c r="FE186" s="29"/>
      <c r="FF186" s="29"/>
      <c r="FG186" s="29"/>
      <c r="FH186" s="29"/>
      <c r="FI186" s="29"/>
      <c r="FJ186" s="29"/>
      <c r="FK186" s="29"/>
      <c r="FL186" s="29"/>
      <c r="FM186" s="29"/>
      <c r="FN186" s="29"/>
      <c r="FO186" s="29"/>
      <c r="FP186" s="29"/>
      <c r="FQ186" s="29"/>
      <c r="FR186" s="29"/>
      <c r="FS186" s="29"/>
      <c r="FT186" s="29"/>
      <c r="FU186" s="29"/>
      <c r="FV186" s="29"/>
      <c r="FW186" s="29"/>
      <c r="FX186" s="29"/>
      <c r="FY186" s="29"/>
      <c r="FZ186" s="29"/>
      <c r="GA186" s="29"/>
      <c r="GB186" s="29"/>
      <c r="GC186" s="29"/>
      <c r="GD186" s="29"/>
      <c r="GE186" s="29"/>
      <c r="GF186" s="29"/>
      <c r="GG186" s="29"/>
      <c r="GH186" s="29"/>
      <c r="GI186" s="29"/>
      <c r="GJ186" s="29"/>
      <c r="GK186" s="29"/>
      <c r="GL186" s="29"/>
      <c r="GM186" s="29"/>
      <c r="GN186" s="29"/>
      <c r="GO186" s="29"/>
      <c r="GP186" s="29"/>
      <c r="GQ186" s="29"/>
      <c r="GR186" s="29"/>
      <c r="GS186" s="29"/>
      <c r="GT186" s="29"/>
      <c r="GU186" s="29"/>
      <c r="GV186" s="29"/>
      <c r="GW186" s="29"/>
      <c r="GX186" s="29"/>
      <c r="GY186" s="29"/>
      <c r="GZ186" s="29"/>
      <c r="HA186" s="29"/>
      <c r="HB186" s="29"/>
      <c r="HC186" s="29"/>
      <c r="HD186" s="29"/>
      <c r="HE186" s="29"/>
      <c r="HF186" s="29"/>
      <c r="HG186" s="29"/>
      <c r="HH186" s="29"/>
      <c r="HI186" s="29"/>
      <c r="HJ186" s="29"/>
      <c r="HK186" s="29"/>
      <c r="HL186" s="29"/>
      <c r="HM186" s="29"/>
      <c r="HN186" s="29"/>
      <c r="HO186" s="29"/>
      <c r="HP186" s="29"/>
      <c r="HQ186" s="29"/>
      <c r="HR186" s="29"/>
      <c r="HS186" s="29"/>
      <c r="HT186" s="29"/>
      <c r="HU186" s="29"/>
      <c r="HV186" s="29"/>
      <c r="HW186" s="29"/>
      <c r="HX186" s="29"/>
      <c r="HY186" s="29"/>
      <c r="HZ186" s="29"/>
      <c r="IA186" s="29"/>
      <c r="IB186" s="29"/>
      <c r="IC186" s="29"/>
      <c r="ID186" s="29"/>
      <c r="IE186" s="29"/>
      <c r="IF186" s="29"/>
      <c r="IG186" s="29"/>
      <c r="IH186" s="29"/>
      <c r="II186" s="29"/>
      <c r="IJ186" s="29"/>
      <c r="IK186" s="29"/>
      <c r="IL186" s="29"/>
      <c r="IM186" s="29"/>
      <c r="IN186" s="29"/>
      <c r="IO186" s="29"/>
      <c r="IP186" s="29"/>
      <c r="IQ186" s="29"/>
      <c r="IR186" s="29"/>
      <c r="IS186" s="29"/>
      <c r="IT186" s="29"/>
      <c r="IU186" s="29"/>
      <c r="IV186" s="29"/>
      <c r="IW186" s="29"/>
      <c r="IX186" s="29"/>
      <c r="IY186" s="29"/>
      <c r="IZ186" s="29"/>
      <c r="JA186" s="29"/>
      <c r="JB186" s="29"/>
      <c r="JC186" s="29"/>
      <c r="JD186" s="29"/>
      <c r="JE186" s="29"/>
      <c r="JF186" s="29"/>
      <c r="JG186" s="29"/>
      <c r="JH186" s="29"/>
      <c r="JI186" s="29"/>
      <c r="JJ186" s="29"/>
      <c r="JK186" s="29"/>
      <c r="JL186" s="29"/>
      <c r="JM186" s="29"/>
      <c r="JN186" s="29"/>
      <c r="JO186" s="29"/>
      <c r="JP186" s="29"/>
      <c r="JQ186" s="29"/>
      <c r="JR186" s="29"/>
      <c r="JS186" s="29"/>
      <c r="JT186" s="29"/>
      <c r="JU186" s="29"/>
      <c r="JV186" s="29"/>
      <c r="JW186" s="29"/>
      <c r="JX186" s="29"/>
      <c r="JY186" s="29"/>
      <c r="JZ186" s="29"/>
      <c r="KA186" s="29"/>
      <c r="KB186" s="29"/>
      <c r="KC186" s="29"/>
      <c r="KD186" s="29"/>
      <c r="KE186" s="29"/>
      <c r="KF186" s="29"/>
      <c r="KG186" s="29"/>
      <c r="KH186" s="29"/>
      <c r="KI186" s="29"/>
      <c r="KJ186" s="29"/>
      <c r="KK186" s="29"/>
      <c r="KL186" s="29"/>
      <c r="KM186" s="29"/>
      <c r="KN186" s="29"/>
      <c r="KO186" s="29"/>
      <c r="KP186" s="29"/>
      <c r="KQ186" s="29"/>
      <c r="KR186" s="29"/>
      <c r="KS186" s="29"/>
      <c r="KT186" s="29"/>
      <c r="KU186" s="29"/>
      <c r="KV186" s="29"/>
      <c r="KW186" s="29"/>
      <c r="KX186" s="29"/>
      <c r="KY186" s="29"/>
      <c r="KZ186" s="29"/>
      <c r="LA186" s="29"/>
      <c r="LB186" s="29"/>
      <c r="LC186" s="29"/>
      <c r="LD186" s="29"/>
      <c r="LE186" s="29"/>
      <c r="LF186" s="29"/>
      <c r="LG186" s="29"/>
      <c r="LH186" s="29"/>
      <c r="LI186" s="29"/>
      <c r="LJ186" s="29"/>
      <c r="LK186" s="29"/>
      <c r="LL186" s="29"/>
      <c r="LM186" s="29"/>
      <c r="LN186" s="29"/>
      <c r="LO186" s="29"/>
      <c r="LP186" s="29"/>
      <c r="LQ186" s="29"/>
      <c r="LR186" s="29"/>
      <c r="LS186" s="29"/>
      <c r="LT186" s="29"/>
      <c r="LU186" s="29"/>
      <c r="LV186" s="29"/>
      <c r="LW186" s="29"/>
      <c r="LX186" s="29"/>
      <c r="LY186" s="29"/>
      <c r="LZ186" s="29"/>
      <c r="MA186" s="29"/>
      <c r="MB186" s="29"/>
      <c r="MC186" s="29"/>
      <c r="MD186" s="29"/>
      <c r="ME186" s="29"/>
      <c r="MF186" s="29"/>
      <c r="MG186" s="29"/>
      <c r="MH186" s="29"/>
      <c r="MI186" s="29"/>
      <c r="MJ186" s="29"/>
      <c r="MK186" s="29"/>
      <c r="ML186" s="29"/>
      <c r="MM186" s="29"/>
      <c r="MN186" s="29"/>
      <c r="MO186" s="29"/>
      <c r="MP186" s="29"/>
      <c r="MQ186" s="29"/>
      <c r="MR186" s="29"/>
      <c r="MS186" s="29"/>
      <c r="MT186" s="29"/>
      <c r="MU186" s="29"/>
      <c r="MV186" s="29"/>
      <c r="MW186" s="29"/>
      <c r="MX186" s="29"/>
      <c r="MY186" s="29"/>
      <c r="MZ186" s="29"/>
      <c r="NA186" s="29"/>
      <c r="NB186" s="29"/>
      <c r="NC186" s="29"/>
      <c r="ND186" s="29"/>
      <c r="NE186" s="29"/>
      <c r="NF186" s="29"/>
      <c r="NG186" s="29"/>
    </row>
    <row r="187" spans="1:371" s="133" customFormat="1" ht="15" x14ac:dyDescent="0.2">
      <c r="A187" s="221">
        <v>342</v>
      </c>
      <c r="B187" s="221">
        <v>0</v>
      </c>
      <c r="C187" s="61">
        <v>1</v>
      </c>
      <c r="D187" s="61">
        <v>5</v>
      </c>
      <c r="E187" s="511">
        <v>51</v>
      </c>
      <c r="F187" s="867">
        <v>1051</v>
      </c>
      <c r="H187" s="511">
        <v>59</v>
      </c>
      <c r="I187" s="869">
        <v>81.172602739726003</v>
      </c>
      <c r="J187" s="514">
        <v>23.066666666666666</v>
      </c>
      <c r="K187" s="106">
        <v>1.4705441169852742</v>
      </c>
      <c r="L187" s="511">
        <v>0</v>
      </c>
      <c r="M187" s="718">
        <v>0</v>
      </c>
      <c r="O187" s="524">
        <v>25.3311976212179</v>
      </c>
      <c r="Q187" s="589"/>
      <c r="R187" s="590">
        <v>0.65</v>
      </c>
      <c r="S187" s="589">
        <v>118</v>
      </c>
      <c r="T187" s="589">
        <v>574</v>
      </c>
      <c r="U187" s="593"/>
    </row>
    <row r="188" spans="1:371" s="133" customFormat="1" x14ac:dyDescent="0.2">
      <c r="A188" s="221">
        <v>345</v>
      </c>
      <c r="B188" s="274">
        <v>0</v>
      </c>
      <c r="C188" s="61">
        <v>1</v>
      </c>
      <c r="D188" s="61">
        <v>5</v>
      </c>
      <c r="E188" s="511">
        <v>57</v>
      </c>
      <c r="F188" s="867">
        <v>1057</v>
      </c>
      <c r="H188" s="511">
        <v>66</v>
      </c>
      <c r="I188" s="869">
        <v>83.169863013698603</v>
      </c>
      <c r="J188" s="514">
        <v>20.306043388429753</v>
      </c>
      <c r="K188" s="106">
        <v>1.7535994728304154</v>
      </c>
      <c r="L188" s="511">
        <v>0</v>
      </c>
      <c r="M188" s="718">
        <v>0</v>
      </c>
      <c r="O188" s="524">
        <v>15.156896078623101</v>
      </c>
      <c r="Q188" s="589"/>
      <c r="R188" s="590">
        <v>1.7</v>
      </c>
      <c r="S188" s="589">
        <v>39</v>
      </c>
      <c r="T188" s="589">
        <v>1560</v>
      </c>
      <c r="U188" s="593"/>
    </row>
    <row r="189" spans="1:371" s="133" customFormat="1" ht="15" x14ac:dyDescent="0.2">
      <c r="A189" s="221">
        <v>348</v>
      </c>
      <c r="B189" s="221">
        <v>0</v>
      </c>
      <c r="C189" s="61">
        <v>1</v>
      </c>
      <c r="D189" s="61">
        <v>5</v>
      </c>
      <c r="E189" s="511">
        <v>60</v>
      </c>
      <c r="F189" s="867">
        <v>1060</v>
      </c>
      <c r="H189" s="511">
        <v>70</v>
      </c>
      <c r="I189" s="869">
        <v>84.106849315068501</v>
      </c>
      <c r="J189" s="514">
        <v>24.101562499999996</v>
      </c>
      <c r="K189" s="106">
        <v>1.6559656464498962</v>
      </c>
      <c r="L189" s="511">
        <v>0</v>
      </c>
      <c r="M189" s="718">
        <v>0</v>
      </c>
      <c r="O189" s="524">
        <v>31.120691532214199</v>
      </c>
      <c r="Q189" s="591"/>
      <c r="R189" s="595">
        <v>1.91</v>
      </c>
      <c r="S189" s="589">
        <v>34</v>
      </c>
      <c r="T189" s="591"/>
      <c r="U189" s="594"/>
    </row>
    <row r="190" spans="1:371" s="133" customFormat="1" ht="15" x14ac:dyDescent="0.2">
      <c r="A190" s="221">
        <v>350</v>
      </c>
      <c r="B190" s="221">
        <v>0</v>
      </c>
      <c r="C190" s="61">
        <v>1</v>
      </c>
      <c r="D190" s="61">
        <v>5</v>
      </c>
      <c r="E190" s="511">
        <v>64</v>
      </c>
      <c r="F190" s="867">
        <v>1064</v>
      </c>
      <c r="H190" s="511">
        <v>78</v>
      </c>
      <c r="I190" s="869">
        <v>82.682191780821896</v>
      </c>
      <c r="J190" s="514">
        <v>22.941176470588236</v>
      </c>
      <c r="K190" s="106">
        <v>1.7694160995462129</v>
      </c>
      <c r="L190" s="511">
        <v>0</v>
      </c>
      <c r="M190" s="718">
        <v>0</v>
      </c>
      <c r="O190" s="524">
        <v>36.743127803172499</v>
      </c>
      <c r="Q190" s="589">
        <v>111</v>
      </c>
      <c r="R190" s="590">
        <v>4.3</v>
      </c>
      <c r="S190" s="589">
        <v>13</v>
      </c>
      <c r="T190" s="589">
        <v>665</v>
      </c>
      <c r="U190" s="593"/>
    </row>
    <row r="191" spans="1:371" s="133" customFormat="1" ht="15.75" customHeight="1" x14ac:dyDescent="0.2">
      <c r="A191" s="221">
        <v>530</v>
      </c>
      <c r="B191" s="27">
        <v>1</v>
      </c>
      <c r="C191" s="27">
        <v>1</v>
      </c>
      <c r="D191" s="27">
        <v>5</v>
      </c>
      <c r="E191" s="735">
        <v>65</v>
      </c>
      <c r="F191" s="867">
        <v>1065</v>
      </c>
      <c r="G191" s="28"/>
      <c r="H191" s="734">
        <v>79</v>
      </c>
      <c r="I191" s="107">
        <v>67.758904109589039</v>
      </c>
      <c r="J191" s="74">
        <v>20.8</v>
      </c>
      <c r="K191" s="85"/>
      <c r="L191" s="734">
        <v>1</v>
      </c>
      <c r="M191" s="113">
        <v>1</v>
      </c>
      <c r="N191" s="28"/>
      <c r="O191" s="739">
        <v>32</v>
      </c>
      <c r="P191" s="28"/>
      <c r="Q191" s="76"/>
      <c r="R191" s="742">
        <v>2.25</v>
      </c>
      <c r="S191" s="743">
        <v>22</v>
      </c>
      <c r="T191" s="76"/>
      <c r="U191" s="77">
        <v>2049</v>
      </c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  <c r="DS191" s="29"/>
      <c r="DT191" s="29"/>
      <c r="DU191" s="29"/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  <c r="EG191" s="29"/>
      <c r="EH191" s="29"/>
      <c r="EI191" s="29"/>
      <c r="EJ191" s="29"/>
      <c r="EK191" s="29"/>
      <c r="EL191" s="29"/>
      <c r="EM191" s="29"/>
      <c r="EN191" s="29"/>
      <c r="EO191" s="29"/>
      <c r="EP191" s="29"/>
      <c r="EQ191" s="29"/>
      <c r="ER191" s="29"/>
      <c r="ES191" s="29"/>
      <c r="ET191" s="29"/>
      <c r="EU191" s="29"/>
      <c r="EV191" s="29"/>
      <c r="EW191" s="29"/>
      <c r="EX191" s="29"/>
      <c r="EY191" s="29"/>
      <c r="EZ191" s="29"/>
      <c r="FA191" s="29"/>
      <c r="FB191" s="29"/>
      <c r="FC191" s="29"/>
      <c r="FD191" s="29"/>
      <c r="FE191" s="29"/>
      <c r="FF191" s="29"/>
      <c r="FG191" s="29"/>
      <c r="FH191" s="29"/>
      <c r="FI191" s="29"/>
      <c r="FJ191" s="29"/>
      <c r="FK191" s="29"/>
      <c r="FL191" s="29"/>
      <c r="FM191" s="29"/>
      <c r="FN191" s="29"/>
      <c r="FO191" s="29"/>
      <c r="FP191" s="29"/>
      <c r="FQ191" s="29"/>
      <c r="FR191" s="29"/>
      <c r="FS191" s="29"/>
      <c r="FT191" s="29"/>
      <c r="FU191" s="29"/>
      <c r="FV191" s="29"/>
      <c r="FW191" s="29"/>
      <c r="FX191" s="29"/>
      <c r="FY191" s="29"/>
      <c r="FZ191" s="29"/>
      <c r="GA191" s="29"/>
      <c r="GB191" s="29"/>
      <c r="GC191" s="29"/>
      <c r="GD191" s="29"/>
      <c r="GE191" s="29"/>
      <c r="GF191" s="29"/>
      <c r="GG191" s="29"/>
      <c r="GH191" s="29"/>
      <c r="GI191" s="29"/>
      <c r="GJ191" s="29"/>
      <c r="GK191" s="29"/>
      <c r="GL191" s="29"/>
      <c r="GM191" s="29"/>
      <c r="GN191" s="29"/>
      <c r="GO191" s="29"/>
      <c r="GP191" s="29"/>
      <c r="GQ191" s="29"/>
      <c r="GR191" s="29"/>
      <c r="GS191" s="29"/>
      <c r="GT191" s="29"/>
      <c r="GU191" s="29"/>
      <c r="GV191" s="29"/>
      <c r="GW191" s="29"/>
      <c r="GX191" s="29"/>
      <c r="GY191" s="29"/>
      <c r="GZ191" s="29"/>
      <c r="HA191" s="29"/>
      <c r="HB191" s="29"/>
      <c r="HC191" s="29"/>
      <c r="HD191" s="29"/>
      <c r="HE191" s="29"/>
      <c r="HF191" s="29"/>
      <c r="HG191" s="29"/>
      <c r="HH191" s="29"/>
      <c r="HI191" s="29"/>
      <c r="HJ191" s="29"/>
      <c r="HK191" s="29"/>
      <c r="HL191" s="29"/>
      <c r="HM191" s="29"/>
      <c r="HN191" s="29"/>
      <c r="HO191" s="29"/>
      <c r="HP191" s="29"/>
      <c r="HQ191" s="29"/>
      <c r="HR191" s="29"/>
      <c r="HS191" s="29"/>
      <c r="HT191" s="29"/>
      <c r="HU191" s="29"/>
      <c r="HV191" s="29"/>
      <c r="HW191" s="29"/>
      <c r="HX191" s="29"/>
      <c r="HY191" s="29"/>
      <c r="HZ191" s="29"/>
      <c r="IA191" s="29"/>
      <c r="IB191" s="29"/>
      <c r="IC191" s="29"/>
      <c r="ID191" s="29"/>
      <c r="IE191" s="29"/>
      <c r="IF191" s="29"/>
      <c r="IG191" s="29"/>
      <c r="IH191" s="29"/>
      <c r="II191" s="29"/>
      <c r="IJ191" s="29"/>
      <c r="IK191" s="29"/>
      <c r="IL191" s="29"/>
      <c r="IM191" s="29"/>
      <c r="IN191" s="29"/>
      <c r="IO191" s="29"/>
      <c r="IP191" s="29"/>
      <c r="IQ191" s="29"/>
      <c r="IR191" s="29"/>
      <c r="IS191" s="29"/>
      <c r="IT191" s="29"/>
      <c r="IU191" s="29"/>
      <c r="IV191" s="29"/>
      <c r="IW191" s="29"/>
      <c r="IX191" s="29"/>
      <c r="IY191" s="29"/>
      <c r="IZ191" s="29"/>
      <c r="JA191" s="29"/>
      <c r="JB191" s="29"/>
      <c r="JC191" s="29"/>
      <c r="JD191" s="29"/>
      <c r="JE191" s="29"/>
      <c r="JF191" s="29"/>
      <c r="JG191" s="29"/>
      <c r="JH191" s="29"/>
      <c r="JI191" s="29"/>
      <c r="JJ191" s="29"/>
      <c r="JK191" s="29"/>
      <c r="JL191" s="29"/>
      <c r="JM191" s="29"/>
      <c r="JN191" s="29"/>
      <c r="JO191" s="29"/>
      <c r="JP191" s="29"/>
      <c r="JQ191" s="29"/>
      <c r="JR191" s="29"/>
      <c r="JS191" s="29"/>
      <c r="JT191" s="29"/>
      <c r="JU191" s="29"/>
      <c r="JV191" s="29"/>
      <c r="JW191" s="29"/>
      <c r="JX191" s="29"/>
      <c r="JY191" s="29"/>
      <c r="JZ191" s="29"/>
      <c r="KA191" s="29"/>
      <c r="KB191" s="29"/>
      <c r="KC191" s="29"/>
      <c r="KD191" s="29"/>
      <c r="KE191" s="29"/>
      <c r="KF191" s="29"/>
      <c r="KG191" s="29"/>
      <c r="KH191" s="29"/>
      <c r="KI191" s="29"/>
      <c r="KJ191" s="29"/>
      <c r="KK191" s="29"/>
      <c r="KL191" s="29"/>
      <c r="KM191" s="29"/>
      <c r="KN191" s="29"/>
      <c r="KO191" s="29"/>
      <c r="KP191" s="29"/>
      <c r="KQ191" s="29"/>
      <c r="KR191" s="29"/>
      <c r="KS191" s="29"/>
      <c r="KT191" s="29"/>
      <c r="KU191" s="29"/>
      <c r="KV191" s="29"/>
      <c r="KW191" s="29"/>
      <c r="KX191" s="29"/>
      <c r="KY191" s="29"/>
      <c r="KZ191" s="29"/>
      <c r="LA191" s="29"/>
      <c r="LB191" s="29"/>
      <c r="LC191" s="29"/>
      <c r="LD191" s="29"/>
      <c r="LE191" s="29"/>
      <c r="LF191" s="29"/>
      <c r="LG191" s="29"/>
      <c r="LH191" s="29"/>
      <c r="LI191" s="29"/>
      <c r="LJ191" s="29"/>
      <c r="LK191" s="29"/>
      <c r="LL191" s="29"/>
      <c r="LM191" s="29"/>
      <c r="LN191" s="29"/>
      <c r="LO191" s="29"/>
      <c r="LP191" s="29"/>
      <c r="LQ191" s="29"/>
      <c r="LR191" s="29"/>
      <c r="LS191" s="29"/>
      <c r="LT191" s="29"/>
      <c r="LU191" s="29"/>
      <c r="LV191" s="29"/>
      <c r="LW191" s="29"/>
      <c r="LX191" s="29"/>
      <c r="LY191" s="29"/>
      <c r="LZ191" s="29"/>
      <c r="MA191" s="29"/>
      <c r="MB191" s="29"/>
      <c r="MC191" s="29"/>
      <c r="MD191" s="29"/>
      <c r="ME191" s="29"/>
      <c r="MF191" s="29"/>
      <c r="MG191" s="29"/>
      <c r="MH191" s="29"/>
      <c r="MI191" s="29"/>
      <c r="MJ191" s="29"/>
      <c r="MK191" s="29"/>
      <c r="ML191" s="29"/>
      <c r="MM191" s="29"/>
      <c r="MN191" s="29"/>
      <c r="MO191" s="29"/>
      <c r="MP191" s="29"/>
      <c r="MQ191" s="29"/>
      <c r="MR191" s="29"/>
      <c r="MS191" s="29"/>
      <c r="MT191" s="29"/>
      <c r="MU191" s="29"/>
      <c r="MV191" s="29"/>
      <c r="MW191" s="29"/>
      <c r="MX191" s="29"/>
      <c r="MY191" s="29"/>
      <c r="MZ191" s="29"/>
      <c r="NA191" s="29"/>
      <c r="NB191" s="29"/>
      <c r="NC191" s="29"/>
      <c r="ND191" s="29"/>
      <c r="NE191" s="29"/>
      <c r="NF191" s="29"/>
      <c r="NG191" s="29"/>
    </row>
    <row r="192" spans="1:371" s="133" customFormat="1" ht="15" x14ac:dyDescent="0.2">
      <c r="A192" s="221">
        <v>351</v>
      </c>
      <c r="B192" s="221">
        <v>0</v>
      </c>
      <c r="C192" s="61">
        <v>1</v>
      </c>
      <c r="D192" s="61">
        <v>5</v>
      </c>
      <c r="E192" s="511">
        <v>66</v>
      </c>
      <c r="F192" s="867">
        <v>1066</v>
      </c>
      <c r="H192" s="511">
        <v>81</v>
      </c>
      <c r="I192" s="869">
        <v>77.317808219178104</v>
      </c>
      <c r="J192" s="514">
        <v>24.719926538108357</v>
      </c>
      <c r="K192" s="106">
        <v>1.7562981903234238</v>
      </c>
      <c r="L192" s="511">
        <v>0</v>
      </c>
      <c r="M192" s="718">
        <v>0</v>
      </c>
      <c r="O192" s="524">
        <v>22.538010796001402</v>
      </c>
      <c r="Q192" s="589">
        <v>129</v>
      </c>
      <c r="R192" s="590">
        <v>1.45</v>
      </c>
      <c r="S192" s="589">
        <v>47</v>
      </c>
      <c r="T192" s="589">
        <v>148</v>
      </c>
      <c r="U192" s="593"/>
    </row>
    <row r="193" spans="1:371" s="133" customFormat="1" ht="15" customHeight="1" x14ac:dyDescent="0.2">
      <c r="A193" s="221">
        <v>531</v>
      </c>
      <c r="B193" s="27">
        <v>1</v>
      </c>
      <c r="C193" s="27">
        <v>1</v>
      </c>
      <c r="D193" s="27">
        <v>5</v>
      </c>
      <c r="E193" s="735">
        <v>67</v>
      </c>
      <c r="F193" s="867">
        <v>1067</v>
      </c>
      <c r="G193" s="56"/>
      <c r="H193" s="741">
        <v>82</v>
      </c>
      <c r="I193" s="107">
        <v>71.665753424657538</v>
      </c>
      <c r="J193" s="749">
        <v>24.9</v>
      </c>
      <c r="K193" s="750"/>
      <c r="L193" s="741">
        <v>0</v>
      </c>
      <c r="M193" s="56">
        <v>0</v>
      </c>
      <c r="N193" s="56"/>
      <c r="O193" s="751">
        <v>43</v>
      </c>
      <c r="P193" s="56" t="s">
        <v>2086</v>
      </c>
      <c r="Q193" s="56"/>
      <c r="R193" s="740">
        <v>0.85</v>
      </c>
      <c r="S193" s="741">
        <v>89</v>
      </c>
      <c r="T193" s="56"/>
      <c r="U193" s="749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  <c r="DL193" s="88"/>
      <c r="DM193" s="88"/>
      <c r="DN193" s="88"/>
      <c r="DO193" s="88"/>
      <c r="DP193" s="88"/>
      <c r="DQ193" s="88"/>
      <c r="DR193" s="88"/>
      <c r="DS193" s="88"/>
      <c r="DT193" s="88"/>
      <c r="DU193" s="88"/>
      <c r="DV193" s="88"/>
      <c r="DW193" s="88"/>
      <c r="DX193" s="88"/>
      <c r="DY193" s="88"/>
      <c r="DZ193" s="88"/>
      <c r="EA193" s="88"/>
      <c r="EB193" s="88"/>
      <c r="EC193" s="88"/>
      <c r="ED193" s="88"/>
      <c r="EE193" s="88"/>
      <c r="EF193" s="88"/>
      <c r="EG193" s="88"/>
      <c r="EH193" s="88"/>
      <c r="EI193" s="88"/>
      <c r="EJ193" s="88"/>
      <c r="EK193" s="88"/>
      <c r="EL193" s="88"/>
      <c r="EM193" s="88"/>
      <c r="EN193" s="88"/>
      <c r="EO193" s="88"/>
      <c r="EP193" s="88"/>
      <c r="EQ193" s="88"/>
      <c r="ER193" s="88"/>
      <c r="ES193" s="88"/>
      <c r="ET193" s="88"/>
      <c r="EU193" s="88"/>
      <c r="EV193" s="88"/>
      <c r="EW193" s="88"/>
      <c r="EX193" s="88"/>
      <c r="EY193" s="88"/>
      <c r="EZ193" s="88"/>
      <c r="FA193" s="88"/>
      <c r="FB193" s="88"/>
      <c r="FC193" s="88"/>
      <c r="FD193" s="88"/>
      <c r="FE193" s="88"/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88"/>
      <c r="FR193" s="88"/>
      <c r="FS193" s="88"/>
      <c r="FT193" s="88"/>
      <c r="FU193" s="88"/>
      <c r="FV193" s="88"/>
      <c r="FW193" s="88"/>
      <c r="FX193" s="88"/>
      <c r="FY193" s="88"/>
      <c r="FZ193" s="88"/>
      <c r="GA193" s="88"/>
      <c r="GB193" s="88"/>
      <c r="GC193" s="88"/>
      <c r="GD193" s="88"/>
      <c r="GE193" s="88"/>
      <c r="GF193" s="88"/>
      <c r="GG193" s="88"/>
      <c r="GH193" s="88"/>
      <c r="GI193" s="88"/>
      <c r="GJ193" s="88"/>
      <c r="GK193" s="88"/>
      <c r="GL193" s="88"/>
      <c r="GM193" s="88"/>
      <c r="GN193" s="88"/>
      <c r="GO193" s="88"/>
      <c r="GP193" s="88"/>
      <c r="GQ193" s="88"/>
      <c r="GR193" s="88"/>
      <c r="GS193" s="88"/>
      <c r="GT193" s="88"/>
      <c r="GU193" s="88"/>
      <c r="GV193" s="88"/>
      <c r="GW193" s="88"/>
      <c r="GX193" s="88"/>
      <c r="GY193" s="88"/>
      <c r="GZ193" s="88"/>
      <c r="HA193" s="88"/>
      <c r="HB193" s="88"/>
      <c r="HC193" s="88"/>
      <c r="HD193" s="88"/>
      <c r="HE193" s="88"/>
      <c r="HF193" s="88"/>
      <c r="HG193" s="88"/>
      <c r="HH193" s="88"/>
      <c r="HI193" s="88"/>
      <c r="HJ193" s="88"/>
      <c r="HK193" s="88"/>
      <c r="HL193" s="88"/>
      <c r="HM193" s="88"/>
      <c r="HN193" s="88"/>
      <c r="HO193" s="88"/>
      <c r="HP193" s="88"/>
      <c r="HQ193" s="88"/>
      <c r="HR193" s="88"/>
      <c r="HS193" s="88"/>
      <c r="HT193" s="88"/>
      <c r="HU193" s="88"/>
      <c r="HV193" s="88"/>
      <c r="HW193" s="88"/>
      <c r="HX193" s="88"/>
      <c r="HY193" s="88"/>
      <c r="HZ193" s="88"/>
      <c r="IA193" s="88"/>
      <c r="IB193" s="88"/>
      <c r="IC193" s="88"/>
      <c r="ID193" s="88"/>
      <c r="IE193" s="88"/>
      <c r="IF193" s="88"/>
      <c r="IG193" s="88"/>
      <c r="IH193" s="88"/>
      <c r="II193" s="88"/>
      <c r="IJ193" s="88"/>
      <c r="IK193" s="88"/>
      <c r="IL193" s="88"/>
      <c r="IM193" s="88"/>
      <c r="IN193" s="88"/>
      <c r="IO193" s="88"/>
      <c r="IP193" s="88"/>
      <c r="IQ193" s="88"/>
      <c r="IR193" s="88"/>
      <c r="IS193" s="88"/>
      <c r="IT193" s="88"/>
      <c r="IU193" s="88"/>
      <c r="IV193" s="88"/>
      <c r="IW193" s="88"/>
      <c r="IX193" s="88"/>
      <c r="IY193" s="88"/>
      <c r="IZ193" s="88"/>
      <c r="JA193" s="88"/>
      <c r="JB193" s="88"/>
      <c r="JC193" s="88"/>
      <c r="JD193" s="88"/>
      <c r="JE193" s="88"/>
      <c r="JF193" s="88"/>
      <c r="JG193" s="88"/>
      <c r="JH193" s="88"/>
      <c r="JI193" s="88"/>
      <c r="JJ193" s="88"/>
      <c r="JK193" s="88"/>
      <c r="JL193" s="88"/>
      <c r="JM193" s="88"/>
      <c r="JN193" s="88"/>
      <c r="JO193" s="88"/>
      <c r="JP193" s="88"/>
      <c r="JQ193" s="88"/>
      <c r="JR193" s="88"/>
      <c r="JS193" s="88"/>
      <c r="JT193" s="88"/>
      <c r="JU193" s="88"/>
      <c r="JV193" s="88"/>
      <c r="JW193" s="88"/>
      <c r="JX193" s="88"/>
      <c r="JY193" s="88"/>
      <c r="JZ193" s="88"/>
      <c r="KA193" s="88"/>
      <c r="KB193" s="88"/>
      <c r="KC193" s="88"/>
      <c r="KD193" s="88"/>
      <c r="KE193" s="88"/>
      <c r="KF193" s="88"/>
      <c r="KG193" s="88"/>
      <c r="KH193" s="88"/>
      <c r="KI193" s="88"/>
      <c r="KJ193" s="88"/>
      <c r="KK193" s="88"/>
      <c r="KL193" s="88"/>
      <c r="KM193" s="88"/>
      <c r="KN193" s="88"/>
      <c r="KO193" s="88"/>
      <c r="KP193" s="88"/>
      <c r="KQ193" s="88"/>
      <c r="KR193" s="88"/>
      <c r="KS193" s="88"/>
      <c r="KT193" s="88"/>
      <c r="KU193" s="88"/>
      <c r="KV193" s="88"/>
      <c r="KW193" s="88"/>
      <c r="KX193" s="88"/>
      <c r="KY193" s="88"/>
      <c r="KZ193" s="88"/>
      <c r="LA193" s="88"/>
      <c r="LB193" s="88"/>
      <c r="LC193" s="88"/>
      <c r="LD193" s="88"/>
      <c r="LE193" s="88"/>
      <c r="LF193" s="88"/>
      <c r="LG193" s="88"/>
      <c r="LH193" s="88"/>
      <c r="LI193" s="88"/>
      <c r="LJ193" s="88"/>
      <c r="LK193" s="88"/>
      <c r="LL193" s="88"/>
      <c r="LM193" s="88"/>
      <c r="LN193" s="88"/>
      <c r="LO193" s="88"/>
      <c r="LP193" s="88"/>
      <c r="LQ193" s="88"/>
      <c r="LR193" s="88"/>
      <c r="LS193" s="88"/>
      <c r="LT193" s="88"/>
      <c r="LU193" s="88"/>
      <c r="LV193" s="88"/>
      <c r="LW193" s="88"/>
      <c r="LX193" s="88"/>
      <c r="LY193" s="88"/>
      <c r="LZ193" s="88"/>
      <c r="MA193" s="88"/>
      <c r="MB193" s="88"/>
      <c r="MC193" s="88"/>
      <c r="MD193" s="88"/>
      <c r="ME193" s="88"/>
      <c r="MF193" s="88"/>
      <c r="MG193" s="88"/>
      <c r="MH193" s="88"/>
      <c r="MI193" s="88"/>
      <c r="MJ193" s="88"/>
      <c r="MK193" s="88"/>
      <c r="ML193" s="88"/>
      <c r="MM193" s="88"/>
      <c r="MN193" s="88"/>
      <c r="MO193" s="88"/>
      <c r="MP193" s="88"/>
      <c r="MQ193" s="88"/>
      <c r="MR193" s="88"/>
      <c r="MS193" s="88"/>
      <c r="MT193" s="88"/>
      <c r="MU193" s="88"/>
      <c r="MV193" s="88"/>
      <c r="MW193" s="88"/>
      <c r="MX193" s="88"/>
      <c r="MY193" s="88"/>
      <c r="MZ193" s="88"/>
      <c r="NA193" s="88"/>
      <c r="NB193" s="88"/>
      <c r="NC193" s="88"/>
      <c r="ND193" s="88"/>
      <c r="NE193" s="88"/>
      <c r="NF193" s="88"/>
      <c r="NG193" s="88"/>
    </row>
    <row r="194" spans="1:371" s="133" customFormat="1" x14ac:dyDescent="0.2">
      <c r="A194" s="274">
        <v>355</v>
      </c>
      <c r="B194" s="221">
        <v>0</v>
      </c>
      <c r="C194" s="61">
        <v>1</v>
      </c>
      <c r="D194" s="61">
        <v>5</v>
      </c>
      <c r="E194" s="511">
        <v>72</v>
      </c>
      <c r="F194" s="867">
        <v>1072</v>
      </c>
      <c r="H194" s="511">
        <v>300</v>
      </c>
      <c r="I194" s="869">
        <v>66.054794520547901</v>
      </c>
      <c r="J194" s="514">
        <v>30.73941661933242</v>
      </c>
      <c r="K194" s="106">
        <v>2.1026438383880213</v>
      </c>
      <c r="L194" s="511">
        <v>0</v>
      </c>
      <c r="M194" s="663">
        <v>1</v>
      </c>
      <c r="O194" s="524">
        <v>30.899725730883599</v>
      </c>
      <c r="Q194" s="589">
        <v>111</v>
      </c>
      <c r="R194" s="590">
        <v>0.78</v>
      </c>
      <c r="S194" s="589">
        <v>100</v>
      </c>
      <c r="T194" s="589">
        <v>113</v>
      </c>
      <c r="U194" s="593"/>
    </row>
    <row r="195" spans="1:371" s="133" customFormat="1" ht="15.75" customHeight="1" x14ac:dyDescent="0.2">
      <c r="A195" s="274">
        <v>532</v>
      </c>
      <c r="B195" s="27">
        <v>1</v>
      </c>
      <c r="C195" s="27">
        <v>1</v>
      </c>
      <c r="D195" s="27">
        <v>5</v>
      </c>
      <c r="E195" s="735">
        <v>79</v>
      </c>
      <c r="F195" s="867">
        <v>1079</v>
      </c>
      <c r="G195" s="56"/>
      <c r="H195" s="741">
        <v>308</v>
      </c>
      <c r="I195" s="107">
        <v>84.093150684931501</v>
      </c>
      <c r="J195" s="749">
        <v>26.2</v>
      </c>
      <c r="K195" s="750"/>
      <c r="L195" s="741">
        <v>1</v>
      </c>
      <c r="M195" s="56">
        <v>0</v>
      </c>
      <c r="N195" s="56"/>
      <c r="O195" s="751">
        <v>45</v>
      </c>
      <c r="P195" s="56" t="s">
        <v>2086</v>
      </c>
      <c r="Q195" s="56"/>
      <c r="R195" s="740">
        <v>0.83</v>
      </c>
      <c r="S195" s="741">
        <v>65</v>
      </c>
      <c r="T195" s="56">
        <v>607</v>
      </c>
      <c r="U195" s="749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88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88"/>
      <c r="ER195" s="88"/>
      <c r="ES195" s="88"/>
      <c r="ET195" s="88"/>
      <c r="EU195" s="88"/>
      <c r="EV195" s="88"/>
      <c r="EW195" s="88"/>
      <c r="EX195" s="88"/>
      <c r="EY195" s="88"/>
      <c r="EZ195" s="88"/>
      <c r="FA195" s="88"/>
      <c r="FB195" s="88"/>
      <c r="FC195" s="88"/>
      <c r="FD195" s="88"/>
      <c r="FE195" s="88"/>
      <c r="FF195" s="88"/>
      <c r="FG195" s="88"/>
      <c r="FH195" s="88"/>
      <c r="FI195" s="88"/>
      <c r="FJ195" s="88"/>
      <c r="FK195" s="88"/>
      <c r="FL195" s="88"/>
      <c r="FM195" s="88"/>
      <c r="FN195" s="88"/>
      <c r="FO195" s="88"/>
      <c r="FP195" s="88"/>
      <c r="FQ195" s="88"/>
      <c r="FR195" s="88"/>
      <c r="FS195" s="88"/>
      <c r="FT195" s="88"/>
      <c r="FU195" s="88"/>
      <c r="FV195" s="88"/>
      <c r="FW195" s="88"/>
      <c r="FX195" s="88"/>
      <c r="FY195" s="88"/>
      <c r="FZ195" s="88"/>
      <c r="GA195" s="88"/>
      <c r="GB195" s="88"/>
      <c r="GC195" s="88"/>
      <c r="GD195" s="88"/>
      <c r="GE195" s="88"/>
      <c r="GF195" s="88"/>
      <c r="GG195" s="88"/>
      <c r="GH195" s="88"/>
      <c r="GI195" s="88"/>
      <c r="GJ195" s="88"/>
      <c r="GK195" s="88"/>
      <c r="GL195" s="88"/>
      <c r="GM195" s="88"/>
      <c r="GN195" s="88"/>
      <c r="GO195" s="88"/>
      <c r="GP195" s="88"/>
      <c r="GQ195" s="88"/>
      <c r="GR195" s="88"/>
      <c r="GS195" s="88"/>
      <c r="GT195" s="88"/>
      <c r="GU195" s="88"/>
      <c r="GV195" s="88"/>
      <c r="GW195" s="88"/>
      <c r="GX195" s="88"/>
      <c r="GY195" s="88"/>
      <c r="GZ195" s="88"/>
      <c r="HA195" s="88"/>
      <c r="HB195" s="88"/>
      <c r="HC195" s="88"/>
      <c r="HD195" s="88"/>
      <c r="HE195" s="88"/>
      <c r="HF195" s="88"/>
      <c r="HG195" s="88"/>
      <c r="HH195" s="88"/>
      <c r="HI195" s="88"/>
      <c r="HJ195" s="88"/>
      <c r="HK195" s="88"/>
      <c r="HL195" s="88"/>
      <c r="HM195" s="88"/>
      <c r="HN195" s="88"/>
      <c r="HO195" s="88"/>
      <c r="HP195" s="88"/>
      <c r="HQ195" s="88"/>
      <c r="HR195" s="88"/>
      <c r="HS195" s="88"/>
      <c r="HT195" s="88"/>
      <c r="HU195" s="88"/>
      <c r="HV195" s="88"/>
      <c r="HW195" s="88"/>
      <c r="HX195" s="88"/>
      <c r="HY195" s="88"/>
      <c r="HZ195" s="88"/>
      <c r="IA195" s="88"/>
      <c r="IB195" s="88"/>
      <c r="IC195" s="88"/>
      <c r="ID195" s="88"/>
      <c r="IE195" s="88"/>
      <c r="IF195" s="88"/>
      <c r="IG195" s="88"/>
      <c r="IH195" s="88"/>
      <c r="II195" s="88"/>
      <c r="IJ195" s="88"/>
      <c r="IK195" s="88"/>
      <c r="IL195" s="88"/>
      <c r="IM195" s="88"/>
      <c r="IN195" s="88"/>
      <c r="IO195" s="88"/>
      <c r="IP195" s="88"/>
      <c r="IQ195" s="88"/>
      <c r="IR195" s="88"/>
      <c r="IS195" s="88"/>
      <c r="IT195" s="88"/>
      <c r="IU195" s="88"/>
      <c r="IV195" s="88"/>
      <c r="IW195" s="88"/>
      <c r="IX195" s="88"/>
      <c r="IY195" s="88"/>
      <c r="IZ195" s="88"/>
      <c r="JA195" s="88"/>
      <c r="JB195" s="88"/>
      <c r="JC195" s="88"/>
      <c r="JD195" s="88"/>
      <c r="JE195" s="88"/>
      <c r="JF195" s="88"/>
      <c r="JG195" s="88"/>
      <c r="JH195" s="88"/>
      <c r="JI195" s="88"/>
      <c r="JJ195" s="88"/>
      <c r="JK195" s="88"/>
      <c r="JL195" s="88"/>
      <c r="JM195" s="88"/>
      <c r="JN195" s="88"/>
      <c r="JO195" s="88"/>
      <c r="JP195" s="88"/>
      <c r="JQ195" s="88"/>
      <c r="JR195" s="88"/>
      <c r="JS195" s="88"/>
      <c r="JT195" s="88"/>
      <c r="JU195" s="88"/>
      <c r="JV195" s="88"/>
      <c r="JW195" s="88"/>
      <c r="JX195" s="88"/>
      <c r="JY195" s="88"/>
      <c r="JZ195" s="88"/>
      <c r="KA195" s="88"/>
      <c r="KB195" s="88"/>
      <c r="KC195" s="88"/>
      <c r="KD195" s="88"/>
      <c r="KE195" s="88"/>
      <c r="KF195" s="88"/>
      <c r="KG195" s="88"/>
      <c r="KH195" s="88"/>
      <c r="KI195" s="88"/>
      <c r="KJ195" s="88"/>
      <c r="KK195" s="88"/>
      <c r="KL195" s="88"/>
      <c r="KM195" s="88"/>
      <c r="KN195" s="88"/>
      <c r="KO195" s="88"/>
      <c r="KP195" s="88"/>
      <c r="KQ195" s="88"/>
      <c r="KR195" s="88"/>
      <c r="KS195" s="88"/>
      <c r="KT195" s="88"/>
      <c r="KU195" s="88"/>
      <c r="KV195" s="88"/>
      <c r="KW195" s="88"/>
      <c r="KX195" s="88"/>
      <c r="KY195" s="88"/>
      <c r="KZ195" s="88"/>
      <c r="LA195" s="88"/>
      <c r="LB195" s="88"/>
      <c r="LC195" s="88"/>
      <c r="LD195" s="88"/>
      <c r="LE195" s="88"/>
      <c r="LF195" s="88"/>
      <c r="LG195" s="88"/>
      <c r="LH195" s="88"/>
      <c r="LI195" s="88"/>
      <c r="LJ195" s="88"/>
      <c r="LK195" s="88"/>
      <c r="LL195" s="88"/>
      <c r="LM195" s="88"/>
      <c r="LN195" s="88"/>
      <c r="LO195" s="88"/>
      <c r="LP195" s="88"/>
      <c r="LQ195" s="88"/>
      <c r="LR195" s="88"/>
      <c r="LS195" s="88"/>
      <c r="LT195" s="88"/>
      <c r="LU195" s="88"/>
      <c r="LV195" s="88"/>
      <c r="LW195" s="88"/>
      <c r="LX195" s="88"/>
      <c r="LY195" s="88"/>
      <c r="LZ195" s="88"/>
      <c r="MA195" s="88"/>
      <c r="MB195" s="88"/>
      <c r="MC195" s="88"/>
      <c r="MD195" s="88"/>
      <c r="ME195" s="88"/>
      <c r="MF195" s="88"/>
      <c r="MG195" s="88"/>
      <c r="MH195" s="88"/>
      <c r="MI195" s="88"/>
      <c r="MJ195" s="88"/>
      <c r="MK195" s="88"/>
      <c r="ML195" s="88"/>
      <c r="MM195" s="88"/>
      <c r="MN195" s="88"/>
      <c r="MO195" s="88"/>
      <c r="MP195" s="88"/>
      <c r="MQ195" s="88"/>
      <c r="MR195" s="88"/>
      <c r="MS195" s="88"/>
      <c r="MT195" s="88"/>
      <c r="MU195" s="88"/>
      <c r="MV195" s="88"/>
      <c r="MW195" s="88"/>
      <c r="MX195" s="88"/>
      <c r="MY195" s="88"/>
      <c r="MZ195" s="88"/>
      <c r="NA195" s="88"/>
      <c r="NB195" s="88"/>
      <c r="NC195" s="88"/>
      <c r="ND195" s="88"/>
      <c r="NE195" s="88"/>
      <c r="NF195" s="88"/>
      <c r="NG195" s="88"/>
    </row>
    <row r="196" spans="1:371" s="133" customFormat="1" x14ac:dyDescent="0.2">
      <c r="A196" s="274">
        <v>361</v>
      </c>
      <c r="B196" s="274">
        <v>0</v>
      </c>
      <c r="C196" s="61">
        <v>1</v>
      </c>
      <c r="D196" s="61">
        <v>5</v>
      </c>
      <c r="E196" s="511">
        <v>80</v>
      </c>
      <c r="F196" s="867">
        <v>1080</v>
      </c>
      <c r="H196" s="511">
        <v>310</v>
      </c>
      <c r="I196" s="869">
        <v>40.383561643835598</v>
      </c>
      <c r="J196" s="514">
        <v>22.526093275201479</v>
      </c>
      <c r="K196" s="106">
        <v>1.8155807151799486</v>
      </c>
      <c r="L196" s="511">
        <v>0</v>
      </c>
      <c r="M196" s="718">
        <v>0</v>
      </c>
      <c r="O196" s="524">
        <v>34.581320450885698</v>
      </c>
      <c r="Q196" s="589">
        <v>135</v>
      </c>
      <c r="R196" s="590">
        <v>1.28</v>
      </c>
      <c r="S196" s="589">
        <v>62</v>
      </c>
      <c r="T196" s="589">
        <v>1276</v>
      </c>
      <c r="U196" s="593"/>
    </row>
    <row r="197" spans="1:371" s="133" customFormat="1" ht="15" x14ac:dyDescent="0.2">
      <c r="A197" s="221">
        <v>366</v>
      </c>
      <c r="B197" s="221">
        <v>0</v>
      </c>
      <c r="C197" s="61">
        <v>1</v>
      </c>
      <c r="D197" s="61">
        <v>5</v>
      </c>
      <c r="E197" s="511">
        <v>86</v>
      </c>
      <c r="F197" s="867">
        <v>1086</v>
      </c>
      <c r="H197" s="511">
        <v>319</v>
      </c>
      <c r="I197" s="869">
        <v>41.5150684931507</v>
      </c>
      <c r="J197" s="514">
        <v>20.408163265306122</v>
      </c>
      <c r="K197" s="106">
        <v>1.7430417219459908</v>
      </c>
      <c r="L197" s="511">
        <v>1</v>
      </c>
      <c r="M197" s="718">
        <v>0</v>
      </c>
      <c r="O197" s="524">
        <v>35.209365488842103</v>
      </c>
      <c r="Q197" s="589"/>
      <c r="R197" s="595">
        <v>1.46</v>
      </c>
      <c r="S197" s="589">
        <v>39</v>
      </c>
      <c r="T197" s="589">
        <v>4904</v>
      </c>
      <c r="U197" s="593"/>
    </row>
    <row r="198" spans="1:371" s="133" customFormat="1" x14ac:dyDescent="0.2">
      <c r="A198" s="274">
        <v>367</v>
      </c>
      <c r="B198" s="221">
        <v>0</v>
      </c>
      <c r="C198" s="61">
        <v>1</v>
      </c>
      <c r="D198" s="61">
        <v>5</v>
      </c>
      <c r="E198" s="511">
        <v>87</v>
      </c>
      <c r="F198" s="867">
        <v>1087</v>
      </c>
      <c r="H198" s="511">
        <v>320</v>
      </c>
      <c r="I198" s="869">
        <v>57.819178082191797</v>
      </c>
      <c r="J198" s="514">
        <v>18.166204254194742</v>
      </c>
      <c r="K198" s="106">
        <v>1.630439613519413</v>
      </c>
      <c r="L198" s="511">
        <v>1</v>
      </c>
      <c r="M198" s="718">
        <v>1</v>
      </c>
      <c r="O198" s="524">
        <v>14.6311111111111</v>
      </c>
      <c r="Q198" s="591"/>
      <c r="R198" s="590">
        <v>0.56999999999999995</v>
      </c>
      <c r="S198" s="589">
        <v>109</v>
      </c>
      <c r="T198" s="589">
        <v>1950</v>
      </c>
      <c r="U198" s="593"/>
    </row>
    <row r="199" spans="1:371" s="133" customFormat="1" x14ac:dyDescent="0.2">
      <c r="A199" s="221">
        <v>369</v>
      </c>
      <c r="B199" s="274">
        <v>0</v>
      </c>
      <c r="C199" s="61">
        <v>1</v>
      </c>
      <c r="D199" s="61">
        <v>5</v>
      </c>
      <c r="E199" s="511">
        <v>89</v>
      </c>
      <c r="F199" s="867">
        <v>1089</v>
      </c>
      <c r="H199" s="511">
        <v>322</v>
      </c>
      <c r="I199" s="869">
        <v>66.564383561643794</v>
      </c>
      <c r="J199" s="514">
        <v>33.333333333333329</v>
      </c>
      <c r="K199" s="106">
        <v>2.3237900077244502</v>
      </c>
      <c r="L199" s="511">
        <v>0</v>
      </c>
      <c r="M199" s="718">
        <v>1</v>
      </c>
      <c r="O199" s="524">
        <v>35.446307761695799</v>
      </c>
      <c r="Q199" s="591"/>
      <c r="R199" s="595">
        <v>1.9</v>
      </c>
      <c r="S199" s="589">
        <v>36</v>
      </c>
      <c r="T199" s="589">
        <v>826</v>
      </c>
      <c r="U199" s="593"/>
    </row>
    <row r="200" spans="1:371" s="133" customFormat="1" x14ac:dyDescent="0.2">
      <c r="A200" s="274">
        <v>370</v>
      </c>
      <c r="B200" s="221">
        <v>0</v>
      </c>
      <c r="C200" s="61">
        <v>1</v>
      </c>
      <c r="D200" s="61">
        <v>5</v>
      </c>
      <c r="E200" s="511">
        <v>91</v>
      </c>
      <c r="F200" s="867">
        <v>1091</v>
      </c>
      <c r="H200" s="511">
        <v>324</v>
      </c>
      <c r="I200" s="869">
        <v>76.290410958904104</v>
      </c>
      <c r="J200" s="514">
        <v>23.661438615467823</v>
      </c>
      <c r="K200" s="106">
        <v>1.8287822299126937</v>
      </c>
      <c r="L200" s="511">
        <v>0</v>
      </c>
      <c r="M200" s="718">
        <v>0</v>
      </c>
      <c r="O200" s="524">
        <v>19.204427328064298</v>
      </c>
      <c r="Q200" s="589">
        <v>89</v>
      </c>
      <c r="R200" s="590">
        <v>1.08</v>
      </c>
      <c r="S200" s="589">
        <v>66</v>
      </c>
      <c r="T200" s="591"/>
      <c r="U200" s="594"/>
    </row>
    <row r="201" spans="1:371" s="133" customFormat="1" ht="15" x14ac:dyDescent="0.2">
      <c r="A201" s="221">
        <v>371</v>
      </c>
      <c r="B201" s="221">
        <v>0</v>
      </c>
      <c r="C201" s="61">
        <v>1</v>
      </c>
      <c r="D201" s="61">
        <v>5</v>
      </c>
      <c r="E201" s="511">
        <v>92</v>
      </c>
      <c r="F201" s="867">
        <v>1092</v>
      </c>
      <c r="H201" s="511">
        <v>325</v>
      </c>
      <c r="I201" s="869">
        <v>85</v>
      </c>
      <c r="J201" s="514">
        <v>22.443225118122232</v>
      </c>
      <c r="K201" s="106">
        <v>1.6280356261458162</v>
      </c>
      <c r="L201" s="511">
        <v>0</v>
      </c>
      <c r="M201" s="718">
        <v>0</v>
      </c>
      <c r="O201" s="524">
        <v>26.724535281038001</v>
      </c>
      <c r="Q201" s="589">
        <v>161</v>
      </c>
      <c r="R201" s="590">
        <v>0.97</v>
      </c>
      <c r="S201" s="589">
        <v>74</v>
      </c>
      <c r="T201" s="589">
        <v>2616</v>
      </c>
      <c r="U201" s="593"/>
    </row>
    <row r="202" spans="1:371" s="133" customFormat="1" ht="15" x14ac:dyDescent="0.2">
      <c r="A202" s="221">
        <v>374</v>
      </c>
      <c r="B202" s="221">
        <v>0</v>
      </c>
      <c r="C202" s="61">
        <v>1</v>
      </c>
      <c r="D202" s="61">
        <v>5</v>
      </c>
      <c r="E202" s="511">
        <v>96</v>
      </c>
      <c r="F202" s="867">
        <v>1096</v>
      </c>
      <c r="H202" s="511">
        <v>329</v>
      </c>
      <c r="I202" s="869">
        <v>70.701369863013696</v>
      </c>
      <c r="J202" s="514">
        <v>25.390624999999996</v>
      </c>
      <c r="K202" s="106">
        <v>1.699673171197595</v>
      </c>
      <c r="L202" s="511">
        <v>1</v>
      </c>
      <c r="M202" s="718">
        <v>0</v>
      </c>
      <c r="O202" s="524">
        <v>21.2344827586207</v>
      </c>
      <c r="Q202" s="589">
        <v>98</v>
      </c>
      <c r="R202" s="590">
        <v>1.26</v>
      </c>
      <c r="S202" s="589">
        <v>42</v>
      </c>
      <c r="T202" s="589">
        <v>1008</v>
      </c>
      <c r="U202" s="593"/>
    </row>
    <row r="203" spans="1:371" s="133" customFormat="1" x14ac:dyDescent="0.2">
      <c r="A203" s="274">
        <v>376</v>
      </c>
      <c r="B203" s="221">
        <v>0</v>
      </c>
      <c r="C203" s="61">
        <v>1</v>
      </c>
      <c r="D203" s="61">
        <v>5</v>
      </c>
      <c r="E203" s="511">
        <v>98</v>
      </c>
      <c r="F203" s="867">
        <v>1098</v>
      </c>
      <c r="H203" s="511">
        <v>331</v>
      </c>
      <c r="I203" s="869">
        <v>85.0356164383562</v>
      </c>
      <c r="J203" s="514">
        <v>18.591130340724717</v>
      </c>
      <c r="K203" s="106">
        <v>1.6210421887717104</v>
      </c>
      <c r="L203" s="511">
        <v>0</v>
      </c>
      <c r="M203" s="718">
        <v>0</v>
      </c>
      <c r="O203" s="524">
        <v>30.7171316681039</v>
      </c>
      <c r="Q203" s="591"/>
      <c r="R203" s="590">
        <v>1.46</v>
      </c>
      <c r="S203" s="589">
        <v>46</v>
      </c>
      <c r="T203" s="589">
        <v>4427</v>
      </c>
      <c r="U203" s="593"/>
    </row>
    <row r="204" spans="1:371" s="133" customFormat="1" x14ac:dyDescent="0.2">
      <c r="A204" s="221">
        <v>377</v>
      </c>
      <c r="B204" s="274">
        <v>0</v>
      </c>
      <c r="C204" s="61">
        <v>1</v>
      </c>
      <c r="D204" s="61">
        <v>5</v>
      </c>
      <c r="E204" s="511">
        <v>100</v>
      </c>
      <c r="F204" s="867">
        <v>1100</v>
      </c>
      <c r="H204" s="511">
        <v>333</v>
      </c>
      <c r="I204" s="869">
        <v>74.389041095890406</v>
      </c>
      <c r="J204" s="514">
        <v>25.249337204898371</v>
      </c>
      <c r="K204" s="106">
        <v>1.9888578520235065</v>
      </c>
      <c r="L204" s="511">
        <v>0</v>
      </c>
      <c r="M204" s="718">
        <v>0</v>
      </c>
      <c r="O204" s="524">
        <v>6.3360121688426903</v>
      </c>
      <c r="Q204" s="591">
        <v>163</v>
      </c>
      <c r="R204" s="590">
        <v>0.86</v>
      </c>
      <c r="S204" s="589">
        <v>87</v>
      </c>
      <c r="T204" s="589">
        <v>128</v>
      </c>
      <c r="U204" s="593"/>
    </row>
    <row r="205" spans="1:371" s="133" customFormat="1" ht="15" x14ac:dyDescent="0.2">
      <c r="A205" s="221">
        <v>380</v>
      </c>
      <c r="B205" s="221">
        <v>0</v>
      </c>
      <c r="C205" s="61">
        <v>1</v>
      </c>
      <c r="D205" s="61">
        <v>5</v>
      </c>
      <c r="E205" s="511">
        <v>103</v>
      </c>
      <c r="F205" s="867">
        <v>1103</v>
      </c>
      <c r="H205" s="511">
        <v>337</v>
      </c>
      <c r="I205" s="869">
        <v>54.876712328767098</v>
      </c>
      <c r="J205" s="514">
        <v>31.17913832199547</v>
      </c>
      <c r="K205" s="106">
        <v>2.0264912204760885</v>
      </c>
      <c r="L205" s="511">
        <v>1</v>
      </c>
      <c r="M205" s="718">
        <v>1</v>
      </c>
      <c r="O205" s="524">
        <v>27.0659654395191</v>
      </c>
      <c r="Q205" s="589">
        <v>76</v>
      </c>
      <c r="R205" s="590">
        <v>0.72</v>
      </c>
      <c r="S205" s="589">
        <v>84</v>
      </c>
      <c r="T205" s="589">
        <v>1036</v>
      </c>
      <c r="U205" s="593"/>
    </row>
    <row r="206" spans="1:371" s="133" customFormat="1" ht="15.75" customHeight="1" x14ac:dyDescent="0.2">
      <c r="A206" s="221">
        <v>533</v>
      </c>
      <c r="B206" s="27">
        <v>1</v>
      </c>
      <c r="C206" s="27">
        <v>1</v>
      </c>
      <c r="D206" s="27">
        <v>5</v>
      </c>
      <c r="E206" s="735">
        <v>104</v>
      </c>
      <c r="F206" s="867">
        <v>1104</v>
      </c>
      <c r="G206" s="27"/>
      <c r="H206" s="735">
        <v>338</v>
      </c>
      <c r="I206" s="107">
        <v>74.479452054794521</v>
      </c>
      <c r="J206" s="107">
        <v>29.7</v>
      </c>
      <c r="K206" s="79"/>
      <c r="L206" s="735">
        <v>1</v>
      </c>
      <c r="M206" s="113">
        <v>0</v>
      </c>
      <c r="N206" s="28"/>
      <c r="O206" s="739">
        <v>26</v>
      </c>
      <c r="P206" s="28" t="s">
        <v>2087</v>
      </c>
      <c r="Q206" s="76"/>
      <c r="R206" s="742">
        <v>1.26</v>
      </c>
      <c r="S206" s="743">
        <v>41</v>
      </c>
      <c r="T206" s="76">
        <v>75</v>
      </c>
      <c r="U206" s="77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/>
      <c r="FA206" s="29"/>
      <c r="FB206" s="29"/>
      <c r="FC206" s="29"/>
      <c r="FD206" s="29"/>
      <c r="FE206" s="29"/>
      <c r="FF206" s="29"/>
      <c r="FG206" s="29"/>
      <c r="FH206" s="29"/>
      <c r="FI206" s="29"/>
      <c r="FJ206" s="29"/>
      <c r="FK206" s="29"/>
      <c r="FL206" s="29"/>
      <c r="FM206" s="29"/>
      <c r="FN206" s="29"/>
      <c r="FO206" s="29"/>
      <c r="FP206" s="29"/>
      <c r="FQ206" s="29"/>
      <c r="FR206" s="29"/>
      <c r="FS206" s="29"/>
      <c r="FT206" s="29"/>
      <c r="FU206" s="29"/>
      <c r="FV206" s="29"/>
      <c r="FW206" s="29"/>
      <c r="FX206" s="29"/>
      <c r="FY206" s="29"/>
      <c r="FZ206" s="29"/>
      <c r="GA206" s="29"/>
      <c r="GB206" s="29"/>
      <c r="GC206" s="29"/>
      <c r="GD206" s="29"/>
      <c r="GE206" s="29"/>
      <c r="GF206" s="29"/>
      <c r="GG206" s="29"/>
      <c r="GH206" s="29"/>
      <c r="GI206" s="29"/>
      <c r="GJ206" s="29"/>
      <c r="GK206" s="29"/>
      <c r="GL206" s="29"/>
      <c r="GM206" s="29"/>
      <c r="GN206" s="29"/>
      <c r="GO206" s="29"/>
      <c r="GP206" s="29"/>
      <c r="GQ206" s="29"/>
      <c r="GR206" s="29"/>
      <c r="GS206" s="29"/>
      <c r="GT206" s="29"/>
      <c r="GU206" s="29"/>
      <c r="GV206" s="29"/>
      <c r="GW206" s="29"/>
      <c r="GX206" s="29"/>
      <c r="GY206" s="29"/>
      <c r="GZ206" s="29"/>
      <c r="HA206" s="29"/>
      <c r="HB206" s="29"/>
      <c r="HC206" s="29"/>
      <c r="HD206" s="29"/>
      <c r="HE206" s="29"/>
      <c r="HF206" s="29"/>
      <c r="HG206" s="29"/>
      <c r="HH206" s="29"/>
      <c r="HI206" s="29"/>
      <c r="HJ206" s="29"/>
      <c r="HK206" s="29"/>
      <c r="HL206" s="29"/>
      <c r="HM206" s="29"/>
      <c r="HN206" s="29"/>
      <c r="HO206" s="29"/>
      <c r="HP206" s="29"/>
      <c r="HQ206" s="29"/>
      <c r="HR206" s="29"/>
      <c r="HS206" s="29"/>
      <c r="HT206" s="29"/>
      <c r="HU206" s="29"/>
      <c r="HV206" s="29"/>
      <c r="HW206" s="29"/>
      <c r="HX206" s="29"/>
      <c r="HY206" s="29"/>
      <c r="HZ206" s="29"/>
      <c r="IA206" s="29"/>
      <c r="IB206" s="29"/>
      <c r="IC206" s="29"/>
      <c r="ID206" s="29"/>
      <c r="IE206" s="29"/>
      <c r="IF206" s="29"/>
      <c r="IG206" s="29"/>
      <c r="IH206" s="29"/>
      <c r="II206" s="29"/>
      <c r="IJ206" s="29"/>
      <c r="IK206" s="29"/>
      <c r="IL206" s="29"/>
      <c r="IM206" s="29"/>
      <c r="IN206" s="29"/>
      <c r="IO206" s="29"/>
      <c r="IP206" s="29"/>
      <c r="IQ206" s="29"/>
      <c r="IR206" s="29"/>
      <c r="IS206" s="29"/>
      <c r="IT206" s="29"/>
      <c r="IU206" s="29"/>
      <c r="IV206" s="29"/>
      <c r="IW206" s="29"/>
      <c r="IX206" s="29"/>
      <c r="IY206" s="29"/>
      <c r="IZ206" s="29"/>
      <c r="JA206" s="29"/>
      <c r="JB206" s="29"/>
      <c r="JC206" s="29"/>
      <c r="JD206" s="29"/>
      <c r="JE206" s="29"/>
      <c r="JF206" s="29"/>
      <c r="JG206" s="29"/>
      <c r="JH206" s="29"/>
      <c r="JI206" s="29"/>
      <c r="JJ206" s="29"/>
      <c r="JK206" s="29"/>
      <c r="JL206" s="29"/>
      <c r="JM206" s="29"/>
      <c r="JN206" s="29"/>
      <c r="JO206" s="29"/>
      <c r="JP206" s="29"/>
      <c r="JQ206" s="29"/>
      <c r="JR206" s="29"/>
      <c r="JS206" s="29"/>
      <c r="JT206" s="29"/>
      <c r="JU206" s="29"/>
      <c r="JV206" s="29"/>
      <c r="JW206" s="29"/>
      <c r="JX206" s="29"/>
      <c r="JY206" s="29"/>
      <c r="JZ206" s="29"/>
      <c r="KA206" s="29"/>
      <c r="KB206" s="29"/>
      <c r="KC206" s="29"/>
      <c r="KD206" s="29"/>
      <c r="KE206" s="29"/>
      <c r="KF206" s="29"/>
      <c r="KG206" s="29"/>
      <c r="KH206" s="29"/>
      <c r="KI206" s="29"/>
      <c r="KJ206" s="29"/>
      <c r="KK206" s="29"/>
      <c r="KL206" s="29"/>
      <c r="KM206" s="29"/>
      <c r="KN206" s="29"/>
      <c r="KO206" s="29"/>
      <c r="KP206" s="29"/>
      <c r="KQ206" s="29"/>
      <c r="KR206" s="29"/>
      <c r="KS206" s="29"/>
      <c r="KT206" s="29"/>
      <c r="KU206" s="29"/>
      <c r="KV206" s="29"/>
      <c r="KW206" s="29"/>
      <c r="KX206" s="29"/>
      <c r="KY206" s="29"/>
      <c r="KZ206" s="29"/>
      <c r="LA206" s="29"/>
      <c r="LB206" s="29"/>
      <c r="LC206" s="29"/>
      <c r="LD206" s="29"/>
      <c r="LE206" s="29"/>
      <c r="LF206" s="29"/>
      <c r="LG206" s="29"/>
      <c r="LH206" s="29"/>
      <c r="LI206" s="29"/>
      <c r="LJ206" s="29"/>
      <c r="LK206" s="29"/>
      <c r="LL206" s="29"/>
      <c r="LM206" s="29"/>
      <c r="LN206" s="29"/>
      <c r="LO206" s="29"/>
      <c r="LP206" s="29"/>
      <c r="LQ206" s="29"/>
      <c r="LR206" s="29"/>
      <c r="LS206" s="29"/>
      <c r="LT206" s="29"/>
      <c r="LU206" s="29"/>
      <c r="LV206" s="29"/>
      <c r="LW206" s="29"/>
      <c r="LX206" s="29"/>
      <c r="LY206" s="29"/>
      <c r="LZ206" s="29"/>
      <c r="MA206" s="29"/>
      <c r="MB206" s="29"/>
      <c r="MC206" s="29"/>
      <c r="MD206" s="29"/>
      <c r="ME206" s="29"/>
      <c r="MF206" s="29"/>
      <c r="MG206" s="29"/>
      <c r="MH206" s="29"/>
      <c r="MI206" s="29"/>
      <c r="MJ206" s="29"/>
      <c r="MK206" s="29"/>
      <c r="ML206" s="29"/>
      <c r="MM206" s="29"/>
      <c r="MN206" s="29"/>
      <c r="MO206" s="29"/>
      <c r="MP206" s="29"/>
      <c r="MQ206" s="29"/>
      <c r="MR206" s="29"/>
      <c r="MS206" s="29"/>
      <c r="MT206" s="29"/>
      <c r="MU206" s="29"/>
      <c r="MV206" s="29"/>
      <c r="MW206" s="29"/>
      <c r="MX206" s="29"/>
      <c r="MY206" s="29"/>
      <c r="MZ206" s="29"/>
      <c r="NA206" s="29"/>
      <c r="NB206" s="29"/>
      <c r="NC206" s="29"/>
      <c r="ND206" s="29"/>
      <c r="NE206" s="29"/>
      <c r="NF206" s="29"/>
      <c r="NG206" s="29"/>
    </row>
    <row r="207" spans="1:371" s="133" customFormat="1" x14ac:dyDescent="0.2">
      <c r="A207" s="221">
        <v>381</v>
      </c>
      <c r="B207" s="274">
        <v>0</v>
      </c>
      <c r="C207" s="61">
        <v>1</v>
      </c>
      <c r="D207" s="61">
        <v>5</v>
      </c>
      <c r="E207" s="511">
        <v>105</v>
      </c>
      <c r="F207" s="867">
        <v>1105</v>
      </c>
      <c r="H207" s="511">
        <v>339</v>
      </c>
      <c r="I207" s="869">
        <v>70.523287671232893</v>
      </c>
      <c r="J207" s="514">
        <v>25.617283950617281</v>
      </c>
      <c r="K207" s="106">
        <v>2.0371548787463363</v>
      </c>
      <c r="L207" s="511">
        <v>0</v>
      </c>
      <c r="M207" s="718">
        <v>0</v>
      </c>
      <c r="O207" s="524">
        <v>23.0507840201718</v>
      </c>
      <c r="Q207" s="589">
        <v>122</v>
      </c>
      <c r="R207" s="590">
        <v>0.94</v>
      </c>
      <c r="S207" s="589">
        <v>79</v>
      </c>
      <c r="T207" s="589">
        <v>918</v>
      </c>
      <c r="U207" s="593"/>
    </row>
    <row r="208" spans="1:371" s="133" customFormat="1" ht="15" x14ac:dyDescent="0.2">
      <c r="A208" s="221">
        <v>383</v>
      </c>
      <c r="B208" s="221">
        <v>0</v>
      </c>
      <c r="C208" s="61">
        <v>1</v>
      </c>
      <c r="D208" s="61">
        <v>5</v>
      </c>
      <c r="E208" s="511">
        <v>108</v>
      </c>
      <c r="F208" s="867">
        <v>1108</v>
      </c>
      <c r="H208" s="511">
        <v>343</v>
      </c>
      <c r="I208" s="869">
        <v>63.775342465753397</v>
      </c>
      <c r="J208" s="514">
        <v>26.259584748433181</v>
      </c>
      <c r="K208" s="106">
        <v>1.8763883748662837</v>
      </c>
      <c r="L208" s="511">
        <v>1</v>
      </c>
      <c r="M208" s="718">
        <v>0</v>
      </c>
      <c r="O208" s="524">
        <v>37.291346813445301</v>
      </c>
      <c r="Q208" s="589">
        <v>154</v>
      </c>
      <c r="R208" s="595">
        <v>1.03</v>
      </c>
      <c r="S208" s="589">
        <v>54</v>
      </c>
      <c r="T208" s="589">
        <v>578</v>
      </c>
      <c r="U208" s="593"/>
    </row>
    <row r="209" spans="1:371" s="133" customFormat="1" ht="15.75" customHeight="1" x14ac:dyDescent="0.2">
      <c r="A209" s="221">
        <v>534</v>
      </c>
      <c r="B209" s="27">
        <v>1</v>
      </c>
      <c r="C209" s="27">
        <v>1</v>
      </c>
      <c r="D209" s="27">
        <v>5</v>
      </c>
      <c r="E209" s="735">
        <v>111</v>
      </c>
      <c r="F209" s="867">
        <v>1111</v>
      </c>
      <c r="G209" s="27"/>
      <c r="H209" s="735">
        <v>346</v>
      </c>
      <c r="I209" s="107">
        <v>73.210958904109589</v>
      </c>
      <c r="J209" s="107">
        <v>18.2</v>
      </c>
      <c r="K209" s="79"/>
      <c r="L209" s="735">
        <v>1</v>
      </c>
      <c r="M209" s="113">
        <v>0</v>
      </c>
      <c r="N209" s="28"/>
      <c r="O209" s="739">
        <v>34</v>
      </c>
      <c r="P209" s="28" t="s">
        <v>2089</v>
      </c>
      <c r="Q209" s="76"/>
      <c r="R209" s="742">
        <v>0.6</v>
      </c>
      <c r="S209" s="743">
        <v>98</v>
      </c>
      <c r="T209" s="76"/>
      <c r="U209" s="77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  <c r="EP209" s="29"/>
      <c r="EQ209" s="29"/>
      <c r="ER209" s="29"/>
      <c r="ES209" s="29"/>
      <c r="ET209" s="29"/>
      <c r="EU209" s="29"/>
      <c r="EV209" s="29"/>
      <c r="EW209" s="29"/>
      <c r="EX209" s="29"/>
      <c r="EY209" s="29"/>
      <c r="EZ209" s="29"/>
      <c r="FA209" s="29"/>
      <c r="FB209" s="29"/>
      <c r="FC209" s="29"/>
      <c r="FD209" s="29"/>
      <c r="FE209" s="29"/>
      <c r="FF209" s="29"/>
      <c r="FG209" s="29"/>
      <c r="FH209" s="29"/>
      <c r="FI209" s="29"/>
      <c r="FJ209" s="29"/>
      <c r="FK209" s="29"/>
      <c r="FL209" s="29"/>
      <c r="FM209" s="29"/>
      <c r="FN209" s="29"/>
      <c r="FO209" s="29"/>
      <c r="FP209" s="29"/>
      <c r="FQ209" s="29"/>
      <c r="FR209" s="29"/>
      <c r="FS209" s="29"/>
      <c r="FT209" s="29"/>
      <c r="FU209" s="29"/>
      <c r="FV209" s="29"/>
      <c r="FW209" s="29"/>
      <c r="FX209" s="29"/>
      <c r="FY209" s="29"/>
      <c r="FZ209" s="29"/>
      <c r="GA209" s="29"/>
      <c r="GB209" s="29"/>
      <c r="GC209" s="29"/>
      <c r="GD209" s="29"/>
      <c r="GE209" s="29"/>
      <c r="GF209" s="29"/>
      <c r="GG209" s="29"/>
      <c r="GH209" s="29"/>
      <c r="GI209" s="29"/>
      <c r="GJ209" s="29"/>
      <c r="GK209" s="29"/>
      <c r="GL209" s="29"/>
      <c r="GM209" s="29"/>
      <c r="GN209" s="29"/>
      <c r="GO209" s="29"/>
      <c r="GP209" s="29"/>
      <c r="GQ209" s="29"/>
      <c r="GR209" s="29"/>
      <c r="GS209" s="29"/>
      <c r="GT209" s="29"/>
      <c r="GU209" s="29"/>
      <c r="GV209" s="29"/>
      <c r="GW209" s="29"/>
      <c r="GX209" s="29"/>
      <c r="GY209" s="29"/>
      <c r="GZ209" s="29"/>
      <c r="HA209" s="29"/>
      <c r="HB209" s="29"/>
      <c r="HC209" s="29"/>
      <c r="HD209" s="29"/>
      <c r="HE209" s="29"/>
      <c r="HF209" s="29"/>
      <c r="HG209" s="29"/>
      <c r="HH209" s="29"/>
      <c r="HI209" s="29"/>
      <c r="HJ209" s="29"/>
      <c r="HK209" s="29"/>
      <c r="HL209" s="29"/>
      <c r="HM209" s="29"/>
      <c r="HN209" s="29"/>
      <c r="HO209" s="29"/>
      <c r="HP209" s="29"/>
      <c r="HQ209" s="29"/>
      <c r="HR209" s="29"/>
      <c r="HS209" s="29"/>
      <c r="HT209" s="29"/>
      <c r="HU209" s="29"/>
      <c r="HV209" s="29"/>
      <c r="HW209" s="29"/>
      <c r="HX209" s="29"/>
      <c r="HY209" s="29"/>
      <c r="HZ209" s="29"/>
      <c r="IA209" s="29"/>
      <c r="IB209" s="29"/>
      <c r="IC209" s="29"/>
      <c r="ID209" s="29"/>
      <c r="IE209" s="29"/>
      <c r="IF209" s="29"/>
      <c r="IG209" s="29"/>
      <c r="IH209" s="29"/>
      <c r="II209" s="29"/>
      <c r="IJ209" s="29"/>
      <c r="IK209" s="29"/>
      <c r="IL209" s="29"/>
      <c r="IM209" s="29"/>
      <c r="IN209" s="29"/>
      <c r="IO209" s="29"/>
      <c r="IP209" s="29"/>
      <c r="IQ209" s="29"/>
      <c r="IR209" s="29"/>
      <c r="IS209" s="29"/>
      <c r="IT209" s="29"/>
      <c r="IU209" s="29"/>
      <c r="IV209" s="29"/>
      <c r="IW209" s="29"/>
      <c r="IX209" s="29"/>
      <c r="IY209" s="29"/>
      <c r="IZ209" s="29"/>
      <c r="JA209" s="29"/>
      <c r="JB209" s="29"/>
      <c r="JC209" s="29"/>
      <c r="JD209" s="29"/>
      <c r="JE209" s="29"/>
      <c r="JF209" s="29"/>
      <c r="JG209" s="29"/>
      <c r="JH209" s="29"/>
      <c r="JI209" s="29"/>
      <c r="JJ209" s="29"/>
      <c r="JK209" s="29"/>
      <c r="JL209" s="29"/>
      <c r="JM209" s="29"/>
      <c r="JN209" s="29"/>
      <c r="JO209" s="29"/>
      <c r="JP209" s="29"/>
      <c r="JQ209" s="29"/>
      <c r="JR209" s="29"/>
      <c r="JS209" s="29"/>
      <c r="JT209" s="29"/>
      <c r="JU209" s="29"/>
      <c r="JV209" s="29"/>
      <c r="JW209" s="29"/>
      <c r="JX209" s="29"/>
      <c r="JY209" s="29"/>
      <c r="JZ209" s="29"/>
      <c r="KA209" s="29"/>
      <c r="KB209" s="29"/>
      <c r="KC209" s="29"/>
      <c r="KD209" s="29"/>
      <c r="KE209" s="29"/>
      <c r="KF209" s="29"/>
      <c r="KG209" s="29"/>
      <c r="KH209" s="29"/>
      <c r="KI209" s="29"/>
      <c r="KJ209" s="29"/>
      <c r="KK209" s="29"/>
      <c r="KL209" s="29"/>
      <c r="KM209" s="29"/>
      <c r="KN209" s="29"/>
      <c r="KO209" s="29"/>
      <c r="KP209" s="29"/>
      <c r="KQ209" s="29"/>
      <c r="KR209" s="29"/>
      <c r="KS209" s="29"/>
      <c r="KT209" s="29"/>
      <c r="KU209" s="29"/>
      <c r="KV209" s="29"/>
      <c r="KW209" s="29"/>
      <c r="KX209" s="29"/>
      <c r="KY209" s="29"/>
      <c r="KZ209" s="29"/>
      <c r="LA209" s="29"/>
      <c r="LB209" s="29"/>
      <c r="LC209" s="29"/>
      <c r="LD209" s="29"/>
      <c r="LE209" s="29"/>
      <c r="LF209" s="29"/>
      <c r="LG209" s="29"/>
      <c r="LH209" s="29"/>
      <c r="LI209" s="29"/>
      <c r="LJ209" s="29"/>
      <c r="LK209" s="29"/>
      <c r="LL209" s="29"/>
      <c r="LM209" s="29"/>
      <c r="LN209" s="29"/>
      <c r="LO209" s="29"/>
      <c r="LP209" s="29"/>
      <c r="LQ209" s="29"/>
      <c r="LR209" s="29"/>
      <c r="LS209" s="29"/>
      <c r="LT209" s="29"/>
      <c r="LU209" s="29"/>
      <c r="LV209" s="29"/>
      <c r="LW209" s="29"/>
      <c r="LX209" s="29"/>
      <c r="LY209" s="29"/>
      <c r="LZ209" s="29"/>
      <c r="MA209" s="29"/>
      <c r="MB209" s="29"/>
      <c r="MC209" s="29"/>
      <c r="MD209" s="29"/>
      <c r="ME209" s="29"/>
      <c r="MF209" s="29"/>
      <c r="MG209" s="29"/>
      <c r="MH209" s="29"/>
      <c r="MI209" s="29"/>
      <c r="MJ209" s="29"/>
      <c r="MK209" s="29"/>
      <c r="ML209" s="29"/>
      <c r="MM209" s="29"/>
      <c r="MN209" s="29"/>
      <c r="MO209" s="29"/>
      <c r="MP209" s="29"/>
      <c r="MQ209" s="29"/>
      <c r="MR209" s="29"/>
      <c r="MS209" s="29"/>
      <c r="MT209" s="29"/>
      <c r="MU209" s="29"/>
      <c r="MV209" s="29"/>
      <c r="MW209" s="29"/>
      <c r="MX209" s="29"/>
      <c r="MY209" s="29"/>
      <c r="MZ209" s="29"/>
      <c r="NA209" s="29"/>
      <c r="NB209" s="29"/>
      <c r="NC209" s="29"/>
      <c r="ND209" s="29"/>
      <c r="NE209" s="29"/>
      <c r="NF209" s="29"/>
      <c r="NG209" s="29"/>
    </row>
    <row r="210" spans="1:371" s="133" customFormat="1" ht="15" x14ac:dyDescent="0.2">
      <c r="A210" s="221">
        <v>387</v>
      </c>
      <c r="B210" s="221">
        <v>0</v>
      </c>
      <c r="C210" s="61">
        <v>1</v>
      </c>
      <c r="D210" s="61">
        <v>5</v>
      </c>
      <c r="E210" s="511">
        <v>113</v>
      </c>
      <c r="F210" s="867">
        <v>1113</v>
      </c>
      <c r="H210" s="511">
        <v>348</v>
      </c>
      <c r="I210" s="869">
        <v>82.443835616438307</v>
      </c>
      <c r="J210" s="514">
        <v>22.857142857142858</v>
      </c>
      <c r="K210" s="106">
        <v>1.8446619684315546</v>
      </c>
      <c r="L210" s="511">
        <v>0</v>
      </c>
      <c r="M210" s="718">
        <v>0</v>
      </c>
      <c r="O210" s="524">
        <v>29.0082037427152</v>
      </c>
      <c r="Q210" s="591"/>
      <c r="R210" s="590">
        <v>1.1100000000000001</v>
      </c>
      <c r="S210" s="589">
        <v>63</v>
      </c>
      <c r="T210" s="591"/>
      <c r="U210" s="594"/>
    </row>
    <row r="211" spans="1:371" s="133" customFormat="1" x14ac:dyDescent="0.2">
      <c r="A211" s="274">
        <v>388</v>
      </c>
      <c r="B211" s="221">
        <v>0</v>
      </c>
      <c r="C211" s="61">
        <v>1</v>
      </c>
      <c r="D211" s="61">
        <v>5</v>
      </c>
      <c r="E211" s="511">
        <v>114</v>
      </c>
      <c r="F211" s="867">
        <v>1114</v>
      </c>
      <c r="H211" s="511">
        <v>349</v>
      </c>
      <c r="I211" s="869">
        <v>81.534246575342493</v>
      </c>
      <c r="J211" s="514">
        <v>21.417354405426174</v>
      </c>
      <c r="K211" s="106">
        <v>1.7550957555390279</v>
      </c>
      <c r="L211" s="511">
        <v>0</v>
      </c>
      <c r="M211" s="718">
        <v>1</v>
      </c>
      <c r="O211" s="524">
        <v>28.007523629130901</v>
      </c>
      <c r="Q211" s="591">
        <v>110</v>
      </c>
      <c r="R211" s="590">
        <v>0.96</v>
      </c>
      <c r="S211" s="589">
        <v>75</v>
      </c>
      <c r="T211" s="589">
        <v>1721</v>
      </c>
      <c r="U211" s="593"/>
    </row>
    <row r="212" spans="1:371" s="133" customFormat="1" ht="15.75" customHeight="1" x14ac:dyDescent="0.2">
      <c r="A212" s="772">
        <v>535</v>
      </c>
      <c r="B212" s="137">
        <v>1</v>
      </c>
      <c r="C212" s="137">
        <v>1</v>
      </c>
      <c r="D212" s="137">
        <v>5</v>
      </c>
      <c r="E212" s="755">
        <v>116</v>
      </c>
      <c r="F212" s="867">
        <v>1116</v>
      </c>
      <c r="G212" s="137"/>
      <c r="H212" s="755">
        <v>353</v>
      </c>
      <c r="I212" s="107">
        <v>83.750684931506854</v>
      </c>
      <c r="J212" s="156">
        <v>24.2</v>
      </c>
      <c r="K212" s="153"/>
      <c r="L212" s="755">
        <v>0</v>
      </c>
      <c r="M212" s="137">
        <v>1</v>
      </c>
      <c r="N212" s="137"/>
      <c r="O212" s="737">
        <v>60</v>
      </c>
      <c r="P212" s="137" t="s">
        <v>2105</v>
      </c>
      <c r="Q212" s="137"/>
      <c r="R212" s="756">
        <v>1.0900000000000001</v>
      </c>
      <c r="S212" s="755">
        <v>64</v>
      </c>
      <c r="T212" s="137"/>
      <c r="U212" s="156"/>
      <c r="V212" s="759"/>
      <c r="W212" s="759"/>
      <c r="X212" s="759"/>
      <c r="Y212" s="759"/>
      <c r="Z212" s="759"/>
      <c r="AA212" s="759"/>
      <c r="AB212" s="759"/>
      <c r="AC212" s="759"/>
      <c r="AD212" s="759"/>
      <c r="AE212" s="759"/>
      <c r="AF212" s="759"/>
      <c r="AG212" s="759"/>
      <c r="AH212" s="759"/>
      <c r="AI212" s="759"/>
      <c r="AJ212" s="759"/>
      <c r="AK212" s="759"/>
      <c r="AL212" s="759"/>
      <c r="AM212" s="759"/>
      <c r="AN212" s="759"/>
      <c r="AO212" s="759"/>
      <c r="AP212" s="759"/>
      <c r="AQ212" s="759"/>
      <c r="AR212" s="759"/>
      <c r="AS212" s="759"/>
      <c r="AT212" s="759"/>
      <c r="AU212" s="759"/>
      <c r="AV212" s="759"/>
      <c r="AW212" s="759"/>
      <c r="AX212" s="759"/>
      <c r="AY212" s="759"/>
      <c r="AZ212" s="759"/>
      <c r="BA212" s="759"/>
      <c r="BB212" s="759"/>
      <c r="BC212" s="759"/>
      <c r="BD212" s="759"/>
      <c r="BE212" s="759"/>
      <c r="BF212" s="759"/>
      <c r="BG212" s="759"/>
      <c r="BH212" s="759"/>
      <c r="BI212" s="759"/>
      <c r="BJ212" s="759"/>
      <c r="BK212" s="759"/>
      <c r="BL212" s="759"/>
      <c r="BM212" s="759"/>
      <c r="BN212" s="759"/>
      <c r="BO212" s="759"/>
      <c r="BP212" s="759"/>
      <c r="BQ212" s="759"/>
      <c r="BR212" s="759"/>
      <c r="BS212" s="759"/>
      <c r="BT212" s="759"/>
      <c r="BU212" s="759"/>
      <c r="BV212" s="759"/>
      <c r="BW212" s="759"/>
      <c r="BX212" s="759"/>
      <c r="BY212" s="759"/>
      <c r="BZ212" s="759"/>
      <c r="CA212" s="759"/>
      <c r="CB212" s="759"/>
      <c r="CC212" s="759"/>
      <c r="CD212" s="759"/>
      <c r="CE212" s="759"/>
      <c r="CF212" s="759"/>
      <c r="CG212" s="759"/>
      <c r="CH212" s="759"/>
      <c r="CI212" s="759"/>
      <c r="CJ212" s="759"/>
      <c r="CK212" s="759"/>
      <c r="CL212" s="759"/>
      <c r="CM212" s="759"/>
      <c r="CN212" s="759"/>
      <c r="CO212" s="759"/>
      <c r="CP212" s="759"/>
      <c r="CQ212" s="759"/>
      <c r="CR212" s="759"/>
      <c r="CS212" s="759"/>
      <c r="CT212" s="759"/>
      <c r="CU212" s="759"/>
      <c r="CV212" s="759"/>
      <c r="CW212" s="759"/>
      <c r="CX212" s="759"/>
      <c r="CY212" s="759"/>
      <c r="CZ212" s="759"/>
      <c r="DA212" s="759"/>
      <c r="DB212" s="759"/>
      <c r="DC212" s="759"/>
      <c r="DD212" s="759"/>
      <c r="DE212" s="759"/>
      <c r="DF212" s="759"/>
      <c r="DG212" s="759"/>
      <c r="DH212" s="759"/>
      <c r="DI212" s="759"/>
      <c r="DJ212" s="759"/>
      <c r="DK212" s="759"/>
      <c r="DL212" s="759"/>
      <c r="DM212" s="759"/>
      <c r="DN212" s="759"/>
      <c r="DO212" s="759"/>
      <c r="DP212" s="759"/>
      <c r="DQ212" s="759"/>
      <c r="DR212" s="759"/>
      <c r="DS212" s="759"/>
      <c r="DT212" s="759"/>
      <c r="DU212" s="759"/>
      <c r="DV212" s="759"/>
      <c r="DW212" s="759"/>
      <c r="DX212" s="759"/>
      <c r="DY212" s="759"/>
      <c r="DZ212" s="759"/>
      <c r="EA212" s="759"/>
      <c r="EB212" s="759"/>
      <c r="EC212" s="759"/>
      <c r="ED212" s="759"/>
      <c r="EE212" s="759"/>
      <c r="EF212" s="759"/>
      <c r="EG212" s="759"/>
      <c r="EH212" s="759"/>
      <c r="EI212" s="759"/>
      <c r="EJ212" s="759"/>
      <c r="EK212" s="759"/>
      <c r="EL212" s="759"/>
      <c r="EM212" s="759"/>
      <c r="EN212" s="759"/>
      <c r="EO212" s="759"/>
      <c r="EP212" s="759"/>
      <c r="EQ212" s="759"/>
      <c r="ER212" s="759"/>
      <c r="ES212" s="759"/>
      <c r="ET212" s="759"/>
      <c r="EU212" s="759"/>
      <c r="EV212" s="759"/>
      <c r="EW212" s="759"/>
      <c r="EX212" s="759"/>
      <c r="EY212" s="759"/>
      <c r="EZ212" s="759"/>
      <c r="FA212" s="759"/>
      <c r="FB212" s="759"/>
      <c r="FC212" s="759"/>
      <c r="FD212" s="759"/>
      <c r="FE212" s="759"/>
      <c r="FF212" s="759"/>
      <c r="FG212" s="759"/>
      <c r="FH212" s="759"/>
      <c r="FI212" s="759"/>
      <c r="FJ212" s="759"/>
      <c r="FK212" s="759"/>
      <c r="FL212" s="759"/>
      <c r="FM212" s="759"/>
      <c r="FN212" s="759"/>
      <c r="FO212" s="759"/>
      <c r="FP212" s="759"/>
      <c r="FQ212" s="759"/>
      <c r="FR212" s="759"/>
      <c r="FS212" s="759"/>
      <c r="FT212" s="759"/>
      <c r="FU212" s="759"/>
      <c r="FV212" s="759"/>
      <c r="FW212" s="759"/>
      <c r="FX212" s="759"/>
      <c r="FY212" s="759"/>
      <c r="FZ212" s="759"/>
      <c r="GA212" s="759"/>
      <c r="GB212" s="759"/>
      <c r="GC212" s="759"/>
      <c r="GD212" s="759"/>
      <c r="GE212" s="759"/>
      <c r="GF212" s="759"/>
      <c r="GG212" s="759"/>
      <c r="GH212" s="759"/>
      <c r="GI212" s="759"/>
      <c r="GJ212" s="759"/>
      <c r="GK212" s="759"/>
      <c r="GL212" s="759"/>
      <c r="GM212" s="759"/>
      <c r="GN212" s="759"/>
      <c r="GO212" s="759"/>
      <c r="GP212" s="759"/>
      <c r="GQ212" s="759"/>
      <c r="GR212" s="759"/>
      <c r="GS212" s="759"/>
      <c r="GT212" s="759"/>
      <c r="GU212" s="759"/>
      <c r="GV212" s="759"/>
      <c r="GW212" s="759"/>
      <c r="GX212" s="759"/>
      <c r="GY212" s="759"/>
      <c r="GZ212" s="759"/>
      <c r="HA212" s="759"/>
      <c r="HB212" s="759"/>
      <c r="HC212" s="759"/>
      <c r="HD212" s="759"/>
      <c r="HE212" s="759"/>
      <c r="HF212" s="759"/>
      <c r="HG212" s="759"/>
      <c r="HH212" s="759"/>
      <c r="HI212" s="759"/>
      <c r="HJ212" s="759"/>
      <c r="HK212" s="759"/>
      <c r="HL212" s="759"/>
      <c r="HM212" s="759"/>
      <c r="HN212" s="759"/>
      <c r="HO212" s="759"/>
      <c r="HP212" s="759"/>
      <c r="HQ212" s="759"/>
      <c r="HR212" s="759"/>
      <c r="HS212" s="759"/>
      <c r="HT212" s="759"/>
      <c r="HU212" s="759"/>
      <c r="HV212" s="759"/>
      <c r="HW212" s="759"/>
      <c r="HX212" s="759"/>
      <c r="HY212" s="759"/>
      <c r="HZ212" s="759"/>
      <c r="IA212" s="759"/>
      <c r="IB212" s="759"/>
      <c r="IC212" s="759"/>
      <c r="ID212" s="759"/>
      <c r="IE212" s="759"/>
      <c r="IF212" s="759"/>
      <c r="IG212" s="759"/>
      <c r="IH212" s="759"/>
      <c r="II212" s="759"/>
      <c r="IJ212" s="759"/>
      <c r="IK212" s="759"/>
      <c r="IL212" s="759"/>
      <c r="IM212" s="759"/>
      <c r="IN212" s="759"/>
      <c r="IO212" s="759"/>
      <c r="IP212" s="759"/>
      <c r="IQ212" s="759"/>
      <c r="IR212" s="759"/>
      <c r="IS212" s="759"/>
      <c r="IT212" s="759"/>
      <c r="IU212" s="759"/>
      <c r="IV212" s="759"/>
      <c r="IW212" s="759"/>
      <c r="IX212" s="759"/>
      <c r="IY212" s="759"/>
      <c r="IZ212" s="759"/>
      <c r="JA212" s="759"/>
      <c r="JB212" s="759"/>
      <c r="JC212" s="759"/>
      <c r="JD212" s="759"/>
      <c r="JE212" s="759"/>
      <c r="JF212" s="759"/>
      <c r="JG212" s="759"/>
      <c r="JH212" s="759"/>
      <c r="JI212" s="759"/>
      <c r="JJ212" s="759"/>
      <c r="JK212" s="759"/>
      <c r="JL212" s="759"/>
      <c r="JM212" s="759"/>
      <c r="JN212" s="759"/>
      <c r="JO212" s="759"/>
      <c r="JP212" s="759"/>
      <c r="JQ212" s="759"/>
      <c r="JR212" s="759"/>
      <c r="JS212" s="759"/>
      <c r="JT212" s="759"/>
      <c r="JU212" s="759"/>
      <c r="JV212" s="759"/>
      <c r="JW212" s="759"/>
      <c r="JX212" s="759"/>
      <c r="JY212" s="759"/>
      <c r="JZ212" s="759"/>
      <c r="KA212" s="759"/>
      <c r="KB212" s="759"/>
      <c r="KC212" s="759"/>
      <c r="KD212" s="759"/>
      <c r="KE212" s="759"/>
      <c r="KF212" s="759"/>
      <c r="KG212" s="759"/>
      <c r="KH212" s="759"/>
      <c r="KI212" s="759"/>
      <c r="KJ212" s="759"/>
      <c r="KK212" s="759"/>
      <c r="KL212" s="759"/>
      <c r="KM212" s="759"/>
      <c r="KN212" s="759"/>
      <c r="KO212" s="759"/>
      <c r="KP212" s="759"/>
      <c r="KQ212" s="759"/>
      <c r="KR212" s="759"/>
      <c r="KS212" s="759"/>
      <c r="KT212" s="759"/>
      <c r="KU212" s="759"/>
      <c r="KV212" s="759"/>
      <c r="KW212" s="759"/>
      <c r="KX212" s="759"/>
      <c r="KY212" s="759"/>
      <c r="KZ212" s="759"/>
      <c r="LA212" s="759"/>
      <c r="LB212" s="759"/>
      <c r="LC212" s="759"/>
      <c r="LD212" s="759"/>
      <c r="LE212" s="759"/>
      <c r="LF212" s="759"/>
      <c r="LG212" s="759"/>
      <c r="LH212" s="759"/>
      <c r="LI212" s="759"/>
      <c r="LJ212" s="759"/>
      <c r="LK212" s="759"/>
      <c r="LL212" s="759"/>
      <c r="LM212" s="759"/>
      <c r="LN212" s="759"/>
      <c r="LO212" s="759"/>
      <c r="LP212" s="759"/>
      <c r="LQ212" s="759"/>
      <c r="LR212" s="759"/>
      <c r="LS212" s="759"/>
      <c r="LT212" s="759"/>
      <c r="LU212" s="759"/>
      <c r="LV212" s="759"/>
      <c r="LW212" s="759"/>
      <c r="LX212" s="759"/>
      <c r="LY212" s="759"/>
      <c r="LZ212" s="759"/>
      <c r="MA212" s="759"/>
      <c r="MB212" s="759"/>
      <c r="MC212" s="759"/>
      <c r="MD212" s="759"/>
      <c r="ME212" s="759"/>
      <c r="MF212" s="759"/>
      <c r="MG212" s="759"/>
      <c r="MH212" s="759"/>
      <c r="MI212" s="759"/>
      <c r="MJ212" s="759"/>
      <c r="MK212" s="759"/>
      <c r="ML212" s="759"/>
      <c r="MM212" s="759"/>
      <c r="MN212" s="759"/>
      <c r="MO212" s="759"/>
      <c r="MP212" s="759"/>
      <c r="MQ212" s="759"/>
      <c r="MR212" s="759"/>
      <c r="MS212" s="759"/>
      <c r="MT212" s="759"/>
      <c r="MU212" s="759"/>
      <c r="MV212" s="759"/>
      <c r="MW212" s="759"/>
      <c r="MX212" s="759"/>
      <c r="MY212" s="759"/>
      <c r="MZ212" s="759"/>
      <c r="NA212" s="759"/>
      <c r="NB212" s="759"/>
      <c r="NC212" s="759"/>
      <c r="ND212" s="759"/>
      <c r="NE212" s="759"/>
      <c r="NF212" s="759"/>
      <c r="NG212" s="759"/>
    </row>
    <row r="213" spans="1:371" s="133" customFormat="1" x14ac:dyDescent="0.2">
      <c r="A213" s="274">
        <v>394</v>
      </c>
      <c r="B213" s="221">
        <v>0</v>
      </c>
      <c r="C213" s="61">
        <v>1</v>
      </c>
      <c r="D213" s="61">
        <v>5</v>
      </c>
      <c r="E213" s="511">
        <v>123</v>
      </c>
      <c r="F213" s="867">
        <v>1123</v>
      </c>
      <c r="H213" s="511">
        <v>360</v>
      </c>
      <c r="I213" s="869">
        <v>60.5342465753425</v>
      </c>
      <c r="J213" s="514">
        <v>34.159779614325075</v>
      </c>
      <c r="K213" s="106">
        <v>2.0645822822062581</v>
      </c>
      <c r="L213" s="511">
        <v>1</v>
      </c>
      <c r="M213" s="718">
        <v>1</v>
      </c>
      <c r="O213" s="524">
        <v>27.2306458667444</v>
      </c>
      <c r="Q213" s="589">
        <v>184</v>
      </c>
      <c r="R213" s="590">
        <v>1.1299999999999999</v>
      </c>
      <c r="S213" s="589">
        <v>49</v>
      </c>
      <c r="T213" s="589">
        <v>399</v>
      </c>
      <c r="U213" s="593"/>
    </row>
    <row r="214" spans="1:371" s="133" customFormat="1" ht="15" customHeight="1" x14ac:dyDescent="0.2">
      <c r="A214" s="221">
        <v>536</v>
      </c>
      <c r="B214" s="27">
        <v>1</v>
      </c>
      <c r="C214" s="27">
        <v>1</v>
      </c>
      <c r="D214" s="27">
        <v>5</v>
      </c>
      <c r="E214" s="735">
        <v>126</v>
      </c>
      <c r="F214" s="867">
        <v>1126</v>
      </c>
      <c r="G214" s="27"/>
      <c r="H214" s="735">
        <v>363</v>
      </c>
      <c r="I214" s="107">
        <v>78.980821917808214</v>
      </c>
      <c r="J214" s="107">
        <v>23.6</v>
      </c>
      <c r="K214" s="79"/>
      <c r="L214" s="735">
        <v>0</v>
      </c>
      <c r="M214" s="113">
        <v>0</v>
      </c>
      <c r="N214" s="28"/>
      <c r="O214" s="739">
        <v>36</v>
      </c>
      <c r="P214" s="28"/>
      <c r="Q214" s="76"/>
      <c r="R214" s="742">
        <v>1.64</v>
      </c>
      <c r="S214" s="743">
        <v>41</v>
      </c>
      <c r="T214" s="76">
        <v>874</v>
      </c>
      <c r="U214" s="77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  <c r="EP214" s="29"/>
      <c r="EQ214" s="29"/>
      <c r="ER214" s="29"/>
      <c r="ES214" s="29"/>
      <c r="ET214" s="29"/>
      <c r="EU214" s="29"/>
      <c r="EV214" s="29"/>
      <c r="EW214" s="29"/>
      <c r="EX214" s="29"/>
      <c r="EY214" s="29"/>
      <c r="EZ214" s="29"/>
      <c r="FA214" s="29"/>
      <c r="FB214" s="29"/>
      <c r="FC214" s="29"/>
      <c r="FD214" s="29"/>
      <c r="FE214" s="29"/>
      <c r="FF214" s="29"/>
      <c r="FG214" s="29"/>
      <c r="FH214" s="29"/>
      <c r="FI214" s="29"/>
      <c r="FJ214" s="29"/>
      <c r="FK214" s="29"/>
      <c r="FL214" s="29"/>
      <c r="FM214" s="29"/>
      <c r="FN214" s="29"/>
      <c r="FO214" s="29"/>
      <c r="FP214" s="29"/>
      <c r="FQ214" s="29"/>
      <c r="FR214" s="29"/>
      <c r="FS214" s="29"/>
      <c r="FT214" s="29"/>
      <c r="FU214" s="29"/>
      <c r="FV214" s="29"/>
      <c r="FW214" s="29"/>
      <c r="FX214" s="29"/>
      <c r="FY214" s="29"/>
      <c r="FZ214" s="29"/>
      <c r="GA214" s="29"/>
      <c r="GB214" s="29"/>
      <c r="GC214" s="29"/>
      <c r="GD214" s="29"/>
      <c r="GE214" s="29"/>
      <c r="GF214" s="29"/>
      <c r="GG214" s="29"/>
      <c r="GH214" s="29"/>
      <c r="GI214" s="29"/>
      <c r="GJ214" s="29"/>
      <c r="GK214" s="29"/>
      <c r="GL214" s="29"/>
      <c r="GM214" s="29"/>
      <c r="GN214" s="29"/>
      <c r="GO214" s="29"/>
      <c r="GP214" s="29"/>
      <c r="GQ214" s="29"/>
      <c r="GR214" s="29"/>
      <c r="GS214" s="29"/>
      <c r="GT214" s="29"/>
      <c r="GU214" s="29"/>
      <c r="GV214" s="29"/>
      <c r="GW214" s="29"/>
      <c r="GX214" s="29"/>
      <c r="GY214" s="29"/>
      <c r="GZ214" s="29"/>
      <c r="HA214" s="29"/>
      <c r="HB214" s="29"/>
      <c r="HC214" s="29"/>
      <c r="HD214" s="29"/>
      <c r="HE214" s="29"/>
      <c r="HF214" s="29"/>
      <c r="HG214" s="29"/>
      <c r="HH214" s="29"/>
      <c r="HI214" s="29"/>
      <c r="HJ214" s="29"/>
      <c r="HK214" s="29"/>
      <c r="HL214" s="29"/>
      <c r="HM214" s="29"/>
      <c r="HN214" s="29"/>
      <c r="HO214" s="29"/>
      <c r="HP214" s="29"/>
      <c r="HQ214" s="29"/>
      <c r="HR214" s="29"/>
      <c r="HS214" s="29"/>
      <c r="HT214" s="29"/>
      <c r="HU214" s="29"/>
      <c r="HV214" s="29"/>
      <c r="HW214" s="29"/>
      <c r="HX214" s="29"/>
      <c r="HY214" s="29"/>
      <c r="HZ214" s="29"/>
      <c r="IA214" s="29"/>
      <c r="IB214" s="29"/>
      <c r="IC214" s="29"/>
      <c r="ID214" s="29"/>
      <c r="IE214" s="29"/>
      <c r="IF214" s="29"/>
      <c r="IG214" s="29"/>
      <c r="IH214" s="29"/>
      <c r="II214" s="29"/>
      <c r="IJ214" s="29"/>
      <c r="IK214" s="29"/>
      <c r="IL214" s="29"/>
      <c r="IM214" s="29"/>
      <c r="IN214" s="29"/>
      <c r="IO214" s="29"/>
      <c r="IP214" s="29"/>
      <c r="IQ214" s="29"/>
      <c r="IR214" s="29"/>
      <c r="IS214" s="29"/>
      <c r="IT214" s="29"/>
      <c r="IU214" s="29"/>
      <c r="IV214" s="29"/>
      <c r="IW214" s="29"/>
      <c r="IX214" s="29"/>
      <c r="IY214" s="29"/>
      <c r="IZ214" s="29"/>
      <c r="JA214" s="29"/>
      <c r="JB214" s="29"/>
      <c r="JC214" s="29"/>
      <c r="JD214" s="29"/>
      <c r="JE214" s="29"/>
      <c r="JF214" s="29"/>
      <c r="JG214" s="29"/>
      <c r="JH214" s="29"/>
      <c r="JI214" s="29"/>
      <c r="JJ214" s="29"/>
      <c r="JK214" s="29"/>
      <c r="JL214" s="29"/>
      <c r="JM214" s="29"/>
      <c r="JN214" s="29"/>
      <c r="JO214" s="29"/>
      <c r="JP214" s="29"/>
      <c r="JQ214" s="29"/>
      <c r="JR214" s="29"/>
      <c r="JS214" s="29"/>
      <c r="JT214" s="29"/>
      <c r="JU214" s="29"/>
      <c r="JV214" s="29"/>
      <c r="JW214" s="29"/>
      <c r="JX214" s="29"/>
      <c r="JY214" s="29"/>
      <c r="JZ214" s="29"/>
      <c r="KA214" s="29"/>
      <c r="KB214" s="29"/>
      <c r="KC214" s="29"/>
      <c r="KD214" s="29"/>
      <c r="KE214" s="29"/>
      <c r="KF214" s="29"/>
      <c r="KG214" s="29"/>
      <c r="KH214" s="29"/>
      <c r="KI214" s="29"/>
      <c r="KJ214" s="29"/>
      <c r="KK214" s="29"/>
      <c r="KL214" s="29"/>
      <c r="KM214" s="29"/>
      <c r="KN214" s="29"/>
      <c r="KO214" s="29"/>
      <c r="KP214" s="29"/>
      <c r="KQ214" s="29"/>
      <c r="KR214" s="29"/>
      <c r="KS214" s="29"/>
      <c r="KT214" s="29"/>
      <c r="KU214" s="29"/>
      <c r="KV214" s="29"/>
      <c r="KW214" s="29"/>
      <c r="KX214" s="29"/>
      <c r="KY214" s="29"/>
      <c r="KZ214" s="29"/>
      <c r="LA214" s="29"/>
      <c r="LB214" s="29"/>
      <c r="LC214" s="29"/>
      <c r="LD214" s="29"/>
      <c r="LE214" s="29"/>
      <c r="LF214" s="29"/>
      <c r="LG214" s="29"/>
      <c r="LH214" s="29"/>
      <c r="LI214" s="29"/>
      <c r="LJ214" s="29"/>
      <c r="LK214" s="29"/>
      <c r="LL214" s="29"/>
      <c r="LM214" s="29"/>
      <c r="LN214" s="29"/>
      <c r="LO214" s="29"/>
      <c r="LP214" s="29"/>
      <c r="LQ214" s="29"/>
      <c r="LR214" s="29"/>
      <c r="LS214" s="29"/>
      <c r="LT214" s="29"/>
      <c r="LU214" s="29"/>
      <c r="LV214" s="29"/>
      <c r="LW214" s="29"/>
      <c r="LX214" s="29"/>
      <c r="LY214" s="29"/>
      <c r="LZ214" s="29"/>
      <c r="MA214" s="29"/>
      <c r="MB214" s="29"/>
      <c r="MC214" s="29"/>
      <c r="MD214" s="29"/>
      <c r="ME214" s="29"/>
      <c r="MF214" s="29"/>
      <c r="MG214" s="29"/>
      <c r="MH214" s="29"/>
      <c r="MI214" s="29"/>
      <c r="MJ214" s="29"/>
      <c r="MK214" s="29"/>
      <c r="ML214" s="29"/>
      <c r="MM214" s="29"/>
      <c r="MN214" s="29"/>
      <c r="MO214" s="29"/>
      <c r="MP214" s="29"/>
      <c r="MQ214" s="29"/>
      <c r="MR214" s="29"/>
      <c r="MS214" s="29"/>
      <c r="MT214" s="29"/>
      <c r="MU214" s="29"/>
      <c r="MV214" s="29"/>
      <c r="MW214" s="29"/>
      <c r="MX214" s="29"/>
      <c r="MY214" s="29"/>
      <c r="MZ214" s="29"/>
      <c r="NA214" s="29"/>
      <c r="NB214" s="29"/>
      <c r="NC214" s="29"/>
      <c r="ND214" s="29"/>
      <c r="NE214" s="29"/>
      <c r="NF214" s="29"/>
      <c r="NG214" s="29"/>
    </row>
    <row r="215" spans="1:371" s="133" customFormat="1" x14ac:dyDescent="0.2">
      <c r="A215" s="274">
        <v>397</v>
      </c>
      <c r="B215" s="274">
        <v>0</v>
      </c>
      <c r="C215" s="61">
        <v>1</v>
      </c>
      <c r="D215" s="61">
        <v>5</v>
      </c>
      <c r="E215" s="511">
        <v>127</v>
      </c>
      <c r="F215" s="867">
        <v>1127</v>
      </c>
      <c r="H215" s="511">
        <v>364</v>
      </c>
      <c r="I215" s="869">
        <v>74.843835616438398</v>
      </c>
      <c r="J215" s="514">
        <v>33.06786703601108</v>
      </c>
      <c r="K215" s="106">
        <v>1.7960450377921424</v>
      </c>
      <c r="L215" s="511">
        <v>1</v>
      </c>
      <c r="M215" s="718">
        <v>0</v>
      </c>
      <c r="O215" s="524">
        <v>18.0995077355837</v>
      </c>
      <c r="Q215" s="591">
        <v>100</v>
      </c>
      <c r="R215" s="595">
        <v>1.54</v>
      </c>
      <c r="S215" s="589">
        <v>33</v>
      </c>
      <c r="T215" s="589">
        <v>984</v>
      </c>
      <c r="U215" s="593"/>
    </row>
    <row r="216" spans="1:371" s="133" customFormat="1" ht="15" x14ac:dyDescent="0.2">
      <c r="A216" s="221">
        <v>398</v>
      </c>
      <c r="B216" s="221">
        <v>0</v>
      </c>
      <c r="C216" s="61">
        <v>1</v>
      </c>
      <c r="D216" s="61">
        <v>5</v>
      </c>
      <c r="E216" s="511">
        <v>128</v>
      </c>
      <c r="F216" s="867">
        <v>1128</v>
      </c>
      <c r="H216" s="511">
        <v>365</v>
      </c>
      <c r="I216" s="869">
        <v>74.854794520547898</v>
      </c>
      <c r="J216" s="514">
        <v>29.411764705882355</v>
      </c>
      <c r="K216" s="106">
        <v>2.0034692133618845</v>
      </c>
      <c r="L216" s="511">
        <v>0</v>
      </c>
      <c r="M216" s="718">
        <v>0</v>
      </c>
      <c r="O216" s="524">
        <v>23.6213991769548</v>
      </c>
      <c r="Q216" s="591"/>
      <c r="R216" s="590">
        <v>1.29</v>
      </c>
      <c r="S216" s="589">
        <v>54</v>
      </c>
      <c r="T216" s="589">
        <v>207</v>
      </c>
      <c r="U216" s="593"/>
    </row>
    <row r="217" spans="1:371" s="133" customFormat="1" ht="15" x14ac:dyDescent="0.2">
      <c r="A217" s="221">
        <v>399</v>
      </c>
      <c r="B217" s="221">
        <v>0</v>
      </c>
      <c r="C217" s="61">
        <v>1</v>
      </c>
      <c r="D217" s="61">
        <v>5</v>
      </c>
      <c r="E217" s="511">
        <v>129</v>
      </c>
      <c r="F217" s="867">
        <v>1129</v>
      </c>
      <c r="H217" s="511">
        <v>366</v>
      </c>
      <c r="I217" s="869">
        <v>47.597260273972601</v>
      </c>
      <c r="J217" s="514">
        <v>29.007261957888758</v>
      </c>
      <c r="K217" s="106">
        <v>1.7658410020283379</v>
      </c>
      <c r="L217" s="511">
        <v>1</v>
      </c>
      <c r="M217" s="718">
        <v>0</v>
      </c>
      <c r="O217" s="524">
        <v>34.869046314441597</v>
      </c>
      <c r="Q217" s="589">
        <v>96</v>
      </c>
      <c r="R217" s="590">
        <v>0.96</v>
      </c>
      <c r="S217" s="589">
        <v>62</v>
      </c>
      <c r="T217" s="589">
        <v>280</v>
      </c>
      <c r="U217" s="593"/>
    </row>
    <row r="218" spans="1:371" s="133" customFormat="1" x14ac:dyDescent="0.2">
      <c r="A218" s="221">
        <v>401</v>
      </c>
      <c r="B218" s="274">
        <v>0</v>
      </c>
      <c r="C218" s="61">
        <v>1</v>
      </c>
      <c r="D218" s="61">
        <v>5</v>
      </c>
      <c r="E218" s="511">
        <v>131</v>
      </c>
      <c r="F218" s="867">
        <v>1131</v>
      </c>
      <c r="H218" s="511">
        <v>369</v>
      </c>
      <c r="I218" s="869">
        <v>74.917808219178099</v>
      </c>
      <c r="J218" s="514">
        <v>33.749455653941069</v>
      </c>
      <c r="K218" s="106">
        <v>2.0708291415115188</v>
      </c>
      <c r="L218" s="511">
        <v>0</v>
      </c>
      <c r="M218" s="718">
        <v>0</v>
      </c>
      <c r="O218" s="524">
        <v>38.6246925865577</v>
      </c>
      <c r="Q218" s="591"/>
      <c r="R218" s="590">
        <v>1.38</v>
      </c>
      <c r="S218" s="589">
        <v>50</v>
      </c>
      <c r="T218" s="591"/>
      <c r="U218" s="594"/>
    </row>
    <row r="219" spans="1:371" s="133" customFormat="1" ht="15" x14ac:dyDescent="0.2">
      <c r="A219" s="221">
        <v>404</v>
      </c>
      <c r="B219" s="221">
        <v>0</v>
      </c>
      <c r="C219" s="61">
        <v>1</v>
      </c>
      <c r="D219" s="61">
        <v>5</v>
      </c>
      <c r="E219" s="511">
        <v>134</v>
      </c>
      <c r="F219" s="867">
        <v>1134</v>
      </c>
      <c r="H219" s="511">
        <v>373</v>
      </c>
      <c r="I219" s="869">
        <v>73.400000000000006</v>
      </c>
      <c r="J219" s="514">
        <v>30.08382909680909</v>
      </c>
      <c r="K219" s="106">
        <v>2.0620917104295393</v>
      </c>
      <c r="L219" s="511">
        <v>0</v>
      </c>
      <c r="M219" s="718">
        <v>0</v>
      </c>
      <c r="O219" s="524">
        <v>35.859236475791299</v>
      </c>
      <c r="Q219" s="591"/>
      <c r="R219" s="590">
        <v>1.86</v>
      </c>
      <c r="S219" s="589">
        <v>36</v>
      </c>
      <c r="T219" s="589">
        <v>326</v>
      </c>
      <c r="U219" s="593"/>
    </row>
    <row r="220" spans="1:371" s="133" customFormat="1" ht="15" customHeight="1" x14ac:dyDescent="0.2">
      <c r="A220" s="221">
        <v>537</v>
      </c>
      <c r="B220" s="27">
        <v>1</v>
      </c>
      <c r="C220" s="27">
        <v>1</v>
      </c>
      <c r="D220" s="27">
        <v>5</v>
      </c>
      <c r="E220" s="735">
        <v>135</v>
      </c>
      <c r="F220" s="867">
        <v>1135</v>
      </c>
      <c r="G220" s="27"/>
      <c r="H220" s="735">
        <v>374</v>
      </c>
      <c r="I220" s="107">
        <v>78.605479452054794</v>
      </c>
      <c r="J220" s="107">
        <v>25</v>
      </c>
      <c r="K220" s="79"/>
      <c r="L220" s="735">
        <v>1</v>
      </c>
      <c r="M220" s="113">
        <v>0</v>
      </c>
      <c r="N220" s="28"/>
      <c r="O220" s="739">
        <v>25</v>
      </c>
      <c r="P220" s="28" t="s">
        <v>2087</v>
      </c>
      <c r="Q220" s="76"/>
      <c r="R220" s="742">
        <v>0.88</v>
      </c>
      <c r="S220" s="743">
        <v>62</v>
      </c>
      <c r="T220" s="76"/>
      <c r="U220" s="77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/>
      <c r="DV220" s="29"/>
      <c r="DW220" s="29"/>
      <c r="DX220" s="29"/>
      <c r="DY220" s="29"/>
      <c r="DZ220" s="29"/>
      <c r="EA220" s="29"/>
      <c r="EB220" s="29"/>
      <c r="EC220" s="29"/>
      <c r="ED220" s="29"/>
      <c r="EE220" s="29"/>
      <c r="EF220" s="29"/>
      <c r="EG220" s="29"/>
      <c r="EH220" s="29"/>
      <c r="EI220" s="29"/>
      <c r="EJ220" s="29"/>
      <c r="EK220" s="29"/>
      <c r="EL220" s="29"/>
      <c r="EM220" s="29"/>
      <c r="EN220" s="29"/>
      <c r="EO220" s="29"/>
      <c r="EP220" s="29"/>
      <c r="EQ220" s="29"/>
      <c r="ER220" s="29"/>
      <c r="ES220" s="29"/>
      <c r="ET220" s="29"/>
      <c r="EU220" s="29"/>
      <c r="EV220" s="29"/>
      <c r="EW220" s="29"/>
      <c r="EX220" s="29"/>
      <c r="EY220" s="29"/>
      <c r="EZ220" s="29"/>
      <c r="FA220" s="29"/>
      <c r="FB220" s="29"/>
      <c r="FC220" s="29"/>
      <c r="FD220" s="29"/>
      <c r="FE220" s="29"/>
      <c r="FF220" s="29"/>
      <c r="FG220" s="29"/>
      <c r="FH220" s="29"/>
      <c r="FI220" s="29"/>
      <c r="FJ220" s="29"/>
      <c r="FK220" s="29"/>
      <c r="FL220" s="29"/>
      <c r="FM220" s="29"/>
      <c r="FN220" s="29"/>
      <c r="FO220" s="29"/>
      <c r="FP220" s="29"/>
      <c r="FQ220" s="29"/>
      <c r="FR220" s="29"/>
      <c r="FS220" s="29"/>
      <c r="FT220" s="29"/>
      <c r="FU220" s="29"/>
      <c r="FV220" s="29"/>
      <c r="FW220" s="29"/>
      <c r="FX220" s="29"/>
      <c r="FY220" s="29"/>
      <c r="FZ220" s="29"/>
      <c r="GA220" s="29"/>
      <c r="GB220" s="29"/>
      <c r="GC220" s="29"/>
      <c r="GD220" s="29"/>
      <c r="GE220" s="29"/>
      <c r="GF220" s="29"/>
      <c r="GG220" s="29"/>
      <c r="GH220" s="29"/>
      <c r="GI220" s="29"/>
      <c r="GJ220" s="29"/>
      <c r="GK220" s="29"/>
      <c r="GL220" s="29"/>
      <c r="GM220" s="29"/>
      <c r="GN220" s="29"/>
      <c r="GO220" s="29"/>
      <c r="GP220" s="29"/>
      <c r="GQ220" s="29"/>
      <c r="GR220" s="29"/>
      <c r="GS220" s="29"/>
      <c r="GT220" s="29"/>
      <c r="GU220" s="29"/>
      <c r="GV220" s="29"/>
      <c r="GW220" s="29"/>
      <c r="GX220" s="29"/>
      <c r="GY220" s="29"/>
      <c r="GZ220" s="29"/>
      <c r="HA220" s="29"/>
      <c r="HB220" s="29"/>
      <c r="HC220" s="29"/>
      <c r="HD220" s="29"/>
      <c r="HE220" s="29"/>
      <c r="HF220" s="29"/>
      <c r="HG220" s="29"/>
      <c r="HH220" s="29"/>
      <c r="HI220" s="29"/>
      <c r="HJ220" s="29"/>
      <c r="HK220" s="29"/>
      <c r="HL220" s="29"/>
      <c r="HM220" s="29"/>
      <c r="HN220" s="29"/>
      <c r="HO220" s="29"/>
      <c r="HP220" s="29"/>
      <c r="HQ220" s="29"/>
      <c r="HR220" s="29"/>
      <c r="HS220" s="29"/>
      <c r="HT220" s="29"/>
      <c r="HU220" s="29"/>
      <c r="HV220" s="29"/>
      <c r="HW220" s="29"/>
      <c r="HX220" s="29"/>
      <c r="HY220" s="29"/>
      <c r="HZ220" s="29"/>
      <c r="IA220" s="29"/>
      <c r="IB220" s="29"/>
      <c r="IC220" s="29"/>
      <c r="ID220" s="29"/>
      <c r="IE220" s="29"/>
      <c r="IF220" s="29"/>
      <c r="IG220" s="29"/>
      <c r="IH220" s="29"/>
      <c r="II220" s="29"/>
      <c r="IJ220" s="29"/>
      <c r="IK220" s="29"/>
      <c r="IL220" s="29"/>
      <c r="IM220" s="29"/>
      <c r="IN220" s="29"/>
      <c r="IO220" s="29"/>
      <c r="IP220" s="29"/>
      <c r="IQ220" s="29"/>
      <c r="IR220" s="29"/>
      <c r="IS220" s="29"/>
      <c r="IT220" s="29"/>
      <c r="IU220" s="29"/>
      <c r="IV220" s="29"/>
      <c r="IW220" s="29"/>
      <c r="IX220" s="29"/>
      <c r="IY220" s="29"/>
      <c r="IZ220" s="29"/>
      <c r="JA220" s="29"/>
      <c r="JB220" s="29"/>
      <c r="JC220" s="29"/>
      <c r="JD220" s="29"/>
      <c r="JE220" s="29"/>
      <c r="JF220" s="29"/>
      <c r="JG220" s="29"/>
      <c r="JH220" s="29"/>
      <c r="JI220" s="29"/>
      <c r="JJ220" s="29"/>
      <c r="JK220" s="29"/>
      <c r="JL220" s="29"/>
      <c r="JM220" s="29"/>
      <c r="JN220" s="29"/>
      <c r="JO220" s="29"/>
      <c r="JP220" s="29"/>
      <c r="JQ220" s="29"/>
      <c r="JR220" s="29"/>
      <c r="JS220" s="29"/>
      <c r="JT220" s="29"/>
      <c r="JU220" s="29"/>
      <c r="JV220" s="29"/>
      <c r="JW220" s="29"/>
      <c r="JX220" s="29"/>
      <c r="JY220" s="29"/>
      <c r="JZ220" s="29"/>
      <c r="KA220" s="29"/>
      <c r="KB220" s="29"/>
      <c r="KC220" s="29"/>
      <c r="KD220" s="29"/>
      <c r="KE220" s="29"/>
      <c r="KF220" s="29"/>
      <c r="KG220" s="29"/>
      <c r="KH220" s="29"/>
      <c r="KI220" s="29"/>
      <c r="KJ220" s="29"/>
      <c r="KK220" s="29"/>
      <c r="KL220" s="29"/>
      <c r="KM220" s="29"/>
      <c r="KN220" s="29"/>
      <c r="KO220" s="29"/>
      <c r="KP220" s="29"/>
      <c r="KQ220" s="29"/>
      <c r="KR220" s="29"/>
      <c r="KS220" s="29"/>
      <c r="KT220" s="29"/>
      <c r="KU220" s="29"/>
      <c r="KV220" s="29"/>
      <c r="KW220" s="29"/>
      <c r="KX220" s="29"/>
      <c r="KY220" s="29"/>
      <c r="KZ220" s="29"/>
      <c r="LA220" s="29"/>
      <c r="LB220" s="29"/>
      <c r="LC220" s="29"/>
      <c r="LD220" s="29"/>
      <c r="LE220" s="29"/>
      <c r="LF220" s="29"/>
      <c r="LG220" s="29"/>
      <c r="LH220" s="29"/>
      <c r="LI220" s="29"/>
      <c r="LJ220" s="29"/>
      <c r="LK220" s="29"/>
      <c r="LL220" s="29"/>
      <c r="LM220" s="29"/>
      <c r="LN220" s="29"/>
      <c r="LO220" s="29"/>
      <c r="LP220" s="29"/>
      <c r="LQ220" s="29"/>
      <c r="LR220" s="29"/>
      <c r="LS220" s="29"/>
      <c r="LT220" s="29"/>
      <c r="LU220" s="29"/>
      <c r="LV220" s="29"/>
      <c r="LW220" s="29"/>
      <c r="LX220" s="29"/>
      <c r="LY220" s="29"/>
      <c r="LZ220" s="29"/>
      <c r="MA220" s="29"/>
      <c r="MB220" s="29"/>
      <c r="MC220" s="29"/>
      <c r="MD220" s="29"/>
      <c r="ME220" s="29"/>
      <c r="MF220" s="29"/>
      <c r="MG220" s="29"/>
      <c r="MH220" s="29"/>
      <c r="MI220" s="29"/>
      <c r="MJ220" s="29"/>
      <c r="MK220" s="29"/>
      <c r="ML220" s="29"/>
      <c r="MM220" s="29"/>
      <c r="MN220" s="29"/>
      <c r="MO220" s="29"/>
      <c r="MP220" s="29"/>
      <c r="MQ220" s="29"/>
      <c r="MR220" s="29"/>
      <c r="MS220" s="29"/>
      <c r="MT220" s="29"/>
      <c r="MU220" s="29"/>
      <c r="MV220" s="29"/>
      <c r="MW220" s="29"/>
      <c r="MX220" s="29"/>
      <c r="MY220" s="29"/>
      <c r="MZ220" s="29"/>
      <c r="NA220" s="29"/>
      <c r="NB220" s="29"/>
      <c r="NC220" s="29"/>
      <c r="ND220" s="29"/>
      <c r="NE220" s="29"/>
      <c r="NF220" s="29"/>
      <c r="NG220" s="29"/>
    </row>
    <row r="221" spans="1:371" s="133" customFormat="1" x14ac:dyDescent="0.2">
      <c r="A221" s="221">
        <v>405</v>
      </c>
      <c r="B221" s="274">
        <v>0</v>
      </c>
      <c r="C221" s="61">
        <v>1</v>
      </c>
      <c r="D221" s="61">
        <v>5</v>
      </c>
      <c r="E221" s="511">
        <v>136</v>
      </c>
      <c r="F221" s="867">
        <v>1136</v>
      </c>
      <c r="H221" s="511">
        <v>375</v>
      </c>
      <c r="I221" s="869">
        <v>68.180821917808203</v>
      </c>
      <c r="J221" s="514">
        <v>23.111111111111111</v>
      </c>
      <c r="K221" s="106">
        <v>1.4719601443879744</v>
      </c>
      <c r="L221" s="511">
        <v>1</v>
      </c>
      <c r="M221" s="718">
        <v>0</v>
      </c>
      <c r="O221" s="524">
        <v>32.727977010451902</v>
      </c>
      <c r="Q221" s="591"/>
      <c r="R221" s="590">
        <v>1</v>
      </c>
      <c r="S221" s="589">
        <v>55</v>
      </c>
      <c r="T221" s="589">
        <v>1694</v>
      </c>
      <c r="U221" s="593"/>
    </row>
    <row r="222" spans="1:371" s="133" customFormat="1" x14ac:dyDescent="0.2">
      <c r="A222" s="274">
        <v>406</v>
      </c>
      <c r="B222" s="221">
        <v>0</v>
      </c>
      <c r="C222" s="61">
        <v>1</v>
      </c>
      <c r="D222" s="61">
        <v>5</v>
      </c>
      <c r="E222" s="511">
        <v>137</v>
      </c>
      <c r="F222" s="867">
        <v>1137</v>
      </c>
      <c r="H222" s="511">
        <v>376</v>
      </c>
      <c r="I222" s="869">
        <v>75.671232876712295</v>
      </c>
      <c r="J222" s="514">
        <v>30.071168431955627</v>
      </c>
      <c r="K222" s="106">
        <v>2.0796634343085421</v>
      </c>
      <c r="L222" s="511">
        <v>0</v>
      </c>
      <c r="M222" s="718">
        <v>1</v>
      </c>
      <c r="O222" s="524">
        <v>27.203559980744199</v>
      </c>
      <c r="Q222" s="591"/>
      <c r="R222" s="590">
        <v>1.22</v>
      </c>
      <c r="S222" s="589">
        <v>58</v>
      </c>
      <c r="T222" s="591"/>
      <c r="U222" s="594"/>
    </row>
    <row r="223" spans="1:371" s="133" customFormat="1" ht="15.75" customHeight="1" x14ac:dyDescent="0.2">
      <c r="A223" s="274">
        <v>538</v>
      </c>
      <c r="B223" s="27">
        <v>1</v>
      </c>
      <c r="C223" s="27">
        <v>1</v>
      </c>
      <c r="D223" s="27">
        <v>5</v>
      </c>
      <c r="E223" s="735">
        <v>139</v>
      </c>
      <c r="F223" s="867">
        <v>1139</v>
      </c>
      <c r="G223" s="27"/>
      <c r="H223" s="735">
        <v>378</v>
      </c>
      <c r="I223" s="107">
        <v>62.953424657534249</v>
      </c>
      <c r="J223" s="107">
        <v>22.9</v>
      </c>
      <c r="K223" s="79"/>
      <c r="L223" s="735">
        <v>1</v>
      </c>
      <c r="M223" s="113">
        <v>0</v>
      </c>
      <c r="N223" s="28"/>
      <c r="O223" s="739">
        <v>32</v>
      </c>
      <c r="P223" s="28"/>
      <c r="Q223" s="76"/>
      <c r="R223" s="742">
        <v>0.36</v>
      </c>
      <c r="S223" s="743">
        <v>182</v>
      </c>
      <c r="T223" s="76"/>
      <c r="U223" s="77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  <c r="DM223" s="29"/>
      <c r="DN223" s="29"/>
      <c r="DO223" s="29"/>
      <c r="DP223" s="29"/>
      <c r="DQ223" s="29"/>
      <c r="DR223" s="29"/>
      <c r="DS223" s="29"/>
      <c r="DT223" s="29"/>
      <c r="DU223" s="29"/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  <c r="EG223" s="29"/>
      <c r="EH223" s="29"/>
      <c r="EI223" s="29"/>
      <c r="EJ223" s="29"/>
      <c r="EK223" s="29"/>
      <c r="EL223" s="29"/>
      <c r="EM223" s="29"/>
      <c r="EN223" s="29"/>
      <c r="EO223" s="29"/>
      <c r="EP223" s="29"/>
      <c r="EQ223" s="29"/>
      <c r="ER223" s="29"/>
      <c r="ES223" s="29"/>
      <c r="ET223" s="29"/>
      <c r="EU223" s="29"/>
      <c r="EV223" s="29"/>
      <c r="EW223" s="29"/>
      <c r="EX223" s="29"/>
      <c r="EY223" s="29"/>
      <c r="EZ223" s="29"/>
      <c r="FA223" s="29"/>
      <c r="FB223" s="29"/>
      <c r="FC223" s="29"/>
      <c r="FD223" s="29"/>
      <c r="FE223" s="29"/>
      <c r="FF223" s="29"/>
      <c r="FG223" s="29"/>
      <c r="FH223" s="29"/>
      <c r="FI223" s="29"/>
      <c r="FJ223" s="29"/>
      <c r="FK223" s="29"/>
      <c r="FL223" s="29"/>
      <c r="FM223" s="29"/>
      <c r="FN223" s="29"/>
      <c r="FO223" s="29"/>
      <c r="FP223" s="29"/>
      <c r="FQ223" s="29"/>
      <c r="FR223" s="29"/>
      <c r="FS223" s="29"/>
      <c r="FT223" s="29"/>
      <c r="FU223" s="29"/>
      <c r="FV223" s="29"/>
      <c r="FW223" s="29"/>
      <c r="FX223" s="29"/>
      <c r="FY223" s="29"/>
      <c r="FZ223" s="29"/>
      <c r="GA223" s="29"/>
      <c r="GB223" s="29"/>
      <c r="GC223" s="29"/>
      <c r="GD223" s="29"/>
      <c r="GE223" s="29"/>
      <c r="GF223" s="29"/>
      <c r="GG223" s="29"/>
      <c r="GH223" s="29"/>
      <c r="GI223" s="29"/>
      <c r="GJ223" s="29"/>
      <c r="GK223" s="29"/>
      <c r="GL223" s="29"/>
      <c r="GM223" s="29"/>
      <c r="GN223" s="29"/>
      <c r="GO223" s="29"/>
      <c r="GP223" s="29"/>
      <c r="GQ223" s="29"/>
      <c r="GR223" s="29"/>
      <c r="GS223" s="29"/>
      <c r="GT223" s="29"/>
      <c r="GU223" s="29"/>
      <c r="GV223" s="29"/>
      <c r="GW223" s="29"/>
      <c r="GX223" s="29"/>
      <c r="GY223" s="29"/>
      <c r="GZ223" s="29"/>
      <c r="HA223" s="29"/>
      <c r="HB223" s="29"/>
      <c r="HC223" s="29"/>
      <c r="HD223" s="29"/>
      <c r="HE223" s="29"/>
      <c r="HF223" s="29"/>
      <c r="HG223" s="29"/>
      <c r="HH223" s="29"/>
      <c r="HI223" s="29"/>
      <c r="HJ223" s="29"/>
      <c r="HK223" s="29"/>
      <c r="HL223" s="29"/>
      <c r="HM223" s="29"/>
      <c r="HN223" s="29"/>
      <c r="HO223" s="29"/>
      <c r="HP223" s="29"/>
      <c r="HQ223" s="29"/>
      <c r="HR223" s="29"/>
      <c r="HS223" s="29"/>
      <c r="HT223" s="29"/>
      <c r="HU223" s="29"/>
      <c r="HV223" s="29"/>
      <c r="HW223" s="29"/>
      <c r="HX223" s="29"/>
      <c r="HY223" s="29"/>
      <c r="HZ223" s="29"/>
      <c r="IA223" s="29"/>
      <c r="IB223" s="29"/>
      <c r="IC223" s="29"/>
      <c r="ID223" s="29"/>
      <c r="IE223" s="29"/>
      <c r="IF223" s="29"/>
      <c r="IG223" s="29"/>
      <c r="IH223" s="29"/>
      <c r="II223" s="29"/>
      <c r="IJ223" s="29"/>
      <c r="IK223" s="29"/>
      <c r="IL223" s="29"/>
      <c r="IM223" s="29"/>
      <c r="IN223" s="29"/>
      <c r="IO223" s="29"/>
      <c r="IP223" s="29"/>
      <c r="IQ223" s="29"/>
      <c r="IR223" s="29"/>
      <c r="IS223" s="29"/>
      <c r="IT223" s="29"/>
      <c r="IU223" s="29"/>
      <c r="IV223" s="29"/>
      <c r="IW223" s="29"/>
      <c r="IX223" s="29"/>
      <c r="IY223" s="29"/>
      <c r="IZ223" s="29"/>
      <c r="JA223" s="29"/>
      <c r="JB223" s="29"/>
      <c r="JC223" s="29"/>
      <c r="JD223" s="29"/>
      <c r="JE223" s="29"/>
      <c r="JF223" s="29"/>
      <c r="JG223" s="29"/>
      <c r="JH223" s="29"/>
      <c r="JI223" s="29"/>
      <c r="JJ223" s="29"/>
      <c r="JK223" s="29"/>
      <c r="JL223" s="29"/>
      <c r="JM223" s="29"/>
      <c r="JN223" s="29"/>
      <c r="JO223" s="29"/>
      <c r="JP223" s="29"/>
      <c r="JQ223" s="29"/>
      <c r="JR223" s="29"/>
      <c r="JS223" s="29"/>
      <c r="JT223" s="29"/>
      <c r="JU223" s="29"/>
      <c r="JV223" s="29"/>
      <c r="JW223" s="29"/>
      <c r="JX223" s="29"/>
      <c r="JY223" s="29"/>
      <c r="JZ223" s="29"/>
      <c r="KA223" s="29"/>
      <c r="KB223" s="29"/>
      <c r="KC223" s="29"/>
      <c r="KD223" s="29"/>
      <c r="KE223" s="29"/>
      <c r="KF223" s="29"/>
      <c r="KG223" s="29"/>
      <c r="KH223" s="29"/>
      <c r="KI223" s="29"/>
      <c r="KJ223" s="29"/>
      <c r="KK223" s="29"/>
      <c r="KL223" s="29"/>
      <c r="KM223" s="29"/>
      <c r="KN223" s="29"/>
      <c r="KO223" s="29"/>
      <c r="KP223" s="29"/>
      <c r="KQ223" s="29"/>
      <c r="KR223" s="29"/>
      <c r="KS223" s="29"/>
      <c r="KT223" s="29"/>
      <c r="KU223" s="29"/>
      <c r="KV223" s="29"/>
      <c r="KW223" s="29"/>
      <c r="KX223" s="29"/>
      <c r="KY223" s="29"/>
      <c r="KZ223" s="29"/>
      <c r="LA223" s="29"/>
      <c r="LB223" s="29"/>
      <c r="LC223" s="29"/>
      <c r="LD223" s="29"/>
      <c r="LE223" s="29"/>
      <c r="LF223" s="29"/>
      <c r="LG223" s="29"/>
      <c r="LH223" s="29"/>
      <c r="LI223" s="29"/>
      <c r="LJ223" s="29"/>
      <c r="LK223" s="29"/>
      <c r="LL223" s="29"/>
      <c r="LM223" s="29"/>
      <c r="LN223" s="29"/>
      <c r="LO223" s="29"/>
      <c r="LP223" s="29"/>
      <c r="LQ223" s="29"/>
      <c r="LR223" s="29"/>
      <c r="LS223" s="29"/>
      <c r="LT223" s="29"/>
      <c r="LU223" s="29"/>
      <c r="LV223" s="29"/>
      <c r="LW223" s="29"/>
      <c r="LX223" s="29"/>
      <c r="LY223" s="29"/>
      <c r="LZ223" s="29"/>
      <c r="MA223" s="29"/>
      <c r="MB223" s="29"/>
      <c r="MC223" s="29"/>
      <c r="MD223" s="29"/>
      <c r="ME223" s="29"/>
      <c r="MF223" s="29"/>
      <c r="MG223" s="29"/>
      <c r="MH223" s="29"/>
      <c r="MI223" s="29"/>
      <c r="MJ223" s="29"/>
      <c r="MK223" s="29"/>
      <c r="ML223" s="29"/>
      <c r="MM223" s="29"/>
      <c r="MN223" s="29"/>
      <c r="MO223" s="29"/>
      <c r="MP223" s="29"/>
      <c r="MQ223" s="29"/>
      <c r="MR223" s="29"/>
      <c r="MS223" s="29"/>
      <c r="MT223" s="29"/>
      <c r="MU223" s="29"/>
      <c r="MV223" s="29"/>
      <c r="MW223" s="29"/>
      <c r="MX223" s="29"/>
      <c r="MY223" s="29"/>
      <c r="MZ223" s="29"/>
      <c r="NA223" s="29"/>
      <c r="NB223" s="29"/>
      <c r="NC223" s="29"/>
      <c r="ND223" s="29"/>
      <c r="NE223" s="29"/>
      <c r="NF223" s="29"/>
      <c r="NG223" s="29"/>
    </row>
    <row r="224" spans="1:371" s="133" customFormat="1" ht="15" x14ac:dyDescent="0.2">
      <c r="A224" s="221">
        <v>408</v>
      </c>
      <c r="B224" s="221">
        <v>0</v>
      </c>
      <c r="C224" s="61">
        <v>1</v>
      </c>
      <c r="D224" s="61">
        <v>5</v>
      </c>
      <c r="E224" s="511">
        <v>140</v>
      </c>
      <c r="F224" s="867">
        <v>1140</v>
      </c>
      <c r="H224" s="511">
        <v>379</v>
      </c>
      <c r="I224" s="869">
        <v>50.117808219178102</v>
      </c>
      <c r="J224" s="514">
        <v>24.280975342840534</v>
      </c>
      <c r="K224" s="106">
        <v>1.8364367672206958</v>
      </c>
      <c r="L224" s="511">
        <v>1</v>
      </c>
      <c r="M224" s="718">
        <v>0</v>
      </c>
      <c r="O224" s="524">
        <v>33.103924960987797</v>
      </c>
      <c r="Q224" s="589">
        <v>76</v>
      </c>
      <c r="R224" s="590">
        <v>0.89</v>
      </c>
      <c r="S224" s="589">
        <v>67</v>
      </c>
      <c r="T224" s="589">
        <v>41</v>
      </c>
      <c r="U224" s="593"/>
    </row>
    <row r="225" spans="1:371" s="133" customFormat="1" x14ac:dyDescent="0.2">
      <c r="A225" s="274">
        <v>409</v>
      </c>
      <c r="B225" s="274">
        <v>0</v>
      </c>
      <c r="C225" s="61">
        <v>1</v>
      </c>
      <c r="D225" s="61">
        <v>5</v>
      </c>
      <c r="E225" s="511">
        <v>141</v>
      </c>
      <c r="F225" s="867">
        <v>1141</v>
      </c>
      <c r="H225" s="511">
        <v>382</v>
      </c>
      <c r="I225" s="869">
        <v>77.772602739725997</v>
      </c>
      <c r="J225" s="514">
        <v>29.396221429515126</v>
      </c>
      <c r="K225" s="106">
        <v>2.0740459654179961</v>
      </c>
      <c r="L225" s="511">
        <v>0</v>
      </c>
      <c r="M225" s="718">
        <v>0</v>
      </c>
      <c r="O225" s="524">
        <v>38.919348457090798</v>
      </c>
      <c r="Q225" s="591"/>
      <c r="R225" s="590">
        <v>1.87</v>
      </c>
      <c r="S225" s="589">
        <v>35</v>
      </c>
      <c r="T225" s="589">
        <v>1084</v>
      </c>
      <c r="U225" s="593"/>
    </row>
    <row r="226" spans="1:371" s="133" customFormat="1" x14ac:dyDescent="0.2">
      <c r="A226" s="274">
        <v>412</v>
      </c>
      <c r="B226" s="221">
        <v>0</v>
      </c>
      <c r="C226" s="61">
        <v>1</v>
      </c>
      <c r="D226" s="61">
        <v>5</v>
      </c>
      <c r="E226" s="511">
        <v>144</v>
      </c>
      <c r="F226" s="867">
        <v>1144</v>
      </c>
      <c r="H226" s="511">
        <v>385</v>
      </c>
      <c r="I226" s="869">
        <v>41.134246575342502</v>
      </c>
      <c r="J226" s="514">
        <v>32.192904936245419</v>
      </c>
      <c r="K226" s="106">
        <v>2.2457367016935295</v>
      </c>
      <c r="L226" s="511">
        <v>1</v>
      </c>
      <c r="M226" s="718">
        <v>0</v>
      </c>
      <c r="O226" s="524">
        <v>28.722844291319699</v>
      </c>
      <c r="Q226" s="589">
        <v>104</v>
      </c>
      <c r="R226" s="590">
        <v>0.7</v>
      </c>
      <c r="S226" s="589">
        <v>92</v>
      </c>
      <c r="T226" s="589">
        <v>220</v>
      </c>
      <c r="U226" s="593"/>
    </row>
    <row r="227" spans="1:371" s="133" customFormat="1" x14ac:dyDescent="0.2">
      <c r="A227" s="221">
        <v>413</v>
      </c>
      <c r="B227" s="274">
        <v>0</v>
      </c>
      <c r="C227" s="61">
        <v>1</v>
      </c>
      <c r="D227" s="61">
        <v>5</v>
      </c>
      <c r="E227" s="511">
        <v>145</v>
      </c>
      <c r="F227" s="867">
        <v>1145</v>
      </c>
      <c r="H227" s="511">
        <v>387</v>
      </c>
      <c r="I227" s="869">
        <v>85.041095890411</v>
      </c>
      <c r="J227" s="514">
        <v>24.302487059714682</v>
      </c>
      <c r="K227" s="106">
        <v>1.9512104505209638</v>
      </c>
      <c r="L227" s="511">
        <v>0</v>
      </c>
      <c r="M227" s="718">
        <v>1</v>
      </c>
      <c r="O227" s="524">
        <v>24.400991882410999</v>
      </c>
      <c r="Q227" s="591"/>
      <c r="R227" s="595">
        <v>1.23</v>
      </c>
      <c r="S227" s="589">
        <v>56</v>
      </c>
      <c r="T227" s="589">
        <v>375</v>
      </c>
      <c r="U227" s="593"/>
    </row>
    <row r="228" spans="1:371" s="133" customFormat="1" ht="15" x14ac:dyDescent="0.2">
      <c r="A228" s="221">
        <v>414</v>
      </c>
      <c r="B228" s="221">
        <v>0</v>
      </c>
      <c r="C228" s="61">
        <v>1</v>
      </c>
      <c r="D228" s="61">
        <v>5</v>
      </c>
      <c r="E228" s="511">
        <v>146</v>
      </c>
      <c r="F228" s="867">
        <v>1146</v>
      </c>
      <c r="H228" s="511">
        <v>388</v>
      </c>
      <c r="I228" s="869">
        <v>71.654794520547995</v>
      </c>
      <c r="J228" s="514">
        <v>26.122448979591837</v>
      </c>
      <c r="K228" s="106">
        <v>1.9720265943665387</v>
      </c>
      <c r="L228" s="511">
        <v>0</v>
      </c>
      <c r="M228" s="718">
        <v>1</v>
      </c>
      <c r="O228" s="524">
        <v>36.177671108724098</v>
      </c>
      <c r="Q228" s="591">
        <v>162</v>
      </c>
      <c r="R228" s="595">
        <v>1.1200000000000001</v>
      </c>
      <c r="S228" s="589">
        <v>65</v>
      </c>
      <c r="T228" s="591"/>
      <c r="U228" s="594"/>
    </row>
    <row r="229" spans="1:371" s="133" customFormat="1" x14ac:dyDescent="0.2">
      <c r="A229" s="221">
        <v>417</v>
      </c>
      <c r="B229" s="274">
        <v>0</v>
      </c>
      <c r="C229" s="61">
        <v>1</v>
      </c>
      <c r="D229" s="61">
        <v>5</v>
      </c>
      <c r="E229" s="511">
        <v>149</v>
      </c>
      <c r="F229" s="867">
        <v>1149</v>
      </c>
      <c r="H229" s="511">
        <v>391</v>
      </c>
      <c r="I229" s="869">
        <v>54.898630136986299</v>
      </c>
      <c r="J229" s="514">
        <v>19.834710743801654</v>
      </c>
      <c r="K229" s="106">
        <v>1.5732132722552274</v>
      </c>
      <c r="L229" s="511">
        <v>1</v>
      </c>
      <c r="M229" s="718">
        <v>0</v>
      </c>
      <c r="O229" s="524">
        <v>32.818195072168002</v>
      </c>
      <c r="Q229" s="591"/>
      <c r="R229" s="590">
        <v>0.83</v>
      </c>
      <c r="S229" s="589">
        <v>71</v>
      </c>
      <c r="T229" s="589">
        <v>194</v>
      </c>
      <c r="U229" s="593"/>
    </row>
    <row r="230" spans="1:371" s="133" customFormat="1" ht="15" x14ac:dyDescent="0.2">
      <c r="A230" s="221">
        <v>420</v>
      </c>
      <c r="B230" s="221">
        <v>0</v>
      </c>
      <c r="C230" s="61">
        <v>1</v>
      </c>
      <c r="D230" s="61">
        <v>5</v>
      </c>
      <c r="E230" s="511">
        <v>154</v>
      </c>
      <c r="F230" s="867">
        <v>1154</v>
      </c>
      <c r="H230" s="511">
        <v>398</v>
      </c>
      <c r="I230" s="869">
        <v>75.331506849315105</v>
      </c>
      <c r="J230" s="514">
        <v>25.880570635020831</v>
      </c>
      <c r="K230" s="106">
        <v>2.0135651080718606</v>
      </c>
      <c r="L230" s="511">
        <v>0</v>
      </c>
      <c r="M230" s="718">
        <v>0</v>
      </c>
      <c r="O230" s="524">
        <v>17.794000378886299</v>
      </c>
      <c r="Q230" s="589">
        <v>88</v>
      </c>
      <c r="R230" s="590">
        <v>1.87</v>
      </c>
      <c r="S230" s="589">
        <v>35</v>
      </c>
      <c r="T230" s="591"/>
      <c r="U230" s="594"/>
    </row>
    <row r="231" spans="1:371" s="133" customFormat="1" ht="15.75" customHeight="1" x14ac:dyDescent="0.2">
      <c r="A231" s="221">
        <v>539</v>
      </c>
      <c r="B231" s="27">
        <v>1</v>
      </c>
      <c r="C231" s="27">
        <v>1</v>
      </c>
      <c r="D231" s="27">
        <v>5</v>
      </c>
      <c r="E231" s="735">
        <v>155</v>
      </c>
      <c r="F231" s="867">
        <v>1155</v>
      </c>
      <c r="G231" s="27"/>
      <c r="H231" s="735">
        <v>399</v>
      </c>
      <c r="I231" s="107">
        <v>80.438356164383563</v>
      </c>
      <c r="J231" s="107">
        <v>28.3</v>
      </c>
      <c r="K231" s="79"/>
      <c r="L231" s="735">
        <v>0</v>
      </c>
      <c r="M231" s="113">
        <v>0</v>
      </c>
      <c r="N231" s="28"/>
      <c r="O231" s="739">
        <v>10</v>
      </c>
      <c r="P231" s="28" t="s">
        <v>2086</v>
      </c>
      <c r="Q231" s="76"/>
      <c r="R231" s="742">
        <v>1.23</v>
      </c>
      <c r="S231" s="743">
        <v>57</v>
      </c>
      <c r="T231" s="76"/>
      <c r="U231" s="77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DZ231" s="29"/>
      <c r="EA231" s="29"/>
      <c r="EB231" s="29"/>
      <c r="EC231" s="29"/>
      <c r="ED231" s="29"/>
      <c r="EE231" s="29"/>
      <c r="EF231" s="29"/>
      <c r="EG231" s="29"/>
      <c r="EH231" s="29"/>
      <c r="EI231" s="29"/>
      <c r="EJ231" s="29"/>
      <c r="EK231" s="29"/>
      <c r="EL231" s="29"/>
      <c r="EM231" s="29"/>
      <c r="EN231" s="29"/>
      <c r="EO231" s="29"/>
      <c r="EP231" s="29"/>
      <c r="EQ231" s="29"/>
      <c r="ER231" s="29"/>
      <c r="ES231" s="29"/>
      <c r="ET231" s="29"/>
      <c r="EU231" s="29"/>
      <c r="EV231" s="29"/>
      <c r="EW231" s="29"/>
      <c r="EX231" s="29"/>
      <c r="EY231" s="29"/>
      <c r="EZ231" s="29"/>
      <c r="FA231" s="29"/>
      <c r="FB231" s="29"/>
      <c r="FC231" s="29"/>
      <c r="FD231" s="29"/>
      <c r="FE231" s="29"/>
      <c r="FF231" s="29"/>
      <c r="FG231" s="29"/>
      <c r="FH231" s="29"/>
      <c r="FI231" s="29"/>
      <c r="FJ231" s="29"/>
      <c r="FK231" s="29"/>
      <c r="FL231" s="29"/>
      <c r="FM231" s="29"/>
      <c r="FN231" s="29"/>
      <c r="FO231" s="29"/>
      <c r="FP231" s="29"/>
      <c r="FQ231" s="29"/>
      <c r="FR231" s="29"/>
      <c r="FS231" s="29"/>
      <c r="FT231" s="29"/>
      <c r="FU231" s="29"/>
      <c r="FV231" s="29"/>
      <c r="FW231" s="29"/>
      <c r="FX231" s="29"/>
      <c r="FY231" s="29"/>
      <c r="FZ231" s="29"/>
      <c r="GA231" s="29"/>
      <c r="GB231" s="29"/>
      <c r="GC231" s="29"/>
      <c r="GD231" s="29"/>
      <c r="GE231" s="29"/>
      <c r="GF231" s="29"/>
      <c r="GG231" s="29"/>
      <c r="GH231" s="29"/>
      <c r="GI231" s="29"/>
      <c r="GJ231" s="29"/>
      <c r="GK231" s="29"/>
      <c r="GL231" s="29"/>
      <c r="GM231" s="29"/>
      <c r="GN231" s="29"/>
      <c r="GO231" s="29"/>
      <c r="GP231" s="29"/>
      <c r="GQ231" s="29"/>
      <c r="GR231" s="29"/>
      <c r="GS231" s="29"/>
      <c r="GT231" s="29"/>
      <c r="GU231" s="29"/>
      <c r="GV231" s="29"/>
      <c r="GW231" s="29"/>
      <c r="GX231" s="29"/>
      <c r="GY231" s="29"/>
      <c r="GZ231" s="29"/>
      <c r="HA231" s="29"/>
      <c r="HB231" s="29"/>
      <c r="HC231" s="29"/>
      <c r="HD231" s="29"/>
      <c r="HE231" s="29"/>
      <c r="HF231" s="29"/>
      <c r="HG231" s="29"/>
      <c r="HH231" s="29"/>
      <c r="HI231" s="29"/>
      <c r="HJ231" s="29"/>
      <c r="HK231" s="29"/>
      <c r="HL231" s="29"/>
      <c r="HM231" s="29"/>
      <c r="HN231" s="29"/>
      <c r="HO231" s="29"/>
      <c r="HP231" s="29"/>
      <c r="HQ231" s="29"/>
      <c r="HR231" s="29"/>
      <c r="HS231" s="29"/>
      <c r="HT231" s="29"/>
      <c r="HU231" s="29"/>
      <c r="HV231" s="29"/>
      <c r="HW231" s="29"/>
      <c r="HX231" s="29"/>
      <c r="HY231" s="29"/>
      <c r="HZ231" s="29"/>
      <c r="IA231" s="29"/>
      <c r="IB231" s="29"/>
      <c r="IC231" s="29"/>
      <c r="ID231" s="29"/>
      <c r="IE231" s="29"/>
      <c r="IF231" s="29"/>
      <c r="IG231" s="29"/>
      <c r="IH231" s="29"/>
      <c r="II231" s="29"/>
      <c r="IJ231" s="29"/>
      <c r="IK231" s="29"/>
      <c r="IL231" s="29"/>
      <c r="IM231" s="29"/>
      <c r="IN231" s="29"/>
      <c r="IO231" s="29"/>
      <c r="IP231" s="29"/>
      <c r="IQ231" s="29"/>
      <c r="IR231" s="29"/>
      <c r="IS231" s="29"/>
      <c r="IT231" s="29"/>
      <c r="IU231" s="29"/>
      <c r="IV231" s="29"/>
      <c r="IW231" s="29"/>
      <c r="IX231" s="29"/>
      <c r="IY231" s="29"/>
      <c r="IZ231" s="29"/>
      <c r="JA231" s="29"/>
      <c r="JB231" s="29"/>
      <c r="JC231" s="29"/>
      <c r="JD231" s="29"/>
      <c r="JE231" s="29"/>
      <c r="JF231" s="29"/>
      <c r="JG231" s="29"/>
      <c r="JH231" s="29"/>
      <c r="JI231" s="29"/>
      <c r="JJ231" s="29"/>
      <c r="JK231" s="29"/>
      <c r="JL231" s="29"/>
      <c r="JM231" s="29"/>
      <c r="JN231" s="29"/>
      <c r="JO231" s="29"/>
      <c r="JP231" s="29"/>
      <c r="JQ231" s="29"/>
      <c r="JR231" s="29"/>
      <c r="JS231" s="29"/>
      <c r="JT231" s="29"/>
      <c r="JU231" s="29"/>
      <c r="JV231" s="29"/>
      <c r="JW231" s="29"/>
      <c r="JX231" s="29"/>
      <c r="JY231" s="29"/>
      <c r="JZ231" s="29"/>
      <c r="KA231" s="29"/>
      <c r="KB231" s="29"/>
      <c r="KC231" s="29"/>
      <c r="KD231" s="29"/>
      <c r="KE231" s="29"/>
      <c r="KF231" s="29"/>
      <c r="KG231" s="29"/>
      <c r="KH231" s="29"/>
      <c r="KI231" s="29"/>
      <c r="KJ231" s="29"/>
      <c r="KK231" s="29"/>
      <c r="KL231" s="29"/>
      <c r="KM231" s="29"/>
      <c r="KN231" s="29"/>
      <c r="KO231" s="29"/>
      <c r="KP231" s="29"/>
      <c r="KQ231" s="29"/>
      <c r="KR231" s="29"/>
      <c r="KS231" s="29"/>
      <c r="KT231" s="29"/>
      <c r="KU231" s="29"/>
      <c r="KV231" s="29"/>
      <c r="KW231" s="29"/>
      <c r="KX231" s="29"/>
      <c r="KY231" s="29"/>
      <c r="KZ231" s="29"/>
      <c r="LA231" s="29"/>
      <c r="LB231" s="29"/>
      <c r="LC231" s="29"/>
      <c r="LD231" s="29"/>
      <c r="LE231" s="29"/>
      <c r="LF231" s="29"/>
      <c r="LG231" s="29"/>
      <c r="LH231" s="29"/>
      <c r="LI231" s="29"/>
      <c r="LJ231" s="29"/>
      <c r="LK231" s="29"/>
      <c r="LL231" s="29"/>
      <c r="LM231" s="29"/>
      <c r="LN231" s="29"/>
      <c r="LO231" s="29"/>
      <c r="LP231" s="29"/>
      <c r="LQ231" s="29"/>
      <c r="LR231" s="29"/>
      <c r="LS231" s="29"/>
      <c r="LT231" s="29"/>
      <c r="LU231" s="29"/>
      <c r="LV231" s="29"/>
      <c r="LW231" s="29"/>
      <c r="LX231" s="29"/>
      <c r="LY231" s="29"/>
      <c r="LZ231" s="29"/>
      <c r="MA231" s="29"/>
      <c r="MB231" s="29"/>
      <c r="MC231" s="29"/>
      <c r="MD231" s="29"/>
      <c r="ME231" s="29"/>
      <c r="MF231" s="29"/>
      <c r="MG231" s="29"/>
      <c r="MH231" s="29"/>
      <c r="MI231" s="29"/>
      <c r="MJ231" s="29"/>
      <c r="MK231" s="29"/>
      <c r="ML231" s="29"/>
      <c r="MM231" s="29"/>
      <c r="MN231" s="29"/>
      <c r="MO231" s="29"/>
      <c r="MP231" s="29"/>
      <c r="MQ231" s="29"/>
      <c r="MR231" s="29"/>
      <c r="MS231" s="29"/>
      <c r="MT231" s="29"/>
      <c r="MU231" s="29"/>
      <c r="MV231" s="29"/>
      <c r="MW231" s="29"/>
      <c r="MX231" s="29"/>
      <c r="MY231" s="29"/>
      <c r="MZ231" s="29"/>
      <c r="NA231" s="29"/>
      <c r="NB231" s="29"/>
      <c r="NC231" s="29"/>
      <c r="ND231" s="29"/>
      <c r="NE231" s="29"/>
      <c r="NF231" s="29"/>
      <c r="NG231" s="29"/>
    </row>
    <row r="232" spans="1:371" s="133" customFormat="1" x14ac:dyDescent="0.2">
      <c r="A232" s="274">
        <v>421</v>
      </c>
      <c r="B232" s="274">
        <v>0</v>
      </c>
      <c r="C232" s="61">
        <v>1</v>
      </c>
      <c r="D232" s="61">
        <v>5</v>
      </c>
      <c r="E232" s="511">
        <v>159</v>
      </c>
      <c r="F232" s="867">
        <v>1159</v>
      </c>
      <c r="H232" s="534">
        <v>403</v>
      </c>
      <c r="I232" s="869">
        <v>61.816438356164397</v>
      </c>
      <c r="J232" s="514">
        <v>34.602076124567475</v>
      </c>
      <c r="K232" s="106">
        <v>1.8553975315279472</v>
      </c>
      <c r="L232" s="511">
        <v>0</v>
      </c>
      <c r="M232" s="718">
        <v>0</v>
      </c>
      <c r="O232" s="538">
        <v>36.177671108724098</v>
      </c>
      <c r="Q232" s="589">
        <v>99</v>
      </c>
      <c r="R232" s="590">
        <v>6.91</v>
      </c>
      <c r="S232" s="589">
        <v>8</v>
      </c>
      <c r="T232" s="589">
        <v>34</v>
      </c>
      <c r="U232" s="593"/>
    </row>
    <row r="233" spans="1:371" s="133" customFormat="1" ht="15" x14ac:dyDescent="0.2">
      <c r="A233" s="221">
        <v>423</v>
      </c>
      <c r="B233" s="221">
        <v>0</v>
      </c>
      <c r="C233" s="61">
        <v>1</v>
      </c>
      <c r="D233" s="61">
        <v>5</v>
      </c>
      <c r="E233" s="511">
        <v>161</v>
      </c>
      <c r="F233" s="867">
        <v>1161</v>
      </c>
      <c r="H233" s="511">
        <v>406</v>
      </c>
      <c r="I233" s="869">
        <v>77.252054794520603</v>
      </c>
      <c r="J233" s="514">
        <v>26.953124999999996</v>
      </c>
      <c r="K233" s="106">
        <v>1.7511900715418263</v>
      </c>
      <c r="L233" s="511">
        <v>1</v>
      </c>
      <c r="M233" s="718">
        <v>0</v>
      </c>
      <c r="O233" s="524">
        <v>15.156896078623101</v>
      </c>
      <c r="Q233" s="589">
        <v>113</v>
      </c>
      <c r="R233" s="590">
        <v>0.62</v>
      </c>
      <c r="S233" s="589">
        <v>93</v>
      </c>
      <c r="T233" s="589">
        <v>2416</v>
      </c>
      <c r="U233" s="593"/>
    </row>
    <row r="234" spans="1:371" s="133" customFormat="1" ht="15" customHeight="1" x14ac:dyDescent="0.2">
      <c r="A234" s="221">
        <v>540</v>
      </c>
      <c r="B234" s="27">
        <v>1</v>
      </c>
      <c r="C234" s="27">
        <v>1</v>
      </c>
      <c r="D234" s="27">
        <v>5</v>
      </c>
      <c r="E234" s="735">
        <v>162</v>
      </c>
      <c r="F234" s="867">
        <v>1162</v>
      </c>
      <c r="G234" s="27"/>
      <c r="H234" s="735">
        <v>407</v>
      </c>
      <c r="I234" s="107">
        <v>58.106849315068494</v>
      </c>
      <c r="J234" s="107">
        <v>24</v>
      </c>
      <c r="K234" s="79"/>
      <c r="L234" s="735">
        <v>1</v>
      </c>
      <c r="M234" s="113">
        <v>0</v>
      </c>
      <c r="N234" s="28"/>
      <c r="O234" s="739">
        <v>29</v>
      </c>
      <c r="P234" s="28"/>
      <c r="Q234" s="76"/>
      <c r="R234" s="742">
        <v>1.1400000000000001</v>
      </c>
      <c r="S234" s="743">
        <v>49</v>
      </c>
      <c r="T234" s="76"/>
      <c r="U234" s="77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DZ234" s="29"/>
      <c r="EA234" s="29"/>
      <c r="EB234" s="29"/>
      <c r="EC234" s="29"/>
      <c r="ED234" s="29"/>
      <c r="EE234" s="29"/>
      <c r="EF234" s="29"/>
      <c r="EG234" s="29"/>
      <c r="EH234" s="29"/>
      <c r="EI234" s="29"/>
      <c r="EJ234" s="29"/>
      <c r="EK234" s="29"/>
      <c r="EL234" s="29"/>
      <c r="EM234" s="29"/>
      <c r="EN234" s="29"/>
      <c r="EO234" s="29"/>
      <c r="EP234" s="29"/>
      <c r="EQ234" s="29"/>
      <c r="ER234" s="29"/>
      <c r="ES234" s="29"/>
      <c r="ET234" s="29"/>
      <c r="EU234" s="29"/>
      <c r="EV234" s="29"/>
      <c r="EW234" s="29"/>
      <c r="EX234" s="29"/>
      <c r="EY234" s="29"/>
      <c r="EZ234" s="29"/>
      <c r="FA234" s="29"/>
      <c r="FB234" s="29"/>
      <c r="FC234" s="29"/>
      <c r="FD234" s="29"/>
      <c r="FE234" s="29"/>
      <c r="FF234" s="29"/>
      <c r="FG234" s="29"/>
      <c r="FH234" s="29"/>
      <c r="FI234" s="29"/>
      <c r="FJ234" s="29"/>
      <c r="FK234" s="29"/>
      <c r="FL234" s="29"/>
      <c r="FM234" s="29"/>
      <c r="FN234" s="29"/>
      <c r="FO234" s="29"/>
      <c r="FP234" s="29"/>
      <c r="FQ234" s="29"/>
      <c r="FR234" s="29"/>
      <c r="FS234" s="29"/>
      <c r="FT234" s="29"/>
      <c r="FU234" s="29"/>
      <c r="FV234" s="29"/>
      <c r="FW234" s="29"/>
      <c r="FX234" s="29"/>
      <c r="FY234" s="29"/>
      <c r="FZ234" s="29"/>
      <c r="GA234" s="29"/>
      <c r="GB234" s="29"/>
      <c r="GC234" s="29"/>
      <c r="GD234" s="29"/>
      <c r="GE234" s="29"/>
      <c r="GF234" s="29"/>
      <c r="GG234" s="29"/>
      <c r="GH234" s="29"/>
      <c r="GI234" s="29"/>
      <c r="GJ234" s="29"/>
      <c r="GK234" s="29"/>
      <c r="GL234" s="29"/>
      <c r="GM234" s="29"/>
      <c r="GN234" s="29"/>
      <c r="GO234" s="29"/>
      <c r="GP234" s="29"/>
      <c r="GQ234" s="29"/>
      <c r="GR234" s="29"/>
      <c r="GS234" s="29"/>
      <c r="GT234" s="29"/>
      <c r="GU234" s="29"/>
      <c r="GV234" s="29"/>
      <c r="GW234" s="29"/>
      <c r="GX234" s="29"/>
      <c r="GY234" s="29"/>
      <c r="GZ234" s="29"/>
      <c r="HA234" s="29"/>
      <c r="HB234" s="29"/>
      <c r="HC234" s="29"/>
      <c r="HD234" s="29"/>
      <c r="HE234" s="29"/>
      <c r="HF234" s="29"/>
      <c r="HG234" s="29"/>
      <c r="HH234" s="29"/>
      <c r="HI234" s="29"/>
      <c r="HJ234" s="29"/>
      <c r="HK234" s="29"/>
      <c r="HL234" s="29"/>
      <c r="HM234" s="29"/>
      <c r="HN234" s="29"/>
      <c r="HO234" s="29"/>
      <c r="HP234" s="29"/>
      <c r="HQ234" s="29"/>
      <c r="HR234" s="29"/>
      <c r="HS234" s="29"/>
      <c r="HT234" s="29"/>
      <c r="HU234" s="29"/>
      <c r="HV234" s="29"/>
      <c r="HW234" s="29"/>
      <c r="HX234" s="29"/>
      <c r="HY234" s="29"/>
      <c r="HZ234" s="29"/>
      <c r="IA234" s="29"/>
      <c r="IB234" s="29"/>
      <c r="IC234" s="29"/>
      <c r="ID234" s="29"/>
      <c r="IE234" s="29"/>
      <c r="IF234" s="29"/>
      <c r="IG234" s="29"/>
      <c r="IH234" s="29"/>
      <c r="II234" s="29"/>
      <c r="IJ234" s="29"/>
      <c r="IK234" s="29"/>
      <c r="IL234" s="29"/>
      <c r="IM234" s="29"/>
      <c r="IN234" s="29"/>
      <c r="IO234" s="29"/>
      <c r="IP234" s="29"/>
      <c r="IQ234" s="29"/>
      <c r="IR234" s="29"/>
      <c r="IS234" s="29"/>
      <c r="IT234" s="29"/>
      <c r="IU234" s="29"/>
      <c r="IV234" s="29"/>
      <c r="IW234" s="29"/>
      <c r="IX234" s="29"/>
      <c r="IY234" s="29"/>
      <c r="IZ234" s="29"/>
      <c r="JA234" s="29"/>
      <c r="JB234" s="29"/>
      <c r="JC234" s="29"/>
      <c r="JD234" s="29"/>
      <c r="JE234" s="29"/>
      <c r="JF234" s="29"/>
      <c r="JG234" s="29"/>
      <c r="JH234" s="29"/>
      <c r="JI234" s="29"/>
      <c r="JJ234" s="29"/>
      <c r="JK234" s="29"/>
      <c r="JL234" s="29"/>
      <c r="JM234" s="29"/>
      <c r="JN234" s="29"/>
      <c r="JO234" s="29"/>
      <c r="JP234" s="29"/>
      <c r="JQ234" s="29"/>
      <c r="JR234" s="29"/>
      <c r="JS234" s="29"/>
      <c r="JT234" s="29"/>
      <c r="JU234" s="29"/>
      <c r="JV234" s="29"/>
      <c r="JW234" s="29"/>
      <c r="JX234" s="29"/>
      <c r="JY234" s="29"/>
      <c r="JZ234" s="29"/>
      <c r="KA234" s="29"/>
      <c r="KB234" s="29"/>
      <c r="KC234" s="29"/>
      <c r="KD234" s="29"/>
      <c r="KE234" s="29"/>
      <c r="KF234" s="29"/>
      <c r="KG234" s="29"/>
      <c r="KH234" s="29"/>
      <c r="KI234" s="29"/>
      <c r="KJ234" s="29"/>
      <c r="KK234" s="29"/>
      <c r="KL234" s="29"/>
      <c r="KM234" s="29"/>
      <c r="KN234" s="29"/>
      <c r="KO234" s="29"/>
      <c r="KP234" s="29"/>
      <c r="KQ234" s="29"/>
      <c r="KR234" s="29"/>
      <c r="KS234" s="29"/>
      <c r="KT234" s="29"/>
      <c r="KU234" s="29"/>
      <c r="KV234" s="29"/>
      <c r="KW234" s="29"/>
      <c r="KX234" s="29"/>
      <c r="KY234" s="29"/>
      <c r="KZ234" s="29"/>
      <c r="LA234" s="29"/>
      <c r="LB234" s="29"/>
      <c r="LC234" s="29"/>
      <c r="LD234" s="29"/>
      <c r="LE234" s="29"/>
      <c r="LF234" s="29"/>
      <c r="LG234" s="29"/>
      <c r="LH234" s="29"/>
      <c r="LI234" s="29"/>
      <c r="LJ234" s="29"/>
      <c r="LK234" s="29"/>
      <c r="LL234" s="29"/>
      <c r="LM234" s="29"/>
      <c r="LN234" s="29"/>
      <c r="LO234" s="29"/>
      <c r="LP234" s="29"/>
      <c r="LQ234" s="29"/>
      <c r="LR234" s="29"/>
      <c r="LS234" s="29"/>
      <c r="LT234" s="29"/>
      <c r="LU234" s="29"/>
      <c r="LV234" s="29"/>
      <c r="LW234" s="29"/>
      <c r="LX234" s="29"/>
      <c r="LY234" s="29"/>
      <c r="LZ234" s="29"/>
      <c r="MA234" s="29"/>
      <c r="MB234" s="29"/>
      <c r="MC234" s="29"/>
      <c r="MD234" s="29"/>
      <c r="ME234" s="29"/>
      <c r="MF234" s="29"/>
      <c r="MG234" s="29"/>
      <c r="MH234" s="29"/>
      <c r="MI234" s="29"/>
      <c r="MJ234" s="29"/>
      <c r="MK234" s="29"/>
      <c r="ML234" s="29"/>
      <c r="MM234" s="29"/>
      <c r="MN234" s="29"/>
      <c r="MO234" s="29"/>
      <c r="MP234" s="29"/>
      <c r="MQ234" s="29"/>
      <c r="MR234" s="29"/>
      <c r="MS234" s="29"/>
      <c r="MT234" s="29"/>
      <c r="MU234" s="29"/>
      <c r="MV234" s="29"/>
      <c r="MW234" s="29"/>
      <c r="MX234" s="29"/>
      <c r="MY234" s="29"/>
      <c r="MZ234" s="29"/>
      <c r="NA234" s="29"/>
      <c r="NB234" s="29"/>
      <c r="NC234" s="29"/>
      <c r="ND234" s="29"/>
      <c r="NE234" s="29"/>
      <c r="NF234" s="29"/>
      <c r="NG234" s="29"/>
    </row>
    <row r="235" spans="1:371" s="133" customFormat="1" x14ac:dyDescent="0.2">
      <c r="A235" s="274">
        <v>424</v>
      </c>
      <c r="B235" s="221">
        <v>0</v>
      </c>
      <c r="C235" s="61">
        <v>1</v>
      </c>
      <c r="D235" s="61">
        <v>5</v>
      </c>
      <c r="E235" s="511">
        <v>164</v>
      </c>
      <c r="F235" s="867">
        <v>1164</v>
      </c>
      <c r="H235" s="511">
        <v>409</v>
      </c>
      <c r="I235" s="869">
        <v>57.958904109589</v>
      </c>
      <c r="J235" s="514">
        <v>21.682868324706476</v>
      </c>
      <c r="K235" s="106">
        <v>1.8430500083647576</v>
      </c>
      <c r="L235" s="511">
        <v>0</v>
      </c>
      <c r="M235" s="718">
        <v>0</v>
      </c>
      <c r="O235" s="524">
        <v>15.720423507748899</v>
      </c>
      <c r="Q235" s="589">
        <v>91</v>
      </c>
      <c r="R235" s="590">
        <v>2.4700000000000002</v>
      </c>
      <c r="S235" s="589">
        <v>27</v>
      </c>
      <c r="T235" s="591"/>
      <c r="U235" s="594"/>
    </row>
    <row r="236" spans="1:371" s="133" customFormat="1" ht="15.75" customHeight="1" x14ac:dyDescent="0.2">
      <c r="A236" s="274">
        <v>541</v>
      </c>
      <c r="B236" s="27">
        <v>1</v>
      </c>
      <c r="C236" s="27">
        <v>1</v>
      </c>
      <c r="D236" s="27">
        <v>5</v>
      </c>
      <c r="E236" s="735">
        <v>165</v>
      </c>
      <c r="F236" s="867">
        <v>1165</v>
      </c>
      <c r="G236" s="27"/>
      <c r="H236" s="735">
        <v>410</v>
      </c>
      <c r="I236" s="107">
        <v>51.824657534246576</v>
      </c>
      <c r="J236" s="107">
        <v>38.700000000000003</v>
      </c>
      <c r="K236" s="79"/>
      <c r="L236" s="735">
        <v>1</v>
      </c>
      <c r="M236" s="113">
        <v>1</v>
      </c>
      <c r="N236" s="28"/>
      <c r="O236" s="739">
        <v>40</v>
      </c>
      <c r="P236" s="28"/>
      <c r="Q236" s="76"/>
      <c r="R236" s="742">
        <v>1.64</v>
      </c>
      <c r="S236" s="743">
        <v>33</v>
      </c>
      <c r="T236" s="76">
        <v>494</v>
      </c>
      <c r="U236" s="77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/>
      <c r="DV236" s="29"/>
      <c r="DW236" s="29"/>
      <c r="DX236" s="29"/>
      <c r="DY236" s="29"/>
      <c r="DZ236" s="29"/>
      <c r="EA236" s="29"/>
      <c r="EB236" s="29"/>
      <c r="EC236" s="29"/>
      <c r="ED236" s="29"/>
      <c r="EE236" s="29"/>
      <c r="EF236" s="29"/>
      <c r="EG236" s="29"/>
      <c r="EH236" s="29"/>
      <c r="EI236" s="29"/>
      <c r="EJ236" s="29"/>
      <c r="EK236" s="29"/>
      <c r="EL236" s="29"/>
      <c r="EM236" s="29"/>
      <c r="EN236" s="29"/>
      <c r="EO236" s="29"/>
      <c r="EP236" s="29"/>
      <c r="EQ236" s="29"/>
      <c r="ER236" s="29"/>
      <c r="ES236" s="29"/>
      <c r="ET236" s="29"/>
      <c r="EU236" s="29"/>
      <c r="EV236" s="29"/>
      <c r="EW236" s="29"/>
      <c r="EX236" s="29"/>
      <c r="EY236" s="29"/>
      <c r="EZ236" s="29"/>
      <c r="FA236" s="29"/>
      <c r="FB236" s="29"/>
      <c r="FC236" s="29"/>
      <c r="FD236" s="29"/>
      <c r="FE236" s="29"/>
      <c r="FF236" s="29"/>
      <c r="FG236" s="29"/>
      <c r="FH236" s="29"/>
      <c r="FI236" s="29"/>
      <c r="FJ236" s="29"/>
      <c r="FK236" s="29"/>
      <c r="FL236" s="29"/>
      <c r="FM236" s="29"/>
      <c r="FN236" s="29"/>
      <c r="FO236" s="29"/>
      <c r="FP236" s="29"/>
      <c r="FQ236" s="29"/>
      <c r="FR236" s="29"/>
      <c r="FS236" s="29"/>
      <c r="FT236" s="29"/>
      <c r="FU236" s="29"/>
      <c r="FV236" s="29"/>
      <c r="FW236" s="29"/>
      <c r="FX236" s="29"/>
      <c r="FY236" s="29"/>
      <c r="FZ236" s="29"/>
      <c r="GA236" s="29"/>
      <c r="GB236" s="29"/>
      <c r="GC236" s="29"/>
      <c r="GD236" s="29"/>
      <c r="GE236" s="29"/>
      <c r="GF236" s="29"/>
      <c r="GG236" s="29"/>
      <c r="GH236" s="29"/>
      <c r="GI236" s="29"/>
      <c r="GJ236" s="29"/>
      <c r="GK236" s="29"/>
      <c r="GL236" s="29"/>
      <c r="GM236" s="29"/>
      <c r="GN236" s="29"/>
      <c r="GO236" s="29"/>
      <c r="GP236" s="29"/>
      <c r="GQ236" s="29"/>
      <c r="GR236" s="29"/>
      <c r="GS236" s="29"/>
      <c r="GT236" s="29"/>
      <c r="GU236" s="29"/>
      <c r="GV236" s="29"/>
      <c r="GW236" s="29"/>
      <c r="GX236" s="29"/>
      <c r="GY236" s="29"/>
      <c r="GZ236" s="29"/>
      <c r="HA236" s="29"/>
      <c r="HB236" s="29"/>
      <c r="HC236" s="29"/>
      <c r="HD236" s="29"/>
      <c r="HE236" s="29"/>
      <c r="HF236" s="29"/>
      <c r="HG236" s="29"/>
      <c r="HH236" s="29"/>
      <c r="HI236" s="29"/>
      <c r="HJ236" s="29"/>
      <c r="HK236" s="29"/>
      <c r="HL236" s="29"/>
      <c r="HM236" s="29"/>
      <c r="HN236" s="29"/>
      <c r="HO236" s="29"/>
      <c r="HP236" s="29"/>
      <c r="HQ236" s="29"/>
      <c r="HR236" s="29"/>
      <c r="HS236" s="29"/>
      <c r="HT236" s="29"/>
      <c r="HU236" s="29"/>
      <c r="HV236" s="29"/>
      <c r="HW236" s="29"/>
      <c r="HX236" s="29"/>
      <c r="HY236" s="29"/>
      <c r="HZ236" s="29"/>
      <c r="IA236" s="29"/>
      <c r="IB236" s="29"/>
      <c r="IC236" s="29"/>
      <c r="ID236" s="29"/>
      <c r="IE236" s="29"/>
      <c r="IF236" s="29"/>
      <c r="IG236" s="29"/>
      <c r="IH236" s="29"/>
      <c r="II236" s="29"/>
      <c r="IJ236" s="29"/>
      <c r="IK236" s="29"/>
      <c r="IL236" s="29"/>
      <c r="IM236" s="29"/>
      <c r="IN236" s="29"/>
      <c r="IO236" s="29"/>
      <c r="IP236" s="29"/>
      <c r="IQ236" s="29"/>
      <c r="IR236" s="29"/>
      <c r="IS236" s="29"/>
      <c r="IT236" s="29"/>
      <c r="IU236" s="29"/>
      <c r="IV236" s="29"/>
      <c r="IW236" s="29"/>
      <c r="IX236" s="29"/>
      <c r="IY236" s="29"/>
      <c r="IZ236" s="29"/>
      <c r="JA236" s="29"/>
      <c r="JB236" s="29"/>
      <c r="JC236" s="29"/>
      <c r="JD236" s="29"/>
      <c r="JE236" s="29"/>
      <c r="JF236" s="29"/>
      <c r="JG236" s="29"/>
      <c r="JH236" s="29"/>
      <c r="JI236" s="29"/>
      <c r="JJ236" s="29"/>
      <c r="JK236" s="29"/>
      <c r="JL236" s="29"/>
      <c r="JM236" s="29"/>
      <c r="JN236" s="29"/>
      <c r="JO236" s="29"/>
      <c r="JP236" s="29"/>
      <c r="JQ236" s="29"/>
      <c r="JR236" s="29"/>
      <c r="JS236" s="29"/>
      <c r="JT236" s="29"/>
      <c r="JU236" s="29"/>
      <c r="JV236" s="29"/>
      <c r="JW236" s="29"/>
      <c r="JX236" s="29"/>
      <c r="JY236" s="29"/>
      <c r="JZ236" s="29"/>
      <c r="KA236" s="29"/>
      <c r="KB236" s="29"/>
      <c r="KC236" s="29"/>
      <c r="KD236" s="29"/>
      <c r="KE236" s="29"/>
      <c r="KF236" s="29"/>
      <c r="KG236" s="29"/>
      <c r="KH236" s="29"/>
      <c r="KI236" s="29"/>
      <c r="KJ236" s="29"/>
      <c r="KK236" s="29"/>
      <c r="KL236" s="29"/>
      <c r="KM236" s="29"/>
      <c r="KN236" s="29"/>
      <c r="KO236" s="29"/>
      <c r="KP236" s="29"/>
      <c r="KQ236" s="29"/>
      <c r="KR236" s="29"/>
      <c r="KS236" s="29"/>
      <c r="KT236" s="29"/>
      <c r="KU236" s="29"/>
      <c r="KV236" s="29"/>
      <c r="KW236" s="29"/>
      <c r="KX236" s="29"/>
      <c r="KY236" s="29"/>
      <c r="KZ236" s="29"/>
      <c r="LA236" s="29"/>
      <c r="LB236" s="29"/>
      <c r="LC236" s="29"/>
      <c r="LD236" s="29"/>
      <c r="LE236" s="29"/>
      <c r="LF236" s="29"/>
      <c r="LG236" s="29"/>
      <c r="LH236" s="29"/>
      <c r="LI236" s="29"/>
      <c r="LJ236" s="29"/>
      <c r="LK236" s="29"/>
      <c r="LL236" s="29"/>
      <c r="LM236" s="29"/>
      <c r="LN236" s="29"/>
      <c r="LO236" s="29"/>
      <c r="LP236" s="29"/>
      <c r="LQ236" s="29"/>
      <c r="LR236" s="29"/>
      <c r="LS236" s="29"/>
      <c r="LT236" s="29"/>
      <c r="LU236" s="29"/>
      <c r="LV236" s="29"/>
      <c r="LW236" s="29"/>
      <c r="LX236" s="29"/>
      <c r="LY236" s="29"/>
      <c r="LZ236" s="29"/>
      <c r="MA236" s="29"/>
      <c r="MB236" s="29"/>
      <c r="MC236" s="29"/>
      <c r="MD236" s="29"/>
      <c r="ME236" s="29"/>
      <c r="MF236" s="29"/>
      <c r="MG236" s="29"/>
      <c r="MH236" s="29"/>
      <c r="MI236" s="29"/>
      <c r="MJ236" s="29"/>
      <c r="MK236" s="29"/>
      <c r="ML236" s="29"/>
      <c r="MM236" s="29"/>
      <c r="MN236" s="29"/>
      <c r="MO236" s="29"/>
      <c r="MP236" s="29"/>
      <c r="MQ236" s="29"/>
      <c r="MR236" s="29"/>
      <c r="MS236" s="29"/>
      <c r="MT236" s="29"/>
      <c r="MU236" s="29"/>
      <c r="MV236" s="29"/>
      <c r="MW236" s="29"/>
      <c r="MX236" s="29"/>
      <c r="MY236" s="29"/>
      <c r="MZ236" s="29"/>
      <c r="NA236" s="29"/>
      <c r="NB236" s="29"/>
      <c r="NC236" s="29"/>
      <c r="ND236" s="29"/>
      <c r="NE236" s="29"/>
      <c r="NF236" s="29"/>
      <c r="NG236" s="29"/>
    </row>
    <row r="237" spans="1:371" s="133" customFormat="1" x14ac:dyDescent="0.2">
      <c r="A237" s="221">
        <v>425</v>
      </c>
      <c r="B237" s="274">
        <v>0</v>
      </c>
      <c r="C237" s="61">
        <v>1</v>
      </c>
      <c r="D237" s="61">
        <v>5</v>
      </c>
      <c r="E237" s="511">
        <v>166</v>
      </c>
      <c r="F237" s="867">
        <v>1166</v>
      </c>
      <c r="H237" s="511">
        <v>411</v>
      </c>
      <c r="I237" s="869">
        <v>60.413698630136999</v>
      </c>
      <c r="J237" s="514">
        <v>28.760986286378717</v>
      </c>
      <c r="K237" s="106">
        <v>1.998687069053082</v>
      </c>
      <c r="L237" s="511">
        <v>0</v>
      </c>
      <c r="M237" s="718">
        <v>0</v>
      </c>
      <c r="O237" s="524">
        <v>20.931079615780501</v>
      </c>
      <c r="Q237" s="589">
        <v>112</v>
      </c>
      <c r="R237" s="590">
        <v>1.33</v>
      </c>
      <c r="S237" s="589">
        <v>55</v>
      </c>
      <c r="T237" s="589">
        <v>893</v>
      </c>
      <c r="U237" s="593"/>
    </row>
    <row r="238" spans="1:371" s="133" customFormat="1" ht="15" x14ac:dyDescent="0.2">
      <c r="A238" s="221">
        <v>426</v>
      </c>
      <c r="B238" s="221">
        <v>0</v>
      </c>
      <c r="C238" s="61">
        <v>1</v>
      </c>
      <c r="D238" s="61">
        <v>5</v>
      </c>
      <c r="E238" s="511">
        <v>167</v>
      </c>
      <c r="F238" s="867">
        <v>1167</v>
      </c>
      <c r="H238" s="511">
        <v>412</v>
      </c>
      <c r="I238" s="869">
        <v>49.306849315068497</v>
      </c>
      <c r="J238" s="514">
        <v>20.723448082144753</v>
      </c>
      <c r="K238" s="106">
        <v>1.8170183145900196</v>
      </c>
      <c r="L238" s="511">
        <v>0</v>
      </c>
      <c r="M238" s="718">
        <v>0</v>
      </c>
      <c r="O238" s="524">
        <v>19.501985617688099</v>
      </c>
      <c r="Q238" s="589"/>
      <c r="R238" s="590">
        <v>0.69</v>
      </c>
      <c r="S238" s="589">
        <v>122</v>
      </c>
      <c r="T238" s="589">
        <v>1493</v>
      </c>
      <c r="U238" s="593"/>
    </row>
    <row r="239" spans="1:371" s="133" customFormat="1" x14ac:dyDescent="0.2">
      <c r="A239" s="274">
        <v>427</v>
      </c>
      <c r="B239" s="221">
        <v>0</v>
      </c>
      <c r="C239" s="61">
        <v>1</v>
      </c>
      <c r="D239" s="61">
        <v>5</v>
      </c>
      <c r="E239" s="511">
        <v>168</v>
      </c>
      <c r="F239" s="867">
        <v>1168</v>
      </c>
      <c r="H239" s="511">
        <v>415</v>
      </c>
      <c r="I239" s="869">
        <v>58.361643835616398</v>
      </c>
      <c r="J239" s="514">
        <v>26.882716049382712</v>
      </c>
      <c r="K239" s="106">
        <v>2.0868636754709207</v>
      </c>
      <c r="L239" s="511">
        <v>0</v>
      </c>
      <c r="M239" s="718">
        <v>0</v>
      </c>
      <c r="O239" s="524">
        <v>13.459277624568299</v>
      </c>
      <c r="Q239" s="589"/>
      <c r="R239" s="590">
        <v>1.29</v>
      </c>
      <c r="S239" s="589">
        <v>57</v>
      </c>
      <c r="T239" s="589">
        <v>1885</v>
      </c>
      <c r="U239" s="593"/>
    </row>
    <row r="240" spans="1:371" s="133" customFormat="1" ht="15" x14ac:dyDescent="0.2">
      <c r="A240" s="221">
        <v>428</v>
      </c>
      <c r="B240" s="221">
        <v>0</v>
      </c>
      <c r="C240" s="61">
        <v>1</v>
      </c>
      <c r="D240" s="61">
        <v>5</v>
      </c>
      <c r="E240" s="511">
        <v>169</v>
      </c>
      <c r="F240" s="867">
        <v>1169</v>
      </c>
      <c r="H240" s="511">
        <v>417</v>
      </c>
      <c r="I240" s="869">
        <v>66.410958904109606</v>
      </c>
      <c r="J240" s="514">
        <v>21.564544913741823</v>
      </c>
      <c r="K240" s="106">
        <v>1.6254913786982146</v>
      </c>
      <c r="L240" s="511">
        <v>1</v>
      </c>
      <c r="M240" s="718">
        <v>0</v>
      </c>
      <c r="O240" s="524">
        <v>21.817391304347801</v>
      </c>
      <c r="Q240" s="591">
        <v>163</v>
      </c>
      <c r="R240" s="590">
        <v>1.64</v>
      </c>
      <c r="S240" s="589">
        <v>31</v>
      </c>
      <c r="T240" s="591"/>
      <c r="U240" s="594"/>
    </row>
    <row r="241" spans="1:371" s="133" customFormat="1" x14ac:dyDescent="0.2">
      <c r="A241" s="221">
        <v>429</v>
      </c>
      <c r="B241" s="274">
        <v>0</v>
      </c>
      <c r="C241" s="61">
        <v>1</v>
      </c>
      <c r="D241" s="61">
        <v>5</v>
      </c>
      <c r="E241" s="511">
        <v>170</v>
      </c>
      <c r="F241" s="867">
        <v>1170</v>
      </c>
      <c r="H241" s="511">
        <v>418</v>
      </c>
      <c r="I241" s="869">
        <v>41.794520547945197</v>
      </c>
      <c r="J241" s="514">
        <v>19.596458121643199</v>
      </c>
      <c r="K241" s="106">
        <v>1.57797338380595</v>
      </c>
      <c r="L241" s="511">
        <v>1</v>
      </c>
      <c r="M241" s="718">
        <v>0</v>
      </c>
      <c r="O241" s="524">
        <v>24.809595959595999</v>
      </c>
      <c r="Q241" s="589">
        <v>183</v>
      </c>
      <c r="R241" s="590">
        <v>1.1299999999999999</v>
      </c>
      <c r="S241" s="589">
        <v>53</v>
      </c>
      <c r="T241" s="589">
        <v>652</v>
      </c>
      <c r="U241" s="593"/>
    </row>
    <row r="242" spans="1:371" s="133" customFormat="1" ht="15" x14ac:dyDescent="0.2">
      <c r="A242" s="221">
        <v>431</v>
      </c>
      <c r="B242" s="221">
        <v>0</v>
      </c>
      <c r="C242" s="61">
        <v>1</v>
      </c>
      <c r="D242" s="61">
        <v>5</v>
      </c>
      <c r="E242" s="511">
        <v>172</v>
      </c>
      <c r="F242" s="867">
        <v>1172</v>
      </c>
      <c r="H242" s="511">
        <v>420</v>
      </c>
      <c r="I242" s="869">
        <v>78.460273972602707</v>
      </c>
      <c r="J242" s="514">
        <v>23.722810651876106</v>
      </c>
      <c r="K242" s="106">
        <v>1.8471449440811201</v>
      </c>
      <c r="L242" s="511">
        <v>0</v>
      </c>
      <c r="M242" s="718">
        <v>0</v>
      </c>
      <c r="O242" s="524">
        <v>16.009056122449</v>
      </c>
      <c r="Q242" s="591">
        <v>145</v>
      </c>
      <c r="R242" s="590">
        <v>1.95</v>
      </c>
      <c r="S242" s="589">
        <v>33</v>
      </c>
      <c r="T242" s="591"/>
      <c r="U242" s="594"/>
    </row>
    <row r="243" spans="1:371" s="133" customFormat="1" ht="15" x14ac:dyDescent="0.2">
      <c r="A243" s="221">
        <v>432</v>
      </c>
      <c r="B243" s="221">
        <v>0</v>
      </c>
      <c r="C243" s="61">
        <v>1</v>
      </c>
      <c r="D243" s="61">
        <v>5</v>
      </c>
      <c r="E243" s="511">
        <v>173</v>
      </c>
      <c r="F243" s="867">
        <v>1173</v>
      </c>
      <c r="H243" s="511">
        <v>421</v>
      </c>
      <c r="I243" s="869">
        <v>67.753424657534296</v>
      </c>
      <c r="J243" s="514">
        <v>30.450624628197509</v>
      </c>
      <c r="K243" s="106">
        <v>1.9315796644197722</v>
      </c>
      <c r="L243" s="511">
        <v>0</v>
      </c>
      <c r="M243" s="718">
        <v>1</v>
      </c>
      <c r="O243" s="524">
        <v>15.156896078623101</v>
      </c>
      <c r="Q243" s="591">
        <v>94</v>
      </c>
      <c r="R243" s="590">
        <v>1.86</v>
      </c>
      <c r="S243" s="589">
        <v>36</v>
      </c>
      <c r="T243" s="589">
        <v>1768</v>
      </c>
      <c r="U243" s="593"/>
    </row>
    <row r="244" spans="1:371" s="133" customFormat="1" ht="15" customHeight="1" x14ac:dyDescent="0.2">
      <c r="A244" s="221">
        <v>542</v>
      </c>
      <c r="B244" s="27">
        <v>1</v>
      </c>
      <c r="C244" s="27">
        <v>1</v>
      </c>
      <c r="D244" s="27">
        <v>5</v>
      </c>
      <c r="E244" s="735">
        <v>174</v>
      </c>
      <c r="F244" s="867">
        <v>1174</v>
      </c>
      <c r="G244" s="27"/>
      <c r="H244" s="735">
        <v>423</v>
      </c>
      <c r="I244" s="107">
        <v>56.010958904109586</v>
      </c>
      <c r="J244" s="107">
        <v>19</v>
      </c>
      <c r="K244" s="79"/>
      <c r="L244" s="735">
        <v>1</v>
      </c>
      <c r="M244" s="113">
        <v>0</v>
      </c>
      <c r="N244" s="28"/>
      <c r="O244" s="739">
        <v>20</v>
      </c>
      <c r="P244" s="28"/>
      <c r="Q244" s="76"/>
      <c r="R244" s="742">
        <v>1.06</v>
      </c>
      <c r="S244" s="743">
        <v>54</v>
      </c>
      <c r="T244" s="76"/>
      <c r="U244" s="77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/>
      <c r="DV244" s="29"/>
      <c r="DW244" s="29"/>
      <c r="DX244" s="29"/>
      <c r="DY244" s="29"/>
      <c r="DZ244" s="29"/>
      <c r="EA244" s="29"/>
      <c r="EB244" s="29"/>
      <c r="EC244" s="29"/>
      <c r="ED244" s="29"/>
      <c r="EE244" s="29"/>
      <c r="EF244" s="29"/>
      <c r="EG244" s="29"/>
      <c r="EH244" s="29"/>
      <c r="EI244" s="29"/>
      <c r="EJ244" s="29"/>
      <c r="EK244" s="29"/>
      <c r="EL244" s="29"/>
      <c r="EM244" s="29"/>
      <c r="EN244" s="29"/>
      <c r="EO244" s="29"/>
      <c r="EP244" s="29"/>
      <c r="EQ244" s="29"/>
      <c r="ER244" s="29"/>
      <c r="ES244" s="29"/>
      <c r="ET244" s="29"/>
      <c r="EU244" s="29"/>
      <c r="EV244" s="29"/>
      <c r="EW244" s="29"/>
      <c r="EX244" s="29"/>
      <c r="EY244" s="29"/>
      <c r="EZ244" s="29"/>
      <c r="FA244" s="29"/>
      <c r="FB244" s="29"/>
      <c r="FC244" s="29"/>
      <c r="FD244" s="29"/>
      <c r="FE244" s="29"/>
      <c r="FF244" s="29"/>
      <c r="FG244" s="29"/>
      <c r="FH244" s="29"/>
      <c r="FI244" s="29"/>
      <c r="FJ244" s="29"/>
      <c r="FK244" s="29"/>
      <c r="FL244" s="29"/>
      <c r="FM244" s="29"/>
      <c r="FN244" s="29"/>
      <c r="FO244" s="29"/>
      <c r="FP244" s="29"/>
      <c r="FQ244" s="29"/>
      <c r="FR244" s="29"/>
      <c r="FS244" s="29"/>
      <c r="FT244" s="29"/>
      <c r="FU244" s="29"/>
      <c r="FV244" s="29"/>
      <c r="FW244" s="29"/>
      <c r="FX244" s="29"/>
      <c r="FY244" s="29"/>
      <c r="FZ244" s="29"/>
      <c r="GA244" s="29"/>
      <c r="GB244" s="29"/>
      <c r="GC244" s="29"/>
      <c r="GD244" s="29"/>
      <c r="GE244" s="29"/>
      <c r="GF244" s="29"/>
      <c r="GG244" s="29"/>
      <c r="GH244" s="29"/>
      <c r="GI244" s="29"/>
      <c r="GJ244" s="29"/>
      <c r="GK244" s="29"/>
      <c r="GL244" s="29"/>
      <c r="GM244" s="29"/>
      <c r="GN244" s="29"/>
      <c r="GO244" s="29"/>
      <c r="GP244" s="29"/>
      <c r="GQ244" s="29"/>
      <c r="GR244" s="29"/>
      <c r="GS244" s="29"/>
      <c r="GT244" s="29"/>
      <c r="GU244" s="29"/>
      <c r="GV244" s="29"/>
      <c r="GW244" s="29"/>
      <c r="GX244" s="29"/>
      <c r="GY244" s="29"/>
      <c r="GZ244" s="29"/>
      <c r="HA244" s="29"/>
      <c r="HB244" s="29"/>
      <c r="HC244" s="29"/>
      <c r="HD244" s="29"/>
      <c r="HE244" s="29"/>
      <c r="HF244" s="29"/>
      <c r="HG244" s="29"/>
      <c r="HH244" s="29"/>
      <c r="HI244" s="29"/>
      <c r="HJ244" s="29"/>
      <c r="HK244" s="29"/>
      <c r="HL244" s="29"/>
      <c r="HM244" s="29"/>
      <c r="HN244" s="29"/>
      <c r="HO244" s="29"/>
      <c r="HP244" s="29"/>
      <c r="HQ244" s="29"/>
      <c r="HR244" s="29"/>
      <c r="HS244" s="29"/>
      <c r="HT244" s="29"/>
      <c r="HU244" s="29"/>
      <c r="HV244" s="29"/>
      <c r="HW244" s="29"/>
      <c r="HX244" s="29"/>
      <c r="HY244" s="29"/>
      <c r="HZ244" s="29"/>
      <c r="IA244" s="29"/>
      <c r="IB244" s="29"/>
      <c r="IC244" s="29"/>
      <c r="ID244" s="29"/>
      <c r="IE244" s="29"/>
      <c r="IF244" s="29"/>
      <c r="IG244" s="29"/>
      <c r="IH244" s="29"/>
      <c r="II244" s="29"/>
      <c r="IJ244" s="29"/>
      <c r="IK244" s="29"/>
      <c r="IL244" s="29"/>
      <c r="IM244" s="29"/>
      <c r="IN244" s="29"/>
      <c r="IO244" s="29"/>
      <c r="IP244" s="29"/>
      <c r="IQ244" s="29"/>
      <c r="IR244" s="29"/>
      <c r="IS244" s="29"/>
      <c r="IT244" s="29"/>
      <c r="IU244" s="29"/>
      <c r="IV244" s="29"/>
      <c r="IW244" s="29"/>
      <c r="IX244" s="29"/>
      <c r="IY244" s="29"/>
      <c r="IZ244" s="29"/>
      <c r="JA244" s="29"/>
      <c r="JB244" s="29"/>
      <c r="JC244" s="29"/>
      <c r="JD244" s="29"/>
      <c r="JE244" s="29"/>
      <c r="JF244" s="29"/>
      <c r="JG244" s="29"/>
      <c r="JH244" s="29"/>
      <c r="JI244" s="29"/>
      <c r="JJ244" s="29"/>
      <c r="JK244" s="29"/>
      <c r="JL244" s="29"/>
      <c r="JM244" s="29"/>
      <c r="JN244" s="29"/>
      <c r="JO244" s="29"/>
      <c r="JP244" s="29"/>
      <c r="JQ244" s="29"/>
      <c r="JR244" s="29"/>
      <c r="JS244" s="29"/>
      <c r="JT244" s="29"/>
      <c r="JU244" s="29"/>
      <c r="JV244" s="29"/>
      <c r="JW244" s="29"/>
      <c r="JX244" s="29"/>
      <c r="JY244" s="29"/>
      <c r="JZ244" s="29"/>
      <c r="KA244" s="29"/>
      <c r="KB244" s="29"/>
      <c r="KC244" s="29"/>
      <c r="KD244" s="29"/>
      <c r="KE244" s="29"/>
      <c r="KF244" s="29"/>
      <c r="KG244" s="29"/>
      <c r="KH244" s="29"/>
      <c r="KI244" s="29"/>
      <c r="KJ244" s="29"/>
      <c r="KK244" s="29"/>
      <c r="KL244" s="29"/>
      <c r="KM244" s="29"/>
      <c r="KN244" s="29"/>
      <c r="KO244" s="29"/>
      <c r="KP244" s="29"/>
      <c r="KQ244" s="29"/>
      <c r="KR244" s="29"/>
      <c r="KS244" s="29"/>
      <c r="KT244" s="29"/>
      <c r="KU244" s="29"/>
      <c r="KV244" s="29"/>
      <c r="KW244" s="29"/>
      <c r="KX244" s="29"/>
      <c r="KY244" s="29"/>
      <c r="KZ244" s="29"/>
      <c r="LA244" s="29"/>
      <c r="LB244" s="29"/>
      <c r="LC244" s="29"/>
      <c r="LD244" s="29"/>
      <c r="LE244" s="29"/>
      <c r="LF244" s="29"/>
      <c r="LG244" s="29"/>
      <c r="LH244" s="29"/>
      <c r="LI244" s="29"/>
      <c r="LJ244" s="29"/>
      <c r="LK244" s="29"/>
      <c r="LL244" s="29"/>
      <c r="LM244" s="29"/>
      <c r="LN244" s="29"/>
      <c r="LO244" s="29"/>
      <c r="LP244" s="29"/>
      <c r="LQ244" s="29"/>
      <c r="LR244" s="29"/>
      <c r="LS244" s="29"/>
      <c r="LT244" s="29"/>
      <c r="LU244" s="29"/>
      <c r="LV244" s="29"/>
      <c r="LW244" s="29"/>
      <c r="LX244" s="29"/>
      <c r="LY244" s="29"/>
      <c r="LZ244" s="29"/>
      <c r="MA244" s="29"/>
      <c r="MB244" s="29"/>
      <c r="MC244" s="29"/>
      <c r="MD244" s="29"/>
      <c r="ME244" s="29"/>
      <c r="MF244" s="29"/>
      <c r="MG244" s="29"/>
      <c r="MH244" s="29"/>
      <c r="MI244" s="29"/>
      <c r="MJ244" s="29"/>
      <c r="MK244" s="29"/>
      <c r="ML244" s="29"/>
      <c r="MM244" s="29"/>
      <c r="MN244" s="29"/>
      <c r="MO244" s="29"/>
      <c r="MP244" s="29"/>
      <c r="MQ244" s="29"/>
      <c r="MR244" s="29"/>
      <c r="MS244" s="29"/>
      <c r="MT244" s="29"/>
      <c r="MU244" s="29"/>
      <c r="MV244" s="29"/>
      <c r="MW244" s="29"/>
      <c r="MX244" s="29"/>
      <c r="MY244" s="29"/>
      <c r="MZ244" s="29"/>
      <c r="NA244" s="29"/>
      <c r="NB244" s="29"/>
      <c r="NC244" s="29"/>
      <c r="ND244" s="29"/>
      <c r="NE244" s="29"/>
      <c r="NF244" s="29"/>
      <c r="NG244" s="29"/>
    </row>
    <row r="245" spans="1:371" s="133" customFormat="1" x14ac:dyDescent="0.2">
      <c r="A245" s="274">
        <v>433</v>
      </c>
      <c r="B245" s="274">
        <v>0</v>
      </c>
      <c r="C245" s="61">
        <v>1</v>
      </c>
      <c r="D245" s="61">
        <v>5</v>
      </c>
      <c r="E245" s="511">
        <v>175</v>
      </c>
      <c r="F245" s="867">
        <v>1175</v>
      </c>
      <c r="H245" s="511">
        <v>424</v>
      </c>
      <c r="I245" s="869">
        <v>72.698630136986296</v>
      </c>
      <c r="J245" s="514">
        <v>25.969529085872576</v>
      </c>
      <c r="K245" s="106">
        <v>1.5916448515084429</v>
      </c>
      <c r="L245" s="511">
        <v>1</v>
      </c>
      <c r="M245" s="718">
        <v>0</v>
      </c>
      <c r="O245" s="524">
        <v>35.859236475791299</v>
      </c>
      <c r="Q245" s="591">
        <v>134</v>
      </c>
      <c r="R245" s="595">
        <v>1.1000000000000001</v>
      </c>
      <c r="S245" s="589">
        <v>49</v>
      </c>
      <c r="T245" s="591"/>
      <c r="U245" s="594"/>
    </row>
    <row r="246" spans="1:371" s="133" customFormat="1" ht="15" customHeight="1" x14ac:dyDescent="0.2">
      <c r="A246" s="221">
        <v>543</v>
      </c>
      <c r="B246" s="27">
        <v>1</v>
      </c>
      <c r="C246" s="27">
        <v>1</v>
      </c>
      <c r="D246" s="27">
        <v>5</v>
      </c>
      <c r="E246" s="735">
        <v>176</v>
      </c>
      <c r="F246" s="867">
        <v>1176</v>
      </c>
      <c r="G246" s="27"/>
      <c r="H246" s="735">
        <v>425</v>
      </c>
      <c r="I246" s="107">
        <v>66.252054794520546</v>
      </c>
      <c r="J246" s="107">
        <v>26.5</v>
      </c>
      <c r="K246" s="79"/>
      <c r="L246" s="735">
        <v>0</v>
      </c>
      <c r="M246" s="113">
        <v>0</v>
      </c>
      <c r="N246" s="28"/>
      <c r="O246" s="739">
        <v>30</v>
      </c>
      <c r="P246" s="28"/>
      <c r="Q246" s="76"/>
      <c r="R246" s="742">
        <v>0.94</v>
      </c>
      <c r="S246" s="743">
        <v>80</v>
      </c>
      <c r="T246" s="76">
        <v>140</v>
      </c>
      <c r="U246" s="77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DZ246" s="29"/>
      <c r="EA246" s="29"/>
      <c r="EB246" s="29"/>
      <c r="EC246" s="29"/>
      <c r="ED246" s="29"/>
      <c r="EE246" s="29"/>
      <c r="EF246" s="29"/>
      <c r="EG246" s="29"/>
      <c r="EH246" s="29"/>
      <c r="EI246" s="29"/>
      <c r="EJ246" s="29"/>
      <c r="EK246" s="29"/>
      <c r="EL246" s="29"/>
      <c r="EM246" s="29"/>
      <c r="EN246" s="29"/>
      <c r="EO246" s="29"/>
      <c r="EP246" s="29"/>
      <c r="EQ246" s="29"/>
      <c r="ER246" s="29"/>
      <c r="ES246" s="29"/>
      <c r="ET246" s="29"/>
      <c r="EU246" s="29"/>
      <c r="EV246" s="29"/>
      <c r="EW246" s="29"/>
      <c r="EX246" s="29"/>
      <c r="EY246" s="29"/>
      <c r="EZ246" s="29"/>
      <c r="FA246" s="29"/>
      <c r="FB246" s="29"/>
      <c r="FC246" s="29"/>
      <c r="FD246" s="29"/>
      <c r="FE246" s="29"/>
      <c r="FF246" s="29"/>
      <c r="FG246" s="29"/>
      <c r="FH246" s="29"/>
      <c r="FI246" s="29"/>
      <c r="FJ246" s="29"/>
      <c r="FK246" s="29"/>
      <c r="FL246" s="29"/>
      <c r="FM246" s="29"/>
      <c r="FN246" s="29"/>
      <c r="FO246" s="29"/>
      <c r="FP246" s="29"/>
      <c r="FQ246" s="29"/>
      <c r="FR246" s="29"/>
      <c r="FS246" s="29"/>
      <c r="FT246" s="29"/>
      <c r="FU246" s="29"/>
      <c r="FV246" s="29"/>
      <c r="FW246" s="29"/>
      <c r="FX246" s="29"/>
      <c r="FY246" s="29"/>
      <c r="FZ246" s="29"/>
      <c r="GA246" s="29"/>
      <c r="GB246" s="29"/>
      <c r="GC246" s="29"/>
      <c r="GD246" s="29"/>
      <c r="GE246" s="29"/>
      <c r="GF246" s="29"/>
      <c r="GG246" s="29"/>
      <c r="GH246" s="29"/>
      <c r="GI246" s="29"/>
      <c r="GJ246" s="29"/>
      <c r="GK246" s="29"/>
      <c r="GL246" s="29"/>
      <c r="GM246" s="29"/>
      <c r="GN246" s="29"/>
      <c r="GO246" s="29"/>
      <c r="GP246" s="29"/>
      <c r="GQ246" s="29"/>
      <c r="GR246" s="29"/>
      <c r="GS246" s="29"/>
      <c r="GT246" s="29"/>
      <c r="GU246" s="29"/>
      <c r="GV246" s="29"/>
      <c r="GW246" s="29"/>
      <c r="GX246" s="29"/>
      <c r="GY246" s="29"/>
      <c r="GZ246" s="29"/>
      <c r="HA246" s="29"/>
      <c r="HB246" s="29"/>
      <c r="HC246" s="29"/>
      <c r="HD246" s="29"/>
      <c r="HE246" s="29"/>
      <c r="HF246" s="29"/>
      <c r="HG246" s="29"/>
      <c r="HH246" s="29"/>
      <c r="HI246" s="29"/>
      <c r="HJ246" s="29"/>
      <c r="HK246" s="29"/>
      <c r="HL246" s="29"/>
      <c r="HM246" s="29"/>
      <c r="HN246" s="29"/>
      <c r="HO246" s="29"/>
      <c r="HP246" s="29"/>
      <c r="HQ246" s="29"/>
      <c r="HR246" s="29"/>
      <c r="HS246" s="29"/>
      <c r="HT246" s="29"/>
      <c r="HU246" s="29"/>
      <c r="HV246" s="29"/>
      <c r="HW246" s="29"/>
      <c r="HX246" s="29"/>
      <c r="HY246" s="29"/>
      <c r="HZ246" s="29"/>
      <c r="IA246" s="29"/>
      <c r="IB246" s="29"/>
      <c r="IC246" s="29"/>
      <c r="ID246" s="29"/>
      <c r="IE246" s="29"/>
      <c r="IF246" s="29"/>
      <c r="IG246" s="29"/>
      <c r="IH246" s="29"/>
      <c r="II246" s="29"/>
      <c r="IJ246" s="29"/>
      <c r="IK246" s="29"/>
      <c r="IL246" s="29"/>
      <c r="IM246" s="29"/>
      <c r="IN246" s="29"/>
      <c r="IO246" s="29"/>
      <c r="IP246" s="29"/>
      <c r="IQ246" s="29"/>
      <c r="IR246" s="29"/>
      <c r="IS246" s="29"/>
      <c r="IT246" s="29"/>
      <c r="IU246" s="29"/>
      <c r="IV246" s="29"/>
      <c r="IW246" s="29"/>
      <c r="IX246" s="29"/>
      <c r="IY246" s="29"/>
      <c r="IZ246" s="29"/>
      <c r="JA246" s="29"/>
      <c r="JB246" s="29"/>
      <c r="JC246" s="29"/>
      <c r="JD246" s="29"/>
      <c r="JE246" s="29"/>
      <c r="JF246" s="29"/>
      <c r="JG246" s="29"/>
      <c r="JH246" s="29"/>
      <c r="JI246" s="29"/>
      <c r="JJ246" s="29"/>
      <c r="JK246" s="29"/>
      <c r="JL246" s="29"/>
      <c r="JM246" s="29"/>
      <c r="JN246" s="29"/>
      <c r="JO246" s="29"/>
      <c r="JP246" s="29"/>
      <c r="JQ246" s="29"/>
      <c r="JR246" s="29"/>
      <c r="JS246" s="29"/>
      <c r="JT246" s="29"/>
      <c r="JU246" s="29"/>
      <c r="JV246" s="29"/>
      <c r="JW246" s="29"/>
      <c r="JX246" s="29"/>
      <c r="JY246" s="29"/>
      <c r="JZ246" s="29"/>
      <c r="KA246" s="29"/>
      <c r="KB246" s="29"/>
      <c r="KC246" s="29"/>
      <c r="KD246" s="29"/>
      <c r="KE246" s="29"/>
      <c r="KF246" s="29"/>
      <c r="KG246" s="29"/>
      <c r="KH246" s="29"/>
      <c r="KI246" s="29"/>
      <c r="KJ246" s="29"/>
      <c r="KK246" s="29"/>
      <c r="KL246" s="29"/>
      <c r="KM246" s="29"/>
      <c r="KN246" s="29"/>
      <c r="KO246" s="29"/>
      <c r="KP246" s="29"/>
      <c r="KQ246" s="29"/>
      <c r="KR246" s="29"/>
      <c r="KS246" s="29"/>
      <c r="KT246" s="29"/>
      <c r="KU246" s="29"/>
      <c r="KV246" s="29"/>
      <c r="KW246" s="29"/>
      <c r="KX246" s="29"/>
      <c r="KY246" s="29"/>
      <c r="KZ246" s="29"/>
      <c r="LA246" s="29"/>
      <c r="LB246" s="29"/>
      <c r="LC246" s="29"/>
      <c r="LD246" s="29"/>
      <c r="LE246" s="29"/>
      <c r="LF246" s="29"/>
      <c r="LG246" s="29"/>
      <c r="LH246" s="29"/>
      <c r="LI246" s="29"/>
      <c r="LJ246" s="29"/>
      <c r="LK246" s="29"/>
      <c r="LL246" s="29"/>
      <c r="LM246" s="29"/>
      <c r="LN246" s="29"/>
      <c r="LO246" s="29"/>
      <c r="LP246" s="29"/>
      <c r="LQ246" s="29"/>
      <c r="LR246" s="29"/>
      <c r="LS246" s="29"/>
      <c r="LT246" s="29"/>
      <c r="LU246" s="29"/>
      <c r="LV246" s="29"/>
      <c r="LW246" s="29"/>
      <c r="LX246" s="29"/>
      <c r="LY246" s="29"/>
      <c r="LZ246" s="29"/>
      <c r="MA246" s="29"/>
      <c r="MB246" s="29"/>
      <c r="MC246" s="29"/>
      <c r="MD246" s="29"/>
      <c r="ME246" s="29"/>
      <c r="MF246" s="29"/>
      <c r="MG246" s="29"/>
      <c r="MH246" s="29"/>
      <c r="MI246" s="29"/>
      <c r="MJ246" s="29"/>
      <c r="MK246" s="29"/>
      <c r="ML246" s="29"/>
      <c r="MM246" s="29"/>
      <c r="MN246" s="29"/>
      <c r="MO246" s="29"/>
      <c r="MP246" s="29"/>
      <c r="MQ246" s="29"/>
      <c r="MR246" s="29"/>
      <c r="MS246" s="29"/>
      <c r="MT246" s="29"/>
      <c r="MU246" s="29"/>
      <c r="MV246" s="29"/>
      <c r="MW246" s="29"/>
      <c r="MX246" s="29"/>
      <c r="MY246" s="29"/>
      <c r="MZ246" s="29"/>
      <c r="NA246" s="29"/>
      <c r="NB246" s="29"/>
      <c r="NC246" s="29"/>
      <c r="ND246" s="29"/>
      <c r="NE246" s="29"/>
      <c r="NF246" s="29"/>
      <c r="NG246" s="29"/>
    </row>
    <row r="247" spans="1:371" s="133" customFormat="1" ht="15.75" customHeight="1" x14ac:dyDescent="0.2">
      <c r="A247" s="772">
        <v>544</v>
      </c>
      <c r="B247" s="137">
        <v>1</v>
      </c>
      <c r="C247" s="137">
        <v>1</v>
      </c>
      <c r="D247" s="137">
        <v>5</v>
      </c>
      <c r="E247" s="755">
        <v>177</v>
      </c>
      <c r="F247" s="867">
        <v>1177</v>
      </c>
      <c r="G247" s="137"/>
      <c r="H247" s="755">
        <v>426</v>
      </c>
      <c r="I247" s="107">
        <v>66.783561643835611</v>
      </c>
      <c r="J247" s="156">
        <v>24.4</v>
      </c>
      <c r="K247" s="153"/>
      <c r="L247" s="755">
        <v>0</v>
      </c>
      <c r="M247" s="137">
        <v>0</v>
      </c>
      <c r="N247" s="137"/>
      <c r="O247" s="737">
        <v>19</v>
      </c>
      <c r="P247" s="137" t="s">
        <v>2106</v>
      </c>
      <c r="Q247" s="137"/>
      <c r="R247" s="756">
        <v>1.98</v>
      </c>
      <c r="S247" s="755">
        <v>34</v>
      </c>
      <c r="T247" s="137"/>
      <c r="U247" s="156"/>
      <c r="V247" s="759"/>
      <c r="W247" s="759"/>
      <c r="X247" s="759"/>
      <c r="Y247" s="759"/>
      <c r="Z247" s="759"/>
      <c r="AA247" s="759"/>
      <c r="AB247" s="759"/>
      <c r="AC247" s="759"/>
      <c r="AD247" s="759"/>
      <c r="AE247" s="759"/>
      <c r="AF247" s="759"/>
      <c r="AG247" s="759"/>
      <c r="AH247" s="759"/>
      <c r="AI247" s="759"/>
      <c r="AJ247" s="759"/>
      <c r="AK247" s="759"/>
      <c r="AL247" s="759"/>
      <c r="AM247" s="759"/>
      <c r="AN247" s="759"/>
      <c r="AO247" s="759"/>
      <c r="AP247" s="759"/>
      <c r="AQ247" s="759"/>
      <c r="AR247" s="759"/>
      <c r="AS247" s="759"/>
      <c r="AT247" s="759"/>
      <c r="AU247" s="759"/>
      <c r="AV247" s="759"/>
      <c r="AW247" s="759"/>
      <c r="AX247" s="759"/>
      <c r="AY247" s="759"/>
      <c r="AZ247" s="759"/>
      <c r="BA247" s="759"/>
      <c r="BB247" s="759"/>
      <c r="BC247" s="759"/>
      <c r="BD247" s="759"/>
      <c r="BE247" s="759"/>
      <c r="BF247" s="759"/>
      <c r="BG247" s="759"/>
      <c r="BH247" s="759"/>
      <c r="BI247" s="759"/>
      <c r="BJ247" s="759"/>
      <c r="BK247" s="759"/>
      <c r="BL247" s="759"/>
      <c r="BM247" s="759"/>
      <c r="BN247" s="759"/>
      <c r="BO247" s="759"/>
      <c r="BP247" s="759"/>
      <c r="BQ247" s="759"/>
      <c r="BR247" s="759"/>
      <c r="BS247" s="759"/>
      <c r="BT247" s="759"/>
      <c r="BU247" s="759"/>
      <c r="BV247" s="759"/>
      <c r="BW247" s="759"/>
      <c r="BX247" s="759"/>
      <c r="BY247" s="759"/>
      <c r="BZ247" s="759"/>
      <c r="CA247" s="759"/>
      <c r="CB247" s="759"/>
      <c r="CC247" s="759"/>
      <c r="CD247" s="759"/>
      <c r="CE247" s="759"/>
      <c r="CF247" s="759"/>
      <c r="CG247" s="759"/>
      <c r="CH247" s="759"/>
      <c r="CI247" s="759"/>
      <c r="CJ247" s="759"/>
      <c r="CK247" s="759"/>
      <c r="CL247" s="759"/>
      <c r="CM247" s="759"/>
      <c r="CN247" s="759"/>
      <c r="CO247" s="759"/>
      <c r="CP247" s="759"/>
      <c r="CQ247" s="759"/>
      <c r="CR247" s="759"/>
      <c r="CS247" s="759"/>
      <c r="CT247" s="759"/>
      <c r="CU247" s="759"/>
      <c r="CV247" s="759"/>
      <c r="CW247" s="759"/>
      <c r="CX247" s="759"/>
      <c r="CY247" s="759"/>
      <c r="CZ247" s="759"/>
      <c r="DA247" s="759"/>
      <c r="DB247" s="759"/>
      <c r="DC247" s="759"/>
      <c r="DD247" s="759"/>
      <c r="DE247" s="759"/>
      <c r="DF247" s="759"/>
      <c r="DG247" s="759"/>
      <c r="DH247" s="759"/>
      <c r="DI247" s="759"/>
      <c r="DJ247" s="759"/>
      <c r="DK247" s="759"/>
      <c r="DL247" s="759"/>
      <c r="DM247" s="759"/>
      <c r="DN247" s="759"/>
      <c r="DO247" s="759"/>
      <c r="DP247" s="759"/>
      <c r="DQ247" s="759"/>
      <c r="DR247" s="759"/>
      <c r="DS247" s="759"/>
      <c r="DT247" s="759"/>
      <c r="DU247" s="759"/>
      <c r="DV247" s="759"/>
      <c r="DW247" s="759"/>
      <c r="DX247" s="759"/>
      <c r="DY247" s="759"/>
      <c r="DZ247" s="759"/>
      <c r="EA247" s="759"/>
      <c r="EB247" s="759"/>
      <c r="EC247" s="759"/>
      <c r="ED247" s="759"/>
      <c r="EE247" s="759"/>
      <c r="EF247" s="759"/>
      <c r="EG247" s="759"/>
      <c r="EH247" s="759"/>
      <c r="EI247" s="759"/>
      <c r="EJ247" s="759"/>
      <c r="EK247" s="759"/>
      <c r="EL247" s="759"/>
      <c r="EM247" s="759"/>
      <c r="EN247" s="759"/>
      <c r="EO247" s="759"/>
      <c r="EP247" s="759"/>
      <c r="EQ247" s="759"/>
      <c r="ER247" s="759"/>
      <c r="ES247" s="759"/>
      <c r="ET247" s="759"/>
      <c r="EU247" s="759"/>
      <c r="EV247" s="759"/>
      <c r="EW247" s="759"/>
      <c r="EX247" s="759"/>
      <c r="EY247" s="759"/>
      <c r="EZ247" s="759"/>
      <c r="FA247" s="759"/>
      <c r="FB247" s="759"/>
      <c r="FC247" s="759"/>
      <c r="FD247" s="759"/>
      <c r="FE247" s="759"/>
      <c r="FF247" s="759"/>
      <c r="FG247" s="759"/>
      <c r="FH247" s="759"/>
      <c r="FI247" s="759"/>
      <c r="FJ247" s="759"/>
      <c r="FK247" s="759"/>
      <c r="FL247" s="759"/>
      <c r="FM247" s="759"/>
      <c r="FN247" s="759"/>
      <c r="FO247" s="759"/>
      <c r="FP247" s="759"/>
      <c r="FQ247" s="759"/>
      <c r="FR247" s="759"/>
      <c r="FS247" s="759"/>
      <c r="FT247" s="759"/>
      <c r="FU247" s="759"/>
      <c r="FV247" s="759"/>
      <c r="FW247" s="759"/>
      <c r="FX247" s="759"/>
      <c r="FY247" s="759"/>
      <c r="FZ247" s="759"/>
      <c r="GA247" s="759"/>
      <c r="GB247" s="759"/>
      <c r="GC247" s="759"/>
      <c r="GD247" s="759"/>
      <c r="GE247" s="759"/>
      <c r="GF247" s="759"/>
      <c r="GG247" s="759"/>
      <c r="GH247" s="759"/>
      <c r="GI247" s="759"/>
      <c r="GJ247" s="759"/>
      <c r="GK247" s="759"/>
      <c r="GL247" s="759"/>
      <c r="GM247" s="759"/>
      <c r="GN247" s="759"/>
      <c r="GO247" s="759"/>
      <c r="GP247" s="759"/>
      <c r="GQ247" s="759"/>
      <c r="GR247" s="759"/>
      <c r="GS247" s="759"/>
      <c r="GT247" s="759"/>
      <c r="GU247" s="759"/>
      <c r="GV247" s="759"/>
      <c r="GW247" s="759"/>
      <c r="GX247" s="759"/>
      <c r="GY247" s="759"/>
      <c r="GZ247" s="759"/>
      <c r="HA247" s="759"/>
      <c r="HB247" s="759"/>
      <c r="HC247" s="759"/>
      <c r="HD247" s="759"/>
      <c r="HE247" s="759"/>
      <c r="HF247" s="759"/>
      <c r="HG247" s="759"/>
      <c r="HH247" s="759"/>
      <c r="HI247" s="759"/>
      <c r="HJ247" s="759"/>
      <c r="HK247" s="759"/>
      <c r="HL247" s="759"/>
      <c r="HM247" s="759"/>
      <c r="HN247" s="759"/>
      <c r="HO247" s="759"/>
      <c r="HP247" s="759"/>
      <c r="HQ247" s="759"/>
      <c r="HR247" s="759"/>
      <c r="HS247" s="759"/>
      <c r="HT247" s="759"/>
      <c r="HU247" s="759"/>
      <c r="HV247" s="759"/>
      <c r="HW247" s="759"/>
      <c r="HX247" s="759"/>
      <c r="HY247" s="759"/>
      <c r="HZ247" s="759"/>
      <c r="IA247" s="759"/>
      <c r="IB247" s="759"/>
      <c r="IC247" s="759"/>
      <c r="ID247" s="759"/>
      <c r="IE247" s="759"/>
      <c r="IF247" s="759"/>
      <c r="IG247" s="759"/>
      <c r="IH247" s="759"/>
      <c r="II247" s="759"/>
      <c r="IJ247" s="759"/>
      <c r="IK247" s="759"/>
      <c r="IL247" s="759"/>
      <c r="IM247" s="759"/>
      <c r="IN247" s="759"/>
      <c r="IO247" s="759"/>
      <c r="IP247" s="759"/>
      <c r="IQ247" s="759"/>
      <c r="IR247" s="759"/>
      <c r="IS247" s="759"/>
      <c r="IT247" s="759"/>
      <c r="IU247" s="759"/>
      <c r="IV247" s="759"/>
      <c r="IW247" s="759"/>
      <c r="IX247" s="759"/>
      <c r="IY247" s="759"/>
      <c r="IZ247" s="759"/>
      <c r="JA247" s="759"/>
      <c r="JB247" s="759"/>
      <c r="JC247" s="759"/>
      <c r="JD247" s="759"/>
      <c r="JE247" s="759"/>
      <c r="JF247" s="759"/>
      <c r="JG247" s="759"/>
      <c r="JH247" s="759"/>
      <c r="JI247" s="759"/>
      <c r="JJ247" s="759"/>
      <c r="JK247" s="759"/>
      <c r="JL247" s="759"/>
      <c r="JM247" s="759"/>
      <c r="JN247" s="759"/>
      <c r="JO247" s="759"/>
      <c r="JP247" s="759"/>
      <c r="JQ247" s="759"/>
      <c r="JR247" s="759"/>
      <c r="JS247" s="759"/>
      <c r="JT247" s="759"/>
      <c r="JU247" s="759"/>
      <c r="JV247" s="759"/>
      <c r="JW247" s="759"/>
      <c r="JX247" s="759"/>
      <c r="JY247" s="759"/>
      <c r="JZ247" s="759"/>
      <c r="KA247" s="759"/>
      <c r="KB247" s="759"/>
      <c r="KC247" s="759"/>
      <c r="KD247" s="759"/>
      <c r="KE247" s="759"/>
      <c r="KF247" s="759"/>
      <c r="KG247" s="759"/>
      <c r="KH247" s="759"/>
      <c r="KI247" s="759"/>
      <c r="KJ247" s="759"/>
      <c r="KK247" s="759"/>
      <c r="KL247" s="759"/>
      <c r="KM247" s="759"/>
      <c r="KN247" s="759"/>
      <c r="KO247" s="759"/>
      <c r="KP247" s="759"/>
      <c r="KQ247" s="759"/>
      <c r="KR247" s="759"/>
      <c r="KS247" s="759"/>
      <c r="KT247" s="759"/>
      <c r="KU247" s="759"/>
      <c r="KV247" s="759"/>
      <c r="KW247" s="759"/>
      <c r="KX247" s="759"/>
      <c r="KY247" s="759"/>
      <c r="KZ247" s="759"/>
      <c r="LA247" s="759"/>
      <c r="LB247" s="759"/>
      <c r="LC247" s="759"/>
      <c r="LD247" s="759"/>
      <c r="LE247" s="759"/>
      <c r="LF247" s="759"/>
      <c r="LG247" s="759"/>
      <c r="LH247" s="759"/>
      <c r="LI247" s="759"/>
      <c r="LJ247" s="759"/>
      <c r="LK247" s="759"/>
      <c r="LL247" s="759"/>
      <c r="LM247" s="759"/>
      <c r="LN247" s="759"/>
      <c r="LO247" s="759"/>
      <c r="LP247" s="759"/>
      <c r="LQ247" s="759"/>
      <c r="LR247" s="759"/>
      <c r="LS247" s="759"/>
      <c r="LT247" s="759"/>
      <c r="LU247" s="759"/>
      <c r="LV247" s="759"/>
      <c r="LW247" s="759"/>
      <c r="LX247" s="759"/>
      <c r="LY247" s="759"/>
      <c r="LZ247" s="759"/>
      <c r="MA247" s="759"/>
      <c r="MB247" s="759"/>
      <c r="MC247" s="759"/>
      <c r="MD247" s="759"/>
      <c r="ME247" s="759"/>
      <c r="MF247" s="759"/>
      <c r="MG247" s="759"/>
      <c r="MH247" s="759"/>
      <c r="MI247" s="759"/>
      <c r="MJ247" s="759"/>
      <c r="MK247" s="759"/>
      <c r="ML247" s="759"/>
      <c r="MM247" s="759"/>
      <c r="MN247" s="759"/>
      <c r="MO247" s="759"/>
      <c r="MP247" s="759"/>
      <c r="MQ247" s="759"/>
      <c r="MR247" s="759"/>
      <c r="MS247" s="759"/>
      <c r="MT247" s="759"/>
      <c r="MU247" s="759"/>
      <c r="MV247" s="759"/>
      <c r="MW247" s="759"/>
      <c r="MX247" s="759"/>
      <c r="MY247" s="759"/>
      <c r="MZ247" s="759"/>
      <c r="NA247" s="759"/>
      <c r="NB247" s="759"/>
      <c r="NC247" s="759"/>
      <c r="ND247" s="759"/>
      <c r="NE247" s="759"/>
      <c r="NF247" s="759"/>
      <c r="NG247" s="759"/>
    </row>
    <row r="248" spans="1:371" s="133" customFormat="1" ht="15.75" customHeight="1" x14ac:dyDescent="0.2">
      <c r="A248" s="221">
        <v>545</v>
      </c>
      <c r="B248" s="27">
        <v>1</v>
      </c>
      <c r="C248" s="27">
        <v>1</v>
      </c>
      <c r="D248" s="27">
        <v>5</v>
      </c>
      <c r="E248" s="735">
        <v>178</v>
      </c>
      <c r="F248" s="867">
        <v>1178</v>
      </c>
      <c r="G248" s="27"/>
      <c r="H248" s="762">
        <v>427</v>
      </c>
      <c r="I248" s="107">
        <v>78.602739726027394</v>
      </c>
      <c r="J248" s="107">
        <v>23.4</v>
      </c>
      <c r="K248" s="79"/>
      <c r="L248" s="735">
        <v>0</v>
      </c>
      <c r="M248" s="113">
        <v>0</v>
      </c>
      <c r="N248" s="28"/>
      <c r="O248" s="739">
        <v>27</v>
      </c>
      <c r="P248" s="102" t="s">
        <v>2107</v>
      </c>
      <c r="Q248" s="76"/>
      <c r="R248" s="742">
        <v>6</v>
      </c>
      <c r="S248" s="743">
        <v>9</v>
      </c>
      <c r="T248" s="76"/>
      <c r="U248" s="77">
        <v>1309</v>
      </c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/>
      <c r="DV248" s="29"/>
      <c r="DW248" s="29"/>
      <c r="DX248" s="29"/>
      <c r="DY248" s="29"/>
      <c r="DZ248" s="29"/>
      <c r="EA248" s="29"/>
      <c r="EB248" s="29"/>
      <c r="EC248" s="29"/>
      <c r="ED248" s="29"/>
      <c r="EE248" s="29"/>
      <c r="EF248" s="29"/>
      <c r="EG248" s="29"/>
      <c r="EH248" s="29"/>
      <c r="EI248" s="29"/>
      <c r="EJ248" s="29"/>
      <c r="EK248" s="29"/>
      <c r="EL248" s="29"/>
      <c r="EM248" s="29"/>
      <c r="EN248" s="29"/>
      <c r="EO248" s="29"/>
      <c r="EP248" s="29"/>
      <c r="EQ248" s="29"/>
      <c r="ER248" s="29"/>
      <c r="ES248" s="29"/>
      <c r="ET248" s="29"/>
      <c r="EU248" s="29"/>
      <c r="EV248" s="29"/>
      <c r="EW248" s="29"/>
      <c r="EX248" s="29"/>
      <c r="EY248" s="29"/>
      <c r="EZ248" s="29"/>
      <c r="FA248" s="29"/>
      <c r="FB248" s="29"/>
      <c r="FC248" s="29"/>
      <c r="FD248" s="29"/>
      <c r="FE248" s="29"/>
      <c r="FF248" s="29"/>
      <c r="FG248" s="29"/>
      <c r="FH248" s="29"/>
      <c r="FI248" s="29"/>
      <c r="FJ248" s="29"/>
      <c r="FK248" s="29"/>
      <c r="FL248" s="29"/>
      <c r="FM248" s="29"/>
      <c r="FN248" s="29"/>
      <c r="FO248" s="29"/>
      <c r="FP248" s="29"/>
      <c r="FQ248" s="29"/>
      <c r="FR248" s="29"/>
      <c r="FS248" s="29"/>
      <c r="FT248" s="29"/>
      <c r="FU248" s="29"/>
      <c r="FV248" s="29"/>
      <c r="FW248" s="29"/>
      <c r="FX248" s="29"/>
      <c r="FY248" s="29"/>
      <c r="FZ248" s="29"/>
      <c r="GA248" s="29"/>
      <c r="GB248" s="29"/>
      <c r="GC248" s="29"/>
      <c r="GD248" s="29"/>
      <c r="GE248" s="29"/>
      <c r="GF248" s="29"/>
      <c r="GG248" s="29"/>
      <c r="GH248" s="29"/>
      <c r="GI248" s="29"/>
      <c r="GJ248" s="29"/>
      <c r="GK248" s="29"/>
      <c r="GL248" s="29"/>
      <c r="GM248" s="29"/>
      <c r="GN248" s="29"/>
      <c r="GO248" s="29"/>
      <c r="GP248" s="29"/>
      <c r="GQ248" s="29"/>
      <c r="GR248" s="29"/>
      <c r="GS248" s="29"/>
      <c r="GT248" s="29"/>
      <c r="GU248" s="29"/>
      <c r="GV248" s="29"/>
      <c r="GW248" s="29"/>
      <c r="GX248" s="29"/>
      <c r="GY248" s="29"/>
      <c r="GZ248" s="29"/>
      <c r="HA248" s="29"/>
      <c r="HB248" s="29"/>
      <c r="HC248" s="29"/>
      <c r="HD248" s="29"/>
      <c r="HE248" s="29"/>
      <c r="HF248" s="29"/>
      <c r="HG248" s="29"/>
      <c r="HH248" s="29"/>
      <c r="HI248" s="29"/>
      <c r="HJ248" s="29"/>
      <c r="HK248" s="29"/>
      <c r="HL248" s="29"/>
      <c r="HM248" s="29"/>
      <c r="HN248" s="29"/>
      <c r="HO248" s="29"/>
      <c r="HP248" s="29"/>
      <c r="HQ248" s="29"/>
      <c r="HR248" s="29"/>
      <c r="HS248" s="29"/>
      <c r="HT248" s="29"/>
      <c r="HU248" s="29"/>
      <c r="HV248" s="29"/>
      <c r="HW248" s="29"/>
      <c r="HX248" s="29"/>
      <c r="HY248" s="29"/>
      <c r="HZ248" s="29"/>
      <c r="IA248" s="29"/>
      <c r="IB248" s="29"/>
      <c r="IC248" s="29"/>
      <c r="ID248" s="29"/>
      <c r="IE248" s="29"/>
      <c r="IF248" s="29"/>
      <c r="IG248" s="29"/>
      <c r="IH248" s="29"/>
      <c r="II248" s="29"/>
      <c r="IJ248" s="29"/>
      <c r="IK248" s="29"/>
      <c r="IL248" s="29"/>
      <c r="IM248" s="29"/>
      <c r="IN248" s="29"/>
      <c r="IO248" s="29"/>
      <c r="IP248" s="29"/>
      <c r="IQ248" s="29"/>
      <c r="IR248" s="29"/>
      <c r="IS248" s="29"/>
      <c r="IT248" s="29"/>
      <c r="IU248" s="29"/>
      <c r="IV248" s="29"/>
      <c r="IW248" s="29"/>
      <c r="IX248" s="29"/>
      <c r="IY248" s="29"/>
      <c r="IZ248" s="29"/>
      <c r="JA248" s="29"/>
      <c r="JB248" s="29"/>
      <c r="JC248" s="29"/>
      <c r="JD248" s="29"/>
      <c r="JE248" s="29"/>
      <c r="JF248" s="29"/>
      <c r="JG248" s="29"/>
      <c r="JH248" s="29"/>
      <c r="JI248" s="29"/>
      <c r="JJ248" s="29"/>
      <c r="JK248" s="29"/>
      <c r="JL248" s="29"/>
      <c r="JM248" s="29"/>
      <c r="JN248" s="29"/>
      <c r="JO248" s="29"/>
      <c r="JP248" s="29"/>
      <c r="JQ248" s="29"/>
      <c r="JR248" s="29"/>
      <c r="JS248" s="29"/>
      <c r="JT248" s="29"/>
      <c r="JU248" s="29"/>
      <c r="JV248" s="29"/>
      <c r="JW248" s="29"/>
      <c r="JX248" s="29"/>
      <c r="JY248" s="29"/>
      <c r="JZ248" s="29"/>
      <c r="KA248" s="29"/>
      <c r="KB248" s="29"/>
      <c r="KC248" s="29"/>
      <c r="KD248" s="29"/>
      <c r="KE248" s="29"/>
      <c r="KF248" s="29"/>
      <c r="KG248" s="29"/>
      <c r="KH248" s="29"/>
      <c r="KI248" s="29"/>
      <c r="KJ248" s="29"/>
      <c r="KK248" s="29"/>
      <c r="KL248" s="29"/>
      <c r="KM248" s="29"/>
      <c r="KN248" s="29"/>
      <c r="KO248" s="29"/>
      <c r="KP248" s="29"/>
      <c r="KQ248" s="29"/>
      <c r="KR248" s="29"/>
      <c r="KS248" s="29"/>
      <c r="KT248" s="29"/>
      <c r="KU248" s="29"/>
      <c r="KV248" s="29"/>
      <c r="KW248" s="29"/>
      <c r="KX248" s="29"/>
      <c r="KY248" s="29"/>
      <c r="KZ248" s="29"/>
      <c r="LA248" s="29"/>
      <c r="LB248" s="29"/>
      <c r="LC248" s="29"/>
      <c r="LD248" s="29"/>
      <c r="LE248" s="29"/>
      <c r="LF248" s="29"/>
      <c r="LG248" s="29"/>
      <c r="LH248" s="29"/>
      <c r="LI248" s="29"/>
      <c r="LJ248" s="29"/>
      <c r="LK248" s="29"/>
      <c r="LL248" s="29"/>
      <c r="LM248" s="29"/>
      <c r="LN248" s="29"/>
      <c r="LO248" s="29"/>
      <c r="LP248" s="29"/>
      <c r="LQ248" s="29"/>
      <c r="LR248" s="29"/>
      <c r="LS248" s="29"/>
      <c r="LT248" s="29"/>
      <c r="LU248" s="29"/>
      <c r="LV248" s="29"/>
      <c r="LW248" s="29"/>
      <c r="LX248" s="29"/>
      <c r="LY248" s="29"/>
      <c r="LZ248" s="29"/>
      <c r="MA248" s="29"/>
      <c r="MB248" s="29"/>
      <c r="MC248" s="29"/>
      <c r="MD248" s="29"/>
      <c r="ME248" s="29"/>
      <c r="MF248" s="29"/>
      <c r="MG248" s="29"/>
      <c r="MH248" s="29"/>
      <c r="MI248" s="29"/>
      <c r="MJ248" s="29"/>
      <c r="MK248" s="29"/>
      <c r="ML248" s="29"/>
      <c r="MM248" s="29"/>
      <c r="MN248" s="29"/>
      <c r="MO248" s="29"/>
      <c r="MP248" s="29"/>
      <c r="MQ248" s="29"/>
      <c r="MR248" s="29"/>
      <c r="MS248" s="29"/>
      <c r="MT248" s="29"/>
      <c r="MU248" s="29"/>
      <c r="MV248" s="29"/>
      <c r="MW248" s="29"/>
      <c r="MX248" s="29"/>
      <c r="MY248" s="29"/>
      <c r="MZ248" s="29"/>
      <c r="NA248" s="29"/>
      <c r="NB248" s="29"/>
      <c r="NC248" s="29"/>
      <c r="ND248" s="29"/>
      <c r="NE248" s="29"/>
      <c r="NF248" s="29"/>
      <c r="NG248" s="29"/>
    </row>
    <row r="249" spans="1:371" s="133" customFormat="1" ht="15" customHeight="1" x14ac:dyDescent="0.2">
      <c r="A249" s="221">
        <v>546</v>
      </c>
      <c r="B249" s="27">
        <v>1</v>
      </c>
      <c r="C249" s="27">
        <v>1</v>
      </c>
      <c r="D249" s="27">
        <v>5</v>
      </c>
      <c r="E249" s="735">
        <v>179</v>
      </c>
      <c r="F249" s="867">
        <v>1179</v>
      </c>
      <c r="G249" s="27"/>
      <c r="H249" s="762">
        <v>427</v>
      </c>
      <c r="I249" s="107">
        <v>77.835616438356169</v>
      </c>
      <c r="J249" s="107">
        <v>37.200000000000003</v>
      </c>
      <c r="K249" s="79"/>
      <c r="L249" s="735">
        <v>0</v>
      </c>
      <c r="M249" s="113">
        <v>0</v>
      </c>
      <c r="N249" s="28"/>
      <c r="O249" s="739">
        <v>18</v>
      </c>
      <c r="P249" s="28"/>
      <c r="Q249" s="76"/>
      <c r="R249" s="742">
        <v>0.73</v>
      </c>
      <c r="S249" s="743">
        <v>104</v>
      </c>
      <c r="T249" s="76"/>
      <c r="U249" s="77">
        <v>2745</v>
      </c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/>
      <c r="DV249" s="29"/>
      <c r="DW249" s="29"/>
      <c r="DX249" s="29"/>
      <c r="DY249" s="29"/>
      <c r="DZ249" s="29"/>
      <c r="EA249" s="29"/>
      <c r="EB249" s="29"/>
      <c r="EC249" s="29"/>
      <c r="ED249" s="29"/>
      <c r="EE249" s="29"/>
      <c r="EF249" s="29"/>
      <c r="EG249" s="29"/>
      <c r="EH249" s="29"/>
      <c r="EI249" s="29"/>
      <c r="EJ249" s="29"/>
      <c r="EK249" s="29"/>
      <c r="EL249" s="29"/>
      <c r="EM249" s="29"/>
      <c r="EN249" s="29"/>
      <c r="EO249" s="29"/>
      <c r="EP249" s="29"/>
      <c r="EQ249" s="29"/>
      <c r="ER249" s="29"/>
      <c r="ES249" s="29"/>
      <c r="ET249" s="29"/>
      <c r="EU249" s="29"/>
      <c r="EV249" s="29"/>
      <c r="EW249" s="29"/>
      <c r="EX249" s="29"/>
      <c r="EY249" s="29"/>
      <c r="EZ249" s="29"/>
      <c r="FA249" s="29"/>
      <c r="FB249" s="29"/>
      <c r="FC249" s="29"/>
      <c r="FD249" s="29"/>
      <c r="FE249" s="29"/>
      <c r="FF249" s="29"/>
      <c r="FG249" s="29"/>
      <c r="FH249" s="29"/>
      <c r="FI249" s="29"/>
      <c r="FJ249" s="29"/>
      <c r="FK249" s="29"/>
      <c r="FL249" s="29"/>
      <c r="FM249" s="29"/>
      <c r="FN249" s="29"/>
      <c r="FO249" s="29"/>
      <c r="FP249" s="29"/>
      <c r="FQ249" s="29"/>
      <c r="FR249" s="29"/>
      <c r="FS249" s="29"/>
      <c r="FT249" s="29"/>
      <c r="FU249" s="29"/>
      <c r="FV249" s="29"/>
      <c r="FW249" s="29"/>
      <c r="FX249" s="29"/>
      <c r="FY249" s="29"/>
      <c r="FZ249" s="29"/>
      <c r="GA249" s="29"/>
      <c r="GB249" s="29"/>
      <c r="GC249" s="29"/>
      <c r="GD249" s="29"/>
      <c r="GE249" s="29"/>
      <c r="GF249" s="29"/>
      <c r="GG249" s="29"/>
      <c r="GH249" s="29"/>
      <c r="GI249" s="29"/>
      <c r="GJ249" s="29"/>
      <c r="GK249" s="29"/>
      <c r="GL249" s="29"/>
      <c r="GM249" s="29"/>
      <c r="GN249" s="29"/>
      <c r="GO249" s="29"/>
      <c r="GP249" s="29"/>
      <c r="GQ249" s="29"/>
      <c r="GR249" s="29"/>
      <c r="GS249" s="29"/>
      <c r="GT249" s="29"/>
      <c r="GU249" s="29"/>
      <c r="GV249" s="29"/>
      <c r="GW249" s="29"/>
      <c r="GX249" s="29"/>
      <c r="GY249" s="29"/>
      <c r="GZ249" s="29"/>
      <c r="HA249" s="29"/>
      <c r="HB249" s="29"/>
      <c r="HC249" s="29"/>
      <c r="HD249" s="29"/>
      <c r="HE249" s="29"/>
      <c r="HF249" s="29"/>
      <c r="HG249" s="29"/>
      <c r="HH249" s="29"/>
      <c r="HI249" s="29"/>
      <c r="HJ249" s="29"/>
      <c r="HK249" s="29"/>
      <c r="HL249" s="29"/>
      <c r="HM249" s="29"/>
      <c r="HN249" s="29"/>
      <c r="HO249" s="29"/>
      <c r="HP249" s="29"/>
      <c r="HQ249" s="29"/>
      <c r="HR249" s="29"/>
      <c r="HS249" s="29"/>
      <c r="HT249" s="29"/>
      <c r="HU249" s="29"/>
      <c r="HV249" s="29"/>
      <c r="HW249" s="29"/>
      <c r="HX249" s="29"/>
      <c r="HY249" s="29"/>
      <c r="HZ249" s="29"/>
      <c r="IA249" s="29"/>
      <c r="IB249" s="29"/>
      <c r="IC249" s="29"/>
      <c r="ID249" s="29"/>
      <c r="IE249" s="29"/>
      <c r="IF249" s="29"/>
      <c r="IG249" s="29"/>
      <c r="IH249" s="29"/>
      <c r="II249" s="29"/>
      <c r="IJ249" s="29"/>
      <c r="IK249" s="29"/>
      <c r="IL249" s="29"/>
      <c r="IM249" s="29"/>
      <c r="IN249" s="29"/>
      <c r="IO249" s="29"/>
      <c r="IP249" s="29"/>
      <c r="IQ249" s="29"/>
      <c r="IR249" s="29"/>
      <c r="IS249" s="29"/>
      <c r="IT249" s="29"/>
      <c r="IU249" s="29"/>
      <c r="IV249" s="29"/>
      <c r="IW249" s="29"/>
      <c r="IX249" s="29"/>
      <c r="IY249" s="29"/>
      <c r="IZ249" s="29"/>
      <c r="JA249" s="29"/>
      <c r="JB249" s="29"/>
      <c r="JC249" s="29"/>
      <c r="JD249" s="29"/>
      <c r="JE249" s="29"/>
      <c r="JF249" s="29"/>
      <c r="JG249" s="29"/>
      <c r="JH249" s="29"/>
      <c r="JI249" s="29"/>
      <c r="JJ249" s="29"/>
      <c r="JK249" s="29"/>
      <c r="JL249" s="29"/>
      <c r="JM249" s="29"/>
      <c r="JN249" s="29"/>
      <c r="JO249" s="29"/>
      <c r="JP249" s="29"/>
      <c r="JQ249" s="29"/>
      <c r="JR249" s="29"/>
      <c r="JS249" s="29"/>
      <c r="JT249" s="29"/>
      <c r="JU249" s="29"/>
      <c r="JV249" s="29"/>
      <c r="JW249" s="29"/>
      <c r="JX249" s="29"/>
      <c r="JY249" s="29"/>
      <c r="JZ249" s="29"/>
      <c r="KA249" s="29"/>
      <c r="KB249" s="29"/>
      <c r="KC249" s="29"/>
      <c r="KD249" s="29"/>
      <c r="KE249" s="29"/>
      <c r="KF249" s="29"/>
      <c r="KG249" s="29"/>
      <c r="KH249" s="29"/>
      <c r="KI249" s="29"/>
      <c r="KJ249" s="29"/>
      <c r="KK249" s="29"/>
      <c r="KL249" s="29"/>
      <c r="KM249" s="29"/>
      <c r="KN249" s="29"/>
      <c r="KO249" s="29"/>
      <c r="KP249" s="29"/>
      <c r="KQ249" s="29"/>
      <c r="KR249" s="29"/>
      <c r="KS249" s="29"/>
      <c r="KT249" s="29"/>
      <c r="KU249" s="29"/>
      <c r="KV249" s="29"/>
      <c r="KW249" s="29"/>
      <c r="KX249" s="29"/>
      <c r="KY249" s="29"/>
      <c r="KZ249" s="29"/>
      <c r="LA249" s="29"/>
      <c r="LB249" s="29"/>
      <c r="LC249" s="29"/>
      <c r="LD249" s="29"/>
      <c r="LE249" s="29"/>
      <c r="LF249" s="29"/>
      <c r="LG249" s="29"/>
      <c r="LH249" s="29"/>
      <c r="LI249" s="29"/>
      <c r="LJ249" s="29"/>
      <c r="LK249" s="29"/>
      <c r="LL249" s="29"/>
      <c r="LM249" s="29"/>
      <c r="LN249" s="29"/>
      <c r="LO249" s="29"/>
      <c r="LP249" s="29"/>
      <c r="LQ249" s="29"/>
      <c r="LR249" s="29"/>
      <c r="LS249" s="29"/>
      <c r="LT249" s="29"/>
      <c r="LU249" s="29"/>
      <c r="LV249" s="29"/>
      <c r="LW249" s="29"/>
      <c r="LX249" s="29"/>
      <c r="LY249" s="29"/>
      <c r="LZ249" s="29"/>
      <c r="MA249" s="29"/>
      <c r="MB249" s="29"/>
      <c r="MC249" s="29"/>
      <c r="MD249" s="29"/>
      <c r="ME249" s="29"/>
      <c r="MF249" s="29"/>
      <c r="MG249" s="29"/>
      <c r="MH249" s="29"/>
      <c r="MI249" s="29"/>
      <c r="MJ249" s="29"/>
      <c r="MK249" s="29"/>
      <c r="ML249" s="29"/>
      <c r="MM249" s="29"/>
      <c r="MN249" s="29"/>
      <c r="MO249" s="29"/>
      <c r="MP249" s="29"/>
      <c r="MQ249" s="29"/>
      <c r="MR249" s="29"/>
      <c r="MS249" s="29"/>
      <c r="MT249" s="29"/>
      <c r="MU249" s="29"/>
      <c r="MV249" s="29"/>
      <c r="MW249" s="29"/>
      <c r="MX249" s="29"/>
      <c r="MY249" s="29"/>
      <c r="MZ249" s="29"/>
      <c r="NA249" s="29"/>
      <c r="NB249" s="29"/>
      <c r="NC249" s="29"/>
      <c r="ND249" s="29"/>
      <c r="NE249" s="29"/>
      <c r="NF249" s="29"/>
      <c r="NG249" s="29"/>
    </row>
    <row r="250" spans="1:371" s="133" customFormat="1" x14ac:dyDescent="0.2">
      <c r="A250" s="221">
        <v>437</v>
      </c>
      <c r="B250" s="274">
        <v>0</v>
      </c>
      <c r="C250" s="61">
        <v>1</v>
      </c>
      <c r="D250" s="61">
        <v>5</v>
      </c>
      <c r="E250" s="511">
        <v>183</v>
      </c>
      <c r="F250" s="867">
        <v>1183</v>
      </c>
      <c r="H250" s="511">
        <v>434</v>
      </c>
      <c r="I250" s="869">
        <v>69.9671232876712</v>
      </c>
      <c r="J250" s="514">
        <v>32.629352074294523</v>
      </c>
      <c r="K250" s="106">
        <v>2.0546018808734914</v>
      </c>
      <c r="L250" s="511">
        <v>1</v>
      </c>
      <c r="M250" s="718">
        <v>1</v>
      </c>
      <c r="O250" s="524">
        <v>37.340515106195603</v>
      </c>
      <c r="Q250" s="589">
        <v>178</v>
      </c>
      <c r="R250" s="590">
        <v>2.0099999999999998</v>
      </c>
      <c r="S250" s="589">
        <v>24</v>
      </c>
      <c r="T250" s="591"/>
      <c r="U250" s="594"/>
    </row>
    <row r="251" spans="1:371" s="133" customFormat="1" ht="15" x14ac:dyDescent="0.2">
      <c r="A251" s="221">
        <v>438</v>
      </c>
      <c r="B251" s="221">
        <v>0</v>
      </c>
      <c r="C251" s="61">
        <v>1</v>
      </c>
      <c r="D251" s="61">
        <v>5</v>
      </c>
      <c r="E251" s="511">
        <v>184</v>
      </c>
      <c r="F251" s="867">
        <v>1184</v>
      </c>
      <c r="H251" s="511">
        <v>436</v>
      </c>
      <c r="I251" s="869">
        <v>75.0438356164384</v>
      </c>
      <c r="J251" s="514">
        <v>32.700000000000003</v>
      </c>
      <c r="K251" s="106">
        <v>2.0822663934601002</v>
      </c>
      <c r="L251" s="511">
        <v>0</v>
      </c>
      <c r="M251" s="718">
        <v>1</v>
      </c>
      <c r="O251" s="524">
        <v>32.727977010451902</v>
      </c>
      <c r="Q251" s="589">
        <v>193</v>
      </c>
      <c r="R251" s="590">
        <v>1.71</v>
      </c>
      <c r="S251" s="589">
        <v>39</v>
      </c>
      <c r="T251" s="589"/>
      <c r="U251" s="593">
        <v>1149</v>
      </c>
    </row>
    <row r="252" spans="1:371" s="133" customFormat="1" x14ac:dyDescent="0.2">
      <c r="A252" s="221">
        <v>441</v>
      </c>
      <c r="B252" s="274">
        <v>0</v>
      </c>
      <c r="C252" s="61">
        <v>1</v>
      </c>
      <c r="D252" s="61">
        <v>5</v>
      </c>
      <c r="E252" s="511">
        <v>188</v>
      </c>
      <c r="F252" s="867">
        <v>1188</v>
      </c>
      <c r="H252" s="511">
        <v>442</v>
      </c>
      <c r="I252" s="869">
        <v>67.178082191780803</v>
      </c>
      <c r="J252" s="514">
        <v>22.145328719723185</v>
      </c>
      <c r="K252" s="106">
        <v>1.7384539747207064</v>
      </c>
      <c r="L252" s="511">
        <v>0</v>
      </c>
      <c r="M252" s="718">
        <v>0</v>
      </c>
      <c r="O252" s="524">
        <v>25.3311976212179</v>
      </c>
      <c r="Q252" s="589">
        <v>152</v>
      </c>
      <c r="R252" s="590">
        <v>1.87</v>
      </c>
      <c r="S252" s="589">
        <v>36</v>
      </c>
      <c r="T252" s="589">
        <v>3337</v>
      </c>
      <c r="U252" s="593"/>
    </row>
    <row r="253" spans="1:371" s="133" customFormat="1" x14ac:dyDescent="0.2">
      <c r="A253" s="274">
        <v>442</v>
      </c>
      <c r="B253" s="221">
        <v>0</v>
      </c>
      <c r="C253" s="61">
        <v>1</v>
      </c>
      <c r="D253" s="61">
        <v>5</v>
      </c>
      <c r="E253" s="511">
        <v>189</v>
      </c>
      <c r="F253" s="867">
        <v>1189</v>
      </c>
      <c r="H253" s="511">
        <v>443</v>
      </c>
      <c r="I253" s="869">
        <v>74.087671232876701</v>
      </c>
      <c r="J253" s="514">
        <v>28.487397831811499</v>
      </c>
      <c r="K253" s="106">
        <v>1.9891581133735949</v>
      </c>
      <c r="L253" s="511">
        <v>0</v>
      </c>
      <c r="M253" s="718">
        <v>0</v>
      </c>
      <c r="O253" s="524">
        <v>19.204427328064298</v>
      </c>
      <c r="Q253" s="589">
        <v>108</v>
      </c>
      <c r="R253" s="590">
        <v>1.6</v>
      </c>
      <c r="S253" s="589">
        <v>42</v>
      </c>
      <c r="T253" s="589">
        <v>1566</v>
      </c>
      <c r="U253" s="593"/>
    </row>
    <row r="254" spans="1:371" s="133" customFormat="1" ht="15" x14ac:dyDescent="0.2">
      <c r="A254" s="221">
        <v>443</v>
      </c>
      <c r="B254" s="221">
        <v>0</v>
      </c>
      <c r="C254" s="61">
        <v>1</v>
      </c>
      <c r="D254" s="61">
        <v>5</v>
      </c>
      <c r="E254" s="511">
        <v>191</v>
      </c>
      <c r="F254" s="867">
        <v>1191</v>
      </c>
      <c r="H254" s="511">
        <v>445</v>
      </c>
      <c r="I254" s="869">
        <v>61.065753424657501</v>
      </c>
      <c r="J254" s="514">
        <v>33.682733213455549</v>
      </c>
      <c r="K254" s="106">
        <v>1.794807324849476</v>
      </c>
      <c r="L254" s="511">
        <v>1</v>
      </c>
      <c r="M254" s="718">
        <v>0</v>
      </c>
      <c r="O254" s="524">
        <v>31.7346453616472</v>
      </c>
      <c r="Q254" s="589">
        <v>129</v>
      </c>
      <c r="R254" s="590">
        <v>0.87</v>
      </c>
      <c r="S254" s="589">
        <v>66</v>
      </c>
      <c r="T254" s="589">
        <v>1729</v>
      </c>
      <c r="U254" s="593"/>
    </row>
    <row r="255" spans="1:371" s="133" customFormat="1" ht="15" x14ac:dyDescent="0.2">
      <c r="A255" s="221">
        <v>444</v>
      </c>
      <c r="B255" s="221">
        <v>0</v>
      </c>
      <c r="C255" s="61">
        <v>1</v>
      </c>
      <c r="D255" s="61">
        <v>5</v>
      </c>
      <c r="E255" s="511">
        <v>192</v>
      </c>
      <c r="F255" s="867">
        <v>1192</v>
      </c>
      <c r="H255" s="511">
        <v>446</v>
      </c>
      <c r="I255" s="869">
        <v>76.235616438356203</v>
      </c>
      <c r="J255" s="514">
        <v>18.518518518518519</v>
      </c>
      <c r="K255" s="106">
        <v>1.7320508075688772</v>
      </c>
      <c r="L255" s="511">
        <v>0</v>
      </c>
      <c r="M255" s="718">
        <v>0</v>
      </c>
      <c r="O255" s="524">
        <v>22.2708825304382</v>
      </c>
      <c r="Q255" s="589">
        <v>116</v>
      </c>
      <c r="R255" s="590">
        <v>0.89</v>
      </c>
      <c r="S255" s="589">
        <v>83</v>
      </c>
      <c r="T255" s="589">
        <v>422</v>
      </c>
      <c r="U255" s="593"/>
    </row>
    <row r="256" spans="1:371" s="133" customFormat="1" x14ac:dyDescent="0.2">
      <c r="A256" s="274">
        <v>445</v>
      </c>
      <c r="B256" s="274">
        <v>0</v>
      </c>
      <c r="C256" s="61">
        <v>1</v>
      </c>
      <c r="D256" s="61">
        <v>5</v>
      </c>
      <c r="E256" s="511">
        <v>193</v>
      </c>
      <c r="F256" s="867">
        <v>1193</v>
      </c>
      <c r="H256" s="511">
        <v>447</v>
      </c>
      <c r="I256" s="869">
        <v>39.734246575342503</v>
      </c>
      <c r="J256" s="514">
        <v>28.7</v>
      </c>
      <c r="K256" s="106">
        <v>2.0152198666922452</v>
      </c>
      <c r="L256" s="511">
        <v>0</v>
      </c>
      <c r="M256" s="718">
        <v>0</v>
      </c>
      <c r="O256" s="524">
        <v>7.0887755454915897</v>
      </c>
      <c r="Q256" s="589">
        <v>83</v>
      </c>
      <c r="R256" s="590">
        <v>1.45</v>
      </c>
      <c r="S256" s="589">
        <v>54</v>
      </c>
      <c r="T256" s="589">
        <v>788</v>
      </c>
      <c r="U256" s="593"/>
    </row>
    <row r="257" spans="1:371" s="133" customFormat="1" ht="15" x14ac:dyDescent="0.2">
      <c r="A257" s="221">
        <v>447</v>
      </c>
      <c r="B257" s="221">
        <v>0</v>
      </c>
      <c r="C257" s="61">
        <v>1</v>
      </c>
      <c r="D257" s="61">
        <v>5</v>
      </c>
      <c r="E257" s="511">
        <v>195</v>
      </c>
      <c r="F257" s="867">
        <v>1195</v>
      </c>
      <c r="H257" s="511">
        <v>449</v>
      </c>
      <c r="I257" s="869">
        <v>70.632876712328795</v>
      </c>
      <c r="J257" s="514">
        <v>35.784483755347431</v>
      </c>
      <c r="K257" s="106">
        <v>2.5290973356779554</v>
      </c>
      <c r="L257" s="511">
        <v>0</v>
      </c>
      <c r="M257" s="718">
        <v>1</v>
      </c>
      <c r="O257" s="524">
        <v>35.446307761695799</v>
      </c>
      <c r="Q257" s="591"/>
      <c r="R257" s="590">
        <v>4.97</v>
      </c>
      <c r="S257" s="589">
        <v>12</v>
      </c>
      <c r="T257" s="591"/>
      <c r="U257" s="594"/>
    </row>
    <row r="258" spans="1:371" s="133" customFormat="1" x14ac:dyDescent="0.2">
      <c r="A258" s="274">
        <v>448</v>
      </c>
      <c r="B258" s="221">
        <v>0</v>
      </c>
      <c r="C258" s="61">
        <v>1</v>
      </c>
      <c r="D258" s="61">
        <v>5</v>
      </c>
      <c r="E258" s="511">
        <v>196</v>
      </c>
      <c r="F258" s="867">
        <v>1196</v>
      </c>
      <c r="H258" s="511">
        <v>450</v>
      </c>
      <c r="I258" s="869">
        <v>67.791780821917797</v>
      </c>
      <c r="J258" s="514">
        <v>20.761245674740486</v>
      </c>
      <c r="K258" s="106">
        <v>1.6832508230603465</v>
      </c>
      <c r="L258" s="511">
        <v>0</v>
      </c>
      <c r="M258" s="718">
        <v>0</v>
      </c>
      <c r="O258" s="524">
        <v>29.172836106421599</v>
      </c>
      <c r="Q258" s="589">
        <v>126</v>
      </c>
      <c r="R258" s="590">
        <v>0.55000000000000004</v>
      </c>
      <c r="S258" s="589">
        <v>148</v>
      </c>
      <c r="T258" s="589">
        <v>1900</v>
      </c>
      <c r="U258" s="593"/>
    </row>
    <row r="259" spans="1:371" s="133" customFormat="1" ht="15.75" customHeight="1" x14ac:dyDescent="0.2">
      <c r="A259" s="274">
        <v>547</v>
      </c>
      <c r="B259" s="27">
        <v>1</v>
      </c>
      <c r="C259" s="27">
        <v>1</v>
      </c>
      <c r="D259" s="27">
        <v>5</v>
      </c>
      <c r="E259" s="735">
        <v>197</v>
      </c>
      <c r="F259" s="867">
        <v>1197</v>
      </c>
      <c r="G259" s="27"/>
      <c r="H259" s="762">
        <v>451</v>
      </c>
      <c r="I259" s="107">
        <v>63.5013698630137</v>
      </c>
      <c r="J259" s="107">
        <v>32.4</v>
      </c>
      <c r="K259" s="79"/>
      <c r="L259" s="735">
        <v>0</v>
      </c>
      <c r="M259" s="113">
        <v>1</v>
      </c>
      <c r="N259" s="28"/>
      <c r="O259" s="739">
        <v>22</v>
      </c>
      <c r="P259" s="28"/>
      <c r="Q259" s="76"/>
      <c r="R259" s="742">
        <v>1.07</v>
      </c>
      <c r="S259" s="743">
        <v>70</v>
      </c>
      <c r="T259" s="76"/>
      <c r="U259" s="77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/>
      <c r="DV259" s="29"/>
      <c r="DW259" s="29"/>
      <c r="DX259" s="29"/>
      <c r="DY259" s="29"/>
      <c r="DZ259" s="29"/>
      <c r="EA259" s="29"/>
      <c r="EB259" s="29"/>
      <c r="EC259" s="29"/>
      <c r="ED259" s="29"/>
      <c r="EE259" s="29"/>
      <c r="EF259" s="29"/>
      <c r="EG259" s="29"/>
      <c r="EH259" s="29"/>
      <c r="EI259" s="29"/>
      <c r="EJ259" s="29"/>
      <c r="EK259" s="29"/>
      <c r="EL259" s="29"/>
      <c r="EM259" s="29"/>
      <c r="EN259" s="29"/>
      <c r="EO259" s="29"/>
      <c r="EP259" s="29"/>
      <c r="EQ259" s="29"/>
      <c r="ER259" s="29"/>
      <c r="ES259" s="29"/>
      <c r="ET259" s="29"/>
      <c r="EU259" s="29"/>
      <c r="EV259" s="29"/>
      <c r="EW259" s="29"/>
      <c r="EX259" s="29"/>
      <c r="EY259" s="29"/>
      <c r="EZ259" s="29"/>
      <c r="FA259" s="29"/>
      <c r="FB259" s="29"/>
      <c r="FC259" s="29"/>
      <c r="FD259" s="29"/>
      <c r="FE259" s="29"/>
      <c r="FF259" s="29"/>
      <c r="FG259" s="29"/>
      <c r="FH259" s="29"/>
      <c r="FI259" s="29"/>
      <c r="FJ259" s="29"/>
      <c r="FK259" s="29"/>
      <c r="FL259" s="29"/>
      <c r="FM259" s="29"/>
      <c r="FN259" s="29"/>
      <c r="FO259" s="29"/>
      <c r="FP259" s="29"/>
      <c r="FQ259" s="29"/>
      <c r="FR259" s="29"/>
      <c r="FS259" s="29"/>
      <c r="FT259" s="29"/>
      <c r="FU259" s="29"/>
      <c r="FV259" s="29"/>
      <c r="FW259" s="29"/>
      <c r="FX259" s="29"/>
      <c r="FY259" s="29"/>
      <c r="FZ259" s="29"/>
      <c r="GA259" s="29"/>
      <c r="GB259" s="29"/>
      <c r="GC259" s="29"/>
      <c r="GD259" s="29"/>
      <c r="GE259" s="29"/>
      <c r="GF259" s="29"/>
      <c r="GG259" s="29"/>
      <c r="GH259" s="29"/>
      <c r="GI259" s="29"/>
      <c r="GJ259" s="29"/>
      <c r="GK259" s="29"/>
      <c r="GL259" s="29"/>
      <c r="GM259" s="29"/>
      <c r="GN259" s="29"/>
      <c r="GO259" s="29"/>
      <c r="GP259" s="29"/>
      <c r="GQ259" s="29"/>
      <c r="GR259" s="29"/>
      <c r="GS259" s="29"/>
      <c r="GT259" s="29"/>
      <c r="GU259" s="29"/>
      <c r="GV259" s="29"/>
      <c r="GW259" s="29"/>
      <c r="GX259" s="29"/>
      <c r="GY259" s="29"/>
      <c r="GZ259" s="29"/>
      <c r="HA259" s="29"/>
      <c r="HB259" s="29"/>
      <c r="HC259" s="29"/>
      <c r="HD259" s="29"/>
      <c r="HE259" s="29"/>
      <c r="HF259" s="29"/>
      <c r="HG259" s="29"/>
      <c r="HH259" s="29"/>
      <c r="HI259" s="29"/>
      <c r="HJ259" s="29"/>
      <c r="HK259" s="29"/>
      <c r="HL259" s="29"/>
      <c r="HM259" s="29"/>
      <c r="HN259" s="29"/>
      <c r="HO259" s="29"/>
      <c r="HP259" s="29"/>
      <c r="HQ259" s="29"/>
      <c r="HR259" s="29"/>
      <c r="HS259" s="29"/>
      <c r="HT259" s="29"/>
      <c r="HU259" s="29"/>
      <c r="HV259" s="29"/>
      <c r="HW259" s="29"/>
      <c r="HX259" s="29"/>
      <c r="HY259" s="29"/>
      <c r="HZ259" s="29"/>
      <c r="IA259" s="29"/>
      <c r="IB259" s="29"/>
      <c r="IC259" s="29"/>
      <c r="ID259" s="29"/>
      <c r="IE259" s="29"/>
      <c r="IF259" s="29"/>
      <c r="IG259" s="29"/>
      <c r="IH259" s="29"/>
      <c r="II259" s="29"/>
      <c r="IJ259" s="29"/>
      <c r="IK259" s="29"/>
      <c r="IL259" s="29"/>
      <c r="IM259" s="29"/>
      <c r="IN259" s="29"/>
      <c r="IO259" s="29"/>
      <c r="IP259" s="29"/>
      <c r="IQ259" s="29"/>
      <c r="IR259" s="29"/>
      <c r="IS259" s="29"/>
      <c r="IT259" s="29"/>
      <c r="IU259" s="29"/>
      <c r="IV259" s="29"/>
      <c r="IW259" s="29"/>
      <c r="IX259" s="29"/>
      <c r="IY259" s="29"/>
      <c r="IZ259" s="29"/>
      <c r="JA259" s="29"/>
      <c r="JB259" s="29"/>
      <c r="JC259" s="29"/>
      <c r="JD259" s="29"/>
      <c r="JE259" s="29"/>
      <c r="JF259" s="29"/>
      <c r="JG259" s="29"/>
      <c r="JH259" s="29"/>
      <c r="JI259" s="29"/>
      <c r="JJ259" s="29"/>
      <c r="JK259" s="29"/>
      <c r="JL259" s="29"/>
      <c r="JM259" s="29"/>
      <c r="JN259" s="29"/>
      <c r="JO259" s="29"/>
      <c r="JP259" s="29"/>
      <c r="JQ259" s="29"/>
      <c r="JR259" s="29"/>
      <c r="JS259" s="29"/>
      <c r="JT259" s="29"/>
      <c r="JU259" s="29"/>
      <c r="JV259" s="29"/>
      <c r="JW259" s="29"/>
      <c r="JX259" s="29"/>
      <c r="JY259" s="29"/>
      <c r="JZ259" s="29"/>
      <c r="KA259" s="29"/>
      <c r="KB259" s="29"/>
      <c r="KC259" s="29"/>
      <c r="KD259" s="29"/>
      <c r="KE259" s="29"/>
      <c r="KF259" s="29"/>
      <c r="KG259" s="29"/>
      <c r="KH259" s="29"/>
      <c r="KI259" s="29"/>
      <c r="KJ259" s="29"/>
      <c r="KK259" s="29"/>
      <c r="KL259" s="29"/>
      <c r="KM259" s="29"/>
      <c r="KN259" s="29"/>
      <c r="KO259" s="29"/>
      <c r="KP259" s="29"/>
      <c r="KQ259" s="29"/>
      <c r="KR259" s="29"/>
      <c r="KS259" s="29"/>
      <c r="KT259" s="29"/>
      <c r="KU259" s="29"/>
      <c r="KV259" s="29"/>
      <c r="KW259" s="29"/>
      <c r="KX259" s="29"/>
      <c r="KY259" s="29"/>
      <c r="KZ259" s="29"/>
      <c r="LA259" s="29"/>
      <c r="LB259" s="29"/>
      <c r="LC259" s="29"/>
      <c r="LD259" s="29"/>
      <c r="LE259" s="29"/>
      <c r="LF259" s="29"/>
      <c r="LG259" s="29"/>
      <c r="LH259" s="29"/>
      <c r="LI259" s="29"/>
      <c r="LJ259" s="29"/>
      <c r="LK259" s="29"/>
      <c r="LL259" s="29"/>
      <c r="LM259" s="29"/>
      <c r="LN259" s="29"/>
      <c r="LO259" s="29"/>
      <c r="LP259" s="29"/>
      <c r="LQ259" s="29"/>
      <c r="LR259" s="29"/>
      <c r="LS259" s="29"/>
      <c r="LT259" s="29"/>
      <c r="LU259" s="29"/>
      <c r="LV259" s="29"/>
      <c r="LW259" s="29"/>
      <c r="LX259" s="29"/>
      <c r="LY259" s="29"/>
      <c r="LZ259" s="29"/>
      <c r="MA259" s="29"/>
      <c r="MB259" s="29"/>
      <c r="MC259" s="29"/>
      <c r="MD259" s="29"/>
      <c r="ME259" s="29"/>
      <c r="MF259" s="29"/>
      <c r="MG259" s="29"/>
      <c r="MH259" s="29"/>
      <c r="MI259" s="29"/>
      <c r="MJ259" s="29"/>
      <c r="MK259" s="29"/>
      <c r="ML259" s="29"/>
      <c r="MM259" s="29"/>
      <c r="MN259" s="29"/>
      <c r="MO259" s="29"/>
      <c r="MP259" s="29"/>
      <c r="MQ259" s="29"/>
      <c r="MR259" s="29"/>
      <c r="MS259" s="29"/>
      <c r="MT259" s="29"/>
      <c r="MU259" s="29"/>
      <c r="MV259" s="29"/>
      <c r="MW259" s="29"/>
      <c r="MX259" s="29"/>
      <c r="MY259" s="29"/>
      <c r="MZ259" s="29"/>
      <c r="NA259" s="29"/>
      <c r="NB259" s="29"/>
      <c r="NC259" s="29"/>
      <c r="ND259" s="29"/>
      <c r="NE259" s="29"/>
      <c r="NF259" s="29"/>
      <c r="NG259" s="29"/>
    </row>
    <row r="260" spans="1:371" s="133" customFormat="1" ht="15.75" customHeight="1" x14ac:dyDescent="0.2">
      <c r="A260" s="221">
        <v>548</v>
      </c>
      <c r="B260" s="27">
        <v>1</v>
      </c>
      <c r="C260" s="27">
        <v>1</v>
      </c>
      <c r="D260" s="27">
        <v>5</v>
      </c>
      <c r="E260" s="735">
        <v>198</v>
      </c>
      <c r="F260" s="867">
        <v>1198</v>
      </c>
      <c r="G260" s="27"/>
      <c r="H260" s="762">
        <v>451</v>
      </c>
      <c r="I260" s="107">
        <v>63.898630136986299</v>
      </c>
      <c r="J260" s="107">
        <v>24.2</v>
      </c>
      <c r="K260" s="79"/>
      <c r="L260" s="735">
        <v>1</v>
      </c>
      <c r="M260" s="113">
        <v>0</v>
      </c>
      <c r="N260" s="28"/>
      <c r="O260" s="739">
        <v>26</v>
      </c>
      <c r="P260" s="28"/>
      <c r="Q260" s="76"/>
      <c r="R260" s="742">
        <v>0.66</v>
      </c>
      <c r="S260" s="743">
        <v>90</v>
      </c>
      <c r="T260" s="76"/>
      <c r="U260" s="77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  <c r="FS260" s="29"/>
      <c r="FT260" s="29"/>
      <c r="FU260" s="29"/>
      <c r="FV260" s="29"/>
      <c r="FW260" s="29"/>
      <c r="FX260" s="29"/>
      <c r="FY260" s="29"/>
      <c r="FZ260" s="29"/>
      <c r="GA260" s="29"/>
      <c r="GB260" s="29"/>
      <c r="GC260" s="29"/>
      <c r="GD260" s="29"/>
      <c r="GE260" s="29"/>
      <c r="GF260" s="29"/>
      <c r="GG260" s="29"/>
      <c r="GH260" s="29"/>
      <c r="GI260" s="29"/>
      <c r="GJ260" s="29"/>
      <c r="GK260" s="29"/>
      <c r="GL260" s="29"/>
      <c r="GM260" s="29"/>
      <c r="GN260" s="29"/>
      <c r="GO260" s="29"/>
      <c r="GP260" s="29"/>
      <c r="GQ260" s="29"/>
      <c r="GR260" s="29"/>
      <c r="GS260" s="29"/>
      <c r="GT260" s="29"/>
      <c r="GU260" s="29"/>
      <c r="GV260" s="29"/>
      <c r="GW260" s="29"/>
      <c r="GX260" s="29"/>
      <c r="GY260" s="29"/>
      <c r="GZ260" s="29"/>
      <c r="HA260" s="29"/>
      <c r="HB260" s="29"/>
      <c r="HC260" s="29"/>
      <c r="HD260" s="29"/>
      <c r="HE260" s="29"/>
      <c r="HF260" s="29"/>
      <c r="HG260" s="29"/>
      <c r="HH260" s="29"/>
      <c r="HI260" s="29"/>
      <c r="HJ260" s="29"/>
      <c r="HK260" s="29"/>
      <c r="HL260" s="29"/>
      <c r="HM260" s="29"/>
      <c r="HN260" s="29"/>
      <c r="HO260" s="29"/>
      <c r="HP260" s="29"/>
      <c r="HQ260" s="29"/>
      <c r="HR260" s="29"/>
      <c r="HS260" s="29"/>
      <c r="HT260" s="29"/>
      <c r="HU260" s="29"/>
      <c r="HV260" s="29"/>
      <c r="HW260" s="29"/>
      <c r="HX260" s="29"/>
      <c r="HY260" s="29"/>
      <c r="HZ260" s="29"/>
      <c r="IA260" s="29"/>
      <c r="IB260" s="29"/>
      <c r="IC260" s="29"/>
      <c r="ID260" s="29"/>
      <c r="IE260" s="29"/>
      <c r="IF260" s="29"/>
      <c r="IG260" s="29"/>
      <c r="IH260" s="29"/>
      <c r="II260" s="29"/>
      <c r="IJ260" s="29"/>
      <c r="IK260" s="29"/>
      <c r="IL260" s="29"/>
      <c r="IM260" s="29"/>
      <c r="IN260" s="29"/>
      <c r="IO260" s="29"/>
      <c r="IP260" s="29"/>
      <c r="IQ260" s="29"/>
      <c r="IR260" s="29"/>
      <c r="IS260" s="29"/>
      <c r="IT260" s="29"/>
      <c r="IU260" s="29"/>
      <c r="IV260" s="29"/>
      <c r="IW260" s="29"/>
      <c r="IX260" s="29"/>
      <c r="IY260" s="29"/>
      <c r="IZ260" s="29"/>
      <c r="JA260" s="29"/>
      <c r="JB260" s="29"/>
      <c r="JC260" s="29"/>
      <c r="JD260" s="29"/>
      <c r="JE260" s="29"/>
      <c r="JF260" s="29"/>
      <c r="JG260" s="29"/>
      <c r="JH260" s="29"/>
      <c r="JI260" s="29"/>
      <c r="JJ260" s="29"/>
      <c r="JK260" s="29"/>
      <c r="JL260" s="29"/>
      <c r="JM260" s="29"/>
      <c r="JN260" s="29"/>
      <c r="JO260" s="29"/>
      <c r="JP260" s="29"/>
      <c r="JQ260" s="29"/>
      <c r="JR260" s="29"/>
      <c r="JS260" s="29"/>
      <c r="JT260" s="29"/>
      <c r="JU260" s="29"/>
      <c r="JV260" s="29"/>
      <c r="JW260" s="29"/>
      <c r="JX260" s="29"/>
      <c r="JY260" s="29"/>
      <c r="JZ260" s="29"/>
      <c r="KA260" s="29"/>
      <c r="KB260" s="29"/>
      <c r="KC260" s="29"/>
      <c r="KD260" s="29"/>
      <c r="KE260" s="29"/>
      <c r="KF260" s="29"/>
      <c r="KG260" s="29"/>
      <c r="KH260" s="29"/>
      <c r="KI260" s="29"/>
      <c r="KJ260" s="29"/>
      <c r="KK260" s="29"/>
      <c r="KL260" s="29"/>
      <c r="KM260" s="29"/>
      <c r="KN260" s="29"/>
      <c r="KO260" s="29"/>
      <c r="KP260" s="29"/>
      <c r="KQ260" s="29"/>
      <c r="KR260" s="29"/>
      <c r="KS260" s="29"/>
      <c r="KT260" s="29"/>
      <c r="KU260" s="29"/>
      <c r="KV260" s="29"/>
      <c r="KW260" s="29"/>
      <c r="KX260" s="29"/>
      <c r="KY260" s="29"/>
      <c r="KZ260" s="29"/>
      <c r="LA260" s="29"/>
      <c r="LB260" s="29"/>
      <c r="LC260" s="29"/>
      <c r="LD260" s="29"/>
      <c r="LE260" s="29"/>
      <c r="LF260" s="29"/>
      <c r="LG260" s="29"/>
      <c r="LH260" s="29"/>
      <c r="LI260" s="29"/>
      <c r="LJ260" s="29"/>
      <c r="LK260" s="29"/>
      <c r="LL260" s="29"/>
      <c r="LM260" s="29"/>
      <c r="LN260" s="29"/>
      <c r="LO260" s="29"/>
      <c r="LP260" s="29"/>
      <c r="LQ260" s="29"/>
      <c r="LR260" s="29"/>
      <c r="LS260" s="29"/>
      <c r="LT260" s="29"/>
      <c r="LU260" s="29"/>
      <c r="LV260" s="29"/>
      <c r="LW260" s="29"/>
      <c r="LX260" s="29"/>
      <c r="LY260" s="29"/>
      <c r="LZ260" s="29"/>
      <c r="MA260" s="29"/>
      <c r="MB260" s="29"/>
      <c r="MC260" s="29"/>
      <c r="MD260" s="29"/>
      <c r="ME260" s="29"/>
      <c r="MF260" s="29"/>
      <c r="MG260" s="29"/>
      <c r="MH260" s="29"/>
      <c r="MI260" s="29"/>
      <c r="MJ260" s="29"/>
      <c r="MK260" s="29"/>
      <c r="ML260" s="29"/>
      <c r="MM260" s="29"/>
      <c r="MN260" s="29"/>
      <c r="MO260" s="29"/>
      <c r="MP260" s="29"/>
      <c r="MQ260" s="29"/>
      <c r="MR260" s="29"/>
      <c r="MS260" s="29"/>
      <c r="MT260" s="29"/>
      <c r="MU260" s="29"/>
      <c r="MV260" s="29"/>
      <c r="MW260" s="29"/>
      <c r="MX260" s="29"/>
      <c r="MY260" s="29"/>
      <c r="MZ260" s="29"/>
      <c r="NA260" s="29"/>
      <c r="NB260" s="29"/>
      <c r="NC260" s="29"/>
      <c r="ND260" s="29"/>
      <c r="NE260" s="29"/>
      <c r="NF260" s="29"/>
      <c r="NG260" s="29"/>
    </row>
    <row r="261" spans="1:371" s="133" customFormat="1" x14ac:dyDescent="0.2">
      <c r="A261" s="221">
        <v>449</v>
      </c>
      <c r="B261" s="274">
        <v>0</v>
      </c>
      <c r="C261" s="61">
        <v>1</v>
      </c>
      <c r="D261" s="61">
        <v>5</v>
      </c>
      <c r="E261" s="511">
        <v>199</v>
      </c>
      <c r="F261" s="867">
        <v>1199</v>
      </c>
      <c r="H261" s="511">
        <v>452</v>
      </c>
      <c r="I261" s="869">
        <v>70.950684931506899</v>
      </c>
      <c r="J261" s="514">
        <v>23.384353741496604</v>
      </c>
      <c r="K261" s="106">
        <v>1.7549928774784245</v>
      </c>
      <c r="L261" s="511">
        <v>0</v>
      </c>
      <c r="M261" s="718">
        <v>0</v>
      </c>
      <c r="O261" s="524">
        <v>20.450555295604399</v>
      </c>
      <c r="Q261" s="591"/>
      <c r="R261" s="590">
        <v>0.97</v>
      </c>
      <c r="S261" s="589">
        <v>76</v>
      </c>
      <c r="T261" s="589">
        <v>2455</v>
      </c>
      <c r="U261" s="593"/>
    </row>
    <row r="262" spans="1:371" s="133" customFormat="1" ht="15" x14ac:dyDescent="0.2">
      <c r="A262" s="221">
        <v>452</v>
      </c>
      <c r="B262" s="221">
        <v>0</v>
      </c>
      <c r="C262" s="61">
        <v>1</v>
      </c>
      <c r="D262" s="61">
        <v>5</v>
      </c>
      <c r="E262" s="511">
        <v>203</v>
      </c>
      <c r="F262" s="867">
        <v>1203</v>
      </c>
      <c r="H262" s="511">
        <v>457</v>
      </c>
      <c r="I262" s="869">
        <v>57.920547945205499</v>
      </c>
      <c r="J262" s="514">
        <v>32.718619869125526</v>
      </c>
      <c r="K262" s="106">
        <v>2.0022209890241607</v>
      </c>
      <c r="L262" s="511">
        <v>0</v>
      </c>
      <c r="M262" s="718">
        <v>1</v>
      </c>
      <c r="O262" s="524">
        <v>19.079810621465398</v>
      </c>
      <c r="Q262" s="589">
        <v>280</v>
      </c>
      <c r="R262" s="590">
        <v>1.32</v>
      </c>
      <c r="S262" s="589">
        <v>56</v>
      </c>
      <c r="T262" s="589"/>
      <c r="U262" s="593">
        <v>4869</v>
      </c>
    </row>
    <row r="263" spans="1:371" s="133" customFormat="1" x14ac:dyDescent="0.2">
      <c r="A263" s="221">
        <v>453</v>
      </c>
      <c r="B263" s="274">
        <v>0</v>
      </c>
      <c r="C263" s="61">
        <v>1</v>
      </c>
      <c r="D263" s="61">
        <v>5</v>
      </c>
      <c r="E263" s="511">
        <v>204</v>
      </c>
      <c r="F263" s="867">
        <v>1204</v>
      </c>
      <c r="H263" s="511">
        <v>458</v>
      </c>
      <c r="I263" s="869">
        <v>43.238356164383603</v>
      </c>
      <c r="J263" s="514">
        <v>37.485714285714288</v>
      </c>
      <c r="K263" s="106">
        <v>2.3623199519869353</v>
      </c>
      <c r="L263" s="511">
        <v>0</v>
      </c>
      <c r="M263" s="718">
        <v>1</v>
      </c>
      <c r="O263" s="524">
        <v>30.2313585511531</v>
      </c>
      <c r="Q263" s="591"/>
      <c r="R263" s="590">
        <v>1.48</v>
      </c>
      <c r="S263" s="589">
        <v>52</v>
      </c>
      <c r="T263" s="591"/>
      <c r="U263" s="594"/>
    </row>
    <row r="264" spans="1:371" s="133" customFormat="1" ht="15" x14ac:dyDescent="0.2">
      <c r="A264" s="221">
        <v>455</v>
      </c>
      <c r="B264" s="221">
        <v>0</v>
      </c>
      <c r="C264" s="61">
        <v>1</v>
      </c>
      <c r="D264" s="61">
        <v>5</v>
      </c>
      <c r="E264" s="511">
        <v>206</v>
      </c>
      <c r="F264" s="867">
        <v>1206</v>
      </c>
      <c r="H264" s="511">
        <v>460</v>
      </c>
      <c r="I264" s="869">
        <v>77.104109589041101</v>
      </c>
      <c r="J264" s="514">
        <v>26.027582477014604</v>
      </c>
      <c r="K264" s="106">
        <v>1.9180429841087736</v>
      </c>
      <c r="L264" s="511">
        <v>0</v>
      </c>
      <c r="M264" s="718">
        <v>0</v>
      </c>
      <c r="O264" s="524">
        <v>29.172836106421599</v>
      </c>
      <c r="Q264" s="589">
        <v>105</v>
      </c>
      <c r="R264" s="590">
        <v>1.64</v>
      </c>
      <c r="S264" s="589">
        <v>41</v>
      </c>
      <c r="T264" s="589"/>
      <c r="U264" s="593">
        <v>465</v>
      </c>
    </row>
    <row r="265" spans="1:371" s="133" customFormat="1" ht="15" x14ac:dyDescent="0.2">
      <c r="A265" s="221">
        <v>456</v>
      </c>
      <c r="B265" s="221">
        <v>0</v>
      </c>
      <c r="C265" s="61">
        <v>1</v>
      </c>
      <c r="D265" s="61">
        <v>5</v>
      </c>
      <c r="E265" s="511">
        <v>207</v>
      </c>
      <c r="F265" s="867">
        <v>1207</v>
      </c>
      <c r="H265" s="511">
        <v>461</v>
      </c>
      <c r="I265" s="869">
        <v>68.501369863013693</v>
      </c>
      <c r="J265" s="514">
        <v>29</v>
      </c>
      <c r="K265" s="106">
        <v>1.9534513616218405</v>
      </c>
      <c r="L265" s="511">
        <v>0</v>
      </c>
      <c r="M265" s="718">
        <v>0</v>
      </c>
      <c r="O265" s="524">
        <v>9.0150794153884704</v>
      </c>
      <c r="Q265" s="591"/>
      <c r="R265" s="590">
        <v>1.38</v>
      </c>
      <c r="S265" s="589">
        <v>51</v>
      </c>
      <c r="T265" s="589"/>
      <c r="U265" s="593">
        <v>8794</v>
      </c>
    </row>
    <row r="266" spans="1:371" s="133" customFormat="1" ht="15.75" customHeight="1" x14ac:dyDescent="0.2">
      <c r="A266" s="221">
        <v>549</v>
      </c>
      <c r="B266" s="27">
        <v>1</v>
      </c>
      <c r="C266" s="27">
        <v>1</v>
      </c>
      <c r="D266" s="27">
        <v>5</v>
      </c>
      <c r="E266" s="735">
        <v>209</v>
      </c>
      <c r="F266" s="867">
        <v>1209</v>
      </c>
      <c r="G266" s="27"/>
      <c r="H266" s="735">
        <v>463</v>
      </c>
      <c r="I266" s="107">
        <v>73.06849315068493</v>
      </c>
      <c r="J266" s="107">
        <v>36.1</v>
      </c>
      <c r="K266" s="79"/>
      <c r="L266" s="735">
        <v>0</v>
      </c>
      <c r="M266" s="113">
        <v>1</v>
      </c>
      <c r="N266" s="28"/>
      <c r="O266" s="739">
        <v>32</v>
      </c>
      <c r="P266" s="28"/>
      <c r="Q266" s="76"/>
      <c r="R266" s="742">
        <v>2.0699999999999998</v>
      </c>
      <c r="S266" s="743">
        <v>32</v>
      </c>
      <c r="T266" s="76"/>
      <c r="U266" s="77">
        <v>8040</v>
      </c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DZ266" s="29"/>
      <c r="EA266" s="29"/>
      <c r="EB266" s="29"/>
      <c r="EC266" s="29"/>
      <c r="ED266" s="29"/>
      <c r="EE266" s="29"/>
      <c r="EF266" s="29"/>
      <c r="EG266" s="29"/>
      <c r="EH266" s="29"/>
      <c r="EI266" s="29"/>
      <c r="EJ266" s="29"/>
      <c r="EK266" s="29"/>
      <c r="EL266" s="29"/>
      <c r="EM266" s="29"/>
      <c r="EN266" s="29"/>
      <c r="EO266" s="29"/>
      <c r="EP266" s="29"/>
      <c r="EQ266" s="29"/>
      <c r="ER266" s="29"/>
      <c r="ES266" s="29"/>
      <c r="ET266" s="29"/>
      <c r="EU266" s="29"/>
      <c r="EV266" s="29"/>
      <c r="EW266" s="29"/>
      <c r="EX266" s="29"/>
      <c r="EY266" s="29"/>
      <c r="EZ266" s="29"/>
      <c r="FA266" s="29"/>
      <c r="FB266" s="29"/>
      <c r="FC266" s="29"/>
      <c r="FD266" s="29"/>
      <c r="FE266" s="29"/>
      <c r="FF266" s="29"/>
      <c r="FG266" s="29"/>
      <c r="FH266" s="29"/>
      <c r="FI266" s="29"/>
      <c r="FJ266" s="29"/>
      <c r="FK266" s="29"/>
      <c r="FL266" s="29"/>
      <c r="FM266" s="29"/>
      <c r="FN266" s="29"/>
      <c r="FO266" s="29"/>
      <c r="FP266" s="29"/>
      <c r="FQ266" s="29"/>
      <c r="FR266" s="29"/>
      <c r="FS266" s="29"/>
      <c r="FT266" s="29"/>
      <c r="FU266" s="29"/>
      <c r="FV266" s="29"/>
      <c r="FW266" s="29"/>
      <c r="FX266" s="29"/>
      <c r="FY266" s="29"/>
      <c r="FZ266" s="29"/>
      <c r="GA266" s="29"/>
      <c r="GB266" s="29"/>
      <c r="GC266" s="29"/>
      <c r="GD266" s="29"/>
      <c r="GE266" s="29"/>
      <c r="GF266" s="29"/>
      <c r="GG266" s="29"/>
      <c r="GH266" s="29"/>
      <c r="GI266" s="29"/>
      <c r="GJ266" s="29"/>
      <c r="GK266" s="29"/>
      <c r="GL266" s="29"/>
      <c r="GM266" s="29"/>
      <c r="GN266" s="29"/>
      <c r="GO266" s="29"/>
      <c r="GP266" s="29"/>
      <c r="GQ266" s="29"/>
      <c r="GR266" s="29"/>
      <c r="GS266" s="29"/>
      <c r="GT266" s="29"/>
      <c r="GU266" s="29"/>
      <c r="GV266" s="29"/>
      <c r="GW266" s="29"/>
      <c r="GX266" s="29"/>
      <c r="GY266" s="29"/>
      <c r="GZ266" s="29"/>
      <c r="HA266" s="29"/>
      <c r="HB266" s="29"/>
      <c r="HC266" s="29"/>
      <c r="HD266" s="29"/>
      <c r="HE266" s="29"/>
      <c r="HF266" s="29"/>
      <c r="HG266" s="29"/>
      <c r="HH266" s="29"/>
      <c r="HI266" s="29"/>
      <c r="HJ266" s="29"/>
      <c r="HK266" s="29"/>
      <c r="HL266" s="29"/>
      <c r="HM266" s="29"/>
      <c r="HN266" s="29"/>
      <c r="HO266" s="29"/>
      <c r="HP266" s="29"/>
      <c r="HQ266" s="29"/>
      <c r="HR266" s="29"/>
      <c r="HS266" s="29"/>
      <c r="HT266" s="29"/>
      <c r="HU266" s="29"/>
      <c r="HV266" s="29"/>
      <c r="HW266" s="29"/>
      <c r="HX266" s="29"/>
      <c r="HY266" s="29"/>
      <c r="HZ266" s="29"/>
      <c r="IA266" s="29"/>
      <c r="IB266" s="29"/>
      <c r="IC266" s="29"/>
      <c r="ID266" s="29"/>
      <c r="IE266" s="29"/>
      <c r="IF266" s="29"/>
      <c r="IG266" s="29"/>
      <c r="IH266" s="29"/>
      <c r="II266" s="29"/>
      <c r="IJ266" s="29"/>
      <c r="IK266" s="29"/>
      <c r="IL266" s="29"/>
      <c r="IM266" s="29"/>
      <c r="IN266" s="29"/>
      <c r="IO266" s="29"/>
      <c r="IP266" s="29"/>
      <c r="IQ266" s="29"/>
      <c r="IR266" s="29"/>
      <c r="IS266" s="29"/>
      <c r="IT266" s="29"/>
      <c r="IU266" s="29"/>
      <c r="IV266" s="29"/>
      <c r="IW266" s="29"/>
      <c r="IX266" s="29"/>
      <c r="IY266" s="29"/>
      <c r="IZ266" s="29"/>
      <c r="JA266" s="29"/>
      <c r="JB266" s="29"/>
      <c r="JC266" s="29"/>
      <c r="JD266" s="29"/>
      <c r="JE266" s="29"/>
      <c r="JF266" s="29"/>
      <c r="JG266" s="29"/>
      <c r="JH266" s="29"/>
      <c r="JI266" s="29"/>
      <c r="JJ266" s="29"/>
      <c r="JK266" s="29"/>
      <c r="JL266" s="29"/>
      <c r="JM266" s="29"/>
      <c r="JN266" s="29"/>
      <c r="JO266" s="29"/>
      <c r="JP266" s="29"/>
      <c r="JQ266" s="29"/>
      <c r="JR266" s="29"/>
      <c r="JS266" s="29"/>
      <c r="JT266" s="29"/>
      <c r="JU266" s="29"/>
      <c r="JV266" s="29"/>
      <c r="JW266" s="29"/>
      <c r="JX266" s="29"/>
      <c r="JY266" s="29"/>
      <c r="JZ266" s="29"/>
      <c r="KA266" s="29"/>
      <c r="KB266" s="29"/>
      <c r="KC266" s="29"/>
      <c r="KD266" s="29"/>
      <c r="KE266" s="29"/>
      <c r="KF266" s="29"/>
      <c r="KG266" s="29"/>
      <c r="KH266" s="29"/>
      <c r="KI266" s="29"/>
      <c r="KJ266" s="29"/>
      <c r="KK266" s="29"/>
      <c r="KL266" s="29"/>
      <c r="KM266" s="29"/>
      <c r="KN266" s="29"/>
      <c r="KO266" s="29"/>
      <c r="KP266" s="29"/>
      <c r="KQ266" s="29"/>
      <c r="KR266" s="29"/>
      <c r="KS266" s="29"/>
      <c r="KT266" s="29"/>
      <c r="KU266" s="29"/>
      <c r="KV266" s="29"/>
      <c r="KW266" s="29"/>
      <c r="KX266" s="29"/>
      <c r="KY266" s="29"/>
      <c r="KZ266" s="29"/>
      <c r="LA266" s="29"/>
      <c r="LB266" s="29"/>
      <c r="LC266" s="29"/>
      <c r="LD266" s="29"/>
      <c r="LE266" s="29"/>
      <c r="LF266" s="29"/>
      <c r="LG266" s="29"/>
      <c r="LH266" s="29"/>
      <c r="LI266" s="29"/>
      <c r="LJ266" s="29"/>
      <c r="LK266" s="29"/>
      <c r="LL266" s="29"/>
      <c r="LM266" s="29"/>
      <c r="LN266" s="29"/>
      <c r="LO266" s="29"/>
      <c r="LP266" s="29"/>
      <c r="LQ266" s="29"/>
      <c r="LR266" s="29"/>
      <c r="LS266" s="29"/>
      <c r="LT266" s="29"/>
      <c r="LU266" s="29"/>
      <c r="LV266" s="29"/>
      <c r="LW266" s="29"/>
      <c r="LX266" s="29"/>
      <c r="LY266" s="29"/>
      <c r="LZ266" s="29"/>
      <c r="MA266" s="29"/>
      <c r="MB266" s="29"/>
      <c r="MC266" s="29"/>
      <c r="MD266" s="29"/>
      <c r="ME266" s="29"/>
      <c r="MF266" s="29"/>
      <c r="MG266" s="29"/>
      <c r="MH266" s="29"/>
      <c r="MI266" s="29"/>
      <c r="MJ266" s="29"/>
      <c r="MK266" s="29"/>
      <c r="ML266" s="29"/>
      <c r="MM266" s="29"/>
      <c r="MN266" s="29"/>
      <c r="MO266" s="29"/>
      <c r="MP266" s="29"/>
      <c r="MQ266" s="29"/>
      <c r="MR266" s="29"/>
      <c r="MS266" s="29"/>
      <c r="MT266" s="29"/>
      <c r="MU266" s="29"/>
      <c r="MV266" s="29"/>
      <c r="MW266" s="29"/>
      <c r="MX266" s="29"/>
      <c r="MY266" s="29"/>
      <c r="MZ266" s="29"/>
      <c r="NA266" s="29"/>
      <c r="NB266" s="29"/>
      <c r="NC266" s="29"/>
      <c r="ND266" s="29"/>
      <c r="NE266" s="29"/>
      <c r="NF266" s="29"/>
      <c r="NG266" s="29"/>
    </row>
    <row r="267" spans="1:371" s="133" customFormat="1" ht="15" x14ac:dyDescent="0.2">
      <c r="A267" s="221">
        <v>459</v>
      </c>
      <c r="B267" s="221">
        <v>0</v>
      </c>
      <c r="C267" s="61">
        <v>1</v>
      </c>
      <c r="D267" s="61">
        <v>5</v>
      </c>
      <c r="E267" s="511">
        <v>213</v>
      </c>
      <c r="F267" s="867">
        <v>1213</v>
      </c>
      <c r="H267" s="511">
        <v>468</v>
      </c>
      <c r="I267" s="869">
        <v>56.715068493150703</v>
      </c>
      <c r="J267" s="514">
        <v>25.601469237832877</v>
      </c>
      <c r="K267" s="106">
        <v>1.7873397364052905</v>
      </c>
      <c r="L267" s="511">
        <v>1</v>
      </c>
      <c r="M267" s="718">
        <v>0</v>
      </c>
      <c r="O267" s="524">
        <v>39.181471684752097</v>
      </c>
      <c r="Q267" s="591"/>
      <c r="R267" s="590">
        <v>0.89</v>
      </c>
      <c r="S267" s="589">
        <v>65</v>
      </c>
      <c r="T267" s="589"/>
      <c r="U267" s="593">
        <v>1016</v>
      </c>
    </row>
    <row r="268" spans="1:371" s="133" customFormat="1" x14ac:dyDescent="0.2">
      <c r="A268" s="274">
        <v>460</v>
      </c>
      <c r="B268" s="221">
        <v>0</v>
      </c>
      <c r="C268" s="61">
        <v>1</v>
      </c>
      <c r="D268" s="61">
        <v>5</v>
      </c>
      <c r="E268" s="511">
        <v>214</v>
      </c>
      <c r="F268" s="867">
        <v>1214</v>
      </c>
      <c r="H268" s="511">
        <v>471</v>
      </c>
      <c r="I268" s="869">
        <v>68.780821917808197</v>
      </c>
      <c r="J268" s="514">
        <v>23.087594133967499</v>
      </c>
      <c r="K268" s="106">
        <v>1.8380696395947571</v>
      </c>
      <c r="L268" s="511">
        <v>0</v>
      </c>
      <c r="M268" s="718">
        <v>1</v>
      </c>
      <c r="O268" s="524">
        <v>6.1487610541984203</v>
      </c>
      <c r="Q268" s="591"/>
      <c r="R268" s="590">
        <v>1.33</v>
      </c>
      <c r="S268" s="589">
        <v>53</v>
      </c>
      <c r="T268" s="589"/>
      <c r="U268" s="593">
        <v>5270</v>
      </c>
    </row>
    <row r="269" spans="1:371" s="133" customFormat="1" ht="15" x14ac:dyDescent="0.2">
      <c r="A269" s="221">
        <v>462</v>
      </c>
      <c r="B269" s="221">
        <v>0</v>
      </c>
      <c r="C269" s="61">
        <v>1</v>
      </c>
      <c r="D269" s="61">
        <v>5</v>
      </c>
      <c r="E269" s="511">
        <v>216</v>
      </c>
      <c r="F269" s="867">
        <v>1216</v>
      </c>
      <c r="H269" s="511">
        <v>476</v>
      </c>
      <c r="I269" s="869">
        <v>52.249315068493203</v>
      </c>
      <c r="J269" s="514">
        <v>30.795847750865054</v>
      </c>
      <c r="K269" s="106">
        <v>2.0500677495579938</v>
      </c>
      <c r="L269" s="511">
        <v>0</v>
      </c>
      <c r="M269" s="718">
        <v>1</v>
      </c>
      <c r="O269" s="524">
        <v>20.450555295604399</v>
      </c>
      <c r="Q269" s="589">
        <v>155</v>
      </c>
      <c r="R269" s="590">
        <v>0.84</v>
      </c>
      <c r="S269" s="589">
        <v>96</v>
      </c>
      <c r="T269" s="589"/>
      <c r="U269" s="593">
        <v>577</v>
      </c>
    </row>
    <row r="270" spans="1:371" s="133" customFormat="1" x14ac:dyDescent="0.2">
      <c r="A270" s="274">
        <v>463</v>
      </c>
      <c r="B270" s="221">
        <v>0</v>
      </c>
      <c r="C270" s="61">
        <v>1</v>
      </c>
      <c r="D270" s="61">
        <v>5</v>
      </c>
      <c r="E270" s="511">
        <v>217</v>
      </c>
      <c r="F270" s="867">
        <v>1217</v>
      </c>
      <c r="H270" s="511">
        <v>478</v>
      </c>
      <c r="I270" s="869">
        <v>64.816438356164397</v>
      </c>
      <c r="J270" s="514">
        <v>21.799445105033691</v>
      </c>
      <c r="K270" s="106">
        <v>1.7860571099491751</v>
      </c>
      <c r="L270" s="511">
        <v>0</v>
      </c>
      <c r="M270" s="718">
        <v>0</v>
      </c>
      <c r="O270" s="524">
        <v>25.1322249528498</v>
      </c>
      <c r="Q270" s="589">
        <v>83</v>
      </c>
      <c r="R270" s="590">
        <v>1.17</v>
      </c>
      <c r="S270" s="589">
        <v>63</v>
      </c>
      <c r="T270" s="589"/>
      <c r="U270" s="593">
        <v>7406</v>
      </c>
    </row>
    <row r="271" spans="1:371" s="133" customFormat="1" x14ac:dyDescent="0.2">
      <c r="A271" s="221">
        <v>465</v>
      </c>
      <c r="B271" s="274">
        <v>0</v>
      </c>
      <c r="C271" s="61">
        <v>1</v>
      </c>
      <c r="D271" s="61">
        <v>5</v>
      </c>
      <c r="E271" s="511">
        <v>219</v>
      </c>
      <c r="F271" s="867">
        <v>1219</v>
      </c>
      <c r="H271" s="511">
        <v>481</v>
      </c>
      <c r="I271" s="869">
        <v>60.424657534246599</v>
      </c>
      <c r="J271" s="514">
        <v>23.147255121330193</v>
      </c>
      <c r="K271" s="106">
        <v>1.6380883167074152</v>
      </c>
      <c r="L271" s="511">
        <v>0</v>
      </c>
      <c r="M271" s="718">
        <v>0</v>
      </c>
      <c r="O271" s="524">
        <v>19.5398259420739</v>
      </c>
      <c r="Q271" s="589">
        <v>93</v>
      </c>
      <c r="R271" s="590">
        <v>2.15</v>
      </c>
      <c r="S271" s="589">
        <v>31</v>
      </c>
      <c r="T271" s="589"/>
      <c r="U271" s="593">
        <v>4178</v>
      </c>
    </row>
    <row r="272" spans="1:371" s="133" customFormat="1" ht="15" x14ac:dyDescent="0.2">
      <c r="A272" s="221">
        <v>467</v>
      </c>
      <c r="B272" s="221">
        <v>0</v>
      </c>
      <c r="C272" s="61">
        <v>1</v>
      </c>
      <c r="D272" s="61">
        <v>5</v>
      </c>
      <c r="E272" s="511">
        <v>221</v>
      </c>
      <c r="F272" s="867">
        <v>1221</v>
      </c>
      <c r="H272" s="511">
        <v>486</v>
      </c>
      <c r="I272" s="869">
        <v>47.304109589041097</v>
      </c>
      <c r="J272" s="514">
        <v>26.122448979591837</v>
      </c>
      <c r="K272" s="106">
        <v>1.9720265943665387</v>
      </c>
      <c r="L272" s="511">
        <v>0</v>
      </c>
      <c r="M272" s="718">
        <v>0</v>
      </c>
      <c r="O272" s="524">
        <v>39.046075043523999</v>
      </c>
      <c r="Q272" s="589">
        <v>108</v>
      </c>
      <c r="R272" s="590">
        <v>11.2</v>
      </c>
      <c r="S272" s="589">
        <v>5</v>
      </c>
      <c r="T272" s="589"/>
      <c r="U272" s="593">
        <v>3384</v>
      </c>
    </row>
    <row r="273" spans="1:371" s="133" customFormat="1" ht="15" customHeight="1" x14ac:dyDescent="0.2">
      <c r="A273" s="221">
        <v>473</v>
      </c>
      <c r="B273" s="274">
        <v>0</v>
      </c>
      <c r="C273" s="61">
        <v>1</v>
      </c>
      <c r="D273" s="61">
        <v>5</v>
      </c>
      <c r="E273" s="511">
        <v>229</v>
      </c>
      <c r="F273" s="867">
        <v>1229</v>
      </c>
      <c r="H273" s="511">
        <v>496</v>
      </c>
      <c r="I273" s="869">
        <v>41.441095890410999</v>
      </c>
      <c r="J273" s="514">
        <v>23.560032449972962</v>
      </c>
      <c r="K273" s="106">
        <v>1.8248592030924224</v>
      </c>
      <c r="L273" s="511">
        <v>0</v>
      </c>
      <c r="M273" s="718">
        <v>0</v>
      </c>
      <c r="O273" s="524">
        <v>18.2460754499876</v>
      </c>
      <c r="Q273" s="591">
        <v>106</v>
      </c>
      <c r="R273" s="590">
        <v>1.05</v>
      </c>
      <c r="S273" s="589">
        <v>78</v>
      </c>
      <c r="T273" s="589"/>
      <c r="U273" s="593">
        <v>3076</v>
      </c>
    </row>
    <row r="274" spans="1:371" s="29" customFormat="1" ht="15" x14ac:dyDescent="0.2">
      <c r="A274" s="221">
        <v>474</v>
      </c>
      <c r="B274" s="221">
        <v>0</v>
      </c>
      <c r="C274" s="61">
        <v>1</v>
      </c>
      <c r="D274" s="61">
        <v>5</v>
      </c>
      <c r="E274" s="511">
        <v>231</v>
      </c>
      <c r="F274" s="867">
        <v>1231</v>
      </c>
      <c r="G274" s="133"/>
      <c r="H274" s="511">
        <v>499</v>
      </c>
      <c r="I274" s="869">
        <v>60.772602739725997</v>
      </c>
      <c r="J274" s="514">
        <v>30.178326474622764</v>
      </c>
      <c r="K274" s="106">
        <v>1.8878559267062729</v>
      </c>
      <c r="L274" s="511">
        <v>1</v>
      </c>
      <c r="M274" s="718">
        <v>0</v>
      </c>
      <c r="N274" s="133"/>
      <c r="O274" s="524">
        <v>26.30859375</v>
      </c>
      <c r="P274" s="133"/>
      <c r="Q274" s="589">
        <v>81</v>
      </c>
      <c r="R274" s="590">
        <v>1.28</v>
      </c>
      <c r="S274" s="589">
        <v>42</v>
      </c>
      <c r="T274" s="589"/>
      <c r="U274" s="593">
        <v>1454</v>
      </c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33"/>
      <c r="BF274" s="133"/>
      <c r="BG274" s="133"/>
      <c r="BH274" s="133"/>
      <c r="BI274" s="133"/>
      <c r="BJ274" s="133"/>
      <c r="BK274" s="133"/>
      <c r="BL274" s="133"/>
      <c r="BM274" s="133"/>
      <c r="BN274" s="133"/>
      <c r="BO274" s="133"/>
      <c r="BP274" s="133"/>
      <c r="BQ274" s="133"/>
      <c r="BR274" s="133"/>
      <c r="BS274" s="133"/>
      <c r="BT274" s="133"/>
      <c r="BU274" s="133"/>
      <c r="BV274" s="133"/>
      <c r="BW274" s="133"/>
      <c r="BX274" s="133"/>
      <c r="BY274" s="133"/>
      <c r="BZ274" s="133"/>
      <c r="CA274" s="133"/>
      <c r="CB274" s="133"/>
      <c r="CC274" s="133"/>
      <c r="CD274" s="133"/>
      <c r="CE274" s="133"/>
      <c r="CF274" s="133"/>
      <c r="CG274" s="133"/>
      <c r="CH274" s="133"/>
      <c r="CI274" s="133"/>
      <c r="CJ274" s="133"/>
      <c r="CK274" s="133"/>
      <c r="CL274" s="133"/>
      <c r="CM274" s="133"/>
      <c r="CN274" s="133"/>
      <c r="CO274" s="133"/>
      <c r="CP274" s="133"/>
      <c r="CQ274" s="133"/>
      <c r="CR274" s="133"/>
      <c r="CS274" s="133"/>
      <c r="CT274" s="133"/>
      <c r="CU274" s="133"/>
      <c r="CV274" s="133"/>
      <c r="CW274" s="133"/>
      <c r="CX274" s="133"/>
      <c r="CY274" s="133"/>
      <c r="CZ274" s="133"/>
      <c r="DA274" s="133"/>
      <c r="DB274" s="133"/>
      <c r="DC274" s="133"/>
      <c r="DD274" s="133"/>
      <c r="DE274" s="133"/>
      <c r="DF274" s="133"/>
      <c r="DG274" s="133"/>
      <c r="DH274" s="133"/>
      <c r="DI274" s="133"/>
      <c r="DJ274" s="133"/>
      <c r="DK274" s="133"/>
      <c r="DL274" s="133"/>
      <c r="DM274" s="133"/>
      <c r="DN274" s="133"/>
      <c r="DO274" s="133"/>
      <c r="DP274" s="133"/>
      <c r="DQ274" s="133"/>
      <c r="DR274" s="133"/>
      <c r="DS274" s="133"/>
      <c r="DT274" s="133"/>
      <c r="DU274" s="133"/>
      <c r="DV274" s="133"/>
      <c r="DW274" s="133"/>
      <c r="DX274" s="133"/>
      <c r="DY274" s="133"/>
      <c r="DZ274" s="133"/>
      <c r="EA274" s="133"/>
      <c r="EB274" s="133"/>
      <c r="EC274" s="133"/>
      <c r="ED274" s="133"/>
      <c r="EE274" s="133"/>
      <c r="EF274" s="133"/>
      <c r="EG274" s="133"/>
      <c r="EH274" s="133"/>
      <c r="EI274" s="133"/>
      <c r="EJ274" s="133"/>
      <c r="EK274" s="133"/>
      <c r="EL274" s="133"/>
      <c r="EM274" s="133"/>
      <c r="EN274" s="133"/>
      <c r="EO274" s="133"/>
      <c r="EP274" s="133"/>
      <c r="EQ274" s="133"/>
      <c r="ER274" s="133"/>
      <c r="ES274" s="133"/>
      <c r="ET274" s="133"/>
      <c r="EU274" s="133"/>
      <c r="EV274" s="133"/>
      <c r="EW274" s="133"/>
      <c r="EX274" s="133"/>
      <c r="EY274" s="133"/>
      <c r="EZ274" s="133"/>
      <c r="FA274" s="133"/>
      <c r="FB274" s="133"/>
      <c r="FC274" s="133"/>
      <c r="FD274" s="133"/>
      <c r="FE274" s="133"/>
      <c r="FF274" s="133"/>
      <c r="FG274" s="133"/>
      <c r="FH274" s="133"/>
      <c r="FI274" s="133"/>
      <c r="FJ274" s="133"/>
      <c r="FK274" s="133"/>
      <c r="FL274" s="133"/>
      <c r="FM274" s="133"/>
      <c r="FN274" s="133"/>
      <c r="FO274" s="133"/>
      <c r="FP274" s="133"/>
      <c r="FQ274" s="133"/>
      <c r="FR274" s="133"/>
      <c r="FS274" s="133"/>
      <c r="FT274" s="133"/>
      <c r="FU274" s="133"/>
      <c r="FV274" s="133"/>
      <c r="FW274" s="133"/>
      <c r="FX274" s="133"/>
      <c r="FY274" s="133"/>
      <c r="FZ274" s="133"/>
      <c r="GA274" s="133"/>
      <c r="GB274" s="133"/>
      <c r="GC274" s="133"/>
      <c r="GD274" s="133"/>
      <c r="GE274" s="133"/>
      <c r="GF274" s="133"/>
      <c r="GG274" s="133"/>
      <c r="GH274" s="133"/>
      <c r="GI274" s="133"/>
      <c r="GJ274" s="133"/>
      <c r="GK274" s="133"/>
      <c r="GL274" s="133"/>
      <c r="GM274" s="133"/>
      <c r="GN274" s="133"/>
      <c r="GO274" s="133"/>
      <c r="GP274" s="133"/>
      <c r="GQ274" s="133"/>
      <c r="GR274" s="133"/>
      <c r="GS274" s="133"/>
      <c r="GT274" s="133"/>
      <c r="GU274" s="133"/>
      <c r="GV274" s="133"/>
      <c r="GW274" s="133"/>
      <c r="GX274" s="133"/>
      <c r="GY274" s="133"/>
      <c r="GZ274" s="133"/>
      <c r="HA274" s="133"/>
      <c r="HB274" s="133"/>
      <c r="HC274" s="133"/>
      <c r="HD274" s="133"/>
      <c r="HE274" s="133"/>
      <c r="HF274" s="133"/>
      <c r="HG274" s="133"/>
      <c r="HH274" s="133"/>
      <c r="HI274" s="133"/>
      <c r="HJ274" s="133"/>
      <c r="HK274" s="133"/>
      <c r="HL274" s="133"/>
      <c r="HM274" s="133"/>
      <c r="HN274" s="133"/>
      <c r="HO274" s="133"/>
      <c r="HP274" s="133"/>
      <c r="HQ274" s="133"/>
      <c r="HR274" s="133"/>
      <c r="HS274" s="133"/>
      <c r="HT274" s="133"/>
      <c r="HU274" s="133"/>
      <c r="HV274" s="133"/>
      <c r="HW274" s="133"/>
      <c r="HX274" s="133"/>
      <c r="HY274" s="133"/>
      <c r="HZ274" s="133"/>
      <c r="IA274" s="133"/>
      <c r="IB274" s="133"/>
      <c r="IC274" s="133"/>
      <c r="ID274" s="133"/>
      <c r="IE274" s="133"/>
      <c r="IF274" s="133"/>
      <c r="IG274" s="133"/>
      <c r="IH274" s="133"/>
      <c r="II274" s="133"/>
      <c r="IJ274" s="133"/>
      <c r="IK274" s="133"/>
      <c r="IL274" s="133"/>
      <c r="IM274" s="133"/>
      <c r="IN274" s="133"/>
      <c r="IO274" s="133"/>
      <c r="IP274" s="133"/>
      <c r="IQ274" s="133"/>
      <c r="IR274" s="133"/>
      <c r="IS274" s="133"/>
      <c r="IT274" s="133"/>
      <c r="IU274" s="133"/>
      <c r="IV274" s="133"/>
      <c r="IW274" s="133"/>
      <c r="IX274" s="133"/>
      <c r="IY274" s="133"/>
      <c r="IZ274" s="133"/>
      <c r="JA274" s="133"/>
      <c r="JB274" s="133"/>
      <c r="JC274" s="133"/>
      <c r="JD274" s="133"/>
      <c r="JE274" s="133"/>
      <c r="JF274" s="133"/>
      <c r="JG274" s="133"/>
      <c r="JH274" s="133"/>
      <c r="JI274" s="133"/>
      <c r="JJ274" s="133"/>
      <c r="JK274" s="133"/>
      <c r="JL274" s="133"/>
      <c r="JM274" s="133"/>
      <c r="JN274" s="133"/>
      <c r="JO274" s="133"/>
      <c r="JP274" s="133"/>
      <c r="JQ274" s="133"/>
      <c r="JR274" s="133"/>
      <c r="JS274" s="133"/>
      <c r="JT274" s="133"/>
      <c r="JU274" s="133"/>
      <c r="JV274" s="133"/>
      <c r="JW274" s="133"/>
      <c r="JX274" s="133"/>
      <c r="JY274" s="133"/>
      <c r="JZ274" s="133"/>
      <c r="KA274" s="133"/>
      <c r="KB274" s="133"/>
      <c r="KC274" s="133"/>
      <c r="KD274" s="133"/>
      <c r="KE274" s="133"/>
      <c r="KF274" s="133"/>
      <c r="KG274" s="133"/>
      <c r="KH274" s="133"/>
      <c r="KI274" s="133"/>
      <c r="KJ274" s="133"/>
      <c r="KK274" s="133"/>
      <c r="KL274" s="133"/>
      <c r="KM274" s="133"/>
      <c r="KN274" s="133"/>
      <c r="KO274" s="133"/>
      <c r="KP274" s="133"/>
      <c r="KQ274" s="133"/>
      <c r="KR274" s="133"/>
      <c r="KS274" s="133"/>
      <c r="KT274" s="133"/>
      <c r="KU274" s="133"/>
      <c r="KV274" s="133"/>
      <c r="KW274" s="133"/>
      <c r="KX274" s="133"/>
      <c r="KY274" s="133"/>
      <c r="KZ274" s="133"/>
      <c r="LA274" s="133"/>
      <c r="LB274" s="133"/>
      <c r="LC274" s="133"/>
      <c r="LD274" s="133"/>
      <c r="LE274" s="133"/>
      <c r="LF274" s="133"/>
      <c r="LG274" s="133"/>
      <c r="LH274" s="133"/>
      <c r="LI274" s="133"/>
      <c r="LJ274" s="133"/>
      <c r="LK274" s="133"/>
      <c r="LL274" s="133"/>
      <c r="LM274" s="133"/>
      <c r="LN274" s="133"/>
      <c r="LO274" s="133"/>
      <c r="LP274" s="133"/>
      <c r="LQ274" s="133"/>
      <c r="LR274" s="133"/>
      <c r="LS274" s="133"/>
      <c r="LT274" s="133"/>
      <c r="LU274" s="133"/>
      <c r="LV274" s="133"/>
      <c r="LW274" s="133"/>
      <c r="LX274" s="133"/>
      <c r="LY274" s="133"/>
      <c r="LZ274" s="133"/>
      <c r="MA274" s="133"/>
      <c r="MB274" s="133"/>
      <c r="MC274" s="133"/>
      <c r="MD274" s="133"/>
      <c r="ME274" s="133"/>
      <c r="MF274" s="133"/>
      <c r="MG274" s="133"/>
      <c r="MH274" s="133"/>
      <c r="MI274" s="133"/>
      <c r="MJ274" s="133"/>
      <c r="MK274" s="133"/>
      <c r="ML274" s="133"/>
      <c r="MM274" s="133"/>
      <c r="MN274" s="133"/>
      <c r="MO274" s="133"/>
      <c r="MP274" s="133"/>
      <c r="MQ274" s="133"/>
      <c r="MR274" s="133"/>
      <c r="MS274" s="133"/>
      <c r="MT274" s="133"/>
      <c r="MU274" s="133"/>
      <c r="MV274" s="133"/>
      <c r="MW274" s="133"/>
      <c r="MX274" s="133"/>
      <c r="MY274" s="133"/>
      <c r="MZ274" s="133"/>
      <c r="NA274" s="133"/>
      <c r="NB274" s="133"/>
      <c r="NC274" s="133"/>
      <c r="ND274" s="133"/>
      <c r="NE274" s="133"/>
      <c r="NF274" s="133"/>
      <c r="NG274" s="133"/>
    </row>
    <row r="275" spans="1:371" s="29" customFormat="1" x14ac:dyDescent="0.2">
      <c r="A275" s="274">
        <v>475</v>
      </c>
      <c r="B275" s="221">
        <v>0</v>
      </c>
      <c r="C275" s="61">
        <v>1</v>
      </c>
      <c r="D275" s="61">
        <v>5</v>
      </c>
      <c r="E275" s="511">
        <v>232</v>
      </c>
      <c r="F275" s="867">
        <v>1232</v>
      </c>
      <c r="G275" s="133"/>
      <c r="H275" s="511">
        <v>500</v>
      </c>
      <c r="I275" s="869">
        <v>44.9643835616438</v>
      </c>
      <c r="J275" s="514">
        <v>35.492457852706295</v>
      </c>
      <c r="K275" s="106">
        <v>2.0284093384828528</v>
      </c>
      <c r="L275" s="511">
        <v>0</v>
      </c>
      <c r="M275" s="718">
        <v>0</v>
      </c>
      <c r="N275" s="133"/>
      <c r="O275" s="524">
        <v>35.6284386956305</v>
      </c>
      <c r="P275" s="133"/>
      <c r="Q275" s="591"/>
      <c r="R275" s="590">
        <v>1.1200000000000001</v>
      </c>
      <c r="S275" s="589">
        <v>71</v>
      </c>
      <c r="T275" s="589"/>
      <c r="U275" s="593">
        <v>790</v>
      </c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33"/>
      <c r="BG275" s="133"/>
      <c r="BH275" s="133"/>
      <c r="BI275" s="133"/>
      <c r="BJ275" s="133"/>
      <c r="BK275" s="133"/>
      <c r="BL275" s="133"/>
      <c r="BM275" s="133"/>
      <c r="BN275" s="133"/>
      <c r="BO275" s="133"/>
      <c r="BP275" s="133"/>
      <c r="BQ275" s="133"/>
      <c r="BR275" s="133"/>
      <c r="BS275" s="133"/>
      <c r="BT275" s="133"/>
      <c r="BU275" s="133"/>
      <c r="BV275" s="133"/>
      <c r="BW275" s="133"/>
      <c r="BX275" s="133"/>
      <c r="BY275" s="133"/>
      <c r="BZ275" s="133"/>
      <c r="CA275" s="133"/>
      <c r="CB275" s="133"/>
      <c r="CC275" s="133"/>
      <c r="CD275" s="133"/>
      <c r="CE275" s="133"/>
      <c r="CF275" s="133"/>
      <c r="CG275" s="133"/>
      <c r="CH275" s="133"/>
      <c r="CI275" s="133"/>
      <c r="CJ275" s="133"/>
      <c r="CK275" s="133"/>
      <c r="CL275" s="133"/>
      <c r="CM275" s="133"/>
      <c r="CN275" s="133"/>
      <c r="CO275" s="133"/>
      <c r="CP275" s="133"/>
      <c r="CQ275" s="133"/>
      <c r="CR275" s="133"/>
      <c r="CS275" s="133"/>
      <c r="CT275" s="133"/>
      <c r="CU275" s="133"/>
      <c r="CV275" s="133"/>
      <c r="CW275" s="133"/>
      <c r="CX275" s="133"/>
      <c r="CY275" s="133"/>
      <c r="CZ275" s="133"/>
      <c r="DA275" s="133"/>
      <c r="DB275" s="133"/>
      <c r="DC275" s="133"/>
      <c r="DD275" s="133"/>
      <c r="DE275" s="133"/>
      <c r="DF275" s="133"/>
      <c r="DG275" s="133"/>
      <c r="DH275" s="133"/>
      <c r="DI275" s="133"/>
      <c r="DJ275" s="133"/>
      <c r="DK275" s="133"/>
      <c r="DL275" s="133"/>
      <c r="DM275" s="133"/>
      <c r="DN275" s="133"/>
      <c r="DO275" s="133"/>
      <c r="DP275" s="133"/>
      <c r="DQ275" s="133"/>
      <c r="DR275" s="133"/>
      <c r="DS275" s="133"/>
      <c r="DT275" s="133"/>
      <c r="DU275" s="133"/>
      <c r="DV275" s="133"/>
      <c r="DW275" s="133"/>
      <c r="DX275" s="133"/>
      <c r="DY275" s="133"/>
      <c r="DZ275" s="133"/>
      <c r="EA275" s="133"/>
      <c r="EB275" s="133"/>
      <c r="EC275" s="133"/>
      <c r="ED275" s="133"/>
      <c r="EE275" s="133"/>
      <c r="EF275" s="133"/>
      <c r="EG275" s="133"/>
      <c r="EH275" s="133"/>
      <c r="EI275" s="133"/>
      <c r="EJ275" s="133"/>
      <c r="EK275" s="133"/>
      <c r="EL275" s="133"/>
      <c r="EM275" s="133"/>
      <c r="EN275" s="133"/>
      <c r="EO275" s="133"/>
      <c r="EP275" s="133"/>
      <c r="EQ275" s="133"/>
      <c r="ER275" s="133"/>
      <c r="ES275" s="133"/>
      <c r="ET275" s="133"/>
      <c r="EU275" s="133"/>
      <c r="EV275" s="133"/>
      <c r="EW275" s="133"/>
      <c r="EX275" s="133"/>
      <c r="EY275" s="133"/>
      <c r="EZ275" s="133"/>
      <c r="FA275" s="133"/>
      <c r="FB275" s="133"/>
      <c r="FC275" s="133"/>
      <c r="FD275" s="133"/>
      <c r="FE275" s="133"/>
      <c r="FF275" s="133"/>
      <c r="FG275" s="133"/>
      <c r="FH275" s="133"/>
      <c r="FI275" s="133"/>
      <c r="FJ275" s="133"/>
      <c r="FK275" s="133"/>
      <c r="FL275" s="133"/>
      <c r="FM275" s="133"/>
      <c r="FN275" s="133"/>
      <c r="FO275" s="133"/>
      <c r="FP275" s="133"/>
      <c r="FQ275" s="133"/>
      <c r="FR275" s="133"/>
      <c r="FS275" s="133"/>
      <c r="FT275" s="133"/>
      <c r="FU275" s="133"/>
      <c r="FV275" s="133"/>
      <c r="FW275" s="133"/>
      <c r="FX275" s="133"/>
      <c r="FY275" s="133"/>
      <c r="FZ275" s="133"/>
      <c r="GA275" s="133"/>
      <c r="GB275" s="133"/>
      <c r="GC275" s="133"/>
      <c r="GD275" s="133"/>
      <c r="GE275" s="133"/>
      <c r="GF275" s="133"/>
      <c r="GG275" s="133"/>
      <c r="GH275" s="133"/>
      <c r="GI275" s="133"/>
      <c r="GJ275" s="133"/>
      <c r="GK275" s="133"/>
      <c r="GL275" s="133"/>
      <c r="GM275" s="133"/>
      <c r="GN275" s="133"/>
      <c r="GO275" s="133"/>
      <c r="GP275" s="133"/>
      <c r="GQ275" s="133"/>
      <c r="GR275" s="133"/>
      <c r="GS275" s="133"/>
      <c r="GT275" s="133"/>
      <c r="GU275" s="133"/>
      <c r="GV275" s="133"/>
      <c r="GW275" s="133"/>
      <c r="GX275" s="133"/>
      <c r="GY275" s="133"/>
      <c r="GZ275" s="133"/>
      <c r="HA275" s="133"/>
      <c r="HB275" s="133"/>
      <c r="HC275" s="133"/>
      <c r="HD275" s="133"/>
      <c r="HE275" s="133"/>
      <c r="HF275" s="133"/>
      <c r="HG275" s="133"/>
      <c r="HH275" s="133"/>
      <c r="HI275" s="133"/>
      <c r="HJ275" s="133"/>
      <c r="HK275" s="133"/>
      <c r="HL275" s="133"/>
      <c r="HM275" s="133"/>
      <c r="HN275" s="133"/>
      <c r="HO275" s="133"/>
      <c r="HP275" s="133"/>
      <c r="HQ275" s="133"/>
      <c r="HR275" s="133"/>
      <c r="HS275" s="133"/>
      <c r="HT275" s="133"/>
      <c r="HU275" s="133"/>
      <c r="HV275" s="133"/>
      <c r="HW275" s="133"/>
      <c r="HX275" s="133"/>
      <c r="HY275" s="133"/>
      <c r="HZ275" s="133"/>
      <c r="IA275" s="133"/>
      <c r="IB275" s="133"/>
      <c r="IC275" s="133"/>
      <c r="ID275" s="133"/>
      <c r="IE275" s="133"/>
      <c r="IF275" s="133"/>
      <c r="IG275" s="133"/>
      <c r="IH275" s="133"/>
      <c r="II275" s="133"/>
      <c r="IJ275" s="133"/>
      <c r="IK275" s="133"/>
      <c r="IL275" s="133"/>
      <c r="IM275" s="133"/>
      <c r="IN275" s="133"/>
      <c r="IO275" s="133"/>
      <c r="IP275" s="133"/>
      <c r="IQ275" s="133"/>
      <c r="IR275" s="133"/>
      <c r="IS275" s="133"/>
      <c r="IT275" s="133"/>
      <c r="IU275" s="133"/>
      <c r="IV275" s="133"/>
      <c r="IW275" s="133"/>
      <c r="IX275" s="133"/>
      <c r="IY275" s="133"/>
      <c r="IZ275" s="133"/>
      <c r="JA275" s="133"/>
      <c r="JB275" s="133"/>
      <c r="JC275" s="133"/>
      <c r="JD275" s="133"/>
      <c r="JE275" s="133"/>
      <c r="JF275" s="133"/>
      <c r="JG275" s="133"/>
      <c r="JH275" s="133"/>
      <c r="JI275" s="133"/>
      <c r="JJ275" s="133"/>
      <c r="JK275" s="133"/>
      <c r="JL275" s="133"/>
      <c r="JM275" s="133"/>
      <c r="JN275" s="133"/>
      <c r="JO275" s="133"/>
      <c r="JP275" s="133"/>
      <c r="JQ275" s="133"/>
      <c r="JR275" s="133"/>
      <c r="JS275" s="133"/>
      <c r="JT275" s="133"/>
      <c r="JU275" s="133"/>
      <c r="JV275" s="133"/>
      <c r="JW275" s="133"/>
      <c r="JX275" s="133"/>
      <c r="JY275" s="133"/>
      <c r="JZ275" s="133"/>
      <c r="KA275" s="133"/>
      <c r="KB275" s="133"/>
      <c r="KC275" s="133"/>
      <c r="KD275" s="133"/>
      <c r="KE275" s="133"/>
      <c r="KF275" s="133"/>
      <c r="KG275" s="133"/>
      <c r="KH275" s="133"/>
      <c r="KI275" s="133"/>
      <c r="KJ275" s="133"/>
      <c r="KK275" s="133"/>
      <c r="KL275" s="133"/>
      <c r="KM275" s="133"/>
      <c r="KN275" s="133"/>
      <c r="KO275" s="133"/>
      <c r="KP275" s="133"/>
      <c r="KQ275" s="133"/>
      <c r="KR275" s="133"/>
      <c r="KS275" s="133"/>
      <c r="KT275" s="133"/>
      <c r="KU275" s="133"/>
      <c r="KV275" s="133"/>
      <c r="KW275" s="133"/>
      <c r="KX275" s="133"/>
      <c r="KY275" s="133"/>
      <c r="KZ275" s="133"/>
      <c r="LA275" s="133"/>
      <c r="LB275" s="133"/>
      <c r="LC275" s="133"/>
      <c r="LD275" s="133"/>
      <c r="LE275" s="133"/>
      <c r="LF275" s="133"/>
      <c r="LG275" s="133"/>
      <c r="LH275" s="133"/>
      <c r="LI275" s="133"/>
      <c r="LJ275" s="133"/>
      <c r="LK275" s="133"/>
      <c r="LL275" s="133"/>
      <c r="LM275" s="133"/>
      <c r="LN275" s="133"/>
      <c r="LO275" s="133"/>
      <c r="LP275" s="133"/>
      <c r="LQ275" s="133"/>
      <c r="LR275" s="133"/>
      <c r="LS275" s="133"/>
      <c r="LT275" s="133"/>
      <c r="LU275" s="133"/>
      <c r="LV275" s="133"/>
      <c r="LW275" s="133"/>
      <c r="LX275" s="133"/>
      <c r="LY275" s="133"/>
      <c r="LZ275" s="133"/>
      <c r="MA275" s="133"/>
      <c r="MB275" s="133"/>
      <c r="MC275" s="133"/>
      <c r="MD275" s="133"/>
      <c r="ME275" s="133"/>
      <c r="MF275" s="133"/>
      <c r="MG275" s="133"/>
      <c r="MH275" s="133"/>
      <c r="MI275" s="133"/>
      <c r="MJ275" s="133"/>
      <c r="MK275" s="133"/>
      <c r="ML275" s="133"/>
      <c r="MM275" s="133"/>
      <c r="MN275" s="133"/>
      <c r="MO275" s="133"/>
      <c r="MP275" s="133"/>
      <c r="MQ275" s="133"/>
      <c r="MR275" s="133"/>
      <c r="MS275" s="133"/>
      <c r="MT275" s="133"/>
      <c r="MU275" s="133"/>
      <c r="MV275" s="133"/>
      <c r="MW275" s="133"/>
      <c r="MX275" s="133"/>
      <c r="MY275" s="133"/>
      <c r="MZ275" s="133"/>
      <c r="NA275" s="133"/>
      <c r="NB275" s="133"/>
      <c r="NC275" s="133"/>
      <c r="ND275" s="133"/>
      <c r="NE275" s="133"/>
      <c r="NF275" s="133"/>
      <c r="NG275" s="133"/>
    </row>
    <row r="276" spans="1:371" s="29" customFormat="1" ht="15" x14ac:dyDescent="0.2">
      <c r="A276" s="221">
        <v>480</v>
      </c>
      <c r="B276" s="221">
        <v>0</v>
      </c>
      <c r="C276" s="61">
        <v>1</v>
      </c>
      <c r="D276" s="61">
        <v>5</v>
      </c>
      <c r="E276" s="511">
        <v>237</v>
      </c>
      <c r="F276" s="867">
        <v>1237</v>
      </c>
      <c r="G276" s="133"/>
      <c r="H276" s="511">
        <v>506</v>
      </c>
      <c r="I276" s="869">
        <v>44.926027397260299</v>
      </c>
      <c r="J276" s="514">
        <v>23.575510204081635</v>
      </c>
      <c r="K276" s="106">
        <v>1.8734252646482119</v>
      </c>
      <c r="L276" s="511">
        <v>0</v>
      </c>
      <c r="M276" s="718">
        <v>0</v>
      </c>
      <c r="N276" s="133"/>
      <c r="O276" s="524">
        <v>6.1487610541984203</v>
      </c>
      <c r="P276" s="133"/>
      <c r="Q276" s="589">
        <v>91</v>
      </c>
      <c r="R276" s="590">
        <v>1.19</v>
      </c>
      <c r="S276" s="589">
        <v>66</v>
      </c>
      <c r="T276" s="515"/>
      <c r="U276" s="554">
        <v>6512</v>
      </c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/>
      <c r="BF276" s="133"/>
      <c r="BG276" s="133"/>
      <c r="BH276" s="133"/>
      <c r="BI276" s="133"/>
      <c r="BJ276" s="133"/>
      <c r="BK276" s="133"/>
      <c r="BL276" s="133"/>
      <c r="BM276" s="133"/>
      <c r="BN276" s="133"/>
      <c r="BO276" s="133"/>
      <c r="BP276" s="133"/>
      <c r="BQ276" s="133"/>
      <c r="BR276" s="133"/>
      <c r="BS276" s="133"/>
      <c r="BT276" s="133"/>
      <c r="BU276" s="133"/>
      <c r="BV276" s="133"/>
      <c r="BW276" s="133"/>
      <c r="BX276" s="133"/>
      <c r="BY276" s="133"/>
      <c r="BZ276" s="133"/>
      <c r="CA276" s="133"/>
      <c r="CB276" s="133"/>
      <c r="CC276" s="133"/>
      <c r="CD276" s="133"/>
      <c r="CE276" s="133"/>
      <c r="CF276" s="133"/>
      <c r="CG276" s="133"/>
      <c r="CH276" s="133"/>
      <c r="CI276" s="133"/>
      <c r="CJ276" s="133"/>
      <c r="CK276" s="133"/>
      <c r="CL276" s="133"/>
      <c r="CM276" s="133"/>
      <c r="CN276" s="133"/>
      <c r="CO276" s="133"/>
      <c r="CP276" s="133"/>
      <c r="CQ276" s="133"/>
      <c r="CR276" s="133"/>
      <c r="CS276" s="133"/>
      <c r="CT276" s="133"/>
      <c r="CU276" s="133"/>
      <c r="CV276" s="133"/>
      <c r="CW276" s="133"/>
      <c r="CX276" s="133"/>
      <c r="CY276" s="133"/>
      <c r="CZ276" s="133"/>
      <c r="DA276" s="133"/>
      <c r="DB276" s="133"/>
      <c r="DC276" s="133"/>
      <c r="DD276" s="133"/>
      <c r="DE276" s="133"/>
      <c r="DF276" s="133"/>
      <c r="DG276" s="133"/>
      <c r="DH276" s="133"/>
      <c r="DI276" s="133"/>
      <c r="DJ276" s="133"/>
      <c r="DK276" s="133"/>
      <c r="DL276" s="133"/>
      <c r="DM276" s="133"/>
      <c r="DN276" s="133"/>
      <c r="DO276" s="133"/>
      <c r="DP276" s="133"/>
      <c r="DQ276" s="133"/>
      <c r="DR276" s="133"/>
      <c r="DS276" s="133"/>
      <c r="DT276" s="133"/>
      <c r="DU276" s="133"/>
      <c r="DV276" s="133"/>
      <c r="DW276" s="133"/>
      <c r="DX276" s="133"/>
      <c r="DY276" s="133"/>
      <c r="DZ276" s="133"/>
      <c r="EA276" s="133"/>
      <c r="EB276" s="133"/>
      <c r="EC276" s="133"/>
      <c r="ED276" s="133"/>
      <c r="EE276" s="133"/>
      <c r="EF276" s="133"/>
      <c r="EG276" s="133"/>
      <c r="EH276" s="133"/>
      <c r="EI276" s="133"/>
      <c r="EJ276" s="133"/>
      <c r="EK276" s="133"/>
      <c r="EL276" s="133"/>
      <c r="EM276" s="133"/>
      <c r="EN276" s="133"/>
      <c r="EO276" s="133"/>
      <c r="EP276" s="133"/>
      <c r="EQ276" s="133"/>
      <c r="ER276" s="133"/>
      <c r="ES276" s="133"/>
      <c r="ET276" s="133"/>
      <c r="EU276" s="133"/>
      <c r="EV276" s="133"/>
      <c r="EW276" s="133"/>
      <c r="EX276" s="133"/>
      <c r="EY276" s="133"/>
      <c r="EZ276" s="133"/>
      <c r="FA276" s="133"/>
      <c r="FB276" s="133"/>
      <c r="FC276" s="133"/>
      <c r="FD276" s="133"/>
      <c r="FE276" s="133"/>
      <c r="FF276" s="133"/>
      <c r="FG276" s="133"/>
      <c r="FH276" s="133"/>
      <c r="FI276" s="133"/>
      <c r="FJ276" s="133"/>
      <c r="FK276" s="133"/>
      <c r="FL276" s="133"/>
      <c r="FM276" s="133"/>
      <c r="FN276" s="133"/>
      <c r="FO276" s="133"/>
      <c r="FP276" s="133"/>
      <c r="FQ276" s="133"/>
      <c r="FR276" s="133"/>
      <c r="FS276" s="133"/>
      <c r="FT276" s="133"/>
      <c r="FU276" s="133"/>
      <c r="FV276" s="133"/>
      <c r="FW276" s="133"/>
      <c r="FX276" s="133"/>
      <c r="FY276" s="133"/>
      <c r="FZ276" s="133"/>
      <c r="GA276" s="133"/>
      <c r="GB276" s="133"/>
      <c r="GC276" s="133"/>
      <c r="GD276" s="133"/>
      <c r="GE276" s="133"/>
      <c r="GF276" s="133"/>
      <c r="GG276" s="133"/>
      <c r="GH276" s="133"/>
      <c r="GI276" s="133"/>
      <c r="GJ276" s="133"/>
      <c r="GK276" s="133"/>
      <c r="GL276" s="133"/>
      <c r="GM276" s="133"/>
      <c r="GN276" s="133"/>
      <c r="GO276" s="133"/>
      <c r="GP276" s="133"/>
      <c r="GQ276" s="133"/>
      <c r="GR276" s="133"/>
      <c r="GS276" s="133"/>
      <c r="GT276" s="133"/>
      <c r="GU276" s="133"/>
      <c r="GV276" s="133"/>
      <c r="GW276" s="133"/>
      <c r="GX276" s="133"/>
      <c r="GY276" s="133"/>
      <c r="GZ276" s="133"/>
      <c r="HA276" s="133"/>
      <c r="HB276" s="133"/>
      <c r="HC276" s="133"/>
      <c r="HD276" s="133"/>
      <c r="HE276" s="133"/>
      <c r="HF276" s="133"/>
      <c r="HG276" s="133"/>
      <c r="HH276" s="133"/>
      <c r="HI276" s="133"/>
      <c r="HJ276" s="133"/>
      <c r="HK276" s="133"/>
      <c r="HL276" s="133"/>
      <c r="HM276" s="133"/>
      <c r="HN276" s="133"/>
      <c r="HO276" s="133"/>
      <c r="HP276" s="133"/>
      <c r="HQ276" s="133"/>
      <c r="HR276" s="133"/>
      <c r="HS276" s="133"/>
      <c r="HT276" s="133"/>
      <c r="HU276" s="133"/>
      <c r="HV276" s="133"/>
      <c r="HW276" s="133"/>
      <c r="HX276" s="133"/>
      <c r="HY276" s="133"/>
      <c r="HZ276" s="133"/>
      <c r="IA276" s="133"/>
      <c r="IB276" s="133"/>
      <c r="IC276" s="133"/>
      <c r="ID276" s="133"/>
      <c r="IE276" s="133"/>
      <c r="IF276" s="133"/>
      <c r="IG276" s="133"/>
      <c r="IH276" s="133"/>
      <c r="II276" s="133"/>
      <c r="IJ276" s="133"/>
      <c r="IK276" s="133"/>
      <c r="IL276" s="133"/>
      <c r="IM276" s="133"/>
      <c r="IN276" s="133"/>
      <c r="IO276" s="133"/>
      <c r="IP276" s="133"/>
      <c r="IQ276" s="133"/>
      <c r="IR276" s="133"/>
      <c r="IS276" s="133"/>
      <c r="IT276" s="133"/>
      <c r="IU276" s="133"/>
      <c r="IV276" s="133"/>
      <c r="IW276" s="133"/>
      <c r="IX276" s="133"/>
      <c r="IY276" s="133"/>
      <c r="IZ276" s="133"/>
      <c r="JA276" s="133"/>
      <c r="JB276" s="133"/>
      <c r="JC276" s="133"/>
      <c r="JD276" s="133"/>
      <c r="JE276" s="133"/>
      <c r="JF276" s="133"/>
      <c r="JG276" s="133"/>
      <c r="JH276" s="133"/>
      <c r="JI276" s="133"/>
      <c r="JJ276" s="133"/>
      <c r="JK276" s="133"/>
      <c r="JL276" s="133"/>
      <c r="JM276" s="133"/>
      <c r="JN276" s="133"/>
      <c r="JO276" s="133"/>
      <c r="JP276" s="133"/>
      <c r="JQ276" s="133"/>
      <c r="JR276" s="133"/>
      <c r="JS276" s="133"/>
      <c r="JT276" s="133"/>
      <c r="JU276" s="133"/>
      <c r="JV276" s="133"/>
      <c r="JW276" s="133"/>
      <c r="JX276" s="133"/>
      <c r="JY276" s="133"/>
      <c r="JZ276" s="133"/>
      <c r="KA276" s="133"/>
      <c r="KB276" s="133"/>
      <c r="KC276" s="133"/>
      <c r="KD276" s="133"/>
      <c r="KE276" s="133"/>
      <c r="KF276" s="133"/>
      <c r="KG276" s="133"/>
      <c r="KH276" s="133"/>
      <c r="KI276" s="133"/>
      <c r="KJ276" s="133"/>
      <c r="KK276" s="133"/>
      <c r="KL276" s="133"/>
      <c r="KM276" s="133"/>
      <c r="KN276" s="133"/>
      <c r="KO276" s="133"/>
      <c r="KP276" s="133"/>
      <c r="KQ276" s="133"/>
      <c r="KR276" s="133"/>
      <c r="KS276" s="133"/>
      <c r="KT276" s="133"/>
      <c r="KU276" s="133"/>
      <c r="KV276" s="133"/>
      <c r="KW276" s="133"/>
      <c r="KX276" s="133"/>
      <c r="KY276" s="133"/>
      <c r="KZ276" s="133"/>
      <c r="LA276" s="133"/>
      <c r="LB276" s="133"/>
      <c r="LC276" s="133"/>
      <c r="LD276" s="133"/>
      <c r="LE276" s="133"/>
      <c r="LF276" s="133"/>
      <c r="LG276" s="133"/>
      <c r="LH276" s="133"/>
      <c r="LI276" s="133"/>
      <c r="LJ276" s="133"/>
      <c r="LK276" s="133"/>
      <c r="LL276" s="133"/>
      <c r="LM276" s="133"/>
      <c r="LN276" s="133"/>
      <c r="LO276" s="133"/>
      <c r="LP276" s="133"/>
      <c r="LQ276" s="133"/>
      <c r="LR276" s="133"/>
      <c r="LS276" s="133"/>
      <c r="LT276" s="133"/>
      <c r="LU276" s="133"/>
      <c r="LV276" s="133"/>
      <c r="LW276" s="133"/>
      <c r="LX276" s="133"/>
      <c r="LY276" s="133"/>
      <c r="LZ276" s="133"/>
      <c r="MA276" s="133"/>
      <c r="MB276" s="133"/>
      <c r="MC276" s="133"/>
      <c r="MD276" s="133"/>
      <c r="ME276" s="133"/>
      <c r="MF276" s="133"/>
      <c r="MG276" s="133"/>
      <c r="MH276" s="133"/>
      <c r="MI276" s="133"/>
      <c r="MJ276" s="133"/>
      <c r="MK276" s="133"/>
      <c r="ML276" s="133"/>
      <c r="MM276" s="133"/>
      <c r="MN276" s="133"/>
      <c r="MO276" s="133"/>
      <c r="MP276" s="133"/>
      <c r="MQ276" s="133"/>
      <c r="MR276" s="133"/>
      <c r="MS276" s="133"/>
      <c r="MT276" s="133"/>
      <c r="MU276" s="133"/>
      <c r="MV276" s="133"/>
      <c r="MW276" s="133"/>
      <c r="MX276" s="133"/>
      <c r="MY276" s="133"/>
      <c r="MZ276" s="133"/>
      <c r="NA276" s="133"/>
      <c r="NB276" s="133"/>
      <c r="NC276" s="133"/>
      <c r="ND276" s="133"/>
      <c r="NE276" s="133"/>
      <c r="NF276" s="133"/>
      <c r="NG276" s="133"/>
    </row>
    <row r="277" spans="1:371" s="88" customFormat="1" x14ac:dyDescent="0.2">
      <c r="A277" s="274">
        <v>550</v>
      </c>
      <c r="B277" s="27">
        <v>1</v>
      </c>
      <c r="C277" s="27">
        <v>1</v>
      </c>
      <c r="D277" s="27">
        <v>5</v>
      </c>
      <c r="E277" s="735">
        <v>238</v>
      </c>
      <c r="F277" s="867">
        <v>1238</v>
      </c>
      <c r="G277" s="27"/>
      <c r="H277" s="735">
        <v>507</v>
      </c>
      <c r="I277" s="107">
        <v>78.235616438356161</v>
      </c>
      <c r="J277" s="107">
        <v>19.600000000000001</v>
      </c>
      <c r="K277" s="79"/>
      <c r="L277" s="735">
        <v>1</v>
      </c>
      <c r="M277" s="113">
        <v>0</v>
      </c>
      <c r="N277" s="28"/>
      <c r="O277" s="739">
        <v>28</v>
      </c>
      <c r="P277" s="28"/>
      <c r="Q277" s="76"/>
      <c r="R277" s="742">
        <v>0.92</v>
      </c>
      <c r="S277" s="743">
        <v>59</v>
      </c>
      <c r="T277" s="76"/>
      <c r="U277" s="77">
        <v>10017</v>
      </c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s="29"/>
      <c r="EE277" s="29"/>
      <c r="EF277" s="29"/>
      <c r="EG277" s="29"/>
      <c r="EH277" s="29"/>
      <c r="EI277" s="29"/>
      <c r="EJ277" s="29"/>
      <c r="EK277" s="29"/>
      <c r="EL277" s="29"/>
      <c r="EM277" s="29"/>
      <c r="EN277" s="29"/>
      <c r="EO277" s="29"/>
      <c r="EP277" s="29"/>
      <c r="EQ277" s="29"/>
      <c r="ER277" s="29"/>
      <c r="ES277" s="29"/>
      <c r="ET277" s="29"/>
      <c r="EU277" s="29"/>
      <c r="EV277" s="29"/>
      <c r="EW277" s="29"/>
      <c r="EX277" s="29"/>
      <c r="EY277" s="29"/>
      <c r="EZ277" s="29"/>
      <c r="FA277" s="29"/>
      <c r="FB277" s="29"/>
      <c r="FC277" s="29"/>
      <c r="FD277" s="29"/>
      <c r="FE277" s="29"/>
      <c r="FF277" s="29"/>
      <c r="FG277" s="29"/>
      <c r="FH277" s="29"/>
      <c r="FI277" s="29"/>
      <c r="FJ277" s="29"/>
      <c r="FK277" s="29"/>
      <c r="FL277" s="29"/>
      <c r="FM277" s="29"/>
      <c r="FN277" s="29"/>
      <c r="FO277" s="29"/>
      <c r="FP277" s="29"/>
      <c r="FQ277" s="29"/>
      <c r="FR277" s="29"/>
      <c r="FS277" s="29"/>
      <c r="FT277" s="29"/>
      <c r="FU277" s="29"/>
      <c r="FV277" s="29"/>
      <c r="FW277" s="29"/>
      <c r="FX277" s="29"/>
      <c r="FY277" s="29"/>
      <c r="FZ277" s="29"/>
      <c r="GA277" s="29"/>
      <c r="GB277" s="29"/>
      <c r="GC277" s="29"/>
      <c r="GD277" s="29"/>
      <c r="GE277" s="29"/>
      <c r="GF277" s="29"/>
      <c r="GG277" s="29"/>
      <c r="GH277" s="29"/>
      <c r="GI277" s="29"/>
      <c r="GJ277" s="29"/>
      <c r="GK277" s="29"/>
      <c r="GL277" s="29"/>
      <c r="GM277" s="29"/>
      <c r="GN277" s="29"/>
      <c r="GO277" s="29"/>
      <c r="GP277" s="29"/>
      <c r="GQ277" s="29"/>
      <c r="GR277" s="29"/>
      <c r="GS277" s="29"/>
      <c r="GT277" s="29"/>
      <c r="GU277" s="29"/>
      <c r="GV277" s="29"/>
      <c r="GW277" s="29"/>
      <c r="GX277" s="29"/>
      <c r="GY277" s="29"/>
      <c r="GZ277" s="29"/>
      <c r="HA277" s="29"/>
      <c r="HB277" s="29"/>
      <c r="HC277" s="29"/>
      <c r="HD277" s="29"/>
      <c r="HE277" s="29"/>
      <c r="HF277" s="29"/>
      <c r="HG277" s="29"/>
      <c r="HH277" s="29"/>
      <c r="HI277" s="29"/>
      <c r="HJ277" s="29"/>
      <c r="HK277" s="29"/>
      <c r="HL277" s="29"/>
      <c r="HM277" s="29"/>
      <c r="HN277" s="29"/>
      <c r="HO277" s="29"/>
      <c r="HP277" s="29"/>
      <c r="HQ277" s="29"/>
      <c r="HR277" s="29"/>
      <c r="HS277" s="29"/>
      <c r="HT277" s="29"/>
      <c r="HU277" s="29"/>
      <c r="HV277" s="29"/>
      <c r="HW277" s="29"/>
      <c r="HX277" s="29"/>
      <c r="HY277" s="29"/>
      <c r="HZ277" s="29"/>
      <c r="IA277" s="29"/>
      <c r="IB277" s="29"/>
      <c r="IC277" s="29"/>
      <c r="ID277" s="29"/>
      <c r="IE277" s="29"/>
      <c r="IF277" s="29"/>
      <c r="IG277" s="29"/>
      <c r="IH277" s="29"/>
      <c r="II277" s="29"/>
      <c r="IJ277" s="29"/>
      <c r="IK277" s="29"/>
      <c r="IL277" s="29"/>
      <c r="IM277" s="29"/>
      <c r="IN277" s="29"/>
      <c r="IO277" s="29"/>
      <c r="IP277" s="29"/>
      <c r="IQ277" s="29"/>
      <c r="IR277" s="29"/>
      <c r="IS277" s="29"/>
      <c r="IT277" s="29"/>
      <c r="IU277" s="29"/>
      <c r="IV277" s="29"/>
      <c r="IW277" s="29"/>
      <c r="IX277" s="29"/>
      <c r="IY277" s="29"/>
      <c r="IZ277" s="29"/>
      <c r="JA277" s="29"/>
      <c r="JB277" s="29"/>
      <c r="JC277" s="29"/>
      <c r="JD277" s="29"/>
      <c r="JE277" s="29"/>
      <c r="JF277" s="29"/>
      <c r="JG277" s="29"/>
      <c r="JH277" s="29"/>
      <c r="JI277" s="29"/>
      <c r="JJ277" s="29"/>
      <c r="JK277" s="29"/>
      <c r="JL277" s="29"/>
      <c r="JM277" s="29"/>
      <c r="JN277" s="29"/>
      <c r="JO277" s="29"/>
      <c r="JP277" s="29"/>
      <c r="JQ277" s="29"/>
      <c r="JR277" s="29"/>
      <c r="JS277" s="29"/>
      <c r="JT277" s="29"/>
      <c r="JU277" s="29"/>
      <c r="JV277" s="29"/>
      <c r="JW277" s="29"/>
      <c r="JX277" s="29"/>
      <c r="JY277" s="29"/>
      <c r="JZ277" s="29"/>
      <c r="KA277" s="29"/>
      <c r="KB277" s="29"/>
      <c r="KC277" s="29"/>
      <c r="KD277" s="29"/>
      <c r="KE277" s="29"/>
      <c r="KF277" s="29"/>
      <c r="KG277" s="29"/>
      <c r="KH277" s="29"/>
      <c r="KI277" s="29"/>
      <c r="KJ277" s="29"/>
      <c r="KK277" s="29"/>
      <c r="KL277" s="29"/>
      <c r="KM277" s="29"/>
      <c r="KN277" s="29"/>
      <c r="KO277" s="29"/>
      <c r="KP277" s="29"/>
      <c r="KQ277" s="29"/>
      <c r="KR277" s="29"/>
      <c r="KS277" s="29"/>
      <c r="KT277" s="29"/>
      <c r="KU277" s="29"/>
      <c r="KV277" s="29"/>
      <c r="KW277" s="29"/>
      <c r="KX277" s="29"/>
      <c r="KY277" s="29"/>
      <c r="KZ277" s="29"/>
      <c r="LA277" s="29"/>
      <c r="LB277" s="29"/>
      <c r="LC277" s="29"/>
      <c r="LD277" s="29"/>
      <c r="LE277" s="29"/>
      <c r="LF277" s="29"/>
      <c r="LG277" s="29"/>
      <c r="LH277" s="29"/>
      <c r="LI277" s="29"/>
      <c r="LJ277" s="29"/>
      <c r="LK277" s="29"/>
      <c r="LL277" s="29"/>
      <c r="LM277" s="29"/>
      <c r="LN277" s="29"/>
      <c r="LO277" s="29"/>
      <c r="LP277" s="29"/>
      <c r="LQ277" s="29"/>
      <c r="LR277" s="29"/>
      <c r="LS277" s="29"/>
      <c r="LT277" s="29"/>
      <c r="LU277" s="29"/>
      <c r="LV277" s="29"/>
      <c r="LW277" s="29"/>
      <c r="LX277" s="29"/>
      <c r="LY277" s="29"/>
      <c r="LZ277" s="29"/>
      <c r="MA277" s="29"/>
      <c r="MB277" s="29"/>
      <c r="MC277" s="29"/>
      <c r="MD277" s="29"/>
      <c r="ME277" s="29"/>
      <c r="MF277" s="29"/>
      <c r="MG277" s="29"/>
      <c r="MH277" s="29"/>
      <c r="MI277" s="29"/>
      <c r="MJ277" s="29"/>
      <c r="MK277" s="29"/>
      <c r="ML277" s="29"/>
      <c r="MM277" s="29"/>
      <c r="MN277" s="29"/>
      <c r="MO277" s="29"/>
      <c r="MP277" s="29"/>
      <c r="MQ277" s="29"/>
      <c r="MR277" s="29"/>
      <c r="MS277" s="29"/>
      <c r="MT277" s="29"/>
      <c r="MU277" s="29"/>
      <c r="MV277" s="29"/>
      <c r="MW277" s="29"/>
      <c r="MX277" s="29"/>
      <c r="MY277" s="29"/>
      <c r="MZ277" s="29"/>
      <c r="NA277" s="29"/>
      <c r="NB277" s="29"/>
      <c r="NC277" s="29"/>
      <c r="ND277" s="29"/>
      <c r="NE277" s="29"/>
      <c r="NF277" s="29"/>
      <c r="NG277" s="29"/>
    </row>
    <row r="278" spans="1:371" s="88" customFormat="1" ht="15" x14ac:dyDescent="0.2">
      <c r="A278" s="221">
        <v>551</v>
      </c>
      <c r="B278" s="27">
        <v>1</v>
      </c>
      <c r="C278" s="27">
        <v>1</v>
      </c>
      <c r="D278" s="27">
        <v>5</v>
      </c>
      <c r="E278" s="735">
        <v>240</v>
      </c>
      <c r="F278" s="867">
        <v>1240</v>
      </c>
      <c r="G278" s="27"/>
      <c r="H278" s="735">
        <v>509</v>
      </c>
      <c r="I278" s="107">
        <v>68.230136986301375</v>
      </c>
      <c r="J278" s="107">
        <v>25.7</v>
      </c>
      <c r="K278" s="79"/>
      <c r="L278" s="735">
        <v>1</v>
      </c>
      <c r="M278" s="113">
        <v>0</v>
      </c>
      <c r="N278" s="28"/>
      <c r="O278" s="739">
        <v>14</v>
      </c>
      <c r="P278" s="28"/>
      <c r="Q278" s="76"/>
      <c r="R278" s="742">
        <v>1.51</v>
      </c>
      <c r="S278" s="743">
        <v>34</v>
      </c>
      <c r="T278" s="76"/>
      <c r="U278" s="77">
        <v>2250</v>
      </c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29"/>
      <c r="EC278" s="29"/>
      <c r="ED278" s="29"/>
      <c r="EE278" s="29"/>
      <c r="EF278" s="29"/>
      <c r="EG278" s="29"/>
      <c r="EH278" s="29"/>
      <c r="EI278" s="29"/>
      <c r="EJ278" s="29"/>
      <c r="EK278" s="29"/>
      <c r="EL278" s="29"/>
      <c r="EM278" s="29"/>
      <c r="EN278" s="29"/>
      <c r="EO278" s="29"/>
      <c r="EP278" s="29"/>
      <c r="EQ278" s="29"/>
      <c r="ER278" s="29"/>
      <c r="ES278" s="29"/>
      <c r="ET278" s="29"/>
      <c r="EU278" s="29"/>
      <c r="EV278" s="29"/>
      <c r="EW278" s="29"/>
      <c r="EX278" s="29"/>
      <c r="EY278" s="29"/>
      <c r="EZ278" s="29"/>
      <c r="FA278" s="29"/>
      <c r="FB278" s="29"/>
      <c r="FC278" s="29"/>
      <c r="FD278" s="29"/>
      <c r="FE278" s="29"/>
      <c r="FF278" s="29"/>
      <c r="FG278" s="29"/>
      <c r="FH278" s="29"/>
      <c r="FI278" s="29"/>
      <c r="FJ278" s="29"/>
      <c r="FK278" s="29"/>
      <c r="FL278" s="29"/>
      <c r="FM278" s="29"/>
      <c r="FN278" s="29"/>
      <c r="FO278" s="29"/>
      <c r="FP278" s="29"/>
      <c r="FQ278" s="29"/>
      <c r="FR278" s="29"/>
      <c r="FS278" s="29"/>
      <c r="FT278" s="29"/>
      <c r="FU278" s="29"/>
      <c r="FV278" s="29"/>
      <c r="FW278" s="29"/>
      <c r="FX278" s="29"/>
      <c r="FY278" s="29"/>
      <c r="FZ278" s="29"/>
      <c r="GA278" s="29"/>
      <c r="GB278" s="29"/>
      <c r="GC278" s="29"/>
      <c r="GD278" s="29"/>
      <c r="GE278" s="29"/>
      <c r="GF278" s="29"/>
      <c r="GG278" s="29"/>
      <c r="GH278" s="29"/>
      <c r="GI278" s="29"/>
      <c r="GJ278" s="29"/>
      <c r="GK278" s="29"/>
      <c r="GL278" s="29"/>
      <c r="GM278" s="29"/>
      <c r="GN278" s="29"/>
      <c r="GO278" s="29"/>
      <c r="GP278" s="29"/>
      <c r="GQ278" s="29"/>
      <c r="GR278" s="29"/>
      <c r="GS278" s="29"/>
      <c r="GT278" s="29"/>
      <c r="GU278" s="29"/>
      <c r="GV278" s="29"/>
      <c r="GW278" s="29"/>
      <c r="GX278" s="29"/>
      <c r="GY278" s="29"/>
      <c r="GZ278" s="29"/>
      <c r="HA278" s="29"/>
      <c r="HB278" s="29"/>
      <c r="HC278" s="29"/>
      <c r="HD278" s="29"/>
      <c r="HE278" s="29"/>
      <c r="HF278" s="29"/>
      <c r="HG278" s="29"/>
      <c r="HH278" s="29"/>
      <c r="HI278" s="29"/>
      <c r="HJ278" s="29"/>
      <c r="HK278" s="29"/>
      <c r="HL278" s="29"/>
      <c r="HM278" s="29"/>
      <c r="HN278" s="29"/>
      <c r="HO278" s="29"/>
      <c r="HP278" s="29"/>
      <c r="HQ278" s="29"/>
      <c r="HR278" s="29"/>
      <c r="HS278" s="29"/>
      <c r="HT278" s="29"/>
      <c r="HU278" s="29"/>
      <c r="HV278" s="29"/>
      <c r="HW278" s="29"/>
      <c r="HX278" s="29"/>
      <c r="HY278" s="29"/>
      <c r="HZ278" s="29"/>
      <c r="IA278" s="29"/>
      <c r="IB278" s="29"/>
      <c r="IC278" s="29"/>
      <c r="ID278" s="29"/>
      <c r="IE278" s="29"/>
      <c r="IF278" s="29"/>
      <c r="IG278" s="29"/>
      <c r="IH278" s="29"/>
      <c r="II278" s="29"/>
      <c r="IJ278" s="29"/>
      <c r="IK278" s="29"/>
      <c r="IL278" s="29"/>
      <c r="IM278" s="29"/>
      <c r="IN278" s="29"/>
      <c r="IO278" s="29"/>
      <c r="IP278" s="29"/>
      <c r="IQ278" s="29"/>
      <c r="IR278" s="29"/>
      <c r="IS278" s="29"/>
      <c r="IT278" s="29"/>
      <c r="IU278" s="29"/>
      <c r="IV278" s="29"/>
      <c r="IW278" s="29"/>
      <c r="IX278" s="29"/>
      <c r="IY278" s="29"/>
      <c r="IZ278" s="29"/>
      <c r="JA278" s="29"/>
      <c r="JB278" s="29"/>
      <c r="JC278" s="29"/>
      <c r="JD278" s="29"/>
      <c r="JE278" s="29"/>
      <c r="JF278" s="29"/>
      <c r="JG278" s="29"/>
      <c r="JH278" s="29"/>
      <c r="JI278" s="29"/>
      <c r="JJ278" s="29"/>
      <c r="JK278" s="29"/>
      <c r="JL278" s="29"/>
      <c r="JM278" s="29"/>
      <c r="JN278" s="29"/>
      <c r="JO278" s="29"/>
      <c r="JP278" s="29"/>
      <c r="JQ278" s="29"/>
      <c r="JR278" s="29"/>
      <c r="JS278" s="29"/>
      <c r="JT278" s="29"/>
      <c r="JU278" s="29"/>
      <c r="JV278" s="29"/>
      <c r="JW278" s="29"/>
      <c r="JX278" s="29"/>
      <c r="JY278" s="29"/>
      <c r="JZ278" s="29"/>
      <c r="KA278" s="29"/>
      <c r="KB278" s="29"/>
      <c r="KC278" s="29"/>
      <c r="KD278" s="29"/>
      <c r="KE278" s="29"/>
      <c r="KF278" s="29"/>
      <c r="KG278" s="29"/>
      <c r="KH278" s="29"/>
      <c r="KI278" s="29"/>
      <c r="KJ278" s="29"/>
      <c r="KK278" s="29"/>
      <c r="KL278" s="29"/>
      <c r="KM278" s="29"/>
      <c r="KN278" s="29"/>
      <c r="KO278" s="29"/>
      <c r="KP278" s="29"/>
      <c r="KQ278" s="29"/>
      <c r="KR278" s="29"/>
      <c r="KS278" s="29"/>
      <c r="KT278" s="29"/>
      <c r="KU278" s="29"/>
      <c r="KV278" s="29"/>
      <c r="KW278" s="29"/>
      <c r="KX278" s="29"/>
      <c r="KY278" s="29"/>
      <c r="KZ278" s="29"/>
      <c r="LA278" s="29"/>
      <c r="LB278" s="29"/>
      <c r="LC278" s="29"/>
      <c r="LD278" s="29"/>
      <c r="LE278" s="29"/>
      <c r="LF278" s="29"/>
      <c r="LG278" s="29"/>
      <c r="LH278" s="29"/>
      <c r="LI278" s="29"/>
      <c r="LJ278" s="29"/>
      <c r="LK278" s="29"/>
      <c r="LL278" s="29"/>
      <c r="LM278" s="29"/>
      <c r="LN278" s="29"/>
      <c r="LO278" s="29"/>
      <c r="LP278" s="29"/>
      <c r="LQ278" s="29"/>
      <c r="LR278" s="29"/>
      <c r="LS278" s="29"/>
      <c r="LT278" s="29"/>
      <c r="LU278" s="29"/>
      <c r="LV278" s="29"/>
      <c r="LW278" s="29"/>
      <c r="LX278" s="29"/>
      <c r="LY278" s="29"/>
      <c r="LZ278" s="29"/>
      <c r="MA278" s="29"/>
      <c r="MB278" s="29"/>
      <c r="MC278" s="29"/>
      <c r="MD278" s="29"/>
      <c r="ME278" s="29"/>
      <c r="MF278" s="29"/>
      <c r="MG278" s="29"/>
      <c r="MH278" s="29"/>
      <c r="MI278" s="29"/>
      <c r="MJ278" s="29"/>
      <c r="MK278" s="29"/>
      <c r="ML278" s="29"/>
      <c r="MM278" s="29"/>
      <c r="MN278" s="29"/>
      <c r="MO278" s="29"/>
      <c r="MP278" s="29"/>
      <c r="MQ278" s="29"/>
      <c r="MR278" s="29"/>
      <c r="MS278" s="29"/>
      <c r="MT278" s="29"/>
      <c r="MU278" s="29"/>
      <c r="MV278" s="29"/>
      <c r="MW278" s="29"/>
      <c r="MX278" s="29"/>
      <c r="MY278" s="29"/>
      <c r="MZ278" s="29"/>
      <c r="NA278" s="29"/>
      <c r="NB278" s="29"/>
      <c r="NC278" s="29"/>
      <c r="ND278" s="29"/>
      <c r="NE278" s="29"/>
      <c r="NF278" s="29"/>
      <c r="NG278" s="29"/>
    </row>
    <row r="279" spans="1:371" s="29" customFormat="1" ht="15" x14ac:dyDescent="0.2">
      <c r="A279" s="221">
        <v>482</v>
      </c>
      <c r="B279" s="221">
        <v>0</v>
      </c>
      <c r="C279" s="61">
        <v>1</v>
      </c>
      <c r="D279" s="61">
        <v>5</v>
      </c>
      <c r="E279" s="511">
        <v>241</v>
      </c>
      <c r="F279" s="867">
        <v>1241</v>
      </c>
      <c r="G279" s="133"/>
      <c r="H279" s="511">
        <v>510</v>
      </c>
      <c r="I279" s="869">
        <v>67.591780821917794</v>
      </c>
      <c r="J279" s="514">
        <v>32.9</v>
      </c>
      <c r="K279" s="106">
        <v>2.5248762345905194</v>
      </c>
      <c r="L279" s="511">
        <v>0</v>
      </c>
      <c r="M279" s="718">
        <v>0</v>
      </c>
      <c r="N279" s="133"/>
      <c r="O279" s="524">
        <v>12.634209738530799</v>
      </c>
      <c r="P279" s="133"/>
      <c r="Q279" s="589">
        <v>181</v>
      </c>
      <c r="R279" s="590">
        <v>4.0999999999999996</v>
      </c>
      <c r="S279" s="589">
        <v>15</v>
      </c>
      <c r="T279" s="515"/>
      <c r="U279" s="554">
        <v>36527</v>
      </c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  <c r="AX279" s="133"/>
      <c r="AY279" s="133"/>
      <c r="AZ279" s="133"/>
      <c r="BA279" s="133"/>
      <c r="BB279" s="133"/>
      <c r="BC279" s="133"/>
      <c r="BD279" s="133"/>
      <c r="BE279" s="133"/>
      <c r="BF279" s="133"/>
      <c r="BG279" s="133"/>
      <c r="BH279" s="133"/>
      <c r="BI279" s="133"/>
      <c r="BJ279" s="133"/>
      <c r="BK279" s="133"/>
      <c r="BL279" s="133"/>
      <c r="BM279" s="133"/>
      <c r="BN279" s="133"/>
      <c r="BO279" s="133"/>
      <c r="BP279" s="133"/>
      <c r="BQ279" s="133"/>
      <c r="BR279" s="133"/>
      <c r="BS279" s="133"/>
      <c r="BT279" s="133"/>
      <c r="BU279" s="133"/>
      <c r="BV279" s="133"/>
      <c r="BW279" s="133"/>
      <c r="BX279" s="133"/>
      <c r="BY279" s="133"/>
      <c r="BZ279" s="133"/>
      <c r="CA279" s="133"/>
      <c r="CB279" s="133"/>
      <c r="CC279" s="133"/>
      <c r="CD279" s="133"/>
      <c r="CE279" s="133"/>
      <c r="CF279" s="133"/>
      <c r="CG279" s="133"/>
      <c r="CH279" s="133"/>
      <c r="CI279" s="133"/>
      <c r="CJ279" s="133"/>
      <c r="CK279" s="133"/>
      <c r="CL279" s="133"/>
      <c r="CM279" s="133"/>
      <c r="CN279" s="133"/>
      <c r="CO279" s="133"/>
      <c r="CP279" s="133"/>
      <c r="CQ279" s="133"/>
      <c r="CR279" s="133"/>
      <c r="CS279" s="133"/>
      <c r="CT279" s="133"/>
      <c r="CU279" s="133"/>
      <c r="CV279" s="133"/>
      <c r="CW279" s="133"/>
      <c r="CX279" s="133"/>
      <c r="CY279" s="133"/>
      <c r="CZ279" s="133"/>
      <c r="DA279" s="133"/>
      <c r="DB279" s="133"/>
      <c r="DC279" s="133"/>
      <c r="DD279" s="133"/>
      <c r="DE279" s="133"/>
      <c r="DF279" s="133"/>
      <c r="DG279" s="133"/>
      <c r="DH279" s="133"/>
      <c r="DI279" s="133"/>
      <c r="DJ279" s="133"/>
      <c r="DK279" s="133"/>
      <c r="DL279" s="133"/>
      <c r="DM279" s="133"/>
      <c r="DN279" s="133"/>
      <c r="DO279" s="133"/>
      <c r="DP279" s="133"/>
      <c r="DQ279" s="133"/>
      <c r="DR279" s="133"/>
      <c r="DS279" s="133"/>
      <c r="DT279" s="133"/>
      <c r="DU279" s="133"/>
      <c r="DV279" s="133"/>
      <c r="DW279" s="133"/>
      <c r="DX279" s="133"/>
      <c r="DY279" s="133"/>
      <c r="DZ279" s="133"/>
      <c r="EA279" s="133"/>
      <c r="EB279" s="133"/>
      <c r="EC279" s="133"/>
      <c r="ED279" s="133"/>
      <c r="EE279" s="133"/>
      <c r="EF279" s="133"/>
      <c r="EG279" s="133"/>
      <c r="EH279" s="133"/>
      <c r="EI279" s="133"/>
      <c r="EJ279" s="133"/>
      <c r="EK279" s="133"/>
      <c r="EL279" s="133"/>
      <c r="EM279" s="133"/>
      <c r="EN279" s="133"/>
      <c r="EO279" s="133"/>
      <c r="EP279" s="133"/>
      <c r="EQ279" s="133"/>
      <c r="ER279" s="133"/>
      <c r="ES279" s="133"/>
      <c r="ET279" s="133"/>
      <c r="EU279" s="133"/>
      <c r="EV279" s="133"/>
      <c r="EW279" s="133"/>
      <c r="EX279" s="133"/>
      <c r="EY279" s="133"/>
      <c r="EZ279" s="133"/>
      <c r="FA279" s="133"/>
      <c r="FB279" s="133"/>
      <c r="FC279" s="133"/>
      <c r="FD279" s="133"/>
      <c r="FE279" s="133"/>
      <c r="FF279" s="133"/>
      <c r="FG279" s="133"/>
      <c r="FH279" s="133"/>
      <c r="FI279" s="133"/>
      <c r="FJ279" s="133"/>
      <c r="FK279" s="133"/>
      <c r="FL279" s="133"/>
      <c r="FM279" s="133"/>
      <c r="FN279" s="133"/>
      <c r="FO279" s="133"/>
      <c r="FP279" s="133"/>
      <c r="FQ279" s="133"/>
      <c r="FR279" s="133"/>
      <c r="FS279" s="133"/>
      <c r="FT279" s="133"/>
      <c r="FU279" s="133"/>
      <c r="FV279" s="133"/>
      <c r="FW279" s="133"/>
      <c r="FX279" s="133"/>
      <c r="FY279" s="133"/>
      <c r="FZ279" s="133"/>
      <c r="GA279" s="133"/>
      <c r="GB279" s="133"/>
      <c r="GC279" s="133"/>
      <c r="GD279" s="133"/>
      <c r="GE279" s="133"/>
      <c r="GF279" s="133"/>
      <c r="GG279" s="133"/>
      <c r="GH279" s="133"/>
      <c r="GI279" s="133"/>
      <c r="GJ279" s="133"/>
      <c r="GK279" s="133"/>
      <c r="GL279" s="133"/>
      <c r="GM279" s="133"/>
      <c r="GN279" s="133"/>
      <c r="GO279" s="133"/>
      <c r="GP279" s="133"/>
      <c r="GQ279" s="133"/>
      <c r="GR279" s="133"/>
      <c r="GS279" s="133"/>
      <c r="GT279" s="133"/>
      <c r="GU279" s="133"/>
      <c r="GV279" s="133"/>
      <c r="GW279" s="133"/>
      <c r="GX279" s="133"/>
      <c r="GY279" s="133"/>
      <c r="GZ279" s="133"/>
      <c r="HA279" s="133"/>
      <c r="HB279" s="133"/>
      <c r="HC279" s="133"/>
      <c r="HD279" s="133"/>
      <c r="HE279" s="133"/>
      <c r="HF279" s="133"/>
      <c r="HG279" s="133"/>
      <c r="HH279" s="133"/>
      <c r="HI279" s="133"/>
      <c r="HJ279" s="133"/>
      <c r="HK279" s="133"/>
      <c r="HL279" s="133"/>
      <c r="HM279" s="133"/>
      <c r="HN279" s="133"/>
      <c r="HO279" s="133"/>
      <c r="HP279" s="133"/>
      <c r="HQ279" s="133"/>
      <c r="HR279" s="133"/>
      <c r="HS279" s="133"/>
      <c r="HT279" s="133"/>
      <c r="HU279" s="133"/>
      <c r="HV279" s="133"/>
      <c r="HW279" s="133"/>
      <c r="HX279" s="133"/>
      <c r="HY279" s="133"/>
      <c r="HZ279" s="133"/>
      <c r="IA279" s="133"/>
      <c r="IB279" s="133"/>
      <c r="IC279" s="133"/>
      <c r="ID279" s="133"/>
      <c r="IE279" s="133"/>
      <c r="IF279" s="133"/>
      <c r="IG279" s="133"/>
      <c r="IH279" s="133"/>
      <c r="II279" s="133"/>
      <c r="IJ279" s="133"/>
      <c r="IK279" s="133"/>
      <c r="IL279" s="133"/>
      <c r="IM279" s="133"/>
      <c r="IN279" s="133"/>
      <c r="IO279" s="133"/>
      <c r="IP279" s="133"/>
      <c r="IQ279" s="133"/>
      <c r="IR279" s="133"/>
      <c r="IS279" s="133"/>
      <c r="IT279" s="133"/>
      <c r="IU279" s="133"/>
      <c r="IV279" s="133"/>
      <c r="IW279" s="133"/>
      <c r="IX279" s="133"/>
      <c r="IY279" s="133"/>
      <c r="IZ279" s="133"/>
      <c r="JA279" s="133"/>
      <c r="JB279" s="133"/>
      <c r="JC279" s="133"/>
      <c r="JD279" s="133"/>
      <c r="JE279" s="133"/>
      <c r="JF279" s="133"/>
      <c r="JG279" s="133"/>
      <c r="JH279" s="133"/>
      <c r="JI279" s="133"/>
      <c r="JJ279" s="133"/>
      <c r="JK279" s="133"/>
      <c r="JL279" s="133"/>
      <c r="JM279" s="133"/>
      <c r="JN279" s="133"/>
      <c r="JO279" s="133"/>
      <c r="JP279" s="133"/>
      <c r="JQ279" s="133"/>
      <c r="JR279" s="133"/>
      <c r="JS279" s="133"/>
      <c r="JT279" s="133"/>
      <c r="JU279" s="133"/>
      <c r="JV279" s="133"/>
      <c r="JW279" s="133"/>
      <c r="JX279" s="133"/>
      <c r="JY279" s="133"/>
      <c r="JZ279" s="133"/>
      <c r="KA279" s="133"/>
      <c r="KB279" s="133"/>
      <c r="KC279" s="133"/>
      <c r="KD279" s="133"/>
      <c r="KE279" s="133"/>
      <c r="KF279" s="133"/>
      <c r="KG279" s="133"/>
      <c r="KH279" s="133"/>
      <c r="KI279" s="133"/>
      <c r="KJ279" s="133"/>
      <c r="KK279" s="133"/>
      <c r="KL279" s="133"/>
      <c r="KM279" s="133"/>
      <c r="KN279" s="133"/>
      <c r="KO279" s="133"/>
      <c r="KP279" s="133"/>
      <c r="KQ279" s="133"/>
      <c r="KR279" s="133"/>
      <c r="KS279" s="133"/>
      <c r="KT279" s="133"/>
      <c r="KU279" s="133"/>
      <c r="KV279" s="133"/>
      <c r="KW279" s="133"/>
      <c r="KX279" s="133"/>
      <c r="KY279" s="133"/>
      <c r="KZ279" s="133"/>
      <c r="LA279" s="133"/>
      <c r="LB279" s="133"/>
      <c r="LC279" s="133"/>
      <c r="LD279" s="133"/>
      <c r="LE279" s="133"/>
      <c r="LF279" s="133"/>
      <c r="LG279" s="133"/>
      <c r="LH279" s="133"/>
      <c r="LI279" s="133"/>
      <c r="LJ279" s="133"/>
      <c r="LK279" s="133"/>
      <c r="LL279" s="133"/>
      <c r="LM279" s="133"/>
      <c r="LN279" s="133"/>
      <c r="LO279" s="133"/>
      <c r="LP279" s="133"/>
      <c r="LQ279" s="133"/>
      <c r="LR279" s="133"/>
      <c r="LS279" s="133"/>
      <c r="LT279" s="133"/>
      <c r="LU279" s="133"/>
      <c r="LV279" s="133"/>
      <c r="LW279" s="133"/>
      <c r="LX279" s="133"/>
      <c r="LY279" s="133"/>
      <c r="LZ279" s="133"/>
      <c r="MA279" s="133"/>
      <c r="MB279" s="133"/>
      <c r="MC279" s="133"/>
      <c r="MD279" s="133"/>
      <c r="ME279" s="133"/>
      <c r="MF279" s="133"/>
      <c r="MG279" s="133"/>
      <c r="MH279" s="133"/>
      <c r="MI279" s="133"/>
      <c r="MJ279" s="133"/>
      <c r="MK279" s="133"/>
      <c r="ML279" s="133"/>
      <c r="MM279" s="133"/>
      <c r="MN279" s="133"/>
      <c r="MO279" s="133"/>
      <c r="MP279" s="133"/>
      <c r="MQ279" s="133"/>
      <c r="MR279" s="133"/>
      <c r="MS279" s="133"/>
      <c r="MT279" s="133"/>
      <c r="MU279" s="133"/>
      <c r="MV279" s="133"/>
      <c r="MW279" s="133"/>
      <c r="MX279" s="133"/>
      <c r="MY279" s="133"/>
      <c r="MZ279" s="133"/>
      <c r="NA279" s="133"/>
      <c r="NB279" s="133"/>
      <c r="NC279" s="133"/>
      <c r="ND279" s="133"/>
      <c r="NE279" s="133"/>
      <c r="NF279" s="133"/>
      <c r="NG279" s="133"/>
    </row>
    <row r="280" spans="1:371" s="29" customFormat="1" ht="15" x14ac:dyDescent="0.2">
      <c r="A280" s="221">
        <v>483</v>
      </c>
      <c r="B280" s="221">
        <v>0</v>
      </c>
      <c r="C280" s="61">
        <v>1</v>
      </c>
      <c r="D280" s="61">
        <v>5</v>
      </c>
      <c r="E280" s="511">
        <v>243</v>
      </c>
      <c r="F280" s="867">
        <v>1243</v>
      </c>
      <c r="G280" s="133"/>
      <c r="H280" s="511">
        <v>513</v>
      </c>
      <c r="I280" s="869">
        <v>63.627397260274002</v>
      </c>
      <c r="J280" s="514">
        <v>37.226562499999993</v>
      </c>
      <c r="K280" s="106">
        <v>2.0580465387244176</v>
      </c>
      <c r="L280" s="511">
        <v>1</v>
      </c>
      <c r="M280" s="718">
        <v>0</v>
      </c>
      <c r="N280" s="133"/>
      <c r="O280" s="524">
        <v>32.231257512019198</v>
      </c>
      <c r="P280" s="133"/>
      <c r="Q280" s="589">
        <v>112</v>
      </c>
      <c r="R280" s="590">
        <v>0.92</v>
      </c>
      <c r="S280" s="589">
        <v>62</v>
      </c>
      <c r="T280" s="515"/>
      <c r="U280" s="554">
        <v>983</v>
      </c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  <c r="BQ280" s="133"/>
      <c r="BR280" s="133"/>
      <c r="BS280" s="133"/>
      <c r="BT280" s="133"/>
      <c r="BU280" s="133"/>
      <c r="BV280" s="133"/>
      <c r="BW280" s="133"/>
      <c r="BX280" s="133"/>
      <c r="BY280" s="133"/>
      <c r="BZ280" s="133"/>
      <c r="CA280" s="133"/>
      <c r="CB280" s="133"/>
      <c r="CC280" s="133"/>
      <c r="CD280" s="133"/>
      <c r="CE280" s="133"/>
      <c r="CF280" s="133"/>
      <c r="CG280" s="133"/>
      <c r="CH280" s="133"/>
      <c r="CI280" s="133"/>
      <c r="CJ280" s="133"/>
      <c r="CK280" s="133"/>
      <c r="CL280" s="133"/>
      <c r="CM280" s="133"/>
      <c r="CN280" s="133"/>
      <c r="CO280" s="133"/>
      <c r="CP280" s="133"/>
      <c r="CQ280" s="133"/>
      <c r="CR280" s="133"/>
      <c r="CS280" s="133"/>
      <c r="CT280" s="133"/>
      <c r="CU280" s="133"/>
      <c r="CV280" s="133"/>
      <c r="CW280" s="133"/>
      <c r="CX280" s="133"/>
      <c r="CY280" s="133"/>
      <c r="CZ280" s="133"/>
      <c r="DA280" s="133"/>
      <c r="DB280" s="133"/>
      <c r="DC280" s="133"/>
      <c r="DD280" s="133"/>
      <c r="DE280" s="133"/>
      <c r="DF280" s="133"/>
      <c r="DG280" s="133"/>
      <c r="DH280" s="133"/>
      <c r="DI280" s="133"/>
      <c r="DJ280" s="133"/>
      <c r="DK280" s="133"/>
      <c r="DL280" s="133"/>
      <c r="DM280" s="133"/>
      <c r="DN280" s="133"/>
      <c r="DO280" s="133"/>
      <c r="DP280" s="133"/>
      <c r="DQ280" s="133"/>
      <c r="DR280" s="133"/>
      <c r="DS280" s="133"/>
      <c r="DT280" s="133"/>
      <c r="DU280" s="133"/>
      <c r="DV280" s="133"/>
      <c r="DW280" s="133"/>
      <c r="DX280" s="133"/>
      <c r="DY280" s="133"/>
      <c r="DZ280" s="133"/>
      <c r="EA280" s="133"/>
      <c r="EB280" s="133"/>
      <c r="EC280" s="133"/>
      <c r="ED280" s="133"/>
      <c r="EE280" s="133"/>
      <c r="EF280" s="133"/>
      <c r="EG280" s="133"/>
      <c r="EH280" s="133"/>
      <c r="EI280" s="133"/>
      <c r="EJ280" s="133"/>
      <c r="EK280" s="133"/>
      <c r="EL280" s="133"/>
      <c r="EM280" s="133"/>
      <c r="EN280" s="133"/>
      <c r="EO280" s="133"/>
      <c r="EP280" s="133"/>
      <c r="EQ280" s="133"/>
      <c r="ER280" s="133"/>
      <c r="ES280" s="133"/>
      <c r="ET280" s="133"/>
      <c r="EU280" s="133"/>
      <c r="EV280" s="133"/>
      <c r="EW280" s="133"/>
      <c r="EX280" s="133"/>
      <c r="EY280" s="133"/>
      <c r="EZ280" s="133"/>
      <c r="FA280" s="133"/>
      <c r="FB280" s="133"/>
      <c r="FC280" s="133"/>
      <c r="FD280" s="133"/>
      <c r="FE280" s="133"/>
      <c r="FF280" s="133"/>
      <c r="FG280" s="133"/>
      <c r="FH280" s="133"/>
      <c r="FI280" s="133"/>
      <c r="FJ280" s="133"/>
      <c r="FK280" s="133"/>
      <c r="FL280" s="133"/>
      <c r="FM280" s="133"/>
      <c r="FN280" s="133"/>
      <c r="FO280" s="133"/>
      <c r="FP280" s="133"/>
      <c r="FQ280" s="133"/>
      <c r="FR280" s="133"/>
      <c r="FS280" s="133"/>
      <c r="FT280" s="133"/>
      <c r="FU280" s="133"/>
      <c r="FV280" s="133"/>
      <c r="FW280" s="133"/>
      <c r="FX280" s="133"/>
      <c r="FY280" s="133"/>
      <c r="FZ280" s="133"/>
      <c r="GA280" s="133"/>
      <c r="GB280" s="133"/>
      <c r="GC280" s="133"/>
      <c r="GD280" s="133"/>
      <c r="GE280" s="133"/>
      <c r="GF280" s="133"/>
      <c r="GG280" s="133"/>
      <c r="GH280" s="133"/>
      <c r="GI280" s="133"/>
      <c r="GJ280" s="133"/>
      <c r="GK280" s="133"/>
      <c r="GL280" s="133"/>
      <c r="GM280" s="133"/>
      <c r="GN280" s="133"/>
      <c r="GO280" s="133"/>
      <c r="GP280" s="133"/>
      <c r="GQ280" s="133"/>
      <c r="GR280" s="133"/>
      <c r="GS280" s="133"/>
      <c r="GT280" s="133"/>
      <c r="GU280" s="133"/>
      <c r="GV280" s="133"/>
      <c r="GW280" s="133"/>
      <c r="GX280" s="133"/>
      <c r="GY280" s="133"/>
      <c r="GZ280" s="133"/>
      <c r="HA280" s="133"/>
      <c r="HB280" s="133"/>
      <c r="HC280" s="133"/>
      <c r="HD280" s="133"/>
      <c r="HE280" s="133"/>
      <c r="HF280" s="133"/>
      <c r="HG280" s="133"/>
      <c r="HH280" s="133"/>
      <c r="HI280" s="133"/>
      <c r="HJ280" s="133"/>
      <c r="HK280" s="133"/>
      <c r="HL280" s="133"/>
      <c r="HM280" s="133"/>
      <c r="HN280" s="133"/>
      <c r="HO280" s="133"/>
      <c r="HP280" s="133"/>
      <c r="HQ280" s="133"/>
      <c r="HR280" s="133"/>
      <c r="HS280" s="133"/>
      <c r="HT280" s="133"/>
      <c r="HU280" s="133"/>
      <c r="HV280" s="133"/>
      <c r="HW280" s="133"/>
      <c r="HX280" s="133"/>
      <c r="HY280" s="133"/>
      <c r="HZ280" s="133"/>
      <c r="IA280" s="133"/>
      <c r="IB280" s="133"/>
      <c r="IC280" s="133"/>
      <c r="ID280" s="133"/>
      <c r="IE280" s="133"/>
      <c r="IF280" s="133"/>
      <c r="IG280" s="133"/>
      <c r="IH280" s="133"/>
      <c r="II280" s="133"/>
      <c r="IJ280" s="133"/>
      <c r="IK280" s="133"/>
      <c r="IL280" s="133"/>
      <c r="IM280" s="133"/>
      <c r="IN280" s="133"/>
      <c r="IO280" s="133"/>
      <c r="IP280" s="133"/>
      <c r="IQ280" s="133"/>
      <c r="IR280" s="133"/>
      <c r="IS280" s="133"/>
      <c r="IT280" s="133"/>
      <c r="IU280" s="133"/>
      <c r="IV280" s="133"/>
      <c r="IW280" s="133"/>
      <c r="IX280" s="133"/>
      <c r="IY280" s="133"/>
      <c r="IZ280" s="133"/>
      <c r="JA280" s="133"/>
      <c r="JB280" s="133"/>
      <c r="JC280" s="133"/>
      <c r="JD280" s="133"/>
      <c r="JE280" s="133"/>
      <c r="JF280" s="133"/>
      <c r="JG280" s="133"/>
      <c r="JH280" s="133"/>
      <c r="JI280" s="133"/>
      <c r="JJ280" s="133"/>
      <c r="JK280" s="133"/>
      <c r="JL280" s="133"/>
      <c r="JM280" s="133"/>
      <c r="JN280" s="133"/>
      <c r="JO280" s="133"/>
      <c r="JP280" s="133"/>
      <c r="JQ280" s="133"/>
      <c r="JR280" s="133"/>
      <c r="JS280" s="133"/>
      <c r="JT280" s="133"/>
      <c r="JU280" s="133"/>
      <c r="JV280" s="133"/>
      <c r="JW280" s="133"/>
      <c r="JX280" s="133"/>
      <c r="JY280" s="133"/>
      <c r="JZ280" s="133"/>
      <c r="KA280" s="133"/>
      <c r="KB280" s="133"/>
      <c r="KC280" s="133"/>
      <c r="KD280" s="133"/>
      <c r="KE280" s="133"/>
      <c r="KF280" s="133"/>
      <c r="KG280" s="133"/>
      <c r="KH280" s="133"/>
      <c r="KI280" s="133"/>
      <c r="KJ280" s="133"/>
      <c r="KK280" s="133"/>
      <c r="KL280" s="133"/>
      <c r="KM280" s="133"/>
      <c r="KN280" s="133"/>
      <c r="KO280" s="133"/>
      <c r="KP280" s="133"/>
      <c r="KQ280" s="133"/>
      <c r="KR280" s="133"/>
      <c r="KS280" s="133"/>
      <c r="KT280" s="133"/>
      <c r="KU280" s="133"/>
      <c r="KV280" s="133"/>
      <c r="KW280" s="133"/>
      <c r="KX280" s="133"/>
      <c r="KY280" s="133"/>
      <c r="KZ280" s="133"/>
      <c r="LA280" s="133"/>
      <c r="LB280" s="133"/>
      <c r="LC280" s="133"/>
      <c r="LD280" s="133"/>
      <c r="LE280" s="133"/>
      <c r="LF280" s="133"/>
      <c r="LG280" s="133"/>
      <c r="LH280" s="133"/>
      <c r="LI280" s="133"/>
      <c r="LJ280" s="133"/>
      <c r="LK280" s="133"/>
      <c r="LL280" s="133"/>
      <c r="LM280" s="133"/>
      <c r="LN280" s="133"/>
      <c r="LO280" s="133"/>
      <c r="LP280" s="133"/>
      <c r="LQ280" s="133"/>
      <c r="LR280" s="133"/>
      <c r="LS280" s="133"/>
      <c r="LT280" s="133"/>
      <c r="LU280" s="133"/>
      <c r="LV280" s="133"/>
      <c r="LW280" s="133"/>
      <c r="LX280" s="133"/>
      <c r="LY280" s="133"/>
      <c r="LZ280" s="133"/>
      <c r="MA280" s="133"/>
      <c r="MB280" s="133"/>
      <c r="MC280" s="133"/>
      <c r="MD280" s="133"/>
      <c r="ME280" s="133"/>
      <c r="MF280" s="133"/>
      <c r="MG280" s="133"/>
      <c r="MH280" s="133"/>
      <c r="MI280" s="133"/>
      <c r="MJ280" s="133"/>
      <c r="MK280" s="133"/>
      <c r="ML280" s="133"/>
      <c r="MM280" s="133"/>
      <c r="MN280" s="133"/>
      <c r="MO280" s="133"/>
      <c r="MP280" s="133"/>
      <c r="MQ280" s="133"/>
      <c r="MR280" s="133"/>
      <c r="MS280" s="133"/>
      <c r="MT280" s="133"/>
      <c r="MU280" s="133"/>
      <c r="MV280" s="133"/>
      <c r="MW280" s="133"/>
      <c r="MX280" s="133"/>
      <c r="MY280" s="133"/>
      <c r="MZ280" s="133"/>
      <c r="NA280" s="133"/>
      <c r="NB280" s="133"/>
      <c r="NC280" s="133"/>
      <c r="ND280" s="133"/>
      <c r="NE280" s="133"/>
      <c r="NF280" s="133"/>
      <c r="NG280" s="133"/>
    </row>
    <row r="281" spans="1:371" s="759" customFormat="1" x14ac:dyDescent="0.2">
      <c r="A281" s="274">
        <v>484</v>
      </c>
      <c r="B281" s="221">
        <v>0</v>
      </c>
      <c r="C281" s="61">
        <v>1</v>
      </c>
      <c r="D281" s="61">
        <v>5</v>
      </c>
      <c r="E281" s="511">
        <v>244</v>
      </c>
      <c r="F281" s="867">
        <v>1244</v>
      </c>
      <c r="G281" s="133"/>
      <c r="H281" s="511">
        <v>515</v>
      </c>
      <c r="I281" s="869">
        <v>43.202739726027403</v>
      </c>
      <c r="J281" s="514">
        <v>24.508945765204302</v>
      </c>
      <c r="K281" s="106">
        <v>1.8127633908238303</v>
      </c>
      <c r="L281" s="511">
        <v>1</v>
      </c>
      <c r="M281" s="718">
        <v>0</v>
      </c>
      <c r="N281" s="133"/>
      <c r="O281" s="524">
        <v>24.809595959595999</v>
      </c>
      <c r="P281" s="133"/>
      <c r="Q281" s="589">
        <v>148</v>
      </c>
      <c r="R281" s="590">
        <v>0.79</v>
      </c>
      <c r="S281" s="589">
        <v>79</v>
      </c>
      <c r="T281" s="515"/>
      <c r="U281" s="554">
        <v>3621</v>
      </c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33"/>
      <c r="BG281" s="133"/>
      <c r="BH281" s="133"/>
      <c r="BI281" s="133"/>
      <c r="BJ281" s="133"/>
      <c r="BK281" s="133"/>
      <c r="BL281" s="133"/>
      <c r="BM281" s="133"/>
      <c r="BN281" s="133"/>
      <c r="BO281" s="133"/>
      <c r="BP281" s="133"/>
      <c r="BQ281" s="133"/>
      <c r="BR281" s="133"/>
      <c r="BS281" s="133"/>
      <c r="BT281" s="133"/>
      <c r="BU281" s="133"/>
      <c r="BV281" s="133"/>
      <c r="BW281" s="133"/>
      <c r="BX281" s="133"/>
      <c r="BY281" s="133"/>
      <c r="BZ281" s="133"/>
      <c r="CA281" s="133"/>
      <c r="CB281" s="133"/>
      <c r="CC281" s="133"/>
      <c r="CD281" s="133"/>
      <c r="CE281" s="133"/>
      <c r="CF281" s="133"/>
      <c r="CG281" s="133"/>
      <c r="CH281" s="133"/>
      <c r="CI281" s="133"/>
      <c r="CJ281" s="133"/>
      <c r="CK281" s="133"/>
      <c r="CL281" s="133"/>
      <c r="CM281" s="133"/>
      <c r="CN281" s="133"/>
      <c r="CO281" s="133"/>
      <c r="CP281" s="133"/>
      <c r="CQ281" s="133"/>
      <c r="CR281" s="133"/>
      <c r="CS281" s="133"/>
      <c r="CT281" s="133"/>
      <c r="CU281" s="133"/>
      <c r="CV281" s="133"/>
      <c r="CW281" s="133"/>
      <c r="CX281" s="133"/>
      <c r="CY281" s="133"/>
      <c r="CZ281" s="133"/>
      <c r="DA281" s="133"/>
      <c r="DB281" s="133"/>
      <c r="DC281" s="133"/>
      <c r="DD281" s="133"/>
      <c r="DE281" s="133"/>
      <c r="DF281" s="133"/>
      <c r="DG281" s="133"/>
      <c r="DH281" s="133"/>
      <c r="DI281" s="133"/>
      <c r="DJ281" s="133"/>
      <c r="DK281" s="133"/>
      <c r="DL281" s="133"/>
      <c r="DM281" s="133"/>
      <c r="DN281" s="133"/>
      <c r="DO281" s="133"/>
      <c r="DP281" s="133"/>
      <c r="DQ281" s="133"/>
      <c r="DR281" s="133"/>
      <c r="DS281" s="133"/>
      <c r="DT281" s="133"/>
      <c r="DU281" s="133"/>
      <c r="DV281" s="133"/>
      <c r="DW281" s="133"/>
      <c r="DX281" s="133"/>
      <c r="DY281" s="133"/>
      <c r="DZ281" s="133"/>
      <c r="EA281" s="133"/>
      <c r="EB281" s="133"/>
      <c r="EC281" s="133"/>
      <c r="ED281" s="133"/>
      <c r="EE281" s="133"/>
      <c r="EF281" s="133"/>
      <c r="EG281" s="133"/>
      <c r="EH281" s="133"/>
      <c r="EI281" s="133"/>
      <c r="EJ281" s="133"/>
      <c r="EK281" s="133"/>
      <c r="EL281" s="133"/>
      <c r="EM281" s="133"/>
      <c r="EN281" s="133"/>
      <c r="EO281" s="133"/>
      <c r="EP281" s="133"/>
      <c r="EQ281" s="133"/>
      <c r="ER281" s="133"/>
      <c r="ES281" s="133"/>
      <c r="ET281" s="133"/>
      <c r="EU281" s="133"/>
      <c r="EV281" s="133"/>
      <c r="EW281" s="133"/>
      <c r="EX281" s="133"/>
      <c r="EY281" s="133"/>
      <c r="EZ281" s="133"/>
      <c r="FA281" s="133"/>
      <c r="FB281" s="133"/>
      <c r="FC281" s="133"/>
      <c r="FD281" s="133"/>
      <c r="FE281" s="133"/>
      <c r="FF281" s="133"/>
      <c r="FG281" s="133"/>
      <c r="FH281" s="133"/>
      <c r="FI281" s="133"/>
      <c r="FJ281" s="133"/>
      <c r="FK281" s="133"/>
      <c r="FL281" s="133"/>
      <c r="FM281" s="133"/>
      <c r="FN281" s="133"/>
      <c r="FO281" s="133"/>
      <c r="FP281" s="133"/>
      <c r="FQ281" s="133"/>
      <c r="FR281" s="133"/>
      <c r="FS281" s="133"/>
      <c r="FT281" s="133"/>
      <c r="FU281" s="133"/>
      <c r="FV281" s="133"/>
      <c r="FW281" s="133"/>
      <c r="FX281" s="133"/>
      <c r="FY281" s="133"/>
      <c r="FZ281" s="133"/>
      <c r="GA281" s="133"/>
      <c r="GB281" s="133"/>
      <c r="GC281" s="133"/>
      <c r="GD281" s="133"/>
      <c r="GE281" s="133"/>
      <c r="GF281" s="133"/>
      <c r="GG281" s="133"/>
      <c r="GH281" s="133"/>
      <c r="GI281" s="133"/>
      <c r="GJ281" s="133"/>
      <c r="GK281" s="133"/>
      <c r="GL281" s="133"/>
      <c r="GM281" s="133"/>
      <c r="GN281" s="133"/>
      <c r="GO281" s="133"/>
      <c r="GP281" s="133"/>
      <c r="GQ281" s="133"/>
      <c r="GR281" s="133"/>
      <c r="GS281" s="133"/>
      <c r="GT281" s="133"/>
      <c r="GU281" s="133"/>
      <c r="GV281" s="133"/>
      <c r="GW281" s="133"/>
      <c r="GX281" s="133"/>
      <c r="GY281" s="133"/>
      <c r="GZ281" s="133"/>
      <c r="HA281" s="133"/>
      <c r="HB281" s="133"/>
      <c r="HC281" s="133"/>
      <c r="HD281" s="133"/>
      <c r="HE281" s="133"/>
      <c r="HF281" s="133"/>
      <c r="HG281" s="133"/>
      <c r="HH281" s="133"/>
      <c r="HI281" s="133"/>
      <c r="HJ281" s="133"/>
      <c r="HK281" s="133"/>
      <c r="HL281" s="133"/>
      <c r="HM281" s="133"/>
      <c r="HN281" s="133"/>
      <c r="HO281" s="133"/>
      <c r="HP281" s="133"/>
      <c r="HQ281" s="133"/>
      <c r="HR281" s="133"/>
      <c r="HS281" s="133"/>
      <c r="HT281" s="133"/>
      <c r="HU281" s="133"/>
      <c r="HV281" s="133"/>
      <c r="HW281" s="133"/>
      <c r="HX281" s="133"/>
      <c r="HY281" s="133"/>
      <c r="HZ281" s="133"/>
      <c r="IA281" s="133"/>
      <c r="IB281" s="133"/>
      <c r="IC281" s="133"/>
      <c r="ID281" s="133"/>
      <c r="IE281" s="133"/>
      <c r="IF281" s="133"/>
      <c r="IG281" s="133"/>
      <c r="IH281" s="133"/>
      <c r="II281" s="133"/>
      <c r="IJ281" s="133"/>
      <c r="IK281" s="133"/>
      <c r="IL281" s="133"/>
      <c r="IM281" s="133"/>
      <c r="IN281" s="133"/>
      <c r="IO281" s="133"/>
      <c r="IP281" s="133"/>
      <c r="IQ281" s="133"/>
      <c r="IR281" s="133"/>
      <c r="IS281" s="133"/>
      <c r="IT281" s="133"/>
      <c r="IU281" s="133"/>
      <c r="IV281" s="133"/>
      <c r="IW281" s="133"/>
      <c r="IX281" s="133"/>
      <c r="IY281" s="133"/>
      <c r="IZ281" s="133"/>
      <c r="JA281" s="133"/>
      <c r="JB281" s="133"/>
      <c r="JC281" s="133"/>
      <c r="JD281" s="133"/>
      <c r="JE281" s="133"/>
      <c r="JF281" s="133"/>
      <c r="JG281" s="133"/>
      <c r="JH281" s="133"/>
      <c r="JI281" s="133"/>
      <c r="JJ281" s="133"/>
      <c r="JK281" s="133"/>
      <c r="JL281" s="133"/>
      <c r="JM281" s="133"/>
      <c r="JN281" s="133"/>
      <c r="JO281" s="133"/>
      <c r="JP281" s="133"/>
      <c r="JQ281" s="133"/>
      <c r="JR281" s="133"/>
      <c r="JS281" s="133"/>
      <c r="JT281" s="133"/>
      <c r="JU281" s="133"/>
      <c r="JV281" s="133"/>
      <c r="JW281" s="133"/>
      <c r="JX281" s="133"/>
      <c r="JY281" s="133"/>
      <c r="JZ281" s="133"/>
      <c r="KA281" s="133"/>
      <c r="KB281" s="133"/>
      <c r="KC281" s="133"/>
      <c r="KD281" s="133"/>
      <c r="KE281" s="133"/>
      <c r="KF281" s="133"/>
      <c r="KG281" s="133"/>
      <c r="KH281" s="133"/>
      <c r="KI281" s="133"/>
      <c r="KJ281" s="133"/>
      <c r="KK281" s="133"/>
      <c r="KL281" s="133"/>
      <c r="KM281" s="133"/>
      <c r="KN281" s="133"/>
      <c r="KO281" s="133"/>
      <c r="KP281" s="133"/>
      <c r="KQ281" s="133"/>
      <c r="KR281" s="133"/>
      <c r="KS281" s="133"/>
      <c r="KT281" s="133"/>
      <c r="KU281" s="133"/>
      <c r="KV281" s="133"/>
      <c r="KW281" s="133"/>
      <c r="KX281" s="133"/>
      <c r="KY281" s="133"/>
      <c r="KZ281" s="133"/>
      <c r="LA281" s="133"/>
      <c r="LB281" s="133"/>
      <c r="LC281" s="133"/>
      <c r="LD281" s="133"/>
      <c r="LE281" s="133"/>
      <c r="LF281" s="133"/>
      <c r="LG281" s="133"/>
      <c r="LH281" s="133"/>
      <c r="LI281" s="133"/>
      <c r="LJ281" s="133"/>
      <c r="LK281" s="133"/>
      <c r="LL281" s="133"/>
      <c r="LM281" s="133"/>
      <c r="LN281" s="133"/>
      <c r="LO281" s="133"/>
      <c r="LP281" s="133"/>
      <c r="LQ281" s="133"/>
      <c r="LR281" s="133"/>
      <c r="LS281" s="133"/>
      <c r="LT281" s="133"/>
      <c r="LU281" s="133"/>
      <c r="LV281" s="133"/>
      <c r="LW281" s="133"/>
      <c r="LX281" s="133"/>
      <c r="LY281" s="133"/>
      <c r="LZ281" s="133"/>
      <c r="MA281" s="133"/>
      <c r="MB281" s="133"/>
      <c r="MC281" s="133"/>
      <c r="MD281" s="133"/>
      <c r="ME281" s="133"/>
      <c r="MF281" s="133"/>
      <c r="MG281" s="133"/>
      <c r="MH281" s="133"/>
      <c r="MI281" s="133"/>
      <c r="MJ281" s="133"/>
      <c r="MK281" s="133"/>
      <c r="ML281" s="133"/>
      <c r="MM281" s="133"/>
      <c r="MN281" s="133"/>
      <c r="MO281" s="133"/>
      <c r="MP281" s="133"/>
      <c r="MQ281" s="133"/>
      <c r="MR281" s="133"/>
      <c r="MS281" s="133"/>
      <c r="MT281" s="133"/>
      <c r="MU281" s="133"/>
      <c r="MV281" s="133"/>
      <c r="MW281" s="133"/>
      <c r="MX281" s="133"/>
      <c r="MY281" s="133"/>
      <c r="MZ281" s="133"/>
      <c r="NA281" s="133"/>
      <c r="NB281" s="133"/>
      <c r="NC281" s="133"/>
      <c r="ND281" s="133"/>
      <c r="NE281" s="133"/>
      <c r="NF281" s="133"/>
      <c r="NG281" s="133"/>
    </row>
    <row r="282" spans="1:371" s="29" customFormat="1" x14ac:dyDescent="0.2">
      <c r="A282" s="274">
        <v>487</v>
      </c>
      <c r="B282" s="221">
        <v>0</v>
      </c>
      <c r="C282" s="61">
        <v>1</v>
      </c>
      <c r="D282" s="61">
        <v>5</v>
      </c>
      <c r="E282" s="511">
        <v>247</v>
      </c>
      <c r="F282" s="867">
        <v>1247</v>
      </c>
      <c r="G282" s="133"/>
      <c r="H282" s="511">
        <v>518</v>
      </c>
      <c r="I282" s="869">
        <v>67.465753424657507</v>
      </c>
      <c r="J282" s="514">
        <v>27.920497566252028</v>
      </c>
      <c r="K282" s="106">
        <v>1.9865659929749235</v>
      </c>
      <c r="L282" s="511">
        <v>0</v>
      </c>
      <c r="M282" s="718">
        <v>0</v>
      </c>
      <c r="N282" s="133"/>
      <c r="O282" s="524">
        <v>23.712926513516798</v>
      </c>
      <c r="P282" s="133"/>
      <c r="Q282" s="589"/>
      <c r="R282" s="590">
        <v>1.58</v>
      </c>
      <c r="S282" s="589">
        <v>44</v>
      </c>
      <c r="T282" s="515"/>
      <c r="U282" s="554">
        <v>5055</v>
      </c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33"/>
      <c r="BG282" s="133"/>
      <c r="BH282" s="133"/>
      <c r="BI282" s="133"/>
      <c r="BJ282" s="133"/>
      <c r="BK282" s="133"/>
      <c r="BL282" s="133"/>
      <c r="BM282" s="133"/>
      <c r="BN282" s="133"/>
      <c r="BO282" s="133"/>
      <c r="BP282" s="133"/>
      <c r="BQ282" s="133"/>
      <c r="BR282" s="133"/>
      <c r="BS282" s="133"/>
      <c r="BT282" s="133"/>
      <c r="BU282" s="133"/>
      <c r="BV282" s="133"/>
      <c r="BW282" s="133"/>
      <c r="BX282" s="133"/>
      <c r="BY282" s="133"/>
      <c r="BZ282" s="133"/>
      <c r="CA282" s="133"/>
      <c r="CB282" s="133"/>
      <c r="CC282" s="133"/>
      <c r="CD282" s="133"/>
      <c r="CE282" s="133"/>
      <c r="CF282" s="133"/>
      <c r="CG282" s="133"/>
      <c r="CH282" s="133"/>
      <c r="CI282" s="133"/>
      <c r="CJ282" s="133"/>
      <c r="CK282" s="133"/>
      <c r="CL282" s="133"/>
      <c r="CM282" s="133"/>
      <c r="CN282" s="133"/>
      <c r="CO282" s="133"/>
      <c r="CP282" s="133"/>
      <c r="CQ282" s="133"/>
      <c r="CR282" s="133"/>
      <c r="CS282" s="133"/>
      <c r="CT282" s="133"/>
      <c r="CU282" s="133"/>
      <c r="CV282" s="133"/>
      <c r="CW282" s="133"/>
      <c r="CX282" s="133"/>
      <c r="CY282" s="133"/>
      <c r="CZ282" s="133"/>
      <c r="DA282" s="133"/>
      <c r="DB282" s="133"/>
      <c r="DC282" s="133"/>
      <c r="DD282" s="133"/>
      <c r="DE282" s="133"/>
      <c r="DF282" s="133"/>
      <c r="DG282" s="133"/>
      <c r="DH282" s="133"/>
      <c r="DI282" s="133"/>
      <c r="DJ282" s="133"/>
      <c r="DK282" s="133"/>
      <c r="DL282" s="133"/>
      <c r="DM282" s="133"/>
      <c r="DN282" s="133"/>
      <c r="DO282" s="133"/>
      <c r="DP282" s="133"/>
      <c r="DQ282" s="133"/>
      <c r="DR282" s="133"/>
      <c r="DS282" s="133"/>
      <c r="DT282" s="133"/>
      <c r="DU282" s="133"/>
      <c r="DV282" s="133"/>
      <c r="DW282" s="133"/>
      <c r="DX282" s="133"/>
      <c r="DY282" s="133"/>
      <c r="DZ282" s="133"/>
      <c r="EA282" s="133"/>
      <c r="EB282" s="133"/>
      <c r="EC282" s="133"/>
      <c r="ED282" s="133"/>
      <c r="EE282" s="133"/>
      <c r="EF282" s="133"/>
      <c r="EG282" s="133"/>
      <c r="EH282" s="133"/>
      <c r="EI282" s="133"/>
      <c r="EJ282" s="133"/>
      <c r="EK282" s="133"/>
      <c r="EL282" s="133"/>
      <c r="EM282" s="133"/>
      <c r="EN282" s="133"/>
      <c r="EO282" s="133"/>
      <c r="EP282" s="133"/>
      <c r="EQ282" s="133"/>
      <c r="ER282" s="133"/>
      <c r="ES282" s="133"/>
      <c r="ET282" s="133"/>
      <c r="EU282" s="133"/>
      <c r="EV282" s="133"/>
      <c r="EW282" s="133"/>
      <c r="EX282" s="133"/>
      <c r="EY282" s="133"/>
      <c r="EZ282" s="133"/>
      <c r="FA282" s="133"/>
      <c r="FB282" s="133"/>
      <c r="FC282" s="133"/>
      <c r="FD282" s="133"/>
      <c r="FE282" s="133"/>
      <c r="FF282" s="133"/>
      <c r="FG282" s="133"/>
      <c r="FH282" s="133"/>
      <c r="FI282" s="133"/>
      <c r="FJ282" s="133"/>
      <c r="FK282" s="133"/>
      <c r="FL282" s="133"/>
      <c r="FM282" s="133"/>
      <c r="FN282" s="133"/>
      <c r="FO282" s="133"/>
      <c r="FP282" s="133"/>
      <c r="FQ282" s="133"/>
      <c r="FR282" s="133"/>
      <c r="FS282" s="133"/>
      <c r="FT282" s="133"/>
      <c r="FU282" s="133"/>
      <c r="FV282" s="133"/>
      <c r="FW282" s="133"/>
      <c r="FX282" s="133"/>
      <c r="FY282" s="133"/>
      <c r="FZ282" s="133"/>
      <c r="GA282" s="133"/>
      <c r="GB282" s="133"/>
      <c r="GC282" s="133"/>
      <c r="GD282" s="133"/>
      <c r="GE282" s="133"/>
      <c r="GF282" s="133"/>
      <c r="GG282" s="133"/>
      <c r="GH282" s="133"/>
      <c r="GI282" s="133"/>
      <c r="GJ282" s="133"/>
      <c r="GK282" s="133"/>
      <c r="GL282" s="133"/>
      <c r="GM282" s="133"/>
      <c r="GN282" s="133"/>
      <c r="GO282" s="133"/>
      <c r="GP282" s="133"/>
      <c r="GQ282" s="133"/>
      <c r="GR282" s="133"/>
      <c r="GS282" s="133"/>
      <c r="GT282" s="133"/>
      <c r="GU282" s="133"/>
      <c r="GV282" s="133"/>
      <c r="GW282" s="133"/>
      <c r="GX282" s="133"/>
      <c r="GY282" s="133"/>
      <c r="GZ282" s="133"/>
      <c r="HA282" s="133"/>
      <c r="HB282" s="133"/>
      <c r="HC282" s="133"/>
      <c r="HD282" s="133"/>
      <c r="HE282" s="133"/>
      <c r="HF282" s="133"/>
      <c r="HG282" s="133"/>
      <c r="HH282" s="133"/>
      <c r="HI282" s="133"/>
      <c r="HJ282" s="133"/>
      <c r="HK282" s="133"/>
      <c r="HL282" s="133"/>
      <c r="HM282" s="133"/>
      <c r="HN282" s="133"/>
      <c r="HO282" s="133"/>
      <c r="HP282" s="133"/>
      <c r="HQ282" s="133"/>
      <c r="HR282" s="133"/>
      <c r="HS282" s="133"/>
      <c r="HT282" s="133"/>
      <c r="HU282" s="133"/>
      <c r="HV282" s="133"/>
      <c r="HW282" s="133"/>
      <c r="HX282" s="133"/>
      <c r="HY282" s="133"/>
      <c r="HZ282" s="133"/>
      <c r="IA282" s="133"/>
      <c r="IB282" s="133"/>
      <c r="IC282" s="133"/>
      <c r="ID282" s="133"/>
      <c r="IE282" s="133"/>
      <c r="IF282" s="133"/>
      <c r="IG282" s="133"/>
      <c r="IH282" s="133"/>
      <c r="II282" s="133"/>
      <c r="IJ282" s="133"/>
      <c r="IK282" s="133"/>
      <c r="IL282" s="133"/>
      <c r="IM282" s="133"/>
      <c r="IN282" s="133"/>
      <c r="IO282" s="133"/>
      <c r="IP282" s="133"/>
      <c r="IQ282" s="133"/>
      <c r="IR282" s="133"/>
      <c r="IS282" s="133"/>
      <c r="IT282" s="133"/>
      <c r="IU282" s="133"/>
      <c r="IV282" s="133"/>
      <c r="IW282" s="133"/>
      <c r="IX282" s="133"/>
      <c r="IY282" s="133"/>
      <c r="IZ282" s="133"/>
      <c r="JA282" s="133"/>
      <c r="JB282" s="133"/>
      <c r="JC282" s="133"/>
      <c r="JD282" s="133"/>
      <c r="JE282" s="133"/>
      <c r="JF282" s="133"/>
      <c r="JG282" s="133"/>
      <c r="JH282" s="133"/>
      <c r="JI282" s="133"/>
      <c r="JJ282" s="133"/>
      <c r="JK282" s="133"/>
      <c r="JL282" s="133"/>
      <c r="JM282" s="133"/>
      <c r="JN282" s="133"/>
      <c r="JO282" s="133"/>
      <c r="JP282" s="133"/>
      <c r="JQ282" s="133"/>
      <c r="JR282" s="133"/>
      <c r="JS282" s="133"/>
      <c r="JT282" s="133"/>
      <c r="JU282" s="133"/>
      <c r="JV282" s="133"/>
      <c r="JW282" s="133"/>
      <c r="JX282" s="133"/>
      <c r="JY282" s="133"/>
      <c r="JZ282" s="133"/>
      <c r="KA282" s="133"/>
      <c r="KB282" s="133"/>
      <c r="KC282" s="133"/>
      <c r="KD282" s="133"/>
      <c r="KE282" s="133"/>
      <c r="KF282" s="133"/>
      <c r="KG282" s="133"/>
      <c r="KH282" s="133"/>
      <c r="KI282" s="133"/>
      <c r="KJ282" s="133"/>
      <c r="KK282" s="133"/>
      <c r="KL282" s="133"/>
      <c r="KM282" s="133"/>
      <c r="KN282" s="133"/>
      <c r="KO282" s="133"/>
      <c r="KP282" s="133"/>
      <c r="KQ282" s="133"/>
      <c r="KR282" s="133"/>
      <c r="KS282" s="133"/>
      <c r="KT282" s="133"/>
      <c r="KU282" s="133"/>
      <c r="KV282" s="133"/>
      <c r="KW282" s="133"/>
      <c r="KX282" s="133"/>
      <c r="KY282" s="133"/>
      <c r="KZ282" s="133"/>
      <c r="LA282" s="133"/>
      <c r="LB282" s="133"/>
      <c r="LC282" s="133"/>
      <c r="LD282" s="133"/>
      <c r="LE282" s="133"/>
      <c r="LF282" s="133"/>
      <c r="LG282" s="133"/>
      <c r="LH282" s="133"/>
      <c r="LI282" s="133"/>
      <c r="LJ282" s="133"/>
      <c r="LK282" s="133"/>
      <c r="LL282" s="133"/>
      <c r="LM282" s="133"/>
      <c r="LN282" s="133"/>
      <c r="LO282" s="133"/>
      <c r="LP282" s="133"/>
      <c r="LQ282" s="133"/>
      <c r="LR282" s="133"/>
      <c r="LS282" s="133"/>
      <c r="LT282" s="133"/>
      <c r="LU282" s="133"/>
      <c r="LV282" s="133"/>
      <c r="LW282" s="133"/>
      <c r="LX282" s="133"/>
      <c r="LY282" s="133"/>
      <c r="LZ282" s="133"/>
      <c r="MA282" s="133"/>
      <c r="MB282" s="133"/>
      <c r="MC282" s="133"/>
      <c r="MD282" s="133"/>
      <c r="ME282" s="133"/>
      <c r="MF282" s="133"/>
      <c r="MG282" s="133"/>
      <c r="MH282" s="133"/>
      <c r="MI282" s="133"/>
      <c r="MJ282" s="133"/>
      <c r="MK282" s="133"/>
      <c r="ML282" s="133"/>
      <c r="MM282" s="133"/>
      <c r="MN282" s="133"/>
      <c r="MO282" s="133"/>
      <c r="MP282" s="133"/>
      <c r="MQ282" s="133"/>
      <c r="MR282" s="133"/>
      <c r="MS282" s="133"/>
      <c r="MT282" s="133"/>
      <c r="MU282" s="133"/>
      <c r="MV282" s="133"/>
      <c r="MW282" s="133"/>
      <c r="MX282" s="133"/>
      <c r="MY282" s="133"/>
      <c r="MZ282" s="133"/>
      <c r="NA282" s="133"/>
      <c r="NB282" s="133"/>
      <c r="NC282" s="133"/>
      <c r="ND282" s="133"/>
      <c r="NE282" s="133"/>
      <c r="NF282" s="133"/>
      <c r="NG282" s="133"/>
    </row>
    <row r="283" spans="1:371" s="29" customFormat="1" ht="15" x14ac:dyDescent="0.2">
      <c r="A283" s="221">
        <v>552</v>
      </c>
      <c r="B283" s="27">
        <v>1</v>
      </c>
      <c r="C283" s="27">
        <v>1</v>
      </c>
      <c r="D283" s="27">
        <v>5</v>
      </c>
      <c r="E283" s="735">
        <v>248</v>
      </c>
      <c r="F283" s="867">
        <v>1248</v>
      </c>
      <c r="G283" s="27"/>
      <c r="H283" s="735">
        <v>519</v>
      </c>
      <c r="I283" s="107">
        <v>56.578082191780823</v>
      </c>
      <c r="J283" s="107">
        <v>24.2</v>
      </c>
      <c r="K283" s="79"/>
      <c r="L283" s="735">
        <v>1</v>
      </c>
      <c r="M283" s="113">
        <v>0</v>
      </c>
      <c r="N283" s="28"/>
      <c r="O283" s="739">
        <v>36</v>
      </c>
      <c r="P283" s="28"/>
      <c r="Q283" s="76"/>
      <c r="R283" s="742">
        <v>0.96</v>
      </c>
      <c r="S283" s="743">
        <v>60</v>
      </c>
      <c r="T283" s="76">
        <v>159</v>
      </c>
      <c r="U283" s="77">
        <v>1120</v>
      </c>
    </row>
    <row r="284" spans="1:371" s="29" customFormat="1" ht="15" x14ac:dyDescent="0.2">
      <c r="A284" s="221">
        <v>488</v>
      </c>
      <c r="B284" s="221">
        <v>0</v>
      </c>
      <c r="C284" s="61">
        <v>1</v>
      </c>
      <c r="D284" s="61">
        <v>5</v>
      </c>
      <c r="E284" s="511">
        <v>249</v>
      </c>
      <c r="F284" s="867">
        <v>1249</v>
      </c>
      <c r="G284" s="133"/>
      <c r="H284" s="511">
        <v>520</v>
      </c>
      <c r="I284" s="869">
        <v>65.057534246575301</v>
      </c>
      <c r="J284" s="514">
        <v>27.886695511087076</v>
      </c>
      <c r="K284" s="106">
        <v>1.9853631070075486</v>
      </c>
      <c r="L284" s="511">
        <v>0</v>
      </c>
      <c r="M284" s="718">
        <v>0</v>
      </c>
      <c r="N284" s="133"/>
      <c r="O284" s="524">
        <v>22.538010796001402</v>
      </c>
      <c r="P284" s="133"/>
      <c r="Q284" s="589">
        <v>104</v>
      </c>
      <c r="R284" s="590">
        <v>2.13</v>
      </c>
      <c r="S284" s="589">
        <v>31</v>
      </c>
      <c r="T284" s="515"/>
      <c r="U284" s="554">
        <v>13369</v>
      </c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3"/>
      <c r="BF284" s="133"/>
      <c r="BG284" s="133"/>
      <c r="BH284" s="133"/>
      <c r="BI284" s="133"/>
      <c r="BJ284" s="133"/>
      <c r="BK284" s="133"/>
      <c r="BL284" s="133"/>
      <c r="BM284" s="133"/>
      <c r="BN284" s="133"/>
      <c r="BO284" s="133"/>
      <c r="BP284" s="133"/>
      <c r="BQ284" s="133"/>
      <c r="BR284" s="133"/>
      <c r="BS284" s="133"/>
      <c r="BT284" s="133"/>
      <c r="BU284" s="133"/>
      <c r="BV284" s="133"/>
      <c r="BW284" s="133"/>
      <c r="BX284" s="133"/>
      <c r="BY284" s="133"/>
      <c r="BZ284" s="133"/>
      <c r="CA284" s="133"/>
      <c r="CB284" s="133"/>
      <c r="CC284" s="133"/>
      <c r="CD284" s="133"/>
      <c r="CE284" s="133"/>
      <c r="CF284" s="133"/>
      <c r="CG284" s="133"/>
      <c r="CH284" s="133"/>
      <c r="CI284" s="133"/>
      <c r="CJ284" s="133"/>
      <c r="CK284" s="133"/>
      <c r="CL284" s="133"/>
      <c r="CM284" s="133"/>
      <c r="CN284" s="133"/>
      <c r="CO284" s="133"/>
      <c r="CP284" s="133"/>
      <c r="CQ284" s="133"/>
      <c r="CR284" s="133"/>
      <c r="CS284" s="133"/>
      <c r="CT284" s="133"/>
      <c r="CU284" s="133"/>
      <c r="CV284" s="133"/>
      <c r="CW284" s="133"/>
      <c r="CX284" s="133"/>
      <c r="CY284" s="133"/>
      <c r="CZ284" s="133"/>
      <c r="DA284" s="133"/>
      <c r="DB284" s="133"/>
      <c r="DC284" s="133"/>
      <c r="DD284" s="133"/>
      <c r="DE284" s="133"/>
      <c r="DF284" s="133"/>
      <c r="DG284" s="133"/>
      <c r="DH284" s="133"/>
      <c r="DI284" s="133"/>
      <c r="DJ284" s="133"/>
      <c r="DK284" s="133"/>
      <c r="DL284" s="133"/>
      <c r="DM284" s="133"/>
      <c r="DN284" s="133"/>
      <c r="DO284" s="133"/>
      <c r="DP284" s="133"/>
      <c r="DQ284" s="133"/>
      <c r="DR284" s="133"/>
      <c r="DS284" s="133"/>
      <c r="DT284" s="133"/>
      <c r="DU284" s="133"/>
      <c r="DV284" s="133"/>
      <c r="DW284" s="133"/>
      <c r="DX284" s="133"/>
      <c r="DY284" s="133"/>
      <c r="DZ284" s="133"/>
      <c r="EA284" s="133"/>
      <c r="EB284" s="133"/>
      <c r="EC284" s="133"/>
      <c r="ED284" s="133"/>
      <c r="EE284" s="133"/>
      <c r="EF284" s="133"/>
      <c r="EG284" s="133"/>
      <c r="EH284" s="133"/>
      <c r="EI284" s="133"/>
      <c r="EJ284" s="133"/>
      <c r="EK284" s="133"/>
      <c r="EL284" s="133"/>
      <c r="EM284" s="133"/>
      <c r="EN284" s="133"/>
      <c r="EO284" s="133"/>
      <c r="EP284" s="133"/>
      <c r="EQ284" s="133"/>
      <c r="ER284" s="133"/>
      <c r="ES284" s="133"/>
      <c r="ET284" s="133"/>
      <c r="EU284" s="133"/>
      <c r="EV284" s="133"/>
      <c r="EW284" s="133"/>
      <c r="EX284" s="133"/>
      <c r="EY284" s="133"/>
      <c r="EZ284" s="133"/>
      <c r="FA284" s="133"/>
      <c r="FB284" s="133"/>
      <c r="FC284" s="133"/>
      <c r="FD284" s="133"/>
      <c r="FE284" s="133"/>
      <c r="FF284" s="133"/>
      <c r="FG284" s="133"/>
      <c r="FH284" s="133"/>
      <c r="FI284" s="133"/>
      <c r="FJ284" s="133"/>
      <c r="FK284" s="133"/>
      <c r="FL284" s="133"/>
      <c r="FM284" s="133"/>
      <c r="FN284" s="133"/>
      <c r="FO284" s="133"/>
      <c r="FP284" s="133"/>
      <c r="FQ284" s="133"/>
      <c r="FR284" s="133"/>
      <c r="FS284" s="133"/>
      <c r="FT284" s="133"/>
      <c r="FU284" s="133"/>
      <c r="FV284" s="133"/>
      <c r="FW284" s="133"/>
      <c r="FX284" s="133"/>
      <c r="FY284" s="133"/>
      <c r="FZ284" s="133"/>
      <c r="GA284" s="133"/>
      <c r="GB284" s="133"/>
      <c r="GC284" s="133"/>
      <c r="GD284" s="133"/>
      <c r="GE284" s="133"/>
      <c r="GF284" s="133"/>
      <c r="GG284" s="133"/>
      <c r="GH284" s="133"/>
      <c r="GI284" s="133"/>
      <c r="GJ284" s="133"/>
      <c r="GK284" s="133"/>
      <c r="GL284" s="133"/>
      <c r="GM284" s="133"/>
      <c r="GN284" s="133"/>
      <c r="GO284" s="133"/>
      <c r="GP284" s="133"/>
      <c r="GQ284" s="133"/>
      <c r="GR284" s="133"/>
      <c r="GS284" s="133"/>
      <c r="GT284" s="133"/>
      <c r="GU284" s="133"/>
      <c r="GV284" s="133"/>
      <c r="GW284" s="133"/>
      <c r="GX284" s="133"/>
      <c r="GY284" s="133"/>
      <c r="GZ284" s="133"/>
      <c r="HA284" s="133"/>
      <c r="HB284" s="133"/>
      <c r="HC284" s="133"/>
      <c r="HD284" s="133"/>
      <c r="HE284" s="133"/>
      <c r="HF284" s="133"/>
      <c r="HG284" s="133"/>
      <c r="HH284" s="133"/>
      <c r="HI284" s="133"/>
      <c r="HJ284" s="133"/>
      <c r="HK284" s="133"/>
      <c r="HL284" s="133"/>
      <c r="HM284" s="133"/>
      <c r="HN284" s="133"/>
      <c r="HO284" s="133"/>
      <c r="HP284" s="133"/>
      <c r="HQ284" s="133"/>
      <c r="HR284" s="133"/>
      <c r="HS284" s="133"/>
      <c r="HT284" s="133"/>
      <c r="HU284" s="133"/>
      <c r="HV284" s="133"/>
      <c r="HW284" s="133"/>
      <c r="HX284" s="133"/>
      <c r="HY284" s="133"/>
      <c r="HZ284" s="133"/>
      <c r="IA284" s="133"/>
      <c r="IB284" s="133"/>
      <c r="IC284" s="133"/>
      <c r="ID284" s="133"/>
      <c r="IE284" s="133"/>
      <c r="IF284" s="133"/>
      <c r="IG284" s="133"/>
      <c r="IH284" s="133"/>
      <c r="II284" s="133"/>
      <c r="IJ284" s="133"/>
      <c r="IK284" s="133"/>
      <c r="IL284" s="133"/>
      <c r="IM284" s="133"/>
      <c r="IN284" s="133"/>
      <c r="IO284" s="133"/>
      <c r="IP284" s="133"/>
      <c r="IQ284" s="133"/>
      <c r="IR284" s="133"/>
      <c r="IS284" s="133"/>
      <c r="IT284" s="133"/>
      <c r="IU284" s="133"/>
      <c r="IV284" s="133"/>
      <c r="IW284" s="133"/>
      <c r="IX284" s="133"/>
      <c r="IY284" s="133"/>
      <c r="IZ284" s="133"/>
      <c r="JA284" s="133"/>
      <c r="JB284" s="133"/>
      <c r="JC284" s="133"/>
      <c r="JD284" s="133"/>
      <c r="JE284" s="133"/>
      <c r="JF284" s="133"/>
      <c r="JG284" s="133"/>
      <c r="JH284" s="133"/>
      <c r="JI284" s="133"/>
      <c r="JJ284" s="133"/>
      <c r="JK284" s="133"/>
      <c r="JL284" s="133"/>
      <c r="JM284" s="133"/>
      <c r="JN284" s="133"/>
      <c r="JO284" s="133"/>
      <c r="JP284" s="133"/>
      <c r="JQ284" s="133"/>
      <c r="JR284" s="133"/>
      <c r="JS284" s="133"/>
      <c r="JT284" s="133"/>
      <c r="JU284" s="133"/>
      <c r="JV284" s="133"/>
      <c r="JW284" s="133"/>
      <c r="JX284" s="133"/>
      <c r="JY284" s="133"/>
      <c r="JZ284" s="133"/>
      <c r="KA284" s="133"/>
      <c r="KB284" s="133"/>
      <c r="KC284" s="133"/>
      <c r="KD284" s="133"/>
      <c r="KE284" s="133"/>
      <c r="KF284" s="133"/>
      <c r="KG284" s="133"/>
      <c r="KH284" s="133"/>
      <c r="KI284" s="133"/>
      <c r="KJ284" s="133"/>
      <c r="KK284" s="133"/>
      <c r="KL284" s="133"/>
      <c r="KM284" s="133"/>
      <c r="KN284" s="133"/>
      <c r="KO284" s="133"/>
      <c r="KP284" s="133"/>
      <c r="KQ284" s="133"/>
      <c r="KR284" s="133"/>
      <c r="KS284" s="133"/>
      <c r="KT284" s="133"/>
      <c r="KU284" s="133"/>
      <c r="KV284" s="133"/>
      <c r="KW284" s="133"/>
      <c r="KX284" s="133"/>
      <c r="KY284" s="133"/>
      <c r="KZ284" s="133"/>
      <c r="LA284" s="133"/>
      <c r="LB284" s="133"/>
      <c r="LC284" s="133"/>
      <c r="LD284" s="133"/>
      <c r="LE284" s="133"/>
      <c r="LF284" s="133"/>
      <c r="LG284" s="133"/>
      <c r="LH284" s="133"/>
      <c r="LI284" s="133"/>
      <c r="LJ284" s="133"/>
      <c r="LK284" s="133"/>
      <c r="LL284" s="133"/>
      <c r="LM284" s="133"/>
      <c r="LN284" s="133"/>
      <c r="LO284" s="133"/>
      <c r="LP284" s="133"/>
      <c r="LQ284" s="133"/>
      <c r="LR284" s="133"/>
      <c r="LS284" s="133"/>
      <c r="LT284" s="133"/>
      <c r="LU284" s="133"/>
      <c r="LV284" s="133"/>
      <c r="LW284" s="133"/>
      <c r="LX284" s="133"/>
      <c r="LY284" s="133"/>
      <c r="LZ284" s="133"/>
      <c r="MA284" s="133"/>
      <c r="MB284" s="133"/>
      <c r="MC284" s="133"/>
      <c r="MD284" s="133"/>
      <c r="ME284" s="133"/>
      <c r="MF284" s="133"/>
      <c r="MG284" s="133"/>
      <c r="MH284" s="133"/>
      <c r="MI284" s="133"/>
      <c r="MJ284" s="133"/>
      <c r="MK284" s="133"/>
      <c r="ML284" s="133"/>
      <c r="MM284" s="133"/>
      <c r="MN284" s="133"/>
      <c r="MO284" s="133"/>
      <c r="MP284" s="133"/>
      <c r="MQ284" s="133"/>
      <c r="MR284" s="133"/>
      <c r="MS284" s="133"/>
      <c r="MT284" s="133"/>
      <c r="MU284" s="133"/>
      <c r="MV284" s="133"/>
      <c r="MW284" s="133"/>
      <c r="MX284" s="133"/>
      <c r="MY284" s="133"/>
      <c r="MZ284" s="133"/>
      <c r="NA284" s="133"/>
      <c r="NB284" s="133"/>
      <c r="NC284" s="133"/>
      <c r="ND284" s="133"/>
      <c r="NE284" s="133"/>
      <c r="NF284" s="133"/>
      <c r="NG284" s="133"/>
    </row>
    <row r="285" spans="1:371" s="29" customFormat="1" x14ac:dyDescent="0.2">
      <c r="A285" s="274">
        <v>490</v>
      </c>
      <c r="B285" s="221">
        <v>0</v>
      </c>
      <c r="C285" s="61">
        <v>1</v>
      </c>
      <c r="D285" s="61">
        <v>5</v>
      </c>
      <c r="E285" s="511">
        <v>251</v>
      </c>
      <c r="F285" s="867">
        <v>1251</v>
      </c>
      <c r="G285" s="133"/>
      <c r="H285" s="511">
        <v>524</v>
      </c>
      <c r="I285" s="869">
        <v>43.824657534246597</v>
      </c>
      <c r="J285" s="514">
        <v>25.259515570934258</v>
      </c>
      <c r="K285" s="106">
        <v>1.8566696588844829</v>
      </c>
      <c r="L285" s="511">
        <v>0</v>
      </c>
      <c r="M285" s="718">
        <v>0</v>
      </c>
      <c r="N285" s="133"/>
      <c r="O285" s="524">
        <v>21.576023906631001</v>
      </c>
      <c r="P285" s="133"/>
      <c r="Q285" s="589">
        <v>89</v>
      </c>
      <c r="R285" s="590">
        <v>1.22</v>
      </c>
      <c r="S285" s="589">
        <v>65</v>
      </c>
      <c r="T285" s="515"/>
      <c r="U285" s="554">
        <v>18367</v>
      </c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33"/>
      <c r="BG285" s="133"/>
      <c r="BH285" s="133"/>
      <c r="BI285" s="133"/>
      <c r="BJ285" s="133"/>
      <c r="BK285" s="133"/>
      <c r="BL285" s="133"/>
      <c r="BM285" s="133"/>
      <c r="BN285" s="133"/>
      <c r="BO285" s="133"/>
      <c r="BP285" s="133"/>
      <c r="BQ285" s="133"/>
      <c r="BR285" s="133"/>
      <c r="BS285" s="133"/>
      <c r="BT285" s="133"/>
      <c r="BU285" s="133"/>
      <c r="BV285" s="133"/>
      <c r="BW285" s="133"/>
      <c r="BX285" s="133"/>
      <c r="BY285" s="133"/>
      <c r="BZ285" s="133"/>
      <c r="CA285" s="133"/>
      <c r="CB285" s="133"/>
      <c r="CC285" s="133"/>
      <c r="CD285" s="133"/>
      <c r="CE285" s="133"/>
      <c r="CF285" s="133"/>
      <c r="CG285" s="133"/>
      <c r="CH285" s="133"/>
      <c r="CI285" s="133"/>
      <c r="CJ285" s="133"/>
      <c r="CK285" s="133"/>
      <c r="CL285" s="133"/>
      <c r="CM285" s="133"/>
      <c r="CN285" s="133"/>
      <c r="CO285" s="133"/>
      <c r="CP285" s="133"/>
      <c r="CQ285" s="133"/>
      <c r="CR285" s="133"/>
      <c r="CS285" s="133"/>
      <c r="CT285" s="133"/>
      <c r="CU285" s="133"/>
      <c r="CV285" s="133"/>
      <c r="CW285" s="133"/>
      <c r="CX285" s="133"/>
      <c r="CY285" s="133"/>
      <c r="CZ285" s="133"/>
      <c r="DA285" s="133"/>
      <c r="DB285" s="133"/>
      <c r="DC285" s="133"/>
      <c r="DD285" s="133"/>
      <c r="DE285" s="133"/>
      <c r="DF285" s="133"/>
      <c r="DG285" s="133"/>
      <c r="DH285" s="133"/>
      <c r="DI285" s="133"/>
      <c r="DJ285" s="133"/>
      <c r="DK285" s="133"/>
      <c r="DL285" s="133"/>
      <c r="DM285" s="133"/>
      <c r="DN285" s="133"/>
      <c r="DO285" s="133"/>
      <c r="DP285" s="133"/>
      <c r="DQ285" s="133"/>
      <c r="DR285" s="133"/>
      <c r="DS285" s="133"/>
      <c r="DT285" s="133"/>
      <c r="DU285" s="133"/>
      <c r="DV285" s="133"/>
      <c r="DW285" s="133"/>
      <c r="DX285" s="133"/>
      <c r="DY285" s="133"/>
      <c r="DZ285" s="133"/>
      <c r="EA285" s="133"/>
      <c r="EB285" s="133"/>
      <c r="EC285" s="133"/>
      <c r="ED285" s="133"/>
      <c r="EE285" s="133"/>
      <c r="EF285" s="133"/>
      <c r="EG285" s="133"/>
      <c r="EH285" s="133"/>
      <c r="EI285" s="133"/>
      <c r="EJ285" s="133"/>
      <c r="EK285" s="133"/>
      <c r="EL285" s="133"/>
      <c r="EM285" s="133"/>
      <c r="EN285" s="133"/>
      <c r="EO285" s="133"/>
      <c r="EP285" s="133"/>
      <c r="EQ285" s="133"/>
      <c r="ER285" s="133"/>
      <c r="ES285" s="133"/>
      <c r="ET285" s="133"/>
      <c r="EU285" s="133"/>
      <c r="EV285" s="133"/>
      <c r="EW285" s="133"/>
      <c r="EX285" s="133"/>
      <c r="EY285" s="133"/>
      <c r="EZ285" s="133"/>
      <c r="FA285" s="133"/>
      <c r="FB285" s="133"/>
      <c r="FC285" s="133"/>
      <c r="FD285" s="133"/>
      <c r="FE285" s="133"/>
      <c r="FF285" s="133"/>
      <c r="FG285" s="133"/>
      <c r="FH285" s="133"/>
      <c r="FI285" s="133"/>
      <c r="FJ285" s="133"/>
      <c r="FK285" s="133"/>
      <c r="FL285" s="133"/>
      <c r="FM285" s="133"/>
      <c r="FN285" s="133"/>
      <c r="FO285" s="133"/>
      <c r="FP285" s="133"/>
      <c r="FQ285" s="133"/>
      <c r="FR285" s="133"/>
      <c r="FS285" s="133"/>
      <c r="FT285" s="133"/>
      <c r="FU285" s="133"/>
      <c r="FV285" s="133"/>
      <c r="FW285" s="133"/>
      <c r="FX285" s="133"/>
      <c r="FY285" s="133"/>
      <c r="FZ285" s="133"/>
      <c r="GA285" s="133"/>
      <c r="GB285" s="133"/>
      <c r="GC285" s="133"/>
      <c r="GD285" s="133"/>
      <c r="GE285" s="133"/>
      <c r="GF285" s="133"/>
      <c r="GG285" s="133"/>
      <c r="GH285" s="133"/>
      <c r="GI285" s="133"/>
      <c r="GJ285" s="133"/>
      <c r="GK285" s="133"/>
      <c r="GL285" s="133"/>
      <c r="GM285" s="133"/>
      <c r="GN285" s="133"/>
      <c r="GO285" s="133"/>
      <c r="GP285" s="133"/>
      <c r="GQ285" s="133"/>
      <c r="GR285" s="133"/>
      <c r="GS285" s="133"/>
      <c r="GT285" s="133"/>
      <c r="GU285" s="133"/>
      <c r="GV285" s="133"/>
      <c r="GW285" s="133"/>
      <c r="GX285" s="133"/>
      <c r="GY285" s="133"/>
      <c r="GZ285" s="133"/>
      <c r="HA285" s="133"/>
      <c r="HB285" s="133"/>
      <c r="HC285" s="133"/>
      <c r="HD285" s="133"/>
      <c r="HE285" s="133"/>
      <c r="HF285" s="133"/>
      <c r="HG285" s="133"/>
      <c r="HH285" s="133"/>
      <c r="HI285" s="133"/>
      <c r="HJ285" s="133"/>
      <c r="HK285" s="133"/>
      <c r="HL285" s="133"/>
      <c r="HM285" s="133"/>
      <c r="HN285" s="133"/>
      <c r="HO285" s="133"/>
      <c r="HP285" s="133"/>
      <c r="HQ285" s="133"/>
      <c r="HR285" s="133"/>
      <c r="HS285" s="133"/>
      <c r="HT285" s="133"/>
      <c r="HU285" s="133"/>
      <c r="HV285" s="133"/>
      <c r="HW285" s="133"/>
      <c r="HX285" s="133"/>
      <c r="HY285" s="133"/>
      <c r="HZ285" s="133"/>
      <c r="IA285" s="133"/>
      <c r="IB285" s="133"/>
      <c r="IC285" s="133"/>
      <c r="ID285" s="133"/>
      <c r="IE285" s="133"/>
      <c r="IF285" s="133"/>
      <c r="IG285" s="133"/>
      <c r="IH285" s="133"/>
      <c r="II285" s="133"/>
      <c r="IJ285" s="133"/>
      <c r="IK285" s="133"/>
      <c r="IL285" s="133"/>
      <c r="IM285" s="133"/>
      <c r="IN285" s="133"/>
      <c r="IO285" s="133"/>
      <c r="IP285" s="133"/>
      <c r="IQ285" s="133"/>
      <c r="IR285" s="133"/>
      <c r="IS285" s="133"/>
      <c r="IT285" s="133"/>
      <c r="IU285" s="133"/>
      <c r="IV285" s="133"/>
      <c r="IW285" s="133"/>
      <c r="IX285" s="133"/>
      <c r="IY285" s="133"/>
      <c r="IZ285" s="133"/>
      <c r="JA285" s="133"/>
      <c r="JB285" s="133"/>
      <c r="JC285" s="133"/>
      <c r="JD285" s="133"/>
      <c r="JE285" s="133"/>
      <c r="JF285" s="133"/>
      <c r="JG285" s="133"/>
      <c r="JH285" s="133"/>
      <c r="JI285" s="133"/>
      <c r="JJ285" s="133"/>
      <c r="JK285" s="133"/>
      <c r="JL285" s="133"/>
      <c r="JM285" s="133"/>
      <c r="JN285" s="133"/>
      <c r="JO285" s="133"/>
      <c r="JP285" s="133"/>
      <c r="JQ285" s="133"/>
      <c r="JR285" s="133"/>
      <c r="JS285" s="133"/>
      <c r="JT285" s="133"/>
      <c r="JU285" s="133"/>
      <c r="JV285" s="133"/>
      <c r="JW285" s="133"/>
      <c r="JX285" s="133"/>
      <c r="JY285" s="133"/>
      <c r="JZ285" s="133"/>
      <c r="KA285" s="133"/>
      <c r="KB285" s="133"/>
      <c r="KC285" s="133"/>
      <c r="KD285" s="133"/>
      <c r="KE285" s="133"/>
      <c r="KF285" s="133"/>
      <c r="KG285" s="133"/>
      <c r="KH285" s="133"/>
      <c r="KI285" s="133"/>
      <c r="KJ285" s="133"/>
      <c r="KK285" s="133"/>
      <c r="KL285" s="133"/>
      <c r="KM285" s="133"/>
      <c r="KN285" s="133"/>
      <c r="KO285" s="133"/>
      <c r="KP285" s="133"/>
      <c r="KQ285" s="133"/>
      <c r="KR285" s="133"/>
      <c r="KS285" s="133"/>
      <c r="KT285" s="133"/>
      <c r="KU285" s="133"/>
      <c r="KV285" s="133"/>
      <c r="KW285" s="133"/>
      <c r="KX285" s="133"/>
      <c r="KY285" s="133"/>
      <c r="KZ285" s="133"/>
      <c r="LA285" s="133"/>
      <c r="LB285" s="133"/>
      <c r="LC285" s="133"/>
      <c r="LD285" s="133"/>
      <c r="LE285" s="133"/>
      <c r="LF285" s="133"/>
      <c r="LG285" s="133"/>
      <c r="LH285" s="133"/>
      <c r="LI285" s="133"/>
      <c r="LJ285" s="133"/>
      <c r="LK285" s="133"/>
      <c r="LL285" s="133"/>
      <c r="LM285" s="133"/>
      <c r="LN285" s="133"/>
      <c r="LO285" s="133"/>
      <c r="LP285" s="133"/>
      <c r="LQ285" s="133"/>
      <c r="LR285" s="133"/>
      <c r="LS285" s="133"/>
      <c r="LT285" s="133"/>
      <c r="LU285" s="133"/>
      <c r="LV285" s="133"/>
      <c r="LW285" s="133"/>
      <c r="LX285" s="133"/>
      <c r="LY285" s="133"/>
      <c r="LZ285" s="133"/>
      <c r="MA285" s="133"/>
      <c r="MB285" s="133"/>
      <c r="MC285" s="133"/>
      <c r="MD285" s="133"/>
      <c r="ME285" s="133"/>
      <c r="MF285" s="133"/>
      <c r="MG285" s="133"/>
      <c r="MH285" s="133"/>
      <c r="MI285" s="133"/>
      <c r="MJ285" s="133"/>
      <c r="MK285" s="133"/>
      <c r="ML285" s="133"/>
      <c r="MM285" s="133"/>
      <c r="MN285" s="133"/>
      <c r="MO285" s="133"/>
      <c r="MP285" s="133"/>
      <c r="MQ285" s="133"/>
      <c r="MR285" s="133"/>
      <c r="MS285" s="133"/>
      <c r="MT285" s="133"/>
      <c r="MU285" s="133"/>
      <c r="MV285" s="133"/>
      <c r="MW285" s="133"/>
      <c r="MX285" s="133"/>
      <c r="MY285" s="133"/>
      <c r="MZ285" s="133"/>
      <c r="NA285" s="133"/>
      <c r="NB285" s="133"/>
      <c r="NC285" s="133"/>
      <c r="ND285" s="133"/>
      <c r="NE285" s="133"/>
      <c r="NF285" s="133"/>
      <c r="NG285" s="133"/>
    </row>
    <row r="286" spans="1:371" s="29" customFormat="1" ht="15" x14ac:dyDescent="0.2">
      <c r="A286" s="221">
        <v>491</v>
      </c>
      <c r="B286" s="221">
        <v>0</v>
      </c>
      <c r="C286" s="61">
        <v>1</v>
      </c>
      <c r="D286" s="61">
        <v>5</v>
      </c>
      <c r="E286" s="511">
        <v>252</v>
      </c>
      <c r="F286" s="867">
        <v>1252</v>
      </c>
      <c r="G286" s="133"/>
      <c r="H286" s="511">
        <v>526</v>
      </c>
      <c r="I286" s="869">
        <v>56.0027397260274</v>
      </c>
      <c r="J286" s="514">
        <v>35.987654320987652</v>
      </c>
      <c r="K286" s="106">
        <v>2.414539293529927</v>
      </c>
      <c r="L286" s="511">
        <v>0</v>
      </c>
      <c r="M286" s="718">
        <v>1</v>
      </c>
      <c r="N286" s="133"/>
      <c r="O286" s="524">
        <v>29.849531702501199</v>
      </c>
      <c r="P286" s="133"/>
      <c r="Q286" s="589">
        <v>166</v>
      </c>
      <c r="R286" s="590">
        <v>1.6</v>
      </c>
      <c r="S286" s="589">
        <v>45</v>
      </c>
      <c r="T286" s="515"/>
      <c r="U286" s="554">
        <v>483</v>
      </c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/>
      <c r="BF286" s="133"/>
      <c r="BG286" s="133"/>
      <c r="BH286" s="133"/>
      <c r="BI286" s="133"/>
      <c r="BJ286" s="133"/>
      <c r="BK286" s="133"/>
      <c r="BL286" s="133"/>
      <c r="BM286" s="133"/>
      <c r="BN286" s="133"/>
      <c r="BO286" s="133"/>
      <c r="BP286" s="133"/>
      <c r="BQ286" s="133"/>
      <c r="BR286" s="133"/>
      <c r="BS286" s="133"/>
      <c r="BT286" s="133"/>
      <c r="BU286" s="133"/>
      <c r="BV286" s="133"/>
      <c r="BW286" s="133"/>
      <c r="BX286" s="133"/>
      <c r="BY286" s="133"/>
      <c r="BZ286" s="133"/>
      <c r="CA286" s="133"/>
      <c r="CB286" s="133"/>
      <c r="CC286" s="133"/>
      <c r="CD286" s="133"/>
      <c r="CE286" s="133"/>
      <c r="CF286" s="133"/>
      <c r="CG286" s="133"/>
      <c r="CH286" s="133"/>
      <c r="CI286" s="133"/>
      <c r="CJ286" s="133"/>
      <c r="CK286" s="133"/>
      <c r="CL286" s="133"/>
      <c r="CM286" s="133"/>
      <c r="CN286" s="133"/>
      <c r="CO286" s="133"/>
      <c r="CP286" s="133"/>
      <c r="CQ286" s="133"/>
      <c r="CR286" s="133"/>
      <c r="CS286" s="133"/>
      <c r="CT286" s="133"/>
      <c r="CU286" s="133"/>
      <c r="CV286" s="133"/>
      <c r="CW286" s="133"/>
      <c r="CX286" s="133"/>
      <c r="CY286" s="133"/>
      <c r="CZ286" s="133"/>
      <c r="DA286" s="133"/>
      <c r="DB286" s="133"/>
      <c r="DC286" s="133"/>
      <c r="DD286" s="133"/>
      <c r="DE286" s="133"/>
      <c r="DF286" s="133"/>
      <c r="DG286" s="133"/>
      <c r="DH286" s="133"/>
      <c r="DI286" s="133"/>
      <c r="DJ286" s="133"/>
      <c r="DK286" s="133"/>
      <c r="DL286" s="133"/>
      <c r="DM286" s="133"/>
      <c r="DN286" s="133"/>
      <c r="DO286" s="133"/>
      <c r="DP286" s="133"/>
      <c r="DQ286" s="133"/>
      <c r="DR286" s="133"/>
      <c r="DS286" s="133"/>
      <c r="DT286" s="133"/>
      <c r="DU286" s="133"/>
      <c r="DV286" s="133"/>
      <c r="DW286" s="133"/>
      <c r="DX286" s="133"/>
      <c r="DY286" s="133"/>
      <c r="DZ286" s="133"/>
      <c r="EA286" s="133"/>
      <c r="EB286" s="133"/>
      <c r="EC286" s="133"/>
      <c r="ED286" s="133"/>
      <c r="EE286" s="133"/>
      <c r="EF286" s="133"/>
      <c r="EG286" s="133"/>
      <c r="EH286" s="133"/>
      <c r="EI286" s="133"/>
      <c r="EJ286" s="133"/>
      <c r="EK286" s="133"/>
      <c r="EL286" s="133"/>
      <c r="EM286" s="133"/>
      <c r="EN286" s="133"/>
      <c r="EO286" s="133"/>
      <c r="EP286" s="133"/>
      <c r="EQ286" s="133"/>
      <c r="ER286" s="133"/>
      <c r="ES286" s="133"/>
      <c r="ET286" s="133"/>
      <c r="EU286" s="133"/>
      <c r="EV286" s="133"/>
      <c r="EW286" s="133"/>
      <c r="EX286" s="133"/>
      <c r="EY286" s="133"/>
      <c r="EZ286" s="133"/>
      <c r="FA286" s="133"/>
      <c r="FB286" s="133"/>
      <c r="FC286" s="133"/>
      <c r="FD286" s="133"/>
      <c r="FE286" s="133"/>
      <c r="FF286" s="133"/>
      <c r="FG286" s="133"/>
      <c r="FH286" s="133"/>
      <c r="FI286" s="133"/>
      <c r="FJ286" s="133"/>
      <c r="FK286" s="133"/>
      <c r="FL286" s="133"/>
      <c r="FM286" s="133"/>
      <c r="FN286" s="133"/>
      <c r="FO286" s="133"/>
      <c r="FP286" s="133"/>
      <c r="FQ286" s="133"/>
      <c r="FR286" s="133"/>
      <c r="FS286" s="133"/>
      <c r="FT286" s="133"/>
      <c r="FU286" s="133"/>
      <c r="FV286" s="133"/>
      <c r="FW286" s="133"/>
      <c r="FX286" s="133"/>
      <c r="FY286" s="133"/>
      <c r="FZ286" s="133"/>
      <c r="GA286" s="133"/>
      <c r="GB286" s="133"/>
      <c r="GC286" s="133"/>
      <c r="GD286" s="133"/>
      <c r="GE286" s="133"/>
      <c r="GF286" s="133"/>
      <c r="GG286" s="133"/>
      <c r="GH286" s="133"/>
      <c r="GI286" s="133"/>
      <c r="GJ286" s="133"/>
      <c r="GK286" s="133"/>
      <c r="GL286" s="133"/>
      <c r="GM286" s="133"/>
      <c r="GN286" s="133"/>
      <c r="GO286" s="133"/>
      <c r="GP286" s="133"/>
      <c r="GQ286" s="133"/>
      <c r="GR286" s="133"/>
      <c r="GS286" s="133"/>
      <c r="GT286" s="133"/>
      <c r="GU286" s="133"/>
      <c r="GV286" s="133"/>
      <c r="GW286" s="133"/>
      <c r="GX286" s="133"/>
      <c r="GY286" s="133"/>
      <c r="GZ286" s="133"/>
      <c r="HA286" s="133"/>
      <c r="HB286" s="133"/>
      <c r="HC286" s="133"/>
      <c r="HD286" s="133"/>
      <c r="HE286" s="133"/>
      <c r="HF286" s="133"/>
      <c r="HG286" s="133"/>
      <c r="HH286" s="133"/>
      <c r="HI286" s="133"/>
      <c r="HJ286" s="133"/>
      <c r="HK286" s="133"/>
      <c r="HL286" s="133"/>
      <c r="HM286" s="133"/>
      <c r="HN286" s="133"/>
      <c r="HO286" s="133"/>
      <c r="HP286" s="133"/>
      <c r="HQ286" s="133"/>
      <c r="HR286" s="133"/>
      <c r="HS286" s="133"/>
      <c r="HT286" s="133"/>
      <c r="HU286" s="133"/>
      <c r="HV286" s="133"/>
      <c r="HW286" s="133"/>
      <c r="HX286" s="133"/>
      <c r="HY286" s="133"/>
      <c r="HZ286" s="133"/>
      <c r="IA286" s="133"/>
      <c r="IB286" s="133"/>
      <c r="IC286" s="133"/>
      <c r="ID286" s="133"/>
      <c r="IE286" s="133"/>
      <c r="IF286" s="133"/>
      <c r="IG286" s="133"/>
      <c r="IH286" s="133"/>
      <c r="II286" s="133"/>
      <c r="IJ286" s="133"/>
      <c r="IK286" s="133"/>
      <c r="IL286" s="133"/>
      <c r="IM286" s="133"/>
      <c r="IN286" s="133"/>
      <c r="IO286" s="133"/>
      <c r="IP286" s="133"/>
      <c r="IQ286" s="133"/>
      <c r="IR286" s="133"/>
      <c r="IS286" s="133"/>
      <c r="IT286" s="133"/>
      <c r="IU286" s="133"/>
      <c r="IV286" s="133"/>
      <c r="IW286" s="133"/>
      <c r="IX286" s="133"/>
      <c r="IY286" s="133"/>
      <c r="IZ286" s="133"/>
      <c r="JA286" s="133"/>
      <c r="JB286" s="133"/>
      <c r="JC286" s="133"/>
      <c r="JD286" s="133"/>
      <c r="JE286" s="133"/>
      <c r="JF286" s="133"/>
      <c r="JG286" s="133"/>
      <c r="JH286" s="133"/>
      <c r="JI286" s="133"/>
      <c r="JJ286" s="133"/>
      <c r="JK286" s="133"/>
      <c r="JL286" s="133"/>
      <c r="JM286" s="133"/>
      <c r="JN286" s="133"/>
      <c r="JO286" s="133"/>
      <c r="JP286" s="133"/>
      <c r="JQ286" s="133"/>
      <c r="JR286" s="133"/>
      <c r="JS286" s="133"/>
      <c r="JT286" s="133"/>
      <c r="JU286" s="133"/>
      <c r="JV286" s="133"/>
      <c r="JW286" s="133"/>
      <c r="JX286" s="133"/>
      <c r="JY286" s="133"/>
      <c r="JZ286" s="133"/>
      <c r="KA286" s="133"/>
      <c r="KB286" s="133"/>
      <c r="KC286" s="133"/>
      <c r="KD286" s="133"/>
      <c r="KE286" s="133"/>
      <c r="KF286" s="133"/>
      <c r="KG286" s="133"/>
      <c r="KH286" s="133"/>
      <c r="KI286" s="133"/>
      <c r="KJ286" s="133"/>
      <c r="KK286" s="133"/>
      <c r="KL286" s="133"/>
      <c r="KM286" s="133"/>
      <c r="KN286" s="133"/>
      <c r="KO286" s="133"/>
      <c r="KP286" s="133"/>
      <c r="KQ286" s="133"/>
      <c r="KR286" s="133"/>
      <c r="KS286" s="133"/>
      <c r="KT286" s="133"/>
      <c r="KU286" s="133"/>
      <c r="KV286" s="133"/>
      <c r="KW286" s="133"/>
      <c r="KX286" s="133"/>
      <c r="KY286" s="133"/>
      <c r="KZ286" s="133"/>
      <c r="LA286" s="133"/>
      <c r="LB286" s="133"/>
      <c r="LC286" s="133"/>
      <c r="LD286" s="133"/>
      <c r="LE286" s="133"/>
      <c r="LF286" s="133"/>
      <c r="LG286" s="133"/>
      <c r="LH286" s="133"/>
      <c r="LI286" s="133"/>
      <c r="LJ286" s="133"/>
      <c r="LK286" s="133"/>
      <c r="LL286" s="133"/>
      <c r="LM286" s="133"/>
      <c r="LN286" s="133"/>
      <c r="LO286" s="133"/>
      <c r="LP286" s="133"/>
      <c r="LQ286" s="133"/>
      <c r="LR286" s="133"/>
      <c r="LS286" s="133"/>
      <c r="LT286" s="133"/>
      <c r="LU286" s="133"/>
      <c r="LV286" s="133"/>
      <c r="LW286" s="133"/>
      <c r="LX286" s="133"/>
      <c r="LY286" s="133"/>
      <c r="LZ286" s="133"/>
      <c r="MA286" s="133"/>
      <c r="MB286" s="133"/>
      <c r="MC286" s="133"/>
      <c r="MD286" s="133"/>
      <c r="ME286" s="133"/>
      <c r="MF286" s="133"/>
      <c r="MG286" s="133"/>
      <c r="MH286" s="133"/>
      <c r="MI286" s="133"/>
      <c r="MJ286" s="133"/>
      <c r="MK286" s="133"/>
      <c r="ML286" s="133"/>
      <c r="MM286" s="133"/>
      <c r="MN286" s="133"/>
      <c r="MO286" s="133"/>
      <c r="MP286" s="133"/>
      <c r="MQ286" s="133"/>
      <c r="MR286" s="133"/>
      <c r="MS286" s="133"/>
      <c r="MT286" s="133"/>
      <c r="MU286" s="133"/>
      <c r="MV286" s="133"/>
      <c r="MW286" s="133"/>
      <c r="MX286" s="133"/>
      <c r="MY286" s="133"/>
      <c r="MZ286" s="133"/>
      <c r="NA286" s="133"/>
      <c r="NB286" s="133"/>
      <c r="NC286" s="133"/>
      <c r="ND286" s="133"/>
      <c r="NE286" s="133"/>
      <c r="NF286" s="133"/>
      <c r="NG286" s="133"/>
    </row>
    <row r="287" spans="1:371" s="29" customFormat="1" x14ac:dyDescent="0.2">
      <c r="A287" s="274">
        <v>553</v>
      </c>
      <c r="B287" s="27">
        <v>1</v>
      </c>
      <c r="C287" s="27">
        <v>1</v>
      </c>
      <c r="D287" s="27">
        <v>5</v>
      </c>
      <c r="E287" s="735">
        <v>253</v>
      </c>
      <c r="F287" s="867">
        <v>1253</v>
      </c>
      <c r="G287" s="27"/>
      <c r="H287" s="735">
        <v>527</v>
      </c>
      <c r="I287" s="107">
        <v>65.895890410958899</v>
      </c>
      <c r="J287" s="107">
        <v>25.4</v>
      </c>
      <c r="K287" s="79"/>
      <c r="L287" s="735">
        <v>0</v>
      </c>
      <c r="M287" s="113">
        <v>1</v>
      </c>
      <c r="N287" s="28"/>
      <c r="O287" s="739">
        <v>28</v>
      </c>
      <c r="P287" s="28"/>
      <c r="Q287" s="76"/>
      <c r="R287" s="742">
        <v>1.03</v>
      </c>
      <c r="S287" s="743">
        <v>72</v>
      </c>
      <c r="T287" s="76"/>
      <c r="U287" s="77"/>
    </row>
    <row r="288" spans="1:371" s="29" customFormat="1" x14ac:dyDescent="0.2">
      <c r="A288" s="274">
        <v>499</v>
      </c>
      <c r="B288" s="221">
        <v>0</v>
      </c>
      <c r="C288" s="61">
        <v>1</v>
      </c>
      <c r="D288" s="61">
        <v>5</v>
      </c>
      <c r="E288" s="511">
        <v>265</v>
      </c>
      <c r="F288" s="867">
        <v>1265</v>
      </c>
      <c r="G288" s="133"/>
      <c r="H288" s="511">
        <v>545</v>
      </c>
      <c r="I288" s="869">
        <v>67.421917808219206</v>
      </c>
      <c r="J288" s="514">
        <v>25.729951116395828</v>
      </c>
      <c r="K288" s="106">
        <v>1.9404037380572803</v>
      </c>
      <c r="L288" s="511">
        <v>0</v>
      </c>
      <c r="M288" s="718">
        <v>0</v>
      </c>
      <c r="N288" s="133"/>
      <c r="O288" s="524">
        <v>36.802866554932599</v>
      </c>
      <c r="P288" s="133"/>
      <c r="Q288" s="589">
        <v>87</v>
      </c>
      <c r="R288" s="590">
        <v>0.91</v>
      </c>
      <c r="S288" s="589">
        <v>83</v>
      </c>
      <c r="T288" s="515"/>
      <c r="U288" s="554">
        <v>163</v>
      </c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33"/>
      <c r="BG288" s="133"/>
      <c r="BH288" s="133"/>
      <c r="BI288" s="133"/>
      <c r="BJ288" s="133"/>
      <c r="BK288" s="133"/>
      <c r="BL288" s="133"/>
      <c r="BM288" s="133"/>
      <c r="BN288" s="133"/>
      <c r="BO288" s="133"/>
      <c r="BP288" s="133"/>
      <c r="BQ288" s="133"/>
      <c r="BR288" s="133"/>
      <c r="BS288" s="133"/>
      <c r="BT288" s="133"/>
      <c r="BU288" s="133"/>
      <c r="BV288" s="133"/>
      <c r="BW288" s="133"/>
      <c r="BX288" s="133"/>
      <c r="BY288" s="133"/>
      <c r="BZ288" s="133"/>
      <c r="CA288" s="133"/>
      <c r="CB288" s="133"/>
      <c r="CC288" s="133"/>
      <c r="CD288" s="133"/>
      <c r="CE288" s="133"/>
      <c r="CF288" s="133"/>
      <c r="CG288" s="133"/>
      <c r="CH288" s="133"/>
      <c r="CI288" s="133"/>
      <c r="CJ288" s="133"/>
      <c r="CK288" s="133"/>
      <c r="CL288" s="133"/>
      <c r="CM288" s="133"/>
      <c r="CN288" s="133"/>
      <c r="CO288" s="133"/>
      <c r="CP288" s="133"/>
      <c r="CQ288" s="133"/>
      <c r="CR288" s="133"/>
      <c r="CS288" s="133"/>
      <c r="CT288" s="133"/>
      <c r="CU288" s="133"/>
      <c r="CV288" s="133"/>
      <c r="CW288" s="133"/>
      <c r="CX288" s="133"/>
      <c r="CY288" s="133"/>
      <c r="CZ288" s="133"/>
      <c r="DA288" s="133"/>
      <c r="DB288" s="133"/>
      <c r="DC288" s="133"/>
      <c r="DD288" s="133"/>
      <c r="DE288" s="133"/>
      <c r="DF288" s="133"/>
      <c r="DG288" s="133"/>
      <c r="DH288" s="133"/>
      <c r="DI288" s="133"/>
      <c r="DJ288" s="133"/>
      <c r="DK288" s="133"/>
      <c r="DL288" s="133"/>
      <c r="DM288" s="133"/>
      <c r="DN288" s="133"/>
      <c r="DO288" s="133"/>
      <c r="DP288" s="133"/>
      <c r="DQ288" s="133"/>
      <c r="DR288" s="133"/>
      <c r="DS288" s="133"/>
      <c r="DT288" s="133"/>
      <c r="DU288" s="133"/>
      <c r="DV288" s="133"/>
      <c r="DW288" s="133"/>
      <c r="DX288" s="133"/>
      <c r="DY288" s="133"/>
      <c r="DZ288" s="133"/>
      <c r="EA288" s="133"/>
      <c r="EB288" s="133"/>
      <c r="EC288" s="133"/>
      <c r="ED288" s="133"/>
      <c r="EE288" s="133"/>
      <c r="EF288" s="133"/>
      <c r="EG288" s="133"/>
      <c r="EH288" s="133"/>
      <c r="EI288" s="133"/>
      <c r="EJ288" s="133"/>
      <c r="EK288" s="133"/>
      <c r="EL288" s="133"/>
      <c r="EM288" s="133"/>
      <c r="EN288" s="133"/>
      <c r="EO288" s="133"/>
      <c r="EP288" s="133"/>
      <c r="EQ288" s="133"/>
      <c r="ER288" s="133"/>
      <c r="ES288" s="133"/>
      <c r="ET288" s="133"/>
      <c r="EU288" s="133"/>
      <c r="EV288" s="133"/>
      <c r="EW288" s="133"/>
      <c r="EX288" s="133"/>
      <c r="EY288" s="133"/>
      <c r="EZ288" s="133"/>
      <c r="FA288" s="133"/>
      <c r="FB288" s="133"/>
      <c r="FC288" s="133"/>
      <c r="FD288" s="133"/>
      <c r="FE288" s="133"/>
      <c r="FF288" s="133"/>
      <c r="FG288" s="133"/>
      <c r="FH288" s="133"/>
      <c r="FI288" s="133"/>
      <c r="FJ288" s="133"/>
      <c r="FK288" s="133"/>
      <c r="FL288" s="133"/>
      <c r="FM288" s="133"/>
      <c r="FN288" s="133"/>
      <c r="FO288" s="133"/>
      <c r="FP288" s="133"/>
      <c r="FQ288" s="133"/>
      <c r="FR288" s="133"/>
      <c r="FS288" s="133"/>
      <c r="FT288" s="133"/>
      <c r="FU288" s="133"/>
      <c r="FV288" s="133"/>
      <c r="FW288" s="133"/>
      <c r="FX288" s="133"/>
      <c r="FY288" s="133"/>
      <c r="FZ288" s="133"/>
      <c r="GA288" s="133"/>
      <c r="GB288" s="133"/>
      <c r="GC288" s="133"/>
      <c r="GD288" s="133"/>
      <c r="GE288" s="133"/>
      <c r="GF288" s="133"/>
      <c r="GG288" s="133"/>
      <c r="GH288" s="133"/>
      <c r="GI288" s="133"/>
      <c r="GJ288" s="133"/>
      <c r="GK288" s="133"/>
      <c r="GL288" s="133"/>
      <c r="GM288" s="133"/>
      <c r="GN288" s="133"/>
      <c r="GO288" s="133"/>
      <c r="GP288" s="133"/>
      <c r="GQ288" s="133"/>
      <c r="GR288" s="133"/>
      <c r="GS288" s="133"/>
      <c r="GT288" s="133"/>
      <c r="GU288" s="133"/>
      <c r="GV288" s="133"/>
      <c r="GW288" s="133"/>
      <c r="GX288" s="133"/>
      <c r="GY288" s="133"/>
      <c r="GZ288" s="133"/>
      <c r="HA288" s="133"/>
      <c r="HB288" s="133"/>
      <c r="HC288" s="133"/>
      <c r="HD288" s="133"/>
      <c r="HE288" s="133"/>
      <c r="HF288" s="133"/>
      <c r="HG288" s="133"/>
      <c r="HH288" s="133"/>
      <c r="HI288" s="133"/>
      <c r="HJ288" s="133"/>
      <c r="HK288" s="133"/>
      <c r="HL288" s="133"/>
      <c r="HM288" s="133"/>
      <c r="HN288" s="133"/>
      <c r="HO288" s="133"/>
      <c r="HP288" s="133"/>
      <c r="HQ288" s="133"/>
      <c r="HR288" s="133"/>
      <c r="HS288" s="133"/>
      <c r="HT288" s="133"/>
      <c r="HU288" s="133"/>
      <c r="HV288" s="133"/>
      <c r="HW288" s="133"/>
      <c r="HX288" s="133"/>
      <c r="HY288" s="133"/>
      <c r="HZ288" s="133"/>
      <c r="IA288" s="133"/>
      <c r="IB288" s="133"/>
      <c r="IC288" s="133"/>
      <c r="ID288" s="133"/>
      <c r="IE288" s="133"/>
      <c r="IF288" s="133"/>
      <c r="IG288" s="133"/>
      <c r="IH288" s="133"/>
      <c r="II288" s="133"/>
      <c r="IJ288" s="133"/>
      <c r="IK288" s="133"/>
      <c r="IL288" s="133"/>
      <c r="IM288" s="133"/>
      <c r="IN288" s="133"/>
      <c r="IO288" s="133"/>
      <c r="IP288" s="133"/>
      <c r="IQ288" s="133"/>
      <c r="IR288" s="133"/>
      <c r="IS288" s="133"/>
      <c r="IT288" s="133"/>
      <c r="IU288" s="133"/>
      <c r="IV288" s="133"/>
      <c r="IW288" s="133"/>
      <c r="IX288" s="133"/>
      <c r="IY288" s="133"/>
      <c r="IZ288" s="133"/>
      <c r="JA288" s="133"/>
      <c r="JB288" s="133"/>
      <c r="JC288" s="133"/>
      <c r="JD288" s="133"/>
      <c r="JE288" s="133"/>
      <c r="JF288" s="133"/>
      <c r="JG288" s="133"/>
      <c r="JH288" s="133"/>
      <c r="JI288" s="133"/>
      <c r="JJ288" s="133"/>
      <c r="JK288" s="133"/>
      <c r="JL288" s="133"/>
      <c r="JM288" s="133"/>
      <c r="JN288" s="133"/>
      <c r="JO288" s="133"/>
      <c r="JP288" s="133"/>
      <c r="JQ288" s="133"/>
      <c r="JR288" s="133"/>
      <c r="JS288" s="133"/>
      <c r="JT288" s="133"/>
      <c r="JU288" s="133"/>
      <c r="JV288" s="133"/>
      <c r="JW288" s="133"/>
      <c r="JX288" s="133"/>
      <c r="JY288" s="133"/>
      <c r="JZ288" s="133"/>
      <c r="KA288" s="133"/>
      <c r="KB288" s="133"/>
      <c r="KC288" s="133"/>
      <c r="KD288" s="133"/>
      <c r="KE288" s="133"/>
      <c r="KF288" s="133"/>
      <c r="KG288" s="133"/>
      <c r="KH288" s="133"/>
      <c r="KI288" s="133"/>
      <c r="KJ288" s="133"/>
      <c r="KK288" s="133"/>
      <c r="KL288" s="133"/>
      <c r="KM288" s="133"/>
      <c r="KN288" s="133"/>
      <c r="KO288" s="133"/>
      <c r="KP288" s="133"/>
      <c r="KQ288" s="133"/>
      <c r="KR288" s="133"/>
      <c r="KS288" s="133"/>
      <c r="KT288" s="133"/>
      <c r="KU288" s="133"/>
      <c r="KV288" s="133"/>
      <c r="KW288" s="133"/>
      <c r="KX288" s="133"/>
      <c r="KY288" s="133"/>
      <c r="KZ288" s="133"/>
      <c r="LA288" s="133"/>
      <c r="LB288" s="133"/>
      <c r="LC288" s="133"/>
      <c r="LD288" s="133"/>
      <c r="LE288" s="133"/>
      <c r="LF288" s="133"/>
      <c r="LG288" s="133"/>
      <c r="LH288" s="133"/>
      <c r="LI288" s="133"/>
      <c r="LJ288" s="133"/>
      <c r="LK288" s="133"/>
      <c r="LL288" s="133"/>
      <c r="LM288" s="133"/>
      <c r="LN288" s="133"/>
      <c r="LO288" s="133"/>
      <c r="LP288" s="133"/>
      <c r="LQ288" s="133"/>
      <c r="LR288" s="133"/>
      <c r="LS288" s="133"/>
      <c r="LT288" s="133"/>
      <c r="LU288" s="133"/>
      <c r="LV288" s="133"/>
      <c r="LW288" s="133"/>
      <c r="LX288" s="133"/>
      <c r="LY288" s="133"/>
      <c r="LZ288" s="133"/>
      <c r="MA288" s="133"/>
      <c r="MB288" s="133"/>
      <c r="MC288" s="133"/>
      <c r="MD288" s="133"/>
      <c r="ME288" s="133"/>
      <c r="MF288" s="133"/>
      <c r="MG288" s="133"/>
      <c r="MH288" s="133"/>
      <c r="MI288" s="133"/>
      <c r="MJ288" s="133"/>
      <c r="MK288" s="133"/>
      <c r="ML288" s="133"/>
      <c r="MM288" s="133"/>
      <c r="MN288" s="133"/>
      <c r="MO288" s="133"/>
      <c r="MP288" s="133"/>
      <c r="MQ288" s="133"/>
      <c r="MR288" s="133"/>
      <c r="MS288" s="133"/>
      <c r="MT288" s="133"/>
      <c r="MU288" s="133"/>
      <c r="MV288" s="133"/>
      <c r="MW288" s="133"/>
      <c r="MX288" s="133"/>
      <c r="MY288" s="133"/>
      <c r="MZ288" s="133"/>
      <c r="NA288" s="133"/>
      <c r="NB288" s="133"/>
      <c r="NC288" s="133"/>
      <c r="ND288" s="133"/>
      <c r="NE288" s="133"/>
      <c r="NF288" s="133"/>
      <c r="NG288" s="133"/>
    </row>
    <row r="289" spans="1:371" s="29" customFormat="1" x14ac:dyDescent="0.2">
      <c r="A289" s="274">
        <v>505</v>
      </c>
      <c r="B289" s="274">
        <v>0</v>
      </c>
      <c r="C289" s="61">
        <v>1</v>
      </c>
      <c r="D289" s="61">
        <v>5</v>
      </c>
      <c r="E289" s="511">
        <v>271</v>
      </c>
      <c r="F289" s="867">
        <v>1271</v>
      </c>
      <c r="G289" s="133"/>
      <c r="H289" s="511">
        <v>553</v>
      </c>
      <c r="I289" s="869">
        <v>65.084931506849301</v>
      </c>
      <c r="J289" s="514">
        <v>21.517591633532696</v>
      </c>
      <c r="K289" s="106">
        <v>1.7591980496174324</v>
      </c>
      <c r="L289" s="511">
        <v>0</v>
      </c>
      <c r="M289" s="718">
        <v>0</v>
      </c>
      <c r="N289" s="133"/>
      <c r="O289" s="524">
        <v>25.880984042553202</v>
      </c>
      <c r="P289" s="133"/>
      <c r="Q289" s="591">
        <v>106</v>
      </c>
      <c r="R289" s="590">
        <v>1.88</v>
      </c>
      <c r="S289" s="589">
        <v>36</v>
      </c>
      <c r="T289" s="515"/>
      <c r="U289" s="554">
        <v>4154</v>
      </c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33"/>
      <c r="BG289" s="133"/>
      <c r="BH289" s="133"/>
      <c r="BI289" s="133"/>
      <c r="BJ289" s="133"/>
      <c r="BK289" s="133"/>
      <c r="BL289" s="133"/>
      <c r="BM289" s="133"/>
      <c r="BN289" s="133"/>
      <c r="BO289" s="133"/>
      <c r="BP289" s="133"/>
      <c r="BQ289" s="133"/>
      <c r="BR289" s="133"/>
      <c r="BS289" s="133"/>
      <c r="BT289" s="133"/>
      <c r="BU289" s="133"/>
      <c r="BV289" s="133"/>
      <c r="BW289" s="133"/>
      <c r="BX289" s="133"/>
      <c r="BY289" s="133"/>
      <c r="BZ289" s="133"/>
      <c r="CA289" s="133"/>
      <c r="CB289" s="133"/>
      <c r="CC289" s="133"/>
      <c r="CD289" s="133"/>
      <c r="CE289" s="133"/>
      <c r="CF289" s="133"/>
      <c r="CG289" s="133"/>
      <c r="CH289" s="133"/>
      <c r="CI289" s="133"/>
      <c r="CJ289" s="133"/>
      <c r="CK289" s="133"/>
      <c r="CL289" s="133"/>
      <c r="CM289" s="133"/>
      <c r="CN289" s="133"/>
      <c r="CO289" s="133"/>
      <c r="CP289" s="133"/>
      <c r="CQ289" s="133"/>
      <c r="CR289" s="133"/>
      <c r="CS289" s="133"/>
      <c r="CT289" s="133"/>
      <c r="CU289" s="133"/>
      <c r="CV289" s="133"/>
      <c r="CW289" s="133"/>
      <c r="CX289" s="133"/>
      <c r="CY289" s="133"/>
      <c r="CZ289" s="133"/>
      <c r="DA289" s="133"/>
      <c r="DB289" s="133"/>
      <c r="DC289" s="133"/>
      <c r="DD289" s="133"/>
      <c r="DE289" s="133"/>
      <c r="DF289" s="133"/>
      <c r="DG289" s="133"/>
      <c r="DH289" s="133"/>
      <c r="DI289" s="133"/>
      <c r="DJ289" s="133"/>
      <c r="DK289" s="133"/>
      <c r="DL289" s="133"/>
      <c r="DM289" s="133"/>
      <c r="DN289" s="133"/>
      <c r="DO289" s="133"/>
      <c r="DP289" s="133"/>
      <c r="DQ289" s="133"/>
      <c r="DR289" s="133"/>
      <c r="DS289" s="133"/>
      <c r="DT289" s="133"/>
      <c r="DU289" s="133"/>
      <c r="DV289" s="133"/>
      <c r="DW289" s="133"/>
      <c r="DX289" s="133"/>
      <c r="DY289" s="133"/>
      <c r="DZ289" s="133"/>
      <c r="EA289" s="133"/>
      <c r="EB289" s="133"/>
      <c r="EC289" s="133"/>
      <c r="ED289" s="133"/>
      <c r="EE289" s="133"/>
      <c r="EF289" s="133"/>
      <c r="EG289" s="133"/>
      <c r="EH289" s="133"/>
      <c r="EI289" s="133"/>
      <c r="EJ289" s="133"/>
      <c r="EK289" s="133"/>
      <c r="EL289" s="133"/>
      <c r="EM289" s="133"/>
      <c r="EN289" s="133"/>
      <c r="EO289" s="133"/>
      <c r="EP289" s="133"/>
      <c r="EQ289" s="133"/>
      <c r="ER289" s="133"/>
      <c r="ES289" s="133"/>
      <c r="ET289" s="133"/>
      <c r="EU289" s="133"/>
      <c r="EV289" s="133"/>
      <c r="EW289" s="133"/>
      <c r="EX289" s="133"/>
      <c r="EY289" s="133"/>
      <c r="EZ289" s="133"/>
      <c r="FA289" s="133"/>
      <c r="FB289" s="133"/>
      <c r="FC289" s="133"/>
      <c r="FD289" s="133"/>
      <c r="FE289" s="133"/>
      <c r="FF289" s="133"/>
      <c r="FG289" s="133"/>
      <c r="FH289" s="133"/>
      <c r="FI289" s="133"/>
      <c r="FJ289" s="133"/>
      <c r="FK289" s="133"/>
      <c r="FL289" s="133"/>
      <c r="FM289" s="133"/>
      <c r="FN289" s="133"/>
      <c r="FO289" s="133"/>
      <c r="FP289" s="133"/>
      <c r="FQ289" s="133"/>
      <c r="FR289" s="133"/>
      <c r="FS289" s="133"/>
      <c r="FT289" s="133"/>
      <c r="FU289" s="133"/>
      <c r="FV289" s="133"/>
      <c r="FW289" s="133"/>
      <c r="FX289" s="133"/>
      <c r="FY289" s="133"/>
      <c r="FZ289" s="133"/>
      <c r="GA289" s="133"/>
      <c r="GB289" s="133"/>
      <c r="GC289" s="133"/>
      <c r="GD289" s="133"/>
      <c r="GE289" s="133"/>
      <c r="GF289" s="133"/>
      <c r="GG289" s="133"/>
      <c r="GH289" s="133"/>
      <c r="GI289" s="133"/>
      <c r="GJ289" s="133"/>
      <c r="GK289" s="133"/>
      <c r="GL289" s="133"/>
      <c r="GM289" s="133"/>
      <c r="GN289" s="133"/>
      <c r="GO289" s="133"/>
      <c r="GP289" s="133"/>
      <c r="GQ289" s="133"/>
      <c r="GR289" s="133"/>
      <c r="GS289" s="133"/>
      <c r="GT289" s="133"/>
      <c r="GU289" s="133"/>
      <c r="GV289" s="133"/>
      <c r="GW289" s="133"/>
      <c r="GX289" s="133"/>
      <c r="GY289" s="133"/>
      <c r="GZ289" s="133"/>
      <c r="HA289" s="133"/>
      <c r="HB289" s="133"/>
      <c r="HC289" s="133"/>
      <c r="HD289" s="133"/>
      <c r="HE289" s="133"/>
      <c r="HF289" s="133"/>
      <c r="HG289" s="133"/>
      <c r="HH289" s="133"/>
      <c r="HI289" s="133"/>
      <c r="HJ289" s="133"/>
      <c r="HK289" s="133"/>
      <c r="HL289" s="133"/>
      <c r="HM289" s="133"/>
      <c r="HN289" s="133"/>
      <c r="HO289" s="133"/>
      <c r="HP289" s="133"/>
      <c r="HQ289" s="133"/>
      <c r="HR289" s="133"/>
      <c r="HS289" s="133"/>
      <c r="HT289" s="133"/>
      <c r="HU289" s="133"/>
      <c r="HV289" s="133"/>
      <c r="HW289" s="133"/>
      <c r="HX289" s="133"/>
      <c r="HY289" s="133"/>
      <c r="HZ289" s="133"/>
      <c r="IA289" s="133"/>
      <c r="IB289" s="133"/>
      <c r="IC289" s="133"/>
      <c r="ID289" s="133"/>
      <c r="IE289" s="133"/>
      <c r="IF289" s="133"/>
      <c r="IG289" s="133"/>
      <c r="IH289" s="133"/>
      <c r="II289" s="133"/>
      <c r="IJ289" s="133"/>
      <c r="IK289" s="133"/>
      <c r="IL289" s="133"/>
      <c r="IM289" s="133"/>
      <c r="IN289" s="133"/>
      <c r="IO289" s="133"/>
      <c r="IP289" s="133"/>
      <c r="IQ289" s="133"/>
      <c r="IR289" s="133"/>
      <c r="IS289" s="133"/>
      <c r="IT289" s="133"/>
      <c r="IU289" s="133"/>
      <c r="IV289" s="133"/>
      <c r="IW289" s="133"/>
      <c r="IX289" s="133"/>
      <c r="IY289" s="133"/>
      <c r="IZ289" s="133"/>
      <c r="JA289" s="133"/>
      <c r="JB289" s="133"/>
      <c r="JC289" s="133"/>
      <c r="JD289" s="133"/>
      <c r="JE289" s="133"/>
      <c r="JF289" s="133"/>
      <c r="JG289" s="133"/>
      <c r="JH289" s="133"/>
      <c r="JI289" s="133"/>
      <c r="JJ289" s="133"/>
      <c r="JK289" s="133"/>
      <c r="JL289" s="133"/>
      <c r="JM289" s="133"/>
      <c r="JN289" s="133"/>
      <c r="JO289" s="133"/>
      <c r="JP289" s="133"/>
      <c r="JQ289" s="133"/>
      <c r="JR289" s="133"/>
      <c r="JS289" s="133"/>
      <c r="JT289" s="133"/>
      <c r="JU289" s="133"/>
      <c r="JV289" s="133"/>
      <c r="JW289" s="133"/>
      <c r="JX289" s="133"/>
      <c r="JY289" s="133"/>
      <c r="JZ289" s="133"/>
      <c r="KA289" s="133"/>
      <c r="KB289" s="133"/>
      <c r="KC289" s="133"/>
      <c r="KD289" s="133"/>
      <c r="KE289" s="133"/>
      <c r="KF289" s="133"/>
      <c r="KG289" s="133"/>
      <c r="KH289" s="133"/>
      <c r="KI289" s="133"/>
      <c r="KJ289" s="133"/>
      <c r="KK289" s="133"/>
      <c r="KL289" s="133"/>
      <c r="KM289" s="133"/>
      <c r="KN289" s="133"/>
      <c r="KO289" s="133"/>
      <c r="KP289" s="133"/>
      <c r="KQ289" s="133"/>
      <c r="KR289" s="133"/>
      <c r="KS289" s="133"/>
      <c r="KT289" s="133"/>
      <c r="KU289" s="133"/>
      <c r="KV289" s="133"/>
      <c r="KW289" s="133"/>
      <c r="KX289" s="133"/>
      <c r="KY289" s="133"/>
      <c r="KZ289" s="133"/>
      <c r="LA289" s="133"/>
      <c r="LB289" s="133"/>
      <c r="LC289" s="133"/>
      <c r="LD289" s="133"/>
      <c r="LE289" s="133"/>
      <c r="LF289" s="133"/>
      <c r="LG289" s="133"/>
      <c r="LH289" s="133"/>
      <c r="LI289" s="133"/>
      <c r="LJ289" s="133"/>
      <c r="LK289" s="133"/>
      <c r="LL289" s="133"/>
      <c r="LM289" s="133"/>
      <c r="LN289" s="133"/>
      <c r="LO289" s="133"/>
      <c r="LP289" s="133"/>
      <c r="LQ289" s="133"/>
      <c r="LR289" s="133"/>
      <c r="LS289" s="133"/>
      <c r="LT289" s="133"/>
      <c r="LU289" s="133"/>
      <c r="LV289" s="133"/>
      <c r="LW289" s="133"/>
      <c r="LX289" s="133"/>
      <c r="LY289" s="133"/>
      <c r="LZ289" s="133"/>
      <c r="MA289" s="133"/>
      <c r="MB289" s="133"/>
      <c r="MC289" s="133"/>
      <c r="MD289" s="133"/>
      <c r="ME289" s="133"/>
      <c r="MF289" s="133"/>
      <c r="MG289" s="133"/>
      <c r="MH289" s="133"/>
      <c r="MI289" s="133"/>
      <c r="MJ289" s="133"/>
      <c r="MK289" s="133"/>
      <c r="ML289" s="133"/>
      <c r="MM289" s="133"/>
      <c r="MN289" s="133"/>
      <c r="MO289" s="133"/>
      <c r="MP289" s="133"/>
      <c r="MQ289" s="133"/>
      <c r="MR289" s="133"/>
      <c r="MS289" s="133"/>
      <c r="MT289" s="133"/>
      <c r="MU289" s="133"/>
      <c r="MV289" s="133"/>
      <c r="MW289" s="133"/>
      <c r="MX289" s="133"/>
      <c r="MY289" s="133"/>
      <c r="MZ289" s="133"/>
      <c r="NA289" s="133"/>
      <c r="NB289" s="133"/>
      <c r="NC289" s="133"/>
      <c r="ND289" s="133"/>
      <c r="NE289" s="133"/>
      <c r="NF289" s="133"/>
      <c r="NG289" s="133"/>
    </row>
    <row r="290" spans="1:371" s="759" customFormat="1" ht="15" x14ac:dyDescent="0.2">
      <c r="A290" s="221">
        <v>510</v>
      </c>
      <c r="B290" s="221">
        <v>0</v>
      </c>
      <c r="C290" s="61">
        <v>1</v>
      </c>
      <c r="D290" s="61">
        <v>5</v>
      </c>
      <c r="E290" s="511">
        <v>277</v>
      </c>
      <c r="F290" s="867">
        <v>1277</v>
      </c>
      <c r="G290" s="133"/>
      <c r="H290" s="511">
        <v>561</v>
      </c>
      <c r="I290" s="869">
        <v>62.342465753424698</v>
      </c>
      <c r="J290" s="514">
        <v>22.476586888657646</v>
      </c>
      <c r="K290" s="106">
        <v>1.5247950681976907</v>
      </c>
      <c r="L290" s="511">
        <v>1</v>
      </c>
      <c r="M290" s="718">
        <v>0</v>
      </c>
      <c r="N290" s="133"/>
      <c r="O290" s="524">
        <v>17.794000378886299</v>
      </c>
      <c r="P290" s="133"/>
      <c r="Q290" s="589">
        <v>94</v>
      </c>
      <c r="R290" s="590">
        <v>1.08</v>
      </c>
      <c r="S290" s="589">
        <v>51</v>
      </c>
      <c r="T290" s="515"/>
      <c r="U290" s="554">
        <v>2948</v>
      </c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/>
      <c r="BF290" s="133"/>
      <c r="BG290" s="133"/>
      <c r="BH290" s="133"/>
      <c r="BI290" s="133"/>
      <c r="BJ290" s="133"/>
      <c r="BK290" s="133"/>
      <c r="BL290" s="133"/>
      <c r="BM290" s="133"/>
      <c r="BN290" s="133"/>
      <c r="BO290" s="133"/>
      <c r="BP290" s="133"/>
      <c r="BQ290" s="133"/>
      <c r="BR290" s="133"/>
      <c r="BS290" s="133"/>
      <c r="BT290" s="133"/>
      <c r="BU290" s="133"/>
      <c r="BV290" s="133"/>
      <c r="BW290" s="133"/>
      <c r="BX290" s="133"/>
      <c r="BY290" s="133"/>
      <c r="BZ290" s="133"/>
      <c r="CA290" s="133"/>
      <c r="CB290" s="133"/>
      <c r="CC290" s="133"/>
      <c r="CD290" s="133"/>
      <c r="CE290" s="133"/>
      <c r="CF290" s="133"/>
      <c r="CG290" s="133"/>
      <c r="CH290" s="133"/>
      <c r="CI290" s="133"/>
      <c r="CJ290" s="133"/>
      <c r="CK290" s="133"/>
      <c r="CL290" s="133"/>
      <c r="CM290" s="133"/>
      <c r="CN290" s="133"/>
      <c r="CO290" s="133"/>
      <c r="CP290" s="133"/>
      <c r="CQ290" s="133"/>
      <c r="CR290" s="133"/>
      <c r="CS290" s="133"/>
      <c r="CT290" s="133"/>
      <c r="CU290" s="133"/>
      <c r="CV290" s="133"/>
      <c r="CW290" s="133"/>
      <c r="CX290" s="133"/>
      <c r="CY290" s="133"/>
      <c r="CZ290" s="133"/>
      <c r="DA290" s="133"/>
      <c r="DB290" s="133"/>
      <c r="DC290" s="133"/>
      <c r="DD290" s="133"/>
      <c r="DE290" s="133"/>
      <c r="DF290" s="133"/>
      <c r="DG290" s="133"/>
      <c r="DH290" s="133"/>
      <c r="DI290" s="133"/>
      <c r="DJ290" s="133"/>
      <c r="DK290" s="133"/>
      <c r="DL290" s="133"/>
      <c r="DM290" s="133"/>
      <c r="DN290" s="133"/>
      <c r="DO290" s="133"/>
      <c r="DP290" s="133"/>
      <c r="DQ290" s="133"/>
      <c r="DR290" s="133"/>
      <c r="DS290" s="133"/>
      <c r="DT290" s="133"/>
      <c r="DU290" s="133"/>
      <c r="DV290" s="133"/>
      <c r="DW290" s="133"/>
      <c r="DX290" s="133"/>
      <c r="DY290" s="133"/>
      <c r="DZ290" s="133"/>
      <c r="EA290" s="133"/>
      <c r="EB290" s="133"/>
      <c r="EC290" s="133"/>
      <c r="ED290" s="133"/>
      <c r="EE290" s="133"/>
      <c r="EF290" s="133"/>
      <c r="EG290" s="133"/>
      <c r="EH290" s="133"/>
      <c r="EI290" s="133"/>
      <c r="EJ290" s="133"/>
      <c r="EK290" s="133"/>
      <c r="EL290" s="133"/>
      <c r="EM290" s="133"/>
      <c r="EN290" s="133"/>
      <c r="EO290" s="133"/>
      <c r="EP290" s="133"/>
      <c r="EQ290" s="133"/>
      <c r="ER290" s="133"/>
      <c r="ES290" s="133"/>
      <c r="ET290" s="133"/>
      <c r="EU290" s="133"/>
      <c r="EV290" s="133"/>
      <c r="EW290" s="133"/>
      <c r="EX290" s="133"/>
      <c r="EY290" s="133"/>
      <c r="EZ290" s="133"/>
      <c r="FA290" s="133"/>
      <c r="FB290" s="133"/>
      <c r="FC290" s="133"/>
      <c r="FD290" s="133"/>
      <c r="FE290" s="133"/>
      <c r="FF290" s="133"/>
      <c r="FG290" s="133"/>
      <c r="FH290" s="133"/>
      <c r="FI290" s="133"/>
      <c r="FJ290" s="133"/>
      <c r="FK290" s="133"/>
      <c r="FL290" s="133"/>
      <c r="FM290" s="133"/>
      <c r="FN290" s="133"/>
      <c r="FO290" s="133"/>
      <c r="FP290" s="133"/>
      <c r="FQ290" s="133"/>
      <c r="FR290" s="133"/>
      <c r="FS290" s="133"/>
      <c r="FT290" s="133"/>
      <c r="FU290" s="133"/>
      <c r="FV290" s="133"/>
      <c r="FW290" s="133"/>
      <c r="FX290" s="133"/>
      <c r="FY290" s="133"/>
      <c r="FZ290" s="133"/>
      <c r="GA290" s="133"/>
      <c r="GB290" s="133"/>
      <c r="GC290" s="133"/>
      <c r="GD290" s="133"/>
      <c r="GE290" s="133"/>
      <c r="GF290" s="133"/>
      <c r="GG290" s="133"/>
      <c r="GH290" s="133"/>
      <c r="GI290" s="133"/>
      <c r="GJ290" s="133"/>
      <c r="GK290" s="133"/>
      <c r="GL290" s="133"/>
      <c r="GM290" s="133"/>
      <c r="GN290" s="133"/>
      <c r="GO290" s="133"/>
      <c r="GP290" s="133"/>
      <c r="GQ290" s="133"/>
      <c r="GR290" s="133"/>
      <c r="GS290" s="133"/>
      <c r="GT290" s="133"/>
      <c r="GU290" s="133"/>
      <c r="GV290" s="133"/>
      <c r="GW290" s="133"/>
      <c r="GX290" s="133"/>
      <c r="GY290" s="133"/>
      <c r="GZ290" s="133"/>
      <c r="HA290" s="133"/>
      <c r="HB290" s="133"/>
      <c r="HC290" s="133"/>
      <c r="HD290" s="133"/>
      <c r="HE290" s="133"/>
      <c r="HF290" s="133"/>
      <c r="HG290" s="133"/>
      <c r="HH290" s="133"/>
      <c r="HI290" s="133"/>
      <c r="HJ290" s="133"/>
      <c r="HK290" s="133"/>
      <c r="HL290" s="133"/>
      <c r="HM290" s="133"/>
      <c r="HN290" s="133"/>
      <c r="HO290" s="133"/>
      <c r="HP290" s="133"/>
      <c r="HQ290" s="133"/>
      <c r="HR290" s="133"/>
      <c r="HS290" s="133"/>
      <c r="HT290" s="133"/>
      <c r="HU290" s="133"/>
      <c r="HV290" s="133"/>
      <c r="HW290" s="133"/>
      <c r="HX290" s="133"/>
      <c r="HY290" s="133"/>
      <c r="HZ290" s="133"/>
      <c r="IA290" s="133"/>
      <c r="IB290" s="133"/>
      <c r="IC290" s="133"/>
      <c r="ID290" s="133"/>
      <c r="IE290" s="133"/>
      <c r="IF290" s="133"/>
      <c r="IG290" s="133"/>
      <c r="IH290" s="133"/>
      <c r="II290" s="133"/>
      <c r="IJ290" s="133"/>
      <c r="IK290" s="133"/>
      <c r="IL290" s="133"/>
      <c r="IM290" s="133"/>
      <c r="IN290" s="133"/>
      <c r="IO290" s="133"/>
      <c r="IP290" s="133"/>
      <c r="IQ290" s="133"/>
      <c r="IR290" s="133"/>
      <c r="IS290" s="133"/>
      <c r="IT290" s="133"/>
      <c r="IU290" s="133"/>
      <c r="IV290" s="133"/>
      <c r="IW290" s="133"/>
      <c r="IX290" s="133"/>
      <c r="IY290" s="133"/>
      <c r="IZ290" s="133"/>
      <c r="JA290" s="133"/>
      <c r="JB290" s="133"/>
      <c r="JC290" s="133"/>
      <c r="JD290" s="133"/>
      <c r="JE290" s="133"/>
      <c r="JF290" s="133"/>
      <c r="JG290" s="133"/>
      <c r="JH290" s="133"/>
      <c r="JI290" s="133"/>
      <c r="JJ290" s="133"/>
      <c r="JK290" s="133"/>
      <c r="JL290" s="133"/>
      <c r="JM290" s="133"/>
      <c r="JN290" s="133"/>
      <c r="JO290" s="133"/>
      <c r="JP290" s="133"/>
      <c r="JQ290" s="133"/>
      <c r="JR290" s="133"/>
      <c r="JS290" s="133"/>
      <c r="JT290" s="133"/>
      <c r="JU290" s="133"/>
      <c r="JV290" s="133"/>
      <c r="JW290" s="133"/>
      <c r="JX290" s="133"/>
      <c r="JY290" s="133"/>
      <c r="JZ290" s="133"/>
      <c r="KA290" s="133"/>
      <c r="KB290" s="133"/>
      <c r="KC290" s="133"/>
      <c r="KD290" s="133"/>
      <c r="KE290" s="133"/>
      <c r="KF290" s="133"/>
      <c r="KG290" s="133"/>
      <c r="KH290" s="133"/>
      <c r="KI290" s="133"/>
      <c r="KJ290" s="133"/>
      <c r="KK290" s="133"/>
      <c r="KL290" s="133"/>
      <c r="KM290" s="133"/>
      <c r="KN290" s="133"/>
      <c r="KO290" s="133"/>
      <c r="KP290" s="133"/>
      <c r="KQ290" s="133"/>
      <c r="KR290" s="133"/>
      <c r="KS290" s="133"/>
      <c r="KT290" s="133"/>
      <c r="KU290" s="133"/>
      <c r="KV290" s="133"/>
      <c r="KW290" s="133"/>
      <c r="KX290" s="133"/>
      <c r="KY290" s="133"/>
      <c r="KZ290" s="133"/>
      <c r="LA290" s="133"/>
      <c r="LB290" s="133"/>
      <c r="LC290" s="133"/>
      <c r="LD290" s="133"/>
      <c r="LE290" s="133"/>
      <c r="LF290" s="133"/>
      <c r="LG290" s="133"/>
      <c r="LH290" s="133"/>
      <c r="LI290" s="133"/>
      <c r="LJ290" s="133"/>
      <c r="LK290" s="133"/>
      <c r="LL290" s="133"/>
      <c r="LM290" s="133"/>
      <c r="LN290" s="133"/>
      <c r="LO290" s="133"/>
      <c r="LP290" s="133"/>
      <c r="LQ290" s="133"/>
      <c r="LR290" s="133"/>
      <c r="LS290" s="133"/>
      <c r="LT290" s="133"/>
      <c r="LU290" s="133"/>
      <c r="LV290" s="133"/>
      <c r="LW290" s="133"/>
      <c r="LX290" s="133"/>
      <c r="LY290" s="133"/>
      <c r="LZ290" s="133"/>
      <c r="MA290" s="133"/>
      <c r="MB290" s="133"/>
      <c r="MC290" s="133"/>
      <c r="MD290" s="133"/>
      <c r="ME290" s="133"/>
      <c r="MF290" s="133"/>
      <c r="MG290" s="133"/>
      <c r="MH290" s="133"/>
      <c r="MI290" s="133"/>
      <c r="MJ290" s="133"/>
      <c r="MK290" s="133"/>
      <c r="ML290" s="133"/>
      <c r="MM290" s="133"/>
      <c r="MN290" s="133"/>
      <c r="MO290" s="133"/>
      <c r="MP290" s="133"/>
      <c r="MQ290" s="133"/>
      <c r="MR290" s="133"/>
      <c r="MS290" s="133"/>
      <c r="MT290" s="133"/>
      <c r="MU290" s="133"/>
      <c r="MV290" s="133"/>
      <c r="MW290" s="133"/>
      <c r="MX290" s="133"/>
      <c r="MY290" s="133"/>
      <c r="MZ290" s="133"/>
      <c r="NA290" s="133"/>
      <c r="NB290" s="133"/>
      <c r="NC290" s="133"/>
      <c r="ND290" s="133"/>
      <c r="NE290" s="133"/>
      <c r="NF290" s="133"/>
      <c r="NG290" s="133"/>
    </row>
    <row r="291" spans="1:371" s="29" customFormat="1" x14ac:dyDescent="0.2">
      <c r="A291" s="274">
        <v>511</v>
      </c>
      <c r="B291" s="221">
        <v>0</v>
      </c>
      <c r="C291" s="61">
        <v>1</v>
      </c>
      <c r="D291" s="61">
        <v>5</v>
      </c>
      <c r="E291" s="511">
        <v>278</v>
      </c>
      <c r="F291" s="867">
        <v>1278</v>
      </c>
      <c r="G291" s="133"/>
      <c r="H291" s="511">
        <v>562</v>
      </c>
      <c r="I291" s="869">
        <v>51.673972602739703</v>
      </c>
      <c r="J291" s="514">
        <v>26.798148217847871</v>
      </c>
      <c r="K291" s="106">
        <v>1.7954881725530185</v>
      </c>
      <c r="L291" s="511">
        <v>1</v>
      </c>
      <c r="M291" s="718">
        <v>0</v>
      </c>
      <c r="N291" s="133"/>
      <c r="O291" s="524">
        <v>18.794000378886299</v>
      </c>
      <c r="P291" s="133"/>
      <c r="Q291" s="589">
        <v>91</v>
      </c>
      <c r="R291" s="590">
        <v>1.38</v>
      </c>
      <c r="S291" s="589">
        <v>40</v>
      </c>
      <c r="T291" s="515"/>
      <c r="U291" s="554">
        <v>758</v>
      </c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33"/>
      <c r="BG291" s="133"/>
      <c r="BH291" s="133"/>
      <c r="BI291" s="133"/>
      <c r="BJ291" s="133"/>
      <c r="BK291" s="133"/>
      <c r="BL291" s="133"/>
      <c r="BM291" s="133"/>
      <c r="BN291" s="133"/>
      <c r="BO291" s="133"/>
      <c r="BP291" s="133"/>
      <c r="BQ291" s="133"/>
      <c r="BR291" s="133"/>
      <c r="BS291" s="133"/>
      <c r="BT291" s="133"/>
      <c r="BU291" s="133"/>
      <c r="BV291" s="133"/>
      <c r="BW291" s="133"/>
      <c r="BX291" s="133"/>
      <c r="BY291" s="133"/>
      <c r="BZ291" s="133"/>
      <c r="CA291" s="133"/>
      <c r="CB291" s="133"/>
      <c r="CC291" s="133"/>
      <c r="CD291" s="133"/>
      <c r="CE291" s="133"/>
      <c r="CF291" s="133"/>
      <c r="CG291" s="133"/>
      <c r="CH291" s="133"/>
      <c r="CI291" s="133"/>
      <c r="CJ291" s="133"/>
      <c r="CK291" s="133"/>
      <c r="CL291" s="133"/>
      <c r="CM291" s="133"/>
      <c r="CN291" s="133"/>
      <c r="CO291" s="133"/>
      <c r="CP291" s="133"/>
      <c r="CQ291" s="133"/>
      <c r="CR291" s="133"/>
      <c r="CS291" s="133"/>
      <c r="CT291" s="133"/>
      <c r="CU291" s="133"/>
      <c r="CV291" s="133"/>
      <c r="CW291" s="133"/>
      <c r="CX291" s="133"/>
      <c r="CY291" s="133"/>
      <c r="CZ291" s="133"/>
      <c r="DA291" s="133"/>
      <c r="DB291" s="133"/>
      <c r="DC291" s="133"/>
      <c r="DD291" s="133"/>
      <c r="DE291" s="133"/>
      <c r="DF291" s="133"/>
      <c r="DG291" s="133"/>
      <c r="DH291" s="133"/>
      <c r="DI291" s="133"/>
      <c r="DJ291" s="133"/>
      <c r="DK291" s="133"/>
      <c r="DL291" s="133"/>
      <c r="DM291" s="133"/>
      <c r="DN291" s="133"/>
      <c r="DO291" s="133"/>
      <c r="DP291" s="133"/>
      <c r="DQ291" s="133"/>
      <c r="DR291" s="133"/>
      <c r="DS291" s="133"/>
      <c r="DT291" s="133"/>
      <c r="DU291" s="133"/>
      <c r="DV291" s="133"/>
      <c r="DW291" s="133"/>
      <c r="DX291" s="133"/>
      <c r="DY291" s="133"/>
      <c r="DZ291" s="133"/>
      <c r="EA291" s="133"/>
      <c r="EB291" s="133"/>
      <c r="EC291" s="133"/>
      <c r="ED291" s="133"/>
      <c r="EE291" s="133"/>
      <c r="EF291" s="133"/>
      <c r="EG291" s="133"/>
      <c r="EH291" s="133"/>
      <c r="EI291" s="133"/>
      <c r="EJ291" s="133"/>
      <c r="EK291" s="133"/>
      <c r="EL291" s="133"/>
      <c r="EM291" s="133"/>
      <c r="EN291" s="133"/>
      <c r="EO291" s="133"/>
      <c r="EP291" s="133"/>
      <c r="EQ291" s="133"/>
      <c r="ER291" s="133"/>
      <c r="ES291" s="133"/>
      <c r="ET291" s="133"/>
      <c r="EU291" s="133"/>
      <c r="EV291" s="133"/>
      <c r="EW291" s="133"/>
      <c r="EX291" s="133"/>
      <c r="EY291" s="133"/>
      <c r="EZ291" s="133"/>
      <c r="FA291" s="133"/>
      <c r="FB291" s="133"/>
      <c r="FC291" s="133"/>
      <c r="FD291" s="133"/>
      <c r="FE291" s="133"/>
      <c r="FF291" s="133"/>
      <c r="FG291" s="133"/>
      <c r="FH291" s="133"/>
      <c r="FI291" s="133"/>
      <c r="FJ291" s="133"/>
      <c r="FK291" s="133"/>
      <c r="FL291" s="133"/>
      <c r="FM291" s="133"/>
      <c r="FN291" s="133"/>
      <c r="FO291" s="133"/>
      <c r="FP291" s="133"/>
      <c r="FQ291" s="133"/>
      <c r="FR291" s="133"/>
      <c r="FS291" s="133"/>
      <c r="FT291" s="133"/>
      <c r="FU291" s="133"/>
      <c r="FV291" s="133"/>
      <c r="FW291" s="133"/>
      <c r="FX291" s="133"/>
      <c r="FY291" s="133"/>
      <c r="FZ291" s="133"/>
      <c r="GA291" s="133"/>
      <c r="GB291" s="133"/>
      <c r="GC291" s="133"/>
      <c r="GD291" s="133"/>
      <c r="GE291" s="133"/>
      <c r="GF291" s="133"/>
      <c r="GG291" s="133"/>
      <c r="GH291" s="133"/>
      <c r="GI291" s="133"/>
      <c r="GJ291" s="133"/>
      <c r="GK291" s="133"/>
      <c r="GL291" s="133"/>
      <c r="GM291" s="133"/>
      <c r="GN291" s="133"/>
      <c r="GO291" s="133"/>
      <c r="GP291" s="133"/>
      <c r="GQ291" s="133"/>
      <c r="GR291" s="133"/>
      <c r="GS291" s="133"/>
      <c r="GT291" s="133"/>
      <c r="GU291" s="133"/>
      <c r="GV291" s="133"/>
      <c r="GW291" s="133"/>
      <c r="GX291" s="133"/>
      <c r="GY291" s="133"/>
      <c r="GZ291" s="133"/>
      <c r="HA291" s="133"/>
      <c r="HB291" s="133"/>
      <c r="HC291" s="133"/>
      <c r="HD291" s="133"/>
      <c r="HE291" s="133"/>
      <c r="HF291" s="133"/>
      <c r="HG291" s="133"/>
      <c r="HH291" s="133"/>
      <c r="HI291" s="133"/>
      <c r="HJ291" s="133"/>
      <c r="HK291" s="133"/>
      <c r="HL291" s="133"/>
      <c r="HM291" s="133"/>
      <c r="HN291" s="133"/>
      <c r="HO291" s="133"/>
      <c r="HP291" s="133"/>
      <c r="HQ291" s="133"/>
      <c r="HR291" s="133"/>
      <c r="HS291" s="133"/>
      <c r="HT291" s="133"/>
      <c r="HU291" s="133"/>
      <c r="HV291" s="133"/>
      <c r="HW291" s="133"/>
      <c r="HX291" s="133"/>
      <c r="HY291" s="133"/>
      <c r="HZ291" s="133"/>
      <c r="IA291" s="133"/>
      <c r="IB291" s="133"/>
      <c r="IC291" s="133"/>
      <c r="ID291" s="133"/>
      <c r="IE291" s="133"/>
      <c r="IF291" s="133"/>
      <c r="IG291" s="133"/>
      <c r="IH291" s="133"/>
      <c r="II291" s="133"/>
      <c r="IJ291" s="133"/>
      <c r="IK291" s="133"/>
      <c r="IL291" s="133"/>
      <c r="IM291" s="133"/>
      <c r="IN291" s="133"/>
      <c r="IO291" s="133"/>
      <c r="IP291" s="133"/>
      <c r="IQ291" s="133"/>
      <c r="IR291" s="133"/>
      <c r="IS291" s="133"/>
      <c r="IT291" s="133"/>
      <c r="IU291" s="133"/>
      <c r="IV291" s="133"/>
      <c r="IW291" s="133"/>
      <c r="IX291" s="133"/>
      <c r="IY291" s="133"/>
      <c r="IZ291" s="133"/>
      <c r="JA291" s="133"/>
      <c r="JB291" s="133"/>
      <c r="JC291" s="133"/>
      <c r="JD291" s="133"/>
      <c r="JE291" s="133"/>
      <c r="JF291" s="133"/>
      <c r="JG291" s="133"/>
      <c r="JH291" s="133"/>
      <c r="JI291" s="133"/>
      <c r="JJ291" s="133"/>
      <c r="JK291" s="133"/>
      <c r="JL291" s="133"/>
      <c r="JM291" s="133"/>
      <c r="JN291" s="133"/>
      <c r="JO291" s="133"/>
      <c r="JP291" s="133"/>
      <c r="JQ291" s="133"/>
      <c r="JR291" s="133"/>
      <c r="JS291" s="133"/>
      <c r="JT291" s="133"/>
      <c r="JU291" s="133"/>
      <c r="JV291" s="133"/>
      <c r="JW291" s="133"/>
      <c r="JX291" s="133"/>
      <c r="JY291" s="133"/>
      <c r="JZ291" s="133"/>
      <c r="KA291" s="133"/>
      <c r="KB291" s="133"/>
      <c r="KC291" s="133"/>
      <c r="KD291" s="133"/>
      <c r="KE291" s="133"/>
      <c r="KF291" s="133"/>
      <c r="KG291" s="133"/>
      <c r="KH291" s="133"/>
      <c r="KI291" s="133"/>
      <c r="KJ291" s="133"/>
      <c r="KK291" s="133"/>
      <c r="KL291" s="133"/>
      <c r="KM291" s="133"/>
      <c r="KN291" s="133"/>
      <c r="KO291" s="133"/>
      <c r="KP291" s="133"/>
      <c r="KQ291" s="133"/>
      <c r="KR291" s="133"/>
      <c r="KS291" s="133"/>
      <c r="KT291" s="133"/>
      <c r="KU291" s="133"/>
      <c r="KV291" s="133"/>
      <c r="KW291" s="133"/>
      <c r="KX291" s="133"/>
      <c r="KY291" s="133"/>
      <c r="KZ291" s="133"/>
      <c r="LA291" s="133"/>
      <c r="LB291" s="133"/>
      <c r="LC291" s="133"/>
      <c r="LD291" s="133"/>
      <c r="LE291" s="133"/>
      <c r="LF291" s="133"/>
      <c r="LG291" s="133"/>
      <c r="LH291" s="133"/>
      <c r="LI291" s="133"/>
      <c r="LJ291" s="133"/>
      <c r="LK291" s="133"/>
      <c r="LL291" s="133"/>
      <c r="LM291" s="133"/>
      <c r="LN291" s="133"/>
      <c r="LO291" s="133"/>
      <c r="LP291" s="133"/>
      <c r="LQ291" s="133"/>
      <c r="LR291" s="133"/>
      <c r="LS291" s="133"/>
      <c r="LT291" s="133"/>
      <c r="LU291" s="133"/>
      <c r="LV291" s="133"/>
      <c r="LW291" s="133"/>
      <c r="LX291" s="133"/>
      <c r="LY291" s="133"/>
      <c r="LZ291" s="133"/>
      <c r="MA291" s="133"/>
      <c r="MB291" s="133"/>
      <c r="MC291" s="133"/>
      <c r="MD291" s="133"/>
      <c r="ME291" s="133"/>
      <c r="MF291" s="133"/>
      <c r="MG291" s="133"/>
      <c r="MH291" s="133"/>
      <c r="MI291" s="133"/>
      <c r="MJ291" s="133"/>
      <c r="MK291" s="133"/>
      <c r="ML291" s="133"/>
      <c r="MM291" s="133"/>
      <c r="MN291" s="133"/>
      <c r="MO291" s="133"/>
      <c r="MP291" s="133"/>
      <c r="MQ291" s="133"/>
      <c r="MR291" s="133"/>
      <c r="MS291" s="133"/>
      <c r="MT291" s="133"/>
      <c r="MU291" s="133"/>
      <c r="MV291" s="133"/>
      <c r="MW291" s="133"/>
      <c r="MX291" s="133"/>
      <c r="MY291" s="133"/>
      <c r="MZ291" s="133"/>
      <c r="NA291" s="133"/>
      <c r="NB291" s="133"/>
      <c r="NC291" s="133"/>
      <c r="ND291" s="133"/>
      <c r="NE291" s="133"/>
      <c r="NF291" s="133"/>
      <c r="NG291" s="133"/>
    </row>
    <row r="292" spans="1:371" s="29" customFormat="1" x14ac:dyDescent="0.2">
      <c r="A292" s="221">
        <v>513</v>
      </c>
      <c r="B292" s="274">
        <v>0</v>
      </c>
      <c r="C292" s="61">
        <v>1</v>
      </c>
      <c r="D292" s="61">
        <v>5</v>
      </c>
      <c r="E292" s="511">
        <v>280</v>
      </c>
      <c r="F292" s="867">
        <v>1280</v>
      </c>
      <c r="G292" s="133"/>
      <c r="H292" s="511">
        <v>564</v>
      </c>
      <c r="I292" s="869">
        <v>53.597260273972601</v>
      </c>
      <c r="J292" s="514">
        <v>26.594984128799791</v>
      </c>
      <c r="K292" s="106">
        <v>2.1979156793046757</v>
      </c>
      <c r="L292" s="511">
        <v>0</v>
      </c>
      <c r="M292" s="718">
        <v>0</v>
      </c>
      <c r="N292" s="133"/>
      <c r="O292" s="524">
        <v>13.265830592105299</v>
      </c>
      <c r="P292" s="133"/>
      <c r="Q292" s="589">
        <v>100</v>
      </c>
      <c r="R292" s="590">
        <v>0.76</v>
      </c>
      <c r="S292" s="589">
        <v>107</v>
      </c>
      <c r="T292" s="515"/>
      <c r="U292" s="554">
        <v>8818</v>
      </c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  <c r="AX292" s="133"/>
      <c r="AY292" s="133"/>
      <c r="AZ292" s="133"/>
      <c r="BA292" s="133"/>
      <c r="BB292" s="133"/>
      <c r="BC292" s="133"/>
      <c r="BD292" s="133"/>
      <c r="BE292" s="133"/>
      <c r="BF292" s="133"/>
      <c r="BG292" s="133"/>
      <c r="BH292" s="133"/>
      <c r="BI292" s="133"/>
      <c r="BJ292" s="133"/>
      <c r="BK292" s="133"/>
      <c r="BL292" s="133"/>
      <c r="BM292" s="133"/>
      <c r="BN292" s="133"/>
      <c r="BO292" s="133"/>
      <c r="BP292" s="133"/>
      <c r="BQ292" s="133"/>
      <c r="BR292" s="133"/>
      <c r="BS292" s="133"/>
      <c r="BT292" s="133"/>
      <c r="BU292" s="133"/>
      <c r="BV292" s="133"/>
      <c r="BW292" s="133"/>
      <c r="BX292" s="133"/>
      <c r="BY292" s="133"/>
      <c r="BZ292" s="133"/>
      <c r="CA292" s="133"/>
      <c r="CB292" s="133"/>
      <c r="CC292" s="133"/>
      <c r="CD292" s="133"/>
      <c r="CE292" s="133"/>
      <c r="CF292" s="133"/>
      <c r="CG292" s="133"/>
      <c r="CH292" s="133"/>
      <c r="CI292" s="133"/>
      <c r="CJ292" s="133"/>
      <c r="CK292" s="133"/>
      <c r="CL292" s="133"/>
      <c r="CM292" s="133"/>
      <c r="CN292" s="133"/>
      <c r="CO292" s="133"/>
      <c r="CP292" s="133"/>
      <c r="CQ292" s="133"/>
      <c r="CR292" s="133"/>
      <c r="CS292" s="133"/>
      <c r="CT292" s="133"/>
      <c r="CU292" s="133"/>
      <c r="CV292" s="133"/>
      <c r="CW292" s="133"/>
      <c r="CX292" s="133"/>
      <c r="CY292" s="133"/>
      <c r="CZ292" s="133"/>
      <c r="DA292" s="133"/>
      <c r="DB292" s="133"/>
      <c r="DC292" s="133"/>
      <c r="DD292" s="133"/>
      <c r="DE292" s="133"/>
      <c r="DF292" s="133"/>
      <c r="DG292" s="133"/>
      <c r="DH292" s="133"/>
      <c r="DI292" s="133"/>
      <c r="DJ292" s="133"/>
      <c r="DK292" s="133"/>
      <c r="DL292" s="133"/>
      <c r="DM292" s="133"/>
      <c r="DN292" s="133"/>
      <c r="DO292" s="133"/>
      <c r="DP292" s="133"/>
      <c r="DQ292" s="133"/>
      <c r="DR292" s="133"/>
      <c r="DS292" s="133"/>
      <c r="DT292" s="133"/>
      <c r="DU292" s="133"/>
      <c r="DV292" s="133"/>
      <c r="DW292" s="133"/>
      <c r="DX292" s="133"/>
      <c r="DY292" s="133"/>
      <c r="DZ292" s="133"/>
      <c r="EA292" s="133"/>
      <c r="EB292" s="133"/>
      <c r="EC292" s="133"/>
      <c r="ED292" s="133"/>
      <c r="EE292" s="133"/>
      <c r="EF292" s="133"/>
      <c r="EG292" s="133"/>
      <c r="EH292" s="133"/>
      <c r="EI292" s="133"/>
      <c r="EJ292" s="133"/>
      <c r="EK292" s="133"/>
      <c r="EL292" s="133"/>
      <c r="EM292" s="133"/>
      <c r="EN292" s="133"/>
      <c r="EO292" s="133"/>
      <c r="EP292" s="133"/>
      <c r="EQ292" s="133"/>
      <c r="ER292" s="133"/>
      <c r="ES292" s="133"/>
      <c r="ET292" s="133"/>
      <c r="EU292" s="133"/>
      <c r="EV292" s="133"/>
      <c r="EW292" s="133"/>
      <c r="EX292" s="133"/>
      <c r="EY292" s="133"/>
      <c r="EZ292" s="133"/>
      <c r="FA292" s="133"/>
      <c r="FB292" s="133"/>
      <c r="FC292" s="133"/>
      <c r="FD292" s="133"/>
      <c r="FE292" s="133"/>
      <c r="FF292" s="133"/>
      <c r="FG292" s="133"/>
      <c r="FH292" s="133"/>
      <c r="FI292" s="133"/>
      <c r="FJ292" s="133"/>
      <c r="FK292" s="133"/>
      <c r="FL292" s="133"/>
      <c r="FM292" s="133"/>
      <c r="FN292" s="133"/>
      <c r="FO292" s="133"/>
      <c r="FP292" s="133"/>
      <c r="FQ292" s="133"/>
      <c r="FR292" s="133"/>
      <c r="FS292" s="133"/>
      <c r="FT292" s="133"/>
      <c r="FU292" s="133"/>
      <c r="FV292" s="133"/>
      <c r="FW292" s="133"/>
      <c r="FX292" s="133"/>
      <c r="FY292" s="133"/>
      <c r="FZ292" s="133"/>
      <c r="GA292" s="133"/>
      <c r="GB292" s="133"/>
      <c r="GC292" s="133"/>
      <c r="GD292" s="133"/>
      <c r="GE292" s="133"/>
      <c r="GF292" s="133"/>
      <c r="GG292" s="133"/>
      <c r="GH292" s="133"/>
      <c r="GI292" s="133"/>
      <c r="GJ292" s="133"/>
      <c r="GK292" s="133"/>
      <c r="GL292" s="133"/>
      <c r="GM292" s="133"/>
      <c r="GN292" s="133"/>
      <c r="GO292" s="133"/>
      <c r="GP292" s="133"/>
      <c r="GQ292" s="133"/>
      <c r="GR292" s="133"/>
      <c r="GS292" s="133"/>
      <c r="GT292" s="133"/>
      <c r="GU292" s="133"/>
      <c r="GV292" s="133"/>
      <c r="GW292" s="133"/>
      <c r="GX292" s="133"/>
      <c r="GY292" s="133"/>
      <c r="GZ292" s="133"/>
      <c r="HA292" s="133"/>
      <c r="HB292" s="133"/>
      <c r="HC292" s="133"/>
      <c r="HD292" s="133"/>
      <c r="HE292" s="133"/>
      <c r="HF292" s="133"/>
      <c r="HG292" s="133"/>
      <c r="HH292" s="133"/>
      <c r="HI292" s="133"/>
      <c r="HJ292" s="133"/>
      <c r="HK292" s="133"/>
      <c r="HL292" s="133"/>
      <c r="HM292" s="133"/>
      <c r="HN292" s="133"/>
      <c r="HO292" s="133"/>
      <c r="HP292" s="133"/>
      <c r="HQ292" s="133"/>
      <c r="HR292" s="133"/>
      <c r="HS292" s="133"/>
      <c r="HT292" s="133"/>
      <c r="HU292" s="133"/>
      <c r="HV292" s="133"/>
      <c r="HW292" s="133"/>
      <c r="HX292" s="133"/>
      <c r="HY292" s="133"/>
      <c r="HZ292" s="133"/>
      <c r="IA292" s="133"/>
      <c r="IB292" s="133"/>
      <c r="IC292" s="133"/>
      <c r="ID292" s="133"/>
      <c r="IE292" s="133"/>
      <c r="IF292" s="133"/>
      <c r="IG292" s="133"/>
      <c r="IH292" s="133"/>
      <c r="II292" s="133"/>
      <c r="IJ292" s="133"/>
      <c r="IK292" s="133"/>
      <c r="IL292" s="133"/>
      <c r="IM292" s="133"/>
      <c r="IN292" s="133"/>
      <c r="IO292" s="133"/>
      <c r="IP292" s="133"/>
      <c r="IQ292" s="133"/>
      <c r="IR292" s="133"/>
      <c r="IS292" s="133"/>
      <c r="IT292" s="133"/>
      <c r="IU292" s="133"/>
      <c r="IV292" s="133"/>
      <c r="IW292" s="133"/>
      <c r="IX292" s="133"/>
      <c r="IY292" s="133"/>
      <c r="IZ292" s="133"/>
      <c r="JA292" s="133"/>
      <c r="JB292" s="133"/>
      <c r="JC292" s="133"/>
      <c r="JD292" s="133"/>
      <c r="JE292" s="133"/>
      <c r="JF292" s="133"/>
      <c r="JG292" s="133"/>
      <c r="JH292" s="133"/>
      <c r="JI292" s="133"/>
      <c r="JJ292" s="133"/>
      <c r="JK292" s="133"/>
      <c r="JL292" s="133"/>
      <c r="JM292" s="133"/>
      <c r="JN292" s="133"/>
      <c r="JO292" s="133"/>
      <c r="JP292" s="133"/>
      <c r="JQ292" s="133"/>
      <c r="JR292" s="133"/>
      <c r="JS292" s="133"/>
      <c r="JT292" s="133"/>
      <c r="JU292" s="133"/>
      <c r="JV292" s="133"/>
      <c r="JW292" s="133"/>
      <c r="JX292" s="133"/>
      <c r="JY292" s="133"/>
      <c r="JZ292" s="133"/>
      <c r="KA292" s="133"/>
      <c r="KB292" s="133"/>
      <c r="KC292" s="133"/>
      <c r="KD292" s="133"/>
      <c r="KE292" s="133"/>
      <c r="KF292" s="133"/>
      <c r="KG292" s="133"/>
      <c r="KH292" s="133"/>
      <c r="KI292" s="133"/>
      <c r="KJ292" s="133"/>
      <c r="KK292" s="133"/>
      <c r="KL292" s="133"/>
      <c r="KM292" s="133"/>
      <c r="KN292" s="133"/>
      <c r="KO292" s="133"/>
      <c r="KP292" s="133"/>
      <c r="KQ292" s="133"/>
      <c r="KR292" s="133"/>
      <c r="KS292" s="133"/>
      <c r="KT292" s="133"/>
      <c r="KU292" s="133"/>
      <c r="KV292" s="133"/>
      <c r="KW292" s="133"/>
      <c r="KX292" s="133"/>
      <c r="KY292" s="133"/>
      <c r="KZ292" s="133"/>
      <c r="LA292" s="133"/>
      <c r="LB292" s="133"/>
      <c r="LC292" s="133"/>
      <c r="LD292" s="133"/>
      <c r="LE292" s="133"/>
      <c r="LF292" s="133"/>
      <c r="LG292" s="133"/>
      <c r="LH292" s="133"/>
      <c r="LI292" s="133"/>
      <c r="LJ292" s="133"/>
      <c r="LK292" s="133"/>
      <c r="LL292" s="133"/>
      <c r="LM292" s="133"/>
      <c r="LN292" s="133"/>
      <c r="LO292" s="133"/>
      <c r="LP292" s="133"/>
      <c r="LQ292" s="133"/>
      <c r="LR292" s="133"/>
      <c r="LS292" s="133"/>
      <c r="LT292" s="133"/>
      <c r="LU292" s="133"/>
      <c r="LV292" s="133"/>
      <c r="LW292" s="133"/>
      <c r="LX292" s="133"/>
      <c r="LY292" s="133"/>
      <c r="LZ292" s="133"/>
      <c r="MA292" s="133"/>
      <c r="MB292" s="133"/>
      <c r="MC292" s="133"/>
      <c r="MD292" s="133"/>
      <c r="ME292" s="133"/>
      <c r="MF292" s="133"/>
      <c r="MG292" s="133"/>
      <c r="MH292" s="133"/>
      <c r="MI292" s="133"/>
      <c r="MJ292" s="133"/>
      <c r="MK292" s="133"/>
      <c r="ML292" s="133"/>
      <c r="MM292" s="133"/>
      <c r="MN292" s="133"/>
      <c r="MO292" s="133"/>
      <c r="MP292" s="133"/>
      <c r="MQ292" s="133"/>
      <c r="MR292" s="133"/>
      <c r="MS292" s="133"/>
      <c r="MT292" s="133"/>
      <c r="MU292" s="133"/>
      <c r="MV292" s="133"/>
      <c r="MW292" s="133"/>
      <c r="MX292" s="133"/>
      <c r="MY292" s="133"/>
      <c r="MZ292" s="133"/>
      <c r="NA292" s="133"/>
      <c r="NB292" s="133"/>
      <c r="NC292" s="133"/>
      <c r="ND292" s="133"/>
      <c r="NE292" s="133"/>
      <c r="NF292" s="133"/>
      <c r="NG292" s="133"/>
    </row>
    <row r="293" spans="1:371" s="29" customFormat="1" x14ac:dyDescent="0.2">
      <c r="A293" s="274">
        <v>514</v>
      </c>
      <c r="B293" s="221">
        <v>0</v>
      </c>
      <c r="C293" s="61">
        <v>1</v>
      </c>
      <c r="D293" s="61">
        <v>5</v>
      </c>
      <c r="E293" s="511">
        <v>282</v>
      </c>
      <c r="F293" s="867">
        <v>1282</v>
      </c>
      <c r="G293" s="133"/>
      <c r="H293" s="511">
        <v>566</v>
      </c>
      <c r="I293" s="869">
        <v>65.805479452054797</v>
      </c>
      <c r="J293" s="514">
        <v>39.031141868512115</v>
      </c>
      <c r="K293" s="106">
        <v>2.3079572497485015</v>
      </c>
      <c r="L293" s="511">
        <v>0</v>
      </c>
      <c r="M293" s="718">
        <v>0</v>
      </c>
      <c r="N293" s="133"/>
      <c r="O293" s="524">
        <v>17.588812963822299</v>
      </c>
      <c r="P293" s="133"/>
      <c r="Q293" s="591"/>
      <c r="R293" s="590">
        <v>1.66</v>
      </c>
      <c r="S293" s="589">
        <v>42</v>
      </c>
      <c r="T293" s="515"/>
      <c r="U293" s="554">
        <v>8935</v>
      </c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  <c r="AX293" s="133"/>
      <c r="AY293" s="133"/>
      <c r="AZ293" s="133"/>
      <c r="BA293" s="133"/>
      <c r="BB293" s="133"/>
      <c r="BC293" s="133"/>
      <c r="BD293" s="133"/>
      <c r="BE293" s="133"/>
      <c r="BF293" s="133"/>
      <c r="BG293" s="133"/>
      <c r="BH293" s="133"/>
      <c r="BI293" s="133"/>
      <c r="BJ293" s="133"/>
      <c r="BK293" s="133"/>
      <c r="BL293" s="133"/>
      <c r="BM293" s="133"/>
      <c r="BN293" s="133"/>
      <c r="BO293" s="133"/>
      <c r="BP293" s="133"/>
      <c r="BQ293" s="133"/>
      <c r="BR293" s="133"/>
      <c r="BS293" s="133"/>
      <c r="BT293" s="133"/>
      <c r="BU293" s="133"/>
      <c r="BV293" s="133"/>
      <c r="BW293" s="133"/>
      <c r="BX293" s="133"/>
      <c r="BY293" s="133"/>
      <c r="BZ293" s="133"/>
      <c r="CA293" s="133"/>
      <c r="CB293" s="133"/>
      <c r="CC293" s="133"/>
      <c r="CD293" s="133"/>
      <c r="CE293" s="133"/>
      <c r="CF293" s="133"/>
      <c r="CG293" s="133"/>
      <c r="CH293" s="133"/>
      <c r="CI293" s="133"/>
      <c r="CJ293" s="133"/>
      <c r="CK293" s="133"/>
      <c r="CL293" s="133"/>
      <c r="CM293" s="133"/>
      <c r="CN293" s="133"/>
      <c r="CO293" s="133"/>
      <c r="CP293" s="133"/>
      <c r="CQ293" s="133"/>
      <c r="CR293" s="133"/>
      <c r="CS293" s="133"/>
      <c r="CT293" s="133"/>
      <c r="CU293" s="133"/>
      <c r="CV293" s="133"/>
      <c r="CW293" s="133"/>
      <c r="CX293" s="133"/>
      <c r="CY293" s="133"/>
      <c r="CZ293" s="133"/>
      <c r="DA293" s="133"/>
      <c r="DB293" s="133"/>
      <c r="DC293" s="133"/>
      <c r="DD293" s="133"/>
      <c r="DE293" s="133"/>
      <c r="DF293" s="133"/>
      <c r="DG293" s="133"/>
      <c r="DH293" s="133"/>
      <c r="DI293" s="133"/>
      <c r="DJ293" s="133"/>
      <c r="DK293" s="133"/>
      <c r="DL293" s="133"/>
      <c r="DM293" s="133"/>
      <c r="DN293" s="133"/>
      <c r="DO293" s="133"/>
      <c r="DP293" s="133"/>
      <c r="DQ293" s="133"/>
      <c r="DR293" s="133"/>
      <c r="DS293" s="133"/>
      <c r="DT293" s="133"/>
      <c r="DU293" s="133"/>
      <c r="DV293" s="133"/>
      <c r="DW293" s="133"/>
      <c r="DX293" s="133"/>
      <c r="DY293" s="133"/>
      <c r="DZ293" s="133"/>
      <c r="EA293" s="133"/>
      <c r="EB293" s="133"/>
      <c r="EC293" s="133"/>
      <c r="ED293" s="133"/>
      <c r="EE293" s="133"/>
      <c r="EF293" s="133"/>
      <c r="EG293" s="133"/>
      <c r="EH293" s="133"/>
      <c r="EI293" s="133"/>
      <c r="EJ293" s="133"/>
      <c r="EK293" s="133"/>
      <c r="EL293" s="133"/>
      <c r="EM293" s="133"/>
      <c r="EN293" s="133"/>
      <c r="EO293" s="133"/>
      <c r="EP293" s="133"/>
      <c r="EQ293" s="133"/>
      <c r="ER293" s="133"/>
      <c r="ES293" s="133"/>
      <c r="ET293" s="133"/>
      <c r="EU293" s="133"/>
      <c r="EV293" s="133"/>
      <c r="EW293" s="133"/>
      <c r="EX293" s="133"/>
      <c r="EY293" s="133"/>
      <c r="EZ293" s="133"/>
      <c r="FA293" s="133"/>
      <c r="FB293" s="133"/>
      <c r="FC293" s="133"/>
      <c r="FD293" s="133"/>
      <c r="FE293" s="133"/>
      <c r="FF293" s="133"/>
      <c r="FG293" s="133"/>
      <c r="FH293" s="133"/>
      <c r="FI293" s="133"/>
      <c r="FJ293" s="133"/>
      <c r="FK293" s="133"/>
      <c r="FL293" s="133"/>
      <c r="FM293" s="133"/>
      <c r="FN293" s="133"/>
      <c r="FO293" s="133"/>
      <c r="FP293" s="133"/>
      <c r="FQ293" s="133"/>
      <c r="FR293" s="133"/>
      <c r="FS293" s="133"/>
      <c r="FT293" s="133"/>
      <c r="FU293" s="133"/>
      <c r="FV293" s="133"/>
      <c r="FW293" s="133"/>
      <c r="FX293" s="133"/>
      <c r="FY293" s="133"/>
      <c r="FZ293" s="133"/>
      <c r="GA293" s="133"/>
      <c r="GB293" s="133"/>
      <c r="GC293" s="133"/>
      <c r="GD293" s="133"/>
      <c r="GE293" s="133"/>
      <c r="GF293" s="133"/>
      <c r="GG293" s="133"/>
      <c r="GH293" s="133"/>
      <c r="GI293" s="133"/>
      <c r="GJ293" s="133"/>
      <c r="GK293" s="133"/>
      <c r="GL293" s="133"/>
      <c r="GM293" s="133"/>
      <c r="GN293" s="133"/>
      <c r="GO293" s="133"/>
      <c r="GP293" s="133"/>
      <c r="GQ293" s="133"/>
      <c r="GR293" s="133"/>
      <c r="GS293" s="133"/>
      <c r="GT293" s="133"/>
      <c r="GU293" s="133"/>
      <c r="GV293" s="133"/>
      <c r="GW293" s="133"/>
      <c r="GX293" s="133"/>
      <c r="GY293" s="133"/>
      <c r="GZ293" s="133"/>
      <c r="HA293" s="133"/>
      <c r="HB293" s="133"/>
      <c r="HC293" s="133"/>
      <c r="HD293" s="133"/>
      <c r="HE293" s="133"/>
      <c r="HF293" s="133"/>
      <c r="HG293" s="133"/>
      <c r="HH293" s="133"/>
      <c r="HI293" s="133"/>
      <c r="HJ293" s="133"/>
      <c r="HK293" s="133"/>
      <c r="HL293" s="133"/>
      <c r="HM293" s="133"/>
      <c r="HN293" s="133"/>
      <c r="HO293" s="133"/>
      <c r="HP293" s="133"/>
      <c r="HQ293" s="133"/>
      <c r="HR293" s="133"/>
      <c r="HS293" s="133"/>
      <c r="HT293" s="133"/>
      <c r="HU293" s="133"/>
      <c r="HV293" s="133"/>
      <c r="HW293" s="133"/>
      <c r="HX293" s="133"/>
      <c r="HY293" s="133"/>
      <c r="HZ293" s="133"/>
      <c r="IA293" s="133"/>
      <c r="IB293" s="133"/>
      <c r="IC293" s="133"/>
      <c r="ID293" s="133"/>
      <c r="IE293" s="133"/>
      <c r="IF293" s="133"/>
      <c r="IG293" s="133"/>
      <c r="IH293" s="133"/>
      <c r="II293" s="133"/>
      <c r="IJ293" s="133"/>
      <c r="IK293" s="133"/>
      <c r="IL293" s="133"/>
      <c r="IM293" s="133"/>
      <c r="IN293" s="133"/>
      <c r="IO293" s="133"/>
      <c r="IP293" s="133"/>
      <c r="IQ293" s="133"/>
      <c r="IR293" s="133"/>
      <c r="IS293" s="133"/>
      <c r="IT293" s="133"/>
      <c r="IU293" s="133"/>
      <c r="IV293" s="133"/>
      <c r="IW293" s="133"/>
      <c r="IX293" s="133"/>
      <c r="IY293" s="133"/>
      <c r="IZ293" s="133"/>
      <c r="JA293" s="133"/>
      <c r="JB293" s="133"/>
      <c r="JC293" s="133"/>
      <c r="JD293" s="133"/>
      <c r="JE293" s="133"/>
      <c r="JF293" s="133"/>
      <c r="JG293" s="133"/>
      <c r="JH293" s="133"/>
      <c r="JI293" s="133"/>
      <c r="JJ293" s="133"/>
      <c r="JK293" s="133"/>
      <c r="JL293" s="133"/>
      <c r="JM293" s="133"/>
      <c r="JN293" s="133"/>
      <c r="JO293" s="133"/>
      <c r="JP293" s="133"/>
      <c r="JQ293" s="133"/>
      <c r="JR293" s="133"/>
      <c r="JS293" s="133"/>
      <c r="JT293" s="133"/>
      <c r="JU293" s="133"/>
      <c r="JV293" s="133"/>
      <c r="JW293" s="133"/>
      <c r="JX293" s="133"/>
      <c r="JY293" s="133"/>
      <c r="JZ293" s="133"/>
      <c r="KA293" s="133"/>
      <c r="KB293" s="133"/>
      <c r="KC293" s="133"/>
      <c r="KD293" s="133"/>
      <c r="KE293" s="133"/>
      <c r="KF293" s="133"/>
      <c r="KG293" s="133"/>
      <c r="KH293" s="133"/>
      <c r="KI293" s="133"/>
      <c r="KJ293" s="133"/>
      <c r="KK293" s="133"/>
      <c r="KL293" s="133"/>
      <c r="KM293" s="133"/>
      <c r="KN293" s="133"/>
      <c r="KO293" s="133"/>
      <c r="KP293" s="133"/>
      <c r="KQ293" s="133"/>
      <c r="KR293" s="133"/>
      <c r="KS293" s="133"/>
      <c r="KT293" s="133"/>
      <c r="KU293" s="133"/>
      <c r="KV293" s="133"/>
      <c r="KW293" s="133"/>
      <c r="KX293" s="133"/>
      <c r="KY293" s="133"/>
      <c r="KZ293" s="133"/>
      <c r="LA293" s="133"/>
      <c r="LB293" s="133"/>
      <c r="LC293" s="133"/>
      <c r="LD293" s="133"/>
      <c r="LE293" s="133"/>
      <c r="LF293" s="133"/>
      <c r="LG293" s="133"/>
      <c r="LH293" s="133"/>
      <c r="LI293" s="133"/>
      <c r="LJ293" s="133"/>
      <c r="LK293" s="133"/>
      <c r="LL293" s="133"/>
      <c r="LM293" s="133"/>
      <c r="LN293" s="133"/>
      <c r="LO293" s="133"/>
      <c r="LP293" s="133"/>
      <c r="LQ293" s="133"/>
      <c r="LR293" s="133"/>
      <c r="LS293" s="133"/>
      <c r="LT293" s="133"/>
      <c r="LU293" s="133"/>
      <c r="LV293" s="133"/>
      <c r="LW293" s="133"/>
      <c r="LX293" s="133"/>
      <c r="LY293" s="133"/>
      <c r="LZ293" s="133"/>
      <c r="MA293" s="133"/>
      <c r="MB293" s="133"/>
      <c r="MC293" s="133"/>
      <c r="MD293" s="133"/>
      <c r="ME293" s="133"/>
      <c r="MF293" s="133"/>
      <c r="MG293" s="133"/>
      <c r="MH293" s="133"/>
      <c r="MI293" s="133"/>
      <c r="MJ293" s="133"/>
      <c r="MK293" s="133"/>
      <c r="ML293" s="133"/>
      <c r="MM293" s="133"/>
      <c r="MN293" s="133"/>
      <c r="MO293" s="133"/>
      <c r="MP293" s="133"/>
      <c r="MQ293" s="133"/>
      <c r="MR293" s="133"/>
      <c r="MS293" s="133"/>
      <c r="MT293" s="133"/>
      <c r="MU293" s="133"/>
      <c r="MV293" s="133"/>
      <c r="MW293" s="133"/>
      <c r="MX293" s="133"/>
      <c r="MY293" s="133"/>
      <c r="MZ293" s="133"/>
      <c r="NA293" s="133"/>
      <c r="NB293" s="133"/>
      <c r="NC293" s="133"/>
      <c r="ND293" s="133"/>
      <c r="NE293" s="133"/>
      <c r="NF293" s="133"/>
      <c r="NG293" s="133"/>
    </row>
    <row r="294" spans="1:371" s="29" customFormat="1" ht="15" x14ac:dyDescent="0.2">
      <c r="A294" s="221">
        <v>515</v>
      </c>
      <c r="B294" s="221">
        <v>0</v>
      </c>
      <c r="C294" s="61">
        <v>1</v>
      </c>
      <c r="D294" s="61">
        <v>5</v>
      </c>
      <c r="E294" s="511">
        <v>283</v>
      </c>
      <c r="F294" s="867">
        <v>1283</v>
      </c>
      <c r="G294" s="133"/>
      <c r="H294" s="511">
        <v>567</v>
      </c>
      <c r="I294" s="869">
        <v>44.276712328767097</v>
      </c>
      <c r="J294" s="514">
        <v>17.578124999999996</v>
      </c>
      <c r="K294" s="106">
        <v>1.4142135623730951</v>
      </c>
      <c r="L294" s="511">
        <v>1</v>
      </c>
      <c r="M294" s="718">
        <v>0</v>
      </c>
      <c r="N294" s="133"/>
      <c r="O294" s="524">
        <v>7.4672086720867199</v>
      </c>
      <c r="P294" s="133"/>
      <c r="Q294" s="591"/>
      <c r="R294" s="590">
        <v>0.35</v>
      </c>
      <c r="S294" s="589">
        <v>202</v>
      </c>
      <c r="T294" s="523"/>
      <c r="U294" s="526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/>
      <c r="AY294" s="133"/>
      <c r="AZ294" s="133"/>
      <c r="BA294" s="133"/>
      <c r="BB294" s="133"/>
      <c r="BC294" s="133"/>
      <c r="BD294" s="133"/>
      <c r="BE294" s="133"/>
      <c r="BF294" s="133"/>
      <c r="BG294" s="133"/>
      <c r="BH294" s="133"/>
      <c r="BI294" s="133"/>
      <c r="BJ294" s="133"/>
      <c r="BK294" s="133"/>
      <c r="BL294" s="133"/>
      <c r="BM294" s="133"/>
      <c r="BN294" s="133"/>
      <c r="BO294" s="133"/>
      <c r="BP294" s="133"/>
      <c r="BQ294" s="133"/>
      <c r="BR294" s="133"/>
      <c r="BS294" s="133"/>
      <c r="BT294" s="133"/>
      <c r="BU294" s="133"/>
      <c r="BV294" s="133"/>
      <c r="BW294" s="133"/>
      <c r="BX294" s="133"/>
      <c r="BY294" s="133"/>
      <c r="BZ294" s="133"/>
      <c r="CA294" s="133"/>
      <c r="CB294" s="133"/>
      <c r="CC294" s="133"/>
      <c r="CD294" s="133"/>
      <c r="CE294" s="133"/>
      <c r="CF294" s="133"/>
      <c r="CG294" s="133"/>
      <c r="CH294" s="133"/>
      <c r="CI294" s="133"/>
      <c r="CJ294" s="133"/>
      <c r="CK294" s="133"/>
      <c r="CL294" s="133"/>
      <c r="CM294" s="133"/>
      <c r="CN294" s="133"/>
      <c r="CO294" s="133"/>
      <c r="CP294" s="133"/>
      <c r="CQ294" s="133"/>
      <c r="CR294" s="133"/>
      <c r="CS294" s="133"/>
      <c r="CT294" s="133"/>
      <c r="CU294" s="133"/>
      <c r="CV294" s="133"/>
      <c r="CW294" s="133"/>
      <c r="CX294" s="133"/>
      <c r="CY294" s="133"/>
      <c r="CZ294" s="133"/>
      <c r="DA294" s="133"/>
      <c r="DB294" s="133"/>
      <c r="DC294" s="133"/>
      <c r="DD294" s="133"/>
      <c r="DE294" s="133"/>
      <c r="DF294" s="133"/>
      <c r="DG294" s="133"/>
      <c r="DH294" s="133"/>
      <c r="DI294" s="133"/>
      <c r="DJ294" s="133"/>
      <c r="DK294" s="133"/>
      <c r="DL294" s="133"/>
      <c r="DM294" s="133"/>
      <c r="DN294" s="133"/>
      <c r="DO294" s="133"/>
      <c r="DP294" s="133"/>
      <c r="DQ294" s="133"/>
      <c r="DR294" s="133"/>
      <c r="DS294" s="133"/>
      <c r="DT294" s="133"/>
      <c r="DU294" s="133"/>
      <c r="DV294" s="133"/>
      <c r="DW294" s="133"/>
      <c r="DX294" s="133"/>
      <c r="DY294" s="133"/>
      <c r="DZ294" s="133"/>
      <c r="EA294" s="133"/>
      <c r="EB294" s="133"/>
      <c r="EC294" s="133"/>
      <c r="ED294" s="133"/>
      <c r="EE294" s="133"/>
      <c r="EF294" s="133"/>
      <c r="EG294" s="133"/>
      <c r="EH294" s="133"/>
      <c r="EI294" s="133"/>
      <c r="EJ294" s="133"/>
      <c r="EK294" s="133"/>
      <c r="EL294" s="133"/>
      <c r="EM294" s="133"/>
      <c r="EN294" s="133"/>
      <c r="EO294" s="133"/>
      <c r="EP294" s="133"/>
      <c r="EQ294" s="133"/>
      <c r="ER294" s="133"/>
      <c r="ES294" s="133"/>
      <c r="ET294" s="133"/>
      <c r="EU294" s="133"/>
      <c r="EV294" s="133"/>
      <c r="EW294" s="133"/>
      <c r="EX294" s="133"/>
      <c r="EY294" s="133"/>
      <c r="EZ294" s="133"/>
      <c r="FA294" s="133"/>
      <c r="FB294" s="133"/>
      <c r="FC294" s="133"/>
      <c r="FD294" s="133"/>
      <c r="FE294" s="133"/>
      <c r="FF294" s="133"/>
      <c r="FG294" s="133"/>
      <c r="FH294" s="133"/>
      <c r="FI294" s="133"/>
      <c r="FJ294" s="133"/>
      <c r="FK294" s="133"/>
      <c r="FL294" s="133"/>
      <c r="FM294" s="133"/>
      <c r="FN294" s="133"/>
      <c r="FO294" s="133"/>
      <c r="FP294" s="133"/>
      <c r="FQ294" s="133"/>
      <c r="FR294" s="133"/>
      <c r="FS294" s="133"/>
      <c r="FT294" s="133"/>
      <c r="FU294" s="133"/>
      <c r="FV294" s="133"/>
      <c r="FW294" s="133"/>
      <c r="FX294" s="133"/>
      <c r="FY294" s="133"/>
      <c r="FZ294" s="133"/>
      <c r="GA294" s="133"/>
      <c r="GB294" s="133"/>
      <c r="GC294" s="133"/>
      <c r="GD294" s="133"/>
      <c r="GE294" s="133"/>
      <c r="GF294" s="133"/>
      <c r="GG294" s="133"/>
      <c r="GH294" s="133"/>
      <c r="GI294" s="133"/>
      <c r="GJ294" s="133"/>
      <c r="GK294" s="133"/>
      <c r="GL294" s="133"/>
      <c r="GM294" s="133"/>
      <c r="GN294" s="133"/>
      <c r="GO294" s="133"/>
      <c r="GP294" s="133"/>
      <c r="GQ294" s="133"/>
      <c r="GR294" s="133"/>
      <c r="GS294" s="133"/>
      <c r="GT294" s="133"/>
      <c r="GU294" s="133"/>
      <c r="GV294" s="133"/>
      <c r="GW294" s="133"/>
      <c r="GX294" s="133"/>
      <c r="GY294" s="133"/>
      <c r="GZ294" s="133"/>
      <c r="HA294" s="133"/>
      <c r="HB294" s="133"/>
      <c r="HC294" s="133"/>
      <c r="HD294" s="133"/>
      <c r="HE294" s="133"/>
      <c r="HF294" s="133"/>
      <c r="HG294" s="133"/>
      <c r="HH294" s="133"/>
      <c r="HI294" s="133"/>
      <c r="HJ294" s="133"/>
      <c r="HK294" s="133"/>
      <c r="HL294" s="133"/>
      <c r="HM294" s="133"/>
      <c r="HN294" s="133"/>
      <c r="HO294" s="133"/>
      <c r="HP294" s="133"/>
      <c r="HQ294" s="133"/>
      <c r="HR294" s="133"/>
      <c r="HS294" s="133"/>
      <c r="HT294" s="133"/>
      <c r="HU294" s="133"/>
      <c r="HV294" s="133"/>
      <c r="HW294" s="133"/>
      <c r="HX294" s="133"/>
      <c r="HY294" s="133"/>
      <c r="HZ294" s="133"/>
      <c r="IA294" s="133"/>
      <c r="IB294" s="133"/>
      <c r="IC294" s="133"/>
      <c r="ID294" s="133"/>
      <c r="IE294" s="133"/>
      <c r="IF294" s="133"/>
      <c r="IG294" s="133"/>
      <c r="IH294" s="133"/>
      <c r="II294" s="133"/>
      <c r="IJ294" s="133"/>
      <c r="IK294" s="133"/>
      <c r="IL294" s="133"/>
      <c r="IM294" s="133"/>
      <c r="IN294" s="133"/>
      <c r="IO294" s="133"/>
      <c r="IP294" s="133"/>
      <c r="IQ294" s="133"/>
      <c r="IR294" s="133"/>
      <c r="IS294" s="133"/>
      <c r="IT294" s="133"/>
      <c r="IU294" s="133"/>
      <c r="IV294" s="133"/>
      <c r="IW294" s="133"/>
      <c r="IX294" s="133"/>
      <c r="IY294" s="133"/>
      <c r="IZ294" s="133"/>
      <c r="JA294" s="133"/>
      <c r="JB294" s="133"/>
      <c r="JC294" s="133"/>
      <c r="JD294" s="133"/>
      <c r="JE294" s="133"/>
      <c r="JF294" s="133"/>
      <c r="JG294" s="133"/>
      <c r="JH294" s="133"/>
      <c r="JI294" s="133"/>
      <c r="JJ294" s="133"/>
      <c r="JK294" s="133"/>
      <c r="JL294" s="133"/>
      <c r="JM294" s="133"/>
      <c r="JN294" s="133"/>
      <c r="JO294" s="133"/>
      <c r="JP294" s="133"/>
      <c r="JQ294" s="133"/>
      <c r="JR294" s="133"/>
      <c r="JS294" s="133"/>
      <c r="JT294" s="133"/>
      <c r="JU294" s="133"/>
      <c r="JV294" s="133"/>
      <c r="JW294" s="133"/>
      <c r="JX294" s="133"/>
      <c r="JY294" s="133"/>
      <c r="JZ294" s="133"/>
      <c r="KA294" s="133"/>
      <c r="KB294" s="133"/>
      <c r="KC294" s="133"/>
      <c r="KD294" s="133"/>
      <c r="KE294" s="133"/>
      <c r="KF294" s="133"/>
      <c r="KG294" s="133"/>
      <c r="KH294" s="133"/>
      <c r="KI294" s="133"/>
      <c r="KJ294" s="133"/>
      <c r="KK294" s="133"/>
      <c r="KL294" s="133"/>
      <c r="KM294" s="133"/>
      <c r="KN294" s="133"/>
      <c r="KO294" s="133"/>
      <c r="KP294" s="133"/>
      <c r="KQ294" s="133"/>
      <c r="KR294" s="133"/>
      <c r="KS294" s="133"/>
      <c r="KT294" s="133"/>
      <c r="KU294" s="133"/>
      <c r="KV294" s="133"/>
      <c r="KW294" s="133"/>
      <c r="KX294" s="133"/>
      <c r="KY294" s="133"/>
      <c r="KZ294" s="133"/>
      <c r="LA294" s="133"/>
      <c r="LB294" s="133"/>
      <c r="LC294" s="133"/>
      <c r="LD294" s="133"/>
      <c r="LE294" s="133"/>
      <c r="LF294" s="133"/>
      <c r="LG294" s="133"/>
      <c r="LH294" s="133"/>
      <c r="LI294" s="133"/>
      <c r="LJ294" s="133"/>
      <c r="LK294" s="133"/>
      <c r="LL294" s="133"/>
      <c r="LM294" s="133"/>
      <c r="LN294" s="133"/>
      <c r="LO294" s="133"/>
      <c r="LP294" s="133"/>
      <c r="LQ294" s="133"/>
      <c r="LR294" s="133"/>
      <c r="LS294" s="133"/>
      <c r="LT294" s="133"/>
      <c r="LU294" s="133"/>
      <c r="LV294" s="133"/>
      <c r="LW294" s="133"/>
      <c r="LX294" s="133"/>
      <c r="LY294" s="133"/>
      <c r="LZ294" s="133"/>
      <c r="MA294" s="133"/>
      <c r="MB294" s="133"/>
      <c r="MC294" s="133"/>
      <c r="MD294" s="133"/>
      <c r="ME294" s="133"/>
      <c r="MF294" s="133"/>
      <c r="MG294" s="133"/>
      <c r="MH294" s="133"/>
      <c r="MI294" s="133"/>
      <c r="MJ294" s="133"/>
      <c r="MK294" s="133"/>
      <c r="ML294" s="133"/>
      <c r="MM294" s="133"/>
      <c r="MN294" s="133"/>
      <c r="MO294" s="133"/>
      <c r="MP294" s="133"/>
      <c r="MQ294" s="133"/>
      <c r="MR294" s="133"/>
      <c r="MS294" s="133"/>
      <c r="MT294" s="133"/>
      <c r="MU294" s="133"/>
      <c r="MV294" s="133"/>
      <c r="MW294" s="133"/>
      <c r="MX294" s="133"/>
      <c r="MY294" s="133"/>
      <c r="MZ294" s="133"/>
      <c r="NA294" s="133"/>
      <c r="NB294" s="133"/>
      <c r="NC294" s="133"/>
      <c r="ND294" s="133"/>
      <c r="NE294" s="133"/>
      <c r="NF294" s="133"/>
      <c r="NG294" s="133"/>
    </row>
    <row r="295" spans="1:371" s="29" customFormat="1" x14ac:dyDescent="0.2">
      <c r="A295" s="274">
        <v>517</v>
      </c>
      <c r="B295" s="274">
        <v>0</v>
      </c>
      <c r="C295" s="61">
        <v>1</v>
      </c>
      <c r="D295" s="61">
        <v>5</v>
      </c>
      <c r="E295" s="511">
        <v>286</v>
      </c>
      <c r="F295" s="867">
        <v>1286</v>
      </c>
      <c r="G295" s="133"/>
      <c r="H295" s="511">
        <v>577</v>
      </c>
      <c r="I295" s="869">
        <v>80.504109589041093</v>
      </c>
      <c r="J295" s="514">
        <v>21.971335857220122</v>
      </c>
      <c r="K295" s="106">
        <v>1.7622586517181738</v>
      </c>
      <c r="L295" s="511">
        <v>0</v>
      </c>
      <c r="M295" s="718">
        <v>0</v>
      </c>
      <c r="N295" s="133"/>
      <c r="O295" s="524">
        <v>23.914037494284401</v>
      </c>
      <c r="P295" s="133"/>
      <c r="Q295" s="591"/>
      <c r="R295" s="590">
        <v>1.79</v>
      </c>
      <c r="S295" s="589">
        <v>35</v>
      </c>
      <c r="T295" s="515"/>
      <c r="U295" s="554">
        <v>31160</v>
      </c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  <c r="AX295" s="133"/>
      <c r="AY295" s="133"/>
      <c r="AZ295" s="133"/>
      <c r="BA295" s="133"/>
      <c r="BB295" s="133"/>
      <c r="BC295" s="133"/>
      <c r="BD295" s="133"/>
      <c r="BE295" s="133"/>
      <c r="BF295" s="133"/>
      <c r="BG295" s="133"/>
      <c r="BH295" s="133"/>
      <c r="BI295" s="133"/>
      <c r="BJ295" s="133"/>
      <c r="BK295" s="133"/>
      <c r="BL295" s="133"/>
      <c r="BM295" s="133"/>
      <c r="BN295" s="133"/>
      <c r="BO295" s="133"/>
      <c r="BP295" s="133"/>
      <c r="BQ295" s="133"/>
      <c r="BR295" s="133"/>
      <c r="BS295" s="133"/>
      <c r="BT295" s="133"/>
      <c r="BU295" s="133"/>
      <c r="BV295" s="133"/>
      <c r="BW295" s="133"/>
      <c r="BX295" s="133"/>
      <c r="BY295" s="133"/>
      <c r="BZ295" s="133"/>
      <c r="CA295" s="133"/>
      <c r="CB295" s="133"/>
      <c r="CC295" s="133"/>
      <c r="CD295" s="133"/>
      <c r="CE295" s="133"/>
      <c r="CF295" s="133"/>
      <c r="CG295" s="133"/>
      <c r="CH295" s="133"/>
      <c r="CI295" s="133"/>
      <c r="CJ295" s="133"/>
      <c r="CK295" s="133"/>
      <c r="CL295" s="133"/>
      <c r="CM295" s="133"/>
      <c r="CN295" s="133"/>
      <c r="CO295" s="133"/>
      <c r="CP295" s="133"/>
      <c r="CQ295" s="133"/>
      <c r="CR295" s="133"/>
      <c r="CS295" s="133"/>
      <c r="CT295" s="133"/>
      <c r="CU295" s="133"/>
      <c r="CV295" s="133"/>
      <c r="CW295" s="133"/>
      <c r="CX295" s="133"/>
      <c r="CY295" s="133"/>
      <c r="CZ295" s="133"/>
      <c r="DA295" s="133"/>
      <c r="DB295" s="133"/>
      <c r="DC295" s="133"/>
      <c r="DD295" s="133"/>
      <c r="DE295" s="133"/>
      <c r="DF295" s="133"/>
      <c r="DG295" s="133"/>
      <c r="DH295" s="133"/>
      <c r="DI295" s="133"/>
      <c r="DJ295" s="133"/>
      <c r="DK295" s="133"/>
      <c r="DL295" s="133"/>
      <c r="DM295" s="133"/>
      <c r="DN295" s="133"/>
      <c r="DO295" s="133"/>
      <c r="DP295" s="133"/>
      <c r="DQ295" s="133"/>
      <c r="DR295" s="133"/>
      <c r="DS295" s="133"/>
      <c r="DT295" s="133"/>
      <c r="DU295" s="133"/>
      <c r="DV295" s="133"/>
      <c r="DW295" s="133"/>
      <c r="DX295" s="133"/>
      <c r="DY295" s="133"/>
      <c r="DZ295" s="133"/>
      <c r="EA295" s="133"/>
      <c r="EB295" s="133"/>
      <c r="EC295" s="133"/>
      <c r="ED295" s="133"/>
      <c r="EE295" s="133"/>
      <c r="EF295" s="133"/>
      <c r="EG295" s="133"/>
      <c r="EH295" s="133"/>
      <c r="EI295" s="133"/>
      <c r="EJ295" s="133"/>
      <c r="EK295" s="133"/>
      <c r="EL295" s="133"/>
      <c r="EM295" s="133"/>
      <c r="EN295" s="133"/>
      <c r="EO295" s="133"/>
      <c r="EP295" s="133"/>
      <c r="EQ295" s="133"/>
      <c r="ER295" s="133"/>
      <c r="ES295" s="133"/>
      <c r="ET295" s="133"/>
      <c r="EU295" s="133"/>
      <c r="EV295" s="133"/>
      <c r="EW295" s="133"/>
      <c r="EX295" s="133"/>
      <c r="EY295" s="133"/>
      <c r="EZ295" s="133"/>
      <c r="FA295" s="133"/>
      <c r="FB295" s="133"/>
      <c r="FC295" s="133"/>
      <c r="FD295" s="133"/>
      <c r="FE295" s="133"/>
      <c r="FF295" s="133"/>
      <c r="FG295" s="133"/>
      <c r="FH295" s="133"/>
      <c r="FI295" s="133"/>
      <c r="FJ295" s="133"/>
      <c r="FK295" s="133"/>
      <c r="FL295" s="133"/>
      <c r="FM295" s="133"/>
      <c r="FN295" s="133"/>
      <c r="FO295" s="133"/>
      <c r="FP295" s="133"/>
      <c r="FQ295" s="133"/>
      <c r="FR295" s="133"/>
      <c r="FS295" s="133"/>
      <c r="FT295" s="133"/>
      <c r="FU295" s="133"/>
      <c r="FV295" s="133"/>
      <c r="FW295" s="133"/>
      <c r="FX295" s="133"/>
      <c r="FY295" s="133"/>
      <c r="FZ295" s="133"/>
      <c r="GA295" s="133"/>
      <c r="GB295" s="133"/>
      <c r="GC295" s="133"/>
      <c r="GD295" s="133"/>
      <c r="GE295" s="133"/>
      <c r="GF295" s="133"/>
      <c r="GG295" s="133"/>
      <c r="GH295" s="133"/>
      <c r="GI295" s="133"/>
      <c r="GJ295" s="133"/>
      <c r="GK295" s="133"/>
      <c r="GL295" s="133"/>
      <c r="GM295" s="133"/>
      <c r="GN295" s="133"/>
      <c r="GO295" s="133"/>
      <c r="GP295" s="133"/>
      <c r="GQ295" s="133"/>
      <c r="GR295" s="133"/>
      <c r="GS295" s="133"/>
      <c r="GT295" s="133"/>
      <c r="GU295" s="133"/>
      <c r="GV295" s="133"/>
      <c r="GW295" s="133"/>
      <c r="GX295" s="133"/>
      <c r="GY295" s="133"/>
      <c r="GZ295" s="133"/>
      <c r="HA295" s="133"/>
      <c r="HB295" s="133"/>
      <c r="HC295" s="133"/>
      <c r="HD295" s="133"/>
      <c r="HE295" s="133"/>
      <c r="HF295" s="133"/>
      <c r="HG295" s="133"/>
      <c r="HH295" s="133"/>
      <c r="HI295" s="133"/>
      <c r="HJ295" s="133"/>
      <c r="HK295" s="133"/>
      <c r="HL295" s="133"/>
      <c r="HM295" s="133"/>
      <c r="HN295" s="133"/>
      <c r="HO295" s="133"/>
      <c r="HP295" s="133"/>
      <c r="HQ295" s="133"/>
      <c r="HR295" s="133"/>
      <c r="HS295" s="133"/>
      <c r="HT295" s="133"/>
      <c r="HU295" s="133"/>
      <c r="HV295" s="133"/>
      <c r="HW295" s="133"/>
      <c r="HX295" s="133"/>
      <c r="HY295" s="133"/>
      <c r="HZ295" s="133"/>
      <c r="IA295" s="133"/>
      <c r="IB295" s="133"/>
      <c r="IC295" s="133"/>
      <c r="ID295" s="133"/>
      <c r="IE295" s="133"/>
      <c r="IF295" s="133"/>
      <c r="IG295" s="133"/>
      <c r="IH295" s="133"/>
      <c r="II295" s="133"/>
      <c r="IJ295" s="133"/>
      <c r="IK295" s="133"/>
      <c r="IL295" s="133"/>
      <c r="IM295" s="133"/>
      <c r="IN295" s="133"/>
      <c r="IO295" s="133"/>
      <c r="IP295" s="133"/>
      <c r="IQ295" s="133"/>
      <c r="IR295" s="133"/>
      <c r="IS295" s="133"/>
      <c r="IT295" s="133"/>
      <c r="IU295" s="133"/>
      <c r="IV295" s="133"/>
      <c r="IW295" s="133"/>
      <c r="IX295" s="133"/>
      <c r="IY295" s="133"/>
      <c r="IZ295" s="133"/>
      <c r="JA295" s="133"/>
      <c r="JB295" s="133"/>
      <c r="JC295" s="133"/>
      <c r="JD295" s="133"/>
      <c r="JE295" s="133"/>
      <c r="JF295" s="133"/>
      <c r="JG295" s="133"/>
      <c r="JH295" s="133"/>
      <c r="JI295" s="133"/>
      <c r="JJ295" s="133"/>
      <c r="JK295" s="133"/>
      <c r="JL295" s="133"/>
      <c r="JM295" s="133"/>
      <c r="JN295" s="133"/>
      <c r="JO295" s="133"/>
      <c r="JP295" s="133"/>
      <c r="JQ295" s="133"/>
      <c r="JR295" s="133"/>
      <c r="JS295" s="133"/>
      <c r="JT295" s="133"/>
      <c r="JU295" s="133"/>
      <c r="JV295" s="133"/>
      <c r="JW295" s="133"/>
      <c r="JX295" s="133"/>
      <c r="JY295" s="133"/>
      <c r="JZ295" s="133"/>
      <c r="KA295" s="133"/>
      <c r="KB295" s="133"/>
      <c r="KC295" s="133"/>
      <c r="KD295" s="133"/>
      <c r="KE295" s="133"/>
      <c r="KF295" s="133"/>
      <c r="KG295" s="133"/>
      <c r="KH295" s="133"/>
      <c r="KI295" s="133"/>
      <c r="KJ295" s="133"/>
      <c r="KK295" s="133"/>
      <c r="KL295" s="133"/>
      <c r="KM295" s="133"/>
      <c r="KN295" s="133"/>
      <c r="KO295" s="133"/>
      <c r="KP295" s="133"/>
      <c r="KQ295" s="133"/>
      <c r="KR295" s="133"/>
      <c r="KS295" s="133"/>
      <c r="KT295" s="133"/>
      <c r="KU295" s="133"/>
      <c r="KV295" s="133"/>
      <c r="KW295" s="133"/>
      <c r="KX295" s="133"/>
      <c r="KY295" s="133"/>
      <c r="KZ295" s="133"/>
      <c r="LA295" s="133"/>
      <c r="LB295" s="133"/>
      <c r="LC295" s="133"/>
      <c r="LD295" s="133"/>
      <c r="LE295" s="133"/>
      <c r="LF295" s="133"/>
      <c r="LG295" s="133"/>
      <c r="LH295" s="133"/>
      <c r="LI295" s="133"/>
      <c r="LJ295" s="133"/>
      <c r="LK295" s="133"/>
      <c r="LL295" s="133"/>
      <c r="LM295" s="133"/>
      <c r="LN295" s="133"/>
      <c r="LO295" s="133"/>
      <c r="LP295" s="133"/>
      <c r="LQ295" s="133"/>
      <c r="LR295" s="133"/>
      <c r="LS295" s="133"/>
      <c r="LT295" s="133"/>
      <c r="LU295" s="133"/>
      <c r="LV295" s="133"/>
      <c r="LW295" s="133"/>
      <c r="LX295" s="133"/>
      <c r="LY295" s="133"/>
      <c r="LZ295" s="133"/>
      <c r="MA295" s="133"/>
      <c r="MB295" s="133"/>
      <c r="MC295" s="133"/>
      <c r="MD295" s="133"/>
      <c r="ME295" s="133"/>
      <c r="MF295" s="133"/>
      <c r="MG295" s="133"/>
      <c r="MH295" s="133"/>
      <c r="MI295" s="133"/>
      <c r="MJ295" s="133"/>
      <c r="MK295" s="133"/>
      <c r="ML295" s="133"/>
      <c r="MM295" s="133"/>
      <c r="MN295" s="133"/>
      <c r="MO295" s="133"/>
      <c r="MP295" s="133"/>
      <c r="MQ295" s="133"/>
      <c r="MR295" s="133"/>
      <c r="MS295" s="133"/>
      <c r="MT295" s="133"/>
      <c r="MU295" s="133"/>
      <c r="MV295" s="133"/>
      <c r="MW295" s="133"/>
      <c r="MX295" s="133"/>
      <c r="MY295" s="133"/>
      <c r="MZ295" s="133"/>
      <c r="NA295" s="133"/>
      <c r="NB295" s="133"/>
      <c r="NC295" s="133"/>
      <c r="ND295" s="133"/>
      <c r="NE295" s="133"/>
      <c r="NF295" s="133"/>
      <c r="NG295" s="133"/>
    </row>
    <row r="296" spans="1:371" s="29" customFormat="1" x14ac:dyDescent="0.2">
      <c r="A296" s="221">
        <v>521</v>
      </c>
      <c r="B296" s="274">
        <v>0</v>
      </c>
      <c r="C296" s="61">
        <v>1</v>
      </c>
      <c r="D296" s="61">
        <v>5</v>
      </c>
      <c r="E296" s="511">
        <v>290</v>
      </c>
      <c r="F296" s="867">
        <v>1290</v>
      </c>
      <c r="G296" s="133"/>
      <c r="H296" s="511">
        <v>584</v>
      </c>
      <c r="I296" s="869">
        <v>51.580821917808201</v>
      </c>
      <c r="J296" s="514">
        <v>25.64891761567662</v>
      </c>
      <c r="K296" s="106">
        <v>1.8874586088176875</v>
      </c>
      <c r="L296" s="511">
        <v>0</v>
      </c>
      <c r="M296" s="718">
        <v>0</v>
      </c>
      <c r="N296" s="133"/>
      <c r="O296" s="524">
        <v>16.934498246893799</v>
      </c>
      <c r="P296" s="133"/>
      <c r="Q296" s="589">
        <v>90</v>
      </c>
      <c r="R296" s="590">
        <v>0.74</v>
      </c>
      <c r="S296" s="589">
        <v>106</v>
      </c>
      <c r="T296" s="515"/>
      <c r="U296" s="554">
        <v>911</v>
      </c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33"/>
      <c r="BG296" s="133"/>
      <c r="BH296" s="133"/>
      <c r="BI296" s="133"/>
      <c r="BJ296" s="133"/>
      <c r="BK296" s="133"/>
      <c r="BL296" s="133"/>
      <c r="BM296" s="133"/>
      <c r="BN296" s="133"/>
      <c r="BO296" s="133"/>
      <c r="BP296" s="133"/>
      <c r="BQ296" s="133"/>
      <c r="BR296" s="133"/>
      <c r="BS296" s="133"/>
      <c r="BT296" s="133"/>
      <c r="BU296" s="133"/>
      <c r="BV296" s="133"/>
      <c r="BW296" s="133"/>
      <c r="BX296" s="133"/>
      <c r="BY296" s="133"/>
      <c r="BZ296" s="133"/>
      <c r="CA296" s="133"/>
      <c r="CB296" s="133"/>
      <c r="CC296" s="133"/>
      <c r="CD296" s="133"/>
      <c r="CE296" s="133"/>
      <c r="CF296" s="133"/>
      <c r="CG296" s="133"/>
      <c r="CH296" s="133"/>
      <c r="CI296" s="133"/>
      <c r="CJ296" s="133"/>
      <c r="CK296" s="133"/>
      <c r="CL296" s="133"/>
      <c r="CM296" s="133"/>
      <c r="CN296" s="133"/>
      <c r="CO296" s="133"/>
      <c r="CP296" s="133"/>
      <c r="CQ296" s="133"/>
      <c r="CR296" s="133"/>
      <c r="CS296" s="133"/>
      <c r="CT296" s="133"/>
      <c r="CU296" s="133"/>
      <c r="CV296" s="133"/>
      <c r="CW296" s="133"/>
      <c r="CX296" s="133"/>
      <c r="CY296" s="133"/>
      <c r="CZ296" s="133"/>
      <c r="DA296" s="133"/>
      <c r="DB296" s="133"/>
      <c r="DC296" s="133"/>
      <c r="DD296" s="133"/>
      <c r="DE296" s="133"/>
      <c r="DF296" s="133"/>
      <c r="DG296" s="133"/>
      <c r="DH296" s="133"/>
      <c r="DI296" s="133"/>
      <c r="DJ296" s="133"/>
      <c r="DK296" s="133"/>
      <c r="DL296" s="133"/>
      <c r="DM296" s="133"/>
      <c r="DN296" s="133"/>
      <c r="DO296" s="133"/>
      <c r="DP296" s="133"/>
      <c r="DQ296" s="133"/>
      <c r="DR296" s="133"/>
      <c r="DS296" s="133"/>
      <c r="DT296" s="133"/>
      <c r="DU296" s="133"/>
      <c r="DV296" s="133"/>
      <c r="DW296" s="133"/>
      <c r="DX296" s="133"/>
      <c r="DY296" s="133"/>
      <c r="DZ296" s="133"/>
      <c r="EA296" s="133"/>
      <c r="EB296" s="133"/>
      <c r="EC296" s="133"/>
      <c r="ED296" s="133"/>
      <c r="EE296" s="133"/>
      <c r="EF296" s="133"/>
      <c r="EG296" s="133"/>
      <c r="EH296" s="133"/>
      <c r="EI296" s="133"/>
      <c r="EJ296" s="133"/>
      <c r="EK296" s="133"/>
      <c r="EL296" s="133"/>
      <c r="EM296" s="133"/>
      <c r="EN296" s="133"/>
      <c r="EO296" s="133"/>
      <c r="EP296" s="133"/>
      <c r="EQ296" s="133"/>
      <c r="ER296" s="133"/>
      <c r="ES296" s="133"/>
      <c r="ET296" s="133"/>
      <c r="EU296" s="133"/>
      <c r="EV296" s="133"/>
      <c r="EW296" s="133"/>
      <c r="EX296" s="133"/>
      <c r="EY296" s="133"/>
      <c r="EZ296" s="133"/>
      <c r="FA296" s="133"/>
      <c r="FB296" s="133"/>
      <c r="FC296" s="133"/>
      <c r="FD296" s="133"/>
      <c r="FE296" s="133"/>
      <c r="FF296" s="133"/>
      <c r="FG296" s="133"/>
      <c r="FH296" s="133"/>
      <c r="FI296" s="133"/>
      <c r="FJ296" s="133"/>
      <c r="FK296" s="133"/>
      <c r="FL296" s="133"/>
      <c r="FM296" s="133"/>
      <c r="FN296" s="133"/>
      <c r="FO296" s="133"/>
      <c r="FP296" s="133"/>
      <c r="FQ296" s="133"/>
      <c r="FR296" s="133"/>
      <c r="FS296" s="133"/>
      <c r="FT296" s="133"/>
      <c r="FU296" s="133"/>
      <c r="FV296" s="133"/>
      <c r="FW296" s="133"/>
      <c r="FX296" s="133"/>
      <c r="FY296" s="133"/>
      <c r="FZ296" s="133"/>
      <c r="GA296" s="133"/>
      <c r="GB296" s="133"/>
      <c r="GC296" s="133"/>
      <c r="GD296" s="133"/>
      <c r="GE296" s="133"/>
      <c r="GF296" s="133"/>
      <c r="GG296" s="133"/>
      <c r="GH296" s="133"/>
      <c r="GI296" s="133"/>
      <c r="GJ296" s="133"/>
      <c r="GK296" s="133"/>
      <c r="GL296" s="133"/>
      <c r="GM296" s="133"/>
      <c r="GN296" s="133"/>
      <c r="GO296" s="133"/>
      <c r="GP296" s="133"/>
      <c r="GQ296" s="133"/>
      <c r="GR296" s="133"/>
      <c r="GS296" s="133"/>
      <c r="GT296" s="133"/>
      <c r="GU296" s="133"/>
      <c r="GV296" s="133"/>
      <c r="GW296" s="133"/>
      <c r="GX296" s="133"/>
      <c r="GY296" s="133"/>
      <c r="GZ296" s="133"/>
      <c r="HA296" s="133"/>
      <c r="HB296" s="133"/>
      <c r="HC296" s="133"/>
      <c r="HD296" s="133"/>
      <c r="HE296" s="133"/>
      <c r="HF296" s="133"/>
      <c r="HG296" s="133"/>
      <c r="HH296" s="133"/>
      <c r="HI296" s="133"/>
      <c r="HJ296" s="133"/>
      <c r="HK296" s="133"/>
      <c r="HL296" s="133"/>
      <c r="HM296" s="133"/>
      <c r="HN296" s="133"/>
      <c r="HO296" s="133"/>
      <c r="HP296" s="133"/>
      <c r="HQ296" s="133"/>
      <c r="HR296" s="133"/>
      <c r="HS296" s="133"/>
      <c r="HT296" s="133"/>
      <c r="HU296" s="133"/>
      <c r="HV296" s="133"/>
      <c r="HW296" s="133"/>
      <c r="HX296" s="133"/>
      <c r="HY296" s="133"/>
      <c r="HZ296" s="133"/>
      <c r="IA296" s="133"/>
      <c r="IB296" s="133"/>
      <c r="IC296" s="133"/>
      <c r="ID296" s="133"/>
      <c r="IE296" s="133"/>
      <c r="IF296" s="133"/>
      <c r="IG296" s="133"/>
      <c r="IH296" s="133"/>
      <c r="II296" s="133"/>
      <c r="IJ296" s="133"/>
      <c r="IK296" s="133"/>
      <c r="IL296" s="133"/>
      <c r="IM296" s="133"/>
      <c r="IN296" s="133"/>
      <c r="IO296" s="133"/>
      <c r="IP296" s="133"/>
      <c r="IQ296" s="133"/>
      <c r="IR296" s="133"/>
      <c r="IS296" s="133"/>
      <c r="IT296" s="133"/>
      <c r="IU296" s="133"/>
      <c r="IV296" s="133"/>
      <c r="IW296" s="133"/>
      <c r="IX296" s="133"/>
      <c r="IY296" s="133"/>
      <c r="IZ296" s="133"/>
      <c r="JA296" s="133"/>
      <c r="JB296" s="133"/>
      <c r="JC296" s="133"/>
      <c r="JD296" s="133"/>
      <c r="JE296" s="133"/>
      <c r="JF296" s="133"/>
      <c r="JG296" s="133"/>
      <c r="JH296" s="133"/>
      <c r="JI296" s="133"/>
      <c r="JJ296" s="133"/>
      <c r="JK296" s="133"/>
      <c r="JL296" s="133"/>
      <c r="JM296" s="133"/>
      <c r="JN296" s="133"/>
      <c r="JO296" s="133"/>
      <c r="JP296" s="133"/>
      <c r="JQ296" s="133"/>
      <c r="JR296" s="133"/>
      <c r="JS296" s="133"/>
      <c r="JT296" s="133"/>
      <c r="JU296" s="133"/>
      <c r="JV296" s="133"/>
      <c r="JW296" s="133"/>
      <c r="JX296" s="133"/>
      <c r="JY296" s="133"/>
      <c r="JZ296" s="133"/>
      <c r="KA296" s="133"/>
      <c r="KB296" s="133"/>
      <c r="KC296" s="133"/>
      <c r="KD296" s="133"/>
      <c r="KE296" s="133"/>
      <c r="KF296" s="133"/>
      <c r="KG296" s="133"/>
      <c r="KH296" s="133"/>
      <c r="KI296" s="133"/>
      <c r="KJ296" s="133"/>
      <c r="KK296" s="133"/>
      <c r="KL296" s="133"/>
      <c r="KM296" s="133"/>
      <c r="KN296" s="133"/>
      <c r="KO296" s="133"/>
      <c r="KP296" s="133"/>
      <c r="KQ296" s="133"/>
      <c r="KR296" s="133"/>
      <c r="KS296" s="133"/>
      <c r="KT296" s="133"/>
      <c r="KU296" s="133"/>
      <c r="KV296" s="133"/>
      <c r="KW296" s="133"/>
      <c r="KX296" s="133"/>
      <c r="KY296" s="133"/>
      <c r="KZ296" s="133"/>
      <c r="LA296" s="133"/>
      <c r="LB296" s="133"/>
      <c r="LC296" s="133"/>
      <c r="LD296" s="133"/>
      <c r="LE296" s="133"/>
      <c r="LF296" s="133"/>
      <c r="LG296" s="133"/>
      <c r="LH296" s="133"/>
      <c r="LI296" s="133"/>
      <c r="LJ296" s="133"/>
      <c r="LK296" s="133"/>
      <c r="LL296" s="133"/>
      <c r="LM296" s="133"/>
      <c r="LN296" s="133"/>
      <c r="LO296" s="133"/>
      <c r="LP296" s="133"/>
      <c r="LQ296" s="133"/>
      <c r="LR296" s="133"/>
      <c r="LS296" s="133"/>
      <c r="LT296" s="133"/>
      <c r="LU296" s="133"/>
      <c r="LV296" s="133"/>
      <c r="LW296" s="133"/>
      <c r="LX296" s="133"/>
      <c r="LY296" s="133"/>
      <c r="LZ296" s="133"/>
      <c r="MA296" s="133"/>
      <c r="MB296" s="133"/>
      <c r="MC296" s="133"/>
      <c r="MD296" s="133"/>
      <c r="ME296" s="133"/>
      <c r="MF296" s="133"/>
      <c r="MG296" s="133"/>
      <c r="MH296" s="133"/>
      <c r="MI296" s="133"/>
      <c r="MJ296" s="133"/>
      <c r="MK296" s="133"/>
      <c r="ML296" s="133"/>
      <c r="MM296" s="133"/>
      <c r="MN296" s="133"/>
      <c r="MO296" s="133"/>
      <c r="MP296" s="133"/>
      <c r="MQ296" s="133"/>
      <c r="MR296" s="133"/>
      <c r="MS296" s="133"/>
      <c r="MT296" s="133"/>
      <c r="MU296" s="133"/>
      <c r="MV296" s="133"/>
      <c r="MW296" s="133"/>
      <c r="MX296" s="133"/>
      <c r="MY296" s="133"/>
      <c r="MZ296" s="133"/>
      <c r="NA296" s="133"/>
      <c r="NB296" s="133"/>
      <c r="NC296" s="133"/>
      <c r="ND296" s="133"/>
      <c r="NE296" s="133"/>
      <c r="NF296" s="133"/>
      <c r="NG296" s="133"/>
    </row>
    <row r="297" spans="1:371" s="29" customFormat="1" x14ac:dyDescent="0.2">
      <c r="A297" s="274">
        <v>523</v>
      </c>
      <c r="B297" s="221">
        <v>0</v>
      </c>
      <c r="C297" s="61">
        <v>1</v>
      </c>
      <c r="D297" s="61">
        <v>5</v>
      </c>
      <c r="E297" s="511">
        <v>292</v>
      </c>
      <c r="F297" s="867">
        <v>1292</v>
      </c>
      <c r="G297" s="133"/>
      <c r="H297" s="511">
        <v>587</v>
      </c>
      <c r="I297" s="869">
        <v>64.528767123287693</v>
      </c>
      <c r="J297" s="514">
        <v>23.610200223756799</v>
      </c>
      <c r="K297" s="106">
        <v>1.6543881044059765</v>
      </c>
      <c r="L297" s="511">
        <v>0</v>
      </c>
      <c r="M297" s="718">
        <v>1</v>
      </c>
      <c r="N297" s="133"/>
      <c r="O297" s="524">
        <v>24.841342089862799</v>
      </c>
      <c r="P297" s="133"/>
      <c r="Q297" s="589">
        <v>96</v>
      </c>
      <c r="R297" s="590">
        <v>2.54</v>
      </c>
      <c r="S297" s="589">
        <v>26</v>
      </c>
      <c r="T297" s="515"/>
      <c r="U297" s="554">
        <v>8522</v>
      </c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33"/>
      <c r="BG297" s="133"/>
      <c r="BH297" s="133"/>
      <c r="BI297" s="133"/>
      <c r="BJ297" s="133"/>
      <c r="BK297" s="133"/>
      <c r="BL297" s="133"/>
      <c r="BM297" s="133"/>
      <c r="BN297" s="133"/>
      <c r="BO297" s="133"/>
      <c r="BP297" s="133"/>
      <c r="BQ297" s="133"/>
      <c r="BR297" s="133"/>
      <c r="BS297" s="133"/>
      <c r="BT297" s="133"/>
      <c r="BU297" s="133"/>
      <c r="BV297" s="133"/>
      <c r="BW297" s="133"/>
      <c r="BX297" s="133"/>
      <c r="BY297" s="133"/>
      <c r="BZ297" s="133"/>
      <c r="CA297" s="133"/>
      <c r="CB297" s="133"/>
      <c r="CC297" s="133"/>
      <c r="CD297" s="133"/>
      <c r="CE297" s="133"/>
      <c r="CF297" s="133"/>
      <c r="CG297" s="133"/>
      <c r="CH297" s="133"/>
      <c r="CI297" s="133"/>
      <c r="CJ297" s="133"/>
      <c r="CK297" s="133"/>
      <c r="CL297" s="133"/>
      <c r="CM297" s="133"/>
      <c r="CN297" s="133"/>
      <c r="CO297" s="133"/>
      <c r="CP297" s="133"/>
      <c r="CQ297" s="133"/>
      <c r="CR297" s="133"/>
      <c r="CS297" s="133"/>
      <c r="CT297" s="133"/>
      <c r="CU297" s="133"/>
      <c r="CV297" s="133"/>
      <c r="CW297" s="133"/>
      <c r="CX297" s="133"/>
      <c r="CY297" s="133"/>
      <c r="CZ297" s="133"/>
      <c r="DA297" s="133"/>
      <c r="DB297" s="133"/>
      <c r="DC297" s="133"/>
      <c r="DD297" s="133"/>
      <c r="DE297" s="133"/>
      <c r="DF297" s="133"/>
      <c r="DG297" s="133"/>
      <c r="DH297" s="133"/>
      <c r="DI297" s="133"/>
      <c r="DJ297" s="133"/>
      <c r="DK297" s="133"/>
      <c r="DL297" s="133"/>
      <c r="DM297" s="133"/>
      <c r="DN297" s="133"/>
      <c r="DO297" s="133"/>
      <c r="DP297" s="133"/>
      <c r="DQ297" s="133"/>
      <c r="DR297" s="133"/>
      <c r="DS297" s="133"/>
      <c r="DT297" s="133"/>
      <c r="DU297" s="133"/>
      <c r="DV297" s="133"/>
      <c r="DW297" s="133"/>
      <c r="DX297" s="133"/>
      <c r="DY297" s="133"/>
      <c r="DZ297" s="133"/>
      <c r="EA297" s="133"/>
      <c r="EB297" s="133"/>
      <c r="EC297" s="133"/>
      <c r="ED297" s="133"/>
      <c r="EE297" s="133"/>
      <c r="EF297" s="133"/>
      <c r="EG297" s="133"/>
      <c r="EH297" s="133"/>
      <c r="EI297" s="133"/>
      <c r="EJ297" s="133"/>
      <c r="EK297" s="133"/>
      <c r="EL297" s="133"/>
      <c r="EM297" s="133"/>
      <c r="EN297" s="133"/>
      <c r="EO297" s="133"/>
      <c r="EP297" s="133"/>
      <c r="EQ297" s="133"/>
      <c r="ER297" s="133"/>
      <c r="ES297" s="133"/>
      <c r="ET297" s="133"/>
      <c r="EU297" s="133"/>
      <c r="EV297" s="133"/>
      <c r="EW297" s="133"/>
      <c r="EX297" s="133"/>
      <c r="EY297" s="133"/>
      <c r="EZ297" s="133"/>
      <c r="FA297" s="133"/>
      <c r="FB297" s="133"/>
      <c r="FC297" s="133"/>
      <c r="FD297" s="133"/>
      <c r="FE297" s="133"/>
      <c r="FF297" s="133"/>
      <c r="FG297" s="133"/>
      <c r="FH297" s="133"/>
      <c r="FI297" s="133"/>
      <c r="FJ297" s="133"/>
      <c r="FK297" s="133"/>
      <c r="FL297" s="133"/>
      <c r="FM297" s="133"/>
      <c r="FN297" s="133"/>
      <c r="FO297" s="133"/>
      <c r="FP297" s="133"/>
      <c r="FQ297" s="133"/>
      <c r="FR297" s="133"/>
      <c r="FS297" s="133"/>
      <c r="FT297" s="133"/>
      <c r="FU297" s="133"/>
      <c r="FV297" s="133"/>
      <c r="FW297" s="133"/>
      <c r="FX297" s="133"/>
      <c r="FY297" s="133"/>
      <c r="FZ297" s="133"/>
      <c r="GA297" s="133"/>
      <c r="GB297" s="133"/>
      <c r="GC297" s="133"/>
      <c r="GD297" s="133"/>
      <c r="GE297" s="133"/>
      <c r="GF297" s="133"/>
      <c r="GG297" s="133"/>
      <c r="GH297" s="133"/>
      <c r="GI297" s="133"/>
      <c r="GJ297" s="133"/>
      <c r="GK297" s="133"/>
      <c r="GL297" s="133"/>
      <c r="GM297" s="133"/>
      <c r="GN297" s="133"/>
      <c r="GO297" s="133"/>
      <c r="GP297" s="133"/>
      <c r="GQ297" s="133"/>
      <c r="GR297" s="133"/>
      <c r="GS297" s="133"/>
      <c r="GT297" s="133"/>
      <c r="GU297" s="133"/>
      <c r="GV297" s="133"/>
      <c r="GW297" s="133"/>
      <c r="GX297" s="133"/>
      <c r="GY297" s="133"/>
      <c r="GZ297" s="133"/>
      <c r="HA297" s="133"/>
      <c r="HB297" s="133"/>
      <c r="HC297" s="133"/>
      <c r="HD297" s="133"/>
      <c r="HE297" s="133"/>
      <c r="HF297" s="133"/>
      <c r="HG297" s="133"/>
      <c r="HH297" s="133"/>
      <c r="HI297" s="133"/>
      <c r="HJ297" s="133"/>
      <c r="HK297" s="133"/>
      <c r="HL297" s="133"/>
      <c r="HM297" s="133"/>
      <c r="HN297" s="133"/>
      <c r="HO297" s="133"/>
      <c r="HP297" s="133"/>
      <c r="HQ297" s="133"/>
      <c r="HR297" s="133"/>
      <c r="HS297" s="133"/>
      <c r="HT297" s="133"/>
      <c r="HU297" s="133"/>
      <c r="HV297" s="133"/>
      <c r="HW297" s="133"/>
      <c r="HX297" s="133"/>
      <c r="HY297" s="133"/>
      <c r="HZ297" s="133"/>
      <c r="IA297" s="133"/>
      <c r="IB297" s="133"/>
      <c r="IC297" s="133"/>
      <c r="ID297" s="133"/>
      <c r="IE297" s="133"/>
      <c r="IF297" s="133"/>
      <c r="IG297" s="133"/>
      <c r="IH297" s="133"/>
      <c r="II297" s="133"/>
      <c r="IJ297" s="133"/>
      <c r="IK297" s="133"/>
      <c r="IL297" s="133"/>
      <c r="IM297" s="133"/>
      <c r="IN297" s="133"/>
      <c r="IO297" s="133"/>
      <c r="IP297" s="133"/>
      <c r="IQ297" s="133"/>
      <c r="IR297" s="133"/>
      <c r="IS297" s="133"/>
      <c r="IT297" s="133"/>
      <c r="IU297" s="133"/>
      <c r="IV297" s="133"/>
      <c r="IW297" s="133"/>
      <c r="IX297" s="133"/>
      <c r="IY297" s="133"/>
      <c r="IZ297" s="133"/>
      <c r="JA297" s="133"/>
      <c r="JB297" s="133"/>
      <c r="JC297" s="133"/>
      <c r="JD297" s="133"/>
      <c r="JE297" s="133"/>
      <c r="JF297" s="133"/>
      <c r="JG297" s="133"/>
      <c r="JH297" s="133"/>
      <c r="JI297" s="133"/>
      <c r="JJ297" s="133"/>
      <c r="JK297" s="133"/>
      <c r="JL297" s="133"/>
      <c r="JM297" s="133"/>
      <c r="JN297" s="133"/>
      <c r="JO297" s="133"/>
      <c r="JP297" s="133"/>
      <c r="JQ297" s="133"/>
      <c r="JR297" s="133"/>
      <c r="JS297" s="133"/>
      <c r="JT297" s="133"/>
      <c r="JU297" s="133"/>
      <c r="JV297" s="133"/>
      <c r="JW297" s="133"/>
      <c r="JX297" s="133"/>
      <c r="JY297" s="133"/>
      <c r="JZ297" s="133"/>
      <c r="KA297" s="133"/>
      <c r="KB297" s="133"/>
      <c r="KC297" s="133"/>
      <c r="KD297" s="133"/>
      <c r="KE297" s="133"/>
      <c r="KF297" s="133"/>
      <c r="KG297" s="133"/>
      <c r="KH297" s="133"/>
      <c r="KI297" s="133"/>
      <c r="KJ297" s="133"/>
      <c r="KK297" s="133"/>
      <c r="KL297" s="133"/>
      <c r="KM297" s="133"/>
      <c r="KN297" s="133"/>
      <c r="KO297" s="133"/>
      <c r="KP297" s="133"/>
      <c r="KQ297" s="133"/>
      <c r="KR297" s="133"/>
      <c r="KS297" s="133"/>
      <c r="KT297" s="133"/>
      <c r="KU297" s="133"/>
      <c r="KV297" s="133"/>
      <c r="KW297" s="133"/>
      <c r="KX297" s="133"/>
      <c r="KY297" s="133"/>
      <c r="KZ297" s="133"/>
      <c r="LA297" s="133"/>
      <c r="LB297" s="133"/>
      <c r="LC297" s="133"/>
      <c r="LD297" s="133"/>
      <c r="LE297" s="133"/>
      <c r="LF297" s="133"/>
      <c r="LG297" s="133"/>
      <c r="LH297" s="133"/>
      <c r="LI297" s="133"/>
      <c r="LJ297" s="133"/>
      <c r="LK297" s="133"/>
      <c r="LL297" s="133"/>
      <c r="LM297" s="133"/>
      <c r="LN297" s="133"/>
      <c r="LO297" s="133"/>
      <c r="LP297" s="133"/>
      <c r="LQ297" s="133"/>
      <c r="LR297" s="133"/>
      <c r="LS297" s="133"/>
      <c r="LT297" s="133"/>
      <c r="LU297" s="133"/>
      <c r="LV297" s="133"/>
      <c r="LW297" s="133"/>
      <c r="LX297" s="133"/>
      <c r="LY297" s="133"/>
      <c r="LZ297" s="133"/>
      <c r="MA297" s="133"/>
      <c r="MB297" s="133"/>
      <c r="MC297" s="133"/>
      <c r="MD297" s="133"/>
      <c r="ME297" s="133"/>
      <c r="MF297" s="133"/>
      <c r="MG297" s="133"/>
      <c r="MH297" s="133"/>
      <c r="MI297" s="133"/>
      <c r="MJ297" s="133"/>
      <c r="MK297" s="133"/>
      <c r="ML297" s="133"/>
      <c r="MM297" s="133"/>
      <c r="MN297" s="133"/>
      <c r="MO297" s="133"/>
      <c r="MP297" s="133"/>
      <c r="MQ297" s="133"/>
      <c r="MR297" s="133"/>
      <c r="MS297" s="133"/>
      <c r="MT297" s="133"/>
      <c r="MU297" s="133"/>
      <c r="MV297" s="133"/>
      <c r="MW297" s="133"/>
      <c r="MX297" s="133"/>
      <c r="MY297" s="133"/>
      <c r="MZ297" s="133"/>
      <c r="NA297" s="133"/>
      <c r="NB297" s="133"/>
      <c r="NC297" s="133"/>
      <c r="ND297" s="133"/>
      <c r="NE297" s="133"/>
      <c r="NF297" s="133"/>
      <c r="NG297" s="133"/>
    </row>
    <row r="298" spans="1:371" s="29" customFormat="1" x14ac:dyDescent="0.2">
      <c r="A298" s="274">
        <v>526</v>
      </c>
      <c r="B298" s="221">
        <v>0</v>
      </c>
      <c r="C298" s="61">
        <v>1</v>
      </c>
      <c r="D298" s="61">
        <v>5</v>
      </c>
      <c r="E298" s="511">
        <v>297</v>
      </c>
      <c r="F298" s="867">
        <v>1297</v>
      </c>
      <c r="G298" s="133"/>
      <c r="H298" s="511">
        <v>594</v>
      </c>
      <c r="I298" s="869">
        <v>59.268493150684897</v>
      </c>
      <c r="J298" s="514">
        <v>19.254903366918857</v>
      </c>
      <c r="K298" s="106">
        <v>1.5783166137797997</v>
      </c>
      <c r="L298" s="511">
        <v>0</v>
      </c>
      <c r="M298" s="718">
        <v>0</v>
      </c>
      <c r="N298" s="133"/>
      <c r="O298" s="524">
        <v>28.522176074476999</v>
      </c>
      <c r="P298" s="133"/>
      <c r="Q298" s="589">
        <v>65</v>
      </c>
      <c r="R298" s="590">
        <v>2.08</v>
      </c>
      <c r="S298" s="589">
        <v>34</v>
      </c>
      <c r="T298" s="515"/>
      <c r="U298" s="554">
        <v>1020</v>
      </c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33"/>
      <c r="BG298" s="133"/>
      <c r="BH298" s="133"/>
      <c r="BI298" s="133"/>
      <c r="BJ298" s="133"/>
      <c r="BK298" s="133"/>
      <c r="BL298" s="133"/>
      <c r="BM298" s="133"/>
      <c r="BN298" s="133"/>
      <c r="BO298" s="133"/>
      <c r="BP298" s="133"/>
      <c r="BQ298" s="133"/>
      <c r="BR298" s="133"/>
      <c r="BS298" s="133"/>
      <c r="BT298" s="133"/>
      <c r="BU298" s="133"/>
      <c r="BV298" s="133"/>
      <c r="BW298" s="133"/>
      <c r="BX298" s="133"/>
      <c r="BY298" s="133"/>
      <c r="BZ298" s="133"/>
      <c r="CA298" s="133"/>
      <c r="CB298" s="133"/>
      <c r="CC298" s="133"/>
      <c r="CD298" s="133"/>
      <c r="CE298" s="133"/>
      <c r="CF298" s="133"/>
      <c r="CG298" s="133"/>
      <c r="CH298" s="133"/>
      <c r="CI298" s="133"/>
      <c r="CJ298" s="133"/>
      <c r="CK298" s="133"/>
      <c r="CL298" s="133"/>
      <c r="CM298" s="133"/>
      <c r="CN298" s="133"/>
      <c r="CO298" s="133"/>
      <c r="CP298" s="133"/>
      <c r="CQ298" s="133"/>
      <c r="CR298" s="133"/>
      <c r="CS298" s="133"/>
      <c r="CT298" s="133"/>
      <c r="CU298" s="133"/>
      <c r="CV298" s="133"/>
      <c r="CW298" s="133"/>
      <c r="CX298" s="133"/>
      <c r="CY298" s="133"/>
      <c r="CZ298" s="133"/>
      <c r="DA298" s="133"/>
      <c r="DB298" s="133"/>
      <c r="DC298" s="133"/>
      <c r="DD298" s="133"/>
      <c r="DE298" s="133"/>
      <c r="DF298" s="133"/>
      <c r="DG298" s="133"/>
      <c r="DH298" s="133"/>
      <c r="DI298" s="133"/>
      <c r="DJ298" s="133"/>
      <c r="DK298" s="133"/>
      <c r="DL298" s="133"/>
      <c r="DM298" s="133"/>
      <c r="DN298" s="133"/>
      <c r="DO298" s="133"/>
      <c r="DP298" s="133"/>
      <c r="DQ298" s="133"/>
      <c r="DR298" s="133"/>
      <c r="DS298" s="133"/>
      <c r="DT298" s="133"/>
      <c r="DU298" s="133"/>
      <c r="DV298" s="133"/>
      <c r="DW298" s="133"/>
      <c r="DX298" s="133"/>
      <c r="DY298" s="133"/>
      <c r="DZ298" s="133"/>
      <c r="EA298" s="133"/>
      <c r="EB298" s="133"/>
      <c r="EC298" s="133"/>
      <c r="ED298" s="133"/>
      <c r="EE298" s="133"/>
      <c r="EF298" s="133"/>
      <c r="EG298" s="133"/>
      <c r="EH298" s="133"/>
      <c r="EI298" s="133"/>
      <c r="EJ298" s="133"/>
      <c r="EK298" s="133"/>
      <c r="EL298" s="133"/>
      <c r="EM298" s="133"/>
      <c r="EN298" s="133"/>
      <c r="EO298" s="133"/>
      <c r="EP298" s="133"/>
      <c r="EQ298" s="133"/>
      <c r="ER298" s="133"/>
      <c r="ES298" s="133"/>
      <c r="ET298" s="133"/>
      <c r="EU298" s="133"/>
      <c r="EV298" s="133"/>
      <c r="EW298" s="133"/>
      <c r="EX298" s="133"/>
      <c r="EY298" s="133"/>
      <c r="EZ298" s="133"/>
      <c r="FA298" s="133"/>
      <c r="FB298" s="133"/>
      <c r="FC298" s="133"/>
      <c r="FD298" s="133"/>
      <c r="FE298" s="133"/>
      <c r="FF298" s="133"/>
      <c r="FG298" s="133"/>
      <c r="FH298" s="133"/>
      <c r="FI298" s="133"/>
      <c r="FJ298" s="133"/>
      <c r="FK298" s="133"/>
      <c r="FL298" s="133"/>
      <c r="FM298" s="133"/>
      <c r="FN298" s="133"/>
      <c r="FO298" s="133"/>
      <c r="FP298" s="133"/>
      <c r="FQ298" s="133"/>
      <c r="FR298" s="133"/>
      <c r="FS298" s="133"/>
      <c r="FT298" s="133"/>
      <c r="FU298" s="133"/>
      <c r="FV298" s="133"/>
      <c r="FW298" s="133"/>
      <c r="FX298" s="133"/>
      <c r="FY298" s="133"/>
      <c r="FZ298" s="133"/>
      <c r="GA298" s="133"/>
      <c r="GB298" s="133"/>
      <c r="GC298" s="133"/>
      <c r="GD298" s="133"/>
      <c r="GE298" s="133"/>
      <c r="GF298" s="133"/>
      <c r="GG298" s="133"/>
      <c r="GH298" s="133"/>
      <c r="GI298" s="133"/>
      <c r="GJ298" s="133"/>
      <c r="GK298" s="133"/>
      <c r="GL298" s="133"/>
      <c r="GM298" s="133"/>
      <c r="GN298" s="133"/>
      <c r="GO298" s="133"/>
      <c r="GP298" s="133"/>
      <c r="GQ298" s="133"/>
      <c r="GR298" s="133"/>
      <c r="GS298" s="133"/>
      <c r="GT298" s="133"/>
      <c r="GU298" s="133"/>
      <c r="GV298" s="133"/>
      <c r="GW298" s="133"/>
      <c r="GX298" s="133"/>
      <c r="GY298" s="133"/>
      <c r="GZ298" s="133"/>
      <c r="HA298" s="133"/>
      <c r="HB298" s="133"/>
      <c r="HC298" s="133"/>
      <c r="HD298" s="133"/>
      <c r="HE298" s="133"/>
      <c r="HF298" s="133"/>
      <c r="HG298" s="133"/>
      <c r="HH298" s="133"/>
      <c r="HI298" s="133"/>
      <c r="HJ298" s="133"/>
      <c r="HK298" s="133"/>
      <c r="HL298" s="133"/>
      <c r="HM298" s="133"/>
      <c r="HN298" s="133"/>
      <c r="HO298" s="133"/>
      <c r="HP298" s="133"/>
      <c r="HQ298" s="133"/>
      <c r="HR298" s="133"/>
      <c r="HS298" s="133"/>
      <c r="HT298" s="133"/>
      <c r="HU298" s="133"/>
      <c r="HV298" s="133"/>
      <c r="HW298" s="133"/>
      <c r="HX298" s="133"/>
      <c r="HY298" s="133"/>
      <c r="HZ298" s="133"/>
      <c r="IA298" s="133"/>
      <c r="IB298" s="133"/>
      <c r="IC298" s="133"/>
      <c r="ID298" s="133"/>
      <c r="IE298" s="133"/>
      <c r="IF298" s="133"/>
      <c r="IG298" s="133"/>
      <c r="IH298" s="133"/>
      <c r="II298" s="133"/>
      <c r="IJ298" s="133"/>
      <c r="IK298" s="133"/>
      <c r="IL298" s="133"/>
      <c r="IM298" s="133"/>
      <c r="IN298" s="133"/>
      <c r="IO298" s="133"/>
      <c r="IP298" s="133"/>
      <c r="IQ298" s="133"/>
      <c r="IR298" s="133"/>
      <c r="IS298" s="133"/>
      <c r="IT298" s="133"/>
      <c r="IU298" s="133"/>
      <c r="IV298" s="133"/>
      <c r="IW298" s="133"/>
      <c r="IX298" s="133"/>
      <c r="IY298" s="133"/>
      <c r="IZ298" s="133"/>
      <c r="JA298" s="133"/>
      <c r="JB298" s="133"/>
      <c r="JC298" s="133"/>
      <c r="JD298" s="133"/>
      <c r="JE298" s="133"/>
      <c r="JF298" s="133"/>
      <c r="JG298" s="133"/>
      <c r="JH298" s="133"/>
      <c r="JI298" s="133"/>
      <c r="JJ298" s="133"/>
      <c r="JK298" s="133"/>
      <c r="JL298" s="133"/>
      <c r="JM298" s="133"/>
      <c r="JN298" s="133"/>
      <c r="JO298" s="133"/>
      <c r="JP298" s="133"/>
      <c r="JQ298" s="133"/>
      <c r="JR298" s="133"/>
      <c r="JS298" s="133"/>
      <c r="JT298" s="133"/>
      <c r="JU298" s="133"/>
      <c r="JV298" s="133"/>
      <c r="JW298" s="133"/>
      <c r="JX298" s="133"/>
      <c r="JY298" s="133"/>
      <c r="JZ298" s="133"/>
      <c r="KA298" s="133"/>
      <c r="KB298" s="133"/>
      <c r="KC298" s="133"/>
      <c r="KD298" s="133"/>
      <c r="KE298" s="133"/>
      <c r="KF298" s="133"/>
      <c r="KG298" s="133"/>
      <c r="KH298" s="133"/>
      <c r="KI298" s="133"/>
      <c r="KJ298" s="133"/>
      <c r="KK298" s="133"/>
      <c r="KL298" s="133"/>
      <c r="KM298" s="133"/>
      <c r="KN298" s="133"/>
      <c r="KO298" s="133"/>
      <c r="KP298" s="133"/>
      <c r="KQ298" s="133"/>
      <c r="KR298" s="133"/>
      <c r="KS298" s="133"/>
      <c r="KT298" s="133"/>
      <c r="KU298" s="133"/>
      <c r="KV298" s="133"/>
      <c r="KW298" s="133"/>
      <c r="KX298" s="133"/>
      <c r="KY298" s="133"/>
      <c r="KZ298" s="133"/>
      <c r="LA298" s="133"/>
      <c r="LB298" s="133"/>
      <c r="LC298" s="133"/>
      <c r="LD298" s="133"/>
      <c r="LE298" s="133"/>
      <c r="LF298" s="133"/>
      <c r="LG298" s="133"/>
      <c r="LH298" s="133"/>
      <c r="LI298" s="133"/>
      <c r="LJ298" s="133"/>
      <c r="LK298" s="133"/>
      <c r="LL298" s="133"/>
      <c r="LM298" s="133"/>
      <c r="LN298" s="133"/>
      <c r="LO298" s="133"/>
      <c r="LP298" s="133"/>
      <c r="LQ298" s="133"/>
      <c r="LR298" s="133"/>
      <c r="LS298" s="133"/>
      <c r="LT298" s="133"/>
      <c r="LU298" s="133"/>
      <c r="LV298" s="133"/>
      <c r="LW298" s="133"/>
      <c r="LX298" s="133"/>
      <c r="LY298" s="133"/>
      <c r="LZ298" s="133"/>
      <c r="MA298" s="133"/>
      <c r="MB298" s="133"/>
      <c r="MC298" s="133"/>
      <c r="MD298" s="133"/>
      <c r="ME298" s="133"/>
      <c r="MF298" s="133"/>
      <c r="MG298" s="133"/>
      <c r="MH298" s="133"/>
      <c r="MI298" s="133"/>
      <c r="MJ298" s="133"/>
      <c r="MK298" s="133"/>
      <c r="ML298" s="133"/>
      <c r="MM298" s="133"/>
      <c r="MN298" s="133"/>
      <c r="MO298" s="133"/>
      <c r="MP298" s="133"/>
      <c r="MQ298" s="133"/>
      <c r="MR298" s="133"/>
      <c r="MS298" s="133"/>
      <c r="MT298" s="133"/>
      <c r="MU298" s="133"/>
      <c r="MV298" s="133"/>
      <c r="MW298" s="133"/>
      <c r="MX298" s="133"/>
      <c r="MY298" s="133"/>
      <c r="MZ298" s="133"/>
      <c r="NA298" s="133"/>
      <c r="NB298" s="133"/>
      <c r="NC298" s="133"/>
      <c r="ND298" s="133"/>
      <c r="NE298" s="133"/>
      <c r="NF298" s="133"/>
      <c r="NG298" s="133"/>
    </row>
    <row r="299" spans="1:371" s="29" customFormat="1" ht="15" x14ac:dyDescent="0.2">
      <c r="A299" s="221">
        <v>527</v>
      </c>
      <c r="B299" s="221">
        <v>0</v>
      </c>
      <c r="C299" s="61">
        <v>1</v>
      </c>
      <c r="D299" s="61">
        <v>5</v>
      </c>
      <c r="E299" s="511">
        <v>298</v>
      </c>
      <c r="F299" s="867">
        <v>1298</v>
      </c>
      <c r="G299" s="133"/>
      <c r="H299" s="511">
        <v>596</v>
      </c>
      <c r="I299" s="869">
        <v>61.356164383561598</v>
      </c>
      <c r="J299" s="514">
        <v>37.182260681449435</v>
      </c>
      <c r="K299" s="106">
        <v>2.2924998485399199</v>
      </c>
      <c r="L299" s="511">
        <v>1</v>
      </c>
      <c r="M299" s="718">
        <v>0</v>
      </c>
      <c r="N299" s="133"/>
      <c r="O299" s="197">
        <v>39.046075043523999</v>
      </c>
      <c r="P299" s="133"/>
      <c r="Q299" s="589"/>
      <c r="R299" s="590">
        <v>1.72</v>
      </c>
      <c r="S299" s="589">
        <v>32</v>
      </c>
      <c r="T299" s="515"/>
      <c r="U299" s="554">
        <v>1045</v>
      </c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  <c r="AX299" s="133"/>
      <c r="AY299" s="133"/>
      <c r="AZ299" s="133"/>
      <c r="BA299" s="133"/>
      <c r="BB299" s="133"/>
      <c r="BC299" s="133"/>
      <c r="BD299" s="133"/>
      <c r="BE299" s="133"/>
      <c r="BF299" s="133"/>
      <c r="BG299" s="133"/>
      <c r="BH299" s="133"/>
      <c r="BI299" s="133"/>
      <c r="BJ299" s="133"/>
      <c r="BK299" s="133"/>
      <c r="BL299" s="133"/>
      <c r="BM299" s="133"/>
      <c r="BN299" s="133"/>
      <c r="BO299" s="133"/>
      <c r="BP299" s="133"/>
      <c r="BQ299" s="133"/>
      <c r="BR299" s="133"/>
      <c r="BS299" s="133"/>
      <c r="BT299" s="133"/>
      <c r="BU299" s="133"/>
      <c r="BV299" s="133"/>
      <c r="BW299" s="133"/>
      <c r="BX299" s="133"/>
      <c r="BY299" s="133"/>
      <c r="BZ299" s="133"/>
      <c r="CA299" s="133"/>
      <c r="CB299" s="133"/>
      <c r="CC299" s="133"/>
      <c r="CD299" s="133"/>
      <c r="CE299" s="133"/>
      <c r="CF299" s="133"/>
      <c r="CG299" s="133"/>
      <c r="CH299" s="133"/>
      <c r="CI299" s="133"/>
      <c r="CJ299" s="133"/>
      <c r="CK299" s="133"/>
      <c r="CL299" s="133"/>
      <c r="CM299" s="133"/>
      <c r="CN299" s="133"/>
      <c r="CO299" s="133"/>
      <c r="CP299" s="133"/>
      <c r="CQ299" s="133"/>
      <c r="CR299" s="133"/>
      <c r="CS299" s="133"/>
      <c r="CT299" s="133"/>
      <c r="CU299" s="133"/>
      <c r="CV299" s="133"/>
      <c r="CW299" s="133"/>
      <c r="CX299" s="133"/>
      <c r="CY299" s="133"/>
      <c r="CZ299" s="133"/>
      <c r="DA299" s="133"/>
      <c r="DB299" s="133"/>
      <c r="DC299" s="133"/>
      <c r="DD299" s="133"/>
      <c r="DE299" s="133"/>
      <c r="DF299" s="133"/>
      <c r="DG299" s="133"/>
      <c r="DH299" s="133"/>
      <c r="DI299" s="133"/>
      <c r="DJ299" s="133"/>
      <c r="DK299" s="133"/>
      <c r="DL299" s="133"/>
      <c r="DM299" s="133"/>
      <c r="DN299" s="133"/>
      <c r="DO299" s="133"/>
      <c r="DP299" s="133"/>
      <c r="DQ299" s="133"/>
      <c r="DR299" s="133"/>
      <c r="DS299" s="133"/>
      <c r="DT299" s="133"/>
      <c r="DU299" s="133"/>
      <c r="DV299" s="133"/>
      <c r="DW299" s="133"/>
      <c r="DX299" s="133"/>
      <c r="DY299" s="133"/>
      <c r="DZ299" s="133"/>
      <c r="EA299" s="133"/>
      <c r="EB299" s="133"/>
      <c r="EC299" s="133"/>
      <c r="ED299" s="133"/>
      <c r="EE299" s="133"/>
      <c r="EF299" s="133"/>
      <c r="EG299" s="133"/>
      <c r="EH299" s="133"/>
      <c r="EI299" s="133"/>
      <c r="EJ299" s="133"/>
      <c r="EK299" s="133"/>
      <c r="EL299" s="133"/>
      <c r="EM299" s="133"/>
      <c r="EN299" s="133"/>
      <c r="EO299" s="133"/>
      <c r="EP299" s="133"/>
      <c r="EQ299" s="133"/>
      <c r="ER299" s="133"/>
      <c r="ES299" s="133"/>
      <c r="ET299" s="133"/>
      <c r="EU299" s="133"/>
      <c r="EV299" s="133"/>
      <c r="EW299" s="133"/>
      <c r="EX299" s="133"/>
      <c r="EY299" s="133"/>
      <c r="EZ299" s="133"/>
      <c r="FA299" s="133"/>
      <c r="FB299" s="133"/>
      <c r="FC299" s="133"/>
      <c r="FD299" s="133"/>
      <c r="FE299" s="133"/>
      <c r="FF299" s="133"/>
      <c r="FG299" s="133"/>
      <c r="FH299" s="133"/>
      <c r="FI299" s="133"/>
      <c r="FJ299" s="133"/>
      <c r="FK299" s="133"/>
      <c r="FL299" s="133"/>
      <c r="FM299" s="133"/>
      <c r="FN299" s="133"/>
      <c r="FO299" s="133"/>
      <c r="FP299" s="133"/>
      <c r="FQ299" s="133"/>
      <c r="FR299" s="133"/>
      <c r="FS299" s="133"/>
      <c r="FT299" s="133"/>
      <c r="FU299" s="133"/>
      <c r="FV299" s="133"/>
      <c r="FW299" s="133"/>
      <c r="FX299" s="133"/>
      <c r="FY299" s="133"/>
      <c r="FZ299" s="133"/>
      <c r="GA299" s="133"/>
      <c r="GB299" s="133"/>
      <c r="GC299" s="133"/>
      <c r="GD299" s="133"/>
      <c r="GE299" s="133"/>
      <c r="GF299" s="133"/>
      <c r="GG299" s="133"/>
      <c r="GH299" s="133"/>
      <c r="GI299" s="133"/>
      <c r="GJ299" s="133"/>
      <c r="GK299" s="133"/>
      <c r="GL299" s="133"/>
      <c r="GM299" s="133"/>
      <c r="GN299" s="133"/>
      <c r="GO299" s="133"/>
      <c r="GP299" s="133"/>
      <c r="GQ299" s="133"/>
      <c r="GR299" s="133"/>
      <c r="GS299" s="133"/>
      <c r="GT299" s="133"/>
      <c r="GU299" s="133"/>
      <c r="GV299" s="133"/>
      <c r="GW299" s="133"/>
      <c r="GX299" s="133"/>
      <c r="GY299" s="133"/>
      <c r="GZ299" s="133"/>
      <c r="HA299" s="133"/>
      <c r="HB299" s="133"/>
      <c r="HC299" s="133"/>
      <c r="HD299" s="133"/>
      <c r="HE299" s="133"/>
      <c r="HF299" s="133"/>
      <c r="HG299" s="133"/>
      <c r="HH299" s="133"/>
      <c r="HI299" s="133"/>
      <c r="HJ299" s="133"/>
      <c r="HK299" s="133"/>
      <c r="HL299" s="133"/>
      <c r="HM299" s="133"/>
      <c r="HN299" s="133"/>
      <c r="HO299" s="133"/>
      <c r="HP299" s="133"/>
      <c r="HQ299" s="133"/>
      <c r="HR299" s="133"/>
      <c r="HS299" s="133"/>
      <c r="HT299" s="133"/>
      <c r="HU299" s="133"/>
      <c r="HV299" s="133"/>
      <c r="HW299" s="133"/>
      <c r="HX299" s="133"/>
      <c r="HY299" s="133"/>
      <c r="HZ299" s="133"/>
      <c r="IA299" s="133"/>
      <c r="IB299" s="133"/>
      <c r="IC299" s="133"/>
      <c r="ID299" s="133"/>
      <c r="IE299" s="133"/>
      <c r="IF299" s="133"/>
      <c r="IG299" s="133"/>
      <c r="IH299" s="133"/>
      <c r="II299" s="133"/>
      <c r="IJ299" s="133"/>
      <c r="IK299" s="133"/>
      <c r="IL299" s="133"/>
      <c r="IM299" s="133"/>
      <c r="IN299" s="133"/>
      <c r="IO299" s="133"/>
      <c r="IP299" s="133"/>
      <c r="IQ299" s="133"/>
      <c r="IR299" s="133"/>
      <c r="IS299" s="133"/>
      <c r="IT299" s="133"/>
      <c r="IU299" s="133"/>
      <c r="IV299" s="133"/>
      <c r="IW299" s="133"/>
      <c r="IX299" s="133"/>
      <c r="IY299" s="133"/>
      <c r="IZ299" s="133"/>
      <c r="JA299" s="133"/>
      <c r="JB299" s="133"/>
      <c r="JC299" s="133"/>
      <c r="JD299" s="133"/>
      <c r="JE299" s="133"/>
      <c r="JF299" s="133"/>
      <c r="JG299" s="133"/>
      <c r="JH299" s="133"/>
      <c r="JI299" s="133"/>
      <c r="JJ299" s="133"/>
      <c r="JK299" s="133"/>
      <c r="JL299" s="133"/>
      <c r="JM299" s="133"/>
      <c r="JN299" s="133"/>
      <c r="JO299" s="133"/>
      <c r="JP299" s="133"/>
      <c r="JQ299" s="133"/>
      <c r="JR299" s="133"/>
      <c r="JS299" s="133"/>
      <c r="JT299" s="133"/>
      <c r="JU299" s="133"/>
      <c r="JV299" s="133"/>
      <c r="JW299" s="133"/>
      <c r="JX299" s="133"/>
      <c r="JY299" s="133"/>
      <c r="JZ299" s="133"/>
      <c r="KA299" s="133"/>
      <c r="KB299" s="133"/>
      <c r="KC299" s="133"/>
      <c r="KD299" s="133"/>
      <c r="KE299" s="133"/>
      <c r="KF299" s="133"/>
      <c r="KG299" s="133"/>
      <c r="KH299" s="133"/>
      <c r="KI299" s="133"/>
      <c r="KJ299" s="133"/>
      <c r="KK299" s="133"/>
      <c r="KL299" s="133"/>
      <c r="KM299" s="133"/>
      <c r="KN299" s="133"/>
      <c r="KO299" s="133"/>
      <c r="KP299" s="133"/>
      <c r="KQ299" s="133"/>
      <c r="KR299" s="133"/>
      <c r="KS299" s="133"/>
      <c r="KT299" s="133"/>
      <c r="KU299" s="133"/>
      <c r="KV299" s="133"/>
      <c r="KW299" s="133"/>
      <c r="KX299" s="133"/>
      <c r="KY299" s="133"/>
      <c r="KZ299" s="133"/>
      <c r="LA299" s="133"/>
      <c r="LB299" s="133"/>
      <c r="LC299" s="133"/>
      <c r="LD299" s="133"/>
      <c r="LE299" s="133"/>
      <c r="LF299" s="133"/>
      <c r="LG299" s="133"/>
      <c r="LH299" s="133"/>
      <c r="LI299" s="133"/>
      <c r="LJ299" s="133"/>
      <c r="LK299" s="133"/>
      <c r="LL299" s="133"/>
      <c r="LM299" s="133"/>
      <c r="LN299" s="133"/>
      <c r="LO299" s="133"/>
      <c r="LP299" s="133"/>
      <c r="LQ299" s="133"/>
      <c r="LR299" s="133"/>
      <c r="LS299" s="133"/>
      <c r="LT299" s="133"/>
      <c r="LU299" s="133"/>
      <c r="LV299" s="133"/>
      <c r="LW299" s="133"/>
      <c r="LX299" s="133"/>
      <c r="LY299" s="133"/>
      <c r="LZ299" s="133"/>
      <c r="MA299" s="133"/>
      <c r="MB299" s="133"/>
      <c r="MC299" s="133"/>
      <c r="MD299" s="133"/>
      <c r="ME299" s="133"/>
      <c r="MF299" s="133"/>
      <c r="MG299" s="133"/>
      <c r="MH299" s="133"/>
      <c r="MI299" s="133"/>
      <c r="MJ299" s="133"/>
      <c r="MK299" s="133"/>
      <c r="ML299" s="133"/>
      <c r="MM299" s="133"/>
      <c r="MN299" s="133"/>
      <c r="MO299" s="133"/>
      <c r="MP299" s="133"/>
      <c r="MQ299" s="133"/>
      <c r="MR299" s="133"/>
      <c r="MS299" s="133"/>
      <c r="MT299" s="133"/>
      <c r="MU299" s="133"/>
      <c r="MV299" s="133"/>
      <c r="MW299" s="133"/>
      <c r="MX299" s="133"/>
      <c r="MY299" s="133"/>
      <c r="MZ299" s="133"/>
      <c r="NA299" s="133"/>
      <c r="NB299" s="133"/>
      <c r="NC299" s="133"/>
      <c r="ND299" s="133"/>
      <c r="NE299" s="133"/>
      <c r="NF299" s="133"/>
      <c r="NG299" s="133"/>
    </row>
  </sheetData>
  <sortState ref="A2:NG299">
    <sortCondition ref="F2:F299"/>
  </sortState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L554"/>
  <sheetViews>
    <sheetView zoomScale="70" zoomScaleNormal="70" zoomScalePageLayoutView="60" workbookViewId="0">
      <pane xSplit="9" ySplit="1" topLeftCell="X302" activePane="bottomRight" state="frozen"/>
      <selection pane="topRight" activeCell="K1" sqref="K1"/>
      <selection pane="bottomLeft" activeCell="F2" sqref="F2"/>
      <selection pane="bottomRight" activeCell="C1" sqref="C1:C1048576"/>
    </sheetView>
  </sheetViews>
  <sheetFormatPr defaultColWidth="11.42578125" defaultRowHeight="15.75" x14ac:dyDescent="0.25"/>
  <cols>
    <col min="1" max="1" width="16.28515625" style="770" customWidth="1"/>
    <col min="2" max="2" width="22.140625" style="771" customWidth="1"/>
    <col min="3" max="3" width="21.28515625" style="771" customWidth="1"/>
    <col min="4" max="4" width="14.5703125" style="27" customWidth="1"/>
    <col min="5" max="5" width="17.28515625" style="30" customWidth="1"/>
    <col min="6" max="6" width="14" style="882" customWidth="1"/>
    <col min="7" max="7" width="19.140625" style="889" customWidth="1"/>
    <col min="8" max="8" width="16.85546875" style="28" customWidth="1"/>
    <col min="9" max="9" width="18.140625" style="28" customWidth="1"/>
    <col min="10" max="10" width="20.28515625" style="58" customWidth="1"/>
    <col min="11" max="11" width="12.42578125" style="28" customWidth="1"/>
    <col min="12" max="12" width="12.42578125" style="74" customWidth="1"/>
    <col min="13" max="13" width="11.7109375" style="28" customWidth="1"/>
    <col min="14" max="14" width="12.42578125" style="74" customWidth="1"/>
    <col min="15" max="15" width="11.7109375" style="85" customWidth="1"/>
    <col min="16" max="16" width="11.7109375" style="28" customWidth="1"/>
    <col min="17" max="17" width="13.5703125" style="28" customWidth="1"/>
    <col min="18" max="18" width="12.42578125" style="28" customWidth="1"/>
    <col min="19" max="19" width="11.5703125" style="28" customWidth="1"/>
    <col min="20" max="20" width="11.5703125" style="74" customWidth="1"/>
    <col min="21" max="27" width="11.5703125" style="113" customWidth="1"/>
    <col min="28" max="28" width="11.42578125" style="113" customWidth="1"/>
    <col min="29" max="31" width="11.5703125" style="28" customWidth="1"/>
    <col min="32" max="32" width="11.42578125" style="76" customWidth="1"/>
    <col min="33" max="33" width="11.7109375" style="76" customWidth="1"/>
    <col min="34" max="38" width="12.42578125" style="76" customWidth="1"/>
    <col min="39" max="39" width="11.5703125" style="77" customWidth="1"/>
    <col min="40" max="40" width="12.42578125" style="132" customWidth="1"/>
    <col min="41" max="41" width="13.5703125" style="76" customWidth="1"/>
    <col min="42" max="43" width="12.42578125" style="76" customWidth="1"/>
    <col min="44" max="44" width="13.5703125" style="76" customWidth="1"/>
    <col min="45" max="45" width="11.5703125" style="76" customWidth="1"/>
    <col min="46" max="46" width="11.42578125" style="76" customWidth="1"/>
    <col min="47" max="47" width="21.42578125" style="109" customWidth="1"/>
    <col min="48" max="48" width="19.28515625" style="109" customWidth="1"/>
    <col min="49" max="49" width="11.7109375" style="119" customWidth="1"/>
    <col min="50" max="50" width="11.5703125" style="119" customWidth="1"/>
    <col min="51" max="51" width="18.7109375" style="119" bestFit="1" customWidth="1"/>
    <col min="52" max="52" width="18.42578125" style="119" customWidth="1"/>
    <col min="53" max="53" width="18.85546875" style="134" customWidth="1"/>
    <col min="54" max="54" width="21.5703125" style="139" customWidth="1"/>
    <col min="55" max="55" width="11.42578125" style="121" customWidth="1"/>
    <col min="56" max="56" width="28" style="139" customWidth="1"/>
    <col min="57" max="57" width="27" style="67" customWidth="1"/>
    <col min="58" max="58" width="23" style="139" customWidth="1"/>
    <col min="59" max="59" width="21.5703125" style="121" customWidth="1"/>
    <col min="60" max="60" width="11.7109375" style="163" bestFit="1" customWidth="1"/>
    <col min="61" max="61" width="19.42578125" style="163" bestFit="1" customWidth="1"/>
    <col min="62" max="62" width="19.5703125" style="163" bestFit="1" customWidth="1"/>
    <col min="63" max="66" width="11.7109375" style="139" bestFit="1" customWidth="1"/>
    <col min="67" max="67" width="11.7109375" style="573" bestFit="1" customWidth="1"/>
    <col min="68" max="71" width="11.7109375" style="139" bestFit="1" customWidth="1"/>
    <col min="72" max="72" width="46.7109375" style="27" customWidth="1"/>
    <col min="73" max="73" width="25.5703125" style="27" customWidth="1"/>
    <col min="74" max="74" width="11.5703125" style="27" customWidth="1"/>
    <col min="75" max="75" width="11.42578125" style="27" customWidth="1"/>
    <col min="76" max="76" width="11.42578125" style="27" hidden="1" customWidth="1"/>
    <col min="77" max="77" width="11.42578125" style="27" customWidth="1"/>
    <col min="78" max="78" width="11.42578125" style="27" hidden="1" customWidth="1"/>
    <col min="79" max="79" width="11.5703125" style="27" customWidth="1"/>
    <col min="80" max="80" width="11.42578125" style="27" hidden="1" customWidth="1"/>
    <col min="81" max="82" width="11.5703125" style="27" customWidth="1"/>
    <col min="83" max="83" width="11.42578125" style="27" customWidth="1"/>
    <col min="84" max="84" width="11.5703125" style="27" customWidth="1"/>
    <col min="85" max="85" width="11.42578125" style="27" customWidth="1"/>
    <col min="86" max="86" width="11.5703125" style="27" customWidth="1"/>
    <col min="87" max="87" width="11.42578125" style="27" customWidth="1"/>
    <col min="88" max="88" width="11.5703125" style="113" customWidth="1"/>
    <col min="89" max="89" width="11.42578125" style="113" customWidth="1"/>
    <col min="90" max="96" width="11.5703125" style="113" customWidth="1"/>
    <col min="97" max="99" width="11.42578125" style="113" customWidth="1"/>
    <col min="100" max="100" width="20.7109375" style="50" customWidth="1"/>
    <col min="101" max="103" width="11.42578125" style="50" customWidth="1"/>
    <col min="104" max="104" width="11.42578125" style="28" customWidth="1"/>
    <col min="105" max="105" width="14.28515625" style="28" customWidth="1"/>
    <col min="106" max="108" width="11.42578125" style="28" customWidth="1"/>
    <col min="109" max="109" width="11.5703125" style="28" customWidth="1"/>
    <col min="110" max="110" width="11.7109375" style="96" customWidth="1"/>
    <col min="111" max="111" width="12.5703125" style="28" customWidth="1"/>
    <col min="112" max="112" width="23.85546875" style="28" customWidth="1"/>
    <col min="113" max="113" width="41.140625" style="28" hidden="1" customWidth="1"/>
    <col min="114" max="114" width="11.5703125" style="96" hidden="1" customWidth="1"/>
    <col min="115" max="115" width="26.28515625" style="96" hidden="1" customWidth="1"/>
    <col min="116" max="116" width="18" style="96" hidden="1" customWidth="1"/>
    <col min="117" max="117" width="26.7109375" style="28" hidden="1" customWidth="1"/>
    <col min="118" max="122" width="11.5703125" style="28" customWidth="1"/>
    <col min="123" max="123" width="11.42578125" style="76" customWidth="1"/>
    <col min="124" max="129" width="11.5703125" style="28" customWidth="1"/>
    <col min="130" max="131" width="11.42578125" style="28"/>
    <col min="132" max="132" width="11.42578125" style="28" customWidth="1"/>
    <col min="133" max="133" width="15.85546875" style="28" customWidth="1"/>
    <col min="134" max="135" width="11.42578125" style="28" customWidth="1"/>
    <col min="137" max="137" width="30.85546875" style="28" customWidth="1"/>
    <col min="138" max="143" width="11.5703125" style="28" customWidth="1"/>
    <col min="144" max="144" width="79.42578125" style="28" customWidth="1"/>
    <col min="145" max="145" width="15.28515625" style="96" customWidth="1"/>
    <col min="146" max="146" width="20" style="28" customWidth="1"/>
    <col min="147" max="147" width="7.28515625" style="28" customWidth="1"/>
    <col min="148" max="150" width="11.5703125" style="28" customWidth="1"/>
    <col min="151" max="152" width="19.28515625" style="28" customWidth="1"/>
    <col min="153" max="154" width="11.7109375" style="28" customWidth="1"/>
    <col min="155" max="155" width="12.42578125" style="28" customWidth="1"/>
    <col min="156" max="156" width="11.5703125" style="28" customWidth="1"/>
    <col min="157" max="157" width="12.42578125" style="28" customWidth="1"/>
    <col min="158" max="158" width="11.5703125" style="28" customWidth="1"/>
    <col min="159" max="159" width="12.42578125" style="28" customWidth="1"/>
    <col min="160" max="163" width="11.5703125" style="28" customWidth="1"/>
    <col min="164" max="164" width="13.5703125" style="71" customWidth="1"/>
    <col min="165" max="165" width="12.7109375" style="71" customWidth="1"/>
    <col min="166" max="167" width="17.85546875" style="72" customWidth="1"/>
    <col min="168" max="168" width="16.140625" style="73" customWidth="1"/>
    <col min="169" max="171" width="16.85546875" style="73" customWidth="1"/>
    <col min="172" max="173" width="18.42578125" style="73" customWidth="1"/>
    <col min="174" max="174" width="18.42578125" style="28" customWidth="1"/>
    <col min="175" max="176" width="12.42578125" style="77" customWidth="1"/>
    <col min="177" max="177" width="13.5703125" style="77" customWidth="1"/>
    <col min="178" max="179" width="11.42578125" style="75" customWidth="1"/>
    <col min="180" max="180" width="12.7109375" style="75" customWidth="1"/>
    <col min="181" max="181" width="11.42578125" style="75" customWidth="1"/>
    <col min="182" max="182" width="20.85546875" style="28" customWidth="1"/>
    <col min="183" max="183" width="12.42578125" style="78" customWidth="1"/>
    <col min="184" max="188" width="11.5703125" style="85" customWidth="1"/>
    <col min="189" max="192" width="11.5703125" style="28" customWidth="1"/>
    <col min="193" max="193" width="12.42578125" style="80" customWidth="1"/>
    <col min="194" max="194" width="16.140625" style="28" customWidth="1"/>
    <col min="195" max="195" width="11.5703125" style="28" customWidth="1"/>
    <col min="196" max="196" width="11.42578125" style="28" customWidth="1"/>
    <col min="197" max="197" width="11.5703125" style="28" customWidth="1"/>
    <col min="198" max="199" width="12.42578125" style="82" customWidth="1"/>
    <col min="200" max="200" width="11.7109375" style="81" customWidth="1"/>
    <col min="201" max="203" width="11.5703125" style="81" customWidth="1"/>
    <col min="204" max="204" width="12.42578125" style="81" customWidth="1"/>
    <col min="205" max="205" width="11.42578125" style="81" customWidth="1"/>
    <col min="206" max="206" width="12.42578125" style="83" customWidth="1"/>
    <col min="207" max="207" width="11.42578125" style="81" customWidth="1"/>
    <col min="208" max="208" width="11.42578125" style="157" customWidth="1"/>
    <col min="209" max="211" width="11.5703125" style="28" customWidth="1"/>
    <col min="212" max="212" width="12" style="28" bestFit="1" customWidth="1"/>
    <col min="213" max="213" width="14" style="28" bestFit="1" customWidth="1"/>
    <col min="214" max="214" width="12.85546875" style="28" bestFit="1" customWidth="1"/>
    <col min="215" max="215" width="12" style="28" bestFit="1" customWidth="1"/>
    <col min="216" max="216" width="12.85546875" style="28" bestFit="1" customWidth="1"/>
    <col min="217" max="217" width="12" style="28" bestFit="1" customWidth="1"/>
    <col min="218" max="218" width="12.85546875" style="28" bestFit="1" customWidth="1"/>
    <col min="219" max="220" width="12" style="28" bestFit="1" customWidth="1"/>
    <col min="221" max="221" width="12.85546875" style="28" bestFit="1" customWidth="1"/>
    <col min="222" max="224" width="12" style="28" bestFit="1" customWidth="1"/>
    <col min="225" max="225" width="12.85546875" style="28" bestFit="1" customWidth="1"/>
    <col min="226" max="226" width="12" style="28" bestFit="1" customWidth="1"/>
    <col min="227" max="227" width="12.85546875" style="28" bestFit="1" customWidth="1"/>
    <col min="228" max="229" width="12" style="28" bestFit="1" customWidth="1"/>
    <col min="230" max="230" width="12.85546875" style="28" bestFit="1" customWidth="1"/>
    <col min="231" max="231" width="11.7109375" style="28" customWidth="1"/>
    <col min="232" max="232" width="11.85546875" style="28" customWidth="1"/>
    <col min="233" max="233" width="11.7109375" style="85" customWidth="1"/>
    <col min="234" max="234" width="11.7109375" style="28" customWidth="1"/>
    <col min="235" max="235" width="16.85546875" style="28" customWidth="1"/>
    <col min="236" max="238" width="11.7109375" style="28" customWidth="1"/>
    <col min="239" max="239" width="12.7109375" style="84" customWidth="1"/>
    <col min="240" max="240" width="12.28515625" style="84" customWidth="1"/>
    <col min="241" max="241" width="11.42578125" style="28" customWidth="1"/>
    <col min="242" max="242" width="11.85546875" style="28" customWidth="1"/>
    <col min="243" max="244" width="11.7109375" style="28" customWidth="1"/>
    <col min="245" max="245" width="13.140625" style="28" customWidth="1"/>
    <col min="246" max="248" width="11.7109375" style="28" customWidth="1"/>
    <col min="249" max="249" width="11.42578125" style="28" customWidth="1"/>
    <col min="250" max="250" width="16" style="84" customWidth="1"/>
    <col min="251" max="251" width="14.7109375" style="28" customWidth="1"/>
    <col min="252" max="253" width="11.5703125" style="28" customWidth="1"/>
    <col min="254" max="254" width="11.7109375" style="28" customWidth="1"/>
    <col min="255" max="256" width="11.5703125" style="28" customWidth="1"/>
    <col min="257" max="257" width="11.7109375" style="28" customWidth="1"/>
    <col min="258" max="258" width="11.42578125" style="28" customWidth="1"/>
    <col min="259" max="259" width="14.140625" style="28" customWidth="1"/>
    <col min="260" max="260" width="13.7109375" style="28" customWidth="1"/>
    <col min="261" max="261" width="12.5703125" style="28" customWidth="1"/>
    <col min="262" max="262" width="18" style="28" customWidth="1"/>
    <col min="263" max="263" width="11.5703125" style="96" customWidth="1"/>
    <col min="264" max="264" width="15.7109375" style="98" customWidth="1"/>
    <col min="265" max="265" width="11" style="87" customWidth="1"/>
    <col min="266" max="266" width="17.28515625" style="87" customWidth="1"/>
    <col min="267" max="267" width="15.7109375" style="96" customWidth="1"/>
    <col min="268" max="269" width="14" style="96" customWidth="1"/>
    <col min="270" max="270" width="11.42578125" style="96" customWidth="1"/>
    <col min="271" max="271" width="26.7109375" style="28" customWidth="1"/>
    <col min="272" max="272" width="12.28515625" style="162" customWidth="1"/>
    <col min="273" max="273" width="18.42578125" style="50" customWidth="1"/>
    <col min="274" max="274" width="18.28515625" style="49" customWidth="1"/>
    <col min="275" max="275" width="16.7109375" style="28" customWidth="1"/>
    <col min="276" max="276" width="21.5703125" style="48" customWidth="1"/>
    <col min="277" max="277" width="16" style="30" customWidth="1"/>
    <col min="278" max="278" width="21.5703125" style="30" customWidth="1"/>
    <col min="279" max="279" width="16.7109375" style="58" customWidth="1"/>
    <col min="280" max="280" width="16.7109375" style="28" customWidth="1"/>
    <col min="281" max="281" width="21.7109375" style="48" customWidth="1"/>
    <col min="282" max="282" width="16.7109375" style="58" customWidth="1"/>
    <col min="283" max="283" width="16.7109375" style="59" customWidth="1"/>
    <col min="284" max="284" width="16.7109375" style="52" customWidth="1"/>
    <col min="285" max="285" width="16.7109375" style="58" customWidth="1"/>
    <col min="286" max="286" width="16.7109375" style="59" customWidth="1"/>
    <col min="287" max="287" width="16.7109375" style="51" customWidth="1"/>
    <col min="288" max="288" width="16.7109375" style="27" customWidth="1"/>
    <col min="289" max="289" width="16.7109375" style="59" customWidth="1"/>
    <col min="290" max="290" width="11.5703125" style="76" customWidth="1"/>
    <col min="291" max="291" width="11.5703125" style="56" customWidth="1"/>
    <col min="292" max="292" width="14.7109375" style="56" customWidth="1"/>
    <col min="293" max="295" width="11.5703125" style="56" customWidth="1"/>
    <col min="296" max="296" width="14.85546875" style="56" customWidth="1"/>
    <col min="297" max="298" width="11.5703125" style="56" customWidth="1"/>
    <col min="299" max="300" width="11.5703125" style="28" customWidth="1"/>
    <col min="301" max="301" width="11.42578125" style="28" customWidth="1"/>
    <col min="302" max="302" width="11.5703125" style="28" customWidth="1"/>
    <col min="303" max="304" width="11.5703125" style="89" customWidth="1"/>
    <col min="305" max="305" width="11.42578125" style="89" customWidth="1"/>
    <col min="306" max="306" width="11.42578125" style="120" customWidth="1"/>
    <col min="307" max="307" width="11.42578125" style="89" customWidth="1"/>
    <col min="308" max="316" width="11.42578125" style="120" customWidth="1"/>
    <col min="317" max="317" width="20" style="158" customWidth="1"/>
    <col min="318" max="319" width="11.5703125" style="148" customWidth="1"/>
    <col min="320" max="321" width="11.42578125" style="148" customWidth="1"/>
    <col min="322" max="322" width="17.7109375" style="148" customWidth="1"/>
    <col min="323" max="332" width="11.42578125" style="148" customWidth="1"/>
    <col min="333" max="333" width="21.7109375" style="148" customWidth="1"/>
    <col min="334" max="334" width="12.5703125" style="148" customWidth="1"/>
    <col min="335" max="337" width="11.42578125" style="148" customWidth="1"/>
    <col min="338" max="338" width="12.85546875" style="148" bestFit="1" customWidth="1"/>
    <col min="339" max="339" width="11.7109375" style="148" bestFit="1" customWidth="1"/>
    <col min="340" max="340" width="11.42578125" style="28"/>
    <col min="341" max="341" width="19" style="159" customWidth="1"/>
    <col min="342" max="342" width="19" style="27" customWidth="1"/>
    <col min="343" max="343" width="19" style="582" customWidth="1"/>
    <col min="344" max="344" width="18.7109375" style="28" customWidth="1"/>
    <col min="345" max="346" width="11.7109375" style="21" bestFit="1" customWidth="1"/>
    <col min="347" max="347" width="16" style="587" customWidth="1"/>
    <col min="348" max="348" width="13" style="21" bestFit="1" customWidth="1"/>
    <col min="349" max="350" width="11.7109375" style="21" bestFit="1" customWidth="1"/>
    <col min="351" max="351" width="13" style="21" bestFit="1" customWidth="1"/>
    <col min="352" max="352" width="11.7109375" style="21" bestFit="1" customWidth="1"/>
    <col min="353" max="354" width="11.42578125" style="21"/>
    <col min="355" max="355" width="12.85546875" style="21" bestFit="1" customWidth="1"/>
    <col min="356" max="362" width="11.7109375" style="21" bestFit="1" customWidth="1"/>
    <col min="363" max="363" width="22.5703125" style="21" customWidth="1"/>
    <col min="364" max="364" width="21.85546875" style="21" customWidth="1"/>
    <col min="365" max="365" width="11.7109375" style="21" bestFit="1" customWidth="1"/>
    <col min="366" max="366" width="17" style="21" customWidth="1"/>
    <col min="367" max="367" width="11.42578125" style="21"/>
    <col min="368" max="368" width="11.42578125" style="873"/>
    <col min="369" max="370" width="11.42578125" style="874"/>
    <col min="371" max="402" width="11.42578125" style="875"/>
  </cols>
  <sheetData>
    <row r="1" spans="1:402" s="1" customFormat="1" ht="63" x14ac:dyDescent="0.25">
      <c r="A1" s="763" t="s">
        <v>0</v>
      </c>
      <c r="B1" s="763" t="s">
        <v>1</v>
      </c>
      <c r="C1" s="763" t="s">
        <v>2</v>
      </c>
      <c r="D1" s="769" t="s">
        <v>3</v>
      </c>
      <c r="E1" s="763" t="s">
        <v>4</v>
      </c>
      <c r="F1" s="879" t="s">
        <v>6</v>
      </c>
      <c r="G1" s="879" t="s">
        <v>7</v>
      </c>
      <c r="H1" s="638" t="s">
        <v>8</v>
      </c>
      <c r="I1" s="638" t="s">
        <v>9</v>
      </c>
      <c r="J1" s="2" t="s">
        <v>10</v>
      </c>
      <c r="K1" s="3" t="s">
        <v>11</v>
      </c>
      <c r="L1" s="702" t="s">
        <v>12</v>
      </c>
      <c r="M1" s="5" t="s">
        <v>13</v>
      </c>
      <c r="N1" s="702" t="s">
        <v>14</v>
      </c>
      <c r="O1" s="6" t="s">
        <v>15</v>
      </c>
      <c r="P1" s="4" t="s">
        <v>16</v>
      </c>
      <c r="Q1" s="173" t="s">
        <v>17</v>
      </c>
      <c r="R1" s="173" t="s">
        <v>18</v>
      </c>
      <c r="S1" s="173" t="s">
        <v>19</v>
      </c>
      <c r="T1" s="190" t="s">
        <v>20</v>
      </c>
      <c r="U1" s="13" t="s">
        <v>21</v>
      </c>
      <c r="V1" s="13" t="s">
        <v>22</v>
      </c>
      <c r="W1" s="13" t="s">
        <v>23</v>
      </c>
      <c r="X1" s="704" t="s">
        <v>24</v>
      </c>
      <c r="Y1" s="13" t="s">
        <v>25</v>
      </c>
      <c r="Z1" s="13" t="s">
        <v>26</v>
      </c>
      <c r="AA1" s="13" t="s">
        <v>27</v>
      </c>
      <c r="AB1" s="13" t="s">
        <v>28</v>
      </c>
      <c r="AC1" s="173"/>
      <c r="AD1" s="195" t="s">
        <v>29</v>
      </c>
      <c r="AE1" s="173"/>
      <c r="AF1" s="596" t="s">
        <v>30</v>
      </c>
      <c r="AG1" s="597" t="s">
        <v>31</v>
      </c>
      <c r="AH1" s="598" t="s">
        <v>32</v>
      </c>
      <c r="AI1" s="599" t="s">
        <v>33</v>
      </c>
      <c r="AJ1" s="600" t="s">
        <v>34</v>
      </c>
      <c r="AK1" s="599" t="s">
        <v>35</v>
      </c>
      <c r="AL1" s="599" t="s">
        <v>36</v>
      </c>
      <c r="AM1" s="601" t="s">
        <v>37</v>
      </c>
      <c r="AN1" s="9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10" t="s">
        <v>45</v>
      </c>
      <c r="AV1" s="34" t="s">
        <v>46</v>
      </c>
      <c r="AW1" s="7" t="s">
        <v>47</v>
      </c>
      <c r="AX1" s="7" t="s">
        <v>48</v>
      </c>
      <c r="AY1" s="7" t="s">
        <v>49</v>
      </c>
      <c r="AZ1" s="597" t="s">
        <v>50</v>
      </c>
      <c r="BA1" s="11" t="s">
        <v>51</v>
      </c>
      <c r="BB1" s="35" t="s">
        <v>52</v>
      </c>
      <c r="BC1" s="12" t="s">
        <v>53</v>
      </c>
      <c r="BD1" s="35" t="s">
        <v>54</v>
      </c>
      <c r="BE1" s="36" t="s">
        <v>55</v>
      </c>
      <c r="BF1" s="35" t="s">
        <v>56</v>
      </c>
      <c r="BG1" s="37" t="s">
        <v>57</v>
      </c>
      <c r="BH1" s="12" t="s">
        <v>58</v>
      </c>
      <c r="BI1" s="12" t="s">
        <v>59</v>
      </c>
      <c r="BJ1" s="12" t="s">
        <v>60</v>
      </c>
      <c r="BK1" s="35" t="s">
        <v>61</v>
      </c>
      <c r="BL1" s="35" t="s">
        <v>62</v>
      </c>
      <c r="BM1" s="35" t="s">
        <v>63</v>
      </c>
      <c r="BN1" s="35" t="s">
        <v>64</v>
      </c>
      <c r="BO1" s="570" t="s">
        <v>65</v>
      </c>
      <c r="BP1" s="35" t="s">
        <v>66</v>
      </c>
      <c r="BQ1" s="35" t="s">
        <v>67</v>
      </c>
      <c r="BR1" s="35" t="s">
        <v>68</v>
      </c>
      <c r="BS1" s="35" t="s">
        <v>69</v>
      </c>
      <c r="BT1" s="173" t="s">
        <v>70</v>
      </c>
      <c r="BU1" s="173" t="s">
        <v>71</v>
      </c>
      <c r="BV1" s="173" t="s">
        <v>72</v>
      </c>
      <c r="BW1" s="173" t="s">
        <v>73</v>
      </c>
      <c r="BX1" s="173"/>
      <c r="BY1" s="173" t="s">
        <v>74</v>
      </c>
      <c r="BZ1" s="173"/>
      <c r="CA1" s="173" t="s">
        <v>75</v>
      </c>
      <c r="CB1" s="173" t="s">
        <v>76</v>
      </c>
      <c r="CC1" s="33" t="s">
        <v>77</v>
      </c>
      <c r="CD1" s="33" t="s">
        <v>78</v>
      </c>
      <c r="CE1" s="33" t="s">
        <v>79</v>
      </c>
      <c r="CF1" s="33" t="s">
        <v>80</v>
      </c>
      <c r="CG1" s="33" t="s">
        <v>81</v>
      </c>
      <c r="CH1" s="33" t="s">
        <v>82</v>
      </c>
      <c r="CI1" s="33" t="s">
        <v>83</v>
      </c>
      <c r="CJ1" s="656" t="s">
        <v>84</v>
      </c>
      <c r="CK1" s="656" t="s">
        <v>85</v>
      </c>
      <c r="CL1" s="656" t="s">
        <v>86</v>
      </c>
      <c r="CM1" s="656" t="s">
        <v>87</v>
      </c>
      <c r="CN1" s="656" t="s">
        <v>88</v>
      </c>
      <c r="CO1" s="656" t="s">
        <v>89</v>
      </c>
      <c r="CP1" s="657" t="s">
        <v>90</v>
      </c>
      <c r="CQ1" s="657" t="s">
        <v>91</v>
      </c>
      <c r="CR1" s="657" t="s">
        <v>92</v>
      </c>
      <c r="CS1" s="657" t="s">
        <v>93</v>
      </c>
      <c r="CT1" s="657" t="s">
        <v>94</v>
      </c>
      <c r="CU1" s="657" t="s">
        <v>95</v>
      </c>
      <c r="CV1" s="664" t="s">
        <v>96</v>
      </c>
      <c r="CW1" s="664" t="s">
        <v>97</v>
      </c>
      <c r="CX1" s="664" t="s">
        <v>98</v>
      </c>
      <c r="CY1" s="664" t="s">
        <v>99</v>
      </c>
      <c r="CZ1" s="1" t="s">
        <v>100</v>
      </c>
      <c r="DA1" s="1" t="s">
        <v>101</v>
      </c>
      <c r="DC1" s="1" t="s">
        <v>102</v>
      </c>
      <c r="DD1" s="1" t="s">
        <v>103</v>
      </c>
      <c r="DE1" s="38" t="s">
        <v>104</v>
      </c>
      <c r="DF1" s="38" t="s">
        <v>105</v>
      </c>
      <c r="DG1" s="38" t="s">
        <v>106</v>
      </c>
      <c r="DH1" s="38" t="s">
        <v>107</v>
      </c>
      <c r="DI1" s="39" t="s">
        <v>108</v>
      </c>
      <c r="DJ1" s="39" t="s">
        <v>109</v>
      </c>
      <c r="DK1" s="39" t="s">
        <v>110</v>
      </c>
      <c r="DL1" s="39" t="s">
        <v>111</v>
      </c>
      <c r="DM1" s="39"/>
      <c r="DN1" s="15" t="s">
        <v>112</v>
      </c>
      <c r="DO1" s="38" t="s">
        <v>113</v>
      </c>
      <c r="DP1" s="38" t="s">
        <v>114</v>
      </c>
      <c r="DQ1" s="38" t="s">
        <v>115</v>
      </c>
      <c r="DR1" s="38" t="s">
        <v>116</v>
      </c>
      <c r="DS1" s="38" t="s">
        <v>116</v>
      </c>
      <c r="DT1" s="38" t="s">
        <v>117</v>
      </c>
      <c r="DU1" s="38" t="s">
        <v>118</v>
      </c>
      <c r="DV1" s="38" t="s">
        <v>119</v>
      </c>
      <c r="DW1" s="38" t="s">
        <v>120</v>
      </c>
      <c r="DX1" s="38" t="s">
        <v>121</v>
      </c>
      <c r="DY1" s="38" t="s">
        <v>122</v>
      </c>
      <c r="EB1" s="14" t="s">
        <v>123</v>
      </c>
      <c r="EC1" s="14" t="s">
        <v>124</v>
      </c>
      <c r="ED1" s="14" t="s">
        <v>125</v>
      </c>
      <c r="EE1" s="33"/>
      <c r="EG1" s="16" t="s">
        <v>126</v>
      </c>
      <c r="EH1" s="16" t="s">
        <v>127</v>
      </c>
      <c r="EI1" s="16" t="s">
        <v>128</v>
      </c>
      <c r="EJ1" s="16" t="s">
        <v>129</v>
      </c>
      <c r="EK1" s="16" t="s">
        <v>130</v>
      </c>
      <c r="EL1" s="16" t="s">
        <v>131</v>
      </c>
      <c r="EM1" s="16" t="s">
        <v>132</v>
      </c>
      <c r="EN1" s="16" t="s">
        <v>133</v>
      </c>
      <c r="EO1" s="1" t="s">
        <v>4</v>
      </c>
      <c r="EP1" s="60" t="s">
        <v>134</v>
      </c>
      <c r="EQ1" s="60" t="s">
        <v>135</v>
      </c>
      <c r="ER1" s="60" t="s">
        <v>136</v>
      </c>
      <c r="ES1" s="60" t="s">
        <v>137</v>
      </c>
      <c r="ET1" s="60" t="s">
        <v>138</v>
      </c>
      <c r="EU1" s="60" t="s">
        <v>139</v>
      </c>
      <c r="EV1" s="195" t="s">
        <v>29</v>
      </c>
      <c r="EW1" s="60" t="s">
        <v>140</v>
      </c>
      <c r="EX1" s="60" t="s">
        <v>141</v>
      </c>
      <c r="EY1" s="60" t="s">
        <v>142</v>
      </c>
      <c r="EZ1" s="60" t="s">
        <v>143</v>
      </c>
      <c r="FA1" s="60" t="s">
        <v>144</v>
      </c>
      <c r="FB1" s="60" t="s">
        <v>145</v>
      </c>
      <c r="FC1" s="174" t="s">
        <v>146</v>
      </c>
      <c r="FD1" s="174" t="s">
        <v>147</v>
      </c>
      <c r="FE1" s="174" t="s">
        <v>148</v>
      </c>
      <c r="FF1" s="175" t="s">
        <v>149</v>
      </c>
      <c r="FG1" s="175" t="s">
        <v>150</v>
      </c>
      <c r="FH1" s="176" t="s">
        <v>151</v>
      </c>
      <c r="FI1" s="176" t="s">
        <v>152</v>
      </c>
      <c r="FJ1" s="177" t="s">
        <v>153</v>
      </c>
      <c r="FK1" s="177" t="s">
        <v>154</v>
      </c>
      <c r="FL1" s="178" t="s">
        <v>155</v>
      </c>
      <c r="FM1" s="178" t="s">
        <v>156</v>
      </c>
      <c r="FN1" s="178" t="s">
        <v>157</v>
      </c>
      <c r="FO1" s="178" t="s">
        <v>158</v>
      </c>
      <c r="FP1" s="178" t="s">
        <v>159</v>
      </c>
      <c r="FQ1" s="171" t="s">
        <v>160</v>
      </c>
      <c r="FR1" s="178" t="s">
        <v>161</v>
      </c>
      <c r="FS1" s="40" t="s">
        <v>162</v>
      </c>
      <c r="FT1" s="40" t="s">
        <v>163</v>
      </c>
      <c r="FU1" s="40" t="s">
        <v>164</v>
      </c>
      <c r="FV1" s="179" t="s">
        <v>165</v>
      </c>
      <c r="FW1" s="179" t="s">
        <v>166</v>
      </c>
      <c r="FX1" s="179" t="s">
        <v>167</v>
      </c>
      <c r="FY1" s="179" t="s">
        <v>168</v>
      </c>
      <c r="FZ1" s="60" t="s">
        <v>169</v>
      </c>
      <c r="GA1" s="181" t="s">
        <v>170</v>
      </c>
      <c r="GB1" s="182" t="s">
        <v>171</v>
      </c>
      <c r="GC1" s="182" t="s">
        <v>172</v>
      </c>
      <c r="GD1" s="182" t="s">
        <v>173</v>
      </c>
      <c r="GE1" s="182" t="s">
        <v>174</v>
      </c>
      <c r="GF1" s="182" t="s">
        <v>175</v>
      </c>
      <c r="GG1" s="60" t="s">
        <v>176</v>
      </c>
      <c r="GH1" s="60" t="s">
        <v>177</v>
      </c>
      <c r="GI1" s="60" t="s">
        <v>178</v>
      </c>
      <c r="GJ1" s="60" t="s">
        <v>179</v>
      </c>
      <c r="GK1" s="40" t="s">
        <v>180</v>
      </c>
      <c r="GL1" s="60" t="s">
        <v>181</v>
      </c>
      <c r="GM1" s="60" t="s">
        <v>182</v>
      </c>
      <c r="GN1" s="60" t="s">
        <v>183</v>
      </c>
      <c r="GO1" s="171" t="s">
        <v>184</v>
      </c>
      <c r="GP1" s="183" t="s">
        <v>185</v>
      </c>
      <c r="GQ1" s="183" t="s">
        <v>186</v>
      </c>
      <c r="GR1" s="184" t="s">
        <v>187</v>
      </c>
      <c r="GS1" s="184" t="s">
        <v>188</v>
      </c>
      <c r="GT1" s="41" t="s">
        <v>189</v>
      </c>
      <c r="GU1" s="41" t="s">
        <v>190</v>
      </c>
      <c r="GV1" s="41" t="s">
        <v>191</v>
      </c>
      <c r="GW1" s="41" t="s">
        <v>192</v>
      </c>
      <c r="GX1" s="185" t="s">
        <v>193</v>
      </c>
      <c r="GY1" s="41" t="s">
        <v>194</v>
      </c>
      <c r="GZ1" s="41" t="s">
        <v>195</v>
      </c>
      <c r="HA1" s="60" t="s">
        <v>196</v>
      </c>
      <c r="HB1" s="186" t="s">
        <v>197</v>
      </c>
      <c r="HC1" s="42" t="s">
        <v>198</v>
      </c>
      <c r="HD1" s="42" t="s">
        <v>199</v>
      </c>
      <c r="HE1" s="42" t="s">
        <v>200</v>
      </c>
      <c r="HF1" s="42" t="s">
        <v>201</v>
      </c>
      <c r="HG1" s="42" t="s">
        <v>202</v>
      </c>
      <c r="HH1" s="42" t="s">
        <v>203</v>
      </c>
      <c r="HI1" s="42" t="s">
        <v>204</v>
      </c>
      <c r="HJ1" s="42" t="s">
        <v>205</v>
      </c>
      <c r="HK1" s="42" t="s">
        <v>206</v>
      </c>
      <c r="HL1" s="42" t="s">
        <v>207</v>
      </c>
      <c r="HM1" s="42" t="s">
        <v>208</v>
      </c>
      <c r="HN1" s="42" t="s">
        <v>209</v>
      </c>
      <c r="HO1" s="42" t="s">
        <v>210</v>
      </c>
      <c r="HP1" s="42" t="s">
        <v>211</v>
      </c>
      <c r="HQ1" s="42" t="s">
        <v>212</v>
      </c>
      <c r="HR1" s="42" t="s">
        <v>213</v>
      </c>
      <c r="HS1" s="42" t="s">
        <v>214</v>
      </c>
      <c r="HT1" s="42" t="s">
        <v>215</v>
      </c>
      <c r="HU1" s="42" t="s">
        <v>216</v>
      </c>
      <c r="HV1" s="42" t="s">
        <v>217</v>
      </c>
      <c r="HW1" s="42" t="s">
        <v>218</v>
      </c>
      <c r="HX1" s="42" t="s">
        <v>219</v>
      </c>
      <c r="HY1" s="43" t="s">
        <v>220</v>
      </c>
      <c r="HZ1" s="44" t="s">
        <v>221</v>
      </c>
      <c r="IA1" s="44" t="s">
        <v>222</v>
      </c>
      <c r="IB1" s="44" t="s">
        <v>223</v>
      </c>
      <c r="IC1" s="44" t="s">
        <v>224</v>
      </c>
      <c r="ID1" s="44" t="s">
        <v>225</v>
      </c>
      <c r="IE1" s="45" t="s">
        <v>226</v>
      </c>
      <c r="IF1" s="45" t="s">
        <v>227</v>
      </c>
      <c r="IG1" s="42" t="s">
        <v>228</v>
      </c>
      <c r="IH1" s="46" t="s">
        <v>229</v>
      </c>
      <c r="II1" s="187" t="s">
        <v>230</v>
      </c>
      <c r="IJ1" s="187" t="s">
        <v>231</v>
      </c>
      <c r="IK1" s="187" t="s">
        <v>232</v>
      </c>
      <c r="IL1" s="187" t="s">
        <v>233</v>
      </c>
      <c r="IM1" s="187" t="s">
        <v>234</v>
      </c>
      <c r="IN1" s="187" t="s">
        <v>235</v>
      </c>
      <c r="IO1" s="187"/>
      <c r="IP1" s="188" t="s">
        <v>236</v>
      </c>
      <c r="IQ1" s="187" t="s">
        <v>237</v>
      </c>
      <c r="IR1" s="47" t="s">
        <v>238</v>
      </c>
      <c r="IS1" s="47" t="s">
        <v>239</v>
      </c>
      <c r="IT1" s="47" t="s">
        <v>240</v>
      </c>
      <c r="IU1" s="47" t="s">
        <v>241</v>
      </c>
      <c r="IV1" s="47" t="s">
        <v>242</v>
      </c>
      <c r="IW1" s="47" t="s">
        <v>243</v>
      </c>
      <c r="IX1" s="47"/>
      <c r="IY1" s="47" t="s">
        <v>244</v>
      </c>
      <c r="IZ1" s="47" t="s">
        <v>245</v>
      </c>
      <c r="JA1" s="47" t="s">
        <v>246</v>
      </c>
      <c r="JB1" s="47" t="s">
        <v>247</v>
      </c>
      <c r="JC1" s="39" t="s">
        <v>198</v>
      </c>
      <c r="JD1" s="17" t="s">
        <v>248</v>
      </c>
      <c r="JE1" s="17" t="s">
        <v>249</v>
      </c>
      <c r="JF1" s="18"/>
      <c r="JG1" s="39" t="s">
        <v>250</v>
      </c>
      <c r="JH1" s="39" t="s">
        <v>251</v>
      </c>
      <c r="JI1" s="39" t="s">
        <v>252</v>
      </c>
      <c r="JJ1" s="39" t="s">
        <v>253</v>
      </c>
      <c r="JK1" s="39"/>
      <c r="JL1" s="189" t="s">
        <v>254</v>
      </c>
      <c r="JM1" s="198" t="s">
        <v>255</v>
      </c>
      <c r="JN1" s="199" t="s">
        <v>256</v>
      </c>
      <c r="JO1" s="199" t="s">
        <v>257</v>
      </c>
      <c r="JP1" s="200" t="s">
        <v>258</v>
      </c>
      <c r="JQ1" s="199" t="s">
        <v>259</v>
      </c>
      <c r="JR1" s="200" t="s">
        <v>260</v>
      </c>
      <c r="JS1" s="200" t="s">
        <v>261</v>
      </c>
      <c r="JT1" s="199" t="s">
        <v>262</v>
      </c>
      <c r="JU1" s="201" t="s">
        <v>263</v>
      </c>
      <c r="JV1" s="201" t="s">
        <v>264</v>
      </c>
      <c r="JW1" s="199" t="s">
        <v>265</v>
      </c>
      <c r="JX1" s="201" t="s">
        <v>266</v>
      </c>
      <c r="JY1" s="200" t="s">
        <v>267</v>
      </c>
      <c r="JZ1" s="201" t="s">
        <v>268</v>
      </c>
      <c r="KA1" s="698" t="s">
        <v>269</v>
      </c>
      <c r="KB1" s="701" t="s">
        <v>270</v>
      </c>
      <c r="KC1" s="201"/>
      <c r="KD1" s="180" t="s">
        <v>271</v>
      </c>
      <c r="KE1" s="53" t="s">
        <v>272</v>
      </c>
      <c r="KF1" s="53"/>
      <c r="KG1" s="60" t="s">
        <v>273</v>
      </c>
      <c r="KH1" s="60" t="s">
        <v>274</v>
      </c>
      <c r="KI1" s="60" t="s">
        <v>275</v>
      </c>
      <c r="KJ1" s="60" t="s">
        <v>276</v>
      </c>
      <c r="KK1" s="60" t="s">
        <v>277</v>
      </c>
      <c r="KL1" s="60" t="s">
        <v>278</v>
      </c>
      <c r="KM1" s="60" t="s">
        <v>279</v>
      </c>
      <c r="KN1" s="60" t="s">
        <v>280</v>
      </c>
      <c r="KO1" s="60" t="s">
        <v>281</v>
      </c>
      <c r="KP1" s="60" t="s">
        <v>282</v>
      </c>
      <c r="KQ1" s="54" t="s">
        <v>283</v>
      </c>
      <c r="KR1" s="54" t="s">
        <v>284</v>
      </c>
      <c r="KS1" s="19" t="s">
        <v>285</v>
      </c>
      <c r="KT1" s="19" t="s">
        <v>286</v>
      </c>
      <c r="KU1" s="19" t="s">
        <v>287</v>
      </c>
      <c r="KV1" s="19" t="s">
        <v>288</v>
      </c>
      <c r="KW1" s="19" t="s">
        <v>289</v>
      </c>
      <c r="KX1" s="19" t="s">
        <v>290</v>
      </c>
      <c r="KY1" s="19" t="s">
        <v>291</v>
      </c>
      <c r="KZ1" s="19" t="s">
        <v>292</v>
      </c>
      <c r="LA1" s="19" t="s">
        <v>293</v>
      </c>
      <c r="LB1" s="19" t="s">
        <v>294</v>
      </c>
      <c r="LC1" s="19" t="s">
        <v>295</v>
      </c>
      <c r="LD1" s="19" t="s">
        <v>296</v>
      </c>
      <c r="LE1" s="35" t="s">
        <v>134</v>
      </c>
      <c r="LF1" s="688" t="s">
        <v>297</v>
      </c>
      <c r="LG1" s="688" t="s">
        <v>298</v>
      </c>
      <c r="LH1" s="689" t="s">
        <v>299</v>
      </c>
      <c r="LI1" s="689" t="s">
        <v>300</v>
      </c>
      <c r="LJ1" s="689" t="s">
        <v>301</v>
      </c>
      <c r="LK1" s="689" t="s">
        <v>302</v>
      </c>
      <c r="LL1" s="689" t="s">
        <v>303</v>
      </c>
      <c r="LM1" s="689" t="s">
        <v>304</v>
      </c>
      <c r="LN1" s="689" t="s">
        <v>305</v>
      </c>
      <c r="LO1" s="689" t="s">
        <v>306</v>
      </c>
      <c r="LP1" s="689" t="s">
        <v>307</v>
      </c>
      <c r="LQ1" s="689" t="s">
        <v>308</v>
      </c>
      <c r="LR1" s="689" t="s">
        <v>309</v>
      </c>
      <c r="LS1" s="689" t="s">
        <v>310</v>
      </c>
      <c r="LT1" s="689" t="s">
        <v>311</v>
      </c>
      <c r="LU1" s="689" t="s">
        <v>312</v>
      </c>
      <c r="LV1" s="689" t="s">
        <v>313</v>
      </c>
      <c r="LW1" s="689" t="s">
        <v>314</v>
      </c>
      <c r="LX1" s="689" t="s">
        <v>315</v>
      </c>
      <c r="LY1" s="689" t="s">
        <v>316</v>
      </c>
      <c r="LZ1" s="688" t="s">
        <v>317</v>
      </c>
      <c r="MA1" s="689" t="s">
        <v>318</v>
      </c>
      <c r="MC1" s="20" t="s">
        <v>319</v>
      </c>
      <c r="MD1" s="583"/>
      <c r="ME1" s="580" t="s">
        <v>320</v>
      </c>
      <c r="MF1" s="196" t="s">
        <v>321</v>
      </c>
      <c r="MG1" s="202" t="s">
        <v>322</v>
      </c>
      <c r="MH1" s="202" t="s">
        <v>323</v>
      </c>
      <c r="MI1" s="203" t="s">
        <v>324</v>
      </c>
      <c r="MJ1" s="196" t="s">
        <v>325</v>
      </c>
      <c r="MK1" s="204" t="s">
        <v>326</v>
      </c>
      <c r="ML1" s="204" t="s">
        <v>327</v>
      </c>
      <c r="MM1" s="196" t="s">
        <v>328</v>
      </c>
      <c r="MN1" s="205" t="s">
        <v>329</v>
      </c>
      <c r="MO1" s="205" t="s">
        <v>330</v>
      </c>
      <c r="MQ1" s="136" t="s">
        <v>331</v>
      </c>
      <c r="MR1" s="136" t="s">
        <v>332</v>
      </c>
      <c r="MS1" s="136" t="s">
        <v>333</v>
      </c>
      <c r="MT1" s="136" t="s">
        <v>21</v>
      </c>
      <c r="MU1" s="136" t="s">
        <v>334</v>
      </c>
      <c r="MV1" s="136" t="s">
        <v>335</v>
      </c>
      <c r="MW1" s="136" t="s">
        <v>336</v>
      </c>
      <c r="MX1" s="136" t="s">
        <v>337</v>
      </c>
      <c r="MY1" s="136" t="s">
        <v>338</v>
      </c>
      <c r="MZ1" s="136" t="s">
        <v>339</v>
      </c>
      <c r="NA1" s="136" t="s">
        <v>340</v>
      </c>
      <c r="NB1" s="136" t="s">
        <v>341</v>
      </c>
      <c r="ND1" s="870" t="s">
        <v>342</v>
      </c>
      <c r="NE1" s="871" t="s">
        <v>343</v>
      </c>
      <c r="NF1" s="871" t="s">
        <v>344</v>
      </c>
      <c r="NG1" s="871" t="s">
        <v>345</v>
      </c>
      <c r="NH1" s="871" t="s">
        <v>346</v>
      </c>
      <c r="NI1" s="871" t="s">
        <v>347</v>
      </c>
      <c r="NJ1" s="871" t="s">
        <v>348</v>
      </c>
      <c r="NK1" s="871" t="s">
        <v>349</v>
      </c>
      <c r="NL1" s="871" t="s">
        <v>350</v>
      </c>
      <c r="NM1" s="871" t="s">
        <v>351</v>
      </c>
      <c r="NN1" s="871" t="s">
        <v>352</v>
      </c>
      <c r="NO1" s="871" t="s">
        <v>353</v>
      </c>
      <c r="NP1" s="871" t="s">
        <v>354</v>
      </c>
      <c r="NQ1" s="871" t="s">
        <v>355</v>
      </c>
      <c r="NR1" s="871" t="s">
        <v>356</v>
      </c>
      <c r="NS1" s="871" t="s">
        <v>357</v>
      </c>
      <c r="NT1" s="871" t="s">
        <v>358</v>
      </c>
      <c r="NU1" s="871" t="s">
        <v>359</v>
      </c>
      <c r="NV1" s="871" t="s">
        <v>360</v>
      </c>
      <c r="NW1" s="871" t="s">
        <v>361</v>
      </c>
      <c r="NX1" s="871" t="s">
        <v>362</v>
      </c>
      <c r="NY1" s="871" t="s">
        <v>363</v>
      </c>
      <c r="NZ1" s="871" t="s">
        <v>364</v>
      </c>
      <c r="OA1" s="871" t="s">
        <v>365</v>
      </c>
      <c r="OB1" s="871" t="s">
        <v>366</v>
      </c>
      <c r="OC1" s="871" t="s">
        <v>367</v>
      </c>
      <c r="OD1" s="871" t="s">
        <v>368</v>
      </c>
      <c r="OE1" s="871" t="s">
        <v>369</v>
      </c>
      <c r="OF1" s="871" t="s">
        <v>370</v>
      </c>
      <c r="OG1" s="871" t="s">
        <v>371</v>
      </c>
      <c r="OH1" s="871" t="s">
        <v>372</v>
      </c>
      <c r="OI1" s="871" t="s">
        <v>373</v>
      </c>
      <c r="OJ1" s="871" t="s">
        <v>374</v>
      </c>
      <c r="OK1" s="871" t="s">
        <v>375</v>
      </c>
      <c r="OL1" s="871" t="s">
        <v>376</v>
      </c>
    </row>
    <row r="2" spans="1:402" s="222" customFormat="1" ht="18" customHeight="1" x14ac:dyDescent="0.25">
      <c r="A2" s="274">
        <v>1</v>
      </c>
      <c r="B2" s="274">
        <v>0</v>
      </c>
      <c r="C2" s="274">
        <v>1</v>
      </c>
      <c r="D2" s="206">
        <v>2</v>
      </c>
      <c r="E2" s="274">
        <v>1</v>
      </c>
      <c r="F2" s="880">
        <v>1</v>
      </c>
      <c r="G2" s="883"/>
      <c r="H2" s="232" t="s">
        <v>377</v>
      </c>
      <c r="I2" s="232" t="s">
        <v>378</v>
      </c>
      <c r="J2" s="69">
        <v>13874</v>
      </c>
      <c r="K2" s="207">
        <v>77</v>
      </c>
      <c r="L2" s="342">
        <v>70</v>
      </c>
      <c r="M2" s="342">
        <v>160</v>
      </c>
      <c r="N2" s="342">
        <v>27.343749999999996</v>
      </c>
      <c r="O2" s="210">
        <v>1.7318886979699168</v>
      </c>
      <c r="P2" s="208">
        <v>1</v>
      </c>
      <c r="Q2" s="61">
        <v>130</v>
      </c>
      <c r="R2" s="61">
        <v>80</v>
      </c>
      <c r="S2" s="61">
        <v>1</v>
      </c>
      <c r="T2" s="62">
        <v>2</v>
      </c>
      <c r="U2" s="325">
        <v>0</v>
      </c>
      <c r="V2" s="325"/>
      <c r="W2" s="325">
        <v>1</v>
      </c>
      <c r="X2" s="115">
        <v>0</v>
      </c>
      <c r="Y2" s="325">
        <v>1</v>
      </c>
      <c r="Z2" s="325">
        <v>0</v>
      </c>
      <c r="AA2" s="329">
        <v>0</v>
      </c>
      <c r="AB2" s="328">
        <v>1</v>
      </c>
      <c r="AC2" s="61"/>
      <c r="AD2" s="133"/>
      <c r="AE2" s="61"/>
      <c r="AF2" s="592">
        <v>123</v>
      </c>
      <c r="AG2" s="602">
        <v>0.8</v>
      </c>
      <c r="AH2" s="603">
        <v>70</v>
      </c>
      <c r="AI2" s="603">
        <v>1</v>
      </c>
      <c r="AJ2" s="602">
        <v>12.2</v>
      </c>
      <c r="AK2" s="604">
        <v>39</v>
      </c>
      <c r="AL2" s="604"/>
      <c r="AM2" s="605">
        <v>1559</v>
      </c>
      <c r="AN2" s="214">
        <v>7.3517998690577766</v>
      </c>
      <c r="AO2" s="212">
        <v>150</v>
      </c>
      <c r="AP2" s="212">
        <v>82</v>
      </c>
      <c r="AQ2" s="212">
        <v>57</v>
      </c>
      <c r="AR2" s="212">
        <v>57</v>
      </c>
      <c r="AS2" s="215">
        <v>0.75</v>
      </c>
      <c r="AT2" s="212">
        <v>24</v>
      </c>
      <c r="AU2" s="556">
        <v>42065</v>
      </c>
      <c r="AV2" s="557">
        <v>42061</v>
      </c>
      <c r="AW2" s="211">
        <v>0.8</v>
      </c>
      <c r="AX2" s="211">
        <v>65</v>
      </c>
      <c r="AY2" s="211">
        <v>7.5</v>
      </c>
      <c r="AZ2" s="602">
        <v>139</v>
      </c>
      <c r="BA2" s="558">
        <v>42065</v>
      </c>
      <c r="BB2" s="65">
        <v>44.46</v>
      </c>
      <c r="BC2" s="217">
        <v>250</v>
      </c>
      <c r="BD2" s="66">
        <v>44.46</v>
      </c>
      <c r="BE2" s="218">
        <v>613.93853562998083</v>
      </c>
      <c r="BF2" s="66">
        <v>159.30000000000001</v>
      </c>
      <c r="BG2" s="68">
        <v>1.6479694583629718</v>
      </c>
      <c r="BH2" s="219">
        <v>1.6479694583629718</v>
      </c>
      <c r="BI2" s="219">
        <v>2.7881248939866023</v>
      </c>
      <c r="BJ2" s="219">
        <v>2.2022157758011316</v>
      </c>
      <c r="BK2" s="66">
        <v>2.36</v>
      </c>
      <c r="BL2" s="66">
        <v>0.8</v>
      </c>
      <c r="BM2" s="66">
        <v>39</v>
      </c>
      <c r="BN2" s="66">
        <v>1.43</v>
      </c>
      <c r="BO2" s="571">
        <v>1519</v>
      </c>
      <c r="BP2" s="66">
        <v>83</v>
      </c>
      <c r="BQ2" s="66">
        <v>22</v>
      </c>
      <c r="BR2" s="66">
        <v>11</v>
      </c>
      <c r="BS2" s="66">
        <v>26</v>
      </c>
      <c r="BT2" s="69">
        <v>42011</v>
      </c>
      <c r="BU2" s="61" t="s">
        <v>379</v>
      </c>
      <c r="BV2" s="61">
        <v>0</v>
      </c>
      <c r="BW2" s="61">
        <v>1</v>
      </c>
      <c r="BX2" s="61" t="s">
        <v>380</v>
      </c>
      <c r="BY2" s="61">
        <v>0</v>
      </c>
      <c r="BZ2" s="61"/>
      <c r="CA2" s="61" t="s">
        <v>381</v>
      </c>
      <c r="CB2" s="61"/>
      <c r="CC2" s="208">
        <v>1</v>
      </c>
      <c r="CD2" s="220">
        <v>0</v>
      </c>
      <c r="CE2" s="220">
        <v>0</v>
      </c>
      <c r="CF2" s="220">
        <v>0</v>
      </c>
      <c r="CG2" s="220">
        <v>1</v>
      </c>
      <c r="CH2" s="220">
        <v>1</v>
      </c>
      <c r="CI2" s="220"/>
      <c r="CJ2" s="114">
        <v>1</v>
      </c>
      <c r="CK2" s="114">
        <v>0</v>
      </c>
      <c r="CL2" s="114">
        <v>1</v>
      </c>
      <c r="CM2" s="114">
        <v>1</v>
      </c>
      <c r="CN2" s="114">
        <v>1</v>
      </c>
      <c r="CO2" s="114">
        <v>1</v>
      </c>
      <c r="CP2" s="326">
        <v>0</v>
      </c>
      <c r="CQ2" s="326">
        <v>1</v>
      </c>
      <c r="CR2" s="326">
        <v>0</v>
      </c>
      <c r="CS2" s="326">
        <v>0</v>
      </c>
      <c r="CT2" s="326">
        <v>0</v>
      </c>
      <c r="CU2" s="326">
        <v>1</v>
      </c>
      <c r="CV2" s="299"/>
      <c r="CW2" s="299"/>
      <c r="CX2" s="299"/>
      <c r="CY2" s="299"/>
      <c r="CZ2" s="221"/>
      <c r="DA2" s="221"/>
      <c r="DB2" s="221"/>
      <c r="DC2" s="221"/>
      <c r="DD2" s="221"/>
      <c r="DE2" s="31">
        <v>0</v>
      </c>
      <c r="DF2" s="70">
        <v>0</v>
      </c>
      <c r="DG2" s="31"/>
      <c r="DH2" s="31"/>
      <c r="DI2" s="31"/>
      <c r="DJ2" s="70">
        <v>1</v>
      </c>
      <c r="DK2" s="70"/>
      <c r="DL2" s="70"/>
      <c r="DM2" s="31"/>
      <c r="DN2" s="61">
        <v>1</v>
      </c>
      <c r="DO2" s="208">
        <v>0</v>
      </c>
      <c r="DP2" s="208">
        <v>0</v>
      </c>
      <c r="DQ2" s="208">
        <v>0</v>
      </c>
      <c r="DR2" s="208">
        <v>1</v>
      </c>
      <c r="DS2" s="212">
        <v>1</v>
      </c>
      <c r="DT2" s="208">
        <v>1</v>
      </c>
      <c r="DU2" s="208">
        <v>0</v>
      </c>
      <c r="DV2" s="208">
        <v>0</v>
      </c>
      <c r="DW2" s="208">
        <v>0</v>
      </c>
      <c r="DX2" s="208">
        <v>0</v>
      </c>
      <c r="DY2" s="206">
        <v>0</v>
      </c>
      <c r="EB2" s="223">
        <v>1</v>
      </c>
      <c r="EC2" s="223">
        <v>1</v>
      </c>
      <c r="ED2" s="223">
        <v>70</v>
      </c>
      <c r="EE2" s="223"/>
      <c r="EG2" s="69">
        <v>42065</v>
      </c>
      <c r="EH2" s="133">
        <v>0.55000000000000004</v>
      </c>
      <c r="EI2" s="225">
        <v>35</v>
      </c>
      <c r="EJ2" s="225">
        <v>57</v>
      </c>
      <c r="EK2" s="225"/>
      <c r="EL2" s="225">
        <v>66</v>
      </c>
      <c r="EM2" s="225"/>
      <c r="EN2" s="133" t="s">
        <v>382</v>
      </c>
      <c r="EO2" s="222">
        <v>1</v>
      </c>
      <c r="EP2" s="135">
        <v>42065</v>
      </c>
      <c r="EQ2" s="226" t="s">
        <v>383</v>
      </c>
      <c r="ER2" s="61">
        <v>130</v>
      </c>
      <c r="ES2" s="61">
        <v>80</v>
      </c>
      <c r="ET2" s="61">
        <v>90</v>
      </c>
      <c r="EU2" s="133">
        <v>1</v>
      </c>
      <c r="EV2" s="133"/>
      <c r="EW2" s="61">
        <v>14</v>
      </c>
      <c r="EX2" s="61">
        <v>11</v>
      </c>
      <c r="EY2" s="61">
        <v>47</v>
      </c>
      <c r="EZ2" s="61">
        <v>27</v>
      </c>
      <c r="FA2" s="61">
        <v>20</v>
      </c>
      <c r="FB2" s="61">
        <v>17</v>
      </c>
      <c r="FC2" s="133">
        <v>45</v>
      </c>
      <c r="FD2" s="133">
        <v>17</v>
      </c>
      <c r="FE2" s="133">
        <v>24</v>
      </c>
      <c r="FF2" s="133">
        <v>80</v>
      </c>
      <c r="FG2" s="133">
        <v>360</v>
      </c>
      <c r="FH2" s="91">
        <v>86.666666666666671</v>
      </c>
      <c r="FI2" s="91">
        <v>313.33333333333331</v>
      </c>
      <c r="FJ2" s="227">
        <v>69.75</v>
      </c>
      <c r="FK2" s="227">
        <v>40.273950676945617</v>
      </c>
      <c r="FL2" s="228">
        <v>108.25</v>
      </c>
      <c r="FM2" s="228">
        <v>41</v>
      </c>
      <c r="FN2" s="228">
        <v>62.504016641998042</v>
      </c>
      <c r="FO2" s="228">
        <v>23.673576742003878</v>
      </c>
      <c r="FP2" s="228">
        <v>62.124711316397232</v>
      </c>
      <c r="FQ2" s="228"/>
      <c r="FR2" s="193">
        <v>0</v>
      </c>
      <c r="FS2" s="230">
        <v>85.733333333333334</v>
      </c>
      <c r="FT2" s="230"/>
      <c r="FU2" s="230">
        <v>110</v>
      </c>
      <c r="FV2" s="229">
        <v>4.3999999999999995</v>
      </c>
      <c r="FW2" s="229">
        <v>6.0666666666666664</v>
      </c>
      <c r="FX2" s="229">
        <v>19.484848484848488</v>
      </c>
      <c r="FY2" s="229"/>
      <c r="FZ2" s="61">
        <v>86.8</v>
      </c>
      <c r="GA2" s="129">
        <v>17.366666666666664</v>
      </c>
      <c r="GB2" s="111">
        <v>3.8</v>
      </c>
      <c r="GC2" s="111">
        <v>1.8</v>
      </c>
      <c r="GD2" s="111">
        <v>97</v>
      </c>
      <c r="GE2" s="111">
        <v>62.2</v>
      </c>
      <c r="GF2" s="111">
        <v>21.7</v>
      </c>
      <c r="GG2" s="133">
        <v>1</v>
      </c>
      <c r="GH2" s="133">
        <v>1</v>
      </c>
      <c r="GI2" s="133">
        <v>1</v>
      </c>
      <c r="GJ2" s="133">
        <v>1</v>
      </c>
      <c r="GK2" s="231">
        <v>44</v>
      </c>
      <c r="GL2" s="133">
        <v>1</v>
      </c>
      <c r="GM2" s="232">
        <v>0</v>
      </c>
      <c r="GN2" s="133">
        <v>0</v>
      </c>
      <c r="GO2" s="133">
        <v>0</v>
      </c>
      <c r="GP2" s="61">
        <v>63.2</v>
      </c>
      <c r="GQ2" s="106">
        <v>36.491952441332806</v>
      </c>
      <c r="GR2" s="111">
        <v>0.34</v>
      </c>
      <c r="GS2" s="61">
        <v>1</v>
      </c>
      <c r="GT2" s="111">
        <v>0.64516129032258063</v>
      </c>
      <c r="GU2" s="62">
        <v>1</v>
      </c>
      <c r="GV2" s="106">
        <v>8.4</v>
      </c>
      <c r="GW2" s="61">
        <v>1</v>
      </c>
      <c r="GX2" s="106">
        <v>14.333333333333334</v>
      </c>
      <c r="GY2" s="61">
        <v>1</v>
      </c>
      <c r="GZ2" s="745">
        <v>64</v>
      </c>
      <c r="HA2" s="133">
        <v>25</v>
      </c>
      <c r="HB2" s="133"/>
      <c r="HC2" s="61">
        <v>1</v>
      </c>
      <c r="HD2" s="236">
        <v>114.561272</v>
      </c>
      <c r="HE2" s="236">
        <v>120.28933499999999</v>
      </c>
      <c r="HF2" s="144">
        <v>62.914790000000004</v>
      </c>
      <c r="HG2" s="236">
        <v>112.907629</v>
      </c>
      <c r="HH2" s="125">
        <v>59.053944999999999</v>
      </c>
      <c r="HI2" s="236">
        <v>41.378422</v>
      </c>
      <c r="HJ2" s="144">
        <v>21.642108</v>
      </c>
      <c r="HK2" s="236">
        <v>71.529207</v>
      </c>
      <c r="HL2" s="144">
        <v>37.411836999999998</v>
      </c>
      <c r="HM2" s="236">
        <v>63.351970000000001</v>
      </c>
      <c r="HN2" s="144">
        <v>7.1529210000000001</v>
      </c>
      <c r="HO2" s="144">
        <v>3.7411840000000001</v>
      </c>
      <c r="HP2" s="236">
        <v>173.984499</v>
      </c>
      <c r="HQ2" s="144">
        <v>90.998908</v>
      </c>
      <c r="HR2" s="236">
        <v>75.835848999999996</v>
      </c>
      <c r="HS2" s="144">
        <v>39.664335000000001</v>
      </c>
      <c r="HT2" s="236">
        <v>98.148650000000004</v>
      </c>
      <c r="HU2" s="144">
        <v>51.334572999999999</v>
      </c>
      <c r="HV2" s="236">
        <v>56.412295</v>
      </c>
      <c r="HW2" s="144">
        <v>0</v>
      </c>
      <c r="HX2" s="237">
        <v>1.0653782748373894</v>
      </c>
      <c r="HY2" s="238">
        <v>33.76</v>
      </c>
      <c r="HZ2" s="237">
        <v>7</v>
      </c>
      <c r="IA2" s="237">
        <v>21.7</v>
      </c>
      <c r="IB2" s="237">
        <v>6.2</v>
      </c>
      <c r="IC2" s="237">
        <v>34.200000000000003</v>
      </c>
      <c r="ID2" s="237">
        <v>6.5</v>
      </c>
      <c r="IE2" s="237">
        <v>87.631957333333318</v>
      </c>
      <c r="IF2" s="237">
        <v>50.599069926406727</v>
      </c>
      <c r="IG2" s="133"/>
      <c r="IH2" s="133">
        <v>0.39</v>
      </c>
      <c r="II2" s="61">
        <v>1176</v>
      </c>
      <c r="IJ2" s="61">
        <v>1055</v>
      </c>
      <c r="IK2" s="61">
        <v>1152</v>
      </c>
      <c r="IL2" s="61">
        <v>1064</v>
      </c>
      <c r="IM2" s="61">
        <v>1134</v>
      </c>
      <c r="IN2" s="61">
        <v>1164</v>
      </c>
      <c r="IO2" s="61"/>
      <c r="IP2" s="106">
        <v>1124.1666666666667</v>
      </c>
      <c r="IQ2" s="61">
        <v>1842</v>
      </c>
      <c r="IR2" s="61">
        <v>335</v>
      </c>
      <c r="IS2" s="61">
        <v>277</v>
      </c>
      <c r="IT2" s="239"/>
      <c r="IU2" s="61">
        <v>326</v>
      </c>
      <c r="IV2" s="61">
        <v>324</v>
      </c>
      <c r="IW2" s="61">
        <v>370</v>
      </c>
      <c r="IX2" s="61"/>
      <c r="IY2" s="106">
        <v>326.39999999999998</v>
      </c>
      <c r="IZ2" s="61">
        <v>223</v>
      </c>
      <c r="JA2" s="240">
        <v>33.649026762157845</v>
      </c>
      <c r="JB2" s="241">
        <v>1</v>
      </c>
      <c r="JC2" s="70">
        <v>1</v>
      </c>
      <c r="JD2" s="70">
        <v>0</v>
      </c>
      <c r="JE2" s="70">
        <v>0</v>
      </c>
      <c r="JF2" s="70"/>
      <c r="JG2" s="70" t="s">
        <v>381</v>
      </c>
      <c r="JH2" s="70">
        <v>0</v>
      </c>
      <c r="JI2" s="70"/>
      <c r="JJ2" s="70"/>
      <c r="JK2" s="31"/>
      <c r="JL2" s="242"/>
      <c r="JM2" s="243">
        <v>1</v>
      </c>
      <c r="JN2" s="244">
        <v>42065</v>
      </c>
      <c r="JO2" s="69">
        <v>43514</v>
      </c>
      <c r="JP2" s="201">
        <v>0</v>
      </c>
      <c r="JQ2" s="69">
        <v>43514</v>
      </c>
      <c r="JR2" s="245">
        <v>47</v>
      </c>
      <c r="JS2" s="243">
        <v>1</v>
      </c>
      <c r="JT2" s="69">
        <v>43166</v>
      </c>
      <c r="JU2" s="245">
        <v>36</v>
      </c>
      <c r="JV2" s="243">
        <v>1</v>
      </c>
      <c r="JW2" s="246">
        <v>43166</v>
      </c>
      <c r="JX2" s="245">
        <v>36</v>
      </c>
      <c r="JY2" s="245">
        <v>47</v>
      </c>
      <c r="JZ2" s="245">
        <v>1449</v>
      </c>
      <c r="KA2" s="247"/>
      <c r="KB2" s="245"/>
      <c r="KC2" s="248"/>
      <c r="KD2" s="63">
        <v>1</v>
      </c>
      <c r="KE2" s="249">
        <v>1</v>
      </c>
      <c r="KF2" s="249" t="s">
        <v>384</v>
      </c>
      <c r="KG2" s="250">
        <v>95.77</v>
      </c>
      <c r="KH2" s="250">
        <v>39.72</v>
      </c>
      <c r="KI2" s="250">
        <v>58.82</v>
      </c>
      <c r="KJ2" s="251">
        <v>-19.670000000000002</v>
      </c>
      <c r="KK2" s="250">
        <v>-15.61</v>
      </c>
      <c r="KL2" s="250">
        <v>96.78</v>
      </c>
      <c r="KM2" s="250">
        <v>44.7</v>
      </c>
      <c r="KN2" s="250">
        <v>4.0999999999999996</v>
      </c>
      <c r="KO2" s="250"/>
      <c r="KP2" s="250">
        <v>0</v>
      </c>
      <c r="KQ2" s="92"/>
      <c r="KR2" s="93">
        <v>0.34</v>
      </c>
      <c r="KS2" s="252"/>
      <c r="KT2" s="252"/>
      <c r="KU2" s="252"/>
      <c r="KV2" s="252"/>
      <c r="KW2" s="252"/>
      <c r="KX2" s="252"/>
      <c r="KY2" s="252"/>
      <c r="KZ2" s="252"/>
      <c r="LA2" s="252"/>
      <c r="LB2" s="252"/>
      <c r="LC2" s="252"/>
      <c r="LD2" s="252"/>
      <c r="LE2" s="118">
        <v>42065</v>
      </c>
      <c r="LF2" s="454">
        <v>1</v>
      </c>
      <c r="LG2" s="454"/>
      <c r="LH2" s="500"/>
      <c r="LI2" s="500"/>
      <c r="LJ2" s="500"/>
      <c r="LK2" s="500"/>
      <c r="LL2" s="500"/>
      <c r="LM2" s="500"/>
      <c r="LN2" s="500"/>
      <c r="LO2" s="500"/>
      <c r="LP2" s="500"/>
      <c r="LQ2" s="500"/>
      <c r="LR2" s="500"/>
      <c r="LS2" s="500"/>
      <c r="LT2" s="500"/>
      <c r="LU2" s="500"/>
      <c r="LV2" s="500">
        <v>-11</v>
      </c>
      <c r="LW2" s="500">
        <v>1</v>
      </c>
      <c r="LX2" s="500">
        <v>-8.5</v>
      </c>
      <c r="LY2" s="500">
        <v>2</v>
      </c>
      <c r="LZ2" s="690">
        <v>56.412295</v>
      </c>
      <c r="MA2" s="454"/>
      <c r="MC2" s="253"/>
      <c r="MD2" s="274"/>
      <c r="ME2" s="581">
        <v>1</v>
      </c>
      <c r="MF2" s="135">
        <v>42061</v>
      </c>
      <c r="MI2" s="584">
        <v>21.303699999999999</v>
      </c>
      <c r="MQ2" s="135"/>
      <c r="MR2" s="585"/>
      <c r="MS2" s="585"/>
      <c r="MT2" s="133">
        <v>0</v>
      </c>
      <c r="MU2" s="585"/>
      <c r="MV2" s="585"/>
      <c r="MW2" s="585"/>
      <c r="MX2" s="585"/>
      <c r="MY2" s="585"/>
      <c r="MZ2" s="238">
        <v>1559</v>
      </c>
      <c r="NA2" s="585"/>
      <c r="NB2" s="238">
        <v>7</v>
      </c>
      <c r="ND2" s="876">
        <v>1</v>
      </c>
      <c r="NE2" s="877">
        <v>8.1396025108903505</v>
      </c>
      <c r="NF2" s="877">
        <v>7.2647240742380097</v>
      </c>
      <c r="NG2" s="877">
        <v>5.0343037677680398</v>
      </c>
      <c r="NH2" s="877">
        <v>2.4541758931858002</v>
      </c>
      <c r="NI2" s="877">
        <v>7.9648029183319</v>
      </c>
      <c r="NJ2" s="877">
        <v>5.9692426044345002</v>
      </c>
      <c r="NK2" s="877">
        <v>9.3438519334421208</v>
      </c>
      <c r="NL2" s="877">
        <v>7.7308437120135798</v>
      </c>
      <c r="NM2" s="877">
        <v>6.10454633862346</v>
      </c>
      <c r="NN2" s="877">
        <v>1.13750352374994</v>
      </c>
      <c r="NO2" s="877">
        <v>5.83895176695194</v>
      </c>
      <c r="NP2" s="877">
        <v>6.6516257839206396</v>
      </c>
      <c r="NQ2" s="877">
        <v>7.0936024287957302</v>
      </c>
      <c r="NR2" s="877">
        <v>4.4918530963296703</v>
      </c>
      <c r="NS2" s="877">
        <v>5.9995490873409496</v>
      </c>
      <c r="NT2" s="877">
        <v>7.7457751494857998</v>
      </c>
      <c r="NU2" s="877">
        <v>6.2692202057800896</v>
      </c>
      <c r="NV2" s="877">
        <v>6.8417215811284597</v>
      </c>
      <c r="NW2" s="877">
        <v>5.7899900186681004</v>
      </c>
      <c r="NX2" s="877">
        <v>6.0338634518662797</v>
      </c>
      <c r="NY2" s="877">
        <v>7.88190928904719</v>
      </c>
      <c r="NZ2" s="877">
        <v>3.7463127664254601</v>
      </c>
      <c r="OA2" s="877">
        <v>10.419475687951699</v>
      </c>
      <c r="OB2" s="877">
        <v>1.4489009511451301</v>
      </c>
      <c r="OC2" s="877">
        <v>5.5490530293372897</v>
      </c>
      <c r="OD2" s="877">
        <v>6.9525665409427999</v>
      </c>
      <c r="OE2" s="877">
        <v>5.7931155552743503</v>
      </c>
      <c r="OF2" s="877">
        <v>10.8919735190256</v>
      </c>
      <c r="OG2" s="877">
        <v>3.6380738371807202</v>
      </c>
      <c r="OH2" s="877">
        <v>8.2183937110767893</v>
      </c>
      <c r="OI2" s="877">
        <v>4.5927560104410299</v>
      </c>
      <c r="OJ2" s="877">
        <v>2.6735798079487698</v>
      </c>
      <c r="OK2" s="877">
        <v>1.8027402629118301</v>
      </c>
      <c r="OL2" s="877">
        <v>8.9705747368066096</v>
      </c>
    </row>
    <row r="3" spans="1:402" s="257" customFormat="1" ht="15.75" customHeight="1" x14ac:dyDescent="0.25">
      <c r="A3" s="221">
        <v>2</v>
      </c>
      <c r="B3" s="221">
        <v>0</v>
      </c>
      <c r="C3" s="221">
        <v>1</v>
      </c>
      <c r="D3" s="206">
        <v>2</v>
      </c>
      <c r="E3" s="267">
        <v>2</v>
      </c>
      <c r="F3" s="880">
        <v>2</v>
      </c>
      <c r="G3" s="883"/>
      <c r="H3" s="639" t="s">
        <v>385</v>
      </c>
      <c r="I3" s="640" t="s">
        <v>386</v>
      </c>
      <c r="J3" s="255">
        <v>14876</v>
      </c>
      <c r="K3" s="256">
        <v>75</v>
      </c>
      <c r="L3" s="342">
        <v>61</v>
      </c>
      <c r="M3" s="342">
        <v>168</v>
      </c>
      <c r="N3" s="342">
        <v>21.612811791383223</v>
      </c>
      <c r="O3" s="210">
        <v>1.6923131643291578</v>
      </c>
      <c r="P3" s="208">
        <v>1</v>
      </c>
      <c r="Q3" s="61">
        <v>115</v>
      </c>
      <c r="R3" s="61">
        <v>55</v>
      </c>
      <c r="S3" s="61">
        <v>0</v>
      </c>
      <c r="T3" s="62">
        <v>4</v>
      </c>
      <c r="U3" s="331">
        <v>0</v>
      </c>
      <c r="V3" s="331"/>
      <c r="W3" s="114">
        <v>1</v>
      </c>
      <c r="X3" s="335">
        <v>0</v>
      </c>
      <c r="Y3" s="114">
        <v>0</v>
      </c>
      <c r="Z3" s="114">
        <v>0</v>
      </c>
      <c r="AA3" s="329">
        <v>0</v>
      </c>
      <c r="AB3" s="328">
        <v>0</v>
      </c>
      <c r="AC3" s="61"/>
      <c r="AD3" s="133"/>
      <c r="AE3" s="61"/>
      <c r="AF3" s="592">
        <v>108</v>
      </c>
      <c r="AG3" s="602">
        <v>0.68</v>
      </c>
      <c r="AH3" s="603">
        <v>84</v>
      </c>
      <c r="AI3" s="603">
        <v>1</v>
      </c>
      <c r="AJ3" s="602">
        <v>9.8000000000000007</v>
      </c>
      <c r="AK3" s="603">
        <v>30</v>
      </c>
      <c r="AL3" s="603"/>
      <c r="AM3" s="605">
        <v>2032</v>
      </c>
      <c r="AN3" s="214">
        <v>7.6167758086983728</v>
      </c>
      <c r="AO3" s="212">
        <v>95</v>
      </c>
      <c r="AP3" s="212">
        <v>38</v>
      </c>
      <c r="AQ3" s="212">
        <v>46</v>
      </c>
      <c r="AR3" s="212">
        <v>55</v>
      </c>
      <c r="AS3" s="215">
        <v>2.86</v>
      </c>
      <c r="AT3" s="212">
        <v>213</v>
      </c>
      <c r="AU3" s="556">
        <v>42317</v>
      </c>
      <c r="AV3" s="557">
        <v>42313</v>
      </c>
      <c r="AW3" s="211">
        <v>0.68</v>
      </c>
      <c r="AX3" s="211">
        <v>23</v>
      </c>
      <c r="AY3" s="211"/>
      <c r="AZ3" s="602">
        <v>136</v>
      </c>
      <c r="BA3" s="558">
        <v>42318</v>
      </c>
      <c r="BB3" s="65">
        <v>34.58</v>
      </c>
      <c r="BC3" s="217">
        <v>1959</v>
      </c>
      <c r="BD3" s="66">
        <v>34.58</v>
      </c>
      <c r="BE3" s="218">
        <v>173.36511810017984</v>
      </c>
      <c r="BF3" s="66">
        <v>110.5</v>
      </c>
      <c r="BG3" s="68">
        <v>1.5388249889379038</v>
      </c>
      <c r="BH3" s="219">
        <v>1.5388249889379038</v>
      </c>
      <c r="BI3" s="219">
        <v>2.238961719780701</v>
      </c>
      <c r="BJ3" s="219">
        <v>2.0433622780211294</v>
      </c>
      <c r="BK3" s="66">
        <v>2.42</v>
      </c>
      <c r="BL3" s="66">
        <v>0.8</v>
      </c>
      <c r="BM3" s="66">
        <v>50</v>
      </c>
      <c r="BN3" s="66">
        <v>0.84</v>
      </c>
      <c r="BO3" s="571">
        <v>1597</v>
      </c>
      <c r="BP3" s="66">
        <v>37</v>
      </c>
      <c r="BQ3" s="66">
        <v>619</v>
      </c>
      <c r="BR3" s="66">
        <v>48</v>
      </c>
      <c r="BS3" s="66">
        <v>41</v>
      </c>
      <c r="BT3" s="69">
        <v>42313</v>
      </c>
      <c r="BU3" s="61" t="s">
        <v>387</v>
      </c>
      <c r="BV3" s="61">
        <v>0</v>
      </c>
      <c r="BW3" s="61">
        <v>1</v>
      </c>
      <c r="BX3" s="61"/>
      <c r="BY3" s="61">
        <v>0</v>
      </c>
      <c r="BZ3" s="61"/>
      <c r="CA3" s="61"/>
      <c r="CB3" s="61"/>
      <c r="CC3" s="208">
        <v>0</v>
      </c>
      <c r="CD3" s="220">
        <v>0</v>
      </c>
      <c r="CE3" s="220">
        <v>0</v>
      </c>
      <c r="CF3" s="220">
        <v>0</v>
      </c>
      <c r="CG3" s="220">
        <v>0</v>
      </c>
      <c r="CH3" s="220">
        <v>0</v>
      </c>
      <c r="CI3" s="220">
        <v>0</v>
      </c>
      <c r="CJ3" s="114">
        <v>1</v>
      </c>
      <c r="CK3" s="114">
        <v>0</v>
      </c>
      <c r="CL3" s="114">
        <v>0</v>
      </c>
      <c r="CM3" s="114">
        <v>0</v>
      </c>
      <c r="CN3" s="114">
        <v>0</v>
      </c>
      <c r="CO3" s="114">
        <v>0</v>
      </c>
      <c r="CP3" s="326">
        <v>0</v>
      </c>
      <c r="CQ3" s="326">
        <v>0</v>
      </c>
      <c r="CR3" s="326">
        <v>0</v>
      </c>
      <c r="CS3" s="326">
        <v>0</v>
      </c>
      <c r="CT3" s="326">
        <v>0</v>
      </c>
      <c r="CU3" s="326">
        <v>0</v>
      </c>
      <c r="CV3" s="299"/>
      <c r="CW3" s="299"/>
      <c r="CX3" s="299"/>
      <c r="CY3" s="299"/>
      <c r="CZ3" s="221"/>
      <c r="DA3" s="221"/>
      <c r="DB3" s="221"/>
      <c r="DC3" s="221"/>
      <c r="DD3" s="221"/>
      <c r="DE3" s="61">
        <v>0</v>
      </c>
      <c r="DF3" s="90">
        <v>0</v>
      </c>
      <c r="DG3" s="61"/>
      <c r="DH3" s="61"/>
      <c r="DI3" s="61"/>
      <c r="DJ3" s="90">
        <v>1</v>
      </c>
      <c r="DK3" s="90">
        <v>1</v>
      </c>
      <c r="DL3" s="90">
        <v>1</v>
      </c>
      <c r="DM3" s="61" t="s">
        <v>388</v>
      </c>
      <c r="DN3" s="254">
        <v>1</v>
      </c>
      <c r="DO3" s="208">
        <v>0</v>
      </c>
      <c r="DP3" s="208">
        <v>0</v>
      </c>
      <c r="DQ3" s="208">
        <v>0</v>
      </c>
      <c r="DR3" s="208">
        <v>1</v>
      </c>
      <c r="DS3" s="212">
        <v>1</v>
      </c>
      <c r="DT3" s="208">
        <v>1</v>
      </c>
      <c r="DU3" s="208">
        <v>0</v>
      </c>
      <c r="DV3" s="208">
        <v>0</v>
      </c>
      <c r="DW3" s="208">
        <v>0</v>
      </c>
      <c r="DX3" s="208">
        <v>0</v>
      </c>
      <c r="DY3" s="206">
        <v>0</v>
      </c>
      <c r="EB3" s="223">
        <v>0</v>
      </c>
      <c r="EC3" s="223">
        <v>0</v>
      </c>
      <c r="ED3" s="223">
        <v>97</v>
      </c>
      <c r="EE3" s="223"/>
      <c r="EG3" s="258">
        <v>42320</v>
      </c>
      <c r="EH3" s="133">
        <v>0.93</v>
      </c>
      <c r="EI3" s="225">
        <v>41</v>
      </c>
      <c r="EJ3" s="225">
        <v>64</v>
      </c>
      <c r="EK3" s="225"/>
      <c r="EL3" s="225" t="s">
        <v>381</v>
      </c>
      <c r="EM3" s="225"/>
      <c r="EN3" s="133" t="s">
        <v>389</v>
      </c>
      <c r="EO3" s="259">
        <v>2</v>
      </c>
      <c r="EP3" s="135">
        <v>42318</v>
      </c>
      <c r="EQ3" s="164" t="s">
        <v>383</v>
      </c>
      <c r="ER3" s="61">
        <v>115</v>
      </c>
      <c r="ES3" s="61">
        <v>55</v>
      </c>
      <c r="ET3" s="61">
        <v>65</v>
      </c>
      <c r="EU3" s="133">
        <v>0</v>
      </c>
      <c r="EV3" s="133"/>
      <c r="EW3" s="61">
        <v>9</v>
      </c>
      <c r="EX3" s="61">
        <v>9</v>
      </c>
      <c r="EY3" s="61">
        <v>49</v>
      </c>
      <c r="EZ3" s="61">
        <v>33</v>
      </c>
      <c r="FA3" s="61">
        <v>12</v>
      </c>
      <c r="FB3" s="61">
        <v>15</v>
      </c>
      <c r="FC3" s="61">
        <v>46</v>
      </c>
      <c r="FD3" s="61">
        <v>21</v>
      </c>
      <c r="FE3" s="61">
        <v>32</v>
      </c>
      <c r="FF3" s="61">
        <v>90</v>
      </c>
      <c r="FG3" s="61">
        <v>405</v>
      </c>
      <c r="FH3" s="91">
        <v>90</v>
      </c>
      <c r="FI3" s="91">
        <v>405</v>
      </c>
      <c r="FJ3" s="227">
        <v>103.05</v>
      </c>
      <c r="FK3" s="227">
        <v>60.892984922710554</v>
      </c>
      <c r="FL3" s="228">
        <v>126.30000000000001</v>
      </c>
      <c r="FM3" s="228">
        <v>57.150000000000006</v>
      </c>
      <c r="FN3" s="228">
        <v>74.631576863060104</v>
      </c>
      <c r="FO3" s="228">
        <v>33.770345350149526</v>
      </c>
      <c r="FP3" s="228">
        <v>54.750593824228034</v>
      </c>
      <c r="FQ3" s="228"/>
      <c r="FR3" s="193">
        <v>0</v>
      </c>
      <c r="FS3" s="230">
        <v>82</v>
      </c>
      <c r="FT3" s="230">
        <v>82</v>
      </c>
      <c r="FU3" s="230">
        <v>240</v>
      </c>
      <c r="FV3" s="229">
        <v>5</v>
      </c>
      <c r="FW3" s="229">
        <v>6.6</v>
      </c>
      <c r="FX3" s="229">
        <v>16.399999999999999</v>
      </c>
      <c r="FY3" s="229">
        <v>1</v>
      </c>
      <c r="FZ3" s="133">
        <v>29.4</v>
      </c>
      <c r="GA3" s="129">
        <v>20</v>
      </c>
      <c r="GB3" s="238">
        <v>10.1</v>
      </c>
      <c r="GC3" s="238">
        <v>4.0999999999999996</v>
      </c>
      <c r="GD3" s="238">
        <v>159</v>
      </c>
      <c r="GE3" s="238">
        <v>92.8</v>
      </c>
      <c r="GF3" s="238">
        <v>34</v>
      </c>
      <c r="GG3" s="133">
        <v>0</v>
      </c>
      <c r="GH3" s="133">
        <v>1</v>
      </c>
      <c r="GI3" s="133">
        <v>1</v>
      </c>
      <c r="GJ3" s="133">
        <v>1</v>
      </c>
      <c r="GK3" s="231">
        <v>37</v>
      </c>
      <c r="GL3" s="133">
        <v>0</v>
      </c>
      <c r="GM3" s="133">
        <v>0</v>
      </c>
      <c r="GN3" s="133">
        <v>0</v>
      </c>
      <c r="GO3" s="133">
        <v>0</v>
      </c>
      <c r="GP3" s="61">
        <v>83.6</v>
      </c>
      <c r="GQ3" s="106">
        <v>49.399840267235348</v>
      </c>
      <c r="GR3" s="111">
        <v>0.38490566037735846</v>
      </c>
      <c r="GS3" s="61">
        <v>0</v>
      </c>
      <c r="GT3" s="111">
        <v>0.46875</v>
      </c>
      <c r="GU3" s="62">
        <v>0</v>
      </c>
      <c r="GV3" s="106">
        <v>13.9</v>
      </c>
      <c r="GW3" s="61">
        <v>0</v>
      </c>
      <c r="GX3" s="106">
        <v>30</v>
      </c>
      <c r="GY3" s="61">
        <v>0</v>
      </c>
      <c r="GZ3" s="745">
        <v>47</v>
      </c>
      <c r="HA3" s="133">
        <v>16</v>
      </c>
      <c r="HB3" s="133">
        <v>0.42</v>
      </c>
      <c r="HC3" s="61">
        <v>1</v>
      </c>
      <c r="HD3" s="236">
        <v>92.260206999999994</v>
      </c>
      <c r="HE3" s="236">
        <v>96.873216999999997</v>
      </c>
      <c r="HF3" s="144">
        <v>56.589861999999997</v>
      </c>
      <c r="HG3" s="236">
        <v>154.316666</v>
      </c>
      <c r="HH3" s="125">
        <v>90.146265999999997</v>
      </c>
      <c r="HI3" s="236">
        <v>71.086297000000002</v>
      </c>
      <c r="HJ3" s="144">
        <v>41.526066999999998</v>
      </c>
      <c r="HK3" s="236">
        <v>83.230368999999996</v>
      </c>
      <c r="HL3" s="144">
        <v>48.620199</v>
      </c>
      <c r="HM3" s="236">
        <v>53.93479</v>
      </c>
      <c r="HN3" s="144">
        <v>4.9105920000000003</v>
      </c>
      <c r="HO3" s="144">
        <v>2.868592</v>
      </c>
      <c r="HP3" s="236">
        <v>146.346191</v>
      </c>
      <c r="HQ3" s="144">
        <v>85.490200000000002</v>
      </c>
      <c r="HR3" s="236">
        <v>67.892071000000001</v>
      </c>
      <c r="HS3" s="144">
        <v>39.660114999999998</v>
      </c>
      <c r="HT3" s="236">
        <v>78.454120000000003</v>
      </c>
      <c r="HU3" s="144">
        <v>45.830084999999997</v>
      </c>
      <c r="HV3" s="236">
        <v>53.608584</v>
      </c>
      <c r="HW3" s="144">
        <v>0</v>
      </c>
      <c r="HX3" s="237">
        <v>0.62775602604063518</v>
      </c>
      <c r="HY3" s="238">
        <v>37.5</v>
      </c>
      <c r="HZ3" s="237">
        <v>7.8</v>
      </c>
      <c r="IA3" s="237">
        <v>33</v>
      </c>
      <c r="IB3" s="237">
        <v>6.3</v>
      </c>
      <c r="IC3" s="237">
        <v>25.6</v>
      </c>
      <c r="ID3" s="237">
        <v>5.9</v>
      </c>
      <c r="IE3" s="237">
        <v>132.84615384615387</v>
      </c>
      <c r="IF3" s="237">
        <v>78.499746173643231</v>
      </c>
      <c r="IG3" s="133"/>
      <c r="IH3" s="161">
        <v>0.27</v>
      </c>
      <c r="II3" s="161">
        <v>1148</v>
      </c>
      <c r="IJ3" s="161">
        <v>1082</v>
      </c>
      <c r="IK3" s="161">
        <v>1062</v>
      </c>
      <c r="IL3" s="161">
        <v>1250</v>
      </c>
      <c r="IM3" s="161">
        <v>1204</v>
      </c>
      <c r="IN3" s="161">
        <v>1133</v>
      </c>
      <c r="IO3" s="161"/>
      <c r="IP3" s="106">
        <v>1146.5</v>
      </c>
      <c r="IQ3" s="161">
        <v>1828</v>
      </c>
      <c r="IR3" s="161">
        <v>362</v>
      </c>
      <c r="IS3" s="161">
        <v>367</v>
      </c>
      <c r="IT3" s="161">
        <v>354</v>
      </c>
      <c r="IU3" s="61"/>
      <c r="IV3" s="161">
        <v>348</v>
      </c>
      <c r="IW3" s="161">
        <v>350</v>
      </c>
      <c r="IX3" s="161"/>
      <c r="IY3" s="106">
        <v>356.2</v>
      </c>
      <c r="IZ3" s="161">
        <v>210</v>
      </c>
      <c r="JA3" s="240">
        <v>33.516899466478549</v>
      </c>
      <c r="JB3" s="241">
        <v>1</v>
      </c>
      <c r="JC3" s="90">
        <v>1</v>
      </c>
      <c r="JD3" s="260">
        <v>3</v>
      </c>
      <c r="JE3" s="261">
        <v>0</v>
      </c>
      <c r="JF3" s="261"/>
      <c r="JG3" s="90">
        <v>1</v>
      </c>
      <c r="JH3" s="90">
        <v>1</v>
      </c>
      <c r="JI3" s="90"/>
      <c r="JJ3" s="90">
        <v>1</v>
      </c>
      <c r="JK3" s="61" t="s">
        <v>388</v>
      </c>
      <c r="JL3" s="262"/>
      <c r="JM3" s="198">
        <v>2</v>
      </c>
      <c r="JN3" s="244">
        <v>42317</v>
      </c>
      <c r="JO3" s="69">
        <v>43272</v>
      </c>
      <c r="JP3" s="201">
        <v>0</v>
      </c>
      <c r="JQ3" s="69">
        <v>43272</v>
      </c>
      <c r="JR3" s="245">
        <v>31</v>
      </c>
      <c r="JS3" s="243">
        <v>0</v>
      </c>
      <c r="JT3" s="69">
        <v>43272</v>
      </c>
      <c r="JU3" s="245">
        <v>31</v>
      </c>
      <c r="JV3" s="243">
        <v>0</v>
      </c>
      <c r="JW3" s="246">
        <v>43272</v>
      </c>
      <c r="JX3" s="245">
        <v>31</v>
      </c>
      <c r="JY3" s="245">
        <v>31</v>
      </c>
      <c r="JZ3" s="245">
        <v>955</v>
      </c>
      <c r="KA3" s="247"/>
      <c r="KB3" s="245"/>
      <c r="KC3" s="248"/>
      <c r="KD3" s="63">
        <v>0</v>
      </c>
      <c r="KE3" s="263">
        <v>1</v>
      </c>
      <c r="KF3" s="263" t="s">
        <v>390</v>
      </c>
      <c r="KG3" s="250">
        <v>116</v>
      </c>
      <c r="KH3" s="250">
        <v>54</v>
      </c>
      <c r="KI3" s="250">
        <v>53.2</v>
      </c>
      <c r="KJ3" s="251">
        <v>-16.899999999999999</v>
      </c>
      <c r="KK3" s="250">
        <v>-13.8</v>
      </c>
      <c r="KL3" s="250">
        <v>71.12</v>
      </c>
      <c r="KM3" s="250">
        <v>41.2</v>
      </c>
      <c r="KN3" s="250">
        <v>4.2</v>
      </c>
      <c r="KO3" s="250">
        <v>1</v>
      </c>
      <c r="KP3" s="250">
        <v>0</v>
      </c>
      <c r="KQ3" s="92"/>
      <c r="KR3" s="93">
        <v>0.38490566037735846</v>
      </c>
      <c r="KS3" s="264">
        <v>47</v>
      </c>
      <c r="KT3" s="265">
        <v>37.799999999999997</v>
      </c>
      <c r="KU3" s="264">
        <v>-20.98</v>
      </c>
      <c r="KV3" s="265">
        <v>-26.2</v>
      </c>
      <c r="KW3" s="265">
        <v>-23.6</v>
      </c>
      <c r="KX3" s="265">
        <v>401</v>
      </c>
      <c r="KY3" s="265">
        <v>-19.7</v>
      </c>
      <c r="KZ3" s="265">
        <v>-19.100000000000001</v>
      </c>
      <c r="LA3" s="265">
        <v>502</v>
      </c>
      <c r="LB3" s="265">
        <v>-22.6</v>
      </c>
      <c r="LC3" s="265">
        <v>-21.4</v>
      </c>
      <c r="LD3" s="265">
        <v>421</v>
      </c>
      <c r="LE3" s="118">
        <v>42318</v>
      </c>
      <c r="LF3" s="454">
        <v>0</v>
      </c>
      <c r="LG3" s="454"/>
      <c r="LH3" s="455">
        <v>47</v>
      </c>
      <c r="LI3" s="455">
        <v>36.909999999999997</v>
      </c>
      <c r="LJ3" s="455">
        <v>-18.11</v>
      </c>
      <c r="LK3" s="455">
        <v>-22.2</v>
      </c>
      <c r="LL3" s="455">
        <v>-19.100000000000001</v>
      </c>
      <c r="LM3" s="455">
        <v>341</v>
      </c>
      <c r="LN3" s="455">
        <v>-17.899999999999999</v>
      </c>
      <c r="LO3" s="455">
        <v>-17.2</v>
      </c>
      <c r="LP3" s="455">
        <v>341</v>
      </c>
      <c r="LQ3" s="455">
        <v>-20</v>
      </c>
      <c r="LR3" s="455">
        <v>-18.2</v>
      </c>
      <c r="LS3" s="455">
        <v>341</v>
      </c>
      <c r="LT3" s="500">
        <v>39.54</v>
      </c>
      <c r="LU3" s="693">
        <v>-22.89</v>
      </c>
      <c r="LV3" s="500">
        <v>-17.100000000000001</v>
      </c>
      <c r="LW3" s="500">
        <v>1</v>
      </c>
      <c r="LX3" s="500">
        <v>-15.8</v>
      </c>
      <c r="LY3" s="500">
        <v>2</v>
      </c>
      <c r="LZ3" s="690">
        <v>53.608584</v>
      </c>
      <c r="MA3" s="455"/>
      <c r="MC3" s="253">
        <v>16</v>
      </c>
      <c r="MD3" s="274"/>
      <c r="ME3" s="581">
        <v>2</v>
      </c>
      <c r="MF3" s="135">
        <v>42313</v>
      </c>
      <c r="MI3" s="584">
        <v>23.4603</v>
      </c>
      <c r="MQ3" s="135"/>
      <c r="MR3" s="585"/>
      <c r="MS3" s="585"/>
      <c r="MT3" s="133">
        <v>0</v>
      </c>
      <c r="MU3" s="585"/>
      <c r="MV3" s="585"/>
      <c r="MW3" s="585"/>
      <c r="MX3" s="585"/>
      <c r="MY3" s="585"/>
      <c r="MZ3" s="238">
        <v>2032</v>
      </c>
      <c r="NA3" s="133">
        <v>16</v>
      </c>
      <c r="NB3" s="238">
        <v>6</v>
      </c>
      <c r="ND3" s="876">
        <v>2</v>
      </c>
      <c r="NE3" s="877" t="s">
        <v>64</v>
      </c>
      <c r="NF3" s="877" t="s">
        <v>64</v>
      </c>
      <c r="NG3" s="877" t="s">
        <v>64</v>
      </c>
      <c r="NH3" s="877" t="s">
        <v>64</v>
      </c>
      <c r="NI3" s="877" t="s">
        <v>64</v>
      </c>
      <c r="NJ3" s="877" t="s">
        <v>64</v>
      </c>
      <c r="NK3" s="877" t="s">
        <v>64</v>
      </c>
      <c r="NL3" s="877" t="s">
        <v>64</v>
      </c>
      <c r="NM3" s="877" t="s">
        <v>64</v>
      </c>
      <c r="NN3" s="877" t="s">
        <v>64</v>
      </c>
      <c r="NO3" s="877" t="s">
        <v>64</v>
      </c>
      <c r="NP3" s="877" t="s">
        <v>64</v>
      </c>
      <c r="NQ3" s="877" t="s">
        <v>64</v>
      </c>
      <c r="NR3" s="877" t="s">
        <v>64</v>
      </c>
      <c r="NS3" s="877" t="s">
        <v>64</v>
      </c>
      <c r="NT3" s="877" t="s">
        <v>64</v>
      </c>
      <c r="NU3" s="877" t="s">
        <v>64</v>
      </c>
      <c r="NV3" s="877" t="s">
        <v>64</v>
      </c>
      <c r="NW3" s="877" t="s">
        <v>64</v>
      </c>
      <c r="NX3" s="877" t="s">
        <v>64</v>
      </c>
      <c r="NY3" s="877" t="s">
        <v>64</v>
      </c>
      <c r="NZ3" s="877" t="s">
        <v>64</v>
      </c>
      <c r="OA3" s="877" t="s">
        <v>64</v>
      </c>
      <c r="OB3" s="877" t="s">
        <v>64</v>
      </c>
      <c r="OC3" s="877" t="s">
        <v>64</v>
      </c>
      <c r="OD3" s="877" t="s">
        <v>64</v>
      </c>
      <c r="OE3" s="877" t="s">
        <v>64</v>
      </c>
      <c r="OF3" s="877" t="s">
        <v>64</v>
      </c>
      <c r="OG3" s="877" t="s">
        <v>64</v>
      </c>
      <c r="OH3" s="877" t="s">
        <v>64</v>
      </c>
      <c r="OI3" s="877" t="s">
        <v>64</v>
      </c>
      <c r="OJ3" s="877" t="s">
        <v>64</v>
      </c>
      <c r="OK3" s="877" t="s">
        <v>64</v>
      </c>
      <c r="OL3" s="877" t="s">
        <v>64</v>
      </c>
    </row>
    <row r="4" spans="1:402" s="221" customFormat="1" ht="16.5" customHeight="1" x14ac:dyDescent="0.25">
      <c r="A4" s="221">
        <v>3</v>
      </c>
      <c r="B4" s="221">
        <v>0</v>
      </c>
      <c r="C4" s="221">
        <v>0</v>
      </c>
      <c r="D4" s="206">
        <v>2</v>
      </c>
      <c r="E4" s="267">
        <v>3</v>
      </c>
      <c r="F4" s="880">
        <v>3</v>
      </c>
      <c r="G4" s="883"/>
      <c r="H4" s="232" t="s">
        <v>391</v>
      </c>
      <c r="I4" s="641" t="s">
        <v>392</v>
      </c>
      <c r="J4" s="69">
        <v>9295</v>
      </c>
      <c r="K4" s="256">
        <v>89</v>
      </c>
      <c r="L4" s="342">
        <v>64</v>
      </c>
      <c r="M4" s="342">
        <v>159</v>
      </c>
      <c r="N4" s="342">
        <v>25.315454293738377</v>
      </c>
      <c r="O4" s="210">
        <v>1.659608795204139</v>
      </c>
      <c r="P4" s="208">
        <v>1</v>
      </c>
      <c r="Q4" s="61">
        <v>160</v>
      </c>
      <c r="R4" s="61">
        <v>90</v>
      </c>
      <c r="S4" s="61">
        <v>0</v>
      </c>
      <c r="T4" s="62">
        <v>2</v>
      </c>
      <c r="U4" s="325">
        <v>1</v>
      </c>
      <c r="V4" s="325">
        <v>2</v>
      </c>
      <c r="W4" s="325">
        <v>1</v>
      </c>
      <c r="X4" s="115">
        <v>0</v>
      </c>
      <c r="Y4" s="325">
        <v>1</v>
      </c>
      <c r="Z4" s="325">
        <v>0</v>
      </c>
      <c r="AA4" s="329">
        <v>0</v>
      </c>
      <c r="AB4" s="328">
        <v>0</v>
      </c>
      <c r="AC4" s="61"/>
      <c r="AD4" s="61"/>
      <c r="AE4" s="61"/>
      <c r="AF4" s="592">
        <v>128</v>
      </c>
      <c r="AG4" s="602">
        <v>1.86</v>
      </c>
      <c r="AH4" s="603">
        <v>25</v>
      </c>
      <c r="AI4" s="603">
        <v>0</v>
      </c>
      <c r="AJ4" s="602">
        <v>11</v>
      </c>
      <c r="AK4" s="603">
        <v>33</v>
      </c>
      <c r="AL4" s="603"/>
      <c r="AM4" s="605">
        <v>320</v>
      </c>
      <c r="AN4" s="214">
        <v>5.768320995793772</v>
      </c>
      <c r="AO4" s="212">
        <v>233</v>
      </c>
      <c r="AP4" s="212">
        <v>146</v>
      </c>
      <c r="AQ4" s="212">
        <v>58</v>
      </c>
      <c r="AR4" s="212">
        <v>143</v>
      </c>
      <c r="AS4" s="215">
        <v>2.33</v>
      </c>
      <c r="AT4" s="212"/>
      <c r="AU4" s="556">
        <v>42109</v>
      </c>
      <c r="AV4" s="557">
        <v>42109</v>
      </c>
      <c r="AW4" s="211">
        <v>1.86</v>
      </c>
      <c r="AX4" s="211">
        <v>67</v>
      </c>
      <c r="AY4" s="211"/>
      <c r="AZ4" s="602">
        <v>140</v>
      </c>
      <c r="BA4" s="558">
        <v>42109</v>
      </c>
      <c r="BB4" s="65">
        <v>21.16</v>
      </c>
      <c r="BC4" s="217">
        <v>1183</v>
      </c>
      <c r="BD4" s="66">
        <v>21.16</v>
      </c>
      <c r="BE4" s="218">
        <v>549.87149616455042</v>
      </c>
      <c r="BF4" s="66">
        <v>137.30000000000001</v>
      </c>
      <c r="BG4" s="68">
        <v>1.3255156633631482</v>
      </c>
      <c r="BH4" s="219">
        <v>1.3255156633631482</v>
      </c>
      <c r="BI4" s="219">
        <v>2.7402612076264297</v>
      </c>
      <c r="BJ4" s="219">
        <v>2.137670537236755</v>
      </c>
      <c r="BK4" s="66">
        <v>2.21</v>
      </c>
      <c r="BL4" s="66">
        <v>1.65</v>
      </c>
      <c r="BM4" s="66">
        <v>52</v>
      </c>
      <c r="BN4" s="66">
        <v>0.84</v>
      </c>
      <c r="BO4" s="571">
        <v>272.2</v>
      </c>
      <c r="BP4" s="66">
        <v>49</v>
      </c>
      <c r="BQ4" s="66">
        <v>21</v>
      </c>
      <c r="BR4" s="66">
        <v>31</v>
      </c>
      <c r="BS4" s="66">
        <v>34</v>
      </c>
      <c r="BT4" s="69" t="s">
        <v>393</v>
      </c>
      <c r="BU4" s="61" t="s">
        <v>394</v>
      </c>
      <c r="BV4" s="61">
        <v>0</v>
      </c>
      <c r="BW4" s="61"/>
      <c r="BX4" s="61"/>
      <c r="BY4" s="31">
        <v>1</v>
      </c>
      <c r="BZ4" s="94" t="s">
        <v>395</v>
      </c>
      <c r="CA4" s="61">
        <v>0</v>
      </c>
      <c r="CB4" s="61" t="s">
        <v>396</v>
      </c>
      <c r="CC4" s="208">
        <v>0</v>
      </c>
      <c r="CD4" s="220">
        <v>0</v>
      </c>
      <c r="CE4" s="220">
        <v>0</v>
      </c>
      <c r="CF4" s="220">
        <v>0</v>
      </c>
      <c r="CG4" s="220">
        <v>1</v>
      </c>
      <c r="CH4" s="220">
        <v>0</v>
      </c>
      <c r="CI4" s="220"/>
      <c r="CJ4" s="114">
        <v>1</v>
      </c>
      <c r="CK4" s="114">
        <v>0</v>
      </c>
      <c r="CL4" s="114">
        <v>1</v>
      </c>
      <c r="CM4" s="114">
        <v>0</v>
      </c>
      <c r="CN4" s="114">
        <v>1</v>
      </c>
      <c r="CO4" s="114">
        <v>1</v>
      </c>
      <c r="CP4" s="326">
        <v>0</v>
      </c>
      <c r="CQ4" s="326">
        <v>0</v>
      </c>
      <c r="CR4" s="326">
        <v>0</v>
      </c>
      <c r="CS4" s="326">
        <v>0</v>
      </c>
      <c r="CT4" s="326">
        <v>0</v>
      </c>
      <c r="CU4" s="326"/>
      <c r="CV4" s="299"/>
      <c r="CW4" s="299"/>
      <c r="CX4" s="299"/>
      <c r="CY4" s="299"/>
      <c r="DE4" s="61">
        <v>0</v>
      </c>
      <c r="DF4" s="90">
        <v>1</v>
      </c>
      <c r="DG4" s="61">
        <v>2012</v>
      </c>
      <c r="DH4" s="61">
        <v>0</v>
      </c>
      <c r="DI4" s="61"/>
      <c r="DJ4" s="90">
        <v>1</v>
      </c>
      <c r="DK4" s="90">
        <v>0</v>
      </c>
      <c r="DL4" s="90"/>
      <c r="DM4" s="61"/>
      <c r="DN4" s="61">
        <v>0</v>
      </c>
      <c r="DO4" s="208">
        <v>0</v>
      </c>
      <c r="DP4" s="208">
        <v>0</v>
      </c>
      <c r="DQ4" s="208">
        <v>0</v>
      </c>
      <c r="DR4" s="208">
        <v>1</v>
      </c>
      <c r="DS4" s="212">
        <v>1</v>
      </c>
      <c r="DT4" s="208">
        <v>1</v>
      </c>
      <c r="DU4" s="208">
        <v>0</v>
      </c>
      <c r="DV4" s="208">
        <v>0</v>
      </c>
      <c r="DW4" s="208">
        <v>0</v>
      </c>
      <c r="DX4" s="208">
        <v>0</v>
      </c>
      <c r="DY4" s="206">
        <v>0</v>
      </c>
      <c r="EB4" s="223">
        <v>1</v>
      </c>
      <c r="EC4" s="223"/>
      <c r="ED4" s="223"/>
      <c r="EE4" s="223"/>
      <c r="EG4" s="266">
        <v>42109</v>
      </c>
      <c r="EH4" s="133">
        <v>1.46</v>
      </c>
      <c r="EI4" s="225">
        <v>100</v>
      </c>
      <c r="EJ4" s="225">
        <v>69</v>
      </c>
      <c r="EK4" s="225"/>
      <c r="EL4" s="225">
        <v>103</v>
      </c>
      <c r="EM4" s="225">
        <v>94</v>
      </c>
      <c r="EN4" s="133" t="s">
        <v>397</v>
      </c>
      <c r="EO4" s="267">
        <v>3</v>
      </c>
      <c r="EP4" s="135">
        <v>42109</v>
      </c>
      <c r="EQ4" s="268" t="s">
        <v>383</v>
      </c>
      <c r="ER4" s="61">
        <v>160</v>
      </c>
      <c r="ES4" s="61">
        <v>90</v>
      </c>
      <c r="ET4" s="61">
        <v>60</v>
      </c>
      <c r="EU4" s="61">
        <v>0</v>
      </c>
      <c r="EV4" s="61"/>
      <c r="EW4" s="61">
        <v>10</v>
      </c>
      <c r="EX4" s="61">
        <v>10</v>
      </c>
      <c r="EY4" s="61">
        <v>44</v>
      </c>
      <c r="EZ4" s="61">
        <v>22</v>
      </c>
      <c r="FA4" s="61">
        <v>16</v>
      </c>
      <c r="FB4" s="61">
        <v>21</v>
      </c>
      <c r="FC4" s="61">
        <v>45</v>
      </c>
      <c r="FD4" s="61">
        <v>21</v>
      </c>
      <c r="FE4" s="61">
        <v>30</v>
      </c>
      <c r="FF4" s="61">
        <v>150</v>
      </c>
      <c r="FG4" s="61">
        <v>340</v>
      </c>
      <c r="FH4" s="91">
        <v>150</v>
      </c>
      <c r="FI4" s="91">
        <v>340</v>
      </c>
      <c r="FJ4" s="227">
        <v>89.65</v>
      </c>
      <c r="FK4" s="227">
        <v>54.018754455306848</v>
      </c>
      <c r="FL4" s="228">
        <v>103.6</v>
      </c>
      <c r="FM4" s="228">
        <v>34.6</v>
      </c>
      <c r="FN4" s="228">
        <v>62.424349822306617</v>
      </c>
      <c r="FO4" s="228">
        <v>20.848286716716306</v>
      </c>
      <c r="FP4" s="228">
        <v>66.602316602316606</v>
      </c>
      <c r="FQ4" s="228"/>
      <c r="FR4" s="193">
        <v>0</v>
      </c>
      <c r="FS4" s="230">
        <v>67</v>
      </c>
      <c r="FT4" s="230">
        <v>97.2</v>
      </c>
      <c r="FU4" s="230">
        <v>310</v>
      </c>
      <c r="FV4" s="229">
        <v>5.2</v>
      </c>
      <c r="FW4" s="229">
        <v>5.04</v>
      </c>
      <c r="FX4" s="229">
        <v>12.884615384615385</v>
      </c>
      <c r="FY4" s="229">
        <v>0.68930041152263377</v>
      </c>
      <c r="FZ4" s="133">
        <v>36.6</v>
      </c>
      <c r="GA4" s="129">
        <v>22.6</v>
      </c>
      <c r="GB4" s="238">
        <v>3.2</v>
      </c>
      <c r="GC4" s="238">
        <v>1.9</v>
      </c>
      <c r="GD4" s="238">
        <v>90.1</v>
      </c>
      <c r="GE4" s="238">
        <v>65.8</v>
      </c>
      <c r="GF4" s="238">
        <v>22.9</v>
      </c>
      <c r="GG4" s="133">
        <v>0</v>
      </c>
      <c r="GH4" s="133">
        <v>1</v>
      </c>
      <c r="GI4" s="133">
        <v>1</v>
      </c>
      <c r="GJ4" s="133">
        <v>0</v>
      </c>
      <c r="GK4" s="231">
        <v>20</v>
      </c>
      <c r="GL4" s="133">
        <v>0</v>
      </c>
      <c r="GM4" s="133">
        <v>0</v>
      </c>
      <c r="GN4" s="133">
        <v>0</v>
      </c>
      <c r="GO4" s="133">
        <v>0</v>
      </c>
      <c r="GP4" s="61">
        <v>45.900000000000006</v>
      </c>
      <c r="GQ4" s="106">
        <v>27.657120239805735</v>
      </c>
      <c r="GR4" s="111">
        <v>0.6071428571428571</v>
      </c>
      <c r="GS4" s="61">
        <v>0</v>
      </c>
      <c r="GT4" s="111">
        <v>0.95833333333333337</v>
      </c>
      <c r="GU4" s="62">
        <v>1</v>
      </c>
      <c r="GV4" s="106">
        <v>14.6</v>
      </c>
      <c r="GW4" s="61">
        <v>0</v>
      </c>
      <c r="GX4" s="106">
        <v>22</v>
      </c>
      <c r="GY4" s="61">
        <v>0</v>
      </c>
      <c r="GZ4" s="745">
        <v>25</v>
      </c>
      <c r="HA4" s="133">
        <v>14</v>
      </c>
      <c r="HB4" s="133">
        <v>0.38</v>
      </c>
      <c r="HC4" s="61">
        <v>1</v>
      </c>
      <c r="HD4" s="236">
        <v>80.933222000000001</v>
      </c>
      <c r="HE4" s="236">
        <v>84.979883000000001</v>
      </c>
      <c r="HF4" s="144">
        <v>49.589911999999998</v>
      </c>
      <c r="HG4" s="236">
        <v>105.86653200000001</v>
      </c>
      <c r="HH4" s="125">
        <v>61.778292</v>
      </c>
      <c r="HI4" s="236">
        <v>32.626069000000001</v>
      </c>
      <c r="HJ4" s="144">
        <v>19.038905</v>
      </c>
      <c r="HK4" s="236">
        <v>73.240463000000005</v>
      </c>
      <c r="HL4" s="144">
        <v>42.739387000000001</v>
      </c>
      <c r="HM4" s="236">
        <v>69.181884999999994</v>
      </c>
      <c r="HN4" s="144">
        <v>4.8338710000000003</v>
      </c>
      <c r="HO4" s="144">
        <v>2.8208000000000002</v>
      </c>
      <c r="HP4" s="236">
        <v>109.679535</v>
      </c>
      <c r="HQ4" s="144">
        <v>64.003365000000002</v>
      </c>
      <c r="HR4" s="236">
        <v>34.682955</v>
      </c>
      <c r="HS4" s="144">
        <v>20.239197999999998</v>
      </c>
      <c r="HT4" s="236">
        <v>74.996579999999994</v>
      </c>
      <c r="HU4" s="144">
        <v>43.764167</v>
      </c>
      <c r="HV4" s="236">
        <v>68.377915999999999</v>
      </c>
      <c r="HW4" s="144">
        <v>0</v>
      </c>
      <c r="HX4" s="237">
        <v>0.80270772447708016</v>
      </c>
      <c r="HY4" s="238">
        <v>38.9</v>
      </c>
      <c r="HZ4" s="237">
        <v>6.5</v>
      </c>
      <c r="IA4" s="237">
        <v>25.1</v>
      </c>
      <c r="IB4" s="237">
        <v>6.4</v>
      </c>
      <c r="IC4" s="237">
        <v>12.3</v>
      </c>
      <c r="ID4" s="237">
        <v>5</v>
      </c>
      <c r="IE4" s="237">
        <v>125.77906051282052</v>
      </c>
      <c r="IF4" s="237">
        <v>75.788379090476653</v>
      </c>
      <c r="IG4" s="133"/>
      <c r="IH4" s="161">
        <v>0.33</v>
      </c>
      <c r="II4" s="61">
        <v>910</v>
      </c>
      <c r="IJ4" s="61">
        <v>815</v>
      </c>
      <c r="IK4" s="61">
        <v>909</v>
      </c>
      <c r="IL4" s="61">
        <v>1049</v>
      </c>
      <c r="IM4" s="61">
        <v>1013</v>
      </c>
      <c r="IN4" s="61">
        <v>1058</v>
      </c>
      <c r="IO4" s="61"/>
      <c r="IP4" s="106">
        <v>959</v>
      </c>
      <c r="IQ4" s="61">
        <v>1879</v>
      </c>
      <c r="IR4" s="61"/>
      <c r="IS4" s="61"/>
      <c r="IT4" s="61"/>
      <c r="IU4" s="61">
        <v>311</v>
      </c>
      <c r="IV4" s="61">
        <v>328</v>
      </c>
      <c r="IW4" s="61">
        <v>272</v>
      </c>
      <c r="IX4" s="61"/>
      <c r="IY4" s="106">
        <v>303.66666666666669</v>
      </c>
      <c r="IZ4" s="61">
        <v>210</v>
      </c>
      <c r="JA4" s="240">
        <v>35.646021951602066</v>
      </c>
      <c r="JB4" s="241">
        <v>1</v>
      </c>
      <c r="JC4" s="90">
        <v>1</v>
      </c>
      <c r="JD4" s="70">
        <v>0</v>
      </c>
      <c r="JE4" s="70">
        <v>0</v>
      </c>
      <c r="JF4" s="70"/>
      <c r="JG4" s="90">
        <v>0</v>
      </c>
      <c r="JH4" s="90">
        <v>0</v>
      </c>
      <c r="JI4" s="90"/>
      <c r="JJ4" s="90"/>
      <c r="JK4" s="61"/>
      <c r="JL4" s="262"/>
      <c r="JM4" s="198">
        <v>3</v>
      </c>
      <c r="JN4" s="244">
        <v>42109</v>
      </c>
      <c r="JO4" s="69">
        <v>43437</v>
      </c>
      <c r="JP4" s="201">
        <v>0</v>
      </c>
      <c r="JQ4" s="69">
        <v>43437</v>
      </c>
      <c r="JR4" s="245">
        <v>43</v>
      </c>
      <c r="JS4" s="243">
        <v>1</v>
      </c>
      <c r="JT4" s="69">
        <v>42264</v>
      </c>
      <c r="JU4" s="245">
        <v>5</v>
      </c>
      <c r="JV4" s="243">
        <v>1</v>
      </c>
      <c r="JW4" s="246">
        <v>42264</v>
      </c>
      <c r="JX4" s="245">
        <v>5</v>
      </c>
      <c r="JY4" s="245">
        <v>43</v>
      </c>
      <c r="JZ4" s="245">
        <v>1328</v>
      </c>
      <c r="KA4" s="247"/>
      <c r="KB4" s="245"/>
      <c r="KC4" s="248"/>
      <c r="KD4" s="63">
        <v>0</v>
      </c>
      <c r="KE4" s="263">
        <v>1</v>
      </c>
      <c r="KF4" s="263" t="s">
        <v>390</v>
      </c>
      <c r="KG4" s="250">
        <v>100.1</v>
      </c>
      <c r="KH4" s="250">
        <v>41.4</v>
      </c>
      <c r="KI4" s="250">
        <v>58.5</v>
      </c>
      <c r="KJ4" s="251">
        <v>-21.9</v>
      </c>
      <c r="KK4" s="250">
        <v>-18.5</v>
      </c>
      <c r="KL4" s="250">
        <v>58.2</v>
      </c>
      <c r="KM4" s="250">
        <v>39.200000000000003</v>
      </c>
      <c r="KN4" s="250">
        <v>6.8</v>
      </c>
      <c r="KO4" s="250"/>
      <c r="KP4" s="250">
        <v>0</v>
      </c>
      <c r="KQ4" s="92"/>
      <c r="KR4" s="93">
        <v>0.6071428571428571</v>
      </c>
      <c r="KS4" s="264">
        <v>54</v>
      </c>
      <c r="KT4" s="265">
        <v>54.6</v>
      </c>
      <c r="KU4" s="264">
        <v>-30.8</v>
      </c>
      <c r="KV4" s="265">
        <v>-34.1</v>
      </c>
      <c r="KW4" s="265">
        <v>-34.1</v>
      </c>
      <c r="KX4" s="265">
        <v>341</v>
      </c>
      <c r="KY4" s="265">
        <v>-22.9</v>
      </c>
      <c r="KZ4" s="265">
        <v>-22.9</v>
      </c>
      <c r="LA4" s="265">
        <v>341</v>
      </c>
      <c r="LB4" s="265">
        <v>-28.5</v>
      </c>
      <c r="LC4" s="265">
        <v>-28.5</v>
      </c>
      <c r="LD4" s="265">
        <v>341</v>
      </c>
      <c r="LE4" s="118">
        <v>42109</v>
      </c>
      <c r="LF4" s="454">
        <v>0</v>
      </c>
      <c r="LG4" s="454"/>
      <c r="LH4" s="455">
        <v>54</v>
      </c>
      <c r="LI4" s="455">
        <v>54.54</v>
      </c>
      <c r="LJ4" s="455">
        <v>-30.56</v>
      </c>
      <c r="LK4" s="455">
        <v>-33.5</v>
      </c>
      <c r="LL4" s="455">
        <v>-33.5</v>
      </c>
      <c r="LM4" s="455">
        <v>381</v>
      </c>
      <c r="LN4" s="455">
        <v>-20.6</v>
      </c>
      <c r="LO4" s="455">
        <v>-20.399999999999999</v>
      </c>
      <c r="LP4" s="455">
        <v>401</v>
      </c>
      <c r="LQ4" s="455">
        <v>-26.9</v>
      </c>
      <c r="LR4" s="455">
        <v>-26.9</v>
      </c>
      <c r="LS4" s="455">
        <v>381</v>
      </c>
      <c r="LT4" s="500">
        <v>54.74</v>
      </c>
      <c r="LU4" s="693">
        <v>-29.46</v>
      </c>
      <c r="LV4" s="500">
        <v>0</v>
      </c>
      <c r="LW4" s="500">
        <v>0</v>
      </c>
      <c r="LX4" s="500">
        <v>-21.2</v>
      </c>
      <c r="LY4" s="500">
        <v>1</v>
      </c>
      <c r="LZ4" s="690">
        <v>68.377915999999999</v>
      </c>
      <c r="MA4" s="455"/>
      <c r="MC4" s="253"/>
      <c r="MD4" s="274"/>
      <c r="ME4" s="581">
        <v>3</v>
      </c>
      <c r="MF4" s="135">
        <v>42109</v>
      </c>
      <c r="MI4" s="584">
        <v>111.5912</v>
      </c>
      <c r="MQ4" s="135">
        <v>42092</v>
      </c>
      <c r="MR4" s="238">
        <v>7.4</v>
      </c>
      <c r="MS4" s="238">
        <v>22</v>
      </c>
      <c r="MT4" s="133">
        <v>1</v>
      </c>
      <c r="MU4" s="133">
        <v>1</v>
      </c>
      <c r="MV4" s="133">
        <v>0</v>
      </c>
      <c r="MW4" s="133">
        <v>0</v>
      </c>
      <c r="MX4" s="133">
        <v>0</v>
      </c>
      <c r="MY4" s="238">
        <v>1</v>
      </c>
      <c r="MZ4" s="238">
        <v>320</v>
      </c>
      <c r="NA4" s="585"/>
      <c r="NB4" s="238">
        <v>3</v>
      </c>
      <c r="ND4" s="876" t="s">
        <v>64</v>
      </c>
      <c r="NE4" s="877" t="s">
        <v>64</v>
      </c>
      <c r="NF4" s="877" t="s">
        <v>64</v>
      </c>
      <c r="NG4" s="877" t="s">
        <v>64</v>
      </c>
      <c r="NH4" s="877" t="s">
        <v>64</v>
      </c>
      <c r="NI4" s="877" t="s">
        <v>64</v>
      </c>
      <c r="NJ4" s="877" t="s">
        <v>64</v>
      </c>
      <c r="NK4" s="877" t="s">
        <v>64</v>
      </c>
      <c r="NL4" s="877" t="s">
        <v>64</v>
      </c>
      <c r="NM4" s="877" t="s">
        <v>64</v>
      </c>
      <c r="NN4" s="877" t="s">
        <v>64</v>
      </c>
      <c r="NO4" s="877" t="s">
        <v>64</v>
      </c>
      <c r="NP4" s="877" t="s">
        <v>64</v>
      </c>
      <c r="NQ4" s="877" t="s">
        <v>64</v>
      </c>
      <c r="NR4" s="877" t="s">
        <v>64</v>
      </c>
      <c r="NS4" s="877" t="s">
        <v>64</v>
      </c>
      <c r="NT4" s="877" t="s">
        <v>64</v>
      </c>
      <c r="NU4" s="877" t="s">
        <v>64</v>
      </c>
      <c r="NV4" s="877" t="s">
        <v>64</v>
      </c>
      <c r="NW4" s="877" t="s">
        <v>64</v>
      </c>
      <c r="NX4" s="877" t="s">
        <v>64</v>
      </c>
      <c r="NY4" s="877" t="s">
        <v>64</v>
      </c>
      <c r="NZ4" s="877" t="s">
        <v>64</v>
      </c>
      <c r="OA4" s="877" t="s">
        <v>64</v>
      </c>
      <c r="OB4" s="877" t="s">
        <v>64</v>
      </c>
      <c r="OC4" s="877" t="s">
        <v>64</v>
      </c>
      <c r="OD4" s="877" t="s">
        <v>64</v>
      </c>
      <c r="OE4" s="877" t="s">
        <v>64</v>
      </c>
      <c r="OF4" s="877" t="s">
        <v>64</v>
      </c>
      <c r="OG4" s="877" t="s">
        <v>64</v>
      </c>
      <c r="OH4" s="877" t="s">
        <v>64</v>
      </c>
      <c r="OI4" s="877" t="s">
        <v>64</v>
      </c>
      <c r="OJ4" s="877" t="s">
        <v>64</v>
      </c>
      <c r="OK4" s="877" t="s">
        <v>64</v>
      </c>
      <c r="OL4" s="877" t="s">
        <v>64</v>
      </c>
    </row>
    <row r="5" spans="1:402" s="636" customFormat="1" ht="18" customHeight="1" x14ac:dyDescent="0.25">
      <c r="A5" s="453">
        <v>4</v>
      </c>
      <c r="B5" s="636">
        <v>0</v>
      </c>
      <c r="C5" s="636">
        <v>0</v>
      </c>
      <c r="D5" s="652">
        <v>2</v>
      </c>
      <c r="E5" s="408">
        <v>4</v>
      </c>
      <c r="F5" s="880">
        <v>4</v>
      </c>
      <c r="G5" s="883"/>
      <c r="H5" s="95" t="s">
        <v>398</v>
      </c>
      <c r="I5" s="95" t="s">
        <v>399</v>
      </c>
      <c r="J5" s="504">
        <v>10008</v>
      </c>
      <c r="K5" s="720">
        <v>88</v>
      </c>
      <c r="L5" s="671">
        <v>66</v>
      </c>
      <c r="M5" s="671">
        <v>161</v>
      </c>
      <c r="N5" s="671">
        <v>25.461980633463213</v>
      </c>
      <c r="O5" s="669">
        <v>1.6967632777841262</v>
      </c>
      <c r="P5" s="670">
        <v>1</v>
      </c>
      <c r="Q5" s="95">
        <v>150</v>
      </c>
      <c r="R5" s="95">
        <v>70</v>
      </c>
      <c r="S5" s="95">
        <v>0</v>
      </c>
      <c r="T5" s="375">
        <v>2</v>
      </c>
      <c r="U5" s="670">
        <v>0</v>
      </c>
      <c r="V5" s="670"/>
      <c r="W5" s="670">
        <v>1</v>
      </c>
      <c r="X5" s="110">
        <v>0</v>
      </c>
      <c r="Y5" s="670">
        <v>1</v>
      </c>
      <c r="Z5" s="670">
        <v>1</v>
      </c>
      <c r="AA5" s="672">
        <v>0</v>
      </c>
      <c r="AB5" s="653">
        <v>0</v>
      </c>
      <c r="AC5" s="95"/>
      <c r="AD5" s="95"/>
      <c r="AE5" s="95"/>
      <c r="AF5" s="95">
        <v>89</v>
      </c>
      <c r="AG5" s="652">
        <v>1.58</v>
      </c>
      <c r="AH5" s="670">
        <v>31</v>
      </c>
      <c r="AI5" s="670">
        <v>0</v>
      </c>
      <c r="AJ5" s="652">
        <v>10.3</v>
      </c>
      <c r="AK5" s="670">
        <v>32</v>
      </c>
      <c r="AL5" s="670"/>
      <c r="AM5" s="671">
        <v>2990</v>
      </c>
      <c r="AN5" s="674">
        <v>8.0030286663847328</v>
      </c>
      <c r="AO5" s="670">
        <v>210</v>
      </c>
      <c r="AP5" s="670">
        <v>121</v>
      </c>
      <c r="AQ5" s="670">
        <v>63</v>
      </c>
      <c r="AR5" s="670">
        <v>131</v>
      </c>
      <c r="AS5" s="675">
        <v>0.25</v>
      </c>
      <c r="AT5" s="670">
        <v>46</v>
      </c>
      <c r="AU5" s="721">
        <v>42164</v>
      </c>
      <c r="AV5" s="504">
        <v>42164</v>
      </c>
      <c r="AW5" s="652">
        <v>1.58</v>
      </c>
      <c r="AX5" s="652">
        <v>161</v>
      </c>
      <c r="AY5" s="652">
        <v>9.6999999999999993</v>
      </c>
      <c r="AZ5" s="652">
        <v>139</v>
      </c>
      <c r="BA5" s="676">
        <v>42164</v>
      </c>
      <c r="BB5" s="722">
        <v>44.01</v>
      </c>
      <c r="BC5" s="669">
        <v>1000</v>
      </c>
      <c r="BD5" s="95">
        <v>44.01</v>
      </c>
      <c r="BE5" s="677">
        <v>542.00130609357279</v>
      </c>
      <c r="BF5" s="95">
        <v>220.2</v>
      </c>
      <c r="BG5" s="678">
        <v>1.643551368562945</v>
      </c>
      <c r="BH5" s="679">
        <v>1.643551368562945</v>
      </c>
      <c r="BI5" s="679">
        <v>2.7340003330855236</v>
      </c>
      <c r="BJ5" s="679">
        <v>2.3428173146357327</v>
      </c>
      <c r="BK5" s="95">
        <v>2.37</v>
      </c>
      <c r="BL5" s="95">
        <v>1.57</v>
      </c>
      <c r="BM5" s="95">
        <v>52</v>
      </c>
      <c r="BN5" s="95">
        <v>1.39</v>
      </c>
      <c r="BO5" s="375">
        <v>3218</v>
      </c>
      <c r="BP5" s="95">
        <v>107</v>
      </c>
      <c r="BQ5" s="95">
        <v>49</v>
      </c>
      <c r="BR5" s="95">
        <v>26</v>
      </c>
      <c r="BS5" s="95">
        <v>16</v>
      </c>
      <c r="BT5" s="95" t="s">
        <v>400</v>
      </c>
      <c r="BU5" s="95"/>
      <c r="BV5" s="95">
        <v>0</v>
      </c>
      <c r="BW5" s="95">
        <v>1</v>
      </c>
      <c r="BX5" s="723">
        <v>42036</v>
      </c>
      <c r="BY5" s="95">
        <v>1</v>
      </c>
      <c r="BZ5" s="95"/>
      <c r="CA5" s="95">
        <v>1</v>
      </c>
      <c r="CB5" s="95" t="s">
        <v>401</v>
      </c>
      <c r="CC5" s="670">
        <v>0</v>
      </c>
      <c r="CD5" s="724">
        <v>1</v>
      </c>
      <c r="CE5" s="724">
        <v>0</v>
      </c>
      <c r="CF5" s="724">
        <v>1</v>
      </c>
      <c r="CG5" s="724">
        <v>0</v>
      </c>
      <c r="CH5" s="724">
        <v>1</v>
      </c>
      <c r="CI5" s="724">
        <v>1</v>
      </c>
      <c r="CJ5" s="95">
        <v>1</v>
      </c>
      <c r="CK5" s="95">
        <v>0</v>
      </c>
      <c r="CL5" s="95">
        <v>0</v>
      </c>
      <c r="CM5" s="95">
        <v>0</v>
      </c>
      <c r="CN5" s="95">
        <v>1</v>
      </c>
      <c r="CO5" s="95">
        <v>0</v>
      </c>
      <c r="CP5" s="636">
        <v>1</v>
      </c>
      <c r="CQ5" s="636">
        <v>0</v>
      </c>
      <c r="CR5" s="636">
        <v>0</v>
      </c>
      <c r="CS5" s="636">
        <v>0</v>
      </c>
      <c r="CT5" s="636">
        <v>0</v>
      </c>
      <c r="CU5" s="636">
        <v>0</v>
      </c>
      <c r="DE5" s="95">
        <v>1</v>
      </c>
      <c r="DF5" s="407">
        <v>1</v>
      </c>
      <c r="DG5" s="504">
        <v>42095</v>
      </c>
      <c r="DH5" s="95">
        <v>0</v>
      </c>
      <c r="DI5" s="95" t="s">
        <v>402</v>
      </c>
      <c r="DJ5" s="110">
        <v>0</v>
      </c>
      <c r="DK5" s="110"/>
      <c r="DL5" s="110"/>
      <c r="DM5" s="95"/>
      <c r="DN5" s="95">
        <v>0</v>
      </c>
      <c r="DO5" s="670">
        <v>0</v>
      </c>
      <c r="DP5" s="670">
        <v>1</v>
      </c>
      <c r="DQ5" s="670">
        <v>1</v>
      </c>
      <c r="DR5" s="670">
        <v>1</v>
      </c>
      <c r="DS5" s="670">
        <v>1</v>
      </c>
      <c r="DT5" s="670">
        <v>1</v>
      </c>
      <c r="DU5" s="670">
        <v>1</v>
      </c>
      <c r="DV5" s="670">
        <v>0</v>
      </c>
      <c r="DW5" s="670">
        <v>1</v>
      </c>
      <c r="DX5" s="670">
        <v>1</v>
      </c>
      <c r="DY5" s="652">
        <v>0</v>
      </c>
      <c r="EB5" s="653">
        <v>1</v>
      </c>
      <c r="EC5" s="653">
        <v>3</v>
      </c>
      <c r="ED5" s="653">
        <v>31</v>
      </c>
      <c r="EE5" s="653"/>
      <c r="EG5" s="504">
        <v>42164</v>
      </c>
      <c r="EH5" s="635">
        <v>1.69</v>
      </c>
      <c r="EI5" s="668">
        <v>106</v>
      </c>
      <c r="EJ5" s="668">
        <v>66</v>
      </c>
      <c r="EK5" s="668"/>
      <c r="EL5" s="668">
        <v>115</v>
      </c>
      <c r="EM5" s="668">
        <v>49</v>
      </c>
      <c r="EN5" s="635" t="s">
        <v>403</v>
      </c>
      <c r="EO5" s="408">
        <v>4</v>
      </c>
      <c r="EP5" s="504">
        <v>42164</v>
      </c>
      <c r="EQ5" s="110" t="s">
        <v>383</v>
      </c>
      <c r="ER5" s="95">
        <v>150</v>
      </c>
      <c r="ES5" s="95">
        <v>70</v>
      </c>
      <c r="ET5" s="95">
        <v>76</v>
      </c>
      <c r="EU5" s="95">
        <v>0</v>
      </c>
      <c r="EV5" s="95"/>
      <c r="EW5" s="95">
        <v>9</v>
      </c>
      <c r="EX5" s="95">
        <v>10</v>
      </c>
      <c r="EY5" s="95">
        <v>55</v>
      </c>
      <c r="EZ5" s="95">
        <v>30</v>
      </c>
      <c r="FA5" s="95">
        <v>15</v>
      </c>
      <c r="FB5" s="95">
        <v>20</v>
      </c>
      <c r="FC5" s="95">
        <v>52</v>
      </c>
      <c r="FD5" s="95">
        <v>17</v>
      </c>
      <c r="FE5" s="95">
        <v>26</v>
      </c>
      <c r="FF5" s="95">
        <v>120</v>
      </c>
      <c r="FG5" s="95">
        <v>270</v>
      </c>
      <c r="FH5" s="677">
        <v>120</v>
      </c>
      <c r="FI5" s="677">
        <v>270</v>
      </c>
      <c r="FJ5" s="677">
        <v>147.94999999999999</v>
      </c>
      <c r="FK5" s="677">
        <v>87.195427869710883</v>
      </c>
      <c r="FL5" s="375">
        <v>245.55</v>
      </c>
      <c r="FM5" s="375">
        <v>56</v>
      </c>
      <c r="FN5" s="375">
        <v>144.71671046574863</v>
      </c>
      <c r="FO5" s="375">
        <v>33.004014604283945</v>
      </c>
      <c r="FP5" s="375">
        <v>77.194054164121368</v>
      </c>
      <c r="FQ5" s="375"/>
      <c r="FR5" s="375">
        <v>0</v>
      </c>
      <c r="FS5" s="375">
        <v>201</v>
      </c>
      <c r="FT5" s="375">
        <v>157</v>
      </c>
      <c r="FU5" s="375">
        <v>285</v>
      </c>
      <c r="FV5" s="677">
        <v>3.6</v>
      </c>
      <c r="FW5" s="677">
        <v>4.2</v>
      </c>
      <c r="FX5" s="677">
        <v>55.833333333333329</v>
      </c>
      <c r="FY5" s="677">
        <v>1.2802547770700636</v>
      </c>
      <c r="FZ5" s="95">
        <v>50.4</v>
      </c>
      <c r="GA5" s="678">
        <v>17.399999999999999</v>
      </c>
      <c r="GB5" s="678">
        <v>10.7</v>
      </c>
      <c r="GC5" s="678">
        <v>4.7</v>
      </c>
      <c r="GD5" s="678">
        <v>163.30000000000001</v>
      </c>
      <c r="GE5" s="678">
        <v>98.9</v>
      </c>
      <c r="GF5" s="678">
        <v>33.799999999999997</v>
      </c>
      <c r="GG5" s="95">
        <v>0</v>
      </c>
      <c r="GH5" s="95">
        <v>2</v>
      </c>
      <c r="GI5" s="95">
        <v>1</v>
      </c>
      <c r="GJ5" s="95">
        <v>1</v>
      </c>
      <c r="GK5" s="355">
        <v>41</v>
      </c>
      <c r="GL5" s="95">
        <v>1</v>
      </c>
      <c r="GM5" s="95">
        <v>0</v>
      </c>
      <c r="GN5" s="95">
        <v>0</v>
      </c>
      <c r="GO5" s="95">
        <v>0</v>
      </c>
      <c r="GP5" s="95">
        <v>76.5</v>
      </c>
      <c r="GQ5" s="677">
        <v>45.085841379066466</v>
      </c>
      <c r="GR5" s="678">
        <v>0.57371794871794868</v>
      </c>
      <c r="GS5" s="95">
        <v>0</v>
      </c>
      <c r="GT5" s="678">
        <v>0.83333333333333337</v>
      </c>
      <c r="GU5" s="375">
        <v>1</v>
      </c>
      <c r="GV5" s="677">
        <v>9.4</v>
      </c>
      <c r="GW5" s="95">
        <v>1</v>
      </c>
      <c r="GX5" s="677">
        <v>21</v>
      </c>
      <c r="GY5" s="95">
        <v>0</v>
      </c>
      <c r="GZ5" s="811">
        <v>46</v>
      </c>
      <c r="HA5" s="95">
        <v>10</v>
      </c>
      <c r="HB5" s="95">
        <v>0.44</v>
      </c>
      <c r="HC5" s="681">
        <v>0</v>
      </c>
      <c r="HD5" s="681"/>
      <c r="HE5" s="681"/>
      <c r="HF5" s="682"/>
      <c r="HG5" s="682"/>
      <c r="HH5" s="682"/>
      <c r="HI5" s="682"/>
      <c r="HJ5" s="682"/>
      <c r="HK5" s="682"/>
      <c r="HL5" s="682"/>
      <c r="HM5" s="681"/>
      <c r="HN5" s="682"/>
      <c r="HO5" s="682"/>
      <c r="HP5" s="682"/>
      <c r="HQ5" s="682"/>
      <c r="HR5" s="682"/>
      <c r="HS5" s="682"/>
      <c r="HT5" s="682"/>
      <c r="HU5" s="682"/>
      <c r="HV5" s="682"/>
      <c r="HW5" s="681"/>
      <c r="HX5" s="677"/>
      <c r="HY5" s="678"/>
      <c r="HZ5" s="677"/>
      <c r="IA5" s="677"/>
      <c r="IB5" s="677"/>
      <c r="IC5" s="677"/>
      <c r="ID5" s="677"/>
      <c r="IE5" s="677"/>
      <c r="IF5" s="677"/>
      <c r="IG5" s="95"/>
      <c r="IH5" s="635"/>
      <c r="II5" s="95"/>
      <c r="IJ5" s="95"/>
      <c r="IK5" s="95"/>
      <c r="IL5" s="95"/>
      <c r="IM5" s="95"/>
      <c r="IN5" s="95"/>
      <c r="IO5" s="95"/>
      <c r="IP5" s="677"/>
      <c r="IQ5" s="95"/>
      <c r="IR5" s="95"/>
      <c r="IS5" s="95"/>
      <c r="IT5" s="95"/>
      <c r="IU5" s="95"/>
      <c r="IV5" s="95"/>
      <c r="IW5" s="95"/>
      <c r="IX5" s="95"/>
      <c r="IY5" s="677"/>
      <c r="IZ5" s="95"/>
      <c r="JA5" s="406"/>
      <c r="JB5" s="683"/>
      <c r="JC5" s="110">
        <v>0</v>
      </c>
      <c r="JD5" s="407"/>
      <c r="JE5" s="407"/>
      <c r="JF5" s="407"/>
      <c r="JG5" s="110"/>
      <c r="JH5" s="110"/>
      <c r="JI5" s="110"/>
      <c r="JJ5" s="110"/>
      <c r="JK5" s="95"/>
      <c r="JM5" s="408">
        <v>4</v>
      </c>
      <c r="JN5" s="504">
        <v>42164</v>
      </c>
      <c r="JO5" s="504">
        <v>42763</v>
      </c>
      <c r="JP5" s="407">
        <v>1</v>
      </c>
      <c r="JQ5" s="504">
        <v>42763</v>
      </c>
      <c r="JR5" s="99">
        <v>19</v>
      </c>
      <c r="JS5" s="453">
        <v>0</v>
      </c>
      <c r="JT5" s="504">
        <v>42763</v>
      </c>
      <c r="JU5" s="654">
        <v>19</v>
      </c>
      <c r="JV5" s="453">
        <v>1</v>
      </c>
      <c r="JW5" s="680">
        <v>42763</v>
      </c>
      <c r="JX5" s="654">
        <v>19</v>
      </c>
      <c r="JY5" s="654">
        <v>19</v>
      </c>
      <c r="JZ5" s="654">
        <v>599</v>
      </c>
      <c r="KA5" s="654"/>
      <c r="KB5" s="654"/>
      <c r="KC5" s="654"/>
      <c r="KD5" s="95">
        <v>0</v>
      </c>
      <c r="KE5" s="355">
        <v>1</v>
      </c>
      <c r="KF5" s="355" t="s">
        <v>390</v>
      </c>
      <c r="KG5" s="95">
        <v>154.87</v>
      </c>
      <c r="KH5" s="95">
        <v>59.61</v>
      </c>
      <c r="KI5" s="95">
        <v>61.53</v>
      </c>
      <c r="KJ5" s="110">
        <v>-19.649999999999999</v>
      </c>
      <c r="KK5" s="95">
        <v>-16.75</v>
      </c>
      <c r="KL5" s="95">
        <v>76.61</v>
      </c>
      <c r="KM5" s="95">
        <v>36.6</v>
      </c>
      <c r="KN5" s="95">
        <v>6.3</v>
      </c>
      <c r="KO5" s="95"/>
      <c r="KP5" s="95">
        <v>0</v>
      </c>
      <c r="KQ5" s="110"/>
      <c r="KR5" s="684">
        <v>0.57371794871794868</v>
      </c>
      <c r="KS5" s="408">
        <v>56</v>
      </c>
      <c r="KT5" s="636">
        <v>47.2</v>
      </c>
      <c r="KU5" s="408">
        <v>-22.7</v>
      </c>
      <c r="KV5" s="636">
        <v>-20.2</v>
      </c>
      <c r="KW5" s="636">
        <v>-19.8</v>
      </c>
      <c r="KX5" s="636">
        <v>382</v>
      </c>
      <c r="KY5" s="636">
        <v>-14.6</v>
      </c>
      <c r="KZ5" s="636">
        <v>-14.6</v>
      </c>
      <c r="LA5" s="636">
        <v>402</v>
      </c>
      <c r="LB5" s="636">
        <v>-17.2</v>
      </c>
      <c r="LC5" s="636">
        <v>-17.2</v>
      </c>
      <c r="LD5" s="636">
        <v>382</v>
      </c>
      <c r="LE5" s="685">
        <v>42164</v>
      </c>
      <c r="LF5" s="95">
        <v>0</v>
      </c>
      <c r="LG5" s="95"/>
      <c r="LH5" s="636">
        <v>56</v>
      </c>
      <c r="LI5" s="636">
        <v>43.43</v>
      </c>
      <c r="LJ5" s="636">
        <v>-22.06</v>
      </c>
      <c r="LK5" s="636">
        <v>-23.4</v>
      </c>
      <c r="LL5" s="636">
        <v>-20.6</v>
      </c>
      <c r="LM5" s="636">
        <v>301</v>
      </c>
      <c r="LN5" s="636">
        <v>-19.600000000000001</v>
      </c>
      <c r="LO5" s="636">
        <v>-18.600000000000001</v>
      </c>
      <c r="LP5" s="636">
        <v>361</v>
      </c>
      <c r="LQ5" s="636">
        <v>-21.4</v>
      </c>
      <c r="LR5" s="636">
        <v>-19.600000000000001</v>
      </c>
      <c r="LS5" s="636">
        <v>301</v>
      </c>
      <c r="LT5" s="654">
        <v>44.23</v>
      </c>
      <c r="LU5" s="725">
        <v>-22.34</v>
      </c>
      <c r="LV5" s="654">
        <v>0</v>
      </c>
      <c r="LW5" s="654">
        <v>0</v>
      </c>
      <c r="LX5" s="654">
        <v>0</v>
      </c>
      <c r="LY5" s="654">
        <v>0</v>
      </c>
      <c r="LZ5" s="686"/>
      <c r="MC5" s="453"/>
      <c r="MD5" s="453"/>
      <c r="ME5" s="95">
        <v>4</v>
      </c>
      <c r="MF5" s="504">
        <v>42164</v>
      </c>
      <c r="MI5" s="678">
        <v>162.68719999999999</v>
      </c>
      <c r="MQ5" s="504"/>
      <c r="MR5" s="687"/>
      <c r="MS5" s="687"/>
      <c r="MT5" s="95">
        <v>0</v>
      </c>
      <c r="MU5" s="687"/>
      <c r="MV5" s="687"/>
      <c r="MW5" s="687"/>
      <c r="MX5" s="687"/>
      <c r="MY5" s="687"/>
      <c r="MZ5" s="678">
        <v>2990</v>
      </c>
      <c r="NA5" s="687"/>
      <c r="NB5" s="678">
        <v>4</v>
      </c>
      <c r="ND5" s="876" t="s">
        <v>64</v>
      </c>
      <c r="NE5" s="877" t="s">
        <v>64</v>
      </c>
      <c r="NF5" s="877" t="s">
        <v>64</v>
      </c>
      <c r="NG5" s="877" t="s">
        <v>64</v>
      </c>
      <c r="NH5" s="877" t="s">
        <v>64</v>
      </c>
      <c r="NI5" s="877" t="s">
        <v>64</v>
      </c>
      <c r="NJ5" s="877" t="s">
        <v>64</v>
      </c>
      <c r="NK5" s="877" t="s">
        <v>64</v>
      </c>
      <c r="NL5" s="877" t="s">
        <v>64</v>
      </c>
      <c r="NM5" s="877" t="s">
        <v>64</v>
      </c>
      <c r="NN5" s="877" t="s">
        <v>64</v>
      </c>
      <c r="NO5" s="877" t="s">
        <v>64</v>
      </c>
      <c r="NP5" s="877" t="s">
        <v>64</v>
      </c>
      <c r="NQ5" s="877" t="s">
        <v>64</v>
      </c>
      <c r="NR5" s="877" t="s">
        <v>64</v>
      </c>
      <c r="NS5" s="877" t="s">
        <v>64</v>
      </c>
      <c r="NT5" s="877" t="s">
        <v>64</v>
      </c>
      <c r="NU5" s="877" t="s">
        <v>64</v>
      </c>
      <c r="NV5" s="877" t="s">
        <v>64</v>
      </c>
      <c r="NW5" s="877" t="s">
        <v>64</v>
      </c>
      <c r="NX5" s="877" t="s">
        <v>64</v>
      </c>
      <c r="NY5" s="877" t="s">
        <v>64</v>
      </c>
      <c r="NZ5" s="877" t="s">
        <v>64</v>
      </c>
      <c r="OA5" s="877" t="s">
        <v>64</v>
      </c>
      <c r="OB5" s="877" t="s">
        <v>64</v>
      </c>
      <c r="OC5" s="877" t="s">
        <v>64</v>
      </c>
      <c r="OD5" s="877" t="s">
        <v>64</v>
      </c>
      <c r="OE5" s="877" t="s">
        <v>64</v>
      </c>
      <c r="OF5" s="877" t="s">
        <v>64</v>
      </c>
      <c r="OG5" s="877" t="s">
        <v>64</v>
      </c>
      <c r="OH5" s="877" t="s">
        <v>64</v>
      </c>
      <c r="OI5" s="877" t="s">
        <v>64</v>
      </c>
      <c r="OJ5" s="877" t="s">
        <v>64</v>
      </c>
      <c r="OK5" s="877" t="s">
        <v>64</v>
      </c>
      <c r="OL5" s="877" t="s">
        <v>64</v>
      </c>
    </row>
    <row r="6" spans="1:402" s="221" customFormat="1" ht="16.5" customHeight="1" x14ac:dyDescent="0.25">
      <c r="A6" s="221">
        <v>5</v>
      </c>
      <c r="B6" s="274">
        <v>0</v>
      </c>
      <c r="C6" s="221">
        <v>1</v>
      </c>
      <c r="D6" s="206">
        <v>2</v>
      </c>
      <c r="E6" s="267">
        <v>5</v>
      </c>
      <c r="F6" s="880">
        <v>5</v>
      </c>
      <c r="G6" s="883"/>
      <c r="H6" s="232" t="s">
        <v>404</v>
      </c>
      <c r="I6" s="167" t="s">
        <v>405</v>
      </c>
      <c r="J6" s="69">
        <v>17332</v>
      </c>
      <c r="K6" s="256">
        <v>67</v>
      </c>
      <c r="L6" s="342">
        <v>90</v>
      </c>
      <c r="M6" s="342">
        <v>172</v>
      </c>
      <c r="N6" s="342">
        <v>30.421849648458629</v>
      </c>
      <c r="O6" s="210">
        <v>2.0308484422793152</v>
      </c>
      <c r="P6" s="208">
        <v>0</v>
      </c>
      <c r="Q6" s="61">
        <v>150</v>
      </c>
      <c r="R6" s="61">
        <v>90</v>
      </c>
      <c r="S6" s="61">
        <v>0</v>
      </c>
      <c r="T6" s="62">
        <v>0</v>
      </c>
      <c r="U6" s="325">
        <v>1</v>
      </c>
      <c r="V6" s="325">
        <v>2</v>
      </c>
      <c r="W6" s="325">
        <v>1</v>
      </c>
      <c r="X6" s="115">
        <v>1</v>
      </c>
      <c r="Y6" s="325">
        <v>1</v>
      </c>
      <c r="Z6" s="325">
        <v>0</v>
      </c>
      <c r="AA6" s="329">
        <v>0</v>
      </c>
      <c r="AB6" s="328">
        <v>0</v>
      </c>
      <c r="AC6" s="61"/>
      <c r="AD6" s="133"/>
      <c r="AE6" s="61"/>
      <c r="AF6" s="592">
        <v>109</v>
      </c>
      <c r="AG6" s="602">
        <v>0.95</v>
      </c>
      <c r="AH6" s="603">
        <v>79</v>
      </c>
      <c r="AI6" s="603">
        <v>1</v>
      </c>
      <c r="AJ6" s="602">
        <v>11.1</v>
      </c>
      <c r="AK6" s="603">
        <v>33</v>
      </c>
      <c r="AL6" s="603"/>
      <c r="AM6" s="605">
        <v>2660</v>
      </c>
      <c r="AN6" s="214">
        <v>7.886081401775745</v>
      </c>
      <c r="AO6" s="212">
        <v>146</v>
      </c>
      <c r="AP6" s="212">
        <v>78</v>
      </c>
      <c r="AQ6" s="212">
        <v>54</v>
      </c>
      <c r="AR6" s="212">
        <v>70</v>
      </c>
      <c r="AS6" s="215">
        <v>0.36</v>
      </c>
      <c r="AT6" s="212"/>
      <c r="AU6" s="556">
        <v>42262</v>
      </c>
      <c r="AV6" s="557">
        <v>42143</v>
      </c>
      <c r="AW6" s="211">
        <v>0.95</v>
      </c>
      <c r="AX6" s="211">
        <v>29</v>
      </c>
      <c r="AY6" s="211"/>
      <c r="AZ6" s="602">
        <v>140</v>
      </c>
      <c r="BA6" s="558">
        <v>42262</v>
      </c>
      <c r="BB6" s="65">
        <v>24.48</v>
      </c>
      <c r="BC6" s="217"/>
      <c r="BD6" s="66">
        <v>24.48</v>
      </c>
      <c r="BE6" s="218">
        <v>49.122977141272145</v>
      </c>
      <c r="BF6" s="66">
        <v>56.14</v>
      </c>
      <c r="BG6" s="68">
        <v>1.3888114134735237</v>
      </c>
      <c r="BH6" s="219">
        <v>1.3888114134735237</v>
      </c>
      <c r="BI6" s="219">
        <v>1.6912846797301222</v>
      </c>
      <c r="BJ6" s="219">
        <v>1.7492724082984203</v>
      </c>
      <c r="BK6" s="66">
        <v>2.36</v>
      </c>
      <c r="BL6" s="66">
        <v>0.92</v>
      </c>
      <c r="BM6" s="66">
        <v>65</v>
      </c>
      <c r="BN6" s="66">
        <v>1.28</v>
      </c>
      <c r="BO6" s="571">
        <v>483.8</v>
      </c>
      <c r="BP6" s="66">
        <v>27</v>
      </c>
      <c r="BQ6" s="66">
        <v>34</v>
      </c>
      <c r="BR6" s="66">
        <v>14</v>
      </c>
      <c r="BS6" s="66">
        <v>18</v>
      </c>
      <c r="BT6" s="69">
        <v>42142</v>
      </c>
      <c r="BU6" s="61" t="s">
        <v>406</v>
      </c>
      <c r="BV6" s="61">
        <v>0</v>
      </c>
      <c r="BW6" s="61"/>
      <c r="BX6" s="61"/>
      <c r="BY6" s="61">
        <v>0</v>
      </c>
      <c r="BZ6" s="61"/>
      <c r="CA6" s="61">
        <v>0</v>
      </c>
      <c r="CB6" s="61">
        <v>0</v>
      </c>
      <c r="CC6" s="208">
        <v>0</v>
      </c>
      <c r="CD6" s="220">
        <v>0</v>
      </c>
      <c r="CE6" s="220">
        <v>0</v>
      </c>
      <c r="CF6" s="220">
        <v>0</v>
      </c>
      <c r="CG6" s="220">
        <v>0</v>
      </c>
      <c r="CH6" s="220">
        <v>0</v>
      </c>
      <c r="CI6" s="220">
        <v>0</v>
      </c>
      <c r="CJ6" s="114">
        <v>0</v>
      </c>
      <c r="CK6" s="114">
        <v>0</v>
      </c>
      <c r="CL6" s="114">
        <v>0</v>
      </c>
      <c r="CM6" s="114">
        <v>0</v>
      </c>
      <c r="CN6" s="114">
        <v>0</v>
      </c>
      <c r="CO6" s="114">
        <v>1</v>
      </c>
      <c r="CP6" s="326">
        <v>0</v>
      </c>
      <c r="CQ6" s="326">
        <v>1</v>
      </c>
      <c r="CR6" s="326">
        <v>0</v>
      </c>
      <c r="CS6" s="326">
        <v>0</v>
      </c>
      <c r="CT6" s="326">
        <v>1</v>
      </c>
      <c r="CU6" s="326"/>
      <c r="CV6" s="299"/>
      <c r="CW6" s="299"/>
      <c r="CX6" s="299"/>
      <c r="CY6" s="299"/>
      <c r="DE6" s="61">
        <v>1</v>
      </c>
      <c r="DF6" s="90">
        <v>1</v>
      </c>
      <c r="DG6" s="61">
        <v>1999</v>
      </c>
      <c r="DH6" s="61">
        <v>1</v>
      </c>
      <c r="DI6" s="61" t="s">
        <v>407</v>
      </c>
      <c r="DJ6" s="90">
        <v>1</v>
      </c>
      <c r="DK6" s="90">
        <v>0</v>
      </c>
      <c r="DL6" s="90"/>
      <c r="DM6" s="61"/>
      <c r="DN6" s="61">
        <v>1</v>
      </c>
      <c r="DO6" s="208">
        <v>0</v>
      </c>
      <c r="DP6" s="208">
        <v>1</v>
      </c>
      <c r="DQ6" s="208">
        <v>0</v>
      </c>
      <c r="DR6" s="208">
        <v>1</v>
      </c>
      <c r="DS6" s="212">
        <v>1</v>
      </c>
      <c r="DT6" s="208">
        <v>1</v>
      </c>
      <c r="DU6" s="208">
        <v>0</v>
      </c>
      <c r="DV6" s="208">
        <v>0</v>
      </c>
      <c r="DW6" s="208">
        <v>1</v>
      </c>
      <c r="DX6" s="208">
        <v>0</v>
      </c>
      <c r="DY6" s="206">
        <v>0</v>
      </c>
      <c r="EB6" s="223">
        <v>0</v>
      </c>
      <c r="EC6" s="223"/>
      <c r="ED6" s="223"/>
      <c r="EE6" s="223"/>
      <c r="EG6" s="69">
        <v>42262</v>
      </c>
      <c r="EH6" s="161">
        <v>2.5499999999999998</v>
      </c>
      <c r="EI6" s="122">
        <v>91</v>
      </c>
      <c r="EJ6" s="122">
        <v>75</v>
      </c>
      <c r="EK6" s="122"/>
      <c r="EL6" s="225" t="s">
        <v>381</v>
      </c>
      <c r="EM6" s="225">
        <v>78</v>
      </c>
      <c r="EN6" s="161" t="s">
        <v>408</v>
      </c>
      <c r="EO6" s="267">
        <v>5</v>
      </c>
      <c r="EP6" s="135">
        <v>42262</v>
      </c>
      <c r="EQ6" s="90" t="s">
        <v>383</v>
      </c>
      <c r="ER6" s="61">
        <v>150</v>
      </c>
      <c r="ES6" s="61">
        <v>90</v>
      </c>
      <c r="ET6" s="61">
        <v>70</v>
      </c>
      <c r="EU6" s="133">
        <v>0</v>
      </c>
      <c r="EV6" s="133"/>
      <c r="EW6" s="133">
        <v>11</v>
      </c>
      <c r="EX6" s="133">
        <v>10</v>
      </c>
      <c r="EY6" s="133">
        <v>51</v>
      </c>
      <c r="EZ6" s="133">
        <v>36</v>
      </c>
      <c r="FA6" s="133">
        <v>16</v>
      </c>
      <c r="FB6" s="133">
        <v>18</v>
      </c>
      <c r="FC6" s="133">
        <v>50</v>
      </c>
      <c r="FD6" s="133">
        <v>23</v>
      </c>
      <c r="FE6" s="133">
        <v>37</v>
      </c>
      <c r="FF6" s="133">
        <v>160</v>
      </c>
      <c r="FG6" s="133">
        <v>330</v>
      </c>
      <c r="FH6" s="91">
        <v>160</v>
      </c>
      <c r="FI6" s="91">
        <v>330</v>
      </c>
      <c r="FJ6" s="227">
        <v>92.1</v>
      </c>
      <c r="FK6" s="227">
        <v>45.350503800584896</v>
      </c>
      <c r="FL6" s="228">
        <v>158.5</v>
      </c>
      <c r="FM6" s="228">
        <v>55.05</v>
      </c>
      <c r="FN6" s="228">
        <v>78.046198180159678</v>
      </c>
      <c r="FO6" s="228">
        <v>27.106897222825172</v>
      </c>
      <c r="FP6" s="228">
        <v>65.268138801261827</v>
      </c>
      <c r="FQ6" s="228"/>
      <c r="FR6" s="193">
        <v>0</v>
      </c>
      <c r="FS6" s="230">
        <v>79.5</v>
      </c>
      <c r="FT6" s="230">
        <v>43.5</v>
      </c>
      <c r="FU6" s="230">
        <v>230</v>
      </c>
      <c r="FV6" s="229">
        <v>4.2</v>
      </c>
      <c r="FW6" s="229">
        <v>6.3</v>
      </c>
      <c r="FX6" s="229">
        <v>18.928571428571427</v>
      </c>
      <c r="FY6" s="229">
        <v>1.8275862068965518</v>
      </c>
      <c r="FZ6" s="133">
        <v>53.7</v>
      </c>
      <c r="GA6" s="129">
        <v>14.3</v>
      </c>
      <c r="GB6" s="238">
        <v>4</v>
      </c>
      <c r="GC6" s="238">
        <v>2.2000000000000002</v>
      </c>
      <c r="GD6" s="238">
        <v>100.1</v>
      </c>
      <c r="GE6" s="238">
        <v>69.8</v>
      </c>
      <c r="GF6" s="238">
        <v>21.6</v>
      </c>
      <c r="GG6" s="133">
        <v>0</v>
      </c>
      <c r="GH6" s="133">
        <v>1</v>
      </c>
      <c r="GI6" s="133">
        <v>1</v>
      </c>
      <c r="GJ6" s="133">
        <v>1</v>
      </c>
      <c r="GK6" s="231">
        <v>34</v>
      </c>
      <c r="GL6" s="133">
        <v>0</v>
      </c>
      <c r="GM6" s="133">
        <v>0</v>
      </c>
      <c r="GN6" s="133"/>
      <c r="GO6" s="133">
        <v>0</v>
      </c>
      <c r="GP6" s="61">
        <v>60.6</v>
      </c>
      <c r="GQ6" s="106">
        <v>29.839745171720356</v>
      </c>
      <c r="GR6" s="111">
        <v>0.47603833865814704</v>
      </c>
      <c r="GS6" s="61">
        <v>0</v>
      </c>
      <c r="GT6" s="111">
        <v>0.40625</v>
      </c>
      <c r="GU6" s="62">
        <v>0</v>
      </c>
      <c r="GV6" s="106">
        <v>11.6</v>
      </c>
      <c r="GW6" s="61">
        <v>0</v>
      </c>
      <c r="GX6" s="106">
        <v>15</v>
      </c>
      <c r="GY6" s="61">
        <v>1</v>
      </c>
      <c r="GZ6" s="745">
        <v>39</v>
      </c>
      <c r="HA6" s="133">
        <v>0</v>
      </c>
      <c r="HB6" s="133">
        <v>0.38</v>
      </c>
      <c r="HC6" s="144">
        <v>1</v>
      </c>
      <c r="HD6" s="236">
        <v>131.53228300000001</v>
      </c>
      <c r="HE6" s="236">
        <v>138.10889700000001</v>
      </c>
      <c r="HF6" s="144">
        <v>65.941287000000003</v>
      </c>
      <c r="HG6" s="236">
        <v>149.60824</v>
      </c>
      <c r="HH6" s="125">
        <v>71.431747999999999</v>
      </c>
      <c r="HI6" s="236">
        <v>49.788967999999997</v>
      </c>
      <c r="HJ6" s="144">
        <v>23.772172999999999</v>
      </c>
      <c r="HK6" s="236">
        <v>99.819271999999998</v>
      </c>
      <c r="HL6" s="144">
        <v>47.659574999999997</v>
      </c>
      <c r="HM6" s="236">
        <v>66.720437000000004</v>
      </c>
      <c r="HN6" s="144">
        <v>7.0871680000000001</v>
      </c>
      <c r="HO6" s="144">
        <v>3.3838300000000001</v>
      </c>
      <c r="HP6" s="236">
        <v>154.07455400000001</v>
      </c>
      <c r="HQ6" s="144">
        <v>73.564228</v>
      </c>
      <c r="HR6" s="236">
        <v>52.517344000000001</v>
      </c>
      <c r="HS6" s="144">
        <v>25.074860000000001</v>
      </c>
      <c r="HT6" s="236">
        <v>101.557209</v>
      </c>
      <c r="HU6" s="144">
        <v>48.489367999999999</v>
      </c>
      <c r="HV6" s="236">
        <v>65.914330000000007</v>
      </c>
      <c r="HW6" s="144">
        <v>0</v>
      </c>
      <c r="HX6" s="237">
        <v>0.92313696758948582</v>
      </c>
      <c r="HY6" s="238">
        <v>33.799999999999997</v>
      </c>
      <c r="HZ6" s="237">
        <v>6.6</v>
      </c>
      <c r="IA6" s="237">
        <v>17</v>
      </c>
      <c r="IB6" s="237">
        <v>3.9</v>
      </c>
      <c r="IC6" s="237">
        <v>22</v>
      </c>
      <c r="ID6" s="237">
        <v>5.35</v>
      </c>
      <c r="IE6" s="237">
        <v>72.898747474747466</v>
      </c>
      <c r="IF6" s="237">
        <v>35.895710362773222</v>
      </c>
      <c r="IG6" s="237" t="s">
        <v>409</v>
      </c>
      <c r="IH6" s="161">
        <v>0.33</v>
      </c>
      <c r="II6" s="61">
        <v>1128</v>
      </c>
      <c r="IJ6" s="61">
        <v>1136</v>
      </c>
      <c r="IK6" s="61">
        <v>1198</v>
      </c>
      <c r="IL6" s="61">
        <v>1125</v>
      </c>
      <c r="IM6" s="61">
        <v>1246</v>
      </c>
      <c r="IN6" s="61">
        <v>1240</v>
      </c>
      <c r="IO6" s="61"/>
      <c r="IP6" s="106">
        <v>1178.8333333333333</v>
      </c>
      <c r="IQ6" s="61">
        <v>1732</v>
      </c>
      <c r="IR6" s="61">
        <v>445</v>
      </c>
      <c r="IS6" s="61">
        <v>445</v>
      </c>
      <c r="IT6" s="61">
        <v>444</v>
      </c>
      <c r="IU6" s="61">
        <v>430</v>
      </c>
      <c r="IV6" s="61">
        <v>452</v>
      </c>
      <c r="IW6" s="61">
        <v>458</v>
      </c>
      <c r="IX6" s="61"/>
      <c r="IY6" s="106">
        <v>445.66666666666669</v>
      </c>
      <c r="IZ6" s="61">
        <v>299</v>
      </c>
      <c r="JA6" s="240">
        <v>33.789972604044102</v>
      </c>
      <c r="JB6" s="241">
        <v>1</v>
      </c>
      <c r="JC6" s="90">
        <v>1</v>
      </c>
      <c r="JD6" s="70">
        <v>0</v>
      </c>
      <c r="JE6" s="70">
        <v>0</v>
      </c>
      <c r="JF6" s="70"/>
      <c r="JG6" s="90">
        <v>0</v>
      </c>
      <c r="JH6" s="90">
        <v>0</v>
      </c>
      <c r="JI6" s="90"/>
      <c r="JJ6" s="90"/>
      <c r="JK6" s="61"/>
      <c r="JL6" s="262"/>
      <c r="JM6" s="198">
        <v>5</v>
      </c>
      <c r="JN6" s="244">
        <v>42262</v>
      </c>
      <c r="JO6" s="69">
        <v>43048</v>
      </c>
      <c r="JP6" s="201">
        <v>0</v>
      </c>
      <c r="JQ6" s="69">
        <v>43048</v>
      </c>
      <c r="JR6" s="245">
        <v>26</v>
      </c>
      <c r="JS6" s="243">
        <v>0</v>
      </c>
      <c r="JT6" s="69">
        <v>43048</v>
      </c>
      <c r="JU6" s="245">
        <v>26</v>
      </c>
      <c r="JV6" s="243">
        <v>0</v>
      </c>
      <c r="JW6" s="246">
        <v>43048</v>
      </c>
      <c r="JX6" s="245">
        <v>26</v>
      </c>
      <c r="JY6" s="245">
        <v>25.8</v>
      </c>
      <c r="JZ6" s="245">
        <v>786</v>
      </c>
      <c r="KA6" s="247"/>
      <c r="KB6" s="245"/>
      <c r="KC6" s="248"/>
      <c r="KD6" s="63">
        <v>0</v>
      </c>
      <c r="KE6" s="263">
        <v>1</v>
      </c>
      <c r="KF6" s="263" t="s">
        <v>390</v>
      </c>
      <c r="KG6" s="250">
        <v>127.2</v>
      </c>
      <c r="KH6" s="250">
        <v>50.2</v>
      </c>
      <c r="KI6" s="250">
        <v>61</v>
      </c>
      <c r="KJ6" s="251">
        <v>-20.12</v>
      </c>
      <c r="KK6" s="250">
        <v>-16.7</v>
      </c>
      <c r="KL6" s="250">
        <v>67.8</v>
      </c>
      <c r="KM6" s="250">
        <v>29.5</v>
      </c>
      <c r="KN6" s="250">
        <v>4.3</v>
      </c>
      <c r="KO6" s="250"/>
      <c r="KP6" s="250">
        <v>0</v>
      </c>
      <c r="KQ6" s="92"/>
      <c r="KR6" s="93">
        <v>0.47603833865814704</v>
      </c>
      <c r="KS6" s="264">
        <v>68</v>
      </c>
      <c r="KT6" s="265">
        <v>34.07</v>
      </c>
      <c r="KU6" s="264">
        <v>-23.03</v>
      </c>
      <c r="KV6" s="265">
        <v>-24.9</v>
      </c>
      <c r="KW6" s="265">
        <v>-24.9</v>
      </c>
      <c r="KX6" s="265">
        <v>403</v>
      </c>
      <c r="KY6" s="265">
        <v>-21.6</v>
      </c>
      <c r="KZ6" s="265">
        <v>-21.6</v>
      </c>
      <c r="LA6" s="265">
        <v>403</v>
      </c>
      <c r="LB6" s="265">
        <v>-23.3</v>
      </c>
      <c r="LC6" s="265">
        <v>-23.3</v>
      </c>
      <c r="LD6" s="265">
        <v>403</v>
      </c>
      <c r="LE6" s="118">
        <v>42262</v>
      </c>
      <c r="LF6" s="454">
        <v>0</v>
      </c>
      <c r="LG6" s="454"/>
      <c r="LH6" s="455">
        <v>68</v>
      </c>
      <c r="LI6" s="455">
        <v>34.25</v>
      </c>
      <c r="LJ6" s="455">
        <v>-21.29</v>
      </c>
      <c r="LK6" s="455">
        <v>-24</v>
      </c>
      <c r="LL6" s="455">
        <v>-22.2</v>
      </c>
      <c r="LM6" s="455">
        <v>320</v>
      </c>
      <c r="LN6" s="455">
        <v>-21.3</v>
      </c>
      <c r="LO6" s="455">
        <v>-20.3</v>
      </c>
      <c r="LP6" s="455">
        <v>304</v>
      </c>
      <c r="LQ6" s="455">
        <v>-22.6</v>
      </c>
      <c r="LR6" s="455">
        <v>-21.2</v>
      </c>
      <c r="LS6" s="455">
        <v>304</v>
      </c>
      <c r="LT6" s="500">
        <v>33.81</v>
      </c>
      <c r="LU6" s="693">
        <v>-20.5</v>
      </c>
      <c r="LV6" s="500">
        <v>-19.100000000000001</v>
      </c>
      <c r="LW6" s="500">
        <v>1</v>
      </c>
      <c r="LX6" s="500">
        <v>-17.899999999999999</v>
      </c>
      <c r="LY6" s="500">
        <v>1</v>
      </c>
      <c r="LZ6" s="690">
        <v>65.914330000000007</v>
      </c>
      <c r="MA6" s="454"/>
      <c r="MC6" s="253">
        <v>37</v>
      </c>
      <c r="MD6" s="274"/>
      <c r="ME6" s="581">
        <v>5</v>
      </c>
      <c r="MF6" s="135">
        <v>42143</v>
      </c>
      <c r="MI6" s="584">
        <v>25.5106</v>
      </c>
      <c r="MQ6" s="135"/>
      <c r="MR6" s="585"/>
      <c r="MS6" s="585"/>
      <c r="MT6" s="133">
        <v>1</v>
      </c>
      <c r="MU6" s="133">
        <v>0</v>
      </c>
      <c r="MV6" s="133">
        <v>1</v>
      </c>
      <c r="MW6" s="133">
        <v>0</v>
      </c>
      <c r="MX6" s="133">
        <v>0</v>
      </c>
      <c r="MY6" s="238">
        <v>1</v>
      </c>
      <c r="MZ6" s="238">
        <v>2660</v>
      </c>
      <c r="NA6" s="133">
        <v>37</v>
      </c>
      <c r="NB6" s="238">
        <v>8</v>
      </c>
      <c r="ND6" s="876">
        <v>5</v>
      </c>
      <c r="NE6" s="877">
        <v>9.0643116429986197</v>
      </c>
      <c r="NF6" s="877">
        <v>7.5465858290080998</v>
      </c>
      <c r="NG6" s="877">
        <v>5.4299506574037704</v>
      </c>
      <c r="NH6" s="877">
        <v>2.1731274334806598</v>
      </c>
      <c r="NI6" s="877">
        <v>7.8492487027644096</v>
      </c>
      <c r="NJ6" s="877">
        <v>6.2744480439252097</v>
      </c>
      <c r="NK6" s="877">
        <v>9.3467353282879309</v>
      </c>
      <c r="NL6" s="877">
        <v>8.0001690559196792</v>
      </c>
      <c r="NM6" s="877">
        <v>5.8955449892533904</v>
      </c>
      <c r="NN6" s="877">
        <v>1.08406426478847</v>
      </c>
      <c r="NO6" s="877">
        <v>5.99706654539873</v>
      </c>
      <c r="NP6" s="877">
        <v>5.9136075118231002</v>
      </c>
      <c r="NQ6" s="877">
        <v>7.1428218441159297</v>
      </c>
      <c r="NR6" s="877">
        <v>4.3059705209843901</v>
      </c>
      <c r="NS6" s="877">
        <v>5.6070343459486196</v>
      </c>
      <c r="NT6" s="877">
        <v>7.94573644261376</v>
      </c>
      <c r="NU6" s="877">
        <v>6.6088092426755196</v>
      </c>
      <c r="NV6" s="877">
        <v>6.4899282194051802</v>
      </c>
      <c r="NW6" s="877">
        <v>5.2816982500988301</v>
      </c>
      <c r="NX6" s="877">
        <v>5.4763816875672404</v>
      </c>
      <c r="NY6" s="877">
        <v>7.0214797274104503</v>
      </c>
      <c r="NZ6" s="877">
        <v>0.298658315564515</v>
      </c>
      <c r="OA6" s="877">
        <v>9.6208429645009996</v>
      </c>
      <c r="OB6" s="877">
        <v>1.3729520979118299</v>
      </c>
      <c r="OC6" s="877">
        <v>5.6513387661059298</v>
      </c>
      <c r="OD6" s="877">
        <v>7.2107200415305002</v>
      </c>
      <c r="OE6" s="877">
        <v>5.7106686996746303</v>
      </c>
      <c r="OF6" s="877">
        <v>12.0960002175001</v>
      </c>
      <c r="OG6" s="877">
        <v>3.7322691995014501</v>
      </c>
      <c r="OH6" s="877">
        <v>9.54897599315834</v>
      </c>
      <c r="OI6" s="877">
        <v>3.9532652390148399</v>
      </c>
      <c r="OJ6" s="877">
        <v>2.5470242243417398</v>
      </c>
      <c r="OK6" s="877">
        <v>5.3526804505414196</v>
      </c>
      <c r="OL6" s="877">
        <v>8.2478908665891808</v>
      </c>
    </row>
    <row r="7" spans="1:402" s="221" customFormat="1" x14ac:dyDescent="0.25">
      <c r="A7" s="221">
        <v>6</v>
      </c>
      <c r="B7" s="221">
        <v>0</v>
      </c>
      <c r="C7" s="221">
        <v>1</v>
      </c>
      <c r="D7" s="206">
        <v>2</v>
      </c>
      <c r="E7" s="274">
        <v>6</v>
      </c>
      <c r="F7" s="880">
        <v>6</v>
      </c>
      <c r="G7" s="883"/>
      <c r="H7" s="639" t="s">
        <v>410</v>
      </c>
      <c r="I7" s="639" t="s">
        <v>411</v>
      </c>
      <c r="J7" s="258">
        <v>13842</v>
      </c>
      <c r="K7" s="256">
        <v>77</v>
      </c>
      <c r="L7" s="342">
        <v>84</v>
      </c>
      <c r="M7" s="342">
        <v>180</v>
      </c>
      <c r="N7" s="342">
        <v>25.925925925925924</v>
      </c>
      <c r="O7" s="210">
        <v>2.0382506356501482</v>
      </c>
      <c r="P7" s="208">
        <v>0</v>
      </c>
      <c r="Q7" s="61">
        <v>135</v>
      </c>
      <c r="R7" s="61">
        <v>80</v>
      </c>
      <c r="S7" s="61">
        <v>1</v>
      </c>
      <c r="T7" s="62">
        <v>4</v>
      </c>
      <c r="U7" s="331">
        <v>0</v>
      </c>
      <c r="V7" s="331"/>
      <c r="W7" s="114">
        <v>1</v>
      </c>
      <c r="X7" s="335">
        <v>1</v>
      </c>
      <c r="Y7" s="114">
        <v>1</v>
      </c>
      <c r="Z7" s="114">
        <v>0</v>
      </c>
      <c r="AA7" s="329">
        <v>1</v>
      </c>
      <c r="AB7" s="328">
        <v>0</v>
      </c>
      <c r="AC7" s="61"/>
      <c r="AD7" s="61"/>
      <c r="AE7" s="61"/>
      <c r="AF7" s="592">
        <v>111</v>
      </c>
      <c r="AG7" s="602">
        <v>1.43</v>
      </c>
      <c r="AH7" s="603">
        <v>48</v>
      </c>
      <c r="AI7" s="603">
        <v>0</v>
      </c>
      <c r="AJ7" s="602">
        <v>16.7</v>
      </c>
      <c r="AK7" s="603">
        <v>50</v>
      </c>
      <c r="AL7" s="603"/>
      <c r="AM7" s="605">
        <v>2141</v>
      </c>
      <c r="AN7" s="214">
        <v>7.6690282885896828</v>
      </c>
      <c r="AO7" s="212">
        <v>146</v>
      </c>
      <c r="AP7" s="212">
        <v>87</v>
      </c>
      <c r="AQ7" s="212">
        <v>39</v>
      </c>
      <c r="AR7" s="212">
        <v>100</v>
      </c>
      <c r="AS7" s="215">
        <v>5.48</v>
      </c>
      <c r="AT7" s="212">
        <v>185</v>
      </c>
      <c r="AU7" s="556">
        <v>42156</v>
      </c>
      <c r="AV7" s="557">
        <v>42219</v>
      </c>
      <c r="AW7" s="211">
        <v>1.43</v>
      </c>
      <c r="AX7" s="211">
        <v>48</v>
      </c>
      <c r="AY7" s="211"/>
      <c r="AZ7" s="602">
        <v>143</v>
      </c>
      <c r="BA7" s="558">
        <v>42172</v>
      </c>
      <c r="BB7" s="65">
        <v>57.88</v>
      </c>
      <c r="BC7" s="217">
        <v>322</v>
      </c>
      <c r="BD7" s="66">
        <v>57.88</v>
      </c>
      <c r="BE7" s="218">
        <v>122.11921651187933</v>
      </c>
      <c r="BF7" s="66">
        <v>118.5</v>
      </c>
      <c r="BG7" s="68">
        <v>1.762528522447</v>
      </c>
      <c r="BH7" s="219">
        <v>1.762528522447</v>
      </c>
      <c r="BI7" s="219">
        <v>2.0867840093044903</v>
      </c>
      <c r="BJ7" s="219">
        <v>2.0737183503461227</v>
      </c>
      <c r="BO7" s="400"/>
      <c r="BT7" s="69">
        <v>42168</v>
      </c>
      <c r="BU7" s="61" t="s">
        <v>412</v>
      </c>
      <c r="BV7" s="61">
        <v>0</v>
      </c>
      <c r="BW7" s="61"/>
      <c r="BX7" s="61"/>
      <c r="BY7" s="61">
        <v>0</v>
      </c>
      <c r="BZ7" s="61"/>
      <c r="CA7" s="61"/>
      <c r="CB7" s="61"/>
      <c r="CC7" s="208">
        <v>1</v>
      </c>
      <c r="CD7" s="220">
        <v>0</v>
      </c>
      <c r="CE7" s="220">
        <v>1</v>
      </c>
      <c r="CF7" s="220">
        <v>0</v>
      </c>
      <c r="CG7" s="220">
        <v>0</v>
      </c>
      <c r="CH7" s="220">
        <v>0</v>
      </c>
      <c r="CI7" s="220">
        <v>0</v>
      </c>
      <c r="CJ7" s="114">
        <v>0</v>
      </c>
      <c r="CK7" s="114">
        <v>1</v>
      </c>
      <c r="CL7" s="114">
        <v>0</v>
      </c>
      <c r="CM7" s="114">
        <v>1</v>
      </c>
      <c r="CN7" s="114">
        <v>1</v>
      </c>
      <c r="CO7" s="114">
        <v>1</v>
      </c>
      <c r="CP7" s="326">
        <v>0</v>
      </c>
      <c r="CQ7" s="326">
        <v>1</v>
      </c>
      <c r="CR7" s="326">
        <v>0</v>
      </c>
      <c r="CS7" s="326">
        <v>0</v>
      </c>
      <c r="CT7" s="326">
        <v>1</v>
      </c>
      <c r="CU7" s="326"/>
      <c r="CV7" s="299">
        <v>13.5</v>
      </c>
      <c r="CW7" s="299">
        <v>1.06</v>
      </c>
      <c r="CX7" s="299">
        <v>3.9</v>
      </c>
      <c r="CY7" s="299" t="s">
        <v>413</v>
      </c>
      <c r="DE7" s="61">
        <v>0</v>
      </c>
      <c r="DF7" s="90">
        <v>0</v>
      </c>
      <c r="DG7" s="61"/>
      <c r="DH7" s="61"/>
      <c r="DI7" s="61"/>
      <c r="DJ7" s="90">
        <v>1</v>
      </c>
      <c r="DK7" s="90">
        <v>0</v>
      </c>
      <c r="DL7" s="90"/>
      <c r="DM7" s="61"/>
      <c r="DN7" s="254">
        <v>1</v>
      </c>
      <c r="DO7" s="208">
        <v>0</v>
      </c>
      <c r="DP7" s="208">
        <v>0</v>
      </c>
      <c r="DQ7" s="208">
        <v>0</v>
      </c>
      <c r="DR7" s="208">
        <v>1</v>
      </c>
      <c r="DS7" s="212">
        <v>1</v>
      </c>
      <c r="DT7" s="208">
        <v>1</v>
      </c>
      <c r="DU7" s="208">
        <v>0</v>
      </c>
      <c r="DV7" s="208">
        <v>0</v>
      </c>
      <c r="DW7" s="208">
        <v>0</v>
      </c>
      <c r="DX7" s="208">
        <v>0</v>
      </c>
      <c r="DY7" s="206">
        <v>1</v>
      </c>
      <c r="EB7" s="223">
        <v>1</v>
      </c>
      <c r="EC7" s="223">
        <v>1</v>
      </c>
      <c r="ED7" s="223">
        <v>69</v>
      </c>
      <c r="EE7" s="223"/>
      <c r="EG7" s="258">
        <v>42215</v>
      </c>
      <c r="EH7" s="161">
        <v>1.35</v>
      </c>
      <c r="EI7" s="122">
        <v>45</v>
      </c>
      <c r="EJ7" s="122">
        <v>52</v>
      </c>
      <c r="EK7" s="122"/>
      <c r="EL7" s="122">
        <v>80</v>
      </c>
      <c r="EM7" s="122">
        <v>30</v>
      </c>
      <c r="EN7" s="161" t="s">
        <v>414</v>
      </c>
      <c r="EO7" s="222">
        <v>6</v>
      </c>
      <c r="EP7" s="135">
        <v>42215</v>
      </c>
      <c r="EQ7" s="164" t="s">
        <v>415</v>
      </c>
      <c r="ER7" s="61">
        <v>135</v>
      </c>
      <c r="ES7" s="61">
        <v>80</v>
      </c>
      <c r="ET7" s="61">
        <v>75</v>
      </c>
      <c r="EU7" s="61">
        <v>1</v>
      </c>
      <c r="EV7" s="61"/>
      <c r="EW7" s="61">
        <v>9.5</v>
      </c>
      <c r="EX7" s="61">
        <v>7</v>
      </c>
      <c r="EY7" s="61">
        <v>45</v>
      </c>
      <c r="EZ7" s="61">
        <v>25</v>
      </c>
      <c r="FA7" s="61">
        <v>15</v>
      </c>
      <c r="FB7" s="61">
        <v>16</v>
      </c>
      <c r="FC7" s="61">
        <v>43</v>
      </c>
      <c r="FD7" s="61">
        <v>20</v>
      </c>
      <c r="FE7" s="61">
        <v>34</v>
      </c>
      <c r="FF7" s="61">
        <v>100</v>
      </c>
      <c r="FG7" s="61">
        <v>240</v>
      </c>
      <c r="FH7" s="91">
        <v>93.333333333333329</v>
      </c>
      <c r="FI7" s="91">
        <v>266.66666666666669</v>
      </c>
      <c r="FJ7" s="227">
        <v>91.300000000000011</v>
      </c>
      <c r="FK7" s="227">
        <v>44.793313640193084</v>
      </c>
      <c r="FL7" s="228">
        <v>107.1</v>
      </c>
      <c r="FM7" s="228">
        <v>35</v>
      </c>
      <c r="FN7" s="228">
        <v>52.545059045615318</v>
      </c>
      <c r="FO7" s="228">
        <v>17.171587923403699</v>
      </c>
      <c r="FP7" s="228">
        <v>67.320261437908485</v>
      </c>
      <c r="FQ7" s="228"/>
      <c r="FR7" s="193">
        <v>0</v>
      </c>
      <c r="FS7" s="230">
        <v>98</v>
      </c>
      <c r="FT7" s="230"/>
      <c r="FU7" s="230">
        <v>130</v>
      </c>
      <c r="FV7" s="229">
        <v>6.833333333333333</v>
      </c>
      <c r="FW7" s="229">
        <v>7.333333333333333</v>
      </c>
      <c r="FX7" s="229">
        <v>14.341463414634147</v>
      </c>
      <c r="FY7" s="229"/>
      <c r="FZ7" s="133">
        <v>76.900000000000006</v>
      </c>
      <c r="GA7" s="129">
        <v>14.75</v>
      </c>
      <c r="GB7" s="238" t="s">
        <v>416</v>
      </c>
      <c r="GC7" s="238" t="s">
        <v>417</v>
      </c>
      <c r="GD7" s="238" t="s">
        <v>418</v>
      </c>
      <c r="GE7" s="238" t="s">
        <v>419</v>
      </c>
      <c r="GF7" s="238" t="s">
        <v>420</v>
      </c>
      <c r="GG7" s="133">
        <v>1</v>
      </c>
      <c r="GH7" s="133">
        <v>1</v>
      </c>
      <c r="GI7" s="133">
        <v>1</v>
      </c>
      <c r="GJ7" s="133">
        <v>1</v>
      </c>
      <c r="GK7" s="231">
        <v>40</v>
      </c>
      <c r="GL7" s="133">
        <v>1</v>
      </c>
      <c r="GM7" s="133">
        <v>0</v>
      </c>
      <c r="GN7" s="133"/>
      <c r="GO7" s="133">
        <v>0</v>
      </c>
      <c r="GP7" s="61">
        <v>79</v>
      </c>
      <c r="GQ7" s="106">
        <v>38.758727027111206</v>
      </c>
      <c r="GR7" s="111">
        <v>0.54019292604501612</v>
      </c>
      <c r="GS7" s="61">
        <v>0</v>
      </c>
      <c r="GT7" s="111">
        <v>0.61538461538461542</v>
      </c>
      <c r="GU7" s="62">
        <v>1</v>
      </c>
      <c r="GV7" s="106">
        <v>11.649999999999999</v>
      </c>
      <c r="GW7" s="61">
        <v>0</v>
      </c>
      <c r="GX7" s="106">
        <v>15</v>
      </c>
      <c r="GY7" s="61">
        <v>1</v>
      </c>
      <c r="GZ7" s="745">
        <v>45</v>
      </c>
      <c r="HA7" s="133">
        <v>14</v>
      </c>
      <c r="HB7" s="133">
        <v>0.53</v>
      </c>
      <c r="HC7" s="144">
        <v>1</v>
      </c>
      <c r="HD7" s="236">
        <v>125.252123</v>
      </c>
      <c r="HE7" s="236">
        <v>131.51472899999999</v>
      </c>
      <c r="HF7" s="144">
        <v>64.171086000000003</v>
      </c>
      <c r="HG7" s="236">
        <v>99.974770000000007</v>
      </c>
      <c r="HH7" s="125">
        <v>48.781528999999999</v>
      </c>
      <c r="HI7" s="236">
        <v>25.931194999999999</v>
      </c>
      <c r="HJ7" s="144">
        <v>12.652825999999999</v>
      </c>
      <c r="HK7" s="236">
        <v>74.043575000000004</v>
      </c>
      <c r="HL7" s="144">
        <v>36.128703000000002</v>
      </c>
      <c r="HM7" s="236">
        <v>74.062259999999995</v>
      </c>
      <c r="HN7" s="144">
        <v>5.7013550000000004</v>
      </c>
      <c r="HO7" s="144">
        <v>2.7819099999999999</v>
      </c>
      <c r="HP7" s="236">
        <v>155.53319300000001</v>
      </c>
      <c r="HQ7" s="144">
        <v>75.890617000000006</v>
      </c>
      <c r="HR7" s="236">
        <v>71.895977000000002</v>
      </c>
      <c r="HS7" s="144">
        <v>35.080807999999998</v>
      </c>
      <c r="HT7" s="236">
        <v>83.637214999999998</v>
      </c>
      <c r="HU7" s="144">
        <v>40.809809000000001</v>
      </c>
      <c r="HV7" s="236">
        <v>53.774512000000001</v>
      </c>
      <c r="HW7" s="144">
        <v>0</v>
      </c>
      <c r="HX7" s="237">
        <v>1.3154791853984757</v>
      </c>
      <c r="HY7" s="238">
        <v>37.299999999999997</v>
      </c>
      <c r="HZ7" s="237">
        <v>6.5</v>
      </c>
      <c r="IA7" s="237">
        <v>36.9</v>
      </c>
      <c r="IB7" s="237">
        <v>7.2</v>
      </c>
      <c r="IC7" s="237">
        <v>26.3</v>
      </c>
      <c r="ID7" s="237">
        <v>5.9</v>
      </c>
      <c r="IE7" s="237">
        <v>177.30468923076916</v>
      </c>
      <c r="IF7" s="237">
        <v>86.988658867369196</v>
      </c>
      <c r="IG7" s="133"/>
      <c r="IH7" s="161">
        <v>0.5</v>
      </c>
      <c r="II7" s="61">
        <v>1044</v>
      </c>
      <c r="IJ7" s="61">
        <v>1134</v>
      </c>
      <c r="IK7" s="61">
        <v>897</v>
      </c>
      <c r="IL7" s="61">
        <v>1010</v>
      </c>
      <c r="IM7" s="61">
        <v>1104</v>
      </c>
      <c r="IN7" s="61">
        <v>1045</v>
      </c>
      <c r="IO7" s="61"/>
      <c r="IP7" s="106">
        <v>1039</v>
      </c>
      <c r="IQ7" s="61">
        <v>1639</v>
      </c>
      <c r="IR7" s="61">
        <v>312</v>
      </c>
      <c r="IS7" s="61">
        <v>309</v>
      </c>
      <c r="IT7" s="61">
        <v>249</v>
      </c>
      <c r="IU7" s="61">
        <v>245</v>
      </c>
      <c r="IV7" s="61">
        <v>323</v>
      </c>
      <c r="IW7" s="61">
        <v>279</v>
      </c>
      <c r="IX7" s="61"/>
      <c r="IY7" s="106">
        <v>286.16666666666669</v>
      </c>
      <c r="IZ7" s="61">
        <v>224</v>
      </c>
      <c r="JA7" s="240">
        <v>32.847686281122833</v>
      </c>
      <c r="JB7" s="241">
        <v>0</v>
      </c>
      <c r="JC7" s="90">
        <v>1</v>
      </c>
      <c r="JD7" s="168">
        <v>0</v>
      </c>
      <c r="JE7" s="168">
        <v>0</v>
      </c>
      <c r="JF7" s="168"/>
      <c r="JG7" s="90">
        <v>0</v>
      </c>
      <c r="JH7" s="90">
        <v>2</v>
      </c>
      <c r="JI7" s="90">
        <v>0</v>
      </c>
      <c r="JJ7" s="90"/>
      <c r="JK7" s="61"/>
      <c r="JL7" s="262"/>
      <c r="JM7" s="243">
        <v>6</v>
      </c>
      <c r="JN7" s="244">
        <v>42156</v>
      </c>
      <c r="JO7" s="69">
        <v>43048</v>
      </c>
      <c r="JP7" s="201">
        <v>0</v>
      </c>
      <c r="JQ7" s="69">
        <v>43048</v>
      </c>
      <c r="JR7" s="245">
        <v>29</v>
      </c>
      <c r="JS7" s="243">
        <v>1</v>
      </c>
      <c r="JT7" s="69">
        <v>42401</v>
      </c>
      <c r="JU7" s="245">
        <v>8</v>
      </c>
      <c r="JV7" s="243">
        <v>1</v>
      </c>
      <c r="JW7" s="246">
        <v>42401</v>
      </c>
      <c r="JX7" s="245">
        <v>8</v>
      </c>
      <c r="JY7" s="245">
        <v>29.33</v>
      </c>
      <c r="JZ7" s="245">
        <v>892</v>
      </c>
      <c r="KA7" s="247"/>
      <c r="KB7" s="245"/>
      <c r="KC7" s="248"/>
      <c r="KD7" s="63">
        <v>1</v>
      </c>
      <c r="KE7" s="249">
        <v>1</v>
      </c>
      <c r="KF7" s="249" t="s">
        <v>421</v>
      </c>
      <c r="KG7" s="272">
        <v>95.816666666666663</v>
      </c>
      <c r="KH7" s="272">
        <v>46.183333333333337</v>
      </c>
      <c r="KI7" s="272">
        <v>51.79</v>
      </c>
      <c r="KJ7" s="272">
        <v>-18.809999999999999</v>
      </c>
      <c r="KK7" s="272">
        <v>-15.006666666666668</v>
      </c>
      <c r="KL7" s="272">
        <v>56.54999999999999</v>
      </c>
      <c r="KM7" s="272">
        <v>24.433333333333334</v>
      </c>
      <c r="KN7" s="272">
        <v>5.2333333333333334</v>
      </c>
      <c r="KO7" s="250"/>
      <c r="KP7" s="250">
        <v>0</v>
      </c>
      <c r="KQ7" s="92"/>
      <c r="KR7" s="93">
        <v>0.54019292604501612</v>
      </c>
      <c r="KS7" s="264"/>
      <c r="KT7" s="265"/>
      <c r="KU7" s="264"/>
      <c r="KV7" s="265"/>
      <c r="KW7" s="265"/>
      <c r="KX7" s="265"/>
      <c r="KY7" s="265"/>
      <c r="KZ7" s="265"/>
      <c r="LA7" s="265"/>
      <c r="LB7" s="265"/>
      <c r="LC7" s="265"/>
      <c r="LD7" s="265"/>
      <c r="LE7" s="118">
        <v>42215</v>
      </c>
      <c r="LF7" s="454">
        <v>1</v>
      </c>
      <c r="LG7" s="454"/>
      <c r="LH7" s="455"/>
      <c r="LI7" s="455"/>
      <c r="LJ7" s="455"/>
      <c r="LK7" s="455"/>
      <c r="LL7" s="455"/>
      <c r="LM7" s="455"/>
      <c r="LN7" s="455"/>
      <c r="LO7" s="455"/>
      <c r="LP7" s="455"/>
      <c r="LQ7" s="455"/>
      <c r="LR7" s="455"/>
      <c r="LS7" s="455"/>
      <c r="LT7" s="500">
        <v>40.32</v>
      </c>
      <c r="LU7" s="693">
        <v>-21.37</v>
      </c>
      <c r="LV7" s="500">
        <v>-12.4</v>
      </c>
      <c r="LW7" s="500">
        <v>3</v>
      </c>
      <c r="LX7" s="500">
        <v>-19</v>
      </c>
      <c r="LY7" s="500">
        <v>2</v>
      </c>
      <c r="LZ7" s="690">
        <v>53.774512000000001</v>
      </c>
      <c r="MA7" s="454"/>
      <c r="MC7" s="253"/>
      <c r="MD7" s="274"/>
      <c r="ME7" s="581">
        <v>6</v>
      </c>
      <c r="MF7" s="135">
        <v>42219</v>
      </c>
      <c r="MI7" s="584">
        <v>39.984400000000001</v>
      </c>
      <c r="MQ7" s="135"/>
      <c r="MR7" s="585"/>
      <c r="MS7" s="585"/>
      <c r="MT7" s="133">
        <v>0</v>
      </c>
      <c r="MU7" s="585"/>
      <c r="MV7" s="585"/>
      <c r="MW7" s="585"/>
      <c r="MX7" s="585"/>
      <c r="MY7" s="585"/>
      <c r="MZ7" s="238">
        <v>2141</v>
      </c>
      <c r="NA7" s="585"/>
      <c r="NB7" s="238">
        <v>7</v>
      </c>
      <c r="ND7" s="876">
        <v>6</v>
      </c>
      <c r="NE7" s="877" t="s">
        <v>64</v>
      </c>
      <c r="NF7" s="877" t="s">
        <v>64</v>
      </c>
      <c r="NG7" s="877" t="s">
        <v>64</v>
      </c>
      <c r="NH7" s="877" t="s">
        <v>64</v>
      </c>
      <c r="NI7" s="877" t="s">
        <v>64</v>
      </c>
      <c r="NJ7" s="877" t="s">
        <v>64</v>
      </c>
      <c r="NK7" s="877" t="s">
        <v>64</v>
      </c>
      <c r="NL7" s="877" t="s">
        <v>64</v>
      </c>
      <c r="NM7" s="877" t="s">
        <v>64</v>
      </c>
      <c r="NN7" s="877" t="s">
        <v>64</v>
      </c>
      <c r="NO7" s="877" t="s">
        <v>64</v>
      </c>
      <c r="NP7" s="877" t="s">
        <v>64</v>
      </c>
      <c r="NQ7" s="877" t="s">
        <v>64</v>
      </c>
      <c r="NR7" s="877" t="s">
        <v>64</v>
      </c>
      <c r="NS7" s="877" t="s">
        <v>64</v>
      </c>
      <c r="NT7" s="877" t="s">
        <v>64</v>
      </c>
      <c r="NU7" s="877" t="s">
        <v>64</v>
      </c>
      <c r="NV7" s="877" t="s">
        <v>64</v>
      </c>
      <c r="NW7" s="877" t="s">
        <v>64</v>
      </c>
      <c r="NX7" s="877" t="s">
        <v>64</v>
      </c>
      <c r="NY7" s="877" t="s">
        <v>64</v>
      </c>
      <c r="NZ7" s="877" t="s">
        <v>64</v>
      </c>
      <c r="OA7" s="877" t="s">
        <v>64</v>
      </c>
      <c r="OB7" s="877" t="s">
        <v>64</v>
      </c>
      <c r="OC7" s="877" t="s">
        <v>64</v>
      </c>
      <c r="OD7" s="877" t="s">
        <v>64</v>
      </c>
      <c r="OE7" s="877" t="s">
        <v>64</v>
      </c>
      <c r="OF7" s="877" t="s">
        <v>64</v>
      </c>
      <c r="OG7" s="877" t="s">
        <v>64</v>
      </c>
      <c r="OH7" s="877" t="s">
        <v>64</v>
      </c>
      <c r="OI7" s="877" t="s">
        <v>64</v>
      </c>
      <c r="OJ7" s="877" t="s">
        <v>64</v>
      </c>
      <c r="OK7" s="877" t="s">
        <v>64</v>
      </c>
      <c r="OL7" s="877" t="s">
        <v>64</v>
      </c>
    </row>
    <row r="8" spans="1:402" s="221" customFormat="1" x14ac:dyDescent="0.25">
      <c r="A8" s="274">
        <v>7</v>
      </c>
      <c r="B8" s="221">
        <v>0</v>
      </c>
      <c r="C8" s="221">
        <v>0</v>
      </c>
      <c r="D8" s="206">
        <v>1</v>
      </c>
      <c r="E8" s="267">
        <v>7</v>
      </c>
      <c r="F8" s="880">
        <v>7</v>
      </c>
      <c r="G8" s="883"/>
      <c r="H8" s="167" t="s">
        <v>422</v>
      </c>
      <c r="I8" s="639" t="s">
        <v>423</v>
      </c>
      <c r="J8" s="258">
        <v>13625</v>
      </c>
      <c r="K8" s="256">
        <v>78</v>
      </c>
      <c r="L8" s="342">
        <v>85</v>
      </c>
      <c r="M8" s="342">
        <v>170</v>
      </c>
      <c r="N8" s="342">
        <v>29.411764705882355</v>
      </c>
      <c r="O8" s="210">
        <v>1.9653723193861494</v>
      </c>
      <c r="P8" s="208">
        <v>1</v>
      </c>
      <c r="Q8" s="61">
        <v>140</v>
      </c>
      <c r="R8" s="61">
        <v>80</v>
      </c>
      <c r="S8" s="61">
        <v>0</v>
      </c>
      <c r="T8" s="62">
        <v>2</v>
      </c>
      <c r="U8" s="331">
        <v>0</v>
      </c>
      <c r="V8" s="331"/>
      <c r="W8" s="114">
        <v>1</v>
      </c>
      <c r="X8" s="335">
        <v>1</v>
      </c>
      <c r="Y8" s="114">
        <v>1</v>
      </c>
      <c r="Z8" s="114">
        <v>0</v>
      </c>
      <c r="AA8" s="329">
        <v>0</v>
      </c>
      <c r="AB8" s="328">
        <v>0</v>
      </c>
      <c r="AC8" s="61"/>
      <c r="AD8" s="133"/>
      <c r="AE8" s="61"/>
      <c r="AF8" s="592">
        <v>98</v>
      </c>
      <c r="AG8" s="602">
        <v>1.03</v>
      </c>
      <c r="AH8" s="603">
        <v>52</v>
      </c>
      <c r="AI8" s="603">
        <v>0</v>
      </c>
      <c r="AJ8" s="602">
        <v>14.8</v>
      </c>
      <c r="AK8" s="603">
        <v>44</v>
      </c>
      <c r="AL8" s="603"/>
      <c r="AM8" s="605">
        <v>393</v>
      </c>
      <c r="AN8" s="214">
        <v>5.9738096118692612</v>
      </c>
      <c r="AO8" s="212">
        <v>202</v>
      </c>
      <c r="AP8" s="212">
        <v>108</v>
      </c>
      <c r="AQ8" s="212">
        <v>74</v>
      </c>
      <c r="AR8" s="212">
        <v>101</v>
      </c>
      <c r="AS8" s="215">
        <v>1.0900000000000001</v>
      </c>
      <c r="AT8" s="212">
        <v>122</v>
      </c>
      <c r="AU8" s="556">
        <v>42374</v>
      </c>
      <c r="AV8" s="557">
        <v>42360</v>
      </c>
      <c r="AW8" s="211">
        <v>1.03</v>
      </c>
      <c r="AX8" s="211">
        <v>44</v>
      </c>
      <c r="AY8" s="211">
        <v>7.3</v>
      </c>
      <c r="AZ8" s="602">
        <v>142</v>
      </c>
      <c r="BA8" s="558">
        <v>42445</v>
      </c>
      <c r="BB8" s="65">
        <v>34.58</v>
      </c>
      <c r="BC8" s="217"/>
      <c r="BD8" s="66">
        <v>34.58</v>
      </c>
      <c r="BE8" s="218">
        <v>93.465862564482677</v>
      </c>
      <c r="BF8" s="66">
        <v>98.62</v>
      </c>
      <c r="BG8" s="68">
        <v>1.5388249889379038</v>
      </c>
      <c r="BH8" s="219">
        <v>1.5388249889379038</v>
      </c>
      <c r="BI8" s="219">
        <v>1.9706530182841928</v>
      </c>
      <c r="BJ8" s="219">
        <v>1.9939649981951189</v>
      </c>
      <c r="BK8" s="66">
        <v>2.57</v>
      </c>
      <c r="BL8" s="66">
        <v>1.02</v>
      </c>
      <c r="BM8" s="66">
        <v>123</v>
      </c>
      <c r="BN8" s="66">
        <v>1.21</v>
      </c>
      <c r="BO8" s="571">
        <v>723.4</v>
      </c>
      <c r="BP8" s="66">
        <v>26</v>
      </c>
      <c r="BQ8" s="66">
        <v>224</v>
      </c>
      <c r="BR8" s="66">
        <v>15</v>
      </c>
      <c r="BS8" s="66">
        <v>33</v>
      </c>
      <c r="BT8" s="31">
        <v>0</v>
      </c>
      <c r="BU8" s="61"/>
      <c r="BV8" s="61"/>
      <c r="BW8" s="61"/>
      <c r="BX8" s="61"/>
      <c r="BY8" s="61"/>
      <c r="BZ8" s="61"/>
      <c r="CA8" s="61"/>
      <c r="CB8" s="61"/>
      <c r="CC8" s="208"/>
      <c r="CD8" s="220">
        <v>0</v>
      </c>
      <c r="CE8" s="220">
        <v>0</v>
      </c>
      <c r="CF8" s="220">
        <v>0</v>
      </c>
      <c r="CG8" s="220">
        <v>0</v>
      </c>
      <c r="CH8" s="220">
        <v>1</v>
      </c>
      <c r="CI8" s="220">
        <v>1</v>
      </c>
      <c r="CJ8" s="114">
        <v>0</v>
      </c>
      <c r="CK8" s="114">
        <v>0</v>
      </c>
      <c r="CL8" s="114">
        <v>0</v>
      </c>
      <c r="CM8" s="114">
        <v>1</v>
      </c>
      <c r="CN8" s="114">
        <v>0</v>
      </c>
      <c r="CO8" s="114">
        <v>0</v>
      </c>
      <c r="CP8" s="326">
        <v>1</v>
      </c>
      <c r="CQ8" s="326">
        <v>0</v>
      </c>
      <c r="CR8" s="326">
        <v>0</v>
      </c>
      <c r="CS8" s="326">
        <v>0</v>
      </c>
      <c r="CT8" s="326">
        <v>1</v>
      </c>
      <c r="CU8" s="326">
        <v>0</v>
      </c>
      <c r="CV8" s="299"/>
      <c r="CW8" s="299"/>
      <c r="CX8" s="299"/>
      <c r="CY8" s="299"/>
      <c r="DE8" s="61">
        <v>1</v>
      </c>
      <c r="DF8" s="90">
        <v>1</v>
      </c>
      <c r="DG8" s="61">
        <v>2011</v>
      </c>
      <c r="DH8" s="61">
        <v>1</v>
      </c>
      <c r="DI8" s="61" t="s">
        <v>424</v>
      </c>
      <c r="DJ8" s="90">
        <v>1</v>
      </c>
      <c r="DK8" s="90">
        <v>0</v>
      </c>
      <c r="DL8" s="90"/>
      <c r="DM8" s="61"/>
      <c r="DN8" s="254">
        <v>0</v>
      </c>
      <c r="DO8" s="208">
        <v>0</v>
      </c>
      <c r="DP8" s="208">
        <v>1</v>
      </c>
      <c r="DQ8" s="208">
        <v>0</v>
      </c>
      <c r="DR8" s="208">
        <v>0</v>
      </c>
      <c r="DS8" s="212">
        <v>0</v>
      </c>
      <c r="DT8" s="208">
        <v>0</v>
      </c>
      <c r="DU8" s="208">
        <v>0</v>
      </c>
      <c r="DV8" s="208">
        <v>0</v>
      </c>
      <c r="DW8" s="208">
        <v>0</v>
      </c>
      <c r="DX8" s="208">
        <v>0</v>
      </c>
      <c r="DY8" s="206">
        <v>0</v>
      </c>
      <c r="EB8" s="223">
        <v>1</v>
      </c>
      <c r="EC8" s="223">
        <v>1</v>
      </c>
      <c r="ED8" s="223">
        <v>52</v>
      </c>
      <c r="EE8" s="223"/>
      <c r="EG8" s="258">
        <v>42282</v>
      </c>
      <c r="EH8" s="133">
        <v>2.5499999999999998</v>
      </c>
      <c r="EI8" s="122">
        <v>118</v>
      </c>
      <c r="EJ8" s="225">
        <v>75</v>
      </c>
      <c r="EK8" s="225"/>
      <c r="EL8" s="225">
        <v>117</v>
      </c>
      <c r="EM8" s="225">
        <v>79</v>
      </c>
      <c r="EN8" s="133" t="s">
        <v>425</v>
      </c>
      <c r="EO8" s="259">
        <v>7</v>
      </c>
      <c r="EP8" s="135">
        <v>42439</v>
      </c>
      <c r="EQ8" s="136" t="s">
        <v>415</v>
      </c>
      <c r="ER8" s="61">
        <v>110</v>
      </c>
      <c r="ES8" s="61">
        <v>70</v>
      </c>
      <c r="ET8" s="61">
        <v>50</v>
      </c>
      <c r="EU8" s="133">
        <v>0</v>
      </c>
      <c r="EV8" s="133"/>
      <c r="EW8" s="133">
        <v>7.4</v>
      </c>
      <c r="EX8" s="133">
        <v>6.1</v>
      </c>
      <c r="EY8" s="133">
        <v>44</v>
      </c>
      <c r="EZ8" s="133">
        <v>25</v>
      </c>
      <c r="FA8" s="133">
        <v>15</v>
      </c>
      <c r="FB8" s="133">
        <v>17</v>
      </c>
      <c r="FC8" s="133">
        <v>36</v>
      </c>
      <c r="FD8" s="133">
        <v>19</v>
      </c>
      <c r="FE8" s="133">
        <v>37</v>
      </c>
      <c r="FF8" s="133">
        <v>160</v>
      </c>
      <c r="FG8" s="133">
        <v>375</v>
      </c>
      <c r="FH8" s="91">
        <v>160</v>
      </c>
      <c r="FI8" s="91">
        <v>375</v>
      </c>
      <c r="FJ8" s="227">
        <v>44</v>
      </c>
      <c r="FK8" s="227">
        <v>22.387615601375035</v>
      </c>
      <c r="FL8" s="228">
        <v>100.8</v>
      </c>
      <c r="FM8" s="228">
        <v>32.6</v>
      </c>
      <c r="FN8" s="228">
        <v>51.287992104968261</v>
      </c>
      <c r="FO8" s="228">
        <v>16.587187922836961</v>
      </c>
      <c r="FP8" s="228">
        <v>67.658730158730151</v>
      </c>
      <c r="FQ8" s="228"/>
      <c r="FR8" s="193">
        <v>0</v>
      </c>
      <c r="FS8" s="230">
        <v>49</v>
      </c>
      <c r="FT8" s="230">
        <v>56.2</v>
      </c>
      <c r="FU8" s="230">
        <v>160</v>
      </c>
      <c r="FV8" s="229">
        <v>3.7</v>
      </c>
      <c r="FW8" s="229">
        <v>4.5</v>
      </c>
      <c r="FX8" s="229">
        <v>13.243243243243242</v>
      </c>
      <c r="FY8" s="229">
        <v>0.87188612099644125</v>
      </c>
      <c r="FZ8" s="133">
        <v>55</v>
      </c>
      <c r="GA8" s="129">
        <v>15.6</v>
      </c>
      <c r="GB8" s="238">
        <v>5.9</v>
      </c>
      <c r="GC8" s="238">
        <v>3</v>
      </c>
      <c r="GD8" s="238">
        <v>121.8</v>
      </c>
      <c r="GE8" s="238">
        <v>78.7</v>
      </c>
      <c r="GF8" s="238">
        <v>29.9</v>
      </c>
      <c r="GG8" s="133">
        <v>0</v>
      </c>
      <c r="GH8" s="133">
        <v>1</v>
      </c>
      <c r="GI8" s="133">
        <v>1</v>
      </c>
      <c r="GJ8" s="133">
        <v>1</v>
      </c>
      <c r="GK8" s="231">
        <v>22</v>
      </c>
      <c r="GL8" s="133">
        <v>0</v>
      </c>
      <c r="GM8" s="133">
        <v>0</v>
      </c>
      <c r="GN8" s="133">
        <v>0</v>
      </c>
      <c r="GO8" s="133">
        <v>0</v>
      </c>
      <c r="GP8" s="61">
        <v>101.3</v>
      </c>
      <c r="GQ8" s="106">
        <v>51.542396827711165</v>
      </c>
      <c r="GR8" s="111">
        <v>0.56026058631921827</v>
      </c>
      <c r="GS8" s="61">
        <v>0</v>
      </c>
      <c r="GT8" s="111">
        <v>0.5</v>
      </c>
      <c r="GU8" s="62">
        <v>0</v>
      </c>
      <c r="GV8" s="106">
        <v>14</v>
      </c>
      <c r="GW8" s="61">
        <v>0</v>
      </c>
      <c r="GX8" s="106">
        <v>21</v>
      </c>
      <c r="GY8" s="61">
        <v>0</v>
      </c>
      <c r="GZ8" s="745">
        <v>27</v>
      </c>
      <c r="HA8" s="133">
        <v>12</v>
      </c>
      <c r="HB8" s="133">
        <v>0.55000000000000004</v>
      </c>
      <c r="HC8" s="144">
        <v>1</v>
      </c>
      <c r="HD8" s="236">
        <v>88</v>
      </c>
      <c r="HE8" s="236">
        <v>92</v>
      </c>
      <c r="HF8" s="270">
        <v>46.810468984693259</v>
      </c>
      <c r="HG8" s="273">
        <v>119.903937</v>
      </c>
      <c r="HH8" s="270">
        <v>61.008255696533851</v>
      </c>
      <c r="HI8" s="273">
        <v>44.674335999999997</v>
      </c>
      <c r="HJ8" s="270">
        <v>22.730724127606145</v>
      </c>
      <c r="HK8" s="273">
        <v>75.229601000000002</v>
      </c>
      <c r="HL8" s="270">
        <v>38.277531568927706</v>
      </c>
      <c r="HM8" s="236">
        <v>62.74156</v>
      </c>
      <c r="HN8" s="270">
        <v>5.4917610000000003</v>
      </c>
      <c r="HO8" s="270">
        <v>2.7137289999999998</v>
      </c>
      <c r="HP8" s="273">
        <v>151.99990700000001</v>
      </c>
      <c r="HQ8" s="270">
        <v>77.338988394562605</v>
      </c>
      <c r="HR8" s="273">
        <v>68.367278999999996</v>
      </c>
      <c r="HS8" s="270">
        <v>34.785917317362724</v>
      </c>
      <c r="HT8" s="273">
        <v>83.632627999999997</v>
      </c>
      <c r="HU8" s="270">
        <v>42.553071077199881</v>
      </c>
      <c r="HV8" s="273">
        <v>55.021500000000003</v>
      </c>
      <c r="HW8" s="144">
        <v>0</v>
      </c>
      <c r="HX8" s="237">
        <v>0.76728089420449974</v>
      </c>
      <c r="HY8" s="238">
        <v>26.5</v>
      </c>
      <c r="HZ8" s="237">
        <v>6.2</v>
      </c>
      <c r="IA8" s="237">
        <v>30.5</v>
      </c>
      <c r="IB8" s="237">
        <v>6.4</v>
      </c>
      <c r="IC8" s="237">
        <v>40.5</v>
      </c>
      <c r="ID8" s="237">
        <v>7.1</v>
      </c>
      <c r="IE8" s="237">
        <v>109.15720430107527</v>
      </c>
      <c r="IF8" s="237">
        <v>55.540216591209884</v>
      </c>
      <c r="IG8" s="133"/>
      <c r="IH8" s="161">
        <v>0.44</v>
      </c>
      <c r="II8" s="161">
        <v>1081</v>
      </c>
      <c r="IJ8" s="161">
        <v>1104</v>
      </c>
      <c r="IK8" s="161">
        <v>1067</v>
      </c>
      <c r="IL8" s="161">
        <v>901</v>
      </c>
      <c r="IM8" s="161">
        <v>1001</v>
      </c>
      <c r="IN8" s="161">
        <v>1044</v>
      </c>
      <c r="IO8" s="161"/>
      <c r="IP8" s="106">
        <v>1033</v>
      </c>
      <c r="IQ8" s="161">
        <v>1622</v>
      </c>
      <c r="IR8" s="161">
        <v>236</v>
      </c>
      <c r="IS8" s="161">
        <v>257</v>
      </c>
      <c r="IT8" s="61">
        <v>234</v>
      </c>
      <c r="IU8" s="161">
        <v>290</v>
      </c>
      <c r="IV8" s="161">
        <v>256</v>
      </c>
      <c r="IW8" s="161">
        <v>268</v>
      </c>
      <c r="IX8" s="161"/>
      <c r="IY8" s="106">
        <v>256.83333333333331</v>
      </c>
      <c r="IZ8" s="161">
        <v>156</v>
      </c>
      <c r="JA8" s="240">
        <v>28.276964240690067</v>
      </c>
      <c r="JB8" s="241">
        <v>0</v>
      </c>
      <c r="JC8" s="90">
        <v>1</v>
      </c>
      <c r="JD8" s="168">
        <v>0</v>
      </c>
      <c r="JE8" s="168">
        <v>0</v>
      </c>
      <c r="JF8" s="168"/>
      <c r="JG8" s="90">
        <v>0</v>
      </c>
      <c r="JH8" s="90">
        <v>0</v>
      </c>
      <c r="JI8" s="90">
        <v>0</v>
      </c>
      <c r="JJ8" s="90"/>
      <c r="JK8" s="61"/>
      <c r="JL8" s="262"/>
      <c r="JM8" s="198">
        <v>7</v>
      </c>
      <c r="JN8" s="244">
        <v>42374</v>
      </c>
      <c r="JO8" s="69">
        <v>43125</v>
      </c>
      <c r="JP8" s="201">
        <v>0</v>
      </c>
      <c r="JQ8" s="69">
        <v>43125</v>
      </c>
      <c r="JR8" s="245">
        <v>24</v>
      </c>
      <c r="JS8" s="243">
        <v>0</v>
      </c>
      <c r="JT8" s="69">
        <v>43125</v>
      </c>
      <c r="JU8" s="245">
        <v>24</v>
      </c>
      <c r="JV8" s="243">
        <v>0</v>
      </c>
      <c r="JW8" s="246">
        <v>43125</v>
      </c>
      <c r="JX8" s="245">
        <v>24</v>
      </c>
      <c r="JY8" s="245">
        <v>24</v>
      </c>
      <c r="JZ8" s="245">
        <v>751</v>
      </c>
      <c r="KA8" s="247"/>
      <c r="KB8" s="245"/>
      <c r="KC8" s="248"/>
      <c r="KD8" s="63">
        <v>0</v>
      </c>
      <c r="KE8" s="263">
        <v>1</v>
      </c>
      <c r="KF8" s="263" t="s">
        <v>390</v>
      </c>
      <c r="KG8" s="250">
        <v>101.27</v>
      </c>
      <c r="KH8" s="250">
        <v>42.46</v>
      </c>
      <c r="KI8" s="250">
        <v>58.04</v>
      </c>
      <c r="KJ8" s="251">
        <v>-20.63</v>
      </c>
      <c r="KK8" s="250">
        <v>-18.05</v>
      </c>
      <c r="KL8" s="250">
        <v>68.58</v>
      </c>
      <c r="KM8" s="250">
        <v>23.6</v>
      </c>
      <c r="KN8" s="250">
        <v>4.3</v>
      </c>
      <c r="KO8" s="250"/>
      <c r="KP8" s="250">
        <v>0</v>
      </c>
      <c r="KQ8" s="92"/>
      <c r="KR8" s="93">
        <v>0.56026058631921827</v>
      </c>
      <c r="KS8" s="264">
        <v>66</v>
      </c>
      <c r="KT8" s="265">
        <v>57.22</v>
      </c>
      <c r="KU8" s="264">
        <v>-31.76</v>
      </c>
      <c r="KV8" s="265">
        <v>-32.799999999999997</v>
      </c>
      <c r="KW8" s="265">
        <v>-31.9</v>
      </c>
      <c r="KX8" s="265">
        <v>399</v>
      </c>
      <c r="KY8" s="265">
        <v>-28.4</v>
      </c>
      <c r="KZ8" s="265">
        <v>-26.7</v>
      </c>
      <c r="LA8" s="265">
        <v>369</v>
      </c>
      <c r="LB8" s="265">
        <v>-30.6</v>
      </c>
      <c r="LC8" s="265">
        <v>-29.3</v>
      </c>
      <c r="LD8" s="265">
        <v>369</v>
      </c>
      <c r="LE8" s="118">
        <v>42439</v>
      </c>
      <c r="LF8" s="454">
        <v>0</v>
      </c>
      <c r="LG8" s="454"/>
      <c r="LH8" s="455">
        <v>66</v>
      </c>
      <c r="LI8" s="455">
        <v>51.44</v>
      </c>
      <c r="LJ8" s="455">
        <v>-26.55</v>
      </c>
      <c r="LK8" s="455">
        <v>-26.9</v>
      </c>
      <c r="LL8" s="455">
        <v>-26.8</v>
      </c>
      <c r="LM8" s="455">
        <v>384</v>
      </c>
      <c r="LN8" s="455">
        <v>-27.5</v>
      </c>
      <c r="LO8" s="455">
        <v>-26.3</v>
      </c>
      <c r="LP8" s="455">
        <v>384</v>
      </c>
      <c r="LQ8" s="455">
        <v>-27.2</v>
      </c>
      <c r="LR8" s="455">
        <v>-26.6</v>
      </c>
      <c r="LS8" s="455">
        <v>384</v>
      </c>
      <c r="LT8" s="500">
        <v>48.09</v>
      </c>
      <c r="LU8" s="693">
        <v>-28.23</v>
      </c>
      <c r="LV8" s="500"/>
      <c r="LW8" s="500"/>
      <c r="LX8" s="500">
        <v>-23.1</v>
      </c>
      <c r="LY8" s="500">
        <v>1</v>
      </c>
      <c r="LZ8" s="690">
        <v>55.021500000000003</v>
      </c>
      <c r="MA8" s="455"/>
      <c r="MC8" s="253">
        <v>8</v>
      </c>
      <c r="MD8" s="274"/>
      <c r="ME8" s="581">
        <v>7</v>
      </c>
      <c r="MF8" s="135">
        <v>42360</v>
      </c>
      <c r="MI8" s="584">
        <v>51.179299999999998</v>
      </c>
      <c r="MQ8" s="135"/>
      <c r="MR8" s="585"/>
      <c r="MS8" s="585"/>
      <c r="MT8" s="133">
        <v>0</v>
      </c>
      <c r="MU8" s="585"/>
      <c r="MV8" s="585"/>
      <c r="MW8" s="585"/>
      <c r="MX8" s="585"/>
      <c r="MY8" s="585"/>
      <c r="MZ8" s="238">
        <v>393</v>
      </c>
      <c r="NA8" s="133">
        <v>8</v>
      </c>
      <c r="NB8" s="238">
        <v>2</v>
      </c>
      <c r="ND8" s="876" t="s">
        <v>64</v>
      </c>
      <c r="NE8" s="877" t="s">
        <v>64</v>
      </c>
      <c r="NF8" s="877" t="s">
        <v>64</v>
      </c>
      <c r="NG8" s="877" t="s">
        <v>64</v>
      </c>
      <c r="NH8" s="877" t="s">
        <v>64</v>
      </c>
      <c r="NI8" s="877" t="s">
        <v>64</v>
      </c>
      <c r="NJ8" s="877" t="s">
        <v>64</v>
      </c>
      <c r="NK8" s="877" t="s">
        <v>64</v>
      </c>
      <c r="NL8" s="877" t="s">
        <v>64</v>
      </c>
      <c r="NM8" s="877" t="s">
        <v>64</v>
      </c>
      <c r="NN8" s="877" t="s">
        <v>64</v>
      </c>
      <c r="NO8" s="877" t="s">
        <v>64</v>
      </c>
      <c r="NP8" s="877" t="s">
        <v>64</v>
      </c>
      <c r="NQ8" s="877" t="s">
        <v>64</v>
      </c>
      <c r="NR8" s="877" t="s">
        <v>64</v>
      </c>
      <c r="NS8" s="877" t="s">
        <v>64</v>
      </c>
      <c r="NT8" s="877" t="s">
        <v>64</v>
      </c>
      <c r="NU8" s="877" t="s">
        <v>64</v>
      </c>
      <c r="NV8" s="877" t="s">
        <v>64</v>
      </c>
      <c r="NW8" s="877" t="s">
        <v>64</v>
      </c>
      <c r="NX8" s="877" t="s">
        <v>64</v>
      </c>
      <c r="NY8" s="877" t="s">
        <v>64</v>
      </c>
      <c r="NZ8" s="877" t="s">
        <v>64</v>
      </c>
      <c r="OA8" s="877" t="s">
        <v>64</v>
      </c>
      <c r="OB8" s="877" t="s">
        <v>64</v>
      </c>
      <c r="OC8" s="877" t="s">
        <v>64</v>
      </c>
      <c r="OD8" s="877" t="s">
        <v>64</v>
      </c>
      <c r="OE8" s="877" t="s">
        <v>64</v>
      </c>
      <c r="OF8" s="877" t="s">
        <v>64</v>
      </c>
      <c r="OG8" s="877" t="s">
        <v>64</v>
      </c>
      <c r="OH8" s="877" t="s">
        <v>64</v>
      </c>
      <c r="OI8" s="877" t="s">
        <v>64</v>
      </c>
      <c r="OJ8" s="877" t="s">
        <v>64</v>
      </c>
      <c r="OK8" s="877" t="s">
        <v>64</v>
      </c>
      <c r="OL8" s="877" t="s">
        <v>64</v>
      </c>
    </row>
    <row r="9" spans="1:402" s="654" customFormat="1" ht="16.5" thickBot="1" x14ac:dyDescent="0.3">
      <c r="A9" s="636">
        <v>8</v>
      </c>
      <c r="B9" s="636">
        <v>0</v>
      </c>
      <c r="C9" s="654">
        <v>1</v>
      </c>
      <c r="D9" s="652">
        <v>2</v>
      </c>
      <c r="E9" s="453">
        <v>8</v>
      </c>
      <c r="F9" s="881">
        <v>8</v>
      </c>
      <c r="G9" s="886"/>
      <c r="H9" s="99" t="s">
        <v>426</v>
      </c>
      <c r="I9" s="812" t="s">
        <v>427</v>
      </c>
      <c r="J9" s="813">
        <v>13534</v>
      </c>
      <c r="K9" s="814">
        <v>78</v>
      </c>
      <c r="L9" s="671">
        <v>98</v>
      </c>
      <c r="M9" s="671">
        <v>168</v>
      </c>
      <c r="N9" s="671">
        <v>34.722222222222229</v>
      </c>
      <c r="O9" s="669">
        <v>2.070077643518804</v>
      </c>
      <c r="P9" s="652">
        <v>0</v>
      </c>
      <c r="Q9" s="99">
        <v>160</v>
      </c>
      <c r="R9" s="99">
        <v>90</v>
      </c>
      <c r="S9" s="99">
        <v>1</v>
      </c>
      <c r="T9" s="375">
        <v>2</v>
      </c>
      <c r="U9" s="652">
        <v>1</v>
      </c>
      <c r="V9" s="652">
        <v>2</v>
      </c>
      <c r="W9" s="652">
        <v>1</v>
      </c>
      <c r="X9" s="815">
        <v>1</v>
      </c>
      <c r="Y9" s="652">
        <v>1</v>
      </c>
      <c r="Z9" s="652">
        <v>1</v>
      </c>
      <c r="AA9" s="812">
        <v>0</v>
      </c>
      <c r="AB9" s="816">
        <v>1</v>
      </c>
      <c r="AC9" s="99"/>
      <c r="AD9" s="99"/>
      <c r="AE9" s="99"/>
      <c r="AF9" s="99"/>
      <c r="AG9" s="652">
        <v>1.1399999999999999</v>
      </c>
      <c r="AH9" s="652">
        <v>62</v>
      </c>
      <c r="AI9" s="670">
        <v>1</v>
      </c>
      <c r="AJ9" s="652">
        <v>13.8</v>
      </c>
      <c r="AK9" s="652">
        <v>42</v>
      </c>
      <c r="AL9" s="652"/>
      <c r="AM9" s="671">
        <v>3224</v>
      </c>
      <c r="AN9" s="674">
        <v>8.0783781036265196</v>
      </c>
      <c r="AO9" s="652">
        <v>157</v>
      </c>
      <c r="AP9" s="652">
        <v>92</v>
      </c>
      <c r="AQ9" s="652">
        <v>42</v>
      </c>
      <c r="AR9" s="652">
        <v>115</v>
      </c>
      <c r="AS9" s="652">
        <v>1.2</v>
      </c>
      <c r="AT9" s="652"/>
      <c r="AU9" s="721">
        <v>42129</v>
      </c>
      <c r="AV9" s="504">
        <v>42129</v>
      </c>
      <c r="AW9" s="652">
        <v>1.1399999999999999</v>
      </c>
      <c r="AX9" s="652">
        <v>60</v>
      </c>
      <c r="AY9" s="652">
        <v>5</v>
      </c>
      <c r="AZ9" s="652">
        <v>145</v>
      </c>
      <c r="BA9" s="676">
        <v>42129</v>
      </c>
      <c r="BB9" s="722">
        <v>55.55</v>
      </c>
      <c r="BC9" s="669">
        <v>278</v>
      </c>
      <c r="BD9" s="99">
        <v>55.55</v>
      </c>
      <c r="BE9" s="677">
        <v>545.50789878054729</v>
      </c>
      <c r="BF9" s="99">
        <v>58.69</v>
      </c>
      <c r="BG9" s="678">
        <v>1.7446840632768863</v>
      </c>
      <c r="BH9" s="679">
        <v>1.7446840632768863</v>
      </c>
      <c r="BI9" s="679">
        <v>2.7368010434155976</v>
      </c>
      <c r="BJ9" s="679">
        <v>1.7685641095135733</v>
      </c>
      <c r="BK9" s="95">
        <v>2.4</v>
      </c>
      <c r="BL9" s="95">
        <v>1.19</v>
      </c>
      <c r="BM9" s="95">
        <v>56</v>
      </c>
      <c r="BN9" s="95">
        <v>0.81</v>
      </c>
      <c r="BO9" s="375">
        <v>3605</v>
      </c>
      <c r="BP9" s="95"/>
      <c r="BQ9" s="95">
        <v>100</v>
      </c>
      <c r="BR9" s="95">
        <v>17</v>
      </c>
      <c r="BS9" s="95">
        <v>16</v>
      </c>
      <c r="BT9" s="99">
        <v>41559</v>
      </c>
      <c r="BU9" s="99" t="s">
        <v>428</v>
      </c>
      <c r="BV9" s="99">
        <v>0</v>
      </c>
      <c r="BW9" s="99"/>
      <c r="BX9" s="99"/>
      <c r="BY9" s="99">
        <v>1</v>
      </c>
      <c r="BZ9" s="99"/>
      <c r="CA9" s="99">
        <v>1</v>
      </c>
      <c r="CB9" s="99" t="s">
        <v>429</v>
      </c>
      <c r="CC9" s="652">
        <v>1</v>
      </c>
      <c r="CD9" s="812">
        <v>0</v>
      </c>
      <c r="CE9" s="812">
        <v>1</v>
      </c>
      <c r="CF9" s="812">
        <v>0</v>
      </c>
      <c r="CG9" s="812">
        <v>1</v>
      </c>
      <c r="CH9" s="812">
        <v>1</v>
      </c>
      <c r="CI9" s="812">
        <v>0</v>
      </c>
      <c r="CJ9" s="99">
        <v>1</v>
      </c>
      <c r="CK9" s="99">
        <v>0</v>
      </c>
      <c r="CL9" s="99">
        <v>0</v>
      </c>
      <c r="CM9" s="99">
        <v>1</v>
      </c>
      <c r="CN9" s="99">
        <v>1</v>
      </c>
      <c r="CO9" s="99">
        <v>0</v>
      </c>
      <c r="CP9" s="654">
        <v>1</v>
      </c>
      <c r="CQ9" s="654">
        <v>1</v>
      </c>
      <c r="CR9" s="654">
        <v>0</v>
      </c>
      <c r="CS9" s="654">
        <v>0</v>
      </c>
      <c r="CT9" s="654">
        <v>1</v>
      </c>
      <c r="DE9" s="99">
        <v>1</v>
      </c>
      <c r="DF9" s="407">
        <v>1</v>
      </c>
      <c r="DG9" s="99">
        <v>41561</v>
      </c>
      <c r="DH9" s="99">
        <v>1</v>
      </c>
      <c r="DI9" s="99" t="s">
        <v>430</v>
      </c>
      <c r="DJ9" s="407">
        <v>1</v>
      </c>
      <c r="DK9" s="407">
        <v>1</v>
      </c>
      <c r="DL9" s="407">
        <v>0</v>
      </c>
      <c r="DM9" s="99" t="s">
        <v>431</v>
      </c>
      <c r="DN9" s="812">
        <v>1</v>
      </c>
      <c r="DO9" s="652">
        <v>1</v>
      </c>
      <c r="DP9" s="652">
        <v>0</v>
      </c>
      <c r="DQ9" s="652">
        <v>1</v>
      </c>
      <c r="DR9" s="652">
        <v>3</v>
      </c>
      <c r="DS9" s="652">
        <v>1</v>
      </c>
      <c r="DT9" s="652">
        <v>3</v>
      </c>
      <c r="DU9" s="652">
        <v>0</v>
      </c>
      <c r="DV9" s="652">
        <v>1</v>
      </c>
      <c r="DW9" s="652">
        <v>0</v>
      </c>
      <c r="DX9" s="652">
        <v>0</v>
      </c>
      <c r="DY9" s="652">
        <v>0</v>
      </c>
      <c r="EB9" s="816">
        <v>0</v>
      </c>
      <c r="EC9" s="816"/>
      <c r="ED9" s="816"/>
      <c r="EE9" s="816"/>
      <c r="EG9" s="812">
        <v>42129</v>
      </c>
      <c r="EH9" s="99">
        <v>1.21</v>
      </c>
      <c r="EI9" s="668">
        <v>52</v>
      </c>
      <c r="EJ9" s="668">
        <v>63</v>
      </c>
      <c r="EK9" s="668"/>
      <c r="EL9" s="668">
        <v>75</v>
      </c>
      <c r="EM9" s="668">
        <v>60</v>
      </c>
      <c r="EN9" s="99" t="s">
        <v>432</v>
      </c>
      <c r="EO9" s="453">
        <v>8</v>
      </c>
      <c r="EP9" s="99">
        <v>42129</v>
      </c>
      <c r="EQ9" s="407" t="s">
        <v>415</v>
      </c>
      <c r="ER9" s="99">
        <v>160</v>
      </c>
      <c r="ES9" s="99">
        <v>90</v>
      </c>
      <c r="ET9" s="99">
        <v>70</v>
      </c>
      <c r="EU9" s="99">
        <v>1</v>
      </c>
      <c r="EV9" s="99"/>
      <c r="EW9" s="99">
        <v>12</v>
      </c>
      <c r="EX9" s="99">
        <v>13</v>
      </c>
      <c r="EY9" s="99">
        <v>55</v>
      </c>
      <c r="EZ9" s="99">
        <v>35</v>
      </c>
      <c r="FA9" s="99">
        <v>17</v>
      </c>
      <c r="FB9" s="99">
        <v>27</v>
      </c>
      <c r="FC9" s="99">
        <v>62</v>
      </c>
      <c r="FD9" s="99">
        <v>23</v>
      </c>
      <c r="FE9" s="99">
        <v>30</v>
      </c>
      <c r="FF9" s="99">
        <v>100</v>
      </c>
      <c r="FG9" s="99">
        <v>330</v>
      </c>
      <c r="FH9" s="677">
        <v>110</v>
      </c>
      <c r="FI9" s="677">
        <v>346.66666666666669</v>
      </c>
      <c r="FJ9" s="677">
        <v>96.9</v>
      </c>
      <c r="FK9" s="677">
        <v>46.809838415183961</v>
      </c>
      <c r="FL9" s="375">
        <v>114.9</v>
      </c>
      <c r="FM9" s="375">
        <v>55</v>
      </c>
      <c r="FN9" s="375">
        <v>55.505164436580365</v>
      </c>
      <c r="FO9" s="375">
        <v>26.56905173204456</v>
      </c>
      <c r="FP9" s="375">
        <v>52.132288946910357</v>
      </c>
      <c r="FQ9" s="375"/>
      <c r="FR9" s="99">
        <v>0</v>
      </c>
      <c r="FS9" s="375">
        <v>109.60000000000001</v>
      </c>
      <c r="FT9" s="375"/>
      <c r="FU9" s="375">
        <v>106.66666666666667</v>
      </c>
      <c r="FV9" s="677">
        <v>5.25</v>
      </c>
      <c r="FW9" s="677">
        <v>11.45</v>
      </c>
      <c r="FX9" s="677">
        <v>20.876190476190477</v>
      </c>
      <c r="FY9" s="677"/>
      <c r="FZ9" s="99">
        <v>44.7</v>
      </c>
      <c r="GA9" s="678"/>
      <c r="GB9" s="678" t="s">
        <v>433</v>
      </c>
      <c r="GC9" s="678" t="s">
        <v>434</v>
      </c>
      <c r="GD9" s="678" t="s">
        <v>435</v>
      </c>
      <c r="GE9" s="678" t="s">
        <v>436</v>
      </c>
      <c r="GF9" s="678" t="s">
        <v>437</v>
      </c>
      <c r="GG9" s="99">
        <v>0</v>
      </c>
      <c r="GH9" s="99">
        <v>1</v>
      </c>
      <c r="GI9" s="99">
        <v>2</v>
      </c>
      <c r="GJ9" s="99">
        <v>1</v>
      </c>
      <c r="GK9" s="355">
        <v>38.6</v>
      </c>
      <c r="GL9" s="99">
        <v>1</v>
      </c>
      <c r="GM9" s="99">
        <v>0</v>
      </c>
      <c r="GN9" s="99">
        <v>0</v>
      </c>
      <c r="GO9" s="99">
        <v>0</v>
      </c>
      <c r="GP9" s="99">
        <v>149.25</v>
      </c>
      <c r="GQ9" s="99">
        <v>72.098744927411829</v>
      </c>
      <c r="GR9" s="99">
        <v>0.31006160164271046</v>
      </c>
      <c r="GS9" s="99">
        <v>1</v>
      </c>
      <c r="GT9" s="99"/>
      <c r="GU9" s="99"/>
      <c r="GV9" s="99"/>
      <c r="GW9" s="99"/>
      <c r="GX9" s="677">
        <v>12.5</v>
      </c>
      <c r="GY9" s="99">
        <v>1</v>
      </c>
      <c r="GZ9" s="811">
        <v>43.6</v>
      </c>
      <c r="HA9" s="99">
        <v>3</v>
      </c>
      <c r="HB9" s="99">
        <v>0.68</v>
      </c>
      <c r="HC9" s="99">
        <v>1</v>
      </c>
      <c r="HD9" s="99">
        <v>163</v>
      </c>
      <c r="HE9" s="99">
        <v>171</v>
      </c>
      <c r="HF9" s="99">
        <v>82.605597203265816</v>
      </c>
      <c r="HG9" s="99">
        <v>204.493606</v>
      </c>
      <c r="HH9" s="99">
        <v>98.785476303387966</v>
      </c>
      <c r="HI9" s="99">
        <v>103.141335</v>
      </c>
      <c r="HJ9" s="99">
        <v>49.824863005947968</v>
      </c>
      <c r="HK9" s="99">
        <v>101.352272</v>
      </c>
      <c r="HL9" s="99">
        <v>48.960613780513661</v>
      </c>
      <c r="HM9" s="99">
        <v>49.562562999999997</v>
      </c>
      <c r="HN9" s="99">
        <v>6.6892500000000004</v>
      </c>
      <c r="HO9" s="99">
        <v>3.0874510000000002</v>
      </c>
      <c r="HP9" s="99">
        <v>355.26052099999998</v>
      </c>
      <c r="HQ9" s="99">
        <v>171.61700292367459</v>
      </c>
      <c r="HR9" s="99">
        <v>203.93113099999999</v>
      </c>
      <c r="HS9" s="99">
        <v>98.513759442061016</v>
      </c>
      <c r="HT9" s="99">
        <v>151.32938999999999</v>
      </c>
      <c r="HU9" s="99">
        <v>73.103243481613575</v>
      </c>
      <c r="HV9" s="99">
        <v>42.596736999999997</v>
      </c>
      <c r="HW9" s="99">
        <v>1</v>
      </c>
      <c r="HX9" s="99">
        <v>0.83621196449535928</v>
      </c>
      <c r="HY9" s="678">
        <v>45.7</v>
      </c>
      <c r="HZ9" s="99">
        <v>8.9499999999999993</v>
      </c>
      <c r="IA9" s="99">
        <v>48.2</v>
      </c>
      <c r="IB9" s="99">
        <v>8.3000000000000007</v>
      </c>
      <c r="IC9" s="99">
        <v>42.8</v>
      </c>
      <c r="ID9" s="99">
        <v>8.1</v>
      </c>
      <c r="IE9" s="677">
        <v>206.08129906890136</v>
      </c>
      <c r="IF9" s="677">
        <v>99.55244901761067</v>
      </c>
      <c r="IG9" s="99"/>
      <c r="IH9" s="817">
        <v>0.42</v>
      </c>
      <c r="II9" s="99">
        <v>1249</v>
      </c>
      <c r="IJ9" s="99">
        <v>1083</v>
      </c>
      <c r="IK9" s="99">
        <v>1218</v>
      </c>
      <c r="IL9" s="99">
        <v>1315</v>
      </c>
      <c r="IM9" s="99">
        <v>1307</v>
      </c>
      <c r="IN9" s="99">
        <v>1309</v>
      </c>
      <c r="IO9" s="99"/>
      <c r="IP9" s="677">
        <v>1246.8333333333333</v>
      </c>
      <c r="IQ9" s="99">
        <v>1859</v>
      </c>
      <c r="IR9" s="99">
        <v>327</v>
      </c>
      <c r="IS9" s="99">
        <v>241</v>
      </c>
      <c r="IT9" s="99">
        <v>320</v>
      </c>
      <c r="IU9" s="99">
        <v>371</v>
      </c>
      <c r="IV9" s="99">
        <v>360</v>
      </c>
      <c r="IW9" s="99">
        <v>338</v>
      </c>
      <c r="IX9" s="99"/>
      <c r="IY9" s="99">
        <v>326.16666666666669</v>
      </c>
      <c r="IZ9" s="99">
        <v>242</v>
      </c>
      <c r="JA9" s="818">
        <v>36.531471769612189</v>
      </c>
      <c r="JB9" s="818">
        <v>1</v>
      </c>
      <c r="JC9" s="407">
        <v>1</v>
      </c>
      <c r="JD9" s="819">
        <v>8</v>
      </c>
      <c r="JE9" s="407">
        <v>1</v>
      </c>
      <c r="JF9" s="407" t="s">
        <v>438</v>
      </c>
      <c r="JG9" s="407">
        <v>1</v>
      </c>
      <c r="JH9" s="407"/>
      <c r="JI9" s="407"/>
      <c r="JJ9" s="407">
        <v>0</v>
      </c>
      <c r="JK9" s="99" t="s">
        <v>431</v>
      </c>
      <c r="JM9" s="453">
        <v>8</v>
      </c>
      <c r="JN9" s="504">
        <v>42129</v>
      </c>
      <c r="JO9" s="504">
        <v>43040</v>
      </c>
      <c r="JP9" s="407">
        <v>1</v>
      </c>
      <c r="JQ9" s="504">
        <v>43040</v>
      </c>
      <c r="JR9" s="99">
        <v>29</v>
      </c>
      <c r="JS9" s="453">
        <v>1</v>
      </c>
      <c r="JT9" s="504">
        <v>42152</v>
      </c>
      <c r="JU9" s="654">
        <v>1</v>
      </c>
      <c r="JV9" s="453">
        <v>1</v>
      </c>
      <c r="JW9" s="680">
        <v>42152</v>
      </c>
      <c r="JX9" s="654">
        <v>1</v>
      </c>
      <c r="JY9" s="654">
        <v>29</v>
      </c>
      <c r="JZ9" s="654">
        <v>911</v>
      </c>
      <c r="KD9" s="99">
        <v>1</v>
      </c>
      <c r="KE9" s="407">
        <v>1</v>
      </c>
      <c r="KF9" s="407" t="s">
        <v>439</v>
      </c>
      <c r="KG9" s="99">
        <v>106.17</v>
      </c>
      <c r="KH9" s="99">
        <v>54.83</v>
      </c>
      <c r="KI9" s="99">
        <v>47.41</v>
      </c>
      <c r="KJ9" s="407">
        <v>-14.33</v>
      </c>
      <c r="KK9" s="99">
        <v>-11.46</v>
      </c>
      <c r="KL9" s="99">
        <v>72.349999999999994</v>
      </c>
      <c r="KM9" s="99">
        <v>20.8</v>
      </c>
      <c r="KN9" s="99">
        <v>4.3</v>
      </c>
      <c r="KO9" s="99"/>
      <c r="KP9" s="99">
        <v>1</v>
      </c>
      <c r="KQ9" s="407"/>
      <c r="KR9" s="684">
        <v>0.31006160164271046</v>
      </c>
      <c r="KS9" s="453"/>
      <c r="KU9" s="453"/>
      <c r="LE9" s="685">
        <v>42129</v>
      </c>
      <c r="LF9" s="99">
        <v>1</v>
      </c>
      <c r="LG9" s="99"/>
      <c r="LV9" s="654">
        <v>-11.1</v>
      </c>
      <c r="LW9" s="654">
        <v>1</v>
      </c>
      <c r="LX9" s="654">
        <v>-11</v>
      </c>
      <c r="LY9" s="654">
        <v>1</v>
      </c>
      <c r="LZ9" s="686">
        <v>42.596736999999997</v>
      </c>
      <c r="MA9" s="95"/>
      <c r="MC9" s="453"/>
      <c r="MD9" s="453"/>
      <c r="ME9" s="95">
        <v>8</v>
      </c>
      <c r="MF9" s="504">
        <v>42129</v>
      </c>
      <c r="MI9" s="678">
        <v>24.39</v>
      </c>
      <c r="MQ9" s="504">
        <v>42129</v>
      </c>
      <c r="MR9" s="678">
        <v>7.2</v>
      </c>
      <c r="MS9" s="687"/>
      <c r="MT9" s="95">
        <v>1</v>
      </c>
      <c r="MU9" s="95">
        <v>0</v>
      </c>
      <c r="MV9" s="95">
        <v>1</v>
      </c>
      <c r="MW9" s="95">
        <v>0</v>
      </c>
      <c r="MX9" s="95">
        <v>0</v>
      </c>
      <c r="MY9" s="678">
        <v>1</v>
      </c>
      <c r="MZ9" s="678">
        <v>3224</v>
      </c>
      <c r="NA9" s="687"/>
      <c r="NB9" s="678">
        <v>9</v>
      </c>
      <c r="ND9" s="876">
        <v>8</v>
      </c>
      <c r="NE9" s="877" t="s">
        <v>64</v>
      </c>
      <c r="NF9" s="877" t="s">
        <v>64</v>
      </c>
      <c r="NG9" s="877" t="s">
        <v>64</v>
      </c>
      <c r="NH9" s="877" t="s">
        <v>64</v>
      </c>
      <c r="NI9" s="877" t="s">
        <v>64</v>
      </c>
      <c r="NJ9" s="877" t="s">
        <v>64</v>
      </c>
      <c r="NK9" s="877" t="s">
        <v>64</v>
      </c>
      <c r="NL9" s="877" t="s">
        <v>64</v>
      </c>
      <c r="NM9" s="877" t="s">
        <v>64</v>
      </c>
      <c r="NN9" s="877" t="s">
        <v>64</v>
      </c>
      <c r="NO9" s="877" t="s">
        <v>64</v>
      </c>
      <c r="NP9" s="877" t="s">
        <v>64</v>
      </c>
      <c r="NQ9" s="877" t="s">
        <v>64</v>
      </c>
      <c r="NR9" s="877" t="s">
        <v>64</v>
      </c>
      <c r="NS9" s="877" t="s">
        <v>64</v>
      </c>
      <c r="NT9" s="877" t="s">
        <v>64</v>
      </c>
      <c r="NU9" s="877" t="s">
        <v>64</v>
      </c>
      <c r="NV9" s="877" t="s">
        <v>64</v>
      </c>
      <c r="NW9" s="877" t="s">
        <v>64</v>
      </c>
      <c r="NX9" s="877" t="s">
        <v>64</v>
      </c>
      <c r="NY9" s="877" t="s">
        <v>64</v>
      </c>
      <c r="NZ9" s="877" t="s">
        <v>64</v>
      </c>
      <c r="OA9" s="877" t="s">
        <v>64</v>
      </c>
      <c r="OB9" s="877" t="s">
        <v>64</v>
      </c>
      <c r="OC9" s="877" t="s">
        <v>64</v>
      </c>
      <c r="OD9" s="877" t="s">
        <v>64</v>
      </c>
      <c r="OE9" s="877" t="s">
        <v>64</v>
      </c>
      <c r="OF9" s="877" t="s">
        <v>64</v>
      </c>
      <c r="OG9" s="877" t="s">
        <v>64</v>
      </c>
      <c r="OH9" s="877" t="s">
        <v>64</v>
      </c>
      <c r="OI9" s="877" t="s">
        <v>64</v>
      </c>
      <c r="OJ9" s="877" t="s">
        <v>64</v>
      </c>
      <c r="OK9" s="877" t="s">
        <v>64</v>
      </c>
      <c r="OL9" s="877" t="s">
        <v>64</v>
      </c>
    </row>
    <row r="10" spans="1:402" s="221" customFormat="1" x14ac:dyDescent="0.25">
      <c r="A10" s="221">
        <v>9</v>
      </c>
      <c r="B10" s="274">
        <v>0</v>
      </c>
      <c r="C10" s="221">
        <v>1</v>
      </c>
      <c r="D10" s="206">
        <v>2</v>
      </c>
      <c r="E10" s="267">
        <v>9</v>
      </c>
      <c r="F10" s="880">
        <v>9</v>
      </c>
      <c r="G10" s="883"/>
      <c r="H10" s="232" t="s">
        <v>440</v>
      </c>
      <c r="I10" s="643" t="s">
        <v>441</v>
      </c>
      <c r="J10" s="266">
        <v>11381</v>
      </c>
      <c r="K10" s="256">
        <v>84</v>
      </c>
      <c r="L10" s="342">
        <v>70</v>
      </c>
      <c r="M10" s="342">
        <v>170</v>
      </c>
      <c r="N10" s="342">
        <v>24.221453287197235</v>
      </c>
      <c r="O10" s="210">
        <v>1.8097078017532484</v>
      </c>
      <c r="P10" s="208">
        <v>1</v>
      </c>
      <c r="Q10" s="61">
        <v>130</v>
      </c>
      <c r="R10" s="61">
        <v>50</v>
      </c>
      <c r="S10" s="61">
        <v>0</v>
      </c>
      <c r="T10" s="62">
        <v>3</v>
      </c>
      <c r="U10" s="325">
        <v>1</v>
      </c>
      <c r="V10" s="325">
        <v>2</v>
      </c>
      <c r="W10" s="325">
        <v>1</v>
      </c>
      <c r="X10" s="335">
        <v>0</v>
      </c>
      <c r="Y10" s="325">
        <v>1</v>
      </c>
      <c r="Z10" s="325">
        <v>0</v>
      </c>
      <c r="AA10" s="329">
        <v>0</v>
      </c>
      <c r="AB10" s="328">
        <v>0</v>
      </c>
      <c r="AC10" s="61"/>
      <c r="AD10" s="61"/>
      <c r="AE10" s="61"/>
      <c r="AF10" s="592">
        <v>271</v>
      </c>
      <c r="AG10" s="602">
        <v>2.34</v>
      </c>
      <c r="AH10" s="603">
        <v>20</v>
      </c>
      <c r="AI10" s="603">
        <v>0</v>
      </c>
      <c r="AJ10" s="602">
        <v>9</v>
      </c>
      <c r="AK10" s="604">
        <v>29</v>
      </c>
      <c r="AL10" s="604"/>
      <c r="AM10" s="605">
        <v>8409</v>
      </c>
      <c r="AN10" s="214">
        <v>9.0370578398328973</v>
      </c>
      <c r="AO10" s="212">
        <v>143</v>
      </c>
      <c r="AP10" s="212">
        <v>77</v>
      </c>
      <c r="AQ10" s="212">
        <v>26</v>
      </c>
      <c r="AR10" s="212">
        <v>202</v>
      </c>
      <c r="AS10" s="215">
        <v>0.26</v>
      </c>
      <c r="AT10" s="212">
        <v>47</v>
      </c>
      <c r="AU10" s="556">
        <v>42345</v>
      </c>
      <c r="AV10" s="557">
        <v>42339</v>
      </c>
      <c r="AW10" s="211">
        <v>2.34</v>
      </c>
      <c r="AX10" s="211">
        <v>119</v>
      </c>
      <c r="AY10" s="211">
        <v>8.3000000000000007</v>
      </c>
      <c r="AZ10" s="602">
        <v>142</v>
      </c>
      <c r="BA10" s="558">
        <v>42342</v>
      </c>
      <c r="BB10" s="65">
        <v>85.09</v>
      </c>
      <c r="BC10" s="217">
        <v>1306</v>
      </c>
      <c r="BD10" s="66">
        <v>85.09</v>
      </c>
      <c r="BE10" s="218">
        <v>1335.70586237927</v>
      </c>
      <c r="BF10" s="66">
        <v>317.10000000000002</v>
      </c>
      <c r="BG10" s="68">
        <v>1.9298785236567833</v>
      </c>
      <c r="BH10" s="219">
        <v>1.9298785236567833</v>
      </c>
      <c r="BI10" s="219">
        <v>3.1257108320843403</v>
      </c>
      <c r="BJ10" s="219">
        <v>2.5011962420270888</v>
      </c>
      <c r="BK10" s="66">
        <v>2.44</v>
      </c>
      <c r="BL10" s="66">
        <v>1.1499999999999999</v>
      </c>
      <c r="BM10" s="66">
        <v>83</v>
      </c>
      <c r="BN10" s="66">
        <v>1.19</v>
      </c>
      <c r="BO10" s="571">
        <v>6563</v>
      </c>
      <c r="BP10" s="66">
        <v>163</v>
      </c>
      <c r="BQ10" s="66">
        <v>63</v>
      </c>
      <c r="BR10" s="66">
        <v>77</v>
      </c>
      <c r="BS10" s="66">
        <v>14</v>
      </c>
      <c r="BT10" s="69">
        <v>42339</v>
      </c>
      <c r="BU10" s="61" t="s">
        <v>442</v>
      </c>
      <c r="BV10" s="61">
        <v>0</v>
      </c>
      <c r="BW10" s="61">
        <v>1</v>
      </c>
      <c r="BX10" s="61"/>
      <c r="BY10" s="61">
        <v>0</v>
      </c>
      <c r="BZ10" s="61"/>
      <c r="CA10" s="61">
        <v>0</v>
      </c>
      <c r="CB10" s="61"/>
      <c r="CC10" s="208">
        <v>0</v>
      </c>
      <c r="CD10" s="220">
        <v>1</v>
      </c>
      <c r="CE10" s="220">
        <v>1</v>
      </c>
      <c r="CF10" s="220">
        <v>0</v>
      </c>
      <c r="CG10" s="220">
        <v>0</v>
      </c>
      <c r="CH10" s="220">
        <v>0</v>
      </c>
      <c r="CI10" s="220">
        <v>0</v>
      </c>
      <c r="CJ10" s="114">
        <v>1</v>
      </c>
      <c r="CK10" s="114">
        <v>1</v>
      </c>
      <c r="CL10" s="114">
        <v>0</v>
      </c>
      <c r="CM10" s="114">
        <v>0</v>
      </c>
      <c r="CN10" s="114">
        <v>1</v>
      </c>
      <c r="CO10" s="114">
        <v>1</v>
      </c>
      <c r="CP10" s="326">
        <v>1</v>
      </c>
      <c r="CQ10" s="326">
        <v>0</v>
      </c>
      <c r="CR10" s="326">
        <v>0</v>
      </c>
      <c r="CS10" s="326">
        <v>0</v>
      </c>
      <c r="CT10" s="326">
        <v>0</v>
      </c>
      <c r="CU10" s="326">
        <v>0</v>
      </c>
      <c r="CV10" s="299"/>
      <c r="CW10" s="299"/>
      <c r="CX10" s="299"/>
      <c r="CY10" s="299"/>
      <c r="DE10" s="61">
        <v>1</v>
      </c>
      <c r="DF10" s="90">
        <v>1</v>
      </c>
      <c r="DG10" s="69">
        <v>39243</v>
      </c>
      <c r="DH10" s="61">
        <v>0</v>
      </c>
      <c r="DI10" s="61"/>
      <c r="DJ10" s="90">
        <v>0</v>
      </c>
      <c r="DK10" s="90"/>
      <c r="DL10" s="90"/>
      <c r="DM10" s="61"/>
      <c r="DN10" s="254">
        <v>0</v>
      </c>
      <c r="DO10" s="208">
        <v>0</v>
      </c>
      <c r="DP10" s="208">
        <v>1</v>
      </c>
      <c r="DQ10" s="208">
        <v>1</v>
      </c>
      <c r="DR10" s="208">
        <v>0</v>
      </c>
      <c r="DS10" s="212">
        <v>0</v>
      </c>
      <c r="DT10" s="208">
        <v>0</v>
      </c>
      <c r="DU10" s="208">
        <v>1</v>
      </c>
      <c r="DV10" s="208">
        <v>0</v>
      </c>
      <c r="DW10" s="208">
        <v>0</v>
      </c>
      <c r="DX10" s="208">
        <v>1</v>
      </c>
      <c r="DY10" s="206">
        <v>0</v>
      </c>
      <c r="EB10" s="223">
        <v>1</v>
      </c>
      <c r="EC10" s="223">
        <v>3</v>
      </c>
      <c r="ED10" s="223">
        <v>20</v>
      </c>
      <c r="EE10" s="223"/>
      <c r="EG10" s="246">
        <v>42403</v>
      </c>
      <c r="EH10" s="133">
        <v>0.76</v>
      </c>
      <c r="EI10" s="122">
        <v>41</v>
      </c>
      <c r="EJ10" s="225">
        <v>60</v>
      </c>
      <c r="EK10" s="225"/>
      <c r="EL10" s="225">
        <v>51</v>
      </c>
      <c r="EM10" s="225">
        <v>15</v>
      </c>
      <c r="EN10" s="133" t="s">
        <v>443</v>
      </c>
      <c r="EO10" s="267">
        <v>9</v>
      </c>
      <c r="EP10" s="135">
        <v>42345</v>
      </c>
      <c r="EQ10" s="136" t="s">
        <v>383</v>
      </c>
      <c r="ER10" s="61">
        <v>130</v>
      </c>
      <c r="ES10" s="61">
        <v>45</v>
      </c>
      <c r="ET10" s="61">
        <v>55</v>
      </c>
      <c r="EU10" s="61">
        <v>0</v>
      </c>
      <c r="EV10" s="61"/>
      <c r="EW10" s="61">
        <v>12</v>
      </c>
      <c r="EX10" s="61">
        <v>11</v>
      </c>
      <c r="EY10" s="61">
        <v>55</v>
      </c>
      <c r="EZ10" s="61">
        <v>34</v>
      </c>
      <c r="FA10" s="61">
        <v>17</v>
      </c>
      <c r="FB10" s="61">
        <v>24</v>
      </c>
      <c r="FC10" s="61">
        <v>55</v>
      </c>
      <c r="FD10" s="61">
        <v>20</v>
      </c>
      <c r="FE10" s="61">
        <v>32</v>
      </c>
      <c r="FF10" s="61">
        <v>90</v>
      </c>
      <c r="FG10" s="61">
        <v>320</v>
      </c>
      <c r="FH10" s="91">
        <v>90</v>
      </c>
      <c r="FI10" s="91">
        <v>320</v>
      </c>
      <c r="FJ10" s="227">
        <v>131.5</v>
      </c>
      <c r="FK10" s="227">
        <v>72.663664196287684</v>
      </c>
      <c r="FL10" s="228">
        <v>167.8</v>
      </c>
      <c r="FM10" s="228">
        <v>66.449999999999989</v>
      </c>
      <c r="FN10" s="228">
        <v>92.722150966821857</v>
      </c>
      <c r="FO10" s="228">
        <v>36.718634873333201</v>
      </c>
      <c r="FP10" s="228">
        <v>60.39928486293207</v>
      </c>
      <c r="FQ10" s="228"/>
      <c r="FR10" s="193">
        <v>0</v>
      </c>
      <c r="FS10" s="230">
        <v>130</v>
      </c>
      <c r="FT10" s="230">
        <v>122.8</v>
      </c>
      <c r="FU10" s="230">
        <v>520</v>
      </c>
      <c r="FV10" s="229">
        <v>4.5</v>
      </c>
      <c r="FW10" s="229">
        <v>7.7</v>
      </c>
      <c r="FX10" s="229">
        <v>28.888888888888889</v>
      </c>
      <c r="FY10" s="229">
        <v>1.0586319218241043</v>
      </c>
      <c r="FZ10" s="133">
        <v>89.6</v>
      </c>
      <c r="GA10" s="129">
        <v>20.8</v>
      </c>
      <c r="GB10" s="238">
        <v>16</v>
      </c>
      <c r="GC10" s="238">
        <v>8.6</v>
      </c>
      <c r="GD10" s="238">
        <v>200.3</v>
      </c>
      <c r="GE10" s="238">
        <v>136.69999999999999</v>
      </c>
      <c r="GF10" s="238">
        <v>51.6</v>
      </c>
      <c r="GG10" s="133">
        <v>1</v>
      </c>
      <c r="GH10" s="133">
        <v>1</v>
      </c>
      <c r="GI10" s="133">
        <v>1</v>
      </c>
      <c r="GJ10" s="133">
        <v>1</v>
      </c>
      <c r="GK10" s="231">
        <v>43</v>
      </c>
      <c r="GL10" s="133">
        <v>1</v>
      </c>
      <c r="GM10" s="133">
        <v>0</v>
      </c>
      <c r="GN10" s="133">
        <v>0</v>
      </c>
      <c r="GO10" s="133">
        <v>0</v>
      </c>
      <c r="GP10" s="61">
        <v>60.8</v>
      </c>
      <c r="GQ10" s="106">
        <v>33.59658390216191</v>
      </c>
      <c r="GR10" s="111">
        <v>0.45405405405405408</v>
      </c>
      <c r="GS10" s="61">
        <v>0</v>
      </c>
      <c r="GT10" s="111">
        <v>0.7142857142857143</v>
      </c>
      <c r="GU10" s="62">
        <v>1</v>
      </c>
      <c r="GV10" s="106">
        <v>10.1</v>
      </c>
      <c r="GW10" s="61">
        <v>0</v>
      </c>
      <c r="GX10" s="106">
        <v>16</v>
      </c>
      <c r="GY10" s="61">
        <v>1</v>
      </c>
      <c r="GZ10" s="745">
        <v>58</v>
      </c>
      <c r="HA10" s="133">
        <v>22</v>
      </c>
      <c r="HB10" s="133">
        <v>0.57999999999999996</v>
      </c>
      <c r="HC10" s="103">
        <v>0</v>
      </c>
      <c r="HD10" s="239"/>
      <c r="HE10" s="239"/>
      <c r="HF10" s="270"/>
      <c r="HG10" s="273"/>
      <c r="HH10" s="270"/>
      <c r="HI10" s="273"/>
      <c r="HJ10" s="270"/>
      <c r="HK10" s="273"/>
      <c r="HL10" s="270"/>
      <c r="HM10" s="236"/>
      <c r="HN10" s="271"/>
      <c r="HO10" s="271"/>
      <c r="HP10" s="273"/>
      <c r="HQ10" s="270"/>
      <c r="HR10" s="273"/>
      <c r="HS10" s="270"/>
      <c r="HT10" s="273"/>
      <c r="HU10" s="270"/>
      <c r="HV10" s="273"/>
      <c r="HW10" s="144"/>
      <c r="HX10" s="237"/>
      <c r="HY10" s="238"/>
      <c r="HZ10" s="237"/>
      <c r="IA10" s="237"/>
      <c r="IB10" s="237"/>
      <c r="IC10" s="237"/>
      <c r="ID10" s="237"/>
      <c r="IE10" s="237"/>
      <c r="IF10" s="237"/>
      <c r="IG10" s="103"/>
      <c r="IH10" s="161"/>
      <c r="II10" s="61"/>
      <c r="IJ10" s="61"/>
      <c r="IK10" s="61"/>
      <c r="IL10" s="61"/>
      <c r="IM10" s="61"/>
      <c r="IN10" s="61"/>
      <c r="IO10" s="61"/>
      <c r="IP10" s="106"/>
      <c r="IQ10" s="61"/>
      <c r="IR10" s="61"/>
      <c r="IS10" s="61"/>
      <c r="IT10" s="61"/>
      <c r="IU10" s="61"/>
      <c r="IV10" s="61"/>
      <c r="IW10" s="61"/>
      <c r="IX10" s="61"/>
      <c r="IY10" s="106"/>
      <c r="IZ10" s="61"/>
      <c r="JA10" s="240"/>
      <c r="JB10" s="241"/>
      <c r="JC10" s="90">
        <v>0</v>
      </c>
      <c r="JD10" s="280"/>
      <c r="JE10" s="280"/>
      <c r="JF10" s="280"/>
      <c r="JG10" s="90"/>
      <c r="JH10" s="90"/>
      <c r="JI10" s="90"/>
      <c r="JJ10" s="90"/>
      <c r="JK10" s="61"/>
      <c r="JL10" s="283"/>
      <c r="JM10" s="198">
        <v>9</v>
      </c>
      <c r="JN10" s="244">
        <v>42345</v>
      </c>
      <c r="JO10" s="69">
        <v>42622</v>
      </c>
      <c r="JP10" s="201">
        <v>1</v>
      </c>
      <c r="JQ10" s="69">
        <v>42622</v>
      </c>
      <c r="JR10" s="31">
        <v>9</v>
      </c>
      <c r="JS10" s="243">
        <v>1</v>
      </c>
      <c r="JT10" s="69">
        <v>42397</v>
      </c>
      <c r="JU10" s="245">
        <v>2</v>
      </c>
      <c r="JV10" s="243">
        <v>1</v>
      </c>
      <c r="JW10" s="246">
        <v>42397</v>
      </c>
      <c r="JX10" s="245">
        <v>2</v>
      </c>
      <c r="JY10" s="245">
        <v>9</v>
      </c>
      <c r="JZ10" s="245">
        <v>277</v>
      </c>
      <c r="KA10" s="247"/>
      <c r="KB10" s="245"/>
      <c r="KC10" s="248"/>
      <c r="KD10" s="63">
        <v>0</v>
      </c>
      <c r="KE10" s="263">
        <v>1</v>
      </c>
      <c r="KF10" s="263" t="s">
        <v>390</v>
      </c>
      <c r="KG10" s="250">
        <v>170.76</v>
      </c>
      <c r="KH10" s="250">
        <v>82.8</v>
      </c>
      <c r="KI10" s="250">
        <v>51.13</v>
      </c>
      <c r="KJ10" s="251">
        <v>-17.170000000000002</v>
      </c>
      <c r="KK10" s="250">
        <v>-15.1</v>
      </c>
      <c r="KL10" s="250">
        <v>61.8</v>
      </c>
      <c r="KM10" s="250">
        <v>30.8</v>
      </c>
      <c r="KN10" s="250">
        <v>5.4</v>
      </c>
      <c r="KO10" s="250"/>
      <c r="KP10" s="250">
        <v>0</v>
      </c>
      <c r="KQ10" s="92"/>
      <c r="KR10" s="93">
        <v>0.45405405405405408</v>
      </c>
      <c r="KS10" s="264">
        <v>73</v>
      </c>
      <c r="KT10" s="265">
        <v>43.9</v>
      </c>
      <c r="KU10" s="264">
        <v>-21.04</v>
      </c>
      <c r="KV10" s="265">
        <v>-20.5</v>
      </c>
      <c r="KW10" s="265">
        <v>-20.2</v>
      </c>
      <c r="KX10" s="265">
        <v>492</v>
      </c>
      <c r="KY10" s="265">
        <v>-11.2</v>
      </c>
      <c r="KZ10" s="265">
        <v>-10.8</v>
      </c>
      <c r="LA10" s="265">
        <v>431</v>
      </c>
      <c r="LB10" s="265">
        <v>-15.7</v>
      </c>
      <c r="LC10" s="265">
        <v>-15.5</v>
      </c>
      <c r="LD10" s="265">
        <v>431</v>
      </c>
      <c r="LE10" s="118">
        <v>42345</v>
      </c>
      <c r="LF10" s="454">
        <v>0</v>
      </c>
      <c r="LG10" s="454"/>
      <c r="LH10" s="455">
        <v>73</v>
      </c>
      <c r="LI10" s="455">
        <v>40.74</v>
      </c>
      <c r="LJ10" s="455">
        <v>-21.23</v>
      </c>
      <c r="LK10" s="455">
        <v>-20.5</v>
      </c>
      <c r="LL10" s="455">
        <v>-20.2</v>
      </c>
      <c r="LM10" s="455">
        <v>430</v>
      </c>
      <c r="LN10" s="455">
        <v>-13.7</v>
      </c>
      <c r="LO10" s="455">
        <v>-13.6</v>
      </c>
      <c r="LP10" s="455">
        <v>491</v>
      </c>
      <c r="LQ10" s="455">
        <v>-17.100000000000001</v>
      </c>
      <c r="LR10" s="455">
        <v>-16.899999999999999</v>
      </c>
      <c r="LS10" s="455">
        <v>491</v>
      </c>
      <c r="LT10" s="693">
        <v>35.74</v>
      </c>
      <c r="LU10" s="693">
        <v>-20.25</v>
      </c>
      <c r="LV10" s="500">
        <v>0</v>
      </c>
      <c r="LW10" s="500">
        <v>0</v>
      </c>
      <c r="LX10" s="500">
        <v>0</v>
      </c>
      <c r="LY10" s="500">
        <v>0</v>
      </c>
      <c r="LZ10" s="690"/>
      <c r="MA10" s="454"/>
      <c r="MC10" s="253"/>
      <c r="MD10" s="274"/>
      <c r="ME10" s="581">
        <v>9</v>
      </c>
      <c r="MF10" s="135">
        <v>42339</v>
      </c>
      <c r="MI10" s="584">
        <v>75.915800000000004</v>
      </c>
      <c r="MQ10" s="135">
        <v>42346</v>
      </c>
      <c r="MR10" s="238">
        <v>6.9</v>
      </c>
      <c r="MS10" s="238">
        <v>38</v>
      </c>
      <c r="MT10" s="133">
        <v>1</v>
      </c>
      <c r="MU10" s="133">
        <v>1</v>
      </c>
      <c r="MV10" s="133">
        <v>1</v>
      </c>
      <c r="MW10" s="133">
        <v>1</v>
      </c>
      <c r="MX10" s="133">
        <v>0</v>
      </c>
      <c r="MY10" s="238">
        <v>3</v>
      </c>
      <c r="MZ10" s="238">
        <v>8409</v>
      </c>
      <c r="NA10" s="585"/>
      <c r="NB10" s="238">
        <v>4</v>
      </c>
      <c r="ND10" s="876">
        <v>9</v>
      </c>
      <c r="NE10" s="877">
        <v>7.60673831741759</v>
      </c>
      <c r="NF10" s="877">
        <v>7.3979740493267698</v>
      </c>
      <c r="NG10" s="877">
        <v>5.04614178164472</v>
      </c>
      <c r="NH10" s="877">
        <v>3.1243281350021999</v>
      </c>
      <c r="NI10" s="877">
        <v>8.5007622254579207</v>
      </c>
      <c r="NJ10" s="877">
        <v>7.1183181922183802</v>
      </c>
      <c r="NK10" s="877">
        <v>9.1011352762462394</v>
      </c>
      <c r="NL10" s="877">
        <v>7.9936177577273897</v>
      </c>
      <c r="NM10" s="877">
        <v>6.3774708428496503</v>
      </c>
      <c r="NN10" s="877">
        <v>1.1570437101455799</v>
      </c>
      <c r="NO10" s="877">
        <v>5.6965503010785703</v>
      </c>
      <c r="NP10" s="877">
        <v>6.34925910990445</v>
      </c>
      <c r="NQ10" s="877">
        <v>7.5947724604187901</v>
      </c>
      <c r="NR10" s="877">
        <v>4.5310694927259503</v>
      </c>
      <c r="NS10" s="877">
        <v>5.95791459863299</v>
      </c>
      <c r="NT10" s="877">
        <v>7.8323837165491303</v>
      </c>
      <c r="NU10" s="877">
        <v>6.26416107128808</v>
      </c>
      <c r="NV10" s="877">
        <v>7.5291962679993896</v>
      </c>
      <c r="NW10" s="877">
        <v>4.6322682154995096</v>
      </c>
      <c r="NX10" s="877">
        <v>5.9300276408817396</v>
      </c>
      <c r="NY10" s="877">
        <v>7.4654031486090604</v>
      </c>
      <c r="NZ10" s="877">
        <v>0.33342373372519202</v>
      </c>
      <c r="OA10" s="877">
        <v>10.692815983147501</v>
      </c>
      <c r="OB10" s="877">
        <v>1.13093086982645</v>
      </c>
      <c r="OC10" s="877">
        <v>8.7794567246341693</v>
      </c>
      <c r="OD10" s="877">
        <v>6.7059779016825196</v>
      </c>
      <c r="OE10" s="877">
        <v>5.7438919109365703</v>
      </c>
      <c r="OF10" s="877">
        <v>11.2530378834989</v>
      </c>
      <c r="OG10" s="877">
        <v>3.5789387130933901</v>
      </c>
      <c r="OH10" s="877">
        <v>7.7380922596204904</v>
      </c>
      <c r="OI10" s="877">
        <v>4.3096127724541198</v>
      </c>
      <c r="OJ10" s="877">
        <v>3.51494562387842</v>
      </c>
      <c r="OK10" s="877">
        <v>8.4460329909089698</v>
      </c>
      <c r="OL10" s="877">
        <v>9.5618851133210505</v>
      </c>
    </row>
    <row r="11" spans="1:402" s="221" customFormat="1" x14ac:dyDescent="0.25">
      <c r="A11" s="274">
        <v>10</v>
      </c>
      <c r="B11" s="221">
        <v>0</v>
      </c>
      <c r="C11" s="221">
        <v>1</v>
      </c>
      <c r="D11" s="206">
        <v>2</v>
      </c>
      <c r="E11" s="267">
        <v>10</v>
      </c>
      <c r="F11" s="880">
        <v>10</v>
      </c>
      <c r="G11" s="883"/>
      <c r="H11" s="232" t="s">
        <v>444</v>
      </c>
      <c r="I11" s="167" t="s">
        <v>445</v>
      </c>
      <c r="J11" s="266">
        <v>12179</v>
      </c>
      <c r="K11" s="256">
        <v>81</v>
      </c>
      <c r="L11" s="342">
        <v>79</v>
      </c>
      <c r="M11" s="342">
        <v>158</v>
      </c>
      <c r="N11" s="342">
        <v>31.645569620253159</v>
      </c>
      <c r="O11" s="210">
        <v>1.8066924325861444</v>
      </c>
      <c r="P11" s="208">
        <v>1</v>
      </c>
      <c r="Q11" s="61">
        <v>130</v>
      </c>
      <c r="R11" s="61">
        <v>80</v>
      </c>
      <c r="S11" s="61">
        <v>1</v>
      </c>
      <c r="T11" s="62">
        <v>3</v>
      </c>
      <c r="U11" s="325">
        <v>0</v>
      </c>
      <c r="V11" s="325"/>
      <c r="W11" s="325">
        <v>1</v>
      </c>
      <c r="X11" s="115">
        <v>0</v>
      </c>
      <c r="Y11" s="325">
        <v>1</v>
      </c>
      <c r="Z11" s="325">
        <v>0</v>
      </c>
      <c r="AA11" s="329">
        <v>0</v>
      </c>
      <c r="AB11" s="328">
        <v>0</v>
      </c>
      <c r="AC11" s="61"/>
      <c r="AD11" s="95"/>
      <c r="AE11" s="61"/>
      <c r="AF11" s="592">
        <v>72</v>
      </c>
      <c r="AG11" s="602">
        <v>1.0900000000000001</v>
      </c>
      <c r="AH11" s="603">
        <v>48</v>
      </c>
      <c r="AI11" s="603">
        <v>0</v>
      </c>
      <c r="AJ11" s="602">
        <v>11.3</v>
      </c>
      <c r="AK11" s="604">
        <v>34</v>
      </c>
      <c r="AL11" s="604"/>
      <c r="AM11" s="605">
        <v>1690</v>
      </c>
      <c r="AN11" s="214">
        <v>7.4324838079171194</v>
      </c>
      <c r="AO11" s="212">
        <v>96</v>
      </c>
      <c r="AP11" s="212">
        <v>54</v>
      </c>
      <c r="AQ11" s="212">
        <v>28</v>
      </c>
      <c r="AR11" s="212">
        <v>72</v>
      </c>
      <c r="AS11" s="215">
        <v>3.35</v>
      </c>
      <c r="AT11" s="212">
        <v>104</v>
      </c>
      <c r="AU11" s="556">
        <v>42041</v>
      </c>
      <c r="AV11" s="557">
        <v>42041</v>
      </c>
      <c r="AW11" s="211">
        <v>1.0900000000000001</v>
      </c>
      <c r="AX11" s="211">
        <v>69</v>
      </c>
      <c r="AY11" s="211">
        <v>6.8</v>
      </c>
      <c r="AZ11" s="602">
        <v>142</v>
      </c>
      <c r="BA11" s="558">
        <v>42041</v>
      </c>
      <c r="BB11" s="65">
        <v>21.97</v>
      </c>
      <c r="BC11" s="217">
        <v>719</v>
      </c>
      <c r="BD11" s="66">
        <v>21.97</v>
      </c>
      <c r="BE11" s="218">
        <v>150.29695682034895</v>
      </c>
      <c r="BF11" s="66">
        <v>101</v>
      </c>
      <c r="BG11" s="68">
        <v>1.3418300569205104</v>
      </c>
      <c r="BH11" s="219">
        <v>1.3418300569205104</v>
      </c>
      <c r="BI11" s="219">
        <v>2.1769501871769954</v>
      </c>
      <c r="BJ11" s="219">
        <v>2.0043213737826426</v>
      </c>
      <c r="BK11" s="66">
        <v>2.2000000000000002</v>
      </c>
      <c r="BL11" s="66">
        <v>1.05</v>
      </c>
      <c r="BM11" s="66">
        <v>66</v>
      </c>
      <c r="BN11" s="66">
        <v>1.01</v>
      </c>
      <c r="BO11" s="571">
        <v>1717</v>
      </c>
      <c r="BP11" s="66">
        <v>52</v>
      </c>
      <c r="BQ11" s="66">
        <v>104</v>
      </c>
      <c r="BR11" s="66">
        <v>17</v>
      </c>
      <c r="BS11" s="66">
        <v>37</v>
      </c>
      <c r="BT11" s="69">
        <v>41892</v>
      </c>
      <c r="BU11" s="61" t="s">
        <v>446</v>
      </c>
      <c r="BV11" s="61">
        <v>0</v>
      </c>
      <c r="BW11" s="61"/>
      <c r="BX11" s="61"/>
      <c r="BY11" s="61"/>
      <c r="BZ11" s="61"/>
      <c r="CA11" s="61">
        <v>0</v>
      </c>
      <c r="CB11" s="61"/>
      <c r="CC11" s="208">
        <v>1</v>
      </c>
      <c r="CD11" s="220">
        <v>0</v>
      </c>
      <c r="CE11" s="220">
        <v>0</v>
      </c>
      <c r="CF11" s="220">
        <v>0</v>
      </c>
      <c r="CG11" s="220">
        <v>0</v>
      </c>
      <c r="CH11" s="220">
        <v>0</v>
      </c>
      <c r="CI11" s="220"/>
      <c r="CJ11" s="114">
        <v>1</v>
      </c>
      <c r="CK11" s="114">
        <v>0</v>
      </c>
      <c r="CL11" s="114">
        <v>0</v>
      </c>
      <c r="CM11" s="114">
        <v>0</v>
      </c>
      <c r="CN11" s="114">
        <v>1</v>
      </c>
      <c r="CO11" s="114">
        <v>0</v>
      </c>
      <c r="CP11" s="326">
        <v>0</v>
      </c>
      <c r="CQ11" s="326">
        <v>1</v>
      </c>
      <c r="CR11" s="326">
        <v>0</v>
      </c>
      <c r="CS11" s="326"/>
      <c r="CT11" s="326">
        <v>0</v>
      </c>
      <c r="CU11" s="326"/>
      <c r="CV11" s="299"/>
      <c r="CW11" s="299"/>
      <c r="CX11" s="299"/>
      <c r="CY11" s="299"/>
      <c r="DE11" s="61">
        <v>0</v>
      </c>
      <c r="DF11" s="90">
        <v>0</v>
      </c>
      <c r="DG11" s="61"/>
      <c r="DH11" s="61"/>
      <c r="DI11" s="61"/>
      <c r="DJ11" s="90">
        <v>1</v>
      </c>
      <c r="DK11" s="90">
        <v>0</v>
      </c>
      <c r="DL11" s="90"/>
      <c r="DM11" s="61"/>
      <c r="DN11" s="61">
        <v>1</v>
      </c>
      <c r="DO11" s="208">
        <v>0</v>
      </c>
      <c r="DP11" s="208">
        <v>0</v>
      </c>
      <c r="DQ11" s="208">
        <v>0</v>
      </c>
      <c r="DR11" s="208">
        <v>1</v>
      </c>
      <c r="DS11" s="212">
        <v>1</v>
      </c>
      <c r="DT11" s="208">
        <v>1</v>
      </c>
      <c r="DU11" s="208">
        <v>0</v>
      </c>
      <c r="DV11" s="208">
        <v>0</v>
      </c>
      <c r="DW11" s="208">
        <v>0</v>
      </c>
      <c r="DX11" s="208">
        <v>0</v>
      </c>
      <c r="DY11" s="206">
        <v>1</v>
      </c>
      <c r="EB11" s="223">
        <v>1</v>
      </c>
      <c r="EC11" s="223">
        <v>2</v>
      </c>
      <c r="ED11" s="223">
        <v>48</v>
      </c>
      <c r="EE11" s="223"/>
      <c r="EG11" s="61" t="s">
        <v>381</v>
      </c>
      <c r="EH11" s="133" t="s">
        <v>381</v>
      </c>
      <c r="EI11" s="225" t="s">
        <v>381</v>
      </c>
      <c r="EJ11" s="225" t="s">
        <v>381</v>
      </c>
      <c r="EK11" s="225"/>
      <c r="EL11" s="225" t="s">
        <v>381</v>
      </c>
      <c r="EM11" s="225"/>
      <c r="EN11" s="133" t="s">
        <v>381</v>
      </c>
      <c r="EO11" s="267">
        <v>10</v>
      </c>
      <c r="EP11" s="135">
        <v>42041</v>
      </c>
      <c r="EQ11" s="90" t="s">
        <v>383</v>
      </c>
      <c r="ER11" s="61">
        <v>130</v>
      </c>
      <c r="ES11" s="61">
        <v>80</v>
      </c>
      <c r="ET11" s="61">
        <v>80</v>
      </c>
      <c r="EU11" s="95">
        <v>1</v>
      </c>
      <c r="EV11" s="95"/>
      <c r="EW11" s="61">
        <v>12</v>
      </c>
      <c r="EX11" s="61">
        <v>10</v>
      </c>
      <c r="EY11" s="61">
        <v>44</v>
      </c>
      <c r="EZ11" s="61">
        <v>24</v>
      </c>
      <c r="FA11" s="61">
        <v>14</v>
      </c>
      <c r="FB11" s="61">
        <v>23</v>
      </c>
      <c r="FC11" s="61">
        <v>47</v>
      </c>
      <c r="FD11" s="133">
        <v>19</v>
      </c>
      <c r="FE11" s="133">
        <v>29</v>
      </c>
      <c r="FF11" s="133">
        <v>130</v>
      </c>
      <c r="FG11" s="133">
        <v>330</v>
      </c>
      <c r="FH11" s="91">
        <v>130</v>
      </c>
      <c r="FI11" s="91">
        <v>326.66666666666669</v>
      </c>
      <c r="FJ11" s="227"/>
      <c r="FK11" s="227"/>
      <c r="FL11" s="228">
        <v>99.25</v>
      </c>
      <c r="FM11" s="228">
        <v>33.35</v>
      </c>
      <c r="FN11" s="228">
        <v>54.934640899519948</v>
      </c>
      <c r="FO11" s="228">
        <v>18.459146337521315</v>
      </c>
      <c r="FP11" s="228">
        <v>66.39798488664988</v>
      </c>
      <c r="FQ11" s="228"/>
      <c r="FR11" s="193">
        <v>0</v>
      </c>
      <c r="FS11" s="230">
        <v>93.333333333333329</v>
      </c>
      <c r="FT11" s="230"/>
      <c r="FU11" s="230">
        <v>120</v>
      </c>
      <c r="FV11" s="229">
        <v>5.3</v>
      </c>
      <c r="FW11" s="229">
        <v>9.8000000000000007</v>
      </c>
      <c r="FX11" s="229">
        <v>17.610062893081761</v>
      </c>
      <c r="FY11" s="229"/>
      <c r="FZ11" s="133">
        <v>62.9</v>
      </c>
      <c r="GA11" s="129">
        <v>14.700000000000001</v>
      </c>
      <c r="GB11" s="238">
        <v>4.4000000000000004</v>
      </c>
      <c r="GC11" s="238" t="s">
        <v>447</v>
      </c>
      <c r="GD11" s="238">
        <v>104.7</v>
      </c>
      <c r="GE11" s="238" t="s">
        <v>448</v>
      </c>
      <c r="GF11" s="238" t="s">
        <v>449</v>
      </c>
      <c r="GG11" s="133">
        <v>0</v>
      </c>
      <c r="GH11" s="133">
        <v>1</v>
      </c>
      <c r="GI11" s="133">
        <v>1</v>
      </c>
      <c r="GJ11" s="133">
        <v>0</v>
      </c>
      <c r="GK11" s="231">
        <v>36</v>
      </c>
      <c r="GL11" s="133">
        <v>0</v>
      </c>
      <c r="GM11" s="133">
        <v>0</v>
      </c>
      <c r="GN11" s="133">
        <v>0</v>
      </c>
      <c r="GO11" s="133">
        <v>0</v>
      </c>
      <c r="GP11" s="61">
        <v>83.75</v>
      </c>
      <c r="GQ11" s="106">
        <v>46.355427459292656</v>
      </c>
      <c r="GR11" s="111">
        <v>0.51152073732718895</v>
      </c>
      <c r="GS11" s="61">
        <v>0</v>
      </c>
      <c r="GT11" s="111">
        <v>0.44444444444444442</v>
      </c>
      <c r="GU11" s="62">
        <v>0</v>
      </c>
      <c r="GV11" s="106">
        <v>12.9</v>
      </c>
      <c r="GW11" s="61">
        <v>0</v>
      </c>
      <c r="GX11" s="106">
        <v>23</v>
      </c>
      <c r="GY11" s="61">
        <v>0</v>
      </c>
      <c r="GZ11" s="745">
        <v>41</v>
      </c>
      <c r="HA11" s="133">
        <v>7</v>
      </c>
      <c r="HB11" s="103"/>
      <c r="HC11" s="144">
        <v>1</v>
      </c>
      <c r="HD11" s="236">
        <v>71</v>
      </c>
      <c r="HE11" s="236">
        <v>74</v>
      </c>
      <c r="HF11" s="270">
        <v>40.958825456569031</v>
      </c>
      <c r="HG11" s="273">
        <v>107.440538</v>
      </c>
      <c r="HH11" s="270">
        <v>59.468084363538814</v>
      </c>
      <c r="HI11" s="273">
        <v>44.458362999999999</v>
      </c>
      <c r="HJ11" s="270">
        <v>24.607599056780902</v>
      </c>
      <c r="HK11" s="273">
        <v>62.982174999999998</v>
      </c>
      <c r="HL11" s="270">
        <v>34.860485306757916</v>
      </c>
      <c r="HM11" s="236">
        <v>58.620494999999998</v>
      </c>
      <c r="HN11" s="270">
        <v>4.4717339999999997</v>
      </c>
      <c r="HO11" s="270">
        <v>2.351308</v>
      </c>
      <c r="HP11" s="273">
        <v>118.439803</v>
      </c>
      <c r="HQ11" s="270">
        <v>65.556151597127311</v>
      </c>
      <c r="HR11" s="273">
        <v>52.731907999999997</v>
      </c>
      <c r="HS11" s="270">
        <v>29.186986699511568</v>
      </c>
      <c r="HT11" s="273">
        <v>65.707894999999994</v>
      </c>
      <c r="HU11" s="270">
        <v>36.36916489761574</v>
      </c>
      <c r="HV11" s="273">
        <v>55.477882999999999</v>
      </c>
      <c r="HW11" s="144">
        <v>0</v>
      </c>
      <c r="HX11" s="237">
        <v>0.68875306637053513</v>
      </c>
      <c r="HY11" s="238">
        <v>41.8</v>
      </c>
      <c r="HZ11" s="237">
        <v>7.2</v>
      </c>
      <c r="IA11" s="237">
        <v>35.5</v>
      </c>
      <c r="IB11" s="237">
        <v>7.6</v>
      </c>
      <c r="IC11" s="237">
        <v>29.8</v>
      </c>
      <c r="ID11" s="237">
        <v>7.1</v>
      </c>
      <c r="IE11" s="237">
        <v>172.57207407407404</v>
      </c>
      <c r="IF11" s="237">
        <v>95.518235955109461</v>
      </c>
      <c r="IG11" s="133"/>
      <c r="IH11" s="146">
        <v>0.34</v>
      </c>
      <c r="II11" s="61">
        <v>1195</v>
      </c>
      <c r="IJ11" s="61">
        <v>1093</v>
      </c>
      <c r="IK11" s="61">
        <v>1205</v>
      </c>
      <c r="IL11" s="61">
        <v>1110</v>
      </c>
      <c r="IM11" s="61">
        <v>1240</v>
      </c>
      <c r="IN11" s="61">
        <v>1181</v>
      </c>
      <c r="IO11" s="61"/>
      <c r="IP11" s="106">
        <v>1170.6666666666667</v>
      </c>
      <c r="IQ11" s="61">
        <v>1829</v>
      </c>
      <c r="IR11" s="61">
        <v>343</v>
      </c>
      <c r="IS11" s="61">
        <v>382</v>
      </c>
      <c r="IT11" s="61">
        <v>379</v>
      </c>
      <c r="IU11" s="61">
        <v>410</v>
      </c>
      <c r="IV11" s="61">
        <v>372</v>
      </c>
      <c r="IW11" s="61">
        <v>381</v>
      </c>
      <c r="IX11" s="61"/>
      <c r="IY11" s="106">
        <v>377.83333333333331</v>
      </c>
      <c r="IZ11" s="61">
        <v>217</v>
      </c>
      <c r="JA11" s="240">
        <v>29.127332680966862</v>
      </c>
      <c r="JB11" s="241">
        <v>0</v>
      </c>
      <c r="JC11" s="90">
        <v>1</v>
      </c>
      <c r="JD11" s="280">
        <v>0</v>
      </c>
      <c r="JE11" s="70">
        <v>0</v>
      </c>
      <c r="JF11" s="70"/>
      <c r="JG11" s="90">
        <v>0</v>
      </c>
      <c r="JH11" s="90">
        <v>2</v>
      </c>
      <c r="JI11" s="90">
        <v>0</v>
      </c>
      <c r="JJ11" s="90"/>
      <c r="JK11" s="61"/>
      <c r="JL11" s="283"/>
      <c r="JM11" s="198">
        <v>10</v>
      </c>
      <c r="JN11" s="244">
        <v>42041</v>
      </c>
      <c r="JO11" s="69">
        <v>43480</v>
      </c>
      <c r="JP11" s="201">
        <v>0</v>
      </c>
      <c r="JQ11" s="69">
        <v>43480</v>
      </c>
      <c r="JR11" s="245">
        <v>47</v>
      </c>
      <c r="JS11" s="243">
        <v>1</v>
      </c>
      <c r="JT11" s="69">
        <v>42873</v>
      </c>
      <c r="JU11" s="245">
        <v>27</v>
      </c>
      <c r="JV11" s="243">
        <v>1</v>
      </c>
      <c r="JW11" s="246">
        <v>42873</v>
      </c>
      <c r="JX11" s="245">
        <v>27</v>
      </c>
      <c r="JY11" s="245">
        <v>47</v>
      </c>
      <c r="JZ11" s="245">
        <v>1439</v>
      </c>
      <c r="KA11" s="247"/>
      <c r="KB11" s="245"/>
      <c r="KC11" s="248"/>
      <c r="KD11" s="63">
        <v>1</v>
      </c>
      <c r="KE11" s="249">
        <v>1</v>
      </c>
      <c r="KF11" s="249" t="s">
        <v>421</v>
      </c>
      <c r="KG11" s="272">
        <v>80.75333333333333</v>
      </c>
      <c r="KH11" s="272">
        <v>35.216666666666669</v>
      </c>
      <c r="KI11" s="272">
        <v>56.363333333333323</v>
      </c>
      <c r="KJ11" s="272">
        <v>-19.123333333333331</v>
      </c>
      <c r="KK11" s="272">
        <v>-15.9</v>
      </c>
      <c r="KL11" s="272">
        <v>66.813333333333333</v>
      </c>
      <c r="KM11" s="272">
        <v>36.766666666666673</v>
      </c>
      <c r="KN11" s="272">
        <v>6.9333333333333336</v>
      </c>
      <c r="KO11" s="250">
        <v>1</v>
      </c>
      <c r="KP11" s="250">
        <v>0</v>
      </c>
      <c r="KQ11" s="92"/>
      <c r="KR11" s="93">
        <v>0.51152073732718895</v>
      </c>
      <c r="KS11" s="264"/>
      <c r="KT11" s="265"/>
      <c r="KU11" s="264"/>
      <c r="KV11" s="265"/>
      <c r="KW11" s="265"/>
      <c r="KX11" s="265"/>
      <c r="KY11" s="265"/>
      <c r="KZ11" s="265"/>
      <c r="LA11" s="265"/>
      <c r="LB11" s="265"/>
      <c r="LC11" s="265"/>
      <c r="LD11" s="265"/>
      <c r="LE11" s="118">
        <v>42041</v>
      </c>
      <c r="LF11" s="454">
        <v>1</v>
      </c>
      <c r="LG11" s="454"/>
      <c r="LH11" s="455"/>
      <c r="LI11" s="455"/>
      <c r="LJ11" s="455"/>
      <c r="LK11" s="455"/>
      <c r="LL11" s="455"/>
      <c r="LM11" s="455"/>
      <c r="LN11" s="455"/>
      <c r="LO11" s="455"/>
      <c r="LP11" s="455"/>
      <c r="LQ11" s="455"/>
      <c r="LR11" s="455"/>
      <c r="LS11" s="455"/>
      <c r="LT11" s="500">
        <v>46.03</v>
      </c>
      <c r="LU11" s="693">
        <v>-25.97</v>
      </c>
      <c r="LV11" s="500">
        <v>-13.1</v>
      </c>
      <c r="LW11" s="500">
        <v>1</v>
      </c>
      <c r="LX11" s="500">
        <v>-15.2</v>
      </c>
      <c r="LY11" s="500">
        <v>2</v>
      </c>
      <c r="LZ11" s="690">
        <v>55.477882999999999</v>
      </c>
      <c r="MA11" s="455"/>
      <c r="MC11" s="253"/>
      <c r="MD11" s="274"/>
      <c r="ME11" s="581">
        <v>10</v>
      </c>
      <c r="MF11" s="135">
        <v>42041</v>
      </c>
      <c r="MI11" s="584">
        <v>60.390099999999997</v>
      </c>
      <c r="MQ11" s="135"/>
      <c r="MR11" s="585"/>
      <c r="MS11" s="585"/>
      <c r="MT11" s="133">
        <v>0</v>
      </c>
      <c r="MU11" s="585"/>
      <c r="MV11" s="585"/>
      <c r="MW11" s="585"/>
      <c r="MX11" s="585"/>
      <c r="MY11" s="585"/>
      <c r="MZ11" s="238">
        <v>1690</v>
      </c>
      <c r="NA11" s="585"/>
      <c r="NB11" s="238">
        <v>8</v>
      </c>
      <c r="ND11" s="876">
        <v>10</v>
      </c>
      <c r="NE11" s="877">
        <v>8.76434084667018</v>
      </c>
      <c r="NF11" s="877">
        <v>8.0100524905952195</v>
      </c>
      <c r="NG11" s="877">
        <v>5.10349763970334</v>
      </c>
      <c r="NH11" s="877">
        <v>2.5360529002402101</v>
      </c>
      <c r="NI11" s="877">
        <v>8.0101084534742899</v>
      </c>
      <c r="NJ11" s="877">
        <v>5.5625477241991197</v>
      </c>
      <c r="NK11" s="877">
        <v>9.4409106834175809</v>
      </c>
      <c r="NL11" s="877">
        <v>8.0997685898850893</v>
      </c>
      <c r="NM11" s="877">
        <v>6.2479275134435897</v>
      </c>
      <c r="NN11" s="877">
        <v>1.54101915313356</v>
      </c>
      <c r="NO11" s="877">
        <v>5.8945752731752803</v>
      </c>
      <c r="NP11" s="877">
        <v>6.1963316342657597</v>
      </c>
      <c r="NQ11" s="877">
        <v>7.6116150376923404</v>
      </c>
      <c r="NR11" s="877">
        <v>4.3154213159457804</v>
      </c>
      <c r="NS11" s="877">
        <v>5.8797057662822896</v>
      </c>
      <c r="NT11" s="877">
        <v>8.0465783666203308</v>
      </c>
      <c r="NU11" s="877">
        <v>6.4955352806445301</v>
      </c>
      <c r="NV11" s="877">
        <v>6.6697354627979797</v>
      </c>
      <c r="NW11" s="877">
        <v>5.3034154626856198</v>
      </c>
      <c r="NX11" s="877">
        <v>5.7202784652333296</v>
      </c>
      <c r="NY11" s="877">
        <v>7.2983833855892399</v>
      </c>
      <c r="NZ11" s="877">
        <v>2.8399595874895298</v>
      </c>
      <c r="OA11" s="877">
        <v>9.7109441545758699</v>
      </c>
      <c r="OB11" s="877">
        <v>1.6599245584023801</v>
      </c>
      <c r="OC11" s="877">
        <v>6.1616861745840001</v>
      </c>
      <c r="OD11" s="877">
        <v>7.0660891904577703</v>
      </c>
      <c r="OE11" s="877">
        <v>5.5369853757919403</v>
      </c>
      <c r="OF11" s="877">
        <v>10.160262223909401</v>
      </c>
      <c r="OG11" s="877">
        <v>3.3434078222978099</v>
      </c>
      <c r="OH11" s="877">
        <v>7.8101217264985197</v>
      </c>
      <c r="OI11" s="877">
        <v>4.4032677223393</v>
      </c>
      <c r="OJ11" s="877">
        <v>2.3501404974109001</v>
      </c>
      <c r="OK11" s="877">
        <v>3.3217265870944699</v>
      </c>
      <c r="OL11" s="877">
        <v>8.0510195961734894</v>
      </c>
    </row>
    <row r="12" spans="1:402" s="221" customFormat="1" x14ac:dyDescent="0.25">
      <c r="A12" s="221">
        <v>11</v>
      </c>
      <c r="B12" s="221">
        <v>0</v>
      </c>
      <c r="C12" s="221">
        <v>0</v>
      </c>
      <c r="D12" s="206">
        <v>2</v>
      </c>
      <c r="E12" s="274">
        <v>11</v>
      </c>
      <c r="F12" s="880">
        <v>11</v>
      </c>
      <c r="G12" s="883"/>
      <c r="H12" s="167" t="s">
        <v>450</v>
      </c>
      <c r="I12" s="167" t="s">
        <v>451</v>
      </c>
      <c r="J12" s="266">
        <v>9528</v>
      </c>
      <c r="K12" s="256">
        <v>89</v>
      </c>
      <c r="L12" s="342">
        <v>45</v>
      </c>
      <c r="M12" s="342">
        <v>150</v>
      </c>
      <c r="N12" s="342">
        <v>20</v>
      </c>
      <c r="O12" s="210">
        <v>1.369770487440332</v>
      </c>
      <c r="P12" s="208">
        <v>1</v>
      </c>
      <c r="Q12" s="61">
        <v>120</v>
      </c>
      <c r="R12" s="61">
        <v>80</v>
      </c>
      <c r="S12" s="61">
        <v>0</v>
      </c>
      <c r="T12" s="62">
        <v>4</v>
      </c>
      <c r="U12" s="325">
        <v>0</v>
      </c>
      <c r="V12" s="325"/>
      <c r="W12" s="325">
        <v>1</v>
      </c>
      <c r="X12" s="115">
        <v>1</v>
      </c>
      <c r="Y12" s="325">
        <v>1</v>
      </c>
      <c r="Z12" s="325">
        <v>0</v>
      </c>
      <c r="AA12" s="329">
        <v>0</v>
      </c>
      <c r="AB12" s="328">
        <v>0</v>
      </c>
      <c r="AC12" s="61"/>
      <c r="AD12" s="133"/>
      <c r="AE12" s="61"/>
      <c r="AF12" s="592"/>
      <c r="AG12" s="602">
        <v>0.99</v>
      </c>
      <c r="AH12" s="603">
        <v>53</v>
      </c>
      <c r="AI12" s="603">
        <v>0</v>
      </c>
      <c r="AJ12" s="602">
        <v>10.5</v>
      </c>
      <c r="AK12" s="603">
        <v>32</v>
      </c>
      <c r="AL12" s="603"/>
      <c r="AM12" s="605">
        <v>11683</v>
      </c>
      <c r="AN12" s="214">
        <v>9.3658900727171481</v>
      </c>
      <c r="AO12" s="212">
        <v>170</v>
      </c>
      <c r="AP12" s="212">
        <v>94</v>
      </c>
      <c r="AQ12" s="212">
        <v>50</v>
      </c>
      <c r="AR12" s="212">
        <v>132</v>
      </c>
      <c r="AS12" s="215">
        <v>1.1499999999999999</v>
      </c>
      <c r="AT12" s="212">
        <v>102</v>
      </c>
      <c r="AU12" s="556">
        <v>42136</v>
      </c>
      <c r="AV12" s="557">
        <v>42133</v>
      </c>
      <c r="AW12" s="211">
        <v>0.99</v>
      </c>
      <c r="AX12" s="211">
        <v>82</v>
      </c>
      <c r="AY12" s="211">
        <v>10.6</v>
      </c>
      <c r="AZ12" s="602">
        <v>142</v>
      </c>
      <c r="BA12" s="558">
        <v>42136</v>
      </c>
      <c r="BB12" s="65">
        <v>46.5</v>
      </c>
      <c r="BC12" s="217"/>
      <c r="BD12" s="66" t="s">
        <v>452</v>
      </c>
      <c r="BE12" s="218">
        <v>9875.2776908686501</v>
      </c>
      <c r="BF12" s="66">
        <v>288.7</v>
      </c>
      <c r="BG12" s="68"/>
      <c r="BH12" s="219"/>
      <c r="BI12" s="219">
        <v>3.9945493167457178</v>
      </c>
      <c r="BJ12" s="219">
        <v>2.4604467838807205</v>
      </c>
      <c r="BO12" s="400"/>
      <c r="BT12" s="69">
        <v>42110</v>
      </c>
      <c r="BU12" s="61" t="s">
        <v>453</v>
      </c>
      <c r="BV12" s="61">
        <v>0</v>
      </c>
      <c r="BW12" s="61"/>
      <c r="BX12" s="61"/>
      <c r="BY12" s="61">
        <v>1</v>
      </c>
      <c r="BZ12" s="61"/>
      <c r="CA12" s="61">
        <v>0</v>
      </c>
      <c r="CB12" s="61" t="s">
        <v>454</v>
      </c>
      <c r="CC12" s="208">
        <v>0</v>
      </c>
      <c r="CD12" s="220">
        <v>0</v>
      </c>
      <c r="CE12" s="220">
        <v>0</v>
      </c>
      <c r="CF12" s="220">
        <v>0</v>
      </c>
      <c r="CG12" s="220">
        <v>0</v>
      </c>
      <c r="CH12" s="220">
        <v>0</v>
      </c>
      <c r="CI12" s="220">
        <v>0</v>
      </c>
      <c r="CJ12" s="114">
        <v>0</v>
      </c>
      <c r="CK12" s="114">
        <v>0</v>
      </c>
      <c r="CL12" s="114">
        <v>0</v>
      </c>
      <c r="CM12" s="114">
        <v>0</v>
      </c>
      <c r="CN12" s="114">
        <v>0</v>
      </c>
      <c r="CO12" s="114">
        <v>1</v>
      </c>
      <c r="CP12" s="326">
        <v>0</v>
      </c>
      <c r="CQ12" s="326">
        <v>0</v>
      </c>
      <c r="CR12" s="326">
        <v>0</v>
      </c>
      <c r="CS12" s="326">
        <v>0</v>
      </c>
      <c r="CT12" s="326">
        <v>0</v>
      </c>
      <c r="CU12" s="326"/>
      <c r="CV12" s="299"/>
      <c r="CW12" s="299"/>
      <c r="CX12" s="299"/>
      <c r="CY12" s="299"/>
      <c r="DE12" s="61">
        <v>0</v>
      </c>
      <c r="DF12" s="90">
        <v>1</v>
      </c>
      <c r="DG12" s="69">
        <v>42108</v>
      </c>
      <c r="DH12" s="61">
        <v>0</v>
      </c>
      <c r="DI12" s="61"/>
      <c r="DJ12" s="90">
        <v>1</v>
      </c>
      <c r="DK12" s="90">
        <v>0</v>
      </c>
      <c r="DL12" s="90"/>
      <c r="DM12" s="61"/>
      <c r="DN12" s="61">
        <v>0</v>
      </c>
      <c r="DO12" s="208">
        <v>0</v>
      </c>
      <c r="DP12" s="208">
        <v>0</v>
      </c>
      <c r="DQ12" s="208">
        <v>0</v>
      </c>
      <c r="DR12" s="208">
        <v>1</v>
      </c>
      <c r="DS12" s="212">
        <v>1</v>
      </c>
      <c r="DT12" s="208">
        <v>1</v>
      </c>
      <c r="DU12" s="208">
        <v>0</v>
      </c>
      <c r="DV12" s="208">
        <v>0</v>
      </c>
      <c r="DW12" s="208">
        <v>0</v>
      </c>
      <c r="DX12" s="208">
        <v>0</v>
      </c>
      <c r="DY12" s="206">
        <v>0</v>
      </c>
      <c r="EB12" s="223">
        <v>1</v>
      </c>
      <c r="EC12" s="223">
        <v>1</v>
      </c>
      <c r="ED12" s="223"/>
      <c r="EE12" s="223"/>
      <c r="EG12" s="61" t="s">
        <v>381</v>
      </c>
      <c r="EH12" s="133" t="s">
        <v>381</v>
      </c>
      <c r="EI12" s="225" t="s">
        <v>381</v>
      </c>
      <c r="EJ12" s="225" t="s">
        <v>381</v>
      </c>
      <c r="EK12" s="225"/>
      <c r="EL12" s="225" t="s">
        <v>381</v>
      </c>
      <c r="EM12" s="225"/>
      <c r="EN12" s="133" t="s">
        <v>381</v>
      </c>
      <c r="EO12" s="222">
        <v>11</v>
      </c>
      <c r="EP12" s="135">
        <v>42108</v>
      </c>
      <c r="EQ12" s="90" t="s">
        <v>383</v>
      </c>
      <c r="ER12" s="61">
        <v>120</v>
      </c>
      <c r="ES12" s="61">
        <v>80</v>
      </c>
      <c r="ET12" s="61">
        <v>95</v>
      </c>
      <c r="EU12" s="133">
        <v>0</v>
      </c>
      <c r="EV12" s="133"/>
      <c r="EW12" s="133">
        <v>13</v>
      </c>
      <c r="EX12" s="133">
        <v>8</v>
      </c>
      <c r="EY12" s="133">
        <v>42</v>
      </c>
      <c r="EZ12" s="133">
        <v>32</v>
      </c>
      <c r="FA12" s="133">
        <v>17</v>
      </c>
      <c r="FB12" s="133">
        <v>12</v>
      </c>
      <c r="FC12" s="133">
        <v>29</v>
      </c>
      <c r="FD12" s="133">
        <v>20</v>
      </c>
      <c r="FE12" s="133">
        <v>28</v>
      </c>
      <c r="FF12" s="133">
        <v>130</v>
      </c>
      <c r="FG12" s="133">
        <v>290</v>
      </c>
      <c r="FH12" s="91">
        <v>130</v>
      </c>
      <c r="FI12" s="91">
        <v>290</v>
      </c>
      <c r="FJ12" s="227">
        <v>27.45</v>
      </c>
      <c r="FK12" s="227">
        <v>20.039853575247754</v>
      </c>
      <c r="FL12" s="228">
        <v>101.75</v>
      </c>
      <c r="FM12" s="228">
        <v>40.6</v>
      </c>
      <c r="FN12" s="228">
        <v>74.282517350872837</v>
      </c>
      <c r="FO12" s="228">
        <v>29.640002009291766</v>
      </c>
      <c r="FP12" s="228">
        <v>60.0982800982801</v>
      </c>
      <c r="FQ12" s="228"/>
      <c r="FR12" s="193">
        <v>0</v>
      </c>
      <c r="FS12" s="230">
        <v>53</v>
      </c>
      <c r="FT12" s="230">
        <v>94</v>
      </c>
      <c r="FU12" s="230">
        <v>70</v>
      </c>
      <c r="FV12" s="229">
        <v>3.9</v>
      </c>
      <c r="FW12" s="229">
        <v>5.8</v>
      </c>
      <c r="FX12" s="229">
        <v>13.589743589743589</v>
      </c>
      <c r="FY12" s="229"/>
      <c r="FZ12" s="133">
        <v>85</v>
      </c>
      <c r="GA12" s="129">
        <v>12.8</v>
      </c>
      <c r="GB12" s="238">
        <v>8.4</v>
      </c>
      <c r="GC12" s="238">
        <v>4.7</v>
      </c>
      <c r="GD12" s="238">
        <v>144.80000000000001</v>
      </c>
      <c r="GE12" s="238">
        <v>101.6</v>
      </c>
      <c r="GF12" s="238">
        <v>23.3</v>
      </c>
      <c r="GG12" s="133">
        <v>0</v>
      </c>
      <c r="GH12" s="133">
        <v>1</v>
      </c>
      <c r="GI12" s="133">
        <v>1</v>
      </c>
      <c r="GJ12" s="133">
        <v>0</v>
      </c>
      <c r="GK12" s="231">
        <v>24</v>
      </c>
      <c r="GL12" s="133">
        <v>0</v>
      </c>
      <c r="GM12" s="133">
        <v>0</v>
      </c>
      <c r="GN12" s="133">
        <v>0</v>
      </c>
      <c r="GO12" s="133">
        <v>0</v>
      </c>
      <c r="GP12" s="61">
        <v>25.8</v>
      </c>
      <c r="GQ12" s="106">
        <v>18.835272212801172</v>
      </c>
      <c r="GR12" s="111">
        <v>0.45522388059701496</v>
      </c>
      <c r="GS12" s="61">
        <v>0</v>
      </c>
      <c r="GT12" s="111"/>
      <c r="GU12" s="62"/>
      <c r="GV12" s="106"/>
      <c r="GW12" s="61"/>
      <c r="GX12" s="106">
        <v>21</v>
      </c>
      <c r="GY12" s="61">
        <v>0</v>
      </c>
      <c r="GZ12" s="745"/>
      <c r="HA12" s="133" t="s">
        <v>381</v>
      </c>
      <c r="HB12" s="133"/>
      <c r="HC12" s="144">
        <v>1</v>
      </c>
      <c r="HD12" s="236">
        <v>95.808700999999999</v>
      </c>
      <c r="HE12" s="236">
        <v>100.599136</v>
      </c>
      <c r="HF12" s="144">
        <v>71.313145000000006</v>
      </c>
      <c r="HG12" s="236">
        <v>84.874909000000002</v>
      </c>
      <c r="HH12" s="125">
        <v>60.166488000000001</v>
      </c>
      <c r="HI12" s="236">
        <v>34.412799999999997</v>
      </c>
      <c r="HJ12" s="144">
        <v>24.394691999999999</v>
      </c>
      <c r="HK12" s="236">
        <v>50.462108999999998</v>
      </c>
      <c r="HL12" s="144">
        <v>35.771796000000002</v>
      </c>
      <c r="HM12" s="236">
        <v>59.454684</v>
      </c>
      <c r="HN12" s="144">
        <v>4.036969</v>
      </c>
      <c r="HO12" s="144">
        <v>2.8617439999999998</v>
      </c>
      <c r="HP12" s="236">
        <v>86.959080999999998</v>
      </c>
      <c r="HQ12" s="144">
        <v>61.643925000000003</v>
      </c>
      <c r="HR12" s="236">
        <v>43.484273000000002</v>
      </c>
      <c r="HS12" s="144">
        <v>30.825316999999998</v>
      </c>
      <c r="HT12" s="236">
        <v>43.474809</v>
      </c>
      <c r="HU12" s="144">
        <v>30.818608000000001</v>
      </c>
      <c r="HV12" s="236">
        <v>49.994557999999998</v>
      </c>
      <c r="HW12" s="144">
        <v>0</v>
      </c>
      <c r="HX12" s="237">
        <v>1.1852635506213032</v>
      </c>
      <c r="HY12" s="238">
        <v>20</v>
      </c>
      <c r="HZ12" s="237">
        <v>5.9</v>
      </c>
      <c r="IA12" s="237">
        <v>12.5</v>
      </c>
      <c r="IB12" s="237">
        <v>4.3</v>
      </c>
      <c r="IC12" s="237">
        <v>18.899999999999999</v>
      </c>
      <c r="ID12" s="237">
        <v>5.2</v>
      </c>
      <c r="IE12" s="237">
        <v>35.48022598870056</v>
      </c>
      <c r="IF12" s="237">
        <v>25.902314522049519</v>
      </c>
      <c r="IG12" s="133"/>
      <c r="IH12" s="161">
        <v>0.34</v>
      </c>
      <c r="II12" s="61">
        <v>1166</v>
      </c>
      <c r="IJ12" s="61">
        <v>1092</v>
      </c>
      <c r="IK12" s="61">
        <v>1144</v>
      </c>
      <c r="IL12" s="61">
        <v>1222</v>
      </c>
      <c r="IM12" s="61">
        <v>1171</v>
      </c>
      <c r="IN12" s="61">
        <v>1199</v>
      </c>
      <c r="IO12" s="61"/>
      <c r="IP12" s="106">
        <v>1165.6666666666667</v>
      </c>
      <c r="IQ12" s="61">
        <v>1787</v>
      </c>
      <c r="IR12" s="61">
        <v>317</v>
      </c>
      <c r="IS12" s="61">
        <v>255</v>
      </c>
      <c r="IT12" s="61">
        <v>298</v>
      </c>
      <c r="IU12" s="61">
        <v>363</v>
      </c>
      <c r="IV12" s="61">
        <v>330</v>
      </c>
      <c r="IW12" s="61">
        <v>334</v>
      </c>
      <c r="IX12" s="61"/>
      <c r="IY12" s="106">
        <v>316.16666666666669</v>
      </c>
      <c r="IZ12" s="61">
        <v>190</v>
      </c>
      <c r="JA12" s="240">
        <v>32.343729631249929</v>
      </c>
      <c r="JB12" s="241">
        <v>0</v>
      </c>
      <c r="JC12" s="90">
        <v>1</v>
      </c>
      <c r="JD12" s="280">
        <v>0</v>
      </c>
      <c r="JE12" s="280">
        <v>0</v>
      </c>
      <c r="JF12" s="280"/>
      <c r="JG12" s="90">
        <v>0</v>
      </c>
      <c r="JH12" s="90"/>
      <c r="JI12" s="90"/>
      <c r="JJ12" s="90"/>
      <c r="JK12" s="61"/>
      <c r="JL12" s="283"/>
      <c r="JM12" s="243">
        <v>11</v>
      </c>
      <c r="JN12" s="244">
        <v>42136</v>
      </c>
      <c r="JO12" s="69">
        <v>43472</v>
      </c>
      <c r="JP12" s="201">
        <v>0</v>
      </c>
      <c r="JQ12" s="69">
        <v>43472</v>
      </c>
      <c r="JR12" s="245">
        <v>43</v>
      </c>
      <c r="JS12" s="243">
        <v>0</v>
      </c>
      <c r="JT12" s="69">
        <v>43472</v>
      </c>
      <c r="JU12" s="245">
        <v>43</v>
      </c>
      <c r="JV12" s="243">
        <v>0</v>
      </c>
      <c r="JW12" s="246">
        <v>43472</v>
      </c>
      <c r="JX12" s="245">
        <v>43</v>
      </c>
      <c r="JY12" s="245">
        <v>43</v>
      </c>
      <c r="JZ12" s="245">
        <v>1336</v>
      </c>
      <c r="KA12" s="247"/>
      <c r="KB12" s="245"/>
      <c r="KC12" s="248"/>
      <c r="KD12" s="63">
        <v>0</v>
      </c>
      <c r="KE12" s="263">
        <v>1</v>
      </c>
      <c r="KF12" s="263" t="s">
        <v>390</v>
      </c>
      <c r="KG12" s="250">
        <v>111.27</v>
      </c>
      <c r="KH12" s="250">
        <v>57.12</v>
      </c>
      <c r="KI12" s="250">
        <v>48.56</v>
      </c>
      <c r="KJ12" s="251">
        <v>-14.48</v>
      </c>
      <c r="KK12" s="250">
        <v>-12.73</v>
      </c>
      <c r="KL12" s="250">
        <v>58.24</v>
      </c>
      <c r="KM12" s="250">
        <v>24.2</v>
      </c>
      <c r="KN12" s="250">
        <v>5</v>
      </c>
      <c r="KO12" s="250"/>
      <c r="KP12" s="250">
        <v>1</v>
      </c>
      <c r="KQ12" s="92"/>
      <c r="KR12" s="93">
        <v>0.45522388059701496</v>
      </c>
      <c r="KS12" s="264">
        <v>15</v>
      </c>
      <c r="KT12" s="265">
        <v>57.12</v>
      </c>
      <c r="KU12" s="264">
        <v>-28.31</v>
      </c>
      <c r="KV12" s="265">
        <v>-30.9</v>
      </c>
      <c r="KW12" s="265">
        <v>-30.8</v>
      </c>
      <c r="KX12" s="265">
        <v>321</v>
      </c>
      <c r="KY12" s="265">
        <v>-21.6</v>
      </c>
      <c r="KZ12" s="265">
        <v>-21.6</v>
      </c>
      <c r="LA12" s="265">
        <v>301</v>
      </c>
      <c r="LB12" s="265">
        <v>-26.2</v>
      </c>
      <c r="LC12" s="265">
        <v>-26.2</v>
      </c>
      <c r="LD12" s="265">
        <v>301</v>
      </c>
      <c r="LE12" s="118">
        <v>42108</v>
      </c>
      <c r="LF12" s="454">
        <v>0</v>
      </c>
      <c r="LG12" s="454"/>
      <c r="LH12" s="455">
        <v>15</v>
      </c>
      <c r="LI12" s="455">
        <v>52.12</v>
      </c>
      <c r="LJ12" s="455">
        <v>-29.36</v>
      </c>
      <c r="LK12" s="455">
        <v>-32.1</v>
      </c>
      <c r="LL12" s="455">
        <v>-31.9</v>
      </c>
      <c r="LM12" s="455">
        <v>301</v>
      </c>
      <c r="LN12" s="455">
        <v>-25.9</v>
      </c>
      <c r="LO12" s="455">
        <v>-24.1</v>
      </c>
      <c r="LP12" s="455">
        <v>261</v>
      </c>
      <c r="LQ12" s="455">
        <v>-28.7</v>
      </c>
      <c r="LR12" s="455">
        <v>-28</v>
      </c>
      <c r="LS12" s="455">
        <v>261</v>
      </c>
      <c r="LT12" s="500">
        <v>58.45</v>
      </c>
      <c r="LU12" s="693">
        <v>-24.72</v>
      </c>
      <c r="LV12" s="500">
        <v>-13.7</v>
      </c>
      <c r="LW12" s="500">
        <v>1</v>
      </c>
      <c r="LX12" s="500">
        <v>-13.2</v>
      </c>
      <c r="LY12" s="500">
        <v>1</v>
      </c>
      <c r="LZ12" s="690">
        <v>65</v>
      </c>
      <c r="MA12" s="455">
        <v>65</v>
      </c>
      <c r="MC12" s="253"/>
      <c r="MD12" s="274"/>
      <c r="ME12" s="581">
        <v>11</v>
      </c>
      <c r="MF12" s="135">
        <v>42133</v>
      </c>
      <c r="MI12" s="584">
        <v>48.325899999999997</v>
      </c>
      <c r="MQ12" s="135"/>
      <c r="MR12" s="585"/>
      <c r="MS12" s="585"/>
      <c r="MT12" s="133">
        <v>0</v>
      </c>
      <c r="MU12" s="585"/>
      <c r="MV12" s="585"/>
      <c r="MW12" s="585"/>
      <c r="MX12" s="585"/>
      <c r="MY12" s="585"/>
      <c r="MZ12" s="238">
        <v>11683</v>
      </c>
      <c r="NA12" s="585"/>
      <c r="NB12" s="238">
        <v>2</v>
      </c>
      <c r="ND12" s="876" t="s">
        <v>64</v>
      </c>
      <c r="NE12" s="877" t="s">
        <v>64</v>
      </c>
      <c r="NF12" s="877" t="s">
        <v>64</v>
      </c>
      <c r="NG12" s="877" t="s">
        <v>64</v>
      </c>
      <c r="NH12" s="877" t="s">
        <v>64</v>
      </c>
      <c r="NI12" s="877" t="s">
        <v>64</v>
      </c>
      <c r="NJ12" s="877" t="s">
        <v>64</v>
      </c>
      <c r="NK12" s="877" t="s">
        <v>64</v>
      </c>
      <c r="NL12" s="877" t="s">
        <v>64</v>
      </c>
      <c r="NM12" s="877" t="s">
        <v>64</v>
      </c>
      <c r="NN12" s="877" t="s">
        <v>64</v>
      </c>
      <c r="NO12" s="877" t="s">
        <v>64</v>
      </c>
      <c r="NP12" s="877" t="s">
        <v>64</v>
      </c>
      <c r="NQ12" s="877" t="s">
        <v>64</v>
      </c>
      <c r="NR12" s="877" t="s">
        <v>64</v>
      </c>
      <c r="NS12" s="877" t="s">
        <v>64</v>
      </c>
      <c r="NT12" s="877" t="s">
        <v>64</v>
      </c>
      <c r="NU12" s="877" t="s">
        <v>64</v>
      </c>
      <c r="NV12" s="877" t="s">
        <v>64</v>
      </c>
      <c r="NW12" s="877" t="s">
        <v>64</v>
      </c>
      <c r="NX12" s="877" t="s">
        <v>64</v>
      </c>
      <c r="NY12" s="877" t="s">
        <v>64</v>
      </c>
      <c r="NZ12" s="877" t="s">
        <v>64</v>
      </c>
      <c r="OA12" s="877" t="s">
        <v>64</v>
      </c>
      <c r="OB12" s="877" t="s">
        <v>64</v>
      </c>
      <c r="OC12" s="877" t="s">
        <v>64</v>
      </c>
      <c r="OD12" s="877" t="s">
        <v>64</v>
      </c>
      <c r="OE12" s="877" t="s">
        <v>64</v>
      </c>
      <c r="OF12" s="877" t="s">
        <v>64</v>
      </c>
      <c r="OG12" s="877" t="s">
        <v>64</v>
      </c>
      <c r="OH12" s="877" t="s">
        <v>64</v>
      </c>
      <c r="OI12" s="877" t="s">
        <v>64</v>
      </c>
      <c r="OJ12" s="877" t="s">
        <v>64</v>
      </c>
      <c r="OK12" s="877" t="s">
        <v>64</v>
      </c>
      <c r="OL12" s="877" t="s">
        <v>64</v>
      </c>
    </row>
    <row r="13" spans="1:402" s="636" customFormat="1" x14ac:dyDescent="0.25">
      <c r="A13" s="636">
        <v>12</v>
      </c>
      <c r="B13" s="636">
        <v>0</v>
      </c>
      <c r="C13" s="636">
        <v>1</v>
      </c>
      <c r="D13" s="652">
        <v>2</v>
      </c>
      <c r="E13" s="408">
        <v>12</v>
      </c>
      <c r="F13" s="880">
        <v>12</v>
      </c>
      <c r="G13" s="883"/>
      <c r="H13" s="95" t="s">
        <v>455</v>
      </c>
      <c r="I13" s="634" t="s">
        <v>456</v>
      </c>
      <c r="J13" s="726">
        <v>11909</v>
      </c>
      <c r="K13" s="720">
        <v>83</v>
      </c>
      <c r="L13" s="671">
        <v>71</v>
      </c>
      <c r="M13" s="671">
        <v>154</v>
      </c>
      <c r="N13" s="671">
        <v>29.937594872659808</v>
      </c>
      <c r="O13" s="669">
        <v>1.6947422027803833</v>
      </c>
      <c r="P13" s="670">
        <v>1</v>
      </c>
      <c r="Q13" s="95">
        <v>155</v>
      </c>
      <c r="R13" s="95">
        <v>85</v>
      </c>
      <c r="S13" s="95">
        <v>0</v>
      </c>
      <c r="T13" s="375">
        <v>2</v>
      </c>
      <c r="U13" s="681">
        <v>1</v>
      </c>
      <c r="V13" s="681">
        <v>2</v>
      </c>
      <c r="W13" s="95">
        <v>1</v>
      </c>
      <c r="X13" s="727">
        <v>0</v>
      </c>
      <c r="Y13" s="95">
        <v>1</v>
      </c>
      <c r="Z13" s="95">
        <v>0</v>
      </c>
      <c r="AA13" s="672">
        <v>0</v>
      </c>
      <c r="AB13" s="653">
        <v>0</v>
      </c>
      <c r="AC13" s="95"/>
      <c r="AD13" s="95"/>
      <c r="AE13" s="95"/>
      <c r="AF13" s="95">
        <v>139</v>
      </c>
      <c r="AG13" s="652">
        <v>0.61</v>
      </c>
      <c r="AH13" s="670">
        <v>94</v>
      </c>
      <c r="AI13" s="670">
        <v>1</v>
      </c>
      <c r="AJ13" s="652">
        <v>13.4</v>
      </c>
      <c r="AK13" s="670">
        <v>38</v>
      </c>
      <c r="AL13" s="670"/>
      <c r="AM13" s="671">
        <v>1299</v>
      </c>
      <c r="AN13" s="674">
        <v>7.1693500166705997</v>
      </c>
      <c r="AO13" s="670">
        <v>104</v>
      </c>
      <c r="AP13" s="670">
        <v>43</v>
      </c>
      <c r="AQ13" s="670">
        <v>48</v>
      </c>
      <c r="AR13" s="670">
        <v>63</v>
      </c>
      <c r="AS13" s="675">
        <v>5.35</v>
      </c>
      <c r="AT13" s="670"/>
      <c r="AU13" s="721">
        <v>42254</v>
      </c>
      <c r="AV13" s="504">
        <v>42250</v>
      </c>
      <c r="AW13" s="652">
        <v>0.61</v>
      </c>
      <c r="AX13" s="652">
        <v>24</v>
      </c>
      <c r="AY13" s="652"/>
      <c r="AZ13" s="652">
        <v>133</v>
      </c>
      <c r="BA13" s="676">
        <v>42254</v>
      </c>
      <c r="BB13" s="722">
        <v>55.8</v>
      </c>
      <c r="BC13" s="669">
        <v>819</v>
      </c>
      <c r="BD13" s="95" t="s">
        <v>452</v>
      </c>
      <c r="BE13" s="677">
        <v>204.47624299252195</v>
      </c>
      <c r="BF13" s="95">
        <v>81.25</v>
      </c>
      <c r="BG13" s="678"/>
      <c r="BH13" s="679"/>
      <c r="BI13" s="679">
        <v>2.3106428569076591</v>
      </c>
      <c r="BJ13" s="679">
        <v>1.9098233696509119</v>
      </c>
      <c r="BO13" s="673"/>
      <c r="BT13" s="95" t="s">
        <v>457</v>
      </c>
      <c r="BU13" s="95" t="s">
        <v>458</v>
      </c>
      <c r="BV13" s="95">
        <v>0</v>
      </c>
      <c r="BW13" s="95">
        <v>1</v>
      </c>
      <c r="BX13" s="95"/>
      <c r="BY13" s="95">
        <v>1</v>
      </c>
      <c r="BZ13" s="95" t="s">
        <v>459</v>
      </c>
      <c r="CA13" s="95">
        <v>1</v>
      </c>
      <c r="CB13" s="95" t="s">
        <v>460</v>
      </c>
      <c r="CC13" s="670">
        <v>0</v>
      </c>
      <c r="CD13" s="724">
        <v>0</v>
      </c>
      <c r="CE13" s="724">
        <v>0</v>
      </c>
      <c r="CF13" s="724">
        <v>1</v>
      </c>
      <c r="CG13" s="724">
        <v>1</v>
      </c>
      <c r="CH13" s="724">
        <v>1</v>
      </c>
      <c r="CI13" s="724">
        <v>0</v>
      </c>
      <c r="CJ13" s="95">
        <v>1</v>
      </c>
      <c r="CK13" s="95">
        <v>1</v>
      </c>
      <c r="CL13" s="95">
        <v>0</v>
      </c>
      <c r="CM13" s="95">
        <v>1</v>
      </c>
      <c r="CN13" s="95">
        <v>1</v>
      </c>
      <c r="CO13" s="95">
        <v>1</v>
      </c>
      <c r="CP13" s="636">
        <v>1</v>
      </c>
      <c r="CQ13" s="636">
        <v>0</v>
      </c>
      <c r="CR13" s="636">
        <v>0</v>
      </c>
      <c r="CS13" s="636">
        <v>0</v>
      </c>
      <c r="CT13" s="636">
        <v>1</v>
      </c>
      <c r="CU13" s="636">
        <v>0</v>
      </c>
      <c r="DE13" s="95">
        <v>1</v>
      </c>
      <c r="DF13" s="110">
        <v>1</v>
      </c>
      <c r="DG13" s="504">
        <v>42251</v>
      </c>
      <c r="DH13" s="95">
        <v>1</v>
      </c>
      <c r="DI13" s="95" t="s">
        <v>461</v>
      </c>
      <c r="DJ13" s="110">
        <v>1</v>
      </c>
      <c r="DK13" s="110">
        <v>1</v>
      </c>
      <c r="DL13" s="110">
        <v>0</v>
      </c>
      <c r="DM13" s="95" t="s">
        <v>462</v>
      </c>
      <c r="DN13" s="634">
        <v>0</v>
      </c>
      <c r="DO13" s="670">
        <v>0</v>
      </c>
      <c r="DP13" s="670">
        <v>0</v>
      </c>
      <c r="DQ13" s="670">
        <v>0</v>
      </c>
      <c r="DR13" s="670">
        <v>1</v>
      </c>
      <c r="DS13" s="670">
        <v>1</v>
      </c>
      <c r="DT13" s="670">
        <v>1</v>
      </c>
      <c r="DU13" s="670">
        <v>0</v>
      </c>
      <c r="DV13" s="670">
        <v>0</v>
      </c>
      <c r="DW13" s="670">
        <v>1</v>
      </c>
      <c r="DX13" s="670">
        <v>0</v>
      </c>
      <c r="DY13" s="652">
        <v>0</v>
      </c>
      <c r="EB13" s="653">
        <v>0</v>
      </c>
      <c r="EC13" s="653"/>
      <c r="ED13" s="653"/>
      <c r="EE13" s="653"/>
      <c r="EG13" s="730">
        <v>42254</v>
      </c>
      <c r="EH13" s="95">
        <v>1.43</v>
      </c>
      <c r="EI13" s="99">
        <v>108</v>
      </c>
      <c r="EJ13" s="99">
        <v>78</v>
      </c>
      <c r="EK13" s="99"/>
      <c r="EL13" s="99">
        <v>73</v>
      </c>
      <c r="EM13" s="99"/>
      <c r="EN13" s="95" t="s">
        <v>463</v>
      </c>
      <c r="EO13" s="408">
        <v>12</v>
      </c>
      <c r="EP13" s="504">
        <v>42255</v>
      </c>
      <c r="EQ13" s="110" t="s">
        <v>383</v>
      </c>
      <c r="ER13" s="95">
        <v>155</v>
      </c>
      <c r="ES13" s="95">
        <v>85</v>
      </c>
      <c r="ET13" s="95">
        <v>80</v>
      </c>
      <c r="EU13" s="95">
        <v>0</v>
      </c>
      <c r="EV13" s="95"/>
      <c r="EW13" s="95">
        <v>11</v>
      </c>
      <c r="EX13" s="95">
        <v>9</v>
      </c>
      <c r="EY13" s="95">
        <v>42</v>
      </c>
      <c r="EZ13" s="95">
        <v>19</v>
      </c>
      <c r="FA13" s="95">
        <v>16</v>
      </c>
      <c r="FB13" s="95">
        <v>18</v>
      </c>
      <c r="FC13" s="95">
        <v>38</v>
      </c>
      <c r="FD13" s="95">
        <v>19</v>
      </c>
      <c r="FE13" s="95">
        <v>28</v>
      </c>
      <c r="FF13" s="95">
        <v>80</v>
      </c>
      <c r="FG13" s="95">
        <v>310</v>
      </c>
      <c r="FH13" s="677">
        <v>80</v>
      </c>
      <c r="FI13" s="677">
        <v>310</v>
      </c>
      <c r="FJ13" s="677">
        <v>80.349999999999994</v>
      </c>
      <c r="FK13" s="677">
        <v>47.411340714934866</v>
      </c>
      <c r="FL13" s="375">
        <v>78.900000000000006</v>
      </c>
      <c r="FM13" s="375">
        <v>14.55</v>
      </c>
      <c r="FN13" s="375">
        <v>46.555753359158203</v>
      </c>
      <c r="FO13" s="375">
        <v>8.5853765700348781</v>
      </c>
      <c r="FP13" s="375">
        <v>81.55893536121674</v>
      </c>
      <c r="FQ13" s="375"/>
      <c r="FR13" s="375">
        <v>0</v>
      </c>
      <c r="FS13" s="375">
        <v>86</v>
      </c>
      <c r="FT13" s="375">
        <v>42</v>
      </c>
      <c r="FU13" s="375">
        <v>165</v>
      </c>
      <c r="FV13" s="677">
        <v>3.7</v>
      </c>
      <c r="FW13" s="677">
        <v>4.7</v>
      </c>
      <c r="FX13" s="677">
        <v>23.243243243243242</v>
      </c>
      <c r="FY13" s="677">
        <v>2.0476190476190474</v>
      </c>
      <c r="FZ13" s="95">
        <v>41.3</v>
      </c>
      <c r="GA13" s="678">
        <v>16.7</v>
      </c>
      <c r="GB13" s="678">
        <v>6.5</v>
      </c>
      <c r="GC13" s="678">
        <v>3.2</v>
      </c>
      <c r="GD13" s="678">
        <v>127</v>
      </c>
      <c r="GE13" s="678">
        <v>83.1</v>
      </c>
      <c r="GF13" s="678">
        <v>23.5</v>
      </c>
      <c r="GG13" s="95">
        <v>1</v>
      </c>
      <c r="GH13" s="95">
        <v>1</v>
      </c>
      <c r="GI13" s="95">
        <v>1</v>
      </c>
      <c r="GJ13" s="95">
        <v>1</v>
      </c>
      <c r="GK13" s="355">
        <v>58.5</v>
      </c>
      <c r="GL13" s="95">
        <v>1</v>
      </c>
      <c r="GM13" s="95">
        <v>1</v>
      </c>
      <c r="GN13" s="95" t="s">
        <v>464</v>
      </c>
      <c r="GO13" s="95">
        <v>0</v>
      </c>
      <c r="GP13" s="95">
        <v>42.85</v>
      </c>
      <c r="GQ13" s="677">
        <v>25.284081513814055</v>
      </c>
      <c r="GR13" s="678">
        <v>0.45070422535211269</v>
      </c>
      <c r="GS13" s="95">
        <v>0</v>
      </c>
      <c r="GT13" s="678">
        <v>0.66666666666666663</v>
      </c>
      <c r="GU13" s="375">
        <v>1</v>
      </c>
      <c r="GV13" s="677">
        <v>10.9</v>
      </c>
      <c r="GW13" s="95">
        <v>0</v>
      </c>
      <c r="GX13" s="677">
        <v>16</v>
      </c>
      <c r="GY13" s="95">
        <v>1</v>
      </c>
      <c r="GZ13" s="811">
        <v>63.5</v>
      </c>
      <c r="HA13" s="95">
        <v>9</v>
      </c>
      <c r="HB13" s="95">
        <v>0.78</v>
      </c>
      <c r="HC13" s="681">
        <v>1</v>
      </c>
      <c r="HD13" s="681">
        <v>92.965497999999997</v>
      </c>
      <c r="HE13" s="681">
        <v>97.613772999999995</v>
      </c>
      <c r="HF13" s="681">
        <v>55.576293999999997</v>
      </c>
      <c r="HG13" s="681">
        <v>103.275014</v>
      </c>
      <c r="HH13" s="681">
        <v>58.799515999999997</v>
      </c>
      <c r="HI13" s="681">
        <v>21.426290999999999</v>
      </c>
      <c r="HJ13" s="681">
        <v>12.199035</v>
      </c>
      <c r="HK13" s="681">
        <v>81.848723000000007</v>
      </c>
      <c r="HL13" s="681">
        <v>46.600481000000002</v>
      </c>
      <c r="HM13" s="681">
        <v>79.253170999999995</v>
      </c>
      <c r="HN13" s="681">
        <v>6.1386539999999998</v>
      </c>
      <c r="HO13" s="681">
        <v>3.4950359999999998</v>
      </c>
      <c r="HP13" s="681">
        <v>112.542705</v>
      </c>
      <c r="HQ13" s="681">
        <v>64.076065999999997</v>
      </c>
      <c r="HR13" s="681">
        <v>41.392491999999997</v>
      </c>
      <c r="HS13" s="681">
        <v>23.566770000000002</v>
      </c>
      <c r="HT13" s="681">
        <v>71.150212999999994</v>
      </c>
      <c r="HU13" s="681">
        <v>40.509295999999999</v>
      </c>
      <c r="HV13" s="681">
        <v>63.220635000000001</v>
      </c>
      <c r="HW13" s="681">
        <v>0</v>
      </c>
      <c r="HX13" s="677">
        <v>0.94518285904081312</v>
      </c>
      <c r="HY13" s="678">
        <v>35.700000000000003</v>
      </c>
      <c r="HZ13" s="677">
        <v>6.4</v>
      </c>
      <c r="IA13" s="677">
        <v>26.7</v>
      </c>
      <c r="IB13" s="677">
        <v>6.6</v>
      </c>
      <c r="IC13" s="677">
        <v>21.5</v>
      </c>
      <c r="ID13" s="677">
        <v>5.8</v>
      </c>
      <c r="IE13" s="677">
        <v>124.709025</v>
      </c>
      <c r="IF13" s="677">
        <v>73.585837890508159</v>
      </c>
      <c r="IG13" s="95"/>
      <c r="IH13" s="635">
        <v>0.34</v>
      </c>
      <c r="II13" s="95">
        <v>1204</v>
      </c>
      <c r="IJ13" s="95">
        <v>1249</v>
      </c>
      <c r="IK13" s="95">
        <v>836</v>
      </c>
      <c r="IL13" s="95">
        <v>965</v>
      </c>
      <c r="IM13" s="95">
        <v>1110</v>
      </c>
      <c r="IN13" s="95">
        <v>1172</v>
      </c>
      <c r="IO13" s="95"/>
      <c r="IP13" s="677">
        <v>1089.3333333333333</v>
      </c>
      <c r="IQ13" s="95">
        <v>1789</v>
      </c>
      <c r="IR13" s="95">
        <v>286</v>
      </c>
      <c r="IS13" s="95">
        <v>297</v>
      </c>
      <c r="IT13" s="95"/>
      <c r="IU13" s="95">
        <v>308</v>
      </c>
      <c r="IV13" s="95">
        <v>292</v>
      </c>
      <c r="IW13" s="95">
        <v>350</v>
      </c>
      <c r="IX13" s="95"/>
      <c r="IY13" s="677">
        <v>306.60000000000002</v>
      </c>
      <c r="IZ13" s="95">
        <v>183</v>
      </c>
      <c r="JA13" s="406">
        <v>31.531215318623158</v>
      </c>
      <c r="JB13" s="683">
        <v>0</v>
      </c>
      <c r="JC13" s="110">
        <v>1</v>
      </c>
      <c r="JD13" s="731">
        <v>4</v>
      </c>
      <c r="JE13" s="731">
        <v>1</v>
      </c>
      <c r="JF13" s="731" t="s">
        <v>465</v>
      </c>
      <c r="JG13" s="110">
        <v>1</v>
      </c>
      <c r="JH13" s="110"/>
      <c r="JI13" s="110"/>
      <c r="JJ13" s="110">
        <v>0</v>
      </c>
      <c r="JK13" s="95" t="s">
        <v>462</v>
      </c>
      <c r="JL13" s="820">
        <v>61.833333333333336</v>
      </c>
      <c r="JM13" s="408">
        <v>12</v>
      </c>
      <c r="JN13" s="504">
        <v>42254</v>
      </c>
      <c r="JO13" s="504">
        <v>43119</v>
      </c>
      <c r="JP13" s="407">
        <v>0</v>
      </c>
      <c r="JQ13" s="504">
        <v>43119</v>
      </c>
      <c r="JR13" s="654">
        <v>28</v>
      </c>
      <c r="JS13" s="453">
        <v>1</v>
      </c>
      <c r="JT13" s="504">
        <v>43119</v>
      </c>
      <c r="JU13" s="654">
        <v>28</v>
      </c>
      <c r="JV13" s="453">
        <v>1</v>
      </c>
      <c r="JW13" s="680">
        <v>43119</v>
      </c>
      <c r="JX13" s="654">
        <v>28</v>
      </c>
      <c r="JY13" s="654">
        <v>28</v>
      </c>
      <c r="JZ13" s="654">
        <v>865</v>
      </c>
      <c r="KA13" s="654"/>
      <c r="KB13" s="654"/>
      <c r="KC13" s="654"/>
      <c r="KD13" s="95">
        <v>0</v>
      </c>
      <c r="KE13" s="355">
        <v>1</v>
      </c>
      <c r="KF13" s="355" t="s">
        <v>390</v>
      </c>
      <c r="KG13" s="95">
        <v>77</v>
      </c>
      <c r="KH13" s="95">
        <v>36.6</v>
      </c>
      <c r="KI13" s="95">
        <v>52.3</v>
      </c>
      <c r="KJ13" s="110">
        <v>-14.7</v>
      </c>
      <c r="KK13" s="95">
        <v>-12.1</v>
      </c>
      <c r="KL13" s="95">
        <v>62.7</v>
      </c>
      <c r="KM13" s="95">
        <v>39.200000000000003</v>
      </c>
      <c r="KN13" s="95">
        <v>4.9000000000000004</v>
      </c>
      <c r="KO13" s="95"/>
      <c r="KP13" s="95">
        <v>1</v>
      </c>
      <c r="KQ13" s="110"/>
      <c r="KR13" s="684">
        <v>0.45070422535211269</v>
      </c>
      <c r="KS13" s="408">
        <v>30</v>
      </c>
      <c r="KT13" s="636">
        <v>28.48</v>
      </c>
      <c r="KU13" s="408">
        <v>-19.239999999999998</v>
      </c>
      <c r="KV13" s="636">
        <v>-18.399999999999999</v>
      </c>
      <c r="KW13" s="636">
        <v>-18.100000000000001</v>
      </c>
      <c r="KX13" s="636">
        <v>294</v>
      </c>
      <c r="KY13" s="636">
        <v>-16.100000000000001</v>
      </c>
      <c r="KZ13" s="636">
        <v>-15.1</v>
      </c>
      <c r="LA13" s="636">
        <v>408</v>
      </c>
      <c r="LB13" s="636">
        <v>-17</v>
      </c>
      <c r="LC13" s="636">
        <v>-16.600000000000001</v>
      </c>
      <c r="LD13" s="636">
        <v>408</v>
      </c>
      <c r="LE13" s="685">
        <v>42255</v>
      </c>
      <c r="LF13" s="95">
        <v>0</v>
      </c>
      <c r="LG13" s="95"/>
      <c r="LH13" s="636">
        <v>30</v>
      </c>
      <c r="LI13" s="636">
        <v>27.17</v>
      </c>
      <c r="LJ13" s="636">
        <v>-15.91</v>
      </c>
      <c r="LK13" s="636">
        <v>-17.3</v>
      </c>
      <c r="LL13" s="636">
        <v>-15.9</v>
      </c>
      <c r="LM13" s="636">
        <v>245</v>
      </c>
      <c r="LN13" s="636">
        <v>-16</v>
      </c>
      <c r="LO13" s="636">
        <v>-15.3</v>
      </c>
      <c r="LP13" s="636">
        <v>392</v>
      </c>
      <c r="LQ13" s="636">
        <v>-16.399999999999999</v>
      </c>
      <c r="LR13" s="636">
        <v>-15.6</v>
      </c>
      <c r="LS13" s="636">
        <v>245</v>
      </c>
      <c r="LT13" s="654">
        <v>31.78</v>
      </c>
      <c r="LU13" s="725">
        <v>-17.559999999999999</v>
      </c>
      <c r="LV13" s="654">
        <v>-16.600000000000001</v>
      </c>
      <c r="LW13" s="654">
        <v>1</v>
      </c>
      <c r="LX13" s="654">
        <v>-17.3</v>
      </c>
      <c r="LY13" s="654">
        <v>1</v>
      </c>
      <c r="LZ13" s="686">
        <v>63.220635000000001</v>
      </c>
      <c r="MA13" s="636">
        <v>63</v>
      </c>
      <c r="MC13" s="453"/>
      <c r="MD13" s="453"/>
      <c r="ME13" s="95">
        <v>12</v>
      </c>
      <c r="MF13" s="504">
        <v>42250</v>
      </c>
      <c r="MI13" s="678">
        <v>38.564700000000002</v>
      </c>
      <c r="MQ13" s="504">
        <v>42250</v>
      </c>
      <c r="MR13" s="678">
        <v>5.5</v>
      </c>
      <c r="MS13" s="687"/>
      <c r="MT13" s="95">
        <v>1</v>
      </c>
      <c r="MU13" s="95">
        <v>0</v>
      </c>
      <c r="MV13" s="95">
        <v>1</v>
      </c>
      <c r="MW13" s="95">
        <v>1</v>
      </c>
      <c r="MX13" s="95">
        <v>0</v>
      </c>
      <c r="MY13" s="678">
        <v>2</v>
      </c>
      <c r="MZ13" s="678">
        <v>1299</v>
      </c>
      <c r="NA13" s="687"/>
      <c r="NB13" s="678">
        <v>4</v>
      </c>
      <c r="ND13" s="876">
        <v>12</v>
      </c>
      <c r="NE13" s="877">
        <v>8.7237291956655998</v>
      </c>
      <c r="NF13" s="877">
        <v>7.4976123656183598</v>
      </c>
      <c r="NG13" s="877">
        <v>5.18308946064076</v>
      </c>
      <c r="NH13" s="877">
        <v>3.78240856492737</v>
      </c>
      <c r="NI13" s="877">
        <v>7.6510516911789299</v>
      </c>
      <c r="NJ13" s="877">
        <v>8.6892642111048009</v>
      </c>
      <c r="NK13" s="877">
        <v>7.8963324039099403</v>
      </c>
      <c r="NL13" s="877">
        <v>8.0714623625566198</v>
      </c>
      <c r="NM13" s="877">
        <v>6.2176184853510499</v>
      </c>
      <c r="NN13" s="877">
        <v>1.13750352374994</v>
      </c>
      <c r="NO13" s="877">
        <v>5.8482473527045098</v>
      </c>
      <c r="NP13" s="877">
        <v>6.5161727755250904</v>
      </c>
      <c r="NQ13" s="877">
        <v>7.7338966052474998</v>
      </c>
      <c r="NR13" s="877">
        <v>4.7980505147675103</v>
      </c>
      <c r="NS13" s="877">
        <v>5.9646296667205903</v>
      </c>
      <c r="NT13" s="877">
        <v>7.82610353474906</v>
      </c>
      <c r="NU13" s="877">
        <v>6.7068067985975297</v>
      </c>
      <c r="NV13" s="877">
        <v>7.2194589667351696</v>
      </c>
      <c r="NW13" s="877">
        <v>6.1731274334806603</v>
      </c>
      <c r="NX13" s="877">
        <v>6.27724089833207</v>
      </c>
      <c r="NY13" s="877">
        <v>7.5970096598346704</v>
      </c>
      <c r="NZ13" s="877">
        <v>-0.32192809488736202</v>
      </c>
      <c r="OA13" s="877">
        <v>10.392800387144399</v>
      </c>
      <c r="OB13" s="877">
        <v>0.23878685958711601</v>
      </c>
      <c r="OC13" s="877">
        <v>5.5888645181901504</v>
      </c>
      <c r="OD13" s="877">
        <v>6.6444331524062497</v>
      </c>
      <c r="OE13" s="877">
        <v>5.4469178648660304</v>
      </c>
      <c r="OF13" s="877">
        <v>11.1402034873181</v>
      </c>
      <c r="OG13" s="877">
        <v>3.4711874603869899</v>
      </c>
      <c r="OH13" s="877">
        <v>6.5722833666504101</v>
      </c>
      <c r="OI13" s="877">
        <v>4.6135316529179304</v>
      </c>
      <c r="OJ13" s="877">
        <v>4.56792012066769</v>
      </c>
      <c r="OK13" s="877">
        <v>5.9107926130775104</v>
      </c>
      <c r="OL13" s="877">
        <v>10.1540135275573</v>
      </c>
    </row>
    <row r="14" spans="1:402" s="221" customFormat="1" x14ac:dyDescent="0.25">
      <c r="A14" s="274">
        <v>13</v>
      </c>
      <c r="B14" s="274">
        <v>0</v>
      </c>
      <c r="C14" s="221">
        <v>0</v>
      </c>
      <c r="D14" s="206">
        <v>2</v>
      </c>
      <c r="E14" s="267">
        <v>13</v>
      </c>
      <c r="F14" s="880">
        <v>13</v>
      </c>
      <c r="G14" s="883"/>
      <c r="H14" s="639" t="s">
        <v>466</v>
      </c>
      <c r="I14" s="639" t="s">
        <v>467</v>
      </c>
      <c r="J14" s="284">
        <v>10639</v>
      </c>
      <c r="K14" s="256">
        <v>86</v>
      </c>
      <c r="L14" s="342">
        <v>57</v>
      </c>
      <c r="M14" s="342">
        <v>157</v>
      </c>
      <c r="N14" s="342">
        <v>23.124670372023203</v>
      </c>
      <c r="O14" s="210">
        <v>1.5654542691890283</v>
      </c>
      <c r="P14" s="208">
        <v>1</v>
      </c>
      <c r="Q14" s="61">
        <v>160</v>
      </c>
      <c r="R14" s="61">
        <v>80</v>
      </c>
      <c r="S14" s="61">
        <v>0</v>
      </c>
      <c r="T14" s="62">
        <v>2</v>
      </c>
      <c r="U14" s="325">
        <v>0</v>
      </c>
      <c r="V14" s="325"/>
      <c r="W14" s="325">
        <v>1</v>
      </c>
      <c r="X14" s="335">
        <v>0</v>
      </c>
      <c r="Y14" s="325">
        <v>1</v>
      </c>
      <c r="Z14" s="325">
        <v>1</v>
      </c>
      <c r="AA14" s="329">
        <v>0</v>
      </c>
      <c r="AB14" s="328">
        <v>0</v>
      </c>
      <c r="AC14" s="61"/>
      <c r="AD14" s="61"/>
      <c r="AE14" s="61"/>
      <c r="AF14" s="592"/>
      <c r="AG14" s="602">
        <v>1.1200000000000001</v>
      </c>
      <c r="AH14" s="603">
        <v>46</v>
      </c>
      <c r="AI14" s="603">
        <v>0</v>
      </c>
      <c r="AJ14" s="602">
        <v>15.3</v>
      </c>
      <c r="AK14" s="603">
        <v>44</v>
      </c>
      <c r="AL14" s="603"/>
      <c r="AM14" s="605">
        <v>805.7</v>
      </c>
      <c r="AN14" s="214">
        <v>6.6917114647831504</v>
      </c>
      <c r="AO14" s="212">
        <v>248</v>
      </c>
      <c r="AP14" s="212">
        <v>143</v>
      </c>
      <c r="AQ14" s="212">
        <v>70</v>
      </c>
      <c r="AR14" s="212">
        <v>177</v>
      </c>
      <c r="AS14" s="215">
        <v>0.01</v>
      </c>
      <c r="AT14" s="212">
        <v>117</v>
      </c>
      <c r="AU14" s="556">
        <v>42192</v>
      </c>
      <c r="AV14" s="557">
        <v>42165</v>
      </c>
      <c r="AW14" s="211">
        <v>1.1200000000000001</v>
      </c>
      <c r="AX14" s="211">
        <v>46</v>
      </c>
      <c r="AY14" s="211">
        <v>5.7</v>
      </c>
      <c r="AZ14" s="602">
        <v>142</v>
      </c>
      <c r="BA14" s="558">
        <v>42192</v>
      </c>
      <c r="BB14" s="65">
        <v>23.45</v>
      </c>
      <c r="BC14" s="217"/>
      <c r="BD14" s="66">
        <v>23.45</v>
      </c>
      <c r="BE14" s="218">
        <v>128.89700306076909</v>
      </c>
      <c r="BF14" s="66">
        <v>78.930000000000007</v>
      </c>
      <c r="BG14" s="68">
        <v>1.3701428470511021</v>
      </c>
      <c r="BH14" s="219">
        <v>1.3701428470511021</v>
      </c>
      <c r="BI14" s="219">
        <v>2.1102428198413667</v>
      </c>
      <c r="BJ14" s="219">
        <v>1.8972421028053654</v>
      </c>
      <c r="BK14" s="66">
        <v>2.4900000000000002</v>
      </c>
      <c r="BL14" s="66">
        <v>1.27</v>
      </c>
      <c r="BM14" s="66">
        <v>71</v>
      </c>
      <c r="BN14" s="66">
        <v>0.88</v>
      </c>
      <c r="BO14" s="571">
        <v>607.6</v>
      </c>
      <c r="BP14" s="66">
        <v>81</v>
      </c>
      <c r="BQ14" s="66">
        <v>185</v>
      </c>
      <c r="BR14" s="66">
        <v>14</v>
      </c>
      <c r="BS14" s="66">
        <v>13</v>
      </c>
      <c r="BT14" s="61" t="s">
        <v>468</v>
      </c>
      <c r="BU14" s="61" t="s">
        <v>458</v>
      </c>
      <c r="BV14" s="61">
        <v>0</v>
      </c>
      <c r="BW14" s="61"/>
      <c r="BX14" s="61"/>
      <c r="BY14" s="61">
        <v>0</v>
      </c>
      <c r="BZ14" s="61"/>
      <c r="CA14" s="61"/>
      <c r="CB14" s="61"/>
      <c r="CC14" s="208">
        <v>0</v>
      </c>
      <c r="CD14" s="220">
        <v>0</v>
      </c>
      <c r="CE14" s="220">
        <v>0</v>
      </c>
      <c r="CF14" s="220">
        <v>0</v>
      </c>
      <c r="CG14" s="220">
        <v>0</v>
      </c>
      <c r="CH14" s="220">
        <v>0</v>
      </c>
      <c r="CI14" s="220">
        <v>1</v>
      </c>
      <c r="CJ14" s="114">
        <v>0</v>
      </c>
      <c r="CK14" s="114">
        <v>1</v>
      </c>
      <c r="CL14" s="114">
        <v>0</v>
      </c>
      <c r="CM14" s="114">
        <v>1</v>
      </c>
      <c r="CN14" s="114">
        <v>1</v>
      </c>
      <c r="CO14" s="114">
        <v>1</v>
      </c>
      <c r="CP14" s="326">
        <v>0</v>
      </c>
      <c r="CQ14" s="326">
        <v>1</v>
      </c>
      <c r="CR14" s="326">
        <v>0</v>
      </c>
      <c r="CS14" s="326">
        <v>0</v>
      </c>
      <c r="CT14" s="326">
        <v>0</v>
      </c>
      <c r="CU14" s="326"/>
      <c r="CV14" s="299"/>
      <c r="CW14" s="299"/>
      <c r="CX14" s="299"/>
      <c r="CY14" s="299"/>
      <c r="DE14" s="61">
        <v>0</v>
      </c>
      <c r="DF14" s="90">
        <v>1</v>
      </c>
      <c r="DG14" s="61">
        <v>1998</v>
      </c>
      <c r="DH14" s="61">
        <v>0</v>
      </c>
      <c r="DI14" s="61"/>
      <c r="DJ14" s="90">
        <v>1</v>
      </c>
      <c r="DK14" s="90">
        <v>0</v>
      </c>
      <c r="DL14" s="90"/>
      <c r="DM14" s="61"/>
      <c r="DN14" s="254">
        <v>1</v>
      </c>
      <c r="DO14" s="208">
        <v>0</v>
      </c>
      <c r="DP14" s="208">
        <v>0</v>
      </c>
      <c r="DQ14" s="208">
        <v>0</v>
      </c>
      <c r="DR14" s="208">
        <v>4</v>
      </c>
      <c r="DS14" s="212">
        <v>1</v>
      </c>
      <c r="DT14" s="208">
        <v>4</v>
      </c>
      <c r="DU14" s="208">
        <v>0</v>
      </c>
      <c r="DV14" s="208">
        <v>0</v>
      </c>
      <c r="DW14" s="208">
        <v>0</v>
      </c>
      <c r="DX14" s="208">
        <v>0</v>
      </c>
      <c r="DY14" s="206">
        <v>0</v>
      </c>
      <c r="EB14" s="223">
        <v>1</v>
      </c>
      <c r="EC14" s="223">
        <v>1</v>
      </c>
      <c r="ED14" s="223"/>
      <c r="EE14" s="223"/>
      <c r="EG14" s="258">
        <v>42214</v>
      </c>
      <c r="EH14" s="133">
        <v>1.9</v>
      </c>
      <c r="EI14" s="225">
        <v>158</v>
      </c>
      <c r="EJ14" s="225">
        <v>70</v>
      </c>
      <c r="EK14" s="225"/>
      <c r="EL14" s="225">
        <v>118</v>
      </c>
      <c r="EM14" s="225">
        <v>75</v>
      </c>
      <c r="EN14" s="133" t="s">
        <v>408</v>
      </c>
      <c r="EO14" s="267">
        <v>13</v>
      </c>
      <c r="EP14" s="135">
        <v>42192</v>
      </c>
      <c r="EQ14" s="164" t="s">
        <v>383</v>
      </c>
      <c r="ER14" s="61">
        <v>160</v>
      </c>
      <c r="ES14" s="61">
        <v>80</v>
      </c>
      <c r="ET14" s="61">
        <v>63</v>
      </c>
      <c r="EU14" s="61">
        <v>0</v>
      </c>
      <c r="EV14" s="61"/>
      <c r="EW14" s="61">
        <v>9</v>
      </c>
      <c r="EX14" s="61">
        <v>6</v>
      </c>
      <c r="EY14" s="61">
        <v>41</v>
      </c>
      <c r="EZ14" s="61">
        <v>25</v>
      </c>
      <c r="FA14" s="61">
        <v>12</v>
      </c>
      <c r="FB14" s="61">
        <v>13</v>
      </c>
      <c r="FC14" s="61">
        <v>40</v>
      </c>
      <c r="FD14" s="61">
        <v>18</v>
      </c>
      <c r="FE14" s="61">
        <v>27</v>
      </c>
      <c r="FF14" s="61">
        <v>180</v>
      </c>
      <c r="FG14" s="61">
        <v>320</v>
      </c>
      <c r="FH14" s="91">
        <v>180</v>
      </c>
      <c r="FI14" s="91">
        <v>320</v>
      </c>
      <c r="FJ14" s="227">
        <v>55.4</v>
      </c>
      <c r="FK14" s="227">
        <v>35.389088707586168</v>
      </c>
      <c r="FL14" s="228">
        <v>94.95</v>
      </c>
      <c r="FM14" s="228">
        <v>25.5</v>
      </c>
      <c r="FN14" s="228">
        <v>60.653320808399037</v>
      </c>
      <c r="FO14" s="228">
        <v>16.28920148092865</v>
      </c>
      <c r="FP14" s="228">
        <v>73.143759873617697</v>
      </c>
      <c r="FQ14" s="228"/>
      <c r="FR14" s="193">
        <v>0</v>
      </c>
      <c r="FS14" s="230">
        <v>88.7</v>
      </c>
      <c r="FT14" s="230">
        <v>47.4</v>
      </c>
      <c r="FU14" s="230">
        <v>380</v>
      </c>
      <c r="FV14" s="229">
        <v>5</v>
      </c>
      <c r="FW14" s="229">
        <v>6.3</v>
      </c>
      <c r="FX14" s="229">
        <v>17.740000000000002</v>
      </c>
      <c r="FY14" s="229">
        <v>1.8713080168776373</v>
      </c>
      <c r="FZ14" s="133">
        <v>48.3</v>
      </c>
      <c r="GA14" s="129">
        <v>16.100000000000001</v>
      </c>
      <c r="GB14" s="238">
        <v>5.8</v>
      </c>
      <c r="GC14" s="238">
        <v>3.3</v>
      </c>
      <c r="GD14" s="238">
        <v>120.2</v>
      </c>
      <c r="GE14" s="238">
        <v>84.7</v>
      </c>
      <c r="GF14" s="238">
        <v>28.6</v>
      </c>
      <c r="GG14" s="133">
        <v>1</v>
      </c>
      <c r="GH14" s="133">
        <v>1</v>
      </c>
      <c r="GI14" s="133">
        <v>1</v>
      </c>
      <c r="GJ14" s="133">
        <v>1</v>
      </c>
      <c r="GK14" s="231">
        <v>45</v>
      </c>
      <c r="GL14" s="133">
        <v>1</v>
      </c>
      <c r="GM14" s="133">
        <v>0</v>
      </c>
      <c r="GN14" s="133">
        <v>0</v>
      </c>
      <c r="GO14" s="133">
        <v>0</v>
      </c>
      <c r="GP14" s="61">
        <v>52.8</v>
      </c>
      <c r="GQ14" s="106">
        <v>33.728228948746384</v>
      </c>
      <c r="GR14" s="111">
        <v>0.40437158469945356</v>
      </c>
      <c r="GS14" s="61">
        <v>0</v>
      </c>
      <c r="GT14" s="111">
        <v>0.33333333333333331</v>
      </c>
      <c r="GU14" s="62">
        <v>0</v>
      </c>
      <c r="GV14" s="106">
        <v>17.100000000000001</v>
      </c>
      <c r="GW14" s="61">
        <v>0</v>
      </c>
      <c r="GX14" s="106">
        <v>20</v>
      </c>
      <c r="GY14" s="61">
        <v>0</v>
      </c>
      <c r="GZ14" s="745">
        <v>50</v>
      </c>
      <c r="HA14" s="133">
        <v>11</v>
      </c>
      <c r="HB14" s="133">
        <v>0.46</v>
      </c>
      <c r="HC14" s="144">
        <v>1</v>
      </c>
      <c r="HD14" s="236">
        <v>69.258628000000002</v>
      </c>
      <c r="HE14" s="236">
        <v>72.721558999999999</v>
      </c>
      <c r="HF14" s="144">
        <v>45.647036999999997</v>
      </c>
      <c r="HG14" s="236">
        <v>96.848185000000001</v>
      </c>
      <c r="HH14" s="125">
        <v>60.791224999999997</v>
      </c>
      <c r="HI14" s="236">
        <v>27.050194999999999</v>
      </c>
      <c r="HJ14" s="144">
        <v>16.979301</v>
      </c>
      <c r="HK14" s="236">
        <v>69.797989999999999</v>
      </c>
      <c r="HL14" s="144">
        <v>43.811923999999998</v>
      </c>
      <c r="HM14" s="236">
        <v>72.069486999999995</v>
      </c>
      <c r="HN14" s="144">
        <v>4.3274749999999997</v>
      </c>
      <c r="HO14" s="144">
        <v>2.7163390000000001</v>
      </c>
      <c r="HP14" s="236">
        <v>113.164574</v>
      </c>
      <c r="HQ14" s="144">
        <v>71.032957999999994</v>
      </c>
      <c r="HR14" s="236">
        <v>29.271498999999999</v>
      </c>
      <c r="HS14" s="144">
        <v>18.373605000000001</v>
      </c>
      <c r="HT14" s="236">
        <v>83.893074999999996</v>
      </c>
      <c r="HU14" s="144">
        <v>52.659353000000003</v>
      </c>
      <c r="HV14" s="236">
        <v>74.133690000000001</v>
      </c>
      <c r="HW14" s="144">
        <v>0</v>
      </c>
      <c r="HX14" s="237">
        <v>0.75088200155738594</v>
      </c>
      <c r="HY14" s="238">
        <v>26.5</v>
      </c>
      <c r="HZ14" s="237">
        <v>5.6</v>
      </c>
      <c r="IA14" s="237">
        <v>23.7</v>
      </c>
      <c r="IB14" s="237">
        <v>5.6</v>
      </c>
      <c r="IC14" s="237">
        <v>21.8</v>
      </c>
      <c r="ID14" s="237">
        <v>5.5</v>
      </c>
      <c r="IE14" s="237">
        <v>93.908428571428573</v>
      </c>
      <c r="IF14" s="237">
        <v>59.987973088525365</v>
      </c>
      <c r="IG14" s="133"/>
      <c r="IH14" s="161">
        <v>0.44</v>
      </c>
      <c r="II14" s="61">
        <v>1120</v>
      </c>
      <c r="IJ14" s="61">
        <v>1217</v>
      </c>
      <c r="IK14" s="61">
        <v>1118</v>
      </c>
      <c r="IL14" s="61">
        <v>1126</v>
      </c>
      <c r="IM14" s="61">
        <v>1184</v>
      </c>
      <c r="IN14" s="61">
        <v>1175</v>
      </c>
      <c r="IO14" s="61"/>
      <c r="IP14" s="106">
        <v>1156.6666666666667</v>
      </c>
      <c r="IQ14" s="61">
        <v>1757</v>
      </c>
      <c r="IR14" s="61">
        <v>304</v>
      </c>
      <c r="IS14" s="61">
        <v>344</v>
      </c>
      <c r="IT14" s="61">
        <v>299</v>
      </c>
      <c r="IU14" s="61">
        <v>240</v>
      </c>
      <c r="IV14" s="61">
        <v>256</v>
      </c>
      <c r="IW14" s="61">
        <v>306</v>
      </c>
      <c r="IX14" s="61"/>
      <c r="IY14" s="106">
        <v>291.5</v>
      </c>
      <c r="IZ14" s="61">
        <v>235</v>
      </c>
      <c r="JA14" s="240">
        <v>38.982168794536598</v>
      </c>
      <c r="JB14" s="241">
        <v>1</v>
      </c>
      <c r="JC14" s="90">
        <v>1</v>
      </c>
      <c r="JD14" s="261">
        <v>0</v>
      </c>
      <c r="JE14" s="261">
        <v>0</v>
      </c>
      <c r="JF14" s="261"/>
      <c r="JG14" s="90">
        <v>0</v>
      </c>
      <c r="JH14" s="90">
        <v>0</v>
      </c>
      <c r="JI14" s="90"/>
      <c r="JJ14" s="90"/>
      <c r="JK14" s="61"/>
      <c r="JL14" s="283"/>
      <c r="JM14" s="198">
        <v>13</v>
      </c>
      <c r="JN14" s="244">
        <v>42192</v>
      </c>
      <c r="JO14" s="69">
        <v>43325</v>
      </c>
      <c r="JP14" s="201">
        <v>0</v>
      </c>
      <c r="JQ14" s="69">
        <v>43325</v>
      </c>
      <c r="JR14" s="245">
        <v>37</v>
      </c>
      <c r="JS14" s="243">
        <v>0</v>
      </c>
      <c r="JT14" s="69">
        <v>43325</v>
      </c>
      <c r="JU14" s="245">
        <v>37</v>
      </c>
      <c r="JV14" s="243">
        <v>0</v>
      </c>
      <c r="JW14" s="246">
        <v>43325</v>
      </c>
      <c r="JX14" s="245">
        <v>37</v>
      </c>
      <c r="JY14" s="245">
        <v>37</v>
      </c>
      <c r="JZ14" s="245">
        <v>1133</v>
      </c>
      <c r="KA14" s="247"/>
      <c r="KB14" s="245"/>
      <c r="KC14" s="248"/>
      <c r="KD14" s="63">
        <v>0</v>
      </c>
      <c r="KE14" s="263">
        <v>1</v>
      </c>
      <c r="KF14" s="263" t="s">
        <v>390</v>
      </c>
      <c r="KG14" s="250">
        <v>96.6</v>
      </c>
      <c r="KH14" s="250">
        <v>38.299999999999997</v>
      </c>
      <c r="KI14" s="250">
        <v>60.44</v>
      </c>
      <c r="KJ14" s="251">
        <v>-22.3</v>
      </c>
      <c r="KK14" s="250">
        <v>-17.899999999999999</v>
      </c>
      <c r="KL14" s="250">
        <v>76.3</v>
      </c>
      <c r="KM14" s="250">
        <v>60</v>
      </c>
      <c r="KN14" s="250">
        <v>6.3</v>
      </c>
      <c r="KO14" s="250"/>
      <c r="KP14" s="250">
        <v>0</v>
      </c>
      <c r="KQ14" s="92"/>
      <c r="KR14" s="93">
        <v>0.40437158469945356</v>
      </c>
      <c r="KS14" s="264">
        <v>45</v>
      </c>
      <c r="KT14" s="265">
        <v>41.32</v>
      </c>
      <c r="KU14" s="264">
        <v>-20.36</v>
      </c>
      <c r="KV14" s="265">
        <v>-29.5</v>
      </c>
      <c r="KW14" s="265">
        <v>-25.9</v>
      </c>
      <c r="KX14" s="265">
        <v>354</v>
      </c>
      <c r="KY14" s="265">
        <v>-17.600000000000001</v>
      </c>
      <c r="KZ14" s="265">
        <v>-17.399999999999999</v>
      </c>
      <c r="LA14" s="265">
        <v>354</v>
      </c>
      <c r="LB14" s="265">
        <v>-23.6</v>
      </c>
      <c r="LC14" s="265">
        <v>-21.7</v>
      </c>
      <c r="LD14" s="265">
        <v>354</v>
      </c>
      <c r="LE14" s="118">
        <v>42192</v>
      </c>
      <c r="LF14" s="454">
        <v>0</v>
      </c>
      <c r="LG14" s="454"/>
      <c r="LH14" s="455">
        <v>45</v>
      </c>
      <c r="LI14" s="455">
        <v>37.06</v>
      </c>
      <c r="LJ14" s="455">
        <v>-20.86</v>
      </c>
      <c r="LK14" s="455">
        <v>-26.6</v>
      </c>
      <c r="LL14" s="455">
        <v>-26.5</v>
      </c>
      <c r="LM14" s="455">
        <v>369</v>
      </c>
      <c r="LN14" s="455">
        <v>-16.3</v>
      </c>
      <c r="LO14" s="455">
        <v>-16.3</v>
      </c>
      <c r="LP14" s="455">
        <v>354</v>
      </c>
      <c r="LQ14" s="455">
        <v>-21.4</v>
      </c>
      <c r="LR14" s="455">
        <v>-21.4</v>
      </c>
      <c r="LS14" s="455">
        <v>369</v>
      </c>
      <c r="LT14" s="500">
        <v>41.09</v>
      </c>
      <c r="LU14" s="693">
        <v>-21.75</v>
      </c>
      <c r="LV14" s="500">
        <v>-19.899999999999999</v>
      </c>
      <c r="LW14" s="500">
        <v>2</v>
      </c>
      <c r="LX14" s="500">
        <v>-20.2</v>
      </c>
      <c r="LY14" s="500">
        <v>2</v>
      </c>
      <c r="LZ14" s="690">
        <v>57</v>
      </c>
      <c r="MA14" s="455">
        <v>57</v>
      </c>
      <c r="MC14" s="253"/>
      <c r="MD14" s="274"/>
      <c r="ME14" s="581">
        <v>13</v>
      </c>
      <c r="MF14" s="135">
        <v>42165</v>
      </c>
      <c r="MI14" s="586"/>
      <c r="MQ14" s="135"/>
      <c r="MR14" s="585"/>
      <c r="MS14" s="585"/>
      <c r="MT14" s="133">
        <v>0</v>
      </c>
      <c r="MU14" s="585"/>
      <c r="MV14" s="585"/>
      <c r="MW14" s="585"/>
      <c r="MX14" s="585"/>
      <c r="MY14" s="585"/>
      <c r="MZ14" s="238">
        <v>805.7</v>
      </c>
      <c r="NA14" s="585"/>
      <c r="NB14" s="238">
        <v>7</v>
      </c>
      <c r="ND14" s="876" t="s">
        <v>64</v>
      </c>
      <c r="NE14" s="877" t="s">
        <v>64</v>
      </c>
      <c r="NF14" s="877" t="s">
        <v>64</v>
      </c>
      <c r="NG14" s="877" t="s">
        <v>64</v>
      </c>
      <c r="NH14" s="877" t="s">
        <v>64</v>
      </c>
      <c r="NI14" s="877" t="s">
        <v>64</v>
      </c>
      <c r="NJ14" s="877" t="s">
        <v>64</v>
      </c>
      <c r="NK14" s="877" t="s">
        <v>64</v>
      </c>
      <c r="NL14" s="877" t="s">
        <v>64</v>
      </c>
      <c r="NM14" s="877" t="s">
        <v>64</v>
      </c>
      <c r="NN14" s="877" t="s">
        <v>64</v>
      </c>
      <c r="NO14" s="877" t="s">
        <v>64</v>
      </c>
      <c r="NP14" s="877" t="s">
        <v>64</v>
      </c>
      <c r="NQ14" s="877" t="s">
        <v>64</v>
      </c>
      <c r="NR14" s="877" t="s">
        <v>64</v>
      </c>
      <c r="NS14" s="877" t="s">
        <v>64</v>
      </c>
      <c r="NT14" s="877" t="s">
        <v>64</v>
      </c>
      <c r="NU14" s="877" t="s">
        <v>64</v>
      </c>
      <c r="NV14" s="877" t="s">
        <v>64</v>
      </c>
      <c r="NW14" s="877" t="s">
        <v>64</v>
      </c>
      <c r="NX14" s="877" t="s">
        <v>64</v>
      </c>
      <c r="NY14" s="877" t="s">
        <v>64</v>
      </c>
      <c r="NZ14" s="877" t="s">
        <v>64</v>
      </c>
      <c r="OA14" s="877" t="s">
        <v>64</v>
      </c>
      <c r="OB14" s="877" t="s">
        <v>64</v>
      </c>
      <c r="OC14" s="877" t="s">
        <v>64</v>
      </c>
      <c r="OD14" s="877" t="s">
        <v>64</v>
      </c>
      <c r="OE14" s="877" t="s">
        <v>64</v>
      </c>
      <c r="OF14" s="877" t="s">
        <v>64</v>
      </c>
      <c r="OG14" s="877" t="s">
        <v>64</v>
      </c>
      <c r="OH14" s="877" t="s">
        <v>64</v>
      </c>
      <c r="OI14" s="877" t="s">
        <v>64</v>
      </c>
      <c r="OJ14" s="877" t="s">
        <v>64</v>
      </c>
      <c r="OK14" s="877" t="s">
        <v>64</v>
      </c>
      <c r="OL14" s="877" t="s">
        <v>64</v>
      </c>
    </row>
    <row r="15" spans="1:402" s="286" customFormat="1" x14ac:dyDescent="0.25">
      <c r="A15" s="221">
        <v>14</v>
      </c>
      <c r="B15" s="221">
        <v>0</v>
      </c>
      <c r="C15" s="221">
        <v>0</v>
      </c>
      <c r="D15" s="206">
        <v>2</v>
      </c>
      <c r="E15" s="274">
        <v>14</v>
      </c>
      <c r="F15" s="880">
        <v>14</v>
      </c>
      <c r="G15" s="883"/>
      <c r="H15" s="167" t="s">
        <v>469</v>
      </c>
      <c r="I15" s="639" t="s">
        <v>470</v>
      </c>
      <c r="J15" s="284">
        <v>7996</v>
      </c>
      <c r="K15" s="256">
        <v>93</v>
      </c>
      <c r="L15" s="342">
        <v>69</v>
      </c>
      <c r="M15" s="342">
        <v>175</v>
      </c>
      <c r="N15" s="342">
        <v>22.530612244897959</v>
      </c>
      <c r="O15" s="210">
        <v>1.836875715233526</v>
      </c>
      <c r="P15" s="208">
        <v>0</v>
      </c>
      <c r="Q15" s="61">
        <v>105</v>
      </c>
      <c r="R15" s="61">
        <v>70</v>
      </c>
      <c r="S15" s="61">
        <v>1</v>
      </c>
      <c r="T15" s="62">
        <v>2</v>
      </c>
      <c r="U15" s="331">
        <v>0</v>
      </c>
      <c r="V15" s="331"/>
      <c r="W15" s="114">
        <v>1</v>
      </c>
      <c r="X15" s="335">
        <v>1</v>
      </c>
      <c r="Y15" s="114">
        <v>1</v>
      </c>
      <c r="Z15" s="114">
        <v>0</v>
      </c>
      <c r="AA15" s="329">
        <v>0</v>
      </c>
      <c r="AB15" s="328">
        <v>0</v>
      </c>
      <c r="AC15" s="61"/>
      <c r="AD15" s="61"/>
      <c r="AE15" s="61"/>
      <c r="AF15" s="592">
        <v>109</v>
      </c>
      <c r="AG15" s="602">
        <v>0.9</v>
      </c>
      <c r="AH15" s="603">
        <v>79</v>
      </c>
      <c r="AI15" s="603">
        <v>1</v>
      </c>
      <c r="AJ15" s="602">
        <v>10.5</v>
      </c>
      <c r="AK15" s="603">
        <v>32</v>
      </c>
      <c r="AL15" s="603"/>
      <c r="AM15" s="605">
        <v>2170</v>
      </c>
      <c r="AN15" s="214">
        <v>7.6824824465345056</v>
      </c>
      <c r="AO15" s="212"/>
      <c r="AP15" s="212"/>
      <c r="AQ15" s="212"/>
      <c r="AR15" s="212"/>
      <c r="AS15" s="215">
        <v>1.37</v>
      </c>
      <c r="AT15" s="212">
        <v>964</v>
      </c>
      <c r="AU15" s="556">
        <v>42203</v>
      </c>
      <c r="AV15" s="557">
        <v>42222</v>
      </c>
      <c r="AW15" s="211">
        <v>0.92</v>
      </c>
      <c r="AX15" s="211">
        <v>33</v>
      </c>
      <c r="AY15" s="211"/>
      <c r="AZ15" s="602">
        <v>132</v>
      </c>
      <c r="BA15" s="558">
        <v>42234</v>
      </c>
      <c r="BB15" s="65">
        <v>63.77</v>
      </c>
      <c r="BC15" s="217"/>
      <c r="BD15" s="66">
        <v>63.77</v>
      </c>
      <c r="BE15" s="218">
        <v>610.2515313655648</v>
      </c>
      <c r="BF15" s="66">
        <v>78.97</v>
      </c>
      <c r="BG15" s="68">
        <v>1.8046164169872552</v>
      </c>
      <c r="BH15" s="219">
        <v>1.8046164169872552</v>
      </c>
      <c r="BI15" s="219">
        <v>2.785508877909431</v>
      </c>
      <c r="BJ15" s="219">
        <v>1.8974621380130632</v>
      </c>
      <c r="BK15" s="66">
        <v>2.16</v>
      </c>
      <c r="BL15" s="66">
        <v>0.94</v>
      </c>
      <c r="BM15" s="66">
        <v>45</v>
      </c>
      <c r="BN15" s="66">
        <v>1</v>
      </c>
      <c r="BO15" s="571">
        <v>4856</v>
      </c>
      <c r="BP15" s="66">
        <v>50</v>
      </c>
      <c r="BQ15" s="66">
        <v>926</v>
      </c>
      <c r="BR15" s="66">
        <v>17</v>
      </c>
      <c r="BS15" s="66">
        <v>13</v>
      </c>
      <c r="BT15" s="69">
        <v>42222</v>
      </c>
      <c r="BU15" s="61" t="s">
        <v>471</v>
      </c>
      <c r="BV15" s="61">
        <v>0</v>
      </c>
      <c r="BW15" s="61">
        <v>1</v>
      </c>
      <c r="BX15" s="61"/>
      <c r="BY15" s="61">
        <v>0</v>
      </c>
      <c r="BZ15" s="61"/>
      <c r="CA15" s="61"/>
      <c r="CB15" s="61"/>
      <c r="CC15" s="208">
        <v>1</v>
      </c>
      <c r="CD15" s="220">
        <v>0</v>
      </c>
      <c r="CE15" s="220">
        <v>0</v>
      </c>
      <c r="CF15" s="220">
        <v>0</v>
      </c>
      <c r="CG15" s="220">
        <v>0</v>
      </c>
      <c r="CH15" s="220">
        <v>0</v>
      </c>
      <c r="CI15" s="220">
        <v>0</v>
      </c>
      <c r="CJ15" s="114">
        <v>1</v>
      </c>
      <c r="CK15" s="114">
        <v>0</v>
      </c>
      <c r="CL15" s="114">
        <v>0</v>
      </c>
      <c r="CM15" s="114">
        <v>1</v>
      </c>
      <c r="CN15" s="114">
        <v>1</v>
      </c>
      <c r="CO15" s="114">
        <v>0</v>
      </c>
      <c r="CP15" s="326">
        <v>0</v>
      </c>
      <c r="CQ15" s="326">
        <v>1</v>
      </c>
      <c r="CR15" s="326">
        <v>0</v>
      </c>
      <c r="CS15" s="326">
        <v>0</v>
      </c>
      <c r="CT15" s="326">
        <v>1</v>
      </c>
      <c r="CU15" s="326">
        <v>0</v>
      </c>
      <c r="CV15" s="299"/>
      <c r="CW15" s="299"/>
      <c r="CX15" s="299"/>
      <c r="CY15" s="299"/>
      <c r="CZ15" s="221"/>
      <c r="DA15" s="221"/>
      <c r="DB15" s="221"/>
      <c r="DC15" s="221"/>
      <c r="DD15" s="221"/>
      <c r="DE15" s="61">
        <v>0</v>
      </c>
      <c r="DF15" s="90">
        <v>0</v>
      </c>
      <c r="DG15" s="61"/>
      <c r="DH15" s="61"/>
      <c r="DI15" s="61"/>
      <c r="DJ15" s="90">
        <v>1</v>
      </c>
      <c r="DK15" s="90">
        <v>1</v>
      </c>
      <c r="DL15" s="90">
        <v>1</v>
      </c>
      <c r="DM15" s="61" t="s">
        <v>472</v>
      </c>
      <c r="DN15" s="254">
        <v>1</v>
      </c>
      <c r="DO15" s="208">
        <v>0</v>
      </c>
      <c r="DP15" s="208">
        <v>0</v>
      </c>
      <c r="DQ15" s="208">
        <v>0</v>
      </c>
      <c r="DR15" s="208">
        <v>1</v>
      </c>
      <c r="DS15" s="212">
        <v>1</v>
      </c>
      <c r="DT15" s="208">
        <v>1</v>
      </c>
      <c r="DU15" s="208">
        <v>0</v>
      </c>
      <c r="DV15" s="208">
        <v>0</v>
      </c>
      <c r="DW15" s="208">
        <v>0</v>
      </c>
      <c r="DX15" s="208">
        <v>0</v>
      </c>
      <c r="DY15" s="206">
        <v>1</v>
      </c>
      <c r="EB15" s="223">
        <v>0</v>
      </c>
      <c r="EC15" s="223"/>
      <c r="ED15" s="223"/>
      <c r="EE15" s="223"/>
      <c r="EG15" s="254" t="s">
        <v>381</v>
      </c>
      <c r="EH15" s="133" t="s">
        <v>381</v>
      </c>
      <c r="EI15" s="225" t="s">
        <v>381</v>
      </c>
      <c r="EJ15" s="225" t="s">
        <v>381</v>
      </c>
      <c r="EK15" s="225"/>
      <c r="EL15" s="225" t="s">
        <v>381</v>
      </c>
      <c r="EM15" s="225"/>
      <c r="EN15" s="133" t="s">
        <v>381</v>
      </c>
      <c r="EO15" s="222">
        <v>14</v>
      </c>
      <c r="EP15" s="135">
        <v>42236</v>
      </c>
      <c r="EQ15" s="90" t="s">
        <v>383</v>
      </c>
      <c r="ER15" s="61">
        <v>105</v>
      </c>
      <c r="ES15" s="61">
        <v>70</v>
      </c>
      <c r="ET15" s="61">
        <v>110</v>
      </c>
      <c r="EU15" s="61">
        <v>1</v>
      </c>
      <c r="EV15" s="61"/>
      <c r="EW15" s="61">
        <v>12</v>
      </c>
      <c r="EX15" s="61">
        <v>9</v>
      </c>
      <c r="EY15" s="61">
        <v>51</v>
      </c>
      <c r="EZ15" s="61">
        <v>31</v>
      </c>
      <c r="FA15" s="61">
        <v>16</v>
      </c>
      <c r="FB15" s="61">
        <v>14</v>
      </c>
      <c r="FC15" s="61">
        <v>53</v>
      </c>
      <c r="FD15" s="61">
        <v>23</v>
      </c>
      <c r="FE15" s="61">
        <v>33</v>
      </c>
      <c r="FF15" s="61">
        <v>90</v>
      </c>
      <c r="FG15" s="61">
        <v>270</v>
      </c>
      <c r="FH15" s="91">
        <v>90</v>
      </c>
      <c r="FI15" s="91">
        <v>280</v>
      </c>
      <c r="FJ15" s="227">
        <v>115.85</v>
      </c>
      <c r="FK15" s="227">
        <v>63.069046555102247</v>
      </c>
      <c r="FL15" s="228">
        <v>84.3</v>
      </c>
      <c r="FM15" s="228">
        <v>30.75</v>
      </c>
      <c r="FN15" s="228">
        <v>45.893143069444278</v>
      </c>
      <c r="FO15" s="228">
        <v>16.740381368747467</v>
      </c>
      <c r="FP15" s="228">
        <v>63.523131672597863</v>
      </c>
      <c r="FQ15" s="228"/>
      <c r="FR15" s="193">
        <v>0</v>
      </c>
      <c r="FS15" s="230">
        <v>82.766666666666666</v>
      </c>
      <c r="FT15" s="230"/>
      <c r="FU15" s="230">
        <v>130</v>
      </c>
      <c r="FV15" s="229">
        <v>6.6333333333333329</v>
      </c>
      <c r="FW15" s="229">
        <v>7.8999999999999995</v>
      </c>
      <c r="FX15" s="229">
        <v>12.477386934673367</v>
      </c>
      <c r="FY15" s="229"/>
      <c r="FZ15" s="133">
        <v>81.400000000000006</v>
      </c>
      <c r="GA15" s="129">
        <v>9.9666666666666668</v>
      </c>
      <c r="GB15" s="238" t="s">
        <v>473</v>
      </c>
      <c r="GC15" s="238" t="s">
        <v>474</v>
      </c>
      <c r="GD15" s="238" t="s">
        <v>475</v>
      </c>
      <c r="GE15" s="238" t="s">
        <v>474</v>
      </c>
      <c r="GF15" s="238" t="s">
        <v>476</v>
      </c>
      <c r="GG15" s="133">
        <v>0</v>
      </c>
      <c r="GH15" s="133">
        <v>1</v>
      </c>
      <c r="GI15" s="133">
        <v>1</v>
      </c>
      <c r="GJ15" s="133">
        <v>1</v>
      </c>
      <c r="GK15" s="231">
        <v>34.666666666666664</v>
      </c>
      <c r="GL15" s="133">
        <v>0</v>
      </c>
      <c r="GM15" s="133">
        <v>0</v>
      </c>
      <c r="GN15" s="133">
        <v>0</v>
      </c>
      <c r="GO15" s="133">
        <v>0</v>
      </c>
      <c r="GP15" s="61">
        <v>92.4</v>
      </c>
      <c r="GQ15" s="106">
        <v>50.302804503163131</v>
      </c>
      <c r="GR15" s="111">
        <v>0.28504672897196254</v>
      </c>
      <c r="GS15" s="61">
        <v>1</v>
      </c>
      <c r="GT15" s="111">
        <v>0.86206896551724133</v>
      </c>
      <c r="GU15" s="62">
        <v>1</v>
      </c>
      <c r="GV15" s="106">
        <v>12.233333333333334</v>
      </c>
      <c r="GW15" s="61">
        <v>0</v>
      </c>
      <c r="GX15" s="106">
        <v>12</v>
      </c>
      <c r="GY15" s="61">
        <v>1</v>
      </c>
      <c r="GZ15" s="745">
        <v>49.666666666666664</v>
      </c>
      <c r="HA15" s="133">
        <v>19</v>
      </c>
      <c r="HB15" s="133"/>
      <c r="HC15" s="144">
        <v>1</v>
      </c>
      <c r="HD15" s="236">
        <v>113.628907</v>
      </c>
      <c r="HE15" s="236">
        <v>119.31035199999999</v>
      </c>
      <c r="HF15" s="144">
        <v>63.134151000000003</v>
      </c>
      <c r="HG15" s="236">
        <v>108.51018999999999</v>
      </c>
      <c r="HH15" s="125">
        <v>57.419148</v>
      </c>
      <c r="HI15" s="236">
        <v>42.910454999999999</v>
      </c>
      <c r="HJ15" s="144">
        <v>22.706454999999998</v>
      </c>
      <c r="HK15" s="236">
        <v>65.599734999999995</v>
      </c>
      <c r="HL15" s="144">
        <v>34.712693000000002</v>
      </c>
      <c r="HM15" s="236">
        <v>60.454906999999999</v>
      </c>
      <c r="HN15" s="144">
        <v>6.0351759999999999</v>
      </c>
      <c r="HO15" s="144">
        <v>3.193568</v>
      </c>
      <c r="HP15" s="236">
        <v>141.17909</v>
      </c>
      <c r="HQ15" s="144">
        <v>74.706192000000001</v>
      </c>
      <c r="HR15" s="236">
        <v>64.012347000000005</v>
      </c>
      <c r="HS15" s="144">
        <v>33.872712</v>
      </c>
      <c r="HT15" s="236">
        <v>77.166742999999997</v>
      </c>
      <c r="HU15" s="144">
        <v>40.833480000000002</v>
      </c>
      <c r="HV15" s="236">
        <v>54.658762000000003</v>
      </c>
      <c r="HW15" s="144">
        <v>0</v>
      </c>
      <c r="HX15" s="237">
        <v>1.0995313159068287</v>
      </c>
      <c r="HY15" s="238">
        <v>28.7</v>
      </c>
      <c r="HZ15" s="237">
        <v>6.3</v>
      </c>
      <c r="IA15" s="237">
        <v>31</v>
      </c>
      <c r="IB15" s="237">
        <v>6.4</v>
      </c>
      <c r="IC15" s="237">
        <v>33.1</v>
      </c>
      <c r="ID15" s="237">
        <v>6.9</v>
      </c>
      <c r="IE15" s="237">
        <v>118.25007407407406</v>
      </c>
      <c r="IF15" s="237">
        <v>64.375653231955695</v>
      </c>
      <c r="IG15" s="133"/>
      <c r="IH15" s="161">
        <v>0.32</v>
      </c>
      <c r="II15" s="61">
        <v>1093</v>
      </c>
      <c r="IJ15" s="61">
        <v>1137</v>
      </c>
      <c r="IK15" s="61">
        <v>1126</v>
      </c>
      <c r="IL15" s="61">
        <v>1116</v>
      </c>
      <c r="IM15" s="61">
        <v>1027</v>
      </c>
      <c r="IN15" s="61">
        <v>982</v>
      </c>
      <c r="IO15" s="61"/>
      <c r="IP15" s="106">
        <v>1080.1666666666667</v>
      </c>
      <c r="IQ15" s="61">
        <v>1752</v>
      </c>
      <c r="IR15" s="61">
        <v>413</v>
      </c>
      <c r="IS15" s="61">
        <v>481</v>
      </c>
      <c r="IT15" s="61">
        <v>476</v>
      </c>
      <c r="IU15" s="61">
        <v>465</v>
      </c>
      <c r="IV15" s="61">
        <v>378</v>
      </c>
      <c r="IW15" s="61">
        <v>346</v>
      </c>
      <c r="IX15" s="61"/>
      <c r="IY15" s="106">
        <v>426.5</v>
      </c>
      <c r="IZ15" s="61">
        <v>290</v>
      </c>
      <c r="JA15" s="240">
        <v>33.530511009876925</v>
      </c>
      <c r="JB15" s="241">
        <v>1</v>
      </c>
      <c r="JC15" s="90">
        <v>1</v>
      </c>
      <c r="JD15" s="261">
        <v>6</v>
      </c>
      <c r="JE15" s="261">
        <v>1</v>
      </c>
      <c r="JF15" s="261" t="s">
        <v>477</v>
      </c>
      <c r="JG15" s="90">
        <v>1</v>
      </c>
      <c r="JH15" s="90"/>
      <c r="JI15" s="90"/>
      <c r="JJ15" s="90">
        <v>1</v>
      </c>
      <c r="JK15" s="61" t="s">
        <v>472</v>
      </c>
      <c r="JL15" s="283"/>
      <c r="JM15" s="243">
        <v>14</v>
      </c>
      <c r="JN15" s="244">
        <v>42203</v>
      </c>
      <c r="JO15" s="69">
        <v>42248</v>
      </c>
      <c r="JP15" s="201">
        <v>1</v>
      </c>
      <c r="JQ15" s="69">
        <v>42248</v>
      </c>
      <c r="JR15" s="31">
        <v>2</v>
      </c>
      <c r="JS15" s="243">
        <v>0</v>
      </c>
      <c r="JT15" s="69">
        <v>42248</v>
      </c>
      <c r="JU15" s="245">
        <v>2</v>
      </c>
      <c r="JV15" s="243">
        <v>1</v>
      </c>
      <c r="JW15" s="246">
        <v>42248</v>
      </c>
      <c r="JX15" s="245">
        <v>2</v>
      </c>
      <c r="JY15" s="245">
        <v>1.5</v>
      </c>
      <c r="JZ15" s="245">
        <v>45</v>
      </c>
      <c r="KA15" s="247"/>
      <c r="KB15" s="245"/>
      <c r="KC15" s="248"/>
      <c r="KD15" s="63">
        <v>1</v>
      </c>
      <c r="KE15" s="263">
        <v>1</v>
      </c>
      <c r="KF15" s="263" t="s">
        <v>390</v>
      </c>
      <c r="KG15" s="250">
        <v>88.1</v>
      </c>
      <c r="KH15" s="250">
        <v>43</v>
      </c>
      <c r="KI15" s="250">
        <v>50.7</v>
      </c>
      <c r="KJ15" s="251">
        <v>-15.8</v>
      </c>
      <c r="KK15" s="250">
        <v>-12.2</v>
      </c>
      <c r="KL15" s="250">
        <v>74.5</v>
      </c>
      <c r="KM15" s="250">
        <v>37.700000000000003</v>
      </c>
      <c r="KN15" s="250">
        <v>4.2</v>
      </c>
      <c r="KO15" s="250"/>
      <c r="KP15" s="250">
        <v>0</v>
      </c>
      <c r="KQ15" s="92"/>
      <c r="KR15" s="93">
        <v>0.28504672897196254</v>
      </c>
      <c r="KS15" s="264"/>
      <c r="KT15" s="265"/>
      <c r="KU15" s="264"/>
      <c r="KV15" s="265"/>
      <c r="KW15" s="265"/>
      <c r="KX15" s="265"/>
      <c r="KY15" s="265"/>
      <c r="KZ15" s="265"/>
      <c r="LA15" s="265"/>
      <c r="LB15" s="265"/>
      <c r="LC15" s="265"/>
      <c r="LD15" s="265"/>
      <c r="LE15" s="118">
        <v>42236</v>
      </c>
      <c r="LF15" s="454">
        <v>1</v>
      </c>
      <c r="LG15" s="454"/>
      <c r="LH15" s="455"/>
      <c r="LI15" s="455"/>
      <c r="LJ15" s="455"/>
      <c r="LK15" s="455"/>
      <c r="LL15" s="455"/>
      <c r="LM15" s="455"/>
      <c r="LN15" s="455"/>
      <c r="LO15" s="455"/>
      <c r="LP15" s="455"/>
      <c r="LQ15" s="455"/>
      <c r="LR15" s="455"/>
      <c r="LS15" s="455"/>
      <c r="LT15" s="500">
        <v>26.55</v>
      </c>
      <c r="LU15" s="693">
        <v>-12.696666666666667</v>
      </c>
      <c r="LV15" s="500">
        <v>-13</v>
      </c>
      <c r="LW15" s="500">
        <v>1</v>
      </c>
      <c r="LX15" s="500">
        <v>-12.3</v>
      </c>
      <c r="LY15" s="500">
        <v>2</v>
      </c>
      <c r="LZ15" s="690">
        <v>42</v>
      </c>
      <c r="MA15" s="455">
        <v>42</v>
      </c>
      <c r="MC15" s="253"/>
      <c r="MD15" s="274"/>
      <c r="ME15" s="581">
        <v>14</v>
      </c>
      <c r="MF15" s="135">
        <v>42222</v>
      </c>
      <c r="MI15" s="584">
        <v>40.468200000000003</v>
      </c>
      <c r="MQ15" s="135"/>
      <c r="MR15" s="585"/>
      <c r="MS15" s="585"/>
      <c r="MT15" s="133">
        <v>0</v>
      </c>
      <c r="MU15" s="585"/>
      <c r="MV15" s="585"/>
      <c r="MW15" s="585"/>
      <c r="MX15" s="585"/>
      <c r="MY15" s="585"/>
      <c r="MZ15" s="238">
        <v>2170</v>
      </c>
      <c r="NA15" s="585"/>
      <c r="NB15" s="238">
        <v>7</v>
      </c>
      <c r="ND15" s="876" t="s">
        <v>64</v>
      </c>
      <c r="NE15" s="877" t="s">
        <v>64</v>
      </c>
      <c r="NF15" s="877" t="s">
        <v>64</v>
      </c>
      <c r="NG15" s="877" t="s">
        <v>64</v>
      </c>
      <c r="NH15" s="877" t="s">
        <v>64</v>
      </c>
      <c r="NI15" s="877" t="s">
        <v>64</v>
      </c>
      <c r="NJ15" s="877" t="s">
        <v>64</v>
      </c>
      <c r="NK15" s="877" t="s">
        <v>64</v>
      </c>
      <c r="NL15" s="877" t="s">
        <v>64</v>
      </c>
      <c r="NM15" s="877" t="s">
        <v>64</v>
      </c>
      <c r="NN15" s="877" t="s">
        <v>64</v>
      </c>
      <c r="NO15" s="877" t="s">
        <v>64</v>
      </c>
      <c r="NP15" s="877" t="s">
        <v>64</v>
      </c>
      <c r="NQ15" s="877" t="s">
        <v>64</v>
      </c>
      <c r="NR15" s="877" t="s">
        <v>64</v>
      </c>
      <c r="NS15" s="877" t="s">
        <v>64</v>
      </c>
      <c r="NT15" s="877" t="s">
        <v>64</v>
      </c>
      <c r="NU15" s="877" t="s">
        <v>64</v>
      </c>
      <c r="NV15" s="877" t="s">
        <v>64</v>
      </c>
      <c r="NW15" s="877" t="s">
        <v>64</v>
      </c>
      <c r="NX15" s="877" t="s">
        <v>64</v>
      </c>
      <c r="NY15" s="877" t="s">
        <v>64</v>
      </c>
      <c r="NZ15" s="877" t="s">
        <v>64</v>
      </c>
      <c r="OA15" s="877" t="s">
        <v>64</v>
      </c>
      <c r="OB15" s="877" t="s">
        <v>64</v>
      </c>
      <c r="OC15" s="877" t="s">
        <v>64</v>
      </c>
      <c r="OD15" s="877" t="s">
        <v>64</v>
      </c>
      <c r="OE15" s="877" t="s">
        <v>64</v>
      </c>
      <c r="OF15" s="877" t="s">
        <v>64</v>
      </c>
      <c r="OG15" s="877" t="s">
        <v>64</v>
      </c>
      <c r="OH15" s="877" t="s">
        <v>64</v>
      </c>
      <c r="OI15" s="877" t="s">
        <v>64</v>
      </c>
      <c r="OJ15" s="877" t="s">
        <v>64</v>
      </c>
      <c r="OK15" s="877" t="s">
        <v>64</v>
      </c>
      <c r="OL15" s="877" t="s">
        <v>64</v>
      </c>
    </row>
    <row r="16" spans="1:402" s="286" customFormat="1" ht="18.75" customHeight="1" x14ac:dyDescent="0.25">
      <c r="A16" s="221">
        <v>15</v>
      </c>
      <c r="B16" s="221">
        <v>0</v>
      </c>
      <c r="C16" s="221">
        <v>0</v>
      </c>
      <c r="D16" s="206">
        <v>2</v>
      </c>
      <c r="E16" s="267">
        <v>15</v>
      </c>
      <c r="F16" s="880">
        <v>15</v>
      </c>
      <c r="G16" s="883"/>
      <c r="H16" s="167" t="s">
        <v>478</v>
      </c>
      <c r="I16" s="167" t="s">
        <v>479</v>
      </c>
      <c r="J16" s="266">
        <v>8754</v>
      </c>
      <c r="K16" s="256">
        <v>91</v>
      </c>
      <c r="L16" s="342">
        <v>88</v>
      </c>
      <c r="M16" s="342">
        <v>176</v>
      </c>
      <c r="N16" s="342">
        <v>28.40909090909091</v>
      </c>
      <c r="O16" s="210">
        <v>2.0453523942451257</v>
      </c>
      <c r="P16" s="208">
        <v>0</v>
      </c>
      <c r="Q16" s="61">
        <v>150</v>
      </c>
      <c r="R16" s="61">
        <v>70</v>
      </c>
      <c r="S16" s="61">
        <v>1</v>
      </c>
      <c r="T16" s="62">
        <v>2</v>
      </c>
      <c r="U16" s="325">
        <v>1</v>
      </c>
      <c r="V16" s="325">
        <v>2</v>
      </c>
      <c r="W16" s="325">
        <v>1</v>
      </c>
      <c r="X16" s="115">
        <v>0</v>
      </c>
      <c r="Y16" s="325">
        <v>1</v>
      </c>
      <c r="Z16" s="325">
        <v>0</v>
      </c>
      <c r="AA16" s="329">
        <v>0</v>
      </c>
      <c r="AB16" s="328">
        <v>0</v>
      </c>
      <c r="AC16" s="61"/>
      <c r="AD16" s="61"/>
      <c r="AE16" s="61"/>
      <c r="AF16" s="592">
        <v>143</v>
      </c>
      <c r="AG16" s="602">
        <v>1.54</v>
      </c>
      <c r="AH16" s="603">
        <v>43</v>
      </c>
      <c r="AI16" s="603">
        <v>0</v>
      </c>
      <c r="AJ16" s="602">
        <v>12.9</v>
      </c>
      <c r="AK16" s="604">
        <v>39</v>
      </c>
      <c r="AL16" s="604"/>
      <c r="AM16" s="605">
        <v>1290</v>
      </c>
      <c r="AN16" s="214">
        <v>7.1623974973557178</v>
      </c>
      <c r="AO16" s="212">
        <v>136</v>
      </c>
      <c r="AP16" s="212">
        <v>61</v>
      </c>
      <c r="AQ16" s="212">
        <v>41</v>
      </c>
      <c r="AR16" s="212">
        <v>169</v>
      </c>
      <c r="AS16" s="215">
        <v>1.23</v>
      </c>
      <c r="AT16" s="212">
        <v>120</v>
      </c>
      <c r="AU16" s="556">
        <v>42074</v>
      </c>
      <c r="AV16" s="557">
        <v>42074</v>
      </c>
      <c r="AW16" s="211">
        <v>1.54</v>
      </c>
      <c r="AX16" s="211">
        <v>96</v>
      </c>
      <c r="AY16" s="211">
        <v>7.4</v>
      </c>
      <c r="AZ16" s="602">
        <v>141</v>
      </c>
      <c r="BA16" s="558">
        <v>42074</v>
      </c>
      <c r="BB16" s="65">
        <v>53.1</v>
      </c>
      <c r="BC16" s="217">
        <v>284</v>
      </c>
      <c r="BD16" s="66">
        <v>53.1</v>
      </c>
      <c r="BE16" s="218">
        <v>103.49355226096297</v>
      </c>
      <c r="BF16" s="66">
        <v>105.3</v>
      </c>
      <c r="BG16" s="68">
        <v>1.725094521081469</v>
      </c>
      <c r="BH16" s="219">
        <v>1.725094521081469</v>
      </c>
      <c r="BI16" s="219">
        <v>2.014913293708775</v>
      </c>
      <c r="BJ16" s="219">
        <v>2.0224283711854865</v>
      </c>
      <c r="BK16" s="66">
        <v>7.0000000000000007E-2</v>
      </c>
      <c r="BL16" s="66">
        <v>1.59</v>
      </c>
      <c r="BM16" s="66">
        <v>45</v>
      </c>
      <c r="BN16" s="66">
        <v>1.31</v>
      </c>
      <c r="BO16" s="571">
        <v>1261</v>
      </c>
      <c r="BP16" s="66">
        <v>49</v>
      </c>
      <c r="BQ16" s="66">
        <v>115</v>
      </c>
      <c r="BR16" s="66">
        <v>48</v>
      </c>
      <c r="BS16" s="66">
        <v>64</v>
      </c>
      <c r="BT16" s="69">
        <v>42030</v>
      </c>
      <c r="BU16" s="61" t="s">
        <v>480</v>
      </c>
      <c r="BV16" s="61">
        <v>0</v>
      </c>
      <c r="BW16" s="61"/>
      <c r="BX16" s="61"/>
      <c r="BY16" s="61"/>
      <c r="BZ16" s="61"/>
      <c r="CA16" s="61">
        <v>0</v>
      </c>
      <c r="CB16" s="61"/>
      <c r="CC16" s="208">
        <v>1</v>
      </c>
      <c r="CD16" s="220">
        <v>0</v>
      </c>
      <c r="CE16" s="220">
        <v>1</v>
      </c>
      <c r="CF16" s="220">
        <v>0</v>
      </c>
      <c r="CG16" s="220">
        <v>0</v>
      </c>
      <c r="CH16" s="220">
        <v>0</v>
      </c>
      <c r="CI16" s="220"/>
      <c r="CJ16" s="114">
        <v>1</v>
      </c>
      <c r="CK16" s="114">
        <v>0</v>
      </c>
      <c r="CL16" s="114">
        <v>0</v>
      </c>
      <c r="CM16" s="114">
        <v>0</v>
      </c>
      <c r="CN16" s="114">
        <v>1</v>
      </c>
      <c r="CO16" s="114">
        <v>1</v>
      </c>
      <c r="CP16" s="326">
        <v>0</v>
      </c>
      <c r="CQ16" s="326">
        <v>1</v>
      </c>
      <c r="CR16" s="326">
        <v>0</v>
      </c>
      <c r="CS16" s="326">
        <v>0</v>
      </c>
      <c r="CT16" s="326">
        <v>1</v>
      </c>
      <c r="CU16" s="326"/>
      <c r="CV16" s="299"/>
      <c r="CW16" s="299"/>
      <c r="CX16" s="299"/>
      <c r="CY16" s="299"/>
      <c r="CZ16" s="221"/>
      <c r="DA16" s="221"/>
      <c r="DB16" s="221"/>
      <c r="DC16" s="221"/>
      <c r="DD16" s="221"/>
      <c r="DE16" s="61">
        <v>0</v>
      </c>
      <c r="DF16" s="90">
        <v>1</v>
      </c>
      <c r="DG16" s="69">
        <v>42033</v>
      </c>
      <c r="DH16" s="61">
        <v>0</v>
      </c>
      <c r="DI16" s="61"/>
      <c r="DJ16" s="90">
        <v>1</v>
      </c>
      <c r="DK16" s="90">
        <v>0</v>
      </c>
      <c r="DL16" s="90">
        <v>1</v>
      </c>
      <c r="DM16" s="61" t="s">
        <v>481</v>
      </c>
      <c r="DN16" s="61">
        <v>1</v>
      </c>
      <c r="DO16" s="208">
        <v>0</v>
      </c>
      <c r="DP16" s="208">
        <v>0</v>
      </c>
      <c r="DQ16" s="208">
        <v>0</v>
      </c>
      <c r="DR16" s="208">
        <v>1</v>
      </c>
      <c r="DS16" s="212">
        <v>1</v>
      </c>
      <c r="DT16" s="208">
        <v>1</v>
      </c>
      <c r="DU16" s="208">
        <v>0</v>
      </c>
      <c r="DV16" s="208">
        <v>1</v>
      </c>
      <c r="DW16" s="208">
        <v>0</v>
      </c>
      <c r="DX16" s="208">
        <v>0</v>
      </c>
      <c r="DY16" s="206">
        <v>1</v>
      </c>
      <c r="EB16" s="223">
        <v>1</v>
      </c>
      <c r="EC16" s="223"/>
      <c r="ED16" s="223"/>
      <c r="EE16" s="223"/>
      <c r="EG16" s="69">
        <v>42502</v>
      </c>
      <c r="EH16" s="133">
        <v>1.9</v>
      </c>
      <c r="EI16" s="225">
        <v>85</v>
      </c>
      <c r="EJ16" s="225">
        <v>66</v>
      </c>
      <c r="EK16" s="225"/>
      <c r="EL16" s="225">
        <v>88</v>
      </c>
      <c r="EM16" s="225">
        <v>54</v>
      </c>
      <c r="EN16" s="133" t="s">
        <v>482</v>
      </c>
      <c r="EO16" s="259">
        <v>15</v>
      </c>
      <c r="EP16" s="135">
        <v>42074</v>
      </c>
      <c r="EQ16" s="90" t="s">
        <v>383</v>
      </c>
      <c r="ER16" s="61">
        <v>150</v>
      </c>
      <c r="ES16" s="61">
        <v>70</v>
      </c>
      <c r="ET16" s="61">
        <v>59</v>
      </c>
      <c r="EU16" s="61">
        <v>1</v>
      </c>
      <c r="EV16" s="61"/>
      <c r="EW16" s="61">
        <v>13</v>
      </c>
      <c r="EX16" s="61">
        <v>11</v>
      </c>
      <c r="EY16" s="61">
        <v>54</v>
      </c>
      <c r="EZ16" s="61">
        <v>26</v>
      </c>
      <c r="FA16" s="61">
        <v>20</v>
      </c>
      <c r="FB16" s="61">
        <v>26</v>
      </c>
      <c r="FC16" s="61">
        <v>59</v>
      </c>
      <c r="FD16" s="61">
        <v>22</v>
      </c>
      <c r="FE16" s="61">
        <v>34</v>
      </c>
      <c r="FF16" s="61">
        <v>130</v>
      </c>
      <c r="FG16" s="61">
        <v>290</v>
      </c>
      <c r="FH16" s="91">
        <v>123.33333333333333</v>
      </c>
      <c r="FI16" s="91">
        <v>313.33333333333331</v>
      </c>
      <c r="FJ16" s="227">
        <v>184.9</v>
      </c>
      <c r="FK16" s="227">
        <v>90.400070188511791</v>
      </c>
      <c r="FL16" s="228">
        <v>147.25</v>
      </c>
      <c r="FM16" s="228">
        <v>34.200000000000003</v>
      </c>
      <c r="FN16" s="228">
        <v>71.99248423611877</v>
      </c>
      <c r="FO16" s="228">
        <v>16.720835048388878</v>
      </c>
      <c r="FP16" s="228">
        <v>76.774193548387089</v>
      </c>
      <c r="FQ16" s="228"/>
      <c r="FR16" s="193">
        <v>0</v>
      </c>
      <c r="FS16" s="230">
        <v>66.63333333333334</v>
      </c>
      <c r="FT16" s="230"/>
      <c r="FU16" s="230">
        <v>123.33333333333333</v>
      </c>
      <c r="FV16" s="229">
        <v>8.1000000000000014</v>
      </c>
      <c r="FW16" s="229">
        <v>7.9499999999999993</v>
      </c>
      <c r="FX16" s="229">
        <v>8.2263374485596703</v>
      </c>
      <c r="FY16" s="229"/>
      <c r="FZ16" s="133">
        <v>95.6</v>
      </c>
      <c r="GA16" s="129">
        <v>19.600000000000001</v>
      </c>
      <c r="GB16" s="238" t="s">
        <v>483</v>
      </c>
      <c r="GC16" s="238" t="s">
        <v>484</v>
      </c>
      <c r="GD16" s="238" t="s">
        <v>485</v>
      </c>
      <c r="GE16" s="238" t="s">
        <v>486</v>
      </c>
      <c r="GF16" s="238" t="s">
        <v>487</v>
      </c>
      <c r="GG16" s="133">
        <v>1</v>
      </c>
      <c r="GH16" s="133">
        <v>1</v>
      </c>
      <c r="GI16" s="133">
        <v>1</v>
      </c>
      <c r="GJ16" s="133">
        <v>1</v>
      </c>
      <c r="GK16" s="231">
        <v>31</v>
      </c>
      <c r="GL16" s="133">
        <v>0</v>
      </c>
      <c r="GM16" s="133">
        <v>0</v>
      </c>
      <c r="GN16" s="133">
        <v>0</v>
      </c>
      <c r="GO16" s="133">
        <v>0</v>
      </c>
      <c r="GP16" s="61"/>
      <c r="GQ16" s="106"/>
      <c r="GR16" s="111">
        <v>0.47663551401869159</v>
      </c>
      <c r="GS16" s="61">
        <v>0</v>
      </c>
      <c r="GT16" s="111">
        <v>1.3333333333333333</v>
      </c>
      <c r="GU16" s="62">
        <v>1</v>
      </c>
      <c r="GV16" s="106">
        <v>11.833333333333334</v>
      </c>
      <c r="GW16" s="61">
        <v>0</v>
      </c>
      <c r="GX16" s="106">
        <v>17</v>
      </c>
      <c r="GY16" s="61">
        <v>0</v>
      </c>
      <c r="GZ16" s="745">
        <v>41</v>
      </c>
      <c r="HA16" s="133">
        <v>22</v>
      </c>
      <c r="HB16" s="133">
        <v>0.63</v>
      </c>
      <c r="HC16" s="144">
        <v>1</v>
      </c>
      <c r="HD16" s="236">
        <v>155</v>
      </c>
      <c r="HE16" s="236">
        <v>163</v>
      </c>
      <c r="HF16" s="270">
        <v>79.692868797876812</v>
      </c>
      <c r="HG16" s="273">
        <v>164.40861899999999</v>
      </c>
      <c r="HH16" s="270">
        <v>80.381561369368796</v>
      </c>
      <c r="HI16" s="273">
        <v>47.083939000000001</v>
      </c>
      <c r="HJ16" s="270">
        <v>23.019964252848066</v>
      </c>
      <c r="HK16" s="273">
        <v>117.32468</v>
      </c>
      <c r="HL16" s="270">
        <v>57.361597116520741</v>
      </c>
      <c r="HM16" s="236">
        <v>71.361636000000004</v>
      </c>
      <c r="HN16" s="270">
        <v>7.1568059999999996</v>
      </c>
      <c r="HO16" s="270">
        <v>3.4641489999999999</v>
      </c>
      <c r="HP16" s="273">
        <v>182.44188</v>
      </c>
      <c r="HQ16" s="270">
        <v>89.198262613975359</v>
      </c>
      <c r="HR16" s="273">
        <v>84.488596999999999</v>
      </c>
      <c r="HS16" s="270">
        <v>41.307599237041032</v>
      </c>
      <c r="HT16" s="273">
        <v>97.953282999999999</v>
      </c>
      <c r="HU16" s="270">
        <v>47.890663376934334</v>
      </c>
      <c r="HV16" s="273">
        <v>53.690130000000003</v>
      </c>
      <c r="HW16" s="144">
        <v>0</v>
      </c>
      <c r="HX16" s="237">
        <v>0.99143220709128399</v>
      </c>
      <c r="HY16" s="238">
        <v>44.6</v>
      </c>
      <c r="HZ16" s="237">
        <v>8.1999999999999993</v>
      </c>
      <c r="IA16" s="237">
        <v>45.6</v>
      </c>
      <c r="IB16" s="237">
        <v>8</v>
      </c>
      <c r="IC16" s="237">
        <v>50.9</v>
      </c>
      <c r="ID16" s="237">
        <v>9.1999999999999993</v>
      </c>
      <c r="IE16" s="237">
        <v>207.67500487804881</v>
      </c>
      <c r="IF16" s="237">
        <v>101.53507310640963</v>
      </c>
      <c r="IG16" s="133"/>
      <c r="IH16" s="161">
        <v>0.39</v>
      </c>
      <c r="II16" s="61">
        <v>1201</v>
      </c>
      <c r="IJ16" s="61">
        <v>892</v>
      </c>
      <c r="IK16" s="61">
        <v>1064</v>
      </c>
      <c r="IL16" s="61">
        <v>1118</v>
      </c>
      <c r="IM16" s="61">
        <v>1151</v>
      </c>
      <c r="IN16" s="61">
        <v>1225</v>
      </c>
      <c r="IO16" s="61"/>
      <c r="IP16" s="106">
        <v>1108.5</v>
      </c>
      <c r="IQ16" s="61">
        <v>1954</v>
      </c>
      <c r="IR16" s="61">
        <v>384</v>
      </c>
      <c r="IS16" s="61"/>
      <c r="IT16" s="61"/>
      <c r="IU16" s="61">
        <v>402</v>
      </c>
      <c r="IV16" s="61">
        <v>415</v>
      </c>
      <c r="IW16" s="61">
        <v>378</v>
      </c>
      <c r="IX16" s="61"/>
      <c r="IY16" s="106">
        <v>394.75</v>
      </c>
      <c r="IZ16" s="61">
        <v>253</v>
      </c>
      <c r="JA16" s="240">
        <v>28.917376340312323</v>
      </c>
      <c r="JB16" s="241">
        <v>0</v>
      </c>
      <c r="JC16" s="90">
        <v>1</v>
      </c>
      <c r="JD16" s="280">
        <v>4</v>
      </c>
      <c r="JE16" s="70">
        <v>0</v>
      </c>
      <c r="JF16" s="70"/>
      <c r="JG16" s="90">
        <v>0</v>
      </c>
      <c r="JH16" s="90"/>
      <c r="JI16" s="90"/>
      <c r="JJ16" s="90">
        <v>1</v>
      </c>
      <c r="JK16" s="61" t="s">
        <v>481</v>
      </c>
      <c r="JL16" s="283"/>
      <c r="JM16" s="198">
        <v>15</v>
      </c>
      <c r="JN16" s="244">
        <v>42074</v>
      </c>
      <c r="JO16" s="69">
        <v>43441</v>
      </c>
      <c r="JP16" s="201">
        <v>1</v>
      </c>
      <c r="JQ16" s="69">
        <v>43441</v>
      </c>
      <c r="JR16" s="245">
        <v>44</v>
      </c>
      <c r="JS16" s="243">
        <v>1</v>
      </c>
      <c r="JT16" s="69">
        <v>42857</v>
      </c>
      <c r="JU16" s="245">
        <v>25</v>
      </c>
      <c r="JV16" s="243">
        <v>1</v>
      </c>
      <c r="JW16" s="246">
        <v>42857</v>
      </c>
      <c r="JX16" s="245">
        <v>25</v>
      </c>
      <c r="JY16" s="245">
        <v>44</v>
      </c>
      <c r="JZ16" s="245">
        <v>1367</v>
      </c>
      <c r="KA16" s="247"/>
      <c r="KB16" s="245"/>
      <c r="KC16" s="248"/>
      <c r="KD16" s="63">
        <v>1</v>
      </c>
      <c r="KE16" s="249">
        <v>1</v>
      </c>
      <c r="KF16" s="249" t="s">
        <v>421</v>
      </c>
      <c r="KG16" s="272">
        <v>137.89999999999998</v>
      </c>
      <c r="KH16" s="272">
        <v>54.185000000000002</v>
      </c>
      <c r="KI16" s="272">
        <v>60.709999999999994</v>
      </c>
      <c r="KJ16" s="272">
        <v>-19.045000000000002</v>
      </c>
      <c r="KK16" s="272">
        <v>-16.244999999999997</v>
      </c>
      <c r="KL16" s="272">
        <v>63.754999999999995</v>
      </c>
      <c r="KM16" s="272">
        <v>33.75</v>
      </c>
      <c r="KN16" s="272">
        <v>6.1</v>
      </c>
      <c r="KO16" s="250"/>
      <c r="KP16" s="250">
        <v>0</v>
      </c>
      <c r="KQ16" s="92"/>
      <c r="KR16" s="93">
        <v>0.47663551401869159</v>
      </c>
      <c r="KS16" s="264"/>
      <c r="KT16" s="265"/>
      <c r="KU16" s="264"/>
      <c r="KV16" s="265"/>
      <c r="KW16" s="265"/>
      <c r="KX16" s="265"/>
      <c r="KY16" s="265"/>
      <c r="KZ16" s="265"/>
      <c r="LA16" s="265"/>
      <c r="LB16" s="265"/>
      <c r="LC16" s="265"/>
      <c r="LD16" s="265"/>
      <c r="LE16" s="118">
        <v>42074</v>
      </c>
      <c r="LF16" s="454">
        <v>1</v>
      </c>
      <c r="LG16" s="454"/>
      <c r="LH16" s="455"/>
      <c r="LI16" s="455"/>
      <c r="LJ16" s="455"/>
      <c r="LK16" s="455"/>
      <c r="LL16" s="455"/>
      <c r="LM16" s="455"/>
      <c r="LN16" s="455"/>
      <c r="LO16" s="455"/>
      <c r="LP16" s="455"/>
      <c r="LQ16" s="455"/>
      <c r="LR16" s="455"/>
      <c r="LS16" s="455"/>
      <c r="LT16" s="500">
        <v>42.956666666666671</v>
      </c>
      <c r="LU16" s="693">
        <v>-23.22</v>
      </c>
      <c r="LV16" s="500">
        <v>-18.399999999999999</v>
      </c>
      <c r="LW16" s="500">
        <v>2</v>
      </c>
      <c r="LX16" s="500">
        <v>-18.399999999999999</v>
      </c>
      <c r="LY16" s="500">
        <v>2</v>
      </c>
      <c r="LZ16" s="690">
        <v>53.690130000000003</v>
      </c>
      <c r="MA16" s="455"/>
      <c r="MC16" s="253"/>
      <c r="MD16" s="274"/>
      <c r="ME16" s="581">
        <v>15</v>
      </c>
      <c r="MF16" s="135">
        <v>42074</v>
      </c>
      <c r="MI16" s="584">
        <v>94.397000000000006</v>
      </c>
      <c r="MQ16" s="135">
        <v>42074</v>
      </c>
      <c r="MR16" s="238">
        <v>7.2</v>
      </c>
      <c r="MS16" s="585"/>
      <c r="MT16" s="133">
        <v>1</v>
      </c>
      <c r="MU16" s="133">
        <v>0</v>
      </c>
      <c r="MV16" s="133">
        <v>1</v>
      </c>
      <c r="MW16" s="133">
        <v>0</v>
      </c>
      <c r="MX16" s="133">
        <v>0</v>
      </c>
      <c r="MY16" s="238">
        <v>1</v>
      </c>
      <c r="MZ16" s="238">
        <v>1290</v>
      </c>
      <c r="NA16" s="585"/>
      <c r="NB16" s="238">
        <v>6</v>
      </c>
      <c r="ND16" s="876" t="s">
        <v>64</v>
      </c>
      <c r="NE16" s="877" t="s">
        <v>64</v>
      </c>
      <c r="NF16" s="877" t="s">
        <v>64</v>
      </c>
      <c r="NG16" s="877" t="s">
        <v>64</v>
      </c>
      <c r="NH16" s="877" t="s">
        <v>64</v>
      </c>
      <c r="NI16" s="877" t="s">
        <v>64</v>
      </c>
      <c r="NJ16" s="877" t="s">
        <v>64</v>
      </c>
      <c r="NK16" s="877" t="s">
        <v>64</v>
      </c>
      <c r="NL16" s="877" t="s">
        <v>64</v>
      </c>
      <c r="NM16" s="877" t="s">
        <v>64</v>
      </c>
      <c r="NN16" s="877" t="s">
        <v>64</v>
      </c>
      <c r="NO16" s="877" t="s">
        <v>64</v>
      </c>
      <c r="NP16" s="877" t="s">
        <v>64</v>
      </c>
      <c r="NQ16" s="877" t="s">
        <v>64</v>
      </c>
      <c r="NR16" s="877" t="s">
        <v>64</v>
      </c>
      <c r="NS16" s="877" t="s">
        <v>64</v>
      </c>
      <c r="NT16" s="877" t="s">
        <v>64</v>
      </c>
      <c r="NU16" s="877" t="s">
        <v>64</v>
      </c>
      <c r="NV16" s="877" t="s">
        <v>64</v>
      </c>
      <c r="NW16" s="877" t="s">
        <v>64</v>
      </c>
      <c r="NX16" s="877" t="s">
        <v>64</v>
      </c>
      <c r="NY16" s="877" t="s">
        <v>64</v>
      </c>
      <c r="NZ16" s="877" t="s">
        <v>64</v>
      </c>
      <c r="OA16" s="877" t="s">
        <v>64</v>
      </c>
      <c r="OB16" s="877" t="s">
        <v>64</v>
      </c>
      <c r="OC16" s="877" t="s">
        <v>64</v>
      </c>
      <c r="OD16" s="877" t="s">
        <v>64</v>
      </c>
      <c r="OE16" s="877" t="s">
        <v>64</v>
      </c>
      <c r="OF16" s="877" t="s">
        <v>64</v>
      </c>
      <c r="OG16" s="877" t="s">
        <v>64</v>
      </c>
      <c r="OH16" s="877" t="s">
        <v>64</v>
      </c>
      <c r="OI16" s="877" t="s">
        <v>64</v>
      </c>
      <c r="OJ16" s="877" t="s">
        <v>64</v>
      </c>
      <c r="OK16" s="877" t="s">
        <v>64</v>
      </c>
      <c r="OL16" s="877" t="s">
        <v>64</v>
      </c>
    </row>
    <row r="17" spans="1:402" s="636" customFormat="1" x14ac:dyDescent="0.25">
      <c r="A17" s="453">
        <v>16</v>
      </c>
      <c r="B17" s="636">
        <v>0</v>
      </c>
      <c r="C17" s="636">
        <v>1</v>
      </c>
      <c r="D17" s="652">
        <v>2</v>
      </c>
      <c r="E17" s="408">
        <v>16</v>
      </c>
      <c r="F17" s="880">
        <v>16</v>
      </c>
      <c r="G17" s="883"/>
      <c r="H17" s="635" t="s">
        <v>488</v>
      </c>
      <c r="I17" s="635" t="s">
        <v>489</v>
      </c>
      <c r="J17" s="813">
        <v>13162</v>
      </c>
      <c r="K17" s="720">
        <v>79</v>
      </c>
      <c r="L17" s="671">
        <v>100</v>
      </c>
      <c r="M17" s="671">
        <v>175</v>
      </c>
      <c r="N17" s="671">
        <v>32.653061224489797</v>
      </c>
      <c r="O17" s="669">
        <v>2.1506458925365255</v>
      </c>
      <c r="P17" s="670">
        <v>0</v>
      </c>
      <c r="Q17" s="95">
        <v>140</v>
      </c>
      <c r="R17" s="95">
        <v>75</v>
      </c>
      <c r="S17" s="95">
        <v>1</v>
      </c>
      <c r="T17" s="375">
        <v>2</v>
      </c>
      <c r="U17" s="670">
        <v>0</v>
      </c>
      <c r="V17" s="670" t="s">
        <v>490</v>
      </c>
      <c r="W17" s="670">
        <v>1</v>
      </c>
      <c r="X17" s="110">
        <v>0</v>
      </c>
      <c r="Y17" s="670">
        <v>0</v>
      </c>
      <c r="Z17" s="670">
        <v>0</v>
      </c>
      <c r="AA17" s="672">
        <v>0</v>
      </c>
      <c r="AB17" s="653">
        <v>1</v>
      </c>
      <c r="AC17" s="95"/>
      <c r="AD17" s="95"/>
      <c r="AE17" s="95"/>
      <c r="AF17" s="95">
        <v>140</v>
      </c>
      <c r="AG17" s="652">
        <v>0.77</v>
      </c>
      <c r="AH17" s="670">
        <v>97</v>
      </c>
      <c r="AI17" s="670">
        <v>1</v>
      </c>
      <c r="AJ17" s="652">
        <v>14.5</v>
      </c>
      <c r="AK17" s="821">
        <v>41</v>
      </c>
      <c r="AL17" s="821"/>
      <c r="AM17" s="671">
        <v>682.2</v>
      </c>
      <c r="AN17" s="674">
        <v>6.5253228699845458</v>
      </c>
      <c r="AO17" s="670">
        <v>160</v>
      </c>
      <c r="AP17" s="670">
        <v>49</v>
      </c>
      <c r="AQ17" s="670">
        <v>101</v>
      </c>
      <c r="AR17" s="670">
        <v>58</v>
      </c>
      <c r="AS17" s="675">
        <v>1.55</v>
      </c>
      <c r="AT17" s="670">
        <v>192</v>
      </c>
      <c r="AU17" s="721">
        <v>42345</v>
      </c>
      <c r="AV17" s="504">
        <v>42339</v>
      </c>
      <c r="AW17" s="652">
        <v>0.77</v>
      </c>
      <c r="AX17" s="652">
        <v>16</v>
      </c>
      <c r="AY17" s="652"/>
      <c r="AZ17" s="652">
        <v>130</v>
      </c>
      <c r="BA17" s="676">
        <v>42697</v>
      </c>
      <c r="BB17" s="722">
        <v>41.25</v>
      </c>
      <c r="BC17" s="669"/>
      <c r="BD17" s="95">
        <v>41.25</v>
      </c>
      <c r="BE17" s="677">
        <v>92.974799402765441</v>
      </c>
      <c r="BF17" s="95">
        <v>74.11</v>
      </c>
      <c r="BG17" s="678">
        <v>1.615423952885944</v>
      </c>
      <c r="BH17" s="679">
        <v>1.615423952885944</v>
      </c>
      <c r="BI17" s="679">
        <v>1.9683652500225022</v>
      </c>
      <c r="BJ17" s="679">
        <v>1.8698768132667665</v>
      </c>
      <c r="BK17" s="95">
        <v>2.57</v>
      </c>
      <c r="BL17" s="95">
        <v>0.93</v>
      </c>
      <c r="BM17" s="95">
        <v>116</v>
      </c>
      <c r="BN17" s="95">
        <v>1.08</v>
      </c>
      <c r="BO17" s="375">
        <v>1029</v>
      </c>
      <c r="BP17" s="95">
        <v>104</v>
      </c>
      <c r="BQ17" s="95">
        <v>163</v>
      </c>
      <c r="BR17" s="95">
        <v>17</v>
      </c>
      <c r="BS17" s="95">
        <v>6</v>
      </c>
      <c r="BT17" s="99" t="s">
        <v>491</v>
      </c>
      <c r="BU17" s="95"/>
      <c r="BV17" s="95"/>
      <c r="BW17" s="95"/>
      <c r="BX17" s="95"/>
      <c r="BY17" s="95"/>
      <c r="BZ17" s="95"/>
      <c r="CA17" s="95"/>
      <c r="CB17" s="95"/>
      <c r="CC17" s="670" t="s">
        <v>381</v>
      </c>
      <c r="CD17" s="724">
        <v>0</v>
      </c>
      <c r="CE17" s="724">
        <v>0</v>
      </c>
      <c r="CF17" s="724">
        <v>0</v>
      </c>
      <c r="CG17" s="724">
        <v>1</v>
      </c>
      <c r="CH17" s="724">
        <v>1</v>
      </c>
      <c r="CI17" s="724">
        <v>0</v>
      </c>
      <c r="CJ17" s="95">
        <v>1</v>
      </c>
      <c r="CK17" s="95">
        <v>0</v>
      </c>
      <c r="CL17" s="95">
        <v>0</v>
      </c>
      <c r="CM17" s="95">
        <v>1</v>
      </c>
      <c r="CN17" s="95">
        <v>1</v>
      </c>
      <c r="CO17" s="95">
        <v>1</v>
      </c>
      <c r="CP17" s="636">
        <v>1</v>
      </c>
      <c r="CQ17" s="636">
        <v>1</v>
      </c>
      <c r="CR17" s="636">
        <v>0</v>
      </c>
      <c r="CS17" s="636">
        <v>0</v>
      </c>
      <c r="CT17" s="636">
        <v>0</v>
      </c>
      <c r="CU17" s="636">
        <v>0</v>
      </c>
      <c r="DE17" s="95">
        <v>0</v>
      </c>
      <c r="DF17" s="110">
        <v>0</v>
      </c>
      <c r="DG17" s="95"/>
      <c r="DH17" s="95"/>
      <c r="DI17" s="95"/>
      <c r="DJ17" s="110">
        <v>0</v>
      </c>
      <c r="DK17" s="110"/>
      <c r="DL17" s="110"/>
      <c r="DM17" s="95"/>
      <c r="DN17" s="95">
        <v>1</v>
      </c>
      <c r="DO17" s="670">
        <v>0</v>
      </c>
      <c r="DP17" s="670">
        <v>0</v>
      </c>
      <c r="DQ17" s="670">
        <v>0</v>
      </c>
      <c r="DR17" s="670">
        <v>1</v>
      </c>
      <c r="DS17" s="670">
        <v>1</v>
      </c>
      <c r="DT17" s="670">
        <v>1</v>
      </c>
      <c r="DU17" s="670">
        <v>0</v>
      </c>
      <c r="DV17" s="670">
        <v>0</v>
      </c>
      <c r="DW17" s="670">
        <v>0</v>
      </c>
      <c r="DX17" s="670">
        <v>1</v>
      </c>
      <c r="DY17" s="652">
        <v>0</v>
      </c>
      <c r="EB17" s="653">
        <v>0</v>
      </c>
      <c r="EC17" s="653">
        <v>0</v>
      </c>
      <c r="ED17" s="653">
        <v>97</v>
      </c>
      <c r="EE17" s="653"/>
      <c r="EG17" s="504">
        <v>41662</v>
      </c>
      <c r="EH17" s="95">
        <v>2.25</v>
      </c>
      <c r="EI17" s="99">
        <v>88</v>
      </c>
      <c r="EJ17" s="99">
        <v>71</v>
      </c>
      <c r="EK17" s="99"/>
      <c r="EL17" s="99">
        <v>100</v>
      </c>
      <c r="EM17" s="99">
        <v>67</v>
      </c>
      <c r="EN17" s="95" t="s">
        <v>492</v>
      </c>
      <c r="EO17" s="408">
        <v>16</v>
      </c>
      <c r="EP17" s="504">
        <v>42345</v>
      </c>
      <c r="EQ17" s="110" t="s">
        <v>415</v>
      </c>
      <c r="ER17" s="95">
        <v>150</v>
      </c>
      <c r="ES17" s="95">
        <v>70</v>
      </c>
      <c r="ET17" s="95">
        <v>62</v>
      </c>
      <c r="EU17" s="95">
        <v>0</v>
      </c>
      <c r="EV17" s="95"/>
      <c r="EW17" s="95">
        <v>10</v>
      </c>
      <c r="EX17" s="95">
        <v>11</v>
      </c>
      <c r="EY17" s="95">
        <v>56</v>
      </c>
      <c r="EZ17" s="95">
        <v>38</v>
      </c>
      <c r="FA17" s="95">
        <v>16</v>
      </c>
      <c r="FB17" s="95">
        <v>19</v>
      </c>
      <c r="FC17" s="95">
        <v>62</v>
      </c>
      <c r="FD17" s="95">
        <v>26</v>
      </c>
      <c r="FE17" s="95">
        <v>35</v>
      </c>
      <c r="FF17" s="95">
        <v>100</v>
      </c>
      <c r="FG17" s="95">
        <v>300</v>
      </c>
      <c r="FH17" s="677">
        <v>100</v>
      </c>
      <c r="FI17" s="677">
        <v>300</v>
      </c>
      <c r="FJ17" s="677">
        <v>133.94999999999999</v>
      </c>
      <c r="FK17" s="677">
        <v>62.283614641002572</v>
      </c>
      <c r="FL17" s="375">
        <v>224.60000000000002</v>
      </c>
      <c r="FM17" s="375">
        <v>88.65</v>
      </c>
      <c r="FN17" s="375">
        <v>104.43374280230817</v>
      </c>
      <c r="FO17" s="375">
        <v>41.220174975176405</v>
      </c>
      <c r="FP17" s="375">
        <v>60.529830810329479</v>
      </c>
      <c r="FQ17" s="375"/>
      <c r="FR17" s="375">
        <v>0</v>
      </c>
      <c r="FS17" s="375">
        <v>100</v>
      </c>
      <c r="FT17" s="375"/>
      <c r="FU17" s="375">
        <v>110</v>
      </c>
      <c r="FV17" s="677">
        <v>4.5</v>
      </c>
      <c r="FW17" s="677">
        <v>5</v>
      </c>
      <c r="FX17" s="677">
        <v>22.222222222222221</v>
      </c>
      <c r="FY17" s="677"/>
      <c r="FZ17" s="95">
        <v>46</v>
      </c>
      <c r="GA17" s="678">
        <v>19.2</v>
      </c>
      <c r="GB17" s="678">
        <v>11.1</v>
      </c>
      <c r="GC17" s="678">
        <v>7</v>
      </c>
      <c r="GD17" s="678">
        <v>166.5</v>
      </c>
      <c r="GE17" s="678">
        <v>126.3</v>
      </c>
      <c r="GF17" s="678">
        <v>39.1</v>
      </c>
      <c r="GG17" s="95">
        <v>0</v>
      </c>
      <c r="GH17" s="95">
        <v>1</v>
      </c>
      <c r="GI17" s="95">
        <v>1</v>
      </c>
      <c r="GJ17" s="95">
        <v>0</v>
      </c>
      <c r="GK17" s="355">
        <v>41</v>
      </c>
      <c r="GL17" s="95">
        <v>1</v>
      </c>
      <c r="GM17" s="95">
        <v>0</v>
      </c>
      <c r="GN17" s="95">
        <v>0</v>
      </c>
      <c r="GO17" s="95">
        <v>0</v>
      </c>
      <c r="GP17" s="95">
        <v>91.95</v>
      </c>
      <c r="GQ17" s="677">
        <v>42.754597732289568</v>
      </c>
      <c r="GR17" s="678">
        <v>0.41351351351351351</v>
      </c>
      <c r="GS17" s="95">
        <v>0</v>
      </c>
      <c r="GT17" s="678">
        <v>1.1200000000000001</v>
      </c>
      <c r="GU17" s="375">
        <v>1</v>
      </c>
      <c r="GV17" s="677">
        <v>10.9</v>
      </c>
      <c r="GW17" s="95">
        <v>0</v>
      </c>
      <c r="GX17" s="677">
        <v>19</v>
      </c>
      <c r="GY17" s="95">
        <v>0</v>
      </c>
      <c r="GZ17" s="811">
        <v>51</v>
      </c>
      <c r="HA17" s="95">
        <v>15</v>
      </c>
      <c r="HB17" s="95">
        <v>0.66</v>
      </c>
      <c r="HC17" s="95">
        <v>0</v>
      </c>
      <c r="HD17" s="95"/>
      <c r="HE17" s="95"/>
      <c r="HF17" s="682"/>
      <c r="HG17" s="682"/>
      <c r="HH17" s="682"/>
      <c r="HI17" s="682"/>
      <c r="HJ17" s="682"/>
      <c r="HK17" s="682"/>
      <c r="HL17" s="682"/>
      <c r="HM17" s="681"/>
      <c r="HN17" s="682"/>
      <c r="HO17" s="682"/>
      <c r="HP17" s="682"/>
      <c r="HQ17" s="682"/>
      <c r="HR17" s="682"/>
      <c r="HS17" s="682"/>
      <c r="HT17" s="682"/>
      <c r="HU17" s="682"/>
      <c r="HV17" s="682"/>
      <c r="HW17" s="681"/>
      <c r="HX17" s="677"/>
      <c r="HY17" s="678"/>
      <c r="HZ17" s="677"/>
      <c r="IA17" s="677"/>
      <c r="IB17" s="677"/>
      <c r="IC17" s="677"/>
      <c r="ID17" s="677"/>
      <c r="IE17" s="677"/>
      <c r="IF17" s="677"/>
      <c r="IG17" s="95"/>
      <c r="IH17" s="635"/>
      <c r="II17" s="635"/>
      <c r="IJ17" s="635"/>
      <c r="IK17" s="635"/>
      <c r="IL17" s="635"/>
      <c r="IM17" s="635"/>
      <c r="IN17" s="635"/>
      <c r="IO17" s="95"/>
      <c r="IP17" s="677"/>
      <c r="IQ17" s="635"/>
      <c r="IR17" s="635"/>
      <c r="IS17" s="635"/>
      <c r="IT17" s="635"/>
      <c r="IU17" s="635"/>
      <c r="IV17" s="635"/>
      <c r="IW17" s="635"/>
      <c r="IX17" s="95"/>
      <c r="IY17" s="677"/>
      <c r="IZ17" s="635"/>
      <c r="JA17" s="406"/>
      <c r="JB17" s="683"/>
      <c r="JC17" s="110">
        <v>0</v>
      </c>
      <c r="JD17" s="819"/>
      <c r="JE17" s="407">
        <v>0</v>
      </c>
      <c r="JF17" s="407"/>
      <c r="JG17" s="110"/>
      <c r="JH17" s="110"/>
      <c r="JI17" s="110"/>
      <c r="JJ17" s="110"/>
      <c r="JK17" s="95"/>
      <c r="JL17" s="408"/>
      <c r="JM17" s="408">
        <v>16</v>
      </c>
      <c r="JN17" s="504">
        <v>42345</v>
      </c>
      <c r="JO17" s="504">
        <v>43398</v>
      </c>
      <c r="JP17" s="407">
        <v>0</v>
      </c>
      <c r="JQ17" s="504">
        <v>43398</v>
      </c>
      <c r="JR17" s="654">
        <v>34</v>
      </c>
      <c r="JS17" s="453">
        <v>1</v>
      </c>
      <c r="JT17" s="504">
        <v>42522</v>
      </c>
      <c r="JU17" s="654">
        <v>5</v>
      </c>
      <c r="JV17" s="453">
        <v>1</v>
      </c>
      <c r="JW17" s="680">
        <v>42522</v>
      </c>
      <c r="JX17" s="654">
        <v>5</v>
      </c>
      <c r="JY17" s="654">
        <v>34</v>
      </c>
      <c r="JZ17" s="654">
        <v>1053</v>
      </c>
      <c r="KA17" s="654"/>
      <c r="KB17" s="654"/>
      <c r="KC17" s="654"/>
      <c r="KD17" s="95">
        <v>0</v>
      </c>
      <c r="KE17" s="355">
        <v>1</v>
      </c>
      <c r="KF17" s="355" t="s">
        <v>390</v>
      </c>
      <c r="KG17" s="95">
        <v>223.25</v>
      </c>
      <c r="KH17" s="95">
        <v>120.89</v>
      </c>
      <c r="KI17" s="95">
        <v>45.9</v>
      </c>
      <c r="KJ17" s="110">
        <v>-13.1</v>
      </c>
      <c r="KK17" s="95">
        <v>-10.8</v>
      </c>
      <c r="KL17" s="95">
        <v>56.25</v>
      </c>
      <c r="KM17" s="95">
        <v>12.3</v>
      </c>
      <c r="KN17" s="95">
        <v>3.4</v>
      </c>
      <c r="KO17" s="95"/>
      <c r="KP17" s="95">
        <v>1</v>
      </c>
      <c r="KQ17" s="110"/>
      <c r="KR17" s="684">
        <v>0.41351351351351351</v>
      </c>
      <c r="KS17" s="408">
        <v>46</v>
      </c>
      <c r="KT17" s="636">
        <v>26.7</v>
      </c>
      <c r="KU17" s="408">
        <v>-14.96</v>
      </c>
      <c r="KV17" s="636">
        <v>-17</v>
      </c>
      <c r="KW17" s="636">
        <v>-16.5</v>
      </c>
      <c r="KX17" s="636">
        <v>270</v>
      </c>
      <c r="KY17" s="636">
        <v>-7.4</v>
      </c>
      <c r="KZ17" s="636">
        <v>-6.4</v>
      </c>
      <c r="LA17" s="636">
        <v>253</v>
      </c>
      <c r="LB17" s="636">
        <v>-12.2</v>
      </c>
      <c r="LC17" s="636">
        <v>-11.4</v>
      </c>
      <c r="LD17" s="636">
        <v>253</v>
      </c>
      <c r="LE17" s="685">
        <v>42345</v>
      </c>
      <c r="LF17" s="95">
        <v>0</v>
      </c>
      <c r="LG17" s="95">
        <v>1</v>
      </c>
      <c r="LH17" s="636">
        <v>46</v>
      </c>
      <c r="LI17" s="636">
        <v>26.05</v>
      </c>
      <c r="LJ17" s="636">
        <v>-13.81</v>
      </c>
      <c r="LK17" s="636">
        <v>-14.6</v>
      </c>
      <c r="LL17" s="636">
        <v>-14.3</v>
      </c>
      <c r="LM17" s="636">
        <v>305</v>
      </c>
      <c r="LN17" s="636">
        <v>-0.4</v>
      </c>
      <c r="LO17" s="636">
        <v>-0.3</v>
      </c>
      <c r="LP17" s="636">
        <v>305</v>
      </c>
      <c r="LQ17" s="636">
        <v>-7.5</v>
      </c>
      <c r="LR17" s="636">
        <v>-7.3</v>
      </c>
      <c r="LS17" s="636">
        <v>305</v>
      </c>
      <c r="LT17" s="654">
        <v>26.07</v>
      </c>
      <c r="LU17" s="725">
        <v>-15.01</v>
      </c>
      <c r="LV17" s="654">
        <v>0</v>
      </c>
      <c r="LW17" s="654">
        <v>0</v>
      </c>
      <c r="LX17" s="654">
        <v>0</v>
      </c>
      <c r="LY17" s="654">
        <v>0</v>
      </c>
      <c r="LZ17" s="686"/>
      <c r="MC17" s="453">
        <v>49</v>
      </c>
      <c r="MD17" s="453"/>
      <c r="ME17" s="95">
        <v>16</v>
      </c>
      <c r="MF17" s="504">
        <v>42339</v>
      </c>
      <c r="MI17" s="678">
        <v>36.6252</v>
      </c>
      <c r="MQ17" s="504"/>
      <c r="MR17" s="687"/>
      <c r="MS17" s="687"/>
      <c r="MT17" s="95">
        <v>0</v>
      </c>
      <c r="MU17" s="687"/>
      <c r="MV17" s="687"/>
      <c r="MW17" s="687"/>
      <c r="MX17" s="687"/>
      <c r="MY17" s="687"/>
      <c r="MZ17" s="678">
        <v>682.2</v>
      </c>
      <c r="NA17" s="95">
        <v>49</v>
      </c>
      <c r="NB17" s="678">
        <v>9</v>
      </c>
      <c r="ND17" s="876">
        <v>16</v>
      </c>
      <c r="NE17" s="877">
        <v>8.37186374782409</v>
      </c>
      <c r="NF17" s="877">
        <v>7.1846770206808896</v>
      </c>
      <c r="NG17" s="877">
        <v>4.9832216507426699</v>
      </c>
      <c r="NH17" s="877">
        <v>1.5509006646475201</v>
      </c>
      <c r="NI17" s="877">
        <v>7.9629538276270404</v>
      </c>
      <c r="NJ17" s="877">
        <v>5.6182386555954498</v>
      </c>
      <c r="NK17" s="877">
        <v>9.2555715443215991</v>
      </c>
      <c r="NL17" s="877">
        <v>7.7391730313094902</v>
      </c>
      <c r="NM17" s="877">
        <v>6.0995056170911397</v>
      </c>
      <c r="NN17" s="877">
        <v>1.1043366598147399</v>
      </c>
      <c r="NO17" s="877">
        <v>5.4809113460477503</v>
      </c>
      <c r="NP17" s="877">
        <v>5.9257621136719196</v>
      </c>
      <c r="NQ17" s="877">
        <v>7.1825929896489402</v>
      </c>
      <c r="NR17" s="877">
        <v>4.0992952043377704</v>
      </c>
      <c r="NS17" s="877">
        <v>5.762880292917</v>
      </c>
      <c r="NT17" s="877">
        <v>7.6037746864639697</v>
      </c>
      <c r="NU17" s="877">
        <v>6.4836545732816404</v>
      </c>
      <c r="NV17" s="877">
        <v>6.5349642498046503</v>
      </c>
      <c r="NW17" s="877">
        <v>5.6276068381296502</v>
      </c>
      <c r="NX17" s="877">
        <v>5.4947356048628002</v>
      </c>
      <c r="NY17" s="877">
        <v>7.5376843371475202</v>
      </c>
      <c r="NZ17" s="877">
        <v>1.3103401206121501</v>
      </c>
      <c r="OA17" s="877">
        <v>9.7673237454258501</v>
      </c>
      <c r="OB17" s="877">
        <v>1.98550043030488</v>
      </c>
      <c r="OC17" s="877">
        <v>3.6403895600549498</v>
      </c>
      <c r="OD17" s="877">
        <v>7.0748907201263398</v>
      </c>
      <c r="OE17" s="877">
        <v>4.8904466926799097</v>
      </c>
      <c r="OF17" s="877">
        <v>10.618936044162201</v>
      </c>
      <c r="OG17" s="877">
        <v>3.1309308698264502</v>
      </c>
      <c r="OH17" s="877">
        <v>8.6093634503938006</v>
      </c>
      <c r="OI17" s="877">
        <v>3.9457949567400599</v>
      </c>
      <c r="OJ17" s="877">
        <v>2.0095725937684099</v>
      </c>
      <c r="OK17" s="877">
        <v>2.33004943944279</v>
      </c>
      <c r="OL17" s="877">
        <v>7.7818233151209704</v>
      </c>
    </row>
    <row r="18" spans="1:402" s="221" customFormat="1" ht="17.25" customHeight="1" x14ac:dyDescent="0.25">
      <c r="A18" s="221">
        <v>17</v>
      </c>
      <c r="B18" s="274">
        <v>0</v>
      </c>
      <c r="C18" s="221">
        <v>1</v>
      </c>
      <c r="D18" s="206">
        <v>2</v>
      </c>
      <c r="E18" s="267">
        <v>17</v>
      </c>
      <c r="F18" s="880">
        <v>17</v>
      </c>
      <c r="G18" s="883"/>
      <c r="H18" s="167" t="s">
        <v>493</v>
      </c>
      <c r="I18" s="639" t="s">
        <v>494</v>
      </c>
      <c r="J18" s="284">
        <v>11239</v>
      </c>
      <c r="K18" s="256">
        <v>84</v>
      </c>
      <c r="L18" s="342">
        <v>102</v>
      </c>
      <c r="M18" s="342">
        <v>165</v>
      </c>
      <c r="N18" s="342">
        <v>37.465564738292017</v>
      </c>
      <c r="O18" s="210">
        <v>2.0782474495990106</v>
      </c>
      <c r="P18" s="208">
        <v>1</v>
      </c>
      <c r="Q18" s="61">
        <v>165</v>
      </c>
      <c r="R18" s="61">
        <v>105</v>
      </c>
      <c r="S18" s="61">
        <v>0</v>
      </c>
      <c r="T18" s="62">
        <v>2</v>
      </c>
      <c r="U18" s="325">
        <v>0</v>
      </c>
      <c r="V18" s="325"/>
      <c r="W18" s="325">
        <v>1</v>
      </c>
      <c r="X18" s="335">
        <v>0</v>
      </c>
      <c r="Y18" s="325">
        <v>1</v>
      </c>
      <c r="Z18" s="325">
        <v>0</v>
      </c>
      <c r="AA18" s="329">
        <v>0</v>
      </c>
      <c r="AB18" s="328">
        <v>0</v>
      </c>
      <c r="AC18" s="61"/>
      <c r="AD18" s="61"/>
      <c r="AE18" s="61"/>
      <c r="AF18" s="592">
        <v>93</v>
      </c>
      <c r="AG18" s="602">
        <v>1.41</v>
      </c>
      <c r="AH18" s="603">
        <v>35</v>
      </c>
      <c r="AI18" s="603">
        <v>0</v>
      </c>
      <c r="AJ18" s="602">
        <v>9.6999999999999993</v>
      </c>
      <c r="AK18" s="603">
        <v>29</v>
      </c>
      <c r="AL18" s="603"/>
      <c r="AM18" s="605">
        <v>6339</v>
      </c>
      <c r="AN18" s="214">
        <v>8.7544763062841664</v>
      </c>
      <c r="AO18" s="212">
        <v>162</v>
      </c>
      <c r="AP18" s="212">
        <v>90</v>
      </c>
      <c r="AQ18" s="212">
        <v>56</v>
      </c>
      <c r="AR18" s="212">
        <v>82</v>
      </c>
      <c r="AS18" s="215">
        <v>3.27</v>
      </c>
      <c r="AT18" s="212"/>
      <c r="AU18" s="556">
        <v>42255</v>
      </c>
      <c r="AV18" s="557">
        <v>42186</v>
      </c>
      <c r="AW18" s="211">
        <v>1.41</v>
      </c>
      <c r="AX18" s="211">
        <v>83</v>
      </c>
      <c r="AY18" s="211"/>
      <c r="AZ18" s="602">
        <v>141</v>
      </c>
      <c r="BA18" s="558">
        <v>42255</v>
      </c>
      <c r="BB18" s="65">
        <v>55.44</v>
      </c>
      <c r="BC18" s="217">
        <v>747</v>
      </c>
      <c r="BD18" s="66">
        <v>55.44</v>
      </c>
      <c r="BE18" s="218">
        <v>243.67732631833769</v>
      </c>
      <c r="BF18" s="66">
        <v>287.2</v>
      </c>
      <c r="BG18" s="68">
        <v>1.7438232216037504</v>
      </c>
      <c r="BH18" s="219">
        <v>1.7438232216037504</v>
      </c>
      <c r="BI18" s="219">
        <v>2.3868151208427446</v>
      </c>
      <c r="BJ18" s="219">
        <v>2.4581844355702627</v>
      </c>
      <c r="BK18" s="66">
        <v>2.41</v>
      </c>
      <c r="BL18" s="66">
        <v>2.98</v>
      </c>
      <c r="BM18" s="66">
        <v>60</v>
      </c>
      <c r="BN18" s="66">
        <v>1.68</v>
      </c>
      <c r="BO18" s="571">
        <v>4680</v>
      </c>
      <c r="BP18" s="66">
        <v>61</v>
      </c>
      <c r="BQ18" s="66">
        <v>179</v>
      </c>
      <c r="BR18" s="66">
        <v>31</v>
      </c>
      <c r="BS18" s="66">
        <v>19</v>
      </c>
      <c r="BT18" s="69">
        <v>42185</v>
      </c>
      <c r="BU18" s="61" t="s">
        <v>495</v>
      </c>
      <c r="BV18" s="61">
        <v>0</v>
      </c>
      <c r="BW18" s="61">
        <v>1</v>
      </c>
      <c r="BX18" s="61"/>
      <c r="BY18" s="61">
        <v>0</v>
      </c>
      <c r="BZ18" s="61"/>
      <c r="CA18" s="61"/>
      <c r="CB18" s="161"/>
      <c r="CC18" s="208">
        <v>0</v>
      </c>
      <c r="CD18" s="220">
        <v>0</v>
      </c>
      <c r="CE18" s="220">
        <v>0</v>
      </c>
      <c r="CF18" s="220">
        <v>0</v>
      </c>
      <c r="CG18" s="220">
        <v>1</v>
      </c>
      <c r="CH18" s="220">
        <v>0</v>
      </c>
      <c r="CI18" s="220">
        <v>0</v>
      </c>
      <c r="CJ18" s="114">
        <v>1</v>
      </c>
      <c r="CK18" s="114">
        <v>1</v>
      </c>
      <c r="CL18" s="114">
        <v>0</v>
      </c>
      <c r="CM18" s="114">
        <v>1</v>
      </c>
      <c r="CN18" s="114">
        <v>1</v>
      </c>
      <c r="CO18" s="114">
        <v>1</v>
      </c>
      <c r="CP18" s="326">
        <v>1</v>
      </c>
      <c r="CQ18" s="326">
        <v>0</v>
      </c>
      <c r="CR18" s="326">
        <v>0</v>
      </c>
      <c r="CS18" s="326">
        <v>0</v>
      </c>
      <c r="CT18" s="326">
        <v>1</v>
      </c>
      <c r="CU18" s="326"/>
      <c r="CV18" s="299"/>
      <c r="CW18" s="299"/>
      <c r="CX18" s="299"/>
      <c r="CY18" s="299"/>
      <c r="DE18" s="61">
        <v>1</v>
      </c>
      <c r="DF18" s="90">
        <v>1</v>
      </c>
      <c r="DG18" s="69">
        <v>42077</v>
      </c>
      <c r="DH18" s="61">
        <v>1</v>
      </c>
      <c r="DI18" s="61" t="s">
        <v>496</v>
      </c>
      <c r="DJ18" s="90">
        <v>1</v>
      </c>
      <c r="DK18" s="90">
        <v>0</v>
      </c>
      <c r="DL18" s="90"/>
      <c r="DM18" s="61"/>
      <c r="DN18" s="254">
        <v>0</v>
      </c>
      <c r="DO18" s="208">
        <v>1</v>
      </c>
      <c r="DP18" s="208">
        <v>0</v>
      </c>
      <c r="DQ18" s="208">
        <v>1</v>
      </c>
      <c r="DR18" s="208">
        <v>1</v>
      </c>
      <c r="DS18" s="212">
        <v>1</v>
      </c>
      <c r="DT18" s="208">
        <v>1</v>
      </c>
      <c r="DU18" s="208">
        <v>0</v>
      </c>
      <c r="DV18" s="208">
        <v>1</v>
      </c>
      <c r="DW18" s="208">
        <v>0</v>
      </c>
      <c r="DX18" s="208">
        <v>0</v>
      </c>
      <c r="DY18" s="206">
        <v>0</v>
      </c>
      <c r="EB18" s="223">
        <v>1</v>
      </c>
      <c r="EC18" s="223">
        <v>2</v>
      </c>
      <c r="ED18" s="223">
        <v>35</v>
      </c>
      <c r="EE18" s="223"/>
      <c r="EG18" s="254" t="s">
        <v>381</v>
      </c>
      <c r="EH18" s="133" t="s">
        <v>381</v>
      </c>
      <c r="EI18" s="225" t="s">
        <v>381</v>
      </c>
      <c r="EJ18" s="225" t="s">
        <v>381</v>
      </c>
      <c r="EK18" s="225"/>
      <c r="EL18" s="225" t="s">
        <v>381</v>
      </c>
      <c r="EM18" s="225"/>
      <c r="EN18" s="133" t="s">
        <v>381</v>
      </c>
      <c r="EO18" s="267">
        <v>17</v>
      </c>
      <c r="EP18" s="133"/>
      <c r="EQ18" s="136"/>
      <c r="ER18" s="61">
        <v>165</v>
      </c>
      <c r="ES18" s="61">
        <v>105</v>
      </c>
      <c r="ET18" s="61">
        <v>60</v>
      </c>
      <c r="EU18" s="61">
        <v>0</v>
      </c>
      <c r="EV18" s="61"/>
      <c r="EW18" s="61">
        <v>9</v>
      </c>
      <c r="EX18" s="61">
        <v>8</v>
      </c>
      <c r="EY18" s="61">
        <v>41</v>
      </c>
      <c r="EZ18" s="61">
        <v>19</v>
      </c>
      <c r="FA18" s="61">
        <v>14</v>
      </c>
      <c r="FB18" s="61">
        <v>20</v>
      </c>
      <c r="FC18" s="61">
        <v>43</v>
      </c>
      <c r="FD18" s="61">
        <v>18</v>
      </c>
      <c r="FE18" s="61">
        <v>27</v>
      </c>
      <c r="FF18" s="61">
        <v>120</v>
      </c>
      <c r="FG18" s="61">
        <v>340</v>
      </c>
      <c r="FH18" s="91">
        <v>120</v>
      </c>
      <c r="FI18" s="91">
        <v>340</v>
      </c>
      <c r="FJ18" s="227">
        <v>70.400000000000006</v>
      </c>
      <c r="FK18" s="227">
        <v>33.874695726720802</v>
      </c>
      <c r="FL18" s="228">
        <v>99.2</v>
      </c>
      <c r="FM18" s="228">
        <v>23.700000000000003</v>
      </c>
      <c r="FN18" s="228">
        <v>47.732525796742941</v>
      </c>
      <c r="FO18" s="228">
        <v>11.403839328455724</v>
      </c>
      <c r="FP18" s="228">
        <v>76.108870967741936</v>
      </c>
      <c r="FQ18" s="228"/>
      <c r="FR18" s="193">
        <v>0</v>
      </c>
      <c r="FS18" s="230">
        <v>133.9</v>
      </c>
      <c r="FT18" s="230">
        <v>143.1</v>
      </c>
      <c r="FU18" s="230">
        <v>130</v>
      </c>
      <c r="FV18" s="229">
        <v>3.9</v>
      </c>
      <c r="FW18" s="229">
        <v>5.6</v>
      </c>
      <c r="FX18" s="229">
        <v>34.333333333333336</v>
      </c>
      <c r="FY18" s="229">
        <v>0.93570929419986026</v>
      </c>
      <c r="FZ18" s="133">
        <v>83.5</v>
      </c>
      <c r="GA18" s="129">
        <v>23.9</v>
      </c>
      <c r="GB18" s="238">
        <v>5.8</v>
      </c>
      <c r="GC18" s="238">
        <v>3.5</v>
      </c>
      <c r="GD18" s="238">
        <v>120.7</v>
      </c>
      <c r="GE18" s="238">
        <v>88.1</v>
      </c>
      <c r="GF18" s="238">
        <v>30.9</v>
      </c>
      <c r="GG18" s="133">
        <v>1</v>
      </c>
      <c r="GH18" s="133">
        <v>1</v>
      </c>
      <c r="GI18" s="133">
        <v>1</v>
      </c>
      <c r="GJ18" s="133">
        <v>0</v>
      </c>
      <c r="GK18" s="231">
        <v>22</v>
      </c>
      <c r="GL18" s="133">
        <v>0</v>
      </c>
      <c r="GM18" s="133">
        <v>0</v>
      </c>
      <c r="GN18" s="133">
        <v>0</v>
      </c>
      <c r="GO18" s="133">
        <v>0</v>
      </c>
      <c r="GP18" s="61">
        <v>72.150000000000006</v>
      </c>
      <c r="GQ18" s="106">
        <v>34.716751373336727</v>
      </c>
      <c r="GR18" s="111">
        <v>0.54982817869415801</v>
      </c>
      <c r="GS18" s="61">
        <v>0</v>
      </c>
      <c r="GT18" s="111">
        <v>0.51851851851851849</v>
      </c>
      <c r="GU18" s="62">
        <v>0</v>
      </c>
      <c r="GV18" s="106">
        <v>11.7</v>
      </c>
      <c r="GW18" s="61">
        <v>0</v>
      </c>
      <c r="GX18" s="106">
        <v>19</v>
      </c>
      <c r="GY18" s="61">
        <v>0</v>
      </c>
      <c r="GZ18" s="745">
        <v>37</v>
      </c>
      <c r="HA18" s="133">
        <v>19</v>
      </c>
      <c r="HB18" s="133">
        <v>0.81</v>
      </c>
      <c r="HC18" s="144">
        <v>1</v>
      </c>
      <c r="HD18" s="236">
        <v>104.81837299999999</v>
      </c>
      <c r="HE18" s="236">
        <v>110.059291</v>
      </c>
      <c r="HF18" s="144">
        <v>65.825571999999994</v>
      </c>
      <c r="HG18" s="236">
        <v>120.34686000000001</v>
      </c>
      <c r="HH18" s="125">
        <v>71.978482999999997</v>
      </c>
      <c r="HI18" s="236">
        <v>29.410284999999998</v>
      </c>
      <c r="HJ18" s="144">
        <v>17.590053000000001</v>
      </c>
      <c r="HK18" s="236">
        <v>90.936576000000002</v>
      </c>
      <c r="HL18" s="144">
        <v>54.38843</v>
      </c>
      <c r="HM18" s="236">
        <v>75.562066999999999</v>
      </c>
      <c r="HN18" s="144">
        <v>7.002116</v>
      </c>
      <c r="HO18" s="144">
        <v>4.1879090000000003</v>
      </c>
      <c r="HP18" s="236">
        <v>185.32010399999999</v>
      </c>
      <c r="HQ18" s="144">
        <v>110.838455</v>
      </c>
      <c r="HR18" s="236">
        <v>64.504080999999999</v>
      </c>
      <c r="HS18" s="144">
        <v>38.579369</v>
      </c>
      <c r="HT18" s="236">
        <v>120.816023</v>
      </c>
      <c r="HU18" s="144">
        <v>72.259085999999996</v>
      </c>
      <c r="HV18" s="236">
        <v>65.193155000000004</v>
      </c>
      <c r="HW18" s="144">
        <v>0</v>
      </c>
      <c r="HX18" s="237">
        <v>0.91451734594487966</v>
      </c>
      <c r="HY18" s="238">
        <v>29.1</v>
      </c>
      <c r="HZ18" s="237">
        <v>7.2</v>
      </c>
      <c r="IA18" s="237">
        <v>29.6</v>
      </c>
      <c r="IB18" s="237">
        <v>6.7</v>
      </c>
      <c r="IC18" s="237">
        <v>30.8</v>
      </c>
      <c r="ID18" s="237">
        <v>6.3</v>
      </c>
      <c r="IE18" s="237">
        <v>100.17297777777779</v>
      </c>
      <c r="IF18" s="237">
        <v>48.200698043491286</v>
      </c>
      <c r="IG18" s="133"/>
      <c r="IH18" s="161">
        <v>0.28999999999999998</v>
      </c>
      <c r="II18" s="61">
        <v>1118</v>
      </c>
      <c r="IJ18" s="61">
        <v>947</v>
      </c>
      <c r="IK18" s="61">
        <v>1118</v>
      </c>
      <c r="IL18" s="61">
        <v>1144</v>
      </c>
      <c r="IM18" s="61"/>
      <c r="IN18" s="61">
        <v>1163</v>
      </c>
      <c r="IO18" s="61"/>
      <c r="IP18" s="106">
        <v>1098</v>
      </c>
      <c r="IQ18" s="61">
        <v>1801</v>
      </c>
      <c r="IR18" s="61"/>
      <c r="IS18" s="61"/>
      <c r="IT18" s="61"/>
      <c r="IU18" s="61"/>
      <c r="IV18" s="61">
        <v>388</v>
      </c>
      <c r="IW18" s="61">
        <v>292</v>
      </c>
      <c r="IX18" s="61"/>
      <c r="IY18" s="106">
        <v>340</v>
      </c>
      <c r="IZ18" s="61">
        <v>205</v>
      </c>
      <c r="JA18" s="240">
        <v>33.348859347688844</v>
      </c>
      <c r="JB18" s="241">
        <v>1</v>
      </c>
      <c r="JC18" s="90">
        <v>1</v>
      </c>
      <c r="JD18" s="261">
        <v>0</v>
      </c>
      <c r="JE18" s="261">
        <v>0</v>
      </c>
      <c r="JF18" s="261"/>
      <c r="JG18" s="90">
        <v>0</v>
      </c>
      <c r="JH18" s="90">
        <v>2</v>
      </c>
      <c r="JI18" s="90">
        <v>0</v>
      </c>
      <c r="JJ18" s="90"/>
      <c r="JK18" s="61"/>
      <c r="JL18" s="283"/>
      <c r="JM18" s="198">
        <v>17</v>
      </c>
      <c r="JN18" s="244">
        <v>42255</v>
      </c>
      <c r="JO18" s="69">
        <v>43229</v>
      </c>
      <c r="JP18" s="201">
        <v>0</v>
      </c>
      <c r="JQ18" s="69">
        <v>43229</v>
      </c>
      <c r="JR18" s="245">
        <v>32</v>
      </c>
      <c r="JS18" s="243">
        <v>0</v>
      </c>
      <c r="JT18" s="69">
        <v>43229</v>
      </c>
      <c r="JU18" s="245">
        <v>32</v>
      </c>
      <c r="JV18" s="243">
        <v>0</v>
      </c>
      <c r="JW18" s="246">
        <v>43229</v>
      </c>
      <c r="JX18" s="245">
        <v>32</v>
      </c>
      <c r="JY18" s="245">
        <v>32</v>
      </c>
      <c r="JZ18" s="245">
        <v>974</v>
      </c>
      <c r="KA18" s="247"/>
      <c r="KB18" s="245"/>
      <c r="KC18" s="248"/>
      <c r="KD18" s="63">
        <v>0</v>
      </c>
      <c r="KE18" s="263">
        <v>1</v>
      </c>
      <c r="KF18" s="263" t="s">
        <v>390</v>
      </c>
      <c r="KG18" s="250">
        <v>95.6</v>
      </c>
      <c r="KH18" s="250">
        <v>33.1</v>
      </c>
      <c r="KI18" s="250">
        <v>65.3</v>
      </c>
      <c r="KJ18" s="251">
        <v>-22.5</v>
      </c>
      <c r="KK18" s="250">
        <v>-17.399999999999999</v>
      </c>
      <c r="KL18" s="250">
        <v>86.9</v>
      </c>
      <c r="KM18" s="250">
        <v>48</v>
      </c>
      <c r="KN18" s="250">
        <v>5.7</v>
      </c>
      <c r="KO18" s="250">
        <v>1</v>
      </c>
      <c r="KP18" s="250">
        <v>0</v>
      </c>
      <c r="KQ18" s="92"/>
      <c r="KR18" s="93">
        <v>0.54982817869415801</v>
      </c>
      <c r="KS18" s="264">
        <v>68</v>
      </c>
      <c r="KT18" s="265">
        <v>54.4</v>
      </c>
      <c r="KU18" s="264">
        <v>-28.83</v>
      </c>
      <c r="KV18" s="265">
        <v>-30.9</v>
      </c>
      <c r="KW18" s="265">
        <v>-30.9</v>
      </c>
      <c r="KX18" s="265">
        <v>361</v>
      </c>
      <c r="KY18" s="265">
        <v>-23.6</v>
      </c>
      <c r="KZ18" s="265">
        <v>-23.6</v>
      </c>
      <c r="LA18" s="265">
        <v>361</v>
      </c>
      <c r="LB18" s="265">
        <v>-27.2</v>
      </c>
      <c r="LC18" s="265">
        <v>-27.2</v>
      </c>
      <c r="LD18" s="265">
        <v>361</v>
      </c>
      <c r="LE18" s="118">
        <v>42077</v>
      </c>
      <c r="LF18" s="454">
        <v>0</v>
      </c>
      <c r="LG18" s="454"/>
      <c r="LH18" s="455">
        <v>68</v>
      </c>
      <c r="LI18" s="455">
        <v>27.27</v>
      </c>
      <c r="LJ18" s="455">
        <v>-28.47</v>
      </c>
      <c r="LK18" s="455">
        <v>-28.7</v>
      </c>
      <c r="LL18" s="455">
        <v>-28.7</v>
      </c>
      <c r="LM18" s="455">
        <v>341</v>
      </c>
      <c r="LN18" s="455">
        <v>-24.4</v>
      </c>
      <c r="LO18" s="455">
        <v>-24.4</v>
      </c>
      <c r="LP18" s="455">
        <v>361</v>
      </c>
      <c r="LQ18" s="455">
        <v>-26.6</v>
      </c>
      <c r="LR18" s="455">
        <v>-26.6</v>
      </c>
      <c r="LS18" s="455">
        <v>341</v>
      </c>
      <c r="LT18" s="500">
        <v>57.9</v>
      </c>
      <c r="LU18" s="693">
        <v>-33.47</v>
      </c>
      <c r="LV18" s="500">
        <v>-16.2</v>
      </c>
      <c r="LW18" s="500">
        <v>1</v>
      </c>
      <c r="LX18" s="500">
        <v>-21.5</v>
      </c>
      <c r="LY18" s="500">
        <v>1</v>
      </c>
      <c r="LZ18" s="690">
        <v>65.193155000000004</v>
      </c>
      <c r="MA18" s="455"/>
      <c r="MC18" s="253">
        <v>23</v>
      </c>
      <c r="MD18" s="274"/>
      <c r="ME18" s="581">
        <v>17</v>
      </c>
      <c r="MF18" s="135">
        <v>42186</v>
      </c>
      <c r="MI18" s="584">
        <v>159.4128</v>
      </c>
      <c r="MQ18" s="135"/>
      <c r="MR18" s="585"/>
      <c r="MS18" s="585"/>
      <c r="MT18" s="133">
        <v>0</v>
      </c>
      <c r="MU18" s="585"/>
      <c r="MV18" s="585"/>
      <c r="MW18" s="585"/>
      <c r="MX18" s="585"/>
      <c r="MY18" s="585"/>
      <c r="MZ18" s="238">
        <v>6339</v>
      </c>
      <c r="NA18" s="133">
        <v>23</v>
      </c>
      <c r="NB18" s="238">
        <v>6</v>
      </c>
      <c r="ND18" s="876">
        <v>17</v>
      </c>
      <c r="NE18" s="877">
        <v>8.2158727029036704</v>
      </c>
      <c r="NF18" s="877">
        <v>7.6542779952612401</v>
      </c>
      <c r="NG18" s="877">
        <v>4.6455863859136102</v>
      </c>
      <c r="NH18" s="877">
        <v>2.6712933724815802</v>
      </c>
      <c r="NI18" s="877">
        <v>7.3810237471095599</v>
      </c>
      <c r="NJ18" s="877">
        <v>8.0227007042442295</v>
      </c>
      <c r="NK18" s="877">
        <v>7.9070709212185104</v>
      </c>
      <c r="NL18" s="877">
        <v>7.6486092451745398</v>
      </c>
      <c r="NM18" s="877">
        <v>5.94906796585291</v>
      </c>
      <c r="NN18" s="877">
        <v>1.38956681176273</v>
      </c>
      <c r="NO18" s="877">
        <v>6.2387868595871199</v>
      </c>
      <c r="NP18" s="877">
        <v>6.7110818623066999</v>
      </c>
      <c r="NQ18" s="877">
        <v>7.5835341268895204</v>
      </c>
      <c r="NR18" s="877">
        <v>4.3398500028846199</v>
      </c>
      <c r="NS18" s="877">
        <v>6.0024775036062401</v>
      </c>
      <c r="NT18" s="877">
        <v>7.7533504806437197</v>
      </c>
      <c r="NU18" s="877">
        <v>6.3824943402931202</v>
      </c>
      <c r="NV18" s="877">
        <v>6.2605902747310003</v>
      </c>
      <c r="NW18" s="877">
        <v>5.9724629072021402</v>
      </c>
      <c r="NX18" s="877">
        <v>5.6670405590229898</v>
      </c>
      <c r="NY18" s="877">
        <v>7.7528154803906597</v>
      </c>
      <c r="NZ18" s="877">
        <v>-1.9378782880922001</v>
      </c>
      <c r="OA18" s="877">
        <v>11.0246064142669</v>
      </c>
      <c r="OB18" s="877">
        <v>1.62760683812965</v>
      </c>
      <c r="OC18" s="877">
        <v>6.9776233814329496</v>
      </c>
      <c r="OD18" s="877">
        <v>6.94192792470872</v>
      </c>
      <c r="OE18" s="877">
        <v>5.3273280826299496</v>
      </c>
      <c r="OF18" s="877">
        <v>10.6390060007598</v>
      </c>
      <c r="OG18" s="877">
        <v>3.18903382439002</v>
      </c>
      <c r="OH18" s="877">
        <v>7.0571253042715201</v>
      </c>
      <c r="OI18" s="877">
        <v>4.3412741836921702</v>
      </c>
      <c r="OJ18" s="877">
        <v>3.5818806964882399</v>
      </c>
      <c r="OK18" s="877">
        <v>8.9155016695251508</v>
      </c>
      <c r="OL18" s="877">
        <v>9.39699957613729</v>
      </c>
    </row>
    <row r="19" spans="1:402" s="221" customFormat="1" ht="15.75" customHeight="1" x14ac:dyDescent="0.25">
      <c r="A19" s="221">
        <v>18</v>
      </c>
      <c r="B19" s="221">
        <v>0</v>
      </c>
      <c r="C19" s="221">
        <v>0</v>
      </c>
      <c r="D19" s="206">
        <v>2</v>
      </c>
      <c r="E19" s="267">
        <v>18</v>
      </c>
      <c r="F19" s="880">
        <v>18</v>
      </c>
      <c r="G19" s="883"/>
      <c r="H19" s="167" t="s">
        <v>497</v>
      </c>
      <c r="I19" s="639" t="s">
        <v>498</v>
      </c>
      <c r="J19" s="284">
        <v>17994</v>
      </c>
      <c r="K19" s="256">
        <v>66</v>
      </c>
      <c r="L19" s="342">
        <v>100</v>
      </c>
      <c r="M19" s="342">
        <v>166</v>
      </c>
      <c r="N19" s="342">
        <v>36.289737262302225</v>
      </c>
      <c r="O19" s="210">
        <v>2.0698777087244067</v>
      </c>
      <c r="P19" s="208">
        <v>1</v>
      </c>
      <c r="Q19" s="61">
        <v>160</v>
      </c>
      <c r="R19" s="61">
        <v>100</v>
      </c>
      <c r="S19" s="61">
        <v>0</v>
      </c>
      <c r="T19" s="62">
        <v>2</v>
      </c>
      <c r="U19" s="325">
        <v>1</v>
      </c>
      <c r="V19" s="325">
        <v>2</v>
      </c>
      <c r="W19" s="325">
        <v>1</v>
      </c>
      <c r="X19" s="335">
        <v>0</v>
      </c>
      <c r="Y19" s="325">
        <v>0</v>
      </c>
      <c r="Z19" s="325">
        <v>0</v>
      </c>
      <c r="AA19" s="329">
        <v>0</v>
      </c>
      <c r="AB19" s="328">
        <v>0</v>
      </c>
      <c r="AC19" s="61"/>
      <c r="AD19" s="61"/>
      <c r="AE19" s="61"/>
      <c r="AF19" s="592">
        <v>119</v>
      </c>
      <c r="AG19" s="602">
        <v>1.28</v>
      </c>
      <c r="AH19" s="603">
        <v>42</v>
      </c>
      <c r="AI19" s="603">
        <v>0</v>
      </c>
      <c r="AJ19" s="602">
        <v>13.2</v>
      </c>
      <c r="AK19" s="603">
        <v>40</v>
      </c>
      <c r="AL19" s="603"/>
      <c r="AM19" s="605">
        <v>133.19999999999999</v>
      </c>
      <c r="AN19" s="214">
        <v>4.8918517581062888</v>
      </c>
      <c r="AO19" s="212">
        <v>188</v>
      </c>
      <c r="AP19" s="212">
        <v>94</v>
      </c>
      <c r="AQ19" s="212">
        <v>52</v>
      </c>
      <c r="AR19" s="212"/>
      <c r="AS19" s="215">
        <v>2.11</v>
      </c>
      <c r="AT19" s="212">
        <v>398</v>
      </c>
      <c r="AU19" s="556">
        <v>42318</v>
      </c>
      <c r="AV19" s="557">
        <v>42270</v>
      </c>
      <c r="AW19" s="211">
        <v>1.28</v>
      </c>
      <c r="AX19" s="211">
        <v>96</v>
      </c>
      <c r="AY19" s="211"/>
      <c r="AZ19" s="602">
        <v>140</v>
      </c>
      <c r="BA19" s="558"/>
      <c r="BB19" s="287"/>
      <c r="BC19" s="217">
        <v>1070</v>
      </c>
      <c r="BD19" s="287"/>
      <c r="BE19" s="288"/>
      <c r="BF19" s="287"/>
      <c r="BG19" s="68"/>
      <c r="BH19" s="219"/>
      <c r="BI19" s="219"/>
      <c r="BJ19" s="219"/>
      <c r="BO19" s="400"/>
      <c r="BT19" s="69">
        <v>42270</v>
      </c>
      <c r="BU19" s="61" t="s">
        <v>499</v>
      </c>
      <c r="BV19" s="61">
        <v>0</v>
      </c>
      <c r="BW19" s="61">
        <v>0</v>
      </c>
      <c r="BX19" s="61"/>
      <c r="BY19" s="61">
        <v>1</v>
      </c>
      <c r="BZ19" s="61"/>
      <c r="CA19" s="61">
        <v>0</v>
      </c>
      <c r="CB19" s="61"/>
      <c r="CC19" s="208">
        <v>0</v>
      </c>
      <c r="CD19" s="220">
        <v>0</v>
      </c>
      <c r="CE19" s="220">
        <v>0</v>
      </c>
      <c r="CF19" s="220">
        <v>0</v>
      </c>
      <c r="CG19" s="220">
        <v>1</v>
      </c>
      <c r="CH19" s="220">
        <v>0</v>
      </c>
      <c r="CI19" s="220">
        <v>0</v>
      </c>
      <c r="CJ19" s="114">
        <v>1</v>
      </c>
      <c r="CK19" s="114">
        <v>0</v>
      </c>
      <c r="CL19" s="114">
        <v>0</v>
      </c>
      <c r="CM19" s="114">
        <v>0</v>
      </c>
      <c r="CN19" s="114">
        <v>0</v>
      </c>
      <c r="CO19" s="114">
        <v>0</v>
      </c>
      <c r="CP19" s="326">
        <v>0</v>
      </c>
      <c r="CQ19" s="326">
        <v>1</v>
      </c>
      <c r="CR19" s="326">
        <v>0</v>
      </c>
      <c r="CS19" s="326">
        <v>0</v>
      </c>
      <c r="CT19" s="326">
        <v>0</v>
      </c>
      <c r="CU19" s="326">
        <v>1</v>
      </c>
      <c r="CV19" s="299"/>
      <c r="CW19" s="299"/>
      <c r="CX19" s="299"/>
      <c r="CY19" s="299"/>
      <c r="DE19" s="61">
        <v>0</v>
      </c>
      <c r="DF19" s="90">
        <v>1</v>
      </c>
      <c r="DG19" s="69">
        <v>42271</v>
      </c>
      <c r="DH19" s="61">
        <v>0</v>
      </c>
      <c r="DI19" s="61"/>
      <c r="DJ19" s="90">
        <v>1</v>
      </c>
      <c r="DK19" s="90">
        <v>0</v>
      </c>
      <c r="DL19" s="90"/>
      <c r="DM19" s="61"/>
      <c r="DN19" s="254">
        <v>1</v>
      </c>
      <c r="DO19" s="208">
        <v>0</v>
      </c>
      <c r="DP19" s="208">
        <v>0</v>
      </c>
      <c r="DQ19" s="208">
        <v>0</v>
      </c>
      <c r="DR19" s="208">
        <v>1</v>
      </c>
      <c r="DS19" s="212">
        <v>1</v>
      </c>
      <c r="DT19" s="208">
        <v>1</v>
      </c>
      <c r="DU19" s="208">
        <v>0</v>
      </c>
      <c r="DV19" s="208">
        <v>0</v>
      </c>
      <c r="DW19" s="208">
        <v>0</v>
      </c>
      <c r="DX19" s="208">
        <v>0</v>
      </c>
      <c r="DY19" s="206">
        <v>0</v>
      </c>
      <c r="EB19" s="223">
        <v>1</v>
      </c>
      <c r="EC19" s="223">
        <v>2</v>
      </c>
      <c r="ED19" s="223">
        <v>42</v>
      </c>
      <c r="EE19" s="223"/>
      <c r="EG19" s="258">
        <v>42318</v>
      </c>
      <c r="EH19" s="133">
        <v>1.17</v>
      </c>
      <c r="EI19" s="225">
        <v>55</v>
      </c>
      <c r="EJ19" s="225">
        <v>79</v>
      </c>
      <c r="EK19" s="225"/>
      <c r="EL19" s="225">
        <v>82</v>
      </c>
      <c r="EM19" s="225">
        <v>48</v>
      </c>
      <c r="EN19" s="133" t="s">
        <v>500</v>
      </c>
      <c r="EO19" s="267">
        <v>18</v>
      </c>
      <c r="EP19" s="135">
        <v>42353</v>
      </c>
      <c r="EQ19" s="136" t="s">
        <v>383</v>
      </c>
      <c r="ER19" s="61">
        <v>160</v>
      </c>
      <c r="ES19" s="61">
        <v>100</v>
      </c>
      <c r="ET19" s="61">
        <v>63</v>
      </c>
      <c r="EU19" s="61">
        <v>0</v>
      </c>
      <c r="EV19" s="61"/>
      <c r="EW19" s="61">
        <v>10</v>
      </c>
      <c r="EX19" s="61">
        <v>7</v>
      </c>
      <c r="EY19" s="61">
        <v>44</v>
      </c>
      <c r="EZ19" s="61">
        <v>27</v>
      </c>
      <c r="FA19" s="61">
        <v>15</v>
      </c>
      <c r="FB19" s="61">
        <v>15</v>
      </c>
      <c r="FC19" s="61">
        <v>32</v>
      </c>
      <c r="FD19" s="133">
        <v>21</v>
      </c>
      <c r="FE19" s="133">
        <v>33</v>
      </c>
      <c r="FF19" s="133">
        <v>120</v>
      </c>
      <c r="FG19" s="133">
        <v>295</v>
      </c>
      <c r="FH19" s="91">
        <v>120</v>
      </c>
      <c r="FI19" s="91">
        <v>295</v>
      </c>
      <c r="FJ19" s="227">
        <v>56.849999999999994</v>
      </c>
      <c r="FK19" s="227">
        <v>27.465390713847857</v>
      </c>
      <c r="FL19" s="228">
        <v>120.15</v>
      </c>
      <c r="FM19" s="228">
        <v>45.55</v>
      </c>
      <c r="FN19" s="228">
        <v>58.046907550902731</v>
      </c>
      <c r="FO19" s="228">
        <v>22.006130994120841</v>
      </c>
      <c r="FP19" s="228">
        <v>62.089055347482315</v>
      </c>
      <c r="FQ19" s="228"/>
      <c r="FR19" s="193">
        <v>0</v>
      </c>
      <c r="FS19" s="230">
        <v>72.2</v>
      </c>
      <c r="FT19" s="230">
        <v>82.1</v>
      </c>
      <c r="FU19" s="230">
        <v>140</v>
      </c>
      <c r="FV19" s="229">
        <v>6.1</v>
      </c>
      <c r="FW19" s="229">
        <v>10.1</v>
      </c>
      <c r="FX19" s="229">
        <v>11.836065573770494</v>
      </c>
      <c r="FY19" s="229">
        <v>0.87941534713763714</v>
      </c>
      <c r="FZ19" s="133">
        <v>42.4</v>
      </c>
      <c r="GA19" s="129">
        <v>19.8</v>
      </c>
      <c r="GB19" s="238">
        <v>7.3</v>
      </c>
      <c r="GC19" s="238">
        <v>3.8</v>
      </c>
      <c r="GD19" s="238">
        <v>134.80000000000001</v>
      </c>
      <c r="GE19" s="238">
        <v>91.3</v>
      </c>
      <c r="GF19" s="238">
        <v>28.4</v>
      </c>
      <c r="GG19" s="133">
        <v>0</v>
      </c>
      <c r="GH19" s="133">
        <v>0</v>
      </c>
      <c r="GI19" s="133">
        <v>1</v>
      </c>
      <c r="GJ19" s="133">
        <v>0</v>
      </c>
      <c r="GK19" s="231">
        <v>10</v>
      </c>
      <c r="GL19" s="133">
        <v>0</v>
      </c>
      <c r="GM19" s="133">
        <v>0</v>
      </c>
      <c r="GN19" s="133">
        <v>0</v>
      </c>
      <c r="GO19" s="133">
        <v>0</v>
      </c>
      <c r="GP19" s="61">
        <v>19.450000000000003</v>
      </c>
      <c r="GQ19" s="106">
        <v>9.3966904025389777</v>
      </c>
      <c r="GR19" s="111">
        <v>0.50226244343891402</v>
      </c>
      <c r="GS19" s="61">
        <v>0</v>
      </c>
      <c r="GT19" s="111">
        <v>0.62962962962962965</v>
      </c>
      <c r="GU19" s="62">
        <v>1</v>
      </c>
      <c r="GV19" s="106">
        <v>12</v>
      </c>
      <c r="GW19" s="61">
        <v>0</v>
      </c>
      <c r="GX19" s="106">
        <v>19</v>
      </c>
      <c r="GY19" s="61">
        <v>0</v>
      </c>
      <c r="GZ19" s="745">
        <v>15</v>
      </c>
      <c r="HA19" s="133">
        <v>0</v>
      </c>
      <c r="HB19" s="133">
        <v>0.51</v>
      </c>
      <c r="HC19" s="144">
        <v>1</v>
      </c>
      <c r="HD19" s="236">
        <v>92.413865999999999</v>
      </c>
      <c r="HE19" s="236">
        <v>97.034559999999999</v>
      </c>
      <c r="HF19" s="144">
        <v>44.548358999999998</v>
      </c>
      <c r="HG19" s="236">
        <v>110.00121900000001</v>
      </c>
      <c r="HH19" s="125">
        <v>50.501325000000001</v>
      </c>
      <c r="HI19" s="236">
        <v>42.749758</v>
      </c>
      <c r="HJ19" s="144">
        <v>19.626321999999998</v>
      </c>
      <c r="HK19" s="236">
        <v>67.251461000000006</v>
      </c>
      <c r="HL19" s="144">
        <v>30.875001999999999</v>
      </c>
      <c r="HM19" s="236">
        <v>61.137014999999998</v>
      </c>
      <c r="HN19" s="144">
        <v>5.8508769999999997</v>
      </c>
      <c r="HO19" s="144">
        <v>2.6861250000000001</v>
      </c>
      <c r="HP19" s="236">
        <v>104.724602</v>
      </c>
      <c r="HQ19" s="144">
        <v>48.078840999999997</v>
      </c>
      <c r="HR19" s="236">
        <v>39.889629999999997</v>
      </c>
      <c r="HS19" s="144">
        <v>18.313244000000001</v>
      </c>
      <c r="HT19" s="236">
        <v>64.834971999999993</v>
      </c>
      <c r="HU19" s="144">
        <v>29.765597</v>
      </c>
      <c r="HV19" s="236">
        <v>61.909972000000003</v>
      </c>
      <c r="HW19" s="144">
        <v>0</v>
      </c>
      <c r="HX19" s="237">
        <v>0.88212258811422806</v>
      </c>
      <c r="HY19" s="238">
        <v>17.8</v>
      </c>
      <c r="HZ19" s="237">
        <v>4.7</v>
      </c>
      <c r="IA19" s="237">
        <v>17.5</v>
      </c>
      <c r="IB19" s="237">
        <v>4.5999999999999996</v>
      </c>
      <c r="IC19" s="237">
        <v>17.600000000000001</v>
      </c>
      <c r="ID19" s="237">
        <v>5.2</v>
      </c>
      <c r="IE19" s="237">
        <v>55.495602836879435</v>
      </c>
      <c r="IF19" s="237">
        <v>26.81105391056143</v>
      </c>
      <c r="IG19" s="133"/>
      <c r="IH19" s="161">
        <v>0.4</v>
      </c>
      <c r="II19" s="161">
        <v>1180</v>
      </c>
      <c r="IJ19" s="161">
        <v>1146</v>
      </c>
      <c r="IK19" s="161">
        <v>1168</v>
      </c>
      <c r="IL19" s="161">
        <v>1206</v>
      </c>
      <c r="IM19" s="161">
        <v>1126</v>
      </c>
      <c r="IN19" s="161">
        <v>1020</v>
      </c>
      <c r="IO19" s="161"/>
      <c r="IP19" s="106">
        <v>1141</v>
      </c>
      <c r="IQ19" s="161">
        <v>1598</v>
      </c>
      <c r="IR19" s="161">
        <v>340</v>
      </c>
      <c r="IS19" s="161">
        <v>336</v>
      </c>
      <c r="IT19" s="161">
        <v>365</v>
      </c>
      <c r="IU19" s="161">
        <v>345</v>
      </c>
      <c r="IV19" s="161">
        <v>223</v>
      </c>
      <c r="IW19" s="161">
        <v>309</v>
      </c>
      <c r="IX19" s="161"/>
      <c r="IY19" s="106">
        <v>319.66666666666669</v>
      </c>
      <c r="IZ19" s="161">
        <v>231</v>
      </c>
      <c r="JA19" s="240">
        <v>36.48446166912742</v>
      </c>
      <c r="JB19" s="241">
        <v>1</v>
      </c>
      <c r="JC19" s="90">
        <v>1</v>
      </c>
      <c r="JD19" s="261">
        <v>1</v>
      </c>
      <c r="JE19" s="261">
        <v>0</v>
      </c>
      <c r="JF19" s="261"/>
      <c r="JG19" s="90">
        <v>0</v>
      </c>
      <c r="JH19" s="90">
        <v>2</v>
      </c>
      <c r="JI19" s="90">
        <v>0</v>
      </c>
      <c r="JJ19" s="90"/>
      <c r="JK19" s="61"/>
      <c r="JL19" s="283"/>
      <c r="JM19" s="198">
        <v>18</v>
      </c>
      <c r="JN19" s="244">
        <v>42318</v>
      </c>
      <c r="JO19" s="69">
        <v>43353</v>
      </c>
      <c r="JP19" s="201">
        <v>0</v>
      </c>
      <c r="JQ19" s="69">
        <v>43353</v>
      </c>
      <c r="JR19" s="245">
        <v>34</v>
      </c>
      <c r="JS19" s="243">
        <v>0</v>
      </c>
      <c r="JT19" s="69">
        <v>43353</v>
      </c>
      <c r="JU19" s="245">
        <v>34</v>
      </c>
      <c r="JV19" s="243">
        <v>0</v>
      </c>
      <c r="JW19" s="246">
        <v>43353</v>
      </c>
      <c r="JX19" s="245">
        <v>34</v>
      </c>
      <c r="JY19" s="245">
        <v>34</v>
      </c>
      <c r="JZ19" s="245">
        <v>1035</v>
      </c>
      <c r="KA19" s="247"/>
      <c r="KB19" s="245"/>
      <c r="KC19" s="248"/>
      <c r="KD19" s="63">
        <v>0</v>
      </c>
      <c r="KE19" s="263">
        <v>1</v>
      </c>
      <c r="KF19" s="263" t="s">
        <v>390</v>
      </c>
      <c r="KG19" s="250">
        <v>134.52000000000001</v>
      </c>
      <c r="KH19" s="250">
        <v>59.83</v>
      </c>
      <c r="KI19" s="250">
        <v>55.4</v>
      </c>
      <c r="KJ19" s="251">
        <v>-19.829999999999998</v>
      </c>
      <c r="KK19" s="250">
        <v>-16.760000000000002</v>
      </c>
      <c r="KL19" s="250">
        <v>63.05</v>
      </c>
      <c r="KM19" s="250">
        <v>24.6</v>
      </c>
      <c r="KN19" s="250">
        <v>3.8</v>
      </c>
      <c r="KO19" s="250"/>
      <c r="KP19" s="250">
        <v>0</v>
      </c>
      <c r="KQ19" s="92"/>
      <c r="KR19" s="93">
        <v>0.50226244343891402</v>
      </c>
      <c r="KS19" s="264">
        <v>36</v>
      </c>
      <c r="KT19" s="265">
        <v>42.5</v>
      </c>
      <c r="KU19" s="264">
        <v>-22.66</v>
      </c>
      <c r="KV19" s="265">
        <v>-28.2</v>
      </c>
      <c r="KW19" s="265">
        <v>-28.2</v>
      </c>
      <c r="KX19" s="265">
        <v>321</v>
      </c>
      <c r="KY19" s="265">
        <v>-16.600000000000001</v>
      </c>
      <c r="KZ19" s="265">
        <v>-16</v>
      </c>
      <c r="LA19" s="265">
        <v>321</v>
      </c>
      <c r="LB19" s="265">
        <v>-22.4</v>
      </c>
      <c r="LC19" s="265">
        <v>-22.1</v>
      </c>
      <c r="LD19" s="265">
        <v>321</v>
      </c>
      <c r="LE19" s="118">
        <v>42353</v>
      </c>
      <c r="LF19" s="454">
        <v>0</v>
      </c>
      <c r="LG19" s="454"/>
      <c r="LH19" s="455">
        <v>36</v>
      </c>
      <c r="LI19" s="455">
        <v>47.46</v>
      </c>
      <c r="LJ19" s="455">
        <v>-26.26</v>
      </c>
      <c r="LK19" s="455">
        <v>-34.6</v>
      </c>
      <c r="LL19" s="455">
        <v>-34.6</v>
      </c>
      <c r="LM19" s="455">
        <v>341</v>
      </c>
      <c r="LN19" s="455">
        <v>-26.6</v>
      </c>
      <c r="LO19" s="455">
        <v>-26.6</v>
      </c>
      <c r="LP19" s="455">
        <v>341</v>
      </c>
      <c r="LQ19" s="455">
        <v>-30.6</v>
      </c>
      <c r="LR19" s="455">
        <v>-30.6</v>
      </c>
      <c r="LS19" s="455">
        <v>341</v>
      </c>
      <c r="LT19" s="500">
        <v>45.66</v>
      </c>
      <c r="LU19" s="693">
        <v>-22.54</v>
      </c>
      <c r="LV19" s="500"/>
      <c r="LW19" s="500"/>
      <c r="LX19" s="500">
        <v>-18.100000000000001</v>
      </c>
      <c r="LY19" s="500">
        <v>2</v>
      </c>
      <c r="LZ19" s="690">
        <v>61.909972000000003</v>
      </c>
      <c r="MA19" s="455"/>
      <c r="MC19" s="253">
        <v>22</v>
      </c>
      <c r="MD19" s="274"/>
      <c r="ME19" s="581">
        <v>18</v>
      </c>
      <c r="MF19" s="135">
        <v>42270</v>
      </c>
      <c r="MI19" s="586"/>
      <c r="MQ19" s="135">
        <v>42007</v>
      </c>
      <c r="MR19" s="238">
        <v>7.2</v>
      </c>
      <c r="MS19" s="585"/>
      <c r="MT19" s="133">
        <v>1</v>
      </c>
      <c r="MU19" s="133">
        <v>0</v>
      </c>
      <c r="MV19" s="133">
        <v>0</v>
      </c>
      <c r="MW19" s="133">
        <v>1</v>
      </c>
      <c r="MX19" s="133">
        <v>0</v>
      </c>
      <c r="MY19" s="238">
        <v>1</v>
      </c>
      <c r="MZ19" s="238">
        <v>133.19999999999999</v>
      </c>
      <c r="NA19" s="133">
        <v>22</v>
      </c>
      <c r="NB19" s="238">
        <v>7</v>
      </c>
      <c r="ND19" s="876" t="s">
        <v>64</v>
      </c>
      <c r="NE19" s="877" t="s">
        <v>64</v>
      </c>
      <c r="NF19" s="877" t="s">
        <v>64</v>
      </c>
      <c r="NG19" s="877" t="s">
        <v>64</v>
      </c>
      <c r="NH19" s="877" t="s">
        <v>64</v>
      </c>
      <c r="NI19" s="877" t="s">
        <v>64</v>
      </c>
      <c r="NJ19" s="877" t="s">
        <v>64</v>
      </c>
      <c r="NK19" s="877" t="s">
        <v>64</v>
      </c>
      <c r="NL19" s="877" t="s">
        <v>64</v>
      </c>
      <c r="NM19" s="877" t="s">
        <v>64</v>
      </c>
      <c r="NN19" s="877" t="s">
        <v>64</v>
      </c>
      <c r="NO19" s="877" t="s">
        <v>64</v>
      </c>
      <c r="NP19" s="877" t="s">
        <v>64</v>
      </c>
      <c r="NQ19" s="877" t="s">
        <v>64</v>
      </c>
      <c r="NR19" s="877" t="s">
        <v>64</v>
      </c>
      <c r="NS19" s="877" t="s">
        <v>64</v>
      </c>
      <c r="NT19" s="877" t="s">
        <v>64</v>
      </c>
      <c r="NU19" s="877" t="s">
        <v>64</v>
      </c>
      <c r="NV19" s="877" t="s">
        <v>64</v>
      </c>
      <c r="NW19" s="877" t="s">
        <v>64</v>
      </c>
      <c r="NX19" s="877" t="s">
        <v>64</v>
      </c>
      <c r="NY19" s="877" t="s">
        <v>64</v>
      </c>
      <c r="NZ19" s="877" t="s">
        <v>64</v>
      </c>
      <c r="OA19" s="877" t="s">
        <v>64</v>
      </c>
      <c r="OB19" s="877" t="s">
        <v>64</v>
      </c>
      <c r="OC19" s="877" t="s">
        <v>64</v>
      </c>
      <c r="OD19" s="877" t="s">
        <v>64</v>
      </c>
      <c r="OE19" s="877" t="s">
        <v>64</v>
      </c>
      <c r="OF19" s="877" t="s">
        <v>64</v>
      </c>
      <c r="OG19" s="877" t="s">
        <v>64</v>
      </c>
      <c r="OH19" s="877" t="s">
        <v>64</v>
      </c>
      <c r="OI19" s="877" t="s">
        <v>64</v>
      </c>
      <c r="OJ19" s="877" t="s">
        <v>64</v>
      </c>
      <c r="OK19" s="877" t="s">
        <v>64</v>
      </c>
      <c r="OL19" s="877" t="s">
        <v>64</v>
      </c>
    </row>
    <row r="20" spans="1:402" s="289" customFormat="1" x14ac:dyDescent="0.25">
      <c r="A20" s="274">
        <v>19</v>
      </c>
      <c r="B20" s="221">
        <v>0</v>
      </c>
      <c r="C20" s="221">
        <v>0</v>
      </c>
      <c r="D20" s="206">
        <v>1</v>
      </c>
      <c r="E20" s="274">
        <v>19</v>
      </c>
      <c r="F20" s="880">
        <v>19</v>
      </c>
      <c r="G20" s="883"/>
      <c r="H20" s="167" t="s">
        <v>501</v>
      </c>
      <c r="I20" s="644" t="s">
        <v>502</v>
      </c>
      <c r="J20" s="284">
        <v>21355</v>
      </c>
      <c r="K20" s="256">
        <v>57</v>
      </c>
      <c r="L20" s="342">
        <v>102</v>
      </c>
      <c r="M20" s="342">
        <v>165</v>
      </c>
      <c r="N20" s="342">
        <v>37.465564738292017</v>
      </c>
      <c r="O20" s="210">
        <v>2.0782474495990106</v>
      </c>
      <c r="P20" s="208">
        <v>1</v>
      </c>
      <c r="Q20" s="61">
        <v>165</v>
      </c>
      <c r="R20" s="61">
        <v>105</v>
      </c>
      <c r="S20" s="61">
        <v>0</v>
      </c>
      <c r="T20" s="62">
        <v>2</v>
      </c>
      <c r="U20" s="325">
        <v>0</v>
      </c>
      <c r="V20" s="325"/>
      <c r="W20" s="325">
        <v>1</v>
      </c>
      <c r="X20" s="335">
        <v>0</v>
      </c>
      <c r="Y20" s="325">
        <v>1</v>
      </c>
      <c r="Z20" s="325">
        <v>0</v>
      </c>
      <c r="AA20" s="329">
        <v>0</v>
      </c>
      <c r="AB20" s="328">
        <v>1</v>
      </c>
      <c r="AC20" s="61"/>
      <c r="AD20" s="133"/>
      <c r="AE20" s="61"/>
      <c r="AF20" s="592">
        <v>104</v>
      </c>
      <c r="AG20" s="602">
        <v>0.94</v>
      </c>
      <c r="AH20" s="603">
        <v>61</v>
      </c>
      <c r="AI20" s="603">
        <v>1</v>
      </c>
      <c r="AJ20" s="602">
        <v>13.8</v>
      </c>
      <c r="AK20" s="603">
        <v>44</v>
      </c>
      <c r="AL20" s="603"/>
      <c r="AM20" s="605">
        <v>71.5</v>
      </c>
      <c r="AN20" s="214">
        <v>4.2696974496999616</v>
      </c>
      <c r="AO20" s="212">
        <v>211</v>
      </c>
      <c r="AP20" s="212">
        <v>122</v>
      </c>
      <c r="AQ20" s="212">
        <v>64</v>
      </c>
      <c r="AR20" s="212">
        <v>126</v>
      </c>
      <c r="AS20" s="215">
        <v>3.56</v>
      </c>
      <c r="AT20" s="212">
        <v>13</v>
      </c>
      <c r="AU20" s="556">
        <v>42227</v>
      </c>
      <c r="AV20" s="557">
        <v>42201</v>
      </c>
      <c r="AW20" s="211">
        <v>0.94</v>
      </c>
      <c r="AX20" s="211">
        <v>30</v>
      </c>
      <c r="AY20" s="211">
        <v>8.6999999999999993</v>
      </c>
      <c r="AZ20" s="602">
        <v>143</v>
      </c>
      <c r="BA20" s="558">
        <v>42227</v>
      </c>
      <c r="BB20" s="65">
        <v>36.24</v>
      </c>
      <c r="BC20" s="217"/>
      <c r="BD20" s="66">
        <v>36.24</v>
      </c>
      <c r="BE20" s="218">
        <v>356.37396059110836</v>
      </c>
      <c r="BF20" s="66">
        <v>119.7</v>
      </c>
      <c r="BG20" s="68">
        <v>1.5591881890047754</v>
      </c>
      <c r="BH20" s="219">
        <v>1.5591881890047754</v>
      </c>
      <c r="BI20" s="219">
        <v>2.5519059636455994</v>
      </c>
      <c r="BJ20" s="219">
        <v>2.0780941504064105</v>
      </c>
      <c r="BK20" s="66">
        <v>2.81</v>
      </c>
      <c r="BL20" s="66">
        <v>0.85</v>
      </c>
      <c r="BM20" s="66">
        <v>56</v>
      </c>
      <c r="BN20" s="66">
        <v>1.33</v>
      </c>
      <c r="BO20" s="571">
        <v>88.6</v>
      </c>
      <c r="BP20" s="66">
        <v>54</v>
      </c>
      <c r="BQ20" s="66">
        <v>25</v>
      </c>
      <c r="BR20" s="66">
        <v>7</v>
      </c>
      <c r="BS20" s="66">
        <v>20</v>
      </c>
      <c r="BT20" s="61" t="s">
        <v>503</v>
      </c>
      <c r="BU20" s="61"/>
      <c r="BV20" s="61">
        <v>0</v>
      </c>
      <c r="BW20" s="61">
        <v>0</v>
      </c>
      <c r="BX20" s="61"/>
      <c r="BY20" s="61">
        <v>0</v>
      </c>
      <c r="BZ20" s="61"/>
      <c r="CA20" s="61"/>
      <c r="CB20" s="61"/>
      <c r="CC20" s="208">
        <v>0</v>
      </c>
      <c r="CD20" s="220">
        <v>0</v>
      </c>
      <c r="CE20" s="220">
        <v>0</v>
      </c>
      <c r="CF20" s="220">
        <v>0</v>
      </c>
      <c r="CG20" s="220">
        <v>0</v>
      </c>
      <c r="CH20" s="220">
        <v>0</v>
      </c>
      <c r="CI20" s="220">
        <v>0</v>
      </c>
      <c r="CJ20" s="114">
        <v>1</v>
      </c>
      <c r="CK20" s="114">
        <v>0</v>
      </c>
      <c r="CL20" s="114">
        <v>1</v>
      </c>
      <c r="CM20" s="114">
        <v>0</v>
      </c>
      <c r="CN20" s="114">
        <v>0</v>
      </c>
      <c r="CO20" s="114">
        <v>0</v>
      </c>
      <c r="CP20" s="326">
        <v>0</v>
      </c>
      <c r="CQ20" s="326">
        <v>0</v>
      </c>
      <c r="CR20" s="326">
        <v>0</v>
      </c>
      <c r="CS20" s="326">
        <v>0</v>
      </c>
      <c r="CT20" s="326">
        <v>0</v>
      </c>
      <c r="CU20" s="326">
        <v>0</v>
      </c>
      <c r="CV20" s="299">
        <v>13.2</v>
      </c>
      <c r="CW20" s="299">
        <v>1.02</v>
      </c>
      <c r="CX20" s="299">
        <v>3.8</v>
      </c>
      <c r="CY20" s="299"/>
      <c r="CZ20" s="221"/>
      <c r="DA20" s="221"/>
      <c r="DB20" s="221"/>
      <c r="DC20" s="221"/>
      <c r="DD20" s="221"/>
      <c r="DE20" s="61">
        <v>0</v>
      </c>
      <c r="DF20" s="90">
        <v>0</v>
      </c>
      <c r="DG20" s="61"/>
      <c r="DH20" s="61"/>
      <c r="DI20" s="61"/>
      <c r="DJ20" s="90">
        <v>1</v>
      </c>
      <c r="DK20" s="90">
        <v>0</v>
      </c>
      <c r="DL20" s="90"/>
      <c r="DM20" s="61"/>
      <c r="DN20" s="254">
        <v>0</v>
      </c>
      <c r="DO20" s="208">
        <v>0</v>
      </c>
      <c r="DP20" s="208">
        <v>0</v>
      </c>
      <c r="DQ20" s="208">
        <v>0</v>
      </c>
      <c r="DR20" s="208">
        <v>0</v>
      </c>
      <c r="DS20" s="212">
        <v>0</v>
      </c>
      <c r="DT20" s="208">
        <v>0</v>
      </c>
      <c r="DU20" s="208">
        <v>0</v>
      </c>
      <c r="DV20" s="208">
        <v>0</v>
      </c>
      <c r="DW20" s="208">
        <v>0</v>
      </c>
      <c r="DX20" s="208">
        <v>0</v>
      </c>
      <c r="DY20" s="206">
        <v>0</v>
      </c>
      <c r="EB20" s="223">
        <v>1</v>
      </c>
      <c r="EC20" s="223">
        <v>1</v>
      </c>
      <c r="ED20" s="223">
        <v>60</v>
      </c>
      <c r="EE20" s="223"/>
      <c r="EG20" s="258">
        <v>42227</v>
      </c>
      <c r="EH20" s="133">
        <v>2.41</v>
      </c>
      <c r="EI20" s="225">
        <v>97</v>
      </c>
      <c r="EJ20" s="225">
        <v>74</v>
      </c>
      <c r="EK20" s="225"/>
      <c r="EL20" s="225">
        <v>111</v>
      </c>
      <c r="EM20" s="225">
        <v>80</v>
      </c>
      <c r="EN20" s="133" t="s">
        <v>408</v>
      </c>
      <c r="EO20" s="274">
        <v>19</v>
      </c>
      <c r="EP20" s="135">
        <v>42227</v>
      </c>
      <c r="EQ20" s="136" t="s">
        <v>383</v>
      </c>
      <c r="ER20" s="61">
        <v>165</v>
      </c>
      <c r="ES20" s="61">
        <v>105</v>
      </c>
      <c r="ET20" s="61">
        <v>59</v>
      </c>
      <c r="EU20" s="133">
        <v>0</v>
      </c>
      <c r="EV20" s="133"/>
      <c r="EW20" s="133">
        <v>9</v>
      </c>
      <c r="EX20" s="133">
        <v>7</v>
      </c>
      <c r="EY20" s="133">
        <v>50</v>
      </c>
      <c r="EZ20" s="133">
        <v>28</v>
      </c>
      <c r="FA20" s="133">
        <v>14</v>
      </c>
      <c r="FB20" s="133">
        <v>15</v>
      </c>
      <c r="FC20" s="133">
        <v>40</v>
      </c>
      <c r="FD20" s="133">
        <v>18</v>
      </c>
      <c r="FE20" s="133">
        <v>28</v>
      </c>
      <c r="FF20" s="133">
        <v>140</v>
      </c>
      <c r="FG20" s="133">
        <v>310</v>
      </c>
      <c r="FH20" s="91">
        <v>120</v>
      </c>
      <c r="FI20" s="91">
        <v>295</v>
      </c>
      <c r="FJ20" s="227">
        <v>52.2</v>
      </c>
      <c r="FK20" s="227">
        <v>25.117317001915136</v>
      </c>
      <c r="FL20" s="228">
        <v>134.65</v>
      </c>
      <c r="FM20" s="228">
        <v>56.349999999999994</v>
      </c>
      <c r="FN20" s="228">
        <v>64.790167323905621</v>
      </c>
      <c r="FO20" s="228">
        <v>27.114191821032907</v>
      </c>
      <c r="FP20" s="228">
        <v>58.150761232825857</v>
      </c>
      <c r="FQ20" s="228"/>
      <c r="FR20" s="193">
        <v>0</v>
      </c>
      <c r="FS20" s="230">
        <v>76</v>
      </c>
      <c r="FT20" s="230">
        <v>98</v>
      </c>
      <c r="FU20" s="230">
        <v>180</v>
      </c>
      <c r="FV20" s="229">
        <v>5.9</v>
      </c>
      <c r="FW20" s="229">
        <v>7.7</v>
      </c>
      <c r="FX20" s="229">
        <v>12.881355932203389</v>
      </c>
      <c r="FY20" s="229">
        <v>0.77551020408163263</v>
      </c>
      <c r="FZ20" s="133">
        <v>34.799999999999997</v>
      </c>
      <c r="GA20" s="129">
        <v>23.1</v>
      </c>
      <c r="GB20" s="238">
        <v>6.9</v>
      </c>
      <c r="GC20" s="238">
        <v>3.4</v>
      </c>
      <c r="GD20" s="238">
        <v>13.9</v>
      </c>
      <c r="GE20" s="238">
        <v>85.5</v>
      </c>
      <c r="GF20" s="238">
        <v>28</v>
      </c>
      <c r="GG20" s="133">
        <v>0</v>
      </c>
      <c r="GH20" s="133">
        <v>1</v>
      </c>
      <c r="GI20" s="133">
        <v>1</v>
      </c>
      <c r="GJ20" s="133">
        <v>0</v>
      </c>
      <c r="GK20" s="231">
        <v>11</v>
      </c>
      <c r="GL20" s="133">
        <v>0</v>
      </c>
      <c r="GM20" s="133">
        <v>0</v>
      </c>
      <c r="GN20" s="133">
        <v>0</v>
      </c>
      <c r="GO20" s="133">
        <v>0</v>
      </c>
      <c r="GP20" s="61">
        <v>41</v>
      </c>
      <c r="GQ20" s="106">
        <v>19.728160863573191</v>
      </c>
      <c r="GR20" s="111">
        <v>0.46956521739130436</v>
      </c>
      <c r="GS20" s="61">
        <v>0</v>
      </c>
      <c r="GT20" s="111">
        <v>0.41935483870967744</v>
      </c>
      <c r="GU20" s="62">
        <v>0</v>
      </c>
      <c r="GV20" s="106">
        <v>15.2</v>
      </c>
      <c r="GW20" s="61">
        <v>0</v>
      </c>
      <c r="GX20" s="106">
        <v>28</v>
      </c>
      <c r="GY20" s="61">
        <v>0</v>
      </c>
      <c r="GZ20" s="745">
        <v>21</v>
      </c>
      <c r="HA20" s="133">
        <v>19</v>
      </c>
      <c r="HB20" s="133">
        <v>0.4</v>
      </c>
      <c r="HC20" s="269">
        <v>0</v>
      </c>
      <c r="HD20" s="236"/>
      <c r="HE20" s="236"/>
      <c r="HF20" s="270"/>
      <c r="HG20" s="273"/>
      <c r="HH20" s="270"/>
      <c r="HI20" s="273"/>
      <c r="HJ20" s="270"/>
      <c r="HK20" s="273"/>
      <c r="HL20" s="270"/>
      <c r="HM20" s="236"/>
      <c r="HN20" s="271"/>
      <c r="HO20" s="271"/>
      <c r="HP20" s="273"/>
      <c r="HQ20" s="270"/>
      <c r="HR20" s="273"/>
      <c r="HS20" s="270"/>
      <c r="HT20" s="273"/>
      <c r="HU20" s="270"/>
      <c r="HV20" s="273"/>
      <c r="HW20" s="144"/>
      <c r="HX20" s="237"/>
      <c r="HY20" s="238">
        <v>28.1</v>
      </c>
      <c r="HZ20" s="237">
        <v>6.3</v>
      </c>
      <c r="IA20" s="237">
        <v>25.1</v>
      </c>
      <c r="IB20" s="237">
        <v>5.7</v>
      </c>
      <c r="IC20" s="237">
        <v>19.5</v>
      </c>
      <c r="ID20" s="237">
        <v>5.5</v>
      </c>
      <c r="IE20" s="237">
        <v>93.742789417989428</v>
      </c>
      <c r="IF20" s="237">
        <v>45.10665437654054</v>
      </c>
      <c r="IG20" s="103"/>
      <c r="IH20" s="161">
        <v>0.44</v>
      </c>
      <c r="II20" s="161">
        <v>1088</v>
      </c>
      <c r="IJ20" s="161">
        <v>1072</v>
      </c>
      <c r="IK20" s="161">
        <v>1109</v>
      </c>
      <c r="IL20" s="161">
        <v>1228</v>
      </c>
      <c r="IM20" s="161">
        <v>1171</v>
      </c>
      <c r="IN20" s="161">
        <v>1098</v>
      </c>
      <c r="IO20" s="161"/>
      <c r="IP20" s="106">
        <v>1127.6666666666667</v>
      </c>
      <c r="IQ20" s="161">
        <v>1749</v>
      </c>
      <c r="IR20" s="161">
        <v>322</v>
      </c>
      <c r="IS20" s="61"/>
      <c r="IT20" s="161">
        <v>304</v>
      </c>
      <c r="IU20" s="161">
        <v>278</v>
      </c>
      <c r="IV20" s="161">
        <v>342</v>
      </c>
      <c r="IW20" s="161">
        <v>354</v>
      </c>
      <c r="IX20" s="161"/>
      <c r="IY20" s="61">
        <v>320</v>
      </c>
      <c r="IZ20" s="161">
        <v>185</v>
      </c>
      <c r="JA20" s="240">
        <v>25.930700804496386</v>
      </c>
      <c r="JB20" s="241">
        <v>0</v>
      </c>
      <c r="JC20" s="90">
        <v>1</v>
      </c>
      <c r="JD20" s="261">
        <v>0</v>
      </c>
      <c r="JE20" s="261">
        <v>0</v>
      </c>
      <c r="JF20" s="261"/>
      <c r="JG20" s="90">
        <v>0</v>
      </c>
      <c r="JH20" s="90">
        <v>0</v>
      </c>
      <c r="JI20" s="90">
        <v>0</v>
      </c>
      <c r="JJ20" s="90"/>
      <c r="JK20" s="61"/>
      <c r="JL20" s="285">
        <v>56.75</v>
      </c>
      <c r="JM20" s="243">
        <v>19</v>
      </c>
      <c r="JN20" s="244">
        <v>42227</v>
      </c>
      <c r="JO20" s="69">
        <v>43175</v>
      </c>
      <c r="JP20" s="201">
        <v>0</v>
      </c>
      <c r="JQ20" s="69">
        <v>43175</v>
      </c>
      <c r="JR20" s="245">
        <v>31</v>
      </c>
      <c r="JS20" s="243">
        <v>0</v>
      </c>
      <c r="JT20" s="69">
        <v>43175</v>
      </c>
      <c r="JU20" s="245">
        <v>31</v>
      </c>
      <c r="JV20" s="243">
        <v>0</v>
      </c>
      <c r="JW20" s="246">
        <v>43175</v>
      </c>
      <c r="JX20" s="245">
        <v>31</v>
      </c>
      <c r="JY20" s="245">
        <v>31</v>
      </c>
      <c r="JZ20" s="245">
        <v>948</v>
      </c>
      <c r="KA20" s="247"/>
      <c r="KB20" s="245"/>
      <c r="KC20" s="248"/>
      <c r="KD20" s="63">
        <v>0</v>
      </c>
      <c r="KE20" s="263">
        <v>1</v>
      </c>
      <c r="KF20" s="263" t="s">
        <v>390</v>
      </c>
      <c r="KG20" s="250">
        <v>146.4</v>
      </c>
      <c r="KH20" s="250">
        <v>70.400000000000006</v>
      </c>
      <c r="KI20" s="250">
        <v>51.6</v>
      </c>
      <c r="KJ20" s="251">
        <v>-20.9</v>
      </c>
      <c r="KK20" s="250">
        <v>-17.5</v>
      </c>
      <c r="KL20" s="250">
        <v>51.06</v>
      </c>
      <c r="KM20" s="250">
        <v>28</v>
      </c>
      <c r="KN20" s="250">
        <v>6.4</v>
      </c>
      <c r="KO20" s="250"/>
      <c r="KP20" s="250">
        <v>0</v>
      </c>
      <c r="KQ20" s="92"/>
      <c r="KR20" s="93">
        <v>0.46956521739130436</v>
      </c>
      <c r="KS20" s="264">
        <v>63</v>
      </c>
      <c r="KT20" s="265">
        <v>52.7</v>
      </c>
      <c r="KU20" s="264">
        <v>-31.4</v>
      </c>
      <c r="KV20" s="265">
        <v>-34.5</v>
      </c>
      <c r="KW20" s="265">
        <v>-34.5</v>
      </c>
      <c r="KX20" s="265">
        <v>387</v>
      </c>
      <c r="KY20" s="265">
        <v>-31.4</v>
      </c>
      <c r="KZ20" s="265">
        <v>-31.4</v>
      </c>
      <c r="LA20" s="265">
        <v>387</v>
      </c>
      <c r="LB20" s="265">
        <v>-32.9</v>
      </c>
      <c r="LC20" s="265">
        <v>-32.9</v>
      </c>
      <c r="LD20" s="265">
        <v>387</v>
      </c>
      <c r="LE20" s="118">
        <v>42227</v>
      </c>
      <c r="LF20" s="454">
        <v>0</v>
      </c>
      <c r="LG20" s="454"/>
      <c r="LH20" s="455">
        <v>63</v>
      </c>
      <c r="LI20" s="455">
        <v>48</v>
      </c>
      <c r="LJ20" s="455">
        <v>-28.53</v>
      </c>
      <c r="LK20" s="455">
        <v>-29.2</v>
      </c>
      <c r="LL20" s="455">
        <v>-29</v>
      </c>
      <c r="LM20" s="455">
        <v>333</v>
      </c>
      <c r="LN20" s="455">
        <v>-27.2</v>
      </c>
      <c r="LO20" s="455">
        <v>-26.5</v>
      </c>
      <c r="LP20" s="455">
        <v>333</v>
      </c>
      <c r="LQ20" s="455">
        <v>-28.2</v>
      </c>
      <c r="LR20" s="455">
        <v>-27.8</v>
      </c>
      <c r="LS20" s="455">
        <v>333</v>
      </c>
      <c r="LT20" s="500">
        <v>49.09</v>
      </c>
      <c r="LU20" s="693">
        <v>-29.46</v>
      </c>
      <c r="LV20" s="500"/>
      <c r="LW20" s="500"/>
      <c r="LX20" s="500">
        <v>-15.5</v>
      </c>
      <c r="LY20" s="500">
        <v>3</v>
      </c>
      <c r="LZ20" s="690"/>
      <c r="MA20" s="455"/>
      <c r="MC20" s="253"/>
      <c r="MD20" s="274"/>
      <c r="ME20" s="581">
        <v>19</v>
      </c>
      <c r="MF20" s="135">
        <v>42201</v>
      </c>
      <c r="MI20" s="584">
        <v>42.8</v>
      </c>
      <c r="MQ20" s="135"/>
      <c r="MR20" s="585"/>
      <c r="MS20" s="585"/>
      <c r="MT20" s="133">
        <v>0</v>
      </c>
      <c r="MU20" s="585"/>
      <c r="MV20" s="585"/>
      <c r="MW20" s="585"/>
      <c r="MX20" s="585"/>
      <c r="MY20" s="585"/>
      <c r="MZ20" s="238">
        <v>71.5</v>
      </c>
      <c r="NA20" s="585"/>
      <c r="NB20" s="238">
        <v>4</v>
      </c>
      <c r="ND20" s="876" t="s">
        <v>64</v>
      </c>
      <c r="NE20" s="877" t="s">
        <v>64</v>
      </c>
      <c r="NF20" s="877" t="s">
        <v>64</v>
      </c>
      <c r="NG20" s="877" t="s">
        <v>64</v>
      </c>
      <c r="NH20" s="877" t="s">
        <v>64</v>
      </c>
      <c r="NI20" s="877" t="s">
        <v>64</v>
      </c>
      <c r="NJ20" s="877" t="s">
        <v>64</v>
      </c>
      <c r="NK20" s="877" t="s">
        <v>64</v>
      </c>
      <c r="NL20" s="877" t="s">
        <v>64</v>
      </c>
      <c r="NM20" s="877" t="s">
        <v>64</v>
      </c>
      <c r="NN20" s="877" t="s">
        <v>64</v>
      </c>
      <c r="NO20" s="877" t="s">
        <v>64</v>
      </c>
      <c r="NP20" s="877" t="s">
        <v>64</v>
      </c>
      <c r="NQ20" s="877" t="s">
        <v>64</v>
      </c>
      <c r="NR20" s="877" t="s">
        <v>64</v>
      </c>
      <c r="NS20" s="877" t="s">
        <v>64</v>
      </c>
      <c r="NT20" s="877" t="s">
        <v>64</v>
      </c>
      <c r="NU20" s="877" t="s">
        <v>64</v>
      </c>
      <c r="NV20" s="877" t="s">
        <v>64</v>
      </c>
      <c r="NW20" s="877" t="s">
        <v>64</v>
      </c>
      <c r="NX20" s="877" t="s">
        <v>64</v>
      </c>
      <c r="NY20" s="877" t="s">
        <v>64</v>
      </c>
      <c r="NZ20" s="877" t="s">
        <v>64</v>
      </c>
      <c r="OA20" s="877" t="s">
        <v>64</v>
      </c>
      <c r="OB20" s="877" t="s">
        <v>64</v>
      </c>
      <c r="OC20" s="877" t="s">
        <v>64</v>
      </c>
      <c r="OD20" s="877" t="s">
        <v>64</v>
      </c>
      <c r="OE20" s="877" t="s">
        <v>64</v>
      </c>
      <c r="OF20" s="877" t="s">
        <v>64</v>
      </c>
      <c r="OG20" s="877" t="s">
        <v>64</v>
      </c>
      <c r="OH20" s="877" t="s">
        <v>64</v>
      </c>
      <c r="OI20" s="877" t="s">
        <v>64</v>
      </c>
      <c r="OJ20" s="877" t="s">
        <v>64</v>
      </c>
      <c r="OK20" s="877" t="s">
        <v>64</v>
      </c>
      <c r="OL20" s="877" t="s">
        <v>64</v>
      </c>
    </row>
    <row r="21" spans="1:402" s="221" customFormat="1" x14ac:dyDescent="0.25">
      <c r="A21" s="221">
        <v>20</v>
      </c>
      <c r="B21" s="221">
        <v>0</v>
      </c>
      <c r="C21" s="221">
        <v>1</v>
      </c>
      <c r="D21" s="206">
        <v>2</v>
      </c>
      <c r="E21" s="267">
        <v>21</v>
      </c>
      <c r="F21" s="880">
        <v>21</v>
      </c>
      <c r="G21" s="883"/>
      <c r="H21" s="639" t="s">
        <v>444</v>
      </c>
      <c r="I21" s="639" t="s">
        <v>504</v>
      </c>
      <c r="J21" s="284">
        <v>16147</v>
      </c>
      <c r="K21" s="256">
        <v>71</v>
      </c>
      <c r="L21" s="342">
        <v>105</v>
      </c>
      <c r="M21" s="342">
        <v>163</v>
      </c>
      <c r="N21" s="342">
        <v>39.519741051601493</v>
      </c>
      <c r="O21" s="210">
        <v>2.0854884500423663</v>
      </c>
      <c r="P21" s="208">
        <v>1</v>
      </c>
      <c r="Q21" s="61">
        <v>120</v>
      </c>
      <c r="R21" s="61">
        <v>75</v>
      </c>
      <c r="S21" s="61">
        <v>0</v>
      </c>
      <c r="T21" s="62">
        <v>2</v>
      </c>
      <c r="U21" s="325">
        <v>1</v>
      </c>
      <c r="V21" s="325">
        <v>2</v>
      </c>
      <c r="W21" s="325">
        <v>1</v>
      </c>
      <c r="X21" s="335">
        <v>1</v>
      </c>
      <c r="Y21" s="325">
        <v>1</v>
      </c>
      <c r="Z21" s="325">
        <v>0</v>
      </c>
      <c r="AA21" s="329">
        <v>0</v>
      </c>
      <c r="AB21" s="328">
        <v>1</v>
      </c>
      <c r="AC21" s="61"/>
      <c r="AD21" s="61"/>
      <c r="AE21" s="61"/>
      <c r="AF21" s="592">
        <v>223</v>
      </c>
      <c r="AG21" s="602">
        <v>1.08</v>
      </c>
      <c r="AH21" s="603">
        <v>50</v>
      </c>
      <c r="AI21" s="603">
        <v>0</v>
      </c>
      <c r="AJ21" s="602">
        <v>11.1</v>
      </c>
      <c r="AK21" s="603">
        <v>34</v>
      </c>
      <c r="AL21" s="603"/>
      <c r="AM21" s="605">
        <v>3725</v>
      </c>
      <c r="AN21" s="214">
        <v>8.2228221308136593</v>
      </c>
      <c r="AO21" s="212"/>
      <c r="AP21" s="212"/>
      <c r="AQ21" s="212"/>
      <c r="AR21" s="212"/>
      <c r="AS21" s="215">
        <v>1.3</v>
      </c>
      <c r="AT21" s="212"/>
      <c r="AU21" s="556">
        <v>42248</v>
      </c>
      <c r="AV21" s="557">
        <v>42160</v>
      </c>
      <c r="AW21" s="211">
        <v>1.08</v>
      </c>
      <c r="AX21" s="211">
        <v>35</v>
      </c>
      <c r="AY21" s="211"/>
      <c r="AZ21" s="602">
        <v>140</v>
      </c>
      <c r="BA21" s="558">
        <v>42163</v>
      </c>
      <c r="BB21" s="65">
        <v>35.450000000000003</v>
      </c>
      <c r="BC21" s="217"/>
      <c r="BD21" s="66">
        <v>35.450000000000003</v>
      </c>
      <c r="BE21" s="218">
        <v>308.7807722985039</v>
      </c>
      <c r="BF21" s="66">
        <v>303</v>
      </c>
      <c r="BG21" s="68">
        <v>1.5496162395190853</v>
      </c>
      <c r="BH21" s="219">
        <v>1.5496162395190853</v>
      </c>
      <c r="BI21" s="219">
        <v>2.489650249096842</v>
      </c>
      <c r="BJ21" s="219">
        <v>2.4814426285023048</v>
      </c>
      <c r="BK21" s="66">
        <v>2.4900000000000002</v>
      </c>
      <c r="BL21" s="66">
        <v>1.67</v>
      </c>
      <c r="BM21" s="66">
        <v>49</v>
      </c>
      <c r="BN21" s="66">
        <v>1.3</v>
      </c>
      <c r="BO21" s="571">
        <v>613.79999999999995</v>
      </c>
      <c r="BP21" s="66">
        <v>74</v>
      </c>
      <c r="BQ21" s="66">
        <v>165</v>
      </c>
      <c r="BR21" s="66">
        <v>13</v>
      </c>
      <c r="BS21" s="66">
        <v>12</v>
      </c>
      <c r="BT21" s="69">
        <v>42159</v>
      </c>
      <c r="BU21" s="61" t="s">
        <v>505</v>
      </c>
      <c r="BV21" s="61">
        <v>0</v>
      </c>
      <c r="BW21" s="61"/>
      <c r="BX21" s="61"/>
      <c r="BY21" s="61">
        <v>0</v>
      </c>
      <c r="BZ21" s="61"/>
      <c r="CA21" s="61"/>
      <c r="CB21" s="61"/>
      <c r="CC21" s="208">
        <v>1</v>
      </c>
      <c r="CD21" s="220">
        <v>0</v>
      </c>
      <c r="CE21" s="220">
        <v>0</v>
      </c>
      <c r="CF21" s="220">
        <v>0</v>
      </c>
      <c r="CG21" s="220">
        <v>1</v>
      </c>
      <c r="CH21" s="220">
        <v>0</v>
      </c>
      <c r="CI21" s="220">
        <v>0</v>
      </c>
      <c r="CJ21" s="114">
        <v>0</v>
      </c>
      <c r="CK21" s="114">
        <v>1</v>
      </c>
      <c r="CL21" s="114">
        <v>0</v>
      </c>
      <c r="CM21" s="114">
        <v>1</v>
      </c>
      <c r="CN21" s="114">
        <v>1</v>
      </c>
      <c r="CO21" s="114">
        <v>0</v>
      </c>
      <c r="CP21" s="326">
        <v>1</v>
      </c>
      <c r="CQ21" s="326">
        <v>1</v>
      </c>
      <c r="CR21" s="326">
        <v>0</v>
      </c>
      <c r="CS21" s="326">
        <v>0</v>
      </c>
      <c r="CT21" s="326">
        <v>0</v>
      </c>
      <c r="CU21" s="326"/>
      <c r="CV21" s="299"/>
      <c r="CW21" s="299"/>
      <c r="CX21" s="299"/>
      <c r="CY21" s="299"/>
      <c r="DE21" s="61">
        <v>1</v>
      </c>
      <c r="DF21" s="90">
        <v>1</v>
      </c>
      <c r="DG21" s="61">
        <v>2013</v>
      </c>
      <c r="DH21" s="61">
        <v>1</v>
      </c>
      <c r="DI21" s="61" t="s">
        <v>506</v>
      </c>
      <c r="DJ21" s="90">
        <v>1</v>
      </c>
      <c r="DK21" s="90">
        <v>0</v>
      </c>
      <c r="DL21" s="90"/>
      <c r="DM21" s="61" t="s">
        <v>507</v>
      </c>
      <c r="DN21" s="254">
        <v>1</v>
      </c>
      <c r="DO21" s="208">
        <v>0</v>
      </c>
      <c r="DP21" s="208">
        <v>1</v>
      </c>
      <c r="DQ21" s="208">
        <v>0</v>
      </c>
      <c r="DR21" s="208">
        <v>1</v>
      </c>
      <c r="DS21" s="212">
        <v>1</v>
      </c>
      <c r="DT21" s="208">
        <v>1</v>
      </c>
      <c r="DU21" s="208">
        <v>0</v>
      </c>
      <c r="DV21" s="208">
        <v>1</v>
      </c>
      <c r="DW21" s="208">
        <v>0</v>
      </c>
      <c r="DX21" s="208">
        <v>0</v>
      </c>
      <c r="DY21" s="206">
        <v>0</v>
      </c>
      <c r="EB21" s="223">
        <v>1</v>
      </c>
      <c r="EC21" s="223">
        <v>1</v>
      </c>
      <c r="ED21" s="223"/>
      <c r="EE21" s="223"/>
      <c r="EG21" s="258">
        <v>42248</v>
      </c>
      <c r="EH21" s="133">
        <v>1.63</v>
      </c>
      <c r="EI21" s="225">
        <v>85</v>
      </c>
      <c r="EJ21" s="225">
        <v>60</v>
      </c>
      <c r="EK21" s="225"/>
      <c r="EL21" s="225">
        <v>89</v>
      </c>
      <c r="EM21" s="225">
        <v>60</v>
      </c>
      <c r="EN21" s="133" t="s">
        <v>508</v>
      </c>
      <c r="EO21" s="267">
        <v>21</v>
      </c>
      <c r="EP21" s="135">
        <v>42248</v>
      </c>
      <c r="EQ21" s="164" t="s">
        <v>415</v>
      </c>
      <c r="ER21" s="61">
        <v>120</v>
      </c>
      <c r="ES21" s="61">
        <v>75</v>
      </c>
      <c r="ET21" s="61">
        <v>67</v>
      </c>
      <c r="EU21" s="61">
        <v>0</v>
      </c>
      <c r="EV21" s="61"/>
      <c r="EW21" s="61">
        <v>13</v>
      </c>
      <c r="EX21" s="61">
        <v>11</v>
      </c>
      <c r="EY21" s="61">
        <v>48</v>
      </c>
      <c r="EZ21" s="61">
        <v>24</v>
      </c>
      <c r="FA21" s="61">
        <v>17</v>
      </c>
      <c r="FB21" s="61">
        <v>26</v>
      </c>
      <c r="FC21" s="61">
        <v>44</v>
      </c>
      <c r="FD21" s="61">
        <v>22</v>
      </c>
      <c r="FE21" s="133">
        <v>33</v>
      </c>
      <c r="FF21" s="133">
        <v>160</v>
      </c>
      <c r="FG21" s="133">
        <v>390</v>
      </c>
      <c r="FH21" s="91">
        <v>160</v>
      </c>
      <c r="FI21" s="91">
        <v>390</v>
      </c>
      <c r="FJ21" s="227">
        <v>76.099999999999994</v>
      </c>
      <c r="FK21" s="227">
        <v>36.490252438681232</v>
      </c>
      <c r="FL21" s="228">
        <v>163.69999999999999</v>
      </c>
      <c r="FM21" s="228">
        <v>59.75</v>
      </c>
      <c r="FN21" s="228">
        <v>78.494800580973944</v>
      </c>
      <c r="FO21" s="228">
        <v>28.650362460068379</v>
      </c>
      <c r="FP21" s="228">
        <v>63.500305436774582</v>
      </c>
      <c r="FQ21" s="228"/>
      <c r="FR21" s="193">
        <v>0</v>
      </c>
      <c r="FS21" s="230">
        <v>96</v>
      </c>
      <c r="FT21" s="230">
        <v>126</v>
      </c>
      <c r="FU21" s="230">
        <v>200</v>
      </c>
      <c r="FV21" s="229">
        <v>8</v>
      </c>
      <c r="FW21" s="229">
        <v>11.8</v>
      </c>
      <c r="FX21" s="229">
        <v>12</v>
      </c>
      <c r="FY21" s="229">
        <v>0.76190476190476186</v>
      </c>
      <c r="FZ21" s="133">
        <v>58.5</v>
      </c>
      <c r="GA21" s="129">
        <v>26.4</v>
      </c>
      <c r="GB21" s="238">
        <v>14.4</v>
      </c>
      <c r="GC21" s="238">
        <v>7</v>
      </c>
      <c r="GD21" s="238">
        <v>189.4</v>
      </c>
      <c r="GE21" s="238">
        <v>123.1</v>
      </c>
      <c r="GF21" s="238">
        <v>42.9</v>
      </c>
      <c r="GG21" s="133">
        <v>0</v>
      </c>
      <c r="GH21" s="133">
        <v>1</v>
      </c>
      <c r="GI21" s="133">
        <v>1</v>
      </c>
      <c r="GJ21" s="133">
        <v>0</v>
      </c>
      <c r="GK21" s="231">
        <v>26</v>
      </c>
      <c r="GL21" s="133">
        <v>0</v>
      </c>
      <c r="GM21" s="133">
        <v>0</v>
      </c>
      <c r="GN21" s="133">
        <v>0</v>
      </c>
      <c r="GO21" s="133">
        <v>0</v>
      </c>
      <c r="GP21" s="61">
        <v>31.9</v>
      </c>
      <c r="GQ21" s="106">
        <v>15.296176777844037</v>
      </c>
      <c r="GR21" s="111">
        <v>0.50577367205542723</v>
      </c>
      <c r="GS21" s="61">
        <v>0</v>
      </c>
      <c r="GT21" s="111">
        <v>0.46875</v>
      </c>
      <c r="GU21" s="62">
        <v>0</v>
      </c>
      <c r="GV21" s="106">
        <v>12.1</v>
      </c>
      <c r="GW21" s="61">
        <v>0</v>
      </c>
      <c r="GX21" s="106">
        <v>27</v>
      </c>
      <c r="GY21" s="61">
        <v>0</v>
      </c>
      <c r="GZ21" s="745">
        <v>31</v>
      </c>
      <c r="HA21" s="133">
        <v>13</v>
      </c>
      <c r="HB21" s="133">
        <v>0.5</v>
      </c>
      <c r="HC21" s="144">
        <v>1</v>
      </c>
      <c r="HD21" s="236">
        <v>142.74063599999999</v>
      </c>
      <c r="HE21" s="236">
        <v>149.877668</v>
      </c>
      <c r="HF21" s="144">
        <v>64.819747000000007</v>
      </c>
      <c r="HG21" s="236">
        <v>133.86789200000001</v>
      </c>
      <c r="HH21" s="125">
        <v>57.895769000000001</v>
      </c>
      <c r="HI21" s="236">
        <v>39.831662000000001</v>
      </c>
      <c r="HJ21" s="144">
        <v>17.226571</v>
      </c>
      <c r="HK21" s="236">
        <v>94.036230000000003</v>
      </c>
      <c r="HL21" s="144">
        <v>40.669198000000002</v>
      </c>
      <c r="HM21" s="236">
        <v>70.245545000000007</v>
      </c>
      <c r="HN21" s="144">
        <v>5.0779560000000004</v>
      </c>
      <c r="HO21" s="144">
        <v>2.1961369999999998</v>
      </c>
      <c r="HP21" s="236">
        <v>135.27579800000001</v>
      </c>
      <c r="HQ21" s="144">
        <v>58.504666</v>
      </c>
      <c r="HR21" s="236">
        <v>47.318471000000002</v>
      </c>
      <c r="HS21" s="144">
        <v>20.464499</v>
      </c>
      <c r="HT21" s="236">
        <v>87.957327000000006</v>
      </c>
      <c r="HU21" s="144">
        <v>38.040168000000001</v>
      </c>
      <c r="HV21" s="236">
        <v>65.020741000000001</v>
      </c>
      <c r="HW21" s="144">
        <v>0</v>
      </c>
      <c r="HX21" s="237">
        <v>1.1195938455503578</v>
      </c>
      <c r="HY21" s="238">
        <v>33.700000000000003</v>
      </c>
      <c r="HZ21" s="237">
        <v>7.3</v>
      </c>
      <c r="IA21" s="237">
        <v>29.5</v>
      </c>
      <c r="IB21" s="237">
        <v>6.4</v>
      </c>
      <c r="IC21" s="237">
        <v>25.1</v>
      </c>
      <c r="ID21" s="237">
        <v>6.3</v>
      </c>
      <c r="IE21" s="237">
        <v>114.03218264840181</v>
      </c>
      <c r="IF21" s="237">
        <v>54.678884769697611</v>
      </c>
      <c r="IG21" s="133"/>
      <c r="IH21" s="161">
        <v>0.34</v>
      </c>
      <c r="II21" s="61">
        <v>1069</v>
      </c>
      <c r="IJ21" s="61"/>
      <c r="IK21" s="61"/>
      <c r="IL21" s="61">
        <v>1067</v>
      </c>
      <c r="IM21" s="61">
        <v>1217</v>
      </c>
      <c r="IN21" s="61">
        <v>1141</v>
      </c>
      <c r="IO21" s="61"/>
      <c r="IP21" s="106">
        <v>1123.5</v>
      </c>
      <c r="IQ21" s="61">
        <v>1824</v>
      </c>
      <c r="IR21" s="61">
        <v>320</v>
      </c>
      <c r="IS21" s="61"/>
      <c r="IT21" s="61"/>
      <c r="IU21" s="61"/>
      <c r="IV21" s="61">
        <v>337</v>
      </c>
      <c r="IW21" s="61">
        <v>359</v>
      </c>
      <c r="IX21" s="61"/>
      <c r="IY21" s="106">
        <v>338.66666666666669</v>
      </c>
      <c r="IZ21" s="61">
        <v>199</v>
      </c>
      <c r="JA21" s="240">
        <v>30.40887761351901</v>
      </c>
      <c r="JB21" s="241">
        <v>0</v>
      </c>
      <c r="JC21" s="90">
        <v>1</v>
      </c>
      <c r="JD21" s="261">
        <v>3</v>
      </c>
      <c r="JE21" s="261">
        <v>0</v>
      </c>
      <c r="JF21" s="261"/>
      <c r="JG21" s="90">
        <v>0</v>
      </c>
      <c r="JH21" s="90"/>
      <c r="JI21" s="90"/>
      <c r="JJ21" s="90"/>
      <c r="JK21" s="61" t="s">
        <v>507</v>
      </c>
      <c r="JL21" s="283"/>
      <c r="JM21" s="198">
        <v>21</v>
      </c>
      <c r="JN21" s="244">
        <v>42248</v>
      </c>
      <c r="JO21" s="69">
        <v>43404</v>
      </c>
      <c r="JP21" s="201">
        <v>0</v>
      </c>
      <c r="JQ21" s="69">
        <v>43404</v>
      </c>
      <c r="JR21" s="245">
        <v>37</v>
      </c>
      <c r="JS21" s="243">
        <v>0</v>
      </c>
      <c r="JT21" s="69">
        <v>43404</v>
      </c>
      <c r="JU21" s="245">
        <v>37</v>
      </c>
      <c r="JV21" s="243">
        <v>0</v>
      </c>
      <c r="JW21" s="246">
        <v>43404</v>
      </c>
      <c r="JX21" s="245">
        <v>37</v>
      </c>
      <c r="JY21" s="245">
        <v>37</v>
      </c>
      <c r="JZ21" s="245">
        <v>1156</v>
      </c>
      <c r="KA21" s="247"/>
      <c r="KB21" s="245"/>
      <c r="KC21" s="248"/>
      <c r="KD21" s="63">
        <v>0</v>
      </c>
      <c r="KE21" s="263">
        <v>1</v>
      </c>
      <c r="KF21" s="263" t="s">
        <v>390</v>
      </c>
      <c r="KG21" s="250">
        <v>178</v>
      </c>
      <c r="KH21" s="250">
        <v>88.7</v>
      </c>
      <c r="KI21" s="250">
        <v>50.1</v>
      </c>
      <c r="KJ21" s="251">
        <v>-17.5</v>
      </c>
      <c r="KK21" s="250">
        <v>-15</v>
      </c>
      <c r="KL21" s="250">
        <v>44.7</v>
      </c>
      <c r="KM21" s="250">
        <v>29.4</v>
      </c>
      <c r="KN21" s="250">
        <v>4.3</v>
      </c>
      <c r="KO21" s="250"/>
      <c r="KP21" s="250">
        <v>0</v>
      </c>
      <c r="KQ21" s="92"/>
      <c r="KR21" s="93">
        <v>0.50577367205542723</v>
      </c>
      <c r="KS21" s="264">
        <v>56</v>
      </c>
      <c r="KT21" s="265">
        <v>49.5</v>
      </c>
      <c r="KU21" s="264">
        <v>-28.47</v>
      </c>
      <c r="KV21" s="265">
        <v>-26.6</v>
      </c>
      <c r="KW21" s="265">
        <v>-26.6</v>
      </c>
      <c r="KX21" s="265">
        <v>416</v>
      </c>
      <c r="KY21" s="265">
        <v>-28.9</v>
      </c>
      <c r="KZ21" s="265">
        <v>-27</v>
      </c>
      <c r="LA21" s="265">
        <v>496</v>
      </c>
      <c r="LB21" s="265">
        <v>-26.8</v>
      </c>
      <c r="LC21" s="265">
        <v>-26.8</v>
      </c>
      <c r="LD21" s="265">
        <v>416</v>
      </c>
      <c r="LE21" s="118">
        <v>42248</v>
      </c>
      <c r="LF21" s="454">
        <v>0</v>
      </c>
      <c r="LG21" s="454"/>
      <c r="LH21" s="455">
        <v>56</v>
      </c>
      <c r="LI21" s="455">
        <v>47.89</v>
      </c>
      <c r="LJ21" s="455">
        <v>-24.32</v>
      </c>
      <c r="LK21" s="455">
        <v>-26.7</v>
      </c>
      <c r="LL21" s="455">
        <v>-26.6</v>
      </c>
      <c r="LM21" s="455">
        <v>352</v>
      </c>
      <c r="LN21" s="455">
        <v>-23.5</v>
      </c>
      <c r="LO21" s="455">
        <v>-22.4</v>
      </c>
      <c r="LP21" s="455">
        <v>480</v>
      </c>
      <c r="LQ21" s="455">
        <v>-24.6</v>
      </c>
      <c r="LR21" s="455">
        <v>-24.5</v>
      </c>
      <c r="LS21" s="455">
        <v>352</v>
      </c>
      <c r="LT21" s="500">
        <v>42.27</v>
      </c>
      <c r="LU21" s="693">
        <v>-19.190000000000001</v>
      </c>
      <c r="LV21" s="500">
        <v>-13.2</v>
      </c>
      <c r="LW21" s="500">
        <v>2</v>
      </c>
      <c r="LX21" s="500">
        <v>-12.9</v>
      </c>
      <c r="LY21" s="500">
        <v>2</v>
      </c>
      <c r="LZ21" s="690">
        <v>59</v>
      </c>
      <c r="MA21" s="454">
        <v>59</v>
      </c>
      <c r="MC21" s="253">
        <v>33</v>
      </c>
      <c r="MD21" s="274"/>
      <c r="ME21" s="581">
        <v>21</v>
      </c>
      <c r="MF21" s="135">
        <v>42160</v>
      </c>
      <c r="MI21" s="584">
        <v>98.742800000000003</v>
      </c>
      <c r="MQ21" s="135">
        <v>42670</v>
      </c>
      <c r="MR21" s="238">
        <v>8.4</v>
      </c>
      <c r="MS21" s="585"/>
      <c r="MT21" s="133">
        <v>1</v>
      </c>
      <c r="MU21" s="133">
        <v>0</v>
      </c>
      <c r="MV21" s="133">
        <v>1</v>
      </c>
      <c r="MW21" s="133">
        <v>0</v>
      </c>
      <c r="MX21" s="133">
        <v>1</v>
      </c>
      <c r="MY21" s="238">
        <v>2</v>
      </c>
      <c r="MZ21" s="238">
        <v>3725</v>
      </c>
      <c r="NA21" s="133">
        <v>33</v>
      </c>
      <c r="NB21" s="238">
        <v>8</v>
      </c>
      <c r="ND21" s="876">
        <v>21</v>
      </c>
      <c r="NE21" s="877" t="s">
        <v>64</v>
      </c>
      <c r="NF21" s="877" t="s">
        <v>64</v>
      </c>
      <c r="NG21" s="877" t="s">
        <v>64</v>
      </c>
      <c r="NH21" s="877" t="s">
        <v>64</v>
      </c>
      <c r="NI21" s="877" t="s">
        <v>64</v>
      </c>
      <c r="NJ21" s="877" t="s">
        <v>64</v>
      </c>
      <c r="NK21" s="877" t="s">
        <v>64</v>
      </c>
      <c r="NL21" s="877" t="s">
        <v>64</v>
      </c>
      <c r="NM21" s="877" t="s">
        <v>64</v>
      </c>
      <c r="NN21" s="877" t="s">
        <v>64</v>
      </c>
      <c r="NO21" s="877" t="s">
        <v>64</v>
      </c>
      <c r="NP21" s="877" t="s">
        <v>64</v>
      </c>
      <c r="NQ21" s="877" t="s">
        <v>64</v>
      </c>
      <c r="NR21" s="877" t="s">
        <v>64</v>
      </c>
      <c r="NS21" s="877" t="s">
        <v>64</v>
      </c>
      <c r="NT21" s="877" t="s">
        <v>64</v>
      </c>
      <c r="NU21" s="877" t="s">
        <v>64</v>
      </c>
      <c r="NV21" s="877" t="s">
        <v>64</v>
      </c>
      <c r="NW21" s="877" t="s">
        <v>64</v>
      </c>
      <c r="NX21" s="877" t="s">
        <v>64</v>
      </c>
      <c r="NY21" s="877" t="s">
        <v>64</v>
      </c>
      <c r="NZ21" s="877" t="s">
        <v>64</v>
      </c>
      <c r="OA21" s="877" t="s">
        <v>64</v>
      </c>
      <c r="OB21" s="877" t="s">
        <v>64</v>
      </c>
      <c r="OC21" s="877" t="s">
        <v>64</v>
      </c>
      <c r="OD21" s="877" t="s">
        <v>64</v>
      </c>
      <c r="OE21" s="877" t="s">
        <v>64</v>
      </c>
      <c r="OF21" s="877" t="s">
        <v>64</v>
      </c>
      <c r="OG21" s="877" t="s">
        <v>64</v>
      </c>
      <c r="OH21" s="877" t="s">
        <v>64</v>
      </c>
      <c r="OI21" s="877" t="s">
        <v>64</v>
      </c>
      <c r="OJ21" s="877" t="s">
        <v>64</v>
      </c>
      <c r="OK21" s="877" t="s">
        <v>64</v>
      </c>
      <c r="OL21" s="877" t="s">
        <v>64</v>
      </c>
    </row>
    <row r="22" spans="1:402" s="286" customFormat="1" x14ac:dyDescent="0.25">
      <c r="A22" s="221">
        <v>21</v>
      </c>
      <c r="B22" s="274">
        <v>0</v>
      </c>
      <c r="C22" s="221">
        <v>0</v>
      </c>
      <c r="D22" s="206">
        <v>1</v>
      </c>
      <c r="E22" s="267">
        <v>22</v>
      </c>
      <c r="F22" s="880">
        <v>22</v>
      </c>
      <c r="G22" s="883"/>
      <c r="H22" s="232" t="s">
        <v>509</v>
      </c>
      <c r="I22" s="639" t="s">
        <v>510</v>
      </c>
      <c r="J22" s="284">
        <v>15666</v>
      </c>
      <c r="K22" s="256">
        <v>73</v>
      </c>
      <c r="L22" s="342">
        <v>100</v>
      </c>
      <c r="M22" s="342">
        <v>176</v>
      </c>
      <c r="N22" s="342">
        <v>32.283057851239668</v>
      </c>
      <c r="O22" s="210">
        <v>2.1595487276086818</v>
      </c>
      <c r="P22" s="208">
        <v>0</v>
      </c>
      <c r="Q22" s="61">
        <v>175</v>
      </c>
      <c r="R22" s="61">
        <v>70</v>
      </c>
      <c r="S22" s="61">
        <v>0</v>
      </c>
      <c r="T22" s="62">
        <v>2</v>
      </c>
      <c r="U22" s="331">
        <v>1</v>
      </c>
      <c r="V22" s="331">
        <v>2</v>
      </c>
      <c r="W22" s="114">
        <v>1</v>
      </c>
      <c r="X22" s="335">
        <v>0</v>
      </c>
      <c r="Y22" s="114">
        <v>1</v>
      </c>
      <c r="Z22" s="114">
        <v>0</v>
      </c>
      <c r="AA22" s="329">
        <v>0</v>
      </c>
      <c r="AB22" s="328">
        <v>1</v>
      </c>
      <c r="AC22" s="61"/>
      <c r="AD22" s="61"/>
      <c r="AE22" s="61"/>
      <c r="AF22" s="592">
        <v>226</v>
      </c>
      <c r="AG22" s="602">
        <v>1.24</v>
      </c>
      <c r="AH22" s="603">
        <v>57</v>
      </c>
      <c r="AI22" s="603">
        <v>0</v>
      </c>
      <c r="AJ22" s="602">
        <v>13.3</v>
      </c>
      <c r="AK22" s="603">
        <v>39</v>
      </c>
      <c r="AL22" s="603"/>
      <c r="AM22" s="605">
        <v>159</v>
      </c>
      <c r="AN22" s="214">
        <v>5.0689042022202315</v>
      </c>
      <c r="AO22" s="212">
        <v>95</v>
      </c>
      <c r="AP22" s="212">
        <v>34</v>
      </c>
      <c r="AQ22" s="212">
        <v>41</v>
      </c>
      <c r="AR22" s="212">
        <v>102</v>
      </c>
      <c r="AS22" s="215">
        <v>0.91</v>
      </c>
      <c r="AT22" s="212">
        <v>342</v>
      </c>
      <c r="AU22" s="556">
        <v>42156</v>
      </c>
      <c r="AV22" s="557">
        <v>42197</v>
      </c>
      <c r="AW22" s="211">
        <v>1.24</v>
      </c>
      <c r="AX22" s="211">
        <v>37</v>
      </c>
      <c r="AY22" s="211"/>
      <c r="AZ22" s="602">
        <v>141</v>
      </c>
      <c r="BA22" s="558">
        <v>42254</v>
      </c>
      <c r="BB22" s="65">
        <v>25.08</v>
      </c>
      <c r="BC22" s="217">
        <v>376</v>
      </c>
      <c r="BD22" s="66">
        <v>25.08</v>
      </c>
      <c r="BE22" s="218">
        <v>75.453543633628399</v>
      </c>
      <c r="BF22" s="66">
        <v>66.11</v>
      </c>
      <c r="BG22" s="68">
        <v>1.3993275321586789</v>
      </c>
      <c r="BH22" s="219">
        <v>1.3993275321586789</v>
      </c>
      <c r="BI22" s="219">
        <v>1.8776796409888976</v>
      </c>
      <c r="BJ22" s="219">
        <v>1.8202671571609645</v>
      </c>
      <c r="BK22" s="66">
        <v>3.36</v>
      </c>
      <c r="BL22" s="66">
        <v>1.37</v>
      </c>
      <c r="BM22" s="66">
        <v>163</v>
      </c>
      <c r="BN22" s="66"/>
      <c r="BO22" s="571">
        <v>213.7</v>
      </c>
      <c r="BP22" s="66">
        <v>21</v>
      </c>
      <c r="BQ22" s="66">
        <v>440</v>
      </c>
      <c r="BR22" s="66">
        <v>12</v>
      </c>
      <c r="BS22" s="66">
        <v>57</v>
      </c>
      <c r="BT22" s="69">
        <v>42123</v>
      </c>
      <c r="BU22" s="61" t="s">
        <v>511</v>
      </c>
      <c r="BV22" s="61">
        <v>0</v>
      </c>
      <c r="BW22" s="221"/>
      <c r="BX22" s="61" t="s">
        <v>512</v>
      </c>
      <c r="BY22" s="61">
        <v>1</v>
      </c>
      <c r="BZ22" s="61"/>
      <c r="CA22" s="61">
        <v>1</v>
      </c>
      <c r="CB22" s="61" t="s">
        <v>513</v>
      </c>
      <c r="CC22" s="208">
        <v>0</v>
      </c>
      <c r="CD22" s="220">
        <v>1</v>
      </c>
      <c r="CE22" s="220">
        <v>0</v>
      </c>
      <c r="CF22" s="220">
        <v>0</v>
      </c>
      <c r="CG22" s="220">
        <v>0</v>
      </c>
      <c r="CH22" s="220">
        <v>1</v>
      </c>
      <c r="CI22" s="220">
        <v>0</v>
      </c>
      <c r="CJ22" s="114">
        <v>1</v>
      </c>
      <c r="CK22" s="114">
        <v>1</v>
      </c>
      <c r="CL22" s="114">
        <v>0</v>
      </c>
      <c r="CM22" s="114">
        <v>1</v>
      </c>
      <c r="CN22" s="114">
        <v>1</v>
      </c>
      <c r="CO22" s="114">
        <v>0</v>
      </c>
      <c r="CP22" s="326">
        <v>1</v>
      </c>
      <c r="CQ22" s="326">
        <v>0</v>
      </c>
      <c r="CR22" s="326">
        <v>0</v>
      </c>
      <c r="CS22" s="326">
        <v>0</v>
      </c>
      <c r="CT22" s="326">
        <v>1</v>
      </c>
      <c r="CU22" s="326">
        <v>0</v>
      </c>
      <c r="CV22" s="299"/>
      <c r="CW22" s="299"/>
      <c r="CX22" s="299"/>
      <c r="CY22" s="299"/>
      <c r="CZ22" s="221"/>
      <c r="DA22" s="221"/>
      <c r="DB22" s="221"/>
      <c r="DC22" s="221"/>
      <c r="DD22" s="221"/>
      <c r="DE22" s="61">
        <v>1</v>
      </c>
      <c r="DF22" s="90">
        <v>1</v>
      </c>
      <c r="DG22" s="69">
        <v>42124</v>
      </c>
      <c r="DH22" s="61">
        <v>1</v>
      </c>
      <c r="DI22" s="61" t="s">
        <v>514</v>
      </c>
      <c r="DJ22" s="90">
        <v>1</v>
      </c>
      <c r="DK22" s="90">
        <v>0</v>
      </c>
      <c r="DL22" s="90"/>
      <c r="DM22" s="61"/>
      <c r="DN22" s="254">
        <v>0</v>
      </c>
      <c r="DO22" s="208">
        <v>0</v>
      </c>
      <c r="DP22" s="208">
        <v>0</v>
      </c>
      <c r="DQ22" s="208">
        <v>0</v>
      </c>
      <c r="DR22" s="208">
        <v>0</v>
      </c>
      <c r="DS22" s="212">
        <v>0</v>
      </c>
      <c r="DT22" s="208">
        <v>0</v>
      </c>
      <c r="DU22" s="208">
        <v>0</v>
      </c>
      <c r="DV22" s="208">
        <v>0</v>
      </c>
      <c r="DW22" s="208">
        <v>0</v>
      </c>
      <c r="DX22" s="208">
        <v>1</v>
      </c>
      <c r="DY22" s="206">
        <v>0</v>
      </c>
      <c r="EB22" s="223">
        <v>1</v>
      </c>
      <c r="EC22" s="223">
        <v>1</v>
      </c>
      <c r="ED22" s="223"/>
      <c r="EE22" s="223"/>
      <c r="EG22" s="258">
        <v>42249</v>
      </c>
      <c r="EH22" s="133">
        <v>2.92</v>
      </c>
      <c r="EI22" s="225">
        <v>98</v>
      </c>
      <c r="EJ22" s="225">
        <v>76</v>
      </c>
      <c r="EK22" s="225"/>
      <c r="EL22" s="225" t="s">
        <v>381</v>
      </c>
      <c r="EM22" s="225">
        <v>82</v>
      </c>
      <c r="EN22" s="133" t="s">
        <v>408</v>
      </c>
      <c r="EO22" s="267">
        <v>22</v>
      </c>
      <c r="EP22" s="135">
        <v>42249</v>
      </c>
      <c r="EQ22" s="136" t="s">
        <v>415</v>
      </c>
      <c r="ER22" s="61">
        <v>175</v>
      </c>
      <c r="ES22" s="61">
        <v>70</v>
      </c>
      <c r="ET22" s="61">
        <v>55</v>
      </c>
      <c r="EU22" s="61">
        <v>0</v>
      </c>
      <c r="EV22" s="61"/>
      <c r="EW22" s="61">
        <v>9</v>
      </c>
      <c r="EX22" s="61">
        <v>8</v>
      </c>
      <c r="EY22" s="61">
        <v>56</v>
      </c>
      <c r="EZ22" s="61">
        <v>34</v>
      </c>
      <c r="FA22" s="61">
        <v>15</v>
      </c>
      <c r="FB22" s="61">
        <v>18</v>
      </c>
      <c r="FC22" s="61">
        <v>56</v>
      </c>
      <c r="FD22" s="61">
        <v>22</v>
      </c>
      <c r="FE22" s="61">
        <v>35</v>
      </c>
      <c r="FF22" s="61">
        <v>70</v>
      </c>
      <c r="FG22" s="133">
        <v>300</v>
      </c>
      <c r="FH22" s="91">
        <v>70</v>
      </c>
      <c r="FI22" s="91">
        <v>300</v>
      </c>
      <c r="FJ22" s="227">
        <v>73.650000000000006</v>
      </c>
      <c r="FK22" s="227">
        <v>34.104347384443763</v>
      </c>
      <c r="FL22" s="228">
        <v>152.4</v>
      </c>
      <c r="FM22" s="228">
        <v>44.85</v>
      </c>
      <c r="FN22" s="228">
        <v>70.570299272087297</v>
      </c>
      <c r="FO22" s="228">
        <v>20.768227836962698</v>
      </c>
      <c r="FP22" s="228">
        <v>70.570866141732296</v>
      </c>
      <c r="FQ22" s="228"/>
      <c r="FR22" s="193">
        <v>0</v>
      </c>
      <c r="FS22" s="230">
        <v>92</v>
      </c>
      <c r="FT22" s="230">
        <v>37</v>
      </c>
      <c r="FU22" s="230">
        <v>180</v>
      </c>
      <c r="FV22" s="229">
        <v>3.5</v>
      </c>
      <c r="FW22" s="229">
        <v>3.8</v>
      </c>
      <c r="FX22" s="229">
        <v>26.285714285714285</v>
      </c>
      <c r="FY22" s="229">
        <v>2.4864864864864864</v>
      </c>
      <c r="FZ22" s="133">
        <v>37.700000000000003</v>
      </c>
      <c r="GA22" s="129">
        <v>22.4</v>
      </c>
      <c r="GB22" s="238">
        <v>7.7</v>
      </c>
      <c r="GC22" s="238">
        <v>139</v>
      </c>
      <c r="GD22" s="238">
        <v>4.7</v>
      </c>
      <c r="GE22" s="238">
        <v>101.6</v>
      </c>
      <c r="GF22" s="238">
        <v>31.4</v>
      </c>
      <c r="GG22" s="133">
        <v>0</v>
      </c>
      <c r="GH22" s="133">
        <v>1</v>
      </c>
      <c r="GI22" s="133">
        <v>1</v>
      </c>
      <c r="GJ22" s="133">
        <v>0</v>
      </c>
      <c r="GK22" s="231">
        <v>25</v>
      </c>
      <c r="GL22" s="133">
        <v>0</v>
      </c>
      <c r="GM22" s="133">
        <v>0</v>
      </c>
      <c r="GN22" s="133">
        <v>0</v>
      </c>
      <c r="GO22" s="133">
        <v>0</v>
      </c>
      <c r="GP22" s="61">
        <v>48.85</v>
      </c>
      <c r="GQ22" s="106">
        <v>22.620466663001736</v>
      </c>
      <c r="GR22" s="111">
        <v>0.42514970059880242</v>
      </c>
      <c r="GS22" s="61">
        <v>0</v>
      </c>
      <c r="GT22" s="111">
        <v>0.58620689655172409</v>
      </c>
      <c r="GU22" s="62">
        <v>1</v>
      </c>
      <c r="GV22" s="106">
        <v>14.6</v>
      </c>
      <c r="GW22" s="61">
        <v>0</v>
      </c>
      <c r="GX22" s="106">
        <v>24</v>
      </c>
      <c r="GY22" s="61">
        <v>0</v>
      </c>
      <c r="GZ22" s="745">
        <v>35</v>
      </c>
      <c r="HA22" s="133">
        <v>17</v>
      </c>
      <c r="HB22" s="133">
        <v>0.7</v>
      </c>
      <c r="HC22" s="144">
        <v>1</v>
      </c>
      <c r="HD22" s="236">
        <v>134.39480499999999</v>
      </c>
      <c r="HE22" s="236">
        <v>141.11454599999999</v>
      </c>
      <c r="HF22" s="144">
        <v>62.265313999999996</v>
      </c>
      <c r="HG22" s="236">
        <v>176.821799</v>
      </c>
      <c r="HH22" s="125">
        <v>78.020764999999997</v>
      </c>
      <c r="HI22" s="236">
        <v>59.093606999999999</v>
      </c>
      <c r="HJ22" s="144">
        <v>26.074435000000001</v>
      </c>
      <c r="HK22" s="236">
        <v>117.728191</v>
      </c>
      <c r="HL22" s="144">
        <v>51.946330000000003</v>
      </c>
      <c r="HM22" s="236">
        <v>66.580134000000001</v>
      </c>
      <c r="HN22" s="144">
        <v>5.5332249999999998</v>
      </c>
      <c r="HO22" s="144">
        <v>2.441478</v>
      </c>
      <c r="HP22" s="236">
        <v>228.25065900000001</v>
      </c>
      <c r="HQ22" s="144">
        <v>100.71321</v>
      </c>
      <c r="HR22" s="236">
        <v>98.552588</v>
      </c>
      <c r="HS22" s="144">
        <v>43.485295999999998</v>
      </c>
      <c r="HT22" s="236">
        <v>129.698071</v>
      </c>
      <c r="HU22" s="144">
        <v>57.227913999999998</v>
      </c>
      <c r="HV22" s="236">
        <v>56.822648999999998</v>
      </c>
      <c r="HW22" s="144">
        <v>0</v>
      </c>
      <c r="HX22" s="237">
        <v>0.79806079792231943</v>
      </c>
      <c r="HY22" s="238">
        <v>34.799999999999997</v>
      </c>
      <c r="HZ22" s="237">
        <v>7.5</v>
      </c>
      <c r="IA22" s="237">
        <v>35.4</v>
      </c>
      <c r="IB22" s="237">
        <v>6.7</v>
      </c>
      <c r="IC22" s="237">
        <v>31.8</v>
      </c>
      <c r="ID22" s="237">
        <v>6</v>
      </c>
      <c r="IE22" s="237">
        <v>137.53702399999997</v>
      </c>
      <c r="IF22" s="237">
        <v>63.687853967665689</v>
      </c>
      <c r="IG22" s="144"/>
      <c r="IH22" s="161">
        <v>0.44</v>
      </c>
      <c r="II22" s="61">
        <v>1213</v>
      </c>
      <c r="IJ22" s="61">
        <v>1259</v>
      </c>
      <c r="IK22" s="61">
        <v>1205</v>
      </c>
      <c r="IL22" s="61">
        <v>1246</v>
      </c>
      <c r="IM22" s="61"/>
      <c r="IN22" s="61">
        <v>1224</v>
      </c>
      <c r="IO22" s="61"/>
      <c r="IP22" s="106">
        <v>1229.4000000000001</v>
      </c>
      <c r="IQ22" s="61">
        <v>1785</v>
      </c>
      <c r="IR22" s="61">
        <v>313</v>
      </c>
      <c r="IS22" s="61"/>
      <c r="IT22" s="61">
        <v>305</v>
      </c>
      <c r="IU22" s="61"/>
      <c r="IV22" s="61"/>
      <c r="IW22" s="61">
        <v>361</v>
      </c>
      <c r="IX22" s="61"/>
      <c r="IY22" s="106">
        <v>326.33333333333331</v>
      </c>
      <c r="IZ22" s="61">
        <v>203</v>
      </c>
      <c r="JA22" s="240">
        <v>28.872272802997983</v>
      </c>
      <c r="JB22" s="241">
        <v>0</v>
      </c>
      <c r="JC22" s="90">
        <v>1</v>
      </c>
      <c r="JD22" s="261">
        <v>0</v>
      </c>
      <c r="JE22" s="261">
        <v>0</v>
      </c>
      <c r="JF22" s="261"/>
      <c r="JG22" s="90">
        <v>0</v>
      </c>
      <c r="JH22" s="90">
        <v>2</v>
      </c>
      <c r="JI22" s="90">
        <v>0</v>
      </c>
      <c r="JJ22" s="90"/>
      <c r="JK22" s="61"/>
      <c r="JL22" s="283"/>
      <c r="JM22" s="198">
        <v>22</v>
      </c>
      <c r="JN22" s="244">
        <v>42156</v>
      </c>
      <c r="JO22" s="69">
        <v>43110</v>
      </c>
      <c r="JP22" s="201">
        <v>0</v>
      </c>
      <c r="JQ22" s="69">
        <v>43110</v>
      </c>
      <c r="JR22" s="245">
        <v>31</v>
      </c>
      <c r="JS22" s="243">
        <v>1</v>
      </c>
      <c r="JT22" s="69">
        <v>42212</v>
      </c>
      <c r="JU22" s="245">
        <v>2</v>
      </c>
      <c r="JV22" s="243">
        <v>1</v>
      </c>
      <c r="JW22" s="246">
        <v>42212</v>
      </c>
      <c r="JX22" s="245">
        <v>2</v>
      </c>
      <c r="JY22" s="245">
        <v>31</v>
      </c>
      <c r="JZ22" s="245">
        <v>954</v>
      </c>
      <c r="KA22" s="247"/>
      <c r="KB22" s="245"/>
      <c r="KC22" s="248"/>
      <c r="KD22" s="63">
        <v>0</v>
      </c>
      <c r="KE22" s="263">
        <v>1</v>
      </c>
      <c r="KF22" s="263" t="s">
        <v>390</v>
      </c>
      <c r="KG22" s="250">
        <v>131.5</v>
      </c>
      <c r="KH22" s="250">
        <v>60.6</v>
      </c>
      <c r="KI22" s="250">
        <v>53.8</v>
      </c>
      <c r="KJ22" s="251">
        <v>-16.5</v>
      </c>
      <c r="KK22" s="250">
        <v>-13.8</v>
      </c>
      <c r="KL22" s="250">
        <v>45.3</v>
      </c>
      <c r="KM22" s="250">
        <v>16.2</v>
      </c>
      <c r="KN22" s="250">
        <v>4.5</v>
      </c>
      <c r="KO22" s="250"/>
      <c r="KP22" s="250">
        <v>0</v>
      </c>
      <c r="KQ22" s="92"/>
      <c r="KR22" s="93">
        <v>0.42514970059880242</v>
      </c>
      <c r="KS22" s="264">
        <v>58</v>
      </c>
      <c r="KT22" s="265" t="s">
        <v>381</v>
      </c>
      <c r="KU22" s="264"/>
      <c r="KV22" s="265" t="s">
        <v>381</v>
      </c>
      <c r="KW22" s="265"/>
      <c r="KX22" s="265" t="s">
        <v>381</v>
      </c>
      <c r="KY22" s="265" t="s">
        <v>381</v>
      </c>
      <c r="KZ22" s="265" t="s">
        <v>381</v>
      </c>
      <c r="LA22" s="265" t="s">
        <v>381</v>
      </c>
      <c r="LB22" s="265" t="s">
        <v>381</v>
      </c>
      <c r="LC22" s="265" t="s">
        <v>381</v>
      </c>
      <c r="LD22" s="265" t="s">
        <v>381</v>
      </c>
      <c r="LE22" s="118">
        <v>42249</v>
      </c>
      <c r="LF22" s="454">
        <v>0</v>
      </c>
      <c r="LG22" s="454"/>
      <c r="LH22" s="455">
        <v>68</v>
      </c>
      <c r="LI22" s="455"/>
      <c r="LJ22" s="455"/>
      <c r="LK22" s="455"/>
      <c r="LL22" s="455"/>
      <c r="LM22" s="455"/>
      <c r="LN22" s="455"/>
      <c r="LO22" s="455"/>
      <c r="LP22" s="455"/>
      <c r="LQ22" s="455"/>
      <c r="LR22" s="455"/>
      <c r="LS22" s="455"/>
      <c r="LT22" s="500">
        <v>48.63</v>
      </c>
      <c r="LU22" s="693">
        <v>-22.58</v>
      </c>
      <c r="LV22" s="500"/>
      <c r="LW22" s="500"/>
      <c r="LX22" s="500">
        <v>0</v>
      </c>
      <c r="LY22" s="500">
        <v>0</v>
      </c>
      <c r="LZ22" s="690">
        <v>56.822648999999998</v>
      </c>
      <c r="MA22" s="455"/>
      <c r="MC22" s="253">
        <v>16</v>
      </c>
      <c r="MD22" s="274"/>
      <c r="ME22" s="581">
        <v>22</v>
      </c>
      <c r="MF22" s="135">
        <v>42197</v>
      </c>
      <c r="MI22" s="584">
        <v>25.528400000000001</v>
      </c>
      <c r="MQ22" s="135">
        <v>42198</v>
      </c>
      <c r="MR22" s="238">
        <v>7.8</v>
      </c>
      <c r="MS22" s="238">
        <v>15</v>
      </c>
      <c r="MT22" s="133">
        <v>1</v>
      </c>
      <c r="MU22" s="133">
        <v>0</v>
      </c>
      <c r="MV22" s="133">
        <v>1</v>
      </c>
      <c r="MW22" s="133">
        <v>1</v>
      </c>
      <c r="MX22" s="133">
        <v>1</v>
      </c>
      <c r="MY22" s="238">
        <v>3</v>
      </c>
      <c r="MZ22" s="238">
        <v>159</v>
      </c>
      <c r="NA22" s="133">
        <v>16</v>
      </c>
      <c r="NB22" s="238">
        <v>6</v>
      </c>
      <c r="ND22" s="876" t="s">
        <v>64</v>
      </c>
      <c r="NE22" s="877" t="s">
        <v>64</v>
      </c>
      <c r="NF22" s="877" t="s">
        <v>64</v>
      </c>
      <c r="NG22" s="877" t="s">
        <v>64</v>
      </c>
      <c r="NH22" s="877" t="s">
        <v>64</v>
      </c>
      <c r="NI22" s="877" t="s">
        <v>64</v>
      </c>
      <c r="NJ22" s="877" t="s">
        <v>64</v>
      </c>
      <c r="NK22" s="877" t="s">
        <v>64</v>
      </c>
      <c r="NL22" s="877" t="s">
        <v>64</v>
      </c>
      <c r="NM22" s="877" t="s">
        <v>64</v>
      </c>
      <c r="NN22" s="877" t="s">
        <v>64</v>
      </c>
      <c r="NO22" s="877" t="s">
        <v>64</v>
      </c>
      <c r="NP22" s="877" t="s">
        <v>64</v>
      </c>
      <c r="NQ22" s="877" t="s">
        <v>64</v>
      </c>
      <c r="NR22" s="877" t="s">
        <v>64</v>
      </c>
      <c r="NS22" s="877" t="s">
        <v>64</v>
      </c>
      <c r="NT22" s="877" t="s">
        <v>64</v>
      </c>
      <c r="NU22" s="877" t="s">
        <v>64</v>
      </c>
      <c r="NV22" s="877" t="s">
        <v>64</v>
      </c>
      <c r="NW22" s="877" t="s">
        <v>64</v>
      </c>
      <c r="NX22" s="877" t="s">
        <v>64</v>
      </c>
      <c r="NY22" s="877" t="s">
        <v>64</v>
      </c>
      <c r="NZ22" s="877" t="s">
        <v>64</v>
      </c>
      <c r="OA22" s="877" t="s">
        <v>64</v>
      </c>
      <c r="OB22" s="877" t="s">
        <v>64</v>
      </c>
      <c r="OC22" s="877" t="s">
        <v>64</v>
      </c>
      <c r="OD22" s="877" t="s">
        <v>64</v>
      </c>
      <c r="OE22" s="877" t="s">
        <v>64</v>
      </c>
      <c r="OF22" s="877" t="s">
        <v>64</v>
      </c>
      <c r="OG22" s="877" t="s">
        <v>64</v>
      </c>
      <c r="OH22" s="877" t="s">
        <v>64</v>
      </c>
      <c r="OI22" s="877" t="s">
        <v>64</v>
      </c>
      <c r="OJ22" s="877" t="s">
        <v>64</v>
      </c>
      <c r="OK22" s="877" t="s">
        <v>64</v>
      </c>
      <c r="OL22" s="877" t="s">
        <v>64</v>
      </c>
    </row>
    <row r="23" spans="1:402" s="221" customFormat="1" x14ac:dyDescent="0.25">
      <c r="A23" s="274">
        <v>22</v>
      </c>
      <c r="B23" s="221">
        <v>0</v>
      </c>
      <c r="C23" s="221">
        <v>1</v>
      </c>
      <c r="D23" s="206">
        <v>2</v>
      </c>
      <c r="E23" s="267">
        <v>23</v>
      </c>
      <c r="F23" s="880">
        <v>23</v>
      </c>
      <c r="G23" s="883"/>
      <c r="H23" s="232" t="s">
        <v>515</v>
      </c>
      <c r="I23" s="639" t="s">
        <v>516</v>
      </c>
      <c r="J23" s="258">
        <v>15825</v>
      </c>
      <c r="K23" s="256">
        <v>72</v>
      </c>
      <c r="L23" s="342">
        <v>72</v>
      </c>
      <c r="M23" s="342">
        <v>154</v>
      </c>
      <c r="N23" s="342">
        <v>30.359251138471919</v>
      </c>
      <c r="O23" s="210">
        <v>1.7048460089912916</v>
      </c>
      <c r="P23" s="208">
        <v>1</v>
      </c>
      <c r="Q23" s="61">
        <v>150</v>
      </c>
      <c r="R23" s="61">
        <v>80</v>
      </c>
      <c r="S23" s="61">
        <v>0</v>
      </c>
      <c r="T23" s="62">
        <v>4</v>
      </c>
      <c r="U23" s="331">
        <v>1</v>
      </c>
      <c r="V23" s="331">
        <v>2</v>
      </c>
      <c r="W23" s="114">
        <v>1</v>
      </c>
      <c r="X23" s="335">
        <v>0</v>
      </c>
      <c r="Y23" s="114">
        <v>1</v>
      </c>
      <c r="Z23" s="114">
        <v>1</v>
      </c>
      <c r="AA23" s="329">
        <v>0</v>
      </c>
      <c r="AB23" s="328">
        <v>0</v>
      </c>
      <c r="AC23" s="61"/>
      <c r="AD23" s="133"/>
      <c r="AE23" s="61"/>
      <c r="AF23" s="592">
        <v>76</v>
      </c>
      <c r="AG23" s="602">
        <v>0.9</v>
      </c>
      <c r="AH23" s="603">
        <v>62</v>
      </c>
      <c r="AI23" s="603">
        <v>1</v>
      </c>
      <c r="AJ23" s="602">
        <v>9.6</v>
      </c>
      <c r="AK23" s="603">
        <v>31</v>
      </c>
      <c r="AL23" s="603"/>
      <c r="AM23" s="605">
        <v>7334</v>
      </c>
      <c r="AN23" s="214">
        <v>8.9002763486312713</v>
      </c>
      <c r="AO23" s="212">
        <v>123</v>
      </c>
      <c r="AP23" s="212">
        <v>35</v>
      </c>
      <c r="AQ23" s="212">
        <v>71</v>
      </c>
      <c r="AR23" s="212">
        <v>83</v>
      </c>
      <c r="AS23" s="215">
        <v>0.23</v>
      </c>
      <c r="AT23" s="212">
        <v>92</v>
      </c>
      <c r="AU23" s="556">
        <v>42220</v>
      </c>
      <c r="AV23" s="557">
        <v>42217</v>
      </c>
      <c r="AW23" s="211">
        <v>0.9</v>
      </c>
      <c r="AX23" s="211">
        <v>56</v>
      </c>
      <c r="AY23" s="211">
        <v>6.3</v>
      </c>
      <c r="AZ23" s="602">
        <v>141</v>
      </c>
      <c r="BA23" s="558">
        <v>42221</v>
      </c>
      <c r="BB23" s="65">
        <v>44.57</v>
      </c>
      <c r="BC23" s="217"/>
      <c r="BD23" s="66">
        <v>44.57</v>
      </c>
      <c r="BE23" s="218">
        <v>161.94704526089683</v>
      </c>
      <c r="BF23" s="66">
        <v>91.87</v>
      </c>
      <c r="BG23" s="68">
        <v>1.6490426340861764</v>
      </c>
      <c r="BH23" s="219">
        <v>1.6490426340861764</v>
      </c>
      <c r="BI23" s="219">
        <v>2.2093730286747282</v>
      </c>
      <c r="BJ23" s="219">
        <v>1.9631737163752516</v>
      </c>
      <c r="BK23" s="66">
        <v>2.4700000000000002</v>
      </c>
      <c r="BL23" s="66">
        <v>0.87</v>
      </c>
      <c r="BM23" s="66">
        <v>54</v>
      </c>
      <c r="BN23" s="66">
        <v>1.1200000000000001</v>
      </c>
      <c r="BO23" s="571">
        <v>5619</v>
      </c>
      <c r="BP23" s="66">
        <v>65</v>
      </c>
      <c r="BQ23" s="66">
        <v>291</v>
      </c>
      <c r="BR23" s="66">
        <v>26</v>
      </c>
      <c r="BS23" s="66">
        <v>46</v>
      </c>
      <c r="BT23" s="69">
        <v>42215</v>
      </c>
      <c r="BU23" s="61" t="s">
        <v>517</v>
      </c>
      <c r="BV23" s="61">
        <v>0</v>
      </c>
      <c r="BW23" s="61">
        <v>0</v>
      </c>
      <c r="BX23" s="61"/>
      <c r="BY23" s="61">
        <v>0</v>
      </c>
      <c r="BZ23" s="61"/>
      <c r="CA23" s="61"/>
      <c r="CB23" s="61"/>
      <c r="CC23" s="208">
        <v>1</v>
      </c>
      <c r="CD23" s="220">
        <v>0</v>
      </c>
      <c r="CE23" s="220">
        <v>0</v>
      </c>
      <c r="CF23" s="220">
        <v>0</v>
      </c>
      <c r="CG23" s="220">
        <v>1</v>
      </c>
      <c r="CH23" s="220">
        <v>1</v>
      </c>
      <c r="CI23" s="220">
        <v>0</v>
      </c>
      <c r="CJ23" s="114">
        <v>1</v>
      </c>
      <c r="CK23" s="114">
        <v>0</v>
      </c>
      <c r="CL23" s="114">
        <v>0</v>
      </c>
      <c r="CM23" s="114">
        <v>1</v>
      </c>
      <c r="CN23" s="114">
        <v>0</v>
      </c>
      <c r="CO23" s="114">
        <v>1</v>
      </c>
      <c r="CP23" s="326">
        <v>1</v>
      </c>
      <c r="CQ23" s="326">
        <v>0</v>
      </c>
      <c r="CR23" s="326">
        <v>0</v>
      </c>
      <c r="CS23" s="326">
        <v>0</v>
      </c>
      <c r="CT23" s="326">
        <v>1</v>
      </c>
      <c r="CU23" s="326">
        <v>0</v>
      </c>
      <c r="CV23" s="299"/>
      <c r="CW23" s="299"/>
      <c r="CX23" s="299"/>
      <c r="CY23" s="299"/>
      <c r="DE23" s="61">
        <v>1</v>
      </c>
      <c r="DF23" s="90">
        <v>1</v>
      </c>
      <c r="DG23" s="69">
        <v>41814</v>
      </c>
      <c r="DH23" s="61">
        <v>1</v>
      </c>
      <c r="DI23" s="61" t="s">
        <v>518</v>
      </c>
      <c r="DJ23" s="90">
        <v>1</v>
      </c>
      <c r="DK23" s="90">
        <v>1</v>
      </c>
      <c r="DL23" s="90"/>
      <c r="DM23" s="61" t="s">
        <v>519</v>
      </c>
      <c r="DN23" s="254">
        <v>0</v>
      </c>
      <c r="DO23" s="208">
        <v>1</v>
      </c>
      <c r="DP23" s="208">
        <v>1</v>
      </c>
      <c r="DQ23" s="208">
        <v>0</v>
      </c>
      <c r="DR23" s="208">
        <v>1</v>
      </c>
      <c r="DS23" s="212">
        <v>1</v>
      </c>
      <c r="DT23" s="208">
        <v>1</v>
      </c>
      <c r="DU23" s="208">
        <v>0</v>
      </c>
      <c r="DV23" s="208">
        <v>0</v>
      </c>
      <c r="DW23" s="208">
        <v>0</v>
      </c>
      <c r="DX23" s="208">
        <v>0</v>
      </c>
      <c r="DY23" s="206">
        <v>1</v>
      </c>
      <c r="EB23" s="223">
        <v>1</v>
      </c>
      <c r="EC23" s="223">
        <v>1</v>
      </c>
      <c r="ED23" s="223"/>
      <c r="EE23" s="223"/>
      <c r="EG23" s="258">
        <v>42222</v>
      </c>
      <c r="EH23" s="133">
        <v>1.1000000000000001</v>
      </c>
      <c r="EI23" s="225">
        <v>70</v>
      </c>
      <c r="EJ23" s="225">
        <v>84</v>
      </c>
      <c r="EK23" s="225"/>
      <c r="EL23" s="225">
        <v>79</v>
      </c>
      <c r="EM23" s="225">
        <v>41</v>
      </c>
      <c r="EN23" s="133" t="s">
        <v>520</v>
      </c>
      <c r="EO23" s="267">
        <v>23</v>
      </c>
      <c r="EP23" s="135">
        <v>42221</v>
      </c>
      <c r="EQ23" s="136" t="s">
        <v>383</v>
      </c>
      <c r="ER23" s="61">
        <v>150</v>
      </c>
      <c r="ES23" s="61">
        <v>80</v>
      </c>
      <c r="ET23" s="61">
        <v>74</v>
      </c>
      <c r="EU23" s="133">
        <v>0</v>
      </c>
      <c r="EV23" s="133"/>
      <c r="EW23" s="133">
        <v>10</v>
      </c>
      <c r="EX23" s="133">
        <v>8</v>
      </c>
      <c r="EY23" s="133">
        <v>46</v>
      </c>
      <c r="EZ23" s="133">
        <v>27</v>
      </c>
      <c r="FA23" s="133">
        <v>14</v>
      </c>
      <c r="FB23" s="133">
        <v>17</v>
      </c>
      <c r="FC23" s="133">
        <v>42</v>
      </c>
      <c r="FD23" s="133">
        <v>18</v>
      </c>
      <c r="FE23" s="133">
        <v>28</v>
      </c>
      <c r="FF23" s="133">
        <v>90</v>
      </c>
      <c r="FG23" s="133">
        <v>290</v>
      </c>
      <c r="FH23" s="91">
        <v>90</v>
      </c>
      <c r="FI23" s="91">
        <v>290</v>
      </c>
      <c r="FJ23" s="227">
        <v>67.800000000000011</v>
      </c>
      <c r="FK23" s="227">
        <v>39.768987722307735</v>
      </c>
      <c r="FL23" s="228">
        <v>99.15</v>
      </c>
      <c r="FM23" s="228">
        <v>34.299999999999997</v>
      </c>
      <c r="FN23" s="228">
        <v>58.157745319569486</v>
      </c>
      <c r="FO23" s="228">
        <v>20.119119157450662</v>
      </c>
      <c r="FP23" s="228">
        <v>65.40595057992941</v>
      </c>
      <c r="FQ23" s="228"/>
      <c r="FR23" s="193">
        <v>0</v>
      </c>
      <c r="FS23" s="230">
        <v>146.4</v>
      </c>
      <c r="FT23" s="230">
        <v>76.2</v>
      </c>
      <c r="FU23" s="230">
        <v>180</v>
      </c>
      <c r="FV23" s="229">
        <v>3.83</v>
      </c>
      <c r="FW23" s="229">
        <v>3.6</v>
      </c>
      <c r="FX23" s="229">
        <v>38.224543080939945</v>
      </c>
      <c r="FY23" s="229">
        <v>1.921259842519685</v>
      </c>
      <c r="FZ23" s="133">
        <v>73.2</v>
      </c>
      <c r="GA23" s="129">
        <v>18.100000000000001</v>
      </c>
      <c r="GB23" s="238">
        <v>6.1</v>
      </c>
      <c r="GC23" s="238">
        <v>2.6</v>
      </c>
      <c r="GD23" s="238">
        <v>123.8</v>
      </c>
      <c r="GE23" s="238">
        <v>74.2</v>
      </c>
      <c r="GF23" s="238">
        <v>23.5</v>
      </c>
      <c r="GG23" s="133">
        <v>1</v>
      </c>
      <c r="GH23" s="133">
        <v>1</v>
      </c>
      <c r="GI23" s="133">
        <v>1</v>
      </c>
      <c r="GJ23" s="133">
        <v>1</v>
      </c>
      <c r="GK23" s="231">
        <v>20</v>
      </c>
      <c r="GL23" s="133">
        <v>0</v>
      </c>
      <c r="GM23" s="133">
        <v>0</v>
      </c>
      <c r="GN23" s="133">
        <v>0</v>
      </c>
      <c r="GO23" s="133">
        <v>0</v>
      </c>
      <c r="GP23" s="61">
        <v>36.15</v>
      </c>
      <c r="GQ23" s="106">
        <v>21.204261152823367</v>
      </c>
      <c r="GR23" s="111">
        <v>0.41666666666666663</v>
      </c>
      <c r="GS23" s="61">
        <v>0</v>
      </c>
      <c r="GT23" s="111">
        <v>0.4838709677419355</v>
      </c>
      <c r="GU23" s="62">
        <v>0</v>
      </c>
      <c r="GV23" s="106">
        <v>11.9</v>
      </c>
      <c r="GW23" s="61">
        <v>0</v>
      </c>
      <c r="GX23" s="106">
        <v>18</v>
      </c>
      <c r="GY23" s="61">
        <v>0</v>
      </c>
      <c r="GZ23" s="745">
        <v>25</v>
      </c>
      <c r="HA23" s="133">
        <v>9</v>
      </c>
      <c r="HB23" s="133">
        <v>0.62</v>
      </c>
      <c r="HC23" s="144">
        <v>1</v>
      </c>
      <c r="HD23" s="236">
        <v>106.439419</v>
      </c>
      <c r="HE23" s="236">
        <v>111.76139000000001</v>
      </c>
      <c r="HF23" s="144">
        <v>62.715504000000003</v>
      </c>
      <c r="HG23" s="236">
        <v>113.607449</v>
      </c>
      <c r="HH23" s="125">
        <v>63.751429999999999</v>
      </c>
      <c r="HI23" s="236">
        <v>50.373323999999997</v>
      </c>
      <c r="HJ23" s="144">
        <v>28.267261000000001</v>
      </c>
      <c r="HK23" s="236">
        <v>63.234124999999999</v>
      </c>
      <c r="HL23" s="144">
        <v>35.484169000000001</v>
      </c>
      <c r="HM23" s="236">
        <v>55.660193</v>
      </c>
      <c r="HN23" s="144">
        <v>4.9322619999999997</v>
      </c>
      <c r="HO23" s="144">
        <v>2.7677649999999998</v>
      </c>
      <c r="HP23" s="236">
        <v>154.828779</v>
      </c>
      <c r="HQ23" s="144">
        <v>86.883000999999993</v>
      </c>
      <c r="HR23" s="236">
        <v>86.374910999999997</v>
      </c>
      <c r="HS23" s="144">
        <v>48.469745000000003</v>
      </c>
      <c r="HT23" s="236">
        <v>68.453868</v>
      </c>
      <c r="HU23" s="144">
        <v>38.413255999999997</v>
      </c>
      <c r="HV23" s="236">
        <v>44.212625000000003</v>
      </c>
      <c r="HW23" s="144">
        <v>1</v>
      </c>
      <c r="HX23" s="237">
        <v>0.98375054614596624</v>
      </c>
      <c r="HY23" s="238">
        <v>25.2</v>
      </c>
      <c r="HZ23" s="237">
        <v>5.7</v>
      </c>
      <c r="IA23" s="237">
        <v>22.9</v>
      </c>
      <c r="IB23" s="237">
        <v>6.2</v>
      </c>
      <c r="IC23" s="237">
        <v>18.899999999999999</v>
      </c>
      <c r="ID23" s="237">
        <v>5.3</v>
      </c>
      <c r="IE23" s="237">
        <v>84.773389473684205</v>
      </c>
      <c r="IF23" s="237">
        <v>49.724954058368112</v>
      </c>
      <c r="IG23" s="133"/>
      <c r="IH23" s="161">
        <v>0.35</v>
      </c>
      <c r="II23" s="61">
        <v>1048</v>
      </c>
      <c r="IJ23" s="61">
        <v>1101</v>
      </c>
      <c r="IK23" s="61">
        <v>878</v>
      </c>
      <c r="IL23" s="61">
        <v>1024</v>
      </c>
      <c r="IM23" s="61">
        <v>1136</v>
      </c>
      <c r="IN23" s="61">
        <v>1109</v>
      </c>
      <c r="IO23" s="61"/>
      <c r="IP23" s="106">
        <v>1049.3333333333333</v>
      </c>
      <c r="IQ23" s="61">
        <v>1660</v>
      </c>
      <c r="IR23" s="61">
        <v>336</v>
      </c>
      <c r="IS23" s="61">
        <v>255</v>
      </c>
      <c r="IT23" s="61">
        <v>243</v>
      </c>
      <c r="IU23" s="61">
        <v>344</v>
      </c>
      <c r="IV23" s="61">
        <v>346</v>
      </c>
      <c r="IW23" s="61">
        <v>330</v>
      </c>
      <c r="IX23" s="61"/>
      <c r="IY23" s="106">
        <v>309</v>
      </c>
      <c r="IZ23" s="61">
        <v>212</v>
      </c>
      <c r="JA23" s="240">
        <v>36.069830309679944</v>
      </c>
      <c r="JB23" s="241">
        <v>1</v>
      </c>
      <c r="JC23" s="90">
        <v>1</v>
      </c>
      <c r="JD23" s="168">
        <v>5</v>
      </c>
      <c r="JE23" s="168">
        <v>1</v>
      </c>
      <c r="JF23" s="168" t="s">
        <v>521</v>
      </c>
      <c r="JG23" s="90">
        <v>1</v>
      </c>
      <c r="JH23" s="90"/>
      <c r="JI23" s="90"/>
      <c r="JJ23" s="90"/>
      <c r="JK23" s="61" t="s">
        <v>519</v>
      </c>
      <c r="JL23" s="283"/>
      <c r="JM23" s="198">
        <v>23</v>
      </c>
      <c r="JN23" s="244">
        <v>42220</v>
      </c>
      <c r="JO23" s="69">
        <v>43388</v>
      </c>
      <c r="JP23" s="201">
        <v>0</v>
      </c>
      <c r="JQ23" s="69">
        <v>43388</v>
      </c>
      <c r="JR23" s="245">
        <v>38</v>
      </c>
      <c r="JS23" s="243">
        <v>1</v>
      </c>
      <c r="JT23" s="69">
        <v>43388</v>
      </c>
      <c r="JU23" s="245">
        <v>38</v>
      </c>
      <c r="JV23" s="243">
        <v>1</v>
      </c>
      <c r="JW23" s="246">
        <v>43388</v>
      </c>
      <c r="JX23" s="245">
        <v>38</v>
      </c>
      <c r="JY23" s="245">
        <v>38</v>
      </c>
      <c r="JZ23" s="245">
        <v>1168</v>
      </c>
      <c r="KA23" s="247"/>
      <c r="KB23" s="245"/>
      <c r="KC23" s="248"/>
      <c r="KD23" s="63">
        <v>0</v>
      </c>
      <c r="KE23" s="263">
        <v>1</v>
      </c>
      <c r="KF23" s="263" t="s">
        <v>390</v>
      </c>
      <c r="KG23" s="250">
        <v>102</v>
      </c>
      <c r="KH23" s="250">
        <v>50.2</v>
      </c>
      <c r="KI23" s="250">
        <v>50.7</v>
      </c>
      <c r="KJ23" s="251">
        <v>-14.8</v>
      </c>
      <c r="KK23" s="250">
        <v>-12.8</v>
      </c>
      <c r="KL23" s="250">
        <v>52.2</v>
      </c>
      <c r="KM23" s="250">
        <v>28.9</v>
      </c>
      <c r="KN23" s="250">
        <v>3.7</v>
      </c>
      <c r="KO23" s="250"/>
      <c r="KP23" s="250">
        <v>1</v>
      </c>
      <c r="KQ23" s="92"/>
      <c r="KR23" s="93">
        <v>0.41666666666666663</v>
      </c>
      <c r="KS23" s="264">
        <v>57</v>
      </c>
      <c r="KT23" s="265">
        <v>40.950000000000003</v>
      </c>
      <c r="KU23" s="264">
        <v>-18.079999999999998</v>
      </c>
      <c r="KV23" s="265">
        <v>-18.7</v>
      </c>
      <c r="KW23" s="265">
        <v>-18.3</v>
      </c>
      <c r="KX23" s="265">
        <v>415</v>
      </c>
      <c r="KY23" s="265">
        <v>-11.3</v>
      </c>
      <c r="KZ23" s="265">
        <v>-11.2</v>
      </c>
      <c r="LA23" s="265">
        <v>415</v>
      </c>
      <c r="LB23" s="265">
        <v>-15</v>
      </c>
      <c r="LC23" s="265">
        <v>-14.7</v>
      </c>
      <c r="LD23" s="265">
        <v>415</v>
      </c>
      <c r="LE23" s="118">
        <v>42221</v>
      </c>
      <c r="LF23" s="454">
        <v>0</v>
      </c>
      <c r="LG23" s="454"/>
      <c r="LH23" s="455">
        <v>57</v>
      </c>
      <c r="LI23" s="455">
        <v>41.77</v>
      </c>
      <c r="LJ23" s="455">
        <v>-15.92</v>
      </c>
      <c r="LK23" s="455">
        <v>-14.1</v>
      </c>
      <c r="LL23" s="455">
        <v>-13.1</v>
      </c>
      <c r="LM23" s="455">
        <v>369</v>
      </c>
      <c r="LN23" s="455">
        <v>-12</v>
      </c>
      <c r="LO23" s="455">
        <v>-11.8</v>
      </c>
      <c r="LP23" s="455">
        <v>369</v>
      </c>
      <c r="LQ23" s="455">
        <v>-13</v>
      </c>
      <c r="LR23" s="455">
        <v>-12.4</v>
      </c>
      <c r="LS23" s="455">
        <v>369</v>
      </c>
      <c r="LT23" s="500">
        <v>43.09</v>
      </c>
      <c r="LU23" s="693">
        <v>-18.22</v>
      </c>
      <c r="LV23" s="500">
        <v>-9.6</v>
      </c>
      <c r="LW23" s="500">
        <v>2</v>
      </c>
      <c r="LX23" s="500">
        <v>-10.1</v>
      </c>
      <c r="LY23" s="500">
        <v>2</v>
      </c>
      <c r="LZ23" s="690">
        <v>44.212625000000003</v>
      </c>
      <c r="MA23" s="454"/>
      <c r="MC23" s="253"/>
      <c r="MD23" s="274"/>
      <c r="ME23" s="581">
        <v>23</v>
      </c>
      <c r="MF23" s="135">
        <v>42217</v>
      </c>
      <c r="MI23" s="584">
        <v>37.677</v>
      </c>
      <c r="MQ23" s="135">
        <v>42192</v>
      </c>
      <c r="MR23" s="238">
        <v>8.4</v>
      </c>
      <c r="MS23" s="238">
        <v>25</v>
      </c>
      <c r="MT23" s="133">
        <v>1</v>
      </c>
      <c r="MU23" s="133">
        <v>1</v>
      </c>
      <c r="MV23" s="133">
        <v>1</v>
      </c>
      <c r="MW23" s="133">
        <v>0</v>
      </c>
      <c r="MX23" s="133">
        <v>0</v>
      </c>
      <c r="MY23" s="238">
        <v>2</v>
      </c>
      <c r="MZ23" s="238">
        <v>7334</v>
      </c>
      <c r="NA23" s="585"/>
      <c r="NB23" s="238">
        <v>5</v>
      </c>
      <c r="ND23" s="876">
        <v>23</v>
      </c>
      <c r="NE23" s="877">
        <v>9.0088767683942592</v>
      </c>
      <c r="NF23" s="877">
        <v>8.1583067283139794</v>
      </c>
      <c r="NG23" s="877">
        <v>5.66249036391378</v>
      </c>
      <c r="NH23" s="877">
        <v>0.81885056089543395</v>
      </c>
      <c r="NI23" s="877">
        <v>6.92148393743373</v>
      </c>
      <c r="NJ23" s="877">
        <v>8.3583435103447901</v>
      </c>
      <c r="NK23" s="877">
        <v>8.7861715929445801</v>
      </c>
      <c r="NL23" s="877">
        <v>8.4541347573621</v>
      </c>
      <c r="NM23" s="877">
        <v>5.9183862344463503</v>
      </c>
      <c r="NN23" s="877">
        <v>1.5310694927259501</v>
      </c>
      <c r="NO23" s="877">
        <v>6.02480723340057</v>
      </c>
      <c r="NP23" s="877">
        <v>6.4247541670045498</v>
      </c>
      <c r="NQ23" s="877">
        <v>7.5484366246960404</v>
      </c>
      <c r="NR23" s="877">
        <v>4.3596617223338798</v>
      </c>
      <c r="NS23" s="877">
        <v>6.07510472220949</v>
      </c>
      <c r="NT23" s="877">
        <v>8.3239104380197908</v>
      </c>
      <c r="NU23" s="877">
        <v>6.7236950704413996</v>
      </c>
      <c r="NV23" s="877">
        <v>7.7092906357233604</v>
      </c>
      <c r="NW23" s="877">
        <v>5.8532471672421504</v>
      </c>
      <c r="NX23" s="877">
        <v>5.9990980337056099</v>
      </c>
      <c r="NY23" s="877">
        <v>7.4865534926245303</v>
      </c>
      <c r="NZ23" s="877">
        <v>-5.88936890535686E-2</v>
      </c>
      <c r="OA23" s="877">
        <v>10.2155815336657</v>
      </c>
      <c r="OB23" s="877">
        <v>-1.39592867633114</v>
      </c>
      <c r="OC23" s="877">
        <v>4.3469568893788804</v>
      </c>
      <c r="OD23" s="877">
        <v>6.0371625501273796</v>
      </c>
      <c r="OE23" s="877">
        <v>3.0755326311673601</v>
      </c>
      <c r="OF23" s="877">
        <v>11.1838586531959</v>
      </c>
      <c r="OG23" s="877">
        <v>3.5459683691052901</v>
      </c>
      <c r="OH23" s="877">
        <v>5.12350066435096</v>
      </c>
      <c r="OI23" s="877">
        <v>4.7591558338002704</v>
      </c>
      <c r="OJ23" s="877">
        <v>6.0603579888448902</v>
      </c>
      <c r="OK23" s="877">
        <v>4.4058505784324504</v>
      </c>
      <c r="OL23" s="877">
        <v>11.611510209996901</v>
      </c>
    </row>
    <row r="24" spans="1:402" s="221" customFormat="1" x14ac:dyDescent="0.25">
      <c r="A24" s="221">
        <v>23</v>
      </c>
      <c r="B24" s="221">
        <v>0</v>
      </c>
      <c r="C24" s="221">
        <v>1</v>
      </c>
      <c r="D24" s="206">
        <v>2</v>
      </c>
      <c r="E24" s="274">
        <v>24</v>
      </c>
      <c r="F24" s="880">
        <v>24</v>
      </c>
      <c r="G24" s="883"/>
      <c r="H24" s="232" t="s">
        <v>469</v>
      </c>
      <c r="I24" s="167" t="s">
        <v>522</v>
      </c>
      <c r="J24" s="266">
        <v>13621</v>
      </c>
      <c r="K24" s="256">
        <v>78</v>
      </c>
      <c r="L24" s="342">
        <v>67</v>
      </c>
      <c r="M24" s="342">
        <v>167</v>
      </c>
      <c r="N24" s="342">
        <v>24.023808670084982</v>
      </c>
      <c r="O24" s="210">
        <v>1.753547588291263</v>
      </c>
      <c r="P24" s="208">
        <v>0</v>
      </c>
      <c r="Q24" s="61">
        <v>95</v>
      </c>
      <c r="R24" s="61">
        <v>50</v>
      </c>
      <c r="S24" s="61">
        <v>1</v>
      </c>
      <c r="T24" s="62">
        <v>3</v>
      </c>
      <c r="U24" s="325">
        <v>0</v>
      </c>
      <c r="V24" s="325"/>
      <c r="W24" s="325">
        <v>1</v>
      </c>
      <c r="X24" s="115">
        <v>1</v>
      </c>
      <c r="Y24" s="325">
        <v>1</v>
      </c>
      <c r="Z24" s="325">
        <v>0</v>
      </c>
      <c r="AA24" s="329">
        <v>0</v>
      </c>
      <c r="AB24" s="328">
        <v>0</v>
      </c>
      <c r="AC24" s="61"/>
      <c r="AD24" s="133"/>
      <c r="AE24" s="61"/>
      <c r="AF24" s="592">
        <v>96</v>
      </c>
      <c r="AG24" s="602">
        <v>1.67</v>
      </c>
      <c r="AH24" s="603">
        <v>40</v>
      </c>
      <c r="AI24" s="603">
        <v>0</v>
      </c>
      <c r="AJ24" s="602">
        <v>8.6</v>
      </c>
      <c r="AK24" s="603">
        <v>26</v>
      </c>
      <c r="AL24" s="603"/>
      <c r="AM24" s="605">
        <v>826.7</v>
      </c>
      <c r="AN24" s="214">
        <v>6.7174418722586298</v>
      </c>
      <c r="AO24" s="212">
        <v>114</v>
      </c>
      <c r="AP24" s="212">
        <v>55</v>
      </c>
      <c r="AQ24" s="212">
        <v>47</v>
      </c>
      <c r="AR24" s="212">
        <v>61</v>
      </c>
      <c r="AS24" s="215">
        <v>0.54</v>
      </c>
      <c r="AT24" s="212">
        <v>51</v>
      </c>
      <c r="AU24" s="556">
        <v>42304</v>
      </c>
      <c r="AV24" s="557">
        <v>42300</v>
      </c>
      <c r="AW24" s="211">
        <v>1.67</v>
      </c>
      <c r="AX24" s="211">
        <v>73</v>
      </c>
      <c r="AY24" s="211"/>
      <c r="AZ24" s="602">
        <v>139</v>
      </c>
      <c r="BA24" s="558">
        <v>42303</v>
      </c>
      <c r="BB24" s="65">
        <v>82.91</v>
      </c>
      <c r="BC24" s="217"/>
      <c r="BD24" s="66">
        <v>82.91</v>
      </c>
      <c r="BE24" s="218">
        <v>2777.9081451315869</v>
      </c>
      <c r="BF24" s="66">
        <v>177.7</v>
      </c>
      <c r="BG24" s="68">
        <v>1.9186069151449818</v>
      </c>
      <c r="BH24" s="219">
        <v>1.9186069151449818</v>
      </c>
      <c r="BI24" s="219">
        <v>3.443717881170488</v>
      </c>
      <c r="BJ24" s="219">
        <v>2.2496874278053016</v>
      </c>
      <c r="BK24" s="66">
        <v>2.59</v>
      </c>
      <c r="BL24" s="66">
        <v>1.62</v>
      </c>
      <c r="BM24" s="66">
        <v>26</v>
      </c>
      <c r="BN24" s="66">
        <v>0.9</v>
      </c>
      <c r="BO24" s="571">
        <v>822.9</v>
      </c>
      <c r="BP24" s="66">
        <v>43</v>
      </c>
      <c r="BQ24" s="66">
        <v>77</v>
      </c>
      <c r="BR24" s="66">
        <v>28</v>
      </c>
      <c r="BS24" s="66">
        <v>15</v>
      </c>
      <c r="BT24" s="69">
        <v>42298</v>
      </c>
      <c r="BU24" s="61" t="s">
        <v>458</v>
      </c>
      <c r="BV24" s="61">
        <v>0</v>
      </c>
      <c r="BW24" s="61">
        <v>0</v>
      </c>
      <c r="BX24" s="61"/>
      <c r="BY24" s="61">
        <v>0</v>
      </c>
      <c r="BZ24" s="61"/>
      <c r="CA24" s="61"/>
      <c r="CB24" s="61" t="s">
        <v>523</v>
      </c>
      <c r="CC24" s="208">
        <v>1</v>
      </c>
      <c r="CD24" s="220">
        <v>0</v>
      </c>
      <c r="CE24" s="220">
        <v>0</v>
      </c>
      <c r="CF24" s="220">
        <v>0</v>
      </c>
      <c r="CG24" s="220">
        <v>0</v>
      </c>
      <c r="CH24" s="220">
        <v>0</v>
      </c>
      <c r="CI24" s="220">
        <v>0</v>
      </c>
      <c r="CJ24" s="114">
        <v>1</v>
      </c>
      <c r="CK24" s="114">
        <v>0</v>
      </c>
      <c r="CL24" s="114">
        <v>0</v>
      </c>
      <c r="CM24" s="114">
        <v>1</v>
      </c>
      <c r="CN24" s="114">
        <v>1</v>
      </c>
      <c r="CO24" s="114">
        <v>0</v>
      </c>
      <c r="CP24" s="326">
        <v>0</v>
      </c>
      <c r="CQ24" s="326">
        <v>1</v>
      </c>
      <c r="CR24" s="326">
        <v>0</v>
      </c>
      <c r="CS24" s="326">
        <v>0</v>
      </c>
      <c r="CT24" s="326">
        <v>0</v>
      </c>
      <c r="CU24" s="326">
        <v>0</v>
      </c>
      <c r="CV24" s="299">
        <v>11.7</v>
      </c>
      <c r="CW24" s="299">
        <v>1.26</v>
      </c>
      <c r="CX24" s="299">
        <v>3.3</v>
      </c>
      <c r="CY24" s="299"/>
      <c r="DE24" s="61">
        <v>1</v>
      </c>
      <c r="DF24" s="90">
        <v>1</v>
      </c>
      <c r="DG24" s="69">
        <v>42461</v>
      </c>
      <c r="DH24" s="61">
        <v>0</v>
      </c>
      <c r="DI24" s="61" t="s">
        <v>524</v>
      </c>
      <c r="DJ24" s="90">
        <v>1</v>
      </c>
      <c r="DK24" s="90">
        <v>1</v>
      </c>
      <c r="DL24" s="90"/>
      <c r="DM24" s="61" t="s">
        <v>525</v>
      </c>
      <c r="DN24" s="254">
        <v>1</v>
      </c>
      <c r="DO24" s="208">
        <v>0</v>
      </c>
      <c r="DP24" s="208">
        <v>0</v>
      </c>
      <c r="DQ24" s="208">
        <v>1</v>
      </c>
      <c r="DR24" s="208">
        <v>2</v>
      </c>
      <c r="DS24" s="212">
        <v>1</v>
      </c>
      <c r="DT24" s="208">
        <v>2</v>
      </c>
      <c r="DU24" s="208">
        <v>0</v>
      </c>
      <c r="DV24" s="208">
        <v>0</v>
      </c>
      <c r="DW24" s="208">
        <v>0</v>
      </c>
      <c r="DX24" s="208">
        <v>0</v>
      </c>
      <c r="DY24" s="206">
        <v>0</v>
      </c>
      <c r="EB24" s="223">
        <v>1</v>
      </c>
      <c r="EC24" s="223">
        <v>2</v>
      </c>
      <c r="ED24" s="223"/>
      <c r="EE24" s="223"/>
      <c r="EG24" s="69">
        <v>42304</v>
      </c>
      <c r="EH24" s="90">
        <v>1.54</v>
      </c>
      <c r="EI24" s="70">
        <v>65</v>
      </c>
      <c r="EJ24" s="225">
        <v>75</v>
      </c>
      <c r="EK24" s="225"/>
      <c r="EL24" s="225">
        <v>69</v>
      </c>
      <c r="EM24" s="225">
        <v>42</v>
      </c>
      <c r="EN24" s="133" t="s">
        <v>526</v>
      </c>
      <c r="EO24" s="222">
        <v>24</v>
      </c>
      <c r="EP24" s="135">
        <v>42304</v>
      </c>
      <c r="EQ24" s="136" t="s">
        <v>383</v>
      </c>
      <c r="ER24" s="61">
        <v>95</v>
      </c>
      <c r="ES24" s="61">
        <v>50</v>
      </c>
      <c r="ET24" s="61">
        <v>79</v>
      </c>
      <c r="EU24" s="133">
        <v>1</v>
      </c>
      <c r="EV24" s="133"/>
      <c r="EW24" s="133">
        <v>11</v>
      </c>
      <c r="EX24" s="133">
        <v>8</v>
      </c>
      <c r="EY24" s="133">
        <v>46</v>
      </c>
      <c r="EZ24" s="133">
        <v>26</v>
      </c>
      <c r="FA24" s="133">
        <v>16</v>
      </c>
      <c r="FB24" s="133">
        <v>18</v>
      </c>
      <c r="FC24" s="133">
        <v>52</v>
      </c>
      <c r="FD24" s="133">
        <v>22</v>
      </c>
      <c r="FE24" s="133">
        <v>35</v>
      </c>
      <c r="FF24" s="133">
        <v>100</v>
      </c>
      <c r="FG24" s="133">
        <v>280</v>
      </c>
      <c r="FH24" s="91">
        <v>83.333333333333329</v>
      </c>
      <c r="FI24" s="91">
        <v>300</v>
      </c>
      <c r="FJ24" s="227">
        <v>146.55000000000001</v>
      </c>
      <c r="FK24" s="227">
        <v>83.573437629260482</v>
      </c>
      <c r="FL24" s="228">
        <v>106</v>
      </c>
      <c r="FM24" s="228">
        <v>38.599999999999994</v>
      </c>
      <c r="FN24" s="228">
        <v>60.448886992163843</v>
      </c>
      <c r="FO24" s="228">
        <v>22.012519225448337</v>
      </c>
      <c r="FP24" s="228">
        <v>63.584905660377366</v>
      </c>
      <c r="FQ24" s="228"/>
      <c r="FR24" s="193">
        <v>0</v>
      </c>
      <c r="FS24" s="230">
        <v>121.33333333333333</v>
      </c>
      <c r="FT24" s="230"/>
      <c r="FU24" s="230">
        <v>163.33333333333334</v>
      </c>
      <c r="FV24" s="229">
        <v>9.5</v>
      </c>
      <c r="FW24" s="229">
        <v>8.2200000000000006</v>
      </c>
      <c r="FX24" s="229">
        <v>12.771929824561402</v>
      </c>
      <c r="FY24" s="229"/>
      <c r="FZ24" s="133">
        <v>51.2</v>
      </c>
      <c r="GA24" s="129">
        <v>7.9</v>
      </c>
      <c r="GB24" s="238">
        <v>6.7</v>
      </c>
      <c r="GC24" s="238">
        <v>3.2</v>
      </c>
      <c r="GD24" s="238">
        <v>129.6</v>
      </c>
      <c r="GE24" s="238">
        <v>82.3</v>
      </c>
      <c r="GF24" s="238">
        <v>24.6</v>
      </c>
      <c r="GG24" s="133">
        <v>0</v>
      </c>
      <c r="GH24" s="133">
        <v>2</v>
      </c>
      <c r="GI24" s="133">
        <v>2</v>
      </c>
      <c r="GJ24" s="133">
        <v>1</v>
      </c>
      <c r="GK24" s="231">
        <v>25</v>
      </c>
      <c r="GL24" s="133">
        <v>0</v>
      </c>
      <c r="GM24" s="133">
        <v>0</v>
      </c>
      <c r="GN24" s="133">
        <v>0</v>
      </c>
      <c r="GO24" s="133">
        <v>0</v>
      </c>
      <c r="GP24" s="61">
        <v>99.2</v>
      </c>
      <c r="GQ24" s="106">
        <v>56.571033864364651</v>
      </c>
      <c r="GR24" s="111">
        <v>0.40782122905027929</v>
      </c>
      <c r="GS24" s="61">
        <v>0</v>
      </c>
      <c r="GT24" s="111">
        <v>0.5</v>
      </c>
      <c r="GU24" s="62">
        <v>0</v>
      </c>
      <c r="GV24" s="106">
        <v>9.8999999999999986</v>
      </c>
      <c r="GW24" s="61">
        <v>0</v>
      </c>
      <c r="GX24" s="106">
        <v>14.333333333333334</v>
      </c>
      <c r="GY24" s="61">
        <v>1</v>
      </c>
      <c r="GZ24" s="745">
        <v>40</v>
      </c>
      <c r="HA24" s="133">
        <v>16</v>
      </c>
      <c r="HB24" s="133">
        <v>0.46</v>
      </c>
      <c r="HC24" s="144">
        <v>1</v>
      </c>
      <c r="HD24" s="236">
        <v>103.20099</v>
      </c>
      <c r="HE24" s="236">
        <v>108.36104</v>
      </c>
      <c r="HF24" s="144">
        <v>61.936093</v>
      </c>
      <c r="HG24" s="236">
        <v>149.41692499999999</v>
      </c>
      <c r="HH24" s="125">
        <v>85.402471000000006</v>
      </c>
      <c r="HI24" s="236">
        <v>63.690038999999999</v>
      </c>
      <c r="HJ24" s="144">
        <v>36.403416999999997</v>
      </c>
      <c r="HK24" s="236">
        <v>85.726885999999993</v>
      </c>
      <c r="HL24" s="144">
        <v>48.999053000000004</v>
      </c>
      <c r="HM24" s="236">
        <v>57.374281000000003</v>
      </c>
      <c r="HN24" s="144">
        <v>7.3725120000000004</v>
      </c>
      <c r="HO24" s="144">
        <v>4.2139189999999997</v>
      </c>
      <c r="HP24" s="236">
        <v>178.776118</v>
      </c>
      <c r="HQ24" s="144">
        <v>102.183351</v>
      </c>
      <c r="HR24" s="236">
        <v>108.94643499999999</v>
      </c>
      <c r="HS24" s="144">
        <v>62.270688</v>
      </c>
      <c r="HT24" s="236">
        <v>69.829683000000003</v>
      </c>
      <c r="HU24" s="144">
        <v>39.912663000000002</v>
      </c>
      <c r="HV24" s="236">
        <v>39.059849999999997</v>
      </c>
      <c r="HW24" s="144">
        <v>1</v>
      </c>
      <c r="HX24" s="237">
        <v>0.72522600769625001</v>
      </c>
      <c r="HY24" s="238">
        <v>36.6</v>
      </c>
      <c r="HZ24" s="237">
        <v>7.4</v>
      </c>
      <c r="IA24" s="237">
        <v>32.799999999999997</v>
      </c>
      <c r="IB24" s="237">
        <v>6.8</v>
      </c>
      <c r="IC24" s="237">
        <v>35.1</v>
      </c>
      <c r="ID24" s="237">
        <v>6.6</v>
      </c>
      <c r="IE24" s="237">
        <v>135.83809729729728</v>
      </c>
      <c r="IF24" s="237">
        <v>77.464733893913959</v>
      </c>
      <c r="IG24" s="133"/>
      <c r="IH24" s="161">
        <v>0.26</v>
      </c>
      <c r="II24" s="161">
        <v>1063</v>
      </c>
      <c r="IJ24" s="161">
        <v>1020</v>
      </c>
      <c r="IK24" s="161">
        <v>1151</v>
      </c>
      <c r="IL24" s="161">
        <v>1118</v>
      </c>
      <c r="IM24" s="161">
        <v>970</v>
      </c>
      <c r="IN24" s="161">
        <v>1079</v>
      </c>
      <c r="IO24" s="161"/>
      <c r="IP24" s="106">
        <v>1066.8333333333333</v>
      </c>
      <c r="IQ24" s="161">
        <v>1603</v>
      </c>
      <c r="IR24" s="161">
        <v>268</v>
      </c>
      <c r="IS24" s="61"/>
      <c r="IT24" s="161">
        <v>360</v>
      </c>
      <c r="IU24" s="61"/>
      <c r="IV24" s="161">
        <v>292</v>
      </c>
      <c r="IW24" s="61">
        <v>276</v>
      </c>
      <c r="IX24" s="61"/>
      <c r="IY24" s="106">
        <v>299</v>
      </c>
      <c r="IZ24" s="61">
        <v>190</v>
      </c>
      <c r="JA24" s="240">
        <v>38.395106619622901</v>
      </c>
      <c r="JB24" s="241">
        <v>1</v>
      </c>
      <c r="JC24" s="90">
        <v>1</v>
      </c>
      <c r="JD24" s="280">
        <v>8</v>
      </c>
      <c r="JE24" s="280">
        <v>0</v>
      </c>
      <c r="JF24" s="280"/>
      <c r="JG24" s="90">
        <v>1</v>
      </c>
      <c r="JH24" s="90"/>
      <c r="JI24" s="90"/>
      <c r="JJ24" s="90"/>
      <c r="JK24" s="61" t="s">
        <v>525</v>
      </c>
      <c r="JL24" s="283"/>
      <c r="JM24" s="243">
        <v>24</v>
      </c>
      <c r="JN24" s="244">
        <v>42304</v>
      </c>
      <c r="JO24" s="69">
        <v>42899</v>
      </c>
      <c r="JP24" s="201">
        <v>1</v>
      </c>
      <c r="JQ24" s="69">
        <v>42899</v>
      </c>
      <c r="JR24" s="31">
        <v>19</v>
      </c>
      <c r="JS24" s="243">
        <v>1</v>
      </c>
      <c r="JT24" s="69">
        <v>42328</v>
      </c>
      <c r="JU24" s="245">
        <v>1</v>
      </c>
      <c r="JV24" s="243">
        <v>1</v>
      </c>
      <c r="JW24" s="246">
        <v>42328</v>
      </c>
      <c r="JX24" s="245">
        <v>1</v>
      </c>
      <c r="JY24" s="245">
        <v>19</v>
      </c>
      <c r="JZ24" s="245">
        <v>595</v>
      </c>
      <c r="KA24" s="247"/>
      <c r="KB24" s="245"/>
      <c r="KC24" s="248"/>
      <c r="KD24" s="63">
        <v>1</v>
      </c>
      <c r="KE24" s="249">
        <v>1</v>
      </c>
      <c r="KF24" s="249" t="s">
        <v>421</v>
      </c>
      <c r="KG24" s="272">
        <v>106.86666666666667</v>
      </c>
      <c r="KH24" s="272">
        <v>47.216666666666669</v>
      </c>
      <c r="KI24" s="272">
        <v>56.033333333333339</v>
      </c>
      <c r="KJ24" s="272">
        <v>-17.299999999999997</v>
      </c>
      <c r="KK24" s="272">
        <v>-15.773333333333333</v>
      </c>
      <c r="KL24" s="272">
        <v>45.78</v>
      </c>
      <c r="KM24" s="272">
        <v>19.933333333333334</v>
      </c>
      <c r="KN24" s="272">
        <v>4.2666666666666666</v>
      </c>
      <c r="KO24" s="250"/>
      <c r="KP24" s="250">
        <v>0</v>
      </c>
      <c r="KQ24" s="92"/>
      <c r="KR24" s="93">
        <v>0.40782122905027929</v>
      </c>
      <c r="KS24" s="264"/>
      <c r="KT24" s="265"/>
      <c r="KU24" s="264"/>
      <c r="KV24" s="265"/>
      <c r="KW24" s="265"/>
      <c r="KX24" s="265"/>
      <c r="KY24" s="265"/>
      <c r="KZ24" s="265"/>
      <c r="LA24" s="265"/>
      <c r="LB24" s="265"/>
      <c r="LC24" s="265"/>
      <c r="LD24" s="265"/>
      <c r="LE24" s="118">
        <v>42304</v>
      </c>
      <c r="LF24" s="454">
        <v>1</v>
      </c>
      <c r="LG24" s="454"/>
      <c r="LH24" s="455"/>
      <c r="LI24" s="455"/>
      <c r="LJ24" s="455"/>
      <c r="LK24" s="455"/>
      <c r="LL24" s="455"/>
      <c r="LM24" s="455"/>
      <c r="LN24" s="455"/>
      <c r="LO24" s="455"/>
      <c r="LP24" s="455"/>
      <c r="LQ24" s="455"/>
      <c r="LR24" s="455"/>
      <c r="LS24" s="455"/>
      <c r="LT24" s="500">
        <v>45.890000000000008</v>
      </c>
      <c r="LU24" s="693"/>
      <c r="LV24" s="500">
        <v>-15.3</v>
      </c>
      <c r="LW24" s="500">
        <v>1</v>
      </c>
      <c r="LX24" s="500">
        <v>-16.899999999999999</v>
      </c>
      <c r="LY24" s="500">
        <v>1</v>
      </c>
      <c r="LZ24" s="690">
        <v>39</v>
      </c>
      <c r="MA24" s="455">
        <v>39</v>
      </c>
      <c r="MC24" s="253"/>
      <c r="MD24" s="274"/>
      <c r="ME24" s="581">
        <v>24</v>
      </c>
      <c r="MF24" s="135">
        <v>42300</v>
      </c>
      <c r="MI24" s="584">
        <v>69.788700000000006</v>
      </c>
      <c r="MQ24" s="135"/>
      <c r="MR24" s="585"/>
      <c r="MS24" s="585"/>
      <c r="MT24" s="133">
        <v>0</v>
      </c>
      <c r="MU24" s="585"/>
      <c r="MV24" s="585"/>
      <c r="MW24" s="585"/>
      <c r="MX24" s="585"/>
      <c r="MY24" s="585"/>
      <c r="MZ24" s="238">
        <v>826.7</v>
      </c>
      <c r="NA24" s="585"/>
      <c r="NB24" s="238">
        <v>7</v>
      </c>
      <c r="ND24" s="876">
        <v>24</v>
      </c>
      <c r="NE24" s="877">
        <v>8.57610638110412</v>
      </c>
      <c r="NF24" s="877">
        <v>7.6420516929279803</v>
      </c>
      <c r="NG24" s="877">
        <v>5.4518704788643202</v>
      </c>
      <c r="NH24" s="877">
        <v>1.62293035092018</v>
      </c>
      <c r="NI24" s="877">
        <v>8.36793887527217</v>
      </c>
      <c r="NJ24" s="877">
        <v>5.4873577153115498</v>
      </c>
      <c r="NK24" s="877">
        <v>9.1054633252690191</v>
      </c>
      <c r="NL24" s="877">
        <v>7.61448900654442</v>
      </c>
      <c r="NM24" s="877">
        <v>6.18010806871201</v>
      </c>
      <c r="NN24" s="877">
        <v>0.82374936030827295</v>
      </c>
      <c r="NO24" s="877">
        <v>6.6881803585869299</v>
      </c>
      <c r="NP24" s="877">
        <v>7.1798095903741599</v>
      </c>
      <c r="NQ24" s="877">
        <v>8.3001237245690103</v>
      </c>
      <c r="NR24" s="877">
        <v>5.2835514231743099</v>
      </c>
      <c r="NS24" s="877">
        <v>6.4666271200415002</v>
      </c>
      <c r="NT24" s="877">
        <v>7.0737131409083798</v>
      </c>
      <c r="NU24" s="877">
        <v>6.1921941652833397</v>
      </c>
      <c r="NV24" s="877">
        <v>7.3304687665903199</v>
      </c>
      <c r="NW24" s="877">
        <v>6.4770296530130604</v>
      </c>
      <c r="NX24" s="877">
        <v>6.8197958951807696</v>
      </c>
      <c r="NY24" s="877">
        <v>8.3734307119688403</v>
      </c>
      <c r="NZ24" s="877">
        <v>1.9597701552114699</v>
      </c>
      <c r="OA24" s="877">
        <v>9.0239206486187094</v>
      </c>
      <c r="OB24" s="877">
        <v>1.0214797274104499</v>
      </c>
      <c r="OC24" s="877">
        <v>4.4208865749755297</v>
      </c>
      <c r="OD24" s="877">
        <v>6.1003469613580998</v>
      </c>
      <c r="OE24" s="877">
        <v>5.4001963420265797</v>
      </c>
      <c r="OF24" s="877">
        <v>11.045650465572701</v>
      </c>
      <c r="OG24" s="877">
        <v>3.3729520979118299</v>
      </c>
      <c r="OH24" s="877">
        <v>8.6141945038557903</v>
      </c>
      <c r="OI24" s="877">
        <v>4.2555007331483896</v>
      </c>
      <c r="OJ24" s="877">
        <v>2.4314559617169</v>
      </c>
      <c r="OK24" s="877">
        <v>2.46111641976406</v>
      </c>
      <c r="OL24" s="877">
        <v>8.0024409212082492</v>
      </c>
    </row>
    <row r="25" spans="1:402" s="636" customFormat="1" x14ac:dyDescent="0.25">
      <c r="A25" s="636">
        <v>24</v>
      </c>
      <c r="B25" s="636">
        <v>0</v>
      </c>
      <c r="C25" s="636">
        <v>0</v>
      </c>
      <c r="D25" s="652">
        <v>2</v>
      </c>
      <c r="E25" s="408">
        <v>25</v>
      </c>
      <c r="F25" s="880">
        <v>25</v>
      </c>
      <c r="G25" s="883"/>
      <c r="H25" s="95" t="s">
        <v>527</v>
      </c>
      <c r="I25" s="634" t="s">
        <v>528</v>
      </c>
      <c r="J25" s="726">
        <v>14341</v>
      </c>
      <c r="K25" s="720">
        <v>76</v>
      </c>
      <c r="L25" s="671">
        <v>83</v>
      </c>
      <c r="M25" s="671">
        <v>165</v>
      </c>
      <c r="N25" s="671">
        <v>30.486685032139579</v>
      </c>
      <c r="O25" s="669">
        <v>1.9039273495823656</v>
      </c>
      <c r="P25" s="670">
        <v>1</v>
      </c>
      <c r="Q25" s="95">
        <v>160</v>
      </c>
      <c r="R25" s="95">
        <v>110</v>
      </c>
      <c r="S25" s="95">
        <v>1</v>
      </c>
      <c r="T25" s="375">
        <v>3</v>
      </c>
      <c r="U25" s="681">
        <v>1</v>
      </c>
      <c r="V25" s="681"/>
      <c r="W25" s="95">
        <v>1</v>
      </c>
      <c r="X25" s="727">
        <v>0</v>
      </c>
      <c r="Y25" s="95">
        <v>0</v>
      </c>
      <c r="Z25" s="95">
        <v>0</v>
      </c>
      <c r="AA25" s="672">
        <v>0</v>
      </c>
      <c r="AB25" s="653">
        <v>1</v>
      </c>
      <c r="AC25" s="95"/>
      <c r="AD25" s="95"/>
      <c r="AE25" s="95"/>
      <c r="AF25" s="95"/>
      <c r="AG25" s="652">
        <v>1.1499999999999999</v>
      </c>
      <c r="AH25" s="670">
        <v>46</v>
      </c>
      <c r="AI25" s="670">
        <v>0</v>
      </c>
      <c r="AJ25" s="652">
        <v>12.7</v>
      </c>
      <c r="AK25" s="670">
        <v>39</v>
      </c>
      <c r="AL25" s="670"/>
      <c r="AM25" s="671">
        <v>12659</v>
      </c>
      <c r="AN25" s="674">
        <v>9.4461237036368288</v>
      </c>
      <c r="AO25" s="670">
        <v>189</v>
      </c>
      <c r="AP25" s="670">
        <v>98</v>
      </c>
      <c r="AQ25" s="670">
        <v>68</v>
      </c>
      <c r="AR25" s="670">
        <v>116</v>
      </c>
      <c r="AS25" s="675">
        <v>3.74</v>
      </c>
      <c r="AT25" s="670"/>
      <c r="AU25" s="721">
        <v>42237</v>
      </c>
      <c r="AV25" s="504"/>
      <c r="AW25" s="728">
        <v>1.1499999999999999</v>
      </c>
      <c r="AX25" s="652"/>
      <c r="AY25" s="652"/>
      <c r="AZ25" s="652"/>
      <c r="BA25" s="676"/>
      <c r="BC25" s="669"/>
      <c r="BE25" s="729"/>
      <c r="BG25" s="678"/>
      <c r="BH25" s="679"/>
      <c r="BI25" s="679"/>
      <c r="BJ25" s="679"/>
      <c r="BO25" s="673"/>
      <c r="BT25" s="723">
        <v>42217</v>
      </c>
      <c r="BU25" s="95" t="s">
        <v>529</v>
      </c>
      <c r="BV25" s="95">
        <v>0</v>
      </c>
      <c r="BW25" s="95">
        <v>1</v>
      </c>
      <c r="BX25" s="95"/>
      <c r="BY25" s="95">
        <v>0</v>
      </c>
      <c r="BZ25" s="95"/>
      <c r="CA25" s="95"/>
      <c r="CB25" s="95"/>
      <c r="CC25" s="670">
        <v>1</v>
      </c>
      <c r="CD25" s="724">
        <v>0</v>
      </c>
      <c r="CE25" s="724">
        <v>0</v>
      </c>
      <c r="CF25" s="724">
        <v>0</v>
      </c>
      <c r="CG25" s="724">
        <v>0</v>
      </c>
      <c r="CH25" s="724">
        <v>0</v>
      </c>
      <c r="CI25" s="724">
        <v>1</v>
      </c>
      <c r="CJ25" s="95">
        <v>1</v>
      </c>
      <c r="CK25" s="95">
        <v>0</v>
      </c>
      <c r="CL25" s="95">
        <v>1</v>
      </c>
      <c r="CM25" s="95">
        <v>1</v>
      </c>
      <c r="CN25" s="95">
        <v>1</v>
      </c>
      <c r="CO25" s="95">
        <v>0</v>
      </c>
      <c r="CP25" s="636">
        <v>0</v>
      </c>
      <c r="CQ25" s="636">
        <v>1</v>
      </c>
      <c r="CR25" s="636">
        <v>0</v>
      </c>
      <c r="CS25" s="636">
        <v>0</v>
      </c>
      <c r="CT25" s="636">
        <v>0</v>
      </c>
      <c r="CU25" s="636">
        <v>1</v>
      </c>
      <c r="DE25" s="95">
        <v>0</v>
      </c>
      <c r="DF25" s="110"/>
      <c r="DG25" s="95"/>
      <c r="DH25" s="95"/>
      <c r="DI25" s="95"/>
      <c r="DJ25" s="110"/>
      <c r="DK25" s="110"/>
      <c r="DL25" s="110"/>
      <c r="DM25" s="95"/>
      <c r="DN25" s="634">
        <v>1</v>
      </c>
      <c r="DO25" s="670">
        <v>0</v>
      </c>
      <c r="DP25" s="670">
        <v>0</v>
      </c>
      <c r="DQ25" s="670">
        <v>0</v>
      </c>
      <c r="DR25" s="670">
        <v>1</v>
      </c>
      <c r="DS25" s="670">
        <v>1</v>
      </c>
      <c r="DT25" s="670">
        <v>1</v>
      </c>
      <c r="DU25" s="670">
        <v>0</v>
      </c>
      <c r="DV25" s="670">
        <v>0</v>
      </c>
      <c r="DW25" s="670">
        <v>0</v>
      </c>
      <c r="DX25" s="670">
        <v>0</v>
      </c>
      <c r="DY25" s="652">
        <v>0</v>
      </c>
      <c r="EB25" s="653">
        <v>1</v>
      </c>
      <c r="EC25" s="653">
        <v>2</v>
      </c>
      <c r="ED25" s="653">
        <v>46</v>
      </c>
      <c r="EE25" s="653"/>
      <c r="EG25" s="730">
        <v>42475</v>
      </c>
      <c r="EH25" s="95">
        <v>1.52</v>
      </c>
      <c r="EI25" s="99">
        <v>84</v>
      </c>
      <c r="EJ25" s="99">
        <v>66</v>
      </c>
      <c r="EK25" s="99"/>
      <c r="EL25" s="99">
        <v>86</v>
      </c>
      <c r="EM25" s="99">
        <v>43</v>
      </c>
      <c r="EN25" s="95" t="s">
        <v>482</v>
      </c>
      <c r="EO25" s="408">
        <v>25</v>
      </c>
      <c r="EP25" s="504">
        <v>42388</v>
      </c>
      <c r="EQ25" s="110" t="s">
        <v>383</v>
      </c>
      <c r="ER25" s="95"/>
      <c r="ES25" s="95"/>
      <c r="ET25" s="95">
        <v>94</v>
      </c>
      <c r="EU25" s="95">
        <v>1</v>
      </c>
      <c r="EV25" s="95"/>
      <c r="EW25" s="95">
        <v>10</v>
      </c>
      <c r="EX25" s="95">
        <v>9</v>
      </c>
      <c r="EY25" s="95">
        <v>50</v>
      </c>
      <c r="EZ25" s="95">
        <v>40</v>
      </c>
      <c r="FA25" s="95">
        <v>16</v>
      </c>
      <c r="FB25" s="95">
        <v>16</v>
      </c>
      <c r="FC25" s="95">
        <v>42</v>
      </c>
      <c r="FD25" s="95">
        <v>20</v>
      </c>
      <c r="FE25" s="95">
        <v>33</v>
      </c>
      <c r="FF25" s="95">
        <v>140</v>
      </c>
      <c r="FG25" s="95">
        <v>310</v>
      </c>
      <c r="FH25" s="677">
        <v>115</v>
      </c>
      <c r="FI25" s="677">
        <v>285</v>
      </c>
      <c r="FJ25" s="677">
        <v>96.2</v>
      </c>
      <c r="FK25" s="677">
        <v>50.527138034495842</v>
      </c>
      <c r="FL25" s="375">
        <v>110.95</v>
      </c>
      <c r="FM25" s="375">
        <v>68</v>
      </c>
      <c r="FN25" s="375">
        <v>58.274282379701802</v>
      </c>
      <c r="FO25" s="375">
        <v>35.715648506712235</v>
      </c>
      <c r="FP25" s="375">
        <v>38.711131140153221</v>
      </c>
      <c r="FQ25" s="375"/>
      <c r="FR25" s="375">
        <v>1</v>
      </c>
      <c r="FS25" s="375">
        <v>79</v>
      </c>
      <c r="FT25" s="375"/>
      <c r="FU25" s="375">
        <v>90</v>
      </c>
      <c r="FV25" s="677">
        <v>5.833333333333333</v>
      </c>
      <c r="FW25" s="677">
        <v>10.333333333333334</v>
      </c>
      <c r="FX25" s="677">
        <v>13.542857142857143</v>
      </c>
      <c r="FY25" s="677"/>
      <c r="FZ25" s="95">
        <v>49.2</v>
      </c>
      <c r="GA25" s="678">
        <v>9.3999999999999986</v>
      </c>
      <c r="GB25" s="678">
        <v>1.9</v>
      </c>
      <c r="GC25" s="678">
        <v>1.2</v>
      </c>
      <c r="GD25" s="678">
        <v>69.5</v>
      </c>
      <c r="GE25" s="678">
        <v>52.2</v>
      </c>
      <c r="GF25" s="678">
        <v>14</v>
      </c>
      <c r="GG25" s="95">
        <v>1</v>
      </c>
      <c r="GH25" s="95">
        <v>2</v>
      </c>
      <c r="GI25" s="95">
        <v>1</v>
      </c>
      <c r="GJ25" s="95">
        <v>1</v>
      </c>
      <c r="GK25" s="355">
        <v>44.666666666666664</v>
      </c>
      <c r="GL25" s="95">
        <v>1</v>
      </c>
      <c r="GM25" s="95">
        <v>0</v>
      </c>
      <c r="GN25" s="95">
        <v>0</v>
      </c>
      <c r="GO25" s="95">
        <v>1</v>
      </c>
      <c r="GP25" s="95">
        <v>132.69999999999999</v>
      </c>
      <c r="GQ25" s="677">
        <v>69.698037600598724</v>
      </c>
      <c r="GR25" s="678">
        <v>0.3449781659388646</v>
      </c>
      <c r="GS25" s="95">
        <v>1</v>
      </c>
      <c r="GT25" s="678">
        <v>0.42857142857142855</v>
      </c>
      <c r="GU25" s="375">
        <v>0</v>
      </c>
      <c r="GV25" s="677">
        <v>6.14</v>
      </c>
      <c r="GW25" s="95">
        <v>1</v>
      </c>
      <c r="GX25" s="677">
        <v>12.5</v>
      </c>
      <c r="GY25" s="95">
        <v>1</v>
      </c>
      <c r="GZ25" s="811">
        <v>59.666666666666664</v>
      </c>
      <c r="HA25" s="95">
        <v>21</v>
      </c>
      <c r="HB25" s="95">
        <v>0.65</v>
      </c>
      <c r="HC25" s="95">
        <v>0</v>
      </c>
      <c r="HD25" s="95"/>
      <c r="HE25" s="95"/>
      <c r="HF25" s="682"/>
      <c r="HG25" s="682"/>
      <c r="HH25" s="682"/>
      <c r="HI25" s="682"/>
      <c r="HJ25" s="682"/>
      <c r="HK25" s="682"/>
      <c r="HL25" s="682"/>
      <c r="HM25" s="681"/>
      <c r="HN25" s="682"/>
      <c r="HO25" s="682"/>
      <c r="HP25" s="682"/>
      <c r="HQ25" s="682"/>
      <c r="HR25" s="682"/>
      <c r="HS25" s="682"/>
      <c r="HT25" s="682"/>
      <c r="HU25" s="682"/>
      <c r="HV25" s="682"/>
      <c r="HW25" s="681"/>
      <c r="HX25" s="677"/>
      <c r="HY25" s="678"/>
      <c r="HZ25" s="677"/>
      <c r="IA25" s="677"/>
      <c r="IB25" s="677"/>
      <c r="IC25" s="677"/>
      <c r="ID25" s="677"/>
      <c r="IE25" s="677"/>
      <c r="IF25" s="677"/>
      <c r="IG25" s="95"/>
      <c r="IH25" s="635"/>
      <c r="II25" s="635"/>
      <c r="IJ25" s="635"/>
      <c r="IK25" s="635"/>
      <c r="IL25" s="635"/>
      <c r="IM25" s="635"/>
      <c r="IN25" s="635"/>
      <c r="IO25" s="635"/>
      <c r="IP25" s="677"/>
      <c r="IQ25" s="635"/>
      <c r="IR25" s="635"/>
      <c r="IS25" s="635"/>
      <c r="IT25" s="635"/>
      <c r="IU25" s="635"/>
      <c r="IV25" s="635"/>
      <c r="IW25" s="635"/>
      <c r="IX25" s="95"/>
      <c r="IY25" s="677"/>
      <c r="IZ25" s="635"/>
      <c r="JA25" s="406"/>
      <c r="JB25" s="683"/>
      <c r="JC25" s="110"/>
      <c r="JD25" s="731"/>
      <c r="JE25" s="731"/>
      <c r="JF25" s="731"/>
      <c r="JG25" s="110"/>
      <c r="JH25" s="110"/>
      <c r="JI25" s="110"/>
      <c r="JJ25" s="110"/>
      <c r="JK25" s="95"/>
      <c r="JL25" s="408"/>
      <c r="JN25" s="680"/>
      <c r="JO25" s="680"/>
      <c r="JP25" s="453"/>
      <c r="JQ25" s="654"/>
      <c r="JR25" s="654"/>
      <c r="JS25" s="453"/>
      <c r="JU25" s="654"/>
      <c r="JV25" s="453"/>
      <c r="JW25" s="654"/>
      <c r="JX25" s="654"/>
      <c r="JY25" s="654"/>
      <c r="JZ25" s="654"/>
      <c r="KA25" s="654"/>
      <c r="KB25" s="654"/>
      <c r="KC25" s="654"/>
      <c r="KD25" s="95">
        <v>1</v>
      </c>
      <c r="KE25" s="355"/>
      <c r="KF25" s="355"/>
      <c r="KG25" s="95"/>
      <c r="KH25" s="95"/>
      <c r="KI25" s="95"/>
      <c r="KJ25" s="110"/>
      <c r="KK25" s="95"/>
      <c r="KL25" s="95"/>
      <c r="KM25" s="95"/>
      <c r="KN25" s="95"/>
      <c r="KO25" s="95"/>
      <c r="KP25" s="95"/>
      <c r="KQ25" s="110"/>
      <c r="KR25" s="684">
        <v>0.3449781659388646</v>
      </c>
      <c r="KS25" s="408"/>
      <c r="KU25" s="408"/>
      <c r="LE25" s="685">
        <v>42388</v>
      </c>
      <c r="LF25" s="95">
        <v>1</v>
      </c>
      <c r="LG25" s="95"/>
      <c r="LT25" s="654"/>
      <c r="LU25" s="654"/>
      <c r="LV25" s="654"/>
      <c r="LW25" s="654"/>
      <c r="LX25" s="654">
        <v>-10.7</v>
      </c>
      <c r="LY25" s="654">
        <v>2</v>
      </c>
      <c r="LZ25" s="686"/>
      <c r="MA25" s="95"/>
      <c r="MC25" s="453"/>
      <c r="MD25" s="453"/>
      <c r="ME25" s="95">
        <v>25</v>
      </c>
      <c r="MF25" s="504">
        <v>42466</v>
      </c>
      <c r="MI25" s="687"/>
      <c r="MQ25" s="504">
        <v>42237</v>
      </c>
      <c r="MR25" s="678">
        <v>5.9</v>
      </c>
      <c r="MS25" s="687"/>
      <c r="MT25" s="95">
        <v>1</v>
      </c>
      <c r="MU25" s="95">
        <v>0</v>
      </c>
      <c r="MV25" s="95">
        <v>0</v>
      </c>
      <c r="MW25" s="95">
        <v>0</v>
      </c>
      <c r="MX25" s="95">
        <v>0</v>
      </c>
      <c r="MY25" s="678">
        <v>0</v>
      </c>
      <c r="MZ25" s="678">
        <v>12659</v>
      </c>
      <c r="NA25" s="687"/>
      <c r="NB25" s="678">
        <v>9</v>
      </c>
      <c r="ND25" s="876" t="s">
        <v>64</v>
      </c>
      <c r="NE25" s="877" t="s">
        <v>64</v>
      </c>
      <c r="NF25" s="877" t="s">
        <v>64</v>
      </c>
      <c r="NG25" s="877" t="s">
        <v>64</v>
      </c>
      <c r="NH25" s="877" t="s">
        <v>64</v>
      </c>
      <c r="NI25" s="877" t="s">
        <v>64</v>
      </c>
      <c r="NJ25" s="877" t="s">
        <v>64</v>
      </c>
      <c r="NK25" s="877" t="s">
        <v>64</v>
      </c>
      <c r="NL25" s="877" t="s">
        <v>64</v>
      </c>
      <c r="NM25" s="877" t="s">
        <v>64</v>
      </c>
      <c r="NN25" s="877" t="s">
        <v>64</v>
      </c>
      <c r="NO25" s="877" t="s">
        <v>64</v>
      </c>
      <c r="NP25" s="877" t="s">
        <v>64</v>
      </c>
      <c r="NQ25" s="877" t="s">
        <v>64</v>
      </c>
      <c r="NR25" s="877" t="s">
        <v>64</v>
      </c>
      <c r="NS25" s="877" t="s">
        <v>64</v>
      </c>
      <c r="NT25" s="877" t="s">
        <v>64</v>
      </c>
      <c r="NU25" s="877" t="s">
        <v>64</v>
      </c>
      <c r="NV25" s="877" t="s">
        <v>64</v>
      </c>
      <c r="NW25" s="877" t="s">
        <v>64</v>
      </c>
      <c r="NX25" s="877" t="s">
        <v>64</v>
      </c>
      <c r="NY25" s="877" t="s">
        <v>64</v>
      </c>
      <c r="NZ25" s="877" t="s">
        <v>64</v>
      </c>
      <c r="OA25" s="877" t="s">
        <v>64</v>
      </c>
      <c r="OB25" s="877" t="s">
        <v>64</v>
      </c>
      <c r="OC25" s="877" t="s">
        <v>64</v>
      </c>
      <c r="OD25" s="877" t="s">
        <v>64</v>
      </c>
      <c r="OE25" s="877" t="s">
        <v>64</v>
      </c>
      <c r="OF25" s="877" t="s">
        <v>64</v>
      </c>
      <c r="OG25" s="877" t="s">
        <v>64</v>
      </c>
      <c r="OH25" s="877" t="s">
        <v>64</v>
      </c>
      <c r="OI25" s="877" t="s">
        <v>64</v>
      </c>
      <c r="OJ25" s="877" t="s">
        <v>64</v>
      </c>
      <c r="OK25" s="877" t="s">
        <v>64</v>
      </c>
      <c r="OL25" s="877" t="s">
        <v>64</v>
      </c>
    </row>
    <row r="26" spans="1:402" s="221" customFormat="1" x14ac:dyDescent="0.25">
      <c r="A26" s="274">
        <v>25</v>
      </c>
      <c r="B26" s="274">
        <v>0</v>
      </c>
      <c r="C26" s="221">
        <v>1</v>
      </c>
      <c r="D26" s="206">
        <v>2</v>
      </c>
      <c r="E26" s="267">
        <v>26</v>
      </c>
      <c r="F26" s="880">
        <v>26</v>
      </c>
      <c r="G26" s="883"/>
      <c r="H26" s="232" t="s">
        <v>530</v>
      </c>
      <c r="I26" s="167" t="s">
        <v>531</v>
      </c>
      <c r="J26" s="266">
        <v>22461</v>
      </c>
      <c r="K26" s="256">
        <v>53</v>
      </c>
      <c r="L26" s="342">
        <v>96</v>
      </c>
      <c r="M26" s="342">
        <v>160</v>
      </c>
      <c r="N26" s="342">
        <v>37.499999999999993</v>
      </c>
      <c r="O26" s="210">
        <v>1.9806994688853379</v>
      </c>
      <c r="P26" s="208">
        <v>1</v>
      </c>
      <c r="Q26" s="61">
        <v>140</v>
      </c>
      <c r="R26" s="61">
        <v>70</v>
      </c>
      <c r="S26" s="61">
        <v>0</v>
      </c>
      <c r="T26" s="62">
        <v>2</v>
      </c>
      <c r="U26" s="325">
        <v>1</v>
      </c>
      <c r="V26" s="325">
        <v>2</v>
      </c>
      <c r="W26" s="325">
        <v>1</v>
      </c>
      <c r="X26" s="115">
        <v>1</v>
      </c>
      <c r="Y26" s="325">
        <v>0</v>
      </c>
      <c r="Z26" s="325">
        <v>0</v>
      </c>
      <c r="AA26" s="329">
        <v>0</v>
      </c>
      <c r="AB26" s="328">
        <v>1</v>
      </c>
      <c r="AC26" s="61"/>
      <c r="AD26" s="133"/>
      <c r="AE26" s="61"/>
      <c r="AF26" s="592">
        <v>122</v>
      </c>
      <c r="AG26" s="602">
        <v>0.93</v>
      </c>
      <c r="AH26" s="603">
        <v>63</v>
      </c>
      <c r="AI26" s="603">
        <v>1</v>
      </c>
      <c r="AJ26" s="602">
        <v>10.4</v>
      </c>
      <c r="AK26" s="604">
        <v>33</v>
      </c>
      <c r="AL26" s="604"/>
      <c r="AM26" s="605">
        <v>452</v>
      </c>
      <c r="AN26" s="214">
        <v>6.1136821798322316</v>
      </c>
      <c r="AO26" s="212">
        <v>212</v>
      </c>
      <c r="AP26" s="212">
        <v>113</v>
      </c>
      <c r="AQ26" s="212">
        <v>46</v>
      </c>
      <c r="AR26" s="212">
        <v>313</v>
      </c>
      <c r="AS26" s="215">
        <v>1.8</v>
      </c>
      <c r="AT26" s="212">
        <v>16</v>
      </c>
      <c r="AU26" s="556">
        <v>42048</v>
      </c>
      <c r="AV26" s="557">
        <v>42048</v>
      </c>
      <c r="AW26" s="211">
        <v>0.93</v>
      </c>
      <c r="AX26" s="211">
        <v>70</v>
      </c>
      <c r="AY26" s="211"/>
      <c r="AZ26" s="602">
        <v>139</v>
      </c>
      <c r="BA26" s="558">
        <v>42048</v>
      </c>
      <c r="BB26" s="65">
        <v>28.8</v>
      </c>
      <c r="BC26" s="217">
        <v>935</v>
      </c>
      <c r="BD26" s="66">
        <v>28.8</v>
      </c>
      <c r="BE26" s="218">
        <v>1228.6100858565928</v>
      </c>
      <c r="BF26" s="66">
        <v>139.4</v>
      </c>
      <c r="BG26" s="68">
        <v>1.4593924877592308</v>
      </c>
      <c r="BH26" s="219">
        <v>1.4593924877592308</v>
      </c>
      <c r="BI26" s="219">
        <v>3.0894140761910038</v>
      </c>
      <c r="BJ26" s="219">
        <v>2.1442627737619908</v>
      </c>
      <c r="BK26" s="66">
        <v>2.58</v>
      </c>
      <c r="BL26" s="66">
        <v>1.1499999999999999</v>
      </c>
      <c r="BM26" s="66">
        <v>47</v>
      </c>
      <c r="BN26" s="66">
        <v>1.32</v>
      </c>
      <c r="BO26" s="571">
        <v>67.099999999999994</v>
      </c>
      <c r="BP26" s="66">
        <v>29</v>
      </c>
      <c r="BQ26" s="66">
        <v>19</v>
      </c>
      <c r="BR26" s="66">
        <v>18</v>
      </c>
      <c r="BS26" s="66">
        <v>18</v>
      </c>
      <c r="BT26" s="69">
        <v>41999</v>
      </c>
      <c r="BU26" s="61" t="s">
        <v>532</v>
      </c>
      <c r="BV26" s="61">
        <v>0</v>
      </c>
      <c r="BW26" s="61">
        <v>1</v>
      </c>
      <c r="BX26" s="61"/>
      <c r="BY26" s="61">
        <v>0</v>
      </c>
      <c r="BZ26" s="61"/>
      <c r="CA26" s="61"/>
      <c r="CB26" s="61"/>
      <c r="CC26" s="208">
        <v>0</v>
      </c>
      <c r="CD26" s="220">
        <v>0</v>
      </c>
      <c r="CE26" s="220">
        <v>0</v>
      </c>
      <c r="CF26" s="220">
        <v>0</v>
      </c>
      <c r="CG26" s="220">
        <v>0</v>
      </c>
      <c r="CH26" s="220">
        <v>1</v>
      </c>
      <c r="CI26" s="220">
        <v>0</v>
      </c>
      <c r="CJ26" s="114">
        <v>1</v>
      </c>
      <c r="CK26" s="114">
        <v>1</v>
      </c>
      <c r="CL26" s="114">
        <v>0</v>
      </c>
      <c r="CM26" s="114">
        <v>0</v>
      </c>
      <c r="CN26" s="114">
        <v>1</v>
      </c>
      <c r="CO26" s="114">
        <v>1</v>
      </c>
      <c r="CP26" s="326">
        <v>0</v>
      </c>
      <c r="CQ26" s="326">
        <v>0</v>
      </c>
      <c r="CR26" s="326">
        <v>0</v>
      </c>
      <c r="CS26" s="326"/>
      <c r="CT26" s="326"/>
      <c r="CU26" s="326"/>
      <c r="CV26" s="299"/>
      <c r="CW26" s="299"/>
      <c r="CX26" s="299"/>
      <c r="CY26" s="299"/>
      <c r="DE26" s="61">
        <v>0</v>
      </c>
      <c r="DF26" s="90">
        <v>0</v>
      </c>
      <c r="DG26" s="61"/>
      <c r="DH26" s="61"/>
      <c r="DI26" s="61"/>
      <c r="DJ26" s="90">
        <v>0</v>
      </c>
      <c r="DK26" s="90"/>
      <c r="DL26" s="90"/>
      <c r="DM26" s="61"/>
      <c r="DN26" s="61">
        <v>0</v>
      </c>
      <c r="DO26" s="208">
        <v>0</v>
      </c>
      <c r="DP26" s="208">
        <v>0</v>
      </c>
      <c r="DQ26" s="208">
        <v>0</v>
      </c>
      <c r="DR26" s="208">
        <v>1</v>
      </c>
      <c r="DS26" s="212">
        <v>1</v>
      </c>
      <c r="DT26" s="208">
        <v>1</v>
      </c>
      <c r="DU26" s="208">
        <v>0</v>
      </c>
      <c r="DV26" s="208">
        <v>0</v>
      </c>
      <c r="DW26" s="208">
        <v>0</v>
      </c>
      <c r="DX26" s="208">
        <v>0</v>
      </c>
      <c r="DY26" s="206">
        <v>0</v>
      </c>
      <c r="EB26" s="223">
        <v>1</v>
      </c>
      <c r="EC26" s="223">
        <v>1</v>
      </c>
      <c r="ED26" s="223">
        <v>63</v>
      </c>
      <c r="EE26" s="223"/>
      <c r="EG26" s="69">
        <v>42003</v>
      </c>
      <c r="EH26" s="133">
        <v>1.51</v>
      </c>
      <c r="EI26" s="225">
        <v>63</v>
      </c>
      <c r="EJ26" s="225">
        <v>71</v>
      </c>
      <c r="EK26" s="225"/>
      <c r="EL26" s="225">
        <v>80</v>
      </c>
      <c r="EM26" s="225"/>
      <c r="EN26" s="133" t="s">
        <v>533</v>
      </c>
      <c r="EO26" s="267">
        <v>26</v>
      </c>
      <c r="EP26" s="135">
        <v>42048</v>
      </c>
      <c r="EQ26" s="136" t="s">
        <v>383</v>
      </c>
      <c r="ER26" s="61">
        <v>140</v>
      </c>
      <c r="ES26" s="61">
        <v>70</v>
      </c>
      <c r="ET26" s="61">
        <v>95</v>
      </c>
      <c r="EU26" s="133">
        <v>0</v>
      </c>
      <c r="EV26" s="133"/>
      <c r="EW26" s="133">
        <v>10</v>
      </c>
      <c r="EX26" s="133">
        <v>9</v>
      </c>
      <c r="EY26" s="133">
        <v>49</v>
      </c>
      <c r="EZ26" s="133">
        <v>23</v>
      </c>
      <c r="FA26" s="133">
        <v>19</v>
      </c>
      <c r="FB26" s="133">
        <v>22</v>
      </c>
      <c r="FC26" s="133">
        <v>40</v>
      </c>
      <c r="FD26" s="133">
        <v>17</v>
      </c>
      <c r="FE26" s="133">
        <v>31</v>
      </c>
      <c r="FF26" s="133">
        <v>120</v>
      </c>
      <c r="FG26" s="133">
        <v>260</v>
      </c>
      <c r="FH26" s="91">
        <v>120</v>
      </c>
      <c r="FI26" s="91">
        <v>260</v>
      </c>
      <c r="FJ26" s="227">
        <v>57.65</v>
      </c>
      <c r="FK26" s="227">
        <v>29.105879466127803</v>
      </c>
      <c r="FL26" s="228">
        <v>113.4</v>
      </c>
      <c r="FM26" s="228">
        <v>28.799999999999997</v>
      </c>
      <c r="FN26" s="228">
        <v>57.252501846641685</v>
      </c>
      <c r="FO26" s="228">
        <v>14.540317929305822</v>
      </c>
      <c r="FP26" s="228">
        <v>74.603174603174608</v>
      </c>
      <c r="FQ26" s="228"/>
      <c r="FR26" s="193">
        <v>0</v>
      </c>
      <c r="FS26" s="230">
        <v>67.900000000000006</v>
      </c>
      <c r="FT26" s="230">
        <v>97.6</v>
      </c>
      <c r="FU26" s="230">
        <v>100</v>
      </c>
      <c r="FV26" s="229">
        <v>4.8</v>
      </c>
      <c r="FW26" s="229">
        <v>7.1</v>
      </c>
      <c r="FX26" s="229">
        <v>14.145833333333336</v>
      </c>
      <c r="FY26" s="229">
        <v>0.69569672131147553</v>
      </c>
      <c r="FZ26" s="133">
        <v>51.6</v>
      </c>
      <c r="GA26" s="129">
        <v>17.100000000000001</v>
      </c>
      <c r="GB26" s="238">
        <v>10.1</v>
      </c>
      <c r="GC26" s="238">
        <v>5.0999999999999996</v>
      </c>
      <c r="GD26" s="238">
        <v>159.30000000000001</v>
      </c>
      <c r="GE26" s="238">
        <v>104.6</v>
      </c>
      <c r="GF26" s="238">
        <v>28.7</v>
      </c>
      <c r="GG26" s="133">
        <v>0</v>
      </c>
      <c r="GH26" s="133">
        <v>1</v>
      </c>
      <c r="GI26" s="133">
        <v>1</v>
      </c>
      <c r="GJ26" s="133">
        <v>0</v>
      </c>
      <c r="GK26" s="231">
        <v>26</v>
      </c>
      <c r="GL26" s="133">
        <v>0</v>
      </c>
      <c r="GM26" s="133">
        <v>0</v>
      </c>
      <c r="GN26" s="133">
        <v>0</v>
      </c>
      <c r="GO26" s="133">
        <v>0</v>
      </c>
      <c r="GP26" s="61"/>
      <c r="GQ26" s="106"/>
      <c r="GR26" s="111">
        <v>0.59183673469387754</v>
      </c>
      <c r="GS26" s="61">
        <v>0</v>
      </c>
      <c r="GT26" s="111">
        <v>0.625</v>
      </c>
      <c r="GU26" s="62">
        <v>1</v>
      </c>
      <c r="GV26" s="106">
        <v>10</v>
      </c>
      <c r="GW26" s="61">
        <v>0</v>
      </c>
      <c r="GX26" s="106">
        <v>21</v>
      </c>
      <c r="GY26" s="61">
        <v>0</v>
      </c>
      <c r="GZ26" s="745">
        <v>31</v>
      </c>
      <c r="HA26" s="133">
        <v>0</v>
      </c>
      <c r="HB26" s="133"/>
      <c r="HC26" s="103">
        <v>0</v>
      </c>
      <c r="HD26" s="239"/>
      <c r="HE26" s="239"/>
      <c r="HF26" s="270"/>
      <c r="HG26" s="273"/>
      <c r="HH26" s="270"/>
      <c r="HI26" s="273"/>
      <c r="HJ26" s="270"/>
      <c r="HK26" s="273"/>
      <c r="HL26" s="270"/>
      <c r="HM26" s="236"/>
      <c r="HN26" s="271"/>
      <c r="HO26" s="271"/>
      <c r="HP26" s="273"/>
      <c r="HQ26" s="270"/>
      <c r="HR26" s="273"/>
      <c r="HS26" s="270"/>
      <c r="HT26" s="273"/>
      <c r="HU26" s="270"/>
      <c r="HV26" s="273"/>
      <c r="HW26" s="144"/>
      <c r="HX26" s="237"/>
      <c r="HY26" s="238"/>
      <c r="HZ26" s="237"/>
      <c r="IA26" s="237"/>
      <c r="IB26" s="237"/>
      <c r="IC26" s="237"/>
      <c r="ID26" s="237"/>
      <c r="IE26" s="237"/>
      <c r="IF26" s="237"/>
      <c r="IG26" s="103"/>
      <c r="IH26" s="161"/>
      <c r="II26" s="161"/>
      <c r="IJ26" s="161"/>
      <c r="IK26" s="161"/>
      <c r="IL26" s="161"/>
      <c r="IM26" s="161"/>
      <c r="IN26" s="161"/>
      <c r="IO26" s="161"/>
      <c r="IP26" s="106"/>
      <c r="IQ26" s="161"/>
      <c r="IR26" s="161"/>
      <c r="IS26" s="61"/>
      <c r="IT26" s="161"/>
      <c r="IU26" s="61"/>
      <c r="IV26" s="161"/>
      <c r="IW26" s="61"/>
      <c r="IX26" s="61"/>
      <c r="IY26" s="106"/>
      <c r="IZ26" s="61"/>
      <c r="JA26" s="240"/>
      <c r="JB26" s="241"/>
      <c r="JC26" s="90">
        <v>0</v>
      </c>
      <c r="JD26" s="280"/>
      <c r="JE26" s="280"/>
      <c r="JF26" s="280"/>
      <c r="JG26" s="90"/>
      <c r="JH26" s="90"/>
      <c r="JI26" s="90"/>
      <c r="JJ26" s="90"/>
      <c r="JK26" s="61"/>
      <c r="JL26" s="283"/>
      <c r="JM26" s="198">
        <v>26</v>
      </c>
      <c r="JN26" s="244">
        <v>42048</v>
      </c>
      <c r="JO26" s="69">
        <v>43480</v>
      </c>
      <c r="JP26" s="201">
        <v>0</v>
      </c>
      <c r="JQ26" s="69">
        <v>43480</v>
      </c>
      <c r="JR26" s="245">
        <v>47</v>
      </c>
      <c r="JS26" s="243">
        <v>0</v>
      </c>
      <c r="JT26" s="69">
        <v>43480</v>
      </c>
      <c r="JU26" s="245">
        <v>47</v>
      </c>
      <c r="JV26" s="243">
        <v>0</v>
      </c>
      <c r="JW26" s="246">
        <v>43480</v>
      </c>
      <c r="JX26" s="245">
        <v>47</v>
      </c>
      <c r="JY26" s="245">
        <v>47</v>
      </c>
      <c r="JZ26" s="245">
        <v>1432</v>
      </c>
      <c r="KA26" s="247"/>
      <c r="KB26" s="245"/>
      <c r="KC26" s="248"/>
      <c r="KD26" s="63">
        <v>0</v>
      </c>
      <c r="KE26" s="263">
        <v>1</v>
      </c>
      <c r="KF26" s="263" t="s">
        <v>390</v>
      </c>
      <c r="KG26" s="250">
        <v>104.9</v>
      </c>
      <c r="KH26" s="250">
        <v>44.6</v>
      </c>
      <c r="KI26" s="250">
        <v>58.4</v>
      </c>
      <c r="KJ26" s="251">
        <v>-18.2</v>
      </c>
      <c r="KK26" s="250">
        <v>-14.6</v>
      </c>
      <c r="KL26" s="250">
        <v>65.5</v>
      </c>
      <c r="KM26" s="250">
        <v>32.700000000000003</v>
      </c>
      <c r="KN26" s="250">
        <v>4.3</v>
      </c>
      <c r="KO26" s="250"/>
      <c r="KP26" s="250">
        <v>0</v>
      </c>
      <c r="KQ26" s="92"/>
      <c r="KR26" s="93">
        <v>0.59183673469387754</v>
      </c>
      <c r="KS26" s="264">
        <v>51</v>
      </c>
      <c r="KT26" s="265">
        <v>43.47</v>
      </c>
      <c r="KU26" s="264">
        <v>-21.61</v>
      </c>
      <c r="KV26" s="265">
        <v>-25.3</v>
      </c>
      <c r="KW26" s="265">
        <v>-24</v>
      </c>
      <c r="KX26" s="265">
        <v>281</v>
      </c>
      <c r="KY26" s="265">
        <v>-23.6</v>
      </c>
      <c r="KZ26" s="265">
        <v>-22.4</v>
      </c>
      <c r="LA26" s="265">
        <v>261</v>
      </c>
      <c r="LB26" s="265">
        <v>-24.4</v>
      </c>
      <c r="LC26" s="265">
        <v>-23.2</v>
      </c>
      <c r="LD26" s="265">
        <v>261</v>
      </c>
      <c r="LE26" s="118">
        <v>42048</v>
      </c>
      <c r="LF26" s="454">
        <v>0</v>
      </c>
      <c r="LG26" s="454"/>
      <c r="LH26" s="455">
        <v>51</v>
      </c>
      <c r="LI26" s="455">
        <v>44.95</v>
      </c>
      <c r="LJ26" s="455">
        <v>-26.43</v>
      </c>
      <c r="LK26" s="455">
        <v>-27.5</v>
      </c>
      <c r="LL26" s="455">
        <v>-27.5</v>
      </c>
      <c r="LM26" s="455">
        <v>301</v>
      </c>
      <c r="LN26" s="455">
        <v>-28.2</v>
      </c>
      <c r="LO26" s="455">
        <v>-28.2</v>
      </c>
      <c r="LP26" s="455">
        <v>301</v>
      </c>
      <c r="LQ26" s="455">
        <v>-27.8</v>
      </c>
      <c r="LR26" s="455">
        <v>-27.8</v>
      </c>
      <c r="LS26" s="455">
        <v>301</v>
      </c>
      <c r="LT26" s="500">
        <v>40.98</v>
      </c>
      <c r="LU26" s="693">
        <v>-22.86</v>
      </c>
      <c r="LV26" s="500">
        <v>0</v>
      </c>
      <c r="LW26" s="500">
        <v>0</v>
      </c>
      <c r="LX26" s="500">
        <v>0</v>
      </c>
      <c r="LY26" s="500">
        <v>0</v>
      </c>
      <c r="LZ26" s="690"/>
      <c r="MA26" s="455"/>
      <c r="MC26" s="253"/>
      <c r="MD26" s="274"/>
      <c r="ME26" s="581">
        <v>26</v>
      </c>
      <c r="MF26" s="135">
        <v>42048</v>
      </c>
      <c r="MI26" s="584">
        <v>38.092300000000002</v>
      </c>
      <c r="MQ26" s="135">
        <v>42048</v>
      </c>
      <c r="MR26" s="238">
        <v>7.2</v>
      </c>
      <c r="MS26" s="238">
        <v>17</v>
      </c>
      <c r="MT26" s="133">
        <v>1</v>
      </c>
      <c r="MU26" s="133">
        <v>1</v>
      </c>
      <c r="MV26" s="133">
        <v>0</v>
      </c>
      <c r="MW26" s="133">
        <v>0</v>
      </c>
      <c r="MX26" s="133">
        <v>0</v>
      </c>
      <c r="MY26" s="238">
        <v>1</v>
      </c>
      <c r="MZ26" s="238">
        <v>452</v>
      </c>
      <c r="NA26" s="585"/>
      <c r="NB26" s="238">
        <v>3</v>
      </c>
      <c r="ND26" s="876">
        <v>26</v>
      </c>
      <c r="NE26" s="877">
        <v>8.7173336994536896</v>
      </c>
      <c r="NF26" s="877">
        <v>7.0381508102693804</v>
      </c>
      <c r="NG26" s="877">
        <v>4.3750394313469201</v>
      </c>
      <c r="NH26" s="877">
        <v>3.2570106182060199</v>
      </c>
      <c r="NI26" s="877">
        <v>7.95762445221267</v>
      </c>
      <c r="NJ26" s="877">
        <v>7.5655971758542204</v>
      </c>
      <c r="NK26" s="877">
        <v>8.3700770743842394</v>
      </c>
      <c r="NL26" s="877">
        <v>7.31786479839195</v>
      </c>
      <c r="NM26" s="877">
        <v>6.0870384567669502</v>
      </c>
      <c r="NN26" s="877">
        <v>1.1699250014423099</v>
      </c>
      <c r="NO26" s="877">
        <v>6.2639733548034098</v>
      </c>
      <c r="NP26" s="877">
        <v>6.80271021929134</v>
      </c>
      <c r="NQ26" s="877">
        <v>7.4139663515077503</v>
      </c>
      <c r="NR26" s="877">
        <v>4.1043366598147397</v>
      </c>
      <c r="NS26" s="877">
        <v>5.7460439829983398</v>
      </c>
      <c r="NT26" s="877">
        <v>8.2771943950348597</v>
      </c>
      <c r="NU26" s="877">
        <v>6.08894720461877</v>
      </c>
      <c r="NV26" s="877">
        <v>6.6431346618572604</v>
      </c>
      <c r="NW26" s="877">
        <v>5.5533605033353304</v>
      </c>
      <c r="NX26" s="877">
        <v>5.5062083893067504</v>
      </c>
      <c r="NY26" s="877">
        <v>8.1267560889159292</v>
      </c>
      <c r="NZ26" s="877">
        <v>-0.64385618977472503</v>
      </c>
      <c r="OA26" s="877">
        <v>11.6796252414004</v>
      </c>
      <c r="OB26" s="877">
        <v>3.0107798387532401</v>
      </c>
      <c r="OC26" s="877">
        <v>6.13914201914569</v>
      </c>
      <c r="OD26" s="877">
        <v>7.20750245925879</v>
      </c>
      <c r="OE26" s="877">
        <v>5.3323499003738704</v>
      </c>
      <c r="OF26" s="877">
        <v>11.4493911381097</v>
      </c>
      <c r="OG26" s="877">
        <v>3.1026581313637398</v>
      </c>
      <c r="OH26" s="877">
        <v>8.3058793467788394</v>
      </c>
      <c r="OI26" s="877">
        <v>4.0321008431670204</v>
      </c>
      <c r="OJ26" s="877">
        <v>3.1435117913308601</v>
      </c>
      <c r="OK26" s="877">
        <v>6.7829982089204099</v>
      </c>
      <c r="OL26" s="877">
        <v>8.66884540264717</v>
      </c>
    </row>
    <row r="27" spans="1:402" s="221" customFormat="1" x14ac:dyDescent="0.25">
      <c r="A27" s="221">
        <v>26</v>
      </c>
      <c r="B27" s="221">
        <v>0</v>
      </c>
      <c r="C27" s="221">
        <v>0</v>
      </c>
      <c r="D27" s="206">
        <v>2</v>
      </c>
      <c r="E27" s="274">
        <v>27</v>
      </c>
      <c r="F27" s="880">
        <v>27</v>
      </c>
      <c r="G27" s="883"/>
      <c r="H27" s="232" t="s">
        <v>534</v>
      </c>
      <c r="I27" s="167" t="s">
        <v>535</v>
      </c>
      <c r="J27" s="266">
        <v>16709</v>
      </c>
      <c r="K27" s="256">
        <v>70</v>
      </c>
      <c r="L27" s="342">
        <v>66</v>
      </c>
      <c r="M27" s="342">
        <v>160</v>
      </c>
      <c r="N27" s="342">
        <v>25.781249999999996</v>
      </c>
      <c r="O27" s="210">
        <v>1.6891160308501327</v>
      </c>
      <c r="P27" s="208">
        <v>1</v>
      </c>
      <c r="Q27" s="61">
        <v>170</v>
      </c>
      <c r="R27" s="61">
        <v>80</v>
      </c>
      <c r="S27" s="61">
        <v>0</v>
      </c>
      <c r="T27" s="62">
        <v>3</v>
      </c>
      <c r="U27" s="325">
        <v>1</v>
      </c>
      <c r="V27" s="325">
        <v>2</v>
      </c>
      <c r="W27" s="325">
        <v>1</v>
      </c>
      <c r="X27" s="115">
        <v>1</v>
      </c>
      <c r="Y27" s="325">
        <v>1</v>
      </c>
      <c r="Z27" s="325">
        <v>1</v>
      </c>
      <c r="AA27" s="329">
        <v>0</v>
      </c>
      <c r="AB27" s="328">
        <v>0</v>
      </c>
      <c r="AC27" s="61"/>
      <c r="AD27" s="61"/>
      <c r="AE27" s="61"/>
      <c r="AF27" s="592">
        <v>87</v>
      </c>
      <c r="AG27" s="602">
        <v>0.99</v>
      </c>
      <c r="AH27" s="603">
        <v>55</v>
      </c>
      <c r="AI27" s="603">
        <v>0</v>
      </c>
      <c r="AJ27" s="602">
        <v>9</v>
      </c>
      <c r="AK27" s="604">
        <v>28</v>
      </c>
      <c r="AL27" s="604"/>
      <c r="AM27" s="605">
        <v>2370</v>
      </c>
      <c r="AN27" s="214">
        <v>7.7706452341291765</v>
      </c>
      <c r="AO27" s="212">
        <v>136</v>
      </c>
      <c r="AP27" s="212">
        <v>22</v>
      </c>
      <c r="AQ27" s="212">
        <v>94</v>
      </c>
      <c r="AR27" s="212">
        <v>99</v>
      </c>
      <c r="AS27" s="215">
        <v>1.94</v>
      </c>
      <c r="AT27" s="212">
        <v>25</v>
      </c>
      <c r="AU27" s="556">
        <v>42346</v>
      </c>
      <c r="AV27" s="557">
        <v>42341</v>
      </c>
      <c r="AW27" s="211">
        <v>0.99</v>
      </c>
      <c r="AX27" s="211">
        <v>31</v>
      </c>
      <c r="AY27" s="211"/>
      <c r="AZ27" s="602">
        <v>132</v>
      </c>
      <c r="BA27" s="558">
        <v>42367</v>
      </c>
      <c r="BB27" s="65">
        <v>37.479999999999997</v>
      </c>
      <c r="BC27" s="217"/>
      <c r="BD27" s="66">
        <v>37.479999999999997</v>
      </c>
      <c r="BE27" s="218">
        <v>66.486178330156022</v>
      </c>
      <c r="BF27" s="66">
        <v>93.74</v>
      </c>
      <c r="BG27" s="68">
        <v>1.5737995822157407</v>
      </c>
      <c r="BH27" s="219">
        <v>1.5737995822157407</v>
      </c>
      <c r="BI27" s="219">
        <v>1.8227313701325429</v>
      </c>
      <c r="BJ27" s="219">
        <v>1.9719249491841913</v>
      </c>
      <c r="BK27" s="66">
        <v>2.3199999999999998</v>
      </c>
      <c r="BL27" s="66">
        <v>1.1100000000000001</v>
      </c>
      <c r="BM27" s="66">
        <v>116</v>
      </c>
      <c r="BN27" s="66">
        <v>1.23</v>
      </c>
      <c r="BO27" s="571">
        <v>489</v>
      </c>
      <c r="BP27" s="66">
        <v>94</v>
      </c>
      <c r="BQ27" s="66">
        <v>593</v>
      </c>
      <c r="BR27" s="66">
        <v>14</v>
      </c>
      <c r="BS27" s="66">
        <v>8</v>
      </c>
      <c r="BT27" s="69">
        <v>42340</v>
      </c>
      <c r="BU27" s="61" t="s">
        <v>536</v>
      </c>
      <c r="BV27" s="61">
        <v>0</v>
      </c>
      <c r="BW27" s="61">
        <v>0</v>
      </c>
      <c r="BX27" s="61"/>
      <c r="BY27" s="61">
        <v>0</v>
      </c>
      <c r="BZ27" s="61"/>
      <c r="CA27" s="61"/>
      <c r="CB27" s="61"/>
      <c r="CC27" s="208">
        <v>0</v>
      </c>
      <c r="CD27" s="220">
        <v>0</v>
      </c>
      <c r="CE27" s="220">
        <v>0</v>
      </c>
      <c r="CF27" s="220">
        <v>0</v>
      </c>
      <c r="CG27" s="220">
        <v>0</v>
      </c>
      <c r="CH27" s="220">
        <v>0</v>
      </c>
      <c r="CI27" s="220">
        <v>0</v>
      </c>
      <c r="CJ27" s="114">
        <v>0</v>
      </c>
      <c r="CK27" s="114">
        <v>0</v>
      </c>
      <c r="CL27" s="114">
        <v>0</v>
      </c>
      <c r="CM27" s="114">
        <v>1</v>
      </c>
      <c r="CN27" s="114">
        <v>1</v>
      </c>
      <c r="CO27" s="114">
        <v>1</v>
      </c>
      <c r="CP27" s="326">
        <v>1</v>
      </c>
      <c r="CQ27" s="326">
        <v>0</v>
      </c>
      <c r="CR27" s="326">
        <v>0</v>
      </c>
      <c r="CS27" s="326">
        <v>0</v>
      </c>
      <c r="CT27" s="326">
        <v>1</v>
      </c>
      <c r="CU27" s="326">
        <v>0</v>
      </c>
      <c r="CV27" s="299"/>
      <c r="CW27" s="299"/>
      <c r="CX27" s="299"/>
      <c r="CY27" s="299"/>
      <c r="DE27" s="61">
        <v>0</v>
      </c>
      <c r="DF27" s="90">
        <v>0</v>
      </c>
      <c r="DG27" s="61"/>
      <c r="DH27" s="61"/>
      <c r="DI27" s="61"/>
      <c r="DJ27" s="90">
        <v>1</v>
      </c>
      <c r="DK27" s="90">
        <v>0</v>
      </c>
      <c r="DL27" s="90"/>
      <c r="DM27" s="61"/>
      <c r="DN27" s="254">
        <v>0</v>
      </c>
      <c r="DO27" s="208">
        <v>0</v>
      </c>
      <c r="DP27" s="208">
        <v>0</v>
      </c>
      <c r="DQ27" s="208">
        <v>0</v>
      </c>
      <c r="DR27" s="208">
        <v>1</v>
      </c>
      <c r="DS27" s="212">
        <v>1</v>
      </c>
      <c r="DT27" s="208">
        <v>1</v>
      </c>
      <c r="DU27" s="208">
        <v>0</v>
      </c>
      <c r="DV27" s="208">
        <v>0</v>
      </c>
      <c r="DW27" s="208">
        <v>0</v>
      </c>
      <c r="DX27" s="208">
        <v>0</v>
      </c>
      <c r="DY27" s="206">
        <v>1</v>
      </c>
      <c r="EB27" s="223">
        <v>1</v>
      </c>
      <c r="EC27" s="223">
        <v>1</v>
      </c>
      <c r="ED27" s="223"/>
      <c r="EE27" s="223"/>
      <c r="EG27" s="69">
        <v>42361</v>
      </c>
      <c r="EH27" s="133">
        <v>1.35</v>
      </c>
      <c r="EI27" s="225">
        <v>76</v>
      </c>
      <c r="EJ27" s="225">
        <v>78</v>
      </c>
      <c r="EK27" s="225">
        <v>82</v>
      </c>
      <c r="EL27" s="225">
        <v>104</v>
      </c>
      <c r="EM27" s="225">
        <v>49</v>
      </c>
      <c r="EN27" s="133" t="s">
        <v>482</v>
      </c>
      <c r="EO27" s="222">
        <v>27</v>
      </c>
      <c r="EP27" s="135">
        <v>42361</v>
      </c>
      <c r="EQ27" s="136" t="s">
        <v>383</v>
      </c>
      <c r="ER27" s="61">
        <v>170</v>
      </c>
      <c r="ES27" s="61">
        <v>80</v>
      </c>
      <c r="ET27" s="61">
        <v>103</v>
      </c>
      <c r="EU27" s="61">
        <v>0</v>
      </c>
      <c r="EV27" s="61"/>
      <c r="EW27" s="61">
        <v>11</v>
      </c>
      <c r="EX27" s="61">
        <v>7</v>
      </c>
      <c r="EY27" s="61">
        <v>40</v>
      </c>
      <c r="EZ27" s="61">
        <v>23</v>
      </c>
      <c r="FA27" s="61">
        <v>15</v>
      </c>
      <c r="FB27" s="61">
        <v>17</v>
      </c>
      <c r="FC27" s="61">
        <v>42</v>
      </c>
      <c r="FD27" s="61">
        <v>20</v>
      </c>
      <c r="FE27" s="61">
        <v>26</v>
      </c>
      <c r="FF27" s="61">
        <v>80</v>
      </c>
      <c r="FG27" s="61">
        <v>140</v>
      </c>
      <c r="FH27" s="91">
        <v>80</v>
      </c>
      <c r="FI27" s="91">
        <v>140</v>
      </c>
      <c r="FJ27" s="227">
        <v>42.2</v>
      </c>
      <c r="FK27" s="227">
        <v>24.98348202802902</v>
      </c>
      <c r="FL27" s="228">
        <v>98.75</v>
      </c>
      <c r="FM27" s="228">
        <v>36.4</v>
      </c>
      <c r="FN27" s="228">
        <v>58.462531996868854</v>
      </c>
      <c r="FO27" s="228">
        <v>21.549733313276214</v>
      </c>
      <c r="FP27" s="228">
        <v>63.139240506329116</v>
      </c>
      <c r="FQ27" s="228"/>
      <c r="FR27" s="193">
        <v>0</v>
      </c>
      <c r="FS27" s="230">
        <v>108</v>
      </c>
      <c r="FT27" s="230">
        <v>139</v>
      </c>
      <c r="FU27" s="230"/>
      <c r="FV27" s="229">
        <v>5</v>
      </c>
      <c r="FW27" s="229">
        <v>5</v>
      </c>
      <c r="FX27" s="229">
        <v>21.6</v>
      </c>
      <c r="FY27" s="229">
        <v>0.7769784172661871</v>
      </c>
      <c r="FZ27" s="133">
        <v>57.6</v>
      </c>
      <c r="GA27" s="129">
        <v>17.100000000000001</v>
      </c>
      <c r="GB27" s="238">
        <v>12.5</v>
      </c>
      <c r="GC27" s="238">
        <v>6.9</v>
      </c>
      <c r="GD27" s="238">
        <v>176.5</v>
      </c>
      <c r="GE27" s="238">
        <v>123.9</v>
      </c>
      <c r="GF27" s="238">
        <v>35</v>
      </c>
      <c r="GG27" s="133">
        <v>1</v>
      </c>
      <c r="GH27" s="133">
        <v>1</v>
      </c>
      <c r="GI27" s="133">
        <v>1</v>
      </c>
      <c r="GJ27" s="133">
        <v>0</v>
      </c>
      <c r="GK27" s="231">
        <v>26</v>
      </c>
      <c r="GL27" s="133">
        <v>0</v>
      </c>
      <c r="GM27" s="133">
        <v>0</v>
      </c>
      <c r="GN27" s="133">
        <v>0</v>
      </c>
      <c r="GO27" s="133">
        <v>0</v>
      </c>
      <c r="GP27" s="61">
        <v>29.5</v>
      </c>
      <c r="GQ27" s="106">
        <v>17.464756394001327</v>
      </c>
      <c r="GR27" s="111">
        <v>0.50310559006211186</v>
      </c>
      <c r="GS27" s="61">
        <v>0</v>
      </c>
      <c r="GT27" s="111"/>
      <c r="GU27" s="62"/>
      <c r="GV27" s="106">
        <v>17.8</v>
      </c>
      <c r="GW27" s="61">
        <v>0</v>
      </c>
      <c r="GX27" s="106">
        <v>27</v>
      </c>
      <c r="GY27" s="61">
        <v>0</v>
      </c>
      <c r="GZ27" s="745">
        <v>31</v>
      </c>
      <c r="HA27" s="133">
        <v>0</v>
      </c>
      <c r="HB27" s="133">
        <v>0.46</v>
      </c>
      <c r="HC27" s="144">
        <v>1</v>
      </c>
      <c r="HD27" s="236">
        <v>92</v>
      </c>
      <c r="HE27" s="236">
        <v>97</v>
      </c>
      <c r="HF27" s="270">
        <v>57.426487126038268</v>
      </c>
      <c r="HG27" s="273">
        <v>110.074054</v>
      </c>
      <c r="HH27" s="270">
        <v>65.166662318988045</v>
      </c>
      <c r="HI27" s="273">
        <v>40.331423000000001</v>
      </c>
      <c r="HJ27" s="270">
        <v>23.877236532827872</v>
      </c>
      <c r="HK27" s="273">
        <v>69.742631000000003</v>
      </c>
      <c r="HL27" s="270">
        <v>41.28942578616018</v>
      </c>
      <c r="HM27" s="236">
        <v>63.359737000000003</v>
      </c>
      <c r="HN27" s="270">
        <v>6.3465790000000002</v>
      </c>
      <c r="HO27" s="270">
        <v>3.664838</v>
      </c>
      <c r="HP27" s="273">
        <v>92.599484000000004</v>
      </c>
      <c r="HQ27" s="270">
        <v>54.821268822719446</v>
      </c>
      <c r="HR27" s="273">
        <v>28.428422999999999</v>
      </c>
      <c r="HS27" s="270">
        <v>16.830355334258453</v>
      </c>
      <c r="HT27" s="273">
        <v>64.171060999999995</v>
      </c>
      <c r="HU27" s="270">
        <v>37.99091348846099</v>
      </c>
      <c r="HV27" s="273">
        <v>69.299588999999997</v>
      </c>
      <c r="HW27" s="144">
        <v>0</v>
      </c>
      <c r="HX27" s="237">
        <v>0.8812249251762817</v>
      </c>
      <c r="HY27" s="238">
        <v>27.8</v>
      </c>
      <c r="HZ27" s="237">
        <v>5.3</v>
      </c>
      <c r="IA27" s="237">
        <v>20.7</v>
      </c>
      <c r="IB27" s="237">
        <v>5.5</v>
      </c>
      <c r="IC27" s="237">
        <v>16.5</v>
      </c>
      <c r="ID27" s="237">
        <v>4.0999999999999996</v>
      </c>
      <c r="IE27" s="237">
        <v>90.915441509433947</v>
      </c>
      <c r="IF27" s="237">
        <v>53.824272488655602</v>
      </c>
      <c r="IG27" s="133"/>
      <c r="IH27" s="161">
        <v>0.36</v>
      </c>
      <c r="II27" s="161">
        <v>1155</v>
      </c>
      <c r="IJ27" s="161">
        <v>953</v>
      </c>
      <c r="IK27" s="161">
        <v>1053</v>
      </c>
      <c r="IL27" s="161">
        <v>1197</v>
      </c>
      <c r="IM27" s="161">
        <v>1187</v>
      </c>
      <c r="IN27" s="161">
        <v>1156</v>
      </c>
      <c r="IO27" s="161"/>
      <c r="IP27" s="106">
        <v>1116.8333333333333</v>
      </c>
      <c r="IQ27" s="161">
        <v>1638</v>
      </c>
      <c r="IR27" s="61"/>
      <c r="IS27" s="161">
        <v>313</v>
      </c>
      <c r="IT27" s="61">
        <v>342</v>
      </c>
      <c r="IU27" s="161">
        <v>278</v>
      </c>
      <c r="IV27" s="61">
        <v>240</v>
      </c>
      <c r="IW27" s="61"/>
      <c r="IX27" s="61"/>
      <c r="IY27" s="106">
        <v>293.25</v>
      </c>
      <c r="IZ27" s="61">
        <v>220</v>
      </c>
      <c r="JA27" s="240">
        <v>40.8998280687738</v>
      </c>
      <c r="JB27" s="241">
        <v>1</v>
      </c>
      <c r="JC27" s="90">
        <v>1</v>
      </c>
      <c r="JD27" s="280">
        <v>0</v>
      </c>
      <c r="JE27" s="70">
        <v>0</v>
      </c>
      <c r="JF27" s="70"/>
      <c r="JG27" s="90">
        <v>0</v>
      </c>
      <c r="JH27" s="90">
        <v>2</v>
      </c>
      <c r="JI27" s="90">
        <v>0</v>
      </c>
      <c r="JJ27" s="90"/>
      <c r="JK27" s="61"/>
      <c r="JL27" s="283"/>
      <c r="JM27" s="243">
        <v>27</v>
      </c>
      <c r="JN27" s="244">
        <v>42346</v>
      </c>
      <c r="JO27" s="69">
        <v>43442</v>
      </c>
      <c r="JP27" s="201">
        <v>1</v>
      </c>
      <c r="JQ27" s="69">
        <v>43442</v>
      </c>
      <c r="JR27" s="245">
        <v>36</v>
      </c>
      <c r="JS27" s="243">
        <v>1</v>
      </c>
      <c r="JT27" s="69">
        <v>42680</v>
      </c>
      <c r="JU27" s="245">
        <v>10</v>
      </c>
      <c r="JV27" s="243">
        <v>1</v>
      </c>
      <c r="JW27" s="246">
        <v>42680</v>
      </c>
      <c r="JX27" s="245">
        <v>10</v>
      </c>
      <c r="JY27" s="245">
        <v>36</v>
      </c>
      <c r="JZ27" s="245">
        <v>1096</v>
      </c>
      <c r="KA27" s="247"/>
      <c r="KB27" s="245"/>
      <c r="KC27" s="248"/>
      <c r="KD27" s="63">
        <v>0</v>
      </c>
      <c r="KE27" s="263">
        <v>1</v>
      </c>
      <c r="KF27" s="263" t="s">
        <v>390</v>
      </c>
      <c r="KG27" s="250">
        <v>102.8</v>
      </c>
      <c r="KH27" s="250">
        <v>50</v>
      </c>
      <c r="KI27" s="250">
        <v>51.6</v>
      </c>
      <c r="KJ27" s="251">
        <v>-16.010000000000002</v>
      </c>
      <c r="KK27" s="250">
        <v>-12.95</v>
      </c>
      <c r="KL27" s="250">
        <v>75.099999999999994</v>
      </c>
      <c r="KM27" s="250">
        <v>31.3</v>
      </c>
      <c r="KN27" s="250">
        <v>5.8</v>
      </c>
      <c r="KO27" s="250"/>
      <c r="KP27" s="250">
        <v>0</v>
      </c>
      <c r="KQ27" s="92"/>
      <c r="KR27" s="93">
        <v>0.50310559006211186</v>
      </c>
      <c r="KS27" s="264">
        <v>77</v>
      </c>
      <c r="KT27" s="265">
        <v>54.39</v>
      </c>
      <c r="KU27" s="264">
        <v>-26.4</v>
      </c>
      <c r="KV27" s="265">
        <v>-29.5</v>
      </c>
      <c r="KW27" s="265">
        <v>-27.3</v>
      </c>
      <c r="KX27" s="265">
        <v>261</v>
      </c>
      <c r="KY27" s="265">
        <v>-18.3</v>
      </c>
      <c r="KZ27" s="265">
        <v>-17</v>
      </c>
      <c r="LA27" s="265">
        <v>281</v>
      </c>
      <c r="LB27" s="265">
        <v>-23.8</v>
      </c>
      <c r="LC27" s="265">
        <v>-22.1</v>
      </c>
      <c r="LD27" s="265">
        <v>261</v>
      </c>
      <c r="LE27" s="118">
        <v>42361</v>
      </c>
      <c r="LF27" s="454">
        <v>0</v>
      </c>
      <c r="LG27" s="454"/>
      <c r="LH27" s="455">
        <v>77</v>
      </c>
      <c r="LI27" s="455">
        <v>56.36</v>
      </c>
      <c r="LJ27" s="455">
        <v>-29.97</v>
      </c>
      <c r="LK27" s="455">
        <v>-34.5</v>
      </c>
      <c r="LL27" s="455">
        <v>-34.5</v>
      </c>
      <c r="LM27" s="455">
        <v>321</v>
      </c>
      <c r="LN27" s="455">
        <v>-25.9</v>
      </c>
      <c r="LO27" s="455">
        <v>-25.7</v>
      </c>
      <c r="LP27" s="455">
        <v>381</v>
      </c>
      <c r="LQ27" s="455">
        <v>-30.1</v>
      </c>
      <c r="LR27" s="455">
        <v>-30.1</v>
      </c>
      <c r="LS27" s="455">
        <v>321</v>
      </c>
      <c r="LT27" s="500">
        <v>55.77</v>
      </c>
      <c r="LU27" s="693">
        <v>-31.47</v>
      </c>
      <c r="LV27" s="500">
        <v>-18.2</v>
      </c>
      <c r="LW27" s="500">
        <v>2</v>
      </c>
      <c r="LX27" s="500">
        <v>-21.9</v>
      </c>
      <c r="LY27" s="500">
        <v>1</v>
      </c>
      <c r="LZ27" s="690">
        <v>69.299588999999997</v>
      </c>
      <c r="MA27" s="455"/>
      <c r="MC27" s="253">
        <v>15</v>
      </c>
      <c r="MD27" s="274"/>
      <c r="ME27" s="581">
        <v>27</v>
      </c>
      <c r="MF27" s="135">
        <v>42341</v>
      </c>
      <c r="MI27" s="586"/>
      <c r="MQ27" s="135">
        <v>42341</v>
      </c>
      <c r="MR27" s="238">
        <v>6.2</v>
      </c>
      <c r="MS27" s="238">
        <v>21</v>
      </c>
      <c r="MT27" s="133">
        <v>1</v>
      </c>
      <c r="MU27" s="133">
        <v>1</v>
      </c>
      <c r="MV27" s="133">
        <v>1</v>
      </c>
      <c r="MW27" s="133">
        <v>0</v>
      </c>
      <c r="MX27" s="133">
        <v>0</v>
      </c>
      <c r="MY27" s="238">
        <v>2</v>
      </c>
      <c r="MZ27" s="238">
        <v>2370</v>
      </c>
      <c r="NA27" s="133">
        <v>15</v>
      </c>
      <c r="NB27" s="238">
        <v>3</v>
      </c>
      <c r="ND27" s="876" t="s">
        <v>64</v>
      </c>
      <c r="NE27" s="877" t="s">
        <v>64</v>
      </c>
      <c r="NF27" s="877" t="s">
        <v>64</v>
      </c>
      <c r="NG27" s="877" t="s">
        <v>64</v>
      </c>
      <c r="NH27" s="877" t="s">
        <v>64</v>
      </c>
      <c r="NI27" s="877" t="s">
        <v>64</v>
      </c>
      <c r="NJ27" s="877" t="s">
        <v>64</v>
      </c>
      <c r="NK27" s="877" t="s">
        <v>64</v>
      </c>
      <c r="NL27" s="877" t="s">
        <v>64</v>
      </c>
      <c r="NM27" s="877" t="s">
        <v>64</v>
      </c>
      <c r="NN27" s="877" t="s">
        <v>64</v>
      </c>
      <c r="NO27" s="877" t="s">
        <v>64</v>
      </c>
      <c r="NP27" s="877" t="s">
        <v>64</v>
      </c>
      <c r="NQ27" s="877" t="s">
        <v>64</v>
      </c>
      <c r="NR27" s="877" t="s">
        <v>64</v>
      </c>
      <c r="NS27" s="877" t="s">
        <v>64</v>
      </c>
      <c r="NT27" s="877" t="s">
        <v>64</v>
      </c>
      <c r="NU27" s="877" t="s">
        <v>64</v>
      </c>
      <c r="NV27" s="877" t="s">
        <v>64</v>
      </c>
      <c r="NW27" s="877" t="s">
        <v>64</v>
      </c>
      <c r="NX27" s="877" t="s">
        <v>64</v>
      </c>
      <c r="NY27" s="877" t="s">
        <v>64</v>
      </c>
      <c r="NZ27" s="877" t="s">
        <v>64</v>
      </c>
      <c r="OA27" s="877" t="s">
        <v>64</v>
      </c>
      <c r="OB27" s="877" t="s">
        <v>64</v>
      </c>
      <c r="OC27" s="877" t="s">
        <v>64</v>
      </c>
      <c r="OD27" s="877" t="s">
        <v>64</v>
      </c>
      <c r="OE27" s="877" t="s">
        <v>64</v>
      </c>
      <c r="OF27" s="877" t="s">
        <v>64</v>
      </c>
      <c r="OG27" s="877" t="s">
        <v>64</v>
      </c>
      <c r="OH27" s="877" t="s">
        <v>64</v>
      </c>
      <c r="OI27" s="877" t="s">
        <v>64</v>
      </c>
      <c r="OJ27" s="877" t="s">
        <v>64</v>
      </c>
      <c r="OK27" s="877" t="s">
        <v>64</v>
      </c>
      <c r="OL27" s="877" t="s">
        <v>64</v>
      </c>
    </row>
    <row r="28" spans="1:402" s="221" customFormat="1" x14ac:dyDescent="0.25">
      <c r="A28" s="221">
        <v>27</v>
      </c>
      <c r="B28" s="221">
        <v>0</v>
      </c>
      <c r="C28" s="221">
        <v>0</v>
      </c>
      <c r="D28" s="206">
        <v>2</v>
      </c>
      <c r="E28" s="267">
        <v>28</v>
      </c>
      <c r="F28" s="880">
        <v>28</v>
      </c>
      <c r="G28" s="883"/>
      <c r="H28" s="639" t="s">
        <v>404</v>
      </c>
      <c r="I28" s="639" t="s">
        <v>537</v>
      </c>
      <c r="J28" s="284">
        <v>11947</v>
      </c>
      <c r="K28" s="256">
        <v>83</v>
      </c>
      <c r="L28" s="342">
        <v>80</v>
      </c>
      <c r="M28" s="342">
        <v>175</v>
      </c>
      <c r="N28" s="342">
        <v>26.122448979591837</v>
      </c>
      <c r="O28" s="210">
        <v>1.956059915615419</v>
      </c>
      <c r="P28" s="208">
        <v>0</v>
      </c>
      <c r="Q28" s="61">
        <v>150</v>
      </c>
      <c r="R28" s="61">
        <v>90</v>
      </c>
      <c r="S28" s="61">
        <v>1</v>
      </c>
      <c r="T28" s="62">
        <v>3</v>
      </c>
      <c r="U28" s="325">
        <v>0</v>
      </c>
      <c r="V28" s="325"/>
      <c r="W28" s="325">
        <v>1</v>
      </c>
      <c r="X28" s="335">
        <v>0</v>
      </c>
      <c r="Y28" s="325">
        <v>0</v>
      </c>
      <c r="Z28" s="325">
        <v>0</v>
      </c>
      <c r="AA28" s="329">
        <v>0</v>
      </c>
      <c r="AB28" s="328">
        <v>0</v>
      </c>
      <c r="AC28" s="61"/>
      <c r="AD28" s="133"/>
      <c r="AE28" s="61"/>
      <c r="AF28" s="592">
        <v>109</v>
      </c>
      <c r="AG28" s="602">
        <v>1.0900000000000001</v>
      </c>
      <c r="AH28" s="603">
        <v>65</v>
      </c>
      <c r="AI28" s="603">
        <v>1</v>
      </c>
      <c r="AJ28" s="602">
        <v>11.4</v>
      </c>
      <c r="AK28" s="603">
        <v>34</v>
      </c>
      <c r="AL28" s="603"/>
      <c r="AM28" s="605">
        <v>4420</v>
      </c>
      <c r="AN28" s="214">
        <v>8.3938949750717438</v>
      </c>
      <c r="AO28" s="212"/>
      <c r="AP28" s="212"/>
      <c r="AQ28" s="212"/>
      <c r="AR28" s="212"/>
      <c r="AS28" s="215">
        <v>1.58</v>
      </c>
      <c r="AT28" s="212"/>
      <c r="AU28" s="556">
        <v>42327</v>
      </c>
      <c r="AV28" s="557">
        <v>42318</v>
      </c>
      <c r="AW28" s="211">
        <v>1.0900000000000001</v>
      </c>
      <c r="AX28" s="211">
        <v>65</v>
      </c>
      <c r="AY28" s="211"/>
      <c r="AZ28" s="602">
        <v>141</v>
      </c>
      <c r="BA28" s="558"/>
      <c r="BB28" s="287"/>
      <c r="BC28" s="217">
        <v>3632</v>
      </c>
      <c r="BD28" s="287"/>
      <c r="BE28" s="288"/>
      <c r="BF28" s="287"/>
      <c r="BG28" s="68"/>
      <c r="BH28" s="219"/>
      <c r="BI28" s="219"/>
      <c r="BJ28" s="219"/>
      <c r="BO28" s="400"/>
      <c r="BT28" s="69">
        <v>42317</v>
      </c>
      <c r="BU28" s="61" t="s">
        <v>538</v>
      </c>
      <c r="BV28" s="61">
        <v>0</v>
      </c>
      <c r="BW28" s="61">
        <v>1</v>
      </c>
      <c r="BX28" s="61"/>
      <c r="BY28" s="61">
        <v>0</v>
      </c>
      <c r="BZ28" s="61"/>
      <c r="CA28" s="61"/>
      <c r="CB28" s="61"/>
      <c r="CC28" s="208">
        <v>1</v>
      </c>
      <c r="CD28" s="220">
        <v>0</v>
      </c>
      <c r="CE28" s="220">
        <v>0</v>
      </c>
      <c r="CF28" s="220">
        <v>0</v>
      </c>
      <c r="CG28" s="220">
        <v>0</v>
      </c>
      <c r="CH28" s="220">
        <v>1</v>
      </c>
      <c r="CI28" s="220">
        <v>0</v>
      </c>
      <c r="CJ28" s="114">
        <v>0</v>
      </c>
      <c r="CK28" s="114">
        <v>0</v>
      </c>
      <c r="CL28" s="114">
        <v>0</v>
      </c>
      <c r="CM28" s="114">
        <v>1</v>
      </c>
      <c r="CN28" s="114">
        <v>1</v>
      </c>
      <c r="CO28" s="114">
        <v>0</v>
      </c>
      <c r="CP28" s="326">
        <v>1</v>
      </c>
      <c r="CQ28" s="326">
        <v>1</v>
      </c>
      <c r="CR28" s="326">
        <v>0</v>
      </c>
      <c r="CS28" s="326">
        <v>1</v>
      </c>
      <c r="CT28" s="326">
        <v>0</v>
      </c>
      <c r="CU28" s="326">
        <v>0</v>
      </c>
      <c r="CV28" s="299"/>
      <c r="CW28" s="299"/>
      <c r="CX28" s="299"/>
      <c r="CY28" s="299"/>
      <c r="DE28" s="61">
        <v>0</v>
      </c>
      <c r="DF28" s="90">
        <v>1</v>
      </c>
      <c r="DG28" s="69">
        <v>38707</v>
      </c>
      <c r="DH28" s="61">
        <v>0</v>
      </c>
      <c r="DI28" s="61"/>
      <c r="DJ28" s="90">
        <v>1</v>
      </c>
      <c r="DK28" s="90">
        <v>0</v>
      </c>
      <c r="DL28" s="90">
        <v>1</v>
      </c>
      <c r="DM28" s="61"/>
      <c r="DN28" s="254">
        <v>1</v>
      </c>
      <c r="DO28" s="208">
        <v>0</v>
      </c>
      <c r="DP28" s="208">
        <v>0</v>
      </c>
      <c r="DQ28" s="208">
        <v>0</v>
      </c>
      <c r="DR28" s="208">
        <v>0</v>
      </c>
      <c r="DS28" s="212">
        <v>0</v>
      </c>
      <c r="DT28" s="208">
        <v>0</v>
      </c>
      <c r="DU28" s="208">
        <v>0</v>
      </c>
      <c r="DV28" s="208">
        <v>0</v>
      </c>
      <c r="DW28" s="208">
        <v>0</v>
      </c>
      <c r="DX28" s="208">
        <v>0</v>
      </c>
      <c r="DY28" s="206">
        <v>0</v>
      </c>
      <c r="EB28" s="223">
        <v>1</v>
      </c>
      <c r="EC28" s="223">
        <v>1</v>
      </c>
      <c r="ED28" s="223">
        <v>65</v>
      </c>
      <c r="EE28" s="223"/>
      <c r="EG28" s="254" t="s">
        <v>381</v>
      </c>
      <c r="EH28" s="133" t="s">
        <v>381</v>
      </c>
      <c r="EI28" s="225" t="s">
        <v>381</v>
      </c>
      <c r="EJ28" s="225" t="s">
        <v>381</v>
      </c>
      <c r="EK28" s="225" t="s">
        <v>381</v>
      </c>
      <c r="EL28" s="225" t="s">
        <v>381</v>
      </c>
      <c r="EM28" s="225"/>
      <c r="EN28" s="133" t="s">
        <v>381</v>
      </c>
      <c r="EO28" s="259">
        <v>28</v>
      </c>
      <c r="EP28" s="135">
        <v>42324</v>
      </c>
      <c r="EQ28" s="136" t="s">
        <v>383</v>
      </c>
      <c r="ER28" s="61">
        <v>150</v>
      </c>
      <c r="ES28" s="61">
        <v>90</v>
      </c>
      <c r="ET28" s="61">
        <v>53</v>
      </c>
      <c r="EU28" s="133">
        <v>1</v>
      </c>
      <c r="EV28" s="133"/>
      <c r="EW28" s="133">
        <v>12</v>
      </c>
      <c r="EX28" s="133">
        <v>9</v>
      </c>
      <c r="EY28" s="133">
        <v>52</v>
      </c>
      <c r="EZ28" s="133">
        <v>36</v>
      </c>
      <c r="FA28" s="133">
        <v>17</v>
      </c>
      <c r="FB28" s="133">
        <v>17</v>
      </c>
      <c r="FC28" s="133">
        <v>59</v>
      </c>
      <c r="FD28" s="133">
        <v>21</v>
      </c>
      <c r="FE28" s="133">
        <v>37</v>
      </c>
      <c r="FF28" s="133">
        <v>90</v>
      </c>
      <c r="FG28" s="133">
        <v>330</v>
      </c>
      <c r="FH28" s="91">
        <v>85</v>
      </c>
      <c r="FI28" s="91">
        <v>330</v>
      </c>
      <c r="FJ28" s="227">
        <v>133.1</v>
      </c>
      <c r="FK28" s="227">
        <v>68.044950431962533</v>
      </c>
      <c r="FL28" s="228">
        <v>168.05</v>
      </c>
      <c r="FM28" s="228">
        <v>81.199999999999989</v>
      </c>
      <c r="FN28" s="228">
        <v>85.912501277921137</v>
      </c>
      <c r="FO28" s="228">
        <v>41.512020849551895</v>
      </c>
      <c r="FP28" s="228">
        <v>51.681047307349019</v>
      </c>
      <c r="FQ28" s="228"/>
      <c r="FR28" s="193">
        <v>0</v>
      </c>
      <c r="FS28" s="230">
        <v>71.266666666666666</v>
      </c>
      <c r="FT28" s="230"/>
      <c r="FU28" s="230">
        <v>123.33333333333333</v>
      </c>
      <c r="FV28" s="229">
        <v>3.8666666666666671</v>
      </c>
      <c r="FW28" s="229">
        <v>4.1333333333333329</v>
      </c>
      <c r="FX28" s="229">
        <v>18.431034482758619</v>
      </c>
      <c r="FY28" s="229"/>
      <c r="FZ28" s="133">
        <v>53.8</v>
      </c>
      <c r="GA28" s="129">
        <v>10.966666666666667</v>
      </c>
      <c r="GB28" s="238">
        <v>3.3</v>
      </c>
      <c r="GC28" s="238">
        <v>1.7</v>
      </c>
      <c r="GD28" s="238">
        <v>90.5</v>
      </c>
      <c r="GE28" s="238">
        <v>61.7</v>
      </c>
      <c r="GF28" s="238">
        <v>18.7</v>
      </c>
      <c r="GG28" s="133">
        <v>1</v>
      </c>
      <c r="GH28" s="133">
        <v>1</v>
      </c>
      <c r="GI28" s="133">
        <v>1</v>
      </c>
      <c r="GJ28" s="133">
        <v>1</v>
      </c>
      <c r="GK28" s="231">
        <v>37.166666666666664</v>
      </c>
      <c r="GL28" s="133">
        <v>1</v>
      </c>
      <c r="GM28" s="133">
        <v>0</v>
      </c>
      <c r="GN28" s="133">
        <v>0</v>
      </c>
      <c r="GO28" s="133">
        <v>0</v>
      </c>
      <c r="GP28" s="61">
        <v>121.1</v>
      </c>
      <c r="GQ28" s="106">
        <v>61.910169025624811</v>
      </c>
      <c r="GR28" s="111">
        <v>0.22222222222222224</v>
      </c>
      <c r="GS28" s="61">
        <v>1</v>
      </c>
      <c r="GT28" s="111"/>
      <c r="GU28" s="62"/>
      <c r="GV28" s="106"/>
      <c r="GW28" s="61"/>
      <c r="GX28" s="106">
        <v>16</v>
      </c>
      <c r="GY28" s="61">
        <v>1</v>
      </c>
      <c r="GZ28" s="745">
        <v>57.166666666666664</v>
      </c>
      <c r="HA28" s="133">
        <v>26</v>
      </c>
      <c r="HB28" s="133"/>
      <c r="HC28" s="144">
        <v>1</v>
      </c>
      <c r="HD28" s="236">
        <v>155.55085099999999</v>
      </c>
      <c r="HE28" s="236">
        <v>163.328394</v>
      </c>
      <c r="HF28" s="144">
        <v>79.725668999999996</v>
      </c>
      <c r="HG28" s="236">
        <v>187.59114500000001</v>
      </c>
      <c r="HH28" s="125">
        <v>91.569073000000003</v>
      </c>
      <c r="HI28" s="236">
        <v>85.805040000000005</v>
      </c>
      <c r="HJ28" s="144">
        <v>41.884109000000002</v>
      </c>
      <c r="HK28" s="236">
        <v>101.78610399999999</v>
      </c>
      <c r="HL28" s="144">
        <v>49.684963000000003</v>
      </c>
      <c r="HM28" s="236">
        <v>54.259546</v>
      </c>
      <c r="HN28" s="144">
        <v>6.8196690000000002</v>
      </c>
      <c r="HO28" s="144">
        <v>3.3288929999999999</v>
      </c>
      <c r="HP28" s="236">
        <v>171.14107200000001</v>
      </c>
      <c r="HQ28" s="144">
        <v>83.539280000000005</v>
      </c>
      <c r="HR28" s="236">
        <v>84.39819</v>
      </c>
      <c r="HS28" s="144">
        <v>41.197381999999998</v>
      </c>
      <c r="HT28" s="236">
        <v>86.742881999999994</v>
      </c>
      <c r="HU28" s="144">
        <v>42.341898999999998</v>
      </c>
      <c r="HV28" s="236">
        <v>50.685017000000002</v>
      </c>
      <c r="HW28" s="144">
        <v>0</v>
      </c>
      <c r="HX28" s="237">
        <v>0.87066153362409504</v>
      </c>
      <c r="HY28" s="238">
        <v>45.6</v>
      </c>
      <c r="HZ28" s="237">
        <v>7.5</v>
      </c>
      <c r="IA28" s="237">
        <v>39.200000000000003</v>
      </c>
      <c r="IB28" s="237">
        <v>7.5</v>
      </c>
      <c r="IC28" s="237">
        <v>28</v>
      </c>
      <c r="ID28" s="237">
        <v>7</v>
      </c>
      <c r="IE28" s="237">
        <v>199.56667733333336</v>
      </c>
      <c r="IF28" s="237">
        <v>102.02482845242771</v>
      </c>
      <c r="IG28" s="133"/>
      <c r="IH28" s="161">
        <v>0.35</v>
      </c>
      <c r="II28" s="161">
        <v>1191</v>
      </c>
      <c r="IJ28" s="161">
        <v>1128</v>
      </c>
      <c r="IK28" s="161">
        <v>1168</v>
      </c>
      <c r="IL28" s="161">
        <v>1189</v>
      </c>
      <c r="IM28" s="161">
        <v>1166</v>
      </c>
      <c r="IN28" s="161">
        <v>1204</v>
      </c>
      <c r="IO28" s="161"/>
      <c r="IP28" s="106">
        <v>1174.3333333333333</v>
      </c>
      <c r="IQ28" s="161">
        <v>1809</v>
      </c>
      <c r="IR28" s="161">
        <v>313</v>
      </c>
      <c r="IS28" s="161">
        <v>305</v>
      </c>
      <c r="IT28" s="161">
        <v>366</v>
      </c>
      <c r="IU28" s="161">
        <v>299</v>
      </c>
      <c r="IV28" s="161">
        <v>295</v>
      </c>
      <c r="IW28" s="161">
        <v>332</v>
      </c>
      <c r="IX28" s="161"/>
      <c r="IY28" s="106">
        <v>318.33333333333331</v>
      </c>
      <c r="IZ28" s="161">
        <v>231</v>
      </c>
      <c r="JA28" s="240">
        <v>39.414603666471443</v>
      </c>
      <c r="JB28" s="241">
        <v>1</v>
      </c>
      <c r="JC28" s="90">
        <v>1</v>
      </c>
      <c r="JD28" s="261">
        <v>0</v>
      </c>
      <c r="JE28" s="261">
        <v>0</v>
      </c>
      <c r="JF28" s="261"/>
      <c r="JG28" s="90">
        <v>0</v>
      </c>
      <c r="JH28" s="90">
        <v>0</v>
      </c>
      <c r="JI28" s="90">
        <v>0</v>
      </c>
      <c r="JJ28" s="90">
        <v>1</v>
      </c>
      <c r="JK28" s="61"/>
      <c r="JL28" s="283"/>
      <c r="JM28" s="198">
        <v>28</v>
      </c>
      <c r="JN28" s="244">
        <v>42327</v>
      </c>
      <c r="JO28" s="69">
        <v>43072</v>
      </c>
      <c r="JP28" s="201">
        <v>1</v>
      </c>
      <c r="JQ28" s="69">
        <v>43072</v>
      </c>
      <c r="JR28" s="31">
        <v>24</v>
      </c>
      <c r="JS28" s="243">
        <v>0</v>
      </c>
      <c r="JT28" s="69">
        <v>43072</v>
      </c>
      <c r="JU28" s="245">
        <v>24</v>
      </c>
      <c r="JV28" s="243">
        <v>1</v>
      </c>
      <c r="JW28" s="246">
        <v>43072</v>
      </c>
      <c r="JX28" s="245">
        <v>24</v>
      </c>
      <c r="JY28" s="245">
        <v>24</v>
      </c>
      <c r="JZ28" s="245">
        <v>745</v>
      </c>
      <c r="KA28" s="247"/>
      <c r="KB28" s="245"/>
      <c r="KC28" s="248"/>
      <c r="KD28" s="63">
        <v>1</v>
      </c>
      <c r="KE28" s="263">
        <v>1</v>
      </c>
      <c r="KF28" s="263" t="s">
        <v>390</v>
      </c>
      <c r="KG28" s="250">
        <v>179.66</v>
      </c>
      <c r="KH28" s="250">
        <v>100.93</v>
      </c>
      <c r="KI28" s="250">
        <v>43.79</v>
      </c>
      <c r="KJ28" s="251">
        <v>-14.81</v>
      </c>
      <c r="KK28" s="250">
        <v>-12.03</v>
      </c>
      <c r="KL28" s="250">
        <v>64.28</v>
      </c>
      <c r="KM28" s="250">
        <v>22.4</v>
      </c>
      <c r="KN28" s="250">
        <v>4.4000000000000004</v>
      </c>
      <c r="KO28" s="250"/>
      <c r="KP28" s="250">
        <v>1</v>
      </c>
      <c r="KQ28" s="92"/>
      <c r="KR28" s="93">
        <v>0.22222222222222224</v>
      </c>
      <c r="KS28" s="264"/>
      <c r="KT28" s="265"/>
      <c r="KU28" s="264"/>
      <c r="KV28" s="265"/>
      <c r="KW28" s="265"/>
      <c r="KX28" s="265"/>
      <c r="KY28" s="265"/>
      <c r="KZ28" s="265"/>
      <c r="LA28" s="265"/>
      <c r="LB28" s="265"/>
      <c r="LC28" s="265"/>
      <c r="LD28" s="265"/>
      <c r="LE28" s="118">
        <v>42324</v>
      </c>
      <c r="LF28" s="454">
        <v>1</v>
      </c>
      <c r="LG28" s="454"/>
      <c r="LH28" s="455"/>
      <c r="LI28" s="455"/>
      <c r="LJ28" s="455"/>
      <c r="LK28" s="455"/>
      <c r="LL28" s="455"/>
      <c r="LM28" s="455"/>
      <c r="LN28" s="455"/>
      <c r="LO28" s="455"/>
      <c r="LP28" s="455"/>
      <c r="LQ28" s="455"/>
      <c r="LR28" s="455"/>
      <c r="LS28" s="455"/>
      <c r="LT28" s="500"/>
      <c r="LU28" s="500"/>
      <c r="LV28" s="500"/>
      <c r="LW28" s="500"/>
      <c r="LX28" s="500">
        <v>-9.4</v>
      </c>
      <c r="LY28" s="500">
        <v>2</v>
      </c>
      <c r="LZ28" s="690">
        <v>50.685017000000002</v>
      </c>
      <c r="MA28" s="454"/>
      <c r="MC28" s="253"/>
      <c r="MD28" s="274"/>
      <c r="ME28" s="581">
        <v>28</v>
      </c>
      <c r="MF28" s="135">
        <v>42318</v>
      </c>
      <c r="MI28" s="586"/>
      <c r="MQ28" s="135"/>
      <c r="MR28" s="585"/>
      <c r="MS28" s="585"/>
      <c r="MT28" s="133">
        <v>0</v>
      </c>
      <c r="MU28" s="585"/>
      <c r="MV28" s="585"/>
      <c r="MW28" s="585"/>
      <c r="MX28" s="585"/>
      <c r="MY28" s="585"/>
      <c r="MZ28" s="238">
        <v>4420</v>
      </c>
      <c r="NA28" s="585"/>
      <c r="NB28" s="238">
        <v>7</v>
      </c>
      <c r="ND28" s="876" t="s">
        <v>64</v>
      </c>
      <c r="NE28" s="877" t="s">
        <v>64</v>
      </c>
      <c r="NF28" s="877" t="s">
        <v>64</v>
      </c>
      <c r="NG28" s="877" t="s">
        <v>64</v>
      </c>
      <c r="NH28" s="877" t="s">
        <v>64</v>
      </c>
      <c r="NI28" s="877" t="s">
        <v>64</v>
      </c>
      <c r="NJ28" s="877" t="s">
        <v>64</v>
      </c>
      <c r="NK28" s="877" t="s">
        <v>64</v>
      </c>
      <c r="NL28" s="877" t="s">
        <v>64</v>
      </c>
      <c r="NM28" s="877" t="s">
        <v>64</v>
      </c>
      <c r="NN28" s="877" t="s">
        <v>64</v>
      </c>
      <c r="NO28" s="877" t="s">
        <v>64</v>
      </c>
      <c r="NP28" s="877" t="s">
        <v>64</v>
      </c>
      <c r="NQ28" s="877" t="s">
        <v>64</v>
      </c>
      <c r="NR28" s="877" t="s">
        <v>64</v>
      </c>
      <c r="NS28" s="877" t="s">
        <v>64</v>
      </c>
      <c r="NT28" s="877" t="s">
        <v>64</v>
      </c>
      <c r="NU28" s="877" t="s">
        <v>64</v>
      </c>
      <c r="NV28" s="877" t="s">
        <v>64</v>
      </c>
      <c r="NW28" s="877" t="s">
        <v>64</v>
      </c>
      <c r="NX28" s="877" t="s">
        <v>64</v>
      </c>
      <c r="NY28" s="877" t="s">
        <v>64</v>
      </c>
      <c r="NZ28" s="877" t="s">
        <v>64</v>
      </c>
      <c r="OA28" s="877" t="s">
        <v>64</v>
      </c>
      <c r="OB28" s="877" t="s">
        <v>64</v>
      </c>
      <c r="OC28" s="877" t="s">
        <v>64</v>
      </c>
      <c r="OD28" s="877" t="s">
        <v>64</v>
      </c>
      <c r="OE28" s="877" t="s">
        <v>64</v>
      </c>
      <c r="OF28" s="877" t="s">
        <v>64</v>
      </c>
      <c r="OG28" s="877" t="s">
        <v>64</v>
      </c>
      <c r="OH28" s="877" t="s">
        <v>64</v>
      </c>
      <c r="OI28" s="877" t="s">
        <v>64</v>
      </c>
      <c r="OJ28" s="877" t="s">
        <v>64</v>
      </c>
      <c r="OK28" s="877" t="s">
        <v>64</v>
      </c>
      <c r="OL28" s="877" t="s">
        <v>64</v>
      </c>
    </row>
    <row r="29" spans="1:402" s="221" customFormat="1" x14ac:dyDescent="0.25">
      <c r="A29" s="274">
        <v>28</v>
      </c>
      <c r="B29" s="221">
        <v>0</v>
      </c>
      <c r="C29" s="221">
        <v>1</v>
      </c>
      <c r="D29" s="206">
        <v>2</v>
      </c>
      <c r="E29" s="267">
        <v>29</v>
      </c>
      <c r="F29" s="880">
        <v>29</v>
      </c>
      <c r="G29" s="883"/>
      <c r="H29" s="639" t="s">
        <v>539</v>
      </c>
      <c r="I29" s="639" t="s">
        <v>540</v>
      </c>
      <c r="J29" s="284">
        <v>13191</v>
      </c>
      <c r="K29" s="256">
        <v>79</v>
      </c>
      <c r="L29" s="342">
        <v>69</v>
      </c>
      <c r="M29" s="342">
        <v>170</v>
      </c>
      <c r="N29" s="342">
        <v>23.87543252595156</v>
      </c>
      <c r="O29" s="210">
        <v>1.7986748212204244</v>
      </c>
      <c r="P29" s="208">
        <v>0</v>
      </c>
      <c r="Q29" s="61">
        <v>140</v>
      </c>
      <c r="R29" s="61">
        <v>35</v>
      </c>
      <c r="S29" s="61">
        <v>0</v>
      </c>
      <c r="T29" s="62">
        <v>2</v>
      </c>
      <c r="U29" s="325">
        <v>1</v>
      </c>
      <c r="V29" s="325"/>
      <c r="W29" s="325">
        <v>1</v>
      </c>
      <c r="X29" s="335">
        <v>0</v>
      </c>
      <c r="Y29" s="325">
        <v>0</v>
      </c>
      <c r="Z29" s="325">
        <v>1</v>
      </c>
      <c r="AA29" s="329">
        <v>0</v>
      </c>
      <c r="AB29" s="328">
        <v>0</v>
      </c>
      <c r="AC29" s="61"/>
      <c r="AD29" s="61"/>
      <c r="AE29" s="61"/>
      <c r="AF29" s="592"/>
      <c r="AG29" s="602">
        <v>1.91</v>
      </c>
      <c r="AH29" s="603">
        <v>34</v>
      </c>
      <c r="AI29" s="603">
        <v>0</v>
      </c>
      <c r="AJ29" s="602">
        <v>9.5</v>
      </c>
      <c r="AK29" s="603">
        <v>29</v>
      </c>
      <c r="AL29" s="603"/>
      <c r="AM29" s="605">
        <v>3328</v>
      </c>
      <c r="AN29" s="214">
        <v>8.1101268019410995</v>
      </c>
      <c r="AO29" s="212">
        <v>92</v>
      </c>
      <c r="AP29" s="212">
        <v>36</v>
      </c>
      <c r="AQ29" s="212">
        <v>43</v>
      </c>
      <c r="AR29" s="212">
        <v>66</v>
      </c>
      <c r="AS29" s="215">
        <v>1.58</v>
      </c>
      <c r="AT29" s="212"/>
      <c r="AU29" s="556">
        <v>42281</v>
      </c>
      <c r="AV29" s="557">
        <v>42281</v>
      </c>
      <c r="AW29" s="349" t="s">
        <v>541</v>
      </c>
      <c r="AX29" s="211">
        <v>57</v>
      </c>
      <c r="AY29" s="349" t="s">
        <v>542</v>
      </c>
      <c r="AZ29" s="602">
        <v>134</v>
      </c>
      <c r="BA29" s="558">
        <v>42282</v>
      </c>
      <c r="BB29" s="65">
        <v>38.08</v>
      </c>
      <c r="BC29" s="217"/>
      <c r="BD29" s="66">
        <v>38.08</v>
      </c>
      <c r="BE29" s="218">
        <v>123.33415223609197</v>
      </c>
      <c r="BF29" s="66">
        <v>112</v>
      </c>
      <c r="BG29" s="68">
        <v>1.5806969397124366</v>
      </c>
      <c r="BH29" s="219">
        <v>1.5806969397124366</v>
      </c>
      <c r="BI29" s="219">
        <v>2.0910833529454562</v>
      </c>
      <c r="BJ29" s="219">
        <v>2.0492180226701815</v>
      </c>
      <c r="BO29" s="400"/>
      <c r="BT29" s="69">
        <v>42281</v>
      </c>
      <c r="BU29" s="61" t="s">
        <v>543</v>
      </c>
      <c r="BV29" s="61">
        <v>0</v>
      </c>
      <c r="BW29" s="61">
        <v>0</v>
      </c>
      <c r="BX29" s="61"/>
      <c r="BY29" s="61">
        <v>1</v>
      </c>
      <c r="BZ29" s="61"/>
      <c r="CA29" s="61">
        <v>1</v>
      </c>
      <c r="CB29" s="61"/>
      <c r="CC29" s="208">
        <v>0</v>
      </c>
      <c r="CD29" s="220">
        <v>0</v>
      </c>
      <c r="CE29" s="220">
        <v>0</v>
      </c>
      <c r="CF29" s="220">
        <v>0</v>
      </c>
      <c r="CG29" s="220">
        <v>0</v>
      </c>
      <c r="CH29" s="220">
        <v>0</v>
      </c>
      <c r="CI29" s="220">
        <v>0</v>
      </c>
      <c r="CJ29" s="114">
        <v>0</v>
      </c>
      <c r="CK29" s="114">
        <v>0</v>
      </c>
      <c r="CL29" s="114">
        <v>0</v>
      </c>
      <c r="CM29" s="114">
        <v>0</v>
      </c>
      <c r="CN29" s="114">
        <v>1</v>
      </c>
      <c r="CO29" s="114">
        <v>1</v>
      </c>
      <c r="CP29" s="326">
        <v>0</v>
      </c>
      <c r="CQ29" s="326">
        <v>1</v>
      </c>
      <c r="CR29" s="326">
        <v>0</v>
      </c>
      <c r="CS29" s="326">
        <v>0</v>
      </c>
      <c r="CT29" s="326">
        <v>1</v>
      </c>
      <c r="CU29" s="326">
        <v>0</v>
      </c>
      <c r="CV29" s="299"/>
      <c r="CW29" s="299"/>
      <c r="CX29" s="299"/>
      <c r="CY29" s="299"/>
      <c r="DE29" s="61">
        <v>1</v>
      </c>
      <c r="DF29" s="90">
        <v>1</v>
      </c>
      <c r="DG29" s="69">
        <v>42286</v>
      </c>
      <c r="DH29" s="61">
        <v>1</v>
      </c>
      <c r="DI29" s="61"/>
      <c r="DJ29" s="90">
        <v>1</v>
      </c>
      <c r="DK29" s="90"/>
      <c r="DL29" s="90"/>
      <c r="DM29" s="61"/>
      <c r="DN29" s="254">
        <v>1</v>
      </c>
      <c r="DO29" s="208">
        <v>1</v>
      </c>
      <c r="DP29" s="208">
        <v>1</v>
      </c>
      <c r="DQ29" s="208">
        <v>0</v>
      </c>
      <c r="DR29" s="208">
        <v>0</v>
      </c>
      <c r="DS29" s="208">
        <v>0</v>
      </c>
      <c r="DT29" s="208">
        <v>0</v>
      </c>
      <c r="DU29" s="208">
        <v>0</v>
      </c>
      <c r="DV29" s="208">
        <v>0</v>
      </c>
      <c r="DW29" s="208">
        <v>0</v>
      </c>
      <c r="DX29" s="208">
        <v>0</v>
      </c>
      <c r="DY29" s="206">
        <v>0</v>
      </c>
      <c r="EB29" s="223">
        <v>1</v>
      </c>
      <c r="EC29" s="223">
        <v>2</v>
      </c>
      <c r="ED29" s="223">
        <v>34</v>
      </c>
      <c r="EE29" s="223"/>
      <c r="EG29" s="258">
        <v>42286</v>
      </c>
      <c r="EH29" s="61">
        <v>2.6</v>
      </c>
      <c r="EI29" s="31">
        <v>103</v>
      </c>
      <c r="EJ29" s="31">
        <v>73</v>
      </c>
      <c r="EK29" s="31">
        <v>101</v>
      </c>
      <c r="EL29" s="31">
        <v>101</v>
      </c>
      <c r="EM29" s="31"/>
      <c r="EN29" s="61" t="s">
        <v>544</v>
      </c>
      <c r="EO29" s="267">
        <v>29</v>
      </c>
      <c r="EP29" s="69">
        <v>42282</v>
      </c>
      <c r="EQ29" s="90" t="s">
        <v>383</v>
      </c>
      <c r="ER29" s="61"/>
      <c r="ES29" s="61"/>
      <c r="ET29" s="61">
        <v>45</v>
      </c>
      <c r="EU29" s="61">
        <v>1</v>
      </c>
      <c r="EV29" s="61"/>
      <c r="EW29" s="61">
        <v>12</v>
      </c>
      <c r="EX29" s="61">
        <v>8</v>
      </c>
      <c r="EY29" s="61">
        <v>59</v>
      </c>
      <c r="EZ29" s="61">
        <v>36</v>
      </c>
      <c r="FA29" s="61">
        <v>19</v>
      </c>
      <c r="FB29" s="61">
        <v>15</v>
      </c>
      <c r="FC29" s="61">
        <v>43</v>
      </c>
      <c r="FD29" s="61">
        <v>21</v>
      </c>
      <c r="FE29" s="61">
        <v>32</v>
      </c>
      <c r="FF29" s="61">
        <v>100</v>
      </c>
      <c r="FG29" s="61">
        <v>370</v>
      </c>
      <c r="FH29" s="106">
        <v>100</v>
      </c>
      <c r="FI29" s="106">
        <v>370</v>
      </c>
      <c r="FJ29" s="106">
        <v>75.849999999999994</v>
      </c>
      <c r="FK29" s="106">
        <v>42.169934834877367</v>
      </c>
      <c r="FL29" s="62">
        <v>220.65</v>
      </c>
      <c r="FM29" s="62">
        <v>102.65</v>
      </c>
      <c r="FN29" s="62">
        <v>122.67364695208559</v>
      </c>
      <c r="FO29" s="62">
        <v>57.06979315491315</v>
      </c>
      <c r="FP29" s="62">
        <v>53.478359392703382</v>
      </c>
      <c r="FQ29" s="62"/>
      <c r="FR29" s="62">
        <v>0</v>
      </c>
      <c r="FS29" s="62">
        <v>106.93333333333332</v>
      </c>
      <c r="FT29" s="62"/>
      <c r="FU29" s="62">
        <v>170</v>
      </c>
      <c r="FV29" s="106">
        <v>3.1666666666666665</v>
      </c>
      <c r="FW29" s="106">
        <v>7.6</v>
      </c>
      <c r="FX29" s="106"/>
      <c r="FY29" s="106"/>
      <c r="FZ29" s="61">
        <v>33.799999999999997</v>
      </c>
      <c r="GA29" s="111">
        <v>26.866666666666664</v>
      </c>
      <c r="GB29" s="111" t="s">
        <v>545</v>
      </c>
      <c r="GC29" s="111" t="s">
        <v>546</v>
      </c>
      <c r="GD29" s="111" t="s">
        <v>547</v>
      </c>
      <c r="GE29" s="111" t="s">
        <v>548</v>
      </c>
      <c r="GF29" s="111" t="s">
        <v>549</v>
      </c>
      <c r="GG29" s="61">
        <v>1</v>
      </c>
      <c r="GH29" s="61">
        <v>1</v>
      </c>
      <c r="GI29" s="61">
        <v>1</v>
      </c>
      <c r="GJ29" s="61">
        <v>1</v>
      </c>
      <c r="GK29" s="301">
        <v>13</v>
      </c>
      <c r="GL29" s="61">
        <v>0</v>
      </c>
      <c r="GM29" s="61">
        <v>0</v>
      </c>
      <c r="GN29" s="61">
        <v>0</v>
      </c>
      <c r="GO29" s="61">
        <v>0</v>
      </c>
      <c r="GP29" s="61"/>
      <c r="GQ29" s="106"/>
      <c r="GR29" s="111">
        <v>0.40063091482649843</v>
      </c>
      <c r="GS29" s="61"/>
      <c r="GT29" s="111"/>
      <c r="GU29" s="62"/>
      <c r="GV29" s="106">
        <v>11.7</v>
      </c>
      <c r="GW29" s="61">
        <v>0</v>
      </c>
      <c r="GX29" s="106">
        <v>16</v>
      </c>
      <c r="GY29" s="61">
        <v>1</v>
      </c>
      <c r="GZ29" s="745">
        <v>18</v>
      </c>
      <c r="HA29" s="61">
        <v>4</v>
      </c>
      <c r="HB29" s="61">
        <v>0.41</v>
      </c>
      <c r="HC29" s="125">
        <v>1</v>
      </c>
      <c r="HD29" s="125">
        <v>172</v>
      </c>
      <c r="HE29" s="125">
        <v>181</v>
      </c>
      <c r="HF29" s="302"/>
      <c r="HG29" s="302">
        <v>238.90604400000001</v>
      </c>
      <c r="HH29" s="302"/>
      <c r="HI29" s="302">
        <v>120.488021</v>
      </c>
      <c r="HJ29" s="302"/>
      <c r="HK29" s="302">
        <v>118.41802300000001</v>
      </c>
      <c r="HL29" s="302"/>
      <c r="HM29" s="125">
        <v>49.566775999999997</v>
      </c>
      <c r="HN29" s="302">
        <v>6.2761550000000002</v>
      </c>
      <c r="HO29" s="302">
        <v>3.5325299999999999</v>
      </c>
      <c r="HP29" s="302">
        <v>129.65053499999999</v>
      </c>
      <c r="HQ29" s="302"/>
      <c r="HR29" s="302">
        <v>49.955019999999998</v>
      </c>
      <c r="HS29" s="302"/>
      <c r="HT29" s="302">
        <v>79.695515</v>
      </c>
      <c r="HU29" s="302"/>
      <c r="HV29" s="302">
        <v>61.469484000000001</v>
      </c>
      <c r="HW29" s="125">
        <v>0</v>
      </c>
      <c r="HX29" s="106">
        <v>0.75762001232584975</v>
      </c>
      <c r="HY29" s="111"/>
      <c r="HZ29" s="106"/>
      <c r="IA29" s="106"/>
      <c r="IB29" s="106"/>
      <c r="IC29" s="106"/>
      <c r="ID29" s="106"/>
      <c r="IE29" s="106"/>
      <c r="IF29" s="106"/>
      <c r="IG29" s="61"/>
      <c r="IH29" s="161">
        <v>0.27</v>
      </c>
      <c r="II29" s="161">
        <v>1246</v>
      </c>
      <c r="IJ29" s="161">
        <v>1147</v>
      </c>
      <c r="IK29" s="161">
        <v>1181</v>
      </c>
      <c r="IL29" s="161">
        <v>1109</v>
      </c>
      <c r="IM29" s="161">
        <v>1251</v>
      </c>
      <c r="IN29" s="161">
        <v>1237</v>
      </c>
      <c r="IO29" s="61"/>
      <c r="IP29" s="106">
        <v>1195.1666666666667</v>
      </c>
      <c r="IQ29" s="161">
        <v>1717</v>
      </c>
      <c r="IR29" s="161"/>
      <c r="IS29" s="161"/>
      <c r="IT29" s="161"/>
      <c r="IU29" s="161"/>
      <c r="IV29" s="161"/>
      <c r="IW29" s="161"/>
      <c r="IX29" s="61"/>
      <c r="IY29" s="106"/>
      <c r="IZ29" s="161"/>
      <c r="JA29" s="303"/>
      <c r="JB29" s="304"/>
      <c r="JC29" s="90"/>
      <c r="JD29" s="261"/>
      <c r="JE29" s="261"/>
      <c r="JF29" s="261"/>
      <c r="JG29" s="90"/>
      <c r="JH29" s="90"/>
      <c r="JI29" s="90"/>
      <c r="JJ29" s="90"/>
      <c r="JK29" s="61"/>
      <c r="JL29" s="267"/>
      <c r="JM29" s="299"/>
      <c r="JN29" s="300"/>
      <c r="JO29" s="246">
        <v>43542</v>
      </c>
      <c r="JP29" s="243">
        <v>0</v>
      </c>
      <c r="JQ29" s="246">
        <v>43542</v>
      </c>
      <c r="JR29" s="245">
        <v>41</v>
      </c>
      <c r="JS29" s="243">
        <v>0</v>
      </c>
      <c r="JT29" s="246">
        <v>43542</v>
      </c>
      <c r="JU29" s="245">
        <v>41</v>
      </c>
      <c r="JV29" s="243">
        <v>0</v>
      </c>
      <c r="JW29" s="246">
        <v>43542</v>
      </c>
      <c r="JX29" s="245">
        <v>41</v>
      </c>
      <c r="JY29" s="245">
        <v>41</v>
      </c>
      <c r="JZ29" s="245">
        <v>1260</v>
      </c>
      <c r="KA29" s="247"/>
      <c r="KB29" s="245"/>
      <c r="KC29" s="248"/>
      <c r="KD29" s="63">
        <v>1</v>
      </c>
      <c r="KE29" s="301"/>
      <c r="KF29" s="301"/>
      <c r="KG29" s="61"/>
      <c r="KH29" s="61"/>
      <c r="KI29" s="61"/>
      <c r="KJ29" s="90"/>
      <c r="KK29" s="61"/>
      <c r="KL29" s="61"/>
      <c r="KM29" s="61"/>
      <c r="KN29" s="61"/>
      <c r="KO29" s="61"/>
      <c r="KP29" s="61"/>
      <c r="KQ29" s="92"/>
      <c r="KR29" s="93">
        <v>0.40063091482649843</v>
      </c>
      <c r="KS29" s="264"/>
      <c r="KT29" s="265"/>
      <c r="KU29" s="264"/>
      <c r="KV29" s="265"/>
      <c r="KW29" s="265"/>
      <c r="KX29" s="265"/>
      <c r="KY29" s="265"/>
      <c r="KZ29" s="265"/>
      <c r="LA29" s="265"/>
      <c r="LB29" s="265"/>
      <c r="LC29" s="265"/>
      <c r="LD29" s="265"/>
      <c r="LE29" s="118">
        <v>42282</v>
      </c>
      <c r="LF29" s="454">
        <v>1</v>
      </c>
      <c r="LG29" s="454"/>
      <c r="LH29" s="455"/>
      <c r="LI29" s="455"/>
      <c r="LJ29" s="455"/>
      <c r="LK29" s="455"/>
      <c r="LL29" s="455"/>
      <c r="LM29" s="455"/>
      <c r="LN29" s="455"/>
      <c r="LO29" s="455"/>
      <c r="LP29" s="455"/>
      <c r="LQ29" s="455"/>
      <c r="LR29" s="455"/>
      <c r="LS29" s="455"/>
      <c r="LT29" s="500">
        <v>0</v>
      </c>
      <c r="LU29" s="500"/>
      <c r="LV29" s="500">
        <v>-15</v>
      </c>
      <c r="LW29" s="500">
        <v>2</v>
      </c>
      <c r="LX29" s="500">
        <v>-14.8</v>
      </c>
      <c r="LY29" s="500">
        <v>2</v>
      </c>
      <c r="LZ29" s="690">
        <v>61.469484000000001</v>
      </c>
      <c r="MA29" s="455"/>
      <c r="MC29" s="253"/>
      <c r="MD29" s="274"/>
      <c r="ME29" s="581">
        <v>29</v>
      </c>
      <c r="MF29" s="135">
        <v>42281</v>
      </c>
      <c r="MI29" s="584">
        <v>52.7911</v>
      </c>
      <c r="MQ29" s="135">
        <v>42281</v>
      </c>
      <c r="MR29" s="238">
        <v>7.1</v>
      </c>
      <c r="MS29" s="585"/>
      <c r="MT29" s="133">
        <v>1</v>
      </c>
      <c r="MU29" s="133">
        <v>1</v>
      </c>
      <c r="MV29" s="133">
        <v>0</v>
      </c>
      <c r="MW29" s="133">
        <v>0</v>
      </c>
      <c r="MX29" s="133">
        <v>0</v>
      </c>
      <c r="MY29" s="238">
        <v>1</v>
      </c>
      <c r="MZ29" s="238">
        <v>3328</v>
      </c>
      <c r="NA29" s="585"/>
      <c r="NB29" s="238">
        <v>5</v>
      </c>
      <c r="ND29" s="876">
        <v>29</v>
      </c>
      <c r="NE29" s="877" t="s">
        <v>64</v>
      </c>
      <c r="NF29" s="877" t="s">
        <v>64</v>
      </c>
      <c r="NG29" s="877" t="s">
        <v>64</v>
      </c>
      <c r="NH29" s="877" t="s">
        <v>64</v>
      </c>
      <c r="NI29" s="877" t="s">
        <v>64</v>
      </c>
      <c r="NJ29" s="877" t="s">
        <v>64</v>
      </c>
      <c r="NK29" s="877" t="s">
        <v>64</v>
      </c>
      <c r="NL29" s="877" t="s">
        <v>64</v>
      </c>
      <c r="NM29" s="877" t="s">
        <v>64</v>
      </c>
      <c r="NN29" s="877" t="s">
        <v>64</v>
      </c>
      <c r="NO29" s="877" t="s">
        <v>64</v>
      </c>
      <c r="NP29" s="877" t="s">
        <v>64</v>
      </c>
      <c r="NQ29" s="877" t="s">
        <v>64</v>
      </c>
      <c r="NR29" s="877" t="s">
        <v>64</v>
      </c>
      <c r="NS29" s="877" t="s">
        <v>64</v>
      </c>
      <c r="NT29" s="877" t="s">
        <v>64</v>
      </c>
      <c r="NU29" s="877" t="s">
        <v>64</v>
      </c>
      <c r="NV29" s="877" t="s">
        <v>64</v>
      </c>
      <c r="NW29" s="877" t="s">
        <v>64</v>
      </c>
      <c r="NX29" s="877" t="s">
        <v>64</v>
      </c>
      <c r="NY29" s="877" t="s">
        <v>64</v>
      </c>
      <c r="NZ29" s="877" t="s">
        <v>64</v>
      </c>
      <c r="OA29" s="877" t="s">
        <v>64</v>
      </c>
      <c r="OB29" s="877" t="s">
        <v>64</v>
      </c>
      <c r="OC29" s="877" t="s">
        <v>64</v>
      </c>
      <c r="OD29" s="877" t="s">
        <v>64</v>
      </c>
      <c r="OE29" s="877" t="s">
        <v>64</v>
      </c>
      <c r="OF29" s="877" t="s">
        <v>64</v>
      </c>
      <c r="OG29" s="877" t="s">
        <v>64</v>
      </c>
      <c r="OH29" s="877" t="s">
        <v>64</v>
      </c>
      <c r="OI29" s="877" t="s">
        <v>64</v>
      </c>
      <c r="OJ29" s="877" t="s">
        <v>64</v>
      </c>
      <c r="OK29" s="877" t="s">
        <v>64</v>
      </c>
      <c r="OL29" s="877" t="s">
        <v>64</v>
      </c>
    </row>
    <row r="30" spans="1:402" s="221" customFormat="1" x14ac:dyDescent="0.25">
      <c r="A30" s="221">
        <v>29</v>
      </c>
      <c r="B30" s="274">
        <v>0</v>
      </c>
      <c r="C30" s="221">
        <v>1</v>
      </c>
      <c r="D30" s="206">
        <v>2</v>
      </c>
      <c r="E30" s="267">
        <v>30</v>
      </c>
      <c r="F30" s="880">
        <v>30</v>
      </c>
      <c r="G30" s="883"/>
      <c r="H30" s="167" t="s">
        <v>550</v>
      </c>
      <c r="I30" s="639" t="s">
        <v>551</v>
      </c>
      <c r="J30" s="284">
        <v>21755</v>
      </c>
      <c r="K30" s="256">
        <v>56</v>
      </c>
      <c r="L30" s="342">
        <v>94</v>
      </c>
      <c r="M30" s="342">
        <v>160</v>
      </c>
      <c r="N30" s="342">
        <v>36.718749999999993</v>
      </c>
      <c r="O30" s="210">
        <v>1.9630558191554275</v>
      </c>
      <c r="P30" s="208">
        <v>1</v>
      </c>
      <c r="Q30" s="61">
        <v>130</v>
      </c>
      <c r="R30" s="61">
        <v>70</v>
      </c>
      <c r="S30" s="61">
        <v>0</v>
      </c>
      <c r="T30" s="62">
        <v>2</v>
      </c>
      <c r="U30" s="325">
        <v>0</v>
      </c>
      <c r="V30" s="325"/>
      <c r="W30" s="325">
        <v>1</v>
      </c>
      <c r="X30" s="335">
        <v>1</v>
      </c>
      <c r="Y30" s="325">
        <v>1</v>
      </c>
      <c r="Z30" s="325">
        <v>1</v>
      </c>
      <c r="AA30" s="329">
        <v>0</v>
      </c>
      <c r="AB30" s="328">
        <v>0</v>
      </c>
      <c r="AC30" s="61"/>
      <c r="AD30" s="61"/>
      <c r="AE30" s="61"/>
      <c r="AF30" s="592"/>
      <c r="AG30" s="592">
        <v>1.57</v>
      </c>
      <c r="AH30" s="592">
        <v>34</v>
      </c>
      <c r="AI30" s="603">
        <v>0</v>
      </c>
      <c r="AJ30" s="592">
        <v>10.8</v>
      </c>
      <c r="AK30" s="592">
        <v>33.6</v>
      </c>
      <c r="AL30" s="592"/>
      <c r="AM30" s="607">
        <v>277</v>
      </c>
      <c r="AN30" s="214">
        <v>5.6240175061873385</v>
      </c>
      <c r="AO30" s="63">
        <v>135</v>
      </c>
      <c r="AP30" s="63">
        <v>76</v>
      </c>
      <c r="AQ30" s="63">
        <v>27</v>
      </c>
      <c r="AR30" s="63">
        <v>162</v>
      </c>
      <c r="AS30" s="63">
        <v>0.8</v>
      </c>
      <c r="AT30" s="63"/>
      <c r="AU30" s="556">
        <v>42220</v>
      </c>
      <c r="AV30" s="557">
        <v>42193</v>
      </c>
      <c r="AW30" s="63">
        <v>1.41</v>
      </c>
      <c r="AX30" s="63">
        <v>55</v>
      </c>
      <c r="AY30" s="63">
        <v>10</v>
      </c>
      <c r="AZ30" s="592">
        <v>136</v>
      </c>
      <c r="BA30" s="558">
        <v>42220</v>
      </c>
      <c r="BB30" s="65">
        <v>25.53</v>
      </c>
      <c r="BC30" s="68"/>
      <c r="BD30" s="66">
        <v>25.53</v>
      </c>
      <c r="BE30" s="218">
        <v>683.63376934556288</v>
      </c>
      <c r="BF30" s="66">
        <v>185</v>
      </c>
      <c r="BG30" s="68">
        <v>1.4070508148042504</v>
      </c>
      <c r="BH30" s="219">
        <v>1.4070508148042504</v>
      </c>
      <c r="BI30" s="219">
        <v>2.8348235073521022</v>
      </c>
      <c r="BJ30" s="219">
        <v>2.2671717284030137</v>
      </c>
      <c r="BK30" s="66">
        <v>2.29</v>
      </c>
      <c r="BL30" s="66">
        <v>2.17</v>
      </c>
      <c r="BM30" s="66">
        <v>49</v>
      </c>
      <c r="BN30" s="66">
        <v>1.62</v>
      </c>
      <c r="BO30" s="571">
        <v>476.8</v>
      </c>
      <c r="BP30" s="66">
        <v>102</v>
      </c>
      <c r="BQ30" s="66">
        <v>259</v>
      </c>
      <c r="BR30" s="66">
        <v>11</v>
      </c>
      <c r="BS30" s="66">
        <v>24</v>
      </c>
      <c r="BT30" s="61" t="s">
        <v>552</v>
      </c>
      <c r="BU30" s="61"/>
      <c r="BV30" s="61">
        <v>0</v>
      </c>
      <c r="BW30" s="61">
        <v>1</v>
      </c>
      <c r="BX30" s="61"/>
      <c r="BY30" s="61">
        <v>0</v>
      </c>
      <c r="BZ30" s="61"/>
      <c r="CA30" s="61"/>
      <c r="CB30" s="61"/>
      <c r="CC30" s="208">
        <v>0</v>
      </c>
      <c r="CD30" s="220">
        <v>0</v>
      </c>
      <c r="CE30" s="220">
        <v>0</v>
      </c>
      <c r="CF30" s="220">
        <v>0</v>
      </c>
      <c r="CG30" s="220">
        <v>1</v>
      </c>
      <c r="CH30" s="220">
        <v>1</v>
      </c>
      <c r="CI30" s="220">
        <v>0</v>
      </c>
      <c r="CJ30" s="114">
        <v>1</v>
      </c>
      <c r="CK30" s="114">
        <v>0</v>
      </c>
      <c r="CL30" s="114">
        <v>0</v>
      </c>
      <c r="CM30" s="114">
        <v>1</v>
      </c>
      <c r="CN30" s="114">
        <v>1</v>
      </c>
      <c r="CO30" s="114">
        <v>0</v>
      </c>
      <c r="CP30" s="326">
        <v>0</v>
      </c>
      <c r="CQ30" s="326">
        <v>0</v>
      </c>
      <c r="CR30" s="326">
        <v>0</v>
      </c>
      <c r="CS30" s="326">
        <v>0</v>
      </c>
      <c r="CT30" s="326">
        <v>1</v>
      </c>
      <c r="CU30" s="326">
        <v>0</v>
      </c>
      <c r="CV30" s="299"/>
      <c r="CW30" s="299"/>
      <c r="CX30" s="299"/>
      <c r="CY30" s="299"/>
      <c r="DE30" s="61">
        <v>0</v>
      </c>
      <c r="DF30" s="90">
        <v>1</v>
      </c>
      <c r="DG30" s="69">
        <v>42463</v>
      </c>
      <c r="DH30" s="61">
        <v>0</v>
      </c>
      <c r="DI30" s="61"/>
      <c r="DJ30" s="90">
        <v>1</v>
      </c>
      <c r="DK30" s="90">
        <v>0</v>
      </c>
      <c r="DL30" s="90"/>
      <c r="DM30" s="61"/>
      <c r="DN30" s="254">
        <v>0</v>
      </c>
      <c r="DO30" s="208">
        <v>0</v>
      </c>
      <c r="DP30" s="208">
        <v>0</v>
      </c>
      <c r="DQ30" s="208">
        <v>0</v>
      </c>
      <c r="DR30" s="208">
        <v>0</v>
      </c>
      <c r="DS30" s="212">
        <v>0</v>
      </c>
      <c r="DT30" s="208">
        <v>0</v>
      </c>
      <c r="DU30" s="208">
        <v>0</v>
      </c>
      <c r="DV30" s="208">
        <v>0</v>
      </c>
      <c r="DW30" s="208">
        <v>0</v>
      </c>
      <c r="DX30" s="208">
        <v>0</v>
      </c>
      <c r="DY30" s="206">
        <v>0</v>
      </c>
      <c r="EB30" s="223">
        <v>1</v>
      </c>
      <c r="EC30" s="223">
        <v>2</v>
      </c>
      <c r="ED30" s="223">
        <v>35</v>
      </c>
      <c r="EE30" s="223"/>
      <c r="EG30" s="258">
        <v>42220</v>
      </c>
      <c r="EH30" s="61">
        <v>2.12</v>
      </c>
      <c r="EI30" s="31">
        <v>91</v>
      </c>
      <c r="EJ30" s="31">
        <v>74</v>
      </c>
      <c r="EK30" s="31">
        <v>101</v>
      </c>
      <c r="EL30" s="31" t="s">
        <v>381</v>
      </c>
      <c r="EM30" s="31">
        <v>48</v>
      </c>
      <c r="EN30" s="61" t="s">
        <v>553</v>
      </c>
      <c r="EO30" s="267">
        <v>30</v>
      </c>
      <c r="EP30" s="69">
        <v>42220</v>
      </c>
      <c r="EQ30" s="90" t="s">
        <v>383</v>
      </c>
      <c r="ER30" s="61">
        <v>130</v>
      </c>
      <c r="ES30" s="61">
        <v>70</v>
      </c>
      <c r="ET30" s="61">
        <v>96</v>
      </c>
      <c r="EU30" s="61">
        <v>0</v>
      </c>
      <c r="EV30" s="61"/>
      <c r="EW30" s="61">
        <v>9</v>
      </c>
      <c r="EX30" s="61">
        <v>7</v>
      </c>
      <c r="EY30" s="61">
        <v>48</v>
      </c>
      <c r="EZ30" s="61">
        <v>25</v>
      </c>
      <c r="FA30" s="61">
        <v>15</v>
      </c>
      <c r="FB30" s="61">
        <v>15</v>
      </c>
      <c r="FC30" s="61">
        <v>42</v>
      </c>
      <c r="FD30" s="61">
        <v>20</v>
      </c>
      <c r="FE30" s="61">
        <v>28</v>
      </c>
      <c r="FF30" s="61">
        <v>110</v>
      </c>
      <c r="FG30" s="61">
        <v>290</v>
      </c>
      <c r="FH30" s="91">
        <v>110</v>
      </c>
      <c r="FI30" s="91">
        <v>290</v>
      </c>
      <c r="FJ30" s="227">
        <v>46.15</v>
      </c>
      <c r="FK30" s="227">
        <v>23.509265273901015</v>
      </c>
      <c r="FL30" s="228">
        <v>105.2</v>
      </c>
      <c r="FM30" s="228">
        <v>42.6</v>
      </c>
      <c r="FN30" s="228">
        <v>53.589917807462335</v>
      </c>
      <c r="FO30" s="228">
        <v>21.700860252831706</v>
      </c>
      <c r="FP30" s="228">
        <v>59.505703422053237</v>
      </c>
      <c r="FQ30" s="228"/>
      <c r="FR30" s="62">
        <v>0</v>
      </c>
      <c r="FS30" s="230">
        <v>127</v>
      </c>
      <c r="FT30" s="230">
        <v>177.7</v>
      </c>
      <c r="FU30" s="230">
        <v>90</v>
      </c>
      <c r="FV30" s="229">
        <v>4.4000000000000004</v>
      </c>
      <c r="FW30" s="229">
        <v>4.2</v>
      </c>
      <c r="FX30" s="229">
        <v>28.86363636363636</v>
      </c>
      <c r="FY30" s="229">
        <v>0.71468767585818804</v>
      </c>
      <c r="FZ30" s="61">
        <v>70.2</v>
      </c>
      <c r="GA30" s="129">
        <v>17.600000000000001</v>
      </c>
      <c r="GB30" s="111">
        <v>6.5</v>
      </c>
      <c r="GC30" s="111">
        <v>3.1</v>
      </c>
      <c r="GD30" s="111">
        <v>127</v>
      </c>
      <c r="GE30" s="111">
        <v>81.2</v>
      </c>
      <c r="GF30" s="111">
        <v>21.2</v>
      </c>
      <c r="GG30" s="61">
        <v>0</v>
      </c>
      <c r="GH30" s="61">
        <v>1</v>
      </c>
      <c r="GI30" s="61">
        <v>1</v>
      </c>
      <c r="GJ30" s="61">
        <v>1</v>
      </c>
      <c r="GK30" s="231">
        <v>47</v>
      </c>
      <c r="GL30" s="133">
        <v>1</v>
      </c>
      <c r="GM30" s="61">
        <v>0</v>
      </c>
      <c r="GN30" s="61">
        <v>0</v>
      </c>
      <c r="GO30" s="61">
        <v>0</v>
      </c>
      <c r="GP30" s="61">
        <v>23.049999999999997</v>
      </c>
      <c r="GQ30" s="106">
        <v>11.741897390323256</v>
      </c>
      <c r="GR30" s="111">
        <v>0.43902439024390244</v>
      </c>
      <c r="GS30" s="61">
        <v>0</v>
      </c>
      <c r="GT30" s="111">
        <v>0.77272727272727271</v>
      </c>
      <c r="GU30" s="62">
        <v>1</v>
      </c>
      <c r="GV30" s="106">
        <v>15</v>
      </c>
      <c r="GW30" s="61">
        <v>0</v>
      </c>
      <c r="GX30" s="106">
        <v>25</v>
      </c>
      <c r="GY30" s="61">
        <v>0</v>
      </c>
      <c r="GZ30" s="745">
        <v>52</v>
      </c>
      <c r="HA30" s="61">
        <v>7</v>
      </c>
      <c r="HB30" s="61">
        <v>0.56000000000000005</v>
      </c>
      <c r="HC30" s="125">
        <v>1</v>
      </c>
      <c r="HD30" s="125">
        <v>90</v>
      </c>
      <c r="HE30" s="125">
        <v>94</v>
      </c>
      <c r="HF30" s="270">
        <v>47.884527318454936</v>
      </c>
      <c r="HG30" s="302">
        <v>95.153552000000005</v>
      </c>
      <c r="HH30" s="270">
        <v>48.472158087149175</v>
      </c>
      <c r="HI30" s="302">
        <v>42.714440000000003</v>
      </c>
      <c r="HJ30" s="270">
        <v>21.759157117792601</v>
      </c>
      <c r="HK30" s="302">
        <v>52.439112000000002</v>
      </c>
      <c r="HL30" s="270">
        <v>26.713000969356575</v>
      </c>
      <c r="HM30" s="125">
        <v>55.109988999999999</v>
      </c>
      <c r="HN30" s="302">
        <v>4.8768370000000001</v>
      </c>
      <c r="HO30" s="302">
        <v>2.3476059999999999</v>
      </c>
      <c r="HP30" s="302">
        <v>89.036023999999998</v>
      </c>
      <c r="HQ30" s="270">
        <v>45.355828973985204</v>
      </c>
      <c r="HR30" s="302">
        <v>41.412263000000003</v>
      </c>
      <c r="HS30" s="270">
        <v>21.095815307899368</v>
      </c>
      <c r="HT30" s="302">
        <v>47.623761000000002</v>
      </c>
      <c r="HU30" s="270">
        <v>24.26001366608584</v>
      </c>
      <c r="HV30" s="302">
        <v>53.488194</v>
      </c>
      <c r="HW30" s="144">
        <v>0</v>
      </c>
      <c r="HX30" s="106">
        <v>0.98787694231319911</v>
      </c>
      <c r="HY30" s="111"/>
      <c r="HZ30" s="106"/>
      <c r="IA30" s="106"/>
      <c r="IB30" s="106"/>
      <c r="IC30" s="106"/>
      <c r="ID30" s="106"/>
      <c r="IE30" s="237"/>
      <c r="IF30" s="237"/>
      <c r="IG30" s="61"/>
      <c r="IH30" s="161">
        <v>0.34</v>
      </c>
      <c r="II30" s="61">
        <v>1188</v>
      </c>
      <c r="IJ30" s="61"/>
      <c r="IK30" s="61">
        <v>1264</v>
      </c>
      <c r="IL30" s="61">
        <v>1254</v>
      </c>
      <c r="IM30" s="61">
        <v>1077</v>
      </c>
      <c r="IN30" s="61">
        <v>1291</v>
      </c>
      <c r="IO30" s="61"/>
      <c r="IP30" s="106">
        <v>1214.8</v>
      </c>
      <c r="IQ30" s="61">
        <v>1885</v>
      </c>
      <c r="IR30" s="61">
        <v>366</v>
      </c>
      <c r="IS30" s="61">
        <v>306</v>
      </c>
      <c r="IT30" s="61">
        <v>294</v>
      </c>
      <c r="IU30" s="61">
        <v>307</v>
      </c>
      <c r="IV30" s="61">
        <v>286</v>
      </c>
      <c r="IW30" s="61">
        <v>341</v>
      </c>
      <c r="IX30" s="61"/>
      <c r="IY30" s="106">
        <v>316.66666666666669</v>
      </c>
      <c r="IZ30" s="61">
        <v>224</v>
      </c>
      <c r="JA30" s="240">
        <v>39.171243383422734</v>
      </c>
      <c r="JB30" s="241">
        <v>1</v>
      </c>
      <c r="JC30" s="90">
        <v>1</v>
      </c>
      <c r="JD30" s="261">
        <v>0</v>
      </c>
      <c r="JE30" s="261">
        <v>0</v>
      </c>
      <c r="JF30" s="261"/>
      <c r="JG30" s="90">
        <v>0</v>
      </c>
      <c r="JH30" s="90">
        <v>0</v>
      </c>
      <c r="JI30" s="90">
        <v>0</v>
      </c>
      <c r="JJ30" s="90"/>
      <c r="JK30" s="61"/>
      <c r="JL30" s="283"/>
      <c r="JM30" s="299"/>
      <c r="JN30" s="300"/>
      <c r="JO30" s="246"/>
      <c r="JP30" s="243"/>
      <c r="JQ30" s="245"/>
      <c r="JR30" s="245"/>
      <c r="JS30" s="243"/>
      <c r="JU30" s="245"/>
      <c r="JV30" s="243"/>
      <c r="JW30" s="245"/>
      <c r="JX30" s="245"/>
      <c r="JY30" s="245"/>
      <c r="JZ30" s="245"/>
      <c r="KA30" s="247"/>
      <c r="KB30" s="245"/>
      <c r="KC30" s="248"/>
      <c r="KD30" s="63">
        <v>0</v>
      </c>
      <c r="KE30" s="305"/>
      <c r="KF30" s="305"/>
      <c r="KG30" s="306"/>
      <c r="KH30" s="306"/>
      <c r="KI30" s="306"/>
      <c r="KJ30" s="307"/>
      <c r="KK30" s="306"/>
      <c r="KL30" s="306"/>
      <c r="KM30" s="306"/>
      <c r="KN30" s="306"/>
      <c r="KO30" s="250"/>
      <c r="KP30" s="250"/>
      <c r="KQ30" s="92"/>
      <c r="KR30" s="93">
        <v>0.43902439024390244</v>
      </c>
      <c r="KS30" s="264"/>
      <c r="KT30" s="265"/>
      <c r="KU30" s="264"/>
      <c r="KV30" s="265"/>
      <c r="KW30" s="265"/>
      <c r="KX30" s="265"/>
      <c r="KY30" s="265"/>
      <c r="KZ30" s="265"/>
      <c r="LA30" s="265"/>
      <c r="LB30" s="265"/>
      <c r="LC30" s="265"/>
      <c r="LD30" s="265"/>
      <c r="LE30" s="118">
        <v>42220</v>
      </c>
      <c r="LF30" s="454">
        <v>0</v>
      </c>
      <c r="LG30" s="454"/>
      <c r="LH30" s="455"/>
      <c r="LI30" s="455"/>
      <c r="LJ30" s="455"/>
      <c r="LK30" s="455"/>
      <c r="LL30" s="455"/>
      <c r="LM30" s="455"/>
      <c r="LN30" s="455"/>
      <c r="LO30" s="455"/>
      <c r="LP30" s="455"/>
      <c r="LQ30" s="455"/>
      <c r="LR30" s="455"/>
      <c r="LS30" s="455"/>
      <c r="LT30" s="500">
        <v>0</v>
      </c>
      <c r="LU30" s="500"/>
      <c r="LV30" s="500">
        <v>-13.9</v>
      </c>
      <c r="LW30" s="500">
        <v>1</v>
      </c>
      <c r="LX30" s="500">
        <v>-14.5</v>
      </c>
      <c r="LY30" s="500">
        <v>1</v>
      </c>
      <c r="LZ30" s="690">
        <v>53.488194</v>
      </c>
      <c r="MA30" s="455"/>
      <c r="MC30" s="253"/>
      <c r="MD30" s="274"/>
      <c r="ME30" s="581">
        <v>30</v>
      </c>
      <c r="MF30" s="135">
        <v>42193</v>
      </c>
      <c r="MI30" s="584">
        <v>84.158799999999999</v>
      </c>
      <c r="MQ30" s="135"/>
      <c r="MR30" s="585"/>
      <c r="MS30" s="585"/>
      <c r="MT30" s="133">
        <v>0</v>
      </c>
      <c r="MU30" s="585"/>
      <c r="MV30" s="585"/>
      <c r="MW30" s="585"/>
      <c r="MX30" s="585"/>
      <c r="MY30" s="585"/>
      <c r="MZ30" s="238">
        <v>277</v>
      </c>
      <c r="NA30" s="585"/>
      <c r="NB30" s="238">
        <v>5</v>
      </c>
      <c r="ND30" s="876">
        <v>30</v>
      </c>
      <c r="NE30" s="877">
        <v>8.4897676970082596</v>
      </c>
      <c r="NF30" s="877">
        <v>7.6444331524062497</v>
      </c>
      <c r="NG30" s="877">
        <v>4.29645740737124</v>
      </c>
      <c r="NH30" s="877">
        <v>2.9278964537288199</v>
      </c>
      <c r="NI30" s="877">
        <v>7.7096352751365904</v>
      </c>
      <c r="NJ30" s="877">
        <v>8.0324865978738096</v>
      </c>
      <c r="NK30" s="877">
        <v>8.0319906085888704</v>
      </c>
      <c r="NL30" s="877">
        <v>7.5975311742242102</v>
      </c>
      <c r="NM30" s="877">
        <v>5.3483740751911597</v>
      </c>
      <c r="NN30" s="877">
        <v>2.4931349223054999</v>
      </c>
      <c r="NO30" s="877">
        <v>6.1795110502715103</v>
      </c>
      <c r="NP30" s="877">
        <v>6.6540631326439801</v>
      </c>
      <c r="NQ30" s="877">
        <v>7.18437948621294</v>
      </c>
      <c r="NR30" s="877">
        <v>3.9107326619029101</v>
      </c>
      <c r="NS30" s="877">
        <v>6.3366404464087296</v>
      </c>
      <c r="NT30" s="877">
        <v>8.7000928747589903</v>
      </c>
      <c r="NU30" s="877">
        <v>5.6313953536956003</v>
      </c>
      <c r="NV30" s="877">
        <v>6.7305041025299097</v>
      </c>
      <c r="NW30" s="877">
        <v>3.7937918632950098</v>
      </c>
      <c r="NX30" s="877">
        <v>6.2831809789455697</v>
      </c>
      <c r="NY30" s="877">
        <v>8.0490316984100208</v>
      </c>
      <c r="NZ30" s="877">
        <v>1.25096157353322</v>
      </c>
      <c r="OA30" s="877">
        <v>9.0071955014041993</v>
      </c>
      <c r="OB30" s="877">
        <v>4.2644337408493702E-2</v>
      </c>
      <c r="OC30" s="877">
        <v>5.3004898443631099</v>
      </c>
      <c r="OD30" s="877">
        <v>6.9653225483672498</v>
      </c>
      <c r="OE30" s="877">
        <v>5.12350066435096</v>
      </c>
      <c r="OF30" s="877">
        <v>10.7414501323887</v>
      </c>
      <c r="OG30" s="877">
        <v>2.8135246892978101</v>
      </c>
      <c r="OH30" s="877">
        <v>7.00573681681316</v>
      </c>
      <c r="OI30" s="877">
        <v>4.3045110418099499</v>
      </c>
      <c r="OJ30" s="877">
        <v>3.7357133155755098</v>
      </c>
      <c r="OK30" s="877">
        <v>4.0495282708298896</v>
      </c>
      <c r="OL30" s="877">
        <v>8.9645511639957096</v>
      </c>
    </row>
    <row r="31" spans="1:402" s="221" customFormat="1" ht="15" customHeight="1" x14ac:dyDescent="0.25">
      <c r="A31" s="221">
        <v>30</v>
      </c>
      <c r="B31" s="221">
        <v>0</v>
      </c>
      <c r="C31" s="221">
        <v>1</v>
      </c>
      <c r="D31" s="206">
        <v>2</v>
      </c>
      <c r="E31" s="267">
        <v>31</v>
      </c>
      <c r="F31" s="880">
        <v>31</v>
      </c>
      <c r="G31" s="883"/>
      <c r="H31" s="232" t="s">
        <v>554</v>
      </c>
      <c r="I31" s="167" t="s">
        <v>555</v>
      </c>
      <c r="J31" s="284">
        <v>15436</v>
      </c>
      <c r="K31" s="256">
        <v>73</v>
      </c>
      <c r="L31" s="342">
        <v>61</v>
      </c>
      <c r="M31" s="342">
        <v>156</v>
      </c>
      <c r="N31" s="342">
        <v>25.06574621959237</v>
      </c>
      <c r="O31" s="210">
        <v>1.6037875483961979</v>
      </c>
      <c r="P31" s="208">
        <v>1</v>
      </c>
      <c r="Q31" s="61">
        <v>130</v>
      </c>
      <c r="R31" s="61">
        <v>80</v>
      </c>
      <c r="S31" s="61">
        <v>0</v>
      </c>
      <c r="T31" s="62">
        <v>2</v>
      </c>
      <c r="U31" s="331">
        <v>1</v>
      </c>
      <c r="V31" s="331">
        <v>2</v>
      </c>
      <c r="W31" s="114">
        <v>1</v>
      </c>
      <c r="X31" s="115">
        <v>0</v>
      </c>
      <c r="Y31" s="114">
        <v>1</v>
      </c>
      <c r="Z31" s="114">
        <v>0</v>
      </c>
      <c r="AA31" s="329">
        <v>0</v>
      </c>
      <c r="AB31" s="328">
        <v>0</v>
      </c>
      <c r="AC31" s="61"/>
      <c r="AD31" s="61"/>
      <c r="AE31" s="61"/>
      <c r="AF31" s="592">
        <v>120</v>
      </c>
      <c r="AG31" s="602">
        <v>1.85</v>
      </c>
      <c r="AH31" s="603">
        <v>27</v>
      </c>
      <c r="AI31" s="603">
        <v>0</v>
      </c>
      <c r="AJ31" s="602">
        <v>9.8000000000000007</v>
      </c>
      <c r="AK31" s="603">
        <v>28</v>
      </c>
      <c r="AL31" s="603"/>
      <c r="AM31" s="605">
        <v>2824</v>
      </c>
      <c r="AN31" s="214">
        <v>7.9459095986131327</v>
      </c>
      <c r="AO31" s="212">
        <v>149</v>
      </c>
      <c r="AP31" s="212">
        <v>72</v>
      </c>
      <c r="AQ31" s="212">
        <v>56</v>
      </c>
      <c r="AR31" s="212">
        <v>107</v>
      </c>
      <c r="AS31" s="215">
        <v>0.67</v>
      </c>
      <c r="AT31" s="212">
        <v>239</v>
      </c>
      <c r="AU31" s="556">
        <v>42290</v>
      </c>
      <c r="AV31" s="557">
        <v>42359</v>
      </c>
      <c r="AW31" s="211">
        <v>1.85</v>
      </c>
      <c r="AX31" s="211">
        <v>111</v>
      </c>
      <c r="AY31" s="211">
        <v>8</v>
      </c>
      <c r="AZ31" s="602">
        <v>132</v>
      </c>
      <c r="BA31" s="558">
        <v>42359</v>
      </c>
      <c r="BB31" s="65">
        <v>35.65</v>
      </c>
      <c r="BC31" s="217">
        <v>961</v>
      </c>
      <c r="BD31" s="66">
        <v>35.65</v>
      </c>
      <c r="BE31" s="218">
        <v>215.16022922202941</v>
      </c>
      <c r="BF31" s="66">
        <v>188.7</v>
      </c>
      <c r="BG31" s="68">
        <v>1.5520595341878844</v>
      </c>
      <c r="BH31" s="219">
        <v>1.5520595341878844</v>
      </c>
      <c r="BI31" s="219">
        <v>2.3327619982878587</v>
      </c>
      <c r="BJ31" s="219">
        <v>2.2757719001649312</v>
      </c>
      <c r="BK31" s="66">
        <v>2.42</v>
      </c>
      <c r="BL31" s="66">
        <v>1.86</v>
      </c>
      <c r="BM31" s="66">
        <v>76</v>
      </c>
      <c r="BN31" s="66">
        <v>1.29</v>
      </c>
      <c r="BO31" s="571">
        <v>2891</v>
      </c>
      <c r="BP31" s="66">
        <v>86</v>
      </c>
      <c r="BQ31" s="66">
        <v>220</v>
      </c>
      <c r="BR31" s="66">
        <v>18</v>
      </c>
      <c r="BS31" s="66">
        <v>47</v>
      </c>
      <c r="BT31" s="61" t="s">
        <v>556</v>
      </c>
      <c r="BU31" s="61"/>
      <c r="BV31" s="61">
        <v>0</v>
      </c>
      <c r="BW31" s="61">
        <v>1</v>
      </c>
      <c r="BX31" s="61"/>
      <c r="BY31" s="61">
        <v>0</v>
      </c>
      <c r="BZ31" s="61"/>
      <c r="CA31" s="61"/>
      <c r="CB31" s="61"/>
      <c r="CC31" s="208">
        <v>0</v>
      </c>
      <c r="CD31" s="220">
        <v>0</v>
      </c>
      <c r="CE31" s="220">
        <v>0</v>
      </c>
      <c r="CF31" s="220">
        <v>0</v>
      </c>
      <c r="CG31" s="220">
        <v>0</v>
      </c>
      <c r="CH31" s="220">
        <v>1</v>
      </c>
      <c r="CI31" s="220">
        <v>0</v>
      </c>
      <c r="CJ31" s="114">
        <v>1</v>
      </c>
      <c r="CK31" s="114">
        <v>0</v>
      </c>
      <c r="CL31" s="114">
        <v>1</v>
      </c>
      <c r="CM31" s="114">
        <v>1</v>
      </c>
      <c r="CN31" s="114">
        <v>1</v>
      </c>
      <c r="CO31" s="114">
        <v>0</v>
      </c>
      <c r="CP31" s="326">
        <v>1</v>
      </c>
      <c r="CQ31" s="326">
        <v>0</v>
      </c>
      <c r="CR31" s="326">
        <v>0</v>
      </c>
      <c r="CS31" s="326">
        <v>0</v>
      </c>
      <c r="CT31" s="326">
        <v>1</v>
      </c>
      <c r="CU31" s="326">
        <v>0</v>
      </c>
      <c r="CV31" s="299"/>
      <c r="CW31" s="299"/>
      <c r="CX31" s="299"/>
      <c r="CY31" s="299"/>
      <c r="DE31" s="61">
        <v>1</v>
      </c>
      <c r="DF31" s="90">
        <v>1</v>
      </c>
      <c r="DG31" s="69">
        <v>41563</v>
      </c>
      <c r="DH31" s="61">
        <v>0</v>
      </c>
      <c r="DI31" s="61" t="s">
        <v>430</v>
      </c>
      <c r="DJ31" s="90">
        <v>1</v>
      </c>
      <c r="DK31" s="90">
        <v>0</v>
      </c>
      <c r="DL31" s="90"/>
      <c r="DM31" s="61"/>
      <c r="DN31" s="254">
        <v>0</v>
      </c>
      <c r="DO31" s="208">
        <v>1</v>
      </c>
      <c r="DP31" s="208">
        <v>0</v>
      </c>
      <c r="DQ31" s="208">
        <v>1</v>
      </c>
      <c r="DR31" s="208">
        <v>1</v>
      </c>
      <c r="DS31" s="212">
        <v>1</v>
      </c>
      <c r="DT31" s="208">
        <v>1</v>
      </c>
      <c r="DU31" s="208">
        <v>0</v>
      </c>
      <c r="DV31" s="208">
        <v>1</v>
      </c>
      <c r="DW31" s="208">
        <v>1</v>
      </c>
      <c r="DX31" s="208">
        <v>0</v>
      </c>
      <c r="DY31" s="206">
        <v>0</v>
      </c>
      <c r="EB31" s="223">
        <v>1</v>
      </c>
      <c r="EC31" s="223">
        <v>3</v>
      </c>
      <c r="ED31" s="223">
        <v>28</v>
      </c>
      <c r="EE31" s="223"/>
      <c r="EG31" s="69">
        <v>42290</v>
      </c>
      <c r="EH31" s="133">
        <v>1.93</v>
      </c>
      <c r="EI31" s="225">
        <v>119</v>
      </c>
      <c r="EJ31" s="225">
        <v>74</v>
      </c>
      <c r="EK31" s="225">
        <v>125</v>
      </c>
      <c r="EL31" s="225">
        <v>111</v>
      </c>
      <c r="EM31" s="225">
        <v>52</v>
      </c>
      <c r="EN31" s="133" t="s">
        <v>482</v>
      </c>
      <c r="EO31" s="267">
        <v>31</v>
      </c>
      <c r="EP31" s="135">
        <v>42290</v>
      </c>
      <c r="EQ31" s="226"/>
      <c r="ER31" s="61">
        <v>130</v>
      </c>
      <c r="ES31" s="61">
        <v>80</v>
      </c>
      <c r="ET31" s="61">
        <v>45</v>
      </c>
      <c r="EU31" s="61">
        <v>0</v>
      </c>
      <c r="EV31" s="61"/>
      <c r="EW31" s="61">
        <v>11</v>
      </c>
      <c r="EX31" s="61">
        <v>10</v>
      </c>
      <c r="EY31" s="61">
        <v>56</v>
      </c>
      <c r="EZ31" s="61">
        <v>35</v>
      </c>
      <c r="FA31" s="61">
        <v>14</v>
      </c>
      <c r="FB31" s="61">
        <v>23</v>
      </c>
      <c r="FC31" s="61">
        <v>47</v>
      </c>
      <c r="FD31" s="61">
        <v>18</v>
      </c>
      <c r="FE31" s="61">
        <v>26</v>
      </c>
      <c r="FF31" s="133">
        <v>140</v>
      </c>
      <c r="FG31" s="133">
        <v>410</v>
      </c>
      <c r="FH31" s="91">
        <v>140</v>
      </c>
      <c r="FI31" s="91">
        <v>410</v>
      </c>
      <c r="FJ31" s="227">
        <v>77.55</v>
      </c>
      <c r="FK31" s="227">
        <v>48.354284878661581</v>
      </c>
      <c r="FL31" s="228">
        <v>161.05000000000001</v>
      </c>
      <c r="FM31" s="228">
        <v>64.25</v>
      </c>
      <c r="FN31" s="228">
        <v>100.41853745594389</v>
      </c>
      <c r="FO31" s="228">
        <v>40.061415905274103</v>
      </c>
      <c r="FP31" s="228">
        <v>60.105557280347725</v>
      </c>
      <c r="FQ31" s="228"/>
      <c r="FR31" s="193">
        <v>0</v>
      </c>
      <c r="FS31" s="230">
        <v>107</v>
      </c>
      <c r="FT31" s="230">
        <v>60.2</v>
      </c>
      <c r="FU31" s="230">
        <v>180</v>
      </c>
      <c r="FV31" s="229">
        <v>3.2</v>
      </c>
      <c r="FW31" s="229">
        <v>6.1</v>
      </c>
      <c r="FX31" s="229">
        <v>33.4375</v>
      </c>
      <c r="FY31" s="229">
        <v>1.7774086378737541</v>
      </c>
      <c r="FZ31" s="133">
        <v>60</v>
      </c>
      <c r="GA31" s="129">
        <v>21.8</v>
      </c>
      <c r="GB31" s="238">
        <v>6</v>
      </c>
      <c r="GC31" s="238">
        <v>3.5</v>
      </c>
      <c r="GD31" s="238">
        <v>119.4</v>
      </c>
      <c r="GE31" s="238">
        <v>89.2</v>
      </c>
      <c r="GF31" s="238">
        <v>41.9</v>
      </c>
      <c r="GG31" s="133">
        <v>0</v>
      </c>
      <c r="GH31" s="133">
        <v>1</v>
      </c>
      <c r="GI31" s="133">
        <v>1</v>
      </c>
      <c r="GJ31" s="133">
        <v>0</v>
      </c>
      <c r="GK31" s="231">
        <v>57</v>
      </c>
      <c r="GL31" s="133">
        <v>1</v>
      </c>
      <c r="GM31" s="133">
        <v>0</v>
      </c>
      <c r="GN31" s="133">
        <v>0</v>
      </c>
      <c r="GO31" s="133">
        <v>0</v>
      </c>
      <c r="GP31" s="61">
        <v>47.3</v>
      </c>
      <c r="GQ31" s="106">
        <v>29.492684394077276</v>
      </c>
      <c r="GR31" s="111">
        <v>0.52263374485596714</v>
      </c>
      <c r="GS31" s="61">
        <v>0</v>
      </c>
      <c r="GT31" s="111">
        <v>0.3888888888888889</v>
      </c>
      <c r="GU31" s="62">
        <v>0</v>
      </c>
      <c r="GV31" s="106">
        <v>7</v>
      </c>
      <c r="GW31" s="61">
        <v>1</v>
      </c>
      <c r="GX31" s="106">
        <v>22</v>
      </c>
      <c r="GY31" s="61">
        <v>0</v>
      </c>
      <c r="GZ31" s="745">
        <v>62</v>
      </c>
      <c r="HA31" s="133">
        <v>0</v>
      </c>
      <c r="HB31" s="133">
        <v>0.56000000000000005</v>
      </c>
      <c r="HC31" s="144">
        <v>1</v>
      </c>
      <c r="HD31" s="236">
        <v>110.96418199999999</v>
      </c>
      <c r="HE31" s="236">
        <v>116.51239099999999</v>
      </c>
      <c r="HF31" s="144">
        <v>71.421887999999996</v>
      </c>
      <c r="HG31" s="236">
        <v>182.93626499999999</v>
      </c>
      <c r="HH31" s="125">
        <v>112.139605</v>
      </c>
      <c r="HI31" s="236">
        <v>74.221992999999998</v>
      </c>
      <c r="HJ31" s="144">
        <v>45.497950000000003</v>
      </c>
      <c r="HK31" s="236">
        <v>108.71427199999999</v>
      </c>
      <c r="HL31" s="144">
        <v>66.641655</v>
      </c>
      <c r="HM31" s="236">
        <v>59.427402999999998</v>
      </c>
      <c r="HN31" s="144">
        <v>5.7618559999999999</v>
      </c>
      <c r="HO31" s="144">
        <v>3.5320079999999998</v>
      </c>
      <c r="HP31" s="236">
        <v>162.65493000000001</v>
      </c>
      <c r="HQ31" s="144">
        <v>99.707183000000001</v>
      </c>
      <c r="HR31" s="236">
        <v>54.775142000000002</v>
      </c>
      <c r="HS31" s="144">
        <v>33.577064</v>
      </c>
      <c r="HT31" s="236">
        <v>107.879789</v>
      </c>
      <c r="HU31" s="144">
        <v>66.130117999999996</v>
      </c>
      <c r="HV31" s="236">
        <v>66.324326999999997</v>
      </c>
      <c r="HW31" s="144">
        <v>0</v>
      </c>
      <c r="HX31" s="237">
        <v>0.63690155147750505</v>
      </c>
      <c r="HY31" s="238">
        <v>30.2</v>
      </c>
      <c r="HZ31" s="237">
        <v>7</v>
      </c>
      <c r="IA31" s="237">
        <v>23.8</v>
      </c>
      <c r="IB31" s="237">
        <v>6.3</v>
      </c>
      <c r="IC31" s="237">
        <v>22.2</v>
      </c>
      <c r="ID31" s="237">
        <v>6.3</v>
      </c>
      <c r="IE31" s="237">
        <v>85.977386666666661</v>
      </c>
      <c r="IF31" s="237">
        <v>53.60896257901792</v>
      </c>
      <c r="IG31" s="133"/>
      <c r="IH31" s="161">
        <v>0.3</v>
      </c>
      <c r="II31" s="161">
        <v>1119</v>
      </c>
      <c r="IJ31" s="161">
        <v>1036</v>
      </c>
      <c r="IK31" s="161">
        <v>1053</v>
      </c>
      <c r="IL31" s="161">
        <v>1114</v>
      </c>
      <c r="IM31" s="161">
        <v>1089</v>
      </c>
      <c r="IN31" s="161">
        <v>1196</v>
      </c>
      <c r="IO31" s="161"/>
      <c r="IP31" s="106">
        <v>1101.1666666666667</v>
      </c>
      <c r="IQ31" s="161">
        <v>1898</v>
      </c>
      <c r="IR31" s="161">
        <v>305</v>
      </c>
      <c r="IS31" s="61"/>
      <c r="IT31" s="161">
        <v>316</v>
      </c>
      <c r="IU31" s="161">
        <v>352</v>
      </c>
      <c r="IV31" s="161">
        <v>294</v>
      </c>
      <c r="IW31" s="161">
        <v>299</v>
      </c>
      <c r="IX31" s="161"/>
      <c r="IY31" s="106">
        <v>313.2</v>
      </c>
      <c r="IZ31" s="161">
        <v>192</v>
      </c>
      <c r="JA31" s="240">
        <v>34.162487523906805</v>
      </c>
      <c r="JB31" s="241">
        <v>1</v>
      </c>
      <c r="JC31" s="90">
        <v>1</v>
      </c>
      <c r="JD31" s="261">
        <v>0</v>
      </c>
      <c r="JE31" s="261">
        <v>0</v>
      </c>
      <c r="JF31" s="261"/>
      <c r="JG31" s="90">
        <v>0</v>
      </c>
      <c r="JH31" s="90">
        <v>0</v>
      </c>
      <c r="JI31" s="90">
        <v>0</v>
      </c>
      <c r="JJ31" s="90"/>
      <c r="JK31" s="61"/>
      <c r="JL31" s="283"/>
      <c r="JM31" s="198">
        <v>31</v>
      </c>
      <c r="JN31" s="244">
        <v>42290</v>
      </c>
      <c r="JO31" s="69">
        <v>42861</v>
      </c>
      <c r="JP31" s="201">
        <v>1</v>
      </c>
      <c r="JQ31" s="69">
        <v>42861</v>
      </c>
      <c r="JR31" s="31">
        <v>18</v>
      </c>
      <c r="JS31" s="243">
        <v>0</v>
      </c>
      <c r="JT31" s="69">
        <v>42861</v>
      </c>
      <c r="JU31" s="245">
        <v>18</v>
      </c>
      <c r="JV31" s="243">
        <v>1</v>
      </c>
      <c r="JW31" s="246">
        <v>42861</v>
      </c>
      <c r="JX31" s="245">
        <v>18</v>
      </c>
      <c r="JY31" s="245">
        <v>18</v>
      </c>
      <c r="JZ31" s="245">
        <v>571</v>
      </c>
      <c r="KA31" s="247"/>
      <c r="KB31" s="245"/>
      <c r="KC31" s="248"/>
      <c r="KD31" s="63">
        <v>0</v>
      </c>
      <c r="KE31" s="263">
        <v>1</v>
      </c>
      <c r="KF31" s="263" t="s">
        <v>390</v>
      </c>
      <c r="KG31" s="250">
        <v>140.04</v>
      </c>
      <c r="KH31" s="250">
        <v>65.8</v>
      </c>
      <c r="KI31" s="250">
        <v>53.8</v>
      </c>
      <c r="KJ31" s="251">
        <v>-15.2</v>
      </c>
      <c r="KK31" s="250">
        <v>-12.2</v>
      </c>
      <c r="KL31" s="250">
        <v>47.5</v>
      </c>
      <c r="KM31" s="250">
        <v>23.1</v>
      </c>
      <c r="KN31" s="250">
        <v>3.9</v>
      </c>
      <c r="KO31" s="250"/>
      <c r="KP31" s="250">
        <v>1</v>
      </c>
      <c r="KQ31" s="92"/>
      <c r="KR31" s="93">
        <v>0.52263374485596714</v>
      </c>
      <c r="KS31" s="264">
        <v>25</v>
      </c>
      <c r="KT31" s="265">
        <v>43.8</v>
      </c>
      <c r="KU31" s="264">
        <v>-23.65</v>
      </c>
      <c r="KV31" s="265">
        <v>-29.2</v>
      </c>
      <c r="KW31" s="265">
        <v>-27.9</v>
      </c>
      <c r="KX31" s="265">
        <v>396</v>
      </c>
      <c r="KY31" s="265">
        <v>-22.5</v>
      </c>
      <c r="KZ31" s="265">
        <v>-17.899999999999999</v>
      </c>
      <c r="LA31" s="265">
        <v>345</v>
      </c>
      <c r="LB31" s="265">
        <v>-25.6</v>
      </c>
      <c r="LC31" s="265">
        <v>-22.9</v>
      </c>
      <c r="LD31" s="265">
        <v>362</v>
      </c>
      <c r="LE31" s="118">
        <v>42290</v>
      </c>
      <c r="LF31" s="454">
        <v>0</v>
      </c>
      <c r="LG31" s="454"/>
      <c r="LH31" s="455">
        <v>25</v>
      </c>
      <c r="LI31" s="455">
        <v>42.73</v>
      </c>
      <c r="LJ31" s="455">
        <v>-23.16</v>
      </c>
      <c r="LK31" s="455">
        <v>-27.5</v>
      </c>
      <c r="LL31" s="455">
        <v>-27.1</v>
      </c>
      <c r="LM31" s="455">
        <v>396</v>
      </c>
      <c r="LN31" s="455">
        <v>-17.899999999999999</v>
      </c>
      <c r="LO31" s="455">
        <v>-16.5</v>
      </c>
      <c r="LP31" s="455">
        <v>379</v>
      </c>
      <c r="LQ31" s="455">
        <v>-22.6</v>
      </c>
      <c r="LR31" s="455">
        <v>-21.8</v>
      </c>
      <c r="LS31" s="455">
        <v>379</v>
      </c>
      <c r="LT31" s="500">
        <v>40.35</v>
      </c>
      <c r="LU31" s="693">
        <v>-23.1</v>
      </c>
      <c r="LV31" s="500">
        <v>0</v>
      </c>
      <c r="LW31" s="500">
        <v>0</v>
      </c>
      <c r="LX31" s="500">
        <v>-23.7</v>
      </c>
      <c r="LY31" s="500">
        <v>1</v>
      </c>
      <c r="LZ31" s="690">
        <v>66.324326999999997</v>
      </c>
      <c r="MA31" s="455"/>
      <c r="MC31" s="253">
        <v>44</v>
      </c>
      <c r="MD31" s="274"/>
      <c r="ME31" s="581">
        <v>31</v>
      </c>
      <c r="MF31" s="135">
        <v>42359</v>
      </c>
      <c r="MI31" s="584">
        <v>116.77719999999999</v>
      </c>
      <c r="MQ31" s="135">
        <v>42396</v>
      </c>
      <c r="MR31" s="238">
        <v>6.4</v>
      </c>
      <c r="MS31" s="238">
        <v>8</v>
      </c>
      <c r="MT31" s="133">
        <v>1</v>
      </c>
      <c r="MU31" s="133">
        <v>0</v>
      </c>
      <c r="MV31" s="133">
        <v>0</v>
      </c>
      <c r="MW31" s="133">
        <v>0</v>
      </c>
      <c r="MX31" s="133">
        <v>0</v>
      </c>
      <c r="MY31" s="238">
        <v>0</v>
      </c>
      <c r="MZ31" s="238">
        <v>2824</v>
      </c>
      <c r="NA31" s="133">
        <v>44</v>
      </c>
      <c r="NB31" s="238">
        <v>4</v>
      </c>
      <c r="ND31" s="876">
        <v>31</v>
      </c>
      <c r="NE31" s="877">
        <v>9.2086977024521008</v>
      </c>
      <c r="NF31" s="877">
        <v>7.5719042986115301</v>
      </c>
      <c r="NG31" s="877">
        <v>5.5310694927259503</v>
      </c>
      <c r="NH31" s="877">
        <v>2.3103401206121501</v>
      </c>
      <c r="NI31" s="877">
        <v>8.0618841797012504</v>
      </c>
      <c r="NJ31" s="877">
        <v>8.4037363857354705</v>
      </c>
      <c r="NK31" s="877">
        <v>7.9926551493868301</v>
      </c>
      <c r="NL31" s="877">
        <v>7.6237352017309501</v>
      </c>
      <c r="NM31" s="877">
        <v>6.5112782650830301</v>
      </c>
      <c r="NN31" s="877">
        <v>1.48542682717024</v>
      </c>
      <c r="NO31" s="877">
        <v>6.39746072605472</v>
      </c>
      <c r="NP31" s="877">
        <v>6.7889466665771403</v>
      </c>
      <c r="NQ31" s="877">
        <v>7.6450819596810398</v>
      </c>
      <c r="NR31" s="877">
        <v>5.0552824355011898</v>
      </c>
      <c r="NS31" s="877">
        <v>6.2605902747310003</v>
      </c>
      <c r="NT31" s="877">
        <v>8.17042585027251</v>
      </c>
      <c r="NU31" s="877">
        <v>6.3275077345872104</v>
      </c>
      <c r="NV31" s="877">
        <v>7.0350739973776202</v>
      </c>
      <c r="NW31" s="877">
        <v>6.3615929237722098</v>
      </c>
      <c r="NX31" s="877">
        <v>6.4841381312016697</v>
      </c>
      <c r="NY31" s="877">
        <v>7.9407540474748002</v>
      </c>
      <c r="NZ31" s="877">
        <v>1.2078928516413301</v>
      </c>
      <c r="OA31" s="877">
        <v>9.6534720953943296</v>
      </c>
      <c r="OB31" s="877">
        <v>1.56559717585423</v>
      </c>
      <c r="OC31" s="877">
        <v>3.7484612330040399</v>
      </c>
      <c r="OD31" s="877">
        <v>6.9524500583590001</v>
      </c>
      <c r="OE31" s="877">
        <v>5.9450926305399596</v>
      </c>
      <c r="OF31" s="877">
        <v>10.797645315706101</v>
      </c>
      <c r="OG31" s="877">
        <v>3.5981269599196</v>
      </c>
      <c r="OH31" s="877">
        <v>8.3984016792439107</v>
      </c>
      <c r="OI31" s="877">
        <v>4.2839217723076199</v>
      </c>
      <c r="OJ31" s="877">
        <v>2.3992436364621401</v>
      </c>
      <c r="OK31" s="877">
        <v>2.5405683813627</v>
      </c>
      <c r="OL31" s="877">
        <v>8.0878749195401092</v>
      </c>
    </row>
    <row r="32" spans="1:402" s="221" customFormat="1" ht="15" customHeight="1" x14ac:dyDescent="0.25">
      <c r="A32" s="274">
        <v>31</v>
      </c>
      <c r="B32" s="221">
        <v>0</v>
      </c>
      <c r="C32" s="221">
        <v>0</v>
      </c>
      <c r="D32" s="308">
        <v>1</v>
      </c>
      <c r="E32" s="274">
        <v>32</v>
      </c>
      <c r="F32" s="880">
        <v>32</v>
      </c>
      <c r="G32" s="883"/>
      <c r="H32" s="232" t="s">
        <v>557</v>
      </c>
      <c r="I32" s="639" t="s">
        <v>558</v>
      </c>
      <c r="J32" s="284">
        <v>13002</v>
      </c>
      <c r="K32" s="256">
        <v>80</v>
      </c>
      <c r="L32" s="342">
        <v>60</v>
      </c>
      <c r="M32" s="342">
        <v>148</v>
      </c>
      <c r="N32" s="342">
        <v>27.392257121986852</v>
      </c>
      <c r="O32" s="210">
        <v>1.5329230293147706</v>
      </c>
      <c r="P32" s="208">
        <v>1</v>
      </c>
      <c r="Q32" s="61">
        <v>120</v>
      </c>
      <c r="R32" s="61">
        <v>60</v>
      </c>
      <c r="S32" s="61">
        <v>0</v>
      </c>
      <c r="T32" s="62">
        <v>2</v>
      </c>
      <c r="U32" s="331">
        <v>0</v>
      </c>
      <c r="V32" s="331"/>
      <c r="W32" s="114">
        <v>1</v>
      </c>
      <c r="X32" s="335">
        <v>0</v>
      </c>
      <c r="Y32" s="114">
        <v>0</v>
      </c>
      <c r="Z32" s="114">
        <v>0</v>
      </c>
      <c r="AA32" s="329">
        <v>0</v>
      </c>
      <c r="AB32" s="328">
        <v>0</v>
      </c>
      <c r="AC32" s="61"/>
      <c r="AD32" s="133"/>
      <c r="AE32" s="61"/>
      <c r="AF32" s="592">
        <v>122</v>
      </c>
      <c r="AG32" s="602">
        <v>0.78</v>
      </c>
      <c r="AH32" s="603">
        <v>71</v>
      </c>
      <c r="AI32" s="603">
        <v>1</v>
      </c>
      <c r="AJ32" s="602">
        <v>14.2</v>
      </c>
      <c r="AK32" s="603">
        <v>45</v>
      </c>
      <c r="AL32" s="603"/>
      <c r="AM32" s="605">
        <v>733.5</v>
      </c>
      <c r="AN32" s="214">
        <v>6.5978275975830361</v>
      </c>
      <c r="AO32" s="212"/>
      <c r="AP32" s="212"/>
      <c r="AQ32" s="212"/>
      <c r="AR32" s="212"/>
      <c r="AS32" s="215">
        <v>1.43</v>
      </c>
      <c r="AT32" s="212">
        <v>120</v>
      </c>
      <c r="AU32" s="556">
        <v>42234</v>
      </c>
      <c r="AV32" s="557">
        <v>42221</v>
      </c>
      <c r="AW32" s="211">
        <v>0.78</v>
      </c>
      <c r="AX32" s="211">
        <v>43</v>
      </c>
      <c r="AY32" s="211">
        <v>5.0999999999999996</v>
      </c>
      <c r="AZ32" s="602">
        <v>142</v>
      </c>
      <c r="BA32" s="558">
        <v>42724</v>
      </c>
      <c r="BB32" s="65">
        <v>42.14</v>
      </c>
      <c r="BC32" s="217">
        <v>666</v>
      </c>
      <c r="BD32" s="66">
        <v>42.14</v>
      </c>
      <c r="BE32" s="218">
        <v>53.384354183123548</v>
      </c>
      <c r="BF32" s="66">
        <v>53.33</v>
      </c>
      <c r="BG32" s="68">
        <v>1.6246945312720813</v>
      </c>
      <c r="BH32" s="219">
        <v>1.6246945312720813</v>
      </c>
      <c r="BI32" s="219">
        <v>1.7274139932166448</v>
      </c>
      <c r="BJ32" s="219">
        <v>1.7269715836828767</v>
      </c>
      <c r="BK32" s="66">
        <v>3.05</v>
      </c>
      <c r="BL32" s="66">
        <v>1.18</v>
      </c>
      <c r="BM32" s="66">
        <v>68</v>
      </c>
      <c r="BN32" s="66">
        <v>1.5</v>
      </c>
      <c r="BO32" s="571">
        <v>264.8</v>
      </c>
      <c r="BP32" s="66">
        <v>47</v>
      </c>
      <c r="BQ32" s="66">
        <v>120</v>
      </c>
      <c r="BR32" s="66">
        <v>10</v>
      </c>
      <c r="BS32" s="66">
        <v>14</v>
      </c>
      <c r="BT32" s="61" t="s">
        <v>559</v>
      </c>
      <c r="BU32" s="61"/>
      <c r="BV32" s="61">
        <v>0</v>
      </c>
      <c r="BW32" s="61">
        <v>0</v>
      </c>
      <c r="BX32" s="61"/>
      <c r="BY32" s="61">
        <v>0</v>
      </c>
      <c r="BZ32" s="61"/>
      <c r="CA32" s="61"/>
      <c r="CB32" s="61" t="s">
        <v>560</v>
      </c>
      <c r="CC32" s="208">
        <v>0</v>
      </c>
      <c r="CD32" s="220">
        <v>0</v>
      </c>
      <c r="CE32" s="220">
        <v>0</v>
      </c>
      <c r="CF32" s="220">
        <v>0</v>
      </c>
      <c r="CG32" s="220">
        <v>0</v>
      </c>
      <c r="CH32" s="220">
        <v>0</v>
      </c>
      <c r="CI32" s="220">
        <v>0</v>
      </c>
      <c r="CJ32" s="114">
        <v>0</v>
      </c>
      <c r="CK32" s="114">
        <v>0</v>
      </c>
      <c r="CL32" s="114">
        <v>0</v>
      </c>
      <c r="CM32" s="114">
        <v>1</v>
      </c>
      <c r="CN32" s="326">
        <v>0</v>
      </c>
      <c r="CO32" s="114">
        <v>1</v>
      </c>
      <c r="CP32" s="326">
        <v>0</v>
      </c>
      <c r="CQ32" s="326">
        <v>0</v>
      </c>
      <c r="CR32" s="326">
        <v>0</v>
      </c>
      <c r="CS32" s="326">
        <v>0</v>
      </c>
      <c r="CT32" s="326">
        <v>0</v>
      </c>
      <c r="CU32" s="326">
        <v>0</v>
      </c>
      <c r="CV32" s="299"/>
      <c r="CW32" s="299"/>
      <c r="CX32" s="299"/>
      <c r="CY32" s="299"/>
      <c r="DE32" s="61">
        <v>0</v>
      </c>
      <c r="DF32" s="90">
        <v>0</v>
      </c>
      <c r="DG32" s="61"/>
      <c r="DH32" s="61"/>
      <c r="DI32" s="61"/>
      <c r="DJ32" s="90">
        <v>1</v>
      </c>
      <c r="DK32" s="90">
        <v>0</v>
      </c>
      <c r="DL32" s="90"/>
      <c r="DM32" s="61"/>
      <c r="DN32" s="254">
        <v>0</v>
      </c>
      <c r="DO32" s="208">
        <v>0</v>
      </c>
      <c r="DP32" s="208">
        <v>0</v>
      </c>
      <c r="DQ32" s="208">
        <v>0</v>
      </c>
      <c r="DR32" s="208">
        <v>0</v>
      </c>
      <c r="DS32" s="212">
        <v>0</v>
      </c>
      <c r="DT32" s="208">
        <v>0</v>
      </c>
      <c r="DU32" s="208">
        <v>0</v>
      </c>
      <c r="DV32" s="208">
        <v>0</v>
      </c>
      <c r="DW32" s="208">
        <v>0</v>
      </c>
      <c r="DX32" s="208">
        <v>0</v>
      </c>
      <c r="DY32" s="206">
        <v>0</v>
      </c>
      <c r="EB32" s="223">
        <v>1</v>
      </c>
      <c r="EC32" s="223">
        <v>1</v>
      </c>
      <c r="ED32" s="223">
        <v>70</v>
      </c>
      <c r="EE32" s="223"/>
      <c r="EG32" s="258">
        <v>39107</v>
      </c>
      <c r="EH32" s="133">
        <v>1.7</v>
      </c>
      <c r="EI32" s="225">
        <v>91</v>
      </c>
      <c r="EJ32" s="225">
        <v>72</v>
      </c>
      <c r="EK32" s="225">
        <v>86</v>
      </c>
      <c r="EL32" s="225">
        <v>105</v>
      </c>
      <c r="EM32" s="225">
        <v>107</v>
      </c>
      <c r="EN32" s="133" t="s">
        <v>544</v>
      </c>
      <c r="EO32" s="222">
        <v>32</v>
      </c>
      <c r="EP32" s="135">
        <v>42360</v>
      </c>
      <c r="EQ32" s="136" t="s">
        <v>383</v>
      </c>
      <c r="ER32" s="61">
        <v>120</v>
      </c>
      <c r="ES32" s="61">
        <v>60</v>
      </c>
      <c r="ET32" s="61">
        <v>56</v>
      </c>
      <c r="EU32" s="133">
        <v>0</v>
      </c>
      <c r="EV32" s="133"/>
      <c r="EW32" s="133">
        <v>8</v>
      </c>
      <c r="EX32" s="133">
        <v>6</v>
      </c>
      <c r="EY32" s="133">
        <v>39</v>
      </c>
      <c r="EZ32" s="133">
        <v>20</v>
      </c>
      <c r="FA32" s="133">
        <v>17</v>
      </c>
      <c r="FB32" s="133">
        <v>14</v>
      </c>
      <c r="FC32" s="133">
        <v>32</v>
      </c>
      <c r="FD32" s="133">
        <v>17</v>
      </c>
      <c r="FE32" s="133">
        <v>29</v>
      </c>
      <c r="FF32" s="133">
        <v>140</v>
      </c>
      <c r="FG32" s="133">
        <v>360</v>
      </c>
      <c r="FH32" s="91">
        <v>140</v>
      </c>
      <c r="FI32" s="91">
        <v>360</v>
      </c>
      <c r="FJ32" s="227">
        <v>40.5</v>
      </c>
      <c r="FK32" s="227">
        <v>26.420113225191638</v>
      </c>
      <c r="FL32" s="228">
        <v>82</v>
      </c>
      <c r="FM32" s="228">
        <v>19.049999999999997</v>
      </c>
      <c r="FN32" s="228">
        <v>53.492574925079367</v>
      </c>
      <c r="FO32" s="228">
        <v>12.427238442960508</v>
      </c>
      <c r="FP32" s="228">
        <v>76.768292682926827</v>
      </c>
      <c r="FQ32" s="228"/>
      <c r="FR32" s="193">
        <v>0</v>
      </c>
      <c r="FS32" s="230">
        <v>71</v>
      </c>
      <c r="FT32" s="230">
        <v>88.3</v>
      </c>
      <c r="FU32" s="230">
        <v>250</v>
      </c>
      <c r="FV32" s="229">
        <v>7</v>
      </c>
      <c r="FW32" s="229">
        <v>8.1999999999999993</v>
      </c>
      <c r="FX32" s="229">
        <v>10.142857142857142</v>
      </c>
      <c r="FY32" s="229">
        <v>0.80407701019252553</v>
      </c>
      <c r="FZ32" s="133">
        <v>72.8</v>
      </c>
      <c r="GA32" s="129">
        <v>20.6</v>
      </c>
      <c r="GB32" s="238">
        <v>4.2</v>
      </c>
      <c r="GC32" s="238">
        <v>2.2000000000000002</v>
      </c>
      <c r="GD32" s="238">
        <v>102.5</v>
      </c>
      <c r="GE32" s="238">
        <v>69.2</v>
      </c>
      <c r="GF32" s="238">
        <v>23.6</v>
      </c>
      <c r="GG32" s="133">
        <v>0</v>
      </c>
      <c r="GH32" s="133">
        <v>0</v>
      </c>
      <c r="GI32" s="133">
        <v>1</v>
      </c>
      <c r="GJ32" s="133">
        <v>0</v>
      </c>
      <c r="GK32" s="231">
        <v>18</v>
      </c>
      <c r="GL32" s="133">
        <v>0</v>
      </c>
      <c r="GM32" s="133">
        <v>0</v>
      </c>
      <c r="GN32" s="133">
        <v>0</v>
      </c>
      <c r="GO32" s="133">
        <v>0</v>
      </c>
      <c r="GP32" s="61">
        <v>29.35</v>
      </c>
      <c r="GQ32" s="106">
        <v>19.146427732330238</v>
      </c>
      <c r="GR32" s="111">
        <v>0.51807228915662651</v>
      </c>
      <c r="GS32" s="61">
        <v>0</v>
      </c>
      <c r="GT32" s="111">
        <v>0.35135135135135137</v>
      </c>
      <c r="GU32" s="62">
        <v>0</v>
      </c>
      <c r="GV32" s="106">
        <v>12.2</v>
      </c>
      <c r="GW32" s="61">
        <v>0</v>
      </c>
      <c r="GX32" s="106">
        <v>22</v>
      </c>
      <c r="GY32" s="61">
        <v>0</v>
      </c>
      <c r="GZ32" s="745">
        <v>23</v>
      </c>
      <c r="HA32" s="133">
        <v>12</v>
      </c>
      <c r="HB32" s="133">
        <v>0.54</v>
      </c>
      <c r="HC32" s="144">
        <v>1</v>
      </c>
      <c r="HD32" s="236">
        <v>68.804316</v>
      </c>
      <c r="HE32" s="236">
        <v>72.244530999999995</v>
      </c>
      <c r="HF32" s="144">
        <v>45.025660999999999</v>
      </c>
      <c r="HG32" s="236">
        <v>80.266773999999998</v>
      </c>
      <c r="HH32" s="125">
        <v>50.025441000000001</v>
      </c>
      <c r="HI32" s="236">
        <v>22.792819999999999</v>
      </c>
      <c r="HJ32" s="144">
        <v>14.205391000000001</v>
      </c>
      <c r="HK32" s="236">
        <v>57.473953999999999</v>
      </c>
      <c r="HL32" s="144">
        <v>35.820050999999999</v>
      </c>
      <c r="HM32" s="236">
        <v>71.603667999999999</v>
      </c>
      <c r="HN32" s="144">
        <v>3.2760150000000001</v>
      </c>
      <c r="HO32" s="144">
        <v>2.0417429999999999</v>
      </c>
      <c r="HP32" s="236">
        <v>83.247512999999998</v>
      </c>
      <c r="HQ32" s="144">
        <v>51.883156</v>
      </c>
      <c r="HR32" s="236">
        <v>26.329149999999998</v>
      </c>
      <c r="HS32" s="144">
        <v>16.409372000000001</v>
      </c>
      <c r="HT32" s="236">
        <v>56.918363999999997</v>
      </c>
      <c r="HU32" s="144">
        <v>35.473784000000002</v>
      </c>
      <c r="HV32" s="236">
        <v>68.372449000000003</v>
      </c>
      <c r="HW32" s="144">
        <v>0</v>
      </c>
      <c r="HX32" s="237">
        <v>0.90005524577330087</v>
      </c>
      <c r="HY32" s="238">
        <v>20.5</v>
      </c>
      <c r="HZ32" s="237">
        <v>5.0999999999999996</v>
      </c>
      <c r="IA32" s="237">
        <v>17.7</v>
      </c>
      <c r="IB32" s="237">
        <v>4.7</v>
      </c>
      <c r="IC32" s="237">
        <v>16.899999999999999</v>
      </c>
      <c r="ID32" s="237">
        <v>4.4000000000000004</v>
      </c>
      <c r="IE32" s="237">
        <v>59.573803921568626</v>
      </c>
      <c r="IF32" s="237">
        <v>38.862880120079225</v>
      </c>
      <c r="IG32" s="133"/>
      <c r="IH32" s="161">
        <v>0.45</v>
      </c>
      <c r="II32" s="61">
        <v>1141</v>
      </c>
      <c r="IJ32" s="61">
        <v>1155</v>
      </c>
      <c r="IK32" s="61">
        <v>1015</v>
      </c>
      <c r="IL32" s="61">
        <v>1165</v>
      </c>
      <c r="IM32" s="61">
        <v>1244</v>
      </c>
      <c r="IN32" s="61">
        <v>1199</v>
      </c>
      <c r="IO32" s="61"/>
      <c r="IP32" s="106">
        <v>1153.1666666666667</v>
      </c>
      <c r="IQ32" s="61">
        <v>1834</v>
      </c>
      <c r="IR32" s="61">
        <v>315</v>
      </c>
      <c r="IS32" s="61">
        <v>279</v>
      </c>
      <c r="IT32" s="61">
        <v>325</v>
      </c>
      <c r="IU32" s="61">
        <v>356</v>
      </c>
      <c r="IV32" s="61">
        <v>310</v>
      </c>
      <c r="IW32" s="61">
        <v>352</v>
      </c>
      <c r="IX32" s="61"/>
      <c r="IY32" s="106">
        <v>322.83333333333331</v>
      </c>
      <c r="IZ32" s="61">
        <v>214</v>
      </c>
      <c r="JA32" s="240">
        <v>29.719589187413902</v>
      </c>
      <c r="JB32" s="241">
        <v>0</v>
      </c>
      <c r="JC32" s="90">
        <v>1</v>
      </c>
      <c r="JD32" s="261">
        <v>0</v>
      </c>
      <c r="JE32" s="261">
        <v>0</v>
      </c>
      <c r="JF32" s="261"/>
      <c r="JG32" s="90">
        <v>0</v>
      </c>
      <c r="JH32" s="90"/>
      <c r="JI32" s="90"/>
      <c r="JJ32" s="90"/>
      <c r="JK32" s="61"/>
      <c r="JL32" s="283"/>
      <c r="JM32" s="243">
        <v>32</v>
      </c>
      <c r="JN32" s="244">
        <v>42234</v>
      </c>
      <c r="JO32" s="69">
        <v>43052</v>
      </c>
      <c r="JP32" s="201">
        <v>0</v>
      </c>
      <c r="JQ32" s="69">
        <v>43052</v>
      </c>
      <c r="JR32" s="245">
        <v>27</v>
      </c>
      <c r="JS32" s="243">
        <v>0</v>
      </c>
      <c r="JT32" s="69">
        <v>43052</v>
      </c>
      <c r="JU32" s="245">
        <v>27</v>
      </c>
      <c r="JV32" s="243">
        <v>0</v>
      </c>
      <c r="JW32" s="246">
        <v>43052</v>
      </c>
      <c r="JX32" s="245">
        <v>27</v>
      </c>
      <c r="JY32" s="245">
        <v>26.89</v>
      </c>
      <c r="JZ32" s="245">
        <v>818</v>
      </c>
      <c r="KA32" s="247"/>
      <c r="KB32" s="245"/>
      <c r="KC32" s="248"/>
      <c r="KD32" s="63">
        <v>0</v>
      </c>
      <c r="KE32" s="263">
        <v>1</v>
      </c>
      <c r="KF32" s="263" t="s">
        <v>390</v>
      </c>
      <c r="KG32" s="250">
        <v>76.599999999999994</v>
      </c>
      <c r="KH32" s="250">
        <v>32.1</v>
      </c>
      <c r="KI32" s="250">
        <v>59</v>
      </c>
      <c r="KJ32" s="251">
        <v>-23.2</v>
      </c>
      <c r="KK32" s="250">
        <v>-19.2</v>
      </c>
      <c r="KL32" s="250">
        <v>66.400000000000006</v>
      </c>
      <c r="KM32" s="250">
        <v>55.7</v>
      </c>
      <c r="KN32" s="250">
        <v>5.0999999999999996</v>
      </c>
      <c r="KO32" s="250"/>
      <c r="KP32" s="250">
        <v>0</v>
      </c>
      <c r="KQ32" s="92"/>
      <c r="KR32" s="93">
        <v>0.51807228915662651</v>
      </c>
      <c r="KS32" s="264">
        <v>65</v>
      </c>
      <c r="KT32" s="265">
        <v>50.6</v>
      </c>
      <c r="KU32" s="264">
        <v>-24.58</v>
      </c>
      <c r="KV32" s="265">
        <v>-33</v>
      </c>
      <c r="KW32" s="265">
        <v>-28.9</v>
      </c>
      <c r="KX32" s="265">
        <v>295</v>
      </c>
      <c r="KY32" s="265">
        <v>-23.7</v>
      </c>
      <c r="KZ32" s="265">
        <v>-20</v>
      </c>
      <c r="LA32" s="265">
        <v>354</v>
      </c>
      <c r="LB32" s="265">
        <v>-28</v>
      </c>
      <c r="LC32" s="265">
        <v>-24.4</v>
      </c>
      <c r="LD32" s="265">
        <v>354</v>
      </c>
      <c r="LE32" s="118">
        <v>42360</v>
      </c>
      <c r="LF32" s="454">
        <v>0</v>
      </c>
      <c r="LG32" s="454"/>
      <c r="LH32" s="455">
        <v>65</v>
      </c>
      <c r="LI32" s="455">
        <v>51.78</v>
      </c>
      <c r="LJ32" s="455">
        <v>-26.19</v>
      </c>
      <c r="LK32" s="455">
        <v>-29.9</v>
      </c>
      <c r="LL32" s="455">
        <v>-28.6</v>
      </c>
      <c r="LM32" s="455">
        <v>324</v>
      </c>
      <c r="LN32" s="455">
        <v>-21.2</v>
      </c>
      <c r="LO32" s="455">
        <v>-20.100000000000001</v>
      </c>
      <c r="LP32" s="455">
        <v>339</v>
      </c>
      <c r="LQ32" s="455">
        <v>-25.5</v>
      </c>
      <c r="LR32" s="455">
        <v>-24.3</v>
      </c>
      <c r="LS32" s="455">
        <v>339</v>
      </c>
      <c r="LT32" s="500">
        <v>47.37</v>
      </c>
      <c r="LU32" s="693">
        <v>-24.1</v>
      </c>
      <c r="LV32" s="500"/>
      <c r="LW32" s="500"/>
      <c r="LX32" s="500">
        <v>-22.5</v>
      </c>
      <c r="LY32" s="500">
        <v>2</v>
      </c>
      <c r="LZ32" s="690">
        <v>61</v>
      </c>
      <c r="MA32" s="455">
        <v>61</v>
      </c>
      <c r="MC32" s="253"/>
      <c r="MD32" s="274"/>
      <c r="ME32" s="581">
        <v>32</v>
      </c>
      <c r="MF32" s="135">
        <v>42221</v>
      </c>
      <c r="MI32" s="584">
        <v>39.962499999999999</v>
      </c>
      <c r="MQ32" s="135"/>
      <c r="MR32" s="585"/>
      <c r="MS32" s="585"/>
      <c r="MT32" s="133">
        <v>0</v>
      </c>
      <c r="MU32" s="585"/>
      <c r="MV32" s="585"/>
      <c r="MW32" s="585"/>
      <c r="MX32" s="585"/>
      <c r="MY32" s="585"/>
      <c r="MZ32" s="238">
        <v>733.5</v>
      </c>
      <c r="NA32" s="585"/>
      <c r="NB32" s="238">
        <v>3</v>
      </c>
      <c r="ND32" s="876" t="s">
        <v>64</v>
      </c>
      <c r="NE32" s="877" t="s">
        <v>64</v>
      </c>
      <c r="NF32" s="877" t="s">
        <v>64</v>
      </c>
      <c r="NG32" s="877" t="s">
        <v>64</v>
      </c>
      <c r="NH32" s="877" t="s">
        <v>64</v>
      </c>
      <c r="NI32" s="877" t="s">
        <v>64</v>
      </c>
      <c r="NJ32" s="877" t="s">
        <v>64</v>
      </c>
      <c r="NK32" s="877" t="s">
        <v>64</v>
      </c>
      <c r="NL32" s="877" t="s">
        <v>64</v>
      </c>
      <c r="NM32" s="877" t="s">
        <v>64</v>
      </c>
      <c r="NN32" s="877" t="s">
        <v>64</v>
      </c>
      <c r="NO32" s="877" t="s">
        <v>64</v>
      </c>
      <c r="NP32" s="877" t="s">
        <v>64</v>
      </c>
      <c r="NQ32" s="877" t="s">
        <v>64</v>
      </c>
      <c r="NR32" s="877" t="s">
        <v>64</v>
      </c>
      <c r="NS32" s="877" t="s">
        <v>64</v>
      </c>
      <c r="NT32" s="877" t="s">
        <v>64</v>
      </c>
      <c r="NU32" s="877" t="s">
        <v>64</v>
      </c>
      <c r="NV32" s="877" t="s">
        <v>64</v>
      </c>
      <c r="NW32" s="877" t="s">
        <v>64</v>
      </c>
      <c r="NX32" s="877" t="s">
        <v>64</v>
      </c>
      <c r="NY32" s="877" t="s">
        <v>64</v>
      </c>
      <c r="NZ32" s="877" t="s">
        <v>64</v>
      </c>
      <c r="OA32" s="877" t="s">
        <v>64</v>
      </c>
      <c r="OB32" s="877" t="s">
        <v>64</v>
      </c>
      <c r="OC32" s="877" t="s">
        <v>64</v>
      </c>
      <c r="OD32" s="877" t="s">
        <v>64</v>
      </c>
      <c r="OE32" s="877" t="s">
        <v>64</v>
      </c>
      <c r="OF32" s="877" t="s">
        <v>64</v>
      </c>
      <c r="OG32" s="877" t="s">
        <v>64</v>
      </c>
      <c r="OH32" s="877" t="s">
        <v>64</v>
      </c>
      <c r="OI32" s="877" t="s">
        <v>64</v>
      </c>
      <c r="OJ32" s="877" t="s">
        <v>64</v>
      </c>
      <c r="OK32" s="877" t="s">
        <v>64</v>
      </c>
      <c r="OL32" s="877" t="s">
        <v>64</v>
      </c>
    </row>
    <row r="33" spans="1:402" s="221" customFormat="1" x14ac:dyDescent="0.25">
      <c r="A33" s="221">
        <v>32</v>
      </c>
      <c r="B33" s="221">
        <v>0</v>
      </c>
      <c r="C33" s="221">
        <v>0</v>
      </c>
      <c r="D33" s="308">
        <v>1</v>
      </c>
      <c r="E33" s="267">
        <v>33</v>
      </c>
      <c r="F33" s="880">
        <v>33</v>
      </c>
      <c r="G33" s="883"/>
      <c r="H33" s="232" t="s">
        <v>561</v>
      </c>
      <c r="I33" s="639" t="s">
        <v>562</v>
      </c>
      <c r="J33" s="284">
        <v>16978</v>
      </c>
      <c r="K33" s="256">
        <v>69</v>
      </c>
      <c r="L33" s="342">
        <v>53</v>
      </c>
      <c r="M33" s="342">
        <v>155</v>
      </c>
      <c r="N33" s="342">
        <v>22.060353798126947</v>
      </c>
      <c r="O33" s="210">
        <v>1.5037444913785272</v>
      </c>
      <c r="P33" s="208">
        <v>1</v>
      </c>
      <c r="Q33" s="61">
        <v>160</v>
      </c>
      <c r="R33" s="61">
        <v>65</v>
      </c>
      <c r="S33" s="61">
        <v>0</v>
      </c>
      <c r="T33" s="62">
        <v>2</v>
      </c>
      <c r="U33" s="325">
        <v>0</v>
      </c>
      <c r="V33" s="325"/>
      <c r="W33" s="325">
        <v>1</v>
      </c>
      <c r="X33" s="335">
        <v>0</v>
      </c>
      <c r="Y33" s="325">
        <v>0</v>
      </c>
      <c r="Z33" s="325">
        <v>0</v>
      </c>
      <c r="AA33" s="329">
        <v>0</v>
      </c>
      <c r="AB33" s="328">
        <v>0</v>
      </c>
      <c r="AC33" s="61"/>
      <c r="AD33" s="61"/>
      <c r="AE33" s="61"/>
      <c r="AF33" s="592">
        <v>78</v>
      </c>
      <c r="AG33" s="602">
        <v>0.71</v>
      </c>
      <c r="AH33" s="603">
        <v>82</v>
      </c>
      <c r="AI33" s="603">
        <v>1</v>
      </c>
      <c r="AJ33" s="602">
        <v>13.2</v>
      </c>
      <c r="AK33" s="603">
        <v>41</v>
      </c>
      <c r="AL33" s="603"/>
      <c r="AM33" s="605">
        <v>419.9</v>
      </c>
      <c r="AN33" s="214">
        <v>6.0400165876901477</v>
      </c>
      <c r="AO33" s="212"/>
      <c r="AP33" s="212"/>
      <c r="AQ33" s="212"/>
      <c r="AR33" s="212"/>
      <c r="AS33" s="215">
        <v>1.93</v>
      </c>
      <c r="AT33" s="212">
        <v>86</v>
      </c>
      <c r="AU33" s="556">
        <v>42278</v>
      </c>
      <c r="AV33" s="557">
        <v>42340</v>
      </c>
      <c r="AW33" s="211">
        <v>0.71</v>
      </c>
      <c r="AX33" s="211">
        <v>30</v>
      </c>
      <c r="AY33" s="211"/>
      <c r="AZ33" s="602">
        <v>137</v>
      </c>
      <c r="BA33" s="558">
        <v>42304</v>
      </c>
      <c r="BB33" s="65">
        <v>39.81</v>
      </c>
      <c r="BC33" s="217"/>
      <c r="BD33" s="66">
        <v>39.81</v>
      </c>
      <c r="BE33" s="218">
        <v>69.617496493281138</v>
      </c>
      <c r="BF33" s="66">
        <v>80.709999999999994</v>
      </c>
      <c r="BG33" s="68">
        <v>1.599992177584098</v>
      </c>
      <c r="BH33" s="219">
        <v>1.599992177584098</v>
      </c>
      <c r="BI33" s="219">
        <v>1.8427184016155695</v>
      </c>
      <c r="BJ33" s="219">
        <v>1.9069273473089559</v>
      </c>
      <c r="BK33" s="66">
        <v>2.59</v>
      </c>
      <c r="BL33" s="66">
        <v>0.64</v>
      </c>
      <c r="BM33" s="66">
        <v>56</v>
      </c>
      <c r="BN33" s="66">
        <v>1</v>
      </c>
      <c r="BO33" s="571">
        <v>269.8</v>
      </c>
      <c r="BP33" s="66">
        <v>23</v>
      </c>
      <c r="BQ33" s="66">
        <v>89</v>
      </c>
      <c r="BR33" s="66">
        <v>4</v>
      </c>
      <c r="BS33" s="66">
        <v>39</v>
      </c>
      <c r="BT33" s="61" t="s">
        <v>563</v>
      </c>
      <c r="BU33" s="61"/>
      <c r="BV33" s="61">
        <v>0</v>
      </c>
      <c r="BW33" s="61">
        <v>1</v>
      </c>
      <c r="BX33" s="61"/>
      <c r="BY33" s="61">
        <v>0</v>
      </c>
      <c r="BZ33" s="61"/>
      <c r="CA33" s="61"/>
      <c r="CB33" s="61"/>
      <c r="CC33" s="208">
        <v>0</v>
      </c>
      <c r="CD33" s="220">
        <v>0</v>
      </c>
      <c r="CE33" s="220">
        <v>0</v>
      </c>
      <c r="CF33" s="220">
        <v>1</v>
      </c>
      <c r="CG33" s="220">
        <v>0</v>
      </c>
      <c r="CH33" s="220">
        <v>1</v>
      </c>
      <c r="CI33" s="220">
        <v>0</v>
      </c>
      <c r="CJ33" s="114">
        <v>0</v>
      </c>
      <c r="CK33" s="114">
        <v>0</v>
      </c>
      <c r="CL33" s="114">
        <v>0</v>
      </c>
      <c r="CM33" s="114">
        <v>0</v>
      </c>
      <c r="CN33" s="114">
        <v>1</v>
      </c>
      <c r="CO33" s="114">
        <v>1</v>
      </c>
      <c r="CP33" s="326">
        <v>1</v>
      </c>
      <c r="CQ33" s="326">
        <v>0</v>
      </c>
      <c r="CR33" s="326">
        <v>0</v>
      </c>
      <c r="CS33" s="326">
        <v>0</v>
      </c>
      <c r="CT33" s="326">
        <v>0</v>
      </c>
      <c r="CU33" s="326">
        <v>0</v>
      </c>
      <c r="CV33" s="299"/>
      <c r="CW33" s="299"/>
      <c r="CX33" s="299"/>
      <c r="CY33" s="299"/>
      <c r="DE33" s="61">
        <v>0</v>
      </c>
      <c r="DF33" s="90">
        <v>0</v>
      </c>
      <c r="DG33" s="61"/>
      <c r="DH33" s="61"/>
      <c r="DI33" s="61"/>
      <c r="DJ33" s="90">
        <v>1</v>
      </c>
      <c r="DK33" s="90">
        <v>0</v>
      </c>
      <c r="DL33" s="90">
        <v>1</v>
      </c>
      <c r="DM33" s="61" t="s">
        <v>253</v>
      </c>
      <c r="DN33" s="254">
        <v>0</v>
      </c>
      <c r="DO33" s="208">
        <v>0</v>
      </c>
      <c r="DP33" s="208">
        <v>0</v>
      </c>
      <c r="DQ33" s="208">
        <v>0</v>
      </c>
      <c r="DR33" s="208">
        <v>0</v>
      </c>
      <c r="DS33" s="212">
        <v>0</v>
      </c>
      <c r="DT33" s="208">
        <v>0</v>
      </c>
      <c r="DU33" s="208">
        <v>0</v>
      </c>
      <c r="DV33" s="208">
        <v>0</v>
      </c>
      <c r="DW33" s="208">
        <v>1</v>
      </c>
      <c r="DX33" s="208">
        <v>0</v>
      </c>
      <c r="DY33" s="206">
        <v>0</v>
      </c>
      <c r="EB33" s="223">
        <v>0</v>
      </c>
      <c r="EC33" s="223"/>
      <c r="ED33" s="223"/>
      <c r="EE33" s="223"/>
      <c r="EG33" s="258">
        <v>42332</v>
      </c>
      <c r="EH33" s="133">
        <v>2.1</v>
      </c>
      <c r="EI33" s="225">
        <v>117</v>
      </c>
      <c r="EJ33" s="225">
        <v>74</v>
      </c>
      <c r="EK33" s="225">
        <v>124</v>
      </c>
      <c r="EL33" s="225">
        <v>106</v>
      </c>
      <c r="EM33" s="225">
        <v>55</v>
      </c>
      <c r="EN33" s="133" t="s">
        <v>482</v>
      </c>
      <c r="EO33" s="259">
        <v>33</v>
      </c>
      <c r="EP33" s="135">
        <v>42278</v>
      </c>
      <c r="EQ33" s="136" t="s">
        <v>415</v>
      </c>
      <c r="ER33" s="61">
        <v>160</v>
      </c>
      <c r="ES33" s="61">
        <v>65</v>
      </c>
      <c r="ET33" s="61">
        <v>65</v>
      </c>
      <c r="EU33" s="61">
        <v>0</v>
      </c>
      <c r="EV33" s="61"/>
      <c r="EW33" s="61">
        <v>12</v>
      </c>
      <c r="EX33" s="61">
        <v>7</v>
      </c>
      <c r="EY33" s="61">
        <v>43</v>
      </c>
      <c r="EZ33" s="61">
        <v>24</v>
      </c>
      <c r="FA33" s="61">
        <v>15</v>
      </c>
      <c r="FB33" s="61">
        <v>18</v>
      </c>
      <c r="FC33" s="61">
        <v>36</v>
      </c>
      <c r="FD33" s="61">
        <v>19</v>
      </c>
      <c r="FE33" s="133">
        <v>26</v>
      </c>
      <c r="FF33" s="133">
        <v>130</v>
      </c>
      <c r="FG33" s="309"/>
      <c r="FH33" s="91">
        <v>130</v>
      </c>
      <c r="FI33" s="91"/>
      <c r="FJ33" s="227">
        <v>38.75</v>
      </c>
      <c r="FK33" s="227">
        <v>25.769005454162446</v>
      </c>
      <c r="FL33" s="228">
        <v>95.949999999999989</v>
      </c>
      <c r="FM33" s="228">
        <v>22.549999999999997</v>
      </c>
      <c r="FN33" s="228">
        <v>63.807382537468037</v>
      </c>
      <c r="FO33" s="228">
        <v>14.995898657841629</v>
      </c>
      <c r="FP33" s="228">
        <v>76.498176133402822</v>
      </c>
      <c r="FQ33" s="228"/>
      <c r="FR33" s="193">
        <v>0</v>
      </c>
      <c r="FS33" s="230">
        <v>68</v>
      </c>
      <c r="FT33" s="230">
        <v>79.400000000000006</v>
      </c>
      <c r="FU33" s="230">
        <v>200</v>
      </c>
      <c r="FV33" s="229">
        <v>5.4</v>
      </c>
      <c r="FW33" s="229">
        <v>4.8</v>
      </c>
      <c r="FX33" s="229">
        <v>12.592592592592592</v>
      </c>
      <c r="FY33" s="229">
        <v>0.85642317380352639</v>
      </c>
      <c r="FZ33" s="133">
        <v>56.5</v>
      </c>
      <c r="GA33" s="129">
        <v>18.2</v>
      </c>
      <c r="GB33" s="238">
        <v>17.600000000000001</v>
      </c>
      <c r="GC33" s="238">
        <v>10</v>
      </c>
      <c r="GD33" s="238">
        <v>209.6</v>
      </c>
      <c r="GE33" s="238">
        <v>146.9</v>
      </c>
      <c r="GF33" s="238">
        <v>45</v>
      </c>
      <c r="GG33" s="133">
        <v>1</v>
      </c>
      <c r="GH33" s="133">
        <v>1</v>
      </c>
      <c r="GI33" s="133">
        <v>1</v>
      </c>
      <c r="GJ33" s="133">
        <v>1</v>
      </c>
      <c r="GK33" s="231">
        <v>32</v>
      </c>
      <c r="GL33" s="133">
        <v>0</v>
      </c>
      <c r="GM33" s="133">
        <v>0</v>
      </c>
      <c r="GN33" s="133">
        <v>0</v>
      </c>
      <c r="GO33" s="133">
        <v>0</v>
      </c>
      <c r="GP33" s="61">
        <v>49.5</v>
      </c>
      <c r="GQ33" s="106">
        <v>32.917826322091386</v>
      </c>
      <c r="GR33" s="111">
        <v>0.55681818181818177</v>
      </c>
      <c r="GS33" s="61">
        <v>0</v>
      </c>
      <c r="GT33" s="111">
        <v>0.58620689655172409</v>
      </c>
      <c r="GU33" s="62">
        <v>1</v>
      </c>
      <c r="GV33" s="106">
        <v>14.5</v>
      </c>
      <c r="GW33" s="61">
        <v>0</v>
      </c>
      <c r="GX33" s="106">
        <v>25</v>
      </c>
      <c r="GY33" s="61">
        <v>0</v>
      </c>
      <c r="GZ33" s="745">
        <v>37</v>
      </c>
      <c r="HA33" s="133">
        <v>0</v>
      </c>
      <c r="HB33" s="133">
        <v>0.64</v>
      </c>
      <c r="HC33" s="144">
        <v>1</v>
      </c>
      <c r="HD33" s="236">
        <v>87.636590999999996</v>
      </c>
      <c r="HE33" s="236">
        <v>92.018420000000006</v>
      </c>
      <c r="HF33" s="144">
        <v>59.711618999999999</v>
      </c>
      <c r="HG33" s="236">
        <v>120.789114</v>
      </c>
      <c r="HH33" s="125">
        <v>78.381192999999996</v>
      </c>
      <c r="HI33" s="236">
        <v>28.648855000000001</v>
      </c>
      <c r="HJ33" s="144">
        <v>18.590512</v>
      </c>
      <c r="HK33" s="236">
        <v>92.140259</v>
      </c>
      <c r="HL33" s="144">
        <v>59.790681999999997</v>
      </c>
      <c r="HM33" s="236">
        <v>76.281923000000006</v>
      </c>
      <c r="HN33" s="144">
        <v>5.8969769999999997</v>
      </c>
      <c r="HO33" s="144">
        <v>3.8266040000000001</v>
      </c>
      <c r="HP33" s="236">
        <v>115.521216</v>
      </c>
      <c r="HQ33" s="144">
        <v>74.962805000000003</v>
      </c>
      <c r="HR33" s="236">
        <v>37.272288000000003</v>
      </c>
      <c r="HS33" s="144">
        <v>24.186337999999999</v>
      </c>
      <c r="HT33" s="236">
        <v>78.248929000000004</v>
      </c>
      <c r="HU33" s="144">
        <v>50.776465999999999</v>
      </c>
      <c r="HV33" s="236">
        <v>67.735547999999994</v>
      </c>
      <c r="HW33" s="144">
        <v>0</v>
      </c>
      <c r="HX33" s="237">
        <v>0.76181053865499837</v>
      </c>
      <c r="HY33" s="238">
        <v>29.5</v>
      </c>
      <c r="HZ33" s="237">
        <v>6.2</v>
      </c>
      <c r="IA33" s="237">
        <v>24.8</v>
      </c>
      <c r="IB33" s="237">
        <v>6.3</v>
      </c>
      <c r="IC33" s="237">
        <v>22.7</v>
      </c>
      <c r="ID33" s="237">
        <v>5.7</v>
      </c>
      <c r="IE33" s="237">
        <v>98.805333333333323</v>
      </c>
      <c r="IF33" s="237">
        <v>65.706198027535606</v>
      </c>
      <c r="IG33" s="133"/>
      <c r="IH33" s="161">
        <v>0.39</v>
      </c>
      <c r="II33" s="161">
        <v>1076</v>
      </c>
      <c r="IJ33" s="161">
        <v>1160</v>
      </c>
      <c r="IK33" s="161">
        <v>1201</v>
      </c>
      <c r="IL33" s="161">
        <v>1246</v>
      </c>
      <c r="IM33" s="161">
        <v>1277</v>
      </c>
      <c r="IN33" s="161">
        <v>1211</v>
      </c>
      <c r="IO33" s="161"/>
      <c r="IP33" s="106">
        <v>1195.1666666666667</v>
      </c>
      <c r="IQ33" s="161">
        <v>1856</v>
      </c>
      <c r="IR33" s="161">
        <v>350</v>
      </c>
      <c r="IS33" s="161">
        <v>335</v>
      </c>
      <c r="IT33" s="161">
        <v>324</v>
      </c>
      <c r="IU33" s="161">
        <v>296</v>
      </c>
      <c r="IV33" s="161">
        <v>238</v>
      </c>
      <c r="IW33" s="161">
        <v>285</v>
      </c>
      <c r="IX33" s="161"/>
      <c r="IY33" s="106">
        <v>304.66666666666669</v>
      </c>
      <c r="IZ33" s="161">
        <v>208</v>
      </c>
      <c r="JA33" s="240">
        <v>34.945756396604757</v>
      </c>
      <c r="JB33" s="241">
        <v>1</v>
      </c>
      <c r="JC33" s="90">
        <v>1</v>
      </c>
      <c r="JD33" s="261">
        <v>0</v>
      </c>
      <c r="JE33" s="261">
        <v>0</v>
      </c>
      <c r="JF33" s="261"/>
      <c r="JG33" s="90">
        <v>0</v>
      </c>
      <c r="JH33" s="90">
        <v>0</v>
      </c>
      <c r="JI33" s="90">
        <v>0</v>
      </c>
      <c r="JJ33" s="90">
        <v>1</v>
      </c>
      <c r="JK33" s="61" t="s">
        <v>253</v>
      </c>
      <c r="JL33" s="283"/>
      <c r="JM33" s="198">
        <v>33</v>
      </c>
      <c r="JN33" s="244">
        <v>42278</v>
      </c>
      <c r="JO33" s="69">
        <v>43423</v>
      </c>
      <c r="JP33" s="201">
        <v>0</v>
      </c>
      <c r="JQ33" s="69">
        <v>43423</v>
      </c>
      <c r="JR33" s="245">
        <v>37</v>
      </c>
      <c r="JS33" s="243">
        <v>0</v>
      </c>
      <c r="JT33" s="69">
        <v>43423</v>
      </c>
      <c r="JU33" s="245">
        <v>37</v>
      </c>
      <c r="JV33" s="243">
        <v>0</v>
      </c>
      <c r="JW33" s="246">
        <v>43423</v>
      </c>
      <c r="JX33" s="245">
        <v>37</v>
      </c>
      <c r="JY33" s="245">
        <v>37</v>
      </c>
      <c r="JZ33" s="245">
        <v>1145</v>
      </c>
      <c r="KA33" s="247"/>
      <c r="KB33" s="245"/>
      <c r="KC33" s="248"/>
      <c r="KD33" s="63">
        <v>0</v>
      </c>
      <c r="KE33" s="263">
        <v>1</v>
      </c>
      <c r="KF33" s="263" t="s">
        <v>390</v>
      </c>
      <c r="KG33" s="250">
        <v>97.4</v>
      </c>
      <c r="KH33" s="250">
        <v>37.1</v>
      </c>
      <c r="KI33" s="250">
        <v>62.1</v>
      </c>
      <c r="KJ33" s="251">
        <v>-23.5</v>
      </c>
      <c r="KK33" s="250">
        <v>-18.8</v>
      </c>
      <c r="KL33" s="250">
        <v>89.7</v>
      </c>
      <c r="KM33" s="250">
        <v>49.1</v>
      </c>
      <c r="KN33" s="250">
        <v>6.3</v>
      </c>
      <c r="KO33" s="250"/>
      <c r="KP33" s="250">
        <v>0</v>
      </c>
      <c r="KQ33" s="92"/>
      <c r="KR33" s="93">
        <v>0.55681818181818177</v>
      </c>
      <c r="KS33" s="264">
        <v>63</v>
      </c>
      <c r="KT33" s="265">
        <v>51.8</v>
      </c>
      <c r="KU33" s="264">
        <v>-24.47</v>
      </c>
      <c r="KV33" s="265">
        <v>-31.2</v>
      </c>
      <c r="KW33" s="265">
        <v>-30.9</v>
      </c>
      <c r="KX33" s="265">
        <v>343</v>
      </c>
      <c r="KY33" s="265">
        <v>-29.6</v>
      </c>
      <c r="KZ33" s="265">
        <v>-27.1</v>
      </c>
      <c r="LA33" s="265">
        <v>294</v>
      </c>
      <c r="LB33" s="265">
        <v>-30</v>
      </c>
      <c r="LC33" s="265">
        <v>-29</v>
      </c>
      <c r="LD33" s="265">
        <v>310</v>
      </c>
      <c r="LE33" s="118">
        <v>42278</v>
      </c>
      <c r="LF33" s="454">
        <v>0</v>
      </c>
      <c r="LG33" s="454"/>
      <c r="LH33" s="455">
        <v>63</v>
      </c>
      <c r="LI33" s="455">
        <v>55.77</v>
      </c>
      <c r="LJ33" s="455">
        <v>-29.74</v>
      </c>
      <c r="LK33" s="455">
        <v>-35.9</v>
      </c>
      <c r="LL33" s="455">
        <v>-35.9</v>
      </c>
      <c r="LM33" s="455">
        <v>391</v>
      </c>
      <c r="LN33" s="455">
        <v>-32.9</v>
      </c>
      <c r="LO33" s="455">
        <v>-31.5</v>
      </c>
      <c r="LP33" s="455">
        <v>375</v>
      </c>
      <c r="LQ33" s="455">
        <v>-34.200000000000003</v>
      </c>
      <c r="LR33" s="455">
        <v>-33.700000000000003</v>
      </c>
      <c r="LS33" s="455">
        <v>391</v>
      </c>
      <c r="LT33" s="500">
        <v>49.19</v>
      </c>
      <c r="LU33" s="693">
        <v>-24.16</v>
      </c>
      <c r="LV33" s="500"/>
      <c r="LW33" s="500"/>
      <c r="LX33" s="500">
        <v>-24.1</v>
      </c>
      <c r="LY33" s="500">
        <v>1</v>
      </c>
      <c r="LZ33" s="690">
        <v>67.735547999999994</v>
      </c>
      <c r="MA33" s="455"/>
      <c r="MC33" s="253">
        <v>39</v>
      </c>
      <c r="MD33" s="274"/>
      <c r="ME33" s="581">
        <v>33</v>
      </c>
      <c r="MF33" s="135">
        <v>42340</v>
      </c>
      <c r="MI33" s="584">
        <v>35.724499999999999</v>
      </c>
      <c r="MQ33" s="135"/>
      <c r="MR33" s="585"/>
      <c r="MS33" s="585"/>
      <c r="MT33" s="133">
        <v>0</v>
      </c>
      <c r="MU33" s="585"/>
      <c r="MV33" s="585"/>
      <c r="MW33" s="585"/>
      <c r="MX33" s="585"/>
      <c r="MY33" s="585"/>
      <c r="MZ33" s="238">
        <v>419.9</v>
      </c>
      <c r="NA33" s="133">
        <v>39</v>
      </c>
      <c r="NB33" s="238">
        <v>4</v>
      </c>
      <c r="ND33" s="876" t="s">
        <v>64</v>
      </c>
      <c r="NE33" s="877" t="s">
        <v>64</v>
      </c>
      <c r="NF33" s="877" t="s">
        <v>64</v>
      </c>
      <c r="NG33" s="877" t="s">
        <v>64</v>
      </c>
      <c r="NH33" s="877" t="s">
        <v>64</v>
      </c>
      <c r="NI33" s="877" t="s">
        <v>64</v>
      </c>
      <c r="NJ33" s="877" t="s">
        <v>64</v>
      </c>
      <c r="NK33" s="877" t="s">
        <v>64</v>
      </c>
      <c r="NL33" s="877" t="s">
        <v>64</v>
      </c>
      <c r="NM33" s="877" t="s">
        <v>64</v>
      </c>
      <c r="NN33" s="877" t="s">
        <v>64</v>
      </c>
      <c r="NO33" s="877" t="s">
        <v>64</v>
      </c>
      <c r="NP33" s="877" t="s">
        <v>64</v>
      </c>
      <c r="NQ33" s="877" t="s">
        <v>64</v>
      </c>
      <c r="NR33" s="877" t="s">
        <v>64</v>
      </c>
      <c r="NS33" s="877" t="s">
        <v>64</v>
      </c>
      <c r="NT33" s="877" t="s">
        <v>64</v>
      </c>
      <c r="NU33" s="877" t="s">
        <v>64</v>
      </c>
      <c r="NV33" s="877" t="s">
        <v>64</v>
      </c>
      <c r="NW33" s="877" t="s">
        <v>64</v>
      </c>
      <c r="NX33" s="877" t="s">
        <v>64</v>
      </c>
      <c r="NY33" s="877" t="s">
        <v>64</v>
      </c>
      <c r="NZ33" s="877" t="s">
        <v>64</v>
      </c>
      <c r="OA33" s="877" t="s">
        <v>64</v>
      </c>
      <c r="OB33" s="877" t="s">
        <v>64</v>
      </c>
      <c r="OC33" s="877" t="s">
        <v>64</v>
      </c>
      <c r="OD33" s="877" t="s">
        <v>64</v>
      </c>
      <c r="OE33" s="877" t="s">
        <v>64</v>
      </c>
      <c r="OF33" s="877" t="s">
        <v>64</v>
      </c>
      <c r="OG33" s="877" t="s">
        <v>64</v>
      </c>
      <c r="OH33" s="877" t="s">
        <v>64</v>
      </c>
      <c r="OI33" s="877" t="s">
        <v>64</v>
      </c>
      <c r="OJ33" s="877" t="s">
        <v>64</v>
      </c>
      <c r="OK33" s="877" t="s">
        <v>64</v>
      </c>
      <c r="OL33" s="877" t="s">
        <v>64</v>
      </c>
    </row>
    <row r="34" spans="1:402" s="221" customFormat="1" x14ac:dyDescent="0.25">
      <c r="A34" s="221">
        <v>33</v>
      </c>
      <c r="B34" s="274">
        <v>0</v>
      </c>
      <c r="C34" s="221">
        <v>1</v>
      </c>
      <c r="D34" s="308">
        <v>2</v>
      </c>
      <c r="E34" s="267">
        <v>34</v>
      </c>
      <c r="F34" s="880">
        <v>34</v>
      </c>
      <c r="G34" s="883"/>
      <c r="H34" s="167" t="s">
        <v>561</v>
      </c>
      <c r="I34" s="639" t="s">
        <v>564</v>
      </c>
      <c r="J34" s="284">
        <v>11361</v>
      </c>
      <c r="K34" s="256">
        <v>84</v>
      </c>
      <c r="L34" s="342">
        <v>46</v>
      </c>
      <c r="M34" s="342">
        <v>165</v>
      </c>
      <c r="N34" s="342">
        <v>16.896235078053262</v>
      </c>
      <c r="O34" s="210">
        <v>1.4815430027498608</v>
      </c>
      <c r="P34" s="208">
        <v>1</v>
      </c>
      <c r="Q34" s="61">
        <v>120</v>
      </c>
      <c r="R34" s="61">
        <v>60</v>
      </c>
      <c r="S34" s="61">
        <v>1</v>
      </c>
      <c r="T34" s="62">
        <v>2</v>
      </c>
      <c r="U34" s="331">
        <v>0</v>
      </c>
      <c r="V34" s="331"/>
      <c r="W34" s="114">
        <v>1</v>
      </c>
      <c r="X34" s="335">
        <v>0</v>
      </c>
      <c r="Y34" s="114">
        <v>1</v>
      </c>
      <c r="Z34" s="114">
        <v>0</v>
      </c>
      <c r="AA34" s="329">
        <v>0</v>
      </c>
      <c r="AB34" s="328">
        <v>0</v>
      </c>
      <c r="AC34" s="61"/>
      <c r="AD34" s="61"/>
      <c r="AE34" s="61"/>
      <c r="AF34" s="592">
        <v>81</v>
      </c>
      <c r="AG34" s="602">
        <v>1.1000000000000001</v>
      </c>
      <c r="AH34" s="603">
        <v>47</v>
      </c>
      <c r="AI34" s="603">
        <v>0</v>
      </c>
      <c r="AJ34" s="608">
        <v>12.4</v>
      </c>
      <c r="AK34" s="608">
        <v>37</v>
      </c>
      <c r="AL34" s="608"/>
      <c r="AM34" s="609">
        <v>3548</v>
      </c>
      <c r="AN34" s="214">
        <v>8.17413934342947</v>
      </c>
      <c r="AO34" s="211">
        <v>137</v>
      </c>
      <c r="AP34" s="212">
        <v>70</v>
      </c>
      <c r="AQ34" s="212">
        <v>50</v>
      </c>
      <c r="AR34" s="212">
        <v>74</v>
      </c>
      <c r="AS34" s="215">
        <v>2.74</v>
      </c>
      <c r="AT34" s="212">
        <v>152</v>
      </c>
      <c r="AU34" s="556">
        <v>42199</v>
      </c>
      <c r="AV34" s="557">
        <v>42177</v>
      </c>
      <c r="AW34" s="211">
        <v>1.1000000000000001</v>
      </c>
      <c r="AX34" s="211">
        <v>70</v>
      </c>
      <c r="AY34" s="211">
        <v>7.9</v>
      </c>
      <c r="AZ34" s="602">
        <v>138</v>
      </c>
      <c r="BA34" s="558">
        <v>42199</v>
      </c>
      <c r="BB34" s="65">
        <v>36.340000000000003</v>
      </c>
      <c r="BC34" s="217">
        <v>303</v>
      </c>
      <c r="BD34" s="66">
        <v>36.340000000000003</v>
      </c>
      <c r="BE34" s="218">
        <v>335.7770398861104</v>
      </c>
      <c r="BF34" s="66">
        <v>166.6</v>
      </c>
      <c r="BG34" s="68">
        <v>1.5603849229720155</v>
      </c>
      <c r="BH34" s="219">
        <v>1.5603849229720155</v>
      </c>
      <c r="BI34" s="219">
        <v>2.5260509961746402</v>
      </c>
      <c r="BJ34" s="219">
        <v>2.2216749970707688</v>
      </c>
      <c r="BK34" s="66">
        <v>2.75</v>
      </c>
      <c r="BL34" s="66">
        <v>1.19</v>
      </c>
      <c r="BM34" s="66">
        <v>96</v>
      </c>
      <c r="BN34" s="66">
        <v>1.19</v>
      </c>
      <c r="BO34" s="571">
        <v>3330</v>
      </c>
      <c r="BP34" s="66">
        <v>46</v>
      </c>
      <c r="BQ34" s="66">
        <v>155</v>
      </c>
      <c r="BR34" s="66">
        <v>52</v>
      </c>
      <c r="BS34" s="66">
        <v>54</v>
      </c>
      <c r="BT34" s="61" t="s">
        <v>565</v>
      </c>
      <c r="BU34" s="61" t="s">
        <v>566</v>
      </c>
      <c r="BV34" s="61">
        <v>0</v>
      </c>
      <c r="BW34" s="61"/>
      <c r="BX34" s="61"/>
      <c r="BY34" s="61">
        <v>0</v>
      </c>
      <c r="BZ34" s="61"/>
      <c r="CA34" s="61"/>
      <c r="CB34" s="61"/>
      <c r="CC34" s="208">
        <v>1</v>
      </c>
      <c r="CD34" s="220">
        <v>0</v>
      </c>
      <c r="CE34" s="220">
        <v>0</v>
      </c>
      <c r="CF34" s="220">
        <v>1</v>
      </c>
      <c r="CG34" s="220">
        <v>1</v>
      </c>
      <c r="CH34" s="220">
        <v>0</v>
      </c>
      <c r="CI34" s="220">
        <v>0</v>
      </c>
      <c r="CJ34" s="114">
        <v>1</v>
      </c>
      <c r="CK34" s="114">
        <v>0</v>
      </c>
      <c r="CL34" s="114">
        <v>1</v>
      </c>
      <c r="CM34" s="114">
        <v>1</v>
      </c>
      <c r="CN34" s="114">
        <v>0</v>
      </c>
      <c r="CO34" s="114">
        <v>0</v>
      </c>
      <c r="CP34" s="326">
        <v>0</v>
      </c>
      <c r="CQ34" s="326">
        <v>1</v>
      </c>
      <c r="CR34" s="326">
        <v>1</v>
      </c>
      <c r="CS34" s="326">
        <v>0</v>
      </c>
      <c r="CT34" s="326">
        <v>1</v>
      </c>
      <c r="CU34" s="326"/>
      <c r="CV34" s="299"/>
      <c r="CW34" s="299"/>
      <c r="CX34" s="299"/>
      <c r="CY34" s="299"/>
      <c r="DE34" s="61">
        <v>0</v>
      </c>
      <c r="DF34" s="90">
        <v>0</v>
      </c>
      <c r="DG34" s="61"/>
      <c r="DH34" s="61"/>
      <c r="DI34" s="61"/>
      <c r="DJ34" s="90">
        <v>1</v>
      </c>
      <c r="DK34" s="90">
        <v>0</v>
      </c>
      <c r="DL34" s="90"/>
      <c r="DM34" s="61"/>
      <c r="DN34" s="254">
        <v>1</v>
      </c>
      <c r="DO34" s="208">
        <v>0</v>
      </c>
      <c r="DP34" s="208">
        <v>0</v>
      </c>
      <c r="DQ34" s="208">
        <v>0</v>
      </c>
      <c r="DR34" s="208">
        <v>3</v>
      </c>
      <c r="DS34" s="212">
        <v>1</v>
      </c>
      <c r="DT34" s="208">
        <v>3</v>
      </c>
      <c r="DU34" s="208">
        <v>0</v>
      </c>
      <c r="DV34" s="208">
        <v>0</v>
      </c>
      <c r="DW34" s="208">
        <v>0</v>
      </c>
      <c r="DX34" s="208">
        <v>1</v>
      </c>
      <c r="DY34" s="206">
        <v>0</v>
      </c>
      <c r="EB34" s="223">
        <v>1</v>
      </c>
      <c r="EC34" s="223">
        <v>1</v>
      </c>
      <c r="ED34" s="223">
        <v>49</v>
      </c>
      <c r="EE34" s="223"/>
      <c r="EG34" s="258">
        <v>42199</v>
      </c>
      <c r="EH34" s="133">
        <v>0.98</v>
      </c>
      <c r="EI34" s="225">
        <v>59</v>
      </c>
      <c r="EJ34" s="225">
        <v>71</v>
      </c>
      <c r="EK34" s="225">
        <v>63</v>
      </c>
      <c r="EL34" s="225">
        <v>76</v>
      </c>
      <c r="EM34" s="225"/>
      <c r="EN34" s="133" t="s">
        <v>567</v>
      </c>
      <c r="EO34" s="267">
        <v>34</v>
      </c>
      <c r="EP34" s="135">
        <v>42199</v>
      </c>
      <c r="EQ34" s="136" t="s">
        <v>415</v>
      </c>
      <c r="ER34" s="61">
        <v>120</v>
      </c>
      <c r="ES34" s="61">
        <v>60</v>
      </c>
      <c r="ET34" s="61">
        <v>100</v>
      </c>
      <c r="EU34" s="61">
        <v>1</v>
      </c>
      <c r="EV34" s="61"/>
      <c r="EW34" s="61">
        <v>7</v>
      </c>
      <c r="EX34" s="61">
        <v>6</v>
      </c>
      <c r="EY34" s="61">
        <v>38</v>
      </c>
      <c r="EZ34" s="61">
        <v>21</v>
      </c>
      <c r="FA34" s="61">
        <v>12</v>
      </c>
      <c r="FB34" s="61">
        <v>22</v>
      </c>
      <c r="FC34" s="61">
        <v>40</v>
      </c>
      <c r="FD34" s="61">
        <v>18</v>
      </c>
      <c r="FE34" s="61">
        <v>27</v>
      </c>
      <c r="FF34" s="61">
        <v>70</v>
      </c>
      <c r="FG34" s="61">
        <v>230</v>
      </c>
      <c r="FH34" s="91">
        <v>86.666666666666671</v>
      </c>
      <c r="FI34" s="91">
        <v>250</v>
      </c>
      <c r="FJ34" s="227">
        <v>58.2</v>
      </c>
      <c r="FK34" s="227">
        <v>39.283368685199285</v>
      </c>
      <c r="FL34" s="228">
        <v>73.400000000000006</v>
      </c>
      <c r="FM34" s="228">
        <v>23.1</v>
      </c>
      <c r="FN34" s="228">
        <v>49.542942637347558</v>
      </c>
      <c r="FO34" s="228">
        <v>15.591852519383222</v>
      </c>
      <c r="FP34" s="228">
        <v>68.528610354223432</v>
      </c>
      <c r="FQ34" s="228"/>
      <c r="FR34" s="193">
        <v>0</v>
      </c>
      <c r="FS34" s="230">
        <v>83.1</v>
      </c>
      <c r="FT34" s="230"/>
      <c r="FU34" s="230">
        <v>120</v>
      </c>
      <c r="FV34" s="229">
        <v>7.3</v>
      </c>
      <c r="FW34" s="229">
        <v>8.5</v>
      </c>
      <c r="FX34" s="229">
        <v>11.383561643835616</v>
      </c>
      <c r="FY34" s="229"/>
      <c r="FZ34" s="133">
        <v>59</v>
      </c>
      <c r="GA34" s="129">
        <v>8.9333333333333336</v>
      </c>
      <c r="GB34" s="238" t="s">
        <v>568</v>
      </c>
      <c r="GC34" s="238" t="s">
        <v>569</v>
      </c>
      <c r="GD34" s="238" t="s">
        <v>570</v>
      </c>
      <c r="GE34" s="238" t="s">
        <v>571</v>
      </c>
      <c r="GF34" s="238" t="s">
        <v>572</v>
      </c>
      <c r="GG34" s="133">
        <v>0</v>
      </c>
      <c r="GH34" s="133">
        <v>1</v>
      </c>
      <c r="GI34" s="133">
        <v>3</v>
      </c>
      <c r="GJ34" s="133">
        <v>1</v>
      </c>
      <c r="GK34" s="231">
        <v>17</v>
      </c>
      <c r="GL34" s="133">
        <v>0</v>
      </c>
      <c r="GM34" s="133">
        <v>0</v>
      </c>
      <c r="GN34" s="133">
        <v>0</v>
      </c>
      <c r="GO34" s="133">
        <v>0</v>
      </c>
      <c r="GP34" s="61">
        <v>163.25</v>
      </c>
      <c r="GQ34" s="106">
        <v>110.18917419001346</v>
      </c>
      <c r="GR34" s="111">
        <v>0.37743190661478598</v>
      </c>
      <c r="GS34" s="61">
        <v>0</v>
      </c>
      <c r="GT34" s="111">
        <v>0.48</v>
      </c>
      <c r="GU34" s="62">
        <v>0</v>
      </c>
      <c r="GV34" s="106">
        <v>8.4</v>
      </c>
      <c r="GW34" s="61">
        <v>1</v>
      </c>
      <c r="GX34" s="106">
        <v>11</v>
      </c>
      <c r="GY34" s="61">
        <v>1</v>
      </c>
      <c r="GZ34" s="745">
        <v>32</v>
      </c>
      <c r="HA34" s="133">
        <v>18</v>
      </c>
      <c r="HB34" s="133">
        <v>0.49</v>
      </c>
      <c r="HC34" s="144">
        <v>1</v>
      </c>
      <c r="HD34" s="236">
        <v>80.189065999999997</v>
      </c>
      <c r="HE34" s="236">
        <v>84.198519000000005</v>
      </c>
      <c r="HF34" s="144">
        <v>55.362580000000001</v>
      </c>
      <c r="HG34" s="236">
        <v>86.109876</v>
      </c>
      <c r="HH34" s="125">
        <v>56.619343000000001</v>
      </c>
      <c r="HI34" s="236">
        <v>32.775238999999999</v>
      </c>
      <c r="HJ34" s="144">
        <v>21.550519000000001</v>
      </c>
      <c r="HK34" s="236">
        <v>53.334637000000001</v>
      </c>
      <c r="HL34" s="144">
        <v>35.068824999999997</v>
      </c>
      <c r="HM34" s="236">
        <v>61.937887000000003</v>
      </c>
      <c r="HN34" s="144">
        <v>4.0000980000000004</v>
      </c>
      <c r="HO34" s="144">
        <v>2.6301619999999999</v>
      </c>
      <c r="HP34" s="236">
        <v>216.329464</v>
      </c>
      <c r="HQ34" s="144">
        <v>142.24189799999999</v>
      </c>
      <c r="HR34" s="236">
        <v>98.010953000000001</v>
      </c>
      <c r="HS34" s="144">
        <v>64.444592</v>
      </c>
      <c r="HT34" s="236">
        <v>118.318511</v>
      </c>
      <c r="HU34" s="144">
        <v>77.797306000000006</v>
      </c>
      <c r="HV34" s="236">
        <v>54.693663999999998</v>
      </c>
      <c r="HW34" s="144">
        <v>0</v>
      </c>
      <c r="HX34" s="237">
        <v>0.97780327775643305</v>
      </c>
      <c r="HY34" s="238">
        <v>28.1</v>
      </c>
      <c r="HZ34" s="237">
        <v>5.8</v>
      </c>
      <c r="IA34" s="237">
        <v>25.3</v>
      </c>
      <c r="IB34" s="237">
        <v>5.4</v>
      </c>
      <c r="IC34" s="237">
        <v>53.3</v>
      </c>
      <c r="ID34" s="237">
        <v>8.5</v>
      </c>
      <c r="IE34" s="237">
        <v>102.63541149425289</v>
      </c>
      <c r="IF34" s="237">
        <v>69.276025943056297</v>
      </c>
      <c r="IG34" s="133"/>
      <c r="IH34" s="161">
        <v>0.42</v>
      </c>
      <c r="II34" s="61">
        <v>1212</v>
      </c>
      <c r="IJ34" s="61">
        <v>1076</v>
      </c>
      <c r="IK34" s="61">
        <v>934</v>
      </c>
      <c r="IL34" s="61">
        <v>936</v>
      </c>
      <c r="IM34" s="61">
        <v>1030</v>
      </c>
      <c r="IN34" s="61">
        <v>1188</v>
      </c>
      <c r="IO34" s="61"/>
      <c r="IP34" s="106">
        <v>1062.6666666666667</v>
      </c>
      <c r="IQ34" s="61">
        <v>1594</v>
      </c>
      <c r="IR34" s="61">
        <v>411</v>
      </c>
      <c r="IS34" s="61">
        <v>412</v>
      </c>
      <c r="IT34" s="61">
        <v>402</v>
      </c>
      <c r="IU34" s="61">
        <v>363</v>
      </c>
      <c r="IV34" s="61">
        <v>340</v>
      </c>
      <c r="IW34" s="61">
        <v>397</v>
      </c>
      <c r="IX34" s="61"/>
      <c r="IY34" s="106">
        <v>387.5</v>
      </c>
      <c r="IZ34" s="61">
        <v>255</v>
      </c>
      <c r="JA34" s="240">
        <v>28.868096075549882</v>
      </c>
      <c r="JB34" s="241">
        <v>0</v>
      </c>
      <c r="JC34" s="90">
        <v>1</v>
      </c>
      <c r="JD34" s="261">
        <v>0</v>
      </c>
      <c r="JE34" s="261">
        <v>0</v>
      </c>
      <c r="JF34" s="261"/>
      <c r="JG34" s="90">
        <v>0</v>
      </c>
      <c r="JH34" s="90">
        <v>0</v>
      </c>
      <c r="JI34" s="90">
        <v>0</v>
      </c>
      <c r="JJ34" s="90"/>
      <c r="JK34" s="61"/>
      <c r="JL34" s="283"/>
      <c r="JM34" s="198">
        <v>34</v>
      </c>
      <c r="JN34" s="244">
        <v>42199</v>
      </c>
      <c r="JO34" s="69">
        <v>43437</v>
      </c>
      <c r="JP34" s="201">
        <v>0</v>
      </c>
      <c r="JQ34" s="69">
        <v>43437</v>
      </c>
      <c r="JR34" s="245">
        <v>40</v>
      </c>
      <c r="JS34" s="243">
        <v>1</v>
      </c>
      <c r="JT34" s="69">
        <v>43000</v>
      </c>
      <c r="JU34" s="245">
        <v>26</v>
      </c>
      <c r="JV34" s="243">
        <v>1</v>
      </c>
      <c r="JW34" s="246">
        <v>43000</v>
      </c>
      <c r="JX34" s="245">
        <v>26</v>
      </c>
      <c r="JY34" s="245">
        <v>40</v>
      </c>
      <c r="JZ34" s="245">
        <v>1238</v>
      </c>
      <c r="KA34" s="247"/>
      <c r="KB34" s="245"/>
      <c r="KC34" s="248"/>
      <c r="KD34" s="63">
        <v>1</v>
      </c>
      <c r="KE34" s="249">
        <v>1</v>
      </c>
      <c r="KF34" s="249" t="s">
        <v>421</v>
      </c>
      <c r="KG34" s="311">
        <v>69.173333333333332</v>
      </c>
      <c r="KH34" s="311">
        <v>31.923333333333332</v>
      </c>
      <c r="KI34" s="311">
        <v>52.483333333333327</v>
      </c>
      <c r="KJ34" s="312">
        <v>-14.186666666666667</v>
      </c>
      <c r="KK34" s="311">
        <v>-10.433333333333332</v>
      </c>
      <c r="KL34" s="311">
        <v>85.406666666666652</v>
      </c>
      <c r="KM34" s="311">
        <v>41.033333333333331</v>
      </c>
      <c r="KN34" s="311">
        <v>5.0666666666666673</v>
      </c>
      <c r="KO34" s="250"/>
      <c r="KP34" s="250">
        <v>1</v>
      </c>
      <c r="KQ34" s="92"/>
      <c r="KR34" s="93">
        <v>0.37743190661478598</v>
      </c>
      <c r="KS34" s="264"/>
      <c r="KT34" s="265"/>
      <c r="KU34" s="264"/>
      <c r="KV34" s="265"/>
      <c r="KW34" s="265"/>
      <c r="KX34" s="265"/>
      <c r="KY34" s="265"/>
      <c r="KZ34" s="265"/>
      <c r="LA34" s="265"/>
      <c r="LB34" s="265"/>
      <c r="LC34" s="265"/>
      <c r="LD34" s="265"/>
      <c r="LE34" s="118">
        <v>42199</v>
      </c>
      <c r="LF34" s="454">
        <v>1</v>
      </c>
      <c r="LG34" s="454"/>
      <c r="LH34" s="455"/>
      <c r="LI34" s="455"/>
      <c r="LJ34" s="455"/>
      <c r="LK34" s="455"/>
      <c r="LL34" s="455"/>
      <c r="LM34" s="455"/>
      <c r="LN34" s="455"/>
      <c r="LO34" s="455"/>
      <c r="LP34" s="455"/>
      <c r="LQ34" s="455"/>
      <c r="LR34" s="455"/>
      <c r="LS34" s="455"/>
      <c r="LT34" s="500"/>
      <c r="LU34" s="500"/>
      <c r="LV34" s="500">
        <v>-11.4</v>
      </c>
      <c r="LW34" s="500">
        <v>1</v>
      </c>
      <c r="LX34" s="500">
        <v>-12.2</v>
      </c>
      <c r="LY34" s="500">
        <v>1</v>
      </c>
      <c r="LZ34" s="690">
        <v>54.693663999999998</v>
      </c>
      <c r="MA34" s="454"/>
      <c r="MC34" s="253">
        <v>40</v>
      </c>
      <c r="MD34" s="274"/>
      <c r="ME34" s="581">
        <v>34</v>
      </c>
      <c r="MF34" s="135">
        <v>42177</v>
      </c>
      <c r="MI34" s="584">
        <v>98.431799999999996</v>
      </c>
      <c r="MQ34" s="135"/>
      <c r="MR34" s="585"/>
      <c r="MS34" s="585"/>
      <c r="MT34" s="133">
        <v>0</v>
      </c>
      <c r="MU34" s="585"/>
      <c r="MV34" s="585"/>
      <c r="MW34" s="585"/>
      <c r="MX34" s="585"/>
      <c r="MY34" s="585"/>
      <c r="MZ34" s="238">
        <v>3548</v>
      </c>
      <c r="NA34" s="133">
        <v>40</v>
      </c>
      <c r="NB34" s="238">
        <v>6</v>
      </c>
      <c r="ND34" s="876">
        <v>34</v>
      </c>
      <c r="NE34" s="877"/>
      <c r="NF34" s="877" t="s">
        <v>64</v>
      </c>
      <c r="NG34" s="877"/>
      <c r="NH34" s="877" t="s">
        <v>64</v>
      </c>
      <c r="NI34" s="877" t="s">
        <v>64</v>
      </c>
      <c r="NJ34" s="877" t="s">
        <v>64</v>
      </c>
      <c r="NK34" s="877" t="s">
        <v>64</v>
      </c>
      <c r="NL34" s="877" t="s">
        <v>64</v>
      </c>
      <c r="NM34" s="877" t="s">
        <v>64</v>
      </c>
      <c r="NN34" s="877" t="s">
        <v>64</v>
      </c>
      <c r="NO34" s="877" t="s">
        <v>64</v>
      </c>
      <c r="NP34" s="877" t="s">
        <v>64</v>
      </c>
      <c r="NQ34" s="877" t="s">
        <v>64</v>
      </c>
      <c r="NR34" s="877" t="s">
        <v>64</v>
      </c>
      <c r="NS34" s="877" t="s">
        <v>64</v>
      </c>
      <c r="NT34" s="877" t="s">
        <v>64</v>
      </c>
      <c r="NU34" s="877" t="s">
        <v>64</v>
      </c>
      <c r="NV34" s="877" t="s">
        <v>64</v>
      </c>
      <c r="NW34" s="877" t="s">
        <v>64</v>
      </c>
      <c r="NX34" s="877" t="s">
        <v>64</v>
      </c>
      <c r="NY34" s="877" t="s">
        <v>64</v>
      </c>
      <c r="NZ34" s="877" t="s">
        <v>64</v>
      </c>
      <c r="OA34" s="877" t="s">
        <v>64</v>
      </c>
      <c r="OB34" s="877" t="s">
        <v>64</v>
      </c>
      <c r="OC34" s="877" t="s">
        <v>64</v>
      </c>
      <c r="OD34" s="877" t="s">
        <v>64</v>
      </c>
      <c r="OE34" s="877" t="s">
        <v>64</v>
      </c>
      <c r="OF34" s="877" t="s">
        <v>64</v>
      </c>
      <c r="OG34" s="877" t="s">
        <v>64</v>
      </c>
      <c r="OH34" s="877" t="s">
        <v>64</v>
      </c>
      <c r="OI34" s="877" t="s">
        <v>64</v>
      </c>
      <c r="OJ34" s="877" t="s">
        <v>64</v>
      </c>
      <c r="OK34" s="877" t="s">
        <v>64</v>
      </c>
      <c r="OL34" s="877" t="s">
        <v>64</v>
      </c>
    </row>
    <row r="35" spans="1:402" s="286" customFormat="1" ht="16.5" customHeight="1" x14ac:dyDescent="0.25">
      <c r="A35" s="274">
        <v>34</v>
      </c>
      <c r="B35" s="221">
        <v>0</v>
      </c>
      <c r="C35" s="221">
        <v>0</v>
      </c>
      <c r="D35" s="308">
        <v>2</v>
      </c>
      <c r="E35" s="267">
        <v>35</v>
      </c>
      <c r="F35" s="880">
        <v>35</v>
      </c>
      <c r="G35" s="883"/>
      <c r="H35" s="232" t="s">
        <v>573</v>
      </c>
      <c r="I35" s="639" t="s">
        <v>574</v>
      </c>
      <c r="J35" s="284">
        <v>9069</v>
      </c>
      <c r="K35" s="256">
        <v>91</v>
      </c>
      <c r="L35" s="342">
        <v>34</v>
      </c>
      <c r="M35" s="342">
        <v>145</v>
      </c>
      <c r="N35" s="342">
        <v>16.171224732461354</v>
      </c>
      <c r="O35" s="210">
        <v>1.1864150986886846</v>
      </c>
      <c r="P35" s="208">
        <v>1</v>
      </c>
      <c r="Q35" s="61">
        <v>135</v>
      </c>
      <c r="R35" s="61">
        <v>85</v>
      </c>
      <c r="S35" s="61">
        <v>0</v>
      </c>
      <c r="T35" s="62">
        <v>3</v>
      </c>
      <c r="U35" s="331">
        <v>0</v>
      </c>
      <c r="V35" s="331"/>
      <c r="W35" s="114">
        <v>1</v>
      </c>
      <c r="X35" s="335">
        <v>1</v>
      </c>
      <c r="Y35" s="114">
        <v>0</v>
      </c>
      <c r="Z35" s="114">
        <v>0</v>
      </c>
      <c r="AA35" s="329">
        <v>0</v>
      </c>
      <c r="AB35" s="328">
        <v>0</v>
      </c>
      <c r="AC35" s="61"/>
      <c r="AD35" s="133"/>
      <c r="AE35" s="61"/>
      <c r="AF35" s="592"/>
      <c r="AG35" s="602">
        <v>0.88</v>
      </c>
      <c r="AH35" s="603">
        <v>60</v>
      </c>
      <c r="AI35" s="603">
        <v>0</v>
      </c>
      <c r="AJ35" s="602">
        <v>12</v>
      </c>
      <c r="AK35" s="603">
        <v>38</v>
      </c>
      <c r="AL35" s="603"/>
      <c r="AM35" s="605">
        <v>554.1</v>
      </c>
      <c r="AN35" s="214">
        <v>6.3173451758733039</v>
      </c>
      <c r="AO35" s="212"/>
      <c r="AP35" s="212"/>
      <c r="AQ35" s="212"/>
      <c r="AR35" s="212"/>
      <c r="AS35" s="215">
        <v>1.2</v>
      </c>
      <c r="AT35" s="212">
        <v>54</v>
      </c>
      <c r="AU35" s="556">
        <v>42255</v>
      </c>
      <c r="AV35" s="557">
        <v>42254</v>
      </c>
      <c r="AW35" s="211">
        <v>0.88</v>
      </c>
      <c r="AX35" s="211">
        <v>42</v>
      </c>
      <c r="AY35" s="211">
        <v>5.8</v>
      </c>
      <c r="AZ35" s="602">
        <v>141</v>
      </c>
      <c r="BA35" s="558">
        <v>42256</v>
      </c>
      <c r="BB35" s="65">
        <v>29.2</v>
      </c>
      <c r="BC35" s="217"/>
      <c r="BD35" s="66">
        <v>29.2</v>
      </c>
      <c r="BE35" s="218">
        <v>118.03326296098038</v>
      </c>
      <c r="BF35" s="66">
        <v>64.08</v>
      </c>
      <c r="BG35" s="68">
        <v>1.4653828514484182</v>
      </c>
      <c r="BH35" s="219">
        <v>1.4653828514484182</v>
      </c>
      <c r="BI35" s="219">
        <v>2.0720044131087647</v>
      </c>
      <c r="BJ35" s="219">
        <v>1.8067225030761813</v>
      </c>
      <c r="BK35" s="66">
        <v>2.4300000000000002</v>
      </c>
      <c r="BL35" s="66">
        <v>1.2</v>
      </c>
      <c r="BM35" s="66">
        <v>56</v>
      </c>
      <c r="BN35" s="66">
        <v>1.07</v>
      </c>
      <c r="BO35" s="571">
        <v>461.3</v>
      </c>
      <c r="BP35" s="66">
        <v>95</v>
      </c>
      <c r="BQ35" s="66">
        <v>50</v>
      </c>
      <c r="BR35" s="66">
        <v>38</v>
      </c>
      <c r="BS35" s="66">
        <v>16</v>
      </c>
      <c r="BT35" s="69">
        <v>42254</v>
      </c>
      <c r="BU35" s="61" t="s">
        <v>458</v>
      </c>
      <c r="BV35" s="61">
        <v>0</v>
      </c>
      <c r="BW35" s="61">
        <v>1</v>
      </c>
      <c r="BX35" s="61"/>
      <c r="BY35" s="61">
        <v>0</v>
      </c>
      <c r="BZ35" s="61"/>
      <c r="CA35" s="61"/>
      <c r="CB35" s="61"/>
      <c r="CC35" s="208">
        <v>0</v>
      </c>
      <c r="CD35" s="220">
        <v>0</v>
      </c>
      <c r="CE35" s="220">
        <v>0</v>
      </c>
      <c r="CF35" s="220">
        <v>0</v>
      </c>
      <c r="CG35" s="220">
        <v>0</v>
      </c>
      <c r="CH35" s="220">
        <v>0</v>
      </c>
      <c r="CI35" s="220">
        <v>0</v>
      </c>
      <c r="CJ35" s="114">
        <v>1</v>
      </c>
      <c r="CK35" s="114">
        <v>0</v>
      </c>
      <c r="CL35" s="114">
        <v>0</v>
      </c>
      <c r="CM35" s="114">
        <v>0</v>
      </c>
      <c r="CN35" s="114">
        <v>1</v>
      </c>
      <c r="CO35" s="114">
        <v>0</v>
      </c>
      <c r="CP35" s="326">
        <v>1</v>
      </c>
      <c r="CQ35" s="326">
        <v>0</v>
      </c>
      <c r="CR35" s="326">
        <v>0</v>
      </c>
      <c r="CS35" s="326">
        <v>1</v>
      </c>
      <c r="CT35" s="326">
        <v>0</v>
      </c>
      <c r="CU35" s="326">
        <v>0</v>
      </c>
      <c r="CV35" s="299"/>
      <c r="CW35" s="299"/>
      <c r="CX35" s="299"/>
      <c r="CY35" s="299"/>
      <c r="CZ35" s="221"/>
      <c r="DA35" s="221"/>
      <c r="DB35" s="221"/>
      <c r="DC35" s="221"/>
      <c r="DD35" s="221"/>
      <c r="DE35" s="61">
        <v>0</v>
      </c>
      <c r="DF35" s="90">
        <v>0</v>
      </c>
      <c r="DG35" s="61"/>
      <c r="DH35" s="61"/>
      <c r="DI35" s="61"/>
      <c r="DJ35" s="90">
        <v>1</v>
      </c>
      <c r="DK35" s="90">
        <v>0</v>
      </c>
      <c r="DL35" s="90">
        <v>1</v>
      </c>
      <c r="DM35" s="61" t="s">
        <v>253</v>
      </c>
      <c r="DN35" s="254">
        <v>0</v>
      </c>
      <c r="DO35" s="208">
        <v>0</v>
      </c>
      <c r="DP35" s="208">
        <v>0</v>
      </c>
      <c r="DQ35" s="208">
        <v>0</v>
      </c>
      <c r="DR35" s="208">
        <v>1</v>
      </c>
      <c r="DS35" s="212">
        <v>1</v>
      </c>
      <c r="DT35" s="208">
        <v>1</v>
      </c>
      <c r="DU35" s="208">
        <v>0</v>
      </c>
      <c r="DV35" s="208">
        <v>0</v>
      </c>
      <c r="DW35" s="208">
        <v>0</v>
      </c>
      <c r="DX35" s="208">
        <v>0</v>
      </c>
      <c r="DY35" s="206">
        <v>0</v>
      </c>
      <c r="EB35" s="223">
        <v>1</v>
      </c>
      <c r="EC35" s="223">
        <v>1</v>
      </c>
      <c r="ED35" s="223"/>
      <c r="EE35" s="223"/>
      <c r="EG35" s="258">
        <v>42255</v>
      </c>
      <c r="EH35" s="133">
        <v>0.41</v>
      </c>
      <c r="EI35" s="225">
        <v>79</v>
      </c>
      <c r="EJ35" s="225">
        <v>64</v>
      </c>
      <c r="EK35" s="225">
        <v>71</v>
      </c>
      <c r="EL35" s="225">
        <v>78</v>
      </c>
      <c r="EM35" s="225"/>
      <c r="EN35" s="133" t="s">
        <v>567</v>
      </c>
      <c r="EO35" s="267">
        <v>35</v>
      </c>
      <c r="EP35" s="135">
        <v>42254</v>
      </c>
      <c r="EQ35" s="136" t="s">
        <v>383</v>
      </c>
      <c r="ER35" s="61">
        <v>135</v>
      </c>
      <c r="ES35" s="61">
        <v>85</v>
      </c>
      <c r="ET35" s="61">
        <v>74</v>
      </c>
      <c r="EU35" s="133">
        <v>0</v>
      </c>
      <c r="EV35" s="133"/>
      <c r="EW35" s="133">
        <v>8</v>
      </c>
      <c r="EX35" s="133">
        <v>7</v>
      </c>
      <c r="EY35" s="133">
        <v>42</v>
      </c>
      <c r="EZ35" s="133">
        <v>22</v>
      </c>
      <c r="FA35" s="133">
        <v>13</v>
      </c>
      <c r="FB35" s="133">
        <v>17</v>
      </c>
      <c r="FC35" s="133">
        <v>29</v>
      </c>
      <c r="FD35" s="133">
        <v>20</v>
      </c>
      <c r="FE35" s="133">
        <v>30</v>
      </c>
      <c r="FF35" s="133">
        <v>70</v>
      </c>
      <c r="FG35" s="133">
        <v>300</v>
      </c>
      <c r="FH35" s="91">
        <v>70</v>
      </c>
      <c r="FI35" s="91">
        <v>300</v>
      </c>
      <c r="FJ35" s="227">
        <v>33.25</v>
      </c>
      <c r="FK35" s="227">
        <v>28.025604222965814</v>
      </c>
      <c r="FL35" s="228">
        <v>58.55</v>
      </c>
      <c r="FM35" s="228">
        <v>14.15</v>
      </c>
      <c r="FN35" s="228">
        <v>49.35034969186912</v>
      </c>
      <c r="FO35" s="228">
        <v>11.926685706916279</v>
      </c>
      <c r="FP35" s="228">
        <v>75.83262169086251</v>
      </c>
      <c r="FQ35" s="228"/>
      <c r="FR35" s="193">
        <v>0</v>
      </c>
      <c r="FS35" s="230">
        <v>66.5</v>
      </c>
      <c r="FT35" s="230">
        <v>76.099999999999994</v>
      </c>
      <c r="FU35" s="230">
        <v>210</v>
      </c>
      <c r="FV35" s="229">
        <v>4.0599999999999996</v>
      </c>
      <c r="FW35" s="229">
        <v>6.8</v>
      </c>
      <c r="FX35" s="229">
        <v>16.379310344827587</v>
      </c>
      <c r="FY35" s="229">
        <v>0.87385019710906708</v>
      </c>
      <c r="FZ35" s="133">
        <v>33.700000000000003</v>
      </c>
      <c r="GA35" s="129">
        <v>15.8</v>
      </c>
      <c r="GB35" s="238">
        <v>5.4</v>
      </c>
      <c r="GC35" s="238">
        <v>2.6</v>
      </c>
      <c r="GD35" s="238">
        <v>116.4</v>
      </c>
      <c r="GE35" s="238">
        <v>75.400000000000006</v>
      </c>
      <c r="GF35" s="238">
        <v>24.7</v>
      </c>
      <c r="GG35" s="133">
        <v>0</v>
      </c>
      <c r="GH35" s="133">
        <v>1</v>
      </c>
      <c r="GI35" s="133">
        <v>1</v>
      </c>
      <c r="GJ35" s="133">
        <v>0</v>
      </c>
      <c r="GK35" s="231">
        <v>45</v>
      </c>
      <c r="GL35" s="133">
        <v>1</v>
      </c>
      <c r="GM35" s="133">
        <v>0</v>
      </c>
      <c r="GN35" s="133">
        <v>0</v>
      </c>
      <c r="GO35" s="133">
        <v>0</v>
      </c>
      <c r="GP35" s="61">
        <v>26</v>
      </c>
      <c r="GQ35" s="106">
        <v>21.914758189386802</v>
      </c>
      <c r="GR35" s="111">
        <v>0.53012048192771088</v>
      </c>
      <c r="GS35" s="61">
        <v>0</v>
      </c>
      <c r="GT35" s="111">
        <v>0.70370370370370372</v>
      </c>
      <c r="GU35" s="62">
        <v>1</v>
      </c>
      <c r="GV35" s="106">
        <v>10.5</v>
      </c>
      <c r="GW35" s="61">
        <v>0</v>
      </c>
      <c r="GX35" s="106">
        <v>20</v>
      </c>
      <c r="GY35" s="61">
        <v>0</v>
      </c>
      <c r="GZ35" s="745">
        <v>50</v>
      </c>
      <c r="HA35" s="133">
        <v>9.4</v>
      </c>
      <c r="HB35" s="133">
        <v>0.51</v>
      </c>
      <c r="HC35" s="144">
        <v>1</v>
      </c>
      <c r="HD35" s="236">
        <v>66.403116999999995</v>
      </c>
      <c r="HE35" s="236">
        <v>69.723273000000006</v>
      </c>
      <c r="HF35" s="144">
        <v>55.760278</v>
      </c>
      <c r="HG35" s="236">
        <v>57.615734000000003</v>
      </c>
      <c r="HH35" s="125">
        <v>46.077432000000002</v>
      </c>
      <c r="HI35" s="236">
        <v>16.883756000000002</v>
      </c>
      <c r="HJ35" s="144">
        <v>13.502563</v>
      </c>
      <c r="HK35" s="236">
        <v>40.731979000000003</v>
      </c>
      <c r="HL35" s="144">
        <v>32.574868000000002</v>
      </c>
      <c r="HM35" s="236">
        <v>70.695929000000007</v>
      </c>
      <c r="HN35" s="144">
        <v>3.5029499999999998</v>
      </c>
      <c r="HO35" s="144">
        <v>2.8014389999999998</v>
      </c>
      <c r="HP35" s="236">
        <v>56.653714000000001</v>
      </c>
      <c r="HQ35" s="144">
        <v>45.308069000000003</v>
      </c>
      <c r="HR35" s="236">
        <v>20.116336</v>
      </c>
      <c r="HS35" s="144">
        <v>16.087776999999999</v>
      </c>
      <c r="HT35" s="236">
        <v>36.537377999999997</v>
      </c>
      <c r="HU35" s="144">
        <v>29.220291</v>
      </c>
      <c r="HV35" s="236">
        <v>64.492467000000005</v>
      </c>
      <c r="HW35" s="144">
        <v>0</v>
      </c>
      <c r="HX35" s="237">
        <v>1.2101429272774691</v>
      </c>
      <c r="HY35" s="238">
        <v>19.399999999999999</v>
      </c>
      <c r="HZ35" s="237">
        <v>4.5</v>
      </c>
      <c r="IA35" s="237">
        <v>12.2</v>
      </c>
      <c r="IB35" s="237">
        <v>4.0999999999999996</v>
      </c>
      <c r="IC35" s="237">
        <v>15</v>
      </c>
      <c r="ID35" s="237">
        <v>3.7</v>
      </c>
      <c r="IE35" s="237">
        <v>44.040011851851844</v>
      </c>
      <c r="IF35" s="237">
        <v>37.120238861194693</v>
      </c>
      <c r="IG35" s="133"/>
      <c r="IH35" s="161">
        <v>0.38</v>
      </c>
      <c r="II35" s="61">
        <v>1230</v>
      </c>
      <c r="IJ35" s="61">
        <v>1065</v>
      </c>
      <c r="IK35" s="61">
        <v>894</v>
      </c>
      <c r="IL35" s="61">
        <v>1206</v>
      </c>
      <c r="IM35" s="61">
        <v>1203</v>
      </c>
      <c r="IN35" s="61">
        <v>1272</v>
      </c>
      <c r="IO35" s="61"/>
      <c r="IP35" s="106">
        <v>1145</v>
      </c>
      <c r="IQ35" s="61">
        <v>1757</v>
      </c>
      <c r="IR35" s="61">
        <v>272</v>
      </c>
      <c r="IS35" s="61"/>
      <c r="IT35" s="61">
        <v>282</v>
      </c>
      <c r="IU35" s="61">
        <v>257</v>
      </c>
      <c r="IV35" s="61">
        <v>278</v>
      </c>
      <c r="IW35" s="61">
        <v>291</v>
      </c>
      <c r="IX35" s="61"/>
      <c r="IY35" s="106">
        <v>276</v>
      </c>
      <c r="IZ35" s="61">
        <v>245</v>
      </c>
      <c r="JA35" s="240">
        <v>48.53812009671212</v>
      </c>
      <c r="JB35" s="241">
        <v>1</v>
      </c>
      <c r="JC35" s="90">
        <v>1</v>
      </c>
      <c r="JD35" s="261">
        <v>0</v>
      </c>
      <c r="JE35" s="261">
        <v>0</v>
      </c>
      <c r="JF35" s="261"/>
      <c r="JG35" s="90">
        <v>0</v>
      </c>
      <c r="JH35" s="90">
        <v>0</v>
      </c>
      <c r="JI35" s="90">
        <v>0</v>
      </c>
      <c r="JJ35" s="90">
        <v>1</v>
      </c>
      <c r="JK35" s="61" t="s">
        <v>253</v>
      </c>
      <c r="JL35" s="283"/>
      <c r="JM35" s="198">
        <v>35</v>
      </c>
      <c r="JN35" s="244">
        <v>42255</v>
      </c>
      <c r="JO35" s="69">
        <v>43060</v>
      </c>
      <c r="JP35" s="201">
        <v>0</v>
      </c>
      <c r="JQ35" s="69">
        <v>43060</v>
      </c>
      <c r="JR35" s="245">
        <v>26</v>
      </c>
      <c r="JS35" s="243">
        <v>0</v>
      </c>
      <c r="JT35" s="69">
        <v>43060</v>
      </c>
      <c r="JU35" s="245">
        <v>26</v>
      </c>
      <c r="JV35" s="243">
        <v>0</v>
      </c>
      <c r="JW35" s="246">
        <v>43060</v>
      </c>
      <c r="JX35" s="245">
        <v>26</v>
      </c>
      <c r="JY35" s="245">
        <v>26.47</v>
      </c>
      <c r="JZ35" s="245">
        <v>805</v>
      </c>
      <c r="KA35" s="247"/>
      <c r="KB35" s="245"/>
      <c r="KC35" s="248"/>
      <c r="KD35" s="63">
        <v>0</v>
      </c>
      <c r="KE35" s="263">
        <v>1</v>
      </c>
      <c r="KF35" s="263" t="s">
        <v>390</v>
      </c>
      <c r="KG35" s="250">
        <v>64.400000000000006</v>
      </c>
      <c r="KH35" s="250">
        <v>27.8</v>
      </c>
      <c r="KI35" s="250">
        <v>56.8</v>
      </c>
      <c r="KJ35" s="251">
        <v>-17.95</v>
      </c>
      <c r="KK35" s="250">
        <v>-15.4</v>
      </c>
      <c r="KL35" s="250">
        <v>75.400000000000006</v>
      </c>
      <c r="KM35" s="250">
        <v>21.1</v>
      </c>
      <c r="KN35" s="250">
        <v>4.8</v>
      </c>
      <c r="KO35" s="250"/>
      <c r="KP35" s="250">
        <v>0</v>
      </c>
      <c r="KQ35" s="92"/>
      <c r="KR35" s="93">
        <v>0.53012048192771088</v>
      </c>
      <c r="KS35" s="264">
        <v>57</v>
      </c>
      <c r="KT35" s="265">
        <v>47.7</v>
      </c>
      <c r="KU35" s="264">
        <v>-23.3</v>
      </c>
      <c r="KV35" s="265">
        <v>-28</v>
      </c>
      <c r="KW35" s="265">
        <v>-27.8</v>
      </c>
      <c r="KX35" s="265">
        <v>224</v>
      </c>
      <c r="KY35" s="265">
        <v>-23.8</v>
      </c>
      <c r="KZ35" s="265">
        <v>-20.3</v>
      </c>
      <c r="LA35" s="265">
        <v>384</v>
      </c>
      <c r="LB35" s="265">
        <v>-25</v>
      </c>
      <c r="LC35" s="265">
        <v>-24.1</v>
      </c>
      <c r="LD35" s="265">
        <v>368</v>
      </c>
      <c r="LE35" s="118">
        <v>42254</v>
      </c>
      <c r="LF35" s="454">
        <v>0</v>
      </c>
      <c r="LG35" s="454"/>
      <c r="LH35" s="455">
        <v>57</v>
      </c>
      <c r="LI35" s="455">
        <v>47.05</v>
      </c>
      <c r="LJ35" s="455">
        <v>-24.76</v>
      </c>
      <c r="LK35" s="455">
        <v>-29.4</v>
      </c>
      <c r="LL35" s="455">
        <v>-29.4</v>
      </c>
      <c r="LM35" s="455">
        <v>272</v>
      </c>
      <c r="LN35" s="455">
        <v>-28.1</v>
      </c>
      <c r="LO35" s="455">
        <v>-21.3</v>
      </c>
      <c r="LP35" s="455">
        <v>416</v>
      </c>
      <c r="LQ35" s="455">
        <v>-27.7</v>
      </c>
      <c r="LR35" s="455">
        <v>-25.3</v>
      </c>
      <c r="LS35" s="455">
        <v>416</v>
      </c>
      <c r="LT35" s="500">
        <v>43.51</v>
      </c>
      <c r="LU35" s="693">
        <v>-21.95</v>
      </c>
      <c r="LV35" s="500">
        <v>-6.2</v>
      </c>
      <c r="LW35" s="500">
        <v>2</v>
      </c>
      <c r="LX35" s="500">
        <v>-9.1</v>
      </c>
      <c r="LY35" s="500">
        <v>3</v>
      </c>
      <c r="LZ35" s="690">
        <v>64.492467000000005</v>
      </c>
      <c r="MA35" s="455"/>
      <c r="MC35" s="253"/>
      <c r="MD35" s="274"/>
      <c r="ME35" s="581">
        <v>35</v>
      </c>
      <c r="MF35" s="135">
        <v>42254</v>
      </c>
      <c r="MI35" s="584">
        <v>57.053100000000001</v>
      </c>
      <c r="MQ35" s="135"/>
      <c r="MR35" s="585"/>
      <c r="MS35" s="585"/>
      <c r="MT35" s="133">
        <v>0</v>
      </c>
      <c r="MU35" s="585"/>
      <c r="MV35" s="585"/>
      <c r="MW35" s="585"/>
      <c r="MX35" s="585"/>
      <c r="MY35" s="585"/>
      <c r="MZ35" s="238">
        <v>554.1</v>
      </c>
      <c r="NA35" s="585"/>
      <c r="NB35" s="238">
        <v>4</v>
      </c>
      <c r="ND35" s="876" t="s">
        <v>64</v>
      </c>
      <c r="NE35" s="877" t="s">
        <v>64</v>
      </c>
      <c r="NF35" s="877" t="s">
        <v>64</v>
      </c>
      <c r="NG35" s="877" t="s">
        <v>64</v>
      </c>
      <c r="NH35" s="877" t="s">
        <v>64</v>
      </c>
      <c r="NI35" s="877" t="s">
        <v>64</v>
      </c>
      <c r="NJ35" s="877" t="s">
        <v>64</v>
      </c>
      <c r="NK35" s="877" t="s">
        <v>64</v>
      </c>
      <c r="NL35" s="877" t="s">
        <v>64</v>
      </c>
      <c r="NM35" s="877" t="s">
        <v>64</v>
      </c>
      <c r="NN35" s="877" t="s">
        <v>64</v>
      </c>
      <c r="NO35" s="877" t="s">
        <v>64</v>
      </c>
      <c r="NP35" s="877" t="s">
        <v>64</v>
      </c>
      <c r="NQ35" s="877" t="s">
        <v>64</v>
      </c>
      <c r="NR35" s="877" t="s">
        <v>64</v>
      </c>
      <c r="NS35" s="877" t="s">
        <v>64</v>
      </c>
      <c r="NT35" s="877" t="s">
        <v>64</v>
      </c>
      <c r="NU35" s="877" t="s">
        <v>64</v>
      </c>
      <c r="NV35" s="877" t="s">
        <v>64</v>
      </c>
      <c r="NW35" s="877" t="s">
        <v>64</v>
      </c>
      <c r="NX35" s="877" t="s">
        <v>64</v>
      </c>
      <c r="NY35" s="877" t="s">
        <v>64</v>
      </c>
      <c r="NZ35" s="877" t="s">
        <v>64</v>
      </c>
      <c r="OA35" s="877" t="s">
        <v>64</v>
      </c>
      <c r="OB35" s="877" t="s">
        <v>64</v>
      </c>
      <c r="OC35" s="877" t="s">
        <v>64</v>
      </c>
      <c r="OD35" s="877" t="s">
        <v>64</v>
      </c>
      <c r="OE35" s="877" t="s">
        <v>64</v>
      </c>
      <c r="OF35" s="877" t="s">
        <v>64</v>
      </c>
      <c r="OG35" s="877" t="s">
        <v>64</v>
      </c>
      <c r="OH35" s="877" t="s">
        <v>64</v>
      </c>
      <c r="OI35" s="877" t="s">
        <v>64</v>
      </c>
      <c r="OJ35" s="877" t="s">
        <v>64</v>
      </c>
      <c r="OK35" s="877" t="s">
        <v>64</v>
      </c>
      <c r="OL35" s="877" t="s">
        <v>64</v>
      </c>
    </row>
    <row r="36" spans="1:402" s="286" customFormat="1" ht="16.5" customHeight="1" x14ac:dyDescent="0.25">
      <c r="A36" s="221">
        <v>35</v>
      </c>
      <c r="B36" s="221">
        <v>0</v>
      </c>
      <c r="C36" s="221">
        <v>0</v>
      </c>
      <c r="D36" s="308">
        <v>2</v>
      </c>
      <c r="E36" s="267">
        <v>36</v>
      </c>
      <c r="F36" s="880">
        <v>36</v>
      </c>
      <c r="G36" s="883"/>
      <c r="H36" s="232" t="s">
        <v>527</v>
      </c>
      <c r="I36" s="644" t="s">
        <v>575</v>
      </c>
      <c r="J36" s="313">
        <v>9750</v>
      </c>
      <c r="K36" s="256">
        <v>88</v>
      </c>
      <c r="L36" s="342">
        <v>59</v>
      </c>
      <c r="M36" s="342">
        <v>158</v>
      </c>
      <c r="N36" s="342">
        <v>23.634033007530842</v>
      </c>
      <c r="O36" s="210">
        <v>1.5958968468226813</v>
      </c>
      <c r="P36" s="208">
        <v>1</v>
      </c>
      <c r="Q36" s="61">
        <v>160</v>
      </c>
      <c r="R36" s="61">
        <v>90</v>
      </c>
      <c r="S36" s="61">
        <v>1</v>
      </c>
      <c r="T36" s="62">
        <v>3</v>
      </c>
      <c r="U36" s="331">
        <v>0</v>
      </c>
      <c r="V36" s="331"/>
      <c r="W36" s="114">
        <v>1</v>
      </c>
      <c r="X36" s="335">
        <v>0</v>
      </c>
      <c r="Y36" s="114">
        <v>0</v>
      </c>
      <c r="Z36" s="114">
        <v>0</v>
      </c>
      <c r="AA36" s="329">
        <v>0</v>
      </c>
      <c r="AB36" s="328">
        <v>0</v>
      </c>
      <c r="AC36" s="61"/>
      <c r="AD36" s="133"/>
      <c r="AE36" s="61"/>
      <c r="AF36" s="592">
        <v>118</v>
      </c>
      <c r="AG36" s="602">
        <v>0.88</v>
      </c>
      <c r="AH36" s="603">
        <v>61</v>
      </c>
      <c r="AI36" s="603">
        <v>1</v>
      </c>
      <c r="AJ36" s="602">
        <v>9.9</v>
      </c>
      <c r="AK36" s="603">
        <v>30</v>
      </c>
      <c r="AL36" s="603"/>
      <c r="AM36" s="605">
        <v>6837</v>
      </c>
      <c r="AN36" s="214">
        <v>8.8301043179137935</v>
      </c>
      <c r="AO36" s="212"/>
      <c r="AP36" s="212"/>
      <c r="AQ36" s="212"/>
      <c r="AR36" s="212"/>
      <c r="AS36" s="215" t="s">
        <v>576</v>
      </c>
      <c r="AT36" s="212">
        <v>45</v>
      </c>
      <c r="AU36" s="556">
        <v>42178</v>
      </c>
      <c r="AV36" s="557">
        <v>42178</v>
      </c>
      <c r="AW36" s="211">
        <v>0.88</v>
      </c>
      <c r="AX36" s="211">
        <v>54</v>
      </c>
      <c r="AY36" s="211">
        <v>4.5</v>
      </c>
      <c r="AZ36" s="602">
        <v>140</v>
      </c>
      <c r="BA36" s="558">
        <v>42180</v>
      </c>
      <c r="BB36" s="65">
        <v>58.51</v>
      </c>
      <c r="BC36" s="217">
        <v>1886</v>
      </c>
      <c r="BD36" s="66">
        <v>58.51</v>
      </c>
      <c r="BE36" s="218">
        <v>661.29230113869733</v>
      </c>
      <c r="BF36" s="66">
        <v>85.82</v>
      </c>
      <c r="BG36" s="68">
        <v>1.7672300981107183</v>
      </c>
      <c r="BH36" s="219">
        <v>1.7672300981107183</v>
      </c>
      <c r="BI36" s="219">
        <v>2.82039346661379</v>
      </c>
      <c r="BJ36" s="219">
        <v>1.933588510196653</v>
      </c>
      <c r="BK36" s="66">
        <v>2.04</v>
      </c>
      <c r="BL36" s="66">
        <v>0.9</v>
      </c>
      <c r="BM36" s="66">
        <v>23</v>
      </c>
      <c r="BN36" s="66">
        <v>1.19</v>
      </c>
      <c r="BO36" s="571">
        <v>5058</v>
      </c>
      <c r="BP36" s="66">
        <v>51</v>
      </c>
      <c r="BQ36" s="66">
        <v>49</v>
      </c>
      <c r="BR36" s="66">
        <v>38</v>
      </c>
      <c r="BS36" s="66">
        <v>26</v>
      </c>
      <c r="BT36" s="69">
        <v>42176</v>
      </c>
      <c r="BU36" s="61" t="s">
        <v>577</v>
      </c>
      <c r="BV36" s="61">
        <v>0</v>
      </c>
      <c r="BW36" s="61"/>
      <c r="BX36" s="61"/>
      <c r="BY36" s="61">
        <v>0</v>
      </c>
      <c r="BZ36" s="61"/>
      <c r="CA36" s="61"/>
      <c r="CB36" s="61" t="s">
        <v>578</v>
      </c>
      <c r="CC36" s="208">
        <v>1</v>
      </c>
      <c r="CD36" s="220">
        <v>0</v>
      </c>
      <c r="CE36" s="220">
        <v>0</v>
      </c>
      <c r="CF36" s="220">
        <v>0</v>
      </c>
      <c r="CG36" s="220">
        <v>1</v>
      </c>
      <c r="CH36" s="220">
        <v>0</v>
      </c>
      <c r="CI36" s="220">
        <v>0</v>
      </c>
      <c r="CJ36" s="114">
        <v>0</v>
      </c>
      <c r="CK36" s="114">
        <v>0</v>
      </c>
      <c r="CL36" s="114">
        <v>0</v>
      </c>
      <c r="CM36" s="114">
        <v>0</v>
      </c>
      <c r="CN36" s="114">
        <v>1</v>
      </c>
      <c r="CO36" s="114">
        <v>0</v>
      </c>
      <c r="CP36" s="326">
        <v>0</v>
      </c>
      <c r="CQ36" s="326">
        <v>0</v>
      </c>
      <c r="CR36" s="326">
        <v>0</v>
      </c>
      <c r="CS36" s="326">
        <v>0</v>
      </c>
      <c r="CT36" s="326">
        <v>0</v>
      </c>
      <c r="CU36" s="326"/>
      <c r="CV36" s="299"/>
      <c r="CW36" s="299"/>
      <c r="CX36" s="299"/>
      <c r="CY36" s="299"/>
      <c r="CZ36" s="221"/>
      <c r="DA36" s="221"/>
      <c r="DB36" s="221"/>
      <c r="DC36" s="221"/>
      <c r="DD36" s="221"/>
      <c r="DE36" s="61">
        <v>0</v>
      </c>
      <c r="DF36" s="90">
        <v>1</v>
      </c>
      <c r="DG36" s="61">
        <v>2015</v>
      </c>
      <c r="DH36" s="61">
        <v>0</v>
      </c>
      <c r="DI36" s="61"/>
      <c r="DJ36" s="90">
        <v>1</v>
      </c>
      <c r="DK36" s="90"/>
      <c r="DL36" s="90"/>
      <c r="DM36" s="61"/>
      <c r="DN36" s="254">
        <v>1</v>
      </c>
      <c r="DO36" s="208">
        <v>0</v>
      </c>
      <c r="DP36" s="208">
        <v>0</v>
      </c>
      <c r="DQ36" s="208">
        <v>0</v>
      </c>
      <c r="DR36" s="208">
        <v>2</v>
      </c>
      <c r="DS36" s="212">
        <v>1</v>
      </c>
      <c r="DT36" s="208">
        <v>2</v>
      </c>
      <c r="DU36" s="208">
        <v>0</v>
      </c>
      <c r="DV36" s="208">
        <v>0</v>
      </c>
      <c r="DW36" s="208">
        <v>0</v>
      </c>
      <c r="DX36" s="208">
        <v>0</v>
      </c>
      <c r="DY36" s="206">
        <v>0</v>
      </c>
      <c r="EB36" s="223">
        <v>1</v>
      </c>
      <c r="EC36" s="223">
        <v>1</v>
      </c>
      <c r="ED36" s="223"/>
      <c r="EE36" s="223"/>
      <c r="EG36" s="258">
        <v>42181</v>
      </c>
      <c r="EH36" s="133">
        <v>1.33</v>
      </c>
      <c r="EI36" s="225">
        <v>88</v>
      </c>
      <c r="EJ36" s="225">
        <v>81</v>
      </c>
      <c r="EK36" s="225">
        <v>80</v>
      </c>
      <c r="EL36" s="225">
        <v>72</v>
      </c>
      <c r="EM36" s="225">
        <v>53</v>
      </c>
      <c r="EN36" s="133" t="s">
        <v>579</v>
      </c>
      <c r="EO36" s="267">
        <v>36</v>
      </c>
      <c r="EP36" s="135">
        <v>42181</v>
      </c>
      <c r="EQ36" s="136" t="s">
        <v>383</v>
      </c>
      <c r="ER36" s="61">
        <v>160</v>
      </c>
      <c r="ES36" s="61">
        <v>90</v>
      </c>
      <c r="ET36" s="61">
        <v>100</v>
      </c>
      <c r="EU36" s="133">
        <v>1</v>
      </c>
      <c r="EV36" s="133"/>
      <c r="EW36" s="133">
        <v>10</v>
      </c>
      <c r="EX36" s="133">
        <v>8</v>
      </c>
      <c r="EY36" s="133">
        <v>58</v>
      </c>
      <c r="EZ36" s="133">
        <v>33</v>
      </c>
      <c r="FA36" s="133">
        <v>21</v>
      </c>
      <c r="FB36" s="133">
        <v>24</v>
      </c>
      <c r="FC36" s="133">
        <v>47</v>
      </c>
      <c r="FD36" s="133">
        <v>21</v>
      </c>
      <c r="FE36" s="133">
        <v>40</v>
      </c>
      <c r="FF36" s="133">
        <v>80</v>
      </c>
      <c r="FG36" s="133">
        <v>300</v>
      </c>
      <c r="FH36" s="91">
        <v>86.666666666666671</v>
      </c>
      <c r="FI36" s="91">
        <v>286.66666666666669</v>
      </c>
      <c r="FJ36" s="227">
        <v>126.6</v>
      </c>
      <c r="FK36" s="227">
        <v>79.328435451233403</v>
      </c>
      <c r="FL36" s="228">
        <v>95.25</v>
      </c>
      <c r="FM36" s="228">
        <v>49.95</v>
      </c>
      <c r="FN36" s="228">
        <v>59.684308662954045</v>
      </c>
      <c r="FO36" s="228">
        <v>31.299015409076688</v>
      </c>
      <c r="FP36" s="228">
        <v>47.55905511811023</v>
      </c>
      <c r="FQ36" s="228"/>
      <c r="FR36" s="193">
        <v>1</v>
      </c>
      <c r="FS36" s="230">
        <v>98.333333333333329</v>
      </c>
      <c r="FT36" s="230"/>
      <c r="FU36" s="230">
        <v>156.66666666666666</v>
      </c>
      <c r="FV36" s="229">
        <v>2.8666666666666671</v>
      </c>
      <c r="FW36" s="229">
        <v>6.8000000000000007</v>
      </c>
      <c r="FX36" s="229">
        <v>34.302325581395344</v>
      </c>
      <c r="FY36" s="229"/>
      <c r="FZ36" s="133">
        <v>46.1</v>
      </c>
      <c r="GA36" s="129">
        <v>12.399999999999999</v>
      </c>
      <c r="GB36" s="238" t="s">
        <v>381</v>
      </c>
      <c r="GC36" s="238" t="s">
        <v>381</v>
      </c>
      <c r="GD36" s="238" t="s">
        <v>381</v>
      </c>
      <c r="GE36" s="238" t="s">
        <v>381</v>
      </c>
      <c r="GF36" s="238" t="s">
        <v>381</v>
      </c>
      <c r="GG36" s="133">
        <v>1</v>
      </c>
      <c r="GH36" s="133">
        <v>1</v>
      </c>
      <c r="GI36" s="133">
        <v>1</v>
      </c>
      <c r="GJ36" s="133">
        <v>1</v>
      </c>
      <c r="GK36" s="231">
        <v>22</v>
      </c>
      <c r="GL36" s="133">
        <v>0</v>
      </c>
      <c r="GM36" s="133">
        <v>0</v>
      </c>
      <c r="GN36" s="133">
        <v>0</v>
      </c>
      <c r="GO36" s="133">
        <v>0</v>
      </c>
      <c r="GP36" s="61">
        <v>57.9</v>
      </c>
      <c r="GQ36" s="106">
        <v>36.280540384094898</v>
      </c>
      <c r="GR36" s="111">
        <v>0.33497536945812811</v>
      </c>
      <c r="GS36" s="61">
        <v>1</v>
      </c>
      <c r="GT36" s="111">
        <v>0.81818181818181823</v>
      </c>
      <c r="GU36" s="62">
        <v>1</v>
      </c>
      <c r="GV36" s="106">
        <v>7.75</v>
      </c>
      <c r="GW36" s="61">
        <v>1</v>
      </c>
      <c r="GX36" s="106">
        <v>12.666666666666666</v>
      </c>
      <c r="GY36" s="61">
        <v>1</v>
      </c>
      <c r="GZ36" s="745">
        <v>37</v>
      </c>
      <c r="HA36" s="133">
        <v>23</v>
      </c>
      <c r="HB36" s="133">
        <v>0.53</v>
      </c>
      <c r="HC36" s="144">
        <v>1</v>
      </c>
      <c r="HD36" s="236">
        <v>156.338335</v>
      </c>
      <c r="HE36" s="236">
        <v>164.15525199999999</v>
      </c>
      <c r="HF36" s="144">
        <v>100.95611599999999</v>
      </c>
      <c r="HG36" s="236">
        <v>132.71153100000001</v>
      </c>
      <c r="HH36" s="125">
        <v>81.618105999999997</v>
      </c>
      <c r="HI36" s="236">
        <v>59.142570999999997</v>
      </c>
      <c r="HJ36" s="144">
        <v>36.372909999999997</v>
      </c>
      <c r="HK36" s="236">
        <v>73.568961000000002</v>
      </c>
      <c r="HL36" s="144">
        <v>45.245196</v>
      </c>
      <c r="HM36" s="236">
        <v>55.435243999999997</v>
      </c>
      <c r="HN36" s="144">
        <v>7.3568959999999999</v>
      </c>
      <c r="HO36" s="144">
        <v>4.5245199999999999</v>
      </c>
      <c r="HP36" s="236">
        <v>184.75665900000001</v>
      </c>
      <c r="HQ36" s="144">
        <v>113.62606100000001</v>
      </c>
      <c r="HR36" s="236">
        <v>112.01345999999999</v>
      </c>
      <c r="HS36" s="144">
        <v>68.888711999999998</v>
      </c>
      <c r="HT36" s="236">
        <v>72.743198000000007</v>
      </c>
      <c r="HU36" s="144">
        <v>44.737349000000002</v>
      </c>
      <c r="HV36" s="236">
        <v>39.372436999999998</v>
      </c>
      <c r="HW36" s="144">
        <v>1</v>
      </c>
      <c r="HX36" s="237">
        <v>1.2369328479828929</v>
      </c>
      <c r="HY36" s="238">
        <v>44.9</v>
      </c>
      <c r="HZ36" s="237">
        <v>8.1</v>
      </c>
      <c r="IA36" s="237">
        <v>36.700000000000003</v>
      </c>
      <c r="IB36" s="237">
        <v>7.6</v>
      </c>
      <c r="IC36" s="237">
        <v>35.299999999999997</v>
      </c>
      <c r="ID36" s="237">
        <v>7</v>
      </c>
      <c r="IE36" s="237">
        <v>170.34357860082304</v>
      </c>
      <c r="IF36" s="237">
        <v>106.7384642935821</v>
      </c>
      <c r="IG36" s="133"/>
      <c r="IH36" s="161">
        <v>0.3</v>
      </c>
      <c r="II36" s="61">
        <v>1196</v>
      </c>
      <c r="IJ36" s="61">
        <v>1127</v>
      </c>
      <c r="IK36" s="61">
        <v>1053</v>
      </c>
      <c r="IL36" s="61">
        <v>1188</v>
      </c>
      <c r="IM36" s="61">
        <v>1254</v>
      </c>
      <c r="IN36" s="61">
        <v>1218</v>
      </c>
      <c r="IO36" s="61"/>
      <c r="IP36" s="106">
        <v>1172.6666666666667</v>
      </c>
      <c r="IQ36" s="61">
        <v>1783</v>
      </c>
      <c r="IR36" s="61">
        <v>272</v>
      </c>
      <c r="IS36" s="61">
        <v>259</v>
      </c>
      <c r="IT36" s="61">
        <v>294</v>
      </c>
      <c r="IU36" s="61"/>
      <c r="IV36" s="61">
        <v>309</v>
      </c>
      <c r="IW36" s="61">
        <v>308</v>
      </c>
      <c r="IX36" s="61"/>
      <c r="IY36" s="106">
        <v>288.39999999999998</v>
      </c>
      <c r="IZ36" s="61">
        <v>243</v>
      </c>
      <c r="JA36" s="240">
        <v>51.493018845243469</v>
      </c>
      <c r="JB36" s="241">
        <v>1</v>
      </c>
      <c r="JC36" s="90">
        <v>1</v>
      </c>
      <c r="JD36" s="314">
        <v>6</v>
      </c>
      <c r="JE36" s="168">
        <v>0</v>
      </c>
      <c r="JF36" s="168"/>
      <c r="JG36" s="110" t="s">
        <v>381</v>
      </c>
      <c r="JH36" s="110">
        <v>1</v>
      </c>
      <c r="JI36" s="90">
        <v>1</v>
      </c>
      <c r="JJ36" s="90"/>
      <c r="JK36" s="61"/>
      <c r="JL36" s="283"/>
      <c r="JM36" s="198">
        <v>36</v>
      </c>
      <c r="JN36" s="244">
        <v>42178</v>
      </c>
      <c r="JO36" s="69"/>
      <c r="JP36" s="201"/>
      <c r="JQ36" s="31"/>
      <c r="JR36" s="245"/>
      <c r="JS36" s="243"/>
      <c r="JT36" s="61"/>
      <c r="JU36" s="245"/>
      <c r="JV36" s="243"/>
      <c r="JW36" s="245"/>
      <c r="JX36" s="245"/>
      <c r="JY36" s="245"/>
      <c r="JZ36" s="245"/>
      <c r="KA36" s="247"/>
      <c r="KB36" s="245"/>
      <c r="KC36" s="248"/>
      <c r="KD36" s="63">
        <v>1</v>
      </c>
      <c r="KE36" s="249">
        <v>1</v>
      </c>
      <c r="KF36" s="249" t="s">
        <v>421</v>
      </c>
      <c r="KG36" s="272">
        <v>110.25333333333333</v>
      </c>
      <c r="KH36" s="272">
        <v>67.846666666666678</v>
      </c>
      <c r="KI36" s="272">
        <v>38.43333333333333</v>
      </c>
      <c r="KJ36" s="272">
        <v>-12.416666666666666</v>
      </c>
      <c r="KK36" s="272">
        <v>-10.200000000000001</v>
      </c>
      <c r="KL36" s="272">
        <v>52.316666666666663</v>
      </c>
      <c r="KM36" s="272">
        <v>31</v>
      </c>
      <c r="KN36" s="272">
        <v>4</v>
      </c>
      <c r="KO36" s="250"/>
      <c r="KP36" s="250">
        <v>1</v>
      </c>
      <c r="KQ36" s="92"/>
      <c r="KR36" s="93">
        <v>0.33497536945812811</v>
      </c>
      <c r="KS36" s="264"/>
      <c r="KT36" s="265"/>
      <c r="KU36" s="264"/>
      <c r="KV36" s="265"/>
      <c r="KW36" s="265"/>
      <c r="KX36" s="265"/>
      <c r="KY36" s="265"/>
      <c r="KZ36" s="265"/>
      <c r="LA36" s="265"/>
      <c r="LB36" s="265"/>
      <c r="LC36" s="265"/>
      <c r="LD36" s="265"/>
      <c r="LE36" s="118">
        <v>42181</v>
      </c>
      <c r="LF36" s="454">
        <v>1</v>
      </c>
      <c r="LG36" s="454"/>
      <c r="LH36" s="455"/>
      <c r="LI36" s="455"/>
      <c r="LJ36" s="455"/>
      <c r="LK36" s="455"/>
      <c r="LL36" s="455"/>
      <c r="LM36" s="455"/>
      <c r="LN36" s="455"/>
      <c r="LO36" s="455"/>
      <c r="LP36" s="455"/>
      <c r="LQ36" s="455"/>
      <c r="LR36" s="455"/>
      <c r="LS36" s="455"/>
      <c r="LT36" s="500" t="s">
        <v>381</v>
      </c>
      <c r="LU36" s="500"/>
      <c r="LV36" s="500">
        <v>-2.9</v>
      </c>
      <c r="LW36" s="500">
        <v>1</v>
      </c>
      <c r="LX36" s="500">
        <v>0</v>
      </c>
      <c r="LY36" s="500">
        <v>3</v>
      </c>
      <c r="LZ36" s="690">
        <v>39.372436999999998</v>
      </c>
      <c r="MA36" s="455"/>
      <c r="MC36" s="253"/>
      <c r="MD36" s="274"/>
      <c r="ME36" s="581">
        <v>36</v>
      </c>
      <c r="MF36" s="135">
        <v>42178</v>
      </c>
      <c r="MI36" s="584">
        <v>62.447200000000002</v>
      </c>
      <c r="MQ36" s="135"/>
      <c r="MR36" s="585"/>
      <c r="MS36" s="585"/>
      <c r="MT36" s="133">
        <v>0</v>
      </c>
      <c r="MU36" s="585"/>
      <c r="MV36" s="585"/>
      <c r="MW36" s="585"/>
      <c r="MX36" s="585"/>
      <c r="MY36" s="585"/>
      <c r="MZ36" s="238">
        <v>6837</v>
      </c>
      <c r="NA36" s="585"/>
      <c r="NB36" s="238">
        <v>6</v>
      </c>
      <c r="ND36" s="876" t="s">
        <v>64</v>
      </c>
      <c r="NE36" s="877" t="s">
        <v>64</v>
      </c>
      <c r="NF36" s="877" t="s">
        <v>64</v>
      </c>
      <c r="NG36" s="877" t="s">
        <v>64</v>
      </c>
      <c r="NH36" s="877" t="s">
        <v>64</v>
      </c>
      <c r="NI36" s="877" t="s">
        <v>64</v>
      </c>
      <c r="NJ36" s="877" t="s">
        <v>64</v>
      </c>
      <c r="NK36" s="877" t="s">
        <v>64</v>
      </c>
      <c r="NL36" s="877" t="s">
        <v>64</v>
      </c>
      <c r="NM36" s="877" t="s">
        <v>64</v>
      </c>
      <c r="NN36" s="877" t="s">
        <v>64</v>
      </c>
      <c r="NO36" s="877" t="s">
        <v>64</v>
      </c>
      <c r="NP36" s="877" t="s">
        <v>64</v>
      </c>
      <c r="NQ36" s="877" t="s">
        <v>64</v>
      </c>
      <c r="NR36" s="877" t="s">
        <v>64</v>
      </c>
      <c r="NS36" s="877" t="s">
        <v>64</v>
      </c>
      <c r="NT36" s="877" t="s">
        <v>64</v>
      </c>
      <c r="NU36" s="877" t="s">
        <v>64</v>
      </c>
      <c r="NV36" s="877" t="s">
        <v>64</v>
      </c>
      <c r="NW36" s="877" t="s">
        <v>64</v>
      </c>
      <c r="NX36" s="877" t="s">
        <v>64</v>
      </c>
      <c r="NY36" s="877" t="s">
        <v>64</v>
      </c>
      <c r="NZ36" s="877" t="s">
        <v>64</v>
      </c>
      <c r="OA36" s="877" t="s">
        <v>64</v>
      </c>
      <c r="OB36" s="877" t="s">
        <v>64</v>
      </c>
      <c r="OC36" s="877" t="s">
        <v>64</v>
      </c>
      <c r="OD36" s="877" t="s">
        <v>64</v>
      </c>
      <c r="OE36" s="877" t="s">
        <v>64</v>
      </c>
      <c r="OF36" s="877" t="s">
        <v>64</v>
      </c>
      <c r="OG36" s="877" t="s">
        <v>64</v>
      </c>
      <c r="OH36" s="877" t="s">
        <v>64</v>
      </c>
      <c r="OI36" s="877" t="s">
        <v>64</v>
      </c>
      <c r="OJ36" s="877" t="s">
        <v>64</v>
      </c>
      <c r="OK36" s="877" t="s">
        <v>64</v>
      </c>
      <c r="OL36" s="877" t="s">
        <v>64</v>
      </c>
    </row>
    <row r="37" spans="1:402" s="221" customFormat="1" ht="16.5" customHeight="1" x14ac:dyDescent="0.25">
      <c r="A37" s="221">
        <v>36</v>
      </c>
      <c r="B37" s="221">
        <v>0</v>
      </c>
      <c r="C37" s="221">
        <v>1</v>
      </c>
      <c r="D37" s="308">
        <v>2</v>
      </c>
      <c r="E37" s="274">
        <v>37</v>
      </c>
      <c r="F37" s="880">
        <v>37</v>
      </c>
      <c r="G37" s="883"/>
      <c r="H37" s="232" t="s">
        <v>580</v>
      </c>
      <c r="I37" s="167" t="s">
        <v>581</v>
      </c>
      <c r="J37" s="69">
        <v>15988</v>
      </c>
      <c r="K37" s="256">
        <v>71</v>
      </c>
      <c r="L37" s="342">
        <v>50</v>
      </c>
      <c r="M37" s="342">
        <v>147</v>
      </c>
      <c r="N37" s="342">
        <v>23.138507103521682</v>
      </c>
      <c r="O37" s="210">
        <v>1.4116714879448646</v>
      </c>
      <c r="P37" s="208">
        <v>1</v>
      </c>
      <c r="Q37" s="61">
        <v>145</v>
      </c>
      <c r="R37" s="61">
        <v>85</v>
      </c>
      <c r="S37" s="61">
        <v>1</v>
      </c>
      <c r="T37" s="62">
        <v>2</v>
      </c>
      <c r="U37" s="325">
        <v>1</v>
      </c>
      <c r="V37" s="325">
        <v>2</v>
      </c>
      <c r="W37" s="325">
        <v>1</v>
      </c>
      <c r="X37" s="115">
        <v>0</v>
      </c>
      <c r="Y37" s="325">
        <v>1</v>
      </c>
      <c r="Z37" s="325">
        <v>0</v>
      </c>
      <c r="AA37" s="329">
        <v>0</v>
      </c>
      <c r="AB37" s="328">
        <v>0</v>
      </c>
      <c r="AC37" s="61"/>
      <c r="AD37" s="133"/>
      <c r="AE37" s="61"/>
      <c r="AF37" s="592">
        <v>105</v>
      </c>
      <c r="AG37" s="602">
        <v>0.87</v>
      </c>
      <c r="AH37" s="603">
        <v>64</v>
      </c>
      <c r="AI37" s="603">
        <v>1</v>
      </c>
      <c r="AJ37" s="602">
        <v>11.8</v>
      </c>
      <c r="AK37" s="604">
        <v>36</v>
      </c>
      <c r="AL37" s="604"/>
      <c r="AM37" s="605">
        <v>2373</v>
      </c>
      <c r="AN37" s="214">
        <v>7.7719102564357634</v>
      </c>
      <c r="AO37" s="212">
        <v>227</v>
      </c>
      <c r="AP37" s="212">
        <v>181</v>
      </c>
      <c r="AQ37" s="212">
        <v>32</v>
      </c>
      <c r="AR37" s="212">
        <v>71</v>
      </c>
      <c r="AS37" s="215">
        <v>0.01</v>
      </c>
      <c r="AT37" s="212">
        <v>34</v>
      </c>
      <c r="AU37" s="556">
        <v>42111</v>
      </c>
      <c r="AV37" s="557">
        <v>42158</v>
      </c>
      <c r="AW37" s="211">
        <v>0.87</v>
      </c>
      <c r="AX37" s="211">
        <v>48</v>
      </c>
      <c r="AY37" s="211">
        <v>6.5</v>
      </c>
      <c r="AZ37" s="602">
        <v>142</v>
      </c>
      <c r="BA37" s="558">
        <v>42158</v>
      </c>
      <c r="BB37" s="65">
        <v>45.96</v>
      </c>
      <c r="BC37" s="217"/>
      <c r="BD37" s="66">
        <v>45.96</v>
      </c>
      <c r="BE37" s="218">
        <v>712.66130862888338</v>
      </c>
      <c r="BF37" s="66">
        <v>160.9</v>
      </c>
      <c r="BG37" s="68">
        <v>1.6623800200162475</v>
      </c>
      <c r="BH37" s="219">
        <v>1.6623800200162475</v>
      </c>
      <c r="BI37" s="219">
        <v>2.8528831809870669</v>
      </c>
      <c r="BJ37" s="219">
        <v>2.2065560440990297</v>
      </c>
      <c r="BK37" s="66">
        <v>2.37</v>
      </c>
      <c r="BL37" s="66">
        <v>0.92</v>
      </c>
      <c r="BM37" s="66">
        <v>32</v>
      </c>
      <c r="BN37" s="66">
        <v>1.03</v>
      </c>
      <c r="BO37" s="571">
        <v>2495</v>
      </c>
      <c r="BP37" s="66">
        <v>78</v>
      </c>
      <c r="BQ37" s="66">
        <v>41</v>
      </c>
      <c r="BR37" s="66">
        <v>29</v>
      </c>
      <c r="BS37" s="66">
        <v>18</v>
      </c>
      <c r="BT37" s="69">
        <v>42102</v>
      </c>
      <c r="BU37" s="61" t="s">
        <v>582</v>
      </c>
      <c r="BV37" s="61">
        <v>0</v>
      </c>
      <c r="BW37" s="61"/>
      <c r="BX37" s="61"/>
      <c r="BY37" s="61">
        <v>0</v>
      </c>
      <c r="BZ37" s="61"/>
      <c r="CA37" s="61"/>
      <c r="CB37" s="61"/>
      <c r="CC37" s="208">
        <v>1</v>
      </c>
      <c r="CD37" s="220">
        <v>0</v>
      </c>
      <c r="CE37" s="220">
        <v>0</v>
      </c>
      <c r="CF37" s="220">
        <v>0</v>
      </c>
      <c r="CG37" s="220">
        <v>0</v>
      </c>
      <c r="CH37" s="220">
        <v>0</v>
      </c>
      <c r="CI37" s="220">
        <v>0</v>
      </c>
      <c r="CJ37" s="114">
        <v>1</v>
      </c>
      <c r="CK37" s="114">
        <v>0</v>
      </c>
      <c r="CL37" s="114">
        <v>1</v>
      </c>
      <c r="CM37" s="114">
        <v>1</v>
      </c>
      <c r="CN37" s="114">
        <v>1</v>
      </c>
      <c r="CO37" s="114">
        <v>0</v>
      </c>
      <c r="CP37" s="326">
        <v>0</v>
      </c>
      <c r="CQ37" s="326">
        <v>0</v>
      </c>
      <c r="CR37" s="326">
        <v>0</v>
      </c>
      <c r="CS37" s="326">
        <v>0</v>
      </c>
      <c r="CT37" s="326">
        <v>0</v>
      </c>
      <c r="CU37" s="326"/>
      <c r="CV37" s="299"/>
      <c r="CW37" s="299"/>
      <c r="CX37" s="299"/>
      <c r="CY37" s="299"/>
      <c r="DE37" s="61">
        <v>0</v>
      </c>
      <c r="DF37" s="90">
        <v>0</v>
      </c>
      <c r="DG37" s="61"/>
      <c r="DH37" s="61"/>
      <c r="DI37" s="61"/>
      <c r="DJ37" s="90">
        <v>1</v>
      </c>
      <c r="DK37" s="90">
        <v>0</v>
      </c>
      <c r="DL37" s="90"/>
      <c r="DM37" s="61"/>
      <c r="DN37" s="61">
        <v>1</v>
      </c>
      <c r="DO37" s="208">
        <v>0</v>
      </c>
      <c r="DP37" s="208">
        <v>0</v>
      </c>
      <c r="DQ37" s="208">
        <v>0</v>
      </c>
      <c r="DR37" s="208">
        <v>2</v>
      </c>
      <c r="DS37" s="212">
        <v>1</v>
      </c>
      <c r="DT37" s="208">
        <v>2</v>
      </c>
      <c r="DU37" s="208">
        <v>0</v>
      </c>
      <c r="DV37" s="208">
        <v>0</v>
      </c>
      <c r="DW37" s="208">
        <v>0</v>
      </c>
      <c r="DX37" s="208">
        <v>0</v>
      </c>
      <c r="DY37" s="206">
        <v>0</v>
      </c>
      <c r="EB37" s="223">
        <v>0</v>
      </c>
      <c r="EC37" s="223"/>
      <c r="ED37" s="223"/>
      <c r="EE37" s="223"/>
      <c r="EG37" s="69">
        <v>42158</v>
      </c>
      <c r="EH37" s="133">
        <v>1.23</v>
      </c>
      <c r="EI37" s="225">
        <v>84</v>
      </c>
      <c r="EJ37" s="225">
        <v>69</v>
      </c>
      <c r="EK37" s="225">
        <v>102</v>
      </c>
      <c r="EL37" s="225">
        <v>117</v>
      </c>
      <c r="EM37" s="225">
        <v>71</v>
      </c>
      <c r="EN37" s="161" t="s">
        <v>544</v>
      </c>
      <c r="EO37" s="222">
        <v>37</v>
      </c>
      <c r="EP37" s="135">
        <v>42158</v>
      </c>
      <c r="EQ37" s="136" t="s">
        <v>383</v>
      </c>
      <c r="ER37" s="61">
        <v>145</v>
      </c>
      <c r="ES37" s="61">
        <v>85</v>
      </c>
      <c r="ET37" s="61">
        <v>105</v>
      </c>
      <c r="EU37" s="133">
        <v>1</v>
      </c>
      <c r="EV37" s="133"/>
      <c r="EW37" s="133">
        <v>10</v>
      </c>
      <c r="EX37" s="133">
        <v>10</v>
      </c>
      <c r="EY37" s="133">
        <v>46</v>
      </c>
      <c r="EZ37" s="133">
        <v>22</v>
      </c>
      <c r="FA37" s="133">
        <v>18</v>
      </c>
      <c r="FB37" s="133">
        <v>19</v>
      </c>
      <c r="FC37" s="133">
        <v>41</v>
      </c>
      <c r="FD37" s="133">
        <v>15</v>
      </c>
      <c r="FE37" s="133">
        <v>27</v>
      </c>
      <c r="FF37" s="133">
        <v>80</v>
      </c>
      <c r="FG37" s="133">
        <v>250</v>
      </c>
      <c r="FH37" s="91">
        <v>103.33333333333333</v>
      </c>
      <c r="FI37" s="91">
        <v>290</v>
      </c>
      <c r="FJ37" s="227">
        <v>69.849999999999994</v>
      </c>
      <c r="FK37" s="227">
        <v>49.480350489821689</v>
      </c>
      <c r="FL37" s="228">
        <v>101.45</v>
      </c>
      <c r="FM37" s="228">
        <v>28.5</v>
      </c>
      <c r="FN37" s="228">
        <v>71.865161878202017</v>
      </c>
      <c r="FO37" s="228">
        <v>20.188833055975923</v>
      </c>
      <c r="FP37" s="228">
        <v>71.907343518974869</v>
      </c>
      <c r="FQ37" s="228"/>
      <c r="FR37" s="193">
        <v>0</v>
      </c>
      <c r="FS37" s="230">
        <v>117.66666666666667</v>
      </c>
      <c r="FT37" s="230"/>
      <c r="FU37" s="230">
        <v>126.66666666666667</v>
      </c>
      <c r="FV37" s="229">
        <v>6.8999999999999995</v>
      </c>
      <c r="FW37" s="229">
        <v>6.5333333333333341</v>
      </c>
      <c r="FX37" s="229">
        <v>17.05314009661836</v>
      </c>
      <c r="FY37" s="229"/>
      <c r="FZ37" s="232">
        <v>253.5</v>
      </c>
      <c r="GA37" s="129">
        <v>15.299999999999999</v>
      </c>
      <c r="GB37" s="238" t="s">
        <v>583</v>
      </c>
      <c r="GC37" s="238" t="s">
        <v>584</v>
      </c>
      <c r="GD37" s="238" t="s">
        <v>585</v>
      </c>
      <c r="GE37" s="238" t="s">
        <v>586</v>
      </c>
      <c r="GF37" s="238" t="s">
        <v>587</v>
      </c>
      <c r="GG37" s="133">
        <v>1</v>
      </c>
      <c r="GH37" s="133">
        <v>1</v>
      </c>
      <c r="GI37" s="133">
        <v>1</v>
      </c>
      <c r="GJ37" s="133">
        <v>1</v>
      </c>
      <c r="GK37" s="231">
        <v>24</v>
      </c>
      <c r="GL37" s="133">
        <v>0</v>
      </c>
      <c r="GM37" s="133">
        <v>0</v>
      </c>
      <c r="GN37" s="133">
        <v>0</v>
      </c>
      <c r="GO37" s="133">
        <v>0</v>
      </c>
      <c r="GP37" s="61">
        <v>55.05</v>
      </c>
      <c r="GQ37" s="106">
        <v>38.996324902858753</v>
      </c>
      <c r="GR37" s="111">
        <v>0.35766423357664223</v>
      </c>
      <c r="GS37" s="61">
        <v>1</v>
      </c>
      <c r="GT37" s="111">
        <v>0.56000000000000005</v>
      </c>
      <c r="GU37" s="62">
        <v>1</v>
      </c>
      <c r="GV37" s="106">
        <v>8.9499999999999993</v>
      </c>
      <c r="GW37" s="61">
        <v>1</v>
      </c>
      <c r="GX37" s="106">
        <v>14.666666666666666</v>
      </c>
      <c r="GY37" s="61">
        <v>1</v>
      </c>
      <c r="GZ37" s="745">
        <v>39</v>
      </c>
      <c r="HA37" s="133">
        <v>21</v>
      </c>
      <c r="HB37" s="133">
        <v>0.56000000000000005</v>
      </c>
      <c r="HC37" s="144">
        <v>1</v>
      </c>
      <c r="HD37" s="236">
        <v>106</v>
      </c>
      <c r="HE37" s="236">
        <v>111</v>
      </c>
      <c r="HF37" s="270">
        <v>78.630191902222023</v>
      </c>
      <c r="HG37" s="273">
        <v>113.065016</v>
      </c>
      <c r="HH37" s="270">
        <v>80.093008157727951</v>
      </c>
      <c r="HI37" s="273">
        <v>33.832605000000001</v>
      </c>
      <c r="HJ37" s="270">
        <v>23.966344357676363</v>
      </c>
      <c r="HK37" s="273">
        <v>79.232410000000002</v>
      </c>
      <c r="HL37" s="270">
        <v>56.126663091671482</v>
      </c>
      <c r="HM37" s="236">
        <v>70.076858000000001</v>
      </c>
      <c r="HN37" s="270">
        <v>7.5270789999999996</v>
      </c>
      <c r="HO37" s="270">
        <v>5.1967489999999996</v>
      </c>
      <c r="HP37" s="273">
        <v>98.265317999999994</v>
      </c>
      <c r="HQ37" s="270">
        <v>69.609196501557392</v>
      </c>
      <c r="HR37" s="273">
        <v>40.500525000000003</v>
      </c>
      <c r="HS37" s="270">
        <v>28.689766242258923</v>
      </c>
      <c r="HT37" s="273">
        <v>57.764792999999997</v>
      </c>
      <c r="HU37" s="270">
        <v>40.919430259298473</v>
      </c>
      <c r="HV37" s="273">
        <v>58.784517000000001</v>
      </c>
      <c r="HW37" s="144">
        <v>0</v>
      </c>
      <c r="HX37" s="237">
        <v>0.98173603053308722</v>
      </c>
      <c r="HY37" s="238">
        <v>25.1</v>
      </c>
      <c r="HZ37" s="237">
        <v>6.2</v>
      </c>
      <c r="IA37" s="237">
        <v>28</v>
      </c>
      <c r="IB37" s="237">
        <v>6.6</v>
      </c>
      <c r="IC37" s="237">
        <v>21.3</v>
      </c>
      <c r="ID37" s="237">
        <v>5.2</v>
      </c>
      <c r="IE37" s="237">
        <v>94.915784946236556</v>
      </c>
      <c r="IF37" s="237">
        <v>67.236453917771314</v>
      </c>
      <c r="IG37" s="133"/>
      <c r="IH37" s="161">
        <v>0.3</v>
      </c>
      <c r="II37" s="61">
        <v>1205</v>
      </c>
      <c r="IJ37" s="61">
        <v>1279</v>
      </c>
      <c r="IK37" s="61">
        <v>1158</v>
      </c>
      <c r="IL37" s="61">
        <v>1144</v>
      </c>
      <c r="IM37" s="61">
        <v>1223</v>
      </c>
      <c r="IN37" s="61">
        <v>1170</v>
      </c>
      <c r="IO37" s="61"/>
      <c r="IP37" s="106">
        <v>1196.5</v>
      </c>
      <c r="IQ37" s="61">
        <v>1763</v>
      </c>
      <c r="IR37" s="61">
        <v>439</v>
      </c>
      <c r="IS37" s="61">
        <v>434</v>
      </c>
      <c r="IT37" s="61">
        <v>451</v>
      </c>
      <c r="IU37" s="61">
        <v>455</v>
      </c>
      <c r="IV37" s="61">
        <v>460</v>
      </c>
      <c r="IW37" s="61">
        <v>458</v>
      </c>
      <c r="IX37" s="61"/>
      <c r="IY37" s="106">
        <v>449.5</v>
      </c>
      <c r="IZ37" s="61">
        <v>275</v>
      </c>
      <c r="JA37" s="240">
        <v>31.678041084911669</v>
      </c>
      <c r="JB37" s="241">
        <v>0</v>
      </c>
      <c r="JC37" s="90">
        <v>1</v>
      </c>
      <c r="JD37" s="70">
        <v>0</v>
      </c>
      <c r="JE37" s="70">
        <v>0</v>
      </c>
      <c r="JF37" s="70"/>
      <c r="JG37" s="90">
        <v>0</v>
      </c>
      <c r="JH37" s="90">
        <v>0</v>
      </c>
      <c r="JI37" s="90">
        <v>0</v>
      </c>
      <c r="JJ37" s="90"/>
      <c r="JK37" s="61"/>
      <c r="JL37" s="283"/>
      <c r="JM37" s="243">
        <v>37</v>
      </c>
      <c r="JN37" s="244">
        <v>42111</v>
      </c>
      <c r="JO37" s="69">
        <v>43245</v>
      </c>
      <c r="JP37" s="201">
        <v>1</v>
      </c>
      <c r="JQ37" s="69">
        <v>43245</v>
      </c>
      <c r="JR37" s="245">
        <v>37</v>
      </c>
      <c r="JS37" s="243">
        <v>1</v>
      </c>
      <c r="JT37" s="69">
        <v>42637</v>
      </c>
      <c r="JU37" s="245">
        <v>17</v>
      </c>
      <c r="JV37" s="243">
        <v>1</v>
      </c>
      <c r="JW37" s="246">
        <v>42637</v>
      </c>
      <c r="JX37" s="245">
        <v>17</v>
      </c>
      <c r="JY37" s="245">
        <v>37</v>
      </c>
      <c r="JZ37" s="245">
        <v>1133</v>
      </c>
      <c r="KA37" s="247"/>
      <c r="KB37" s="245"/>
      <c r="KC37" s="248"/>
      <c r="KD37" s="63">
        <v>1</v>
      </c>
      <c r="KE37" s="249">
        <v>1</v>
      </c>
      <c r="KF37" s="249" t="s">
        <v>421</v>
      </c>
      <c r="KG37" s="272">
        <v>90.063333333333333</v>
      </c>
      <c r="KH37" s="272">
        <v>44.766666666666673</v>
      </c>
      <c r="KI37" s="272">
        <v>49.77</v>
      </c>
      <c r="KJ37" s="272">
        <v>-15.666666666666666</v>
      </c>
      <c r="KK37" s="272">
        <v>-13.496666666666668</v>
      </c>
      <c r="KL37" s="272">
        <v>53.566666666666663</v>
      </c>
      <c r="KM37" s="272">
        <v>24.599999999999998</v>
      </c>
      <c r="KN37" s="272">
        <v>4.166666666666667</v>
      </c>
      <c r="KO37" s="250"/>
      <c r="KP37" s="250">
        <v>1</v>
      </c>
      <c r="KQ37" s="92"/>
      <c r="KR37" s="93">
        <v>0.35766423357664223</v>
      </c>
      <c r="KS37" s="264"/>
      <c r="KT37" s="265"/>
      <c r="KU37" s="264"/>
      <c r="KV37" s="265"/>
      <c r="KW37" s="265"/>
      <c r="KX37" s="265"/>
      <c r="KY37" s="265"/>
      <c r="KZ37" s="265"/>
      <c r="LA37" s="265"/>
      <c r="LB37" s="265"/>
      <c r="LC37" s="265"/>
      <c r="LD37" s="265"/>
      <c r="LE37" s="118">
        <v>42158</v>
      </c>
      <c r="LF37" s="454">
        <v>1</v>
      </c>
      <c r="LG37" s="454"/>
      <c r="LH37" s="455"/>
      <c r="LI37" s="455"/>
      <c r="LJ37" s="455"/>
      <c r="LK37" s="455"/>
      <c r="LL37" s="455"/>
      <c r="LM37" s="455"/>
      <c r="LN37" s="455"/>
      <c r="LO37" s="455"/>
      <c r="LP37" s="455"/>
      <c r="LQ37" s="455"/>
      <c r="LR37" s="455"/>
      <c r="LS37" s="455"/>
      <c r="LT37" s="500">
        <v>49.076666666666661</v>
      </c>
      <c r="LU37" s="693">
        <v>-23.116666666666664</v>
      </c>
      <c r="LV37" s="500">
        <v>-19.2</v>
      </c>
      <c r="LW37" s="500">
        <v>1</v>
      </c>
      <c r="LX37" s="500">
        <v>-18.3</v>
      </c>
      <c r="LY37" s="500">
        <v>1</v>
      </c>
      <c r="LZ37" s="690">
        <v>58.784517000000001</v>
      </c>
      <c r="MA37" s="455"/>
      <c r="MC37" s="253"/>
      <c r="MD37" s="274"/>
      <c r="ME37" s="581">
        <v>37</v>
      </c>
      <c r="MF37" s="135">
        <v>42158</v>
      </c>
      <c r="MI37" s="584">
        <v>34.025300000000001</v>
      </c>
      <c r="MQ37" s="135">
        <v>42578</v>
      </c>
      <c r="MR37" s="238">
        <v>5.9</v>
      </c>
      <c r="MS37" s="585"/>
      <c r="MT37" s="133">
        <v>1</v>
      </c>
      <c r="MU37" s="133">
        <v>0</v>
      </c>
      <c r="MV37" s="133">
        <v>0</v>
      </c>
      <c r="MW37" s="133">
        <v>0</v>
      </c>
      <c r="MX37" s="133">
        <v>0</v>
      </c>
      <c r="MY37" s="238">
        <v>0</v>
      </c>
      <c r="MZ37" s="238">
        <v>2373</v>
      </c>
      <c r="NA37" s="585"/>
      <c r="NB37" s="238">
        <v>7</v>
      </c>
      <c r="ND37" s="876">
        <v>37</v>
      </c>
      <c r="NE37" s="877" t="s">
        <v>64</v>
      </c>
      <c r="NF37" s="877" t="s">
        <v>64</v>
      </c>
      <c r="NG37" s="877" t="s">
        <v>64</v>
      </c>
      <c r="NH37" s="877" t="s">
        <v>64</v>
      </c>
      <c r="NI37" s="877" t="s">
        <v>64</v>
      </c>
      <c r="NJ37" s="877" t="s">
        <v>64</v>
      </c>
      <c r="NK37" s="877" t="s">
        <v>64</v>
      </c>
      <c r="NL37" s="877" t="s">
        <v>64</v>
      </c>
      <c r="NM37" s="877" t="s">
        <v>64</v>
      </c>
      <c r="NN37" s="877" t="s">
        <v>64</v>
      </c>
      <c r="NO37" s="877" t="s">
        <v>64</v>
      </c>
      <c r="NP37" s="877" t="s">
        <v>64</v>
      </c>
      <c r="NQ37" s="877" t="s">
        <v>64</v>
      </c>
      <c r="NR37" s="877" t="s">
        <v>64</v>
      </c>
      <c r="NS37" s="877" t="s">
        <v>64</v>
      </c>
      <c r="NT37" s="877" t="s">
        <v>64</v>
      </c>
      <c r="NU37" s="877" t="s">
        <v>64</v>
      </c>
      <c r="NV37" s="877" t="s">
        <v>64</v>
      </c>
      <c r="NW37" s="877" t="s">
        <v>64</v>
      </c>
      <c r="NX37" s="877" t="s">
        <v>64</v>
      </c>
      <c r="NY37" s="877" t="s">
        <v>64</v>
      </c>
      <c r="NZ37" s="877" t="s">
        <v>64</v>
      </c>
      <c r="OA37" s="877" t="s">
        <v>64</v>
      </c>
      <c r="OB37" s="877" t="s">
        <v>64</v>
      </c>
      <c r="OC37" s="877" t="s">
        <v>64</v>
      </c>
      <c r="OD37" s="877" t="s">
        <v>64</v>
      </c>
      <c r="OE37" s="877" t="s">
        <v>64</v>
      </c>
      <c r="OF37" s="877" t="s">
        <v>64</v>
      </c>
      <c r="OG37" s="877" t="s">
        <v>64</v>
      </c>
      <c r="OH37" s="877" t="s">
        <v>64</v>
      </c>
      <c r="OI37" s="877" t="s">
        <v>64</v>
      </c>
      <c r="OJ37" s="877" t="s">
        <v>64</v>
      </c>
      <c r="OK37" s="877" t="s">
        <v>64</v>
      </c>
      <c r="OL37" s="877" t="s">
        <v>64</v>
      </c>
    </row>
    <row r="38" spans="1:402" s="221" customFormat="1" x14ac:dyDescent="0.25">
      <c r="A38" s="274">
        <v>37</v>
      </c>
      <c r="B38" s="274">
        <v>0</v>
      </c>
      <c r="C38" s="221">
        <v>1</v>
      </c>
      <c r="D38" s="308">
        <v>2</v>
      </c>
      <c r="E38" s="267">
        <v>38</v>
      </c>
      <c r="F38" s="880">
        <v>38</v>
      </c>
      <c r="G38" s="883"/>
      <c r="H38" s="232" t="s">
        <v>478</v>
      </c>
      <c r="I38" s="167" t="s">
        <v>588</v>
      </c>
      <c r="J38" s="266">
        <v>16971</v>
      </c>
      <c r="K38" s="256">
        <v>68</v>
      </c>
      <c r="L38" s="342">
        <v>80</v>
      </c>
      <c r="M38" s="342">
        <v>184</v>
      </c>
      <c r="N38" s="342">
        <v>23.629489603024574</v>
      </c>
      <c r="O38" s="210">
        <v>2.0284882192289855</v>
      </c>
      <c r="P38" s="208">
        <v>0</v>
      </c>
      <c r="Q38" s="61">
        <v>120</v>
      </c>
      <c r="R38" s="61">
        <v>80</v>
      </c>
      <c r="S38" s="61">
        <v>1</v>
      </c>
      <c r="T38" s="62">
        <v>0</v>
      </c>
      <c r="U38" s="325">
        <v>0</v>
      </c>
      <c r="V38" s="325"/>
      <c r="W38" s="325">
        <v>0</v>
      </c>
      <c r="X38" s="115">
        <v>0</v>
      </c>
      <c r="Y38" s="325">
        <v>1</v>
      </c>
      <c r="Z38" s="325">
        <v>0</v>
      </c>
      <c r="AA38" s="329">
        <v>0</v>
      </c>
      <c r="AB38" s="328">
        <v>0</v>
      </c>
      <c r="AC38" s="61"/>
      <c r="AD38" s="133"/>
      <c r="AE38" s="61"/>
      <c r="AF38" s="592"/>
      <c r="AG38" s="602">
        <v>0.85</v>
      </c>
      <c r="AH38" s="603">
        <v>89</v>
      </c>
      <c r="AI38" s="603">
        <v>1</v>
      </c>
      <c r="AJ38" s="602">
        <v>12.2</v>
      </c>
      <c r="AK38" s="604">
        <v>39</v>
      </c>
      <c r="AL38" s="604"/>
      <c r="AM38" s="605">
        <v>1618</v>
      </c>
      <c r="AN38" s="214">
        <v>7.3889460976184367</v>
      </c>
      <c r="AO38" s="212">
        <v>130</v>
      </c>
      <c r="AP38" s="212">
        <v>69</v>
      </c>
      <c r="AQ38" s="212">
        <v>50</v>
      </c>
      <c r="AR38" s="212">
        <v>55</v>
      </c>
      <c r="AS38" s="215">
        <v>0.43</v>
      </c>
      <c r="AT38" s="212">
        <v>59</v>
      </c>
      <c r="AU38" s="556">
        <v>42128</v>
      </c>
      <c r="AV38" s="557">
        <v>42131</v>
      </c>
      <c r="AW38" s="211">
        <v>0.85</v>
      </c>
      <c r="AX38" s="211">
        <v>23</v>
      </c>
      <c r="AY38" s="211">
        <v>5</v>
      </c>
      <c r="AZ38" s="602">
        <v>143</v>
      </c>
      <c r="BA38" s="558">
        <v>42131</v>
      </c>
      <c r="BB38" s="65">
        <v>37.630000000000003</v>
      </c>
      <c r="BC38" s="217">
        <v>391</v>
      </c>
      <c r="BD38" s="66">
        <v>37.630000000000003</v>
      </c>
      <c r="BE38" s="218">
        <v>690.23499791357892</v>
      </c>
      <c r="BF38" s="66">
        <v>99.99</v>
      </c>
      <c r="BG38" s="68">
        <v>1.5755342183198644</v>
      </c>
      <c r="BH38" s="219">
        <v>1.5755342183198644</v>
      </c>
      <c r="BI38" s="219">
        <v>2.8389969761310709</v>
      </c>
      <c r="BJ38" s="219">
        <v>1.9999565683801925</v>
      </c>
      <c r="BK38" s="66">
        <v>2.5299999999999998</v>
      </c>
      <c r="BL38" s="66">
        <v>0.95</v>
      </c>
      <c r="BM38" s="66">
        <v>173</v>
      </c>
      <c r="BN38" s="66">
        <v>1.02</v>
      </c>
      <c r="BO38" s="571">
        <v>1791</v>
      </c>
      <c r="BP38" s="66">
        <v>67</v>
      </c>
      <c r="BQ38" s="66">
        <v>69</v>
      </c>
      <c r="BR38" s="66">
        <v>10</v>
      </c>
      <c r="BS38" s="66">
        <v>6</v>
      </c>
      <c r="BT38" s="69">
        <v>42088</v>
      </c>
      <c r="BU38" s="61" t="s">
        <v>589</v>
      </c>
      <c r="BV38" s="61">
        <v>0</v>
      </c>
      <c r="BW38" s="61"/>
      <c r="BX38" s="61"/>
      <c r="BY38" s="61">
        <v>0</v>
      </c>
      <c r="BZ38" s="61"/>
      <c r="CA38" s="61">
        <v>0</v>
      </c>
      <c r="CB38" s="61"/>
      <c r="CC38" s="208">
        <v>1</v>
      </c>
      <c r="CD38" s="220">
        <v>0</v>
      </c>
      <c r="CE38" s="220">
        <v>0</v>
      </c>
      <c r="CF38" s="220">
        <v>0</v>
      </c>
      <c r="CG38" s="220">
        <v>0</v>
      </c>
      <c r="CH38" s="220">
        <v>0</v>
      </c>
      <c r="CI38" s="220">
        <v>0</v>
      </c>
      <c r="CJ38" s="114">
        <v>1</v>
      </c>
      <c r="CK38" s="114">
        <v>0</v>
      </c>
      <c r="CL38" s="114">
        <v>0</v>
      </c>
      <c r="CM38" s="114">
        <v>1</v>
      </c>
      <c r="CN38" s="114">
        <v>0</v>
      </c>
      <c r="CO38" s="114">
        <v>0</v>
      </c>
      <c r="CP38" s="326">
        <v>0</v>
      </c>
      <c r="CQ38" s="326">
        <v>1</v>
      </c>
      <c r="CR38" s="326">
        <v>0</v>
      </c>
      <c r="CS38" s="326">
        <v>0</v>
      </c>
      <c r="CT38" s="326">
        <v>0</v>
      </c>
      <c r="CU38" s="326"/>
      <c r="CV38" s="299"/>
      <c r="CW38" s="299"/>
      <c r="CX38" s="299"/>
      <c r="CY38" s="299"/>
      <c r="DE38" s="208">
        <v>0</v>
      </c>
      <c r="DF38" s="308">
        <v>0</v>
      </c>
      <c r="DG38" s="208"/>
      <c r="DH38" s="208"/>
      <c r="DI38" s="208"/>
      <c r="DJ38" s="308">
        <v>1</v>
      </c>
      <c r="DK38" s="308">
        <v>0</v>
      </c>
      <c r="DL38" s="308"/>
      <c r="DM38" s="208"/>
      <c r="DN38" s="61">
        <v>1</v>
      </c>
      <c r="DO38" s="208">
        <v>0</v>
      </c>
      <c r="DP38" s="208">
        <v>0</v>
      </c>
      <c r="DQ38" s="208">
        <v>0</v>
      </c>
      <c r="DR38" s="208">
        <v>1</v>
      </c>
      <c r="DS38" s="212">
        <v>1</v>
      </c>
      <c r="DT38" s="208">
        <v>1</v>
      </c>
      <c r="DU38" s="208">
        <v>0</v>
      </c>
      <c r="DV38" s="208">
        <v>0</v>
      </c>
      <c r="DW38" s="208">
        <v>0</v>
      </c>
      <c r="DX38" s="208">
        <v>0</v>
      </c>
      <c r="DY38" s="206">
        <v>0</v>
      </c>
      <c r="EB38" s="223"/>
      <c r="EC38" s="223"/>
      <c r="ED38" s="223"/>
      <c r="EE38" s="223"/>
      <c r="EG38" s="69">
        <v>42131</v>
      </c>
      <c r="EH38" s="133">
        <v>3.05</v>
      </c>
      <c r="EI38" s="225">
        <v>99</v>
      </c>
      <c r="EJ38" s="225">
        <v>67</v>
      </c>
      <c r="EK38" s="225">
        <v>110</v>
      </c>
      <c r="EL38" s="225">
        <v>115</v>
      </c>
      <c r="EM38" s="225">
        <v>58</v>
      </c>
      <c r="EN38" s="161" t="s">
        <v>403</v>
      </c>
      <c r="EO38" s="259">
        <v>38</v>
      </c>
      <c r="EP38" s="135">
        <v>42131</v>
      </c>
      <c r="EQ38" s="136" t="s">
        <v>383</v>
      </c>
      <c r="ER38" s="61">
        <v>120</v>
      </c>
      <c r="ES38" s="61">
        <v>80</v>
      </c>
      <c r="ET38" s="61">
        <v>55</v>
      </c>
      <c r="EU38" s="133">
        <v>1</v>
      </c>
      <c r="EV38" s="133"/>
      <c r="EW38" s="133">
        <v>12</v>
      </c>
      <c r="EX38" s="133">
        <v>8</v>
      </c>
      <c r="EY38" s="133">
        <v>47</v>
      </c>
      <c r="EZ38" s="133">
        <v>30</v>
      </c>
      <c r="FA38" s="133">
        <v>17</v>
      </c>
      <c r="FB38" s="133">
        <v>15</v>
      </c>
      <c r="FC38" s="133">
        <v>52</v>
      </c>
      <c r="FD38" s="133">
        <v>22</v>
      </c>
      <c r="FE38" s="133">
        <v>38</v>
      </c>
      <c r="FF38" s="133">
        <v>80</v>
      </c>
      <c r="FG38" s="133">
        <v>270</v>
      </c>
      <c r="FH38" s="91">
        <v>90</v>
      </c>
      <c r="FI38" s="91">
        <v>266.66666666666669</v>
      </c>
      <c r="FJ38" s="227">
        <v>94.25</v>
      </c>
      <c r="FK38" s="227">
        <v>46.463173464139608</v>
      </c>
      <c r="FL38" s="228">
        <v>151.19999999999999</v>
      </c>
      <c r="FM38" s="228">
        <v>55.150000000000006</v>
      </c>
      <c r="FN38" s="228">
        <v>74.538268729739073</v>
      </c>
      <c r="FO38" s="228">
        <v>27.187734923578773</v>
      </c>
      <c r="FP38" s="228">
        <v>63.525132275132265</v>
      </c>
      <c r="FQ38" s="228"/>
      <c r="FR38" s="193">
        <v>0</v>
      </c>
      <c r="FS38" s="230">
        <v>69.833333333333329</v>
      </c>
      <c r="FT38" s="230"/>
      <c r="FU38" s="230">
        <v>123.33333333333333</v>
      </c>
      <c r="FV38" s="229">
        <v>7.3</v>
      </c>
      <c r="FW38" s="229">
        <v>11.933333333333335</v>
      </c>
      <c r="FX38" s="229">
        <v>9.5662100456620998</v>
      </c>
      <c r="FY38" s="229"/>
      <c r="FZ38" s="133">
        <v>65.099999999999994</v>
      </c>
      <c r="GA38" s="129">
        <v>13.433333333333332</v>
      </c>
      <c r="GB38" s="238">
        <v>4.4000000000000004</v>
      </c>
      <c r="GC38" s="238">
        <v>2.4</v>
      </c>
      <c r="GD38" s="238">
        <v>105</v>
      </c>
      <c r="GE38" s="238">
        <v>72.400000000000006</v>
      </c>
      <c r="GF38" s="238">
        <v>22.4</v>
      </c>
      <c r="GG38" s="133">
        <v>1</v>
      </c>
      <c r="GH38" s="133">
        <v>1</v>
      </c>
      <c r="GI38" s="133">
        <v>1</v>
      </c>
      <c r="GJ38" s="133">
        <v>1</v>
      </c>
      <c r="GK38" s="231">
        <v>23</v>
      </c>
      <c r="GL38" s="133">
        <v>0</v>
      </c>
      <c r="GM38" s="133">
        <v>0</v>
      </c>
      <c r="GN38" s="133">
        <v>0</v>
      </c>
      <c r="GO38" s="133">
        <v>0</v>
      </c>
      <c r="GP38" s="61">
        <v>59.25</v>
      </c>
      <c r="GQ38" s="106">
        <v>29.208944591514818</v>
      </c>
      <c r="GR38" s="111">
        <v>0.42592592592592587</v>
      </c>
      <c r="GS38" s="61">
        <v>0</v>
      </c>
      <c r="GT38" s="111">
        <v>0.56521739130434778</v>
      </c>
      <c r="GU38" s="62">
        <v>1</v>
      </c>
      <c r="GV38" s="106">
        <v>12.2</v>
      </c>
      <c r="GW38" s="61">
        <v>0</v>
      </c>
      <c r="GX38" s="106">
        <v>28</v>
      </c>
      <c r="GY38" s="61">
        <v>0</v>
      </c>
      <c r="GZ38" s="745">
        <v>33</v>
      </c>
      <c r="HA38" s="133">
        <v>16</v>
      </c>
      <c r="HB38" s="133">
        <v>0.49</v>
      </c>
      <c r="HC38" s="144">
        <v>1</v>
      </c>
      <c r="HD38" s="236">
        <v>108.07408</v>
      </c>
      <c r="HE38" s="236">
        <v>113.477784</v>
      </c>
      <c r="HF38" s="144">
        <v>55.949224000000001</v>
      </c>
      <c r="HG38" s="236">
        <v>131.498085</v>
      </c>
      <c r="HH38" s="125">
        <v>64.833974999999995</v>
      </c>
      <c r="HI38" s="236">
        <v>52.184682000000002</v>
      </c>
      <c r="HJ38" s="144">
        <v>25.729198</v>
      </c>
      <c r="HK38" s="236">
        <v>79.313404000000006</v>
      </c>
      <c r="HL38" s="144">
        <v>39.104776000000001</v>
      </c>
      <c r="HM38" s="236">
        <v>60.315252999999998</v>
      </c>
      <c r="HN38" s="144">
        <v>6.5830120000000001</v>
      </c>
      <c r="HO38" s="144">
        <v>3.2456960000000001</v>
      </c>
      <c r="HP38" s="236">
        <v>161.417846</v>
      </c>
      <c r="HQ38" s="144">
        <v>79.585649000000004</v>
      </c>
      <c r="HR38" s="236">
        <v>78.025108000000003</v>
      </c>
      <c r="HS38" s="144">
        <v>38.469593000000003</v>
      </c>
      <c r="HT38" s="236">
        <v>83.392737999999994</v>
      </c>
      <c r="HU38" s="144">
        <v>41.116056</v>
      </c>
      <c r="HV38" s="236">
        <v>51.662650999999997</v>
      </c>
      <c r="HW38" s="144">
        <v>0</v>
      </c>
      <c r="HX38" s="237">
        <v>0.86296149483849893</v>
      </c>
      <c r="HY38" s="238">
        <v>31.5</v>
      </c>
      <c r="HZ38" s="237">
        <v>6.2</v>
      </c>
      <c r="IA38" s="237">
        <v>32.4</v>
      </c>
      <c r="IB38" s="237">
        <v>6.5</v>
      </c>
      <c r="IC38" s="237">
        <v>21.1</v>
      </c>
      <c r="ID38" s="237">
        <v>5</v>
      </c>
      <c r="IE38" s="237">
        <v>137.83587096774193</v>
      </c>
      <c r="IF38" s="237">
        <v>67.950047558142785</v>
      </c>
      <c r="IG38" s="133"/>
      <c r="IH38" s="161">
        <v>0.39</v>
      </c>
      <c r="II38" s="61">
        <v>1283</v>
      </c>
      <c r="IJ38" s="61">
        <v>1089</v>
      </c>
      <c r="IK38" s="61">
        <v>1053</v>
      </c>
      <c r="IL38" s="61">
        <v>1046</v>
      </c>
      <c r="IM38" s="61">
        <v>1153</v>
      </c>
      <c r="IN38" s="61">
        <v>1281</v>
      </c>
      <c r="IO38" s="61"/>
      <c r="IP38" s="106">
        <v>1150.8333333333333</v>
      </c>
      <c r="IQ38" s="61">
        <v>1847</v>
      </c>
      <c r="IR38" s="61">
        <v>457</v>
      </c>
      <c r="IS38" s="61">
        <v>434</v>
      </c>
      <c r="IT38" s="61">
        <v>424</v>
      </c>
      <c r="IU38" s="61"/>
      <c r="IV38" s="61">
        <v>357</v>
      </c>
      <c r="IW38" s="61">
        <v>404</v>
      </c>
      <c r="IX38" s="61"/>
      <c r="IY38" s="106">
        <v>415.2</v>
      </c>
      <c r="IZ38" s="61">
        <v>294</v>
      </c>
      <c r="JA38" s="240">
        <v>32.837057066811859</v>
      </c>
      <c r="JB38" s="241">
        <v>0</v>
      </c>
      <c r="JC38" s="308">
        <v>1</v>
      </c>
      <c r="JD38" s="280">
        <v>1</v>
      </c>
      <c r="JE38" s="70">
        <v>0</v>
      </c>
      <c r="JF38" s="70"/>
      <c r="JG38" s="308">
        <v>0</v>
      </c>
      <c r="JH38" s="308">
        <v>2</v>
      </c>
      <c r="JI38" s="308">
        <v>0</v>
      </c>
      <c r="JJ38" s="308"/>
      <c r="JK38" s="208"/>
      <c r="JL38" s="283"/>
      <c r="JM38" s="198">
        <v>38</v>
      </c>
      <c r="JN38" s="244">
        <v>42128</v>
      </c>
      <c r="JO38" s="69">
        <v>43542</v>
      </c>
      <c r="JP38" s="201">
        <v>0</v>
      </c>
      <c r="JQ38" s="69">
        <v>43542</v>
      </c>
      <c r="JR38" s="245">
        <v>46</v>
      </c>
      <c r="JS38" s="243">
        <v>0</v>
      </c>
      <c r="JT38" s="69">
        <v>43542</v>
      </c>
      <c r="JU38" s="245">
        <v>46</v>
      </c>
      <c r="JV38" s="243">
        <v>0</v>
      </c>
      <c r="JW38" s="246">
        <v>43542</v>
      </c>
      <c r="JX38" s="245">
        <v>46</v>
      </c>
      <c r="JY38" s="245">
        <v>46</v>
      </c>
      <c r="JZ38" s="245">
        <v>1414</v>
      </c>
      <c r="KA38" s="247"/>
      <c r="KB38" s="245"/>
      <c r="KC38" s="248"/>
      <c r="KD38" s="63">
        <v>1</v>
      </c>
      <c r="KE38" s="249">
        <v>1</v>
      </c>
      <c r="KF38" s="249" t="s">
        <v>421</v>
      </c>
      <c r="KG38" s="272">
        <v>146.42666666666665</v>
      </c>
      <c r="KH38" s="272">
        <v>79.64</v>
      </c>
      <c r="KI38" s="272">
        <v>45.633333333333326</v>
      </c>
      <c r="KJ38" s="272">
        <v>-14.56</v>
      </c>
      <c r="KK38" s="272">
        <v>-13</v>
      </c>
      <c r="KL38" s="272">
        <v>44.300000000000004</v>
      </c>
      <c r="KM38" s="272">
        <v>26.2</v>
      </c>
      <c r="KN38" s="272">
        <v>4.2666666666666666</v>
      </c>
      <c r="KO38" s="250"/>
      <c r="KP38" s="250">
        <v>1</v>
      </c>
      <c r="KQ38" s="92"/>
      <c r="KR38" s="93">
        <v>0.42592592592592587</v>
      </c>
      <c r="KS38" s="264"/>
      <c r="KT38" s="265"/>
      <c r="KU38" s="264"/>
      <c r="KV38" s="265"/>
      <c r="KW38" s="265"/>
      <c r="KX38" s="265"/>
      <c r="KY38" s="265"/>
      <c r="KZ38" s="265"/>
      <c r="LA38" s="265"/>
      <c r="LB38" s="265"/>
      <c r="LC38" s="265"/>
      <c r="LD38" s="265"/>
      <c r="LE38" s="118">
        <v>42131</v>
      </c>
      <c r="LF38" s="454">
        <v>1</v>
      </c>
      <c r="LG38" s="454"/>
      <c r="LH38" s="455"/>
      <c r="LI38" s="455"/>
      <c r="LJ38" s="455"/>
      <c r="LK38" s="455"/>
      <c r="LL38" s="455"/>
      <c r="LM38" s="455"/>
      <c r="LN38" s="455"/>
      <c r="LO38" s="455"/>
      <c r="LP38" s="455"/>
      <c r="LQ38" s="455"/>
      <c r="LR38" s="455"/>
      <c r="LS38" s="455"/>
      <c r="LT38" s="500">
        <v>37.936666666666667</v>
      </c>
      <c r="LU38" s="693">
        <v>-20.41</v>
      </c>
      <c r="LV38" s="500">
        <v>-11.1</v>
      </c>
      <c r="LW38" s="500">
        <v>1</v>
      </c>
      <c r="LX38" s="500">
        <v>-10.7</v>
      </c>
      <c r="LY38" s="500">
        <v>2</v>
      </c>
      <c r="LZ38" s="690">
        <v>51.662650999999997</v>
      </c>
      <c r="MA38" s="454"/>
      <c r="MC38" s="253"/>
      <c r="MD38" s="274"/>
      <c r="ME38" s="581">
        <v>38</v>
      </c>
      <c r="MF38" s="135">
        <v>42131</v>
      </c>
      <c r="MI38" s="584">
        <v>16.804400000000001</v>
      </c>
      <c r="MQ38" s="135"/>
      <c r="MR38" s="585"/>
      <c r="MS38" s="585"/>
      <c r="MT38" s="133">
        <v>0</v>
      </c>
      <c r="MU38" s="585"/>
      <c r="MV38" s="585"/>
      <c r="MW38" s="585"/>
      <c r="MX38" s="585"/>
      <c r="MY38" s="585"/>
      <c r="MZ38" s="238">
        <v>1618</v>
      </c>
      <c r="NA38" s="585"/>
      <c r="NB38" s="238">
        <v>6</v>
      </c>
      <c r="ND38" s="876">
        <v>38</v>
      </c>
      <c r="NE38" s="877">
        <v>8.6310678943201999</v>
      </c>
      <c r="NF38" s="877">
        <v>8.3717766443379205</v>
      </c>
      <c r="NG38" s="877">
        <v>5.7189095543792297</v>
      </c>
      <c r="NH38" s="877">
        <v>2.3504972470841299</v>
      </c>
      <c r="NI38" s="877">
        <v>8.4911315684122108</v>
      </c>
      <c r="NJ38" s="877">
        <v>6.7421409854981498</v>
      </c>
      <c r="NK38" s="877">
        <v>9.1847018124502906</v>
      </c>
      <c r="NL38" s="877">
        <v>8.0050630800134606</v>
      </c>
      <c r="NM38" s="877">
        <v>6.1739269319998096</v>
      </c>
      <c r="NN38" s="877">
        <v>1.13093086982645</v>
      </c>
      <c r="NO38" s="877">
        <v>6.9682059786769104</v>
      </c>
      <c r="NP38" s="877">
        <v>7.3975462926180704</v>
      </c>
      <c r="NQ38" s="877">
        <v>8.1214817140745907</v>
      </c>
      <c r="NR38" s="877">
        <v>5.5762197812095797</v>
      </c>
      <c r="NS38" s="877">
        <v>6.5362083546922598</v>
      </c>
      <c r="NT38" s="877">
        <v>8.1629954724177001</v>
      </c>
      <c r="NU38" s="877">
        <v>6.88129753691112</v>
      </c>
      <c r="NV38" s="877">
        <v>7.6711518138256301</v>
      </c>
      <c r="NW38" s="877">
        <v>6.0351839966183398</v>
      </c>
      <c r="NX38" s="877">
        <v>6.6230767208326302</v>
      </c>
      <c r="NY38" s="877">
        <v>8.42202270447976</v>
      </c>
      <c r="NZ38" s="877">
        <v>3.2509615735332198</v>
      </c>
      <c r="OA38" s="877">
        <v>11.161963240543599</v>
      </c>
      <c r="OB38" s="877">
        <v>3.58616424593091</v>
      </c>
      <c r="OC38" s="877">
        <v>5.75702324650746</v>
      </c>
      <c r="OD38" s="877">
        <v>6.18010806871201</v>
      </c>
      <c r="OE38" s="877">
        <v>5.1902197636601599</v>
      </c>
      <c r="OF38" s="877">
        <v>10.471512648045501</v>
      </c>
      <c r="OG38" s="877">
        <v>3.13750352374994</v>
      </c>
      <c r="OH38" s="877">
        <v>8.6696291803957592</v>
      </c>
      <c r="OI38" s="877">
        <v>3.6016965164809598</v>
      </c>
      <c r="OJ38" s="877">
        <v>1.8018834676497399</v>
      </c>
      <c r="OK38" s="877">
        <v>2.5060616729742402</v>
      </c>
      <c r="OL38" s="877">
        <v>7.5757989946126498</v>
      </c>
    </row>
    <row r="39" spans="1:402" s="286" customFormat="1" x14ac:dyDescent="0.25">
      <c r="A39" s="221">
        <v>38</v>
      </c>
      <c r="B39" s="221">
        <v>0</v>
      </c>
      <c r="C39" s="221">
        <v>0</v>
      </c>
      <c r="D39" s="308">
        <v>2</v>
      </c>
      <c r="E39" s="267">
        <v>39</v>
      </c>
      <c r="F39" s="880">
        <v>39</v>
      </c>
      <c r="G39" s="883"/>
      <c r="H39" s="232" t="s">
        <v>590</v>
      </c>
      <c r="I39" s="645" t="s">
        <v>591</v>
      </c>
      <c r="J39" s="284">
        <v>16122</v>
      </c>
      <c r="K39" s="256">
        <v>71</v>
      </c>
      <c r="L39" s="342">
        <v>90</v>
      </c>
      <c r="M39" s="342">
        <v>145</v>
      </c>
      <c r="N39" s="342">
        <v>42.806183115338882</v>
      </c>
      <c r="O39" s="210">
        <v>1.7943666620429573</v>
      </c>
      <c r="P39" s="208">
        <v>1</v>
      </c>
      <c r="Q39" s="61">
        <v>130</v>
      </c>
      <c r="R39" s="61">
        <v>70</v>
      </c>
      <c r="S39" s="61">
        <v>1</v>
      </c>
      <c r="T39" s="62">
        <v>2</v>
      </c>
      <c r="U39" s="331">
        <v>0</v>
      </c>
      <c r="V39" s="331"/>
      <c r="W39" s="114">
        <v>1</v>
      </c>
      <c r="X39" s="708">
        <v>0</v>
      </c>
      <c r="Y39" s="114">
        <v>0</v>
      </c>
      <c r="Z39" s="114">
        <v>0</v>
      </c>
      <c r="AA39" s="329">
        <v>0</v>
      </c>
      <c r="AB39" s="328">
        <v>0</v>
      </c>
      <c r="AC39" s="61"/>
      <c r="AD39" s="133"/>
      <c r="AE39" s="61"/>
      <c r="AF39" s="592">
        <v>121</v>
      </c>
      <c r="AG39" s="602">
        <v>0.75</v>
      </c>
      <c r="AH39" s="603">
        <v>76</v>
      </c>
      <c r="AI39" s="603">
        <v>1</v>
      </c>
      <c r="AJ39" s="602">
        <v>11.7</v>
      </c>
      <c r="AK39" s="603">
        <v>35</v>
      </c>
      <c r="AL39" s="603"/>
      <c r="AM39" s="605">
        <v>463.5</v>
      </c>
      <c r="AN39" s="214">
        <v>6.1388063850059096</v>
      </c>
      <c r="AO39" s="212">
        <v>160</v>
      </c>
      <c r="AP39" s="212">
        <v>83</v>
      </c>
      <c r="AQ39" s="212">
        <v>61</v>
      </c>
      <c r="AR39" s="212">
        <v>82</v>
      </c>
      <c r="AS39" s="215">
        <v>1.81</v>
      </c>
      <c r="AT39" s="212"/>
      <c r="AU39" s="556">
        <v>42248</v>
      </c>
      <c r="AV39" s="557">
        <v>42215</v>
      </c>
      <c r="AW39" s="211">
        <v>0.75</v>
      </c>
      <c r="AX39" s="211">
        <v>41</v>
      </c>
      <c r="AY39" s="211">
        <v>7.7</v>
      </c>
      <c r="AZ39" s="602">
        <v>137</v>
      </c>
      <c r="BA39" s="558"/>
      <c r="BB39" s="287"/>
      <c r="BC39" s="217"/>
      <c r="BD39" s="287"/>
      <c r="BE39" s="218"/>
      <c r="BF39" s="66"/>
      <c r="BG39" s="68"/>
      <c r="BH39" s="219"/>
      <c r="BI39" s="219"/>
      <c r="BJ39" s="219"/>
      <c r="BO39" s="572"/>
      <c r="BT39" s="61" t="s">
        <v>592</v>
      </c>
      <c r="BU39" s="61" t="s">
        <v>458</v>
      </c>
      <c r="BV39" s="61">
        <v>0</v>
      </c>
      <c r="BW39" s="61">
        <v>1</v>
      </c>
      <c r="BX39" s="61"/>
      <c r="BY39" s="61">
        <v>0</v>
      </c>
      <c r="BZ39" s="61"/>
      <c r="CA39" s="61">
        <v>0</v>
      </c>
      <c r="CB39" s="61"/>
      <c r="CC39" s="208">
        <v>1</v>
      </c>
      <c r="CD39" s="220">
        <v>0</v>
      </c>
      <c r="CE39" s="220">
        <v>0</v>
      </c>
      <c r="CF39" s="220">
        <v>0</v>
      </c>
      <c r="CG39" s="220">
        <v>0</v>
      </c>
      <c r="CH39" s="220">
        <v>0</v>
      </c>
      <c r="CI39" s="220">
        <v>0</v>
      </c>
      <c r="CJ39" s="114">
        <v>1</v>
      </c>
      <c r="CK39" s="114">
        <v>0</v>
      </c>
      <c r="CL39" s="114">
        <v>0</v>
      </c>
      <c r="CM39" s="114">
        <v>1</v>
      </c>
      <c r="CN39" s="114">
        <v>1</v>
      </c>
      <c r="CO39" s="114">
        <v>0</v>
      </c>
      <c r="CP39" s="326">
        <v>0</v>
      </c>
      <c r="CQ39" s="326">
        <v>1</v>
      </c>
      <c r="CR39" s="326">
        <v>0</v>
      </c>
      <c r="CS39" s="326">
        <v>0</v>
      </c>
      <c r="CT39" s="326">
        <v>0</v>
      </c>
      <c r="CU39" s="326">
        <v>0</v>
      </c>
      <c r="CV39" s="299"/>
      <c r="CW39" s="299"/>
      <c r="CX39" s="299"/>
      <c r="CY39" s="299"/>
      <c r="CZ39" s="221"/>
      <c r="DA39" s="221"/>
      <c r="DB39" s="221"/>
      <c r="DC39" s="221"/>
      <c r="DD39" s="221"/>
      <c r="DE39" s="61">
        <v>0</v>
      </c>
      <c r="DF39" s="90">
        <v>0</v>
      </c>
      <c r="DG39" s="61"/>
      <c r="DH39" s="61"/>
      <c r="DI39" s="61"/>
      <c r="DJ39" s="90">
        <v>1</v>
      </c>
      <c r="DK39" s="90">
        <v>0</v>
      </c>
      <c r="DL39" s="90"/>
      <c r="DM39" s="61"/>
      <c r="DN39" s="254">
        <v>1</v>
      </c>
      <c r="DO39" s="208">
        <v>0</v>
      </c>
      <c r="DP39" s="208">
        <v>0</v>
      </c>
      <c r="DQ39" s="208">
        <v>0</v>
      </c>
      <c r="DR39" s="208">
        <v>1</v>
      </c>
      <c r="DS39" s="212">
        <v>1</v>
      </c>
      <c r="DT39" s="208">
        <v>1</v>
      </c>
      <c r="DU39" s="208">
        <v>0</v>
      </c>
      <c r="DV39" s="208">
        <v>0</v>
      </c>
      <c r="DW39" s="208">
        <v>0</v>
      </c>
      <c r="DX39" s="208">
        <v>0</v>
      </c>
      <c r="DY39" s="206">
        <v>0</v>
      </c>
      <c r="EB39" s="223">
        <v>0</v>
      </c>
      <c r="EC39" s="223"/>
      <c r="ED39" s="223"/>
      <c r="EE39" s="223"/>
      <c r="EG39" s="284">
        <v>42248</v>
      </c>
      <c r="EH39" s="133">
        <v>1.64</v>
      </c>
      <c r="EI39" s="225">
        <v>126</v>
      </c>
      <c r="EJ39" s="225">
        <v>84</v>
      </c>
      <c r="EK39" s="225">
        <v>124</v>
      </c>
      <c r="EL39" s="225">
        <v>124</v>
      </c>
      <c r="EM39" s="225"/>
      <c r="EN39" s="161" t="s">
        <v>593</v>
      </c>
      <c r="EO39" s="267">
        <v>39</v>
      </c>
      <c r="EP39" s="133"/>
      <c r="EQ39" s="136" t="s">
        <v>383</v>
      </c>
      <c r="ER39" s="61">
        <v>130</v>
      </c>
      <c r="ES39" s="61">
        <v>70</v>
      </c>
      <c r="ET39" s="61">
        <v>73</v>
      </c>
      <c r="EU39" s="133">
        <v>1</v>
      </c>
      <c r="EV39" s="133"/>
      <c r="EW39" s="133">
        <v>11</v>
      </c>
      <c r="EX39" s="133">
        <v>8</v>
      </c>
      <c r="EY39" s="133">
        <v>44</v>
      </c>
      <c r="EZ39" s="133">
        <v>25</v>
      </c>
      <c r="FA39" s="133">
        <v>16</v>
      </c>
      <c r="FB39" s="133">
        <v>16</v>
      </c>
      <c r="FC39" s="133">
        <v>50</v>
      </c>
      <c r="FD39" s="133">
        <v>19</v>
      </c>
      <c r="FE39" s="133">
        <v>34</v>
      </c>
      <c r="FF39" s="133">
        <v>70</v>
      </c>
      <c r="FG39" s="133">
        <v>310</v>
      </c>
      <c r="FH39" s="91">
        <v>73.333333333333329</v>
      </c>
      <c r="FI39" s="91">
        <v>283.33333333333331</v>
      </c>
      <c r="FJ39" s="227">
        <v>71.2</v>
      </c>
      <c r="FK39" s="227">
        <v>39.679738542921875</v>
      </c>
      <c r="FL39" s="228">
        <v>97.85</v>
      </c>
      <c r="FM39" s="228">
        <v>39.349999999999994</v>
      </c>
      <c r="FN39" s="228">
        <v>54.531775511585749</v>
      </c>
      <c r="FO39" s="228">
        <v>21.92974314134797</v>
      </c>
      <c r="FP39" s="228">
        <v>59.785385794583547</v>
      </c>
      <c r="FQ39" s="228"/>
      <c r="FR39" s="193">
        <v>0</v>
      </c>
      <c r="FS39" s="230">
        <v>93.36666666666666</v>
      </c>
      <c r="FT39" s="230"/>
      <c r="FU39" s="230">
        <v>120</v>
      </c>
      <c r="FV39" s="229">
        <v>6.9</v>
      </c>
      <c r="FW39" s="229">
        <v>9.0333333333333332</v>
      </c>
      <c r="FX39" s="229">
        <v>13.531400966183574</v>
      </c>
      <c r="FY39" s="229"/>
      <c r="FZ39" s="133">
        <v>39.700000000000003</v>
      </c>
      <c r="GA39" s="129">
        <v>16.766666666666666</v>
      </c>
      <c r="GB39" s="238" t="s">
        <v>594</v>
      </c>
      <c r="GC39" s="238" t="s">
        <v>595</v>
      </c>
      <c r="GD39" s="238" t="s">
        <v>596</v>
      </c>
      <c r="GE39" s="238" t="s">
        <v>597</v>
      </c>
      <c r="GF39" s="238" t="s">
        <v>598</v>
      </c>
      <c r="GG39" s="133">
        <v>1</v>
      </c>
      <c r="GH39" s="133">
        <v>1</v>
      </c>
      <c r="GI39" s="133">
        <v>1</v>
      </c>
      <c r="GJ39" s="133">
        <v>0</v>
      </c>
      <c r="GK39" s="231">
        <v>24.666666666666668</v>
      </c>
      <c r="GL39" s="133">
        <v>0</v>
      </c>
      <c r="GM39" s="133">
        <v>0</v>
      </c>
      <c r="GN39" s="133">
        <v>0</v>
      </c>
      <c r="GO39" s="133">
        <v>0</v>
      </c>
      <c r="GP39" s="61"/>
      <c r="GQ39" s="106"/>
      <c r="GR39" s="111">
        <v>0.41111111111111115</v>
      </c>
      <c r="GS39" s="61">
        <v>0</v>
      </c>
      <c r="GT39" s="111">
        <v>0.6</v>
      </c>
      <c r="GU39" s="62">
        <v>1</v>
      </c>
      <c r="GV39" s="106">
        <v>11.833333333333334</v>
      </c>
      <c r="GW39" s="61">
        <v>0</v>
      </c>
      <c r="GX39" s="106">
        <v>17</v>
      </c>
      <c r="GY39" s="61">
        <v>0</v>
      </c>
      <c r="GZ39" s="745">
        <v>39.666666666666671</v>
      </c>
      <c r="HA39" s="133">
        <v>16</v>
      </c>
      <c r="HB39" s="133">
        <v>0.55000000000000004</v>
      </c>
      <c r="HC39" s="144">
        <v>1</v>
      </c>
      <c r="HD39" s="236">
        <v>86</v>
      </c>
      <c r="HE39" s="236">
        <v>90</v>
      </c>
      <c r="HF39" s="270">
        <v>50.156972877288887</v>
      </c>
      <c r="HG39" s="273">
        <v>101.071209</v>
      </c>
      <c r="HH39" s="270">
        <v>56.326954316531065</v>
      </c>
      <c r="HI39" s="273">
        <v>38.250494000000003</v>
      </c>
      <c r="HJ39" s="270">
        <v>21.316988778898907</v>
      </c>
      <c r="HK39" s="273">
        <v>62.820715</v>
      </c>
      <c r="HL39" s="270">
        <v>35.009965537632169</v>
      </c>
      <c r="HM39" s="236">
        <v>62.154905999999997</v>
      </c>
      <c r="HN39" s="270">
        <v>4.5859120000000004</v>
      </c>
      <c r="HO39" s="270">
        <v>2.4236200000000001</v>
      </c>
      <c r="HP39" s="273">
        <v>114.55994</v>
      </c>
      <c r="HQ39" s="270">
        <v>63.84422003782047</v>
      </c>
      <c r="HR39" s="273">
        <v>48.757389000000003</v>
      </c>
      <c r="HS39" s="270">
        <v>27.172478196004707</v>
      </c>
      <c r="HT39" s="273">
        <v>65.802550999999994</v>
      </c>
      <c r="HU39" s="270">
        <v>36.671741841815759</v>
      </c>
      <c r="HV39" s="273">
        <v>57.439408</v>
      </c>
      <c r="HW39" s="144">
        <v>0</v>
      </c>
      <c r="HX39" s="237">
        <v>0.89046129842970423</v>
      </c>
      <c r="HY39" s="238">
        <v>34.4</v>
      </c>
      <c r="HZ39" s="237">
        <v>7.4</v>
      </c>
      <c r="IA39" s="237">
        <v>29.4</v>
      </c>
      <c r="IB39" s="237">
        <v>6.4</v>
      </c>
      <c r="IC39" s="237">
        <v>22.6</v>
      </c>
      <c r="ID39" s="237">
        <v>5.4</v>
      </c>
      <c r="IE39" s="237">
        <v>114.43857297297298</v>
      </c>
      <c r="IF39" s="237">
        <v>63.776582230233899</v>
      </c>
      <c r="IG39" s="133"/>
      <c r="IH39" s="161">
        <v>0.35</v>
      </c>
      <c r="II39" s="61">
        <v>1264</v>
      </c>
      <c r="IJ39" s="61">
        <v>1410</v>
      </c>
      <c r="IK39" s="61">
        <v>1263</v>
      </c>
      <c r="IL39" s="61">
        <v>1113</v>
      </c>
      <c r="IM39" s="61">
        <v>1132</v>
      </c>
      <c r="IN39" s="61">
        <v>1238</v>
      </c>
      <c r="IO39" s="61"/>
      <c r="IP39" s="106">
        <v>1236.6666666666667</v>
      </c>
      <c r="IQ39" s="61">
        <v>1926</v>
      </c>
      <c r="IR39" s="61">
        <v>315</v>
      </c>
      <c r="IS39" s="61">
        <v>316</v>
      </c>
      <c r="IT39" s="61">
        <v>324</v>
      </c>
      <c r="IU39" s="61">
        <v>312</v>
      </c>
      <c r="IV39" s="61">
        <v>316</v>
      </c>
      <c r="IW39" s="61">
        <v>294</v>
      </c>
      <c r="IX39" s="61"/>
      <c r="IY39" s="106">
        <v>312.83333333333331</v>
      </c>
      <c r="IZ39" s="61">
        <v>218</v>
      </c>
      <c r="JA39" s="240">
        <v>38.156296752241829</v>
      </c>
      <c r="JB39" s="241">
        <v>1</v>
      </c>
      <c r="JC39" s="90">
        <v>1</v>
      </c>
      <c r="JD39" s="261">
        <v>0</v>
      </c>
      <c r="JE39" s="261">
        <v>0</v>
      </c>
      <c r="JF39" s="261"/>
      <c r="JG39" s="90">
        <v>0</v>
      </c>
      <c r="JH39" s="90">
        <v>0</v>
      </c>
      <c r="JI39" s="90">
        <v>0</v>
      </c>
      <c r="JJ39" s="90"/>
      <c r="JK39" s="61"/>
      <c r="JL39" s="283"/>
      <c r="JM39" s="198">
        <v>39</v>
      </c>
      <c r="JN39" s="244">
        <v>42248</v>
      </c>
      <c r="JO39" s="69">
        <v>43542</v>
      </c>
      <c r="JP39" s="201">
        <v>0</v>
      </c>
      <c r="JQ39" s="69">
        <v>43542</v>
      </c>
      <c r="JR39" s="245">
        <v>42</v>
      </c>
      <c r="JS39" s="243">
        <v>0</v>
      </c>
      <c r="JT39" s="69">
        <v>43542</v>
      </c>
      <c r="JU39" s="245">
        <v>42</v>
      </c>
      <c r="JV39" s="243">
        <v>0</v>
      </c>
      <c r="JW39" s="246">
        <v>43542</v>
      </c>
      <c r="JX39" s="245">
        <v>42</v>
      </c>
      <c r="JY39" s="245">
        <v>42</v>
      </c>
      <c r="JZ39" s="245">
        <v>1294</v>
      </c>
      <c r="KA39" s="247"/>
      <c r="KB39" s="245"/>
      <c r="KC39" s="248"/>
      <c r="KD39" s="63">
        <v>1</v>
      </c>
      <c r="KE39" s="249">
        <v>1</v>
      </c>
      <c r="KF39" s="249" t="s">
        <v>421</v>
      </c>
      <c r="KG39" s="272">
        <v>94.636666666666656</v>
      </c>
      <c r="KH39" s="272">
        <v>41.116666666666667</v>
      </c>
      <c r="KI39" s="272">
        <v>56.370000000000005</v>
      </c>
      <c r="KJ39" s="272">
        <v>-16.843333333333334</v>
      </c>
      <c r="KK39" s="272">
        <v>-14.523333333333335</v>
      </c>
      <c r="KL39" s="272">
        <v>57.580000000000005</v>
      </c>
      <c r="KM39" s="272">
        <v>23.933333333333334</v>
      </c>
      <c r="KN39" s="272">
        <v>5.0999999999999996</v>
      </c>
      <c r="KO39" s="250"/>
      <c r="KP39" s="250">
        <v>0</v>
      </c>
      <c r="KQ39" s="92"/>
      <c r="KR39" s="93">
        <v>0.41111111111111098</v>
      </c>
      <c r="KS39" s="264"/>
      <c r="KT39" s="265"/>
      <c r="KU39" s="264"/>
      <c r="KV39" s="265"/>
      <c r="KW39" s="265"/>
      <c r="KX39" s="265"/>
      <c r="KY39" s="265"/>
      <c r="KZ39" s="265"/>
      <c r="LA39" s="265"/>
      <c r="LB39" s="265"/>
      <c r="LC39" s="265"/>
      <c r="LD39" s="265"/>
      <c r="LE39" s="118">
        <v>42215</v>
      </c>
      <c r="LF39" s="454">
        <v>1</v>
      </c>
      <c r="LG39" s="454"/>
      <c r="LH39" s="455"/>
      <c r="LI39" s="455"/>
      <c r="LJ39" s="455"/>
      <c r="LK39" s="455"/>
      <c r="LL39" s="455"/>
      <c r="LM39" s="455"/>
      <c r="LN39" s="455"/>
      <c r="LO39" s="455"/>
      <c r="LP39" s="455"/>
      <c r="LQ39" s="455"/>
      <c r="LR39" s="455"/>
      <c r="LS39" s="455"/>
      <c r="LT39" s="500"/>
      <c r="LU39" s="500"/>
      <c r="LV39" s="500"/>
      <c r="LW39" s="500"/>
      <c r="LX39" s="500">
        <v>-15.7</v>
      </c>
      <c r="LY39" s="500">
        <v>2</v>
      </c>
      <c r="LZ39" s="690">
        <v>57.439408</v>
      </c>
      <c r="MA39" s="454"/>
      <c r="MC39" s="253"/>
      <c r="MD39" s="274"/>
      <c r="ME39" s="581">
        <v>39</v>
      </c>
      <c r="MF39" s="135">
        <v>42215</v>
      </c>
      <c r="MI39" s="586"/>
      <c r="MQ39" s="135"/>
      <c r="MR39" s="585"/>
      <c r="MS39" s="585"/>
      <c r="MT39" s="133">
        <v>0</v>
      </c>
      <c r="MU39" s="585"/>
      <c r="MV39" s="585"/>
      <c r="MW39" s="585"/>
      <c r="MX39" s="585"/>
      <c r="MY39" s="585"/>
      <c r="MZ39" s="238">
        <v>463.5</v>
      </c>
      <c r="NA39" s="585"/>
      <c r="NB39" s="238">
        <v>9</v>
      </c>
      <c r="ND39" s="876" t="s">
        <v>64</v>
      </c>
      <c r="NE39" s="877" t="s">
        <v>64</v>
      </c>
      <c r="NF39" s="877" t="s">
        <v>64</v>
      </c>
      <c r="NG39" s="877" t="s">
        <v>64</v>
      </c>
      <c r="NH39" s="877" t="s">
        <v>64</v>
      </c>
      <c r="NI39" s="877" t="s">
        <v>64</v>
      </c>
      <c r="NJ39" s="877" t="s">
        <v>64</v>
      </c>
      <c r="NK39" s="877" t="s">
        <v>64</v>
      </c>
      <c r="NL39" s="877" t="s">
        <v>64</v>
      </c>
      <c r="NM39" s="877" t="s">
        <v>64</v>
      </c>
      <c r="NN39" s="877" t="s">
        <v>64</v>
      </c>
      <c r="NO39" s="877" t="s">
        <v>64</v>
      </c>
      <c r="NP39" s="877" t="s">
        <v>64</v>
      </c>
      <c r="NQ39" s="877" t="s">
        <v>64</v>
      </c>
      <c r="NR39" s="877" t="s">
        <v>64</v>
      </c>
      <c r="NS39" s="877" t="s">
        <v>64</v>
      </c>
      <c r="NT39" s="877" t="s">
        <v>64</v>
      </c>
      <c r="NU39" s="877" t="s">
        <v>64</v>
      </c>
      <c r="NV39" s="877" t="s">
        <v>64</v>
      </c>
      <c r="NW39" s="877" t="s">
        <v>64</v>
      </c>
      <c r="NX39" s="877" t="s">
        <v>64</v>
      </c>
      <c r="NY39" s="877" t="s">
        <v>64</v>
      </c>
      <c r="NZ39" s="877" t="s">
        <v>64</v>
      </c>
      <c r="OA39" s="877" t="s">
        <v>64</v>
      </c>
      <c r="OB39" s="877" t="s">
        <v>64</v>
      </c>
      <c r="OC39" s="877" t="s">
        <v>64</v>
      </c>
      <c r="OD39" s="877" t="s">
        <v>64</v>
      </c>
      <c r="OE39" s="877" t="s">
        <v>64</v>
      </c>
      <c r="OF39" s="877" t="s">
        <v>64</v>
      </c>
      <c r="OG39" s="877" t="s">
        <v>64</v>
      </c>
      <c r="OH39" s="877" t="s">
        <v>64</v>
      </c>
      <c r="OI39" s="877" t="s">
        <v>64</v>
      </c>
      <c r="OJ39" s="877" t="s">
        <v>64</v>
      </c>
      <c r="OK39" s="877" t="s">
        <v>64</v>
      </c>
      <c r="OL39" s="877" t="s">
        <v>64</v>
      </c>
    </row>
    <row r="40" spans="1:402" s="221" customFormat="1" x14ac:dyDescent="0.25">
      <c r="A40" s="221">
        <v>39</v>
      </c>
      <c r="B40" s="221">
        <v>0</v>
      </c>
      <c r="C40" s="221">
        <v>1</v>
      </c>
      <c r="D40" s="308">
        <v>2</v>
      </c>
      <c r="E40" s="274">
        <v>40</v>
      </c>
      <c r="F40" s="880">
        <v>40</v>
      </c>
      <c r="G40" s="883"/>
      <c r="H40" s="232" t="s">
        <v>410</v>
      </c>
      <c r="I40" s="167" t="s">
        <v>599</v>
      </c>
      <c r="J40" s="284">
        <v>15581</v>
      </c>
      <c r="K40" s="256">
        <v>73</v>
      </c>
      <c r="L40" s="342">
        <v>91</v>
      </c>
      <c r="M40" s="342">
        <v>164</v>
      </c>
      <c r="N40" s="342">
        <v>33.834027364663896</v>
      </c>
      <c r="O40" s="210">
        <v>1.9711546788934535</v>
      </c>
      <c r="P40" s="208">
        <v>0</v>
      </c>
      <c r="Q40" s="61">
        <v>150</v>
      </c>
      <c r="R40" s="61">
        <v>75</v>
      </c>
      <c r="S40" s="61">
        <v>0</v>
      </c>
      <c r="T40" s="62">
        <v>2</v>
      </c>
      <c r="U40" s="331">
        <v>1</v>
      </c>
      <c r="V40" s="331">
        <v>2</v>
      </c>
      <c r="W40" s="114">
        <v>1</v>
      </c>
      <c r="X40" s="115">
        <v>0</v>
      </c>
      <c r="Y40" s="114">
        <v>1</v>
      </c>
      <c r="Z40" s="114">
        <v>0</v>
      </c>
      <c r="AA40" s="329">
        <v>0</v>
      </c>
      <c r="AB40" s="328">
        <v>1</v>
      </c>
      <c r="AC40" s="61"/>
      <c r="AD40" s="61"/>
      <c r="AE40" s="61"/>
      <c r="AF40" s="592">
        <v>83</v>
      </c>
      <c r="AG40" s="602">
        <v>1.1299999999999999</v>
      </c>
      <c r="AH40" s="603">
        <v>64</v>
      </c>
      <c r="AI40" s="603">
        <v>1</v>
      </c>
      <c r="AJ40" s="602">
        <v>14.8</v>
      </c>
      <c r="AK40" s="603">
        <v>44</v>
      </c>
      <c r="AL40" s="603"/>
      <c r="AM40" s="605">
        <v>349</v>
      </c>
      <c r="AN40" s="214">
        <v>5.855071922202427</v>
      </c>
      <c r="AO40" s="212">
        <v>121</v>
      </c>
      <c r="AP40" s="212">
        <v>62</v>
      </c>
      <c r="AQ40" s="212">
        <v>40</v>
      </c>
      <c r="AR40" s="212">
        <v>94</v>
      </c>
      <c r="AS40" s="215">
        <v>0.63</v>
      </c>
      <c r="AT40" s="212">
        <v>166</v>
      </c>
      <c r="AU40" s="556">
        <v>42262</v>
      </c>
      <c r="AV40" s="557">
        <v>42262</v>
      </c>
      <c r="AW40" s="211">
        <v>1.1299999999999999</v>
      </c>
      <c r="AX40" s="211">
        <v>54</v>
      </c>
      <c r="AY40" s="211"/>
      <c r="AZ40" s="602">
        <v>141</v>
      </c>
      <c r="BA40" s="558">
        <v>42262</v>
      </c>
      <c r="BB40" s="65">
        <v>110.63</v>
      </c>
      <c r="BC40" s="217"/>
      <c r="BD40" s="66">
        <v>110.63</v>
      </c>
      <c r="BE40" s="218">
        <v>104.76655309142633</v>
      </c>
      <c r="BF40" s="66">
        <v>53.53</v>
      </c>
      <c r="BG40" s="68">
        <v>2.0438729123914245</v>
      </c>
      <c r="BH40" s="219">
        <v>2.0438729123914245</v>
      </c>
      <c r="BI40" s="219">
        <v>2.0202226554885612</v>
      </c>
      <c r="BJ40" s="219">
        <v>1.7285972433834316</v>
      </c>
      <c r="BK40" s="66">
        <v>2.64</v>
      </c>
      <c r="BL40" s="66">
        <v>1.05</v>
      </c>
      <c r="BM40" s="66">
        <v>105</v>
      </c>
      <c r="BN40" s="66">
        <v>0.76</v>
      </c>
      <c r="BO40" s="571">
        <v>158.4</v>
      </c>
      <c r="BP40" s="66">
        <v>7</v>
      </c>
      <c r="BQ40" s="66">
        <v>140</v>
      </c>
      <c r="BR40" s="66">
        <v>24</v>
      </c>
      <c r="BS40" s="66">
        <v>23</v>
      </c>
      <c r="BT40" s="69">
        <v>42260</v>
      </c>
      <c r="BU40" s="61" t="s">
        <v>458</v>
      </c>
      <c r="BV40" s="61">
        <v>0</v>
      </c>
      <c r="BW40" s="61">
        <v>1</v>
      </c>
      <c r="BX40" s="61"/>
      <c r="BY40" s="61">
        <v>1</v>
      </c>
      <c r="BZ40" s="61"/>
      <c r="CA40" s="61">
        <v>0</v>
      </c>
      <c r="CB40" s="61"/>
      <c r="CC40" s="208">
        <v>0</v>
      </c>
      <c r="CD40" s="220">
        <v>0</v>
      </c>
      <c r="CE40" s="220">
        <v>1</v>
      </c>
      <c r="CF40" s="220">
        <v>1</v>
      </c>
      <c r="CG40" s="220">
        <v>0</v>
      </c>
      <c r="CH40" s="220">
        <v>0</v>
      </c>
      <c r="CI40" s="220">
        <v>0</v>
      </c>
      <c r="CJ40" s="114">
        <v>0</v>
      </c>
      <c r="CK40" s="114">
        <v>1</v>
      </c>
      <c r="CL40" s="114">
        <v>0</v>
      </c>
      <c r="CM40" s="114">
        <v>0</v>
      </c>
      <c r="CN40" s="114">
        <v>1</v>
      </c>
      <c r="CO40" s="114">
        <v>0</v>
      </c>
      <c r="CP40" s="326">
        <v>0</v>
      </c>
      <c r="CQ40" s="326">
        <v>0</v>
      </c>
      <c r="CR40" s="326">
        <v>0</v>
      </c>
      <c r="CS40" s="326">
        <v>0</v>
      </c>
      <c r="CT40" s="326">
        <v>1</v>
      </c>
      <c r="CU40" s="326">
        <v>0</v>
      </c>
      <c r="CV40" s="299"/>
      <c r="CW40" s="299"/>
      <c r="CX40" s="299"/>
      <c r="CY40" s="299"/>
      <c r="DE40" s="61">
        <v>0</v>
      </c>
      <c r="DF40" s="90">
        <v>1</v>
      </c>
      <c r="DG40" s="69">
        <v>42261</v>
      </c>
      <c r="DH40" s="61">
        <v>0</v>
      </c>
      <c r="DI40" s="61"/>
      <c r="DJ40" s="90">
        <v>1</v>
      </c>
      <c r="DK40" s="90">
        <v>0</v>
      </c>
      <c r="DL40" s="90">
        <v>1</v>
      </c>
      <c r="DM40" s="61" t="s">
        <v>253</v>
      </c>
      <c r="DN40" s="254">
        <v>0</v>
      </c>
      <c r="DO40" s="208">
        <v>0</v>
      </c>
      <c r="DP40" s="208">
        <v>0</v>
      </c>
      <c r="DQ40" s="208">
        <v>0</v>
      </c>
      <c r="DR40" s="208">
        <v>2</v>
      </c>
      <c r="DS40" s="212">
        <v>1</v>
      </c>
      <c r="DT40" s="208">
        <v>2</v>
      </c>
      <c r="DU40" s="208">
        <v>0</v>
      </c>
      <c r="DV40" s="208">
        <v>0</v>
      </c>
      <c r="DW40" s="208">
        <v>0</v>
      </c>
      <c r="DX40" s="208">
        <v>0</v>
      </c>
      <c r="DY40" s="206">
        <v>0</v>
      </c>
      <c r="EB40" s="223">
        <v>1</v>
      </c>
      <c r="EC40" s="223">
        <v>1</v>
      </c>
      <c r="ED40" s="223"/>
      <c r="EE40" s="223"/>
      <c r="EG40" s="69">
        <v>42262</v>
      </c>
      <c r="EH40" s="133">
        <v>1.93</v>
      </c>
      <c r="EI40" s="225">
        <v>82</v>
      </c>
      <c r="EJ40" s="225">
        <v>81</v>
      </c>
      <c r="EK40" s="225">
        <v>75</v>
      </c>
      <c r="EL40" s="225">
        <v>75</v>
      </c>
      <c r="EM40" s="225">
        <v>69</v>
      </c>
      <c r="EN40" s="161" t="s">
        <v>600</v>
      </c>
      <c r="EO40" s="222">
        <v>40</v>
      </c>
      <c r="EP40" s="69">
        <v>42262</v>
      </c>
      <c r="EQ40" s="136" t="s">
        <v>415</v>
      </c>
      <c r="ER40" s="61">
        <v>150</v>
      </c>
      <c r="ES40" s="61">
        <v>75</v>
      </c>
      <c r="ET40" s="61">
        <v>89</v>
      </c>
      <c r="EU40" s="61">
        <v>0</v>
      </c>
      <c r="EV40" s="61"/>
      <c r="EW40" s="61">
        <v>12</v>
      </c>
      <c r="EX40" s="61">
        <v>10</v>
      </c>
      <c r="EY40" s="61">
        <v>46</v>
      </c>
      <c r="EZ40" s="61">
        <v>23</v>
      </c>
      <c r="FA40" s="61">
        <v>18</v>
      </c>
      <c r="FB40" s="61">
        <v>23</v>
      </c>
      <c r="FC40" s="61">
        <v>38</v>
      </c>
      <c r="FD40" s="61">
        <v>22</v>
      </c>
      <c r="FE40" s="61">
        <v>32</v>
      </c>
      <c r="FF40" s="61">
        <v>120</v>
      </c>
      <c r="FG40" s="61">
        <v>280</v>
      </c>
      <c r="FH40" s="91">
        <v>120</v>
      </c>
      <c r="FI40" s="91">
        <v>280</v>
      </c>
      <c r="FJ40" s="227">
        <v>38.6</v>
      </c>
      <c r="FK40" s="227">
        <v>19.582430751537405</v>
      </c>
      <c r="FL40" s="228">
        <v>122.3</v>
      </c>
      <c r="FM40" s="228">
        <v>50.599999999999994</v>
      </c>
      <c r="FN40" s="228">
        <v>62.04485183712498</v>
      </c>
      <c r="FO40" s="228">
        <v>25.670233057714832</v>
      </c>
      <c r="FP40" s="228">
        <v>58.62632869991824</v>
      </c>
      <c r="FQ40" s="228"/>
      <c r="FR40" s="193">
        <v>0</v>
      </c>
      <c r="FS40" s="230">
        <v>61.7</v>
      </c>
      <c r="FT40" s="230">
        <v>79.5</v>
      </c>
      <c r="FU40" s="230">
        <v>160</v>
      </c>
      <c r="FV40" s="229">
        <v>4.4000000000000004</v>
      </c>
      <c r="FW40" s="229">
        <v>7.9</v>
      </c>
      <c r="FX40" s="229">
        <v>14.022727272727272</v>
      </c>
      <c r="FY40" s="229">
        <v>0.77610062893081766</v>
      </c>
      <c r="FZ40" s="133">
        <v>69.7</v>
      </c>
      <c r="GA40" s="129">
        <v>14.2</v>
      </c>
      <c r="GB40" s="238">
        <v>9.9</v>
      </c>
      <c r="GC40" s="238">
        <v>5.6</v>
      </c>
      <c r="GD40" s="238">
        <v>157.5</v>
      </c>
      <c r="GE40" s="238">
        <v>109.7</v>
      </c>
      <c r="GF40" s="238">
        <v>29.6</v>
      </c>
      <c r="GG40" s="133">
        <v>0</v>
      </c>
      <c r="GH40" s="133">
        <v>0</v>
      </c>
      <c r="GI40" s="133">
        <v>2</v>
      </c>
      <c r="GJ40" s="133">
        <v>0</v>
      </c>
      <c r="GK40" s="231">
        <v>31</v>
      </c>
      <c r="GL40" s="133">
        <v>0</v>
      </c>
      <c r="GM40" s="133">
        <v>0</v>
      </c>
      <c r="GN40" s="133">
        <v>0</v>
      </c>
      <c r="GO40" s="133">
        <v>0</v>
      </c>
      <c r="GP40" s="61">
        <v>46.25</v>
      </c>
      <c r="GQ40" s="106">
        <v>23.463404721725517</v>
      </c>
      <c r="GR40" s="111">
        <v>0.34076433121019106</v>
      </c>
      <c r="GS40" s="61">
        <v>1</v>
      </c>
      <c r="GT40" s="111">
        <v>0.83333333333333337</v>
      </c>
      <c r="GU40" s="62">
        <v>1</v>
      </c>
      <c r="GV40" s="106">
        <v>9.5</v>
      </c>
      <c r="GW40" s="61">
        <v>0</v>
      </c>
      <c r="GX40" s="106">
        <v>11</v>
      </c>
      <c r="GY40" s="61">
        <v>1</v>
      </c>
      <c r="GZ40" s="745">
        <v>36</v>
      </c>
      <c r="HA40" s="133">
        <v>10</v>
      </c>
      <c r="HB40" s="133">
        <v>0.41</v>
      </c>
      <c r="HC40" s="144">
        <v>1</v>
      </c>
      <c r="HD40" s="236">
        <v>125.109297</v>
      </c>
      <c r="HE40" s="236">
        <v>131.36476200000001</v>
      </c>
      <c r="HF40" s="144">
        <v>63.771802999999998</v>
      </c>
      <c r="HG40" s="236">
        <v>138.203948</v>
      </c>
      <c r="HH40" s="125">
        <v>67.091926999999998</v>
      </c>
      <c r="HI40" s="236">
        <v>49.304335999999999</v>
      </c>
      <c r="HJ40" s="144">
        <v>23.935082999999999</v>
      </c>
      <c r="HK40" s="236">
        <v>88.899612000000005</v>
      </c>
      <c r="HL40" s="144">
        <v>43.156844</v>
      </c>
      <c r="HM40" s="236">
        <v>64.324944000000002</v>
      </c>
      <c r="HN40" s="144">
        <v>6.4896719999999997</v>
      </c>
      <c r="HO40" s="144">
        <v>3.1504500000000002</v>
      </c>
      <c r="HP40" s="236">
        <v>170.66333</v>
      </c>
      <c r="HQ40" s="144">
        <v>82.849525999999997</v>
      </c>
      <c r="HR40" s="236">
        <v>80.691654</v>
      </c>
      <c r="HS40" s="144">
        <v>39.172241999999997</v>
      </c>
      <c r="HT40" s="236">
        <v>89.971676000000002</v>
      </c>
      <c r="HU40" s="144">
        <v>43.677284</v>
      </c>
      <c r="HV40" s="236">
        <v>52.718809</v>
      </c>
      <c r="HW40" s="144">
        <v>0</v>
      </c>
      <c r="HX40" s="237">
        <v>0.95051381600184115</v>
      </c>
      <c r="HY40" s="238">
        <v>14.1</v>
      </c>
      <c r="HZ40" s="237">
        <v>4.2</v>
      </c>
      <c r="IA40" s="237">
        <v>13.8</v>
      </c>
      <c r="IB40" s="237">
        <v>4</v>
      </c>
      <c r="IC40" s="237">
        <v>21.1</v>
      </c>
      <c r="ID40" s="237">
        <v>5.3</v>
      </c>
      <c r="IE40" s="237">
        <v>38.792457142857138</v>
      </c>
      <c r="IF40" s="237">
        <v>19.680067504714572</v>
      </c>
      <c r="IG40" s="133"/>
      <c r="IH40" s="316">
        <v>0.44</v>
      </c>
      <c r="II40" s="317">
        <v>1006</v>
      </c>
      <c r="IJ40" s="317"/>
      <c r="IK40" s="317">
        <v>886</v>
      </c>
      <c r="IL40" s="317">
        <v>1004</v>
      </c>
      <c r="IM40" s="317">
        <v>968</v>
      </c>
      <c r="IN40" s="317">
        <v>1059</v>
      </c>
      <c r="IO40" s="317"/>
      <c r="IP40" s="106">
        <v>984.6</v>
      </c>
      <c r="IQ40" s="317">
        <v>1361</v>
      </c>
      <c r="IR40" s="317">
        <v>403</v>
      </c>
      <c r="IS40" s="317">
        <v>374</v>
      </c>
      <c r="IT40" s="317">
        <v>399</v>
      </c>
      <c r="IU40" s="317">
        <v>418</v>
      </c>
      <c r="IV40" s="317">
        <v>386</v>
      </c>
      <c r="IW40" s="317">
        <v>422</v>
      </c>
      <c r="IX40" s="317"/>
      <c r="IY40" s="106">
        <v>400.33333333333331</v>
      </c>
      <c r="IZ40" s="317">
        <v>329</v>
      </c>
      <c r="JA40" s="240">
        <v>36.015701530279834</v>
      </c>
      <c r="JB40" s="241">
        <v>1</v>
      </c>
      <c r="JC40" s="90">
        <v>1</v>
      </c>
      <c r="JD40" s="261">
        <v>0</v>
      </c>
      <c r="JE40" s="261">
        <v>0</v>
      </c>
      <c r="JF40" s="261"/>
      <c r="JG40" s="90">
        <v>0</v>
      </c>
      <c r="JH40" s="90">
        <v>0</v>
      </c>
      <c r="JI40" s="90">
        <v>0</v>
      </c>
      <c r="JJ40" s="90">
        <v>1</v>
      </c>
      <c r="JK40" s="61" t="s">
        <v>253</v>
      </c>
      <c r="JL40" s="283"/>
      <c r="JM40" s="243">
        <v>40</v>
      </c>
      <c r="JN40" s="244">
        <v>42262</v>
      </c>
      <c r="JO40" s="69">
        <v>43244</v>
      </c>
      <c r="JP40" s="201">
        <v>0</v>
      </c>
      <c r="JQ40" s="69">
        <v>43244</v>
      </c>
      <c r="JR40" s="245">
        <v>32</v>
      </c>
      <c r="JS40" s="243">
        <v>0</v>
      </c>
      <c r="JT40" s="69">
        <v>43244</v>
      </c>
      <c r="JU40" s="245">
        <v>32</v>
      </c>
      <c r="JV40" s="243">
        <v>0</v>
      </c>
      <c r="JW40" s="246">
        <v>43244</v>
      </c>
      <c r="JX40" s="245">
        <v>32</v>
      </c>
      <c r="JY40" s="245">
        <v>32</v>
      </c>
      <c r="JZ40" s="245">
        <v>982</v>
      </c>
      <c r="KA40" s="247"/>
      <c r="KB40" s="245"/>
      <c r="KC40" s="248"/>
      <c r="KD40" s="63">
        <v>0</v>
      </c>
      <c r="KE40" s="263">
        <v>1</v>
      </c>
      <c r="KF40" s="263" t="s">
        <v>390</v>
      </c>
      <c r="KG40" s="250">
        <v>118.1</v>
      </c>
      <c r="KH40" s="250">
        <v>66.599999999999994</v>
      </c>
      <c r="KI40" s="250">
        <v>43.6</v>
      </c>
      <c r="KJ40" s="251">
        <v>-13.7</v>
      </c>
      <c r="KK40" s="250">
        <v>-11.7</v>
      </c>
      <c r="KL40" s="250">
        <v>49.7</v>
      </c>
      <c r="KM40" s="250">
        <v>49.4</v>
      </c>
      <c r="KN40" s="250">
        <v>3.6</v>
      </c>
      <c r="KO40" s="250"/>
      <c r="KP40" s="250">
        <v>1</v>
      </c>
      <c r="KQ40" s="92"/>
      <c r="KR40" s="93">
        <v>0.34076433121019106</v>
      </c>
      <c r="KS40" s="264">
        <v>48</v>
      </c>
      <c r="KT40" s="265">
        <v>32.5</v>
      </c>
      <c r="KU40" s="264">
        <v>-16.5</v>
      </c>
      <c r="KV40" s="265">
        <v>-20.3</v>
      </c>
      <c r="KW40" s="265">
        <v>-18.899999999999999</v>
      </c>
      <c r="KX40" s="265">
        <v>333</v>
      </c>
      <c r="KY40" s="265">
        <v>-18</v>
      </c>
      <c r="KZ40" s="265">
        <v>-17.600000000000001</v>
      </c>
      <c r="LA40" s="265">
        <v>316</v>
      </c>
      <c r="LB40" s="265">
        <v>-19</v>
      </c>
      <c r="LC40" s="265">
        <v>-18.3</v>
      </c>
      <c r="LD40" s="265">
        <v>333</v>
      </c>
      <c r="LE40" s="118">
        <v>42262</v>
      </c>
      <c r="LF40" s="454">
        <v>0</v>
      </c>
      <c r="LG40" s="454"/>
      <c r="LH40" s="455">
        <v>48</v>
      </c>
      <c r="LI40" s="455">
        <v>33.4</v>
      </c>
      <c r="LJ40" s="455">
        <v>-17.22</v>
      </c>
      <c r="LK40" s="455">
        <v>-18.899999999999999</v>
      </c>
      <c r="LL40" s="455">
        <v>-17.8</v>
      </c>
      <c r="LM40" s="455">
        <v>421</v>
      </c>
      <c r="LN40" s="455">
        <v>-16.7</v>
      </c>
      <c r="LO40" s="455">
        <v>-16.600000000000001</v>
      </c>
      <c r="LP40" s="455">
        <v>369</v>
      </c>
      <c r="LQ40" s="455">
        <v>-17.399999999999999</v>
      </c>
      <c r="LR40" s="455">
        <v>-17.2</v>
      </c>
      <c r="LS40" s="455">
        <v>386</v>
      </c>
      <c r="LT40" s="500">
        <v>28.81</v>
      </c>
      <c r="LU40" s="693">
        <v>-16.25</v>
      </c>
      <c r="LV40" s="500">
        <v>0</v>
      </c>
      <c r="LW40" s="500">
        <v>0</v>
      </c>
      <c r="LX40" s="500">
        <v>0</v>
      </c>
      <c r="LY40" s="500">
        <v>0</v>
      </c>
      <c r="LZ40" s="690">
        <v>52.718809</v>
      </c>
      <c r="MA40" s="454"/>
      <c r="MC40" s="253">
        <v>2</v>
      </c>
      <c r="MD40" s="274"/>
      <c r="ME40" s="581">
        <v>40</v>
      </c>
      <c r="MF40" s="135">
        <v>42262</v>
      </c>
      <c r="MI40" s="584">
        <v>54.299700000000001</v>
      </c>
      <c r="MQ40" s="135">
        <v>41962</v>
      </c>
      <c r="MR40" s="238">
        <v>8.1</v>
      </c>
      <c r="MS40" s="238">
        <v>18</v>
      </c>
      <c r="MT40" s="133">
        <v>1</v>
      </c>
      <c r="MU40" s="133">
        <v>1</v>
      </c>
      <c r="MV40" s="133">
        <v>1</v>
      </c>
      <c r="MW40" s="133">
        <v>0</v>
      </c>
      <c r="MX40" s="133">
        <v>0</v>
      </c>
      <c r="MY40" s="238">
        <v>2</v>
      </c>
      <c r="MZ40" s="238">
        <v>349</v>
      </c>
      <c r="NA40" s="133">
        <v>2</v>
      </c>
      <c r="NB40" s="238">
        <v>6</v>
      </c>
      <c r="ND40" s="876">
        <v>40</v>
      </c>
      <c r="NE40" s="877">
        <v>8.2176669491648493</v>
      </c>
      <c r="NF40" s="877">
        <v>7.1627941193062901</v>
      </c>
      <c r="NG40" s="877">
        <v>4.44095219802964</v>
      </c>
      <c r="NH40" s="877">
        <v>2.70043971814109</v>
      </c>
      <c r="NI40" s="877">
        <v>6.7638099072802902</v>
      </c>
      <c r="NJ40" s="877">
        <v>6.7405228583549004</v>
      </c>
      <c r="NK40" s="877">
        <v>8.5247767582166993</v>
      </c>
      <c r="NL40" s="877">
        <v>7.8712276123579796</v>
      </c>
      <c r="NM40" s="877">
        <v>5.9049657186840303</v>
      </c>
      <c r="NN40" s="877">
        <v>2.2839217723076199</v>
      </c>
      <c r="NO40" s="877">
        <v>6.85934841976571</v>
      </c>
      <c r="NP40" s="877">
        <v>7.0678107837896196</v>
      </c>
      <c r="NQ40" s="877">
        <v>7.3431412899743203</v>
      </c>
      <c r="NR40" s="877">
        <v>4.0522419811811403</v>
      </c>
      <c r="NS40" s="877">
        <v>6.0746766862944996</v>
      </c>
      <c r="NT40" s="877">
        <v>7.4323748637965599</v>
      </c>
      <c r="NU40" s="877">
        <v>5.6102866570810201</v>
      </c>
      <c r="NV40" s="877">
        <v>6.2494453410858402</v>
      </c>
      <c r="NW40" s="877">
        <v>4.6853795519590804</v>
      </c>
      <c r="NX40" s="877">
        <v>5.6602098733525601</v>
      </c>
      <c r="NY40" s="877">
        <v>8.1369398609020198</v>
      </c>
      <c r="NZ40" s="877">
        <v>2.6937657122177798</v>
      </c>
      <c r="OA40" s="877">
        <v>10.7511172126146</v>
      </c>
      <c r="OB40" s="877">
        <v>1.5058909297299601</v>
      </c>
      <c r="OC40" s="877">
        <v>5.41244282477561</v>
      </c>
      <c r="OD40" s="877">
        <v>7.00831656373499</v>
      </c>
      <c r="OE40" s="877">
        <v>4.5360529002402101</v>
      </c>
      <c r="OF40" s="877">
        <v>10.710410412930999</v>
      </c>
      <c r="OG40" s="877">
        <v>3.3419857472286201</v>
      </c>
      <c r="OH40" s="877">
        <v>7.3388700624073104</v>
      </c>
      <c r="OI40" s="877">
        <v>4.1101961777542</v>
      </c>
      <c r="OJ40" s="877">
        <v>3.3715403505236998</v>
      </c>
      <c r="OK40" s="877">
        <v>2.7186771125578302</v>
      </c>
      <c r="OL40" s="877">
        <v>9.2452262828846195</v>
      </c>
    </row>
    <row r="41" spans="1:402" s="221" customFormat="1" ht="15" customHeight="1" x14ac:dyDescent="0.25">
      <c r="A41" s="274">
        <v>40</v>
      </c>
      <c r="B41" s="221">
        <v>0</v>
      </c>
      <c r="C41" s="221">
        <v>1</v>
      </c>
      <c r="D41" s="308">
        <v>2</v>
      </c>
      <c r="E41" s="267">
        <v>41</v>
      </c>
      <c r="F41" s="880">
        <v>41</v>
      </c>
      <c r="G41" s="883"/>
      <c r="H41" s="232" t="s">
        <v>466</v>
      </c>
      <c r="I41" s="639" t="s">
        <v>601</v>
      </c>
      <c r="J41" s="258">
        <v>13640</v>
      </c>
      <c r="K41" s="256">
        <v>78</v>
      </c>
      <c r="L41" s="342">
        <v>93</v>
      </c>
      <c r="M41" s="342">
        <v>157</v>
      </c>
      <c r="N41" s="342">
        <v>37.729725343827333</v>
      </c>
      <c r="O41" s="210">
        <v>1.9275196972811044</v>
      </c>
      <c r="P41" s="208">
        <v>1</v>
      </c>
      <c r="Q41" s="61">
        <v>150</v>
      </c>
      <c r="R41" s="61">
        <v>72</v>
      </c>
      <c r="S41" s="61">
        <v>1</v>
      </c>
      <c r="T41" s="62">
        <v>2</v>
      </c>
      <c r="U41" s="325">
        <v>1</v>
      </c>
      <c r="V41" s="325">
        <v>2</v>
      </c>
      <c r="W41" s="325">
        <v>1</v>
      </c>
      <c r="X41" s="335">
        <v>0</v>
      </c>
      <c r="Y41" s="325">
        <v>1</v>
      </c>
      <c r="Z41" s="325">
        <v>0</v>
      </c>
      <c r="AA41" s="329">
        <v>0</v>
      </c>
      <c r="AB41" s="328">
        <v>0</v>
      </c>
      <c r="AC41" s="61"/>
      <c r="AD41" s="133"/>
      <c r="AE41" s="61"/>
      <c r="AF41" s="592">
        <v>92</v>
      </c>
      <c r="AG41" s="602">
        <v>0.9</v>
      </c>
      <c r="AH41" s="603">
        <v>61</v>
      </c>
      <c r="AI41" s="603">
        <v>1</v>
      </c>
      <c r="AJ41" s="602">
        <v>10.7</v>
      </c>
      <c r="AK41" s="603">
        <v>34</v>
      </c>
      <c r="AL41" s="603"/>
      <c r="AM41" s="605">
        <v>2398</v>
      </c>
      <c r="AN41" s="214">
        <v>7.7823903355874595</v>
      </c>
      <c r="AO41" s="212">
        <v>108</v>
      </c>
      <c r="AP41" s="212">
        <v>44</v>
      </c>
      <c r="AQ41" s="212">
        <v>49</v>
      </c>
      <c r="AR41" s="212">
        <v>73</v>
      </c>
      <c r="AS41" s="215">
        <v>1.96</v>
      </c>
      <c r="AT41" s="212">
        <v>204</v>
      </c>
      <c r="AU41" s="556">
        <v>42202</v>
      </c>
      <c r="AV41" s="557">
        <v>42200</v>
      </c>
      <c r="AW41" s="211">
        <v>0.9</v>
      </c>
      <c r="AX41" s="211">
        <v>52</v>
      </c>
      <c r="AY41" s="211"/>
      <c r="AZ41" s="602">
        <v>136</v>
      </c>
      <c r="BA41" s="558">
        <v>42202</v>
      </c>
      <c r="BB41" s="65">
        <v>46.86</v>
      </c>
      <c r="BC41" s="217">
        <v>2124</v>
      </c>
      <c r="BD41" s="66">
        <v>46.86</v>
      </c>
      <c r="BE41" s="218">
        <v>435.73258647767119</v>
      </c>
      <c r="BF41" s="66">
        <v>112.1</v>
      </c>
      <c r="BG41" s="68">
        <v>1.670802284260944</v>
      </c>
      <c r="BH41" s="219">
        <v>1.670802284260944</v>
      </c>
      <c r="BI41" s="219">
        <v>2.6392200400785981</v>
      </c>
      <c r="BJ41" s="219">
        <v>2.0496056125949731</v>
      </c>
      <c r="BK41" s="66">
        <v>2.41</v>
      </c>
      <c r="BL41" s="66">
        <v>1.08</v>
      </c>
      <c r="BM41" s="66">
        <v>35</v>
      </c>
      <c r="BN41" s="66">
        <v>1.55</v>
      </c>
      <c r="BO41" s="571">
        <v>2441</v>
      </c>
      <c r="BP41" s="66">
        <v>74</v>
      </c>
      <c r="BQ41" s="66">
        <v>27</v>
      </c>
      <c r="BR41" s="66">
        <v>14</v>
      </c>
      <c r="BS41" s="66">
        <v>43</v>
      </c>
      <c r="BT41" s="69">
        <v>42200</v>
      </c>
      <c r="BU41" s="61" t="s">
        <v>458</v>
      </c>
      <c r="BV41" s="61">
        <v>0</v>
      </c>
      <c r="BW41" s="61">
        <v>1</v>
      </c>
      <c r="BX41" s="61"/>
      <c r="BY41" s="61">
        <v>0</v>
      </c>
      <c r="BZ41" s="61"/>
      <c r="CA41" s="61"/>
      <c r="CB41" s="61"/>
      <c r="CC41" s="208">
        <v>1</v>
      </c>
      <c r="CD41" s="220">
        <v>0</v>
      </c>
      <c r="CE41" s="220">
        <v>0</v>
      </c>
      <c r="CF41" s="220">
        <v>0</v>
      </c>
      <c r="CG41" s="220">
        <v>1</v>
      </c>
      <c r="CH41" s="220">
        <v>1</v>
      </c>
      <c r="CI41" s="220">
        <v>1</v>
      </c>
      <c r="CJ41" s="114">
        <v>1</v>
      </c>
      <c r="CK41" s="114">
        <v>0</v>
      </c>
      <c r="CL41" s="114">
        <v>0</v>
      </c>
      <c r="CM41" s="114">
        <v>1</v>
      </c>
      <c r="CN41" s="114">
        <v>0</v>
      </c>
      <c r="CO41" s="114">
        <v>0</v>
      </c>
      <c r="CP41" s="326">
        <v>0</v>
      </c>
      <c r="CQ41" s="326">
        <v>1</v>
      </c>
      <c r="CR41" s="326">
        <v>0</v>
      </c>
      <c r="CS41" s="326">
        <v>1</v>
      </c>
      <c r="CT41" s="326">
        <v>1</v>
      </c>
      <c r="CU41" s="326">
        <v>0</v>
      </c>
      <c r="CV41" s="299"/>
      <c r="CW41" s="299"/>
      <c r="CX41" s="299"/>
      <c r="CY41" s="299"/>
      <c r="DE41" s="61">
        <v>0</v>
      </c>
      <c r="DF41" s="90">
        <v>1</v>
      </c>
      <c r="DG41" s="69">
        <v>40014</v>
      </c>
      <c r="DH41" s="61">
        <v>0</v>
      </c>
      <c r="DI41" s="61"/>
      <c r="DJ41" s="90">
        <v>1</v>
      </c>
      <c r="DK41" s="90">
        <v>0</v>
      </c>
      <c r="DL41" s="90"/>
      <c r="DM41" s="61"/>
      <c r="DN41" s="254">
        <v>1</v>
      </c>
      <c r="DO41" s="208">
        <v>0</v>
      </c>
      <c r="DP41" s="208">
        <v>0</v>
      </c>
      <c r="DQ41" s="208">
        <v>0</v>
      </c>
      <c r="DR41" s="208">
        <v>2</v>
      </c>
      <c r="DS41" s="212">
        <v>1</v>
      </c>
      <c r="DT41" s="208">
        <v>2</v>
      </c>
      <c r="DU41" s="208">
        <v>0</v>
      </c>
      <c r="DV41" s="208">
        <v>1</v>
      </c>
      <c r="DW41" s="208">
        <v>0</v>
      </c>
      <c r="DX41" s="208">
        <v>0</v>
      </c>
      <c r="DY41" s="206">
        <v>1</v>
      </c>
      <c r="EB41" s="223">
        <v>1</v>
      </c>
      <c r="EC41" s="223">
        <v>1</v>
      </c>
      <c r="ED41" s="223">
        <v>61</v>
      </c>
      <c r="EE41" s="223"/>
      <c r="EG41" s="258">
        <v>41404</v>
      </c>
      <c r="EH41" s="133">
        <v>0.83</v>
      </c>
      <c r="EI41" s="225">
        <v>50</v>
      </c>
      <c r="EJ41" s="225">
        <v>67</v>
      </c>
      <c r="EK41" s="225">
        <v>57</v>
      </c>
      <c r="EL41" s="225">
        <v>81</v>
      </c>
      <c r="EM41" s="225"/>
      <c r="EN41" s="161" t="s">
        <v>602</v>
      </c>
      <c r="EO41" s="259">
        <v>41</v>
      </c>
      <c r="EP41" s="135">
        <v>42201</v>
      </c>
      <c r="EQ41" s="136" t="s">
        <v>383</v>
      </c>
      <c r="ER41" s="61"/>
      <c r="ES41" s="61"/>
      <c r="ET41" s="61">
        <v>57</v>
      </c>
      <c r="EU41" s="133">
        <v>1</v>
      </c>
      <c r="EV41" s="133"/>
      <c r="EW41" s="133">
        <v>9</v>
      </c>
      <c r="EX41" s="133">
        <v>8</v>
      </c>
      <c r="EY41" s="133">
        <v>49</v>
      </c>
      <c r="EZ41" s="133">
        <v>24</v>
      </c>
      <c r="FA41" s="133">
        <v>18</v>
      </c>
      <c r="FB41" s="133">
        <v>16</v>
      </c>
      <c r="FC41" s="133">
        <v>48</v>
      </c>
      <c r="FD41" s="133">
        <v>20</v>
      </c>
      <c r="FE41" s="133">
        <v>35</v>
      </c>
      <c r="FF41" s="133">
        <v>100</v>
      </c>
      <c r="FG41" s="133">
        <v>250</v>
      </c>
      <c r="FH41" s="91">
        <v>90</v>
      </c>
      <c r="FI41" s="91">
        <v>243.33333333333334</v>
      </c>
      <c r="FJ41" s="227">
        <v>86.35</v>
      </c>
      <c r="FK41" s="227">
        <v>44.798504586906404</v>
      </c>
      <c r="FL41" s="228">
        <v>104.45</v>
      </c>
      <c r="FM41" s="228">
        <v>40.450000000000003</v>
      </c>
      <c r="FN41" s="228">
        <v>54.188810701822511</v>
      </c>
      <c r="FO41" s="228">
        <v>20.985518361787658</v>
      </c>
      <c r="FP41" s="228">
        <v>61.273336524652947</v>
      </c>
      <c r="FQ41" s="228"/>
      <c r="FR41" s="193">
        <v>0</v>
      </c>
      <c r="FS41" s="230">
        <v>92.133333333333326</v>
      </c>
      <c r="FT41" s="230"/>
      <c r="FU41" s="230">
        <v>106.66666666666667</v>
      </c>
      <c r="FV41" s="229">
        <v>6.5333333333333341</v>
      </c>
      <c r="FW41" s="229">
        <v>7.7</v>
      </c>
      <c r="FX41" s="229">
        <v>14.102040816326527</v>
      </c>
      <c r="FY41" s="229"/>
      <c r="FZ41" s="133">
        <v>38.5</v>
      </c>
      <c r="GA41" s="129">
        <v>16.2</v>
      </c>
      <c r="GB41" s="238" t="s">
        <v>603</v>
      </c>
      <c r="GC41" s="238" t="s">
        <v>604</v>
      </c>
      <c r="GD41" s="238" t="s">
        <v>605</v>
      </c>
      <c r="GE41" s="238" t="s">
        <v>606</v>
      </c>
      <c r="GF41" s="238" t="s">
        <v>607</v>
      </c>
      <c r="GG41" s="133">
        <v>0</v>
      </c>
      <c r="GH41" s="133">
        <v>0</v>
      </c>
      <c r="GI41" s="133">
        <v>2</v>
      </c>
      <c r="GJ41" s="133">
        <v>0</v>
      </c>
      <c r="GK41" s="231">
        <v>35.366666666666667</v>
      </c>
      <c r="GL41" s="133">
        <v>0</v>
      </c>
      <c r="GM41" s="133">
        <v>0</v>
      </c>
      <c r="GN41" s="133">
        <v>0</v>
      </c>
      <c r="GO41" s="133">
        <v>0</v>
      </c>
      <c r="GP41" s="61"/>
      <c r="GQ41" s="106"/>
      <c r="GR41" s="111">
        <v>0.28395061728395071</v>
      </c>
      <c r="GS41" s="61">
        <v>1</v>
      </c>
      <c r="GT41" s="111"/>
      <c r="GU41" s="62"/>
      <c r="GV41" s="106"/>
      <c r="GW41" s="61"/>
      <c r="GX41" s="106">
        <v>14.333333333333334</v>
      </c>
      <c r="GY41" s="61">
        <v>1</v>
      </c>
      <c r="GZ41" s="745">
        <v>50.366666666666667</v>
      </c>
      <c r="HA41" s="133">
        <v>21</v>
      </c>
      <c r="HB41" s="133"/>
      <c r="HC41" s="144">
        <v>1</v>
      </c>
      <c r="HD41" s="236">
        <v>102.246285</v>
      </c>
      <c r="HE41" s="236">
        <v>107.3586</v>
      </c>
      <c r="HF41" s="144">
        <v>49.950966999999999</v>
      </c>
      <c r="HG41" s="236">
        <v>138.29440099999999</v>
      </c>
      <c r="HH41" s="125">
        <v>64.344533999999996</v>
      </c>
      <c r="HI41" s="236">
        <v>46.455953000000001</v>
      </c>
      <c r="HJ41" s="144">
        <v>21.614661999999999</v>
      </c>
      <c r="HK41" s="236">
        <v>91.838448</v>
      </c>
      <c r="HL41" s="144">
        <v>42.729872999999998</v>
      </c>
      <c r="HM41" s="236">
        <v>66.407928999999996</v>
      </c>
      <c r="HN41" s="144">
        <v>5.9694989999999999</v>
      </c>
      <c r="HO41" s="144">
        <v>2.7774420000000002</v>
      </c>
      <c r="HP41" s="236">
        <v>167.880438</v>
      </c>
      <c r="HQ41" s="144">
        <v>78.110094000000004</v>
      </c>
      <c r="HR41" s="236">
        <v>89.402555000000007</v>
      </c>
      <c r="HS41" s="144">
        <v>41.596519999999998</v>
      </c>
      <c r="HT41" s="236">
        <v>78.477881999999994</v>
      </c>
      <c r="HU41" s="144">
        <v>36.513573999999998</v>
      </c>
      <c r="HV41" s="236">
        <v>46.746293999999999</v>
      </c>
      <c r="HW41" s="144">
        <v>0</v>
      </c>
      <c r="HX41" s="237">
        <v>0.77630474714590936</v>
      </c>
      <c r="HY41" s="238">
        <v>30.8</v>
      </c>
      <c r="HZ41" s="237">
        <v>6.6</v>
      </c>
      <c r="IA41" s="237">
        <v>25.7</v>
      </c>
      <c r="IB41" s="237">
        <v>5.7</v>
      </c>
      <c r="IC41" s="237">
        <v>26.3</v>
      </c>
      <c r="ID41" s="237">
        <v>5.9</v>
      </c>
      <c r="IE41" s="237">
        <v>100.42417777777777</v>
      </c>
      <c r="IF41" s="237">
        <v>52.100208324424806</v>
      </c>
      <c r="IG41" s="133"/>
      <c r="IH41" s="161">
        <v>0.34</v>
      </c>
      <c r="II41" s="61">
        <v>1270</v>
      </c>
      <c r="IJ41" s="61">
        <v>1132</v>
      </c>
      <c r="IK41" s="61">
        <v>952</v>
      </c>
      <c r="IL41" s="61">
        <v>1192</v>
      </c>
      <c r="IM41" s="61">
        <v>1263</v>
      </c>
      <c r="IN41" s="61">
        <v>1227</v>
      </c>
      <c r="IO41" s="61"/>
      <c r="IP41" s="106">
        <v>1172.6666666666667</v>
      </c>
      <c r="IQ41" s="61">
        <v>1969</v>
      </c>
      <c r="IR41" s="61">
        <v>337</v>
      </c>
      <c r="IS41" s="61">
        <v>319</v>
      </c>
      <c r="IT41" s="61">
        <v>384</v>
      </c>
      <c r="IU41" s="61">
        <v>315</v>
      </c>
      <c r="IV41" s="61">
        <v>319</v>
      </c>
      <c r="IW41" s="61">
        <v>350</v>
      </c>
      <c r="IX41" s="61"/>
      <c r="IY41" s="106">
        <v>337.33333333333331</v>
      </c>
      <c r="IZ41" s="61">
        <v>195</v>
      </c>
      <c r="JA41" s="240">
        <v>30.164534058304948</v>
      </c>
      <c r="JB41" s="241">
        <v>0</v>
      </c>
      <c r="JC41" s="90">
        <v>1</v>
      </c>
      <c r="JD41" s="168">
        <v>0</v>
      </c>
      <c r="JE41" s="168">
        <v>0</v>
      </c>
      <c r="JF41" s="168"/>
      <c r="JG41" s="90">
        <v>0</v>
      </c>
      <c r="JH41" s="90">
        <v>2</v>
      </c>
      <c r="JI41" s="90">
        <v>0</v>
      </c>
      <c r="JJ41" s="90"/>
      <c r="JK41" s="61"/>
      <c r="JL41" s="283"/>
      <c r="JM41" s="198">
        <v>41</v>
      </c>
      <c r="JN41" s="244">
        <v>42202</v>
      </c>
      <c r="JO41" s="69">
        <v>43326</v>
      </c>
      <c r="JP41" s="201">
        <v>0</v>
      </c>
      <c r="JQ41" s="69">
        <v>43326</v>
      </c>
      <c r="JR41" s="245">
        <v>36</v>
      </c>
      <c r="JS41" s="243">
        <v>1</v>
      </c>
      <c r="JT41" s="69">
        <v>42668</v>
      </c>
      <c r="JU41" s="245">
        <v>15</v>
      </c>
      <c r="JV41" s="243">
        <v>1</v>
      </c>
      <c r="JW41" s="246">
        <v>42668</v>
      </c>
      <c r="JX41" s="245">
        <v>15</v>
      </c>
      <c r="JY41" s="245">
        <v>36</v>
      </c>
      <c r="JZ41" s="245">
        <v>1124</v>
      </c>
      <c r="KA41" s="247"/>
      <c r="KB41" s="245"/>
      <c r="KC41" s="248"/>
      <c r="KD41" s="63">
        <v>1</v>
      </c>
      <c r="KE41" s="249">
        <v>1</v>
      </c>
      <c r="KF41" s="249" t="s">
        <v>421</v>
      </c>
      <c r="KG41" s="272">
        <v>120.73333333333335</v>
      </c>
      <c r="KH41" s="272">
        <v>51.616666666666667</v>
      </c>
      <c r="KI41" s="272">
        <v>57.37</v>
      </c>
      <c r="KJ41" s="272">
        <v>-18.553333333333331</v>
      </c>
      <c r="KK41" s="272">
        <v>-15.76</v>
      </c>
      <c r="KL41" s="272">
        <v>56.226666666666667</v>
      </c>
      <c r="KM41" s="272">
        <v>30.666666666666668</v>
      </c>
      <c r="KN41" s="272">
        <v>3.1333333333333333</v>
      </c>
      <c r="KO41" s="250"/>
      <c r="KP41" s="250">
        <v>0</v>
      </c>
      <c r="KQ41" s="92"/>
      <c r="KR41" s="93">
        <v>0.28395061728395071</v>
      </c>
      <c r="KS41" s="264"/>
      <c r="KT41" s="265"/>
      <c r="KU41" s="264"/>
      <c r="KV41" s="265"/>
      <c r="KW41" s="265"/>
      <c r="KX41" s="265"/>
      <c r="KY41" s="265"/>
      <c r="KZ41" s="265"/>
      <c r="LA41" s="265"/>
      <c r="LB41" s="265"/>
      <c r="LC41" s="265"/>
      <c r="LD41" s="265"/>
      <c r="LE41" s="118">
        <v>42201</v>
      </c>
      <c r="LF41" s="454">
        <v>1</v>
      </c>
      <c r="LG41" s="454"/>
      <c r="LH41" s="455"/>
      <c r="LI41" s="455"/>
      <c r="LJ41" s="455"/>
      <c r="LK41" s="455"/>
      <c r="LL41" s="455"/>
      <c r="LM41" s="455"/>
      <c r="LN41" s="455"/>
      <c r="LO41" s="455"/>
      <c r="LP41" s="455"/>
      <c r="LQ41" s="455"/>
      <c r="LR41" s="455"/>
      <c r="LS41" s="455"/>
      <c r="LT41" s="500"/>
      <c r="LU41" s="500"/>
      <c r="LV41" s="500">
        <v>0</v>
      </c>
      <c r="LW41" s="500">
        <v>0</v>
      </c>
      <c r="LX41" s="500">
        <v>-14.6</v>
      </c>
      <c r="LY41" s="500">
        <v>2</v>
      </c>
      <c r="LZ41" s="690">
        <v>46.746293999999999</v>
      </c>
      <c r="MA41" s="454"/>
      <c r="MC41" s="253"/>
      <c r="MD41" s="274"/>
      <c r="ME41" s="581">
        <v>41</v>
      </c>
      <c r="MF41" s="135">
        <v>42200</v>
      </c>
      <c r="MI41" s="584">
        <v>77.514600000000002</v>
      </c>
      <c r="MQ41" s="135">
        <v>41409</v>
      </c>
      <c r="MR41" s="238">
        <v>5.6</v>
      </c>
      <c r="MS41" s="585"/>
      <c r="MT41" s="133">
        <v>1</v>
      </c>
      <c r="MU41" s="133">
        <v>0</v>
      </c>
      <c r="MV41" s="133">
        <v>0</v>
      </c>
      <c r="MW41" s="133">
        <v>0</v>
      </c>
      <c r="MX41" s="133">
        <v>0</v>
      </c>
      <c r="MY41" s="238">
        <v>0</v>
      </c>
      <c r="MZ41" s="238">
        <v>2398</v>
      </c>
      <c r="NA41" s="585"/>
      <c r="NB41" s="238">
        <v>9</v>
      </c>
      <c r="ND41" s="876">
        <v>41</v>
      </c>
      <c r="NE41" s="877" t="s">
        <v>64</v>
      </c>
      <c r="NF41" s="877" t="s">
        <v>64</v>
      </c>
      <c r="NG41" s="877" t="s">
        <v>64</v>
      </c>
      <c r="NH41" s="877" t="s">
        <v>64</v>
      </c>
      <c r="NI41" s="877" t="s">
        <v>64</v>
      </c>
      <c r="NJ41" s="877" t="s">
        <v>64</v>
      </c>
      <c r="NK41" s="877" t="s">
        <v>64</v>
      </c>
      <c r="NL41" s="877" t="s">
        <v>64</v>
      </c>
      <c r="NM41" s="877" t="s">
        <v>64</v>
      </c>
      <c r="NN41" s="877" t="s">
        <v>64</v>
      </c>
      <c r="NO41" s="877" t="s">
        <v>64</v>
      </c>
      <c r="NP41" s="877" t="s">
        <v>64</v>
      </c>
      <c r="NQ41" s="877" t="s">
        <v>64</v>
      </c>
      <c r="NR41" s="877" t="s">
        <v>64</v>
      </c>
      <c r="NS41" s="877" t="s">
        <v>64</v>
      </c>
      <c r="NT41" s="877" t="s">
        <v>64</v>
      </c>
      <c r="NU41" s="877" t="s">
        <v>64</v>
      </c>
      <c r="NV41" s="877" t="s">
        <v>64</v>
      </c>
      <c r="NW41" s="877" t="s">
        <v>64</v>
      </c>
      <c r="NX41" s="877" t="s">
        <v>64</v>
      </c>
      <c r="NY41" s="877" t="s">
        <v>64</v>
      </c>
      <c r="NZ41" s="877" t="s">
        <v>64</v>
      </c>
      <c r="OA41" s="877" t="s">
        <v>64</v>
      </c>
      <c r="OB41" s="877" t="s">
        <v>64</v>
      </c>
      <c r="OC41" s="877" t="s">
        <v>64</v>
      </c>
      <c r="OD41" s="877" t="s">
        <v>64</v>
      </c>
      <c r="OE41" s="877" t="s">
        <v>64</v>
      </c>
      <c r="OF41" s="877" t="s">
        <v>64</v>
      </c>
      <c r="OG41" s="877" t="s">
        <v>64</v>
      </c>
      <c r="OH41" s="877" t="s">
        <v>64</v>
      </c>
      <c r="OI41" s="877" t="s">
        <v>64</v>
      </c>
      <c r="OJ41" s="877" t="s">
        <v>64</v>
      </c>
      <c r="OK41" s="877" t="s">
        <v>64</v>
      </c>
      <c r="OL41" s="877" t="s">
        <v>64</v>
      </c>
    </row>
    <row r="42" spans="1:402" s="221" customFormat="1" x14ac:dyDescent="0.25">
      <c r="A42" s="221">
        <v>41</v>
      </c>
      <c r="B42" s="274">
        <v>0</v>
      </c>
      <c r="C42" s="221">
        <v>0</v>
      </c>
      <c r="D42" s="308">
        <v>2</v>
      </c>
      <c r="E42" s="267">
        <v>42</v>
      </c>
      <c r="F42" s="880">
        <v>42</v>
      </c>
      <c r="G42" s="883"/>
      <c r="H42" s="232" t="s">
        <v>608</v>
      </c>
      <c r="I42" s="167" t="s">
        <v>609</v>
      </c>
      <c r="J42" s="318">
        <v>12055</v>
      </c>
      <c r="K42" s="256">
        <v>82</v>
      </c>
      <c r="L42" s="342">
        <v>68</v>
      </c>
      <c r="M42" s="342">
        <v>155</v>
      </c>
      <c r="N42" s="342">
        <v>28.303850156087407</v>
      </c>
      <c r="O42" s="210">
        <v>1.6717567781777956</v>
      </c>
      <c r="P42" s="208">
        <v>1</v>
      </c>
      <c r="Q42" s="61">
        <v>110</v>
      </c>
      <c r="R42" s="61">
        <v>70</v>
      </c>
      <c r="S42" s="61">
        <v>0</v>
      </c>
      <c r="T42" s="62">
        <v>4</v>
      </c>
      <c r="U42" s="331">
        <v>0</v>
      </c>
      <c r="V42" s="331"/>
      <c r="W42" s="114">
        <v>1</v>
      </c>
      <c r="X42" s="115">
        <v>1</v>
      </c>
      <c r="Y42" s="114">
        <v>0</v>
      </c>
      <c r="Z42" s="114">
        <v>0</v>
      </c>
      <c r="AA42" s="329">
        <v>0</v>
      </c>
      <c r="AB42" s="328">
        <v>0</v>
      </c>
      <c r="AC42" s="61"/>
      <c r="AD42" s="61"/>
      <c r="AE42" s="61"/>
      <c r="AF42" s="592">
        <v>121</v>
      </c>
      <c r="AG42" s="602">
        <v>0.91</v>
      </c>
      <c r="AH42" s="603">
        <v>59</v>
      </c>
      <c r="AI42" s="603">
        <v>0</v>
      </c>
      <c r="AJ42" s="602">
        <v>15.6</v>
      </c>
      <c r="AK42" s="603">
        <v>48</v>
      </c>
      <c r="AL42" s="603"/>
      <c r="AM42" s="605">
        <v>7852</v>
      </c>
      <c r="AN42" s="214">
        <v>8.9685235553963523</v>
      </c>
      <c r="AO42" s="212">
        <v>194</v>
      </c>
      <c r="AP42" s="212">
        <v>129</v>
      </c>
      <c r="AQ42" s="212">
        <v>46</v>
      </c>
      <c r="AR42" s="212">
        <v>95</v>
      </c>
      <c r="AS42" s="215">
        <v>2.16</v>
      </c>
      <c r="AT42" s="212">
        <v>43</v>
      </c>
      <c r="AU42" s="556">
        <v>42269</v>
      </c>
      <c r="AV42" s="557">
        <v>42262</v>
      </c>
      <c r="AW42" s="211">
        <v>0.91</v>
      </c>
      <c r="AX42" s="211">
        <v>55</v>
      </c>
      <c r="AY42" s="211"/>
      <c r="AZ42" s="602">
        <v>135</v>
      </c>
      <c r="BA42" s="558">
        <v>42269</v>
      </c>
      <c r="BB42" s="287"/>
      <c r="BC42" s="217">
        <v>1701</v>
      </c>
      <c r="BD42" s="287"/>
      <c r="BE42" s="218"/>
      <c r="BF42" s="66"/>
      <c r="BG42" s="68"/>
      <c r="BH42" s="219"/>
      <c r="BI42" s="219"/>
      <c r="BJ42" s="219"/>
      <c r="BK42" s="66">
        <v>2.79</v>
      </c>
      <c r="BL42" s="66">
        <v>1.1399999999999999</v>
      </c>
      <c r="BM42" s="66">
        <v>92</v>
      </c>
      <c r="BN42" s="66">
        <v>1.4</v>
      </c>
      <c r="BO42" s="571">
        <v>358.5</v>
      </c>
      <c r="BP42" s="66">
        <v>41</v>
      </c>
      <c r="BQ42" s="66">
        <v>235</v>
      </c>
      <c r="BR42" s="66">
        <v>23</v>
      </c>
      <c r="BS42" s="66">
        <v>43</v>
      </c>
      <c r="BT42" s="69">
        <v>42263</v>
      </c>
      <c r="BU42" s="61" t="s">
        <v>610</v>
      </c>
      <c r="BV42" s="61">
        <v>0</v>
      </c>
      <c r="BW42" s="61">
        <v>1</v>
      </c>
      <c r="BX42" s="61"/>
      <c r="BY42" s="61">
        <v>0</v>
      </c>
      <c r="BZ42" s="61"/>
      <c r="CA42" s="61"/>
      <c r="CB42" s="61"/>
      <c r="CC42" s="208">
        <v>0</v>
      </c>
      <c r="CD42" s="220">
        <v>0</v>
      </c>
      <c r="CE42" s="220">
        <v>0</v>
      </c>
      <c r="CF42" s="220">
        <v>0</v>
      </c>
      <c r="CG42" s="220">
        <v>0</v>
      </c>
      <c r="CH42" s="220">
        <v>1</v>
      </c>
      <c r="CI42" s="220">
        <v>0</v>
      </c>
      <c r="CJ42" s="114">
        <v>1</v>
      </c>
      <c r="CK42" s="114">
        <v>0</v>
      </c>
      <c r="CL42" s="114">
        <v>1</v>
      </c>
      <c r="CM42" s="114">
        <v>0</v>
      </c>
      <c r="CN42" s="114">
        <v>0</v>
      </c>
      <c r="CO42" s="114">
        <v>0</v>
      </c>
      <c r="CP42" s="326">
        <v>0</v>
      </c>
      <c r="CQ42" s="326">
        <v>0</v>
      </c>
      <c r="CR42" s="326">
        <v>0</v>
      </c>
      <c r="CS42" s="326">
        <v>0</v>
      </c>
      <c r="CT42" s="326">
        <v>0</v>
      </c>
      <c r="CU42" s="326">
        <v>0</v>
      </c>
      <c r="CV42" s="299"/>
      <c r="CW42" s="299"/>
      <c r="CX42" s="299"/>
      <c r="CY42" s="299"/>
      <c r="DE42" s="61">
        <v>0</v>
      </c>
      <c r="DF42" s="90">
        <v>0</v>
      </c>
      <c r="DI42" s="61"/>
      <c r="DJ42" s="90">
        <v>1</v>
      </c>
      <c r="DK42" s="90">
        <v>0</v>
      </c>
      <c r="DL42" s="90">
        <v>1</v>
      </c>
      <c r="DM42" s="61" t="s">
        <v>253</v>
      </c>
      <c r="DN42" s="254">
        <v>0</v>
      </c>
      <c r="DO42" s="208">
        <v>0</v>
      </c>
      <c r="DP42" s="208">
        <v>0</v>
      </c>
      <c r="DQ42" s="208">
        <v>0</v>
      </c>
      <c r="DR42" s="208">
        <v>2</v>
      </c>
      <c r="DS42" s="212">
        <v>1</v>
      </c>
      <c r="DT42" s="208">
        <v>2</v>
      </c>
      <c r="DU42" s="208">
        <v>0</v>
      </c>
      <c r="DV42" s="208">
        <v>0</v>
      </c>
      <c r="DW42" s="208">
        <v>0</v>
      </c>
      <c r="DX42" s="208">
        <v>0</v>
      </c>
      <c r="DY42" s="206">
        <v>0</v>
      </c>
      <c r="EB42" s="223">
        <v>1</v>
      </c>
      <c r="EC42" s="223">
        <v>1</v>
      </c>
      <c r="ED42" s="223"/>
      <c r="EE42" s="223"/>
      <c r="EG42" s="266">
        <v>41702</v>
      </c>
      <c r="EH42" s="133">
        <v>0.84</v>
      </c>
      <c r="EI42" s="225">
        <v>74</v>
      </c>
      <c r="EJ42" s="225">
        <v>66</v>
      </c>
      <c r="EK42" s="225">
        <v>91</v>
      </c>
      <c r="EL42" s="225">
        <v>90</v>
      </c>
      <c r="EM42" s="225"/>
      <c r="EN42" s="161" t="s">
        <v>544</v>
      </c>
      <c r="EO42" s="267">
        <v>42</v>
      </c>
      <c r="EP42" s="135">
        <v>42263</v>
      </c>
      <c r="EQ42" s="136" t="s">
        <v>383</v>
      </c>
      <c r="ER42" s="61">
        <v>110</v>
      </c>
      <c r="ES42" s="61">
        <v>70</v>
      </c>
      <c r="ET42" s="61">
        <v>84</v>
      </c>
      <c r="EU42" s="61">
        <v>0</v>
      </c>
      <c r="EV42" s="61"/>
      <c r="EW42" s="61">
        <v>15</v>
      </c>
      <c r="EX42" s="61">
        <v>9</v>
      </c>
      <c r="EY42" s="61">
        <v>42</v>
      </c>
      <c r="EZ42" s="61">
        <v>22</v>
      </c>
      <c r="FA42" s="61">
        <v>17</v>
      </c>
      <c r="FB42" s="61">
        <v>18</v>
      </c>
      <c r="FC42" s="61">
        <v>40</v>
      </c>
      <c r="FD42" s="61">
        <v>20</v>
      </c>
      <c r="FE42" s="133">
        <v>28</v>
      </c>
      <c r="FF42" s="133">
        <v>90</v>
      </c>
      <c r="FG42" s="133">
        <v>200</v>
      </c>
      <c r="FH42" s="91">
        <v>90</v>
      </c>
      <c r="FI42" s="91">
        <v>200</v>
      </c>
      <c r="FJ42" s="227">
        <v>64.099999999999994</v>
      </c>
      <c r="FK42" s="227">
        <v>38.342898223429721</v>
      </c>
      <c r="FL42" s="228">
        <v>73.8</v>
      </c>
      <c r="FM42" s="228">
        <v>21.549999999999997</v>
      </c>
      <c r="FN42" s="228">
        <v>44.145177673777127</v>
      </c>
      <c r="FO42" s="228">
        <v>12.890631149998603</v>
      </c>
      <c r="FP42" s="228">
        <v>70.799457994579953</v>
      </c>
      <c r="FQ42" s="228"/>
      <c r="FR42" s="193">
        <v>0</v>
      </c>
      <c r="FS42" s="230">
        <v>130.79999999999998</v>
      </c>
      <c r="FT42" s="230"/>
      <c r="FU42" s="230">
        <v>85</v>
      </c>
      <c r="FV42" s="229">
        <v>5.7</v>
      </c>
      <c r="FW42" s="229">
        <v>4.8</v>
      </c>
      <c r="FX42" s="229">
        <v>22.947368421052627</v>
      </c>
      <c r="FY42" s="229"/>
      <c r="FZ42" s="95"/>
      <c r="GA42" s="129">
        <v>17.2</v>
      </c>
      <c r="GB42" s="238">
        <v>13</v>
      </c>
      <c r="GC42" s="238">
        <v>6.5</v>
      </c>
      <c r="GD42" s="238">
        <v>181.6</v>
      </c>
      <c r="GE42" s="238">
        <v>116.8</v>
      </c>
      <c r="GF42" s="238">
        <v>29.6</v>
      </c>
      <c r="GG42" s="133">
        <v>0</v>
      </c>
      <c r="GH42" s="133">
        <v>1</v>
      </c>
      <c r="GI42" s="133">
        <v>1</v>
      </c>
      <c r="GJ42" s="133">
        <v>1</v>
      </c>
      <c r="GK42" s="231">
        <v>60</v>
      </c>
      <c r="GL42" s="133">
        <v>1</v>
      </c>
      <c r="GM42" s="133">
        <v>1</v>
      </c>
      <c r="GN42" s="133" t="s">
        <v>464</v>
      </c>
      <c r="GO42" s="133">
        <v>0</v>
      </c>
      <c r="GP42" s="61"/>
      <c r="GQ42" s="106"/>
      <c r="GR42" s="111">
        <v>0.33203125</v>
      </c>
      <c r="GS42" s="61">
        <v>1</v>
      </c>
      <c r="GT42" s="111"/>
      <c r="GU42" s="62"/>
      <c r="GV42" s="106"/>
      <c r="GW42" s="61"/>
      <c r="GX42" s="106">
        <v>14</v>
      </c>
      <c r="GY42" s="61">
        <v>1</v>
      </c>
      <c r="GZ42" s="745">
        <v>70</v>
      </c>
      <c r="HA42" s="133">
        <v>17</v>
      </c>
      <c r="HB42" s="95"/>
      <c r="HC42" s="144">
        <v>1</v>
      </c>
      <c r="HD42" s="236">
        <v>112</v>
      </c>
      <c r="HE42" s="236">
        <v>117</v>
      </c>
      <c r="HF42" s="270">
        <v>69.986257287695437</v>
      </c>
      <c r="HG42" s="273">
        <v>80.606660000000005</v>
      </c>
      <c r="HH42" s="270">
        <v>48.216738853519566</v>
      </c>
      <c r="HI42" s="273">
        <v>19.031665</v>
      </c>
      <c r="HJ42" s="270">
        <v>11.38423079746349</v>
      </c>
      <c r="HK42" s="273">
        <v>61.574995000000001</v>
      </c>
      <c r="HL42" s="270">
        <v>36.832508056056071</v>
      </c>
      <c r="HM42" s="236">
        <v>76.389463000000006</v>
      </c>
      <c r="HN42" s="270">
        <v>5.8496249999999996</v>
      </c>
      <c r="HO42" s="270">
        <v>3.367712</v>
      </c>
      <c r="HP42" s="273">
        <v>100.833505</v>
      </c>
      <c r="HQ42" s="270">
        <v>60.315894223505346</v>
      </c>
      <c r="HR42" s="273">
        <v>42.749769000000001</v>
      </c>
      <c r="HS42" s="270">
        <v>25.571763523278179</v>
      </c>
      <c r="HT42" s="273">
        <v>58.083736000000002</v>
      </c>
      <c r="HU42" s="270">
        <v>34.744130700227167</v>
      </c>
      <c r="HV42" s="273">
        <v>57.603606999999997</v>
      </c>
      <c r="HW42" s="144">
        <v>0</v>
      </c>
      <c r="HX42" s="237">
        <v>1.4514929659658395</v>
      </c>
      <c r="HY42" s="238">
        <v>20.6</v>
      </c>
      <c r="HZ42" s="237">
        <v>6.3</v>
      </c>
      <c r="IA42" s="237">
        <v>21.8</v>
      </c>
      <c r="IB42" s="237">
        <v>5.7</v>
      </c>
      <c r="IC42" s="237">
        <v>15.7</v>
      </c>
      <c r="ID42" s="237">
        <v>5.0999999999999996</v>
      </c>
      <c r="IE42" s="237">
        <v>59.68724656084656</v>
      </c>
      <c r="IF42" s="237">
        <v>35.703307646166856</v>
      </c>
      <c r="IG42" s="133"/>
      <c r="IH42" s="161">
        <v>0.55000000000000004</v>
      </c>
      <c r="II42" s="61">
        <v>1238</v>
      </c>
      <c r="IJ42" s="61">
        <v>1281</v>
      </c>
      <c r="IK42" s="61">
        <v>1187</v>
      </c>
      <c r="IL42" s="61">
        <v>1149</v>
      </c>
      <c r="IM42" s="61">
        <v>1131</v>
      </c>
      <c r="IN42" s="61">
        <v>1189</v>
      </c>
      <c r="IO42" s="61"/>
      <c r="IP42" s="106">
        <v>1195.8333333333333</v>
      </c>
      <c r="IQ42" s="61">
        <v>1514</v>
      </c>
      <c r="IR42" s="61">
        <v>234</v>
      </c>
      <c r="IS42" s="61">
        <v>219</v>
      </c>
      <c r="IT42" s="61">
        <v>257</v>
      </c>
      <c r="IU42" s="61">
        <v>267</v>
      </c>
      <c r="IV42" s="61"/>
      <c r="IW42" s="61"/>
      <c r="IX42" s="61"/>
      <c r="IY42" s="106">
        <v>244.25</v>
      </c>
      <c r="IZ42" s="61">
        <v>172</v>
      </c>
      <c r="JA42" s="240">
        <v>28.448273822109215</v>
      </c>
      <c r="JB42" s="241">
        <v>0</v>
      </c>
      <c r="JC42" s="90">
        <v>1</v>
      </c>
      <c r="JD42" s="260">
        <v>1</v>
      </c>
      <c r="JE42" s="261">
        <v>0</v>
      </c>
      <c r="JF42" s="261"/>
      <c r="JG42" s="90">
        <v>0</v>
      </c>
      <c r="JH42" s="90">
        <v>2</v>
      </c>
      <c r="JI42" s="90">
        <v>2</v>
      </c>
      <c r="JJ42" s="90">
        <v>1</v>
      </c>
      <c r="JK42" s="61" t="s">
        <v>253</v>
      </c>
      <c r="JL42" s="283"/>
      <c r="JM42" s="198">
        <v>42</v>
      </c>
      <c r="JN42" s="244">
        <v>42269</v>
      </c>
      <c r="JO42" s="69">
        <v>43532</v>
      </c>
      <c r="JP42" s="201">
        <v>0</v>
      </c>
      <c r="JQ42" s="69">
        <v>43532</v>
      </c>
      <c r="JR42" s="245">
        <v>41</v>
      </c>
      <c r="JS42" s="243">
        <v>1</v>
      </c>
      <c r="JT42" s="69">
        <v>43006</v>
      </c>
      <c r="JU42" s="245">
        <v>24</v>
      </c>
      <c r="JV42" s="243">
        <v>1</v>
      </c>
      <c r="JW42" s="246">
        <v>43006</v>
      </c>
      <c r="JX42" s="245">
        <v>24</v>
      </c>
      <c r="JY42" s="245">
        <v>41</v>
      </c>
      <c r="JZ42" s="245">
        <v>1263</v>
      </c>
      <c r="KA42" s="247"/>
      <c r="KB42" s="245"/>
      <c r="KC42" s="248"/>
      <c r="KD42" s="63">
        <v>0</v>
      </c>
      <c r="KE42" s="263">
        <v>1</v>
      </c>
      <c r="KF42" s="263" t="s">
        <v>390</v>
      </c>
      <c r="KG42" s="250">
        <v>79.27</v>
      </c>
      <c r="KH42" s="250">
        <v>32.090000000000003</v>
      </c>
      <c r="KI42" s="250">
        <v>59.39</v>
      </c>
      <c r="KJ42" s="251">
        <v>-19.350000000000001</v>
      </c>
      <c r="KK42" s="250">
        <v>-16.559999999999999</v>
      </c>
      <c r="KL42" s="250">
        <v>77.69</v>
      </c>
      <c r="KM42" s="250">
        <v>57</v>
      </c>
      <c r="KN42" s="250">
        <v>5</v>
      </c>
      <c r="KO42" s="250"/>
      <c r="KP42" s="250">
        <v>0</v>
      </c>
      <c r="KQ42" s="92"/>
      <c r="KR42" s="93">
        <v>0.33203125</v>
      </c>
      <c r="KS42" s="264">
        <v>40</v>
      </c>
      <c r="KT42" s="265">
        <v>24.4</v>
      </c>
      <c r="KU42" s="264">
        <v>-11.9</v>
      </c>
      <c r="KV42" s="265">
        <v>-18.600000000000001</v>
      </c>
      <c r="KW42" s="265">
        <v>-10</v>
      </c>
      <c r="KX42" s="265">
        <v>261</v>
      </c>
      <c r="KY42" s="265">
        <v>-13.9</v>
      </c>
      <c r="KZ42" s="265">
        <v>-2.7</v>
      </c>
      <c r="LA42" s="265">
        <v>261</v>
      </c>
      <c r="LB42" s="265">
        <v>-16.2</v>
      </c>
      <c r="LC42" s="265">
        <v>-6.4</v>
      </c>
      <c r="LD42" s="265">
        <v>261</v>
      </c>
      <c r="LE42" s="118">
        <v>42263</v>
      </c>
      <c r="LF42" s="454">
        <v>0</v>
      </c>
      <c r="LG42" s="454"/>
      <c r="LH42" s="455">
        <v>40</v>
      </c>
      <c r="LI42" s="455">
        <v>25.98</v>
      </c>
      <c r="LJ42" s="455">
        <v>-14.55</v>
      </c>
      <c r="LK42" s="455">
        <v>-15.2</v>
      </c>
      <c r="LL42" s="455">
        <v>-15.2</v>
      </c>
      <c r="LM42" s="455">
        <v>381</v>
      </c>
      <c r="LN42" s="455">
        <v>-9.6</v>
      </c>
      <c r="LO42" s="455">
        <v>-9.6</v>
      </c>
      <c r="LP42" s="455">
        <v>381</v>
      </c>
      <c r="LQ42" s="455">
        <v>-12.4</v>
      </c>
      <c r="LR42" s="455">
        <v>-12.4</v>
      </c>
      <c r="LS42" s="455">
        <v>381</v>
      </c>
      <c r="LT42" s="500">
        <v>26.55</v>
      </c>
      <c r="LU42" s="693">
        <v>-13.46</v>
      </c>
      <c r="LV42" s="500"/>
      <c r="LW42" s="500"/>
      <c r="LX42" s="500">
        <v>-8.3000000000000007</v>
      </c>
      <c r="LY42" s="500">
        <v>3</v>
      </c>
      <c r="LZ42" s="690">
        <v>40</v>
      </c>
      <c r="MA42" s="455">
        <v>40</v>
      </c>
      <c r="MC42" s="253"/>
      <c r="MD42" s="274"/>
      <c r="ME42" s="581">
        <v>42</v>
      </c>
      <c r="MF42" s="135">
        <v>42262</v>
      </c>
      <c r="MI42" s="586"/>
      <c r="MQ42" s="135"/>
      <c r="MR42" s="585"/>
      <c r="MS42" s="585"/>
      <c r="MT42" s="133">
        <v>0</v>
      </c>
      <c r="MU42" s="585"/>
      <c r="MV42" s="585"/>
      <c r="MW42" s="585"/>
      <c r="MX42" s="585"/>
      <c r="MY42" s="585"/>
      <c r="MZ42" s="238">
        <v>7852</v>
      </c>
      <c r="NA42" s="585"/>
      <c r="NB42" s="238">
        <v>4</v>
      </c>
      <c r="ND42" s="876" t="s">
        <v>64</v>
      </c>
      <c r="NE42" s="877" t="s">
        <v>64</v>
      </c>
      <c r="NF42" s="877" t="s">
        <v>64</v>
      </c>
      <c r="NG42" s="877" t="s">
        <v>64</v>
      </c>
      <c r="NH42" s="877" t="s">
        <v>64</v>
      </c>
      <c r="NI42" s="877" t="s">
        <v>64</v>
      </c>
      <c r="NJ42" s="877" t="s">
        <v>64</v>
      </c>
      <c r="NK42" s="877" t="s">
        <v>64</v>
      </c>
      <c r="NL42" s="877" t="s">
        <v>64</v>
      </c>
      <c r="NM42" s="877" t="s">
        <v>64</v>
      </c>
      <c r="NN42" s="877" t="s">
        <v>64</v>
      </c>
      <c r="NO42" s="877" t="s">
        <v>64</v>
      </c>
      <c r="NP42" s="877" t="s">
        <v>64</v>
      </c>
      <c r="NQ42" s="877" t="s">
        <v>64</v>
      </c>
      <c r="NR42" s="877" t="s">
        <v>64</v>
      </c>
      <c r="NS42" s="877" t="s">
        <v>64</v>
      </c>
      <c r="NT42" s="877" t="s">
        <v>64</v>
      </c>
      <c r="NU42" s="877" t="s">
        <v>64</v>
      </c>
      <c r="NV42" s="877" t="s">
        <v>64</v>
      </c>
      <c r="NW42" s="877" t="s">
        <v>64</v>
      </c>
      <c r="NX42" s="877" t="s">
        <v>64</v>
      </c>
      <c r="NY42" s="877" t="s">
        <v>64</v>
      </c>
      <c r="NZ42" s="877" t="s">
        <v>64</v>
      </c>
      <c r="OA42" s="877" t="s">
        <v>64</v>
      </c>
      <c r="OB42" s="877" t="s">
        <v>64</v>
      </c>
      <c r="OC42" s="877" t="s">
        <v>64</v>
      </c>
      <c r="OD42" s="877" t="s">
        <v>64</v>
      </c>
      <c r="OE42" s="877" t="s">
        <v>64</v>
      </c>
      <c r="OF42" s="877" t="s">
        <v>64</v>
      </c>
      <c r="OG42" s="877" t="s">
        <v>64</v>
      </c>
      <c r="OH42" s="877" t="s">
        <v>64</v>
      </c>
      <c r="OI42" s="877" t="s">
        <v>64</v>
      </c>
      <c r="OJ42" s="877" t="s">
        <v>64</v>
      </c>
      <c r="OK42" s="877" t="s">
        <v>64</v>
      </c>
      <c r="OL42" s="877" t="s">
        <v>64</v>
      </c>
    </row>
    <row r="43" spans="1:402" s="221" customFormat="1" ht="14.25" customHeight="1" x14ac:dyDescent="0.25">
      <c r="A43" s="221">
        <v>42</v>
      </c>
      <c r="B43" s="221">
        <v>0</v>
      </c>
      <c r="C43" s="221">
        <v>1</v>
      </c>
      <c r="D43" s="308">
        <v>2</v>
      </c>
      <c r="E43" s="267">
        <v>43</v>
      </c>
      <c r="F43" s="880">
        <v>43</v>
      </c>
      <c r="G43" s="883"/>
      <c r="H43" s="641" t="s">
        <v>611</v>
      </c>
      <c r="I43" s="644" t="s">
        <v>612</v>
      </c>
      <c r="J43" s="318">
        <v>15830</v>
      </c>
      <c r="K43" s="256">
        <v>72</v>
      </c>
      <c r="L43" s="342">
        <v>38</v>
      </c>
      <c r="M43" s="342">
        <v>158</v>
      </c>
      <c r="N43" s="342">
        <v>15.221919564172406</v>
      </c>
      <c r="O43" s="210">
        <v>1.3237340501165751</v>
      </c>
      <c r="P43" s="208">
        <v>1</v>
      </c>
      <c r="Q43" s="61">
        <v>150</v>
      </c>
      <c r="R43" s="61">
        <v>100</v>
      </c>
      <c r="S43" s="61">
        <v>1</v>
      </c>
      <c r="T43" s="62">
        <v>3</v>
      </c>
      <c r="U43" s="331">
        <v>0</v>
      </c>
      <c r="V43" s="331"/>
      <c r="W43" s="114">
        <v>1</v>
      </c>
      <c r="X43" s="335">
        <v>1</v>
      </c>
      <c r="Y43" s="114">
        <v>0</v>
      </c>
      <c r="Z43" s="114">
        <v>0</v>
      </c>
      <c r="AA43" s="329">
        <v>1</v>
      </c>
      <c r="AB43" s="328">
        <v>0</v>
      </c>
      <c r="AC43" s="61"/>
      <c r="AD43" s="133"/>
      <c r="AE43" s="61"/>
      <c r="AF43" s="592">
        <v>100</v>
      </c>
      <c r="AG43" s="602">
        <v>1.32</v>
      </c>
      <c r="AH43" s="603">
        <v>40</v>
      </c>
      <c r="AI43" s="603">
        <v>0</v>
      </c>
      <c r="AJ43" s="602">
        <v>15.3</v>
      </c>
      <c r="AK43" s="603">
        <v>47</v>
      </c>
      <c r="AL43" s="603"/>
      <c r="AM43" s="605">
        <v>9812</v>
      </c>
      <c r="AN43" s="214">
        <v>9.1913614053783803</v>
      </c>
      <c r="AO43" s="212">
        <v>100</v>
      </c>
      <c r="AP43" s="212">
        <v>54</v>
      </c>
      <c r="AQ43" s="212">
        <v>25</v>
      </c>
      <c r="AR43" s="212">
        <v>107</v>
      </c>
      <c r="AS43" s="215">
        <v>1.83</v>
      </c>
      <c r="AT43" s="212">
        <v>273</v>
      </c>
      <c r="AU43" s="556">
        <v>42242</v>
      </c>
      <c r="AV43" s="557">
        <v>42240</v>
      </c>
      <c r="AW43" s="559">
        <v>1.32</v>
      </c>
      <c r="AX43" s="211">
        <v>51</v>
      </c>
      <c r="AY43" s="211"/>
      <c r="AZ43" s="602">
        <v>137</v>
      </c>
      <c r="BA43" s="558">
        <v>42243</v>
      </c>
      <c r="BB43" s="65">
        <v>56.82</v>
      </c>
      <c r="BC43" s="217">
        <v>1060</v>
      </c>
      <c r="BD43" s="66">
        <v>56.82</v>
      </c>
      <c r="BE43" s="218">
        <v>353.54088320460056</v>
      </c>
      <c r="BF43" s="66">
        <v>364.7</v>
      </c>
      <c r="BG43" s="68">
        <v>1.7545012293869171</v>
      </c>
      <c r="BH43" s="219">
        <v>1.7545012293869171</v>
      </c>
      <c r="BI43" s="219">
        <v>2.548439642527581</v>
      </c>
      <c r="BJ43" s="219">
        <v>2.5619357633137811</v>
      </c>
      <c r="BK43" s="66">
        <v>2.62</v>
      </c>
      <c r="BL43" s="66">
        <v>1.31</v>
      </c>
      <c r="BM43" s="66">
        <v>51</v>
      </c>
      <c r="BN43" s="66">
        <v>1.38</v>
      </c>
      <c r="BO43" s="571">
        <v>2219</v>
      </c>
      <c r="BP43" s="66">
        <v>63</v>
      </c>
      <c r="BQ43" s="66">
        <v>263</v>
      </c>
      <c r="BR43" s="66">
        <v>16</v>
      </c>
      <c r="BS43" s="66">
        <v>10</v>
      </c>
      <c r="BT43" s="69">
        <v>42241</v>
      </c>
      <c r="BU43" s="61" t="s">
        <v>458</v>
      </c>
      <c r="BV43" s="61">
        <v>0</v>
      </c>
      <c r="BW43" s="61">
        <v>1</v>
      </c>
      <c r="BX43" s="61"/>
      <c r="BY43" s="61">
        <v>0</v>
      </c>
      <c r="BZ43" s="61"/>
      <c r="CA43" s="61"/>
      <c r="CB43" s="61"/>
      <c r="CC43" s="208">
        <v>1</v>
      </c>
      <c r="CD43" s="220">
        <v>1</v>
      </c>
      <c r="CE43" s="220">
        <v>0</v>
      </c>
      <c r="CF43" s="220">
        <v>0</v>
      </c>
      <c r="CG43" s="220">
        <v>1</v>
      </c>
      <c r="CH43" s="220">
        <v>1</v>
      </c>
      <c r="CI43" s="220">
        <v>0</v>
      </c>
      <c r="CJ43" s="114">
        <v>0</v>
      </c>
      <c r="CK43" s="114">
        <v>0</v>
      </c>
      <c r="CL43" s="114">
        <v>1</v>
      </c>
      <c r="CM43" s="114">
        <v>1</v>
      </c>
      <c r="CN43" s="114">
        <v>1</v>
      </c>
      <c r="CO43" s="114">
        <v>1</v>
      </c>
      <c r="CP43" s="326">
        <v>0</v>
      </c>
      <c r="CQ43" s="326">
        <v>1</v>
      </c>
      <c r="CR43" s="326">
        <v>1</v>
      </c>
      <c r="CS43" s="326">
        <v>0</v>
      </c>
      <c r="CT43" s="326">
        <v>0</v>
      </c>
      <c r="CU43" s="326">
        <v>0</v>
      </c>
      <c r="CV43" s="299"/>
      <c r="CW43" s="299"/>
      <c r="CX43" s="299"/>
      <c r="CY43" s="299"/>
      <c r="DE43" s="61">
        <v>0</v>
      </c>
      <c r="DF43" s="90">
        <v>1</v>
      </c>
      <c r="DG43" s="69">
        <v>40959</v>
      </c>
      <c r="DH43" s="61">
        <v>0</v>
      </c>
      <c r="DI43" s="61"/>
      <c r="DJ43" s="90">
        <v>0</v>
      </c>
      <c r="DK43" s="90"/>
      <c r="DL43" s="90"/>
      <c r="DM43" s="61"/>
      <c r="DN43" s="254">
        <v>1</v>
      </c>
      <c r="DO43" s="208">
        <v>0</v>
      </c>
      <c r="DP43" s="208">
        <v>0</v>
      </c>
      <c r="DQ43" s="208">
        <v>0</v>
      </c>
      <c r="DR43" s="208">
        <v>3</v>
      </c>
      <c r="DS43" s="212">
        <v>1</v>
      </c>
      <c r="DT43" s="208">
        <v>3</v>
      </c>
      <c r="DU43" s="208">
        <v>0</v>
      </c>
      <c r="DV43" s="208">
        <v>0</v>
      </c>
      <c r="DW43" s="208">
        <v>0</v>
      </c>
      <c r="DX43" s="208">
        <v>0</v>
      </c>
      <c r="DY43" s="206">
        <v>0</v>
      </c>
      <c r="EB43" s="223">
        <v>1</v>
      </c>
      <c r="EC43" s="223">
        <v>2</v>
      </c>
      <c r="ED43" s="223">
        <v>40</v>
      </c>
      <c r="EE43" s="223"/>
      <c r="EG43" s="258">
        <v>42242</v>
      </c>
      <c r="EH43" s="133">
        <v>1.1399999999999999</v>
      </c>
      <c r="EI43" s="225">
        <v>62</v>
      </c>
      <c r="EJ43" s="225">
        <v>66</v>
      </c>
      <c r="EK43" s="225">
        <v>73</v>
      </c>
      <c r="EL43" s="225">
        <v>95</v>
      </c>
      <c r="EM43" s="225"/>
      <c r="EN43" s="133" t="s">
        <v>613</v>
      </c>
      <c r="EO43" s="267">
        <v>43</v>
      </c>
      <c r="EP43" s="135">
        <v>42242</v>
      </c>
      <c r="EQ43" s="136" t="s">
        <v>415</v>
      </c>
      <c r="ER43" s="61"/>
      <c r="ES43" s="61"/>
      <c r="ET43" s="61">
        <v>65</v>
      </c>
      <c r="EU43" s="133">
        <v>1</v>
      </c>
      <c r="EV43" s="133"/>
      <c r="EW43" s="133">
        <v>6.5</v>
      </c>
      <c r="EX43" s="133">
        <v>8</v>
      </c>
      <c r="EY43" s="133">
        <v>38</v>
      </c>
      <c r="EZ43" s="133">
        <v>23</v>
      </c>
      <c r="FA43" s="133">
        <v>10</v>
      </c>
      <c r="FB43" s="133">
        <v>18</v>
      </c>
      <c r="FC43" s="133">
        <v>31</v>
      </c>
      <c r="FD43" s="133">
        <v>16</v>
      </c>
      <c r="FE43" s="133">
        <v>25</v>
      </c>
      <c r="FF43" s="133">
        <v>70</v>
      </c>
      <c r="FG43" s="133">
        <v>230</v>
      </c>
      <c r="FH43" s="91">
        <v>66.666666666666671</v>
      </c>
      <c r="FI43" s="91">
        <v>193.33333333333334</v>
      </c>
      <c r="FJ43" s="227">
        <v>61.650000000000006</v>
      </c>
      <c r="FK43" s="227">
        <v>46.572799116688714</v>
      </c>
      <c r="FL43" s="228">
        <v>59.3</v>
      </c>
      <c r="FM43" s="228">
        <v>20.6</v>
      </c>
      <c r="FN43" s="228">
        <v>44.797518047358324</v>
      </c>
      <c r="FO43" s="228">
        <v>15.5620383098749</v>
      </c>
      <c r="FP43" s="228">
        <v>65.26138279932546</v>
      </c>
      <c r="FQ43" s="228"/>
      <c r="FR43" s="193">
        <v>0</v>
      </c>
      <c r="FS43" s="230">
        <v>57</v>
      </c>
      <c r="FT43" s="230"/>
      <c r="FU43" s="230">
        <v>105</v>
      </c>
      <c r="FV43" s="229">
        <v>5.9666666666666659</v>
      </c>
      <c r="FW43" s="229">
        <v>6.7</v>
      </c>
      <c r="FX43" s="229">
        <v>9.5530726256983254</v>
      </c>
      <c r="FY43" s="229"/>
      <c r="FZ43" s="133">
        <v>119.5</v>
      </c>
      <c r="GA43" s="129">
        <v>10.733333333333334</v>
      </c>
      <c r="GB43" s="238" t="s">
        <v>614</v>
      </c>
      <c r="GC43" s="238" t="s">
        <v>615</v>
      </c>
      <c r="GD43" s="238" t="s">
        <v>616</v>
      </c>
      <c r="GE43" s="238" t="s">
        <v>617</v>
      </c>
      <c r="GF43" s="238" t="s">
        <v>618</v>
      </c>
      <c r="GG43" s="133">
        <v>0</v>
      </c>
      <c r="GH43" s="133">
        <v>1</v>
      </c>
      <c r="GI43" s="133">
        <v>1</v>
      </c>
      <c r="GJ43" s="133">
        <v>0</v>
      </c>
      <c r="GK43" s="231">
        <v>40</v>
      </c>
      <c r="GL43" s="133">
        <v>1</v>
      </c>
      <c r="GM43" s="133">
        <v>0</v>
      </c>
      <c r="GN43" s="133">
        <v>0</v>
      </c>
      <c r="GO43" s="133">
        <v>0</v>
      </c>
      <c r="GP43" s="61">
        <v>80</v>
      </c>
      <c r="GQ43" s="106">
        <v>60.43510023252388</v>
      </c>
      <c r="GR43" s="111">
        <v>0.31788079470198671</v>
      </c>
      <c r="GS43" s="61">
        <v>1</v>
      </c>
      <c r="GT43" s="111">
        <v>0.65217391304347827</v>
      </c>
      <c r="GU43" s="62">
        <v>1</v>
      </c>
      <c r="GV43" s="106">
        <v>8.9</v>
      </c>
      <c r="GW43" s="61">
        <v>1</v>
      </c>
      <c r="GX43" s="106">
        <v>14.333333333333334</v>
      </c>
      <c r="GY43" s="61">
        <v>1</v>
      </c>
      <c r="GZ43" s="745">
        <v>55</v>
      </c>
      <c r="HA43" s="133">
        <v>19</v>
      </c>
      <c r="HB43" s="133">
        <v>0.39</v>
      </c>
      <c r="HC43" s="269">
        <v>0</v>
      </c>
      <c r="HD43" s="236"/>
      <c r="HE43" s="236"/>
      <c r="HF43" s="270"/>
      <c r="HG43" s="273"/>
      <c r="HH43" s="270"/>
      <c r="HI43" s="273"/>
      <c r="HJ43" s="270"/>
      <c r="HK43" s="273"/>
      <c r="HL43" s="270"/>
      <c r="HM43" s="236"/>
      <c r="HN43" s="271"/>
      <c r="HO43" s="271"/>
      <c r="HP43" s="273"/>
      <c r="HQ43" s="270"/>
      <c r="HR43" s="273"/>
      <c r="HS43" s="270"/>
      <c r="HT43" s="273"/>
      <c r="HU43" s="270"/>
      <c r="HV43" s="273"/>
      <c r="HW43" s="144"/>
      <c r="HX43" s="237"/>
      <c r="HY43" s="238"/>
      <c r="HZ43" s="237"/>
      <c r="IA43" s="237"/>
      <c r="IB43" s="237"/>
      <c r="IC43" s="237"/>
      <c r="ID43" s="237"/>
      <c r="IE43" s="237"/>
      <c r="IF43" s="237"/>
      <c r="IG43" s="103"/>
      <c r="IH43" s="161"/>
      <c r="II43" s="161"/>
      <c r="IJ43" s="161"/>
      <c r="IK43" s="161"/>
      <c r="IL43" s="161"/>
      <c r="IM43" s="161"/>
      <c r="IN43" s="161"/>
      <c r="IO43" s="61"/>
      <c r="IP43" s="106"/>
      <c r="IQ43" s="161"/>
      <c r="IR43" s="161"/>
      <c r="IS43" s="161"/>
      <c r="IT43" s="161"/>
      <c r="IU43" s="161"/>
      <c r="IV43" s="161"/>
      <c r="IW43" s="161"/>
      <c r="IX43" s="61"/>
      <c r="IY43" s="106"/>
      <c r="IZ43" s="161"/>
      <c r="JA43" s="240"/>
      <c r="JB43" s="241"/>
      <c r="JC43" s="90">
        <v>0</v>
      </c>
      <c r="JD43" s="260"/>
      <c r="JE43" s="261"/>
      <c r="JF43" s="261"/>
      <c r="JG43" s="90"/>
      <c r="JH43" s="90"/>
      <c r="JI43" s="90"/>
      <c r="JJ43" s="90"/>
      <c r="JK43" s="61"/>
      <c r="JL43" s="283"/>
      <c r="JM43" s="198">
        <v>43</v>
      </c>
      <c r="JN43" s="244">
        <v>42242</v>
      </c>
      <c r="JO43" s="69">
        <v>42695</v>
      </c>
      <c r="JP43" s="201">
        <v>1</v>
      </c>
      <c r="JQ43" s="69">
        <v>42695</v>
      </c>
      <c r="JR43" s="31">
        <v>14</v>
      </c>
      <c r="JS43" s="243">
        <v>1</v>
      </c>
      <c r="JT43" s="69">
        <v>42382</v>
      </c>
      <c r="JU43" s="245">
        <v>4</v>
      </c>
      <c r="JV43" s="243">
        <v>1</v>
      </c>
      <c r="JW43" s="246">
        <v>42382</v>
      </c>
      <c r="JX43" s="245">
        <v>4</v>
      </c>
      <c r="JY43" s="245">
        <v>14</v>
      </c>
      <c r="JZ43" s="245">
        <v>453</v>
      </c>
      <c r="KA43" s="247"/>
      <c r="KB43" s="245"/>
      <c r="KC43" s="248"/>
      <c r="KD43" s="63">
        <v>1</v>
      </c>
      <c r="KE43" s="249">
        <v>1</v>
      </c>
      <c r="KF43" s="249" t="s">
        <v>619</v>
      </c>
      <c r="KG43" s="250">
        <v>54.61</v>
      </c>
      <c r="KH43" s="250">
        <v>29.83</v>
      </c>
      <c r="KI43" s="250">
        <v>45.87</v>
      </c>
      <c r="KJ43" s="251">
        <v>-14.14</v>
      </c>
      <c r="KK43" s="250">
        <v>-10.41</v>
      </c>
      <c r="KL43" s="250">
        <v>80.33</v>
      </c>
      <c r="KM43" s="250">
        <v>41.2</v>
      </c>
      <c r="KN43" s="250">
        <v>5.5</v>
      </c>
      <c r="KO43" s="250"/>
      <c r="KP43" s="250">
        <v>1</v>
      </c>
      <c r="KQ43" s="92"/>
      <c r="KR43" s="93">
        <v>0.31788079470198671</v>
      </c>
      <c r="KS43" s="264"/>
      <c r="KT43" s="265"/>
      <c r="KU43" s="264"/>
      <c r="KV43" s="265"/>
      <c r="KW43" s="265"/>
      <c r="KX43" s="265"/>
      <c r="KY43" s="265"/>
      <c r="KZ43" s="265"/>
      <c r="LA43" s="265"/>
      <c r="LB43" s="265"/>
      <c r="LC43" s="265"/>
      <c r="LD43" s="265"/>
      <c r="LE43" s="118">
        <v>42242</v>
      </c>
      <c r="LF43" s="454">
        <v>1</v>
      </c>
      <c r="LG43" s="454"/>
      <c r="LH43" s="455"/>
      <c r="LI43" s="455"/>
      <c r="LJ43" s="455"/>
      <c r="LK43" s="455"/>
      <c r="LL43" s="455"/>
      <c r="LM43" s="455"/>
      <c r="LN43" s="455"/>
      <c r="LO43" s="455"/>
      <c r="LP43" s="455"/>
      <c r="LQ43" s="455"/>
      <c r="LR43" s="455"/>
      <c r="LS43" s="455"/>
      <c r="LT43" s="500"/>
      <c r="LU43" s="500"/>
      <c r="LV43" s="500">
        <v>0</v>
      </c>
      <c r="LW43" s="500">
        <v>0</v>
      </c>
      <c r="LX43" s="500">
        <v>0</v>
      </c>
      <c r="LY43" s="500">
        <v>0</v>
      </c>
      <c r="LZ43" s="690"/>
      <c r="MA43" s="454"/>
      <c r="MC43" s="253">
        <v>16</v>
      </c>
      <c r="MD43" s="274"/>
      <c r="ME43" s="581">
        <v>43</v>
      </c>
      <c r="MF43" s="135">
        <v>42240</v>
      </c>
      <c r="MI43" s="584">
        <v>68.384699999999995</v>
      </c>
      <c r="MQ43" s="135"/>
      <c r="MR43" s="585"/>
      <c r="MS43" s="585"/>
      <c r="MT43" s="133">
        <v>0</v>
      </c>
      <c r="MU43" s="585"/>
      <c r="MV43" s="585"/>
      <c r="MW43" s="585"/>
      <c r="MX43" s="585"/>
      <c r="MY43" s="585"/>
      <c r="MZ43" s="238">
        <v>9812</v>
      </c>
      <c r="NA43" s="133">
        <v>16</v>
      </c>
      <c r="NB43" s="238">
        <v>7</v>
      </c>
      <c r="ND43" s="876">
        <v>43</v>
      </c>
      <c r="NE43" s="877">
        <v>8.5597212311972406</v>
      </c>
      <c r="NF43" s="877">
        <v>7.8429159952700598</v>
      </c>
      <c r="NG43" s="877">
        <v>5.3483740751911597</v>
      </c>
      <c r="NH43" s="877">
        <v>3.6194130105979401</v>
      </c>
      <c r="NI43" s="877">
        <v>7.6322682154995096</v>
      </c>
      <c r="NJ43" s="877">
        <v>7.7974021416313999</v>
      </c>
      <c r="NK43" s="877">
        <v>8.6815546805283699</v>
      </c>
      <c r="NL43" s="877">
        <v>7.9935611514832603</v>
      </c>
      <c r="NM43" s="877">
        <v>6.2813273296594803</v>
      </c>
      <c r="NN43" s="877">
        <v>0.94860084749335605</v>
      </c>
      <c r="NO43" s="877">
        <v>6.3705130524604101</v>
      </c>
      <c r="NP43" s="877">
        <v>6.9318012284192401</v>
      </c>
      <c r="NQ43" s="877">
        <v>7.9509349283145401</v>
      </c>
      <c r="NR43" s="877">
        <v>4.7473873996527196</v>
      </c>
      <c r="NS43" s="877">
        <v>6.2785423824445896</v>
      </c>
      <c r="NT43" s="877">
        <v>8.1574479962742998</v>
      </c>
      <c r="NU43" s="877">
        <v>6.7090148649032697</v>
      </c>
      <c r="NV43" s="877">
        <v>7.01100356443267</v>
      </c>
      <c r="NW43" s="877">
        <v>6.0263574469638401</v>
      </c>
      <c r="NX43" s="877">
        <v>6.1582562288113403</v>
      </c>
      <c r="NY43" s="877">
        <v>8.0001127061475401</v>
      </c>
      <c r="NZ43" s="877">
        <v>-7.40005814437769E-2</v>
      </c>
      <c r="OA43" s="877">
        <v>10.1869189522191</v>
      </c>
      <c r="OB43" s="877">
        <v>-0.97143084780322897</v>
      </c>
      <c r="OC43" s="877">
        <v>4.2735158897021197</v>
      </c>
      <c r="OD43" s="877">
        <v>6.5169606598988201</v>
      </c>
      <c r="OE43" s="877">
        <v>3.5071603491175201</v>
      </c>
      <c r="OF43" s="877">
        <v>10.8022578523685</v>
      </c>
      <c r="OG43" s="877">
        <v>3.6724253419715001</v>
      </c>
      <c r="OH43" s="877">
        <v>4.9713136240688804</v>
      </c>
      <c r="OI43" s="877">
        <v>5.0263574469638401</v>
      </c>
      <c r="OJ43" s="877">
        <v>5.8309442282996198</v>
      </c>
      <c r="OK43" s="877">
        <v>4.34751647114589</v>
      </c>
      <c r="OL43" s="877">
        <v>11.1583498000224</v>
      </c>
    </row>
    <row r="44" spans="1:402" s="221" customFormat="1" ht="14.25" customHeight="1" x14ac:dyDescent="0.25">
      <c r="A44" s="274">
        <v>43</v>
      </c>
      <c r="B44" s="221">
        <v>0</v>
      </c>
      <c r="C44" s="221">
        <v>0</v>
      </c>
      <c r="D44" s="308">
        <v>2</v>
      </c>
      <c r="E44" s="267">
        <v>44</v>
      </c>
      <c r="F44" s="880">
        <v>44</v>
      </c>
      <c r="G44" s="883"/>
      <c r="H44" s="644" t="s">
        <v>620</v>
      </c>
      <c r="I44" s="644" t="s">
        <v>621</v>
      </c>
      <c r="J44" s="318">
        <v>12556</v>
      </c>
      <c r="K44" s="256">
        <v>81</v>
      </c>
      <c r="L44" s="342">
        <v>105</v>
      </c>
      <c r="M44" s="342">
        <v>178</v>
      </c>
      <c r="N44" s="342">
        <v>33.139755081429108</v>
      </c>
      <c r="O44" s="210">
        <v>2.2229325103319399</v>
      </c>
      <c r="P44" s="208">
        <v>0</v>
      </c>
      <c r="Q44" s="61">
        <v>145</v>
      </c>
      <c r="R44" s="61">
        <v>60</v>
      </c>
      <c r="S44" s="61">
        <v>1</v>
      </c>
      <c r="T44" s="62">
        <v>4</v>
      </c>
      <c r="U44" s="331">
        <v>0</v>
      </c>
      <c r="V44" s="331"/>
      <c r="W44" s="114">
        <v>1</v>
      </c>
      <c r="X44" s="335">
        <v>0</v>
      </c>
      <c r="Y44" s="114">
        <v>0</v>
      </c>
      <c r="Z44" s="114">
        <v>0</v>
      </c>
      <c r="AA44" s="329">
        <v>0</v>
      </c>
      <c r="AB44" s="328" t="s">
        <v>622</v>
      </c>
      <c r="AC44" s="61"/>
      <c r="AD44" s="61"/>
      <c r="AE44" s="61"/>
      <c r="AF44" s="592">
        <v>158</v>
      </c>
      <c r="AG44" s="602">
        <v>1.04</v>
      </c>
      <c r="AH44" s="603">
        <v>68</v>
      </c>
      <c r="AI44" s="603">
        <v>1</v>
      </c>
      <c r="AJ44" s="602">
        <v>10.8</v>
      </c>
      <c r="AK44" s="603">
        <v>36</v>
      </c>
      <c r="AL44" s="603"/>
      <c r="AM44" s="605">
        <v>1380</v>
      </c>
      <c r="AN44" s="214">
        <v>7.2298387781512501</v>
      </c>
      <c r="AO44" s="212">
        <v>195</v>
      </c>
      <c r="AP44" s="212">
        <v>47</v>
      </c>
      <c r="AQ44" s="212" t="s">
        <v>576</v>
      </c>
      <c r="AR44" s="212" t="s">
        <v>576</v>
      </c>
      <c r="AS44" s="215">
        <v>2.33</v>
      </c>
      <c r="AT44" s="212">
        <v>113</v>
      </c>
      <c r="AU44" s="556">
        <v>42317</v>
      </c>
      <c r="AV44" s="557">
        <v>42316</v>
      </c>
      <c r="AW44" s="211">
        <v>1.04</v>
      </c>
      <c r="AX44" s="211">
        <v>40</v>
      </c>
      <c r="AY44" s="211"/>
      <c r="AZ44" s="602">
        <v>144</v>
      </c>
      <c r="BA44" s="558">
        <v>42318</v>
      </c>
      <c r="BB44" s="65">
        <v>43.53</v>
      </c>
      <c r="BC44" s="217"/>
      <c r="BD44" s="66">
        <v>43.53</v>
      </c>
      <c r="BE44" s="218">
        <v>1014.3582488605886</v>
      </c>
      <c r="BF44" s="66">
        <v>95.85</v>
      </c>
      <c r="BG44" s="68">
        <v>1.6387886671573983</v>
      </c>
      <c r="BH44" s="219">
        <v>1.6387886671573983</v>
      </c>
      <c r="BI44" s="219">
        <v>3.0061913652787671</v>
      </c>
      <c r="BJ44" s="219">
        <v>1.9815921172140813</v>
      </c>
      <c r="BK44" s="66">
        <v>2.1800000000000002</v>
      </c>
      <c r="BL44" s="66">
        <v>0.97</v>
      </c>
      <c r="BM44" s="66">
        <v>29</v>
      </c>
      <c r="BN44" s="66">
        <v>0.99</v>
      </c>
      <c r="BO44" s="571">
        <v>1037</v>
      </c>
      <c r="BP44" s="66">
        <v>76</v>
      </c>
      <c r="BQ44" s="66">
        <v>115</v>
      </c>
      <c r="BR44" s="66">
        <v>43</v>
      </c>
      <c r="BS44" s="66">
        <v>7</v>
      </c>
      <c r="BT44" s="69">
        <v>42316</v>
      </c>
      <c r="BU44" s="61" t="s">
        <v>623</v>
      </c>
      <c r="BV44" s="61">
        <v>0</v>
      </c>
      <c r="BW44" s="61">
        <v>1</v>
      </c>
      <c r="BX44" s="61"/>
      <c r="BY44" s="61">
        <v>0</v>
      </c>
      <c r="BZ44" s="61"/>
      <c r="CA44" s="61"/>
      <c r="CB44" s="61"/>
      <c r="CC44" s="208">
        <v>1</v>
      </c>
      <c r="CD44" s="220">
        <v>0</v>
      </c>
      <c r="CE44" s="220">
        <v>0</v>
      </c>
      <c r="CF44" s="220">
        <v>0</v>
      </c>
      <c r="CG44" s="220">
        <v>0</v>
      </c>
      <c r="CH44" s="220">
        <v>0</v>
      </c>
      <c r="CI44" s="220">
        <v>0</v>
      </c>
      <c r="CJ44" s="114">
        <v>1</v>
      </c>
      <c r="CK44" s="114">
        <v>0</v>
      </c>
      <c r="CL44" s="114">
        <v>0</v>
      </c>
      <c r="CM44" s="114">
        <v>0</v>
      </c>
      <c r="CN44" s="114">
        <v>1</v>
      </c>
      <c r="CO44" s="114">
        <v>1</v>
      </c>
      <c r="CP44" s="326">
        <v>0</v>
      </c>
      <c r="CQ44" s="326">
        <v>1</v>
      </c>
      <c r="CR44" s="326">
        <v>0</v>
      </c>
      <c r="CS44" s="326">
        <v>0</v>
      </c>
      <c r="CT44" s="326">
        <v>0</v>
      </c>
      <c r="CU44" s="326">
        <v>0</v>
      </c>
      <c r="CV44" s="299"/>
      <c r="CW44" s="299"/>
      <c r="CX44" s="299"/>
      <c r="CY44" s="299"/>
      <c r="DE44" s="61">
        <v>1</v>
      </c>
      <c r="DF44" s="90">
        <v>1</v>
      </c>
      <c r="DG44" s="61" t="s">
        <v>576</v>
      </c>
      <c r="DH44" s="61"/>
      <c r="DI44" s="61"/>
      <c r="DJ44" s="90">
        <v>1</v>
      </c>
      <c r="DK44" s="90">
        <v>0</v>
      </c>
      <c r="DL44" s="90">
        <v>1</v>
      </c>
      <c r="DM44" s="61"/>
      <c r="DN44" s="254">
        <v>1</v>
      </c>
      <c r="DO44" s="208">
        <v>1</v>
      </c>
      <c r="DP44" s="208">
        <v>1</v>
      </c>
      <c r="DQ44" s="208">
        <v>0</v>
      </c>
      <c r="DR44" s="208">
        <v>1</v>
      </c>
      <c r="DS44" s="212">
        <v>1</v>
      </c>
      <c r="DT44" s="208">
        <v>1</v>
      </c>
      <c r="DU44" s="208">
        <v>0</v>
      </c>
      <c r="DV44" s="208">
        <v>0</v>
      </c>
      <c r="DW44" s="208">
        <v>0</v>
      </c>
      <c r="DX44" s="208">
        <v>0</v>
      </c>
      <c r="DY44" s="206">
        <v>0</v>
      </c>
      <c r="EB44" s="223">
        <v>1</v>
      </c>
      <c r="EC44" s="223">
        <v>1</v>
      </c>
      <c r="ED44" s="223" t="s">
        <v>624</v>
      </c>
      <c r="EE44" s="223"/>
      <c r="EG44" s="258">
        <v>42320</v>
      </c>
      <c r="EH44" s="133">
        <v>1.45</v>
      </c>
      <c r="EI44" s="225">
        <v>58</v>
      </c>
      <c r="EJ44" s="225">
        <v>62</v>
      </c>
      <c r="EK44" s="225">
        <v>66</v>
      </c>
      <c r="EL44" s="225">
        <v>82</v>
      </c>
      <c r="EM44" s="225">
        <v>49</v>
      </c>
      <c r="EN44" s="133" t="s">
        <v>625</v>
      </c>
      <c r="EO44" s="267">
        <v>44</v>
      </c>
      <c r="EP44" s="135">
        <v>42317</v>
      </c>
      <c r="EQ44" s="136" t="s">
        <v>383</v>
      </c>
      <c r="ER44" s="61">
        <v>145</v>
      </c>
      <c r="ES44" s="61">
        <v>60</v>
      </c>
      <c r="ET44" s="61">
        <v>55</v>
      </c>
      <c r="EU44" s="61">
        <v>1</v>
      </c>
      <c r="EV44" s="61"/>
      <c r="EW44" s="61">
        <v>18</v>
      </c>
      <c r="EX44" s="61">
        <v>17</v>
      </c>
      <c r="EY44" s="61">
        <v>57</v>
      </c>
      <c r="EZ44" s="61">
        <v>37</v>
      </c>
      <c r="FA44" s="61">
        <v>22</v>
      </c>
      <c r="FB44" s="61">
        <v>27</v>
      </c>
      <c r="FC44" s="61">
        <v>54</v>
      </c>
      <c r="FD44" s="61">
        <v>25</v>
      </c>
      <c r="FE44" s="61">
        <v>44</v>
      </c>
      <c r="FF44" s="61">
        <v>80</v>
      </c>
      <c r="FG44" s="61">
        <v>320</v>
      </c>
      <c r="FH44" s="91">
        <v>80</v>
      </c>
      <c r="FI44" s="91">
        <v>320</v>
      </c>
      <c r="FJ44" s="227">
        <v>240.25</v>
      </c>
      <c r="FK44" s="227">
        <v>108.07795508111248</v>
      </c>
      <c r="FL44" s="228">
        <v>339.35</v>
      </c>
      <c r="FM44" s="228">
        <v>162.64999999999998</v>
      </c>
      <c r="FN44" s="228">
        <v>152.65870575140696</v>
      </c>
      <c r="FO44" s="228">
        <v>73.169112982072605</v>
      </c>
      <c r="FP44" s="228">
        <v>52.070134079858562</v>
      </c>
      <c r="FQ44" s="228"/>
      <c r="FR44" s="193">
        <v>0</v>
      </c>
      <c r="FS44" s="230">
        <v>138.75</v>
      </c>
      <c r="FT44" s="230"/>
      <c r="FU44" s="230">
        <v>165</v>
      </c>
      <c r="FV44" s="229">
        <v>4.5999999999999996</v>
      </c>
      <c r="FW44" s="229">
        <v>7.6</v>
      </c>
      <c r="FX44" s="229">
        <v>30.163043478260871</v>
      </c>
      <c r="FY44" s="229"/>
      <c r="FZ44" s="133">
        <v>58.8</v>
      </c>
      <c r="GA44" s="129">
        <v>23.7</v>
      </c>
      <c r="GB44" s="238">
        <v>7.1</v>
      </c>
      <c r="GC44" s="238">
        <v>3.7</v>
      </c>
      <c r="GD44" s="238">
        <v>132.80000000000001</v>
      </c>
      <c r="GE44" s="238">
        <v>89.6</v>
      </c>
      <c r="GF44" s="238">
        <v>28.4</v>
      </c>
      <c r="GG44" s="133">
        <v>1</v>
      </c>
      <c r="GH44" s="133">
        <v>1</v>
      </c>
      <c r="GI44" s="133">
        <v>1</v>
      </c>
      <c r="GJ44" s="133">
        <v>1</v>
      </c>
      <c r="GK44" s="231">
        <v>32</v>
      </c>
      <c r="GL44" s="133">
        <v>0</v>
      </c>
      <c r="GM44" s="133">
        <v>1</v>
      </c>
      <c r="GN44" s="133" t="s">
        <v>464</v>
      </c>
      <c r="GO44" s="133">
        <v>0</v>
      </c>
      <c r="GP44" s="61">
        <v>210.60000000000002</v>
      </c>
      <c r="GQ44" s="106">
        <v>94.739718377033469</v>
      </c>
      <c r="GR44" s="111">
        <v>0.39999999999999997</v>
      </c>
      <c r="GS44" s="61">
        <v>0</v>
      </c>
      <c r="GT44" s="111">
        <v>0.41379310344827586</v>
      </c>
      <c r="GU44" s="62">
        <v>0</v>
      </c>
      <c r="GV44" s="106">
        <v>11.2</v>
      </c>
      <c r="GW44" s="61">
        <v>0</v>
      </c>
      <c r="GX44" s="106">
        <v>17.5</v>
      </c>
      <c r="GY44" s="61">
        <v>0</v>
      </c>
      <c r="GZ44" s="745">
        <v>52</v>
      </c>
      <c r="HA44" s="133">
        <v>28</v>
      </c>
      <c r="HB44" s="133">
        <v>0.52</v>
      </c>
      <c r="HC44" s="144">
        <v>1</v>
      </c>
      <c r="HD44" s="236">
        <v>274.03832999999997</v>
      </c>
      <c r="HE44" s="236">
        <v>287.74024700000001</v>
      </c>
      <c r="HF44" s="144">
        <v>122.124077</v>
      </c>
      <c r="HG44" s="236">
        <v>320.75488300000001</v>
      </c>
      <c r="HH44" s="125">
        <v>136.13630499999999</v>
      </c>
      <c r="HI44" s="236">
        <v>134.37182899999999</v>
      </c>
      <c r="HJ44" s="144">
        <v>57.030728000000003</v>
      </c>
      <c r="HK44" s="236">
        <v>186.38305399999999</v>
      </c>
      <c r="HL44" s="144">
        <v>79.105577999999994</v>
      </c>
      <c r="HM44" s="236">
        <v>58.107627999999998</v>
      </c>
      <c r="HN44" s="144">
        <v>10.251068</v>
      </c>
      <c r="HO44" s="144">
        <v>4.3508069999999996</v>
      </c>
      <c r="HP44" s="236">
        <v>392.02996899999999</v>
      </c>
      <c r="HQ44" s="144">
        <v>166.387214</v>
      </c>
      <c r="HR44" s="236">
        <v>201.56282999999999</v>
      </c>
      <c r="HS44" s="144">
        <v>85.548249999999996</v>
      </c>
      <c r="HT44" s="236">
        <v>190.46713800000001</v>
      </c>
      <c r="HU44" s="144">
        <v>80.838964000000004</v>
      </c>
      <c r="HV44" s="236">
        <v>48.584840999999997</v>
      </c>
      <c r="HW44" s="144">
        <v>0</v>
      </c>
      <c r="HX44" s="237">
        <v>0.89707207045075599</v>
      </c>
      <c r="HY44" s="238">
        <v>63.4</v>
      </c>
      <c r="HZ44" s="237">
        <v>9.6999999999999993</v>
      </c>
      <c r="IA44" s="237">
        <v>60.1</v>
      </c>
      <c r="IB44" s="237">
        <v>8.3000000000000007</v>
      </c>
      <c r="IC44" s="237">
        <v>58.1</v>
      </c>
      <c r="ID44" s="237">
        <v>8.6999999999999993</v>
      </c>
      <c r="IE44" s="237">
        <v>328.92007147766321</v>
      </c>
      <c r="IF44" s="237">
        <v>147.96673760848779</v>
      </c>
      <c r="IG44" s="133"/>
      <c r="IH44" s="161">
        <v>0.38</v>
      </c>
      <c r="II44" s="61">
        <v>1138</v>
      </c>
      <c r="IJ44" s="61">
        <v>992</v>
      </c>
      <c r="IK44" s="61">
        <v>1133</v>
      </c>
      <c r="IL44" s="61">
        <v>1092</v>
      </c>
      <c r="IM44" s="61">
        <v>1068</v>
      </c>
      <c r="IN44" s="61">
        <v>1114</v>
      </c>
      <c r="IO44" s="61"/>
      <c r="IP44" s="106">
        <v>1089.5</v>
      </c>
      <c r="IQ44" s="61">
        <v>1589</v>
      </c>
      <c r="IR44" s="61">
        <v>406</v>
      </c>
      <c r="IS44" s="61">
        <v>333</v>
      </c>
      <c r="IT44" s="61">
        <v>439</v>
      </c>
      <c r="IU44" s="61">
        <v>448</v>
      </c>
      <c r="IV44" s="61">
        <v>438</v>
      </c>
      <c r="IW44" s="61">
        <v>454</v>
      </c>
      <c r="IX44" s="61"/>
      <c r="IY44" s="106">
        <v>419.66666666666669</v>
      </c>
      <c r="IZ44" s="61">
        <v>309</v>
      </c>
      <c r="JA44" s="240">
        <v>34.841684381972506</v>
      </c>
      <c r="JB44" s="241">
        <v>1</v>
      </c>
      <c r="JC44" s="90">
        <v>1</v>
      </c>
      <c r="JD44" s="260">
        <v>0</v>
      </c>
      <c r="JE44" s="261">
        <v>0</v>
      </c>
      <c r="JF44" s="261"/>
      <c r="JG44" s="90">
        <v>0</v>
      </c>
      <c r="JH44" s="90">
        <v>0</v>
      </c>
      <c r="JI44" s="90">
        <v>0</v>
      </c>
      <c r="JJ44" s="90">
        <v>1</v>
      </c>
      <c r="JK44" s="61"/>
      <c r="JL44" s="283"/>
      <c r="JM44" s="198">
        <v>44</v>
      </c>
      <c r="JN44" s="244">
        <v>42317</v>
      </c>
      <c r="JO44" s="69">
        <v>43479</v>
      </c>
      <c r="JP44" s="201">
        <v>0</v>
      </c>
      <c r="JQ44" s="69">
        <v>43479</v>
      </c>
      <c r="JR44" s="245">
        <v>38</v>
      </c>
      <c r="JS44" s="243">
        <v>1</v>
      </c>
      <c r="JT44" s="69">
        <v>42881</v>
      </c>
      <c r="JU44" s="245">
        <v>18</v>
      </c>
      <c r="JV44" s="243">
        <v>1</v>
      </c>
      <c r="JW44" s="246">
        <v>42881</v>
      </c>
      <c r="JX44" s="245">
        <v>18</v>
      </c>
      <c r="JY44" s="245">
        <v>38</v>
      </c>
      <c r="JZ44" s="245">
        <v>1162</v>
      </c>
      <c r="KA44" s="247"/>
      <c r="KB44" s="245"/>
      <c r="KC44" s="248"/>
      <c r="KD44" s="63">
        <v>1</v>
      </c>
      <c r="KE44" s="249">
        <v>1</v>
      </c>
      <c r="KF44" s="249" t="s">
        <v>421</v>
      </c>
      <c r="KG44" s="311">
        <v>316.61999999999995</v>
      </c>
      <c r="KH44" s="311">
        <v>162.30333333333331</v>
      </c>
      <c r="KI44" s="311">
        <v>48.680000000000007</v>
      </c>
      <c r="KJ44" s="312">
        <v>-17.34</v>
      </c>
      <c r="KK44" s="311">
        <v>-14.956666666666665</v>
      </c>
      <c r="KL44" s="311">
        <v>58.56</v>
      </c>
      <c r="KM44" s="311">
        <v>22.966666666666669</v>
      </c>
      <c r="KN44" s="311">
        <v>5.1333333333333337</v>
      </c>
      <c r="KO44" s="250"/>
      <c r="KP44" s="250">
        <v>0</v>
      </c>
      <c r="KQ44" s="92"/>
      <c r="KR44" s="93">
        <v>0.39999999999999997</v>
      </c>
      <c r="KS44" s="264"/>
      <c r="KT44" s="265"/>
      <c r="KU44" s="264"/>
      <c r="KV44" s="265"/>
      <c r="KW44" s="265"/>
      <c r="KX44" s="265"/>
      <c r="KY44" s="265"/>
      <c r="KZ44" s="265"/>
      <c r="LA44" s="265"/>
      <c r="LB44" s="265"/>
      <c r="LC44" s="265"/>
      <c r="LD44" s="265"/>
      <c r="LE44" s="118">
        <v>42317</v>
      </c>
      <c r="LF44" s="454">
        <v>1</v>
      </c>
      <c r="LG44" s="454"/>
      <c r="LH44" s="455"/>
      <c r="LI44" s="455"/>
      <c r="LJ44" s="455"/>
      <c r="LK44" s="455"/>
      <c r="LL44" s="455"/>
      <c r="LM44" s="455"/>
      <c r="LN44" s="455"/>
      <c r="LO44" s="455"/>
      <c r="LP44" s="455"/>
      <c r="LQ44" s="455"/>
      <c r="LR44" s="455"/>
      <c r="LS44" s="455"/>
      <c r="LT44" s="500">
        <v>36.133333333333333</v>
      </c>
      <c r="LU44" s="693">
        <v>-21.053333333333335</v>
      </c>
      <c r="LV44" s="500">
        <v>0</v>
      </c>
      <c r="LW44" s="500">
        <v>0</v>
      </c>
      <c r="LX44" s="500">
        <v>-7.6</v>
      </c>
      <c r="LY44" s="500">
        <v>3</v>
      </c>
      <c r="LZ44" s="690">
        <v>48.584840999999997</v>
      </c>
      <c r="MA44" s="454"/>
      <c r="MC44" s="253">
        <v>41</v>
      </c>
      <c r="MD44" s="274"/>
      <c r="ME44" s="581">
        <v>44</v>
      </c>
      <c r="MF44" s="135">
        <v>42316</v>
      </c>
      <c r="MI44" s="586"/>
      <c r="MQ44" s="135"/>
      <c r="MR44" s="585"/>
      <c r="MS44" s="585"/>
      <c r="MT44" s="133">
        <v>0</v>
      </c>
      <c r="MU44" s="585"/>
      <c r="MV44" s="585"/>
      <c r="MW44" s="585"/>
      <c r="MX44" s="585"/>
      <c r="MY44" s="585"/>
      <c r="MZ44" s="238">
        <v>1380</v>
      </c>
      <c r="NA44" s="133">
        <v>41</v>
      </c>
      <c r="NB44" s="238">
        <v>9</v>
      </c>
      <c r="ND44" s="876" t="s">
        <v>64</v>
      </c>
      <c r="NE44" s="877" t="s">
        <v>64</v>
      </c>
      <c r="NF44" s="877" t="s">
        <v>64</v>
      </c>
      <c r="NG44" s="877" t="s">
        <v>64</v>
      </c>
      <c r="NH44" s="877" t="s">
        <v>64</v>
      </c>
      <c r="NI44" s="877" t="s">
        <v>64</v>
      </c>
      <c r="NJ44" s="877" t="s">
        <v>64</v>
      </c>
      <c r="NK44" s="877" t="s">
        <v>64</v>
      </c>
      <c r="NL44" s="877" t="s">
        <v>64</v>
      </c>
      <c r="NM44" s="877" t="s">
        <v>64</v>
      </c>
      <c r="NN44" s="877" t="s">
        <v>64</v>
      </c>
      <c r="NO44" s="877" t="s">
        <v>64</v>
      </c>
      <c r="NP44" s="877" t="s">
        <v>64</v>
      </c>
      <c r="NQ44" s="877" t="s">
        <v>64</v>
      </c>
      <c r="NR44" s="877" t="s">
        <v>64</v>
      </c>
      <c r="NS44" s="877" t="s">
        <v>64</v>
      </c>
      <c r="NT44" s="877" t="s">
        <v>64</v>
      </c>
      <c r="NU44" s="877" t="s">
        <v>64</v>
      </c>
      <c r="NV44" s="877" t="s">
        <v>64</v>
      </c>
      <c r="NW44" s="877" t="s">
        <v>64</v>
      </c>
      <c r="NX44" s="877" t="s">
        <v>64</v>
      </c>
      <c r="NY44" s="877" t="s">
        <v>64</v>
      </c>
      <c r="NZ44" s="877" t="s">
        <v>64</v>
      </c>
      <c r="OA44" s="877" t="s">
        <v>64</v>
      </c>
      <c r="OB44" s="877" t="s">
        <v>64</v>
      </c>
      <c r="OC44" s="877" t="s">
        <v>64</v>
      </c>
      <c r="OD44" s="877" t="s">
        <v>64</v>
      </c>
      <c r="OE44" s="877" t="s">
        <v>64</v>
      </c>
      <c r="OF44" s="877" t="s">
        <v>64</v>
      </c>
      <c r="OG44" s="877" t="s">
        <v>64</v>
      </c>
      <c r="OH44" s="877" t="s">
        <v>64</v>
      </c>
      <c r="OI44" s="877" t="s">
        <v>64</v>
      </c>
      <c r="OJ44" s="877" t="s">
        <v>64</v>
      </c>
      <c r="OK44" s="877" t="s">
        <v>64</v>
      </c>
      <c r="OL44" s="877" t="s">
        <v>64</v>
      </c>
    </row>
    <row r="45" spans="1:402" s="221" customFormat="1" ht="16.5" customHeight="1" x14ac:dyDescent="0.25">
      <c r="A45" s="221">
        <v>44</v>
      </c>
      <c r="B45" s="221">
        <v>0</v>
      </c>
      <c r="C45" s="221">
        <v>0</v>
      </c>
      <c r="D45" s="206">
        <v>1</v>
      </c>
      <c r="E45" s="274">
        <v>45</v>
      </c>
      <c r="F45" s="880">
        <v>45</v>
      </c>
      <c r="G45" s="883"/>
      <c r="H45" s="641" t="s">
        <v>497</v>
      </c>
      <c r="I45" s="644" t="s">
        <v>626</v>
      </c>
      <c r="J45" s="318">
        <v>23547</v>
      </c>
      <c r="K45" s="256">
        <v>51</v>
      </c>
      <c r="L45" s="342">
        <v>80</v>
      </c>
      <c r="M45" s="342">
        <v>163</v>
      </c>
      <c r="N45" s="342">
        <v>30.110278896458279</v>
      </c>
      <c r="O45" s="210">
        <v>1.8578711093391218</v>
      </c>
      <c r="P45" s="208">
        <v>1</v>
      </c>
      <c r="Q45" s="61">
        <v>155</v>
      </c>
      <c r="R45" s="61">
        <v>90</v>
      </c>
      <c r="S45" s="61">
        <v>0</v>
      </c>
      <c r="T45" s="62">
        <v>2</v>
      </c>
      <c r="U45" s="331">
        <v>0</v>
      </c>
      <c r="V45" s="331"/>
      <c r="W45" s="114">
        <v>1</v>
      </c>
      <c r="X45" s="335">
        <v>0</v>
      </c>
      <c r="Y45" s="114">
        <v>1</v>
      </c>
      <c r="Z45" s="114">
        <v>0</v>
      </c>
      <c r="AA45" s="329">
        <v>0</v>
      </c>
      <c r="AB45" s="328">
        <v>0</v>
      </c>
      <c r="AC45" s="61"/>
      <c r="AD45" s="61"/>
      <c r="AE45" s="61"/>
      <c r="AF45" s="592">
        <v>90</v>
      </c>
      <c r="AG45" s="602">
        <v>0.96</v>
      </c>
      <c r="AH45" s="603">
        <v>61</v>
      </c>
      <c r="AI45" s="603">
        <v>1</v>
      </c>
      <c r="AJ45" s="602">
        <v>13.9</v>
      </c>
      <c r="AK45" s="603">
        <v>42</v>
      </c>
      <c r="AL45" s="603"/>
      <c r="AM45" s="605">
        <v>425</v>
      </c>
      <c r="AN45" s="214">
        <v>6.0520891689244172</v>
      </c>
      <c r="AO45" s="212">
        <v>261</v>
      </c>
      <c r="AP45" s="212">
        <v>143</v>
      </c>
      <c r="AQ45" s="212">
        <v>98</v>
      </c>
      <c r="AR45" s="212">
        <v>98</v>
      </c>
      <c r="AS45" s="215">
        <v>0.71</v>
      </c>
      <c r="AT45" s="212">
        <v>35</v>
      </c>
      <c r="AU45" s="556">
        <v>42296</v>
      </c>
      <c r="AV45" s="557">
        <v>42241</v>
      </c>
      <c r="AW45" s="211">
        <v>0.96</v>
      </c>
      <c r="AX45" s="211">
        <v>32</v>
      </c>
      <c r="AY45" s="211">
        <v>6.3</v>
      </c>
      <c r="AZ45" s="602">
        <v>143</v>
      </c>
      <c r="BA45" s="558">
        <v>42428</v>
      </c>
      <c r="BB45" s="165"/>
      <c r="BC45" s="217"/>
      <c r="BD45" s="287"/>
      <c r="BE45" s="218"/>
      <c r="BF45" s="66"/>
      <c r="BG45" s="68"/>
      <c r="BH45" s="219"/>
      <c r="BI45" s="219"/>
      <c r="BJ45" s="219"/>
      <c r="BK45" s="66">
        <v>2.34</v>
      </c>
      <c r="BL45" s="66">
        <v>0.99</v>
      </c>
      <c r="BM45" s="66">
        <v>76</v>
      </c>
      <c r="BN45" s="66">
        <v>0.89</v>
      </c>
      <c r="BO45" s="571">
        <v>142.80000000000001</v>
      </c>
      <c r="BP45" s="66">
        <v>14</v>
      </c>
      <c r="BQ45" s="66">
        <v>35</v>
      </c>
      <c r="BR45" s="66">
        <v>3</v>
      </c>
      <c r="BS45" s="66">
        <v>34</v>
      </c>
      <c r="BT45" s="61" t="s">
        <v>627</v>
      </c>
      <c r="BU45" s="61" t="s">
        <v>628</v>
      </c>
      <c r="BV45" s="61">
        <v>0</v>
      </c>
      <c r="BW45" s="61">
        <v>0</v>
      </c>
      <c r="BX45" s="61"/>
      <c r="BY45" s="61">
        <v>0</v>
      </c>
      <c r="BZ45" s="61"/>
      <c r="CA45" s="61"/>
      <c r="CB45" s="61"/>
      <c r="CC45" s="208">
        <v>0</v>
      </c>
      <c r="CD45" s="220">
        <v>0</v>
      </c>
      <c r="CE45" s="220">
        <v>0</v>
      </c>
      <c r="CF45" s="220">
        <v>0</v>
      </c>
      <c r="CG45" s="220">
        <v>0</v>
      </c>
      <c r="CH45" s="220">
        <v>0</v>
      </c>
      <c r="CI45" s="220">
        <v>0</v>
      </c>
      <c r="CJ45" s="114">
        <v>0</v>
      </c>
      <c r="CK45" s="114"/>
      <c r="CL45" s="114">
        <v>1</v>
      </c>
      <c r="CM45" s="114">
        <v>1</v>
      </c>
      <c r="CN45" s="114">
        <v>0</v>
      </c>
      <c r="CO45" s="114">
        <v>0</v>
      </c>
      <c r="CP45" s="326">
        <v>0</v>
      </c>
      <c r="CQ45" s="326">
        <v>0</v>
      </c>
      <c r="CR45" s="326">
        <v>0</v>
      </c>
      <c r="CS45" s="326">
        <v>0</v>
      </c>
      <c r="CT45" s="326">
        <v>0</v>
      </c>
      <c r="CU45" s="326">
        <v>0</v>
      </c>
      <c r="CV45" s="299"/>
      <c r="CW45" s="299"/>
      <c r="CX45" s="299"/>
      <c r="CY45" s="299"/>
      <c r="DE45" s="61">
        <v>0</v>
      </c>
      <c r="DF45" s="90">
        <v>0</v>
      </c>
      <c r="DG45" s="61"/>
      <c r="DH45" s="61"/>
      <c r="DI45" s="61"/>
      <c r="DJ45" s="90">
        <v>1</v>
      </c>
      <c r="DK45" s="90">
        <v>0</v>
      </c>
      <c r="DL45" s="90"/>
      <c r="DM45" s="61"/>
      <c r="DN45" s="254">
        <v>0</v>
      </c>
      <c r="DO45" s="208">
        <v>0</v>
      </c>
      <c r="DP45" s="208">
        <v>0</v>
      </c>
      <c r="DQ45" s="208">
        <v>0</v>
      </c>
      <c r="DR45" s="208">
        <v>0</v>
      </c>
      <c r="DS45" s="212">
        <v>0</v>
      </c>
      <c r="DT45" s="208">
        <v>0</v>
      </c>
      <c r="DU45" s="208">
        <v>0</v>
      </c>
      <c r="DV45" s="208">
        <v>0</v>
      </c>
      <c r="DW45" s="208">
        <v>0</v>
      </c>
      <c r="DX45" s="208">
        <v>0</v>
      </c>
      <c r="DY45" s="206">
        <v>0</v>
      </c>
      <c r="EB45" s="223">
        <v>1</v>
      </c>
      <c r="EC45" s="223" t="s">
        <v>629</v>
      </c>
      <c r="ED45" s="223"/>
      <c r="EE45" s="223"/>
      <c r="EG45" s="258">
        <v>42296</v>
      </c>
      <c r="EH45" s="133">
        <v>2.36</v>
      </c>
      <c r="EI45" s="225">
        <v>92</v>
      </c>
      <c r="EJ45" s="225">
        <v>78</v>
      </c>
      <c r="EK45" s="225">
        <v>98</v>
      </c>
      <c r="EL45" s="225" t="s">
        <v>381</v>
      </c>
      <c r="EM45" s="225">
        <v>75</v>
      </c>
      <c r="EN45" s="133" t="s">
        <v>630</v>
      </c>
      <c r="EO45" s="222">
        <v>45</v>
      </c>
      <c r="EP45" s="135">
        <v>42296</v>
      </c>
      <c r="EQ45" s="226" t="s">
        <v>383</v>
      </c>
      <c r="ER45" s="61">
        <v>155</v>
      </c>
      <c r="ES45" s="61">
        <v>90</v>
      </c>
      <c r="ET45" s="61">
        <v>60</v>
      </c>
      <c r="EU45" s="61">
        <v>0</v>
      </c>
      <c r="EV45" s="61"/>
      <c r="EW45" s="61">
        <v>8</v>
      </c>
      <c r="EX45" s="61">
        <v>8</v>
      </c>
      <c r="EY45" s="61">
        <v>42</v>
      </c>
      <c r="EZ45" s="61">
        <v>23</v>
      </c>
      <c r="FA45" s="61">
        <v>12</v>
      </c>
      <c r="FB45" s="61">
        <v>14</v>
      </c>
      <c r="FC45" s="61">
        <v>38</v>
      </c>
      <c r="FD45" s="61">
        <v>18</v>
      </c>
      <c r="FE45" s="61">
        <v>24</v>
      </c>
      <c r="FF45" s="61">
        <v>160</v>
      </c>
      <c r="FG45" s="61">
        <v>360</v>
      </c>
      <c r="FH45" s="91">
        <v>160</v>
      </c>
      <c r="FI45" s="91">
        <v>360</v>
      </c>
      <c r="FJ45" s="227">
        <v>42.9</v>
      </c>
      <c r="FK45" s="227">
        <v>23.090945213772283</v>
      </c>
      <c r="FL45" s="228">
        <v>95.25</v>
      </c>
      <c r="FM45" s="228">
        <v>34.450000000000003</v>
      </c>
      <c r="FN45" s="228">
        <v>51.268357380228672</v>
      </c>
      <c r="FO45" s="228">
        <v>18.542728732271684</v>
      </c>
      <c r="FP45" s="228">
        <v>63.832020997375324</v>
      </c>
      <c r="FQ45" s="228"/>
      <c r="FR45" s="193">
        <v>0</v>
      </c>
      <c r="FS45" s="230">
        <v>94</v>
      </c>
      <c r="FT45" s="230">
        <v>73</v>
      </c>
      <c r="FU45" s="230">
        <v>160</v>
      </c>
      <c r="FV45" s="229">
        <v>9</v>
      </c>
      <c r="FW45" s="229">
        <v>9.1</v>
      </c>
      <c r="FX45" s="229">
        <v>10.444444444444445</v>
      </c>
      <c r="FY45" s="229">
        <v>1.2876712328767124</v>
      </c>
      <c r="FZ45" s="133">
        <v>65.900000000000006</v>
      </c>
      <c r="GA45" s="129">
        <v>23.2</v>
      </c>
      <c r="GB45" s="238">
        <v>7</v>
      </c>
      <c r="GC45" s="238">
        <v>3</v>
      </c>
      <c r="GD45" s="238">
        <v>131.9</v>
      </c>
      <c r="GE45" s="238">
        <v>79.8</v>
      </c>
      <c r="GF45" s="238">
        <v>30.1</v>
      </c>
      <c r="GG45" s="133">
        <v>0</v>
      </c>
      <c r="GH45" s="133">
        <v>1</v>
      </c>
      <c r="GI45" s="133">
        <v>1</v>
      </c>
      <c r="GJ45" s="133">
        <v>1</v>
      </c>
      <c r="GK45" s="231">
        <v>24</v>
      </c>
      <c r="GL45" s="133">
        <v>0</v>
      </c>
      <c r="GM45" s="133">
        <v>0</v>
      </c>
      <c r="GN45" s="133">
        <v>0</v>
      </c>
      <c r="GO45" s="133">
        <v>0</v>
      </c>
      <c r="GP45" s="61">
        <v>22.6</v>
      </c>
      <c r="GQ45" s="106">
        <v>12.164460648747172</v>
      </c>
      <c r="GR45" s="111">
        <v>0.55905511811023623</v>
      </c>
      <c r="GS45" s="61">
        <v>0</v>
      </c>
      <c r="GT45" s="111">
        <v>0.35294117647058826</v>
      </c>
      <c r="GU45" s="62">
        <v>0</v>
      </c>
      <c r="GV45" s="106">
        <v>11.2</v>
      </c>
      <c r="GW45" s="61">
        <v>0</v>
      </c>
      <c r="GX45" s="106">
        <v>27</v>
      </c>
      <c r="GY45" s="61">
        <v>0</v>
      </c>
      <c r="GZ45" s="745">
        <v>29</v>
      </c>
      <c r="HA45" s="133">
        <v>0</v>
      </c>
      <c r="HB45" s="133">
        <v>0.62</v>
      </c>
      <c r="HC45" s="144">
        <v>1</v>
      </c>
      <c r="HD45" s="236">
        <v>81.842291000000003</v>
      </c>
      <c r="HE45" s="236">
        <v>85.934405999999996</v>
      </c>
      <c r="HF45" s="144">
        <v>44.479745999999999</v>
      </c>
      <c r="HG45" s="236">
        <v>121.722931</v>
      </c>
      <c r="HH45" s="125">
        <v>63.003928000000002</v>
      </c>
      <c r="HI45" s="236">
        <v>40.730322999999999</v>
      </c>
      <c r="HJ45" s="144">
        <v>21.082062000000001</v>
      </c>
      <c r="HK45" s="236">
        <v>80.992608000000004</v>
      </c>
      <c r="HL45" s="144">
        <v>41.921866000000001</v>
      </c>
      <c r="HM45" s="236">
        <v>66.538495999999995</v>
      </c>
      <c r="HN45" s="144">
        <v>5.0215420000000002</v>
      </c>
      <c r="HO45" s="144">
        <v>2.5991559999999998</v>
      </c>
      <c r="HP45" s="236">
        <v>129.15695099999999</v>
      </c>
      <c r="HQ45" s="144">
        <v>66.851785000000007</v>
      </c>
      <c r="HR45" s="236">
        <v>42.199691000000001</v>
      </c>
      <c r="HS45" s="144">
        <v>21.842607999999998</v>
      </c>
      <c r="HT45" s="236">
        <v>86.957260000000005</v>
      </c>
      <c r="HU45" s="144">
        <v>45.009177000000001</v>
      </c>
      <c r="HV45" s="236">
        <v>67.326813999999999</v>
      </c>
      <c r="HW45" s="144">
        <v>0</v>
      </c>
      <c r="HX45" s="237">
        <v>0.70598370655402631</v>
      </c>
      <c r="HY45" s="238">
        <v>23.1</v>
      </c>
      <c r="HZ45" s="237">
        <v>5.5</v>
      </c>
      <c r="IA45" s="237">
        <v>26.6</v>
      </c>
      <c r="IB45" s="237">
        <v>5.3</v>
      </c>
      <c r="IC45" s="237">
        <v>19.600000000000001</v>
      </c>
      <c r="ID45" s="237">
        <v>5</v>
      </c>
      <c r="IE45" s="237">
        <v>93.546880000000016</v>
      </c>
      <c r="IF45" s="237">
        <v>50.351652237746634</v>
      </c>
      <c r="IG45" s="133"/>
      <c r="IH45" s="161">
        <v>0.42</v>
      </c>
      <c r="II45" s="161">
        <v>1164</v>
      </c>
      <c r="IJ45" s="161">
        <v>927</v>
      </c>
      <c r="IK45" s="161">
        <v>902</v>
      </c>
      <c r="IL45" s="161">
        <v>994</v>
      </c>
      <c r="IM45" s="161">
        <v>1109</v>
      </c>
      <c r="IN45" s="161">
        <v>1148</v>
      </c>
      <c r="IO45" s="161"/>
      <c r="IP45" s="106">
        <v>1040.6666666666667</v>
      </c>
      <c r="IQ45" s="161">
        <v>1749</v>
      </c>
      <c r="IR45" s="161">
        <v>244</v>
      </c>
      <c r="IS45" s="61"/>
      <c r="IT45" s="61"/>
      <c r="IU45" s="61">
        <v>297</v>
      </c>
      <c r="IV45" s="61">
        <v>327</v>
      </c>
      <c r="IW45" s="61">
        <v>311</v>
      </c>
      <c r="IX45" s="61"/>
      <c r="IY45" s="106">
        <v>294.75</v>
      </c>
      <c r="IZ45" s="61">
        <v>184</v>
      </c>
      <c r="JA45" s="240">
        <v>29.003214696836633</v>
      </c>
      <c r="JB45" s="241">
        <v>0</v>
      </c>
      <c r="JC45" s="90">
        <v>1</v>
      </c>
      <c r="JD45" s="260">
        <v>0</v>
      </c>
      <c r="JE45" s="261">
        <v>0</v>
      </c>
      <c r="JF45" s="261"/>
      <c r="JG45" s="90">
        <v>0</v>
      </c>
      <c r="JH45" s="90">
        <v>0</v>
      </c>
      <c r="JI45" s="90"/>
      <c r="JJ45" s="90"/>
      <c r="JK45" s="61"/>
      <c r="JL45" s="283"/>
      <c r="JM45" s="243">
        <v>45</v>
      </c>
      <c r="JN45" s="244">
        <v>42296</v>
      </c>
      <c r="JO45" s="69">
        <v>43227</v>
      </c>
      <c r="JP45" s="201">
        <v>0</v>
      </c>
      <c r="JQ45" s="69">
        <v>43227</v>
      </c>
      <c r="JR45" s="245">
        <v>30</v>
      </c>
      <c r="JS45" s="243">
        <v>0</v>
      </c>
      <c r="JT45" s="69">
        <v>43227</v>
      </c>
      <c r="JU45" s="245">
        <v>30</v>
      </c>
      <c r="JV45" s="243">
        <v>0</v>
      </c>
      <c r="JW45" s="246">
        <v>43227</v>
      </c>
      <c r="JX45" s="245">
        <v>30</v>
      </c>
      <c r="JY45" s="245">
        <v>30</v>
      </c>
      <c r="JZ45" s="245">
        <v>931</v>
      </c>
      <c r="KA45" s="247"/>
      <c r="KB45" s="245"/>
      <c r="KC45" s="248"/>
      <c r="KD45" s="63">
        <v>0</v>
      </c>
      <c r="KE45" s="263">
        <v>1</v>
      </c>
      <c r="KF45" s="263" t="s">
        <v>390</v>
      </c>
      <c r="KG45" s="250">
        <v>106.5</v>
      </c>
      <c r="KH45" s="250">
        <v>51.5</v>
      </c>
      <c r="KI45" s="250">
        <v>51.4</v>
      </c>
      <c r="KJ45" s="251">
        <v>-20</v>
      </c>
      <c r="KK45" s="250">
        <v>-16.399999999999999</v>
      </c>
      <c r="KL45" s="250">
        <v>49.18</v>
      </c>
      <c r="KM45" s="250">
        <v>39.9</v>
      </c>
      <c r="KN45" s="250">
        <v>7.1</v>
      </c>
      <c r="KO45" s="250"/>
      <c r="KP45" s="250">
        <v>0</v>
      </c>
      <c r="KQ45" s="92"/>
      <c r="KR45" s="93">
        <v>0.55905511811023623</v>
      </c>
      <c r="KS45" s="264">
        <v>62</v>
      </c>
      <c r="KT45" s="265">
        <v>61.4</v>
      </c>
      <c r="KU45" s="264">
        <v>-33.64</v>
      </c>
      <c r="KV45" s="265">
        <v>-30.5</v>
      </c>
      <c r="KW45" s="265">
        <v>-30</v>
      </c>
      <c r="KX45" s="265">
        <v>476</v>
      </c>
      <c r="KY45" s="265">
        <v>-34.700000000000003</v>
      </c>
      <c r="KZ45" s="265">
        <v>-34.1</v>
      </c>
      <c r="LA45" s="265">
        <v>415</v>
      </c>
      <c r="LB45" s="265">
        <v>-32.4</v>
      </c>
      <c r="LC45" s="265">
        <v>-32.1</v>
      </c>
      <c r="LD45" s="265">
        <v>399</v>
      </c>
      <c r="LE45" s="118">
        <v>42296</v>
      </c>
      <c r="LF45" s="454">
        <v>0</v>
      </c>
      <c r="LG45" s="454"/>
      <c r="LH45" s="455">
        <v>62</v>
      </c>
      <c r="LI45" s="455">
        <v>55.83</v>
      </c>
      <c r="LJ45" s="455">
        <v>-30.83</v>
      </c>
      <c r="LK45" s="455">
        <v>-25.1</v>
      </c>
      <c r="LL45" s="455">
        <v>-24.9</v>
      </c>
      <c r="LM45" s="455">
        <v>399</v>
      </c>
      <c r="LN45" s="455">
        <v>-25</v>
      </c>
      <c r="LO45" s="455">
        <v>-24.9</v>
      </c>
      <c r="LP45" s="455">
        <v>399</v>
      </c>
      <c r="LQ45" s="455">
        <v>-25</v>
      </c>
      <c r="LR45" s="455">
        <v>-24.9</v>
      </c>
      <c r="LS45" s="455">
        <v>399</v>
      </c>
      <c r="LT45" s="500">
        <v>52.88</v>
      </c>
      <c r="LU45" s="693">
        <v>-30.37</v>
      </c>
      <c r="LV45" s="500"/>
      <c r="LW45" s="500"/>
      <c r="LX45" s="500">
        <v>-19.3</v>
      </c>
      <c r="LY45" s="500">
        <v>1</v>
      </c>
      <c r="LZ45" s="690">
        <v>67.326813999999999</v>
      </c>
      <c r="MA45" s="455"/>
      <c r="MC45" s="253"/>
      <c r="MD45" s="274"/>
      <c r="ME45" s="581">
        <v>45</v>
      </c>
      <c r="MF45" s="135">
        <v>42241</v>
      </c>
      <c r="MI45" s="586"/>
      <c r="MQ45" s="135"/>
      <c r="MR45" s="585"/>
      <c r="MS45" s="585"/>
      <c r="MT45" s="133">
        <v>0</v>
      </c>
      <c r="MU45" s="585"/>
      <c r="MV45" s="585"/>
      <c r="MW45" s="585"/>
      <c r="MX45" s="585"/>
      <c r="MY45" s="585"/>
      <c r="MZ45" s="238">
        <v>425</v>
      </c>
      <c r="NA45" s="585"/>
      <c r="NB45" s="238">
        <v>3</v>
      </c>
      <c r="ND45" s="876" t="s">
        <v>64</v>
      </c>
      <c r="NE45" s="877" t="s">
        <v>64</v>
      </c>
      <c r="NF45" s="877" t="s">
        <v>64</v>
      </c>
      <c r="NG45" s="877" t="s">
        <v>64</v>
      </c>
      <c r="NH45" s="877" t="s">
        <v>64</v>
      </c>
      <c r="NI45" s="877" t="s">
        <v>64</v>
      </c>
      <c r="NJ45" s="877" t="s">
        <v>64</v>
      </c>
      <c r="NK45" s="877" t="s">
        <v>64</v>
      </c>
      <c r="NL45" s="877" t="s">
        <v>64</v>
      </c>
      <c r="NM45" s="877" t="s">
        <v>64</v>
      </c>
      <c r="NN45" s="877" t="s">
        <v>64</v>
      </c>
      <c r="NO45" s="877" t="s">
        <v>64</v>
      </c>
      <c r="NP45" s="877" t="s">
        <v>64</v>
      </c>
      <c r="NQ45" s="877" t="s">
        <v>64</v>
      </c>
      <c r="NR45" s="877" t="s">
        <v>64</v>
      </c>
      <c r="NS45" s="877" t="s">
        <v>64</v>
      </c>
      <c r="NT45" s="877" t="s">
        <v>64</v>
      </c>
      <c r="NU45" s="877" t="s">
        <v>64</v>
      </c>
      <c r="NV45" s="877" t="s">
        <v>64</v>
      </c>
      <c r="NW45" s="877" t="s">
        <v>64</v>
      </c>
      <c r="NX45" s="877" t="s">
        <v>64</v>
      </c>
      <c r="NY45" s="877" t="s">
        <v>64</v>
      </c>
      <c r="NZ45" s="877" t="s">
        <v>64</v>
      </c>
      <c r="OA45" s="877" t="s">
        <v>64</v>
      </c>
      <c r="OB45" s="877" t="s">
        <v>64</v>
      </c>
      <c r="OC45" s="877" t="s">
        <v>64</v>
      </c>
      <c r="OD45" s="877" t="s">
        <v>64</v>
      </c>
      <c r="OE45" s="877" t="s">
        <v>64</v>
      </c>
      <c r="OF45" s="877" t="s">
        <v>64</v>
      </c>
      <c r="OG45" s="877" t="s">
        <v>64</v>
      </c>
      <c r="OH45" s="877" t="s">
        <v>64</v>
      </c>
      <c r="OI45" s="877" t="s">
        <v>64</v>
      </c>
      <c r="OJ45" s="877" t="s">
        <v>64</v>
      </c>
      <c r="OK45" s="877" t="s">
        <v>64</v>
      </c>
      <c r="OL45" s="877" t="s">
        <v>64</v>
      </c>
    </row>
    <row r="46" spans="1:402" s="245" customFormat="1" ht="15.75" customHeight="1" x14ac:dyDescent="0.25">
      <c r="A46" s="221">
        <v>45</v>
      </c>
      <c r="B46" s="274">
        <v>0</v>
      </c>
      <c r="C46" s="245">
        <v>0</v>
      </c>
      <c r="D46" s="206">
        <v>2</v>
      </c>
      <c r="E46" s="274">
        <v>46</v>
      </c>
      <c r="F46" s="881">
        <v>46</v>
      </c>
      <c r="G46" s="886"/>
      <c r="H46" s="646" t="s">
        <v>631</v>
      </c>
      <c r="I46" s="647" t="s">
        <v>632</v>
      </c>
      <c r="J46" s="319">
        <v>8894</v>
      </c>
      <c r="K46" s="276">
        <v>90</v>
      </c>
      <c r="L46" s="342">
        <v>68</v>
      </c>
      <c r="M46" s="342">
        <v>150</v>
      </c>
      <c r="N46" s="342">
        <v>30.222222222222221</v>
      </c>
      <c r="O46" s="210">
        <v>1.632483402079677</v>
      </c>
      <c r="P46" s="206">
        <v>1</v>
      </c>
      <c r="Q46" s="31">
        <v>110</v>
      </c>
      <c r="R46" s="31">
        <v>60</v>
      </c>
      <c r="S46" s="31">
        <v>1</v>
      </c>
      <c r="T46" s="62">
        <v>2</v>
      </c>
      <c r="U46" s="327">
        <v>1</v>
      </c>
      <c r="V46" s="327">
        <v>2</v>
      </c>
      <c r="W46" s="327">
        <v>1</v>
      </c>
      <c r="X46" s="705">
        <v>1</v>
      </c>
      <c r="Y46" s="327">
        <v>1</v>
      </c>
      <c r="Z46" s="327">
        <v>0</v>
      </c>
      <c r="AA46" s="706">
        <v>0</v>
      </c>
      <c r="AB46" s="707"/>
      <c r="AC46" s="31"/>
      <c r="AD46" s="31"/>
      <c r="AE46" s="31"/>
      <c r="AF46" s="606">
        <v>72</v>
      </c>
      <c r="AG46" s="602">
        <v>0.99</v>
      </c>
      <c r="AH46" s="602">
        <v>53</v>
      </c>
      <c r="AI46" s="603">
        <v>0</v>
      </c>
      <c r="AJ46" s="602">
        <v>12.8</v>
      </c>
      <c r="AK46" s="602">
        <v>40</v>
      </c>
      <c r="AL46" s="602"/>
      <c r="AM46" s="605">
        <v>5085</v>
      </c>
      <c r="AN46" s="214">
        <v>8.5340503084826604</v>
      </c>
      <c r="AO46" s="211">
        <v>112</v>
      </c>
      <c r="AP46" s="211">
        <v>80</v>
      </c>
      <c r="AQ46" s="211">
        <v>12</v>
      </c>
      <c r="AR46" s="211">
        <v>102</v>
      </c>
      <c r="AS46" s="211">
        <v>15.09</v>
      </c>
      <c r="AT46" s="211">
        <v>89</v>
      </c>
      <c r="AU46" s="556">
        <v>42030</v>
      </c>
      <c r="AV46" s="557">
        <v>42030</v>
      </c>
      <c r="AW46" s="211">
        <v>0.99</v>
      </c>
      <c r="AX46" s="211">
        <v>50</v>
      </c>
      <c r="AY46" s="211">
        <v>7.9</v>
      </c>
      <c r="AZ46" s="602">
        <v>139</v>
      </c>
      <c r="BA46" s="558">
        <v>42030</v>
      </c>
      <c r="BB46" s="65">
        <v>156.21</v>
      </c>
      <c r="BC46" s="217">
        <v>613</v>
      </c>
      <c r="BD46" s="66">
        <v>156.21</v>
      </c>
      <c r="BE46" s="218">
        <v>434.07389932461001</v>
      </c>
      <c r="BF46" s="66">
        <v>62.17</v>
      </c>
      <c r="BG46" s="68">
        <v>2.1937088323953549</v>
      </c>
      <c r="BH46" s="219">
        <v>2.1937088323953549</v>
      </c>
      <c r="BI46" s="219">
        <v>2.6375636726848537</v>
      </c>
      <c r="BJ46" s="219">
        <v>1.7935808673681559</v>
      </c>
      <c r="BK46" s="66">
        <v>2.2799999999999998</v>
      </c>
      <c r="BL46" s="66">
        <v>1.07</v>
      </c>
      <c r="BM46" s="66">
        <v>59</v>
      </c>
      <c r="BN46" s="66">
        <v>0.99</v>
      </c>
      <c r="BO46" s="571">
        <v>5303</v>
      </c>
      <c r="BP46" s="66"/>
      <c r="BQ46" s="66">
        <v>106</v>
      </c>
      <c r="BR46" s="66">
        <v>38</v>
      </c>
      <c r="BS46" s="66" t="s">
        <v>633</v>
      </c>
      <c r="BT46" s="31">
        <v>41964</v>
      </c>
      <c r="BU46" s="31" t="s">
        <v>634</v>
      </c>
      <c r="BV46" s="31">
        <v>1</v>
      </c>
      <c r="BW46" s="31"/>
      <c r="BX46" s="31"/>
      <c r="BY46" s="31"/>
      <c r="BZ46" s="31"/>
      <c r="CA46" s="31">
        <v>0</v>
      </c>
      <c r="CB46" s="31"/>
      <c r="CC46" s="206">
        <v>1</v>
      </c>
      <c r="CD46" s="275">
        <v>0</v>
      </c>
      <c r="CE46" s="275"/>
      <c r="CF46" s="275">
        <v>0</v>
      </c>
      <c r="CG46" s="275"/>
      <c r="CH46" s="275">
        <v>1</v>
      </c>
      <c r="CI46" s="275"/>
      <c r="CJ46" s="116">
        <v>1</v>
      </c>
      <c r="CK46" s="116"/>
      <c r="CL46" s="116">
        <v>1</v>
      </c>
      <c r="CM46" s="116">
        <v>0</v>
      </c>
      <c r="CN46" s="116">
        <v>0</v>
      </c>
      <c r="CO46" s="116">
        <v>0</v>
      </c>
      <c r="CP46" s="658">
        <v>1</v>
      </c>
      <c r="CQ46" s="658">
        <v>1</v>
      </c>
      <c r="CR46" s="658">
        <v>1</v>
      </c>
      <c r="CS46" s="658"/>
      <c r="CT46" s="658">
        <v>0</v>
      </c>
      <c r="CU46" s="658"/>
      <c r="CV46" s="247"/>
      <c r="CW46" s="247"/>
      <c r="CX46" s="247"/>
      <c r="CY46" s="247"/>
      <c r="DE46" s="31">
        <v>0</v>
      </c>
      <c r="DF46" s="70">
        <v>0</v>
      </c>
      <c r="DG46" s="31"/>
      <c r="DH46" s="31"/>
      <c r="DI46" s="31"/>
      <c r="DJ46" s="70">
        <v>1</v>
      </c>
      <c r="DK46" s="70">
        <v>0</v>
      </c>
      <c r="DL46" s="70">
        <v>1</v>
      </c>
      <c r="DM46" s="31" t="s">
        <v>253</v>
      </c>
      <c r="DN46" s="275">
        <v>1</v>
      </c>
      <c r="DO46" s="206">
        <v>0</v>
      </c>
      <c r="DP46" s="206">
        <v>0</v>
      </c>
      <c r="DQ46" s="206">
        <v>0</v>
      </c>
      <c r="DR46" s="206">
        <v>5</v>
      </c>
      <c r="DS46" s="212">
        <v>1</v>
      </c>
      <c r="DT46" s="206">
        <v>5</v>
      </c>
      <c r="DU46" s="206">
        <v>0</v>
      </c>
      <c r="DV46" s="206">
        <v>0</v>
      </c>
      <c r="DW46" s="206">
        <v>1</v>
      </c>
      <c r="DX46" s="206">
        <v>0</v>
      </c>
      <c r="DY46" s="206">
        <v>0</v>
      </c>
      <c r="EB46" s="277"/>
      <c r="EC46" s="277"/>
      <c r="ED46" s="277"/>
      <c r="EE46" s="277"/>
      <c r="EG46" s="275">
        <v>41493</v>
      </c>
      <c r="EH46" s="225">
        <v>1.29</v>
      </c>
      <c r="EI46" s="225">
        <v>117</v>
      </c>
      <c r="EJ46" s="225">
        <v>72</v>
      </c>
      <c r="EK46" s="225">
        <v>113</v>
      </c>
      <c r="EL46" s="225">
        <v>99</v>
      </c>
      <c r="EM46" s="225">
        <v>49</v>
      </c>
      <c r="EN46" s="122" t="s">
        <v>635</v>
      </c>
      <c r="EO46" s="222">
        <v>46</v>
      </c>
      <c r="EP46" s="225">
        <v>42030</v>
      </c>
      <c r="EQ46" s="278" t="s">
        <v>383</v>
      </c>
      <c r="ER46" s="31">
        <v>110</v>
      </c>
      <c r="ES46" s="31">
        <v>60</v>
      </c>
      <c r="ET46" s="31">
        <v>78</v>
      </c>
      <c r="EU46" s="31">
        <v>1</v>
      </c>
      <c r="EV46" s="31"/>
      <c r="EW46" s="31">
        <v>12</v>
      </c>
      <c r="EX46" s="31">
        <v>7</v>
      </c>
      <c r="EY46" s="31">
        <v>38</v>
      </c>
      <c r="EZ46" s="31">
        <v>21</v>
      </c>
      <c r="FA46" s="31">
        <v>16</v>
      </c>
      <c r="FB46" s="31">
        <v>15</v>
      </c>
      <c r="FC46" s="31">
        <v>48</v>
      </c>
      <c r="FD46" s="225">
        <v>17</v>
      </c>
      <c r="FE46" s="225">
        <v>33</v>
      </c>
      <c r="FF46" s="225">
        <v>70</v>
      </c>
      <c r="FG46" s="225">
        <v>300</v>
      </c>
      <c r="FH46" s="91">
        <v>66.666666666666671</v>
      </c>
      <c r="FI46" s="91">
        <v>296.66666666666669</v>
      </c>
      <c r="FJ46" s="227">
        <v>104.85</v>
      </c>
      <c r="FK46" s="227">
        <v>64.227299258557821</v>
      </c>
      <c r="FL46" s="228">
        <v>66</v>
      </c>
      <c r="FM46" s="228">
        <v>24.3</v>
      </c>
      <c r="FN46" s="228">
        <v>40.429201250022096</v>
      </c>
      <c r="FO46" s="228">
        <v>14.885296823871771</v>
      </c>
      <c r="FP46" s="228">
        <v>63.181818181818187</v>
      </c>
      <c r="FQ46" s="228"/>
      <c r="FR46" s="225">
        <v>0</v>
      </c>
      <c r="FS46" s="230">
        <v>92.666666666666671</v>
      </c>
      <c r="FT46" s="230"/>
      <c r="FU46" s="230">
        <v>106.66666666666667</v>
      </c>
      <c r="FV46" s="229">
        <v>3.6</v>
      </c>
      <c r="FW46" s="229">
        <v>5.3</v>
      </c>
      <c r="FX46" s="229">
        <v>25.74074074074074</v>
      </c>
      <c r="FY46" s="229"/>
      <c r="FZ46" s="225">
        <v>55.4</v>
      </c>
      <c r="GA46" s="129">
        <v>14.333333333333334</v>
      </c>
      <c r="GB46" s="238">
        <v>5.6</v>
      </c>
      <c r="GC46" s="238">
        <v>3</v>
      </c>
      <c r="GD46" s="238">
        <v>118.1</v>
      </c>
      <c r="GE46" s="238">
        <v>82.1</v>
      </c>
      <c r="GF46" s="238">
        <v>20.5</v>
      </c>
      <c r="GG46" s="225">
        <v>1</v>
      </c>
      <c r="GH46" s="225">
        <v>1</v>
      </c>
      <c r="GI46" s="225">
        <v>2</v>
      </c>
      <c r="GJ46" s="225">
        <v>1</v>
      </c>
      <c r="GK46" s="231">
        <v>61</v>
      </c>
      <c r="GL46" s="133">
        <v>1</v>
      </c>
      <c r="GM46" s="225">
        <v>1</v>
      </c>
      <c r="GN46" s="225" t="s">
        <v>464</v>
      </c>
      <c r="GO46" s="225">
        <v>0</v>
      </c>
      <c r="GP46" s="31"/>
      <c r="GQ46" s="31"/>
      <c r="GR46" s="31">
        <v>0.2470588235294118</v>
      </c>
      <c r="GS46" s="61">
        <v>1</v>
      </c>
      <c r="GT46" s="31">
        <v>0.58333333333333337</v>
      </c>
      <c r="GU46" s="31">
        <v>1</v>
      </c>
      <c r="GV46" s="31">
        <v>8.4</v>
      </c>
      <c r="GW46" s="61">
        <v>1</v>
      </c>
      <c r="GX46" s="106">
        <v>10</v>
      </c>
      <c r="GY46" s="61">
        <v>1</v>
      </c>
      <c r="GZ46" s="745">
        <v>76</v>
      </c>
      <c r="HA46" s="225">
        <v>26</v>
      </c>
      <c r="HB46" s="225">
        <v>0.54</v>
      </c>
      <c r="HC46" s="225">
        <v>1</v>
      </c>
      <c r="HD46" s="236">
        <v>80.833725999999999</v>
      </c>
      <c r="HE46" s="236">
        <v>84.875411999999997</v>
      </c>
      <c r="HF46" s="144">
        <v>51.169898000000003</v>
      </c>
      <c r="HG46" s="236">
        <v>86.555339000000004</v>
      </c>
      <c r="HH46" s="125">
        <v>52.182696999999997</v>
      </c>
      <c r="HI46" s="236">
        <v>33.857014999999997</v>
      </c>
      <c r="HJ46" s="144">
        <v>20.411801000000001</v>
      </c>
      <c r="HK46" s="236">
        <v>52.698324</v>
      </c>
      <c r="HL46" s="144">
        <v>31.770896</v>
      </c>
      <c r="HM46" s="236">
        <v>60.883966999999998</v>
      </c>
      <c r="HN46" s="144">
        <v>4.3739610000000004</v>
      </c>
      <c r="HO46" s="144">
        <v>2.636984</v>
      </c>
      <c r="HP46" s="236">
        <v>137.783625</v>
      </c>
      <c r="HQ46" s="144">
        <v>83.067333000000005</v>
      </c>
      <c r="HR46" s="236">
        <v>83.986693000000002</v>
      </c>
      <c r="HS46" s="144">
        <v>50.634104999999998</v>
      </c>
      <c r="HT46" s="236">
        <v>53.796933000000003</v>
      </c>
      <c r="HU46" s="144">
        <v>32.433228</v>
      </c>
      <c r="HV46" s="236">
        <v>39.044504000000003</v>
      </c>
      <c r="HW46" s="225">
        <v>1</v>
      </c>
      <c r="HX46" s="225">
        <v>0.98059129547167501</v>
      </c>
      <c r="HY46" s="238">
        <v>36</v>
      </c>
      <c r="HZ46" s="225">
        <v>7.1</v>
      </c>
      <c r="IA46" s="225">
        <v>33.1</v>
      </c>
      <c r="IB46" s="225">
        <v>6.9</v>
      </c>
      <c r="IC46" s="225">
        <v>33.9</v>
      </c>
      <c r="ID46" s="225">
        <v>6.6</v>
      </c>
      <c r="IE46" s="237">
        <v>140.53047887323945</v>
      </c>
      <c r="IF46" s="237">
        <v>86.083863820123881</v>
      </c>
      <c r="IG46" s="225"/>
      <c r="IH46" s="31">
        <v>0.42</v>
      </c>
      <c r="II46" s="31">
        <v>1057</v>
      </c>
      <c r="IJ46" s="31">
        <v>912</v>
      </c>
      <c r="IK46" s="31">
        <v>887</v>
      </c>
      <c r="IL46" s="31">
        <v>1187</v>
      </c>
      <c r="IM46" s="31">
        <v>1137</v>
      </c>
      <c r="IN46" s="31">
        <v>1089</v>
      </c>
      <c r="IO46" s="31"/>
      <c r="IP46" s="106">
        <v>1044.8333333333333</v>
      </c>
      <c r="IQ46" s="31">
        <v>1850</v>
      </c>
      <c r="IR46" s="31">
        <v>296</v>
      </c>
      <c r="IS46" s="31">
        <v>206</v>
      </c>
      <c r="IT46" s="31">
        <v>299</v>
      </c>
      <c r="IU46" s="31">
        <v>377</v>
      </c>
      <c r="IV46" s="31">
        <v>394</v>
      </c>
      <c r="IW46" s="31">
        <v>376</v>
      </c>
      <c r="IX46" s="31"/>
      <c r="IY46" s="31">
        <v>324.66666666666669</v>
      </c>
      <c r="IZ46" s="31">
        <v>258</v>
      </c>
      <c r="JA46" s="279">
        <v>36.91685186189617</v>
      </c>
      <c r="JB46" s="241">
        <v>1</v>
      </c>
      <c r="JC46" s="70">
        <v>1</v>
      </c>
      <c r="JD46" s="320">
        <v>0</v>
      </c>
      <c r="JE46" s="280">
        <v>0</v>
      </c>
      <c r="JF46" s="280"/>
      <c r="JG46" s="70">
        <v>0</v>
      </c>
      <c r="JH46" s="70">
        <v>0</v>
      </c>
      <c r="JI46" s="70">
        <v>0</v>
      </c>
      <c r="JJ46" s="70">
        <v>1</v>
      </c>
      <c r="JK46" s="31" t="s">
        <v>253</v>
      </c>
      <c r="JL46" s="242"/>
      <c r="JM46" s="243">
        <v>46</v>
      </c>
      <c r="JN46" s="244">
        <v>42030</v>
      </c>
      <c r="JO46" s="69">
        <v>42177</v>
      </c>
      <c r="JP46" s="201">
        <v>1</v>
      </c>
      <c r="JQ46" s="69">
        <v>42177</v>
      </c>
      <c r="JR46" s="31">
        <v>4</v>
      </c>
      <c r="JS46" s="243">
        <v>1</v>
      </c>
      <c r="JT46" s="69">
        <v>42519</v>
      </c>
      <c r="JU46" s="245">
        <v>16</v>
      </c>
      <c r="JV46" s="243">
        <v>1</v>
      </c>
      <c r="JW46" s="246">
        <v>42519</v>
      </c>
      <c r="JX46" s="245">
        <v>16</v>
      </c>
      <c r="JY46" s="245">
        <v>4</v>
      </c>
      <c r="JZ46" s="245">
        <v>147</v>
      </c>
      <c r="KA46" s="247"/>
      <c r="KC46" s="248"/>
      <c r="KD46" s="97">
        <v>1</v>
      </c>
      <c r="KE46" s="249">
        <v>1</v>
      </c>
      <c r="KF46" s="249" t="s">
        <v>421</v>
      </c>
      <c r="KG46" s="272">
        <v>61.766666666666673</v>
      </c>
      <c r="KH46" s="272">
        <v>33.066666666666663</v>
      </c>
      <c r="KI46" s="272">
        <v>46.24</v>
      </c>
      <c r="KJ46" s="272">
        <v>-14.403333333333334</v>
      </c>
      <c r="KK46" s="272">
        <v>-12.079999999999998</v>
      </c>
      <c r="KL46" s="272">
        <v>53.633333333333333</v>
      </c>
      <c r="KM46" s="272">
        <v>26.066666666666663</v>
      </c>
      <c r="KN46" s="272">
        <v>4.166666666666667</v>
      </c>
      <c r="KO46" s="250"/>
      <c r="KP46" s="250">
        <v>1</v>
      </c>
      <c r="KQ46" s="101"/>
      <c r="KR46" s="93">
        <v>0.2470588235294118</v>
      </c>
      <c r="KS46" s="252"/>
      <c r="KT46" s="281"/>
      <c r="KU46" s="252"/>
      <c r="KV46" s="281"/>
      <c r="KW46" s="281"/>
      <c r="KX46" s="281"/>
      <c r="KY46" s="281"/>
      <c r="KZ46" s="281"/>
      <c r="LA46" s="281"/>
      <c r="LB46" s="281"/>
      <c r="LC46" s="281"/>
      <c r="LD46" s="281"/>
      <c r="LE46" s="118">
        <v>42030</v>
      </c>
      <c r="LF46" s="694">
        <v>1</v>
      </c>
      <c r="LG46" s="694"/>
      <c r="LH46" s="500"/>
      <c r="LI46" s="500"/>
      <c r="LJ46" s="500"/>
      <c r="LK46" s="500"/>
      <c r="LL46" s="500"/>
      <c r="LM46" s="500"/>
      <c r="LN46" s="500"/>
      <c r="LO46" s="500"/>
      <c r="LP46" s="500"/>
      <c r="LQ46" s="500"/>
      <c r="LR46" s="500"/>
      <c r="LS46" s="500"/>
      <c r="LT46" s="500"/>
      <c r="LU46" s="500"/>
      <c r="LV46" s="500">
        <v>-10.3</v>
      </c>
      <c r="LW46" s="500">
        <v>1</v>
      </c>
      <c r="LX46" s="500">
        <v>-9.8000000000000007</v>
      </c>
      <c r="LY46" s="500">
        <v>1</v>
      </c>
      <c r="LZ46" s="690">
        <v>39.044504000000003</v>
      </c>
      <c r="MA46" s="454"/>
      <c r="MC46" s="253"/>
      <c r="MD46" s="274"/>
      <c r="ME46" s="581">
        <v>46</v>
      </c>
      <c r="MF46" s="135">
        <v>42030</v>
      </c>
      <c r="MI46" s="584">
        <v>46.159599999999998</v>
      </c>
      <c r="MQ46" s="135">
        <v>42024</v>
      </c>
      <c r="MR46" s="238">
        <v>8.6999999999999993</v>
      </c>
      <c r="MS46" s="238">
        <v>30</v>
      </c>
      <c r="MT46" s="133">
        <v>1</v>
      </c>
      <c r="MU46" s="133">
        <v>1</v>
      </c>
      <c r="MV46" s="133">
        <v>0</v>
      </c>
      <c r="MW46" s="133">
        <v>0</v>
      </c>
      <c r="MX46" s="133">
        <v>0</v>
      </c>
      <c r="MY46" s="238">
        <v>1</v>
      </c>
      <c r="MZ46" s="238">
        <v>5085</v>
      </c>
      <c r="NA46" s="585"/>
      <c r="NB46" s="238">
        <v>8</v>
      </c>
      <c r="ND46" s="876" t="s">
        <v>64</v>
      </c>
      <c r="NE46" s="877" t="s">
        <v>64</v>
      </c>
      <c r="NF46" s="877" t="s">
        <v>64</v>
      </c>
      <c r="NG46" s="877" t="s">
        <v>64</v>
      </c>
      <c r="NH46" s="877" t="s">
        <v>64</v>
      </c>
      <c r="NI46" s="877" t="s">
        <v>64</v>
      </c>
      <c r="NJ46" s="877" t="s">
        <v>64</v>
      </c>
      <c r="NK46" s="877" t="s">
        <v>64</v>
      </c>
      <c r="NL46" s="877" t="s">
        <v>64</v>
      </c>
      <c r="NM46" s="877" t="s">
        <v>64</v>
      </c>
      <c r="NN46" s="877" t="s">
        <v>64</v>
      </c>
      <c r="NO46" s="877" t="s">
        <v>64</v>
      </c>
      <c r="NP46" s="877" t="s">
        <v>64</v>
      </c>
      <c r="NQ46" s="877" t="s">
        <v>64</v>
      </c>
      <c r="NR46" s="877" t="s">
        <v>64</v>
      </c>
      <c r="NS46" s="877" t="s">
        <v>64</v>
      </c>
      <c r="NT46" s="877" t="s">
        <v>64</v>
      </c>
      <c r="NU46" s="877" t="s">
        <v>64</v>
      </c>
      <c r="NV46" s="877" t="s">
        <v>64</v>
      </c>
      <c r="NW46" s="877" t="s">
        <v>64</v>
      </c>
      <c r="NX46" s="877" t="s">
        <v>64</v>
      </c>
      <c r="NY46" s="877" t="s">
        <v>64</v>
      </c>
      <c r="NZ46" s="877" t="s">
        <v>64</v>
      </c>
      <c r="OA46" s="877" t="s">
        <v>64</v>
      </c>
      <c r="OB46" s="877" t="s">
        <v>64</v>
      </c>
      <c r="OC46" s="877" t="s">
        <v>64</v>
      </c>
      <c r="OD46" s="877" t="s">
        <v>64</v>
      </c>
      <c r="OE46" s="877" t="s">
        <v>64</v>
      </c>
      <c r="OF46" s="877" t="s">
        <v>64</v>
      </c>
      <c r="OG46" s="877" t="s">
        <v>64</v>
      </c>
      <c r="OH46" s="877" t="s">
        <v>64</v>
      </c>
      <c r="OI46" s="877" t="s">
        <v>64</v>
      </c>
      <c r="OJ46" s="877" t="s">
        <v>64</v>
      </c>
      <c r="OK46" s="877" t="s">
        <v>64</v>
      </c>
      <c r="OL46" s="877" t="s">
        <v>64</v>
      </c>
    </row>
    <row r="47" spans="1:402" s="221" customFormat="1" ht="16.5" customHeight="1" x14ac:dyDescent="0.25">
      <c r="A47" s="274">
        <v>46</v>
      </c>
      <c r="B47" s="221">
        <v>0</v>
      </c>
      <c r="C47" s="221">
        <v>0</v>
      </c>
      <c r="D47" s="206">
        <v>2</v>
      </c>
      <c r="E47" s="267">
        <v>47</v>
      </c>
      <c r="F47" s="880">
        <v>47</v>
      </c>
      <c r="G47" s="883"/>
      <c r="H47" s="641" t="s">
        <v>469</v>
      </c>
      <c r="I47" s="644" t="s">
        <v>636</v>
      </c>
      <c r="J47" s="318">
        <v>9339</v>
      </c>
      <c r="K47" s="256">
        <v>90</v>
      </c>
      <c r="L47" s="342">
        <v>64</v>
      </c>
      <c r="M47" s="342">
        <v>169</v>
      </c>
      <c r="N47" s="342">
        <v>22.408178985329648</v>
      </c>
      <c r="O47" s="210">
        <v>1.7346452589004906</v>
      </c>
      <c r="P47" s="208">
        <v>0</v>
      </c>
      <c r="Q47" s="61">
        <v>130</v>
      </c>
      <c r="R47" s="61">
        <v>65</v>
      </c>
      <c r="S47" s="61">
        <v>1</v>
      </c>
      <c r="T47" s="62">
        <v>2</v>
      </c>
      <c r="U47" s="331">
        <v>0</v>
      </c>
      <c r="V47" s="331"/>
      <c r="W47" s="114">
        <v>1</v>
      </c>
      <c r="X47" s="335">
        <v>0</v>
      </c>
      <c r="Y47" s="114">
        <v>0</v>
      </c>
      <c r="Z47" s="114">
        <v>0</v>
      </c>
      <c r="AA47" s="329">
        <v>0</v>
      </c>
      <c r="AB47" s="328">
        <v>0</v>
      </c>
      <c r="AC47" s="61"/>
      <c r="AD47" s="61"/>
      <c r="AE47" s="61"/>
      <c r="AF47" s="592">
        <v>158</v>
      </c>
      <c r="AG47" s="602">
        <v>1.18</v>
      </c>
      <c r="AH47" s="603">
        <v>58</v>
      </c>
      <c r="AI47" s="603">
        <v>0</v>
      </c>
      <c r="AJ47" s="602">
        <v>12.7</v>
      </c>
      <c r="AK47" s="603">
        <v>38</v>
      </c>
      <c r="AL47" s="603"/>
      <c r="AM47" s="605">
        <v>1507</v>
      </c>
      <c r="AN47" s="214">
        <v>7.3178761986264957</v>
      </c>
      <c r="AO47" s="212">
        <v>136</v>
      </c>
      <c r="AP47" s="212">
        <v>72</v>
      </c>
      <c r="AQ47" s="212">
        <v>50</v>
      </c>
      <c r="AR47" s="212">
        <v>68</v>
      </c>
      <c r="AS47" s="215">
        <v>1.31</v>
      </c>
      <c r="AT47" s="212">
        <v>201</v>
      </c>
      <c r="AU47" s="556">
        <v>42194</v>
      </c>
      <c r="AV47" s="557">
        <v>42193</v>
      </c>
      <c r="AW47" s="211">
        <v>1.18</v>
      </c>
      <c r="AX47" s="211">
        <v>51</v>
      </c>
      <c r="AY47" s="211">
        <v>8.3000000000000007</v>
      </c>
      <c r="AZ47" s="602">
        <v>139</v>
      </c>
      <c r="BA47" s="558">
        <v>42195</v>
      </c>
      <c r="BB47" s="65">
        <v>45.67</v>
      </c>
      <c r="BC47" s="217">
        <v>3717</v>
      </c>
      <c r="BD47" s="66">
        <v>45.67</v>
      </c>
      <c r="BE47" s="218">
        <v>262.23003963107715</v>
      </c>
      <c r="BF47" s="66">
        <v>88.02</v>
      </c>
      <c r="BG47" s="68">
        <v>1.6596310116070006</v>
      </c>
      <c r="BH47" s="219">
        <v>1.6596310116070006</v>
      </c>
      <c r="BI47" s="219">
        <v>2.4186824405910792</v>
      </c>
      <c r="BJ47" s="219">
        <v>1.9445813642269263</v>
      </c>
      <c r="BK47" s="66">
        <v>2.21</v>
      </c>
      <c r="BL47" s="66">
        <v>1.0900000000000001</v>
      </c>
      <c r="BM47" s="66">
        <v>99</v>
      </c>
      <c r="BN47" s="66">
        <v>0.93</v>
      </c>
      <c r="BO47" s="571">
        <v>1841</v>
      </c>
      <c r="BP47" s="66">
        <v>31</v>
      </c>
      <c r="BQ47" s="66">
        <v>267</v>
      </c>
      <c r="BR47" s="66">
        <v>15</v>
      </c>
      <c r="BS47" s="66">
        <v>17</v>
      </c>
      <c r="BT47" s="94">
        <v>42186</v>
      </c>
      <c r="BU47" s="61" t="s">
        <v>458</v>
      </c>
      <c r="BV47" s="61">
        <v>0</v>
      </c>
      <c r="BW47" s="61">
        <v>0</v>
      </c>
      <c r="BX47" s="90" t="s">
        <v>637</v>
      </c>
      <c r="BY47" s="61">
        <v>0</v>
      </c>
      <c r="BZ47" s="61"/>
      <c r="CA47" s="61"/>
      <c r="CB47" s="61"/>
      <c r="CC47" s="208">
        <v>1</v>
      </c>
      <c r="CD47" s="220">
        <v>1</v>
      </c>
      <c r="CE47" s="220">
        <v>0</v>
      </c>
      <c r="CF47" s="220">
        <v>0</v>
      </c>
      <c r="CG47" s="220">
        <v>0</v>
      </c>
      <c r="CH47" s="220">
        <v>1</v>
      </c>
      <c r="CI47" s="220">
        <v>0</v>
      </c>
      <c r="CJ47" s="114">
        <v>1</v>
      </c>
      <c r="CK47" s="114">
        <v>0</v>
      </c>
      <c r="CL47" s="114">
        <v>0</v>
      </c>
      <c r="CM47" s="114">
        <v>1</v>
      </c>
      <c r="CN47" s="114">
        <v>0</v>
      </c>
      <c r="CO47" s="114">
        <v>1</v>
      </c>
      <c r="CP47" s="326">
        <v>0</v>
      </c>
      <c r="CQ47" s="326">
        <v>1</v>
      </c>
      <c r="CR47" s="326">
        <v>0</v>
      </c>
      <c r="CS47" s="326">
        <v>0</v>
      </c>
      <c r="CT47" s="326">
        <v>0</v>
      </c>
      <c r="CU47" s="326">
        <v>0</v>
      </c>
      <c r="CV47" s="299"/>
      <c r="CW47" s="299"/>
      <c r="CX47" s="299"/>
      <c r="CY47" s="299"/>
      <c r="DE47" s="61">
        <v>0</v>
      </c>
      <c r="DF47" s="90">
        <v>1</v>
      </c>
      <c r="DG47" s="69">
        <v>40008</v>
      </c>
      <c r="DH47" s="61">
        <v>0</v>
      </c>
      <c r="DI47" s="61"/>
      <c r="DJ47" s="90">
        <v>0</v>
      </c>
      <c r="DK47" s="90"/>
      <c r="DL47" s="90"/>
      <c r="DM47" s="61"/>
      <c r="DN47" s="254">
        <v>1</v>
      </c>
      <c r="DO47" s="208">
        <v>0</v>
      </c>
      <c r="DP47" s="208">
        <v>0</v>
      </c>
      <c r="DQ47" s="208">
        <v>0</v>
      </c>
      <c r="DR47" s="208">
        <v>1</v>
      </c>
      <c r="DS47" s="212">
        <v>1</v>
      </c>
      <c r="DT47" s="208">
        <v>1</v>
      </c>
      <c r="DU47" s="208">
        <v>1</v>
      </c>
      <c r="DV47" s="208">
        <v>0</v>
      </c>
      <c r="DW47" s="208">
        <v>0</v>
      </c>
      <c r="DX47" s="208">
        <v>1</v>
      </c>
      <c r="DY47" s="206">
        <v>0</v>
      </c>
      <c r="EB47" s="223">
        <v>1</v>
      </c>
      <c r="EC47" s="223">
        <v>2</v>
      </c>
      <c r="ED47" s="223">
        <v>58</v>
      </c>
      <c r="EE47" s="223"/>
      <c r="EG47" s="258">
        <v>42194</v>
      </c>
      <c r="EH47" s="133">
        <v>1.57</v>
      </c>
      <c r="EI47" s="225">
        <v>78</v>
      </c>
      <c r="EJ47" s="225">
        <v>64</v>
      </c>
      <c r="EK47" s="225">
        <v>85</v>
      </c>
      <c r="EL47" s="225">
        <v>87</v>
      </c>
      <c r="EM47" s="225"/>
      <c r="EN47" s="133" t="s">
        <v>638</v>
      </c>
      <c r="EO47" s="267">
        <v>47</v>
      </c>
      <c r="EP47" s="135">
        <v>42194</v>
      </c>
      <c r="EQ47" s="136" t="s">
        <v>383</v>
      </c>
      <c r="ER47" s="61"/>
      <c r="ES47" s="61"/>
      <c r="ET47" s="61">
        <v>65</v>
      </c>
      <c r="EU47" s="61">
        <v>1</v>
      </c>
      <c r="EV47" s="61"/>
      <c r="EW47" s="61">
        <v>11</v>
      </c>
      <c r="EX47" s="61">
        <v>8</v>
      </c>
      <c r="EY47" s="61">
        <v>47</v>
      </c>
      <c r="EZ47" s="61">
        <v>25</v>
      </c>
      <c r="FA47" s="61">
        <v>16</v>
      </c>
      <c r="FB47" s="61">
        <v>20</v>
      </c>
      <c r="FC47" s="61">
        <v>52</v>
      </c>
      <c r="FD47" s="61">
        <v>20</v>
      </c>
      <c r="FE47" s="133">
        <v>34</v>
      </c>
      <c r="FF47" s="133">
        <v>90</v>
      </c>
      <c r="FG47" s="133">
        <v>290</v>
      </c>
      <c r="FH47" s="91">
        <v>83.333333333333329</v>
      </c>
      <c r="FI47" s="91">
        <v>283.33333333333331</v>
      </c>
      <c r="FJ47" s="227">
        <v>118.94999999999999</v>
      </c>
      <c r="FK47" s="227">
        <v>68.57309838404467</v>
      </c>
      <c r="FL47" s="228">
        <v>129.80000000000001</v>
      </c>
      <c r="FM47" s="228">
        <v>51.4</v>
      </c>
      <c r="FN47" s="228">
        <v>74.82797957334175</v>
      </c>
      <c r="FO47" s="228">
        <v>29.631418721646881</v>
      </c>
      <c r="FP47" s="228">
        <v>60.400616332819723</v>
      </c>
      <c r="FQ47" s="228"/>
      <c r="FR47" s="193">
        <v>0</v>
      </c>
      <c r="FS47" s="230">
        <v>89</v>
      </c>
      <c r="FT47" s="230"/>
      <c r="FU47" s="230">
        <v>135</v>
      </c>
      <c r="FV47" s="229">
        <v>5.25</v>
      </c>
      <c r="FW47" s="229">
        <v>7</v>
      </c>
      <c r="FX47" s="229">
        <v>16.952380952380953</v>
      </c>
      <c r="FY47" s="229"/>
      <c r="FZ47" s="133">
        <v>35.1</v>
      </c>
      <c r="GA47" s="129">
        <v>17.533333333333335</v>
      </c>
      <c r="GB47" s="238" t="s">
        <v>639</v>
      </c>
      <c r="GC47" s="238" t="s">
        <v>640</v>
      </c>
      <c r="GD47" s="238" t="s">
        <v>641</v>
      </c>
      <c r="GE47" s="238" t="s">
        <v>642</v>
      </c>
      <c r="GF47" s="238" t="s">
        <v>643</v>
      </c>
      <c r="GG47" s="133">
        <v>1</v>
      </c>
      <c r="GH47" s="133">
        <v>1</v>
      </c>
      <c r="GI47" s="133">
        <v>3</v>
      </c>
      <c r="GJ47" s="133">
        <v>1</v>
      </c>
      <c r="GK47" s="231">
        <v>40</v>
      </c>
      <c r="GL47" s="133">
        <v>1</v>
      </c>
      <c r="GM47" s="133">
        <v>0</v>
      </c>
      <c r="GN47" s="133"/>
      <c r="GO47" s="133">
        <v>0</v>
      </c>
      <c r="GP47" s="61">
        <v>218.05</v>
      </c>
      <c r="GQ47" s="106">
        <v>125.70293486877632</v>
      </c>
      <c r="GR47" s="111">
        <v>0.43518518518518512</v>
      </c>
      <c r="GS47" s="61">
        <v>0</v>
      </c>
      <c r="GT47" s="111">
        <v>1.5</v>
      </c>
      <c r="GU47" s="62">
        <v>1</v>
      </c>
      <c r="GV47" s="106">
        <v>9.1999999999999993</v>
      </c>
      <c r="GW47" s="61">
        <v>1</v>
      </c>
      <c r="GX47" s="106">
        <v>11.5</v>
      </c>
      <c r="GY47" s="61">
        <v>1</v>
      </c>
      <c r="GZ47" s="745">
        <v>55</v>
      </c>
      <c r="HA47" s="133">
        <v>23</v>
      </c>
      <c r="HB47" s="133">
        <v>0.39</v>
      </c>
      <c r="HC47" s="269">
        <v>0</v>
      </c>
      <c r="HD47" s="236"/>
      <c r="HE47" s="236"/>
      <c r="HF47" s="270"/>
      <c r="HG47" s="273"/>
      <c r="HH47" s="270"/>
      <c r="HI47" s="273"/>
      <c r="HJ47" s="270"/>
      <c r="HK47" s="273"/>
      <c r="HL47" s="270"/>
      <c r="HM47" s="236"/>
      <c r="HN47" s="271"/>
      <c r="HO47" s="271"/>
      <c r="HP47" s="273"/>
      <c r="HQ47" s="270"/>
      <c r="HR47" s="273"/>
      <c r="HS47" s="270"/>
      <c r="HT47" s="273"/>
      <c r="HU47" s="270"/>
      <c r="HV47" s="273"/>
      <c r="HW47" s="144"/>
      <c r="HX47" s="237"/>
      <c r="HY47" s="238"/>
      <c r="HZ47" s="237"/>
      <c r="IA47" s="237"/>
      <c r="IB47" s="237"/>
      <c r="IC47" s="237"/>
      <c r="ID47" s="237"/>
      <c r="IE47" s="237"/>
      <c r="IF47" s="237"/>
      <c r="IG47" s="103"/>
      <c r="IH47" s="61"/>
      <c r="II47" s="61"/>
      <c r="IJ47" s="61"/>
      <c r="IK47" s="61"/>
      <c r="IL47" s="61"/>
      <c r="IM47" s="61"/>
      <c r="IN47" s="61"/>
      <c r="IO47" s="61"/>
      <c r="IP47" s="106"/>
      <c r="IQ47" s="61"/>
      <c r="IR47" s="61"/>
      <c r="IS47" s="61"/>
      <c r="IT47" s="61"/>
      <c r="IU47" s="61"/>
      <c r="IV47" s="61"/>
      <c r="IW47" s="61"/>
      <c r="IX47" s="61"/>
      <c r="IY47" s="106"/>
      <c r="IZ47" s="61"/>
      <c r="JA47" s="240"/>
      <c r="JB47" s="241"/>
      <c r="JC47" s="90">
        <v>0</v>
      </c>
      <c r="JD47" s="260"/>
      <c r="JE47" s="261"/>
      <c r="JF47" s="261"/>
      <c r="JG47" s="90"/>
      <c r="JH47" s="90"/>
      <c r="JI47" s="90"/>
      <c r="JJ47" s="90"/>
      <c r="JK47" s="61"/>
      <c r="JL47" s="283"/>
      <c r="JM47" s="198">
        <v>47</v>
      </c>
      <c r="JN47" s="244">
        <v>42194</v>
      </c>
      <c r="JO47" s="69">
        <v>43430</v>
      </c>
      <c r="JP47" s="201">
        <v>0</v>
      </c>
      <c r="JQ47" s="69">
        <v>43430</v>
      </c>
      <c r="JR47" s="245">
        <v>40</v>
      </c>
      <c r="JS47" s="243">
        <v>0</v>
      </c>
      <c r="JT47" s="69">
        <v>43430</v>
      </c>
      <c r="JU47" s="245">
        <v>40</v>
      </c>
      <c r="JV47" s="243">
        <v>0</v>
      </c>
      <c r="JW47" s="246">
        <v>43430</v>
      </c>
      <c r="JX47" s="245">
        <v>40</v>
      </c>
      <c r="JY47" s="245">
        <v>40</v>
      </c>
      <c r="JZ47" s="245">
        <v>1236</v>
      </c>
      <c r="KA47" s="247"/>
      <c r="KB47" s="245"/>
      <c r="KC47" s="248"/>
      <c r="KD47" s="63">
        <v>1</v>
      </c>
      <c r="KE47" s="249">
        <v>1</v>
      </c>
      <c r="KF47" s="249" t="s">
        <v>421</v>
      </c>
      <c r="KG47" s="272">
        <v>141.02333333333334</v>
      </c>
      <c r="KH47" s="272">
        <v>61.193333333333335</v>
      </c>
      <c r="KI47" s="272">
        <v>54.806666666666672</v>
      </c>
      <c r="KJ47" s="272">
        <v>-15.603333333333333</v>
      </c>
      <c r="KK47" s="272">
        <v>-12.943333333333333</v>
      </c>
      <c r="KL47" s="272">
        <v>74.44</v>
      </c>
      <c r="KM47" s="272">
        <v>38.133333333333333</v>
      </c>
      <c r="KN47" s="272">
        <v>5.8999999999999995</v>
      </c>
      <c r="KO47" s="250"/>
      <c r="KP47" s="250">
        <v>1</v>
      </c>
      <c r="KQ47" s="92"/>
      <c r="KR47" s="93">
        <v>0.43518518518518512</v>
      </c>
      <c r="KS47" s="264"/>
      <c r="KT47" s="265"/>
      <c r="KU47" s="264"/>
      <c r="KV47" s="265"/>
      <c r="KW47" s="265"/>
      <c r="KX47" s="265"/>
      <c r="KY47" s="265"/>
      <c r="KZ47" s="265"/>
      <c r="LA47" s="265"/>
      <c r="LB47" s="265"/>
      <c r="LC47" s="265"/>
      <c r="LD47" s="265"/>
      <c r="LE47" s="118">
        <v>42194</v>
      </c>
      <c r="LF47" s="454">
        <v>1</v>
      </c>
      <c r="LG47" s="454"/>
      <c r="LH47" s="455"/>
      <c r="LI47" s="455"/>
      <c r="LJ47" s="455"/>
      <c r="LK47" s="455"/>
      <c r="LL47" s="455"/>
      <c r="LM47" s="455"/>
      <c r="LN47" s="455"/>
      <c r="LO47" s="455"/>
      <c r="LP47" s="455"/>
      <c r="LQ47" s="455"/>
      <c r="LR47" s="455"/>
      <c r="LS47" s="455"/>
      <c r="LT47" s="500">
        <v>48.013333333333343</v>
      </c>
      <c r="LU47" s="693">
        <v>-20.056666666666668</v>
      </c>
      <c r="LV47" s="500">
        <v>0</v>
      </c>
      <c r="LW47" s="500">
        <v>0</v>
      </c>
      <c r="LX47" s="500">
        <v>0</v>
      </c>
      <c r="LY47" s="500">
        <v>0</v>
      </c>
      <c r="LZ47" s="690"/>
      <c r="MA47" s="454"/>
      <c r="MC47" s="253">
        <v>52</v>
      </c>
      <c r="MD47" s="274"/>
      <c r="ME47" s="581">
        <v>47</v>
      </c>
      <c r="MF47" s="135">
        <v>42193</v>
      </c>
      <c r="MI47" s="584">
        <v>45.5092</v>
      </c>
      <c r="MQ47" s="135"/>
      <c r="MR47" s="585"/>
      <c r="MS47" s="585"/>
      <c r="MT47" s="133">
        <v>0</v>
      </c>
      <c r="MU47" s="585"/>
      <c r="MV47" s="585"/>
      <c r="MW47" s="585"/>
      <c r="MX47" s="585"/>
      <c r="MY47" s="585"/>
      <c r="MZ47" s="238">
        <v>1507</v>
      </c>
      <c r="NA47" s="133">
        <v>52</v>
      </c>
      <c r="NB47" s="238">
        <v>7</v>
      </c>
      <c r="ND47" s="876" t="s">
        <v>64</v>
      </c>
      <c r="NE47" s="877" t="s">
        <v>64</v>
      </c>
      <c r="NF47" s="877" t="s">
        <v>64</v>
      </c>
      <c r="NG47" s="877" t="s">
        <v>64</v>
      </c>
      <c r="NH47" s="877" t="s">
        <v>64</v>
      </c>
      <c r="NI47" s="877" t="s">
        <v>64</v>
      </c>
      <c r="NJ47" s="877" t="s">
        <v>64</v>
      </c>
      <c r="NK47" s="877" t="s">
        <v>64</v>
      </c>
      <c r="NL47" s="877" t="s">
        <v>64</v>
      </c>
      <c r="NM47" s="877" t="s">
        <v>64</v>
      </c>
      <c r="NN47" s="877" t="s">
        <v>64</v>
      </c>
      <c r="NO47" s="877" t="s">
        <v>64</v>
      </c>
      <c r="NP47" s="877" t="s">
        <v>64</v>
      </c>
      <c r="NQ47" s="877" t="s">
        <v>64</v>
      </c>
      <c r="NR47" s="877" t="s">
        <v>64</v>
      </c>
      <c r="NS47" s="877" t="s">
        <v>64</v>
      </c>
      <c r="NT47" s="877" t="s">
        <v>64</v>
      </c>
      <c r="NU47" s="877" t="s">
        <v>64</v>
      </c>
      <c r="NV47" s="877" t="s">
        <v>64</v>
      </c>
      <c r="NW47" s="877" t="s">
        <v>64</v>
      </c>
      <c r="NX47" s="877" t="s">
        <v>64</v>
      </c>
      <c r="NY47" s="877" t="s">
        <v>64</v>
      </c>
      <c r="NZ47" s="877" t="s">
        <v>64</v>
      </c>
      <c r="OA47" s="877" t="s">
        <v>64</v>
      </c>
      <c r="OB47" s="877" t="s">
        <v>64</v>
      </c>
      <c r="OC47" s="877" t="s">
        <v>64</v>
      </c>
      <c r="OD47" s="877" t="s">
        <v>64</v>
      </c>
      <c r="OE47" s="877" t="s">
        <v>64</v>
      </c>
      <c r="OF47" s="877" t="s">
        <v>64</v>
      </c>
      <c r="OG47" s="877" t="s">
        <v>64</v>
      </c>
      <c r="OH47" s="877" t="s">
        <v>64</v>
      </c>
      <c r="OI47" s="877" t="s">
        <v>64</v>
      </c>
      <c r="OJ47" s="877" t="s">
        <v>64</v>
      </c>
      <c r="OK47" s="877" t="s">
        <v>64</v>
      </c>
      <c r="OL47" s="877" t="s">
        <v>64</v>
      </c>
    </row>
    <row r="48" spans="1:402" s="221" customFormat="1" x14ac:dyDescent="0.25">
      <c r="A48" s="221">
        <v>47</v>
      </c>
      <c r="B48" s="221">
        <v>0</v>
      </c>
      <c r="C48" s="221">
        <v>0</v>
      </c>
      <c r="D48" s="206">
        <v>2</v>
      </c>
      <c r="E48" s="267">
        <v>48</v>
      </c>
      <c r="F48" s="880">
        <v>48</v>
      </c>
      <c r="G48" s="883"/>
      <c r="H48" s="167" t="s">
        <v>644</v>
      </c>
      <c r="I48" s="641" t="s">
        <v>645</v>
      </c>
      <c r="J48" s="319">
        <v>9378</v>
      </c>
      <c r="K48" s="256">
        <v>89</v>
      </c>
      <c r="L48" s="342">
        <v>58</v>
      </c>
      <c r="M48" s="342">
        <v>146</v>
      </c>
      <c r="N48" s="342">
        <v>27.209607806342657</v>
      </c>
      <c r="O48" s="210">
        <v>1.4961634509471915</v>
      </c>
      <c r="P48" s="208">
        <v>1</v>
      </c>
      <c r="Q48" s="61">
        <v>120</v>
      </c>
      <c r="R48" s="61">
        <v>70</v>
      </c>
      <c r="S48" s="61">
        <v>0</v>
      </c>
      <c r="T48" s="62">
        <v>2</v>
      </c>
      <c r="U48" s="325">
        <v>0</v>
      </c>
      <c r="V48" s="325"/>
      <c r="W48" s="325">
        <v>1</v>
      </c>
      <c r="X48" s="115">
        <v>0</v>
      </c>
      <c r="Y48" s="325">
        <v>0</v>
      </c>
      <c r="Z48" s="325">
        <v>0</v>
      </c>
      <c r="AA48" s="329">
        <v>0</v>
      </c>
      <c r="AB48" s="328">
        <v>0</v>
      </c>
      <c r="AC48" s="61"/>
      <c r="AD48" s="61"/>
      <c r="AE48" s="61"/>
      <c r="AF48" s="592">
        <v>93</v>
      </c>
      <c r="AG48" s="602">
        <v>0.9</v>
      </c>
      <c r="AH48" s="603">
        <v>59</v>
      </c>
      <c r="AI48" s="603">
        <v>0</v>
      </c>
      <c r="AJ48" s="602">
        <v>12.3</v>
      </c>
      <c r="AK48" s="603">
        <v>36</v>
      </c>
      <c r="AL48" s="603"/>
      <c r="AM48" s="605">
        <v>432.4</v>
      </c>
      <c r="AN48" s="214">
        <v>6.069351085765053</v>
      </c>
      <c r="AO48" s="212">
        <v>191</v>
      </c>
      <c r="AP48" s="212">
        <v>99</v>
      </c>
      <c r="AQ48" s="212">
        <v>80</v>
      </c>
      <c r="AR48" s="212">
        <v>62</v>
      </c>
      <c r="AS48" s="215">
        <v>1.57</v>
      </c>
      <c r="AT48" s="212">
        <v>74</v>
      </c>
      <c r="AU48" s="556">
        <v>42150</v>
      </c>
      <c r="AV48" s="557">
        <v>42150</v>
      </c>
      <c r="AW48" s="211">
        <v>0.9</v>
      </c>
      <c r="AX48" s="211">
        <v>44</v>
      </c>
      <c r="AY48" s="211">
        <v>6.4</v>
      </c>
      <c r="AZ48" s="602">
        <v>137</v>
      </c>
      <c r="BA48" s="558">
        <v>42150</v>
      </c>
      <c r="BB48" s="65">
        <v>39.659999999999997</v>
      </c>
      <c r="BC48" s="217">
        <v>359</v>
      </c>
      <c r="BD48" s="66">
        <v>39.659999999999997</v>
      </c>
      <c r="BE48" s="218">
        <v>149.38170647449067</v>
      </c>
      <c r="BF48" s="66">
        <v>100.3</v>
      </c>
      <c r="BG48" s="68">
        <v>1.5983527098692838</v>
      </c>
      <c r="BH48" s="219">
        <v>1.5983527098692838</v>
      </c>
      <c r="BI48" s="219">
        <v>2.1742974163305946</v>
      </c>
      <c r="BJ48" s="219">
        <v>2.0013009330204179</v>
      </c>
      <c r="BK48" s="66">
        <v>2.4500000000000002</v>
      </c>
      <c r="BL48" s="66">
        <v>0.96</v>
      </c>
      <c r="BM48" s="66">
        <v>65</v>
      </c>
      <c r="BN48" s="66">
        <v>1.2</v>
      </c>
      <c r="BO48" s="571">
        <v>298.60000000000002</v>
      </c>
      <c r="BP48" s="66">
        <v>43</v>
      </c>
      <c r="BQ48" s="66">
        <v>87</v>
      </c>
      <c r="BR48" s="66">
        <v>12</v>
      </c>
      <c r="BS48" s="66">
        <v>11</v>
      </c>
      <c r="BT48" s="69">
        <v>42173</v>
      </c>
      <c r="BU48" s="61" t="s">
        <v>458</v>
      </c>
      <c r="BV48" s="61">
        <v>0</v>
      </c>
      <c r="BW48" s="61"/>
      <c r="BX48" s="61"/>
      <c r="BY48" s="61">
        <v>0</v>
      </c>
      <c r="BZ48" s="61"/>
      <c r="CA48" s="61">
        <v>0</v>
      </c>
      <c r="CB48" s="61"/>
      <c r="CC48" s="208">
        <v>0</v>
      </c>
      <c r="CD48" s="220">
        <v>0</v>
      </c>
      <c r="CE48" s="220">
        <v>0</v>
      </c>
      <c r="CF48" s="220">
        <v>0</v>
      </c>
      <c r="CG48" s="220">
        <v>0</v>
      </c>
      <c r="CH48" s="220">
        <v>0</v>
      </c>
      <c r="CI48" s="220">
        <v>1</v>
      </c>
      <c r="CJ48" s="114">
        <v>1</v>
      </c>
      <c r="CK48" s="114">
        <v>0</v>
      </c>
      <c r="CL48" s="114">
        <v>0</v>
      </c>
      <c r="CM48" s="114">
        <v>1</v>
      </c>
      <c r="CN48" s="114">
        <v>1</v>
      </c>
      <c r="CO48" s="114">
        <v>0</v>
      </c>
      <c r="CP48" s="326">
        <v>1</v>
      </c>
      <c r="CQ48" s="326">
        <v>1</v>
      </c>
      <c r="CR48" s="326">
        <v>0</v>
      </c>
      <c r="CS48" s="326">
        <v>0</v>
      </c>
      <c r="CT48" s="326">
        <v>0</v>
      </c>
      <c r="CU48" s="326"/>
      <c r="CV48" s="299"/>
      <c r="CW48" s="299"/>
      <c r="CX48" s="299"/>
      <c r="CY48" s="299"/>
      <c r="DE48" s="61">
        <v>0</v>
      </c>
      <c r="DF48" s="90">
        <v>0</v>
      </c>
      <c r="DG48" s="61"/>
      <c r="DH48" s="61"/>
      <c r="DI48" s="61"/>
      <c r="DJ48" s="90">
        <v>1</v>
      </c>
      <c r="DK48" s="90">
        <v>0</v>
      </c>
      <c r="DL48" s="90"/>
      <c r="DM48" s="61"/>
      <c r="DN48" s="61">
        <v>1</v>
      </c>
      <c r="DO48" s="208">
        <v>0</v>
      </c>
      <c r="DP48" s="208">
        <v>0</v>
      </c>
      <c r="DQ48" s="208">
        <v>0</v>
      </c>
      <c r="DR48" s="208">
        <v>2</v>
      </c>
      <c r="DS48" s="212">
        <v>1</v>
      </c>
      <c r="DT48" s="208">
        <v>2</v>
      </c>
      <c r="DU48" s="208">
        <v>0</v>
      </c>
      <c r="DV48" s="208">
        <v>0</v>
      </c>
      <c r="DW48" s="208">
        <v>0</v>
      </c>
      <c r="DX48" s="208">
        <v>0</v>
      </c>
      <c r="DY48" s="206">
        <v>0</v>
      </c>
      <c r="EB48" s="223">
        <v>0</v>
      </c>
      <c r="EC48" s="223"/>
      <c r="ED48" s="223"/>
      <c r="EE48" s="223"/>
      <c r="EG48" s="266">
        <v>42150</v>
      </c>
      <c r="EH48" s="133">
        <v>0.91</v>
      </c>
      <c r="EI48" s="225">
        <v>101</v>
      </c>
      <c r="EJ48" s="225">
        <v>67</v>
      </c>
      <c r="EK48" s="225">
        <v>102</v>
      </c>
      <c r="EL48" s="225">
        <v>95</v>
      </c>
      <c r="EM48" s="225">
        <v>58</v>
      </c>
      <c r="EN48" s="133" t="s">
        <v>482</v>
      </c>
      <c r="EO48" s="267">
        <v>48</v>
      </c>
      <c r="EP48" s="135">
        <v>42150</v>
      </c>
      <c r="EQ48" s="136" t="s">
        <v>383</v>
      </c>
      <c r="ER48" s="61">
        <v>120</v>
      </c>
      <c r="ES48" s="61">
        <v>70</v>
      </c>
      <c r="ET48" s="61">
        <v>70</v>
      </c>
      <c r="EU48" s="61">
        <v>0</v>
      </c>
      <c r="EV48" s="61"/>
      <c r="EW48" s="61">
        <v>9</v>
      </c>
      <c r="EX48" s="61">
        <v>6.5</v>
      </c>
      <c r="EY48" s="61">
        <v>46</v>
      </c>
      <c r="EZ48" s="61">
        <v>30</v>
      </c>
      <c r="FA48" s="61">
        <v>15</v>
      </c>
      <c r="FB48" s="61">
        <v>21</v>
      </c>
      <c r="FC48" s="61">
        <v>37</v>
      </c>
      <c r="FD48" s="61">
        <v>21</v>
      </c>
      <c r="FE48" s="61">
        <v>32</v>
      </c>
      <c r="FF48" s="61">
        <v>90</v>
      </c>
      <c r="FG48" s="61">
        <v>370</v>
      </c>
      <c r="FH48" s="91">
        <v>110</v>
      </c>
      <c r="FI48" s="91">
        <v>370</v>
      </c>
      <c r="FJ48" s="227">
        <v>71.25</v>
      </c>
      <c r="FK48" s="227">
        <v>47.621802253552602</v>
      </c>
      <c r="FL48" s="228">
        <v>76.300000000000011</v>
      </c>
      <c r="FM48" s="228">
        <v>30.900000000000002</v>
      </c>
      <c r="FN48" s="228">
        <v>50.997101922050021</v>
      </c>
      <c r="FO48" s="228">
        <v>20.652823714172285</v>
      </c>
      <c r="FP48" s="228">
        <v>59.501965923984265</v>
      </c>
      <c r="FQ48" s="228"/>
      <c r="FR48" s="193">
        <v>0</v>
      </c>
      <c r="FS48" s="230">
        <v>57</v>
      </c>
      <c r="FT48" s="230">
        <v>61.5</v>
      </c>
      <c r="FU48" s="230">
        <v>176.66666666666666</v>
      </c>
      <c r="FV48" s="229">
        <v>4.5999999999999996</v>
      </c>
      <c r="FW48" s="229">
        <v>7</v>
      </c>
      <c r="FX48" s="229">
        <v>12.391304347826088</v>
      </c>
      <c r="FY48" s="229">
        <v>0.92682926829268297</v>
      </c>
      <c r="FZ48" s="133">
        <v>35.6</v>
      </c>
      <c r="GA48" s="129">
        <v>13.566666666666668</v>
      </c>
      <c r="GB48" s="238" t="s">
        <v>646</v>
      </c>
      <c r="GC48" s="238" t="s">
        <v>647</v>
      </c>
      <c r="GD48" s="238" t="s">
        <v>648</v>
      </c>
      <c r="GE48" s="238" t="s">
        <v>649</v>
      </c>
      <c r="GF48" s="238" t="s">
        <v>650</v>
      </c>
      <c r="GG48" s="133">
        <v>0</v>
      </c>
      <c r="GH48" s="133">
        <v>1</v>
      </c>
      <c r="GI48" s="133">
        <v>1</v>
      </c>
      <c r="GJ48" s="133">
        <v>1</v>
      </c>
      <c r="GK48" s="231">
        <v>13</v>
      </c>
      <c r="GL48" s="133">
        <v>0</v>
      </c>
      <c r="GM48" s="133">
        <v>0</v>
      </c>
      <c r="GN48" s="133">
        <v>0</v>
      </c>
      <c r="GO48" s="133">
        <v>0</v>
      </c>
      <c r="GP48" s="61">
        <v>46.8</v>
      </c>
      <c r="GQ48" s="106">
        <v>31.280004848649284</v>
      </c>
      <c r="GR48" s="111">
        <v>0.5</v>
      </c>
      <c r="GS48" s="61">
        <v>0</v>
      </c>
      <c r="GT48" s="111">
        <v>0.55172413793103448</v>
      </c>
      <c r="GU48" s="62">
        <v>1</v>
      </c>
      <c r="GV48" s="106">
        <v>9.6999999999999993</v>
      </c>
      <c r="GW48" s="61">
        <v>0</v>
      </c>
      <c r="GX48" s="106">
        <v>19</v>
      </c>
      <c r="GY48" s="61">
        <v>0</v>
      </c>
      <c r="GZ48" s="745">
        <v>28</v>
      </c>
      <c r="HA48" s="133">
        <v>23</v>
      </c>
      <c r="HB48" s="133">
        <v>0.68</v>
      </c>
      <c r="HC48" s="144">
        <v>1</v>
      </c>
      <c r="HD48" s="236">
        <v>83</v>
      </c>
      <c r="HE48" s="236">
        <v>88</v>
      </c>
      <c r="HF48" s="270">
        <v>58.817103134212331</v>
      </c>
      <c r="HG48" s="273">
        <v>94.909890000000004</v>
      </c>
      <c r="HH48" s="270">
        <v>63.435508961213046</v>
      </c>
      <c r="HI48" s="273">
        <v>35.592720999999997</v>
      </c>
      <c r="HJ48" s="270">
        <v>23.789326612320966</v>
      </c>
      <c r="HK48" s="273">
        <v>59.317169999999997</v>
      </c>
      <c r="HL48" s="270">
        <v>39.64618301726825</v>
      </c>
      <c r="HM48" s="236">
        <v>62.498407</v>
      </c>
      <c r="HN48" s="270">
        <v>5.2792279999999998</v>
      </c>
      <c r="HO48" s="270">
        <v>3.386574</v>
      </c>
      <c r="HP48" s="273">
        <v>87.431168</v>
      </c>
      <c r="HQ48" s="270">
        <v>58.436909379552787</v>
      </c>
      <c r="HR48" s="273">
        <v>34.650153000000003</v>
      </c>
      <c r="HS48" s="270">
        <v>23.159336620650421</v>
      </c>
      <c r="HT48" s="273">
        <v>52.781014999999996</v>
      </c>
      <c r="HU48" s="270">
        <v>35.277572758902366</v>
      </c>
      <c r="HV48" s="273">
        <v>60.368648999999998</v>
      </c>
      <c r="HW48" s="144">
        <v>0</v>
      </c>
      <c r="HX48" s="237">
        <v>0.92719525857631901</v>
      </c>
      <c r="HY48" s="238">
        <v>33.1</v>
      </c>
      <c r="HZ48" s="237">
        <v>6.1</v>
      </c>
      <c r="IA48" s="237">
        <v>25.3</v>
      </c>
      <c r="IB48" s="237">
        <v>6.8</v>
      </c>
      <c r="IC48" s="237">
        <v>19.100000000000001</v>
      </c>
      <c r="ID48" s="237">
        <v>5.3</v>
      </c>
      <c r="IE48" s="237">
        <v>114.95213989071037</v>
      </c>
      <c r="IF48" s="237">
        <v>76.831271221026313</v>
      </c>
      <c r="IG48" s="133"/>
      <c r="IH48" s="161">
        <v>0.36</v>
      </c>
      <c r="II48" s="61">
        <v>1264</v>
      </c>
      <c r="IJ48" s="61">
        <v>1262</v>
      </c>
      <c r="IK48" s="61">
        <v>1039</v>
      </c>
      <c r="IL48" s="61">
        <v>1123</v>
      </c>
      <c r="IM48" s="61">
        <v>1175</v>
      </c>
      <c r="IN48" s="61">
        <v>1264</v>
      </c>
      <c r="IO48" s="61"/>
      <c r="IP48" s="106">
        <v>1187.8333333333333</v>
      </c>
      <c r="IQ48" s="61">
        <v>1825</v>
      </c>
      <c r="IR48" s="61">
        <v>383</v>
      </c>
      <c r="IS48" s="61">
        <v>344</v>
      </c>
      <c r="IT48" s="61"/>
      <c r="IU48" s="61">
        <v>366</v>
      </c>
      <c r="IV48" s="61">
        <v>375</v>
      </c>
      <c r="IW48" s="61">
        <v>390</v>
      </c>
      <c r="IX48" s="61"/>
      <c r="IY48" s="106">
        <v>371.6</v>
      </c>
      <c r="IZ48" s="61">
        <v>218</v>
      </c>
      <c r="JA48" s="240">
        <v>29.29992929896817</v>
      </c>
      <c r="JB48" s="241">
        <v>0</v>
      </c>
      <c r="JC48" s="90">
        <v>1</v>
      </c>
      <c r="JD48" s="320">
        <v>0</v>
      </c>
      <c r="JE48" s="280">
        <v>0</v>
      </c>
      <c r="JF48" s="280"/>
      <c r="JG48" s="90">
        <v>0</v>
      </c>
      <c r="JH48" s="90">
        <v>0</v>
      </c>
      <c r="JI48" s="90">
        <v>0</v>
      </c>
      <c r="JJ48" s="90"/>
      <c r="JK48" s="61"/>
      <c r="JL48" s="283"/>
      <c r="JM48" s="198">
        <v>48</v>
      </c>
      <c r="JN48" s="244">
        <v>42150</v>
      </c>
      <c r="JO48" s="69">
        <v>43507</v>
      </c>
      <c r="JP48" s="201">
        <v>0</v>
      </c>
      <c r="JQ48" s="69">
        <v>43507</v>
      </c>
      <c r="JR48" s="245">
        <v>44</v>
      </c>
      <c r="JS48" s="243">
        <v>1</v>
      </c>
      <c r="JT48" s="69">
        <v>42900</v>
      </c>
      <c r="JU48" s="245">
        <v>24</v>
      </c>
      <c r="JV48" s="243">
        <v>1</v>
      </c>
      <c r="JW48" s="246">
        <v>42900</v>
      </c>
      <c r="JX48" s="245">
        <v>24</v>
      </c>
      <c r="JY48" s="245">
        <v>44</v>
      </c>
      <c r="JZ48" s="245">
        <v>1357</v>
      </c>
      <c r="KA48" s="247"/>
      <c r="KB48" s="245"/>
      <c r="KC48" s="248"/>
      <c r="KD48" s="63">
        <v>0</v>
      </c>
      <c r="KE48" s="263">
        <v>1</v>
      </c>
      <c r="KF48" s="263" t="s">
        <v>390</v>
      </c>
      <c r="KG48" s="250">
        <v>85</v>
      </c>
      <c r="KH48" s="250">
        <v>38.799999999999997</v>
      </c>
      <c r="KI48" s="250">
        <v>54.4</v>
      </c>
      <c r="KJ48" s="251">
        <v>-17.7</v>
      </c>
      <c r="KK48" s="250">
        <v>-13.9</v>
      </c>
      <c r="KL48" s="250">
        <v>64.09</v>
      </c>
      <c r="KM48" s="250">
        <v>25.3</v>
      </c>
      <c r="KN48" s="250">
        <v>5.3</v>
      </c>
      <c r="KO48" s="250"/>
      <c r="KP48" s="250">
        <v>0</v>
      </c>
      <c r="KQ48" s="92"/>
      <c r="KR48" s="93">
        <v>0.5</v>
      </c>
      <c r="KS48" s="264">
        <v>45</v>
      </c>
      <c r="KT48" s="265">
        <v>50.04</v>
      </c>
      <c r="KU48" s="264">
        <v>-27.58</v>
      </c>
      <c r="KV48" s="265">
        <v>-32.799999999999997</v>
      </c>
      <c r="KW48" s="265">
        <v>-32.799999999999997</v>
      </c>
      <c r="KX48" s="265">
        <v>361</v>
      </c>
      <c r="KY48" s="265">
        <v>-19.3</v>
      </c>
      <c r="KZ48" s="265">
        <v>-18.899999999999999</v>
      </c>
      <c r="LA48" s="265">
        <v>341</v>
      </c>
      <c r="LB48" s="265">
        <v>-25.8</v>
      </c>
      <c r="LC48" s="265">
        <v>-25.8</v>
      </c>
      <c r="LD48" s="265">
        <v>361</v>
      </c>
      <c r="LE48" s="118">
        <v>42150</v>
      </c>
      <c r="LF48" s="454">
        <v>0</v>
      </c>
      <c r="LG48" s="454"/>
      <c r="LH48" s="455">
        <v>45</v>
      </c>
      <c r="LI48" s="455">
        <v>56.06</v>
      </c>
      <c r="LJ48" s="455">
        <v>-31.3</v>
      </c>
      <c r="LK48" s="455">
        <v>-37.1</v>
      </c>
      <c r="LL48" s="455">
        <v>-36.799999999999997</v>
      </c>
      <c r="LM48" s="455">
        <v>361</v>
      </c>
      <c r="LN48" s="455">
        <v>-26.4</v>
      </c>
      <c r="LO48" s="455">
        <v>-21.2</v>
      </c>
      <c r="LP48" s="455">
        <v>481</v>
      </c>
      <c r="LQ48" s="455">
        <v>-29.9</v>
      </c>
      <c r="LR48" s="455">
        <v>-29</v>
      </c>
      <c r="LS48" s="455">
        <v>381</v>
      </c>
      <c r="LT48" s="500">
        <v>53.6</v>
      </c>
      <c r="LU48" s="693">
        <v>-31.41</v>
      </c>
      <c r="LV48" s="500">
        <v>-20.8</v>
      </c>
      <c r="LW48" s="500">
        <v>2</v>
      </c>
      <c r="LX48" s="500">
        <v>-14.2</v>
      </c>
      <c r="LY48" s="500">
        <v>3</v>
      </c>
      <c r="LZ48" s="690">
        <v>60.368648999999998</v>
      </c>
      <c r="MA48" s="455"/>
      <c r="MC48" s="253"/>
      <c r="MD48" s="274"/>
      <c r="ME48" s="581">
        <v>48</v>
      </c>
      <c r="MF48" s="135">
        <v>42150</v>
      </c>
      <c r="MI48" s="584">
        <v>29.480499999999999</v>
      </c>
      <c r="MQ48" s="135"/>
      <c r="MR48" s="585"/>
      <c r="MS48" s="585"/>
      <c r="MT48" s="133">
        <v>0</v>
      </c>
      <c r="MU48" s="585"/>
      <c r="MV48" s="585"/>
      <c r="MW48" s="585"/>
      <c r="MX48" s="585"/>
      <c r="MY48" s="585"/>
      <c r="MZ48" s="238">
        <v>432.4</v>
      </c>
      <c r="NA48" s="585"/>
      <c r="NB48" s="238">
        <v>6</v>
      </c>
      <c r="ND48" s="876" t="s">
        <v>64</v>
      </c>
      <c r="NE48" s="877" t="s">
        <v>64</v>
      </c>
      <c r="NF48" s="877" t="s">
        <v>64</v>
      </c>
      <c r="NG48" s="877" t="s">
        <v>64</v>
      </c>
      <c r="NH48" s="877" t="s">
        <v>64</v>
      </c>
      <c r="NI48" s="877" t="s">
        <v>64</v>
      </c>
      <c r="NJ48" s="877" t="s">
        <v>64</v>
      </c>
      <c r="NK48" s="877" t="s">
        <v>64</v>
      </c>
      <c r="NL48" s="877" t="s">
        <v>64</v>
      </c>
      <c r="NM48" s="877" t="s">
        <v>64</v>
      </c>
      <c r="NN48" s="877" t="s">
        <v>64</v>
      </c>
      <c r="NO48" s="877" t="s">
        <v>64</v>
      </c>
      <c r="NP48" s="877" t="s">
        <v>64</v>
      </c>
      <c r="NQ48" s="877" t="s">
        <v>64</v>
      </c>
      <c r="NR48" s="877" t="s">
        <v>64</v>
      </c>
      <c r="NS48" s="877" t="s">
        <v>64</v>
      </c>
      <c r="NT48" s="877" t="s">
        <v>64</v>
      </c>
      <c r="NU48" s="877" t="s">
        <v>64</v>
      </c>
      <c r="NV48" s="877" t="s">
        <v>64</v>
      </c>
      <c r="NW48" s="877" t="s">
        <v>64</v>
      </c>
      <c r="NX48" s="877" t="s">
        <v>64</v>
      </c>
      <c r="NY48" s="877" t="s">
        <v>64</v>
      </c>
      <c r="NZ48" s="877" t="s">
        <v>64</v>
      </c>
      <c r="OA48" s="877" t="s">
        <v>64</v>
      </c>
      <c r="OB48" s="877" t="s">
        <v>64</v>
      </c>
      <c r="OC48" s="877" t="s">
        <v>64</v>
      </c>
      <c r="OD48" s="877" t="s">
        <v>64</v>
      </c>
      <c r="OE48" s="877" t="s">
        <v>64</v>
      </c>
      <c r="OF48" s="877" t="s">
        <v>64</v>
      </c>
      <c r="OG48" s="877" t="s">
        <v>64</v>
      </c>
      <c r="OH48" s="877" t="s">
        <v>64</v>
      </c>
      <c r="OI48" s="877" t="s">
        <v>64</v>
      </c>
      <c r="OJ48" s="877" t="s">
        <v>64</v>
      </c>
      <c r="OK48" s="877" t="s">
        <v>64</v>
      </c>
      <c r="OL48" s="877" t="s">
        <v>64</v>
      </c>
    </row>
    <row r="49" spans="1:402" s="221" customFormat="1" ht="16.5" customHeight="1" x14ac:dyDescent="0.25">
      <c r="A49" s="221">
        <v>48</v>
      </c>
      <c r="B49" s="221">
        <v>0</v>
      </c>
      <c r="C49" s="221">
        <v>0</v>
      </c>
      <c r="D49" s="206">
        <v>2</v>
      </c>
      <c r="E49" s="267">
        <v>49</v>
      </c>
      <c r="F49" s="880">
        <v>49</v>
      </c>
      <c r="G49" s="883"/>
      <c r="H49" s="232" t="s">
        <v>561</v>
      </c>
      <c r="I49" s="641" t="s">
        <v>651</v>
      </c>
      <c r="J49" s="319">
        <v>14345</v>
      </c>
      <c r="K49" s="256">
        <v>76</v>
      </c>
      <c r="L49" s="342">
        <v>79</v>
      </c>
      <c r="M49" s="342">
        <v>155</v>
      </c>
      <c r="N49" s="342">
        <v>32.882414151925076</v>
      </c>
      <c r="O49" s="210">
        <v>1.781756363857294</v>
      </c>
      <c r="P49" s="208">
        <v>1</v>
      </c>
      <c r="Q49" s="61">
        <v>145</v>
      </c>
      <c r="R49" s="61">
        <v>80</v>
      </c>
      <c r="S49" s="61">
        <v>0</v>
      </c>
      <c r="T49" s="62">
        <v>2</v>
      </c>
      <c r="U49" s="325">
        <v>0</v>
      </c>
      <c r="V49" s="325"/>
      <c r="W49" s="325">
        <v>1</v>
      </c>
      <c r="X49" s="115">
        <v>0</v>
      </c>
      <c r="Y49" s="325">
        <v>0</v>
      </c>
      <c r="Z49" s="325">
        <v>0</v>
      </c>
      <c r="AA49" s="329">
        <v>0</v>
      </c>
      <c r="AB49" s="328">
        <v>0</v>
      </c>
      <c r="AC49" s="61"/>
      <c r="AD49" s="61"/>
      <c r="AE49" s="61"/>
      <c r="AF49" s="592">
        <v>74</v>
      </c>
      <c r="AG49" s="602">
        <v>1.36</v>
      </c>
      <c r="AH49" s="603">
        <v>38</v>
      </c>
      <c r="AI49" s="603">
        <v>0</v>
      </c>
      <c r="AJ49" s="602">
        <v>11.7</v>
      </c>
      <c r="AK49" s="603">
        <v>37</v>
      </c>
      <c r="AL49" s="603"/>
      <c r="AM49" s="605">
        <v>1871</v>
      </c>
      <c r="AN49" s="214">
        <v>7.5342283262740892</v>
      </c>
      <c r="AO49" s="212">
        <v>188</v>
      </c>
      <c r="AP49" s="212">
        <v>122</v>
      </c>
      <c r="AQ49" s="212">
        <v>44</v>
      </c>
      <c r="AR49" s="212">
        <v>109</v>
      </c>
      <c r="AS49" s="215">
        <v>0.38</v>
      </c>
      <c r="AT49" s="212">
        <v>282</v>
      </c>
      <c r="AU49" s="556">
        <v>42173</v>
      </c>
      <c r="AV49" s="557">
        <v>42173</v>
      </c>
      <c r="AW49" s="211">
        <v>1.36</v>
      </c>
      <c r="AX49" s="211">
        <v>47</v>
      </c>
      <c r="AY49" s="211">
        <v>7.8</v>
      </c>
      <c r="AZ49" s="602">
        <v>139</v>
      </c>
      <c r="BA49" s="558">
        <v>42173</v>
      </c>
      <c r="BB49" s="65">
        <v>46.06</v>
      </c>
      <c r="BC49" s="217">
        <v>2055</v>
      </c>
      <c r="BD49" s="66">
        <v>46.06</v>
      </c>
      <c r="BE49" s="218">
        <v>103.98636310636356</v>
      </c>
      <c r="BF49" s="66">
        <v>111.1</v>
      </c>
      <c r="BG49" s="68">
        <v>1.6633239336282124</v>
      </c>
      <c r="BH49" s="219">
        <v>1.6633239336282124</v>
      </c>
      <c r="BI49" s="219">
        <v>2.0169763891451584</v>
      </c>
      <c r="BJ49" s="219">
        <v>2.0457140589408676</v>
      </c>
      <c r="BK49" s="66">
        <v>2.2999999999999998</v>
      </c>
      <c r="BL49" s="66">
        <v>1.25</v>
      </c>
      <c r="BM49" s="66">
        <v>74</v>
      </c>
      <c r="BN49" s="66">
        <v>1.24</v>
      </c>
      <c r="BO49" s="571">
        <v>1749</v>
      </c>
      <c r="BP49" s="66">
        <v>98</v>
      </c>
      <c r="BQ49" s="66">
        <v>302</v>
      </c>
      <c r="BR49" s="66">
        <v>8</v>
      </c>
      <c r="BS49" s="66">
        <v>8</v>
      </c>
      <c r="BT49" s="61" t="s">
        <v>652</v>
      </c>
      <c r="BU49" s="61" t="s">
        <v>458</v>
      </c>
      <c r="BV49" s="61">
        <v>0</v>
      </c>
      <c r="BW49" s="61">
        <v>1</v>
      </c>
      <c r="BX49" s="61" t="s">
        <v>653</v>
      </c>
      <c r="BY49" s="61">
        <v>0</v>
      </c>
      <c r="BZ49" s="61"/>
      <c r="CA49" s="61"/>
      <c r="CB49" s="61"/>
      <c r="CC49" s="208">
        <v>0</v>
      </c>
      <c r="CD49" s="220">
        <v>0</v>
      </c>
      <c r="CE49" s="220">
        <v>0</v>
      </c>
      <c r="CF49" s="220">
        <v>1</v>
      </c>
      <c r="CG49" s="220">
        <v>0</v>
      </c>
      <c r="CH49" s="220">
        <v>1</v>
      </c>
      <c r="CI49" s="220">
        <v>1</v>
      </c>
      <c r="CJ49" s="114">
        <v>1</v>
      </c>
      <c r="CK49" s="114">
        <v>0</v>
      </c>
      <c r="CL49" s="114">
        <v>0</v>
      </c>
      <c r="CM49" s="114">
        <v>1</v>
      </c>
      <c r="CN49" s="114">
        <v>1</v>
      </c>
      <c r="CO49" s="114">
        <v>0</v>
      </c>
      <c r="CP49" s="326">
        <v>1</v>
      </c>
      <c r="CQ49" s="326">
        <v>0</v>
      </c>
      <c r="CR49" s="326">
        <v>0</v>
      </c>
      <c r="CS49" s="326">
        <v>0</v>
      </c>
      <c r="CT49" s="326">
        <v>0</v>
      </c>
      <c r="CU49" s="326">
        <v>0</v>
      </c>
      <c r="CV49" s="299"/>
      <c r="CW49" s="299"/>
      <c r="CX49" s="299"/>
      <c r="CY49" s="299"/>
      <c r="DE49" s="61">
        <v>0</v>
      </c>
      <c r="DF49" s="90">
        <v>1</v>
      </c>
      <c r="DG49" s="69">
        <v>41948</v>
      </c>
      <c r="DH49" s="61">
        <v>0</v>
      </c>
      <c r="DI49" s="61"/>
      <c r="DJ49" s="90">
        <v>0</v>
      </c>
      <c r="DK49" s="90"/>
      <c r="DL49" s="90"/>
      <c r="DM49" s="61"/>
      <c r="DN49" s="61">
        <v>0</v>
      </c>
      <c r="DO49" s="208">
        <v>0</v>
      </c>
      <c r="DP49" s="208">
        <v>0</v>
      </c>
      <c r="DQ49" s="208">
        <v>0</v>
      </c>
      <c r="DR49" s="208">
        <v>2</v>
      </c>
      <c r="DS49" s="212">
        <v>1</v>
      </c>
      <c r="DT49" s="208">
        <v>2</v>
      </c>
      <c r="DU49" s="208">
        <v>1</v>
      </c>
      <c r="DV49" s="208">
        <v>0</v>
      </c>
      <c r="DW49" s="208">
        <v>0</v>
      </c>
      <c r="DX49" s="208">
        <v>0</v>
      </c>
      <c r="DY49" s="206">
        <v>0</v>
      </c>
      <c r="EB49" s="223">
        <v>1</v>
      </c>
      <c r="EC49" s="223">
        <v>2</v>
      </c>
      <c r="ED49" s="223">
        <v>38</v>
      </c>
      <c r="EE49" s="223"/>
      <c r="EG49" s="266">
        <v>42173</v>
      </c>
      <c r="EH49" s="133">
        <v>1.07</v>
      </c>
      <c r="EI49" s="225">
        <v>66</v>
      </c>
      <c r="EJ49" s="225">
        <v>81</v>
      </c>
      <c r="EK49" s="225">
        <v>63</v>
      </c>
      <c r="EL49" s="225">
        <v>63</v>
      </c>
      <c r="EM49" s="225">
        <v>58</v>
      </c>
      <c r="EN49" s="133" t="s">
        <v>579</v>
      </c>
      <c r="EO49" s="267">
        <v>49</v>
      </c>
      <c r="EP49" s="135">
        <v>42173</v>
      </c>
      <c r="EQ49" s="136" t="s">
        <v>415</v>
      </c>
      <c r="ER49" s="61"/>
      <c r="ES49" s="61"/>
      <c r="ET49" s="61">
        <v>95</v>
      </c>
      <c r="EU49" s="61">
        <v>0</v>
      </c>
      <c r="EV49" s="61"/>
      <c r="EW49" s="61">
        <v>7</v>
      </c>
      <c r="EX49" s="61">
        <v>7</v>
      </c>
      <c r="EY49" s="61">
        <v>42</v>
      </c>
      <c r="EZ49" s="61">
        <v>24</v>
      </c>
      <c r="FA49" s="61">
        <v>15</v>
      </c>
      <c r="FB49" s="61">
        <v>14</v>
      </c>
      <c r="FC49" s="61">
        <v>34</v>
      </c>
      <c r="FD49" s="61">
        <v>18</v>
      </c>
      <c r="FE49" s="61">
        <v>23</v>
      </c>
      <c r="FF49" s="61">
        <v>120</v>
      </c>
      <c r="FG49" s="61">
        <v>300</v>
      </c>
      <c r="FH49" s="91">
        <v>120</v>
      </c>
      <c r="FI49" s="91">
        <v>300</v>
      </c>
      <c r="FJ49" s="227">
        <v>50.85</v>
      </c>
      <c r="FK49" s="227">
        <v>28.539255440017456</v>
      </c>
      <c r="FL49" s="228">
        <v>90.699999999999989</v>
      </c>
      <c r="FM49" s="228">
        <v>45.95</v>
      </c>
      <c r="FN49" s="228">
        <v>50.904827304023264</v>
      </c>
      <c r="FO49" s="228">
        <v>25.789160028885</v>
      </c>
      <c r="FP49" s="228">
        <v>49.338478500551261</v>
      </c>
      <c r="FQ49" s="228"/>
      <c r="FR49" s="193">
        <v>1</v>
      </c>
      <c r="FS49" s="230">
        <v>167</v>
      </c>
      <c r="FT49" s="230" t="s">
        <v>654</v>
      </c>
      <c r="FU49" s="230">
        <v>160</v>
      </c>
      <c r="FV49" s="229">
        <v>4.4000000000000004</v>
      </c>
      <c r="FW49" s="229">
        <v>5.7</v>
      </c>
      <c r="FX49" s="229">
        <v>37.954545454545453</v>
      </c>
      <c r="FY49" s="229"/>
      <c r="FZ49" s="133">
        <v>40.700000000000003</v>
      </c>
      <c r="GA49" s="129">
        <v>14.8</v>
      </c>
      <c r="GB49" s="238">
        <v>8.9</v>
      </c>
      <c r="GC49" s="238">
        <v>4.0999999999999996</v>
      </c>
      <c r="GD49" s="238">
        <v>148.80000000000001</v>
      </c>
      <c r="GE49" s="238">
        <v>92.5</v>
      </c>
      <c r="GF49" s="238">
        <v>27.1</v>
      </c>
      <c r="GG49" s="133">
        <v>0</v>
      </c>
      <c r="GH49" s="133">
        <v>1</v>
      </c>
      <c r="GI49" s="133">
        <v>1</v>
      </c>
      <c r="GJ49" s="133">
        <v>0</v>
      </c>
      <c r="GK49" s="231">
        <v>27</v>
      </c>
      <c r="GL49" s="133">
        <v>0</v>
      </c>
      <c r="GM49" s="133">
        <v>0</v>
      </c>
      <c r="GN49" s="133">
        <v>0</v>
      </c>
      <c r="GO49" s="133">
        <v>0</v>
      </c>
      <c r="GP49" s="61">
        <v>43.05</v>
      </c>
      <c r="GQ49" s="106">
        <v>24.161552540663745</v>
      </c>
      <c r="GR49" s="111">
        <v>0.48499999999999999</v>
      </c>
      <c r="GS49" s="61">
        <v>0</v>
      </c>
      <c r="GT49" s="111">
        <v>1.4666666666666666</v>
      </c>
      <c r="GU49" s="62">
        <v>1</v>
      </c>
      <c r="GV49" s="106">
        <v>9.9</v>
      </c>
      <c r="GW49" s="61">
        <v>0</v>
      </c>
      <c r="GX49" s="106">
        <v>10</v>
      </c>
      <c r="GY49" s="61">
        <v>1</v>
      </c>
      <c r="GZ49" s="745">
        <v>42</v>
      </c>
      <c r="HA49" s="133">
        <v>18</v>
      </c>
      <c r="HB49" s="133">
        <v>0.38</v>
      </c>
      <c r="HC49" s="269">
        <v>0</v>
      </c>
      <c r="HD49" s="236"/>
      <c r="HE49" s="236"/>
      <c r="HF49" s="270"/>
      <c r="HG49" s="273"/>
      <c r="HH49" s="270"/>
      <c r="HI49" s="273"/>
      <c r="HJ49" s="270"/>
      <c r="HK49" s="273"/>
      <c r="HL49" s="270"/>
      <c r="HM49" s="236"/>
      <c r="HN49" s="271"/>
      <c r="HO49" s="271"/>
      <c r="HP49" s="273"/>
      <c r="HQ49" s="270"/>
      <c r="HR49" s="273"/>
      <c r="HS49" s="270"/>
      <c r="HT49" s="273"/>
      <c r="HU49" s="270"/>
      <c r="HV49" s="273"/>
      <c r="HW49" s="144"/>
      <c r="HX49" s="237"/>
      <c r="HY49" s="238"/>
      <c r="HZ49" s="237"/>
      <c r="IA49" s="237"/>
      <c r="IB49" s="237"/>
      <c r="IC49" s="237"/>
      <c r="ID49" s="237"/>
      <c r="IE49" s="237"/>
      <c r="IF49" s="237"/>
      <c r="IG49" s="103"/>
      <c r="IH49" s="161"/>
      <c r="II49" s="61"/>
      <c r="IJ49" s="61"/>
      <c r="IK49" s="61"/>
      <c r="IL49" s="61"/>
      <c r="IM49" s="61"/>
      <c r="IN49" s="61"/>
      <c r="IO49" s="61"/>
      <c r="IP49" s="106"/>
      <c r="IQ49" s="61"/>
      <c r="IR49" s="61"/>
      <c r="IS49" s="61"/>
      <c r="IT49" s="61"/>
      <c r="IU49" s="61"/>
      <c r="IV49" s="61"/>
      <c r="IW49" s="61"/>
      <c r="IX49" s="61"/>
      <c r="IY49" s="106"/>
      <c r="IZ49" s="61"/>
      <c r="JA49" s="240"/>
      <c r="JB49" s="241"/>
      <c r="JC49" s="90">
        <v>0</v>
      </c>
      <c r="JD49" s="320"/>
      <c r="JE49" s="280"/>
      <c r="JF49" s="280"/>
      <c r="JG49" s="90"/>
      <c r="JH49" s="90"/>
      <c r="JI49" s="90"/>
      <c r="JJ49" s="90"/>
      <c r="JK49" s="61"/>
      <c r="JL49" s="283"/>
      <c r="JM49" s="198">
        <v>49</v>
      </c>
      <c r="JN49" s="244">
        <v>42173</v>
      </c>
      <c r="JO49" s="69">
        <v>43510</v>
      </c>
      <c r="JP49" s="201">
        <v>0</v>
      </c>
      <c r="JQ49" s="69">
        <v>43510</v>
      </c>
      <c r="JR49" s="245">
        <v>43</v>
      </c>
      <c r="JS49" s="243">
        <v>1</v>
      </c>
      <c r="JT49" s="69">
        <v>42829</v>
      </c>
      <c r="JU49" s="245">
        <v>21</v>
      </c>
      <c r="JV49" s="243">
        <v>1</v>
      </c>
      <c r="JW49" s="246">
        <v>42829</v>
      </c>
      <c r="JX49" s="245">
        <v>21</v>
      </c>
      <c r="JY49" s="245">
        <v>43</v>
      </c>
      <c r="JZ49" s="245">
        <v>1337</v>
      </c>
      <c r="KA49" s="247"/>
      <c r="KB49" s="245"/>
      <c r="KC49" s="248"/>
      <c r="KD49" s="63">
        <v>0</v>
      </c>
      <c r="KE49" s="263">
        <v>1</v>
      </c>
      <c r="KF49" s="263" t="s">
        <v>390</v>
      </c>
      <c r="KG49" s="250">
        <v>110.2</v>
      </c>
      <c r="KH49" s="250">
        <v>63.5</v>
      </c>
      <c r="KI49" s="321">
        <v>41.5</v>
      </c>
      <c r="KJ49" s="251">
        <v>-13.4</v>
      </c>
      <c r="KK49" s="250">
        <v>-10.7</v>
      </c>
      <c r="KL49" s="250">
        <v>48.7</v>
      </c>
      <c r="KM49" s="250">
        <v>35.299999999999997</v>
      </c>
      <c r="KN49" s="250">
        <v>6.1</v>
      </c>
      <c r="KO49" s="250"/>
      <c r="KP49" s="250">
        <v>1</v>
      </c>
      <c r="KQ49" s="92"/>
      <c r="KR49" s="93">
        <v>0.48499999999999999</v>
      </c>
      <c r="KS49" s="264">
        <v>61</v>
      </c>
      <c r="KT49" s="265">
        <v>46.75</v>
      </c>
      <c r="KU49" s="264">
        <v>-23.8</v>
      </c>
      <c r="KV49" s="265">
        <v>-28.4</v>
      </c>
      <c r="KW49" s="265">
        <v>-27.5</v>
      </c>
      <c r="KX49" s="265">
        <v>321</v>
      </c>
      <c r="KY49" s="265">
        <v>-25.1</v>
      </c>
      <c r="KZ49" s="265">
        <v>-25.1</v>
      </c>
      <c r="LA49" s="265">
        <v>361</v>
      </c>
      <c r="LB49" s="265">
        <v>-26.6</v>
      </c>
      <c r="LC49" s="265">
        <v>-26.3</v>
      </c>
      <c r="LD49" s="265">
        <v>341</v>
      </c>
      <c r="LE49" s="118">
        <v>42173</v>
      </c>
      <c r="LF49" s="454">
        <v>0</v>
      </c>
      <c r="LG49" s="454"/>
      <c r="LH49" s="455">
        <v>61</v>
      </c>
      <c r="LI49" s="455">
        <v>49.98</v>
      </c>
      <c r="LJ49" s="455">
        <v>-23.51</v>
      </c>
      <c r="LK49" s="455">
        <v>-22.4</v>
      </c>
      <c r="LL49" s="455">
        <v>-22.4</v>
      </c>
      <c r="LM49" s="455">
        <v>310</v>
      </c>
      <c r="LN49" s="455">
        <v>-22.6</v>
      </c>
      <c r="LO49" s="455">
        <v>-22.6</v>
      </c>
      <c r="LP49" s="455">
        <v>310</v>
      </c>
      <c r="LQ49" s="455">
        <v>-22.5</v>
      </c>
      <c r="LR49" s="455">
        <v>-22.5</v>
      </c>
      <c r="LS49" s="455">
        <v>310</v>
      </c>
      <c r="LT49" s="500">
        <v>44.95</v>
      </c>
      <c r="LU49" s="693">
        <v>-22.65</v>
      </c>
      <c r="LV49" s="500">
        <v>0</v>
      </c>
      <c r="LW49" s="500">
        <v>0</v>
      </c>
      <c r="LX49" s="500">
        <v>0</v>
      </c>
      <c r="LY49" s="500">
        <v>0</v>
      </c>
      <c r="LZ49" s="690"/>
      <c r="MA49" s="455"/>
      <c r="MC49" s="253"/>
      <c r="MD49" s="274"/>
      <c r="ME49" s="581">
        <v>49</v>
      </c>
      <c r="MF49" s="135">
        <v>42173</v>
      </c>
      <c r="MI49" s="584">
        <v>47.500900000000001</v>
      </c>
      <c r="MQ49" s="135"/>
      <c r="MR49" s="585"/>
      <c r="MS49" s="585"/>
      <c r="MT49" s="133">
        <v>0</v>
      </c>
      <c r="MU49" s="585"/>
      <c r="MV49" s="585"/>
      <c r="MW49" s="585"/>
      <c r="MX49" s="585"/>
      <c r="MY49" s="585"/>
      <c r="MZ49" s="238">
        <v>1871</v>
      </c>
      <c r="NA49" s="585"/>
      <c r="NB49" s="238">
        <v>6</v>
      </c>
      <c r="ND49" s="876" t="s">
        <v>64</v>
      </c>
      <c r="NE49" s="877" t="s">
        <v>64</v>
      </c>
      <c r="NF49" s="877" t="s">
        <v>64</v>
      </c>
      <c r="NG49" s="877" t="s">
        <v>64</v>
      </c>
      <c r="NH49" s="877" t="s">
        <v>64</v>
      </c>
      <c r="NI49" s="877" t="s">
        <v>64</v>
      </c>
      <c r="NJ49" s="877" t="s">
        <v>64</v>
      </c>
      <c r="NK49" s="877" t="s">
        <v>64</v>
      </c>
      <c r="NL49" s="877" t="s">
        <v>64</v>
      </c>
      <c r="NM49" s="877" t="s">
        <v>64</v>
      </c>
      <c r="NN49" s="877" t="s">
        <v>64</v>
      </c>
      <c r="NO49" s="877" t="s">
        <v>64</v>
      </c>
      <c r="NP49" s="877" t="s">
        <v>64</v>
      </c>
      <c r="NQ49" s="877" t="s">
        <v>64</v>
      </c>
      <c r="NR49" s="877" t="s">
        <v>64</v>
      </c>
      <c r="NS49" s="877" t="s">
        <v>64</v>
      </c>
      <c r="NT49" s="877" t="s">
        <v>64</v>
      </c>
      <c r="NU49" s="877" t="s">
        <v>64</v>
      </c>
      <c r="NV49" s="877" t="s">
        <v>64</v>
      </c>
      <c r="NW49" s="877" t="s">
        <v>64</v>
      </c>
      <c r="NX49" s="877" t="s">
        <v>64</v>
      </c>
      <c r="NY49" s="877" t="s">
        <v>64</v>
      </c>
      <c r="NZ49" s="877" t="s">
        <v>64</v>
      </c>
      <c r="OA49" s="877" t="s">
        <v>64</v>
      </c>
      <c r="OB49" s="877" t="s">
        <v>64</v>
      </c>
      <c r="OC49" s="877" t="s">
        <v>64</v>
      </c>
      <c r="OD49" s="877" t="s">
        <v>64</v>
      </c>
      <c r="OE49" s="877" t="s">
        <v>64</v>
      </c>
      <c r="OF49" s="877" t="s">
        <v>64</v>
      </c>
      <c r="OG49" s="877" t="s">
        <v>64</v>
      </c>
      <c r="OH49" s="877" t="s">
        <v>64</v>
      </c>
      <c r="OI49" s="877" t="s">
        <v>64</v>
      </c>
      <c r="OJ49" s="877" t="s">
        <v>64</v>
      </c>
      <c r="OK49" s="877" t="s">
        <v>64</v>
      </c>
      <c r="OL49" s="877" t="s">
        <v>64</v>
      </c>
    </row>
    <row r="50" spans="1:402" s="221" customFormat="1" ht="16.5" customHeight="1" x14ac:dyDescent="0.25">
      <c r="A50" s="274">
        <v>49</v>
      </c>
      <c r="B50" s="274">
        <v>0</v>
      </c>
      <c r="C50" s="221">
        <v>0</v>
      </c>
      <c r="D50" s="206">
        <v>2</v>
      </c>
      <c r="E50" s="274">
        <v>50</v>
      </c>
      <c r="F50" s="880">
        <v>50</v>
      </c>
      <c r="G50" s="883"/>
      <c r="H50" s="167" t="s">
        <v>455</v>
      </c>
      <c r="I50" s="641" t="s">
        <v>655</v>
      </c>
      <c r="J50" s="319">
        <v>9582</v>
      </c>
      <c r="K50" s="256">
        <v>89</v>
      </c>
      <c r="L50" s="342">
        <v>52</v>
      </c>
      <c r="M50" s="342">
        <v>157</v>
      </c>
      <c r="N50" s="342">
        <v>21.096190514828187</v>
      </c>
      <c r="O50" s="210">
        <v>1.5055493395855319</v>
      </c>
      <c r="P50" s="208">
        <v>1</v>
      </c>
      <c r="Q50" s="61">
        <v>155</v>
      </c>
      <c r="R50" s="61">
        <v>65</v>
      </c>
      <c r="S50" s="61">
        <v>0</v>
      </c>
      <c r="T50" s="62">
        <v>2</v>
      </c>
      <c r="U50" s="325">
        <v>0</v>
      </c>
      <c r="V50" s="325"/>
      <c r="W50" s="325">
        <v>1</v>
      </c>
      <c r="X50" s="115">
        <v>1</v>
      </c>
      <c r="Y50" s="325">
        <v>1</v>
      </c>
      <c r="Z50" s="325">
        <v>0</v>
      </c>
      <c r="AA50" s="329">
        <v>1</v>
      </c>
      <c r="AB50" s="328">
        <v>0</v>
      </c>
      <c r="AC50" s="61"/>
      <c r="AD50" s="61"/>
      <c r="AE50" s="61"/>
      <c r="AF50" s="592">
        <v>97</v>
      </c>
      <c r="AG50" s="602">
        <v>0.79</v>
      </c>
      <c r="AH50" s="603">
        <v>68</v>
      </c>
      <c r="AI50" s="603">
        <v>1</v>
      </c>
      <c r="AJ50" s="602">
        <v>10.7</v>
      </c>
      <c r="AK50" s="603">
        <v>33</v>
      </c>
      <c r="AL50" s="603"/>
      <c r="AM50" s="605"/>
      <c r="AN50" s="214"/>
      <c r="AO50" s="212">
        <v>179</v>
      </c>
      <c r="AP50" s="212">
        <v>87</v>
      </c>
      <c r="AQ50" s="212">
        <v>81</v>
      </c>
      <c r="AR50" s="212">
        <v>56</v>
      </c>
      <c r="AS50" s="215">
        <v>1.02</v>
      </c>
      <c r="AT50" s="212">
        <v>77</v>
      </c>
      <c r="AU50" s="556">
        <v>42373</v>
      </c>
      <c r="AV50" s="557">
        <v>42336</v>
      </c>
      <c r="AW50" s="211">
        <v>0.79</v>
      </c>
      <c r="AX50" s="211">
        <v>52</v>
      </c>
      <c r="AY50" s="211"/>
      <c r="AZ50" s="602">
        <v>139</v>
      </c>
      <c r="BA50" s="558">
        <v>42373</v>
      </c>
      <c r="BB50" s="65">
        <v>53.2</v>
      </c>
      <c r="BC50" s="217">
        <v>1524</v>
      </c>
      <c r="BD50" s="66">
        <v>53.2</v>
      </c>
      <c r="BE50" s="218">
        <v>461.37034952245847</v>
      </c>
      <c r="BF50" s="66">
        <v>116.9</v>
      </c>
      <c r="BG50" s="68">
        <v>1.7259116322950483</v>
      </c>
      <c r="BH50" s="219">
        <v>1.7259116322950483</v>
      </c>
      <c r="BI50" s="219">
        <v>2.6640496806650229</v>
      </c>
      <c r="BJ50" s="219">
        <v>2.0678145111618402</v>
      </c>
      <c r="BK50" s="66">
        <v>2.38</v>
      </c>
      <c r="BL50" s="66">
        <v>0.93</v>
      </c>
      <c r="BM50" s="66">
        <v>20</v>
      </c>
      <c r="BN50" s="66">
        <v>0.96</v>
      </c>
      <c r="BO50" s="571">
        <v>458.3</v>
      </c>
      <c r="BP50" s="66">
        <v>44</v>
      </c>
      <c r="BQ50" s="66">
        <v>32</v>
      </c>
      <c r="BR50" s="66">
        <v>14</v>
      </c>
      <c r="BS50" s="66">
        <v>36</v>
      </c>
      <c r="BT50" s="61" t="s">
        <v>656</v>
      </c>
      <c r="BU50" s="61"/>
      <c r="BV50" s="61"/>
      <c r="BW50" s="61"/>
      <c r="BX50" s="61"/>
      <c r="BY50" s="61"/>
      <c r="BZ50" s="61"/>
      <c r="CA50" s="61"/>
      <c r="CB50" s="61"/>
      <c r="CC50" s="208" t="s">
        <v>381</v>
      </c>
      <c r="CD50" s="220">
        <v>0</v>
      </c>
      <c r="CE50" s="220">
        <v>0</v>
      </c>
      <c r="CF50" s="220">
        <v>0</v>
      </c>
      <c r="CG50" s="220">
        <v>0</v>
      </c>
      <c r="CH50" s="220">
        <v>0</v>
      </c>
      <c r="CI50" s="220">
        <v>0</v>
      </c>
      <c r="CJ50" s="114">
        <v>1</v>
      </c>
      <c r="CK50" s="114">
        <v>0</v>
      </c>
      <c r="CL50" s="114">
        <v>1</v>
      </c>
      <c r="CM50" s="114">
        <v>1</v>
      </c>
      <c r="CN50" s="114">
        <v>0</v>
      </c>
      <c r="CO50" s="114">
        <v>0</v>
      </c>
      <c r="CP50" s="326">
        <v>0</v>
      </c>
      <c r="CQ50" s="326">
        <v>1</v>
      </c>
      <c r="CR50" s="326">
        <v>0</v>
      </c>
      <c r="CS50" s="326">
        <v>0</v>
      </c>
      <c r="CT50" s="326">
        <v>0</v>
      </c>
      <c r="CU50" s="326">
        <v>0</v>
      </c>
      <c r="CV50" s="299"/>
      <c r="CW50" s="299"/>
      <c r="CX50" s="299"/>
      <c r="CY50" s="299"/>
      <c r="DE50" s="61">
        <v>0</v>
      </c>
      <c r="DF50" s="90">
        <v>0</v>
      </c>
      <c r="DG50" s="61"/>
      <c r="DH50" s="61"/>
      <c r="DI50" s="61"/>
      <c r="DJ50" s="90">
        <v>1</v>
      </c>
      <c r="DK50" s="90">
        <v>0</v>
      </c>
      <c r="DL50" s="90">
        <v>1</v>
      </c>
      <c r="DM50" s="61" t="s">
        <v>253</v>
      </c>
      <c r="DN50" s="61">
        <v>1</v>
      </c>
      <c r="DO50" s="208">
        <v>0</v>
      </c>
      <c r="DP50" s="208">
        <v>0</v>
      </c>
      <c r="DQ50" s="208">
        <v>0</v>
      </c>
      <c r="DR50" s="208">
        <v>1</v>
      </c>
      <c r="DS50" s="212">
        <v>1</v>
      </c>
      <c r="DT50" s="208">
        <v>1</v>
      </c>
      <c r="DU50" s="208">
        <v>0</v>
      </c>
      <c r="DV50" s="208">
        <v>0</v>
      </c>
      <c r="DW50" s="208">
        <v>0</v>
      </c>
      <c r="DX50" s="208">
        <v>0</v>
      </c>
      <c r="DY50" s="206">
        <v>0</v>
      </c>
      <c r="EB50" s="223">
        <v>1</v>
      </c>
      <c r="EC50" s="223">
        <v>1</v>
      </c>
      <c r="ED50" s="223">
        <v>68</v>
      </c>
      <c r="EE50" s="223"/>
      <c r="EG50" s="266">
        <v>42299</v>
      </c>
      <c r="EH50" s="133">
        <v>1.03</v>
      </c>
      <c r="EI50" s="225">
        <v>85</v>
      </c>
      <c r="EJ50" s="225">
        <v>53</v>
      </c>
      <c r="EK50" s="225">
        <v>114</v>
      </c>
      <c r="EL50" s="225">
        <v>120</v>
      </c>
      <c r="EM50" s="225"/>
      <c r="EN50" s="133" t="s">
        <v>657</v>
      </c>
      <c r="EO50" s="222">
        <v>50</v>
      </c>
      <c r="EP50" s="135">
        <v>42373</v>
      </c>
      <c r="EQ50" s="136" t="s">
        <v>415</v>
      </c>
      <c r="ER50" s="61"/>
      <c r="ES50" s="61"/>
      <c r="ET50" s="61">
        <v>85</v>
      </c>
      <c r="EU50" s="61">
        <v>0</v>
      </c>
      <c r="EV50" s="61"/>
      <c r="EW50" s="61">
        <v>8</v>
      </c>
      <c r="EX50" s="61">
        <v>7</v>
      </c>
      <c r="EY50" s="61">
        <v>42</v>
      </c>
      <c r="EZ50" s="61">
        <v>17</v>
      </c>
      <c r="FA50" s="61">
        <v>13</v>
      </c>
      <c r="FB50" s="61">
        <v>15</v>
      </c>
      <c r="FC50" s="61">
        <v>33</v>
      </c>
      <c r="FD50" s="61">
        <v>19</v>
      </c>
      <c r="FE50" s="61">
        <v>29</v>
      </c>
      <c r="FF50" s="61">
        <v>130</v>
      </c>
      <c r="FG50" s="61">
        <v>340</v>
      </c>
      <c r="FH50" s="91">
        <v>130</v>
      </c>
      <c r="FI50" s="91">
        <v>340</v>
      </c>
      <c r="FJ50" s="227">
        <v>52.8</v>
      </c>
      <c r="FK50" s="227">
        <v>35.070255495270253</v>
      </c>
      <c r="FL50" s="228">
        <v>79.25</v>
      </c>
      <c r="FM50" s="228">
        <v>18.2</v>
      </c>
      <c r="FN50" s="228">
        <v>52.638593712124383</v>
      </c>
      <c r="FO50" s="228">
        <v>12.088610795718154</v>
      </c>
      <c r="FP50" s="228">
        <v>77.0347003154574</v>
      </c>
      <c r="FQ50" s="228"/>
      <c r="FR50" s="193">
        <v>0</v>
      </c>
      <c r="FS50" s="230">
        <v>85.7</v>
      </c>
      <c r="FT50" s="230">
        <v>83</v>
      </c>
      <c r="FU50" s="230">
        <v>190</v>
      </c>
      <c r="FV50" s="229">
        <v>5.7</v>
      </c>
      <c r="FW50" s="229">
        <v>5.6</v>
      </c>
      <c r="FX50" s="229">
        <v>15.035087719298245</v>
      </c>
      <c r="FY50" s="229">
        <v>1.0325301204819277</v>
      </c>
      <c r="FZ50" s="133">
        <v>42.1</v>
      </c>
      <c r="GA50" s="129">
        <v>20.399999999999999</v>
      </c>
      <c r="GB50" s="238">
        <v>8.5</v>
      </c>
      <c r="GC50" s="238">
        <v>4.5</v>
      </c>
      <c r="GD50" s="238">
        <v>145.9</v>
      </c>
      <c r="GE50" s="238">
        <v>98.5</v>
      </c>
      <c r="GF50" s="238">
        <v>33.6</v>
      </c>
      <c r="GG50" s="133">
        <v>0</v>
      </c>
      <c r="GH50" s="133">
        <v>1</v>
      </c>
      <c r="GI50" s="133">
        <v>1</v>
      </c>
      <c r="GJ50" s="133">
        <v>0</v>
      </c>
      <c r="GK50" s="231">
        <v>44</v>
      </c>
      <c r="GL50" s="133">
        <v>1</v>
      </c>
      <c r="GM50" s="133">
        <v>0</v>
      </c>
      <c r="GN50" s="133">
        <v>0</v>
      </c>
      <c r="GO50" s="133">
        <v>0</v>
      </c>
      <c r="GP50" s="61">
        <v>44.099999999999994</v>
      </c>
      <c r="GQ50" s="106">
        <v>29.291633851163219</v>
      </c>
      <c r="GR50" s="111">
        <v>0.47804878048780491</v>
      </c>
      <c r="GS50" s="61">
        <v>0</v>
      </c>
      <c r="GT50" s="111">
        <v>0.38235294117647056</v>
      </c>
      <c r="GU50" s="62">
        <v>0</v>
      </c>
      <c r="GV50" s="106">
        <v>14</v>
      </c>
      <c r="GW50" s="61">
        <v>0</v>
      </c>
      <c r="GX50" s="106">
        <v>27</v>
      </c>
      <c r="GY50" s="61">
        <v>0</v>
      </c>
      <c r="GZ50" s="745">
        <v>59</v>
      </c>
      <c r="HA50" s="133">
        <v>17</v>
      </c>
      <c r="HB50" s="133">
        <v>0.33</v>
      </c>
      <c r="HC50" s="125">
        <v>1</v>
      </c>
      <c r="HD50" s="273">
        <v>55.347529999999999</v>
      </c>
      <c r="HE50" s="273">
        <v>58.114905999999998</v>
      </c>
      <c r="HF50" s="270">
        <v>38.600465937568451</v>
      </c>
      <c r="HG50" s="273">
        <v>77.810699999999997</v>
      </c>
      <c r="HH50" s="270">
        <v>51.68259714518608</v>
      </c>
      <c r="HI50" s="273">
        <v>20.573720999999999</v>
      </c>
      <c r="HJ50" s="270">
        <v>13.665258559818314</v>
      </c>
      <c r="HK50" s="273">
        <v>57.236980000000003</v>
      </c>
      <c r="HL50" s="270">
        <v>38.017339249577148</v>
      </c>
      <c r="HM50" s="236">
        <v>73.559264999999996</v>
      </c>
      <c r="HN50" s="270">
        <v>4.4644839999999997</v>
      </c>
      <c r="HO50" s="270">
        <v>2.9379</v>
      </c>
      <c r="HP50" s="273">
        <v>85.540356000000003</v>
      </c>
      <c r="HQ50" s="270">
        <v>56.816707198416168</v>
      </c>
      <c r="HR50" s="273">
        <v>32.685972</v>
      </c>
      <c r="HS50" s="270">
        <v>21.710329339985787</v>
      </c>
      <c r="HT50" s="273">
        <v>52.854384000000003</v>
      </c>
      <c r="HU50" s="270">
        <v>35.106377858430385</v>
      </c>
      <c r="HV50" s="273">
        <v>61.788828000000002</v>
      </c>
      <c r="HW50" s="144">
        <v>0</v>
      </c>
      <c r="HX50" s="237">
        <v>0.7468755068390337</v>
      </c>
      <c r="HY50" s="238">
        <v>26.1</v>
      </c>
      <c r="HZ50" s="237">
        <v>5.4</v>
      </c>
      <c r="IA50" s="237">
        <v>23.7</v>
      </c>
      <c r="IB50" s="237">
        <v>5.8</v>
      </c>
      <c r="IC50" s="237">
        <v>25.2</v>
      </c>
      <c r="ID50" s="237">
        <v>6</v>
      </c>
      <c r="IE50" s="237">
        <v>95.916533333333319</v>
      </c>
      <c r="IF50" s="237">
        <v>63.70866155720843</v>
      </c>
      <c r="IG50" s="61"/>
      <c r="IH50" s="161">
        <v>0.33</v>
      </c>
      <c r="II50" s="161">
        <v>928</v>
      </c>
      <c r="IJ50" s="161">
        <v>878</v>
      </c>
      <c r="IK50" s="161">
        <v>769</v>
      </c>
      <c r="IL50" s="161">
        <v>869</v>
      </c>
      <c r="IM50" s="161">
        <v>893</v>
      </c>
      <c r="IN50" s="161">
        <v>1034</v>
      </c>
      <c r="IO50" s="161"/>
      <c r="IP50" s="106">
        <v>895.16666666666663</v>
      </c>
      <c r="IQ50" s="161">
        <v>1738</v>
      </c>
      <c r="IR50" s="161">
        <v>406</v>
      </c>
      <c r="IS50" s="161">
        <v>373</v>
      </c>
      <c r="IT50" s="61">
        <v>293</v>
      </c>
      <c r="IU50" s="161">
        <v>379</v>
      </c>
      <c r="IV50" s="161">
        <v>393</v>
      </c>
      <c r="IW50" s="161">
        <v>416</v>
      </c>
      <c r="IX50" s="161"/>
      <c r="IY50" s="106">
        <v>376.66666666666669</v>
      </c>
      <c r="IZ50" s="161">
        <v>271</v>
      </c>
      <c r="JA50" s="240">
        <v>33.078927621719814</v>
      </c>
      <c r="JB50" s="241">
        <v>1</v>
      </c>
      <c r="JC50" s="90">
        <v>1</v>
      </c>
      <c r="JD50" s="320">
        <v>1</v>
      </c>
      <c r="JE50" s="280">
        <v>0</v>
      </c>
      <c r="JF50" s="280"/>
      <c r="JG50" s="90">
        <v>0</v>
      </c>
      <c r="JH50" s="90">
        <v>2</v>
      </c>
      <c r="JI50" s="90">
        <v>0</v>
      </c>
      <c r="JJ50" s="90">
        <v>1</v>
      </c>
      <c r="JK50" s="61" t="s">
        <v>253</v>
      </c>
      <c r="JL50" s="283"/>
      <c r="JM50" s="243">
        <v>50</v>
      </c>
      <c r="JN50" s="244">
        <v>42373</v>
      </c>
      <c r="JO50" s="69">
        <v>43273</v>
      </c>
      <c r="JP50" s="201">
        <v>0</v>
      </c>
      <c r="JQ50" s="69">
        <v>43273</v>
      </c>
      <c r="JR50" s="245">
        <v>29</v>
      </c>
      <c r="JS50" s="243">
        <v>1</v>
      </c>
      <c r="JT50" s="69">
        <v>43236</v>
      </c>
      <c r="JU50" s="245">
        <v>28</v>
      </c>
      <c r="JV50" s="243">
        <v>1</v>
      </c>
      <c r="JW50" s="246">
        <v>43236</v>
      </c>
      <c r="JX50" s="245">
        <v>28</v>
      </c>
      <c r="JY50" s="245">
        <v>29</v>
      </c>
      <c r="JZ50" s="245">
        <v>900</v>
      </c>
      <c r="KA50" s="247"/>
      <c r="KB50" s="245"/>
      <c r="KC50" s="248"/>
      <c r="KD50" s="63">
        <v>0</v>
      </c>
      <c r="KE50" s="263">
        <v>1</v>
      </c>
      <c r="KF50" s="263" t="s">
        <v>390</v>
      </c>
      <c r="KG50" s="250">
        <v>77.2</v>
      </c>
      <c r="KH50" s="250">
        <v>32.950000000000003</v>
      </c>
      <c r="KI50" s="250">
        <v>57.2</v>
      </c>
      <c r="KJ50" s="251">
        <v>-19.8</v>
      </c>
      <c r="KK50" s="250">
        <v>-16.350000000000001</v>
      </c>
      <c r="KL50" s="250">
        <v>58.9</v>
      </c>
      <c r="KM50" s="250">
        <v>30.6</v>
      </c>
      <c r="KN50" s="250">
        <v>6.5</v>
      </c>
      <c r="KO50" s="250"/>
      <c r="KP50" s="250">
        <v>0</v>
      </c>
      <c r="KQ50" s="92"/>
      <c r="KR50" s="93">
        <v>0.47804878048780491</v>
      </c>
      <c r="KS50" s="264">
        <v>59</v>
      </c>
      <c r="KT50" s="265">
        <v>51.16</v>
      </c>
      <c r="KU50" s="264">
        <v>-26.79</v>
      </c>
      <c r="KV50" s="265">
        <v>-32.1</v>
      </c>
      <c r="KW50" s="265">
        <v>-30</v>
      </c>
      <c r="KX50" s="265">
        <v>355</v>
      </c>
      <c r="KY50" s="265">
        <v>-25.8</v>
      </c>
      <c r="KZ50" s="265">
        <v>-23.2</v>
      </c>
      <c r="LA50" s="265">
        <v>355</v>
      </c>
      <c r="LB50" s="265">
        <v>-29</v>
      </c>
      <c r="LC50" s="265">
        <v>-26.6</v>
      </c>
      <c r="LD50" s="265">
        <v>355</v>
      </c>
      <c r="LE50" s="118">
        <v>42373</v>
      </c>
      <c r="LF50" s="454">
        <v>0</v>
      </c>
      <c r="LG50" s="454"/>
      <c r="LH50" s="455">
        <v>59</v>
      </c>
      <c r="LI50" s="455">
        <v>50.06</v>
      </c>
      <c r="LJ50" s="455">
        <v>-29.4</v>
      </c>
      <c r="LK50" s="455">
        <v>-30.4</v>
      </c>
      <c r="LL50" s="455">
        <v>-30.4</v>
      </c>
      <c r="LM50" s="455">
        <v>406</v>
      </c>
      <c r="LN50" s="455">
        <v>-27.7</v>
      </c>
      <c r="LO50" s="455">
        <v>-27.4</v>
      </c>
      <c r="LP50" s="455">
        <v>423</v>
      </c>
      <c r="LQ50" s="455">
        <v>-29</v>
      </c>
      <c r="LR50" s="455">
        <v>-28.9</v>
      </c>
      <c r="LS50" s="455">
        <v>423</v>
      </c>
      <c r="LT50" s="500">
        <v>48.86</v>
      </c>
      <c r="LU50" s="693">
        <v>-27.87</v>
      </c>
      <c r="LV50" s="500">
        <v>-23.1</v>
      </c>
      <c r="LW50" s="500">
        <v>1</v>
      </c>
      <c r="LX50" s="500">
        <v>-22.3</v>
      </c>
      <c r="LY50" s="500">
        <v>2</v>
      </c>
      <c r="LZ50" s="690">
        <v>61.788828000000002</v>
      </c>
      <c r="MA50" s="455"/>
      <c r="MC50" s="253">
        <v>23</v>
      </c>
      <c r="MD50" s="274"/>
      <c r="ME50" s="581">
        <v>50</v>
      </c>
      <c r="MF50" s="135">
        <v>42336</v>
      </c>
      <c r="MI50" s="584">
        <v>79.901799999999994</v>
      </c>
      <c r="MQ50" s="135"/>
      <c r="MR50" s="585"/>
      <c r="MS50" s="585"/>
      <c r="MT50" s="133">
        <v>0</v>
      </c>
      <c r="MU50" s="585"/>
      <c r="MV50" s="585"/>
      <c r="MW50" s="585"/>
      <c r="MX50" s="585"/>
      <c r="MY50" s="585"/>
      <c r="MZ50" s="585"/>
      <c r="NA50" s="133">
        <v>23</v>
      </c>
      <c r="NB50" s="238">
        <v>7</v>
      </c>
      <c r="ND50" s="876" t="s">
        <v>64</v>
      </c>
      <c r="NE50" s="877" t="s">
        <v>64</v>
      </c>
      <c r="NF50" s="877" t="s">
        <v>64</v>
      </c>
      <c r="NG50" s="877" t="s">
        <v>64</v>
      </c>
      <c r="NH50" s="877" t="s">
        <v>64</v>
      </c>
      <c r="NI50" s="877" t="s">
        <v>64</v>
      </c>
      <c r="NJ50" s="877" t="s">
        <v>64</v>
      </c>
      <c r="NK50" s="877" t="s">
        <v>64</v>
      </c>
      <c r="NL50" s="877" t="s">
        <v>64</v>
      </c>
      <c r="NM50" s="877" t="s">
        <v>64</v>
      </c>
      <c r="NN50" s="877" t="s">
        <v>64</v>
      </c>
      <c r="NO50" s="877" t="s">
        <v>64</v>
      </c>
      <c r="NP50" s="877" t="s">
        <v>64</v>
      </c>
      <c r="NQ50" s="877" t="s">
        <v>64</v>
      </c>
      <c r="NR50" s="877" t="s">
        <v>64</v>
      </c>
      <c r="NS50" s="877" t="s">
        <v>64</v>
      </c>
      <c r="NT50" s="877" t="s">
        <v>64</v>
      </c>
      <c r="NU50" s="877" t="s">
        <v>64</v>
      </c>
      <c r="NV50" s="877" t="s">
        <v>64</v>
      </c>
      <c r="NW50" s="877" t="s">
        <v>64</v>
      </c>
      <c r="NX50" s="877" t="s">
        <v>64</v>
      </c>
      <c r="NY50" s="877" t="s">
        <v>64</v>
      </c>
      <c r="NZ50" s="877" t="s">
        <v>64</v>
      </c>
      <c r="OA50" s="877" t="s">
        <v>64</v>
      </c>
      <c r="OB50" s="877" t="s">
        <v>64</v>
      </c>
      <c r="OC50" s="877" t="s">
        <v>64</v>
      </c>
      <c r="OD50" s="877" t="s">
        <v>64</v>
      </c>
      <c r="OE50" s="877" t="s">
        <v>64</v>
      </c>
      <c r="OF50" s="877" t="s">
        <v>64</v>
      </c>
      <c r="OG50" s="877" t="s">
        <v>64</v>
      </c>
      <c r="OH50" s="877" t="s">
        <v>64</v>
      </c>
      <c r="OI50" s="877" t="s">
        <v>64</v>
      </c>
      <c r="OJ50" s="877" t="s">
        <v>64</v>
      </c>
      <c r="OK50" s="877" t="s">
        <v>64</v>
      </c>
      <c r="OL50" s="877" t="s">
        <v>64</v>
      </c>
    </row>
    <row r="51" spans="1:402" s="221" customFormat="1" x14ac:dyDescent="0.25">
      <c r="A51" s="221">
        <v>50</v>
      </c>
      <c r="B51" s="221">
        <v>0</v>
      </c>
      <c r="C51" s="221">
        <v>1</v>
      </c>
      <c r="D51" s="206">
        <v>2</v>
      </c>
      <c r="E51" s="267">
        <v>51</v>
      </c>
      <c r="F51" s="880">
        <v>51</v>
      </c>
      <c r="G51" s="883"/>
      <c r="H51" s="167" t="s">
        <v>658</v>
      </c>
      <c r="I51" s="641" t="s">
        <v>659</v>
      </c>
      <c r="J51" s="319">
        <v>11711</v>
      </c>
      <c r="K51" s="256">
        <v>83</v>
      </c>
      <c r="L51" s="342">
        <v>62</v>
      </c>
      <c r="M51" s="342">
        <v>150</v>
      </c>
      <c r="N51" s="342">
        <v>27.555555555555557</v>
      </c>
      <c r="O51" s="210">
        <v>1.5696360133983398</v>
      </c>
      <c r="P51" s="208">
        <v>1</v>
      </c>
      <c r="Q51" s="61">
        <v>150</v>
      </c>
      <c r="R51" s="61">
        <v>75</v>
      </c>
      <c r="S51" s="61">
        <v>0</v>
      </c>
      <c r="T51" s="62">
        <v>2</v>
      </c>
      <c r="U51" s="325">
        <v>0</v>
      </c>
      <c r="V51" s="325"/>
      <c r="W51" s="325">
        <v>1</v>
      </c>
      <c r="X51" s="115">
        <v>0</v>
      </c>
      <c r="Y51" s="325">
        <v>1</v>
      </c>
      <c r="Z51" s="325">
        <v>0</v>
      </c>
      <c r="AA51" s="329">
        <v>0</v>
      </c>
      <c r="AB51" s="328">
        <v>0</v>
      </c>
      <c r="AC51" s="61"/>
      <c r="AD51" s="61"/>
      <c r="AE51" s="61"/>
      <c r="AF51" s="592">
        <v>105</v>
      </c>
      <c r="AG51" s="602">
        <v>0.9</v>
      </c>
      <c r="AH51" s="603">
        <v>60</v>
      </c>
      <c r="AI51" s="603">
        <v>0</v>
      </c>
      <c r="AJ51" s="602">
        <v>13.4</v>
      </c>
      <c r="AK51" s="604">
        <v>41</v>
      </c>
      <c r="AL51" s="604"/>
      <c r="AM51" s="605">
        <v>1927</v>
      </c>
      <c r="AN51" s="214">
        <v>7.5637196684143664</v>
      </c>
      <c r="AO51" s="212">
        <v>214</v>
      </c>
      <c r="AP51" s="212">
        <v>88</v>
      </c>
      <c r="AQ51" s="212">
        <v>101</v>
      </c>
      <c r="AR51" s="212">
        <v>126</v>
      </c>
      <c r="AS51" s="215">
        <v>3.65</v>
      </c>
      <c r="AT51" s="212">
        <v>78</v>
      </c>
      <c r="AU51" s="556">
        <v>42083</v>
      </c>
      <c r="AV51" s="557">
        <v>42083</v>
      </c>
      <c r="AW51" s="211">
        <v>0.9</v>
      </c>
      <c r="AX51" s="211">
        <v>41</v>
      </c>
      <c r="AY51" s="211">
        <v>8.9</v>
      </c>
      <c r="AZ51" s="602">
        <v>142</v>
      </c>
      <c r="BA51" s="558">
        <v>42083</v>
      </c>
      <c r="BB51" s="65">
        <v>53.3</v>
      </c>
      <c r="BC51" s="217">
        <v>340</v>
      </c>
      <c r="BD51" s="66">
        <v>53.3</v>
      </c>
      <c r="BE51" s="218">
        <v>254.27692559085972</v>
      </c>
      <c r="BF51" s="66">
        <v>106.8</v>
      </c>
      <c r="BG51" s="68">
        <v>1.7267272090265722</v>
      </c>
      <c r="BH51" s="219">
        <v>1.7267272090265722</v>
      </c>
      <c r="BI51" s="219">
        <v>2.4053069518263896</v>
      </c>
      <c r="BJ51" s="219">
        <v>2.0285712526925375</v>
      </c>
      <c r="BK51" s="66">
        <v>2.59</v>
      </c>
      <c r="BL51" s="66">
        <v>0.84</v>
      </c>
      <c r="BM51" s="66">
        <v>101</v>
      </c>
      <c r="BN51" s="66">
        <v>1.37</v>
      </c>
      <c r="BO51" s="571">
        <v>2091</v>
      </c>
      <c r="BP51" s="66">
        <v>54</v>
      </c>
      <c r="BQ51" s="66">
        <v>83</v>
      </c>
      <c r="BR51" s="66">
        <v>49</v>
      </c>
      <c r="BS51" s="66">
        <v>37</v>
      </c>
      <c r="BT51" s="69">
        <v>42030</v>
      </c>
      <c r="BU51" s="61" t="s">
        <v>660</v>
      </c>
      <c r="BV51" s="61">
        <v>0</v>
      </c>
      <c r="BW51" s="61"/>
      <c r="BX51" s="61"/>
      <c r="BY51" s="61"/>
      <c r="BZ51" s="61"/>
      <c r="CA51" s="61">
        <v>0</v>
      </c>
      <c r="CB51" s="61"/>
      <c r="CC51" s="208">
        <v>1</v>
      </c>
      <c r="CD51" s="220">
        <v>0</v>
      </c>
      <c r="CE51" s="220">
        <v>0</v>
      </c>
      <c r="CF51" s="220">
        <v>1</v>
      </c>
      <c r="CG51" s="220">
        <v>1</v>
      </c>
      <c r="CH51" s="220">
        <v>0</v>
      </c>
      <c r="CI51" s="220"/>
      <c r="CJ51" s="114">
        <v>1</v>
      </c>
      <c r="CK51" s="114">
        <v>0</v>
      </c>
      <c r="CL51" s="114">
        <v>0</v>
      </c>
      <c r="CM51" s="114">
        <v>1</v>
      </c>
      <c r="CN51" s="114">
        <v>0</v>
      </c>
      <c r="CO51" s="114">
        <v>1</v>
      </c>
      <c r="CP51" s="326">
        <v>1</v>
      </c>
      <c r="CQ51" s="326">
        <v>1</v>
      </c>
      <c r="CR51" s="326">
        <v>0</v>
      </c>
      <c r="CS51" s="326">
        <v>0</v>
      </c>
      <c r="CT51" s="326">
        <v>0</v>
      </c>
      <c r="CU51" s="326"/>
      <c r="CV51" s="299"/>
      <c r="CW51" s="299"/>
      <c r="CX51" s="299"/>
      <c r="CY51" s="299"/>
      <c r="DE51" s="61">
        <v>0</v>
      </c>
      <c r="DF51" s="90">
        <v>1</v>
      </c>
      <c r="DG51" s="69">
        <v>42425</v>
      </c>
      <c r="DH51" s="61">
        <v>0</v>
      </c>
      <c r="DI51" s="61"/>
      <c r="DJ51" s="90">
        <v>1</v>
      </c>
      <c r="DK51" s="90">
        <v>1</v>
      </c>
      <c r="DL51" s="90"/>
      <c r="DM51" s="61" t="s">
        <v>507</v>
      </c>
      <c r="DN51" s="61">
        <v>1</v>
      </c>
      <c r="DO51" s="208">
        <v>0</v>
      </c>
      <c r="DP51" s="208">
        <v>0</v>
      </c>
      <c r="DQ51" s="208">
        <v>0</v>
      </c>
      <c r="DR51" s="208">
        <v>4</v>
      </c>
      <c r="DS51" s="212">
        <v>1</v>
      </c>
      <c r="DT51" s="208">
        <v>4</v>
      </c>
      <c r="DU51" s="208">
        <v>0</v>
      </c>
      <c r="DV51" s="208">
        <v>0</v>
      </c>
      <c r="DW51" s="208">
        <v>1</v>
      </c>
      <c r="DX51" s="208">
        <v>0</v>
      </c>
      <c r="DY51" s="206">
        <v>1</v>
      </c>
      <c r="EB51" s="223"/>
      <c r="EC51" s="223"/>
      <c r="ED51" s="223"/>
      <c r="EE51" s="223"/>
      <c r="EG51" s="266">
        <v>42089</v>
      </c>
      <c r="EH51" s="133">
        <v>1.07</v>
      </c>
      <c r="EI51" s="225">
        <v>89</v>
      </c>
      <c r="EJ51" s="225">
        <v>69</v>
      </c>
      <c r="EK51" s="225">
        <v>103</v>
      </c>
      <c r="EL51" s="225">
        <v>87</v>
      </c>
      <c r="EM51" s="225">
        <v>29</v>
      </c>
      <c r="EN51" s="133" t="s">
        <v>482</v>
      </c>
      <c r="EO51" s="259">
        <v>51</v>
      </c>
      <c r="EP51" s="135">
        <v>42083</v>
      </c>
      <c r="EQ51" s="136" t="s">
        <v>383</v>
      </c>
      <c r="ER51" s="61">
        <v>150</v>
      </c>
      <c r="ES51" s="61">
        <v>75</v>
      </c>
      <c r="ET51" s="61">
        <v>67</v>
      </c>
      <c r="EU51" s="61">
        <v>0</v>
      </c>
      <c r="EV51" s="61"/>
      <c r="EW51" s="61">
        <v>11</v>
      </c>
      <c r="EX51" s="61">
        <v>10</v>
      </c>
      <c r="EY51" s="61">
        <v>51</v>
      </c>
      <c r="EZ51" s="61">
        <v>24</v>
      </c>
      <c r="FA51" s="61">
        <v>15</v>
      </c>
      <c r="FB51" s="61">
        <v>25</v>
      </c>
      <c r="FC51" s="61">
        <v>50</v>
      </c>
      <c r="FD51" s="61">
        <v>19</v>
      </c>
      <c r="FE51" s="61">
        <v>27</v>
      </c>
      <c r="FF51" s="61">
        <v>70</v>
      </c>
      <c r="FG51" s="61">
        <v>310</v>
      </c>
      <c r="FH51" s="91">
        <v>70</v>
      </c>
      <c r="FI51" s="91">
        <v>310</v>
      </c>
      <c r="FJ51" s="227">
        <v>83.6</v>
      </c>
      <c r="FK51" s="227">
        <v>53.260755542300437</v>
      </c>
      <c r="FL51" s="228">
        <v>82.3</v>
      </c>
      <c r="FM51" s="228">
        <v>26</v>
      </c>
      <c r="FN51" s="228">
        <v>52.432538051810127</v>
      </c>
      <c r="FO51" s="228">
        <v>16.564349809806359</v>
      </c>
      <c r="FP51" s="228">
        <v>68.408262454435004</v>
      </c>
      <c r="FQ51" s="228"/>
      <c r="FR51" s="193">
        <v>0</v>
      </c>
      <c r="FS51" s="230">
        <v>86.9</v>
      </c>
      <c r="FT51" s="230">
        <v>25.7</v>
      </c>
      <c r="FU51" s="230">
        <v>130</v>
      </c>
      <c r="FV51" s="229">
        <v>3.2</v>
      </c>
      <c r="FW51" s="229">
        <v>5</v>
      </c>
      <c r="FX51" s="229">
        <v>27.15625</v>
      </c>
      <c r="FY51" s="229">
        <v>3.381322957198444</v>
      </c>
      <c r="FZ51" s="133">
        <v>34.299999999999997</v>
      </c>
      <c r="GA51" s="129">
        <v>14.5</v>
      </c>
      <c r="GB51" s="238">
        <v>22</v>
      </c>
      <c r="GC51" s="238">
        <v>13.5</v>
      </c>
      <c r="GD51" s="238">
        <v>236.2</v>
      </c>
      <c r="GE51" s="238">
        <v>174.4</v>
      </c>
      <c r="GF51" s="238">
        <v>55.9</v>
      </c>
      <c r="GG51" s="133">
        <v>1</v>
      </c>
      <c r="GH51" s="133">
        <v>1</v>
      </c>
      <c r="GI51" s="133">
        <v>1</v>
      </c>
      <c r="GJ51" s="133">
        <v>1</v>
      </c>
      <c r="GK51" s="231">
        <v>28</v>
      </c>
      <c r="GL51" s="133">
        <v>0</v>
      </c>
      <c r="GM51" s="133">
        <v>0</v>
      </c>
      <c r="GN51" s="133">
        <v>0</v>
      </c>
      <c r="GO51" s="133">
        <v>0</v>
      </c>
      <c r="GP51" s="61">
        <v>30.2</v>
      </c>
      <c r="GQ51" s="106">
        <v>19.240129394467385</v>
      </c>
      <c r="GR51" s="111">
        <v>0.48421052631578942</v>
      </c>
      <c r="GS51" s="61">
        <v>0</v>
      </c>
      <c r="GT51" s="111">
        <v>0.66666666666666663</v>
      </c>
      <c r="GU51" s="62">
        <v>1</v>
      </c>
      <c r="GV51" s="106">
        <v>9.4</v>
      </c>
      <c r="GW51" s="61">
        <v>1</v>
      </c>
      <c r="GX51" s="106">
        <v>15</v>
      </c>
      <c r="GY51" s="61">
        <v>1</v>
      </c>
      <c r="GZ51" s="745">
        <v>33</v>
      </c>
      <c r="HA51" s="133">
        <v>14</v>
      </c>
      <c r="HB51" s="133">
        <v>0.51</v>
      </c>
      <c r="HC51" s="144">
        <v>1</v>
      </c>
      <c r="HD51" s="236">
        <v>85.507872000000006</v>
      </c>
      <c r="HE51" s="236">
        <v>89.783265999999998</v>
      </c>
      <c r="HF51" s="144">
        <v>55.020299999999999</v>
      </c>
      <c r="HG51" s="236">
        <v>81.195258999999993</v>
      </c>
      <c r="HH51" s="125">
        <v>49.757463000000001</v>
      </c>
      <c r="HI51" s="236">
        <v>25.834906</v>
      </c>
      <c r="HJ51" s="144">
        <v>15.831951</v>
      </c>
      <c r="HK51" s="236">
        <v>55.360353000000003</v>
      </c>
      <c r="HL51" s="144">
        <v>33.925511999999998</v>
      </c>
      <c r="HM51" s="236">
        <v>68.181755999999993</v>
      </c>
      <c r="HN51" s="144">
        <v>3.6537829999999998</v>
      </c>
      <c r="HO51" s="144">
        <v>2.2390840000000001</v>
      </c>
      <c r="HP51" s="236">
        <v>77.158007999999995</v>
      </c>
      <c r="HQ51" s="144">
        <v>47.283385000000003</v>
      </c>
      <c r="HR51" s="236">
        <v>23.139741000000001</v>
      </c>
      <c r="HS51" s="144">
        <v>14.180320999999999</v>
      </c>
      <c r="HT51" s="236">
        <v>54.018267000000002</v>
      </c>
      <c r="HU51" s="144">
        <v>33.103065000000001</v>
      </c>
      <c r="HV51" s="236">
        <v>70.009929</v>
      </c>
      <c r="HW51" s="144">
        <v>0</v>
      </c>
      <c r="HX51" s="237">
        <v>1.1057698085549552</v>
      </c>
      <c r="HY51" s="238">
        <v>39.299999999999997</v>
      </c>
      <c r="HZ51" s="237">
        <v>7.4</v>
      </c>
      <c r="IA51" s="237">
        <v>35.1</v>
      </c>
      <c r="IB51" s="237">
        <v>7.4</v>
      </c>
      <c r="IC51" s="237" t="s">
        <v>381</v>
      </c>
      <c r="ID51" s="237" t="s">
        <v>381</v>
      </c>
      <c r="IE51" s="237">
        <v>156.08685405405402</v>
      </c>
      <c r="IF51" s="237">
        <v>99.441432740905483</v>
      </c>
      <c r="IG51" s="133"/>
      <c r="IH51" s="61">
        <v>0.41</v>
      </c>
      <c r="II51" s="61">
        <v>1337</v>
      </c>
      <c r="IJ51" s="61">
        <v>944</v>
      </c>
      <c r="IK51" s="61">
        <v>931</v>
      </c>
      <c r="IL51" s="61">
        <v>1144</v>
      </c>
      <c r="IM51" s="61">
        <v>1098</v>
      </c>
      <c r="IN51" s="61">
        <v>1236</v>
      </c>
      <c r="IO51" s="61"/>
      <c r="IP51" s="106">
        <v>1115</v>
      </c>
      <c r="IQ51" s="61">
        <v>1853</v>
      </c>
      <c r="IR51" s="61">
        <v>308</v>
      </c>
      <c r="IS51" s="61">
        <v>203</v>
      </c>
      <c r="IT51" s="61">
        <v>248</v>
      </c>
      <c r="IU51" s="61">
        <v>285</v>
      </c>
      <c r="IV51" s="61">
        <v>305</v>
      </c>
      <c r="IW51" s="61">
        <v>312</v>
      </c>
      <c r="IX51" s="61"/>
      <c r="IY51" s="106">
        <v>276.83333333333331</v>
      </c>
      <c r="IZ51" s="61">
        <v>192</v>
      </c>
      <c r="JA51" s="240">
        <v>34.315960796027269</v>
      </c>
      <c r="JB51" s="241">
        <v>1</v>
      </c>
      <c r="JC51" s="90">
        <v>1</v>
      </c>
      <c r="JD51" s="320">
        <v>2</v>
      </c>
      <c r="JE51" s="280">
        <v>0</v>
      </c>
      <c r="JF51" s="280"/>
      <c r="JG51" s="90">
        <v>1</v>
      </c>
      <c r="JH51" s="90"/>
      <c r="JI51" s="90"/>
      <c r="JJ51" s="90"/>
      <c r="JK51" s="61" t="s">
        <v>507</v>
      </c>
      <c r="JL51" s="283"/>
      <c r="JM51" s="198">
        <v>51</v>
      </c>
      <c r="JN51" s="244">
        <v>42083</v>
      </c>
      <c r="JO51" s="69">
        <v>43123</v>
      </c>
      <c r="JP51" s="201">
        <v>1</v>
      </c>
      <c r="JQ51" s="69">
        <v>43123</v>
      </c>
      <c r="JR51" s="245">
        <v>34</v>
      </c>
      <c r="JS51" s="243">
        <v>1</v>
      </c>
      <c r="JT51" s="69">
        <v>43047</v>
      </c>
      <c r="JU51" s="245">
        <v>31</v>
      </c>
      <c r="JV51" s="243">
        <v>1</v>
      </c>
      <c r="JW51" s="246">
        <v>43047</v>
      </c>
      <c r="JX51" s="245">
        <v>31</v>
      </c>
      <c r="JY51" s="245">
        <v>34</v>
      </c>
      <c r="JZ51" s="245">
        <v>1040</v>
      </c>
      <c r="KA51" s="247"/>
      <c r="KB51" s="245"/>
      <c r="KC51" s="248"/>
      <c r="KD51" s="63">
        <v>0</v>
      </c>
      <c r="KE51" s="263">
        <v>1</v>
      </c>
      <c r="KF51" s="263" t="s">
        <v>390</v>
      </c>
      <c r="KG51" s="250">
        <v>73.3</v>
      </c>
      <c r="KH51" s="250">
        <v>38.5</v>
      </c>
      <c r="KI51" s="321">
        <v>48.97</v>
      </c>
      <c r="KJ51" s="251">
        <v>-14.9</v>
      </c>
      <c r="KK51" s="250">
        <v>-11.26</v>
      </c>
      <c r="KL51" s="250">
        <v>52.25</v>
      </c>
      <c r="KM51" s="250">
        <v>27.8</v>
      </c>
      <c r="KN51" s="250">
        <v>4.4000000000000004</v>
      </c>
      <c r="KO51" s="250"/>
      <c r="KP51" s="250">
        <v>1</v>
      </c>
      <c r="KQ51" s="92"/>
      <c r="KR51" s="93">
        <v>0.48421052631578942</v>
      </c>
      <c r="KS51" s="264">
        <v>51</v>
      </c>
      <c r="KT51" s="265">
        <v>50.03</v>
      </c>
      <c r="KU51" s="264">
        <v>-25.6</v>
      </c>
      <c r="KV51" s="265">
        <v>-26.4</v>
      </c>
      <c r="KW51" s="265">
        <v>-25.9</v>
      </c>
      <c r="KX51" s="265">
        <v>281</v>
      </c>
      <c r="KY51" s="265">
        <v>-22.7</v>
      </c>
      <c r="KZ51" s="265">
        <v>-21.4</v>
      </c>
      <c r="LA51" s="265">
        <v>281</v>
      </c>
      <c r="LB51" s="265">
        <v>-24.5</v>
      </c>
      <c r="LC51" s="265">
        <v>-23.6</v>
      </c>
      <c r="LD51" s="265">
        <v>281</v>
      </c>
      <c r="LE51" s="118">
        <v>42083</v>
      </c>
      <c r="LF51" s="454">
        <v>0</v>
      </c>
      <c r="LG51" s="454"/>
      <c r="LH51" s="455">
        <v>51</v>
      </c>
      <c r="LI51" s="455">
        <v>51.68</v>
      </c>
      <c r="LJ51" s="455">
        <v>-28.06</v>
      </c>
      <c r="LK51" s="455">
        <v>-30.7</v>
      </c>
      <c r="LL51" s="455">
        <v>-30.6</v>
      </c>
      <c r="LM51" s="455">
        <v>341</v>
      </c>
      <c r="LN51" s="455">
        <v>-22.3</v>
      </c>
      <c r="LO51" s="455">
        <v>-22.1</v>
      </c>
      <c r="LP51" s="455">
        <v>341</v>
      </c>
      <c r="LQ51" s="455">
        <v>-26.5</v>
      </c>
      <c r="LR51" s="455">
        <v>-26.4</v>
      </c>
      <c r="LS51" s="455">
        <v>341</v>
      </c>
      <c r="LT51" s="500">
        <v>50.07</v>
      </c>
      <c r="LU51" s="693">
        <v>-27.42</v>
      </c>
      <c r="LV51" s="500">
        <v>0</v>
      </c>
      <c r="LW51" s="500">
        <v>0</v>
      </c>
      <c r="LX51" s="500">
        <v>-17.7</v>
      </c>
      <c r="LY51" s="500">
        <v>3</v>
      </c>
      <c r="LZ51" s="690">
        <v>70.009929</v>
      </c>
      <c r="MA51" s="455"/>
      <c r="MC51" s="253"/>
      <c r="MD51" s="274"/>
      <c r="ME51" s="581">
        <v>51</v>
      </c>
      <c r="MF51" s="135">
        <v>42083</v>
      </c>
      <c r="MI51" s="584">
        <v>67.812200000000004</v>
      </c>
      <c r="MQ51" s="135"/>
      <c r="MR51" s="585"/>
      <c r="MS51" s="585"/>
      <c r="MT51" s="133">
        <v>0</v>
      </c>
      <c r="MU51" s="585"/>
      <c r="MV51" s="585"/>
      <c r="MW51" s="585"/>
      <c r="MX51" s="585"/>
      <c r="MY51" s="585"/>
      <c r="MZ51" s="238">
        <v>1927</v>
      </c>
      <c r="NA51" s="585"/>
      <c r="NB51" s="238">
        <v>6</v>
      </c>
      <c r="ND51" s="876">
        <v>51</v>
      </c>
      <c r="NE51" s="877">
        <v>8.7109441545758699</v>
      </c>
      <c r="NF51" s="877">
        <v>7.6065902803705301</v>
      </c>
      <c r="NG51" s="877">
        <v>5.18308946064076</v>
      </c>
      <c r="NH51" s="877">
        <v>1.76553474636298</v>
      </c>
      <c r="NI51" s="877">
        <v>8.0924928868590609</v>
      </c>
      <c r="NJ51" s="877">
        <v>5.2861418728342997</v>
      </c>
      <c r="NK51" s="877">
        <v>9.3004669645978097</v>
      </c>
      <c r="NL51" s="877">
        <v>7.3904269411871697</v>
      </c>
      <c r="NM51" s="877">
        <v>5.8419731189271804</v>
      </c>
      <c r="NN51" s="877">
        <v>1.27500704749987</v>
      </c>
      <c r="NO51" s="877">
        <v>6.0723202160326997</v>
      </c>
      <c r="NP51" s="877">
        <v>6.5902127614083597</v>
      </c>
      <c r="NQ51" s="877">
        <v>7.60229058486114</v>
      </c>
      <c r="NR51" s="877">
        <v>4.1826922975161898</v>
      </c>
      <c r="NS51" s="877">
        <v>5.9742998580037296</v>
      </c>
      <c r="NT51" s="877">
        <v>6.9642831010687196</v>
      </c>
      <c r="NU51" s="877">
        <v>6.2494453410858402</v>
      </c>
      <c r="NV51" s="877">
        <v>6.53325185192897</v>
      </c>
      <c r="NW51" s="877">
        <v>5.6037746864639697</v>
      </c>
      <c r="NX51" s="877">
        <v>6.5337190711398998</v>
      </c>
      <c r="NY51" s="877">
        <v>7.7499364499998604</v>
      </c>
      <c r="NZ51" s="877">
        <v>4.4679315460262901</v>
      </c>
      <c r="OA51" s="877">
        <v>9.8487637606211802</v>
      </c>
      <c r="OB51" s="877">
        <v>2.0356239097307198</v>
      </c>
      <c r="OC51" s="877">
        <v>6.3717330906226701</v>
      </c>
      <c r="OD51" s="877">
        <v>6.9411063109464299</v>
      </c>
      <c r="OE51" s="877">
        <v>5.8534967037023202</v>
      </c>
      <c r="OF51" s="877">
        <v>10.903128676812299</v>
      </c>
      <c r="OG51" s="877">
        <v>3.3812833725037801</v>
      </c>
      <c r="OH51" s="877">
        <v>8.50501755552812</v>
      </c>
      <c r="OI51" s="877">
        <v>4.2257376534660596</v>
      </c>
      <c r="OJ51" s="877">
        <v>2.3981111212842001</v>
      </c>
      <c r="OK51" s="877">
        <v>1.9038015445963801</v>
      </c>
      <c r="OL51" s="877">
        <v>7.8131398508904599</v>
      </c>
    </row>
    <row r="52" spans="1:402" s="221" customFormat="1" ht="15" customHeight="1" x14ac:dyDescent="0.25">
      <c r="A52" s="221">
        <v>51</v>
      </c>
      <c r="B52" s="221">
        <v>0</v>
      </c>
      <c r="C52" s="221">
        <v>0</v>
      </c>
      <c r="D52" s="206">
        <v>2</v>
      </c>
      <c r="E52" s="267">
        <v>52</v>
      </c>
      <c r="F52" s="880">
        <v>52</v>
      </c>
      <c r="G52" s="883"/>
      <c r="H52" s="232" t="s">
        <v>661</v>
      </c>
      <c r="I52" s="644" t="s">
        <v>662</v>
      </c>
      <c r="J52" s="318">
        <v>9279</v>
      </c>
      <c r="K52" s="256">
        <v>90</v>
      </c>
      <c r="L52" s="342">
        <v>96</v>
      </c>
      <c r="M52" s="342">
        <v>182</v>
      </c>
      <c r="N52" s="342">
        <v>28.982007003985025</v>
      </c>
      <c r="O52" s="210">
        <v>2.1746198801552397</v>
      </c>
      <c r="P52" s="208">
        <v>0</v>
      </c>
      <c r="Q52" s="61">
        <v>120</v>
      </c>
      <c r="R52" s="61">
        <v>60</v>
      </c>
      <c r="S52" s="61">
        <v>0</v>
      </c>
      <c r="T52" s="62">
        <v>2</v>
      </c>
      <c r="U52" s="325">
        <v>0</v>
      </c>
      <c r="V52" s="325"/>
      <c r="W52" s="325">
        <v>1</v>
      </c>
      <c r="X52" s="335">
        <v>0</v>
      </c>
      <c r="Y52" s="325">
        <v>0</v>
      </c>
      <c r="Z52" s="325">
        <v>0</v>
      </c>
      <c r="AA52" s="329">
        <v>0</v>
      </c>
      <c r="AB52" s="328">
        <v>0</v>
      </c>
      <c r="AC52" s="61"/>
      <c r="AD52" s="61"/>
      <c r="AE52" s="61"/>
      <c r="AF52" s="592">
        <v>97</v>
      </c>
      <c r="AG52" s="602">
        <v>1.97</v>
      </c>
      <c r="AH52" s="603">
        <v>32</v>
      </c>
      <c r="AI52" s="603">
        <v>0</v>
      </c>
      <c r="AJ52" s="602">
        <v>11.7</v>
      </c>
      <c r="AK52" s="603">
        <v>35</v>
      </c>
      <c r="AL52" s="603"/>
      <c r="AM52" s="605">
        <v>829</v>
      </c>
      <c r="AN52" s="214">
        <v>6.7202201551352951</v>
      </c>
      <c r="AO52" s="212">
        <v>189</v>
      </c>
      <c r="AP52" s="212">
        <v>98</v>
      </c>
      <c r="AQ52" s="212">
        <v>56</v>
      </c>
      <c r="AR52" s="212">
        <v>174</v>
      </c>
      <c r="AS52" s="215">
        <v>0.57999999999999996</v>
      </c>
      <c r="AT52" s="212">
        <v>113</v>
      </c>
      <c r="AU52" s="556">
        <v>42290</v>
      </c>
      <c r="AV52" s="557">
        <v>42289</v>
      </c>
      <c r="AW52" s="211">
        <v>1.97</v>
      </c>
      <c r="AX52" s="211">
        <v>65</v>
      </c>
      <c r="AY52" s="211">
        <v>8.5</v>
      </c>
      <c r="AZ52" s="602">
        <v>145</v>
      </c>
      <c r="BA52" s="558">
        <v>42292</v>
      </c>
      <c r="BB52" s="65">
        <v>28.06</v>
      </c>
      <c r="BC52" s="217"/>
      <c r="BD52" s="66">
        <v>28.06</v>
      </c>
      <c r="BE52" s="218">
        <v>320.84123243785712</v>
      </c>
      <c r="BF52" s="66">
        <v>209.9</v>
      </c>
      <c r="BG52" s="68">
        <v>1.448087666692341</v>
      </c>
      <c r="BH52" s="219">
        <v>1.448087666692341</v>
      </c>
      <c r="BI52" s="219">
        <v>2.5062901759136853</v>
      </c>
      <c r="BJ52" s="219">
        <v>2.3220124385824006</v>
      </c>
      <c r="BK52" s="66">
        <v>3.41</v>
      </c>
      <c r="BL52" s="66">
        <v>3.93</v>
      </c>
      <c r="BM52" s="66">
        <v>110</v>
      </c>
      <c r="BN52" s="66">
        <v>2.1</v>
      </c>
      <c r="BO52" s="571">
        <v>693.9</v>
      </c>
      <c r="BP52" s="66">
        <v>140</v>
      </c>
      <c r="BQ52" s="66">
        <v>164</v>
      </c>
      <c r="BR52" s="66">
        <v>45</v>
      </c>
      <c r="BS52" s="66">
        <v>8</v>
      </c>
      <c r="BT52" s="69">
        <v>42289</v>
      </c>
      <c r="BU52" s="61" t="s">
        <v>458</v>
      </c>
      <c r="BV52" s="61">
        <v>0</v>
      </c>
      <c r="BW52" s="61">
        <v>0</v>
      </c>
      <c r="BX52" s="61"/>
      <c r="BY52" s="61">
        <v>0</v>
      </c>
      <c r="BZ52" s="61"/>
      <c r="CA52" s="61"/>
      <c r="CB52" s="61"/>
      <c r="CC52" s="208">
        <v>0</v>
      </c>
      <c r="CD52" s="220">
        <v>0</v>
      </c>
      <c r="CE52" s="220">
        <v>0</v>
      </c>
      <c r="CF52" s="220">
        <v>0</v>
      </c>
      <c r="CG52" s="220">
        <v>0</v>
      </c>
      <c r="CH52" s="220">
        <v>0</v>
      </c>
      <c r="CI52" s="220">
        <v>0</v>
      </c>
      <c r="CJ52" s="114">
        <v>1</v>
      </c>
      <c r="CK52" s="114">
        <v>0</v>
      </c>
      <c r="CL52" s="114">
        <v>0</v>
      </c>
      <c r="CM52" s="114">
        <v>1</v>
      </c>
      <c r="CN52" s="114">
        <v>1</v>
      </c>
      <c r="CO52" s="114">
        <v>0</v>
      </c>
      <c r="CP52" s="326">
        <v>0</v>
      </c>
      <c r="CQ52" s="326">
        <v>0</v>
      </c>
      <c r="CR52" s="326">
        <v>0</v>
      </c>
      <c r="CS52" s="326">
        <v>0</v>
      </c>
      <c r="CT52" s="326">
        <v>0</v>
      </c>
      <c r="CU52" s="326">
        <v>0</v>
      </c>
      <c r="CV52" s="299"/>
      <c r="CW52" s="299"/>
      <c r="CX52" s="299"/>
      <c r="CY52" s="299"/>
      <c r="DE52" s="61">
        <v>0</v>
      </c>
      <c r="DF52" s="90">
        <v>0</v>
      </c>
      <c r="DG52" s="61"/>
      <c r="DH52" s="61"/>
      <c r="DI52" s="61"/>
      <c r="DJ52" s="90">
        <v>1</v>
      </c>
      <c r="DK52" s="90">
        <v>0</v>
      </c>
      <c r="DL52" s="90">
        <v>1</v>
      </c>
      <c r="DM52" s="61" t="s">
        <v>253</v>
      </c>
      <c r="DN52" s="254">
        <v>1</v>
      </c>
      <c r="DO52" s="208">
        <v>0</v>
      </c>
      <c r="DP52" s="208">
        <v>0</v>
      </c>
      <c r="DQ52" s="208">
        <v>0</v>
      </c>
      <c r="DR52" s="208">
        <v>1</v>
      </c>
      <c r="DS52" s="212">
        <v>1</v>
      </c>
      <c r="DT52" s="208">
        <v>1</v>
      </c>
      <c r="DU52" s="208">
        <v>0</v>
      </c>
      <c r="DV52" s="208">
        <v>0</v>
      </c>
      <c r="DW52" s="208">
        <v>0</v>
      </c>
      <c r="DX52" s="208">
        <v>0</v>
      </c>
      <c r="DY52" s="206">
        <v>0</v>
      </c>
      <c r="EB52" s="223">
        <v>1</v>
      </c>
      <c r="EC52" s="223">
        <v>3</v>
      </c>
      <c r="ED52" s="223"/>
      <c r="EE52" s="223"/>
      <c r="EG52" s="258">
        <v>42291</v>
      </c>
      <c r="EH52" s="133">
        <v>2.35</v>
      </c>
      <c r="EI52" s="225">
        <v>95</v>
      </c>
      <c r="EJ52" s="225">
        <v>68</v>
      </c>
      <c r="EK52" s="225">
        <v>97</v>
      </c>
      <c r="EL52" s="225">
        <v>95</v>
      </c>
      <c r="EM52" s="225">
        <v>60</v>
      </c>
      <c r="EN52" s="133" t="s">
        <v>482</v>
      </c>
      <c r="EO52" s="267">
        <v>52</v>
      </c>
      <c r="EP52" s="135">
        <v>42290</v>
      </c>
      <c r="EQ52" s="136" t="s">
        <v>383</v>
      </c>
      <c r="ER52" s="61">
        <v>120</v>
      </c>
      <c r="ES52" s="61">
        <v>60</v>
      </c>
      <c r="ET52" s="61">
        <v>64</v>
      </c>
      <c r="EU52" s="61">
        <v>0</v>
      </c>
      <c r="EV52" s="61"/>
      <c r="EW52" s="61">
        <v>14</v>
      </c>
      <c r="EX52" s="61">
        <v>10</v>
      </c>
      <c r="EY52" s="61">
        <v>55</v>
      </c>
      <c r="EZ52" s="61">
        <v>29</v>
      </c>
      <c r="FA52" s="61">
        <v>20</v>
      </c>
      <c r="FB52" s="61">
        <v>20</v>
      </c>
      <c r="FC52" s="61">
        <v>44</v>
      </c>
      <c r="FD52" s="133">
        <v>25</v>
      </c>
      <c r="FE52" s="61">
        <v>36</v>
      </c>
      <c r="FF52" s="61">
        <v>90</v>
      </c>
      <c r="FG52" s="61">
        <v>380</v>
      </c>
      <c r="FH52" s="91">
        <v>90</v>
      </c>
      <c r="FI52" s="91">
        <v>380</v>
      </c>
      <c r="FJ52" s="227">
        <v>60.75</v>
      </c>
      <c r="FK52" s="227">
        <v>27.935916779930864</v>
      </c>
      <c r="FL52" s="228">
        <v>171.60000000000002</v>
      </c>
      <c r="FM52" s="228">
        <v>64.699999999999989</v>
      </c>
      <c r="FN52" s="228">
        <v>78.910342706767679</v>
      </c>
      <c r="FO52" s="228">
        <v>29.75232618372883</v>
      </c>
      <c r="FP52" s="228">
        <v>62.296037296037312</v>
      </c>
      <c r="FQ52" s="228"/>
      <c r="FR52" s="193">
        <v>0</v>
      </c>
      <c r="FS52" s="230">
        <v>38.299999999999997</v>
      </c>
      <c r="FT52" s="230">
        <v>70.599999999999994</v>
      </c>
      <c r="FU52" s="230">
        <v>180</v>
      </c>
      <c r="FV52" s="229">
        <v>3.2</v>
      </c>
      <c r="FW52" s="229">
        <v>4.7</v>
      </c>
      <c r="FX52" s="229">
        <v>11.968749999999998</v>
      </c>
      <c r="FY52" s="229">
        <v>0.54249291784702547</v>
      </c>
      <c r="FZ52" s="133">
        <v>26.2</v>
      </c>
      <c r="GA52" s="129">
        <v>20.7</v>
      </c>
      <c r="GB52" s="238">
        <v>6.2</v>
      </c>
      <c r="GC52" s="238">
        <v>3.5</v>
      </c>
      <c r="GD52" s="238">
        <v>124.2</v>
      </c>
      <c r="GE52" s="238">
        <v>89.6</v>
      </c>
      <c r="GF52" s="238">
        <v>34.4</v>
      </c>
      <c r="GG52" s="133">
        <v>1</v>
      </c>
      <c r="GH52" s="133">
        <v>1</v>
      </c>
      <c r="GI52" s="133">
        <v>1</v>
      </c>
      <c r="GJ52" s="133">
        <v>0</v>
      </c>
      <c r="GK52" s="231">
        <v>28</v>
      </c>
      <c r="GL52" s="133">
        <v>0</v>
      </c>
      <c r="GM52" s="133">
        <v>0</v>
      </c>
      <c r="GN52" s="133">
        <v>0</v>
      </c>
      <c r="GO52" s="133">
        <v>0</v>
      </c>
      <c r="GP52" s="61">
        <v>42.55</v>
      </c>
      <c r="GQ52" s="106">
        <v>19.566638008000957</v>
      </c>
      <c r="GR52" s="111">
        <v>0.51239669421487599</v>
      </c>
      <c r="GS52" s="61">
        <v>0</v>
      </c>
      <c r="GT52" s="111">
        <v>0.73913043478260865</v>
      </c>
      <c r="GU52" s="62">
        <v>1</v>
      </c>
      <c r="GV52" s="106">
        <v>13</v>
      </c>
      <c r="GW52" s="61">
        <v>0</v>
      </c>
      <c r="GX52" s="106">
        <v>21</v>
      </c>
      <c r="GY52" s="61">
        <v>0</v>
      </c>
      <c r="GZ52" s="745">
        <v>28</v>
      </c>
      <c r="HA52" s="133" t="s">
        <v>576</v>
      </c>
      <c r="HB52" s="133">
        <v>0.69</v>
      </c>
      <c r="HC52" s="144">
        <v>1</v>
      </c>
      <c r="HD52" s="236">
        <v>134.24021500000001</v>
      </c>
      <c r="HE52" s="236">
        <v>140.952226</v>
      </c>
      <c r="HF52" s="144">
        <v>63.564821000000002</v>
      </c>
      <c r="HG52" s="236">
        <v>176.51949099999999</v>
      </c>
      <c r="HH52" s="125">
        <v>79.604489000000001</v>
      </c>
      <c r="HI52" s="236">
        <v>70.440021999999999</v>
      </c>
      <c r="HJ52" s="144">
        <v>31.766134999999998</v>
      </c>
      <c r="HK52" s="236">
        <v>106.07946800000001</v>
      </c>
      <c r="HL52" s="144">
        <v>47.838354000000002</v>
      </c>
      <c r="HM52" s="236">
        <v>60.095046000000004</v>
      </c>
      <c r="HN52" s="144">
        <v>6.2586890000000004</v>
      </c>
      <c r="HO52" s="144">
        <v>2.8224629999999999</v>
      </c>
      <c r="HP52" s="236">
        <v>153.98201299999999</v>
      </c>
      <c r="HQ52" s="144">
        <v>69.440826999999999</v>
      </c>
      <c r="HR52" s="236">
        <v>55.614910000000002</v>
      </c>
      <c r="HS52" s="144">
        <v>25.080497000000001</v>
      </c>
      <c r="HT52" s="236">
        <v>98.367102000000003</v>
      </c>
      <c r="HU52" s="144">
        <v>44.360329999999998</v>
      </c>
      <c r="HV52" s="236">
        <v>63.882202999999997</v>
      </c>
      <c r="HW52" s="144">
        <v>0</v>
      </c>
      <c r="HX52" s="237">
        <v>0.79850800158946755</v>
      </c>
      <c r="HY52" s="238">
        <v>31.1</v>
      </c>
      <c r="HZ52" s="237">
        <v>6.2</v>
      </c>
      <c r="IA52" s="237">
        <v>27</v>
      </c>
      <c r="IB52" s="237">
        <v>6.3</v>
      </c>
      <c r="IC52" s="237">
        <v>18.399999999999999</v>
      </c>
      <c r="ID52" s="237">
        <v>6.1</v>
      </c>
      <c r="IE52" s="237">
        <v>113.40464516129032</v>
      </c>
      <c r="IF52" s="237">
        <v>52.149180735529143</v>
      </c>
      <c r="IG52" s="133"/>
      <c r="IH52" s="161">
        <v>0.35</v>
      </c>
      <c r="II52" s="161">
        <v>1185</v>
      </c>
      <c r="IJ52" s="161">
        <v>1112</v>
      </c>
      <c r="IK52" s="161">
        <v>1193</v>
      </c>
      <c r="IL52" s="161">
        <v>1140</v>
      </c>
      <c r="IM52" s="161">
        <v>1163</v>
      </c>
      <c r="IN52" s="161">
        <v>1163</v>
      </c>
      <c r="IO52" s="161"/>
      <c r="IP52" s="106">
        <v>1159.3333333333333</v>
      </c>
      <c r="IQ52" s="161">
        <v>1831</v>
      </c>
      <c r="IR52" s="161">
        <v>321</v>
      </c>
      <c r="IS52" s="161">
        <v>307</v>
      </c>
      <c r="IT52" s="161">
        <v>362</v>
      </c>
      <c r="IU52" s="161">
        <v>357</v>
      </c>
      <c r="IV52" s="161">
        <v>345</v>
      </c>
      <c r="IW52" s="161">
        <v>343</v>
      </c>
      <c r="IX52" s="161"/>
      <c r="IY52" s="106">
        <v>339.16666666666669</v>
      </c>
      <c r="IZ52" s="161">
        <v>214</v>
      </c>
      <c r="JA52" s="240">
        <v>32.853835849967382</v>
      </c>
      <c r="JB52" s="241">
        <v>0</v>
      </c>
      <c r="JC52" s="90">
        <v>1</v>
      </c>
      <c r="JD52" s="260">
        <v>1</v>
      </c>
      <c r="JE52" s="261">
        <v>0</v>
      </c>
      <c r="JF52" s="261"/>
      <c r="JG52" s="90">
        <v>0</v>
      </c>
      <c r="JH52" s="90">
        <v>0</v>
      </c>
      <c r="JI52" s="90">
        <v>0</v>
      </c>
      <c r="JJ52" s="90">
        <v>1</v>
      </c>
      <c r="JK52" s="61" t="s">
        <v>253</v>
      </c>
      <c r="JL52" s="283"/>
      <c r="JM52" s="198">
        <v>52</v>
      </c>
      <c r="JN52" s="244">
        <v>42290</v>
      </c>
      <c r="JO52" s="69">
        <v>43479</v>
      </c>
      <c r="JP52" s="201">
        <v>0</v>
      </c>
      <c r="JQ52" s="69">
        <v>43479</v>
      </c>
      <c r="JR52" s="245">
        <v>39</v>
      </c>
      <c r="JS52" s="243">
        <v>0</v>
      </c>
      <c r="JT52" s="69">
        <v>43479</v>
      </c>
      <c r="JU52" s="245">
        <v>39</v>
      </c>
      <c r="JV52" s="243">
        <v>0</v>
      </c>
      <c r="JW52" s="246">
        <v>43479</v>
      </c>
      <c r="JX52" s="245">
        <v>39</v>
      </c>
      <c r="JY52" s="245">
        <v>39</v>
      </c>
      <c r="JZ52" s="245">
        <v>1189</v>
      </c>
      <c r="KA52" s="247"/>
      <c r="KB52" s="245"/>
      <c r="KC52" s="248"/>
      <c r="KD52" s="63">
        <v>0</v>
      </c>
      <c r="KE52" s="263">
        <v>1</v>
      </c>
      <c r="KF52" s="263" t="s">
        <v>390</v>
      </c>
      <c r="KG52" s="250">
        <v>169.6</v>
      </c>
      <c r="KH52" s="250">
        <v>82.1</v>
      </c>
      <c r="KI52" s="321">
        <v>51.7</v>
      </c>
      <c r="KJ52" s="251">
        <v>-18.3</v>
      </c>
      <c r="KK52" s="250">
        <v>-14.7</v>
      </c>
      <c r="KL52" s="250">
        <v>54.8</v>
      </c>
      <c r="KM52" s="250">
        <v>40.299999999999997</v>
      </c>
      <c r="KN52" s="250">
        <v>6</v>
      </c>
      <c r="KO52" s="250"/>
      <c r="KP52" s="250">
        <v>0</v>
      </c>
      <c r="KQ52" s="92">
        <v>1</v>
      </c>
      <c r="KR52" s="93">
        <v>0.51239669421487599</v>
      </c>
      <c r="KS52" s="264">
        <v>53</v>
      </c>
      <c r="KT52" s="265">
        <v>50.14</v>
      </c>
      <c r="KU52" s="264">
        <v>-27.07</v>
      </c>
      <c r="KV52" s="265">
        <v>-33.700000000000003</v>
      </c>
      <c r="KW52" s="265">
        <v>-30.5</v>
      </c>
      <c r="KX52" s="265">
        <v>365</v>
      </c>
      <c r="KY52" s="265">
        <v>-25.3</v>
      </c>
      <c r="KZ52" s="265">
        <v>-22.6</v>
      </c>
      <c r="LA52" s="265">
        <v>365</v>
      </c>
      <c r="LB52" s="265">
        <v>-29.5</v>
      </c>
      <c r="LC52" s="265">
        <v>-26.5</v>
      </c>
      <c r="LD52" s="265">
        <v>365</v>
      </c>
      <c r="LE52" s="118">
        <v>42290</v>
      </c>
      <c r="LF52" s="454">
        <v>0</v>
      </c>
      <c r="LG52" s="454">
        <v>1</v>
      </c>
      <c r="LH52" s="455">
        <v>53</v>
      </c>
      <c r="LI52" s="455">
        <v>51.7</v>
      </c>
      <c r="LJ52" s="455">
        <v>-25.32</v>
      </c>
      <c r="LK52" s="455">
        <v>-30.3</v>
      </c>
      <c r="LL52" s="455">
        <v>-28.3</v>
      </c>
      <c r="LM52" s="455">
        <v>399</v>
      </c>
      <c r="LN52" s="455">
        <v>-15.4</v>
      </c>
      <c r="LO52" s="455">
        <v>-13.5</v>
      </c>
      <c r="LP52" s="455">
        <v>382</v>
      </c>
      <c r="LQ52" s="455">
        <v>-22.9</v>
      </c>
      <c r="LR52" s="455">
        <v>-20.9</v>
      </c>
      <c r="LS52" s="455">
        <v>382</v>
      </c>
      <c r="LT52" s="500">
        <v>41.56</v>
      </c>
      <c r="LU52" s="693">
        <v>-25.71</v>
      </c>
      <c r="LV52" s="500">
        <v>-24.5</v>
      </c>
      <c r="LW52" s="500">
        <v>1</v>
      </c>
      <c r="LX52" s="500">
        <v>-23.7</v>
      </c>
      <c r="LY52" s="500">
        <v>1</v>
      </c>
      <c r="LZ52" s="690">
        <v>63.882202999999997</v>
      </c>
      <c r="MA52" s="455"/>
      <c r="MC52" s="253"/>
      <c r="MD52" s="274"/>
      <c r="ME52" s="581">
        <v>52</v>
      </c>
      <c r="MF52" s="135">
        <v>42289</v>
      </c>
      <c r="MI52" s="584">
        <v>87.443399999999997</v>
      </c>
      <c r="MQ52" s="135"/>
      <c r="MR52" s="585"/>
      <c r="MS52" s="585"/>
      <c r="MT52" s="133">
        <v>0</v>
      </c>
      <c r="MU52" s="585"/>
      <c r="MV52" s="585"/>
      <c r="MW52" s="585"/>
      <c r="MX52" s="585"/>
      <c r="MY52" s="585"/>
      <c r="MZ52" s="238">
        <v>829</v>
      </c>
      <c r="NA52" s="585"/>
      <c r="NB52" s="238">
        <v>6</v>
      </c>
      <c r="ND52" s="876" t="s">
        <v>64</v>
      </c>
      <c r="NE52" s="877" t="s">
        <v>64</v>
      </c>
      <c r="NF52" s="877" t="s">
        <v>64</v>
      </c>
      <c r="NG52" s="877" t="s">
        <v>64</v>
      </c>
      <c r="NH52" s="877" t="s">
        <v>64</v>
      </c>
      <c r="NI52" s="877" t="s">
        <v>64</v>
      </c>
      <c r="NJ52" s="877" t="s">
        <v>64</v>
      </c>
      <c r="NK52" s="877" t="s">
        <v>64</v>
      </c>
      <c r="NL52" s="877" t="s">
        <v>64</v>
      </c>
      <c r="NM52" s="877" t="s">
        <v>64</v>
      </c>
      <c r="NN52" s="877" t="s">
        <v>64</v>
      </c>
      <c r="NO52" s="877" t="s">
        <v>64</v>
      </c>
      <c r="NP52" s="877" t="s">
        <v>64</v>
      </c>
      <c r="NQ52" s="877" t="s">
        <v>64</v>
      </c>
      <c r="NR52" s="877" t="s">
        <v>64</v>
      </c>
      <c r="NS52" s="877" t="s">
        <v>64</v>
      </c>
      <c r="NT52" s="877" t="s">
        <v>64</v>
      </c>
      <c r="NU52" s="877" t="s">
        <v>64</v>
      </c>
      <c r="NV52" s="877" t="s">
        <v>64</v>
      </c>
      <c r="NW52" s="877" t="s">
        <v>64</v>
      </c>
      <c r="NX52" s="877" t="s">
        <v>64</v>
      </c>
      <c r="NY52" s="877" t="s">
        <v>64</v>
      </c>
      <c r="NZ52" s="877" t="s">
        <v>64</v>
      </c>
      <c r="OA52" s="877" t="s">
        <v>64</v>
      </c>
      <c r="OB52" s="877" t="s">
        <v>64</v>
      </c>
      <c r="OC52" s="877" t="s">
        <v>64</v>
      </c>
      <c r="OD52" s="877" t="s">
        <v>64</v>
      </c>
      <c r="OE52" s="877" t="s">
        <v>64</v>
      </c>
      <c r="OF52" s="877" t="s">
        <v>64</v>
      </c>
      <c r="OG52" s="877" t="s">
        <v>64</v>
      </c>
      <c r="OH52" s="877" t="s">
        <v>64</v>
      </c>
      <c r="OI52" s="877" t="s">
        <v>64</v>
      </c>
      <c r="OJ52" s="877" t="s">
        <v>64</v>
      </c>
      <c r="OK52" s="877" t="s">
        <v>64</v>
      </c>
      <c r="OL52" s="877" t="s">
        <v>64</v>
      </c>
    </row>
    <row r="53" spans="1:402" s="221" customFormat="1" ht="15.75" customHeight="1" x14ac:dyDescent="0.25">
      <c r="A53" s="274">
        <v>52</v>
      </c>
      <c r="B53" s="221">
        <v>0</v>
      </c>
      <c r="C53" s="221">
        <v>1</v>
      </c>
      <c r="D53" s="206">
        <v>2</v>
      </c>
      <c r="E53" s="274">
        <v>53</v>
      </c>
      <c r="F53" s="880">
        <v>53</v>
      </c>
      <c r="G53" s="883"/>
      <c r="H53" s="232" t="s">
        <v>663</v>
      </c>
      <c r="I53" s="644" t="s">
        <v>664</v>
      </c>
      <c r="J53" s="319">
        <v>10760</v>
      </c>
      <c r="K53" s="256">
        <v>85</v>
      </c>
      <c r="L53" s="342">
        <v>68</v>
      </c>
      <c r="M53" s="342">
        <v>161</v>
      </c>
      <c r="N53" s="342">
        <v>26.23355580417422</v>
      </c>
      <c r="O53" s="210">
        <v>1.7184281235627026</v>
      </c>
      <c r="P53" s="208">
        <v>1</v>
      </c>
      <c r="Q53" s="61">
        <v>120</v>
      </c>
      <c r="R53" s="61">
        <v>80</v>
      </c>
      <c r="S53" s="61">
        <v>1</v>
      </c>
      <c r="T53" s="62">
        <v>2</v>
      </c>
      <c r="U53" s="325">
        <v>0</v>
      </c>
      <c r="V53" s="325"/>
      <c r="W53" s="325">
        <v>1</v>
      </c>
      <c r="X53" s="335">
        <v>1</v>
      </c>
      <c r="Y53" s="325">
        <v>1</v>
      </c>
      <c r="Z53" s="325">
        <v>0</v>
      </c>
      <c r="AA53" s="329">
        <v>0</v>
      </c>
      <c r="AB53" s="328">
        <v>0</v>
      </c>
      <c r="AC53" s="61"/>
      <c r="AD53" s="61"/>
      <c r="AE53" s="61"/>
      <c r="AF53" s="592">
        <v>94</v>
      </c>
      <c r="AG53" s="602">
        <v>1.28</v>
      </c>
      <c r="AH53" s="603">
        <v>40</v>
      </c>
      <c r="AI53" s="603">
        <v>0</v>
      </c>
      <c r="AJ53" s="602">
        <v>13</v>
      </c>
      <c r="AK53" s="604">
        <v>40</v>
      </c>
      <c r="AL53" s="604"/>
      <c r="AM53" s="605">
        <v>4119</v>
      </c>
      <c r="AN53" s="214">
        <v>8.323365694436081</v>
      </c>
      <c r="AO53" s="212">
        <v>233</v>
      </c>
      <c r="AP53" s="212">
        <v>143</v>
      </c>
      <c r="AQ53" s="212">
        <v>46</v>
      </c>
      <c r="AR53" s="212">
        <v>218</v>
      </c>
      <c r="AS53" s="215">
        <v>2.97</v>
      </c>
      <c r="AT53" s="212">
        <v>500</v>
      </c>
      <c r="AU53" s="556">
        <v>42080</v>
      </c>
      <c r="AV53" s="557">
        <v>42080</v>
      </c>
      <c r="AW53" s="211">
        <v>1.28</v>
      </c>
      <c r="AX53" s="211">
        <v>75</v>
      </c>
      <c r="AY53" s="211">
        <v>3.8</v>
      </c>
      <c r="AZ53" s="602">
        <v>145</v>
      </c>
      <c r="BA53" s="558">
        <v>42080</v>
      </c>
      <c r="BB53" s="65">
        <v>47.05</v>
      </c>
      <c r="BC53" s="217">
        <v>883</v>
      </c>
      <c r="BD53" s="66">
        <v>47.05</v>
      </c>
      <c r="BE53" s="218">
        <v>89.292289901862063</v>
      </c>
      <c r="BF53" s="66">
        <v>59.08</v>
      </c>
      <c r="BG53" s="68">
        <v>1.6725596277632757</v>
      </c>
      <c r="BH53" s="219">
        <v>1.6725596277632757</v>
      </c>
      <c r="BI53" s="219">
        <v>1.9508139605947494</v>
      </c>
      <c r="BJ53" s="219">
        <v>1.7714404866399118</v>
      </c>
      <c r="BK53" s="66">
        <v>2.76</v>
      </c>
      <c r="BL53" s="66">
        <v>1.41</v>
      </c>
      <c r="BM53" s="66">
        <v>64</v>
      </c>
      <c r="BN53" s="66">
        <v>1.1499999999999999</v>
      </c>
      <c r="BO53" s="571">
        <v>4906</v>
      </c>
      <c r="BP53" s="66">
        <v>59</v>
      </c>
      <c r="BQ53" s="66">
        <v>568</v>
      </c>
      <c r="BR53" s="66">
        <v>49</v>
      </c>
      <c r="BS53" s="66">
        <v>30</v>
      </c>
      <c r="BT53" s="69">
        <v>41452</v>
      </c>
      <c r="BU53" s="61" t="s">
        <v>665</v>
      </c>
      <c r="BV53" s="61">
        <v>0</v>
      </c>
      <c r="BW53" s="61"/>
      <c r="BX53" s="61"/>
      <c r="BY53" s="61"/>
      <c r="BZ53" s="61"/>
      <c r="CA53" s="61">
        <v>0</v>
      </c>
      <c r="CB53" s="61"/>
      <c r="CC53" s="208">
        <v>1</v>
      </c>
      <c r="CD53" s="220">
        <v>1</v>
      </c>
      <c r="CE53" s="220">
        <v>0</v>
      </c>
      <c r="CF53" s="220">
        <v>0</v>
      </c>
      <c r="CG53" s="220">
        <v>1</v>
      </c>
      <c r="CH53" s="220">
        <v>0</v>
      </c>
      <c r="CI53" s="220"/>
      <c r="CJ53" s="114">
        <v>1</v>
      </c>
      <c r="CK53" s="114">
        <v>0</v>
      </c>
      <c r="CL53" s="114">
        <v>0</v>
      </c>
      <c r="CM53" s="114">
        <v>1</v>
      </c>
      <c r="CN53" s="114">
        <v>1</v>
      </c>
      <c r="CO53" s="114">
        <v>0</v>
      </c>
      <c r="CP53" s="326">
        <v>1</v>
      </c>
      <c r="CQ53" s="326">
        <v>1</v>
      </c>
      <c r="CR53" s="326">
        <v>0</v>
      </c>
      <c r="CS53" s="326">
        <v>1</v>
      </c>
      <c r="CT53" s="326"/>
      <c r="CU53" s="326"/>
      <c r="CV53" s="299"/>
      <c r="CW53" s="299"/>
      <c r="CX53" s="299"/>
      <c r="CY53" s="299"/>
      <c r="DE53" s="61">
        <v>1</v>
      </c>
      <c r="DF53" s="90">
        <v>1</v>
      </c>
      <c r="DG53" s="69">
        <v>41453</v>
      </c>
      <c r="DH53" s="61">
        <v>0</v>
      </c>
      <c r="DI53" s="61"/>
      <c r="DJ53" s="90">
        <v>0</v>
      </c>
      <c r="DK53" s="90"/>
      <c r="DL53" s="90"/>
      <c r="DM53" s="61"/>
      <c r="DN53" s="254">
        <v>1</v>
      </c>
      <c r="DO53" s="208">
        <v>1</v>
      </c>
      <c r="DP53" s="208">
        <v>0</v>
      </c>
      <c r="DQ53" s="208">
        <v>0</v>
      </c>
      <c r="DR53" s="208">
        <v>1</v>
      </c>
      <c r="DS53" s="212">
        <v>1</v>
      </c>
      <c r="DT53" s="208">
        <v>1</v>
      </c>
      <c r="DU53" s="208">
        <v>0</v>
      </c>
      <c r="DV53" s="208" t="s">
        <v>622</v>
      </c>
      <c r="DW53" s="208">
        <v>0</v>
      </c>
      <c r="DX53" s="208">
        <v>1</v>
      </c>
      <c r="DY53" s="206">
        <v>0</v>
      </c>
      <c r="EB53" s="223"/>
      <c r="EC53" s="223"/>
      <c r="ED53" s="223"/>
      <c r="EE53" s="223"/>
      <c r="EG53" s="258">
        <v>42080</v>
      </c>
      <c r="EH53" s="133">
        <v>1.8</v>
      </c>
      <c r="EI53" s="225">
        <v>110</v>
      </c>
      <c r="EJ53" s="225">
        <v>70</v>
      </c>
      <c r="EK53" s="225">
        <v>118</v>
      </c>
      <c r="EL53" s="225">
        <v>104</v>
      </c>
      <c r="EM53" s="225">
        <v>52</v>
      </c>
      <c r="EN53" s="133" t="s">
        <v>666</v>
      </c>
      <c r="EO53" s="222">
        <v>53</v>
      </c>
      <c r="EP53" s="135">
        <v>42080</v>
      </c>
      <c r="EQ53" s="136" t="s">
        <v>383</v>
      </c>
      <c r="ER53" s="61">
        <v>120</v>
      </c>
      <c r="ES53" s="61">
        <v>80</v>
      </c>
      <c r="ET53" s="61">
        <v>66</v>
      </c>
      <c r="EU53" s="61">
        <v>0</v>
      </c>
      <c r="EV53" s="61"/>
      <c r="EW53" s="61">
        <v>11</v>
      </c>
      <c r="EX53" s="61">
        <v>15</v>
      </c>
      <c r="EY53" s="61">
        <v>49</v>
      </c>
      <c r="EZ53" s="61">
        <v>30</v>
      </c>
      <c r="FA53" s="61">
        <v>20</v>
      </c>
      <c r="FB53" s="61">
        <v>22</v>
      </c>
      <c r="FC53" s="61">
        <v>36</v>
      </c>
      <c r="FD53" s="61">
        <v>22</v>
      </c>
      <c r="FE53" s="61">
        <v>35</v>
      </c>
      <c r="FF53" s="61">
        <v>70</v>
      </c>
      <c r="FG53" s="61">
        <v>310</v>
      </c>
      <c r="FH53" s="91">
        <v>70</v>
      </c>
      <c r="FI53" s="91">
        <v>310</v>
      </c>
      <c r="FJ53" s="227">
        <v>86.65</v>
      </c>
      <c r="FK53" s="227">
        <v>50.42398853456514</v>
      </c>
      <c r="FL53" s="228">
        <v>127.94999999999999</v>
      </c>
      <c r="FM53" s="228">
        <v>67.8</v>
      </c>
      <c r="FN53" s="228">
        <v>74.457580300030102</v>
      </c>
      <c r="FO53" s="228">
        <v>39.454661542337178</v>
      </c>
      <c r="FP53" s="228">
        <v>47.010550996482998</v>
      </c>
      <c r="FQ53" s="228"/>
      <c r="FR53" s="193">
        <v>1</v>
      </c>
      <c r="FS53" s="230">
        <v>93.3</v>
      </c>
      <c r="FT53" s="230">
        <v>61.2</v>
      </c>
      <c r="FU53" s="230">
        <v>120</v>
      </c>
      <c r="FV53" s="229">
        <v>3.05</v>
      </c>
      <c r="FW53" s="229">
        <v>3.9</v>
      </c>
      <c r="FX53" s="229">
        <v>30.590163934426229</v>
      </c>
      <c r="FY53" s="229">
        <v>1.5245098039215685</v>
      </c>
      <c r="FZ53" s="133">
        <v>34.299999999999997</v>
      </c>
      <c r="GA53" s="129">
        <v>16.3</v>
      </c>
      <c r="GB53" s="238">
        <v>6.5</v>
      </c>
      <c r="GC53" s="238">
        <v>3.9</v>
      </c>
      <c r="GD53" s="238">
        <v>127.9</v>
      </c>
      <c r="GE53" s="238">
        <v>92.1</v>
      </c>
      <c r="GF53" s="238">
        <v>28.2</v>
      </c>
      <c r="GG53" s="133">
        <v>1</v>
      </c>
      <c r="GH53" s="133">
        <v>1</v>
      </c>
      <c r="GI53" s="133">
        <v>1</v>
      </c>
      <c r="GJ53" s="133">
        <v>1</v>
      </c>
      <c r="GK53" s="231">
        <v>34</v>
      </c>
      <c r="GL53" s="133">
        <v>0</v>
      </c>
      <c r="GM53" s="133">
        <v>1</v>
      </c>
      <c r="GN53" s="133" t="s">
        <v>464</v>
      </c>
      <c r="GO53" s="133">
        <v>0</v>
      </c>
      <c r="GP53" s="61">
        <v>56.8</v>
      </c>
      <c r="GQ53" s="106">
        <v>33.053462767031732</v>
      </c>
      <c r="GR53" s="111">
        <v>0.50909090909090915</v>
      </c>
      <c r="GS53" s="61">
        <v>0</v>
      </c>
      <c r="GT53" s="111">
        <v>1</v>
      </c>
      <c r="GU53" s="62">
        <v>1</v>
      </c>
      <c r="GV53" s="106">
        <v>7.5</v>
      </c>
      <c r="GW53" s="61">
        <v>1</v>
      </c>
      <c r="GX53" s="106">
        <v>19</v>
      </c>
      <c r="GY53" s="61">
        <v>0</v>
      </c>
      <c r="GZ53" s="745">
        <v>39</v>
      </c>
      <c r="HA53" s="133">
        <v>9.5</v>
      </c>
      <c r="HB53" s="133">
        <v>0.56999999999999995</v>
      </c>
      <c r="HC53" s="269">
        <v>0</v>
      </c>
      <c r="HD53" s="236"/>
      <c r="HE53" s="236"/>
      <c r="HF53" s="270"/>
      <c r="HG53" s="273"/>
      <c r="HH53" s="270"/>
      <c r="HI53" s="273"/>
      <c r="HJ53" s="270"/>
      <c r="HK53" s="273"/>
      <c r="HL53" s="270"/>
      <c r="HM53" s="236"/>
      <c r="HN53" s="271"/>
      <c r="HO53" s="271"/>
      <c r="HP53" s="273"/>
      <c r="HQ53" s="270"/>
      <c r="HR53" s="273"/>
      <c r="HS53" s="270"/>
      <c r="HT53" s="273"/>
      <c r="HU53" s="270"/>
      <c r="HV53" s="273"/>
      <c r="HW53" s="144"/>
      <c r="HX53" s="237"/>
      <c r="HY53" s="238"/>
      <c r="HZ53" s="237"/>
      <c r="IA53" s="237"/>
      <c r="IB53" s="237"/>
      <c r="IC53" s="237"/>
      <c r="ID53" s="237"/>
      <c r="IE53" s="237"/>
      <c r="IF53" s="237"/>
      <c r="IG53" s="103"/>
      <c r="IH53" s="161"/>
      <c r="II53" s="161"/>
      <c r="IJ53" s="161"/>
      <c r="IK53" s="161"/>
      <c r="IL53" s="161"/>
      <c r="IM53" s="161"/>
      <c r="IN53" s="161"/>
      <c r="IO53" s="161"/>
      <c r="IP53" s="106"/>
      <c r="IQ53" s="161"/>
      <c r="IR53" s="161"/>
      <c r="IS53" s="161"/>
      <c r="IT53" s="161"/>
      <c r="IU53" s="161"/>
      <c r="IV53" s="161"/>
      <c r="IW53" s="161"/>
      <c r="IX53" s="161"/>
      <c r="IY53" s="106"/>
      <c r="IZ53" s="161"/>
      <c r="JA53" s="240"/>
      <c r="JB53" s="241"/>
      <c r="JC53" s="90">
        <v>0</v>
      </c>
      <c r="JD53" s="320"/>
      <c r="JE53" s="280"/>
      <c r="JF53" s="280"/>
      <c r="JG53" s="90"/>
      <c r="JH53" s="90"/>
      <c r="JI53" s="90"/>
      <c r="JJ53" s="90"/>
      <c r="JK53" s="61"/>
      <c r="JL53" s="283"/>
      <c r="JM53" s="243">
        <v>53</v>
      </c>
      <c r="JN53" s="244">
        <v>42080</v>
      </c>
      <c r="JO53" s="69">
        <v>43231</v>
      </c>
      <c r="JP53" s="201">
        <v>0</v>
      </c>
      <c r="JQ53" s="69">
        <v>43231</v>
      </c>
      <c r="JR53" s="245">
        <v>37</v>
      </c>
      <c r="JS53" s="243">
        <v>1</v>
      </c>
      <c r="JT53" s="69">
        <v>42214</v>
      </c>
      <c r="JU53" s="245">
        <v>4</v>
      </c>
      <c r="JV53" s="243">
        <v>1</v>
      </c>
      <c r="JW53" s="246">
        <v>42214</v>
      </c>
      <c r="JX53" s="245">
        <v>4</v>
      </c>
      <c r="JY53" s="245">
        <v>37</v>
      </c>
      <c r="JZ53" s="245">
        <v>1151</v>
      </c>
      <c r="KA53" s="247"/>
      <c r="KB53" s="245"/>
      <c r="KC53" s="248"/>
      <c r="KD53" s="63">
        <v>0</v>
      </c>
      <c r="KE53" s="263">
        <v>1</v>
      </c>
      <c r="KF53" s="263" t="s">
        <v>390</v>
      </c>
      <c r="KG53" s="250">
        <v>128.05000000000001</v>
      </c>
      <c r="KH53" s="250">
        <v>73.62</v>
      </c>
      <c r="KI53" s="250">
        <v>42.44</v>
      </c>
      <c r="KJ53" s="251">
        <v>-12.97</v>
      </c>
      <c r="KK53" s="250">
        <v>-10.7</v>
      </c>
      <c r="KL53" s="250">
        <v>48.9</v>
      </c>
      <c r="KM53" s="250">
        <v>16</v>
      </c>
      <c r="KN53" s="250">
        <v>5.7</v>
      </c>
      <c r="KO53" s="250"/>
      <c r="KP53" s="250">
        <v>1</v>
      </c>
      <c r="KQ53" s="92"/>
      <c r="KR53" s="93">
        <v>0.50909090909090915</v>
      </c>
      <c r="KS53" s="264">
        <v>47</v>
      </c>
      <c r="KT53" s="265">
        <v>46.84</v>
      </c>
      <c r="KU53" s="264">
        <v>-20.93</v>
      </c>
      <c r="KV53" s="265">
        <v>-24.9</v>
      </c>
      <c r="KW53" s="265">
        <v>-24</v>
      </c>
      <c r="KX53" s="265">
        <v>261</v>
      </c>
      <c r="KY53" s="265">
        <v>-11</v>
      </c>
      <c r="KZ53" s="265">
        <v>-8.9</v>
      </c>
      <c r="LA53" s="265">
        <v>261</v>
      </c>
      <c r="LB53" s="265">
        <v>-17.899999999999999</v>
      </c>
      <c r="LC53" s="265">
        <v>-16.399999999999999</v>
      </c>
      <c r="LD53" s="265">
        <v>261</v>
      </c>
      <c r="LE53" s="118">
        <v>42080</v>
      </c>
      <c r="LF53" s="454">
        <v>0</v>
      </c>
      <c r="LG53" s="454"/>
      <c r="LH53" s="455">
        <v>47</v>
      </c>
      <c r="LI53" s="455">
        <v>53.57</v>
      </c>
      <c r="LJ53" s="455">
        <v>-25.16</v>
      </c>
      <c r="LK53" s="455">
        <v>-28.3</v>
      </c>
      <c r="LL53" s="455">
        <v>-27</v>
      </c>
      <c r="LM53" s="455">
        <v>241</v>
      </c>
      <c r="LN53" s="455">
        <v>-14.6</v>
      </c>
      <c r="LO53" s="455">
        <v>-11.9</v>
      </c>
      <c r="LP53" s="455">
        <v>241</v>
      </c>
      <c r="LQ53" s="455">
        <v>-21.4</v>
      </c>
      <c r="LR53" s="455">
        <v>-19.5</v>
      </c>
      <c r="LS53" s="455">
        <v>241</v>
      </c>
      <c r="LT53" s="500">
        <v>55.5</v>
      </c>
      <c r="LU53" s="693">
        <v>-25.51</v>
      </c>
      <c r="LV53" s="500">
        <v>0</v>
      </c>
      <c r="LW53" s="500">
        <v>0</v>
      </c>
      <c r="LX53" s="500">
        <v>0</v>
      </c>
      <c r="LY53" s="500">
        <v>0</v>
      </c>
      <c r="LZ53" s="690"/>
      <c r="MA53" s="455"/>
      <c r="MC53" s="253"/>
      <c r="MD53" s="274"/>
      <c r="ME53" s="581">
        <v>53</v>
      </c>
      <c r="MF53" s="135">
        <v>42080</v>
      </c>
      <c r="MI53" s="584">
        <v>56.748699999999999</v>
      </c>
      <c r="MQ53" s="135"/>
      <c r="MR53" s="585"/>
      <c r="MS53" s="585"/>
      <c r="MT53" s="133">
        <v>0</v>
      </c>
      <c r="MU53" s="585"/>
      <c r="MV53" s="585"/>
      <c r="MW53" s="585"/>
      <c r="MX53" s="585"/>
      <c r="MY53" s="585"/>
      <c r="MZ53" s="238">
        <v>4119</v>
      </c>
      <c r="NA53" s="585"/>
      <c r="NB53" s="238">
        <v>7</v>
      </c>
      <c r="ND53" s="876">
        <v>53</v>
      </c>
      <c r="NE53" s="877">
        <v>8.7030383889864193</v>
      </c>
      <c r="NF53" s="877">
        <v>7.6678921252302299</v>
      </c>
      <c r="NG53" s="877">
        <v>4.7532836164608803</v>
      </c>
      <c r="NH53" s="877">
        <v>1.5704629310260401</v>
      </c>
      <c r="NI53" s="877">
        <v>8.0831601705483909</v>
      </c>
      <c r="NJ53" s="877">
        <v>4.9514012916743102</v>
      </c>
      <c r="NK53" s="877">
        <v>9.1107181935506407</v>
      </c>
      <c r="NL53" s="877">
        <v>7.6611367574453997</v>
      </c>
      <c r="NM53" s="877">
        <v>6.1255684517780304</v>
      </c>
      <c r="NN53" s="877">
        <v>1.1505596765753801</v>
      </c>
      <c r="NO53" s="877">
        <v>6.0654430629374296</v>
      </c>
      <c r="NP53" s="877">
        <v>6.4024152168243997</v>
      </c>
      <c r="NQ53" s="877">
        <v>7.5625477241991197</v>
      </c>
      <c r="NR53" s="877">
        <v>4.3603642765434696</v>
      </c>
      <c r="NS53" s="877">
        <v>5.8081275874554699</v>
      </c>
      <c r="NT53" s="877">
        <v>7.6564963705534996</v>
      </c>
      <c r="NU53" s="877">
        <v>5.9231491804723104</v>
      </c>
      <c r="NV53" s="877">
        <v>6.2414588712746504</v>
      </c>
      <c r="NW53" s="877">
        <v>5.5150690140322398</v>
      </c>
      <c r="NX53" s="877">
        <v>5.78607355157855</v>
      </c>
      <c r="NY53" s="877">
        <v>7.8762099575137503</v>
      </c>
      <c r="NZ53" s="877">
        <v>3.7246502717329699</v>
      </c>
      <c r="OA53" s="877">
        <v>9.81528721969282</v>
      </c>
      <c r="OB53" s="877">
        <v>1.52105073690096</v>
      </c>
      <c r="OC53" s="877">
        <v>5.6539198731194196</v>
      </c>
      <c r="OD53" s="877">
        <v>7.2134444951050503</v>
      </c>
      <c r="OE53" s="877">
        <v>5.3586072491178101</v>
      </c>
      <c r="OF53" s="877">
        <v>10.611532049728201</v>
      </c>
      <c r="OG53" s="877">
        <v>3.3812833725037801</v>
      </c>
      <c r="OH53" s="877">
        <v>8.2160182654888398</v>
      </c>
      <c r="OI53" s="877">
        <v>4.5855634984556897</v>
      </c>
      <c r="OJ53" s="877">
        <v>2.3955137842393901</v>
      </c>
      <c r="OK53" s="877">
        <v>1.9292696013864501</v>
      </c>
      <c r="OL53" s="877">
        <v>8.2942364827918595</v>
      </c>
    </row>
    <row r="54" spans="1:402" s="221" customFormat="1" x14ac:dyDescent="0.25">
      <c r="A54" s="221">
        <v>53</v>
      </c>
      <c r="B54" s="274">
        <v>0</v>
      </c>
      <c r="C54" s="221">
        <v>1</v>
      </c>
      <c r="D54" s="206">
        <v>2</v>
      </c>
      <c r="E54" s="267">
        <v>54</v>
      </c>
      <c r="F54" s="880">
        <v>54</v>
      </c>
      <c r="G54" s="883"/>
      <c r="H54" s="639" t="s">
        <v>667</v>
      </c>
      <c r="I54" s="644" t="s">
        <v>668</v>
      </c>
      <c r="J54" s="318">
        <v>14899</v>
      </c>
      <c r="K54" s="256">
        <v>75</v>
      </c>
      <c r="L54" s="342">
        <v>71</v>
      </c>
      <c r="M54" s="342">
        <v>170</v>
      </c>
      <c r="N54" s="342">
        <v>24.567474048442911</v>
      </c>
      <c r="O54" s="210">
        <v>1.8206505215002213</v>
      </c>
      <c r="P54" s="208">
        <v>0</v>
      </c>
      <c r="Q54" s="61">
        <v>120</v>
      </c>
      <c r="R54" s="61">
        <v>60</v>
      </c>
      <c r="S54" s="61">
        <v>0</v>
      </c>
      <c r="T54" s="62">
        <v>4</v>
      </c>
      <c r="U54" s="331">
        <v>1</v>
      </c>
      <c r="V54" s="331">
        <v>2</v>
      </c>
      <c r="W54" s="114">
        <v>1</v>
      </c>
      <c r="X54" s="335">
        <v>1</v>
      </c>
      <c r="Y54" s="114">
        <v>0</v>
      </c>
      <c r="Z54" s="114">
        <v>0</v>
      </c>
      <c r="AA54" s="329">
        <v>1</v>
      </c>
      <c r="AB54" s="328">
        <v>0</v>
      </c>
      <c r="AC54" s="61"/>
      <c r="AD54" s="61"/>
      <c r="AE54" s="61"/>
      <c r="AF54" s="592">
        <v>246</v>
      </c>
      <c r="AG54" s="602">
        <v>1.71</v>
      </c>
      <c r="AH54" s="603">
        <v>39</v>
      </c>
      <c r="AI54" s="603">
        <v>0</v>
      </c>
      <c r="AJ54" s="602">
        <v>7.1</v>
      </c>
      <c r="AK54" s="603">
        <v>22</v>
      </c>
      <c r="AL54" s="603"/>
      <c r="AM54" s="605">
        <v>3560</v>
      </c>
      <c r="AN54" s="214">
        <v>8.1775158238460754</v>
      </c>
      <c r="AO54" s="212">
        <v>116</v>
      </c>
      <c r="AP54" s="212">
        <v>22</v>
      </c>
      <c r="AQ54" s="212">
        <v>68</v>
      </c>
      <c r="AR54" s="212">
        <v>129</v>
      </c>
      <c r="AS54" s="215">
        <v>1.9</v>
      </c>
      <c r="AT54" s="212">
        <v>71</v>
      </c>
      <c r="AU54" s="556">
        <v>42317</v>
      </c>
      <c r="AV54" s="557">
        <v>42311</v>
      </c>
      <c r="AW54" s="211">
        <v>1.71</v>
      </c>
      <c r="AX54" s="211">
        <v>67</v>
      </c>
      <c r="AY54" s="211"/>
      <c r="AZ54" s="602">
        <v>141</v>
      </c>
      <c r="BA54" s="558">
        <v>42318</v>
      </c>
      <c r="BB54" s="65">
        <v>33.020000000000003</v>
      </c>
      <c r="BC54" s="217">
        <v>565</v>
      </c>
      <c r="BD54" s="66">
        <v>33.020000000000003</v>
      </c>
      <c r="BE54" s="218">
        <v>769.16672766433214</v>
      </c>
      <c r="BF54" s="66">
        <v>106.7</v>
      </c>
      <c r="BG54" s="68">
        <v>1.5187770689267748</v>
      </c>
      <c r="BH54" s="219">
        <v>1.5187770689267748</v>
      </c>
      <c r="BI54" s="219">
        <v>2.8860204894193902</v>
      </c>
      <c r="BJ54" s="219">
        <v>2.0281644194244701</v>
      </c>
      <c r="BK54" s="66">
        <v>2.41</v>
      </c>
      <c r="BL54" s="66">
        <v>1.38</v>
      </c>
      <c r="BM54" s="66">
        <v>67</v>
      </c>
      <c r="BN54" s="66">
        <v>1.1200000000000001</v>
      </c>
      <c r="BO54" s="571">
        <v>1138</v>
      </c>
      <c r="BP54" s="66">
        <v>60</v>
      </c>
      <c r="BQ54" s="66">
        <v>59</v>
      </c>
      <c r="BR54" s="66">
        <v>33</v>
      </c>
      <c r="BS54" s="66">
        <v>40</v>
      </c>
      <c r="BT54" s="69">
        <v>42311</v>
      </c>
      <c r="BU54" s="61" t="s">
        <v>669</v>
      </c>
      <c r="BV54" s="61">
        <v>0</v>
      </c>
      <c r="BW54" s="61">
        <v>1</v>
      </c>
      <c r="BX54" s="61"/>
      <c r="BY54" s="61">
        <v>0</v>
      </c>
      <c r="BZ54" s="61"/>
      <c r="CA54" s="61"/>
      <c r="CB54" s="61"/>
      <c r="CC54" s="208">
        <v>0</v>
      </c>
      <c r="CD54" s="220">
        <v>0</v>
      </c>
      <c r="CE54" s="220">
        <v>0</v>
      </c>
      <c r="CF54" s="220">
        <v>0</v>
      </c>
      <c r="CG54" s="220">
        <v>0</v>
      </c>
      <c r="CH54" s="220">
        <v>0</v>
      </c>
      <c r="CI54" s="220">
        <v>1</v>
      </c>
      <c r="CJ54" s="114">
        <v>0</v>
      </c>
      <c r="CK54" s="114">
        <v>0</v>
      </c>
      <c r="CL54" s="114">
        <v>0</v>
      </c>
      <c r="CM54" s="114">
        <v>1</v>
      </c>
      <c r="CN54" s="114">
        <v>1</v>
      </c>
      <c r="CO54" s="114">
        <v>0</v>
      </c>
      <c r="CP54" s="326">
        <v>1</v>
      </c>
      <c r="CQ54" s="326">
        <v>1</v>
      </c>
      <c r="CR54" s="326">
        <v>0</v>
      </c>
      <c r="CS54" s="326">
        <v>0</v>
      </c>
      <c r="CT54" s="326">
        <v>1</v>
      </c>
      <c r="CU54" s="326">
        <v>1</v>
      </c>
      <c r="CV54" s="299"/>
      <c r="CW54" s="299"/>
      <c r="CX54" s="299"/>
      <c r="CY54" s="299"/>
      <c r="DE54" s="61">
        <v>1</v>
      </c>
      <c r="DF54" s="90">
        <v>1</v>
      </c>
      <c r="DG54" s="69">
        <v>42247</v>
      </c>
      <c r="DH54" s="61">
        <v>1</v>
      </c>
      <c r="DI54" s="61" t="s">
        <v>670</v>
      </c>
      <c r="DJ54" s="90">
        <v>1</v>
      </c>
      <c r="DK54" s="90">
        <v>1</v>
      </c>
      <c r="DL54" s="90">
        <v>1</v>
      </c>
      <c r="DM54" s="90" t="s">
        <v>671</v>
      </c>
      <c r="DN54" s="315">
        <v>1</v>
      </c>
      <c r="DO54" s="208">
        <v>0</v>
      </c>
      <c r="DP54" s="208">
        <v>1</v>
      </c>
      <c r="DQ54" s="208">
        <v>0</v>
      </c>
      <c r="DR54" s="208">
        <v>2</v>
      </c>
      <c r="DS54" s="212">
        <v>1</v>
      </c>
      <c r="DT54" s="208">
        <v>2</v>
      </c>
      <c r="DU54" s="208">
        <v>0</v>
      </c>
      <c r="DV54" s="208">
        <v>0</v>
      </c>
      <c r="DW54" s="208">
        <v>1</v>
      </c>
      <c r="DX54" s="208">
        <v>0</v>
      </c>
      <c r="DY54" s="206">
        <v>0</v>
      </c>
      <c r="EB54" s="223">
        <v>1</v>
      </c>
      <c r="EC54" s="223">
        <v>2</v>
      </c>
      <c r="ED54" s="223">
        <v>39</v>
      </c>
      <c r="EE54" s="223"/>
      <c r="EG54" s="258">
        <v>42314</v>
      </c>
      <c r="EH54" s="133">
        <v>1.05</v>
      </c>
      <c r="EI54" s="225">
        <v>41</v>
      </c>
      <c r="EJ54" s="225">
        <v>41</v>
      </c>
      <c r="EK54" s="225">
        <v>73</v>
      </c>
      <c r="EL54" s="225">
        <v>94</v>
      </c>
      <c r="EM54" s="225">
        <v>38</v>
      </c>
      <c r="EN54" s="133" t="s">
        <v>672</v>
      </c>
      <c r="EO54" s="259">
        <v>54</v>
      </c>
      <c r="EP54" s="135">
        <v>42318</v>
      </c>
      <c r="EQ54" s="136" t="s">
        <v>415</v>
      </c>
      <c r="ER54" s="61">
        <v>120</v>
      </c>
      <c r="ES54" s="61">
        <v>60</v>
      </c>
      <c r="ET54" s="61">
        <v>60</v>
      </c>
      <c r="EU54" s="61">
        <v>0</v>
      </c>
      <c r="EV54" s="61"/>
      <c r="EW54" s="61">
        <v>8</v>
      </c>
      <c r="EX54" s="61">
        <v>7</v>
      </c>
      <c r="EY54" s="61">
        <v>45</v>
      </c>
      <c r="EZ54" s="61">
        <v>24</v>
      </c>
      <c r="FA54" s="61">
        <v>12</v>
      </c>
      <c r="FB54" s="61">
        <v>16</v>
      </c>
      <c r="FC54" s="61">
        <v>41</v>
      </c>
      <c r="FD54" s="61">
        <v>20</v>
      </c>
      <c r="FE54" s="61">
        <v>29</v>
      </c>
      <c r="FF54" s="61">
        <v>120</v>
      </c>
      <c r="FG54" s="61">
        <v>380</v>
      </c>
      <c r="FH54" s="91">
        <v>120</v>
      </c>
      <c r="FI54" s="91">
        <v>380</v>
      </c>
      <c r="FJ54" s="227">
        <v>53.9</v>
      </c>
      <c r="FK54" s="227">
        <v>29.604802988541831</v>
      </c>
      <c r="FL54" s="228">
        <v>102.25</v>
      </c>
      <c r="FM54" s="228">
        <v>41.6</v>
      </c>
      <c r="FN54" s="228">
        <v>56.161245001454589</v>
      </c>
      <c r="FO54" s="228">
        <v>22.848975961471989</v>
      </c>
      <c r="FP54" s="228">
        <v>59.315403422982882</v>
      </c>
      <c r="FQ54" s="228"/>
      <c r="FR54" s="193">
        <v>0</v>
      </c>
      <c r="FS54" s="230">
        <v>91.4</v>
      </c>
      <c r="FT54" s="230">
        <v>97.9</v>
      </c>
      <c r="FU54" s="230">
        <v>260</v>
      </c>
      <c r="FV54" s="229">
        <v>5.5</v>
      </c>
      <c r="FW54" s="229">
        <v>5.5</v>
      </c>
      <c r="FX54" s="229">
        <v>16.618181818181821</v>
      </c>
      <c r="FY54" s="229">
        <v>0.93360572012257403</v>
      </c>
      <c r="FZ54" s="133">
        <v>53.4</v>
      </c>
      <c r="GA54" s="129">
        <v>22.7</v>
      </c>
      <c r="GB54" s="238">
        <v>4.3</v>
      </c>
      <c r="GC54" s="238">
        <v>2.7</v>
      </c>
      <c r="GD54" s="238">
        <v>103.9</v>
      </c>
      <c r="GE54" s="238">
        <v>80.2</v>
      </c>
      <c r="GF54" s="238">
        <v>24.8</v>
      </c>
      <c r="GG54" s="133">
        <v>0</v>
      </c>
      <c r="GH54" s="133">
        <v>1</v>
      </c>
      <c r="GI54" s="133">
        <v>1</v>
      </c>
      <c r="GJ54" s="133">
        <v>1</v>
      </c>
      <c r="GK54" s="231">
        <v>36</v>
      </c>
      <c r="GL54" s="133">
        <v>0</v>
      </c>
      <c r="GM54" s="133">
        <v>0</v>
      </c>
      <c r="GN54" s="133">
        <v>0</v>
      </c>
      <c r="GO54" s="133">
        <v>0</v>
      </c>
      <c r="GP54" s="61">
        <v>42.7</v>
      </c>
      <c r="GQ54" s="106">
        <v>23.453155614299376</v>
      </c>
      <c r="GR54" s="111">
        <v>0.44497607655502391</v>
      </c>
      <c r="GS54" s="61">
        <v>0</v>
      </c>
      <c r="GT54" s="111">
        <v>0.47058823529411764</v>
      </c>
      <c r="GU54" s="62">
        <v>0</v>
      </c>
      <c r="GV54" s="106">
        <v>11</v>
      </c>
      <c r="GW54" s="61">
        <v>0</v>
      </c>
      <c r="GX54" s="106">
        <v>22</v>
      </c>
      <c r="GY54" s="61">
        <v>0</v>
      </c>
      <c r="GZ54" s="745">
        <v>51</v>
      </c>
      <c r="HA54" s="133">
        <v>18</v>
      </c>
      <c r="HB54" s="133">
        <v>0.43</v>
      </c>
      <c r="HC54" s="144">
        <v>1</v>
      </c>
      <c r="HD54" s="236">
        <v>80</v>
      </c>
      <c r="HE54" s="236">
        <v>84</v>
      </c>
      <c r="HF54" s="270">
        <v>46.137355306818442</v>
      </c>
      <c r="HG54" s="273">
        <v>111.336631</v>
      </c>
      <c r="HH54" s="270">
        <v>61.152115513227812</v>
      </c>
      <c r="HI54" s="273">
        <v>45.838417</v>
      </c>
      <c r="HJ54" s="270">
        <v>25.176944426560794</v>
      </c>
      <c r="HK54" s="273">
        <v>65.498214000000004</v>
      </c>
      <c r="HL54" s="270">
        <v>35.975171086667025</v>
      </c>
      <c r="HM54" s="236">
        <v>58.828989</v>
      </c>
      <c r="HN54" s="270">
        <v>3.7333980000000002</v>
      </c>
      <c r="HO54" s="270">
        <v>2.0488900000000001</v>
      </c>
      <c r="HP54" s="273">
        <v>112.49685599999999</v>
      </c>
      <c r="HQ54" s="270">
        <v>61.789374002047495</v>
      </c>
      <c r="HR54" s="273">
        <v>37.07629</v>
      </c>
      <c r="HS54" s="270">
        <v>20.364309109388564</v>
      </c>
      <c r="HT54" s="273">
        <v>75.420565999999994</v>
      </c>
      <c r="HU54" s="270">
        <v>41.425064892658931</v>
      </c>
      <c r="HV54" s="273">
        <v>67.042377000000002</v>
      </c>
      <c r="HW54" s="144">
        <v>0</v>
      </c>
      <c r="HX54" s="237">
        <v>0.75446867078275437</v>
      </c>
      <c r="HY54" s="238">
        <v>25.5</v>
      </c>
      <c r="HZ54" s="237">
        <v>5.8</v>
      </c>
      <c r="IA54" s="237">
        <v>26.6</v>
      </c>
      <c r="IB54" s="237">
        <v>6.2</v>
      </c>
      <c r="IC54" s="237">
        <v>17.100000000000001</v>
      </c>
      <c r="ID54" s="237">
        <v>4.3</v>
      </c>
      <c r="IE54" s="237">
        <v>97.924689655172401</v>
      </c>
      <c r="IF54" s="237">
        <v>53.785549999174016</v>
      </c>
      <c r="IG54" s="133"/>
      <c r="IH54" s="161">
        <v>0.32</v>
      </c>
      <c r="II54" s="61"/>
      <c r="IJ54" s="61">
        <v>1136</v>
      </c>
      <c r="IK54" s="61">
        <v>919</v>
      </c>
      <c r="IL54" s="61">
        <v>1047</v>
      </c>
      <c r="IM54" s="61">
        <v>935</v>
      </c>
      <c r="IN54" s="61">
        <v>1023</v>
      </c>
      <c r="IO54" s="61"/>
      <c r="IP54" s="106">
        <v>1012</v>
      </c>
      <c r="IQ54" s="61">
        <v>1822</v>
      </c>
      <c r="IR54" s="61"/>
      <c r="IS54" s="61"/>
      <c r="IT54" s="61"/>
      <c r="IU54" s="61">
        <v>237</v>
      </c>
      <c r="IV54" s="61">
        <v>168</v>
      </c>
      <c r="IW54" s="61">
        <v>197</v>
      </c>
      <c r="IX54" s="61"/>
      <c r="IY54" s="106">
        <v>200.66666666666666</v>
      </c>
      <c r="IZ54" s="61">
        <v>144</v>
      </c>
      <c r="JA54" s="240">
        <v>42.478716996038038</v>
      </c>
      <c r="JB54" s="241">
        <v>1</v>
      </c>
      <c r="JC54" s="90">
        <v>1</v>
      </c>
      <c r="JD54" s="260">
        <v>0</v>
      </c>
      <c r="JE54" s="261">
        <v>0</v>
      </c>
      <c r="JF54" s="261"/>
      <c r="JG54" s="90"/>
      <c r="JH54" s="90">
        <v>2</v>
      </c>
      <c r="JI54" s="90">
        <v>2</v>
      </c>
      <c r="JJ54" s="90">
        <v>1</v>
      </c>
      <c r="JK54" s="90" t="s">
        <v>671</v>
      </c>
      <c r="JL54" s="283"/>
      <c r="JM54" s="198">
        <v>54</v>
      </c>
      <c r="JN54" s="244">
        <v>42317</v>
      </c>
      <c r="JO54" s="69">
        <v>43052</v>
      </c>
      <c r="JP54" s="201">
        <v>0</v>
      </c>
      <c r="JQ54" s="69">
        <v>43052</v>
      </c>
      <c r="JR54" s="245">
        <v>24</v>
      </c>
      <c r="JS54" s="243">
        <v>1</v>
      </c>
      <c r="JT54" s="69">
        <v>42460</v>
      </c>
      <c r="JU54" s="245">
        <v>4</v>
      </c>
      <c r="JV54" s="243">
        <v>1</v>
      </c>
      <c r="JW54" s="246">
        <v>42460</v>
      </c>
      <c r="JX54" s="245">
        <v>4</v>
      </c>
      <c r="JY54" s="245">
        <v>24.16</v>
      </c>
      <c r="JZ54" s="245">
        <v>735</v>
      </c>
      <c r="KA54" s="247"/>
      <c r="KB54" s="245"/>
      <c r="KC54" s="248"/>
      <c r="KD54" s="63">
        <v>0</v>
      </c>
      <c r="KE54" s="263">
        <v>1</v>
      </c>
      <c r="KF54" s="263" t="s">
        <v>390</v>
      </c>
      <c r="KG54" s="250">
        <v>102.7</v>
      </c>
      <c r="KH54" s="250">
        <v>53.4</v>
      </c>
      <c r="KI54" s="250">
        <v>48.06</v>
      </c>
      <c r="KJ54" s="251">
        <v>-19.239999999999998</v>
      </c>
      <c r="KK54" s="250">
        <v>-16.25</v>
      </c>
      <c r="KL54" s="250">
        <v>58.24</v>
      </c>
      <c r="KM54" s="250">
        <v>23.2</v>
      </c>
      <c r="KN54" s="250">
        <v>4.3</v>
      </c>
      <c r="KO54" s="250"/>
      <c r="KP54" s="250">
        <v>0</v>
      </c>
      <c r="KQ54" s="92"/>
      <c r="KR54" s="93">
        <v>0.44497607655502391</v>
      </c>
      <c r="KS54" s="264">
        <v>65</v>
      </c>
      <c r="KT54" s="265">
        <v>59.55</v>
      </c>
      <c r="KU54" s="264">
        <v>-30.8</v>
      </c>
      <c r="KV54" s="265">
        <v>-33.1</v>
      </c>
      <c r="KW54" s="265">
        <v>-27.7</v>
      </c>
      <c r="KX54" s="265">
        <v>649</v>
      </c>
      <c r="KY54" s="265">
        <v>-27.8</v>
      </c>
      <c r="KZ54" s="265">
        <v>-25.5</v>
      </c>
      <c r="LA54" s="265">
        <v>438</v>
      </c>
      <c r="LB54" s="265">
        <v>-28.9</v>
      </c>
      <c r="LC54" s="265">
        <v>-26.6</v>
      </c>
      <c r="LD54" s="265">
        <v>438</v>
      </c>
      <c r="LE54" s="118">
        <v>42318</v>
      </c>
      <c r="LF54" s="454">
        <v>0</v>
      </c>
      <c r="LG54" s="454"/>
      <c r="LH54" s="455">
        <v>65</v>
      </c>
      <c r="LI54" s="455">
        <v>56.06</v>
      </c>
      <c r="LJ54" s="455">
        <v>-29.5</v>
      </c>
      <c r="LK54" s="455">
        <v>-32.4</v>
      </c>
      <c r="LL54" s="455">
        <v>-28.6</v>
      </c>
      <c r="LM54" s="455">
        <v>423</v>
      </c>
      <c r="LN54" s="455">
        <v>-23.6</v>
      </c>
      <c r="LO54" s="455">
        <v>-21.6</v>
      </c>
      <c r="LP54" s="455">
        <v>409</v>
      </c>
      <c r="LQ54" s="455">
        <v>-27.9</v>
      </c>
      <c r="LR54" s="455">
        <v>-25.1</v>
      </c>
      <c r="LS54" s="455">
        <v>423</v>
      </c>
      <c r="LT54" s="500">
        <v>57.11</v>
      </c>
      <c r="LU54" s="693">
        <v>-28.39</v>
      </c>
      <c r="LV54" s="500">
        <v>-16</v>
      </c>
      <c r="LW54" s="500">
        <v>1</v>
      </c>
      <c r="LX54" s="500">
        <v>-18.8</v>
      </c>
      <c r="LY54" s="500">
        <v>1</v>
      </c>
      <c r="LZ54" s="690">
        <v>67.042377000000002</v>
      </c>
      <c r="MA54" s="455"/>
      <c r="MC54" s="253">
        <v>37</v>
      </c>
      <c r="MD54" s="274"/>
      <c r="ME54" s="581">
        <v>54</v>
      </c>
      <c r="MF54" s="135">
        <v>42311</v>
      </c>
      <c r="MI54" s="584">
        <v>51.297600000000003</v>
      </c>
      <c r="MQ54" s="135">
        <v>42317</v>
      </c>
      <c r="MR54" s="238">
        <v>7.2</v>
      </c>
      <c r="MS54" s="238">
        <v>12</v>
      </c>
      <c r="MT54" s="133">
        <v>1</v>
      </c>
      <c r="MU54" s="133">
        <v>0</v>
      </c>
      <c r="MV54" s="133">
        <v>0</v>
      </c>
      <c r="MW54" s="133">
        <v>1</v>
      </c>
      <c r="MX54" s="133">
        <v>1</v>
      </c>
      <c r="MY54" s="238">
        <v>2</v>
      </c>
      <c r="MZ54" s="238">
        <v>3560</v>
      </c>
      <c r="NA54" s="133">
        <v>37</v>
      </c>
      <c r="NB54" s="238">
        <v>7</v>
      </c>
      <c r="ND54" s="876">
        <v>54</v>
      </c>
      <c r="NE54" s="877">
        <v>8.9289920403485201</v>
      </c>
      <c r="NF54" s="877">
        <v>7.8922088559477697</v>
      </c>
      <c r="NG54" s="877">
        <v>5.6920923754275696</v>
      </c>
      <c r="NH54" s="877">
        <v>3.3715588626119599</v>
      </c>
      <c r="NI54" s="877">
        <v>8.1897257407669706</v>
      </c>
      <c r="NJ54" s="877">
        <v>7.3421635832893504</v>
      </c>
      <c r="NK54" s="877">
        <v>9.3118164185921799</v>
      </c>
      <c r="NL54" s="877">
        <v>7.8661043343931301</v>
      </c>
      <c r="NM54" s="877">
        <v>6.66604642940879</v>
      </c>
      <c r="NN54" s="877">
        <v>1.4114262457264699</v>
      </c>
      <c r="NO54" s="877">
        <v>7.5107246143930704</v>
      </c>
      <c r="NP54" s="877">
        <v>7.8073549220576002</v>
      </c>
      <c r="NQ54" s="877">
        <v>8.7130083916441503</v>
      </c>
      <c r="NR54" s="877">
        <v>5.5930549216698804</v>
      </c>
      <c r="NS54" s="877">
        <v>6.7213726594768204</v>
      </c>
      <c r="NT54" s="877">
        <v>8.3791183985975604</v>
      </c>
      <c r="NU54" s="877">
        <v>6.8050344398545404</v>
      </c>
      <c r="NV54" s="877">
        <v>7.4813958241541298</v>
      </c>
      <c r="NW54" s="877">
        <v>5.3387809438947</v>
      </c>
      <c r="NX54" s="877">
        <v>6.9623176549423098</v>
      </c>
      <c r="NY54" s="877">
        <v>8.6499028198931391</v>
      </c>
      <c r="NZ54" s="877">
        <v>3.85299758761332</v>
      </c>
      <c r="OA54" s="877">
        <v>10.4071721480029</v>
      </c>
      <c r="OB54" s="877">
        <v>2.5728896684205802</v>
      </c>
      <c r="OC54" s="877">
        <v>4.6971065744769804</v>
      </c>
      <c r="OD54" s="877">
        <v>6.0236989172664099</v>
      </c>
      <c r="OE54" s="877">
        <v>4.3729520979118304</v>
      </c>
      <c r="OF54" s="877">
        <v>10.4081280253729</v>
      </c>
      <c r="OG54" s="877">
        <v>2.6667565918848002</v>
      </c>
      <c r="OH54" s="877">
        <v>8.3030044059240602</v>
      </c>
      <c r="OI54" s="877">
        <v>4.2479275134435897</v>
      </c>
      <c r="OJ54" s="877">
        <v>2.1051236194487899</v>
      </c>
      <c r="OK54" s="877">
        <v>0.84410898686365898</v>
      </c>
      <c r="OL54" s="877">
        <v>7.8342824795822796</v>
      </c>
    </row>
    <row r="55" spans="1:402" s="221" customFormat="1" ht="18" customHeight="1" x14ac:dyDescent="0.25">
      <c r="A55" s="221">
        <v>54</v>
      </c>
      <c r="B55" s="221">
        <v>0</v>
      </c>
      <c r="C55" s="221">
        <v>1</v>
      </c>
      <c r="D55" s="206">
        <v>2</v>
      </c>
      <c r="E55" s="267">
        <v>55</v>
      </c>
      <c r="F55" s="880">
        <v>55</v>
      </c>
      <c r="G55" s="883"/>
      <c r="H55" s="167" t="s">
        <v>620</v>
      </c>
      <c r="I55" s="641" t="s">
        <v>673</v>
      </c>
      <c r="J55" s="319">
        <v>11310</v>
      </c>
      <c r="K55" s="256">
        <v>84</v>
      </c>
      <c r="L55" s="342">
        <v>100</v>
      </c>
      <c r="M55" s="342">
        <v>166</v>
      </c>
      <c r="N55" s="342">
        <v>36.289737262302225</v>
      </c>
      <c r="O55" s="210">
        <v>2.0698777087244067</v>
      </c>
      <c r="P55" s="208">
        <v>0</v>
      </c>
      <c r="Q55" s="61">
        <v>155</v>
      </c>
      <c r="R55" s="61">
        <v>90</v>
      </c>
      <c r="S55" s="61">
        <v>0</v>
      </c>
      <c r="T55" s="62">
        <v>0</v>
      </c>
      <c r="U55" s="325">
        <v>1</v>
      </c>
      <c r="V55" s="325">
        <v>2</v>
      </c>
      <c r="W55" s="325">
        <v>1</v>
      </c>
      <c r="X55" s="115">
        <v>0</v>
      </c>
      <c r="Y55" s="325">
        <v>1</v>
      </c>
      <c r="Z55" s="325">
        <v>1</v>
      </c>
      <c r="AA55" s="329">
        <v>0</v>
      </c>
      <c r="AB55" s="328">
        <v>1</v>
      </c>
      <c r="AC55" s="61"/>
      <c r="AD55" s="61"/>
      <c r="AE55" s="61"/>
      <c r="AF55" s="592">
        <v>163</v>
      </c>
      <c r="AG55" s="602">
        <v>1.42</v>
      </c>
      <c r="AH55" s="603">
        <v>47</v>
      </c>
      <c r="AI55" s="603">
        <v>0</v>
      </c>
      <c r="AJ55" s="602">
        <v>11.5</v>
      </c>
      <c r="AK55" s="604">
        <v>34</v>
      </c>
      <c r="AL55" s="604"/>
      <c r="AM55" s="605">
        <v>1102</v>
      </c>
      <c r="AN55" s="214">
        <v>7.0048819897128594</v>
      </c>
      <c r="AO55" s="212">
        <v>135</v>
      </c>
      <c r="AP55" s="212">
        <v>67</v>
      </c>
      <c r="AQ55" s="212">
        <v>50</v>
      </c>
      <c r="AR55" s="212">
        <v>89</v>
      </c>
      <c r="AS55" s="215">
        <v>1.46</v>
      </c>
      <c r="AT55" s="212">
        <v>154</v>
      </c>
      <c r="AU55" s="556">
        <v>42101</v>
      </c>
      <c r="AV55" s="557">
        <v>42102</v>
      </c>
      <c r="AW55" s="211">
        <v>1.42</v>
      </c>
      <c r="AX55" s="211">
        <v>79</v>
      </c>
      <c r="AY55" s="211"/>
      <c r="AZ55" s="602">
        <v>143</v>
      </c>
      <c r="BA55" s="558">
        <v>42101</v>
      </c>
      <c r="BB55" s="65">
        <v>23.45</v>
      </c>
      <c r="BC55" s="217"/>
      <c r="BD55" s="66">
        <v>23.45</v>
      </c>
      <c r="BE55" s="218">
        <v>99.892853801426568</v>
      </c>
      <c r="BF55" s="66">
        <v>120.1</v>
      </c>
      <c r="BG55" s="68">
        <v>1.3701428470511021</v>
      </c>
      <c r="BH55" s="219">
        <v>1.3701428470511021</v>
      </c>
      <c r="BI55" s="219">
        <v>1.9995344205020944</v>
      </c>
      <c r="BJ55" s="219">
        <v>2.079543007402906</v>
      </c>
      <c r="BK55" s="66">
        <v>2.15</v>
      </c>
      <c r="BL55" s="66">
        <v>1.41</v>
      </c>
      <c r="BM55" s="66">
        <v>77</v>
      </c>
      <c r="BN55" s="66">
        <v>1.17</v>
      </c>
      <c r="BO55" s="571">
        <v>858.8</v>
      </c>
      <c r="BP55" s="66">
        <v>150</v>
      </c>
      <c r="BQ55" s="66">
        <v>127</v>
      </c>
      <c r="BR55" s="66">
        <v>47</v>
      </c>
      <c r="BS55" s="66">
        <v>11</v>
      </c>
      <c r="BT55" s="61" t="s">
        <v>674</v>
      </c>
      <c r="BU55" s="61" t="s">
        <v>104</v>
      </c>
      <c r="BV55" s="61">
        <v>0</v>
      </c>
      <c r="BW55" s="61"/>
      <c r="BX55" s="61"/>
      <c r="BY55" s="61">
        <v>1</v>
      </c>
      <c r="BZ55" s="61"/>
      <c r="CA55" s="61">
        <v>1</v>
      </c>
      <c r="CB55" s="61" t="s">
        <v>675</v>
      </c>
      <c r="CC55" s="208">
        <v>0</v>
      </c>
      <c r="CD55" s="220">
        <v>1</v>
      </c>
      <c r="CE55" s="220">
        <v>0</v>
      </c>
      <c r="CF55" s="220">
        <v>0</v>
      </c>
      <c r="CG55" s="220">
        <v>0</v>
      </c>
      <c r="CH55" s="220">
        <v>0</v>
      </c>
      <c r="CI55" s="220">
        <v>0</v>
      </c>
      <c r="CJ55" s="114">
        <v>1</v>
      </c>
      <c r="CK55" s="114">
        <v>0</v>
      </c>
      <c r="CL55" s="114">
        <v>0</v>
      </c>
      <c r="CM55" s="114">
        <v>0</v>
      </c>
      <c r="CN55" s="114">
        <v>1</v>
      </c>
      <c r="CO55" s="114">
        <v>1</v>
      </c>
      <c r="CP55" s="326">
        <v>1</v>
      </c>
      <c r="CQ55" s="326">
        <v>0</v>
      </c>
      <c r="CR55" s="326">
        <v>0</v>
      </c>
      <c r="CS55" s="326">
        <v>0</v>
      </c>
      <c r="CT55" s="326">
        <v>1</v>
      </c>
      <c r="CU55" s="326"/>
      <c r="CV55" s="299"/>
      <c r="CW55" s="299"/>
      <c r="CX55" s="299"/>
      <c r="CY55" s="299"/>
      <c r="DE55" s="61">
        <v>1</v>
      </c>
      <c r="DF55" s="90">
        <v>1</v>
      </c>
      <c r="DG55" s="69">
        <v>41568</v>
      </c>
      <c r="DH55" s="61">
        <v>0</v>
      </c>
      <c r="DI55" s="61" t="s">
        <v>676</v>
      </c>
      <c r="DJ55" s="90">
        <v>1</v>
      </c>
      <c r="DK55" s="90">
        <v>0</v>
      </c>
      <c r="DL55" s="90"/>
      <c r="DM55" s="61"/>
      <c r="DN55" s="61">
        <v>0</v>
      </c>
      <c r="DO55" s="208">
        <v>0</v>
      </c>
      <c r="DP55" s="208">
        <v>1</v>
      </c>
      <c r="DQ55" s="208">
        <v>1</v>
      </c>
      <c r="DR55" s="208">
        <v>1</v>
      </c>
      <c r="DS55" s="212">
        <v>1</v>
      </c>
      <c r="DT55" s="208">
        <v>1</v>
      </c>
      <c r="DU55" s="208">
        <v>0</v>
      </c>
      <c r="DV55" s="208">
        <v>0</v>
      </c>
      <c r="DW55" s="208">
        <v>1</v>
      </c>
      <c r="DX55" s="208" t="s">
        <v>677</v>
      </c>
      <c r="DY55" s="206">
        <v>1</v>
      </c>
      <c r="EB55" s="223">
        <v>1</v>
      </c>
      <c r="EC55" s="223"/>
      <c r="ED55" s="223"/>
      <c r="EE55" s="223"/>
      <c r="EG55" s="266">
        <v>42150</v>
      </c>
      <c r="EH55" s="133">
        <v>2.16</v>
      </c>
      <c r="EI55" s="225">
        <v>98</v>
      </c>
      <c r="EJ55" s="225">
        <v>76</v>
      </c>
      <c r="EK55" s="225">
        <v>91</v>
      </c>
      <c r="EL55" s="225">
        <v>88</v>
      </c>
      <c r="EM55" s="225">
        <v>59</v>
      </c>
      <c r="EN55" s="133" t="s">
        <v>482</v>
      </c>
      <c r="EO55" s="267">
        <v>55</v>
      </c>
      <c r="EP55" s="135">
        <v>42150</v>
      </c>
      <c r="EQ55" s="136" t="s">
        <v>678</v>
      </c>
      <c r="ER55" s="61">
        <v>155</v>
      </c>
      <c r="ES55" s="61">
        <v>90</v>
      </c>
      <c r="ET55" s="61">
        <v>60</v>
      </c>
      <c r="EU55" s="61">
        <v>0</v>
      </c>
      <c r="EV55" s="61"/>
      <c r="EW55" s="61">
        <v>12</v>
      </c>
      <c r="EX55" s="61">
        <v>8.5</v>
      </c>
      <c r="EY55" s="61">
        <v>50</v>
      </c>
      <c r="EZ55" s="61">
        <v>30</v>
      </c>
      <c r="FA55" s="61">
        <v>24</v>
      </c>
      <c r="FB55" s="61">
        <v>14</v>
      </c>
      <c r="FC55" s="61">
        <v>53</v>
      </c>
      <c r="FD55" s="61">
        <v>21</v>
      </c>
      <c r="FE55" s="61">
        <v>36</v>
      </c>
      <c r="FF55" s="61">
        <v>100</v>
      </c>
      <c r="FG55" s="61">
        <v>300</v>
      </c>
      <c r="FH55" s="91">
        <v>100</v>
      </c>
      <c r="FI55" s="91">
        <v>300</v>
      </c>
      <c r="FJ55" s="227">
        <v>88.25</v>
      </c>
      <c r="FK55" s="227">
        <v>42.635369050080449</v>
      </c>
      <c r="FL55" s="228">
        <v>214.1</v>
      </c>
      <c r="FM55" s="228">
        <v>84.95</v>
      </c>
      <c r="FN55" s="228">
        <v>103.43606247730565</v>
      </c>
      <c r="FO55" s="228">
        <v>41.04107196378849</v>
      </c>
      <c r="FP55" s="228">
        <v>60.322279308734231</v>
      </c>
      <c r="FQ55" s="228"/>
      <c r="FR55" s="193">
        <v>0</v>
      </c>
      <c r="FS55" s="230">
        <v>121.5</v>
      </c>
      <c r="FT55" s="230">
        <v>42</v>
      </c>
      <c r="FU55" s="230">
        <v>110</v>
      </c>
      <c r="FV55" s="229">
        <v>5</v>
      </c>
      <c r="FW55" s="229">
        <v>9.6</v>
      </c>
      <c r="FX55" s="229">
        <v>24.3</v>
      </c>
      <c r="FY55" s="229">
        <v>2.8928571428571428</v>
      </c>
      <c r="FZ55" s="133">
        <v>35.6</v>
      </c>
      <c r="GA55" s="129">
        <v>18.5</v>
      </c>
      <c r="GB55" s="238">
        <v>18.399999999999999</v>
      </c>
      <c r="GC55" s="238">
        <v>10.199999999999999</v>
      </c>
      <c r="GD55" s="238">
        <v>214.6</v>
      </c>
      <c r="GE55" s="238">
        <v>147.4</v>
      </c>
      <c r="GF55" s="238">
        <v>49.5</v>
      </c>
      <c r="GG55" s="133">
        <v>1</v>
      </c>
      <c r="GH55" s="133">
        <v>1</v>
      </c>
      <c r="GI55" s="133">
        <v>1</v>
      </c>
      <c r="GJ55" s="133">
        <v>0</v>
      </c>
      <c r="GK55" s="231">
        <v>29</v>
      </c>
      <c r="GL55" s="133">
        <v>0</v>
      </c>
      <c r="GM55" s="133">
        <v>0</v>
      </c>
      <c r="GN55" s="133">
        <v>0</v>
      </c>
      <c r="GO55" s="133">
        <v>1</v>
      </c>
      <c r="GP55" s="61">
        <v>75.75</v>
      </c>
      <c r="GQ55" s="106">
        <v>36.596364935338173</v>
      </c>
      <c r="GR55" s="111">
        <v>0.32978723404255322</v>
      </c>
      <c r="GS55" s="61">
        <v>1</v>
      </c>
      <c r="GT55" s="111">
        <v>0.53333333333333333</v>
      </c>
      <c r="GU55" s="62">
        <v>0</v>
      </c>
      <c r="GV55" s="106">
        <v>10.3</v>
      </c>
      <c r="GW55" s="61">
        <v>0</v>
      </c>
      <c r="GX55" s="106">
        <v>18</v>
      </c>
      <c r="GY55" s="61">
        <v>0</v>
      </c>
      <c r="GZ55" s="745">
        <v>39</v>
      </c>
      <c r="HA55" s="133">
        <v>19</v>
      </c>
      <c r="HB55" s="133">
        <v>0.53</v>
      </c>
      <c r="HC55" s="144">
        <v>1</v>
      </c>
      <c r="HD55" s="236">
        <v>193</v>
      </c>
      <c r="HE55" s="236">
        <v>203</v>
      </c>
      <c r="HF55" s="270">
        <v>98.073426823414508</v>
      </c>
      <c r="HG55" s="273">
        <v>185.06567000000001</v>
      </c>
      <c r="HH55" s="270">
        <v>89.408987410202855</v>
      </c>
      <c r="HI55" s="273">
        <v>59.151397000000003</v>
      </c>
      <c r="HJ55" s="270">
        <v>28.577242390060302</v>
      </c>
      <c r="HK55" s="273">
        <v>125.91427299999999</v>
      </c>
      <c r="HL55" s="270">
        <v>60.831745020142549</v>
      </c>
      <c r="HM55" s="236">
        <v>68.037617999999995</v>
      </c>
      <c r="HN55" s="270">
        <v>5.9179709999999996</v>
      </c>
      <c r="HO55" s="270">
        <v>2.7310150000000002</v>
      </c>
      <c r="HP55" s="273">
        <v>189.03730100000001</v>
      </c>
      <c r="HQ55" s="270">
        <v>91.3277630863019</v>
      </c>
      <c r="HR55" s="273">
        <v>74.962310000000002</v>
      </c>
      <c r="HS55" s="270">
        <v>36.215815883246869</v>
      </c>
      <c r="HT55" s="273">
        <v>114.074991</v>
      </c>
      <c r="HU55" s="270">
        <v>55.111947203055017</v>
      </c>
      <c r="HV55" s="273">
        <v>60.345227999999999</v>
      </c>
      <c r="HW55" s="144">
        <v>0</v>
      </c>
      <c r="HX55" s="237">
        <v>1.0969079246302136</v>
      </c>
      <c r="HY55" s="238">
        <v>40.4</v>
      </c>
      <c r="HZ55" s="237">
        <v>6.9</v>
      </c>
      <c r="IA55" s="237">
        <v>33.799999999999997</v>
      </c>
      <c r="IB55" s="237">
        <v>7.3</v>
      </c>
      <c r="IC55" s="237">
        <v>29.2</v>
      </c>
      <c r="ID55" s="237">
        <v>6.8</v>
      </c>
      <c r="IE55" s="237">
        <v>165.70948019323671</v>
      </c>
      <c r="IF55" s="237">
        <v>80.057618619100779</v>
      </c>
      <c r="IG55" s="237" t="s">
        <v>679</v>
      </c>
      <c r="IH55" s="161">
        <v>0.34</v>
      </c>
      <c r="II55" s="61">
        <v>1234</v>
      </c>
      <c r="IJ55" s="61">
        <v>1198</v>
      </c>
      <c r="IK55" s="61">
        <v>1020</v>
      </c>
      <c r="IL55" s="61">
        <v>1110</v>
      </c>
      <c r="IM55" s="61">
        <v>1200</v>
      </c>
      <c r="IN55" s="61">
        <v>1296</v>
      </c>
      <c r="IO55" s="61"/>
      <c r="IP55" s="106">
        <v>1176.3333333333333</v>
      </c>
      <c r="IQ55" s="61">
        <v>1893</v>
      </c>
      <c r="IR55" s="61">
        <v>339</v>
      </c>
      <c r="IS55" s="61">
        <v>407</v>
      </c>
      <c r="IT55" s="61">
        <v>481</v>
      </c>
      <c r="IU55" s="61">
        <v>409</v>
      </c>
      <c r="IV55" s="61">
        <v>367</v>
      </c>
      <c r="IW55" s="61">
        <v>333</v>
      </c>
      <c r="IX55" s="61"/>
      <c r="IY55" s="106">
        <v>389.33333333333331</v>
      </c>
      <c r="IZ55" s="61">
        <v>187</v>
      </c>
      <c r="JA55" s="240">
        <v>23.533139534726299</v>
      </c>
      <c r="JB55" s="241">
        <v>0</v>
      </c>
      <c r="JC55" s="90">
        <v>1</v>
      </c>
      <c r="JD55" s="320">
        <v>1</v>
      </c>
      <c r="JE55" s="280">
        <v>0</v>
      </c>
      <c r="JF55" s="280"/>
      <c r="JG55" s="90">
        <v>0</v>
      </c>
      <c r="JH55" s="90">
        <v>0</v>
      </c>
      <c r="JI55" s="90">
        <v>0</v>
      </c>
      <c r="JJ55" s="90"/>
      <c r="JK55" s="61"/>
      <c r="JL55" s="283"/>
      <c r="JM55" s="198">
        <v>55</v>
      </c>
      <c r="JN55" s="244">
        <v>42101</v>
      </c>
      <c r="JO55" s="69">
        <v>43482</v>
      </c>
      <c r="JP55" s="201">
        <v>0</v>
      </c>
      <c r="JQ55" s="69">
        <v>43482</v>
      </c>
      <c r="JR55" s="245">
        <v>45</v>
      </c>
      <c r="JS55" s="243">
        <v>0</v>
      </c>
      <c r="JT55" s="69">
        <v>43482</v>
      </c>
      <c r="JU55" s="245">
        <v>45</v>
      </c>
      <c r="JV55" s="243">
        <v>0</v>
      </c>
      <c r="JW55" s="246">
        <v>43482</v>
      </c>
      <c r="JX55" s="245">
        <v>45</v>
      </c>
      <c r="JY55" s="245">
        <v>45</v>
      </c>
      <c r="JZ55" s="245">
        <v>1381</v>
      </c>
      <c r="KA55" s="247"/>
      <c r="KB55" s="245"/>
      <c r="KC55" s="248"/>
      <c r="KD55" s="63">
        <v>0</v>
      </c>
      <c r="KE55" s="263">
        <v>1</v>
      </c>
      <c r="KF55" s="263" t="s">
        <v>390</v>
      </c>
      <c r="KG55" s="250">
        <v>164.7</v>
      </c>
      <c r="KH55" s="250">
        <v>98.9</v>
      </c>
      <c r="KI55" s="321">
        <v>37.299999999999997</v>
      </c>
      <c r="KJ55" s="251">
        <v>-10.18</v>
      </c>
      <c r="KK55" s="250">
        <v>-8.26</v>
      </c>
      <c r="KL55" s="250">
        <v>38.96</v>
      </c>
      <c r="KM55" s="250">
        <v>27.3</v>
      </c>
      <c r="KN55" s="250">
        <v>5.0999999999999996</v>
      </c>
      <c r="KO55" s="250"/>
      <c r="KP55" s="250">
        <v>1</v>
      </c>
      <c r="KQ55" s="92">
        <v>1</v>
      </c>
      <c r="KR55" s="93">
        <v>0.32978723404255322</v>
      </c>
      <c r="KS55" s="264">
        <v>43</v>
      </c>
      <c r="KT55" s="265"/>
      <c r="KU55" s="264"/>
      <c r="KV55" s="265"/>
      <c r="KW55" s="265"/>
      <c r="KX55" s="265"/>
      <c r="KY55" s="265"/>
      <c r="KZ55" s="265"/>
      <c r="LA55" s="265"/>
      <c r="LB55" s="265"/>
      <c r="LC55" s="265"/>
      <c r="LD55" s="265"/>
      <c r="LE55" s="118">
        <v>42150</v>
      </c>
      <c r="LF55" s="454">
        <v>0</v>
      </c>
      <c r="LG55" s="454"/>
      <c r="LH55" s="455">
        <v>43</v>
      </c>
      <c r="LI55" s="455">
        <v>32.56</v>
      </c>
      <c r="LJ55" s="455">
        <v>-16.41</v>
      </c>
      <c r="LK55" s="455">
        <v>-16.600000000000001</v>
      </c>
      <c r="LL55" s="455">
        <v>-16.600000000000001</v>
      </c>
      <c r="LM55" s="455">
        <v>281</v>
      </c>
      <c r="LN55" s="455">
        <v>-13.2</v>
      </c>
      <c r="LO55" s="455">
        <v>-13</v>
      </c>
      <c r="LP55" s="455">
        <v>281</v>
      </c>
      <c r="LQ55" s="455">
        <v>-14.9</v>
      </c>
      <c r="LR55" s="455">
        <v>-14.8</v>
      </c>
      <c r="LS55" s="455">
        <v>281</v>
      </c>
      <c r="LT55" s="500">
        <v>32.24</v>
      </c>
      <c r="LU55" s="693">
        <v>-16.46</v>
      </c>
      <c r="LV55" s="500">
        <v>0</v>
      </c>
      <c r="LW55" s="500">
        <v>0</v>
      </c>
      <c r="LX55" s="500">
        <v>0</v>
      </c>
      <c r="LY55" s="500">
        <v>0</v>
      </c>
      <c r="LZ55" s="690">
        <v>52</v>
      </c>
      <c r="MA55" s="455">
        <v>52</v>
      </c>
      <c r="MC55" s="253"/>
      <c r="MD55" s="274"/>
      <c r="ME55" s="581">
        <v>55</v>
      </c>
      <c r="MF55" s="135">
        <v>42102</v>
      </c>
      <c r="MI55" s="584">
        <v>141.41149999999999</v>
      </c>
      <c r="MQ55" s="135">
        <v>42102</v>
      </c>
      <c r="MR55" s="238">
        <v>9.1</v>
      </c>
      <c r="MS55" s="238">
        <v>10</v>
      </c>
      <c r="MT55" s="133">
        <v>1</v>
      </c>
      <c r="MU55" s="133">
        <v>1</v>
      </c>
      <c r="MV55" s="133">
        <v>0</v>
      </c>
      <c r="MW55" s="133">
        <v>0</v>
      </c>
      <c r="MX55" s="133">
        <v>0</v>
      </c>
      <c r="MY55" s="238">
        <v>1</v>
      </c>
      <c r="MZ55" s="238">
        <v>1102</v>
      </c>
      <c r="NA55" s="585"/>
      <c r="NB55" s="238">
        <v>6</v>
      </c>
      <c r="ND55" s="876">
        <v>55</v>
      </c>
      <c r="NE55" s="877">
        <v>9.0652276227756197</v>
      </c>
      <c r="NF55" s="877">
        <v>7.6005076453457896</v>
      </c>
      <c r="NG55" s="877">
        <v>5.1973149994738197</v>
      </c>
      <c r="NH55" s="877">
        <v>3.53729606709084</v>
      </c>
      <c r="NI55" s="877">
        <v>8.0177549197407103</v>
      </c>
      <c r="NJ55" s="877">
        <v>7.0113390879135897</v>
      </c>
      <c r="NK55" s="877">
        <v>8.8043246585288699</v>
      </c>
      <c r="NL55" s="877">
        <v>7.72689931847653</v>
      </c>
      <c r="NM55" s="877">
        <v>6.1009776477248199</v>
      </c>
      <c r="NN55" s="877">
        <v>1.0071955014042</v>
      </c>
      <c r="NO55" s="877">
        <v>6.1346316714476501</v>
      </c>
      <c r="NP55" s="877">
        <v>6.6550655511950296</v>
      </c>
      <c r="NQ55" s="877">
        <v>7.7644735509926699</v>
      </c>
      <c r="NR55" s="877">
        <v>5.0062980239003698</v>
      </c>
      <c r="NS55" s="877">
        <v>6.6756748156010799</v>
      </c>
      <c r="NT55" s="877">
        <v>7.5221499331757702</v>
      </c>
      <c r="NU55" s="877">
        <v>6.7247866774477103</v>
      </c>
      <c r="NV55" s="877">
        <v>7.2890044555424396</v>
      </c>
      <c r="NW55" s="877">
        <v>6.1531973308550798</v>
      </c>
      <c r="NX55" s="877">
        <v>6.4852658031128296</v>
      </c>
      <c r="NY55" s="877">
        <v>7.8628232998236802</v>
      </c>
      <c r="NZ55" s="877">
        <v>-1.9378782880922001</v>
      </c>
      <c r="OA55" s="877">
        <v>11.584210901307999</v>
      </c>
      <c r="OB55" s="877">
        <v>2.4249220882106899</v>
      </c>
      <c r="OC55" s="877">
        <v>6.23016457788425</v>
      </c>
      <c r="OD55" s="877">
        <v>6.6295023394919701</v>
      </c>
      <c r="OE55" s="877">
        <v>4.3701642805402097</v>
      </c>
      <c r="OF55" s="877">
        <v>11.749752130348901</v>
      </c>
      <c r="OG55" s="877">
        <v>3.3645724322958599</v>
      </c>
      <c r="OH55" s="877">
        <v>7.5223853663159304</v>
      </c>
      <c r="OI55" s="877">
        <v>4.4620523187964301</v>
      </c>
      <c r="OJ55" s="877">
        <v>4.2273667640329302</v>
      </c>
      <c r="OK55" s="877">
        <v>8.1680428659764495</v>
      </c>
      <c r="OL55" s="877">
        <v>9.15928881309733</v>
      </c>
    </row>
    <row r="56" spans="1:402" s="221" customFormat="1" ht="18" customHeight="1" x14ac:dyDescent="0.25">
      <c r="A56" s="274">
        <v>55</v>
      </c>
      <c r="B56" s="221">
        <v>0</v>
      </c>
      <c r="C56" s="221">
        <v>0</v>
      </c>
      <c r="D56" s="206">
        <v>2</v>
      </c>
      <c r="E56" s="267">
        <v>56</v>
      </c>
      <c r="F56" s="880">
        <v>56</v>
      </c>
      <c r="G56" s="883"/>
      <c r="H56" s="232" t="s">
        <v>680</v>
      </c>
      <c r="I56" s="641" t="s">
        <v>681</v>
      </c>
      <c r="J56" s="319">
        <v>10058</v>
      </c>
      <c r="K56" s="256">
        <v>87</v>
      </c>
      <c r="L56" s="342">
        <v>55</v>
      </c>
      <c r="M56" s="342">
        <v>155</v>
      </c>
      <c r="N56" s="342">
        <v>22.892819979188342</v>
      </c>
      <c r="O56" s="210">
        <v>1.5276045662152418</v>
      </c>
      <c r="P56" s="208">
        <v>1</v>
      </c>
      <c r="Q56" s="61">
        <v>120</v>
      </c>
      <c r="R56" s="61">
        <v>80</v>
      </c>
      <c r="S56" s="61">
        <v>1</v>
      </c>
      <c r="T56" s="62">
        <v>2</v>
      </c>
      <c r="U56" s="325">
        <v>0</v>
      </c>
      <c r="V56" s="325"/>
      <c r="W56" s="325">
        <v>1</v>
      </c>
      <c r="X56" s="115">
        <v>0</v>
      </c>
      <c r="Y56" s="325">
        <v>1</v>
      </c>
      <c r="Z56" s="325">
        <v>1</v>
      </c>
      <c r="AA56" s="329">
        <v>0</v>
      </c>
      <c r="AB56" s="328"/>
      <c r="AC56" s="61"/>
      <c r="AD56" s="61"/>
      <c r="AE56" s="61"/>
      <c r="AF56" s="592">
        <v>101</v>
      </c>
      <c r="AG56" s="602">
        <v>1.2</v>
      </c>
      <c r="AH56" s="603">
        <v>42</v>
      </c>
      <c r="AI56" s="603">
        <v>0</v>
      </c>
      <c r="AJ56" s="602">
        <v>9.4</v>
      </c>
      <c r="AK56" s="604">
        <v>28</v>
      </c>
      <c r="AL56" s="604"/>
      <c r="AM56" s="605">
        <v>4062</v>
      </c>
      <c r="AN56" s="214">
        <v>8.3094307421403304</v>
      </c>
      <c r="AO56" s="212">
        <v>201</v>
      </c>
      <c r="AP56" s="212">
        <v>126</v>
      </c>
      <c r="AQ56" s="212">
        <v>50</v>
      </c>
      <c r="AR56" s="212">
        <v>124</v>
      </c>
      <c r="AS56" s="215">
        <v>1.28</v>
      </c>
      <c r="AT56" s="212">
        <v>717</v>
      </c>
      <c r="AU56" s="556">
        <v>42045</v>
      </c>
      <c r="AV56" s="557">
        <v>42045</v>
      </c>
      <c r="AW56" s="211">
        <v>1.2</v>
      </c>
      <c r="AX56" s="211">
        <v>65</v>
      </c>
      <c r="AY56" s="211">
        <v>8.1</v>
      </c>
      <c r="AZ56" s="602">
        <v>134</v>
      </c>
      <c r="BA56" s="558">
        <v>42045</v>
      </c>
      <c r="BB56" s="65">
        <v>49.08</v>
      </c>
      <c r="BC56" s="217">
        <v>290</v>
      </c>
      <c r="BD56" s="66">
        <v>49.08</v>
      </c>
      <c r="BE56" s="218">
        <v>659.23215802174252</v>
      </c>
      <c r="BF56" s="66">
        <v>95.35</v>
      </c>
      <c r="BG56" s="68">
        <v>1.6909045540549665</v>
      </c>
      <c r="BH56" s="219">
        <v>1.6909045540549665</v>
      </c>
      <c r="BI56" s="219">
        <v>2.8190383845366731</v>
      </c>
      <c r="BJ56" s="219">
        <v>1.9793206973820243</v>
      </c>
      <c r="BK56" s="66">
        <v>2.34</v>
      </c>
      <c r="BL56" s="66">
        <v>1.19</v>
      </c>
      <c r="BM56" s="66">
        <v>163</v>
      </c>
      <c r="BN56" s="66">
        <v>1.03</v>
      </c>
      <c r="BO56" s="571">
        <v>4075</v>
      </c>
      <c r="BP56" s="66">
        <v>63</v>
      </c>
      <c r="BQ56" s="66">
        <v>755</v>
      </c>
      <c r="BR56" s="66">
        <v>9</v>
      </c>
      <c r="BS56" s="66">
        <v>35</v>
      </c>
      <c r="BT56" s="69">
        <v>41979</v>
      </c>
      <c r="BU56" s="61" t="s">
        <v>682</v>
      </c>
      <c r="BV56" s="61">
        <v>0</v>
      </c>
      <c r="BW56" s="61"/>
      <c r="BX56" s="61"/>
      <c r="BY56" s="61"/>
      <c r="BZ56" s="61"/>
      <c r="CA56" s="61">
        <v>0</v>
      </c>
      <c r="CB56" s="61"/>
      <c r="CC56" s="208">
        <v>1</v>
      </c>
      <c r="CD56" s="220">
        <v>0</v>
      </c>
      <c r="CE56" s="220"/>
      <c r="CF56" s="220">
        <v>0</v>
      </c>
      <c r="CG56" s="220"/>
      <c r="CH56" s="220">
        <v>0</v>
      </c>
      <c r="CI56" s="220"/>
      <c r="CJ56" s="114">
        <v>1</v>
      </c>
      <c r="CK56" s="114"/>
      <c r="CL56" s="114">
        <v>1</v>
      </c>
      <c r="CM56" s="114">
        <v>1</v>
      </c>
      <c r="CN56" s="114">
        <v>0</v>
      </c>
      <c r="CO56" s="114">
        <v>0</v>
      </c>
      <c r="CP56" s="326">
        <v>0</v>
      </c>
      <c r="CQ56" s="326">
        <v>1</v>
      </c>
      <c r="CR56" s="326">
        <v>0</v>
      </c>
      <c r="CS56" s="326"/>
      <c r="CT56" s="326">
        <v>0</v>
      </c>
      <c r="CU56" s="326"/>
      <c r="CV56" s="299"/>
      <c r="CW56" s="299"/>
      <c r="CX56" s="299"/>
      <c r="CY56" s="299"/>
      <c r="DE56" s="61">
        <v>0</v>
      </c>
      <c r="DF56" s="90">
        <v>0</v>
      </c>
      <c r="DG56" s="61"/>
      <c r="DH56" s="61"/>
      <c r="DI56" s="61"/>
      <c r="DJ56" s="90">
        <v>1</v>
      </c>
      <c r="DK56" s="90">
        <v>0</v>
      </c>
      <c r="DL56" s="90"/>
      <c r="DM56" s="61"/>
      <c r="DN56" s="61">
        <v>1</v>
      </c>
      <c r="DO56" s="208">
        <v>0</v>
      </c>
      <c r="DP56" s="208">
        <v>0</v>
      </c>
      <c r="DQ56" s="208">
        <v>0</v>
      </c>
      <c r="DR56" s="208">
        <v>2</v>
      </c>
      <c r="DS56" s="212">
        <v>1</v>
      </c>
      <c r="DT56" s="208">
        <v>2</v>
      </c>
      <c r="DU56" s="208">
        <v>0</v>
      </c>
      <c r="DV56" s="208">
        <v>0</v>
      </c>
      <c r="DW56" s="208">
        <v>0</v>
      </c>
      <c r="DX56" s="208">
        <v>0</v>
      </c>
      <c r="DY56" s="206">
        <v>0</v>
      </c>
      <c r="EB56" s="223"/>
      <c r="EC56" s="223"/>
      <c r="ED56" s="223"/>
      <c r="EE56" s="223"/>
      <c r="EG56" s="161" t="s">
        <v>381</v>
      </c>
      <c r="EH56" s="133" t="s">
        <v>381</v>
      </c>
      <c r="EI56" s="225" t="s">
        <v>381</v>
      </c>
      <c r="EJ56" s="225" t="s">
        <v>381</v>
      </c>
      <c r="EK56" s="225" t="s">
        <v>381</v>
      </c>
      <c r="EL56" s="225" t="s">
        <v>381</v>
      </c>
      <c r="EM56" s="225"/>
      <c r="EN56" s="133" t="s">
        <v>381</v>
      </c>
      <c r="EO56" s="267">
        <v>56</v>
      </c>
      <c r="EP56" s="135">
        <v>42045</v>
      </c>
      <c r="EQ56" s="133" t="s">
        <v>383</v>
      </c>
      <c r="ER56" s="61">
        <v>120</v>
      </c>
      <c r="ES56" s="61">
        <v>80</v>
      </c>
      <c r="ET56" s="61">
        <v>70</v>
      </c>
      <c r="EU56" s="61">
        <v>1</v>
      </c>
      <c r="EV56" s="61"/>
      <c r="EW56" s="61">
        <v>10</v>
      </c>
      <c r="EX56" s="61">
        <v>9</v>
      </c>
      <c r="EY56" s="61">
        <v>44</v>
      </c>
      <c r="EZ56" s="61">
        <v>28</v>
      </c>
      <c r="FA56" s="61">
        <v>16</v>
      </c>
      <c r="FB56" s="61">
        <v>17</v>
      </c>
      <c r="FC56" s="61">
        <v>56</v>
      </c>
      <c r="FD56" s="61">
        <v>22</v>
      </c>
      <c r="FE56" s="61">
        <v>40</v>
      </c>
      <c r="FF56" s="61">
        <v>130</v>
      </c>
      <c r="FG56" s="61">
        <v>320</v>
      </c>
      <c r="FH56" s="91">
        <v>130</v>
      </c>
      <c r="FI56" s="91">
        <v>320</v>
      </c>
      <c r="FJ56" s="227">
        <v>136.5</v>
      </c>
      <c r="FK56" s="227">
        <v>89.355585220715383</v>
      </c>
      <c r="FL56" s="228">
        <v>126.85</v>
      </c>
      <c r="FM56" s="228">
        <v>56.95</v>
      </c>
      <c r="FN56" s="228">
        <v>83.038505386430373</v>
      </c>
      <c r="FO56" s="228">
        <v>37.280590317360748</v>
      </c>
      <c r="FP56" s="228">
        <v>55.104454079621604</v>
      </c>
      <c r="FQ56" s="228"/>
      <c r="FR56" s="193">
        <v>0</v>
      </c>
      <c r="FS56" s="230">
        <v>82.666666666666671</v>
      </c>
      <c r="FT56" s="230"/>
      <c r="FU56" s="230">
        <v>143.33333333333334</v>
      </c>
      <c r="FV56" s="229">
        <v>6.3999999999999995</v>
      </c>
      <c r="FW56" s="229">
        <v>10</v>
      </c>
      <c r="FX56" s="229">
        <v>12.916666666666668</v>
      </c>
      <c r="FY56" s="229"/>
      <c r="FZ56" s="61">
        <v>55.2</v>
      </c>
      <c r="GA56" s="129">
        <v>13.85</v>
      </c>
      <c r="GB56" s="111">
        <v>5.6</v>
      </c>
      <c r="GC56" s="111">
        <v>2.7</v>
      </c>
      <c r="GD56" s="111">
        <v>117.8</v>
      </c>
      <c r="GE56" s="111">
        <v>76.5</v>
      </c>
      <c r="GF56" s="111">
        <v>23.8</v>
      </c>
      <c r="GG56" s="62">
        <v>1</v>
      </c>
      <c r="GH56" s="62">
        <v>2</v>
      </c>
      <c r="GI56" s="111">
        <v>3</v>
      </c>
      <c r="GJ56" s="62">
        <v>1</v>
      </c>
      <c r="GK56" s="231">
        <v>32</v>
      </c>
      <c r="GL56" s="133">
        <v>0</v>
      </c>
      <c r="GM56" s="232">
        <v>0</v>
      </c>
      <c r="GN56" s="61">
        <v>0</v>
      </c>
      <c r="GO56" s="61">
        <v>1</v>
      </c>
      <c r="GP56" s="61">
        <v>89.3</v>
      </c>
      <c r="GQ56" s="106">
        <v>58.457536704834318</v>
      </c>
      <c r="GR56" s="111">
        <v>0.3208333333333333</v>
      </c>
      <c r="GS56" s="61">
        <v>1</v>
      </c>
      <c r="GT56" s="111">
        <v>0.53333333333333333</v>
      </c>
      <c r="GU56" s="62">
        <v>0</v>
      </c>
      <c r="GV56" s="106">
        <v>8.7000000000000011</v>
      </c>
      <c r="GW56" s="61">
        <v>1</v>
      </c>
      <c r="GX56" s="106">
        <v>15.333333333333334</v>
      </c>
      <c r="GY56" s="61">
        <v>1</v>
      </c>
      <c r="GZ56" s="745">
        <v>47</v>
      </c>
      <c r="HA56" s="61">
        <v>24</v>
      </c>
      <c r="HB56" s="61"/>
      <c r="HC56" s="144">
        <v>1</v>
      </c>
      <c r="HD56" s="236">
        <v>101</v>
      </c>
      <c r="HE56" s="236">
        <v>106</v>
      </c>
      <c r="HF56" s="270">
        <v>69.38968522634309</v>
      </c>
      <c r="HG56" s="273">
        <v>133.91017299999999</v>
      </c>
      <c r="HH56" s="270">
        <v>87.660233519576849</v>
      </c>
      <c r="HI56" s="273">
        <v>62.347696999999997</v>
      </c>
      <c r="HJ56" s="270">
        <v>40.814028956768063</v>
      </c>
      <c r="HK56" s="273">
        <v>71.562476000000004</v>
      </c>
      <c r="HL56" s="270">
        <v>46.846204562808794</v>
      </c>
      <c r="HM56" s="236">
        <v>53.440657000000002</v>
      </c>
      <c r="HN56" s="270">
        <v>6.297498</v>
      </c>
      <c r="HO56" s="270">
        <v>4.1045699999999998</v>
      </c>
      <c r="HP56" s="273">
        <v>162.19478899999999</v>
      </c>
      <c r="HQ56" s="270">
        <v>106.17589956663333</v>
      </c>
      <c r="HR56" s="273">
        <v>77.517788999999993</v>
      </c>
      <c r="HS56" s="270">
        <v>50.744669605208301</v>
      </c>
      <c r="HT56" s="273">
        <v>84.677001000000004</v>
      </c>
      <c r="HU56" s="270">
        <v>55.431230616044708</v>
      </c>
      <c r="HV56" s="273">
        <v>52.206980000000001</v>
      </c>
      <c r="HW56" s="144">
        <v>0</v>
      </c>
      <c r="HX56" s="237">
        <v>0.79157540928574566</v>
      </c>
      <c r="HY56" s="238">
        <v>43.3</v>
      </c>
      <c r="HZ56" s="237">
        <v>6.9</v>
      </c>
      <c r="IA56" s="237">
        <v>38.299999999999997</v>
      </c>
      <c r="IB56" s="237">
        <v>7.2</v>
      </c>
      <c r="IC56" s="237">
        <v>36.6</v>
      </c>
      <c r="ID56" s="237">
        <v>6.9</v>
      </c>
      <c r="IE56" s="237">
        <v>201.25003285024147</v>
      </c>
      <c r="IF56" s="237">
        <v>131.74223048367415</v>
      </c>
      <c r="IG56" s="133"/>
      <c r="IH56" s="133">
        <v>0.28000000000000003</v>
      </c>
      <c r="II56" s="61">
        <v>1232</v>
      </c>
      <c r="IJ56" s="61">
        <v>1043</v>
      </c>
      <c r="IK56" s="61">
        <v>1199</v>
      </c>
      <c r="IL56" s="61">
        <v>1298</v>
      </c>
      <c r="IM56" s="61">
        <v>1232</v>
      </c>
      <c r="IN56" s="61">
        <v>1255</v>
      </c>
      <c r="IO56" s="61"/>
      <c r="IP56" s="106">
        <v>1209.8333333333333</v>
      </c>
      <c r="IQ56" s="61">
        <v>1813</v>
      </c>
      <c r="IR56" s="61">
        <v>321</v>
      </c>
      <c r="IS56" s="61">
        <v>330</v>
      </c>
      <c r="IT56" s="61">
        <v>345</v>
      </c>
      <c r="IU56" s="61">
        <v>322</v>
      </c>
      <c r="IV56" s="61">
        <v>311</v>
      </c>
      <c r="IW56" s="61">
        <v>321</v>
      </c>
      <c r="IX56" s="61"/>
      <c r="IY56" s="106">
        <v>325</v>
      </c>
      <c r="IZ56" s="61">
        <v>212</v>
      </c>
      <c r="JA56" s="240">
        <v>38.898011241305163</v>
      </c>
      <c r="JB56" s="241">
        <v>1</v>
      </c>
      <c r="JC56" s="90">
        <v>1</v>
      </c>
      <c r="JD56" s="320">
        <v>0</v>
      </c>
      <c r="JE56" s="280">
        <v>0</v>
      </c>
      <c r="JF56" s="280"/>
      <c r="JG56" s="90">
        <v>0</v>
      </c>
      <c r="JH56" s="90">
        <v>0</v>
      </c>
      <c r="JI56" s="90">
        <v>2</v>
      </c>
      <c r="JJ56" s="90"/>
      <c r="JK56" s="61"/>
      <c r="JL56" s="283"/>
      <c r="JM56" s="198">
        <v>56</v>
      </c>
      <c r="JN56" s="244">
        <v>42045</v>
      </c>
      <c r="JO56" s="69">
        <v>42576</v>
      </c>
      <c r="JP56" s="201">
        <v>1</v>
      </c>
      <c r="JQ56" s="69">
        <v>42576</v>
      </c>
      <c r="JR56" s="31">
        <v>17</v>
      </c>
      <c r="JS56" s="243">
        <v>1</v>
      </c>
      <c r="JT56" s="69">
        <v>42360</v>
      </c>
      <c r="JU56" s="245">
        <v>10</v>
      </c>
      <c r="JV56" s="243">
        <v>1</v>
      </c>
      <c r="JW56" s="246">
        <v>42360</v>
      </c>
      <c r="JX56" s="245">
        <v>10</v>
      </c>
      <c r="JY56" s="245">
        <v>17</v>
      </c>
      <c r="JZ56" s="245">
        <v>531</v>
      </c>
      <c r="KA56" s="247"/>
      <c r="KB56" s="245"/>
      <c r="KC56" s="248"/>
      <c r="KD56" s="63">
        <v>1</v>
      </c>
      <c r="KE56" s="249">
        <v>1</v>
      </c>
      <c r="KF56" s="249" t="s">
        <v>421</v>
      </c>
      <c r="KG56" s="272">
        <v>119.00666666666666</v>
      </c>
      <c r="KH56" s="272">
        <v>69.133333333333326</v>
      </c>
      <c r="KI56" s="272">
        <v>41.72</v>
      </c>
      <c r="KJ56" s="272">
        <v>-12.280000000000001</v>
      </c>
      <c r="KK56" s="272">
        <v>-10.18</v>
      </c>
      <c r="KL56" s="272">
        <v>53.163333333333334</v>
      </c>
      <c r="KM56" s="272">
        <v>34.800000000000004</v>
      </c>
      <c r="KN56" s="272">
        <v>4.5333333333333332</v>
      </c>
      <c r="KO56" s="250"/>
      <c r="KP56" s="250">
        <v>1</v>
      </c>
      <c r="KQ56" s="92"/>
      <c r="KR56" s="93">
        <v>0.3208333333333333</v>
      </c>
      <c r="KS56" s="264"/>
      <c r="KT56" s="265"/>
      <c r="KU56" s="264"/>
      <c r="KV56" s="265"/>
      <c r="KW56" s="265"/>
      <c r="KX56" s="265"/>
      <c r="KY56" s="265"/>
      <c r="KZ56" s="265"/>
      <c r="LA56" s="265"/>
      <c r="LB56" s="265"/>
      <c r="LC56" s="265"/>
      <c r="LD56" s="265"/>
      <c r="LE56" s="118">
        <v>42045</v>
      </c>
      <c r="LF56" s="454">
        <v>1</v>
      </c>
      <c r="LG56" s="454"/>
      <c r="LH56" s="455"/>
      <c r="LI56" s="455"/>
      <c r="LJ56" s="455"/>
      <c r="LK56" s="455"/>
      <c r="LL56" s="455"/>
      <c r="LM56" s="455"/>
      <c r="LN56" s="455"/>
      <c r="LO56" s="455"/>
      <c r="LP56" s="455"/>
      <c r="LQ56" s="455"/>
      <c r="LR56" s="455"/>
      <c r="LS56" s="455"/>
      <c r="LT56" s="500">
        <v>32.770000000000003</v>
      </c>
      <c r="LU56" s="693">
        <v>-17.32</v>
      </c>
      <c r="LV56" s="500">
        <v>-18</v>
      </c>
      <c r="LW56" s="500">
        <v>1</v>
      </c>
      <c r="LX56" s="500">
        <v>-14.3</v>
      </c>
      <c r="LY56" s="500">
        <v>1</v>
      </c>
      <c r="LZ56" s="690">
        <v>46</v>
      </c>
      <c r="MA56" s="455">
        <v>46</v>
      </c>
      <c r="MC56" s="253"/>
      <c r="MD56" s="274"/>
      <c r="ME56" s="581">
        <v>56</v>
      </c>
      <c r="MF56" s="135">
        <v>42045</v>
      </c>
      <c r="MI56" s="584">
        <v>80.690799999999996</v>
      </c>
      <c r="MQ56" s="135"/>
      <c r="MR56" s="585"/>
      <c r="MS56" s="585"/>
      <c r="MT56" s="133">
        <v>0</v>
      </c>
      <c r="MU56" s="585"/>
      <c r="MV56" s="585"/>
      <c r="MW56" s="585"/>
      <c r="MX56" s="585"/>
      <c r="MY56" s="585"/>
      <c r="MZ56" s="238">
        <v>4062</v>
      </c>
      <c r="NA56" s="585"/>
      <c r="NB56" s="238">
        <v>6</v>
      </c>
      <c r="ND56" s="876" t="s">
        <v>64</v>
      </c>
      <c r="NE56" s="877" t="s">
        <v>64</v>
      </c>
      <c r="NF56" s="877" t="s">
        <v>64</v>
      </c>
      <c r="NG56" s="877" t="s">
        <v>64</v>
      </c>
      <c r="NH56" s="877" t="s">
        <v>64</v>
      </c>
      <c r="NI56" s="877" t="s">
        <v>64</v>
      </c>
      <c r="NJ56" s="877" t="s">
        <v>64</v>
      </c>
      <c r="NK56" s="877" t="s">
        <v>64</v>
      </c>
      <c r="NL56" s="877" t="s">
        <v>64</v>
      </c>
      <c r="NM56" s="877" t="s">
        <v>64</v>
      </c>
      <c r="NN56" s="877" t="s">
        <v>64</v>
      </c>
      <c r="NO56" s="877" t="s">
        <v>64</v>
      </c>
      <c r="NP56" s="877" t="s">
        <v>64</v>
      </c>
      <c r="NQ56" s="877" t="s">
        <v>64</v>
      </c>
      <c r="NR56" s="877" t="s">
        <v>64</v>
      </c>
      <c r="NS56" s="877" t="s">
        <v>64</v>
      </c>
      <c r="NT56" s="877" t="s">
        <v>64</v>
      </c>
      <c r="NU56" s="877" t="s">
        <v>64</v>
      </c>
      <c r="NV56" s="877" t="s">
        <v>64</v>
      </c>
      <c r="NW56" s="877" t="s">
        <v>64</v>
      </c>
      <c r="NX56" s="877" t="s">
        <v>64</v>
      </c>
      <c r="NY56" s="877" t="s">
        <v>64</v>
      </c>
      <c r="NZ56" s="877" t="s">
        <v>64</v>
      </c>
      <c r="OA56" s="877" t="s">
        <v>64</v>
      </c>
      <c r="OB56" s="877" t="s">
        <v>64</v>
      </c>
      <c r="OC56" s="877" t="s">
        <v>64</v>
      </c>
      <c r="OD56" s="877" t="s">
        <v>64</v>
      </c>
      <c r="OE56" s="877" t="s">
        <v>64</v>
      </c>
      <c r="OF56" s="877" t="s">
        <v>64</v>
      </c>
      <c r="OG56" s="877" t="s">
        <v>64</v>
      </c>
      <c r="OH56" s="877" t="s">
        <v>64</v>
      </c>
      <c r="OI56" s="877" t="s">
        <v>64</v>
      </c>
      <c r="OJ56" s="877" t="s">
        <v>64</v>
      </c>
      <c r="OK56" s="877" t="s">
        <v>64</v>
      </c>
      <c r="OL56" s="877" t="s">
        <v>64</v>
      </c>
    </row>
    <row r="57" spans="1:402" s="221" customFormat="1" ht="18" customHeight="1" x14ac:dyDescent="0.25">
      <c r="A57" s="221">
        <v>56</v>
      </c>
      <c r="B57" s="221">
        <v>0</v>
      </c>
      <c r="C57" s="221">
        <v>1</v>
      </c>
      <c r="D57" s="206">
        <v>2</v>
      </c>
      <c r="E57" s="267">
        <v>57</v>
      </c>
      <c r="F57" s="880">
        <v>57</v>
      </c>
      <c r="G57" s="883"/>
      <c r="H57" s="232" t="s">
        <v>683</v>
      </c>
      <c r="I57" s="639" t="s">
        <v>684</v>
      </c>
      <c r="J57" s="284">
        <v>18568</v>
      </c>
      <c r="K57" s="256">
        <v>65</v>
      </c>
      <c r="L57" s="342">
        <v>74.5</v>
      </c>
      <c r="M57" s="342">
        <v>157</v>
      </c>
      <c r="N57" s="342">
        <v>30.224349872205767</v>
      </c>
      <c r="O57" s="210">
        <v>1.75412277593749</v>
      </c>
      <c r="P57" s="208">
        <v>1</v>
      </c>
      <c r="Q57" s="61">
        <v>125</v>
      </c>
      <c r="R57" s="61">
        <v>75</v>
      </c>
      <c r="S57" s="61">
        <v>0</v>
      </c>
      <c r="T57" s="62">
        <v>2</v>
      </c>
      <c r="U57" s="331">
        <v>1</v>
      </c>
      <c r="V57" s="331">
        <v>2</v>
      </c>
      <c r="W57" s="114">
        <v>1</v>
      </c>
      <c r="X57" s="335">
        <v>0</v>
      </c>
      <c r="Y57" s="114">
        <v>1</v>
      </c>
      <c r="Z57" s="114">
        <v>0</v>
      </c>
      <c r="AA57" s="329">
        <v>0</v>
      </c>
      <c r="AB57" s="328">
        <v>0</v>
      </c>
      <c r="AC57" s="61"/>
      <c r="AD57" s="61"/>
      <c r="AE57" s="61"/>
      <c r="AF57" s="592">
        <v>302</v>
      </c>
      <c r="AG57" s="602">
        <v>1.57</v>
      </c>
      <c r="AH57" s="603">
        <v>33</v>
      </c>
      <c r="AI57" s="603">
        <v>0</v>
      </c>
      <c r="AJ57" s="602">
        <v>9.8000000000000007</v>
      </c>
      <c r="AK57" s="603">
        <v>30</v>
      </c>
      <c r="AL57" s="603"/>
      <c r="AM57" s="605">
        <v>508</v>
      </c>
      <c r="AN57" s="214">
        <v>6.230481447578482</v>
      </c>
      <c r="AO57" s="212">
        <v>170</v>
      </c>
      <c r="AP57" s="212">
        <v>82</v>
      </c>
      <c r="AQ57" s="212">
        <v>70</v>
      </c>
      <c r="AR57" s="212">
        <v>92</v>
      </c>
      <c r="AS57" s="215">
        <v>4.3</v>
      </c>
      <c r="AT57" s="212">
        <v>356</v>
      </c>
      <c r="AU57" s="556">
        <v>42185</v>
      </c>
      <c r="AV57" s="557">
        <v>42185</v>
      </c>
      <c r="AW57" s="559">
        <v>1.57</v>
      </c>
      <c r="AX57" s="211">
        <v>138</v>
      </c>
      <c r="AY57" s="211">
        <v>9.9</v>
      </c>
      <c r="AZ57" s="602">
        <v>136</v>
      </c>
      <c r="BA57" s="558">
        <v>42185</v>
      </c>
      <c r="BB57" s="65">
        <v>57.99</v>
      </c>
      <c r="BC57" s="217">
        <v>2024</v>
      </c>
      <c r="BD57" s="66">
        <v>57.99</v>
      </c>
      <c r="BE57" s="218">
        <v>268.0490982017003</v>
      </c>
      <c r="BF57" s="66">
        <v>152.19999999999999</v>
      </c>
      <c r="BG57" s="68">
        <v>1.7633531087482155</v>
      </c>
      <c r="BH57" s="219">
        <v>1.7633531087482155</v>
      </c>
      <c r="BI57" s="219">
        <v>2.4282143504656934</v>
      </c>
      <c r="BJ57" s="219">
        <v>2.182414652434554</v>
      </c>
      <c r="BK57" s="66">
        <v>2.4300000000000002</v>
      </c>
      <c r="BL57" s="66">
        <v>1.72</v>
      </c>
      <c r="BM57" s="66">
        <v>39</v>
      </c>
      <c r="BN57" s="66">
        <v>1.42</v>
      </c>
      <c r="BO57" s="571">
        <v>529.79999999999995</v>
      </c>
      <c r="BP57" s="66">
        <v>73</v>
      </c>
      <c r="BQ57" s="66">
        <v>388</v>
      </c>
      <c r="BR57" s="66">
        <v>47</v>
      </c>
      <c r="BS57" s="66">
        <v>31</v>
      </c>
      <c r="BT57" s="69">
        <v>42163</v>
      </c>
      <c r="BU57" s="61" t="s">
        <v>685</v>
      </c>
      <c r="BV57" s="61">
        <v>0</v>
      </c>
      <c r="BW57" s="61">
        <v>1</v>
      </c>
      <c r="BX57" s="61" t="s">
        <v>686</v>
      </c>
      <c r="BY57" s="61">
        <v>0</v>
      </c>
      <c r="BZ57" s="61"/>
      <c r="CA57" s="61" t="s">
        <v>381</v>
      </c>
      <c r="CB57" s="61"/>
      <c r="CC57" s="208">
        <v>0</v>
      </c>
      <c r="CD57" s="220">
        <v>0</v>
      </c>
      <c r="CE57" s="220">
        <v>0</v>
      </c>
      <c r="CF57" s="220">
        <v>1</v>
      </c>
      <c r="CG57" s="220">
        <v>0</v>
      </c>
      <c r="CH57" s="220">
        <v>1</v>
      </c>
      <c r="CI57" s="220">
        <v>0</v>
      </c>
      <c r="CJ57" s="114">
        <v>1</v>
      </c>
      <c r="CK57" s="114">
        <v>0</v>
      </c>
      <c r="CL57" s="114">
        <v>0</v>
      </c>
      <c r="CM57" s="114">
        <v>0</v>
      </c>
      <c r="CN57" s="114">
        <v>1</v>
      </c>
      <c r="CO57" s="114">
        <v>0</v>
      </c>
      <c r="CP57" s="326">
        <v>1</v>
      </c>
      <c r="CQ57" s="326">
        <v>1</v>
      </c>
      <c r="CR57" s="326">
        <v>0</v>
      </c>
      <c r="CS57" s="326">
        <v>0</v>
      </c>
      <c r="CT57" s="326">
        <v>0</v>
      </c>
      <c r="CU57" s="326">
        <v>0</v>
      </c>
      <c r="CV57" s="299"/>
      <c r="CW57" s="299"/>
      <c r="CX57" s="299"/>
      <c r="CY57" s="299"/>
      <c r="DE57" s="61">
        <v>0</v>
      </c>
      <c r="DF57" s="90">
        <v>1</v>
      </c>
      <c r="DG57" s="69">
        <v>42606</v>
      </c>
      <c r="DH57" s="61">
        <v>0</v>
      </c>
      <c r="DI57" s="61"/>
      <c r="DJ57" s="90">
        <v>0</v>
      </c>
      <c r="DK57" s="90"/>
      <c r="DL57" s="90"/>
      <c r="DM57" s="61"/>
      <c r="DN57" s="254">
        <v>1</v>
      </c>
      <c r="DO57" s="208">
        <v>0</v>
      </c>
      <c r="DP57" s="208">
        <v>0</v>
      </c>
      <c r="DQ57" s="208">
        <v>0</v>
      </c>
      <c r="DR57" s="208">
        <v>2</v>
      </c>
      <c r="DS57" s="212">
        <v>1</v>
      </c>
      <c r="DT57" s="208">
        <v>2</v>
      </c>
      <c r="DU57" s="208">
        <v>0</v>
      </c>
      <c r="DV57" s="208">
        <v>1</v>
      </c>
      <c r="DW57" s="208">
        <v>1</v>
      </c>
      <c r="DX57" s="208">
        <v>0</v>
      </c>
      <c r="DY57" s="206">
        <v>0</v>
      </c>
      <c r="EB57" s="223">
        <v>1</v>
      </c>
      <c r="EC57" s="223">
        <v>2</v>
      </c>
      <c r="ED57" s="223">
        <v>33</v>
      </c>
      <c r="EE57" s="223"/>
      <c r="EG57" s="258">
        <v>42185</v>
      </c>
      <c r="EH57" s="133">
        <v>1.88</v>
      </c>
      <c r="EI57" s="225">
        <v>96</v>
      </c>
      <c r="EJ57" s="225">
        <v>88</v>
      </c>
      <c r="EK57" s="225">
        <v>87</v>
      </c>
      <c r="EL57" s="225">
        <v>89</v>
      </c>
      <c r="EM57" s="225">
        <v>37</v>
      </c>
      <c r="EN57" s="133" t="s">
        <v>482</v>
      </c>
      <c r="EO57" s="267">
        <v>57</v>
      </c>
      <c r="EP57" s="135">
        <v>42185</v>
      </c>
      <c r="EQ57" s="136" t="s">
        <v>383</v>
      </c>
      <c r="ER57" s="61"/>
      <c r="ES57" s="61"/>
      <c r="ET57" s="61">
        <v>75</v>
      </c>
      <c r="EU57" s="61">
        <v>0</v>
      </c>
      <c r="EV57" s="61"/>
      <c r="EW57" s="61">
        <v>12</v>
      </c>
      <c r="EX57" s="61">
        <v>8</v>
      </c>
      <c r="EY57" s="61">
        <v>45</v>
      </c>
      <c r="EZ57" s="61">
        <v>28</v>
      </c>
      <c r="FA57" s="61">
        <v>17</v>
      </c>
      <c r="FB57" s="61">
        <v>15</v>
      </c>
      <c r="FC57" s="61">
        <v>46</v>
      </c>
      <c r="FD57" s="61">
        <v>18</v>
      </c>
      <c r="FE57" s="61">
        <v>26</v>
      </c>
      <c r="FF57" s="61">
        <v>80</v>
      </c>
      <c r="FG57" s="61">
        <v>270</v>
      </c>
      <c r="FH57" s="91">
        <v>80</v>
      </c>
      <c r="FI57" s="91">
        <v>270</v>
      </c>
      <c r="FJ57" s="227">
        <v>66.75</v>
      </c>
      <c r="FK57" s="227">
        <v>38.053208655434908</v>
      </c>
      <c r="FL57" s="228">
        <v>117</v>
      </c>
      <c r="FM57" s="228">
        <v>58.400000000000006</v>
      </c>
      <c r="FN57" s="228">
        <v>66.70000618256006</v>
      </c>
      <c r="FO57" s="228">
        <v>33.292994538987244</v>
      </c>
      <c r="FP57" s="228">
        <v>50.085470085470085</v>
      </c>
      <c r="FQ57" s="228"/>
      <c r="FR57" s="193">
        <v>0</v>
      </c>
      <c r="FS57" s="230">
        <v>78.5</v>
      </c>
      <c r="FT57" s="230">
        <v>60.3</v>
      </c>
      <c r="FU57" s="230">
        <v>170</v>
      </c>
      <c r="FV57" s="229">
        <v>4.8</v>
      </c>
      <c r="FW57" s="229">
        <v>5</v>
      </c>
      <c r="FX57" s="229">
        <v>16.354166666666668</v>
      </c>
      <c r="FY57" s="229">
        <v>1.3018242122719734</v>
      </c>
      <c r="FZ57" s="133">
        <v>26.5</v>
      </c>
      <c r="GA57" s="129">
        <v>17.899999999999999</v>
      </c>
      <c r="GB57" s="238">
        <v>21.9</v>
      </c>
      <c r="GC57" s="238">
        <v>12</v>
      </c>
      <c r="GD57" s="238">
        <v>234.1</v>
      </c>
      <c r="GE57" s="238">
        <v>162.5</v>
      </c>
      <c r="GF57" s="238">
        <v>52.8</v>
      </c>
      <c r="GG57" s="133">
        <v>0</v>
      </c>
      <c r="GH57" s="133">
        <v>1</v>
      </c>
      <c r="GI57" s="133">
        <v>1</v>
      </c>
      <c r="GJ57" s="133">
        <v>0</v>
      </c>
      <c r="GK57" s="231">
        <v>47</v>
      </c>
      <c r="GL57" s="133">
        <v>1</v>
      </c>
      <c r="GM57" s="133">
        <v>0</v>
      </c>
      <c r="GN57" s="133">
        <v>0</v>
      </c>
      <c r="GO57" s="133">
        <v>0</v>
      </c>
      <c r="GP57" s="61">
        <v>74.900000000000006</v>
      </c>
      <c r="GQ57" s="106">
        <v>42.699405667297</v>
      </c>
      <c r="GR57" s="111">
        <v>0.24163568773234201</v>
      </c>
      <c r="GS57" s="61">
        <v>1</v>
      </c>
      <c r="GT57" s="111">
        <v>0.78260869565217395</v>
      </c>
      <c r="GU57" s="62">
        <v>1</v>
      </c>
      <c r="GV57" s="106">
        <v>6</v>
      </c>
      <c r="GW57" s="61">
        <v>1</v>
      </c>
      <c r="GX57" s="106">
        <v>14</v>
      </c>
      <c r="GY57" s="61">
        <v>1</v>
      </c>
      <c r="GZ57" s="745">
        <v>52</v>
      </c>
      <c r="HA57" s="238">
        <v>9</v>
      </c>
      <c r="HB57" s="133">
        <v>0.61</v>
      </c>
      <c r="HC57" s="133">
        <v>0</v>
      </c>
      <c r="HD57" s="239"/>
      <c r="HE57" s="239"/>
      <c r="HF57" s="270"/>
      <c r="HG57" s="273"/>
      <c r="HH57" s="270"/>
      <c r="HI57" s="273"/>
      <c r="HJ57" s="270"/>
      <c r="HK57" s="273"/>
      <c r="HL57" s="270"/>
      <c r="HM57" s="236"/>
      <c r="HN57" s="270"/>
      <c r="HO57" s="270"/>
      <c r="HP57" s="273"/>
      <c r="HQ57" s="270"/>
      <c r="HR57" s="273"/>
      <c r="HS57" s="270"/>
      <c r="HT57" s="273"/>
      <c r="HU57" s="270"/>
      <c r="HV57" s="273"/>
      <c r="HW57" s="144"/>
      <c r="HX57" s="237"/>
      <c r="HY57" s="238"/>
      <c r="HZ57" s="237"/>
      <c r="IA57" s="237"/>
      <c r="IB57" s="237"/>
      <c r="IC57" s="237"/>
      <c r="ID57" s="237"/>
      <c r="IE57" s="237"/>
      <c r="IF57" s="237"/>
      <c r="IG57" s="133"/>
      <c r="IH57" s="146"/>
      <c r="II57" s="161"/>
      <c r="IJ57" s="161"/>
      <c r="IK57" s="161"/>
      <c r="IL57" s="61"/>
      <c r="IM57" s="161"/>
      <c r="IN57" s="161"/>
      <c r="IO57" s="61"/>
      <c r="IP57" s="106"/>
      <c r="IQ57" s="161"/>
      <c r="IR57" s="161"/>
      <c r="IS57" s="161"/>
      <c r="IT57" s="161"/>
      <c r="IU57" s="161"/>
      <c r="IV57" s="161"/>
      <c r="IW57" s="161"/>
      <c r="IX57" s="61"/>
      <c r="IY57" s="106"/>
      <c r="IZ57" s="161"/>
      <c r="JA57" s="240"/>
      <c r="JB57" s="241"/>
      <c r="JC57" s="90">
        <v>0</v>
      </c>
      <c r="JD57" s="261"/>
      <c r="JE57" s="261"/>
      <c r="JF57" s="261"/>
      <c r="JG57" s="90"/>
      <c r="JH57" s="90"/>
      <c r="JI57" s="90"/>
      <c r="JJ57" s="90"/>
      <c r="JK57" s="61"/>
      <c r="JL57" s="283"/>
      <c r="JM57" s="198">
        <v>57</v>
      </c>
      <c r="JN57" s="244">
        <v>42185</v>
      </c>
      <c r="JO57" s="69">
        <v>42656</v>
      </c>
      <c r="JP57" s="201">
        <v>1</v>
      </c>
      <c r="JQ57" s="69">
        <v>42656</v>
      </c>
      <c r="JR57" s="31">
        <v>15</v>
      </c>
      <c r="JS57" s="243">
        <v>1</v>
      </c>
      <c r="JT57" s="69">
        <v>42569</v>
      </c>
      <c r="JU57" s="245">
        <v>12</v>
      </c>
      <c r="JV57" s="243">
        <v>1</v>
      </c>
      <c r="JW57" s="246">
        <v>42569</v>
      </c>
      <c r="JX57" s="245">
        <v>12</v>
      </c>
      <c r="JY57" s="245">
        <v>15</v>
      </c>
      <c r="JZ57" s="245">
        <v>471</v>
      </c>
      <c r="KA57" s="247"/>
      <c r="KB57" s="245"/>
      <c r="KC57" s="248"/>
      <c r="KD57" s="63">
        <v>0</v>
      </c>
      <c r="KE57" s="263">
        <v>1</v>
      </c>
      <c r="KF57" s="263" t="s">
        <v>390</v>
      </c>
      <c r="KG57" s="250">
        <v>138.9</v>
      </c>
      <c r="KH57" s="250">
        <v>69.34</v>
      </c>
      <c r="KI57" s="250">
        <v>50.54</v>
      </c>
      <c r="KJ57" s="251">
        <v>-13.67</v>
      </c>
      <c r="KK57" s="250">
        <v>-11.97</v>
      </c>
      <c r="KL57" s="250">
        <v>51.25</v>
      </c>
      <c r="KM57" s="250">
        <v>33.6</v>
      </c>
      <c r="KN57" s="250">
        <v>6</v>
      </c>
      <c r="KO57" s="250"/>
      <c r="KP57" s="250">
        <v>1</v>
      </c>
      <c r="KQ57" s="92"/>
      <c r="KR57" s="93">
        <v>0.24163568773234201</v>
      </c>
      <c r="KS57" s="264">
        <v>62</v>
      </c>
      <c r="KT57" s="265">
        <v>29.13</v>
      </c>
      <c r="KU57" s="264">
        <v>-14.88</v>
      </c>
      <c r="KV57" s="265">
        <v>-17.3</v>
      </c>
      <c r="KW57" s="265">
        <v>-16.600000000000001</v>
      </c>
      <c r="KX57" s="265">
        <v>499</v>
      </c>
      <c r="KY57" s="265">
        <v>-13.2</v>
      </c>
      <c r="KZ57" s="265">
        <v>-13.1</v>
      </c>
      <c r="LA57" s="265">
        <v>366</v>
      </c>
      <c r="LB57" s="265">
        <v>-15.1</v>
      </c>
      <c r="LC57" s="265">
        <v>-14.8</v>
      </c>
      <c r="LD57" s="265">
        <v>366</v>
      </c>
      <c r="LE57" s="118">
        <v>42185</v>
      </c>
      <c r="LF57" s="454">
        <v>0</v>
      </c>
      <c r="LG57" s="454"/>
      <c r="LH57" s="455">
        <v>62</v>
      </c>
      <c r="LI57" s="455">
        <v>30.17</v>
      </c>
      <c r="LJ57" s="455">
        <v>-17.97</v>
      </c>
      <c r="LK57" s="455">
        <v>-18.8</v>
      </c>
      <c r="LL57" s="455">
        <v>-18.600000000000001</v>
      </c>
      <c r="LM57" s="455">
        <v>465</v>
      </c>
      <c r="LN57" s="455">
        <v>-19.7</v>
      </c>
      <c r="LO57" s="455">
        <v>-19.7</v>
      </c>
      <c r="LP57" s="455">
        <v>366</v>
      </c>
      <c r="LQ57" s="455">
        <v>-19.2</v>
      </c>
      <c r="LR57" s="455">
        <v>-19.2</v>
      </c>
      <c r="LS57" s="455">
        <v>366</v>
      </c>
      <c r="LT57" s="500">
        <v>30.29</v>
      </c>
      <c r="LU57" s="693">
        <v>-17.02</v>
      </c>
      <c r="LV57" s="500">
        <v>0</v>
      </c>
      <c r="LW57" s="500">
        <v>0</v>
      </c>
      <c r="LX57" s="500">
        <v>0</v>
      </c>
      <c r="LY57" s="500">
        <v>0</v>
      </c>
      <c r="LZ57" s="690"/>
      <c r="MA57" s="455"/>
      <c r="MC57" s="253"/>
      <c r="MD57" s="274"/>
      <c r="ME57" s="581">
        <v>57</v>
      </c>
      <c r="MF57" s="135">
        <v>42185</v>
      </c>
      <c r="MI57" s="584">
        <v>76.455399999999997</v>
      </c>
      <c r="MQ57" s="135">
        <v>42185</v>
      </c>
      <c r="MR57" s="238">
        <v>5.2</v>
      </c>
      <c r="MS57" s="238">
        <v>14</v>
      </c>
      <c r="MT57" s="133">
        <v>1</v>
      </c>
      <c r="MU57" s="133">
        <v>1</v>
      </c>
      <c r="MV57" s="133">
        <v>0</v>
      </c>
      <c r="MW57" s="133">
        <v>0</v>
      </c>
      <c r="MX57" s="133">
        <v>0</v>
      </c>
      <c r="MY57" s="238">
        <v>1</v>
      </c>
      <c r="MZ57" s="238">
        <v>508</v>
      </c>
      <c r="NA57" s="585"/>
      <c r="NB57" s="238">
        <v>9</v>
      </c>
      <c r="ND57" s="876">
        <v>57</v>
      </c>
      <c r="NE57" s="877">
        <v>8.1565887527890908</v>
      </c>
      <c r="NF57" s="877">
        <v>7.5164091860198203</v>
      </c>
      <c r="NG57" s="877">
        <v>5.4356285940520896</v>
      </c>
      <c r="NH57" s="877">
        <v>0.81885056089543395</v>
      </c>
      <c r="NI57" s="877">
        <v>8.4928546201747501</v>
      </c>
      <c r="NJ57" s="877">
        <v>6.2622828064206599</v>
      </c>
      <c r="NK57" s="877">
        <v>8.7940258960704298</v>
      </c>
      <c r="NL57" s="877">
        <v>7.5368300050480599</v>
      </c>
      <c r="NM57" s="877">
        <v>6.0112272554232504</v>
      </c>
      <c r="NN57" s="877">
        <v>1.54101915313356</v>
      </c>
      <c r="NO57" s="877">
        <v>5.8402114326574699</v>
      </c>
      <c r="NP57" s="877">
        <v>6.49968646445849</v>
      </c>
      <c r="NQ57" s="877">
        <v>7.8407149911410796</v>
      </c>
      <c r="NR57" s="877">
        <v>4.09676785471469</v>
      </c>
      <c r="NS57" s="877">
        <v>6.2353441281726703</v>
      </c>
      <c r="NT57" s="877">
        <v>8.0559331286074105</v>
      </c>
      <c r="NU57" s="877">
        <v>6.0386995513055899</v>
      </c>
      <c r="NV57" s="877">
        <v>6.6745453938458699</v>
      </c>
      <c r="NW57" s="877">
        <v>6.0957134842512604</v>
      </c>
      <c r="NX57" s="877">
        <v>6.4679315460262901</v>
      </c>
      <c r="NY57" s="877">
        <v>7.8325735989774001</v>
      </c>
      <c r="NZ57" s="877">
        <v>3.6587827340128301</v>
      </c>
      <c r="OA57" s="877">
        <v>9.5616698125680308</v>
      </c>
      <c r="OB57" s="877">
        <v>1.0426443374084899</v>
      </c>
      <c r="OC57" s="877">
        <v>4.14730669878029</v>
      </c>
      <c r="OD57" s="877">
        <v>5.6800429926225702</v>
      </c>
      <c r="OE57" s="877">
        <v>5.38301301548867</v>
      </c>
      <c r="OF57" s="877">
        <v>10.4628089788396</v>
      </c>
      <c r="OG57" s="877">
        <v>3.3504972470841299</v>
      </c>
      <c r="OH57" s="877">
        <v>8.0497941071010395</v>
      </c>
      <c r="OI57" s="877">
        <v>4.27724089833207</v>
      </c>
      <c r="OJ57" s="877">
        <v>2.41301487173858</v>
      </c>
      <c r="OK57" s="877">
        <v>0.48852396476746601</v>
      </c>
      <c r="OL57" s="877">
        <v>8.5190254751595393</v>
      </c>
    </row>
    <row r="58" spans="1:402" s="221" customFormat="1" ht="16.5" customHeight="1" x14ac:dyDescent="0.25">
      <c r="A58" s="221">
        <v>57</v>
      </c>
      <c r="B58" s="274">
        <v>0</v>
      </c>
      <c r="C58" s="221">
        <v>1</v>
      </c>
      <c r="D58" s="206">
        <v>2</v>
      </c>
      <c r="E58" s="274">
        <v>58</v>
      </c>
      <c r="F58" s="880">
        <v>58</v>
      </c>
      <c r="G58" s="883"/>
      <c r="H58" s="167" t="s">
        <v>687</v>
      </c>
      <c r="I58" s="167" t="s">
        <v>688</v>
      </c>
      <c r="J58" s="69">
        <v>18384</v>
      </c>
      <c r="K58" s="256">
        <v>65</v>
      </c>
      <c r="L58" s="342">
        <v>95</v>
      </c>
      <c r="M58" s="342">
        <v>157</v>
      </c>
      <c r="N58" s="342">
        <v>38.541117286705344</v>
      </c>
      <c r="O58" s="210">
        <v>1.9450291027764066</v>
      </c>
      <c r="P58" s="208">
        <v>1</v>
      </c>
      <c r="Q58" s="61">
        <v>130</v>
      </c>
      <c r="R58" s="61">
        <v>80</v>
      </c>
      <c r="S58" s="61">
        <v>0</v>
      </c>
      <c r="T58" s="62">
        <v>2</v>
      </c>
      <c r="U58" s="325">
        <v>1</v>
      </c>
      <c r="V58" s="325">
        <v>2</v>
      </c>
      <c r="W58" s="325">
        <v>1</v>
      </c>
      <c r="X58" s="115">
        <v>1</v>
      </c>
      <c r="Y58" s="325">
        <v>1</v>
      </c>
      <c r="Z58" s="325">
        <v>1</v>
      </c>
      <c r="AA58" s="329">
        <v>0</v>
      </c>
      <c r="AB58" s="328">
        <v>0</v>
      </c>
      <c r="AC58" s="61"/>
      <c r="AD58" s="61"/>
      <c r="AE58" s="61"/>
      <c r="AF58" s="592">
        <v>56</v>
      </c>
      <c r="AG58" s="602">
        <v>1.21</v>
      </c>
      <c r="AH58" s="603">
        <v>45</v>
      </c>
      <c r="AI58" s="603">
        <v>0</v>
      </c>
      <c r="AJ58" s="602">
        <v>11.6</v>
      </c>
      <c r="AK58" s="603">
        <v>37</v>
      </c>
      <c r="AL58" s="603"/>
      <c r="AM58" s="605">
        <v>559</v>
      </c>
      <c r="AN58" s="214">
        <v>6.3261494731550991</v>
      </c>
      <c r="AO58" s="212">
        <v>118</v>
      </c>
      <c r="AP58" s="212">
        <v>51</v>
      </c>
      <c r="AQ58" s="212">
        <v>42</v>
      </c>
      <c r="AR58" s="212">
        <v>123</v>
      </c>
      <c r="AS58" s="215">
        <v>0.03</v>
      </c>
      <c r="AT58" s="212">
        <v>25</v>
      </c>
      <c r="AU58" s="556">
        <v>42289</v>
      </c>
      <c r="AV58" s="557">
        <v>42289</v>
      </c>
      <c r="AW58" s="211">
        <v>1.21</v>
      </c>
      <c r="AX58" s="211">
        <v>54</v>
      </c>
      <c r="AY58" s="211">
        <v>7.4</v>
      </c>
      <c r="AZ58" s="602">
        <v>142</v>
      </c>
      <c r="BA58" s="558">
        <v>42289</v>
      </c>
      <c r="BB58" s="65">
        <v>44.53</v>
      </c>
      <c r="BC58" s="217"/>
      <c r="BD58" s="66">
        <v>44.53</v>
      </c>
      <c r="BE58" s="218">
        <v>336.6677176681693</v>
      </c>
      <c r="BF58" s="66">
        <v>91.76</v>
      </c>
      <c r="BG58" s="68">
        <v>1.648652695131223</v>
      </c>
      <c r="BH58" s="219">
        <v>1.648652695131223</v>
      </c>
      <c r="BI58" s="219">
        <v>2.527201474835576</v>
      </c>
      <c r="BJ58" s="219">
        <v>1.9626534048932114</v>
      </c>
      <c r="BK58" s="66">
        <v>2.46</v>
      </c>
      <c r="BL58" s="66">
        <v>1.32</v>
      </c>
      <c r="BM58" s="66">
        <v>35</v>
      </c>
      <c r="BN58" s="66">
        <v>1.06</v>
      </c>
      <c r="BO58" s="571">
        <v>526.5</v>
      </c>
      <c r="BP58" s="66">
        <v>48</v>
      </c>
      <c r="BQ58" s="66">
        <v>25</v>
      </c>
      <c r="BR58" s="66">
        <v>6</v>
      </c>
      <c r="BS58" s="66">
        <v>17</v>
      </c>
      <c r="BT58" s="61" t="s">
        <v>689</v>
      </c>
      <c r="BU58" s="61" t="s">
        <v>458</v>
      </c>
      <c r="BV58" s="61">
        <v>0</v>
      </c>
      <c r="BW58" s="61"/>
      <c r="BX58" s="61"/>
      <c r="BY58" s="61">
        <v>0</v>
      </c>
      <c r="BZ58" s="61" t="s">
        <v>690</v>
      </c>
      <c r="CA58" s="61">
        <v>0</v>
      </c>
      <c r="CB58" s="61">
        <v>0</v>
      </c>
      <c r="CC58" s="208">
        <v>0</v>
      </c>
      <c r="CD58" s="220">
        <v>0</v>
      </c>
      <c r="CE58" s="220">
        <v>0</v>
      </c>
      <c r="CF58" s="220">
        <v>0</v>
      </c>
      <c r="CG58" s="220">
        <v>1</v>
      </c>
      <c r="CH58" s="220">
        <v>1</v>
      </c>
      <c r="CI58" s="220">
        <v>1</v>
      </c>
      <c r="CJ58" s="114">
        <v>1</v>
      </c>
      <c r="CK58" s="114">
        <v>1</v>
      </c>
      <c r="CL58" s="114">
        <v>0</v>
      </c>
      <c r="CM58" s="114">
        <v>1</v>
      </c>
      <c r="CN58" s="114">
        <v>1</v>
      </c>
      <c r="CO58" s="114">
        <v>0</v>
      </c>
      <c r="CP58" s="326">
        <v>1</v>
      </c>
      <c r="CQ58" s="326">
        <v>0</v>
      </c>
      <c r="CR58" s="326">
        <v>0</v>
      </c>
      <c r="CS58" s="326">
        <v>0</v>
      </c>
      <c r="CT58" s="326">
        <v>1</v>
      </c>
      <c r="CU58" s="326"/>
      <c r="CV58" s="299"/>
      <c r="CW58" s="299"/>
      <c r="CX58" s="299"/>
      <c r="CY58" s="299"/>
      <c r="DE58" s="61">
        <v>0</v>
      </c>
      <c r="DF58" s="90">
        <v>0</v>
      </c>
      <c r="DG58" s="61"/>
      <c r="DH58" s="61"/>
      <c r="DI58" s="61"/>
      <c r="DJ58" s="90">
        <v>1</v>
      </c>
      <c r="DK58" s="90">
        <v>0</v>
      </c>
      <c r="DL58" s="90"/>
      <c r="DM58" s="61"/>
      <c r="DN58" s="61">
        <v>0</v>
      </c>
      <c r="DO58" s="208">
        <v>0</v>
      </c>
      <c r="DP58" s="208">
        <v>0</v>
      </c>
      <c r="DQ58" s="208">
        <v>0</v>
      </c>
      <c r="DR58" s="208">
        <v>1</v>
      </c>
      <c r="DS58" s="212">
        <v>1</v>
      </c>
      <c r="DT58" s="208">
        <v>1</v>
      </c>
      <c r="DU58" s="208">
        <v>0</v>
      </c>
      <c r="DV58" s="208">
        <v>0</v>
      </c>
      <c r="DW58" s="208">
        <v>0</v>
      </c>
      <c r="DX58" s="208">
        <v>0</v>
      </c>
      <c r="DY58" s="206">
        <v>0</v>
      </c>
      <c r="EB58" s="223">
        <v>1</v>
      </c>
      <c r="EC58" s="223">
        <v>2</v>
      </c>
      <c r="ED58" s="223"/>
      <c r="EE58" s="223"/>
      <c r="EG58" s="266">
        <v>42289</v>
      </c>
      <c r="EH58" s="133">
        <v>1.42</v>
      </c>
      <c r="EI58" s="225">
        <v>73</v>
      </c>
      <c r="EJ58" s="225">
        <v>74</v>
      </c>
      <c r="EK58" s="225">
        <v>80</v>
      </c>
      <c r="EL58" s="225">
        <v>109</v>
      </c>
      <c r="EM58" s="225">
        <v>63</v>
      </c>
      <c r="EN58" s="161" t="s">
        <v>482</v>
      </c>
      <c r="EO58" s="222">
        <v>58</v>
      </c>
      <c r="EP58" s="135">
        <v>42348</v>
      </c>
      <c r="EQ58" s="136" t="s">
        <v>383</v>
      </c>
      <c r="ER58" s="61">
        <v>130</v>
      </c>
      <c r="ES58" s="61">
        <v>80</v>
      </c>
      <c r="ET58" s="61">
        <v>62</v>
      </c>
      <c r="EU58" s="61">
        <v>0</v>
      </c>
      <c r="EV58" s="61"/>
      <c r="EW58" s="61">
        <v>11</v>
      </c>
      <c r="EX58" s="61">
        <v>9</v>
      </c>
      <c r="EY58" s="61">
        <v>48</v>
      </c>
      <c r="EZ58" s="61">
        <v>29</v>
      </c>
      <c r="FA58" s="61">
        <v>16</v>
      </c>
      <c r="FB58" s="61">
        <v>17</v>
      </c>
      <c r="FC58" s="61">
        <v>42</v>
      </c>
      <c r="FD58" s="61">
        <v>20</v>
      </c>
      <c r="FE58" s="61">
        <v>31</v>
      </c>
      <c r="FF58" s="61">
        <v>120</v>
      </c>
      <c r="FG58" s="61">
        <v>360</v>
      </c>
      <c r="FH58" s="91">
        <v>120</v>
      </c>
      <c r="FI58" s="91">
        <v>360</v>
      </c>
      <c r="FJ58" s="227">
        <v>61.75</v>
      </c>
      <c r="FK58" s="227">
        <v>31.747596944362304</v>
      </c>
      <c r="FL58" s="228">
        <v>157.64999999999998</v>
      </c>
      <c r="FM58" s="228">
        <v>57.75</v>
      </c>
      <c r="FN58" s="228">
        <v>81.052771793987304</v>
      </c>
      <c r="FO58" s="228">
        <v>29.691072445942073</v>
      </c>
      <c r="FP58" s="228">
        <v>63.368220742150328</v>
      </c>
      <c r="FQ58" s="228"/>
      <c r="FR58" s="193">
        <v>0</v>
      </c>
      <c r="FS58" s="230">
        <v>93.3</v>
      </c>
      <c r="FT58" s="230">
        <v>49.7</v>
      </c>
      <c r="FU58" s="230">
        <v>160</v>
      </c>
      <c r="FV58" s="229">
        <v>5.4</v>
      </c>
      <c r="FW58" s="229">
        <v>7.7</v>
      </c>
      <c r="FX58" s="229">
        <v>17.277777777777775</v>
      </c>
      <c r="FY58" s="229">
        <v>1.8772635814889334</v>
      </c>
      <c r="FZ58" s="133">
        <v>94.2</v>
      </c>
      <c r="GA58" s="129">
        <v>25</v>
      </c>
      <c r="GB58" s="238">
        <v>6.8</v>
      </c>
      <c r="GC58" s="238">
        <v>3.3</v>
      </c>
      <c r="GD58" s="238">
        <v>130.30000000000001</v>
      </c>
      <c r="GE58" s="238">
        <v>85.9</v>
      </c>
      <c r="GF58" s="238">
        <v>32.6</v>
      </c>
      <c r="GG58" s="133">
        <v>0</v>
      </c>
      <c r="GH58" s="133">
        <v>1</v>
      </c>
      <c r="GI58" s="133">
        <v>1</v>
      </c>
      <c r="GJ58" s="133">
        <v>0</v>
      </c>
      <c r="GK58" s="231">
        <v>35</v>
      </c>
      <c r="GL58" s="133">
        <v>0</v>
      </c>
      <c r="GM58" s="133">
        <v>0</v>
      </c>
      <c r="GN58" s="133">
        <v>0</v>
      </c>
      <c r="GO58" s="133">
        <v>0</v>
      </c>
      <c r="GP58" s="61">
        <v>63.55</v>
      </c>
      <c r="GQ58" s="106">
        <v>32.673032968651405</v>
      </c>
      <c r="GR58" s="111">
        <v>0.37500000000000006</v>
      </c>
      <c r="GS58" s="61">
        <v>0</v>
      </c>
      <c r="GT58" s="111">
        <v>0.51428571428571423</v>
      </c>
      <c r="GU58" s="62">
        <v>0</v>
      </c>
      <c r="GV58" s="106">
        <v>11.1</v>
      </c>
      <c r="GW58" s="61">
        <v>0</v>
      </c>
      <c r="GX58" s="106">
        <v>25</v>
      </c>
      <c r="GY58" s="61">
        <v>0</v>
      </c>
      <c r="GZ58" s="745">
        <v>50</v>
      </c>
      <c r="HA58" s="61">
        <v>22</v>
      </c>
      <c r="HB58" s="61">
        <v>0.62</v>
      </c>
      <c r="HC58" s="144">
        <v>1</v>
      </c>
      <c r="HD58" s="236">
        <v>117.723113</v>
      </c>
      <c r="HE58" s="236">
        <v>123.609268</v>
      </c>
      <c r="HF58" s="144">
        <v>59.654876000000002</v>
      </c>
      <c r="HG58" s="236">
        <v>149.75024300000001</v>
      </c>
      <c r="HH58" s="125">
        <v>72.270730999999998</v>
      </c>
      <c r="HI58" s="236">
        <v>47.465947</v>
      </c>
      <c r="HJ58" s="144">
        <v>22.907467</v>
      </c>
      <c r="HK58" s="236">
        <v>102.284296</v>
      </c>
      <c r="HL58" s="144">
        <v>49.363264000000001</v>
      </c>
      <c r="HM58" s="236">
        <v>68.303258999999997</v>
      </c>
      <c r="HN58" s="144">
        <v>6.3416259999999998</v>
      </c>
      <c r="HO58" s="144">
        <v>3.0605220000000002</v>
      </c>
      <c r="HP58" s="236">
        <v>170.01058699999999</v>
      </c>
      <c r="HQ58" s="144">
        <v>82.048544000000007</v>
      </c>
      <c r="HR58" s="236">
        <v>57.539884000000001</v>
      </c>
      <c r="HS58" s="144">
        <v>27.769234000000001</v>
      </c>
      <c r="HT58" s="236">
        <v>112.470703</v>
      </c>
      <c r="HU58" s="144">
        <v>54.279310000000002</v>
      </c>
      <c r="HV58" s="236">
        <v>66.155117000000004</v>
      </c>
      <c r="HW58" s="144">
        <v>0</v>
      </c>
      <c r="HX58" s="237">
        <v>0.82543617642076206</v>
      </c>
      <c r="HY58" s="238">
        <v>30.4</v>
      </c>
      <c r="HZ58" s="237">
        <v>6.3</v>
      </c>
      <c r="IA58" s="237">
        <v>28.5</v>
      </c>
      <c r="IB58" s="237">
        <v>6.2</v>
      </c>
      <c r="IC58" s="237">
        <v>21.9</v>
      </c>
      <c r="ID58" s="237">
        <v>5.3</v>
      </c>
      <c r="IE58" s="237">
        <v>115.15326984126985</v>
      </c>
      <c r="IF58" s="237">
        <v>59.203880125441721</v>
      </c>
      <c r="IG58" s="133"/>
      <c r="IH58" s="161">
        <v>0.37</v>
      </c>
      <c r="II58" s="61">
        <v>1205</v>
      </c>
      <c r="IJ58" s="61">
        <v>1147</v>
      </c>
      <c r="IK58" s="61">
        <v>1187</v>
      </c>
      <c r="IL58" s="61">
        <v>1185</v>
      </c>
      <c r="IM58" s="61">
        <v>1192</v>
      </c>
      <c r="IN58" s="61">
        <v>1200</v>
      </c>
      <c r="IO58" s="61"/>
      <c r="IP58" s="106">
        <v>1186</v>
      </c>
      <c r="IQ58" s="61">
        <v>1843</v>
      </c>
      <c r="IR58" s="61">
        <v>285</v>
      </c>
      <c r="IS58" s="61">
        <v>269</v>
      </c>
      <c r="IT58" s="61">
        <v>318</v>
      </c>
      <c r="IU58" s="61">
        <v>366</v>
      </c>
      <c r="IV58" s="61">
        <v>338</v>
      </c>
      <c r="IW58" s="61">
        <v>329</v>
      </c>
      <c r="IX58" s="61"/>
      <c r="IY58" s="106">
        <v>317.5</v>
      </c>
      <c r="IZ58" s="61">
        <v>172</v>
      </c>
      <c r="JA58" s="240">
        <v>27.565081813827312</v>
      </c>
      <c r="JB58" s="241">
        <v>0</v>
      </c>
      <c r="JC58" s="90">
        <v>1</v>
      </c>
      <c r="JD58" s="70">
        <v>0</v>
      </c>
      <c r="JE58" s="70">
        <v>0</v>
      </c>
      <c r="JF58" s="70"/>
      <c r="JG58" s="90">
        <v>0</v>
      </c>
      <c r="JH58" s="90">
        <v>0</v>
      </c>
      <c r="JI58" s="90"/>
      <c r="JJ58" s="90"/>
      <c r="JK58" s="61"/>
      <c r="JL58" s="283"/>
      <c r="JM58" s="243">
        <v>58</v>
      </c>
      <c r="JN58" s="244">
        <v>42289</v>
      </c>
      <c r="JO58" s="69">
        <v>43395</v>
      </c>
      <c r="JP58" s="201">
        <v>0</v>
      </c>
      <c r="JQ58" s="69">
        <v>43395</v>
      </c>
      <c r="JR58" s="245">
        <v>36</v>
      </c>
      <c r="JS58" s="243">
        <v>0</v>
      </c>
      <c r="JT58" s="69">
        <v>43395</v>
      </c>
      <c r="JU58" s="245">
        <v>36</v>
      </c>
      <c r="JV58" s="243">
        <v>0</v>
      </c>
      <c r="JW58" s="246">
        <v>43395</v>
      </c>
      <c r="JX58" s="245">
        <v>36</v>
      </c>
      <c r="JY58" s="245">
        <v>36</v>
      </c>
      <c r="JZ58" s="245">
        <v>1106</v>
      </c>
      <c r="KA58" s="247"/>
      <c r="KB58" s="245"/>
      <c r="KC58" s="248"/>
      <c r="KD58" s="63">
        <v>0</v>
      </c>
      <c r="KE58" s="263">
        <v>1</v>
      </c>
      <c r="KF58" s="263" t="s">
        <v>390</v>
      </c>
      <c r="KG58" s="250">
        <v>146.5</v>
      </c>
      <c r="KH58" s="250">
        <v>67.45</v>
      </c>
      <c r="KI58" s="250">
        <v>53.94</v>
      </c>
      <c r="KJ58" s="251">
        <v>-19.3</v>
      </c>
      <c r="KK58" s="250">
        <v>-15.33</v>
      </c>
      <c r="KL58" s="250">
        <v>52.24</v>
      </c>
      <c r="KM58" s="250">
        <v>37</v>
      </c>
      <c r="KN58" s="250">
        <v>5.4</v>
      </c>
      <c r="KO58" s="250"/>
      <c r="KP58" s="250">
        <v>0</v>
      </c>
      <c r="KQ58" s="92"/>
      <c r="KR58" s="93">
        <v>0.37500000000000006</v>
      </c>
      <c r="KS58" s="264">
        <v>58</v>
      </c>
      <c r="KT58" s="265">
        <v>47.24</v>
      </c>
      <c r="KU58" s="264">
        <v>-23.46</v>
      </c>
      <c r="KV58" s="265">
        <v>-30.7</v>
      </c>
      <c r="KW58" s="265">
        <v>-30.7</v>
      </c>
      <c r="KX58" s="265">
        <v>382</v>
      </c>
      <c r="KY58" s="265">
        <v>-20.7</v>
      </c>
      <c r="KZ58" s="265">
        <v>-20.7</v>
      </c>
      <c r="LA58" s="265">
        <v>382</v>
      </c>
      <c r="LB58" s="265">
        <v>-25.7</v>
      </c>
      <c r="LC58" s="265">
        <v>-25.7</v>
      </c>
      <c r="LD58" s="265">
        <v>382</v>
      </c>
      <c r="LE58" s="118">
        <v>42348</v>
      </c>
      <c r="LF58" s="454">
        <v>0</v>
      </c>
      <c r="LG58" s="454"/>
      <c r="LH58" s="455">
        <v>58</v>
      </c>
      <c r="LI58" s="455">
        <v>47.02</v>
      </c>
      <c r="LJ58" s="455">
        <v>-25.39</v>
      </c>
      <c r="LK58" s="455">
        <v>-31.6</v>
      </c>
      <c r="LL58" s="455">
        <v>-31.6</v>
      </c>
      <c r="LM58" s="455">
        <v>365</v>
      </c>
      <c r="LN58" s="455">
        <v>-21</v>
      </c>
      <c r="LO58" s="455">
        <v>-20.8</v>
      </c>
      <c r="LP58" s="455">
        <v>382</v>
      </c>
      <c r="LQ58" s="455">
        <v>-26.3</v>
      </c>
      <c r="LR58" s="455">
        <v>-26.2</v>
      </c>
      <c r="LS58" s="455">
        <v>382</v>
      </c>
      <c r="LT58" s="500">
        <v>45.87</v>
      </c>
      <c r="LU58" s="693">
        <v>-24.88</v>
      </c>
      <c r="LV58" s="500" t="s">
        <v>691</v>
      </c>
      <c r="LW58" s="500">
        <v>2</v>
      </c>
      <c r="LX58" s="500">
        <v>-24.1</v>
      </c>
      <c r="LY58" s="500">
        <v>2</v>
      </c>
      <c r="LZ58" s="690">
        <v>66.155117000000004</v>
      </c>
      <c r="MA58" s="455"/>
      <c r="MC58" s="253"/>
      <c r="MD58" s="274"/>
      <c r="ME58" s="581">
        <v>58</v>
      </c>
      <c r="MF58" s="135">
        <v>42289</v>
      </c>
      <c r="MI58" s="584">
        <v>59.618600000000001</v>
      </c>
      <c r="MQ58" s="135">
        <v>42110</v>
      </c>
      <c r="MR58" s="238">
        <v>7.2</v>
      </c>
      <c r="MS58" s="238">
        <v>25</v>
      </c>
      <c r="MT58" s="133">
        <v>1</v>
      </c>
      <c r="MU58" s="133">
        <v>1</v>
      </c>
      <c r="MV58" s="133">
        <v>1</v>
      </c>
      <c r="MW58" s="133">
        <v>0</v>
      </c>
      <c r="MX58" s="133">
        <v>0</v>
      </c>
      <c r="MY58" s="238">
        <v>2</v>
      </c>
      <c r="MZ58" s="238">
        <v>559</v>
      </c>
      <c r="NA58" s="585"/>
      <c r="NB58" s="238">
        <v>6</v>
      </c>
      <c r="ND58" s="876">
        <v>58</v>
      </c>
      <c r="NE58" s="877">
        <v>9.2378791586522606</v>
      </c>
      <c r="NF58" s="877">
        <v>8.0083725939907708</v>
      </c>
      <c r="NG58" s="877">
        <v>5.3981451165044101</v>
      </c>
      <c r="NH58" s="877">
        <v>0.81885056089543395</v>
      </c>
      <c r="NI58" s="877">
        <v>7.3956626549083699</v>
      </c>
      <c r="NJ58" s="877">
        <v>7.6114675002334096</v>
      </c>
      <c r="NK58" s="877">
        <v>8.9602916007852293</v>
      </c>
      <c r="NL58" s="877">
        <v>8.1895775009051199</v>
      </c>
      <c r="NM58" s="877">
        <v>6.3348542693316299</v>
      </c>
      <c r="NN58" s="877">
        <v>1.48026512205446</v>
      </c>
      <c r="NO58" s="877">
        <v>6.2809563138310596</v>
      </c>
      <c r="NP58" s="877">
        <v>6.7596884884272903</v>
      </c>
      <c r="NQ58" s="877">
        <v>7.61860574423154</v>
      </c>
      <c r="NR58" s="877">
        <v>4.5945485495503497</v>
      </c>
      <c r="NS58" s="877">
        <v>5.9493014683282803</v>
      </c>
      <c r="NT58" s="877">
        <v>8.7229782542087193</v>
      </c>
      <c r="NU58" s="877">
        <v>6.6556380492346401</v>
      </c>
      <c r="NV58" s="877">
        <v>7.3969472200728301</v>
      </c>
      <c r="NW58" s="877">
        <v>5.5351198215997996</v>
      </c>
      <c r="NX58" s="877">
        <v>6.0988742867444499</v>
      </c>
      <c r="NY58" s="877">
        <v>8.1040745184419993</v>
      </c>
      <c r="NZ58" s="877">
        <v>0.98550043030488499</v>
      </c>
      <c r="OA58" s="877">
        <v>9.6549223911809303</v>
      </c>
      <c r="OB58" s="877">
        <v>0.367371065648529</v>
      </c>
      <c r="OC58" s="877">
        <v>4.0487593119198602</v>
      </c>
      <c r="OD58" s="877">
        <v>6.3097946438745796</v>
      </c>
      <c r="OE58" s="877">
        <v>4.0942360698457696</v>
      </c>
      <c r="OF58" s="877">
        <v>10.679189771902299</v>
      </c>
      <c r="OG58" s="877">
        <v>3.24184018356467</v>
      </c>
      <c r="OH58" s="877">
        <v>6.6912549786501403</v>
      </c>
      <c r="OI58" s="877">
        <v>4.4515408330178303</v>
      </c>
      <c r="OJ58" s="877">
        <v>3.9879347932521698</v>
      </c>
      <c r="OK58" s="877">
        <v>3.0632588816149702</v>
      </c>
      <c r="OL58" s="877">
        <v>9.2875513255323998</v>
      </c>
    </row>
    <row r="59" spans="1:402" s="221" customFormat="1" ht="16.5" customHeight="1" x14ac:dyDescent="0.25">
      <c r="A59" s="274">
        <v>58</v>
      </c>
      <c r="B59" s="221">
        <v>0</v>
      </c>
      <c r="C59" s="221">
        <v>1</v>
      </c>
      <c r="D59" s="206">
        <v>2</v>
      </c>
      <c r="E59" s="267">
        <v>59</v>
      </c>
      <c r="F59" s="880">
        <v>59</v>
      </c>
      <c r="G59" s="883"/>
      <c r="H59" s="232" t="s">
        <v>692</v>
      </c>
      <c r="I59" s="641" t="s">
        <v>693</v>
      </c>
      <c r="J59" s="258">
        <v>16515</v>
      </c>
      <c r="K59" s="256">
        <v>69</v>
      </c>
      <c r="L59" s="342">
        <v>42</v>
      </c>
      <c r="M59" s="342">
        <v>154</v>
      </c>
      <c r="N59" s="342">
        <v>17.709563164108619</v>
      </c>
      <c r="O59" s="210">
        <v>1.3558130028939046</v>
      </c>
      <c r="P59" s="208">
        <v>1</v>
      </c>
      <c r="Q59" s="61">
        <v>100</v>
      </c>
      <c r="R59" s="61">
        <v>60</v>
      </c>
      <c r="S59" s="61">
        <v>0</v>
      </c>
      <c r="T59" s="62">
        <v>3</v>
      </c>
      <c r="U59" s="325">
        <v>0</v>
      </c>
      <c r="V59" s="325"/>
      <c r="W59" s="325">
        <v>1</v>
      </c>
      <c r="X59" s="335">
        <v>0</v>
      </c>
      <c r="Y59" s="325">
        <v>0</v>
      </c>
      <c r="Z59" s="325">
        <v>0</v>
      </c>
      <c r="AA59" s="329">
        <v>0</v>
      </c>
      <c r="AB59" s="328">
        <v>0</v>
      </c>
      <c r="AC59" s="61"/>
      <c r="AD59" s="61"/>
      <c r="AE59" s="61"/>
      <c r="AF59" s="592">
        <v>91</v>
      </c>
      <c r="AG59" s="602">
        <v>1.89</v>
      </c>
      <c r="AH59" s="603">
        <v>26</v>
      </c>
      <c r="AI59" s="603">
        <v>0</v>
      </c>
      <c r="AJ59" s="602">
        <v>9.1999999999999993</v>
      </c>
      <c r="AK59" s="603">
        <v>28</v>
      </c>
      <c r="AL59" s="603"/>
      <c r="AM59" s="605">
        <v>7095</v>
      </c>
      <c r="AN59" s="214">
        <v>8.8671455895941431</v>
      </c>
      <c r="AO59" s="212">
        <v>75</v>
      </c>
      <c r="AP59" s="212">
        <v>27</v>
      </c>
      <c r="AQ59" s="212">
        <v>38</v>
      </c>
      <c r="AR59" s="212">
        <v>51</v>
      </c>
      <c r="AS59" s="215">
        <v>3.21</v>
      </c>
      <c r="AT59" s="212">
        <v>47</v>
      </c>
      <c r="AU59" s="556">
        <v>42171</v>
      </c>
      <c r="AV59" s="557">
        <v>42154</v>
      </c>
      <c r="AW59" s="211">
        <v>1.89</v>
      </c>
      <c r="AX59" s="211">
        <v>87</v>
      </c>
      <c r="AY59" s="211"/>
      <c r="AZ59" s="602">
        <v>128</v>
      </c>
      <c r="BA59" s="558">
        <v>42172</v>
      </c>
      <c r="BB59" s="65">
        <v>119.42</v>
      </c>
      <c r="BC59" s="217"/>
      <c r="BD59" s="66">
        <v>119.42</v>
      </c>
      <c r="BE59" s="218">
        <v>6765.9671661772045</v>
      </c>
      <c r="BF59" s="66">
        <v>661.7</v>
      </c>
      <c r="BG59" s="68">
        <v>2.077077066845761</v>
      </c>
      <c r="BH59" s="219">
        <v>2.077077066845761</v>
      </c>
      <c r="BI59" s="219">
        <v>3.8303298859168362</v>
      </c>
      <c r="BJ59" s="219">
        <v>2.8206611346435957</v>
      </c>
      <c r="BK59" s="66">
        <v>2.91</v>
      </c>
      <c r="BL59" s="66">
        <v>2.2599999999999998</v>
      </c>
      <c r="BM59" s="66">
        <v>55</v>
      </c>
      <c r="BN59" s="66">
        <v>1.04</v>
      </c>
      <c r="BO59" s="571">
        <v>9352</v>
      </c>
      <c r="BP59" s="66">
        <v>9</v>
      </c>
      <c r="BQ59" s="66">
        <v>64</v>
      </c>
      <c r="BR59" s="66">
        <v>48</v>
      </c>
      <c r="BS59" s="66">
        <v>67</v>
      </c>
      <c r="BT59" s="69">
        <v>42153</v>
      </c>
      <c r="BU59" s="61" t="s">
        <v>458</v>
      </c>
      <c r="BV59" s="61">
        <v>0</v>
      </c>
      <c r="BW59" s="61"/>
      <c r="BX59" s="61"/>
      <c r="BY59" s="61">
        <v>0</v>
      </c>
      <c r="BZ59" s="61"/>
      <c r="CA59" s="61"/>
      <c r="CB59" s="61" t="s">
        <v>694</v>
      </c>
      <c r="CC59" s="208">
        <v>0</v>
      </c>
      <c r="CD59" s="220">
        <v>0</v>
      </c>
      <c r="CE59" s="220">
        <v>0</v>
      </c>
      <c r="CF59" s="220">
        <v>1</v>
      </c>
      <c r="CG59" s="220">
        <v>1</v>
      </c>
      <c r="CH59" s="220">
        <v>0</v>
      </c>
      <c r="CI59" s="220">
        <v>0</v>
      </c>
      <c r="CJ59" s="114">
        <v>1</v>
      </c>
      <c r="CK59" s="114">
        <v>0</v>
      </c>
      <c r="CL59" s="114">
        <v>1</v>
      </c>
      <c r="CM59" s="114">
        <v>1</v>
      </c>
      <c r="CN59" s="114">
        <v>0</v>
      </c>
      <c r="CO59" s="114">
        <v>0</v>
      </c>
      <c r="CP59" s="326">
        <v>1</v>
      </c>
      <c r="CQ59" s="326">
        <v>0</v>
      </c>
      <c r="CR59" s="326">
        <v>0</v>
      </c>
      <c r="CS59" s="326">
        <v>0</v>
      </c>
      <c r="CT59" s="326">
        <v>0</v>
      </c>
      <c r="CU59" s="326"/>
      <c r="CV59" s="299"/>
      <c r="CW59" s="299"/>
      <c r="CX59" s="299"/>
      <c r="CY59" s="299"/>
      <c r="DE59" s="61">
        <v>0</v>
      </c>
      <c r="DF59" s="90">
        <v>1</v>
      </c>
      <c r="DG59" s="69">
        <v>41313</v>
      </c>
      <c r="DH59" s="61">
        <v>0</v>
      </c>
      <c r="DI59" s="61"/>
      <c r="DJ59" s="90">
        <v>1</v>
      </c>
      <c r="DK59" s="90">
        <v>0</v>
      </c>
      <c r="DL59" s="90"/>
      <c r="DM59" s="61" t="s">
        <v>695</v>
      </c>
      <c r="DN59" s="254">
        <v>0</v>
      </c>
      <c r="DO59" s="208">
        <v>0</v>
      </c>
      <c r="DP59" s="208">
        <v>0</v>
      </c>
      <c r="DQ59" s="208">
        <v>0</v>
      </c>
      <c r="DR59" s="208">
        <v>6</v>
      </c>
      <c r="DS59" s="212">
        <v>1</v>
      </c>
      <c r="DT59" s="208">
        <v>6</v>
      </c>
      <c r="DU59" s="208">
        <v>1</v>
      </c>
      <c r="DV59" s="208">
        <v>0</v>
      </c>
      <c r="DW59" s="208">
        <v>0</v>
      </c>
      <c r="DX59" s="208">
        <v>0</v>
      </c>
      <c r="DY59" s="206">
        <v>0</v>
      </c>
      <c r="EB59" s="223">
        <v>1</v>
      </c>
      <c r="EC59" s="223">
        <v>3</v>
      </c>
      <c r="ED59" s="223"/>
      <c r="EE59" s="223"/>
      <c r="EG59" s="258">
        <v>42242</v>
      </c>
      <c r="EH59" s="133">
        <v>1.02</v>
      </c>
      <c r="EI59" s="225">
        <v>59</v>
      </c>
      <c r="EJ59" s="225">
        <v>80</v>
      </c>
      <c r="EK59" s="225">
        <v>58</v>
      </c>
      <c r="EL59" s="225">
        <v>64</v>
      </c>
      <c r="EM59" s="225"/>
      <c r="EN59" s="161" t="s">
        <v>567</v>
      </c>
      <c r="EO59" s="259">
        <v>59</v>
      </c>
      <c r="EP59" s="135">
        <v>42171</v>
      </c>
      <c r="EQ59" s="136" t="s">
        <v>383</v>
      </c>
      <c r="ER59" s="61">
        <v>100</v>
      </c>
      <c r="ES59" s="61">
        <v>60</v>
      </c>
      <c r="ET59" s="61">
        <v>90</v>
      </c>
      <c r="EU59" s="61">
        <v>0</v>
      </c>
      <c r="EV59" s="61"/>
      <c r="EW59" s="61">
        <v>8</v>
      </c>
      <c r="EX59" s="61">
        <v>7</v>
      </c>
      <c r="EY59" s="61">
        <v>41</v>
      </c>
      <c r="EZ59" s="61">
        <v>25</v>
      </c>
      <c r="FA59" s="61">
        <v>12</v>
      </c>
      <c r="FB59" s="61">
        <v>16</v>
      </c>
      <c r="FC59" s="61">
        <v>40</v>
      </c>
      <c r="FD59" s="61">
        <v>20</v>
      </c>
      <c r="FE59" s="61">
        <v>26</v>
      </c>
      <c r="FF59" s="61">
        <v>80</v>
      </c>
      <c r="FG59" s="61">
        <v>320</v>
      </c>
      <c r="FH59" s="91">
        <v>80</v>
      </c>
      <c r="FI59" s="91">
        <v>320</v>
      </c>
      <c r="FJ59" s="227">
        <v>37.700000000000003</v>
      </c>
      <c r="FK59" s="227">
        <v>27.806194452724327</v>
      </c>
      <c r="FL59" s="228">
        <v>76.45</v>
      </c>
      <c r="FM59" s="228">
        <v>38.5</v>
      </c>
      <c r="FN59" s="228">
        <v>56.3868319870232</v>
      </c>
      <c r="FO59" s="228">
        <v>28.396246324400174</v>
      </c>
      <c r="FP59" s="228">
        <v>49.640287769784173</v>
      </c>
      <c r="FQ59" s="228"/>
      <c r="FR59" s="193">
        <v>1</v>
      </c>
      <c r="FS59" s="230">
        <v>146</v>
      </c>
      <c r="FT59" s="230">
        <v>67.5</v>
      </c>
      <c r="FU59" s="230">
        <v>126.66666666666667</v>
      </c>
      <c r="FV59" s="229">
        <v>3.75</v>
      </c>
      <c r="FW59" s="229">
        <v>7.5</v>
      </c>
      <c r="FX59" s="229">
        <v>38.93333333333333</v>
      </c>
      <c r="FY59" s="229">
        <v>2.162962962962963</v>
      </c>
      <c r="FZ59" s="133">
        <v>80.2</v>
      </c>
      <c r="GA59" s="129">
        <v>10.5</v>
      </c>
      <c r="GB59" s="238">
        <v>3.2</v>
      </c>
      <c r="GC59" s="238">
        <v>1.6</v>
      </c>
      <c r="GD59" s="238">
        <v>90</v>
      </c>
      <c r="GE59" s="238">
        <v>59.2</v>
      </c>
      <c r="GF59" s="238">
        <v>16.7</v>
      </c>
      <c r="GG59" s="133">
        <v>0</v>
      </c>
      <c r="GH59" s="133">
        <v>1</v>
      </c>
      <c r="GI59" s="133">
        <v>1</v>
      </c>
      <c r="GJ59" s="133">
        <v>1</v>
      </c>
      <c r="GK59" s="231">
        <v>32</v>
      </c>
      <c r="GL59" s="133">
        <v>0</v>
      </c>
      <c r="GM59" s="133">
        <v>0</v>
      </c>
      <c r="GN59" s="133">
        <v>0</v>
      </c>
      <c r="GO59" s="133">
        <v>0</v>
      </c>
      <c r="GP59" s="61">
        <v>51.099999999999994</v>
      </c>
      <c r="GQ59" s="106">
        <v>37.689563303294769</v>
      </c>
      <c r="GR59" s="111">
        <v>0.26903553299492383</v>
      </c>
      <c r="GS59" s="61">
        <v>1</v>
      </c>
      <c r="GT59" s="111">
        <v>1.1666666666666667</v>
      </c>
      <c r="GU59" s="62">
        <v>1</v>
      </c>
      <c r="GV59" s="106">
        <v>7.7</v>
      </c>
      <c r="GW59" s="61">
        <v>1</v>
      </c>
      <c r="GX59" s="106">
        <v>11</v>
      </c>
      <c r="GY59" s="61">
        <v>1</v>
      </c>
      <c r="GZ59" s="745">
        <v>47</v>
      </c>
      <c r="HA59" s="61">
        <v>24</v>
      </c>
      <c r="HB59" s="61">
        <v>0.39</v>
      </c>
      <c r="HC59" s="144">
        <v>1</v>
      </c>
      <c r="HD59" s="236">
        <v>72.222736999999995</v>
      </c>
      <c r="HE59" s="236">
        <v>75.833873999999994</v>
      </c>
      <c r="HF59" s="144">
        <v>55.550958000000001</v>
      </c>
      <c r="HG59" s="236">
        <v>98.029499999999999</v>
      </c>
      <c r="HH59" s="125">
        <v>71.810028000000003</v>
      </c>
      <c r="HI59" s="236">
        <v>41.627890000000001</v>
      </c>
      <c r="HJ59" s="144">
        <v>30.493880999999998</v>
      </c>
      <c r="HK59" s="236">
        <v>56.401609999999998</v>
      </c>
      <c r="HL59" s="144">
        <v>41.316147000000001</v>
      </c>
      <c r="HM59" s="236">
        <v>57.535344000000002</v>
      </c>
      <c r="HN59" s="144">
        <v>5.2453500000000002</v>
      </c>
      <c r="HO59" s="144">
        <v>3.8424019999999999</v>
      </c>
      <c r="HP59" s="236">
        <v>108.83364899999999</v>
      </c>
      <c r="HQ59" s="144">
        <v>79.724444000000005</v>
      </c>
      <c r="HR59" s="236">
        <v>56.802238000000003</v>
      </c>
      <c r="HS59" s="144">
        <v>41.609620999999997</v>
      </c>
      <c r="HT59" s="236">
        <v>52.031410999999999</v>
      </c>
      <c r="HU59" s="144">
        <v>38.114823000000001</v>
      </c>
      <c r="HV59" s="236">
        <v>47.808202000000001</v>
      </c>
      <c r="HW59" s="144">
        <v>0</v>
      </c>
      <c r="HX59" s="237">
        <v>0.77358217679372021</v>
      </c>
      <c r="HY59" s="238">
        <v>21.1</v>
      </c>
      <c r="HZ59" s="237">
        <v>5.3</v>
      </c>
      <c r="IA59" s="237">
        <v>21.4</v>
      </c>
      <c r="IB59" s="237">
        <v>5.3</v>
      </c>
      <c r="IC59" s="237">
        <v>21.4</v>
      </c>
      <c r="ID59" s="237">
        <v>5.3</v>
      </c>
      <c r="IE59" s="237">
        <v>71.33764025157231</v>
      </c>
      <c r="IF59" s="237">
        <v>52.616135189223172</v>
      </c>
      <c r="IG59" s="133"/>
      <c r="IH59" s="61">
        <v>0.3</v>
      </c>
      <c r="II59" s="61">
        <v>1176</v>
      </c>
      <c r="IJ59" s="61">
        <v>1044</v>
      </c>
      <c r="IK59" s="61">
        <v>1009</v>
      </c>
      <c r="IL59" s="61">
        <v>1069</v>
      </c>
      <c r="IM59" s="61">
        <v>1154</v>
      </c>
      <c r="IN59" s="61">
        <v>1118</v>
      </c>
      <c r="IO59" s="61"/>
      <c r="IP59" s="106">
        <v>1095</v>
      </c>
      <c r="IQ59" s="61">
        <v>1758</v>
      </c>
      <c r="IR59" s="61">
        <v>328</v>
      </c>
      <c r="IS59" s="61">
        <v>424</v>
      </c>
      <c r="IT59" s="61">
        <v>429</v>
      </c>
      <c r="IU59" s="61">
        <v>437</v>
      </c>
      <c r="IV59" s="61"/>
      <c r="IW59" s="61">
        <v>382</v>
      </c>
      <c r="IX59" s="61"/>
      <c r="IY59" s="106">
        <v>400</v>
      </c>
      <c r="IZ59" s="61">
        <v>338</v>
      </c>
      <c r="JA59" s="240">
        <v>46.478912791819418</v>
      </c>
      <c r="JB59" s="241">
        <v>1</v>
      </c>
      <c r="JC59" s="90">
        <v>1</v>
      </c>
      <c r="JD59" s="168">
        <v>5</v>
      </c>
      <c r="JE59" s="168">
        <v>1</v>
      </c>
      <c r="JF59" s="168" t="s">
        <v>696</v>
      </c>
      <c r="JG59" s="110">
        <v>0</v>
      </c>
      <c r="JH59" s="110">
        <v>1</v>
      </c>
      <c r="JI59" s="90">
        <v>0</v>
      </c>
      <c r="JJ59" s="90"/>
      <c r="JK59" s="61" t="s">
        <v>695</v>
      </c>
      <c r="JL59" s="283"/>
      <c r="JM59" s="198">
        <v>59</v>
      </c>
      <c r="JN59" s="244">
        <v>42171</v>
      </c>
      <c r="JO59" s="69">
        <v>42320</v>
      </c>
      <c r="JP59" s="201">
        <v>1</v>
      </c>
      <c r="JQ59" s="69">
        <v>42320</v>
      </c>
      <c r="JR59" s="31">
        <v>4</v>
      </c>
      <c r="JS59" s="243">
        <v>1</v>
      </c>
      <c r="JT59" s="69">
        <v>42318</v>
      </c>
      <c r="JU59" s="245">
        <v>4</v>
      </c>
      <c r="JV59" s="243">
        <v>1</v>
      </c>
      <c r="JW59" s="246">
        <v>42318</v>
      </c>
      <c r="JX59" s="245">
        <v>4</v>
      </c>
      <c r="JY59" s="245">
        <v>4</v>
      </c>
      <c r="JZ59" s="245">
        <v>149</v>
      </c>
      <c r="KA59" s="247"/>
      <c r="KB59" s="245"/>
      <c r="KC59" s="248"/>
      <c r="KD59" s="63">
        <v>0</v>
      </c>
      <c r="KE59" s="263">
        <v>1</v>
      </c>
      <c r="KF59" s="263" t="s">
        <v>390</v>
      </c>
      <c r="KG59" s="250">
        <v>68.400000000000006</v>
      </c>
      <c r="KH59" s="250">
        <v>36.35</v>
      </c>
      <c r="KI59" s="250">
        <v>46.8</v>
      </c>
      <c r="KJ59" s="251">
        <v>-16.059999999999999</v>
      </c>
      <c r="KK59" s="250">
        <v>-12.19</v>
      </c>
      <c r="KL59" s="250">
        <v>50.84</v>
      </c>
      <c r="KM59" s="250">
        <v>27.1</v>
      </c>
      <c r="KN59" s="250">
        <v>4.5999999999999996</v>
      </c>
      <c r="KO59" s="250"/>
      <c r="KP59" s="250">
        <v>0</v>
      </c>
      <c r="KQ59" s="92"/>
      <c r="KR59" s="93">
        <v>0.26903553299492383</v>
      </c>
      <c r="KS59" s="264">
        <v>29</v>
      </c>
      <c r="KT59" s="265">
        <v>32.54</v>
      </c>
      <c r="KU59" s="264">
        <v>-13.92</v>
      </c>
      <c r="KV59" s="265">
        <v>-15.5</v>
      </c>
      <c r="KW59" s="265">
        <v>-14.5</v>
      </c>
      <c r="KX59" s="265">
        <v>301</v>
      </c>
      <c r="KY59" s="265">
        <v>-9.3000000000000007</v>
      </c>
      <c r="KZ59" s="265">
        <v>-8.6999999999999993</v>
      </c>
      <c r="LA59" s="265">
        <v>301</v>
      </c>
      <c r="LB59" s="265">
        <v>-12.4</v>
      </c>
      <c r="LC59" s="265">
        <v>-11.6</v>
      </c>
      <c r="LD59" s="265">
        <v>301</v>
      </c>
      <c r="LE59" s="118">
        <v>42171</v>
      </c>
      <c r="LF59" s="454">
        <v>0</v>
      </c>
      <c r="LG59" s="454"/>
      <c r="LH59" s="455">
        <v>29</v>
      </c>
      <c r="LI59" s="455">
        <v>26.77</v>
      </c>
      <c r="LJ59" s="455">
        <v>-13.47</v>
      </c>
      <c r="LK59" s="455">
        <v>-15.8</v>
      </c>
      <c r="LL59" s="455">
        <v>-13.3</v>
      </c>
      <c r="LM59" s="455">
        <v>281</v>
      </c>
      <c r="LN59" s="455">
        <v>-15.7</v>
      </c>
      <c r="LO59" s="455">
        <v>-13.8</v>
      </c>
      <c r="LP59" s="455">
        <v>281</v>
      </c>
      <c r="LQ59" s="455">
        <v>-15.7</v>
      </c>
      <c r="LR59" s="455">
        <v>-13.6</v>
      </c>
      <c r="LS59" s="455">
        <v>281</v>
      </c>
      <c r="LT59" s="500"/>
      <c r="LU59" s="500"/>
      <c r="LV59" s="500">
        <v>-10.199999999999999</v>
      </c>
      <c r="LW59" s="500">
        <v>1</v>
      </c>
      <c r="LX59" s="500">
        <v>-7.3</v>
      </c>
      <c r="LY59" s="500">
        <v>1</v>
      </c>
      <c r="LZ59" s="690">
        <v>47.808202000000001</v>
      </c>
      <c r="MA59" s="454"/>
      <c r="MC59" s="253"/>
      <c r="MD59" s="274"/>
      <c r="ME59" s="581">
        <v>59</v>
      </c>
      <c r="MF59" s="135">
        <v>42154</v>
      </c>
      <c r="MI59" s="584">
        <v>37.255699999999997</v>
      </c>
      <c r="MQ59" s="135"/>
      <c r="MR59" s="585"/>
      <c r="MS59" s="585"/>
      <c r="MT59" s="133">
        <v>0</v>
      </c>
      <c r="MU59" s="585"/>
      <c r="MV59" s="585"/>
      <c r="MW59" s="585"/>
      <c r="MX59" s="585"/>
      <c r="MY59" s="585"/>
      <c r="MZ59" s="238">
        <v>7095</v>
      </c>
      <c r="NA59" s="585"/>
      <c r="NB59" s="238">
        <v>4</v>
      </c>
      <c r="ND59" s="876">
        <v>59</v>
      </c>
      <c r="NE59" s="877" t="s">
        <v>64</v>
      </c>
      <c r="NF59" s="877" t="s">
        <v>64</v>
      </c>
      <c r="NG59" s="877" t="s">
        <v>64</v>
      </c>
      <c r="NH59" s="877" t="s">
        <v>64</v>
      </c>
      <c r="NI59" s="877" t="s">
        <v>64</v>
      </c>
      <c r="NJ59" s="877" t="s">
        <v>64</v>
      </c>
      <c r="NK59" s="877" t="s">
        <v>64</v>
      </c>
      <c r="NL59" s="877" t="s">
        <v>64</v>
      </c>
      <c r="NM59" s="877" t="s">
        <v>64</v>
      </c>
      <c r="NN59" s="877" t="s">
        <v>64</v>
      </c>
      <c r="NO59" s="877" t="s">
        <v>64</v>
      </c>
      <c r="NP59" s="877" t="s">
        <v>64</v>
      </c>
      <c r="NQ59" s="877" t="s">
        <v>64</v>
      </c>
      <c r="NR59" s="877" t="s">
        <v>64</v>
      </c>
      <c r="NS59" s="877" t="s">
        <v>64</v>
      </c>
      <c r="NT59" s="877" t="s">
        <v>64</v>
      </c>
      <c r="NU59" s="877" t="s">
        <v>64</v>
      </c>
      <c r="NV59" s="877" t="s">
        <v>64</v>
      </c>
      <c r="NW59" s="877" t="s">
        <v>64</v>
      </c>
      <c r="NX59" s="877" t="s">
        <v>64</v>
      </c>
      <c r="NY59" s="877" t="s">
        <v>64</v>
      </c>
      <c r="NZ59" s="877" t="s">
        <v>64</v>
      </c>
      <c r="OA59" s="877" t="s">
        <v>64</v>
      </c>
      <c r="OB59" s="877" t="s">
        <v>64</v>
      </c>
      <c r="OC59" s="877" t="s">
        <v>64</v>
      </c>
      <c r="OD59" s="877" t="s">
        <v>64</v>
      </c>
      <c r="OE59" s="877" t="s">
        <v>64</v>
      </c>
      <c r="OF59" s="877" t="s">
        <v>64</v>
      </c>
      <c r="OG59" s="877" t="s">
        <v>64</v>
      </c>
      <c r="OH59" s="877" t="s">
        <v>64</v>
      </c>
      <c r="OI59" s="877" t="s">
        <v>64</v>
      </c>
      <c r="OJ59" s="877" t="s">
        <v>64</v>
      </c>
      <c r="OK59" s="877" t="s">
        <v>64</v>
      </c>
      <c r="OL59" s="877" t="s">
        <v>64</v>
      </c>
    </row>
    <row r="60" spans="1:402" s="221" customFormat="1" x14ac:dyDescent="0.25">
      <c r="A60" s="221">
        <v>59</v>
      </c>
      <c r="B60" s="221">
        <v>0</v>
      </c>
      <c r="C60" s="221">
        <v>0</v>
      </c>
      <c r="D60" s="206">
        <v>2</v>
      </c>
      <c r="E60" s="267">
        <v>60</v>
      </c>
      <c r="F60" s="880">
        <v>60</v>
      </c>
      <c r="G60" s="883"/>
      <c r="H60" s="167" t="s">
        <v>697</v>
      </c>
      <c r="I60" s="644" t="s">
        <v>698</v>
      </c>
      <c r="J60" s="284">
        <v>10472</v>
      </c>
      <c r="K60" s="256">
        <v>87</v>
      </c>
      <c r="L60" s="342">
        <v>90</v>
      </c>
      <c r="M60" s="342">
        <v>165</v>
      </c>
      <c r="N60" s="342">
        <v>33.057851239669425</v>
      </c>
      <c r="O60" s="210">
        <v>1.9705853497860264</v>
      </c>
      <c r="P60" s="208">
        <v>1</v>
      </c>
      <c r="Q60" s="61">
        <v>150</v>
      </c>
      <c r="R60" s="61">
        <v>75</v>
      </c>
      <c r="S60" s="61">
        <v>0</v>
      </c>
      <c r="T60" s="62">
        <v>2</v>
      </c>
      <c r="U60" s="331">
        <v>0</v>
      </c>
      <c r="V60" s="331"/>
      <c r="W60" s="114">
        <v>1</v>
      </c>
      <c r="X60" s="335">
        <v>0</v>
      </c>
      <c r="Y60" s="114">
        <v>1</v>
      </c>
      <c r="Z60" s="114">
        <v>0</v>
      </c>
      <c r="AA60" s="329">
        <v>0</v>
      </c>
      <c r="AB60" s="328">
        <v>0</v>
      </c>
      <c r="AC60" s="61"/>
      <c r="AD60" s="61"/>
      <c r="AE60" s="61"/>
      <c r="AF60" s="592"/>
      <c r="AG60" s="602">
        <v>1.07</v>
      </c>
      <c r="AH60" s="603">
        <v>49</v>
      </c>
      <c r="AI60" s="603">
        <v>0</v>
      </c>
      <c r="AJ60" s="602">
        <v>13.2</v>
      </c>
      <c r="AK60" s="603">
        <v>40</v>
      </c>
      <c r="AL60" s="603"/>
      <c r="AM60" s="605">
        <v>531.70000000000005</v>
      </c>
      <c r="AN60" s="214">
        <v>6.2760794205102926</v>
      </c>
      <c r="AO60" s="212">
        <v>228</v>
      </c>
      <c r="AP60" s="212">
        <v>124</v>
      </c>
      <c r="AQ60" s="212">
        <v>88</v>
      </c>
      <c r="AR60" s="212">
        <v>80</v>
      </c>
      <c r="AS60" s="215">
        <v>1.51</v>
      </c>
      <c r="AT60" s="212">
        <v>235</v>
      </c>
      <c r="AU60" s="556">
        <v>42215</v>
      </c>
      <c r="AV60" s="557">
        <v>42212</v>
      </c>
      <c r="AW60" s="211">
        <v>1.07</v>
      </c>
      <c r="AX60" s="211">
        <v>49</v>
      </c>
      <c r="AY60" s="211">
        <v>6.4</v>
      </c>
      <c r="AZ60" s="602">
        <v>141</v>
      </c>
      <c r="BA60" s="558">
        <v>42709</v>
      </c>
      <c r="BB60" s="65">
        <v>26.36</v>
      </c>
      <c r="BC60" s="217"/>
      <c r="BD60" s="66">
        <v>26.36</v>
      </c>
      <c r="BE60" s="218">
        <v>144.18070225638127</v>
      </c>
      <c r="BF60" s="66">
        <v>175.8</v>
      </c>
      <c r="BG60" s="68">
        <v>1.4209454059219722</v>
      </c>
      <c r="BH60" s="219">
        <v>1.4209454059219722</v>
      </c>
      <c r="BI60" s="219">
        <v>2.1589071364970769</v>
      </c>
      <c r="BJ60" s="219">
        <v>2.245018870737753</v>
      </c>
      <c r="BK60" s="66">
        <v>2.35</v>
      </c>
      <c r="BL60" s="66">
        <v>1.43</v>
      </c>
      <c r="BM60" s="66">
        <v>101</v>
      </c>
      <c r="BN60" s="66">
        <v>1.31</v>
      </c>
      <c r="BO60" s="571">
        <v>334.2</v>
      </c>
      <c r="BP60" s="66">
        <v>36</v>
      </c>
      <c r="BQ60" s="66">
        <v>379</v>
      </c>
      <c r="BR60" s="66">
        <v>29</v>
      </c>
      <c r="BS60" s="66">
        <v>15</v>
      </c>
      <c r="BT60" s="69">
        <v>42212</v>
      </c>
      <c r="BU60" s="61" t="s">
        <v>699</v>
      </c>
      <c r="BV60" s="61">
        <v>0</v>
      </c>
      <c r="BW60" s="61">
        <v>0</v>
      </c>
      <c r="BX60" s="61"/>
      <c r="BY60" s="61">
        <v>0</v>
      </c>
      <c r="BZ60" s="61"/>
      <c r="CA60" s="61"/>
      <c r="CB60" s="61"/>
      <c r="CC60" s="208">
        <v>0</v>
      </c>
      <c r="CD60" s="220">
        <v>0</v>
      </c>
      <c r="CE60" s="220">
        <v>0</v>
      </c>
      <c r="CF60" s="220">
        <v>0</v>
      </c>
      <c r="CG60" s="220">
        <v>0</v>
      </c>
      <c r="CH60" s="220">
        <v>0</v>
      </c>
      <c r="CI60" s="220">
        <v>0</v>
      </c>
      <c r="CJ60" s="114">
        <v>1</v>
      </c>
      <c r="CK60" s="114">
        <v>1</v>
      </c>
      <c r="CL60" s="114">
        <v>0</v>
      </c>
      <c r="CM60" s="114">
        <v>0</v>
      </c>
      <c r="CN60" s="114">
        <v>1</v>
      </c>
      <c r="CO60" s="114">
        <v>0</v>
      </c>
      <c r="CP60" s="326">
        <v>0</v>
      </c>
      <c r="CQ60" s="326">
        <v>0</v>
      </c>
      <c r="CR60" s="326">
        <v>0</v>
      </c>
      <c r="CS60" s="326">
        <v>0</v>
      </c>
      <c r="CT60" s="326">
        <v>0</v>
      </c>
      <c r="CU60" s="326"/>
      <c r="CV60" s="299"/>
      <c r="CW60" s="299"/>
      <c r="CX60" s="299"/>
      <c r="CY60" s="299"/>
      <c r="DE60" s="61">
        <v>0</v>
      </c>
      <c r="DF60" s="90">
        <v>0</v>
      </c>
      <c r="DG60" s="61"/>
      <c r="DH60" s="61"/>
      <c r="DI60" s="61"/>
      <c r="DJ60" s="90">
        <v>1</v>
      </c>
      <c r="DK60" s="90">
        <v>1</v>
      </c>
      <c r="DL60" s="90"/>
      <c r="DM60" s="61" t="s">
        <v>700</v>
      </c>
      <c r="DN60" s="254">
        <v>0</v>
      </c>
      <c r="DO60" s="208">
        <v>0</v>
      </c>
      <c r="DP60" s="208">
        <v>0</v>
      </c>
      <c r="DQ60" s="208">
        <v>0</v>
      </c>
      <c r="DR60" s="208">
        <v>1</v>
      </c>
      <c r="DS60" s="212">
        <v>1</v>
      </c>
      <c r="DT60" s="208">
        <v>1</v>
      </c>
      <c r="DU60" s="208">
        <v>0</v>
      </c>
      <c r="DV60" s="208">
        <v>0</v>
      </c>
      <c r="DW60" s="208">
        <v>0</v>
      </c>
      <c r="DX60" s="208">
        <v>0</v>
      </c>
      <c r="DY60" s="206">
        <v>0</v>
      </c>
      <c r="EB60" s="223">
        <v>1</v>
      </c>
      <c r="EC60" s="223">
        <v>2</v>
      </c>
      <c r="ED60" s="223">
        <v>49</v>
      </c>
      <c r="EE60" s="223"/>
      <c r="EG60" s="258">
        <v>42228</v>
      </c>
      <c r="EH60" s="133">
        <v>1.6</v>
      </c>
      <c r="EI60" s="225">
        <v>97</v>
      </c>
      <c r="EJ60" s="225">
        <v>72</v>
      </c>
      <c r="EK60" s="225">
        <v>101</v>
      </c>
      <c r="EL60" s="225">
        <v>92</v>
      </c>
      <c r="EM60" s="225">
        <v>61</v>
      </c>
      <c r="EN60" s="161" t="s">
        <v>701</v>
      </c>
      <c r="EO60" s="267">
        <v>60</v>
      </c>
      <c r="EP60" s="135">
        <v>42228</v>
      </c>
      <c r="EQ60" s="136" t="s">
        <v>415</v>
      </c>
      <c r="ER60" s="61">
        <v>150</v>
      </c>
      <c r="ES60" s="61">
        <v>75</v>
      </c>
      <c r="ET60" s="61">
        <v>65</v>
      </c>
      <c r="EU60" s="61">
        <v>0</v>
      </c>
      <c r="EV60" s="61"/>
      <c r="EW60" s="61">
        <v>14</v>
      </c>
      <c r="EX60" s="61">
        <v>8</v>
      </c>
      <c r="EY60" s="61">
        <v>45</v>
      </c>
      <c r="EZ60" s="61">
        <v>29</v>
      </c>
      <c r="FA60" s="61">
        <v>20</v>
      </c>
      <c r="FB60" s="61">
        <v>17</v>
      </c>
      <c r="FC60" s="61">
        <v>36</v>
      </c>
      <c r="FD60" s="133">
        <v>19</v>
      </c>
      <c r="FE60" s="133">
        <v>32</v>
      </c>
      <c r="FF60" s="133">
        <v>150</v>
      </c>
      <c r="FG60" s="133">
        <v>360</v>
      </c>
      <c r="FH60" s="91">
        <v>150</v>
      </c>
      <c r="FI60" s="91">
        <v>360</v>
      </c>
      <c r="FJ60" s="227">
        <v>72.25</v>
      </c>
      <c r="FK60" s="227">
        <v>36.664232791462283</v>
      </c>
      <c r="FL60" s="228">
        <v>97.199999999999989</v>
      </c>
      <c r="FM60" s="228">
        <v>29.450000000000003</v>
      </c>
      <c r="FN60" s="228">
        <v>49.325445360970704</v>
      </c>
      <c r="FO60" s="228">
        <v>14.944798002886703</v>
      </c>
      <c r="FP60" s="228">
        <v>69.701646090534979</v>
      </c>
      <c r="FQ60" s="228"/>
      <c r="FR60" s="193">
        <v>0</v>
      </c>
      <c r="FS60" s="230">
        <v>75.5</v>
      </c>
      <c r="FT60" s="230">
        <v>132.30000000000001</v>
      </c>
      <c r="FU60" s="230">
        <v>270</v>
      </c>
      <c r="FV60" s="229">
        <v>3.8</v>
      </c>
      <c r="FW60" s="229">
        <v>2.9</v>
      </c>
      <c r="FX60" s="229">
        <v>19.868421052631579</v>
      </c>
      <c r="FY60" s="229">
        <v>0.57067271352985638</v>
      </c>
      <c r="FZ60" s="133">
        <v>58.9</v>
      </c>
      <c r="GA60" s="129">
        <v>23</v>
      </c>
      <c r="GB60" s="238">
        <v>10.6</v>
      </c>
      <c r="GC60" s="238">
        <v>5.4</v>
      </c>
      <c r="GD60" s="238">
        <v>162.9</v>
      </c>
      <c r="GE60" s="238">
        <v>107.1</v>
      </c>
      <c r="GF60" s="238">
        <v>34.799999999999997</v>
      </c>
      <c r="GG60" s="133">
        <v>1</v>
      </c>
      <c r="GH60" s="133">
        <v>1</v>
      </c>
      <c r="GI60" s="133">
        <v>1</v>
      </c>
      <c r="GJ60" s="133">
        <v>0</v>
      </c>
      <c r="GK60" s="231">
        <v>24</v>
      </c>
      <c r="GL60" s="133">
        <v>0</v>
      </c>
      <c r="GM60" s="133">
        <v>0</v>
      </c>
      <c r="GN60" s="133">
        <v>0</v>
      </c>
      <c r="GO60" s="133">
        <v>0</v>
      </c>
      <c r="GP60" s="61">
        <v>62.7</v>
      </c>
      <c r="GQ60" s="106">
        <v>31.817957038403947</v>
      </c>
      <c r="GR60" s="111">
        <v>0.5444444444444444</v>
      </c>
      <c r="GS60" s="61">
        <v>0</v>
      </c>
      <c r="GT60" s="111">
        <v>0.40625</v>
      </c>
      <c r="GU60" s="62">
        <v>0</v>
      </c>
      <c r="GV60" s="106">
        <v>12</v>
      </c>
      <c r="GW60" s="61">
        <v>0</v>
      </c>
      <c r="GX60" s="106">
        <v>29</v>
      </c>
      <c r="GY60" s="61">
        <v>0</v>
      </c>
      <c r="GZ60" s="745">
        <v>34</v>
      </c>
      <c r="HA60" s="133">
        <v>18</v>
      </c>
      <c r="HB60" s="133">
        <v>0.5</v>
      </c>
      <c r="HC60" s="144">
        <v>1</v>
      </c>
      <c r="HD60" s="236">
        <v>120.816141</v>
      </c>
      <c r="HE60" s="236">
        <v>126.856948</v>
      </c>
      <c r="HF60" s="144">
        <v>61.641486</v>
      </c>
      <c r="HG60" s="236">
        <v>92.385243000000003</v>
      </c>
      <c r="HH60" s="125">
        <v>44.891224000000001</v>
      </c>
      <c r="HI60" s="236">
        <v>18.393861000000001</v>
      </c>
      <c r="HJ60" s="144">
        <v>8.9378229999999999</v>
      </c>
      <c r="HK60" s="236">
        <v>73.991382000000002</v>
      </c>
      <c r="HL60" s="144">
        <v>35.953400999999999</v>
      </c>
      <c r="HM60" s="236">
        <v>80.090044000000006</v>
      </c>
      <c r="HN60" s="144">
        <v>5.1793969999999998</v>
      </c>
      <c r="HO60" s="144">
        <v>2.5167380000000001</v>
      </c>
      <c r="HP60" s="236">
        <v>102.466981</v>
      </c>
      <c r="HQ60" s="144">
        <v>49.790075999999999</v>
      </c>
      <c r="HR60" s="236">
        <v>36.062725</v>
      </c>
      <c r="HS60" s="144">
        <v>17.52336</v>
      </c>
      <c r="HT60" s="236">
        <v>66.404257000000001</v>
      </c>
      <c r="HU60" s="144">
        <v>32.266716000000002</v>
      </c>
      <c r="HV60" s="236">
        <v>64.805516999999995</v>
      </c>
      <c r="HW60" s="144">
        <v>0</v>
      </c>
      <c r="HX60" s="237">
        <v>1.3731299922001612</v>
      </c>
      <c r="HY60" s="238">
        <v>23.7</v>
      </c>
      <c r="HZ60" s="237">
        <v>5.3</v>
      </c>
      <c r="IA60" s="237">
        <v>24.9</v>
      </c>
      <c r="IB60" s="237">
        <v>5.3</v>
      </c>
      <c r="IC60" s="237">
        <v>21.8</v>
      </c>
      <c r="ID60" s="237">
        <v>5.5</v>
      </c>
      <c r="IE60" s="237">
        <v>93.233116981132071</v>
      </c>
      <c r="IF60" s="237">
        <v>47.312397299236835</v>
      </c>
      <c r="IG60" s="133"/>
      <c r="IH60" s="161">
        <v>0.4</v>
      </c>
      <c r="II60" s="61">
        <v>1071</v>
      </c>
      <c r="IJ60" s="61">
        <v>992</v>
      </c>
      <c r="IK60" s="61">
        <v>960</v>
      </c>
      <c r="IL60" s="61">
        <v>1166</v>
      </c>
      <c r="IM60" s="61">
        <v>1130</v>
      </c>
      <c r="IN60" s="61">
        <v>1179</v>
      </c>
      <c r="IO60" s="61"/>
      <c r="IP60" s="106">
        <v>1083</v>
      </c>
      <c r="IQ60" s="61">
        <v>1698</v>
      </c>
      <c r="IR60" s="61">
        <v>485</v>
      </c>
      <c r="IS60" s="61">
        <v>493</v>
      </c>
      <c r="IT60" s="61">
        <v>493</v>
      </c>
      <c r="IU60" s="61">
        <v>436</v>
      </c>
      <c r="IV60" s="61">
        <v>432</v>
      </c>
      <c r="IW60" s="61">
        <v>465</v>
      </c>
      <c r="IX60" s="61"/>
      <c r="IY60" s="106">
        <v>467.33333333333331</v>
      </c>
      <c r="IZ60" s="61">
        <v>310</v>
      </c>
      <c r="JA60" s="240">
        <v>27.679076066987392</v>
      </c>
      <c r="JB60" s="241">
        <v>0</v>
      </c>
      <c r="JC60" s="90">
        <v>1</v>
      </c>
      <c r="JD60" s="261">
        <v>4</v>
      </c>
      <c r="JE60" s="261">
        <v>0</v>
      </c>
      <c r="JF60" s="261"/>
      <c r="JG60" s="90">
        <v>1</v>
      </c>
      <c r="JH60" s="90"/>
      <c r="JI60" s="90"/>
      <c r="JJ60" s="90"/>
      <c r="JK60" s="61" t="s">
        <v>700</v>
      </c>
      <c r="JL60" s="283"/>
      <c r="JM60" s="198">
        <v>60</v>
      </c>
      <c r="JN60" s="244">
        <v>42215</v>
      </c>
      <c r="JO60" s="69">
        <v>43288</v>
      </c>
      <c r="JP60" s="201">
        <v>0</v>
      </c>
      <c r="JQ60" s="69">
        <v>43288</v>
      </c>
      <c r="JR60" s="245">
        <v>35</v>
      </c>
      <c r="JS60" s="243">
        <v>0</v>
      </c>
      <c r="JT60" s="69">
        <v>43288</v>
      </c>
      <c r="JU60" s="245">
        <v>35</v>
      </c>
      <c r="JV60" s="243">
        <v>0</v>
      </c>
      <c r="JW60" s="246">
        <v>43288</v>
      </c>
      <c r="JX60" s="245">
        <v>35</v>
      </c>
      <c r="JY60" s="245">
        <v>35</v>
      </c>
      <c r="JZ60" s="245">
        <v>1073</v>
      </c>
      <c r="KA60" s="247"/>
      <c r="KB60" s="245"/>
      <c r="KC60" s="248"/>
      <c r="KD60" s="63">
        <v>0</v>
      </c>
      <c r="KE60" s="263">
        <v>1</v>
      </c>
      <c r="KF60" s="263" t="s">
        <v>390</v>
      </c>
      <c r="KG60" s="250">
        <v>118.62</v>
      </c>
      <c r="KH60" s="250">
        <v>59.5</v>
      </c>
      <c r="KI60" s="250">
        <v>49.9</v>
      </c>
      <c r="KJ60" s="251">
        <v>-14.5</v>
      </c>
      <c r="KK60" s="250">
        <v>-11.85</v>
      </c>
      <c r="KL60" s="250">
        <v>58.1</v>
      </c>
      <c r="KM60" s="250">
        <v>33.5</v>
      </c>
      <c r="KN60" s="250">
        <v>4.9000000000000004</v>
      </c>
      <c r="KO60" s="250"/>
      <c r="KP60" s="250">
        <v>1</v>
      </c>
      <c r="KQ60" s="92"/>
      <c r="KR60" s="93">
        <v>0.5444444444444444</v>
      </c>
      <c r="KS60" s="264">
        <v>51</v>
      </c>
      <c r="KT60" s="265">
        <v>49.8</v>
      </c>
      <c r="KU60" s="264">
        <v>-26.26</v>
      </c>
      <c r="KV60" s="265">
        <v>-33.700000000000003</v>
      </c>
      <c r="KW60" s="265">
        <v>-33.299999999999997</v>
      </c>
      <c r="KX60" s="265">
        <v>365</v>
      </c>
      <c r="KY60" s="265">
        <v>-25.6</v>
      </c>
      <c r="KZ60" s="265">
        <v>-24.6</v>
      </c>
      <c r="LA60" s="265">
        <v>365</v>
      </c>
      <c r="LB60" s="265">
        <v>-29.7</v>
      </c>
      <c r="LC60" s="265">
        <v>-28.9</v>
      </c>
      <c r="LD60" s="265">
        <v>365</v>
      </c>
      <c r="LE60" s="118">
        <v>42228</v>
      </c>
      <c r="LF60" s="454">
        <v>0</v>
      </c>
      <c r="LG60" s="454"/>
      <c r="LH60" s="455">
        <v>51</v>
      </c>
      <c r="LI60" s="455">
        <v>47.79</v>
      </c>
      <c r="LJ60" s="455">
        <v>-28.35</v>
      </c>
      <c r="LK60" s="455">
        <v>-33.700000000000003</v>
      </c>
      <c r="LL60" s="455">
        <v>-33.6</v>
      </c>
      <c r="LM60" s="455">
        <v>382</v>
      </c>
      <c r="LN60" s="455">
        <v>-27.4</v>
      </c>
      <c r="LO60" s="455">
        <v>-26.7</v>
      </c>
      <c r="LP60" s="455">
        <v>349</v>
      </c>
      <c r="LQ60" s="455">
        <v>-30.4</v>
      </c>
      <c r="LR60" s="455">
        <v>-30.1</v>
      </c>
      <c r="LS60" s="455">
        <v>382</v>
      </c>
      <c r="LT60" s="500">
        <v>51.22</v>
      </c>
      <c r="LU60" s="693">
        <v>-29.26</v>
      </c>
      <c r="LV60" s="500">
        <v>-19.2</v>
      </c>
      <c r="LW60" s="500">
        <v>1</v>
      </c>
      <c r="LX60" s="500">
        <v>-18.7</v>
      </c>
      <c r="LY60" s="500">
        <v>1</v>
      </c>
      <c r="LZ60" s="690">
        <v>64.805516999999995</v>
      </c>
      <c r="MA60" s="455"/>
      <c r="MC60" s="253"/>
      <c r="MD60" s="274"/>
      <c r="ME60" s="581">
        <v>60</v>
      </c>
      <c r="MF60" s="135">
        <v>42212</v>
      </c>
      <c r="MI60" s="584">
        <v>92.391800000000003</v>
      </c>
      <c r="MQ60" s="135"/>
      <c r="MR60" s="585"/>
      <c r="MS60" s="585"/>
      <c r="MT60" s="133">
        <v>0</v>
      </c>
      <c r="MU60" s="585"/>
      <c r="MV60" s="585"/>
      <c r="MW60" s="585"/>
      <c r="MX60" s="585"/>
      <c r="MY60" s="585"/>
      <c r="MZ60" s="238">
        <v>531.70000000000005</v>
      </c>
      <c r="NA60" s="585"/>
      <c r="NB60" s="238">
        <v>5</v>
      </c>
      <c r="ND60" s="876" t="s">
        <v>64</v>
      </c>
      <c r="NE60" s="877" t="s">
        <v>64</v>
      </c>
      <c r="NF60" s="877" t="s">
        <v>64</v>
      </c>
      <c r="NG60" s="877" t="s">
        <v>64</v>
      </c>
      <c r="NH60" s="877" t="s">
        <v>64</v>
      </c>
      <c r="NI60" s="877" t="s">
        <v>64</v>
      </c>
      <c r="NJ60" s="877" t="s">
        <v>64</v>
      </c>
      <c r="NK60" s="877" t="s">
        <v>64</v>
      </c>
      <c r="NL60" s="877" t="s">
        <v>64</v>
      </c>
      <c r="NM60" s="877" t="s">
        <v>64</v>
      </c>
      <c r="NN60" s="877" t="s">
        <v>64</v>
      </c>
      <c r="NO60" s="877" t="s">
        <v>64</v>
      </c>
      <c r="NP60" s="877" t="s">
        <v>64</v>
      </c>
      <c r="NQ60" s="877" t="s">
        <v>64</v>
      </c>
      <c r="NR60" s="877" t="s">
        <v>64</v>
      </c>
      <c r="NS60" s="877" t="s">
        <v>64</v>
      </c>
      <c r="NT60" s="877" t="s">
        <v>64</v>
      </c>
      <c r="NU60" s="877" t="s">
        <v>64</v>
      </c>
      <c r="NV60" s="877" t="s">
        <v>64</v>
      </c>
      <c r="NW60" s="877" t="s">
        <v>64</v>
      </c>
      <c r="NX60" s="877" t="s">
        <v>64</v>
      </c>
      <c r="NY60" s="877" t="s">
        <v>64</v>
      </c>
      <c r="NZ60" s="877" t="s">
        <v>64</v>
      </c>
      <c r="OA60" s="877" t="s">
        <v>64</v>
      </c>
      <c r="OB60" s="877" t="s">
        <v>64</v>
      </c>
      <c r="OC60" s="877" t="s">
        <v>64</v>
      </c>
      <c r="OD60" s="877" t="s">
        <v>64</v>
      </c>
      <c r="OE60" s="877" t="s">
        <v>64</v>
      </c>
      <c r="OF60" s="877" t="s">
        <v>64</v>
      </c>
      <c r="OG60" s="877" t="s">
        <v>64</v>
      </c>
      <c r="OH60" s="877" t="s">
        <v>64</v>
      </c>
      <c r="OI60" s="877" t="s">
        <v>64</v>
      </c>
      <c r="OJ60" s="877" t="s">
        <v>64</v>
      </c>
      <c r="OK60" s="877" t="s">
        <v>64</v>
      </c>
      <c r="OL60" s="877" t="s">
        <v>64</v>
      </c>
    </row>
    <row r="61" spans="1:402" s="221" customFormat="1" x14ac:dyDescent="0.25">
      <c r="A61" s="221">
        <v>60</v>
      </c>
      <c r="B61" s="221">
        <v>0</v>
      </c>
      <c r="C61" s="221">
        <v>0</v>
      </c>
      <c r="D61" s="206">
        <v>2</v>
      </c>
      <c r="E61" s="267">
        <v>61</v>
      </c>
      <c r="F61" s="880">
        <v>61</v>
      </c>
      <c r="G61" s="883"/>
      <c r="H61" s="167" t="s">
        <v>702</v>
      </c>
      <c r="I61" s="644" t="s">
        <v>703</v>
      </c>
      <c r="J61" s="284">
        <v>17058</v>
      </c>
      <c r="K61" s="256">
        <v>69</v>
      </c>
      <c r="L61" s="342">
        <v>96.5</v>
      </c>
      <c r="M61" s="342">
        <v>173</v>
      </c>
      <c r="N61" s="342">
        <v>32.242975040930197</v>
      </c>
      <c r="O61" s="210">
        <v>2.100747505884069</v>
      </c>
      <c r="P61" s="208">
        <v>0</v>
      </c>
      <c r="Q61" s="61">
        <v>140</v>
      </c>
      <c r="R61" s="61">
        <v>70</v>
      </c>
      <c r="S61" s="61">
        <v>1</v>
      </c>
      <c r="T61" s="62">
        <v>2</v>
      </c>
      <c r="U61" s="325">
        <v>1</v>
      </c>
      <c r="V61" s="325">
        <v>2</v>
      </c>
      <c r="W61" s="325">
        <v>1</v>
      </c>
      <c r="X61" s="335">
        <v>0</v>
      </c>
      <c r="Y61" s="325">
        <v>1</v>
      </c>
      <c r="Z61" s="325">
        <v>0</v>
      </c>
      <c r="AA61" s="329">
        <v>0</v>
      </c>
      <c r="AB61" s="328">
        <v>0</v>
      </c>
      <c r="AC61" s="61"/>
      <c r="AD61" s="133"/>
      <c r="AE61" s="61"/>
      <c r="AF61" s="592">
        <v>116</v>
      </c>
      <c r="AG61" s="602">
        <v>3.46</v>
      </c>
      <c r="AH61" s="603">
        <v>18</v>
      </c>
      <c r="AI61" s="603">
        <v>0</v>
      </c>
      <c r="AJ61" s="602">
        <v>9.1</v>
      </c>
      <c r="AK61" s="603">
        <v>30</v>
      </c>
      <c r="AL61" s="603"/>
      <c r="AM61" s="605">
        <v>10120</v>
      </c>
      <c r="AN61" s="214">
        <v>9.2222689428414562</v>
      </c>
      <c r="AO61" s="212">
        <v>77</v>
      </c>
      <c r="AP61" s="212">
        <v>34</v>
      </c>
      <c r="AQ61" s="212">
        <v>25</v>
      </c>
      <c r="AR61" s="212">
        <v>92</v>
      </c>
      <c r="AS61" s="215">
        <v>0.8</v>
      </c>
      <c r="AT61" s="212">
        <v>163</v>
      </c>
      <c r="AU61" s="556">
        <v>42307</v>
      </c>
      <c r="AV61" s="557">
        <v>42303</v>
      </c>
      <c r="AW61" s="211">
        <v>3.46</v>
      </c>
      <c r="AX61" s="211">
        <v>177</v>
      </c>
      <c r="AY61" s="211">
        <v>9.3000000000000007</v>
      </c>
      <c r="AZ61" s="602">
        <v>137</v>
      </c>
      <c r="BA61" s="558"/>
      <c r="BB61" s="287"/>
      <c r="BC61" s="217">
        <v>2712</v>
      </c>
      <c r="BD61" s="287"/>
      <c r="BE61" s="218"/>
      <c r="BF61" s="66"/>
      <c r="BG61" s="68"/>
      <c r="BH61" s="219"/>
      <c r="BI61" s="219"/>
      <c r="BJ61" s="219"/>
      <c r="BO61" s="400"/>
      <c r="BT61" s="69">
        <v>42303</v>
      </c>
      <c r="BU61" s="61" t="s">
        <v>704</v>
      </c>
      <c r="BV61" s="61">
        <v>0</v>
      </c>
      <c r="BW61" s="61">
        <v>0</v>
      </c>
      <c r="BX61" s="61">
        <v>30</v>
      </c>
      <c r="BY61" s="61">
        <v>0</v>
      </c>
      <c r="BZ61" s="61"/>
      <c r="CA61" s="61" t="s">
        <v>381</v>
      </c>
      <c r="CB61" s="61"/>
      <c r="CC61" s="208">
        <v>1</v>
      </c>
      <c r="CD61" s="220">
        <v>0</v>
      </c>
      <c r="CE61" s="220">
        <v>0</v>
      </c>
      <c r="CF61" s="220">
        <v>1</v>
      </c>
      <c r="CG61" s="220">
        <v>1</v>
      </c>
      <c r="CH61" s="220">
        <v>1</v>
      </c>
      <c r="CI61" s="220">
        <v>0</v>
      </c>
      <c r="CJ61" s="114">
        <v>1</v>
      </c>
      <c r="CK61" s="114">
        <v>0</v>
      </c>
      <c r="CL61" s="114">
        <v>0</v>
      </c>
      <c r="CM61" s="114">
        <v>1</v>
      </c>
      <c r="CN61" s="114">
        <v>0</v>
      </c>
      <c r="CO61" s="114">
        <v>0</v>
      </c>
      <c r="CP61" s="326">
        <v>1</v>
      </c>
      <c r="CQ61" s="326">
        <v>1</v>
      </c>
      <c r="CR61" s="326">
        <v>0</v>
      </c>
      <c r="CS61" s="326">
        <v>0</v>
      </c>
      <c r="CT61" s="326">
        <v>1</v>
      </c>
      <c r="CU61" s="326">
        <v>0</v>
      </c>
      <c r="CV61" s="299"/>
      <c r="CW61" s="299"/>
      <c r="CX61" s="299"/>
      <c r="CY61" s="299"/>
      <c r="DE61" s="61">
        <v>1</v>
      </c>
      <c r="DF61" s="90">
        <v>1</v>
      </c>
      <c r="DG61" s="69">
        <v>39923</v>
      </c>
      <c r="DH61" s="61">
        <v>1</v>
      </c>
      <c r="DI61" s="61" t="s">
        <v>496</v>
      </c>
      <c r="DJ61" s="90">
        <v>1</v>
      </c>
      <c r="DK61" s="90"/>
      <c r="DL61" s="90"/>
      <c r="DM61" s="61" t="s">
        <v>705</v>
      </c>
      <c r="DN61" s="254">
        <v>1</v>
      </c>
      <c r="DO61" s="208">
        <v>1</v>
      </c>
      <c r="DP61" s="208">
        <v>0</v>
      </c>
      <c r="DQ61" s="208">
        <v>1</v>
      </c>
      <c r="DR61" s="208">
        <v>5</v>
      </c>
      <c r="DS61" s="212">
        <v>1</v>
      </c>
      <c r="DT61" s="208">
        <v>5</v>
      </c>
      <c r="DU61" s="208">
        <v>0</v>
      </c>
      <c r="DV61" s="208">
        <v>0</v>
      </c>
      <c r="DW61" s="208">
        <v>1</v>
      </c>
      <c r="DX61" s="208">
        <v>0</v>
      </c>
      <c r="DY61" s="206">
        <v>0</v>
      </c>
      <c r="EB61" s="223">
        <v>1</v>
      </c>
      <c r="EC61" s="223">
        <v>3</v>
      </c>
      <c r="ED61" s="223">
        <v>18</v>
      </c>
      <c r="EE61" s="223"/>
      <c r="EG61" s="258">
        <v>42305</v>
      </c>
      <c r="EH61" s="133">
        <v>1.58</v>
      </c>
      <c r="EI61" s="225">
        <v>54</v>
      </c>
      <c r="EJ61" s="225">
        <v>75</v>
      </c>
      <c r="EK61" s="225">
        <v>53</v>
      </c>
      <c r="EL61" s="225">
        <v>70</v>
      </c>
      <c r="EM61" s="225">
        <v>41</v>
      </c>
      <c r="EN61" s="133" t="s">
        <v>706</v>
      </c>
      <c r="EO61" s="267">
        <v>61</v>
      </c>
      <c r="EP61" s="135">
        <v>42579</v>
      </c>
      <c r="EQ61" s="136" t="s">
        <v>383</v>
      </c>
      <c r="ER61" s="61"/>
      <c r="ES61" s="61"/>
      <c r="ET61" s="61">
        <v>72</v>
      </c>
      <c r="EU61" s="133">
        <v>1</v>
      </c>
      <c r="EV61" s="133"/>
      <c r="EW61" s="133">
        <v>18</v>
      </c>
      <c r="EX61" s="133">
        <v>10</v>
      </c>
      <c r="EY61" s="133">
        <v>51</v>
      </c>
      <c r="EZ61" s="133">
        <v>39</v>
      </c>
      <c r="FA61" s="133">
        <v>22</v>
      </c>
      <c r="FB61" s="133">
        <v>13</v>
      </c>
      <c r="FC61" s="133">
        <v>57</v>
      </c>
      <c r="FD61" s="133">
        <v>24</v>
      </c>
      <c r="FE61" s="133">
        <v>39</v>
      </c>
      <c r="FF61" s="133">
        <v>90</v>
      </c>
      <c r="FG61" s="133">
        <v>340</v>
      </c>
      <c r="FH61" s="91">
        <v>150</v>
      </c>
      <c r="FI61" s="91">
        <v>360</v>
      </c>
      <c r="FJ61" s="227">
        <v>142.30000000000001</v>
      </c>
      <c r="FK61" s="227">
        <v>67.737793143357862</v>
      </c>
      <c r="FL61" s="228">
        <v>141.14999999999998</v>
      </c>
      <c r="FM61" s="228">
        <v>61.150000000000006</v>
      </c>
      <c r="FN61" s="228">
        <v>67.190368954216154</v>
      </c>
      <c r="FO61" s="228">
        <v>29.108686231316465</v>
      </c>
      <c r="FP61" s="228">
        <v>56.677293659227757</v>
      </c>
      <c r="FQ61" s="228"/>
      <c r="FR61" s="193">
        <v>0</v>
      </c>
      <c r="FS61" s="230">
        <v>156.70000000000002</v>
      </c>
      <c r="FT61" s="230"/>
      <c r="FU61" s="230">
        <v>120</v>
      </c>
      <c r="FV61" s="229">
        <v>5.6333333333333329</v>
      </c>
      <c r="FW61" s="229">
        <v>13.066666666666668</v>
      </c>
      <c r="FX61" s="229">
        <v>27.816568047337284</v>
      </c>
      <c r="FY61" s="229"/>
      <c r="FZ61" s="133">
        <v>77.400000000000006</v>
      </c>
      <c r="GA61" s="129">
        <v>16.5</v>
      </c>
      <c r="GB61" s="238">
        <v>4.9000000000000004</v>
      </c>
      <c r="GC61" s="238">
        <v>2.5</v>
      </c>
      <c r="GD61" s="238">
        <v>111</v>
      </c>
      <c r="GE61" s="238">
        <v>72.5</v>
      </c>
      <c r="GF61" s="238" t="s">
        <v>707</v>
      </c>
      <c r="GG61" s="133">
        <v>1</v>
      </c>
      <c r="GH61" s="133">
        <v>1</v>
      </c>
      <c r="GI61" s="133">
        <v>3</v>
      </c>
      <c r="GJ61" s="133">
        <v>1</v>
      </c>
      <c r="GK61" s="231">
        <v>33.666666666666664</v>
      </c>
      <c r="GL61" s="133">
        <v>0</v>
      </c>
      <c r="GM61" s="133">
        <v>0</v>
      </c>
      <c r="GN61" s="133">
        <v>0</v>
      </c>
      <c r="GO61" s="133">
        <v>0</v>
      </c>
      <c r="GP61" s="61">
        <v>183.9</v>
      </c>
      <c r="GQ61" s="106">
        <v>87.540268159265707</v>
      </c>
      <c r="GR61" s="111">
        <v>0.35584415584415585</v>
      </c>
      <c r="GS61" s="61">
        <v>1</v>
      </c>
      <c r="GT61" s="111">
        <v>0.44444444444444442</v>
      </c>
      <c r="GU61" s="62">
        <v>0</v>
      </c>
      <c r="GV61" s="106">
        <v>9.4</v>
      </c>
      <c r="GW61" s="61">
        <v>1</v>
      </c>
      <c r="GX61" s="106">
        <v>13</v>
      </c>
      <c r="GY61" s="61">
        <v>1</v>
      </c>
      <c r="GZ61" s="745">
        <v>53.666666666666664</v>
      </c>
      <c r="HA61" s="133">
        <v>38</v>
      </c>
      <c r="HB61" s="133">
        <v>0.84</v>
      </c>
      <c r="HC61" s="144">
        <v>1</v>
      </c>
      <c r="HD61" s="236">
        <v>193.89917</v>
      </c>
      <c r="HE61" s="236">
        <v>203.59412900000001</v>
      </c>
      <c r="HF61" s="144">
        <v>93.626901000000004</v>
      </c>
      <c r="HG61" s="236">
        <v>189.29083</v>
      </c>
      <c r="HH61" s="125">
        <v>87.049238000000003</v>
      </c>
      <c r="HI61" s="236">
        <v>83.244831000000005</v>
      </c>
      <c r="HJ61" s="144">
        <v>38.281829000000002</v>
      </c>
      <c r="HK61" s="236">
        <v>106.04599899999999</v>
      </c>
      <c r="HL61" s="144">
        <v>48.767409000000001</v>
      </c>
      <c r="HM61" s="236">
        <v>56.022787000000001</v>
      </c>
      <c r="HN61" s="144">
        <v>8.0594959999999993</v>
      </c>
      <c r="HO61" s="144">
        <v>3.7063229999999998</v>
      </c>
      <c r="HP61" s="236">
        <v>210.044883</v>
      </c>
      <c r="HQ61" s="144">
        <v>96.593411000000003</v>
      </c>
      <c r="HR61" s="236">
        <v>93.720391000000006</v>
      </c>
      <c r="HS61" s="144">
        <v>43.099227999999997</v>
      </c>
      <c r="HT61" s="236">
        <v>116.32449099999999</v>
      </c>
      <c r="HU61" s="144">
        <v>53.494183</v>
      </c>
      <c r="HV61" s="236">
        <v>55.380778999999997</v>
      </c>
      <c r="HW61" s="144">
        <v>0</v>
      </c>
      <c r="HX61" s="237">
        <v>1.0755625563055538</v>
      </c>
      <c r="HY61" s="238">
        <v>43.8</v>
      </c>
      <c r="HZ61" s="237">
        <v>8.6</v>
      </c>
      <c r="IA61" s="237">
        <v>54.2</v>
      </c>
      <c r="IB61" s="237">
        <v>8.6</v>
      </c>
      <c r="IC61" s="237">
        <v>59.9</v>
      </c>
      <c r="ID61" s="237">
        <v>10</v>
      </c>
      <c r="IE61" s="237">
        <v>231.13905116279071</v>
      </c>
      <c r="IF61" s="237">
        <v>110.02705014066848</v>
      </c>
      <c r="IG61" s="133"/>
      <c r="IH61" s="161">
        <v>0.31</v>
      </c>
      <c r="II61" s="161">
        <v>1190</v>
      </c>
      <c r="IJ61" s="161">
        <v>1133</v>
      </c>
      <c r="IK61" s="161">
        <v>1227</v>
      </c>
      <c r="IL61" s="161">
        <v>1131</v>
      </c>
      <c r="IM61" s="161">
        <v>1118</v>
      </c>
      <c r="IN61" s="161">
        <v>1158</v>
      </c>
      <c r="IO61" s="161"/>
      <c r="IP61" s="106">
        <v>1159.5</v>
      </c>
      <c r="IQ61" s="161">
        <v>1780</v>
      </c>
      <c r="IR61" s="61"/>
      <c r="IS61" s="61"/>
      <c r="IT61" s="61"/>
      <c r="IU61" s="61"/>
      <c r="IV61" s="61"/>
      <c r="IW61" s="61"/>
      <c r="IX61" s="61"/>
      <c r="IY61" s="106"/>
      <c r="IZ61" s="61"/>
      <c r="JA61" s="240"/>
      <c r="JB61" s="241"/>
      <c r="JC61" s="90">
        <v>1</v>
      </c>
      <c r="JD61" s="298"/>
      <c r="JE61" s="261"/>
      <c r="JF61" s="261"/>
      <c r="JG61" s="90" t="s">
        <v>381</v>
      </c>
      <c r="JH61" s="90"/>
      <c r="JI61" s="90"/>
      <c r="JJ61" s="90"/>
      <c r="JK61" s="61" t="s">
        <v>705</v>
      </c>
      <c r="JL61" s="283"/>
      <c r="JM61" s="198">
        <v>61</v>
      </c>
      <c r="JN61" s="244">
        <v>42307</v>
      </c>
      <c r="JO61" s="69">
        <v>42736</v>
      </c>
      <c r="JP61" s="201">
        <v>1</v>
      </c>
      <c r="JQ61" s="69">
        <v>42736</v>
      </c>
      <c r="JR61" s="31">
        <v>14</v>
      </c>
      <c r="JS61" s="243">
        <v>1</v>
      </c>
      <c r="JT61" s="69">
        <v>42409</v>
      </c>
      <c r="JU61" s="245">
        <v>3</v>
      </c>
      <c r="JV61" s="243">
        <v>1</v>
      </c>
      <c r="JW61" s="246">
        <v>42409</v>
      </c>
      <c r="JX61" s="245">
        <v>3</v>
      </c>
      <c r="JY61" s="245">
        <v>14</v>
      </c>
      <c r="JZ61" s="245">
        <v>429</v>
      </c>
      <c r="KA61" s="247"/>
      <c r="KB61" s="245"/>
      <c r="KC61" s="248"/>
      <c r="KD61" s="63">
        <v>1</v>
      </c>
      <c r="KE61" s="263">
        <v>1</v>
      </c>
      <c r="KF61" s="263" t="s">
        <v>708</v>
      </c>
      <c r="KG61" s="250">
        <v>146.46</v>
      </c>
      <c r="KH61" s="250">
        <v>73.87</v>
      </c>
      <c r="KI61" s="250">
        <v>50.88</v>
      </c>
      <c r="KJ61" s="251">
        <v>-14.7</v>
      </c>
      <c r="KK61" s="250">
        <v>-11.15</v>
      </c>
      <c r="KL61" s="250">
        <v>65.680000000000007</v>
      </c>
      <c r="KM61" s="250">
        <v>31</v>
      </c>
      <c r="KN61" s="250">
        <v>4.2</v>
      </c>
      <c r="KO61" s="250"/>
      <c r="KP61" s="250">
        <v>1</v>
      </c>
      <c r="KQ61" s="92"/>
      <c r="KR61" s="93">
        <v>0.35584415584415585</v>
      </c>
      <c r="KS61" s="264"/>
      <c r="KT61" s="265"/>
      <c r="KU61" s="264"/>
      <c r="KV61" s="265"/>
      <c r="KW61" s="265"/>
      <c r="KX61" s="265"/>
      <c r="KY61" s="265"/>
      <c r="KZ61" s="265"/>
      <c r="LA61" s="265"/>
      <c r="LB61" s="265"/>
      <c r="LC61" s="265"/>
      <c r="LD61" s="265"/>
      <c r="LE61" s="118">
        <v>42579</v>
      </c>
      <c r="LF61" s="454">
        <v>1</v>
      </c>
      <c r="LG61" s="454"/>
      <c r="LH61" s="455"/>
      <c r="LI61" s="455"/>
      <c r="LJ61" s="455"/>
      <c r="LK61" s="455"/>
      <c r="LL61" s="455"/>
      <c r="LM61" s="455"/>
      <c r="LN61" s="455"/>
      <c r="LO61" s="455"/>
      <c r="LP61" s="455"/>
      <c r="LQ61" s="455"/>
      <c r="LR61" s="455"/>
      <c r="LS61" s="455"/>
      <c r="LT61" s="500"/>
      <c r="LU61" s="500"/>
      <c r="LV61" s="500"/>
      <c r="LW61" s="500"/>
      <c r="LX61" s="500">
        <v>-12</v>
      </c>
      <c r="LY61" s="500">
        <v>1</v>
      </c>
      <c r="LZ61" s="690">
        <v>55.380778999999997</v>
      </c>
      <c r="MA61" s="454"/>
      <c r="MC61" s="253">
        <v>25</v>
      </c>
      <c r="MD61" s="274"/>
      <c r="ME61" s="581">
        <v>61</v>
      </c>
      <c r="MF61" s="135">
        <v>42303</v>
      </c>
      <c r="MI61" s="586"/>
      <c r="MQ61" s="135">
        <v>42351</v>
      </c>
      <c r="MR61" s="238">
        <v>5.3</v>
      </c>
      <c r="MS61" s="238">
        <v>12</v>
      </c>
      <c r="MT61" s="133">
        <v>1</v>
      </c>
      <c r="MU61" s="133">
        <v>0</v>
      </c>
      <c r="MV61" s="133">
        <v>0</v>
      </c>
      <c r="MW61" s="133">
        <v>1</v>
      </c>
      <c r="MX61" s="133">
        <v>0</v>
      </c>
      <c r="MY61" s="238">
        <v>1</v>
      </c>
      <c r="MZ61" s="238">
        <v>10120</v>
      </c>
      <c r="NA61" s="133">
        <v>25</v>
      </c>
      <c r="NB61" s="238">
        <v>9</v>
      </c>
      <c r="ND61" s="876" t="s">
        <v>64</v>
      </c>
      <c r="NE61" s="877" t="s">
        <v>64</v>
      </c>
      <c r="NF61" s="877" t="s">
        <v>64</v>
      </c>
      <c r="NG61" s="877" t="s">
        <v>64</v>
      </c>
      <c r="NH61" s="877" t="s">
        <v>64</v>
      </c>
      <c r="NI61" s="877" t="s">
        <v>64</v>
      </c>
      <c r="NJ61" s="877" t="s">
        <v>64</v>
      </c>
      <c r="NK61" s="877" t="s">
        <v>64</v>
      </c>
      <c r="NL61" s="877" t="s">
        <v>64</v>
      </c>
      <c r="NM61" s="877" t="s">
        <v>64</v>
      </c>
      <c r="NN61" s="877" t="s">
        <v>64</v>
      </c>
      <c r="NO61" s="877" t="s">
        <v>64</v>
      </c>
      <c r="NP61" s="877" t="s">
        <v>64</v>
      </c>
      <c r="NQ61" s="877" t="s">
        <v>64</v>
      </c>
      <c r="NR61" s="877" t="s">
        <v>64</v>
      </c>
      <c r="NS61" s="877" t="s">
        <v>64</v>
      </c>
      <c r="NT61" s="877" t="s">
        <v>64</v>
      </c>
      <c r="NU61" s="877" t="s">
        <v>64</v>
      </c>
      <c r="NV61" s="877" t="s">
        <v>64</v>
      </c>
      <c r="NW61" s="877" t="s">
        <v>64</v>
      </c>
      <c r="NX61" s="877" t="s">
        <v>64</v>
      </c>
      <c r="NY61" s="877" t="s">
        <v>64</v>
      </c>
      <c r="NZ61" s="877" t="s">
        <v>64</v>
      </c>
      <c r="OA61" s="877" t="s">
        <v>64</v>
      </c>
      <c r="OB61" s="877" t="s">
        <v>64</v>
      </c>
      <c r="OC61" s="877" t="s">
        <v>64</v>
      </c>
      <c r="OD61" s="877" t="s">
        <v>64</v>
      </c>
      <c r="OE61" s="877" t="s">
        <v>64</v>
      </c>
      <c r="OF61" s="877" t="s">
        <v>64</v>
      </c>
      <c r="OG61" s="877" t="s">
        <v>64</v>
      </c>
      <c r="OH61" s="877" t="s">
        <v>64</v>
      </c>
      <c r="OI61" s="877" t="s">
        <v>64</v>
      </c>
      <c r="OJ61" s="877" t="s">
        <v>64</v>
      </c>
      <c r="OK61" s="877" t="s">
        <v>64</v>
      </c>
      <c r="OL61" s="877" t="s">
        <v>64</v>
      </c>
    </row>
    <row r="62" spans="1:402" s="221" customFormat="1" x14ac:dyDescent="0.25">
      <c r="A62" s="274">
        <v>61</v>
      </c>
      <c r="B62" s="274">
        <v>0</v>
      </c>
      <c r="C62" s="221">
        <v>1</v>
      </c>
      <c r="D62" s="206">
        <v>2</v>
      </c>
      <c r="E62" s="267">
        <v>62</v>
      </c>
      <c r="F62" s="880">
        <v>62</v>
      </c>
      <c r="G62" s="883"/>
      <c r="H62" s="167" t="s">
        <v>680</v>
      </c>
      <c r="I62" s="167" t="s">
        <v>709</v>
      </c>
      <c r="J62" s="284">
        <v>17323</v>
      </c>
      <c r="K62" s="256">
        <v>68</v>
      </c>
      <c r="L62" s="342">
        <v>60</v>
      </c>
      <c r="M62" s="342">
        <v>158</v>
      </c>
      <c r="N62" s="342">
        <v>24.034609838166958</v>
      </c>
      <c r="O62" s="210">
        <v>1.6073371890346106</v>
      </c>
      <c r="P62" s="208">
        <v>0</v>
      </c>
      <c r="Q62" s="61">
        <v>125</v>
      </c>
      <c r="R62" s="61">
        <v>75</v>
      </c>
      <c r="S62" s="61">
        <v>1</v>
      </c>
      <c r="T62" s="62">
        <v>2</v>
      </c>
      <c r="U62" s="325">
        <v>0</v>
      </c>
      <c r="V62" s="325"/>
      <c r="W62" s="325">
        <v>1</v>
      </c>
      <c r="X62" s="335">
        <v>1</v>
      </c>
      <c r="Y62" s="325">
        <v>0</v>
      </c>
      <c r="Z62" s="325">
        <v>1</v>
      </c>
      <c r="AA62" s="329">
        <v>1</v>
      </c>
      <c r="AB62" s="328">
        <v>0</v>
      </c>
      <c r="AC62" s="61"/>
      <c r="AD62" s="61"/>
      <c r="AE62" s="61"/>
      <c r="AF62" s="592">
        <v>83</v>
      </c>
      <c r="AG62" s="602">
        <v>1.52</v>
      </c>
      <c r="AH62" s="603">
        <v>34</v>
      </c>
      <c r="AI62" s="603">
        <v>0</v>
      </c>
      <c r="AJ62" s="602">
        <v>13</v>
      </c>
      <c r="AK62" s="603">
        <v>39</v>
      </c>
      <c r="AL62" s="603"/>
      <c r="AM62" s="605">
        <v>10500</v>
      </c>
      <c r="AN62" s="214">
        <v>9.259130536145614</v>
      </c>
      <c r="AO62" s="212">
        <v>163</v>
      </c>
      <c r="AP62" s="212">
        <v>75</v>
      </c>
      <c r="AQ62" s="212">
        <v>64</v>
      </c>
      <c r="AR62" s="212">
        <v>119</v>
      </c>
      <c r="AS62" s="215">
        <v>2.08</v>
      </c>
      <c r="AT62" s="212">
        <v>192</v>
      </c>
      <c r="AU62" s="556">
        <v>42381</v>
      </c>
      <c r="AV62" s="557">
        <v>42345</v>
      </c>
      <c r="AW62" s="211">
        <v>1.52</v>
      </c>
      <c r="AX62" s="211">
        <v>59</v>
      </c>
      <c r="AY62" s="211"/>
      <c r="AZ62" s="602">
        <v>137</v>
      </c>
      <c r="BA62" s="558">
        <v>42381</v>
      </c>
      <c r="BB62" s="65">
        <v>25.18</v>
      </c>
      <c r="BC62" s="217">
        <v>799</v>
      </c>
      <c r="BD62" s="66">
        <v>25.18</v>
      </c>
      <c r="BE62" s="218">
        <v>124.69139169768179</v>
      </c>
      <c r="BF62" s="66">
        <v>108.1</v>
      </c>
      <c r="BG62" s="68">
        <v>1.4010557257718439</v>
      </c>
      <c r="BH62" s="219">
        <v>1.4010557257718439</v>
      </c>
      <c r="BI62" s="219">
        <v>2.0958364721855127</v>
      </c>
      <c r="BJ62" s="219">
        <v>2.0338256939533101</v>
      </c>
      <c r="BK62" s="66">
        <v>2.61</v>
      </c>
      <c r="BL62" s="66">
        <v>1.24</v>
      </c>
      <c r="BM62" s="66">
        <v>67</v>
      </c>
      <c r="BN62" s="66">
        <v>1.1100000000000001</v>
      </c>
      <c r="BO62" s="571">
        <v>4233</v>
      </c>
      <c r="BP62" s="66">
        <v>58</v>
      </c>
      <c r="BQ62" s="66">
        <v>80</v>
      </c>
      <c r="BR62" s="66">
        <v>32</v>
      </c>
      <c r="BS62" s="66">
        <v>10</v>
      </c>
      <c r="BT62" s="69">
        <v>42319</v>
      </c>
      <c r="BU62" s="61" t="s">
        <v>710</v>
      </c>
      <c r="BV62" s="61">
        <v>0</v>
      </c>
      <c r="BW62" s="61">
        <v>1</v>
      </c>
      <c r="BX62" s="61" t="s">
        <v>711</v>
      </c>
      <c r="BY62" s="61">
        <v>0</v>
      </c>
      <c r="BZ62" s="61"/>
      <c r="CA62" s="61" t="s">
        <v>381</v>
      </c>
      <c r="CB62" s="61"/>
      <c r="CC62" s="208">
        <v>1</v>
      </c>
      <c r="CD62" s="220">
        <v>0</v>
      </c>
      <c r="CE62" s="220">
        <v>0</v>
      </c>
      <c r="CF62" s="220">
        <v>0</v>
      </c>
      <c r="CG62" s="220">
        <v>0</v>
      </c>
      <c r="CH62" s="220">
        <v>0</v>
      </c>
      <c r="CI62" s="220">
        <v>0</v>
      </c>
      <c r="CJ62" s="114">
        <v>1</v>
      </c>
      <c r="CK62" s="114">
        <v>0</v>
      </c>
      <c r="CL62" s="114">
        <v>1</v>
      </c>
      <c r="CM62" s="114">
        <v>1</v>
      </c>
      <c r="CN62" s="114">
        <v>0</v>
      </c>
      <c r="CO62" s="114">
        <v>0</v>
      </c>
      <c r="CP62" s="326">
        <v>0</v>
      </c>
      <c r="CQ62" s="326">
        <v>1</v>
      </c>
      <c r="CR62" s="326">
        <v>0</v>
      </c>
      <c r="CS62" s="326">
        <v>0</v>
      </c>
      <c r="CT62" s="326">
        <v>1</v>
      </c>
      <c r="CU62" s="326">
        <v>0</v>
      </c>
      <c r="CV62" s="299"/>
      <c r="CW62" s="299"/>
      <c r="CX62" s="299"/>
      <c r="CY62" s="299"/>
      <c r="DE62" s="61">
        <v>1</v>
      </c>
      <c r="DF62" s="90">
        <v>1</v>
      </c>
      <c r="DG62" s="69">
        <v>41884</v>
      </c>
      <c r="DH62" s="61">
        <v>1</v>
      </c>
      <c r="DI62" s="61" t="s">
        <v>712</v>
      </c>
      <c r="DJ62" s="90">
        <v>1</v>
      </c>
      <c r="DK62" s="90">
        <v>0</v>
      </c>
      <c r="DL62" s="90"/>
      <c r="DM62" s="61"/>
      <c r="DN62" s="254">
        <v>1</v>
      </c>
      <c r="DO62" s="208">
        <v>0</v>
      </c>
      <c r="DP62" s="208">
        <v>1</v>
      </c>
      <c r="DQ62" s="208">
        <v>0</v>
      </c>
      <c r="DR62" s="208">
        <v>1</v>
      </c>
      <c r="DS62" s="212">
        <v>1</v>
      </c>
      <c r="DT62" s="208">
        <v>1</v>
      </c>
      <c r="DU62" s="208">
        <v>0</v>
      </c>
      <c r="DV62" s="208">
        <v>0</v>
      </c>
      <c r="DW62" s="208">
        <v>1</v>
      </c>
      <c r="DX62" s="208">
        <v>0</v>
      </c>
      <c r="DY62" s="206">
        <v>0</v>
      </c>
      <c r="EB62" s="223">
        <v>1</v>
      </c>
      <c r="EC62" s="223">
        <v>2</v>
      </c>
      <c r="ED62" s="223">
        <v>34</v>
      </c>
      <c r="EE62" s="223"/>
      <c r="EG62" s="69">
        <v>42381</v>
      </c>
      <c r="EH62" s="133">
        <v>1.72</v>
      </c>
      <c r="EI62" s="225">
        <v>88</v>
      </c>
      <c r="EJ62" s="225">
        <v>71</v>
      </c>
      <c r="EK62" s="225">
        <v>99</v>
      </c>
      <c r="EL62" s="225" t="s">
        <v>381</v>
      </c>
      <c r="EM62" s="225">
        <v>49</v>
      </c>
      <c r="EN62" s="133" t="s">
        <v>482</v>
      </c>
      <c r="EO62" s="267">
        <v>62</v>
      </c>
      <c r="EP62" s="135">
        <v>42705</v>
      </c>
      <c r="EQ62" s="136" t="s">
        <v>383</v>
      </c>
      <c r="ER62" s="61"/>
      <c r="ES62" s="61"/>
      <c r="ET62" s="61">
        <v>79</v>
      </c>
      <c r="EU62" s="61">
        <v>1</v>
      </c>
      <c r="EV62" s="61"/>
      <c r="EW62" s="61">
        <v>11</v>
      </c>
      <c r="EX62" s="61">
        <v>10</v>
      </c>
      <c r="EY62" s="61">
        <v>41</v>
      </c>
      <c r="EZ62" s="61">
        <v>21</v>
      </c>
      <c r="FA62" s="61">
        <v>15</v>
      </c>
      <c r="FB62" s="61">
        <v>19</v>
      </c>
      <c r="FC62" s="61">
        <v>45</v>
      </c>
      <c r="FD62" s="61">
        <v>20</v>
      </c>
      <c r="FE62" s="61">
        <v>27</v>
      </c>
      <c r="FF62" s="61">
        <v>60</v>
      </c>
      <c r="FG62" s="61">
        <v>290</v>
      </c>
      <c r="FH62" s="91">
        <v>66.666666666666671</v>
      </c>
      <c r="FI62" s="91">
        <v>250</v>
      </c>
      <c r="FJ62" s="227">
        <v>65.099999999999994</v>
      </c>
      <c r="FK62" s="227">
        <v>40.501769289056249</v>
      </c>
      <c r="FL62" s="228">
        <v>81.150000000000006</v>
      </c>
      <c r="FM62" s="228">
        <v>31.6</v>
      </c>
      <c r="FN62" s="228">
        <v>50.487228537740634</v>
      </c>
      <c r="FO62" s="228">
        <v>19.659845000525003</v>
      </c>
      <c r="FP62" s="228">
        <v>61.059765865680838</v>
      </c>
      <c r="FQ62" s="228"/>
      <c r="FR62" s="193">
        <v>0</v>
      </c>
      <c r="FS62" s="230">
        <v>91.166666666666671</v>
      </c>
      <c r="FT62" s="230"/>
      <c r="FU62" s="230">
        <v>100</v>
      </c>
      <c r="FV62" s="229">
        <v>6.2666666666666657</v>
      </c>
      <c r="FW62" s="229">
        <v>7.6333333333333329</v>
      </c>
      <c r="FX62" s="229">
        <v>14.547872340425535</v>
      </c>
      <c r="FY62" s="229"/>
      <c r="FZ62" s="133">
        <v>82.7</v>
      </c>
      <c r="GA62" s="129">
        <v>15.133333333333333</v>
      </c>
      <c r="GB62" s="238" t="s">
        <v>713</v>
      </c>
      <c r="GC62" s="238" t="s">
        <v>714</v>
      </c>
      <c r="GD62" s="238" t="s">
        <v>715</v>
      </c>
      <c r="GE62" s="238" t="s">
        <v>716</v>
      </c>
      <c r="GF62" s="238" t="s">
        <v>717</v>
      </c>
      <c r="GG62" s="133">
        <v>0</v>
      </c>
      <c r="GH62" s="133">
        <v>1</v>
      </c>
      <c r="GI62" s="133">
        <v>1</v>
      </c>
      <c r="GJ62" s="133">
        <v>0</v>
      </c>
      <c r="GK62" s="231">
        <v>26.666666666666668</v>
      </c>
      <c r="GL62" s="133">
        <v>0</v>
      </c>
      <c r="GM62" s="133">
        <v>0</v>
      </c>
      <c r="GN62" s="133">
        <v>0</v>
      </c>
      <c r="GO62" s="133">
        <v>0</v>
      </c>
      <c r="GP62" s="61">
        <v>73.25</v>
      </c>
      <c r="GQ62" s="106">
        <v>45.572267287609378</v>
      </c>
      <c r="GR62" s="111">
        <v>0.34759358288770054</v>
      </c>
      <c r="GS62" s="61">
        <v>1</v>
      </c>
      <c r="GT62" s="111">
        <v>0.4642857142857143</v>
      </c>
      <c r="GU62" s="62">
        <v>0</v>
      </c>
      <c r="GV62" s="106">
        <v>10.1</v>
      </c>
      <c r="GW62" s="61">
        <v>0</v>
      </c>
      <c r="GX62" s="106">
        <v>20</v>
      </c>
      <c r="GY62" s="61">
        <v>0</v>
      </c>
      <c r="GZ62" s="745">
        <v>36.666666666666671</v>
      </c>
      <c r="HA62" s="133">
        <v>15</v>
      </c>
      <c r="HB62" s="133">
        <v>0.57999999999999996</v>
      </c>
      <c r="HC62" s="144">
        <v>1</v>
      </c>
      <c r="HD62" s="236">
        <v>75</v>
      </c>
      <c r="HE62" s="236">
        <v>79</v>
      </c>
      <c r="HF62" s="270">
        <v>49.149612501312504</v>
      </c>
      <c r="HG62" s="273">
        <v>84.782186999999993</v>
      </c>
      <c r="HH62" s="270">
        <v>52.746982760301442</v>
      </c>
      <c r="HI62" s="273">
        <v>36.556505000000001</v>
      </c>
      <c r="HJ62" s="270">
        <v>22.743519685472066</v>
      </c>
      <c r="HK62" s="273">
        <v>48.225681999999999</v>
      </c>
      <c r="HL62" s="270">
        <v>30.003463074829384</v>
      </c>
      <c r="HM62" s="236">
        <v>56.881856999999997</v>
      </c>
      <c r="HN62" s="270">
        <v>3.4722490000000001</v>
      </c>
      <c r="HO62" s="270">
        <v>2.020867</v>
      </c>
      <c r="HP62" s="273">
        <v>101.762074</v>
      </c>
      <c r="HQ62" s="270">
        <v>63.310968410504913</v>
      </c>
      <c r="HR62" s="273">
        <v>38.273111</v>
      </c>
      <c r="HS62" s="270">
        <v>23.811500947717988</v>
      </c>
      <c r="HT62" s="273">
        <v>63.488964000000003</v>
      </c>
      <c r="HU62" s="270">
        <v>39.499468084933923</v>
      </c>
      <c r="HV62" s="273">
        <v>62.389612</v>
      </c>
      <c r="HW62" s="144">
        <v>0</v>
      </c>
      <c r="HX62" s="237">
        <v>0.93179950642226306</v>
      </c>
      <c r="HY62" s="238">
        <v>24.9</v>
      </c>
      <c r="HZ62" s="237">
        <v>5.6</v>
      </c>
      <c r="IA62" s="237">
        <v>27.9</v>
      </c>
      <c r="IB62" s="237">
        <v>6</v>
      </c>
      <c r="IC62" s="237">
        <v>22.5</v>
      </c>
      <c r="ID62" s="237">
        <v>5.5</v>
      </c>
      <c r="IE62" s="237">
        <v>103.87568571428569</v>
      </c>
      <c r="IF62" s="237">
        <v>64.625945584370442</v>
      </c>
      <c r="IG62" s="133"/>
      <c r="IH62" s="161">
        <v>0.42</v>
      </c>
      <c r="II62" s="161">
        <v>1221</v>
      </c>
      <c r="IJ62" s="161">
        <v>1137</v>
      </c>
      <c r="IK62" s="161">
        <v>1200</v>
      </c>
      <c r="IL62" s="161">
        <v>1093</v>
      </c>
      <c r="IM62" s="161">
        <v>1183</v>
      </c>
      <c r="IN62" s="161">
        <v>1172</v>
      </c>
      <c r="IO62" s="161"/>
      <c r="IP62" s="106">
        <v>1167.6666666666667</v>
      </c>
      <c r="IQ62" s="161">
        <v>1908</v>
      </c>
      <c r="IR62" s="161">
        <v>382</v>
      </c>
      <c r="IS62" s="161">
        <v>387</v>
      </c>
      <c r="IT62" s="161">
        <v>395</v>
      </c>
      <c r="IU62" s="161">
        <v>339</v>
      </c>
      <c r="IV62" s="161">
        <v>374</v>
      </c>
      <c r="IW62" s="161">
        <v>403</v>
      </c>
      <c r="IX62" s="161"/>
      <c r="IY62" s="106">
        <v>380</v>
      </c>
      <c r="IZ62" s="61">
        <v>264</v>
      </c>
      <c r="JA62" s="240">
        <v>31.546302631332196</v>
      </c>
      <c r="JB62" s="241">
        <v>0</v>
      </c>
      <c r="JC62" s="90">
        <v>1</v>
      </c>
      <c r="JD62" s="261">
        <v>0</v>
      </c>
      <c r="JE62" s="261">
        <v>0</v>
      </c>
      <c r="JF62" s="261"/>
      <c r="JG62" s="90">
        <v>0</v>
      </c>
      <c r="JH62" s="90">
        <v>0</v>
      </c>
      <c r="JI62" s="90">
        <v>0</v>
      </c>
      <c r="JJ62" s="90"/>
      <c r="JK62" s="61"/>
      <c r="JL62" s="283"/>
      <c r="JM62" s="198">
        <v>62</v>
      </c>
      <c r="JN62" s="244">
        <v>42381</v>
      </c>
      <c r="JO62" s="69">
        <v>43011</v>
      </c>
      <c r="JP62" s="201">
        <v>1</v>
      </c>
      <c r="JQ62" s="69">
        <v>43011</v>
      </c>
      <c r="JR62" s="31">
        <v>20</v>
      </c>
      <c r="JS62" s="243">
        <v>0</v>
      </c>
      <c r="JT62" s="69">
        <v>43011</v>
      </c>
      <c r="JU62" s="245">
        <v>20</v>
      </c>
      <c r="JV62" s="243">
        <v>1</v>
      </c>
      <c r="JW62" s="246">
        <v>43011</v>
      </c>
      <c r="JX62" s="245">
        <v>20</v>
      </c>
      <c r="JY62" s="245">
        <v>20</v>
      </c>
      <c r="JZ62" s="245">
        <v>630</v>
      </c>
      <c r="KA62" s="247"/>
      <c r="KB62" s="245"/>
      <c r="KC62" s="248"/>
      <c r="KD62" s="63">
        <v>1</v>
      </c>
      <c r="KE62" s="249">
        <v>1</v>
      </c>
      <c r="KF62" s="249" t="s">
        <v>421</v>
      </c>
      <c r="KG62" s="272">
        <v>74.989999999999995</v>
      </c>
      <c r="KH62" s="272">
        <v>36.076666666666668</v>
      </c>
      <c r="KI62" s="272">
        <v>52.199999999999996</v>
      </c>
      <c r="KJ62" s="272">
        <v>-16.47666666666667</v>
      </c>
      <c r="KK62" s="272">
        <v>-13.013333333333334</v>
      </c>
      <c r="KL62" s="272">
        <v>71.239999999999995</v>
      </c>
      <c r="KM62" s="272">
        <v>35.833333333333336</v>
      </c>
      <c r="KN62" s="272">
        <v>3.8333333333333335</v>
      </c>
      <c r="KO62" s="250"/>
      <c r="KP62" s="250">
        <v>0</v>
      </c>
      <c r="KQ62" s="92"/>
      <c r="KR62" s="93">
        <v>0.34759358288770054</v>
      </c>
      <c r="KS62" s="264"/>
      <c r="KT62" s="265"/>
      <c r="KU62" s="264"/>
      <c r="KV62" s="265"/>
      <c r="KW62" s="265"/>
      <c r="KX62" s="265"/>
      <c r="KY62" s="265"/>
      <c r="KZ62" s="265"/>
      <c r="LA62" s="265"/>
      <c r="LB62" s="265"/>
      <c r="LC62" s="265"/>
      <c r="LD62" s="265"/>
      <c r="LE62" s="118">
        <v>42381</v>
      </c>
      <c r="LF62" s="454">
        <v>1</v>
      </c>
      <c r="LG62" s="454"/>
      <c r="LH62" s="455"/>
      <c r="LI62" s="455"/>
      <c r="LJ62" s="455"/>
      <c r="LK62" s="455"/>
      <c r="LL62" s="455"/>
      <c r="LM62" s="455"/>
      <c r="LN62" s="455"/>
      <c r="LO62" s="455"/>
      <c r="LP62" s="455"/>
      <c r="LQ62" s="455"/>
      <c r="LR62" s="455"/>
      <c r="LS62" s="455"/>
      <c r="LT62" s="500">
        <v>40.516666666666673</v>
      </c>
      <c r="LU62" s="693">
        <v>-24</v>
      </c>
      <c r="LV62" s="500">
        <v>-16.3</v>
      </c>
      <c r="LW62" s="500">
        <v>2</v>
      </c>
      <c r="LX62" s="500">
        <v>-17.3</v>
      </c>
      <c r="LY62" s="500">
        <v>2</v>
      </c>
      <c r="LZ62" s="690">
        <v>62.389612</v>
      </c>
      <c r="MA62" s="455"/>
      <c r="MC62" s="253"/>
      <c r="MD62" s="274"/>
      <c r="ME62" s="581">
        <v>62</v>
      </c>
      <c r="MF62" s="135">
        <v>42345</v>
      </c>
      <c r="MI62" s="584">
        <v>57.843400000000003</v>
      </c>
      <c r="MQ62" s="135"/>
      <c r="MR62" s="585"/>
      <c r="MS62" s="585"/>
      <c r="MT62" s="133">
        <v>0</v>
      </c>
      <c r="MU62" s="585"/>
      <c r="MV62" s="585"/>
      <c r="MW62" s="585"/>
      <c r="MX62" s="585"/>
      <c r="MY62" s="585"/>
      <c r="MZ62" s="238">
        <v>10500</v>
      </c>
      <c r="NA62" s="585"/>
      <c r="NB62" s="238">
        <v>7</v>
      </c>
      <c r="ND62" s="876">
        <v>62</v>
      </c>
      <c r="NE62" s="877" t="s">
        <v>64</v>
      </c>
      <c r="NF62" s="877" t="s">
        <v>64</v>
      </c>
      <c r="NG62" s="877" t="s">
        <v>64</v>
      </c>
      <c r="NH62" s="877" t="s">
        <v>64</v>
      </c>
      <c r="NI62" s="877" t="s">
        <v>64</v>
      </c>
      <c r="NJ62" s="877" t="s">
        <v>64</v>
      </c>
      <c r="NK62" s="877" t="s">
        <v>64</v>
      </c>
      <c r="NL62" s="877" t="s">
        <v>64</v>
      </c>
      <c r="NM62" s="877" t="s">
        <v>64</v>
      </c>
      <c r="NN62" s="877" t="s">
        <v>64</v>
      </c>
      <c r="NO62" s="877" t="s">
        <v>64</v>
      </c>
      <c r="NP62" s="877" t="s">
        <v>64</v>
      </c>
      <c r="NQ62" s="877" t="s">
        <v>64</v>
      </c>
      <c r="NR62" s="877" t="s">
        <v>64</v>
      </c>
      <c r="NS62" s="877" t="s">
        <v>64</v>
      </c>
      <c r="NT62" s="877" t="s">
        <v>64</v>
      </c>
      <c r="NU62" s="877" t="s">
        <v>64</v>
      </c>
      <c r="NV62" s="877" t="s">
        <v>64</v>
      </c>
      <c r="NW62" s="877" t="s">
        <v>64</v>
      </c>
      <c r="NX62" s="877" t="s">
        <v>64</v>
      </c>
      <c r="NY62" s="877" t="s">
        <v>64</v>
      </c>
      <c r="NZ62" s="877" t="s">
        <v>64</v>
      </c>
      <c r="OA62" s="877" t="s">
        <v>64</v>
      </c>
      <c r="OB62" s="877" t="s">
        <v>64</v>
      </c>
      <c r="OC62" s="877" t="s">
        <v>64</v>
      </c>
      <c r="OD62" s="877" t="s">
        <v>64</v>
      </c>
      <c r="OE62" s="877" t="s">
        <v>64</v>
      </c>
      <c r="OF62" s="877" t="s">
        <v>64</v>
      </c>
      <c r="OG62" s="877" t="s">
        <v>64</v>
      </c>
      <c r="OH62" s="877" t="s">
        <v>64</v>
      </c>
      <c r="OI62" s="877" t="s">
        <v>64</v>
      </c>
      <c r="OJ62" s="877" t="s">
        <v>64</v>
      </c>
      <c r="OK62" s="877" t="s">
        <v>64</v>
      </c>
      <c r="OL62" s="877" t="s">
        <v>64</v>
      </c>
    </row>
    <row r="63" spans="1:402" s="221" customFormat="1" x14ac:dyDescent="0.25">
      <c r="A63" s="221">
        <v>62</v>
      </c>
      <c r="B63" s="221">
        <v>0</v>
      </c>
      <c r="C63" s="221">
        <v>0</v>
      </c>
      <c r="D63" s="206">
        <v>2</v>
      </c>
      <c r="E63" s="274">
        <v>63</v>
      </c>
      <c r="F63" s="880">
        <v>63</v>
      </c>
      <c r="G63" s="883"/>
      <c r="H63" s="167" t="s">
        <v>398</v>
      </c>
      <c r="I63" s="641" t="s">
        <v>718</v>
      </c>
      <c r="J63" s="69">
        <v>9794</v>
      </c>
      <c r="K63" s="256">
        <v>88</v>
      </c>
      <c r="L63" s="342">
        <v>57.5</v>
      </c>
      <c r="M63" s="342">
        <v>147</v>
      </c>
      <c r="N63" s="342">
        <v>26.609283169049935</v>
      </c>
      <c r="O63" s="210">
        <v>1.4980635092865089</v>
      </c>
      <c r="P63" s="208">
        <v>1</v>
      </c>
      <c r="Q63" s="61">
        <v>170</v>
      </c>
      <c r="R63" s="61">
        <v>80</v>
      </c>
      <c r="S63" s="61">
        <v>0</v>
      </c>
      <c r="T63" s="62">
        <v>2</v>
      </c>
      <c r="U63" s="325">
        <v>1</v>
      </c>
      <c r="V63" s="325">
        <v>2</v>
      </c>
      <c r="W63" s="325">
        <v>1</v>
      </c>
      <c r="X63" s="115">
        <v>0</v>
      </c>
      <c r="Y63" s="325">
        <v>1</v>
      </c>
      <c r="Z63" s="325">
        <v>1</v>
      </c>
      <c r="AA63" s="329">
        <v>0</v>
      </c>
      <c r="AB63" s="328">
        <v>0</v>
      </c>
      <c r="AC63" s="61"/>
      <c r="AD63" s="61"/>
      <c r="AE63" s="61"/>
      <c r="AF63" s="592">
        <v>352</v>
      </c>
      <c r="AG63" s="602">
        <v>4.7300000000000004</v>
      </c>
      <c r="AH63" s="603">
        <v>9</v>
      </c>
      <c r="AI63" s="603">
        <v>0</v>
      </c>
      <c r="AJ63" s="602">
        <v>11.4</v>
      </c>
      <c r="AK63" s="603">
        <v>35</v>
      </c>
      <c r="AL63" s="603"/>
      <c r="AM63" s="605">
        <v>30542</v>
      </c>
      <c r="AN63" s="214">
        <v>10.326858064513127</v>
      </c>
      <c r="AO63" s="212">
        <v>245</v>
      </c>
      <c r="AP63" s="212">
        <v>157</v>
      </c>
      <c r="AQ63" s="212">
        <v>61</v>
      </c>
      <c r="AR63" s="212">
        <v>133</v>
      </c>
      <c r="AS63" s="215">
        <v>1.62</v>
      </c>
      <c r="AT63" s="212">
        <v>12</v>
      </c>
      <c r="AU63" s="556">
        <v>42150</v>
      </c>
      <c r="AV63" s="557">
        <v>42150</v>
      </c>
      <c r="AW63" s="211">
        <v>4.7300000000000004</v>
      </c>
      <c r="AX63" s="211">
        <v>222</v>
      </c>
      <c r="AY63" s="211"/>
      <c r="AZ63" s="602">
        <v>135</v>
      </c>
      <c r="BA63" s="558">
        <v>42158</v>
      </c>
      <c r="BB63" s="65">
        <v>59.83</v>
      </c>
      <c r="BC63" s="217">
        <v>821</v>
      </c>
      <c r="BD63" s="66">
        <v>59.83</v>
      </c>
      <c r="BE63" s="218">
        <v>572.51932694861023</v>
      </c>
      <c r="BF63" s="66">
        <v>374.5</v>
      </c>
      <c r="BG63" s="68">
        <v>1.7769190028420465</v>
      </c>
      <c r="BH63" s="219">
        <v>1.7769190028420465</v>
      </c>
      <c r="BI63" s="219">
        <v>2.7577901520520265</v>
      </c>
      <c r="BJ63" s="219">
        <v>2.5734518220354854</v>
      </c>
      <c r="BK63" s="66">
        <v>2.63</v>
      </c>
      <c r="BL63" s="66">
        <v>6.09</v>
      </c>
      <c r="BM63" s="66">
        <v>33</v>
      </c>
      <c r="BN63" s="66">
        <v>2.2000000000000002</v>
      </c>
      <c r="BO63" s="571">
        <v>28930</v>
      </c>
      <c r="BP63" s="66">
        <v>283</v>
      </c>
      <c r="BQ63" s="66">
        <v>66</v>
      </c>
      <c r="BR63" s="66">
        <v>364</v>
      </c>
      <c r="BS63" s="66">
        <v>21</v>
      </c>
      <c r="BT63" s="69">
        <v>42143</v>
      </c>
      <c r="BU63" s="61" t="s">
        <v>23</v>
      </c>
      <c r="BV63" s="61">
        <v>0</v>
      </c>
      <c r="BW63" s="61"/>
      <c r="BX63" s="61"/>
      <c r="BY63" s="61">
        <v>0</v>
      </c>
      <c r="BZ63" s="61"/>
      <c r="CA63" s="61"/>
      <c r="CB63" s="61"/>
      <c r="CC63" s="208">
        <v>0</v>
      </c>
      <c r="CD63" s="220">
        <v>1</v>
      </c>
      <c r="CE63" s="220">
        <v>0</v>
      </c>
      <c r="CF63" s="220">
        <v>0</v>
      </c>
      <c r="CG63" s="220">
        <v>1</v>
      </c>
      <c r="CH63" s="220">
        <v>0</v>
      </c>
      <c r="CI63" s="220">
        <v>0</v>
      </c>
      <c r="CJ63" s="114">
        <v>1</v>
      </c>
      <c r="CK63" s="114">
        <v>0</v>
      </c>
      <c r="CL63" s="114">
        <v>0</v>
      </c>
      <c r="CM63" s="114">
        <v>1</v>
      </c>
      <c r="CN63" s="114">
        <v>0</v>
      </c>
      <c r="CO63" s="114">
        <v>1</v>
      </c>
      <c r="CP63" s="326">
        <v>1</v>
      </c>
      <c r="CQ63" s="326">
        <v>0</v>
      </c>
      <c r="CR63" s="326">
        <v>0</v>
      </c>
      <c r="CS63" s="326">
        <v>1</v>
      </c>
      <c r="CT63" s="326"/>
      <c r="CU63" s="326"/>
      <c r="CV63" s="299"/>
      <c r="CW63" s="299"/>
      <c r="CX63" s="299"/>
      <c r="CY63" s="299"/>
      <c r="DE63" s="61">
        <v>1</v>
      </c>
      <c r="DF63" s="90">
        <v>1</v>
      </c>
      <c r="DG63" s="61">
        <v>2012</v>
      </c>
      <c r="DH63" s="61" t="s">
        <v>576</v>
      </c>
      <c r="DI63" s="61"/>
      <c r="DJ63" s="90">
        <v>0</v>
      </c>
      <c r="DK63" s="90"/>
      <c r="DL63" s="90"/>
      <c r="DM63" s="61"/>
      <c r="DN63" s="61">
        <v>0</v>
      </c>
      <c r="DO63" s="208">
        <v>1</v>
      </c>
      <c r="DP63" s="208">
        <v>0</v>
      </c>
      <c r="DQ63" s="208">
        <v>1</v>
      </c>
      <c r="DR63" s="208">
        <v>0</v>
      </c>
      <c r="DS63" s="212">
        <v>0</v>
      </c>
      <c r="DT63" s="208">
        <v>0</v>
      </c>
      <c r="DU63" s="208">
        <v>0</v>
      </c>
      <c r="DV63" s="208">
        <v>0</v>
      </c>
      <c r="DW63" s="208">
        <v>1</v>
      </c>
      <c r="DX63" s="208">
        <v>1</v>
      </c>
      <c r="DY63" s="206">
        <v>1</v>
      </c>
      <c r="EB63" s="223">
        <v>1</v>
      </c>
      <c r="EC63" s="223">
        <v>3</v>
      </c>
      <c r="ED63" s="223">
        <v>9</v>
      </c>
      <c r="EE63" s="223"/>
      <c r="EG63" s="266">
        <v>42150</v>
      </c>
      <c r="EH63" s="133">
        <v>0.99</v>
      </c>
      <c r="EI63" s="225">
        <v>107</v>
      </c>
      <c r="EJ63" s="225">
        <v>75</v>
      </c>
      <c r="EK63" s="225">
        <v>96</v>
      </c>
      <c r="EL63" s="225">
        <v>72</v>
      </c>
      <c r="EM63" s="225">
        <v>55</v>
      </c>
      <c r="EN63" s="133" t="s">
        <v>719</v>
      </c>
      <c r="EO63" s="222">
        <v>63</v>
      </c>
      <c r="EP63" s="135">
        <v>42150</v>
      </c>
      <c r="EQ63" s="136" t="s">
        <v>383</v>
      </c>
      <c r="ER63" s="61">
        <v>170</v>
      </c>
      <c r="ES63" s="61">
        <v>80</v>
      </c>
      <c r="ET63" s="61">
        <v>65</v>
      </c>
      <c r="EU63" s="61">
        <v>0</v>
      </c>
      <c r="EV63" s="61"/>
      <c r="EW63" s="61">
        <v>12</v>
      </c>
      <c r="EX63" s="61">
        <v>8.5</v>
      </c>
      <c r="EY63" s="61">
        <v>51</v>
      </c>
      <c r="EZ63" s="61">
        <v>35</v>
      </c>
      <c r="FA63" s="61">
        <v>16</v>
      </c>
      <c r="FB63" s="61">
        <v>17</v>
      </c>
      <c r="FC63" s="61">
        <v>39</v>
      </c>
      <c r="FD63" s="61">
        <v>18</v>
      </c>
      <c r="FE63" s="61">
        <v>30</v>
      </c>
      <c r="FF63" s="61">
        <v>110</v>
      </c>
      <c r="FG63" s="61">
        <v>350</v>
      </c>
      <c r="FH63" s="91">
        <v>110</v>
      </c>
      <c r="FI63" s="91">
        <v>350</v>
      </c>
      <c r="FJ63" s="227">
        <v>56.75</v>
      </c>
      <c r="FK63" s="227">
        <v>37.882239069442818</v>
      </c>
      <c r="FL63" s="228">
        <v>156.69999999999999</v>
      </c>
      <c r="FM63" s="228">
        <v>77.3</v>
      </c>
      <c r="FN63" s="228">
        <v>104.60170682258483</v>
      </c>
      <c r="FO63" s="228">
        <v>51.599948547452506</v>
      </c>
      <c r="FP63" s="228">
        <v>50.670070197830256</v>
      </c>
      <c r="FQ63" s="228"/>
      <c r="FR63" s="193">
        <v>0</v>
      </c>
      <c r="FS63" s="230">
        <v>87.5</v>
      </c>
      <c r="FT63" s="230">
        <v>61.7</v>
      </c>
      <c r="FU63" s="230">
        <v>130</v>
      </c>
      <c r="FV63" s="229">
        <v>3.2666666666666671</v>
      </c>
      <c r="FW63" s="229">
        <v>5.8999999999999995</v>
      </c>
      <c r="FX63" s="229">
        <v>26.785714285714281</v>
      </c>
      <c r="FY63" s="229">
        <v>1.4181523500810371</v>
      </c>
      <c r="FZ63" s="133">
        <v>55.5</v>
      </c>
      <c r="GA63" s="129">
        <v>18.899999999999999</v>
      </c>
      <c r="GB63" s="238">
        <v>4.8</v>
      </c>
      <c r="GC63" s="238">
        <v>2.5</v>
      </c>
      <c r="GD63" s="238">
        <v>109.8</v>
      </c>
      <c r="GE63" s="238">
        <v>75</v>
      </c>
      <c r="GF63" s="238">
        <v>25.4</v>
      </c>
      <c r="GG63" s="133">
        <v>0</v>
      </c>
      <c r="GH63" s="133">
        <v>1</v>
      </c>
      <c r="GI63" s="133">
        <v>1</v>
      </c>
      <c r="GJ63" s="133">
        <v>0</v>
      </c>
      <c r="GK63" s="231">
        <v>30</v>
      </c>
      <c r="GL63" s="133">
        <v>0</v>
      </c>
      <c r="GM63" s="133">
        <v>0</v>
      </c>
      <c r="GN63" s="133">
        <v>0</v>
      </c>
      <c r="GO63" s="133">
        <v>1</v>
      </c>
      <c r="GP63" s="61">
        <v>49.8</v>
      </c>
      <c r="GQ63" s="106">
        <v>33.242916399264359</v>
      </c>
      <c r="GR63" s="111">
        <v>0.41747572815533984</v>
      </c>
      <c r="GS63" s="61">
        <v>0</v>
      </c>
      <c r="GT63" s="111"/>
      <c r="GU63" s="62"/>
      <c r="GV63" s="106"/>
      <c r="GW63" s="61"/>
      <c r="GX63" s="106">
        <v>12</v>
      </c>
      <c r="GY63" s="61">
        <v>1</v>
      </c>
      <c r="GZ63" s="745">
        <v>35</v>
      </c>
      <c r="HA63" s="133">
        <v>12</v>
      </c>
      <c r="HB63" s="133"/>
      <c r="HC63" s="269">
        <v>0</v>
      </c>
      <c r="HD63" s="236"/>
      <c r="HE63" s="236"/>
      <c r="HF63" s="270"/>
      <c r="HG63" s="273"/>
      <c r="HH63" s="270"/>
      <c r="HI63" s="273"/>
      <c r="HJ63" s="270"/>
      <c r="HK63" s="273"/>
      <c r="HL63" s="270"/>
      <c r="HM63" s="236"/>
      <c r="HN63" s="271"/>
      <c r="HO63" s="271"/>
      <c r="HP63" s="273"/>
      <c r="HQ63" s="270"/>
      <c r="HR63" s="273"/>
      <c r="HS63" s="270"/>
      <c r="HT63" s="273"/>
      <c r="HU63" s="270"/>
      <c r="HV63" s="273"/>
      <c r="HW63" s="144"/>
      <c r="HX63" s="237"/>
      <c r="HY63" s="238"/>
      <c r="HZ63" s="237"/>
      <c r="IA63" s="237"/>
      <c r="IB63" s="237"/>
      <c r="IC63" s="237"/>
      <c r="ID63" s="237"/>
      <c r="IE63" s="237"/>
      <c r="IF63" s="237"/>
      <c r="IG63" s="103"/>
      <c r="IH63" s="161"/>
      <c r="II63" s="161"/>
      <c r="IJ63" s="161"/>
      <c r="IK63" s="161"/>
      <c r="IL63" s="161"/>
      <c r="IM63" s="161"/>
      <c r="IN63" s="161"/>
      <c r="IO63" s="161"/>
      <c r="IP63" s="106"/>
      <c r="IQ63" s="161"/>
      <c r="IR63" s="161"/>
      <c r="IS63" s="161"/>
      <c r="IT63" s="161"/>
      <c r="IU63" s="161"/>
      <c r="IV63" s="161"/>
      <c r="IW63" s="161"/>
      <c r="IX63" s="161"/>
      <c r="IY63" s="106"/>
      <c r="IZ63" s="61"/>
      <c r="JA63" s="240"/>
      <c r="JB63" s="241"/>
      <c r="JC63" s="90">
        <v>0</v>
      </c>
      <c r="JD63" s="70"/>
      <c r="JE63" s="70"/>
      <c r="JF63" s="70"/>
      <c r="JG63" s="90"/>
      <c r="JH63" s="90"/>
      <c r="JI63" s="90"/>
      <c r="JJ63" s="90"/>
      <c r="JK63" s="61"/>
      <c r="JL63" s="283"/>
      <c r="JM63" s="243">
        <v>63</v>
      </c>
      <c r="JN63" s="244">
        <v>42150</v>
      </c>
      <c r="JO63" s="69">
        <v>42303</v>
      </c>
      <c r="JP63" s="201">
        <v>1</v>
      </c>
      <c r="JQ63" s="69">
        <v>42303</v>
      </c>
      <c r="JR63" s="31">
        <v>5</v>
      </c>
      <c r="JS63" s="243">
        <v>0</v>
      </c>
      <c r="JT63" s="69">
        <v>42303</v>
      </c>
      <c r="JU63" s="245">
        <v>5</v>
      </c>
      <c r="JV63" s="243">
        <v>1</v>
      </c>
      <c r="JW63" s="246">
        <v>42303</v>
      </c>
      <c r="JX63" s="245">
        <v>5</v>
      </c>
      <c r="JY63" s="245">
        <v>5</v>
      </c>
      <c r="JZ63" s="245">
        <v>153</v>
      </c>
      <c r="KA63" s="247"/>
      <c r="KB63" s="245"/>
      <c r="KC63" s="248"/>
      <c r="KD63" s="63">
        <v>0</v>
      </c>
      <c r="KE63" s="263">
        <v>1</v>
      </c>
      <c r="KF63" s="263" t="s">
        <v>390</v>
      </c>
      <c r="KG63" s="250">
        <v>152.03</v>
      </c>
      <c r="KH63" s="250">
        <v>84.33</v>
      </c>
      <c r="KI63" s="250">
        <v>44.73</v>
      </c>
      <c r="KJ63" s="251">
        <v>-15.64</v>
      </c>
      <c r="KK63" s="250">
        <v>-13.86</v>
      </c>
      <c r="KL63" s="250">
        <v>55.3</v>
      </c>
      <c r="KM63" s="250">
        <v>24.8</v>
      </c>
      <c r="KN63" s="250">
        <v>5.2</v>
      </c>
      <c r="KO63" s="250"/>
      <c r="KP63" s="250">
        <v>1</v>
      </c>
      <c r="KQ63" s="92"/>
      <c r="KR63" s="93">
        <v>0.41747572815533984</v>
      </c>
      <c r="KS63" s="264">
        <v>62</v>
      </c>
      <c r="KT63" s="265">
        <v>41.26</v>
      </c>
      <c r="KU63" s="264">
        <v>-23.11</v>
      </c>
      <c r="KV63" s="265">
        <v>-27.4</v>
      </c>
      <c r="KW63" s="265">
        <v>-25.7</v>
      </c>
      <c r="KX63" s="265">
        <v>321</v>
      </c>
      <c r="KY63" s="265">
        <v>-25.3</v>
      </c>
      <c r="KZ63" s="265">
        <v>-24.3</v>
      </c>
      <c r="LA63" s="265">
        <v>321</v>
      </c>
      <c r="LB63" s="265">
        <v>-26.3</v>
      </c>
      <c r="LC63" s="265">
        <v>-25</v>
      </c>
      <c r="LD63" s="265">
        <v>321</v>
      </c>
      <c r="LE63" s="118">
        <v>42150</v>
      </c>
      <c r="LF63" s="454">
        <v>0</v>
      </c>
      <c r="LG63" s="454"/>
      <c r="LH63" s="455">
        <v>62</v>
      </c>
      <c r="LI63" s="455">
        <v>35.35</v>
      </c>
      <c r="LJ63" s="455">
        <v>-22.44</v>
      </c>
      <c r="LK63" s="455">
        <v>-27.4</v>
      </c>
      <c r="LL63" s="455">
        <v>-25.9</v>
      </c>
      <c r="LM63" s="455">
        <v>321</v>
      </c>
      <c r="LN63" s="455">
        <v>-16.7</v>
      </c>
      <c r="LO63" s="455">
        <v>-15.4</v>
      </c>
      <c r="LP63" s="455">
        <v>321</v>
      </c>
      <c r="LQ63" s="455">
        <v>-22.1</v>
      </c>
      <c r="LR63" s="455">
        <v>-20.6</v>
      </c>
      <c r="LS63" s="455">
        <v>321</v>
      </c>
      <c r="LT63" s="500">
        <v>42.92</v>
      </c>
      <c r="LU63" s="693">
        <v>-21.62</v>
      </c>
      <c r="LV63" s="500">
        <v>0</v>
      </c>
      <c r="LW63" s="500">
        <v>0</v>
      </c>
      <c r="LX63" s="500">
        <v>0</v>
      </c>
      <c r="LY63" s="500">
        <v>0</v>
      </c>
      <c r="LZ63" s="690"/>
      <c r="MA63" s="455"/>
      <c r="MC63" s="253"/>
      <c r="MD63" s="274"/>
      <c r="ME63" s="581">
        <v>63</v>
      </c>
      <c r="MF63" s="135">
        <v>42150</v>
      </c>
      <c r="MI63" s="584">
        <v>362.07119999999998</v>
      </c>
      <c r="MQ63" s="135">
        <v>42009</v>
      </c>
      <c r="MR63" s="238">
        <v>8</v>
      </c>
      <c r="MS63" s="238">
        <v>15</v>
      </c>
      <c r="MT63" s="133">
        <v>1</v>
      </c>
      <c r="MU63" s="133">
        <v>1</v>
      </c>
      <c r="MV63" s="133">
        <v>0</v>
      </c>
      <c r="MW63" s="133">
        <v>0</v>
      </c>
      <c r="MX63" s="133">
        <v>0</v>
      </c>
      <c r="MY63" s="238">
        <v>1</v>
      </c>
      <c r="MZ63" s="238">
        <v>30542</v>
      </c>
      <c r="NA63" s="585"/>
      <c r="NB63" s="238">
        <v>4</v>
      </c>
      <c r="ND63" s="876" t="s">
        <v>64</v>
      </c>
      <c r="NE63" s="877" t="s">
        <v>64</v>
      </c>
      <c r="NF63" s="877" t="s">
        <v>64</v>
      </c>
      <c r="NG63" s="877" t="s">
        <v>64</v>
      </c>
      <c r="NH63" s="877" t="s">
        <v>64</v>
      </c>
      <c r="NI63" s="877" t="s">
        <v>64</v>
      </c>
      <c r="NJ63" s="877" t="s">
        <v>64</v>
      </c>
      <c r="NK63" s="877" t="s">
        <v>64</v>
      </c>
      <c r="NL63" s="877" t="s">
        <v>64</v>
      </c>
      <c r="NM63" s="877" t="s">
        <v>64</v>
      </c>
      <c r="NN63" s="877" t="s">
        <v>64</v>
      </c>
      <c r="NO63" s="877" t="s">
        <v>64</v>
      </c>
      <c r="NP63" s="877" t="s">
        <v>64</v>
      </c>
      <c r="NQ63" s="877" t="s">
        <v>64</v>
      </c>
      <c r="NR63" s="877" t="s">
        <v>64</v>
      </c>
      <c r="NS63" s="877" t="s">
        <v>64</v>
      </c>
      <c r="NT63" s="877" t="s">
        <v>64</v>
      </c>
      <c r="NU63" s="877" t="s">
        <v>64</v>
      </c>
      <c r="NV63" s="877" t="s">
        <v>64</v>
      </c>
      <c r="NW63" s="877" t="s">
        <v>64</v>
      </c>
      <c r="NX63" s="877" t="s">
        <v>64</v>
      </c>
      <c r="NY63" s="877" t="s">
        <v>64</v>
      </c>
      <c r="NZ63" s="877" t="s">
        <v>64</v>
      </c>
      <c r="OA63" s="877" t="s">
        <v>64</v>
      </c>
      <c r="OB63" s="877" t="s">
        <v>64</v>
      </c>
      <c r="OC63" s="877" t="s">
        <v>64</v>
      </c>
      <c r="OD63" s="877" t="s">
        <v>64</v>
      </c>
      <c r="OE63" s="877" t="s">
        <v>64</v>
      </c>
      <c r="OF63" s="877" t="s">
        <v>64</v>
      </c>
      <c r="OG63" s="877" t="s">
        <v>64</v>
      </c>
      <c r="OH63" s="877" t="s">
        <v>64</v>
      </c>
      <c r="OI63" s="877" t="s">
        <v>64</v>
      </c>
      <c r="OJ63" s="877" t="s">
        <v>64</v>
      </c>
      <c r="OK63" s="877" t="s">
        <v>64</v>
      </c>
      <c r="OL63" s="877" t="s">
        <v>64</v>
      </c>
    </row>
    <row r="64" spans="1:402" s="221" customFormat="1" ht="18" customHeight="1" x14ac:dyDescent="0.25">
      <c r="A64" s="221">
        <v>63</v>
      </c>
      <c r="B64" s="221">
        <v>0</v>
      </c>
      <c r="C64" s="221">
        <v>1</v>
      </c>
      <c r="D64" s="206">
        <v>2</v>
      </c>
      <c r="E64" s="267">
        <v>64</v>
      </c>
      <c r="F64" s="880">
        <v>64</v>
      </c>
      <c r="G64" s="883"/>
      <c r="H64" s="639" t="s">
        <v>720</v>
      </c>
      <c r="I64" s="644" t="s">
        <v>721</v>
      </c>
      <c r="J64" s="284">
        <v>12805</v>
      </c>
      <c r="K64" s="256">
        <v>80</v>
      </c>
      <c r="L64" s="342">
        <v>45</v>
      </c>
      <c r="M64" s="342">
        <v>150</v>
      </c>
      <c r="N64" s="342">
        <v>20</v>
      </c>
      <c r="O64" s="210">
        <v>1.369770487440332</v>
      </c>
      <c r="P64" s="208">
        <v>1</v>
      </c>
      <c r="Q64" s="61">
        <v>110</v>
      </c>
      <c r="R64" s="61">
        <v>70</v>
      </c>
      <c r="S64" s="61">
        <v>0</v>
      </c>
      <c r="T64" s="62">
        <v>2</v>
      </c>
      <c r="U64" s="331">
        <v>1</v>
      </c>
      <c r="V64" s="331">
        <v>2</v>
      </c>
      <c r="W64" s="114">
        <v>1</v>
      </c>
      <c r="X64" s="335">
        <v>0</v>
      </c>
      <c r="Y64" s="114">
        <v>0</v>
      </c>
      <c r="Z64" s="114">
        <v>0</v>
      </c>
      <c r="AA64" s="329">
        <v>0</v>
      </c>
      <c r="AB64" s="328">
        <v>0</v>
      </c>
      <c r="AC64" s="61"/>
      <c r="AD64" s="61"/>
      <c r="AE64" s="61"/>
      <c r="AF64" s="592">
        <v>254</v>
      </c>
      <c r="AG64" s="602">
        <v>1.01</v>
      </c>
      <c r="AH64" s="603">
        <v>53</v>
      </c>
      <c r="AI64" s="603">
        <v>0</v>
      </c>
      <c r="AJ64" s="602">
        <v>12.4</v>
      </c>
      <c r="AK64" s="603">
        <v>39</v>
      </c>
      <c r="AL64" s="603"/>
      <c r="AM64" s="605">
        <v>1403</v>
      </c>
      <c r="AN64" s="214">
        <v>7.246368080102461</v>
      </c>
      <c r="AO64" s="212"/>
      <c r="AP64" s="212"/>
      <c r="AQ64" s="212"/>
      <c r="AR64" s="212"/>
      <c r="AS64" s="215"/>
      <c r="AT64" s="212"/>
      <c r="AU64" s="556">
        <v>42317</v>
      </c>
      <c r="AV64" s="557">
        <v>42303</v>
      </c>
      <c r="AW64" s="211">
        <v>1.01</v>
      </c>
      <c r="AX64" s="211">
        <v>43</v>
      </c>
      <c r="AY64" s="211"/>
      <c r="AZ64" s="602">
        <v>134</v>
      </c>
      <c r="BA64" s="558">
        <v>42304</v>
      </c>
      <c r="BB64" s="65" t="s">
        <v>722</v>
      </c>
      <c r="BC64" s="217">
        <v>1428</v>
      </c>
      <c r="BD64" s="112">
        <v>250</v>
      </c>
      <c r="BE64" s="218">
        <v>3294.4007865833878</v>
      </c>
      <c r="BF64" s="66">
        <v>96.82</v>
      </c>
      <c r="BG64" s="68">
        <v>2.3979400086720375</v>
      </c>
      <c r="BH64" s="219"/>
      <c r="BI64" s="219">
        <v>3.5177764329677346</v>
      </c>
      <c r="BJ64" s="219">
        <v>1.9859650783048708</v>
      </c>
      <c r="BK64" s="66">
        <v>2.44</v>
      </c>
      <c r="BL64" s="66">
        <v>0.96</v>
      </c>
      <c r="BM64" s="66">
        <v>76</v>
      </c>
      <c r="BN64" s="66">
        <v>1.31</v>
      </c>
      <c r="BO64" s="571">
        <v>1218</v>
      </c>
      <c r="BP64" s="66">
        <v>64</v>
      </c>
      <c r="BQ64" s="66">
        <v>41</v>
      </c>
      <c r="BR64" s="66">
        <v>40</v>
      </c>
      <c r="BS64" s="66">
        <v>56</v>
      </c>
      <c r="BT64" s="69">
        <v>42302</v>
      </c>
      <c r="BU64" s="61" t="s">
        <v>458</v>
      </c>
      <c r="BV64" s="61">
        <v>0</v>
      </c>
      <c r="BW64" s="61">
        <v>0</v>
      </c>
      <c r="BX64" s="61"/>
      <c r="BY64" s="61">
        <v>0</v>
      </c>
      <c r="BZ64" s="61"/>
      <c r="CA64" s="61"/>
      <c r="CB64" s="61"/>
      <c r="CC64" s="208">
        <v>1</v>
      </c>
      <c r="CD64" s="220">
        <v>0</v>
      </c>
      <c r="CE64" s="220">
        <v>1</v>
      </c>
      <c r="CF64" s="220">
        <v>0</v>
      </c>
      <c r="CG64" s="220">
        <v>1</v>
      </c>
      <c r="CH64" s="220">
        <v>0</v>
      </c>
      <c r="CI64" s="220">
        <v>0</v>
      </c>
      <c r="CJ64" s="114">
        <v>1</v>
      </c>
      <c r="CK64" s="114">
        <v>0</v>
      </c>
      <c r="CL64" s="114">
        <v>0</v>
      </c>
      <c r="CM64" s="114">
        <v>0</v>
      </c>
      <c r="CN64" s="114">
        <v>0</v>
      </c>
      <c r="CO64" s="114">
        <v>0</v>
      </c>
      <c r="CP64" s="326">
        <v>0</v>
      </c>
      <c r="CQ64" s="326">
        <v>1</v>
      </c>
      <c r="CR64" s="326">
        <v>0</v>
      </c>
      <c r="CS64" s="326">
        <v>0</v>
      </c>
      <c r="CT64" s="326">
        <v>0</v>
      </c>
      <c r="CU64" s="326">
        <v>0</v>
      </c>
      <c r="CV64" s="299"/>
      <c r="CW64" s="299"/>
      <c r="CX64" s="299"/>
      <c r="CY64" s="299"/>
      <c r="DE64" s="61">
        <v>0</v>
      </c>
      <c r="DF64" s="90">
        <v>0</v>
      </c>
      <c r="DG64" s="61"/>
      <c r="DH64" s="61"/>
      <c r="DI64" s="61"/>
      <c r="DJ64" s="90">
        <v>1</v>
      </c>
      <c r="DK64" s="90">
        <v>0</v>
      </c>
      <c r="DL64" s="90"/>
      <c r="DM64" s="61"/>
      <c r="DN64" s="254">
        <v>1</v>
      </c>
      <c r="DO64" s="208">
        <v>0</v>
      </c>
      <c r="DP64" s="208">
        <v>0</v>
      </c>
      <c r="DQ64" s="208">
        <v>0</v>
      </c>
      <c r="DR64" s="208">
        <v>1</v>
      </c>
      <c r="DS64" s="212">
        <v>1</v>
      </c>
      <c r="DT64" s="208">
        <v>1</v>
      </c>
      <c r="DU64" s="208">
        <v>0</v>
      </c>
      <c r="DV64" s="208">
        <v>0</v>
      </c>
      <c r="DW64" s="208">
        <v>0</v>
      </c>
      <c r="DX64" s="208">
        <v>0</v>
      </c>
      <c r="DY64" s="206">
        <v>0</v>
      </c>
      <c r="EB64" s="223">
        <v>1</v>
      </c>
      <c r="EC64" s="223">
        <v>2</v>
      </c>
      <c r="ED64" s="223">
        <v>53</v>
      </c>
      <c r="EE64" s="223"/>
      <c r="EG64" s="258">
        <v>42305</v>
      </c>
      <c r="EH64" s="133">
        <v>1.54</v>
      </c>
      <c r="EI64" s="225">
        <v>127</v>
      </c>
      <c r="EJ64" s="225">
        <v>82</v>
      </c>
      <c r="EK64" s="225">
        <v>113</v>
      </c>
      <c r="EL64" s="225">
        <v>106</v>
      </c>
      <c r="EM64" s="225">
        <v>78</v>
      </c>
      <c r="EN64" s="133" t="s">
        <v>544</v>
      </c>
      <c r="EO64" s="259">
        <v>64</v>
      </c>
      <c r="EP64" s="135">
        <v>42303</v>
      </c>
      <c r="EQ64" s="136" t="s">
        <v>383</v>
      </c>
      <c r="ER64" s="61">
        <v>110</v>
      </c>
      <c r="ES64" s="61">
        <v>70</v>
      </c>
      <c r="ET64" s="61">
        <v>67</v>
      </c>
      <c r="EU64" s="61">
        <v>1</v>
      </c>
      <c r="EV64" s="61"/>
      <c r="EW64" s="61">
        <v>11</v>
      </c>
      <c r="EX64" s="61">
        <v>8</v>
      </c>
      <c r="EY64" s="61">
        <v>48</v>
      </c>
      <c r="EZ64" s="61">
        <v>28</v>
      </c>
      <c r="FA64" s="61">
        <v>18</v>
      </c>
      <c r="FB64" s="61">
        <v>18</v>
      </c>
      <c r="FC64" s="61">
        <v>61</v>
      </c>
      <c r="FD64" s="61">
        <v>19</v>
      </c>
      <c r="FE64" s="61">
        <v>30</v>
      </c>
      <c r="FF64" s="61">
        <v>120</v>
      </c>
      <c r="FG64" s="61">
        <v>320</v>
      </c>
      <c r="FH64" s="91">
        <v>110</v>
      </c>
      <c r="FI64" s="91">
        <v>306.66666666666669</v>
      </c>
      <c r="FJ64" s="227">
        <v>137.85</v>
      </c>
      <c r="FK64" s="227">
        <v>100.63729746258299</v>
      </c>
      <c r="FL64" s="228">
        <v>95.25</v>
      </c>
      <c r="FM64" s="228">
        <v>28.25</v>
      </c>
      <c r="FN64" s="228">
        <v>69.537196832143849</v>
      </c>
      <c r="FO64" s="228">
        <v>20.623893023706707</v>
      </c>
      <c r="FP64" s="228">
        <v>70.341207349081373</v>
      </c>
      <c r="FQ64" s="228"/>
      <c r="FR64" s="193">
        <v>0</v>
      </c>
      <c r="FS64" s="230">
        <v>106.33333333333333</v>
      </c>
      <c r="FT64" s="230"/>
      <c r="FU64" s="230">
        <v>110</v>
      </c>
      <c r="FV64" s="229">
        <v>5.4</v>
      </c>
      <c r="FW64" s="229">
        <v>10.199999999999999</v>
      </c>
      <c r="FX64" s="229">
        <v>19.691358024691358</v>
      </c>
      <c r="FY64" s="229"/>
      <c r="FZ64" s="133">
        <v>25.7</v>
      </c>
      <c r="GA64" s="129">
        <v>7.7</v>
      </c>
      <c r="GB64" s="238" t="s">
        <v>723</v>
      </c>
      <c r="GC64" s="238" t="s">
        <v>724</v>
      </c>
      <c r="GD64" s="238" t="s">
        <v>725</v>
      </c>
      <c r="GE64" s="238" t="s">
        <v>726</v>
      </c>
      <c r="GF64" s="238" t="s">
        <v>727</v>
      </c>
      <c r="GG64" s="133">
        <v>0</v>
      </c>
      <c r="GH64" s="133">
        <v>2</v>
      </c>
      <c r="GI64" s="61">
        <v>3</v>
      </c>
      <c r="GJ64" s="133">
        <v>1</v>
      </c>
      <c r="GK64" s="231">
        <v>9</v>
      </c>
      <c r="GL64" s="133">
        <v>0</v>
      </c>
      <c r="GM64" s="133">
        <v>0</v>
      </c>
      <c r="GN64" s="133">
        <v>0</v>
      </c>
      <c r="GO64" s="133">
        <v>0</v>
      </c>
      <c r="GP64" s="61">
        <v>178.7</v>
      </c>
      <c r="GQ64" s="106">
        <v>130.45981179951818</v>
      </c>
      <c r="GR64" s="111">
        <v>0.29530201342281881</v>
      </c>
      <c r="GS64" s="61">
        <v>1</v>
      </c>
      <c r="GT64" s="111">
        <v>0.44</v>
      </c>
      <c r="GU64" s="62">
        <v>0</v>
      </c>
      <c r="GV64" s="106">
        <v>9.8000000000000007</v>
      </c>
      <c r="GW64" s="61">
        <v>0</v>
      </c>
      <c r="GX64" s="106">
        <v>15</v>
      </c>
      <c r="GY64" s="61">
        <v>1</v>
      </c>
      <c r="GZ64" s="745">
        <v>19</v>
      </c>
      <c r="HA64" s="133">
        <v>19</v>
      </c>
      <c r="HB64" s="133">
        <v>0.46</v>
      </c>
      <c r="HC64" s="133">
        <v>1</v>
      </c>
      <c r="HD64" s="236">
        <v>75.879705000000001</v>
      </c>
      <c r="HE64" s="236">
        <v>79.673689999999993</v>
      </c>
      <c r="HF64" s="144">
        <v>52.871502999999997</v>
      </c>
      <c r="HG64" s="236">
        <v>101.763284</v>
      </c>
      <c r="HH64" s="125">
        <v>67.530169000000001</v>
      </c>
      <c r="HI64" s="236">
        <v>40.982982</v>
      </c>
      <c r="HJ64" s="144">
        <v>27.196328999999999</v>
      </c>
      <c r="HK64" s="236">
        <v>60.780301999999999</v>
      </c>
      <c r="HL64" s="144">
        <v>40.333840000000002</v>
      </c>
      <c r="HM64" s="236">
        <v>59.727142999999998</v>
      </c>
      <c r="HN64" s="144">
        <v>4.5585230000000001</v>
      </c>
      <c r="HO64" s="144">
        <v>3.0250379999999999</v>
      </c>
      <c r="HP64" s="236">
        <v>308.31871799999999</v>
      </c>
      <c r="HQ64" s="144">
        <v>204.60046399999999</v>
      </c>
      <c r="HR64" s="236">
        <v>186.92646099999999</v>
      </c>
      <c r="HS64" s="144">
        <v>124.044498</v>
      </c>
      <c r="HT64" s="236">
        <v>121.392256</v>
      </c>
      <c r="HU64" s="144">
        <v>80.555965</v>
      </c>
      <c r="HV64" s="236">
        <v>39.372328000000003</v>
      </c>
      <c r="HW64" s="144">
        <v>1</v>
      </c>
      <c r="HX64" s="237">
        <v>0.78293159249852817</v>
      </c>
      <c r="HY64" s="238">
        <v>40.4</v>
      </c>
      <c r="HZ64" s="237">
        <v>7.6</v>
      </c>
      <c r="IA64" s="237">
        <v>44.6</v>
      </c>
      <c r="IB64" s="237">
        <v>7.7</v>
      </c>
      <c r="IC64" s="237">
        <v>49</v>
      </c>
      <c r="ID64" s="237">
        <v>8.3000000000000007</v>
      </c>
      <c r="IE64" s="237">
        <v>198.51851228070177</v>
      </c>
      <c r="IF64" s="237">
        <v>144.92830302664069</v>
      </c>
      <c r="IG64" s="133"/>
      <c r="IH64" s="161">
        <v>0.39</v>
      </c>
      <c r="II64" s="161">
        <v>1076</v>
      </c>
      <c r="IJ64" s="161">
        <v>1056</v>
      </c>
      <c r="IK64" s="161">
        <v>1186</v>
      </c>
      <c r="IL64" s="161">
        <v>1179</v>
      </c>
      <c r="IM64" s="161">
        <v>1195</v>
      </c>
      <c r="IN64" s="161">
        <v>1251</v>
      </c>
      <c r="IO64" s="161"/>
      <c r="IP64" s="106">
        <v>1157.1666666666667</v>
      </c>
      <c r="IQ64" s="161">
        <v>1800</v>
      </c>
      <c r="IR64" s="161">
        <v>278</v>
      </c>
      <c r="IS64" s="161">
        <v>316</v>
      </c>
      <c r="IT64" s="161">
        <v>272</v>
      </c>
      <c r="IU64" s="61"/>
      <c r="IV64" s="61"/>
      <c r="IW64" s="161">
        <v>257</v>
      </c>
      <c r="IX64" s="161"/>
      <c r="IY64" s="106">
        <v>280.75</v>
      </c>
      <c r="IZ64" s="61">
        <v>247</v>
      </c>
      <c r="JA64" s="240">
        <v>47.111050207289985</v>
      </c>
      <c r="JB64" s="241">
        <v>1</v>
      </c>
      <c r="JC64" s="90">
        <v>1</v>
      </c>
      <c r="JD64" s="261">
        <v>0</v>
      </c>
      <c r="JE64" s="261">
        <v>0</v>
      </c>
      <c r="JF64" s="261"/>
      <c r="JG64" s="90">
        <v>0</v>
      </c>
      <c r="JH64" s="90">
        <v>0</v>
      </c>
      <c r="JI64" s="90">
        <v>0</v>
      </c>
      <c r="JJ64" s="90"/>
      <c r="JK64" s="61"/>
      <c r="JL64" s="283"/>
      <c r="JM64" s="198">
        <v>64</v>
      </c>
      <c r="JN64" s="244">
        <v>42317</v>
      </c>
      <c r="JO64" s="69">
        <v>43061</v>
      </c>
      <c r="JP64" s="201">
        <v>0</v>
      </c>
      <c r="JQ64" s="69">
        <v>43061</v>
      </c>
      <c r="JR64" s="245">
        <v>24</v>
      </c>
      <c r="JS64" s="243">
        <v>1</v>
      </c>
      <c r="JT64" s="69">
        <v>42731</v>
      </c>
      <c r="JU64" s="245">
        <v>14</v>
      </c>
      <c r="JV64" s="243">
        <v>1</v>
      </c>
      <c r="JW64" s="246">
        <v>42731</v>
      </c>
      <c r="JX64" s="245">
        <v>14</v>
      </c>
      <c r="JY64" s="245">
        <v>24.46</v>
      </c>
      <c r="JZ64" s="245">
        <v>744</v>
      </c>
      <c r="KA64" s="247"/>
      <c r="KB64" s="245"/>
      <c r="KC64" s="248"/>
      <c r="KD64" s="63">
        <v>1</v>
      </c>
      <c r="KE64" s="249">
        <v>1</v>
      </c>
      <c r="KF64" s="249" t="s">
        <v>421</v>
      </c>
      <c r="KG64" s="272">
        <v>78.83</v>
      </c>
      <c r="KH64" s="272">
        <v>37.21</v>
      </c>
      <c r="KI64" s="272">
        <v>52.87</v>
      </c>
      <c r="KJ64" s="272">
        <v>-16.906666666666666</v>
      </c>
      <c r="KK64" s="272">
        <v>-13.780000000000001</v>
      </c>
      <c r="KL64" s="272">
        <v>63.300000000000004</v>
      </c>
      <c r="KM64" s="272">
        <v>32.699999999999996</v>
      </c>
      <c r="KN64" s="272">
        <v>6.833333333333333</v>
      </c>
      <c r="KO64" s="250"/>
      <c r="KP64" s="250">
        <v>0</v>
      </c>
      <c r="KQ64" s="92"/>
      <c r="KR64" s="93">
        <v>0.29530201342281881</v>
      </c>
      <c r="KS64" s="264"/>
      <c r="KT64" s="265"/>
      <c r="KU64" s="264"/>
      <c r="KV64" s="265"/>
      <c r="KW64" s="265"/>
      <c r="KX64" s="265"/>
      <c r="KY64" s="265"/>
      <c r="KZ64" s="265"/>
      <c r="LA64" s="265"/>
      <c r="LB64" s="265"/>
      <c r="LC64" s="265"/>
      <c r="LD64" s="265"/>
      <c r="LE64" s="118">
        <v>42303</v>
      </c>
      <c r="LF64" s="454">
        <v>1</v>
      </c>
      <c r="LG64" s="454"/>
      <c r="LH64" s="455"/>
      <c r="LI64" s="455"/>
      <c r="LJ64" s="455"/>
      <c r="LK64" s="455"/>
      <c r="LL64" s="455"/>
      <c r="LM64" s="455"/>
      <c r="LN64" s="455"/>
      <c r="LO64" s="455"/>
      <c r="LP64" s="455"/>
      <c r="LQ64" s="455"/>
      <c r="LR64" s="455"/>
      <c r="LS64" s="455"/>
      <c r="LT64" s="500">
        <v>33.863333333333337</v>
      </c>
      <c r="LU64" s="693">
        <v>-18.25</v>
      </c>
      <c r="LV64" s="500">
        <v>0</v>
      </c>
      <c r="LW64" s="500">
        <v>1</v>
      </c>
      <c r="LX64" s="500">
        <v>-6.1</v>
      </c>
      <c r="LY64" s="500">
        <v>1</v>
      </c>
      <c r="LZ64" s="690"/>
      <c r="MA64" s="454" t="s">
        <v>728</v>
      </c>
      <c r="MC64" s="253"/>
      <c r="MD64" s="274"/>
      <c r="ME64" s="581">
        <v>64</v>
      </c>
      <c r="MF64" s="135">
        <v>42303</v>
      </c>
      <c r="MI64" s="584">
        <v>35.358699999999999</v>
      </c>
      <c r="MQ64" s="135">
        <v>42303</v>
      </c>
      <c r="MR64" s="238">
        <v>7.8</v>
      </c>
      <c r="MS64" s="585"/>
      <c r="MT64" s="133">
        <v>1</v>
      </c>
      <c r="MU64" s="133">
        <v>0</v>
      </c>
      <c r="MV64" s="133">
        <v>0</v>
      </c>
      <c r="MW64" s="133">
        <v>1</v>
      </c>
      <c r="MX64" s="133">
        <v>0</v>
      </c>
      <c r="MY64" s="238">
        <v>1</v>
      </c>
      <c r="MZ64" s="238">
        <v>1403</v>
      </c>
      <c r="NA64" s="585"/>
      <c r="NB64" s="238">
        <v>5</v>
      </c>
      <c r="ND64" s="876">
        <v>64</v>
      </c>
      <c r="NE64" s="877" t="s">
        <v>64</v>
      </c>
      <c r="NF64" s="877" t="s">
        <v>64</v>
      </c>
      <c r="NG64" s="877" t="s">
        <v>64</v>
      </c>
      <c r="NH64" s="877" t="s">
        <v>64</v>
      </c>
      <c r="NI64" s="877" t="s">
        <v>64</v>
      </c>
      <c r="NJ64" s="877" t="s">
        <v>64</v>
      </c>
      <c r="NK64" s="877" t="s">
        <v>64</v>
      </c>
      <c r="NL64" s="877" t="s">
        <v>64</v>
      </c>
      <c r="NM64" s="877" t="s">
        <v>64</v>
      </c>
      <c r="NN64" s="877" t="s">
        <v>64</v>
      </c>
      <c r="NO64" s="877" t="s">
        <v>64</v>
      </c>
      <c r="NP64" s="877" t="s">
        <v>64</v>
      </c>
      <c r="NQ64" s="877" t="s">
        <v>64</v>
      </c>
      <c r="NR64" s="877" t="s">
        <v>64</v>
      </c>
      <c r="NS64" s="877" t="s">
        <v>64</v>
      </c>
      <c r="NT64" s="877" t="s">
        <v>64</v>
      </c>
      <c r="NU64" s="877" t="s">
        <v>64</v>
      </c>
      <c r="NV64" s="877" t="s">
        <v>64</v>
      </c>
      <c r="NW64" s="877" t="s">
        <v>64</v>
      </c>
      <c r="NX64" s="877" t="s">
        <v>64</v>
      </c>
      <c r="NY64" s="877" t="s">
        <v>64</v>
      </c>
      <c r="NZ64" s="877" t="s">
        <v>64</v>
      </c>
      <c r="OA64" s="877" t="s">
        <v>64</v>
      </c>
      <c r="OB64" s="877" t="s">
        <v>64</v>
      </c>
      <c r="OC64" s="877" t="s">
        <v>64</v>
      </c>
      <c r="OD64" s="877" t="s">
        <v>64</v>
      </c>
      <c r="OE64" s="877" t="s">
        <v>64</v>
      </c>
      <c r="OF64" s="877" t="s">
        <v>64</v>
      </c>
      <c r="OG64" s="877" t="s">
        <v>64</v>
      </c>
      <c r="OH64" s="877" t="s">
        <v>64</v>
      </c>
      <c r="OI64" s="877" t="s">
        <v>64</v>
      </c>
      <c r="OJ64" s="877" t="s">
        <v>64</v>
      </c>
      <c r="OK64" s="877" t="s">
        <v>64</v>
      </c>
      <c r="OL64" s="877" t="s">
        <v>64</v>
      </c>
    </row>
    <row r="65" spans="1:402" s="221" customFormat="1" x14ac:dyDescent="0.25">
      <c r="A65" s="274">
        <v>64</v>
      </c>
      <c r="B65" s="221">
        <v>0</v>
      </c>
      <c r="C65" s="221">
        <v>0</v>
      </c>
      <c r="D65" s="206">
        <v>2</v>
      </c>
      <c r="E65" s="267">
        <v>65</v>
      </c>
      <c r="F65" s="880">
        <v>65</v>
      </c>
      <c r="G65" s="883"/>
      <c r="H65" s="167" t="s">
        <v>469</v>
      </c>
      <c r="I65" s="644" t="s">
        <v>729</v>
      </c>
      <c r="J65" s="284">
        <v>10971</v>
      </c>
      <c r="K65" s="256">
        <v>85</v>
      </c>
      <c r="L65" s="342">
        <v>97</v>
      </c>
      <c r="M65" s="342">
        <v>180</v>
      </c>
      <c r="N65" s="342">
        <v>29.938271604938269</v>
      </c>
      <c r="O65" s="210">
        <v>2.1667902710367435</v>
      </c>
      <c r="P65" s="208">
        <v>0</v>
      </c>
      <c r="Q65" s="61">
        <v>160</v>
      </c>
      <c r="R65" s="61">
        <v>60</v>
      </c>
      <c r="S65" s="61">
        <v>1</v>
      </c>
      <c r="T65" s="62">
        <v>2</v>
      </c>
      <c r="U65" s="325">
        <v>1</v>
      </c>
      <c r="V65" s="325">
        <v>2</v>
      </c>
      <c r="W65" s="325">
        <v>1</v>
      </c>
      <c r="X65" s="335">
        <v>1</v>
      </c>
      <c r="Y65" s="325">
        <v>1</v>
      </c>
      <c r="Z65" s="325">
        <v>0</v>
      </c>
      <c r="AA65" s="329">
        <v>0</v>
      </c>
      <c r="AB65" s="328">
        <v>0</v>
      </c>
      <c r="AC65" s="61"/>
      <c r="AD65" s="61"/>
      <c r="AE65" s="61"/>
      <c r="AF65" s="592">
        <v>141</v>
      </c>
      <c r="AG65" s="602">
        <v>1.24</v>
      </c>
      <c r="AH65" s="603">
        <v>55</v>
      </c>
      <c r="AI65" s="603">
        <v>0</v>
      </c>
      <c r="AJ65" s="602">
        <v>12.6</v>
      </c>
      <c r="AK65" s="603">
        <v>36</v>
      </c>
      <c r="AL65" s="603"/>
      <c r="AM65" s="605"/>
      <c r="AN65" s="214"/>
      <c r="AO65" s="212"/>
      <c r="AP65" s="212"/>
      <c r="AQ65" s="212"/>
      <c r="AR65" s="212"/>
      <c r="AS65" s="215" t="s">
        <v>730</v>
      </c>
      <c r="AT65" s="212"/>
      <c r="AU65" s="556">
        <v>42278</v>
      </c>
      <c r="AV65" s="557">
        <v>42263</v>
      </c>
      <c r="AW65" s="211">
        <v>1.24</v>
      </c>
      <c r="AX65" s="211">
        <v>51</v>
      </c>
      <c r="AY65" s="211"/>
      <c r="AZ65" s="602">
        <v>141</v>
      </c>
      <c r="BA65" s="558"/>
      <c r="BB65" s="287"/>
      <c r="BC65" s="217">
        <v>574</v>
      </c>
      <c r="BD65" s="287"/>
      <c r="BE65" s="218"/>
      <c r="BF65" s="66"/>
      <c r="BG65" s="68"/>
      <c r="BH65" s="219"/>
      <c r="BI65" s="219"/>
      <c r="BJ65" s="219"/>
      <c r="BO65" s="400"/>
      <c r="BT65" s="61" t="s">
        <v>731</v>
      </c>
      <c r="BU65" s="61" t="s">
        <v>732</v>
      </c>
      <c r="BV65" s="61">
        <v>0</v>
      </c>
      <c r="BW65" s="61">
        <v>1</v>
      </c>
      <c r="BX65" s="61">
        <v>55</v>
      </c>
      <c r="BY65" s="61">
        <v>0</v>
      </c>
      <c r="BZ65" s="61"/>
      <c r="CA65" s="61" t="s">
        <v>381</v>
      </c>
      <c r="CB65" s="61"/>
      <c r="CC65" s="208">
        <v>0</v>
      </c>
      <c r="CD65" s="220">
        <v>0</v>
      </c>
      <c r="CE65" s="220">
        <v>0</v>
      </c>
      <c r="CF65" s="220">
        <v>0</v>
      </c>
      <c r="CG65" s="220">
        <v>0</v>
      </c>
      <c r="CH65" s="220">
        <v>0</v>
      </c>
      <c r="CI65" s="220">
        <v>0</v>
      </c>
      <c r="CJ65" s="114">
        <v>1</v>
      </c>
      <c r="CK65" s="114">
        <v>0</v>
      </c>
      <c r="CL65" s="114">
        <v>0</v>
      </c>
      <c r="CM65" s="114">
        <v>0</v>
      </c>
      <c r="CN65" s="114">
        <v>0</v>
      </c>
      <c r="CO65" s="114">
        <v>1</v>
      </c>
      <c r="CP65" s="326">
        <v>1</v>
      </c>
      <c r="CQ65" s="326">
        <v>1</v>
      </c>
      <c r="CR65" s="326">
        <v>0</v>
      </c>
      <c r="CS65" s="326">
        <v>0</v>
      </c>
      <c r="CT65" s="326">
        <v>1</v>
      </c>
      <c r="CU65" s="326">
        <v>1</v>
      </c>
      <c r="CV65" s="299"/>
      <c r="CW65" s="299"/>
      <c r="CX65" s="299"/>
      <c r="CY65" s="299"/>
      <c r="DE65" s="61">
        <v>0</v>
      </c>
      <c r="DF65" s="90">
        <v>1</v>
      </c>
      <c r="DG65" s="69">
        <v>41386</v>
      </c>
      <c r="DH65" s="61">
        <v>0</v>
      </c>
      <c r="DI65" s="61"/>
      <c r="DJ65" s="90">
        <v>0</v>
      </c>
      <c r="DK65" s="90"/>
      <c r="DL65" s="90"/>
      <c r="DM65" s="61"/>
      <c r="DN65" s="254">
        <v>0</v>
      </c>
      <c r="DO65" s="208">
        <v>0</v>
      </c>
      <c r="DP65" s="208">
        <v>0</v>
      </c>
      <c r="DQ65" s="208">
        <v>0</v>
      </c>
      <c r="DR65" s="208">
        <v>0</v>
      </c>
      <c r="DS65" s="212">
        <v>0</v>
      </c>
      <c r="DT65" s="208">
        <v>0</v>
      </c>
      <c r="DU65" s="208">
        <v>0</v>
      </c>
      <c r="DV65" s="208">
        <v>1</v>
      </c>
      <c r="DW65" s="208">
        <v>1</v>
      </c>
      <c r="DX65" s="208">
        <v>0</v>
      </c>
      <c r="DY65" s="206">
        <v>1</v>
      </c>
      <c r="EB65" s="223">
        <v>1</v>
      </c>
      <c r="EC65" s="223">
        <v>2</v>
      </c>
      <c r="ED65" s="223">
        <v>55</v>
      </c>
      <c r="EE65" s="223"/>
      <c r="EG65" s="254" t="s">
        <v>381</v>
      </c>
      <c r="EH65" s="61" t="s">
        <v>381</v>
      </c>
      <c r="EI65" s="31" t="s">
        <v>381</v>
      </c>
      <c r="EJ65" s="31" t="s">
        <v>381</v>
      </c>
      <c r="EK65" s="31" t="s">
        <v>381</v>
      </c>
      <c r="EL65" s="31" t="s">
        <v>733</v>
      </c>
      <c r="EM65" s="31"/>
      <c r="EN65" s="61" t="s">
        <v>381</v>
      </c>
      <c r="EO65" s="267">
        <v>65</v>
      </c>
      <c r="EP65" s="69">
        <v>42515</v>
      </c>
      <c r="EQ65" s="61" t="s">
        <v>383</v>
      </c>
      <c r="ER65" s="61">
        <v>160</v>
      </c>
      <c r="ES65" s="61">
        <v>70</v>
      </c>
      <c r="ET65" s="61">
        <v>65</v>
      </c>
      <c r="EU65" s="61">
        <v>0</v>
      </c>
      <c r="EV65" s="61"/>
      <c r="EW65" s="61">
        <v>12</v>
      </c>
      <c r="EX65" s="61">
        <v>10</v>
      </c>
      <c r="EY65" s="61">
        <v>54</v>
      </c>
      <c r="EZ65" s="61">
        <v>29</v>
      </c>
      <c r="FA65" s="61">
        <v>18</v>
      </c>
      <c r="FB65" s="61">
        <v>21</v>
      </c>
      <c r="FC65" s="61">
        <v>54</v>
      </c>
      <c r="FD65" s="61">
        <v>22</v>
      </c>
      <c r="FE65" s="61">
        <v>33</v>
      </c>
      <c r="FF65" s="61">
        <v>120</v>
      </c>
      <c r="FG65" s="61">
        <v>400</v>
      </c>
      <c r="FH65" s="91">
        <v>120</v>
      </c>
      <c r="FI65" s="91">
        <v>400</v>
      </c>
      <c r="FJ65" s="227">
        <v>95.5</v>
      </c>
      <c r="FK65" s="227">
        <v>44.074408712526726</v>
      </c>
      <c r="FL65" s="228">
        <v>122.15</v>
      </c>
      <c r="FM65" s="228">
        <v>46.55</v>
      </c>
      <c r="FN65" s="228">
        <v>56.373707060053825</v>
      </c>
      <c r="FO65" s="228">
        <v>21.483389796524808</v>
      </c>
      <c r="FP65" s="228">
        <v>61.89111747851004</v>
      </c>
      <c r="FQ65" s="228"/>
      <c r="FR65" s="62">
        <v>0</v>
      </c>
      <c r="FS65" s="230">
        <v>89.6</v>
      </c>
      <c r="FT65" s="230">
        <v>39.799999999999997</v>
      </c>
      <c r="FU65" s="230">
        <v>180</v>
      </c>
      <c r="FV65" s="229">
        <v>3.7</v>
      </c>
      <c r="FW65" s="229">
        <v>6.1</v>
      </c>
      <c r="FX65" s="229">
        <v>24.216216216216214</v>
      </c>
      <c r="FY65" s="229">
        <v>2.2512562814070352</v>
      </c>
      <c r="FZ65" s="61">
        <v>31.9</v>
      </c>
      <c r="GA65" s="129">
        <v>19.600000000000001</v>
      </c>
      <c r="GB65" s="111">
        <v>27.8</v>
      </c>
      <c r="GC65" s="111">
        <v>13.4</v>
      </c>
      <c r="GD65" s="111">
        <v>263.7</v>
      </c>
      <c r="GE65" s="111">
        <v>166.4</v>
      </c>
      <c r="GF65" s="111">
        <v>60.9</v>
      </c>
      <c r="GG65" s="61">
        <v>1</v>
      </c>
      <c r="GH65" s="61">
        <v>1</v>
      </c>
      <c r="GI65" s="61">
        <v>1</v>
      </c>
      <c r="GJ65" s="61">
        <v>0</v>
      </c>
      <c r="GK65" s="231">
        <v>38</v>
      </c>
      <c r="GL65" s="133">
        <v>1</v>
      </c>
      <c r="GM65" s="61">
        <v>0</v>
      </c>
      <c r="GN65" s="61">
        <v>0</v>
      </c>
      <c r="GO65" s="61">
        <v>0</v>
      </c>
      <c r="GP65" s="61">
        <v>60.95</v>
      </c>
      <c r="GQ65" s="106">
        <v>28.129164513387479</v>
      </c>
      <c r="GR65" s="111">
        <v>0.36936936936936937</v>
      </c>
      <c r="GS65" s="61">
        <v>0</v>
      </c>
      <c r="GT65" s="111">
        <v>0.51724137931034486</v>
      </c>
      <c r="GU65" s="62">
        <v>0</v>
      </c>
      <c r="GV65" s="106">
        <v>16.8</v>
      </c>
      <c r="GW65" s="61">
        <v>0</v>
      </c>
      <c r="GX65" s="106">
        <v>26</v>
      </c>
      <c r="GY65" s="61">
        <v>0</v>
      </c>
      <c r="GZ65" s="745">
        <v>48</v>
      </c>
      <c r="HA65" s="61">
        <v>16</v>
      </c>
      <c r="HB65" s="61"/>
      <c r="HC65" s="61">
        <v>0</v>
      </c>
      <c r="HD65" s="61"/>
      <c r="HE65" s="61"/>
      <c r="HF65" s="270"/>
      <c r="HG65" s="302"/>
      <c r="HH65" s="270"/>
      <c r="HI65" s="302"/>
      <c r="HJ65" s="270"/>
      <c r="HK65" s="302"/>
      <c r="HL65" s="270"/>
      <c r="HM65" s="125"/>
      <c r="HN65" s="302"/>
      <c r="HO65" s="302"/>
      <c r="HP65" s="302"/>
      <c r="HQ65" s="270"/>
      <c r="HR65" s="302"/>
      <c r="HS65" s="270"/>
      <c r="HT65" s="302"/>
      <c r="HU65" s="270"/>
      <c r="HV65" s="302"/>
      <c r="HW65" s="144"/>
      <c r="HX65" s="106"/>
      <c r="HY65" s="111"/>
      <c r="HZ65" s="106"/>
      <c r="IA65" s="106"/>
      <c r="IB65" s="106"/>
      <c r="IC65" s="106"/>
      <c r="ID65" s="106"/>
      <c r="IE65" s="237"/>
      <c r="IF65" s="237"/>
      <c r="IG65" s="61"/>
      <c r="IH65" s="161"/>
      <c r="II65" s="161"/>
      <c r="IJ65" s="161"/>
      <c r="IK65" s="161"/>
      <c r="IL65" s="161"/>
      <c r="IM65" s="161"/>
      <c r="IN65" s="161"/>
      <c r="IO65" s="161"/>
      <c r="IP65" s="106"/>
      <c r="IQ65" s="161"/>
      <c r="IR65" s="161"/>
      <c r="IS65" s="161"/>
      <c r="IT65" s="161"/>
      <c r="IU65" s="61"/>
      <c r="IV65" s="61"/>
      <c r="IW65" s="161"/>
      <c r="IX65" s="161"/>
      <c r="IY65" s="106"/>
      <c r="IZ65" s="61"/>
      <c r="JA65" s="303"/>
      <c r="JB65" s="241"/>
      <c r="JC65" s="90">
        <v>0</v>
      </c>
      <c r="JD65" s="261"/>
      <c r="JE65" s="261"/>
      <c r="JF65" s="261"/>
      <c r="JG65" s="90"/>
      <c r="JH65" s="90"/>
      <c r="JI65" s="90"/>
      <c r="JJ65" s="90"/>
      <c r="JK65" s="61"/>
      <c r="JL65" s="283"/>
      <c r="JM65" s="198">
        <v>65</v>
      </c>
      <c r="JN65" s="244">
        <v>42278</v>
      </c>
      <c r="JO65" s="69">
        <v>43515</v>
      </c>
      <c r="JP65" s="201">
        <v>0</v>
      </c>
      <c r="JQ65" s="69">
        <v>43515</v>
      </c>
      <c r="JR65" s="245">
        <v>40</v>
      </c>
      <c r="JS65" s="243">
        <v>1</v>
      </c>
      <c r="JT65" s="69">
        <v>43515</v>
      </c>
      <c r="JU65" s="245">
        <v>40</v>
      </c>
      <c r="JV65" s="243">
        <v>1</v>
      </c>
      <c r="JW65" s="246">
        <v>43515</v>
      </c>
      <c r="JX65" s="245">
        <v>40</v>
      </c>
      <c r="JY65" s="245">
        <v>40</v>
      </c>
      <c r="JZ65" s="245">
        <v>1237</v>
      </c>
      <c r="KA65" s="247"/>
      <c r="KB65" s="245"/>
      <c r="KC65" s="248"/>
      <c r="KD65" s="63">
        <v>0</v>
      </c>
      <c r="KE65" s="263">
        <v>1</v>
      </c>
      <c r="KF65" s="263" t="s">
        <v>390</v>
      </c>
      <c r="KG65" s="250">
        <v>145.05000000000001</v>
      </c>
      <c r="KH65" s="250">
        <v>59.38</v>
      </c>
      <c r="KI65" s="250">
        <v>60.09</v>
      </c>
      <c r="KJ65" s="251">
        <v>-19.850000000000001</v>
      </c>
      <c r="KK65" s="250">
        <v>-17.57</v>
      </c>
      <c r="KL65" s="250">
        <v>45.8</v>
      </c>
      <c r="KM65" s="250">
        <v>24.8</v>
      </c>
      <c r="KN65" s="250">
        <v>4.2</v>
      </c>
      <c r="KO65" s="250"/>
      <c r="KP65" s="250">
        <v>0</v>
      </c>
      <c r="KQ65" s="92"/>
      <c r="KR65" s="93">
        <v>0.36936936936936937</v>
      </c>
      <c r="KS65" s="264">
        <v>48</v>
      </c>
      <c r="KT65" s="265">
        <v>34.9</v>
      </c>
      <c r="KU65" s="264">
        <v>-18.45</v>
      </c>
      <c r="KV65" s="265">
        <v>-24.9</v>
      </c>
      <c r="KW65" s="265">
        <v>-16.8</v>
      </c>
      <c r="KX65" s="265">
        <v>296</v>
      </c>
      <c r="KY65" s="265">
        <v>-18</v>
      </c>
      <c r="KZ65" s="265">
        <v>-12.8</v>
      </c>
      <c r="LA65" s="265">
        <v>280</v>
      </c>
      <c r="LB65" s="265">
        <v>-21.2</v>
      </c>
      <c r="LC65" s="265">
        <v>-14.8</v>
      </c>
      <c r="LD65" s="265">
        <v>296</v>
      </c>
      <c r="LE65" s="118">
        <v>42515</v>
      </c>
      <c r="LF65" s="454">
        <v>0</v>
      </c>
      <c r="LG65" s="454"/>
      <c r="LH65" s="455">
        <v>48</v>
      </c>
      <c r="LI65" s="455">
        <v>47.27</v>
      </c>
      <c r="LJ65" s="455">
        <v>-25.52</v>
      </c>
      <c r="LK65" s="455">
        <v>-29</v>
      </c>
      <c r="LL65" s="455">
        <v>-27.6</v>
      </c>
      <c r="LM65" s="455">
        <v>363</v>
      </c>
      <c r="LN65" s="455">
        <v>-30.3</v>
      </c>
      <c r="LO65" s="455">
        <v>-17.899999999999999</v>
      </c>
      <c r="LP65" s="455">
        <v>363</v>
      </c>
      <c r="LQ65" s="455">
        <v>-24.6</v>
      </c>
      <c r="LR65" s="455">
        <v>-22.8</v>
      </c>
      <c r="LS65" s="455">
        <v>363</v>
      </c>
      <c r="LT65" s="500">
        <v>46.27</v>
      </c>
      <c r="LU65" s="693">
        <v>-26.74</v>
      </c>
      <c r="LV65" s="500"/>
      <c r="LW65" s="500"/>
      <c r="LX65" s="500">
        <v>0</v>
      </c>
      <c r="LY65" s="500">
        <v>0</v>
      </c>
      <c r="LZ65" s="690"/>
      <c r="MA65" s="455"/>
      <c r="MC65" s="253"/>
      <c r="MD65" s="274"/>
      <c r="ME65" s="581">
        <v>65</v>
      </c>
      <c r="MF65" s="135">
        <v>42263</v>
      </c>
      <c r="MI65" s="586"/>
      <c r="MQ65" s="135"/>
      <c r="MR65" s="585"/>
      <c r="MS65" s="585"/>
      <c r="MT65" s="133">
        <v>1</v>
      </c>
      <c r="MU65" s="133">
        <v>0</v>
      </c>
      <c r="MV65" s="133">
        <v>0</v>
      </c>
      <c r="MW65" s="133">
        <v>1</v>
      </c>
      <c r="MX65" s="133">
        <v>0</v>
      </c>
      <c r="MY65" s="238">
        <v>1</v>
      </c>
      <c r="MZ65" s="585"/>
      <c r="NA65" s="585"/>
      <c r="NB65" s="238">
        <v>4</v>
      </c>
      <c r="ND65" s="876" t="s">
        <v>64</v>
      </c>
      <c r="NE65" s="877" t="s">
        <v>64</v>
      </c>
      <c r="NF65" s="877" t="s">
        <v>64</v>
      </c>
      <c r="NG65" s="877" t="s">
        <v>64</v>
      </c>
      <c r="NH65" s="877" t="s">
        <v>64</v>
      </c>
      <c r="NI65" s="877" t="s">
        <v>64</v>
      </c>
      <c r="NJ65" s="877" t="s">
        <v>64</v>
      </c>
      <c r="NK65" s="877" t="s">
        <v>64</v>
      </c>
      <c r="NL65" s="877" t="s">
        <v>64</v>
      </c>
      <c r="NM65" s="877" t="s">
        <v>64</v>
      </c>
      <c r="NN65" s="877" t="s">
        <v>64</v>
      </c>
      <c r="NO65" s="877" t="s">
        <v>64</v>
      </c>
      <c r="NP65" s="877" t="s">
        <v>64</v>
      </c>
      <c r="NQ65" s="877" t="s">
        <v>64</v>
      </c>
      <c r="NR65" s="877" t="s">
        <v>64</v>
      </c>
      <c r="NS65" s="877" t="s">
        <v>64</v>
      </c>
      <c r="NT65" s="877" t="s">
        <v>64</v>
      </c>
      <c r="NU65" s="877" t="s">
        <v>64</v>
      </c>
      <c r="NV65" s="877" t="s">
        <v>64</v>
      </c>
      <c r="NW65" s="877" t="s">
        <v>64</v>
      </c>
      <c r="NX65" s="877" t="s">
        <v>64</v>
      </c>
      <c r="NY65" s="877" t="s">
        <v>64</v>
      </c>
      <c r="NZ65" s="877" t="s">
        <v>64</v>
      </c>
      <c r="OA65" s="877" t="s">
        <v>64</v>
      </c>
      <c r="OB65" s="877" t="s">
        <v>64</v>
      </c>
      <c r="OC65" s="877" t="s">
        <v>64</v>
      </c>
      <c r="OD65" s="877" t="s">
        <v>64</v>
      </c>
      <c r="OE65" s="877" t="s">
        <v>64</v>
      </c>
      <c r="OF65" s="877" t="s">
        <v>64</v>
      </c>
      <c r="OG65" s="877" t="s">
        <v>64</v>
      </c>
      <c r="OH65" s="877" t="s">
        <v>64</v>
      </c>
      <c r="OI65" s="877" t="s">
        <v>64</v>
      </c>
      <c r="OJ65" s="877" t="s">
        <v>64</v>
      </c>
      <c r="OK65" s="877" t="s">
        <v>64</v>
      </c>
      <c r="OL65" s="877" t="s">
        <v>64</v>
      </c>
    </row>
    <row r="66" spans="1:402" s="221" customFormat="1" ht="18" customHeight="1" x14ac:dyDescent="0.25">
      <c r="A66" s="221">
        <v>65</v>
      </c>
      <c r="B66" s="274">
        <v>0</v>
      </c>
      <c r="C66" s="221">
        <v>1</v>
      </c>
      <c r="D66" s="206">
        <v>2</v>
      </c>
      <c r="E66" s="274">
        <v>66</v>
      </c>
      <c r="F66" s="880">
        <v>66</v>
      </c>
      <c r="G66" s="883"/>
      <c r="H66" s="167" t="s">
        <v>734</v>
      </c>
      <c r="I66" s="644" t="s">
        <v>735</v>
      </c>
      <c r="J66" s="284">
        <v>13103</v>
      </c>
      <c r="K66" s="256">
        <v>79</v>
      </c>
      <c r="L66" s="342">
        <v>85</v>
      </c>
      <c r="M66" s="342">
        <v>170</v>
      </c>
      <c r="N66" s="342">
        <v>29.411764705882355</v>
      </c>
      <c r="O66" s="210">
        <v>1.9653723193861494</v>
      </c>
      <c r="P66" s="208">
        <v>0</v>
      </c>
      <c r="Q66" s="61">
        <v>140</v>
      </c>
      <c r="R66" s="61">
        <v>90</v>
      </c>
      <c r="S66" s="61">
        <v>1</v>
      </c>
      <c r="T66" s="62">
        <v>2</v>
      </c>
      <c r="U66" s="331">
        <v>0</v>
      </c>
      <c r="V66" s="331"/>
      <c r="W66" s="114">
        <v>1</v>
      </c>
      <c r="X66" s="335">
        <v>0</v>
      </c>
      <c r="Y66" s="114">
        <v>1</v>
      </c>
      <c r="Z66" s="114">
        <v>0</v>
      </c>
      <c r="AA66" s="329">
        <v>0</v>
      </c>
      <c r="AB66" s="328">
        <v>0</v>
      </c>
      <c r="AC66" s="61"/>
      <c r="AD66" s="61"/>
      <c r="AE66" s="61"/>
      <c r="AF66" s="592"/>
      <c r="AG66" s="602">
        <v>0.85</v>
      </c>
      <c r="AH66" s="603">
        <v>87</v>
      </c>
      <c r="AI66" s="603">
        <v>1</v>
      </c>
      <c r="AJ66" s="602"/>
      <c r="AK66" s="603"/>
      <c r="AL66" s="603"/>
      <c r="AM66" s="605">
        <v>712</v>
      </c>
      <c r="AN66" s="214">
        <v>6.5680779114119758</v>
      </c>
      <c r="AO66" s="212">
        <v>124</v>
      </c>
      <c r="AP66" s="212">
        <v>49</v>
      </c>
      <c r="AQ66" s="212">
        <v>57</v>
      </c>
      <c r="AR66" s="212">
        <v>90</v>
      </c>
      <c r="AS66" s="215">
        <v>1.99</v>
      </c>
      <c r="AT66" s="212"/>
      <c r="AU66" s="556">
        <v>42247</v>
      </c>
      <c r="AV66" s="557">
        <v>42215</v>
      </c>
      <c r="AW66" s="211">
        <v>0.85</v>
      </c>
      <c r="AX66" s="211">
        <v>26</v>
      </c>
      <c r="AY66" s="211"/>
      <c r="AZ66" s="602">
        <v>142</v>
      </c>
      <c r="BA66" s="558">
        <v>42271</v>
      </c>
      <c r="BB66" s="65">
        <v>75.14</v>
      </c>
      <c r="BC66" s="217"/>
      <c r="BD66" s="66">
        <v>75.14</v>
      </c>
      <c r="BE66" s="218">
        <v>180.1430559339166</v>
      </c>
      <c r="BF66" s="66">
        <v>137.1</v>
      </c>
      <c r="BG66" s="68">
        <v>1.8758711907273657</v>
      </c>
      <c r="BH66" s="219">
        <v>1.8758711907273657</v>
      </c>
      <c r="BI66" s="219">
        <v>2.255617525810758</v>
      </c>
      <c r="BJ66" s="219">
        <v>2.1370374547895126</v>
      </c>
      <c r="BK66" s="66">
        <v>2.38</v>
      </c>
      <c r="BL66" s="66">
        <v>1.1599999999999999</v>
      </c>
      <c r="BM66" s="66">
        <v>121</v>
      </c>
      <c r="BN66" s="66">
        <v>1.21</v>
      </c>
      <c r="BO66" s="571">
        <v>727.1</v>
      </c>
      <c r="BP66" s="66">
        <v>33</v>
      </c>
      <c r="BQ66" s="66">
        <v>174</v>
      </c>
      <c r="BR66" s="66">
        <v>25</v>
      </c>
      <c r="BS66" s="66">
        <v>38</v>
      </c>
      <c r="BT66" s="61" t="s">
        <v>736</v>
      </c>
      <c r="BU66" s="61"/>
      <c r="BV66" s="61"/>
      <c r="BW66" s="61"/>
      <c r="BX66" s="61"/>
      <c r="BY66" s="61"/>
      <c r="BZ66" s="61"/>
      <c r="CA66" s="61"/>
      <c r="CB66" s="61"/>
      <c r="CC66" s="208"/>
      <c r="CD66" s="220">
        <v>0</v>
      </c>
      <c r="CE66" s="220">
        <v>1</v>
      </c>
      <c r="CF66" s="220">
        <v>0</v>
      </c>
      <c r="CG66" s="220">
        <v>0</v>
      </c>
      <c r="CH66" s="220">
        <v>0</v>
      </c>
      <c r="CI66" s="220">
        <v>0</v>
      </c>
      <c r="CJ66" s="114">
        <v>0</v>
      </c>
      <c r="CK66" s="114">
        <v>1</v>
      </c>
      <c r="CL66" s="114">
        <v>0</v>
      </c>
      <c r="CM66" s="114">
        <v>1</v>
      </c>
      <c r="CN66" s="114">
        <v>1</v>
      </c>
      <c r="CO66" s="114">
        <v>0</v>
      </c>
      <c r="CP66" s="326">
        <v>0</v>
      </c>
      <c r="CQ66" s="326">
        <v>1</v>
      </c>
      <c r="CR66" s="326">
        <v>0</v>
      </c>
      <c r="CS66" s="326">
        <v>0</v>
      </c>
      <c r="CT66" s="326">
        <v>1</v>
      </c>
      <c r="CU66" s="326"/>
      <c r="CV66" s="299"/>
      <c r="CW66" s="299"/>
      <c r="CX66" s="299"/>
      <c r="CY66" s="299"/>
      <c r="DE66" s="61">
        <v>1</v>
      </c>
      <c r="DF66" s="90">
        <v>1</v>
      </c>
      <c r="DG66" s="69">
        <v>41666</v>
      </c>
      <c r="DH66" s="61">
        <v>1</v>
      </c>
      <c r="DI66" s="61" t="s">
        <v>737</v>
      </c>
      <c r="DJ66" s="90">
        <v>1</v>
      </c>
      <c r="DK66" s="90">
        <v>0</v>
      </c>
      <c r="DL66" s="90"/>
      <c r="DM66" s="61" t="s">
        <v>738</v>
      </c>
      <c r="DN66" s="254">
        <v>1</v>
      </c>
      <c r="DO66" s="208">
        <v>0</v>
      </c>
      <c r="DP66" s="208">
        <v>0</v>
      </c>
      <c r="DQ66" s="208">
        <v>1</v>
      </c>
      <c r="DR66" s="208">
        <v>1</v>
      </c>
      <c r="DS66" s="212">
        <v>1</v>
      </c>
      <c r="DT66" s="208">
        <v>1</v>
      </c>
      <c r="DU66" s="208">
        <v>0</v>
      </c>
      <c r="DV66" s="208">
        <v>0</v>
      </c>
      <c r="DW66" s="208">
        <v>0</v>
      </c>
      <c r="DX66" s="208">
        <v>0</v>
      </c>
      <c r="DY66" s="206">
        <v>0</v>
      </c>
      <c r="EB66" s="223">
        <v>0</v>
      </c>
      <c r="EC66" s="223"/>
      <c r="ED66" s="223"/>
      <c r="EE66" s="223"/>
      <c r="EG66" s="258">
        <v>42243</v>
      </c>
      <c r="EH66" s="133">
        <v>2.0299999999999998</v>
      </c>
      <c r="EI66" s="225">
        <v>85</v>
      </c>
      <c r="EJ66" s="225">
        <v>72</v>
      </c>
      <c r="EK66" s="225">
        <v>85</v>
      </c>
      <c r="EL66" s="225">
        <v>86</v>
      </c>
      <c r="EM66" s="225">
        <v>70</v>
      </c>
      <c r="EN66" s="133" t="s">
        <v>739</v>
      </c>
      <c r="EO66" s="222">
        <v>66</v>
      </c>
      <c r="EP66" s="135">
        <v>42247</v>
      </c>
      <c r="EQ66" s="136" t="s">
        <v>415</v>
      </c>
      <c r="ER66" s="61">
        <v>140</v>
      </c>
      <c r="ES66" s="61">
        <v>90</v>
      </c>
      <c r="ET66" s="61">
        <v>68</v>
      </c>
      <c r="EU66" s="61">
        <v>1</v>
      </c>
      <c r="EV66" s="61"/>
      <c r="EW66" s="61">
        <v>13</v>
      </c>
      <c r="EX66" s="61">
        <v>8</v>
      </c>
      <c r="EY66" s="61">
        <v>42</v>
      </c>
      <c r="EZ66" s="61">
        <v>29</v>
      </c>
      <c r="FA66" s="61">
        <v>18</v>
      </c>
      <c r="FB66" s="61">
        <v>14</v>
      </c>
      <c r="FC66" s="61">
        <v>57</v>
      </c>
      <c r="FD66" s="61">
        <v>21</v>
      </c>
      <c r="FE66" s="61">
        <v>31</v>
      </c>
      <c r="FF66" s="61">
        <v>80</v>
      </c>
      <c r="FG66" s="61">
        <v>280</v>
      </c>
      <c r="FH66" s="91">
        <v>93.333333333333329</v>
      </c>
      <c r="FI66" s="91">
        <v>290</v>
      </c>
      <c r="FJ66" s="227">
        <v>120.75</v>
      </c>
      <c r="FK66" s="227">
        <v>61.438740542409903</v>
      </c>
      <c r="FL66" s="228">
        <v>139.30000000000001</v>
      </c>
      <c r="FM66" s="228">
        <v>68.099999999999994</v>
      </c>
      <c r="FN66" s="228">
        <v>70.877155756171433</v>
      </c>
      <c r="FO66" s="228">
        <v>34.649923237582726</v>
      </c>
      <c r="FP66" s="228">
        <v>51.112706389088302</v>
      </c>
      <c r="FQ66" s="228"/>
      <c r="FR66" s="193">
        <v>0</v>
      </c>
      <c r="FS66" s="230">
        <v>65.333333333333329</v>
      </c>
      <c r="FT66" s="230"/>
      <c r="FU66" s="230">
        <v>90</v>
      </c>
      <c r="FV66" s="229">
        <v>4.5333333333333332</v>
      </c>
      <c r="FW66" s="229">
        <v>7.75</v>
      </c>
      <c r="FX66" s="229">
        <v>14.411764705882351</v>
      </c>
      <c r="FY66" s="229"/>
      <c r="FZ66" s="133">
        <v>62.2</v>
      </c>
      <c r="GA66" s="129">
        <v>12.7</v>
      </c>
      <c r="GB66" s="238" t="s">
        <v>740</v>
      </c>
      <c r="GC66" s="238" t="s">
        <v>741</v>
      </c>
      <c r="GD66" s="238" t="s">
        <v>742</v>
      </c>
      <c r="GE66" s="238" t="s">
        <v>743</v>
      </c>
      <c r="GF66" s="238" t="s">
        <v>744</v>
      </c>
      <c r="GG66" s="133">
        <v>0</v>
      </c>
      <c r="GH66" s="133">
        <v>1</v>
      </c>
      <c r="GI66" s="133">
        <v>1</v>
      </c>
      <c r="GJ66" s="133">
        <v>1</v>
      </c>
      <c r="GK66" s="231">
        <v>18</v>
      </c>
      <c r="GL66" s="133">
        <v>0</v>
      </c>
      <c r="GM66" s="133">
        <v>0</v>
      </c>
      <c r="GN66" s="133">
        <v>0</v>
      </c>
      <c r="GO66" s="133">
        <v>1</v>
      </c>
      <c r="GP66" s="61">
        <v>31.55</v>
      </c>
      <c r="GQ66" s="106">
        <v>16.052938005076872</v>
      </c>
      <c r="GR66" s="111">
        <v>0.23333333333333336</v>
      </c>
      <c r="GS66" s="61">
        <v>1</v>
      </c>
      <c r="GT66" s="111">
        <v>1</v>
      </c>
      <c r="GU66" s="62">
        <v>1</v>
      </c>
      <c r="GV66" s="106">
        <v>6.3000000000000007</v>
      </c>
      <c r="GW66" s="61">
        <v>1</v>
      </c>
      <c r="GX66" s="106">
        <v>12</v>
      </c>
      <c r="GY66" s="61">
        <v>1</v>
      </c>
      <c r="GZ66" s="745">
        <v>23</v>
      </c>
      <c r="HA66" s="133">
        <v>6</v>
      </c>
      <c r="HB66" s="133"/>
      <c r="HC66" s="144">
        <v>1</v>
      </c>
      <c r="HD66" s="236">
        <v>112</v>
      </c>
      <c r="HE66" s="236">
        <v>118</v>
      </c>
      <c r="HF66" s="270">
        <v>60.039514567323963</v>
      </c>
      <c r="HG66" s="273">
        <v>118.024176</v>
      </c>
      <c r="HH66" s="270">
        <v>60.051815544478025</v>
      </c>
      <c r="HI66" s="273">
        <v>59.405101999999999</v>
      </c>
      <c r="HJ66" s="270">
        <v>30.225877007647167</v>
      </c>
      <c r="HK66" s="273">
        <v>58.619073999999998</v>
      </c>
      <c r="HL66" s="270">
        <v>29.825938536830858</v>
      </c>
      <c r="HM66" s="236">
        <v>49.667005000000003</v>
      </c>
      <c r="HN66" s="270">
        <v>3.5757629999999998</v>
      </c>
      <c r="HO66" s="270">
        <v>1.766948</v>
      </c>
      <c r="HP66" s="273">
        <v>120.84169900000001</v>
      </c>
      <c r="HQ66" s="270">
        <v>61.485397859751508</v>
      </c>
      <c r="HR66" s="273">
        <v>62.587004999999998</v>
      </c>
      <c r="HS66" s="270">
        <v>31.844859308666759</v>
      </c>
      <c r="HT66" s="273">
        <v>58.254694000000001</v>
      </c>
      <c r="HU66" s="270">
        <v>29.640538551084745</v>
      </c>
      <c r="HV66" s="273">
        <v>48.207444000000002</v>
      </c>
      <c r="HW66" s="144">
        <v>0</v>
      </c>
      <c r="HX66" s="237">
        <v>0.99979516061183937</v>
      </c>
      <c r="HY66" s="238">
        <v>48.9</v>
      </c>
      <c r="HZ66" s="237">
        <v>7.4</v>
      </c>
      <c r="IA66" s="237">
        <v>43.5</v>
      </c>
      <c r="IB66" s="237">
        <v>7.5</v>
      </c>
      <c r="IC66" s="237">
        <v>15.7</v>
      </c>
      <c r="ID66" s="237">
        <v>5.3</v>
      </c>
      <c r="IE66" s="237">
        <v>240.69372972972968</v>
      </c>
      <c r="IF66" s="237">
        <v>122.46724315569188</v>
      </c>
      <c r="IG66" s="133"/>
      <c r="IH66" s="161">
        <v>0.43</v>
      </c>
      <c r="II66" s="61">
        <v>1153</v>
      </c>
      <c r="IJ66" s="61"/>
      <c r="IK66" s="61">
        <v>1060</v>
      </c>
      <c r="IL66" s="61">
        <v>1114</v>
      </c>
      <c r="IM66" s="61">
        <v>1162</v>
      </c>
      <c r="IN66" s="61">
        <v>1205</v>
      </c>
      <c r="IO66" s="61"/>
      <c r="IP66" s="106">
        <v>1138.8</v>
      </c>
      <c r="IQ66" s="61">
        <v>1723</v>
      </c>
      <c r="IR66" s="61">
        <v>288</v>
      </c>
      <c r="IS66" s="61"/>
      <c r="IT66" s="61">
        <v>298</v>
      </c>
      <c r="IU66" s="61">
        <v>357</v>
      </c>
      <c r="IV66" s="61">
        <v>333</v>
      </c>
      <c r="IW66" s="61">
        <v>326</v>
      </c>
      <c r="IX66" s="61"/>
      <c r="IY66" s="106">
        <v>320.39999999999998</v>
      </c>
      <c r="IZ66" s="61">
        <v>193</v>
      </c>
      <c r="JA66" s="240">
        <v>27.787640150219268</v>
      </c>
      <c r="JB66" s="241">
        <v>0</v>
      </c>
      <c r="JC66" s="90">
        <v>1</v>
      </c>
      <c r="JD66" s="261">
        <v>5</v>
      </c>
      <c r="JE66" s="261">
        <v>0</v>
      </c>
      <c r="JF66" s="261"/>
      <c r="JG66" s="90">
        <v>0</v>
      </c>
      <c r="JH66" s="90"/>
      <c r="JI66" s="90"/>
      <c r="JJ66" s="90"/>
      <c r="JK66" s="61" t="s">
        <v>738</v>
      </c>
      <c r="JL66" s="285">
        <v>64</v>
      </c>
      <c r="JM66" s="243">
        <v>66</v>
      </c>
      <c r="JN66" s="244">
        <v>42247</v>
      </c>
      <c r="JO66" s="69">
        <v>43517</v>
      </c>
      <c r="JP66" s="201">
        <v>0</v>
      </c>
      <c r="JQ66" s="69">
        <v>43517</v>
      </c>
      <c r="JR66" s="245">
        <v>41</v>
      </c>
      <c r="JS66" s="243">
        <v>0</v>
      </c>
      <c r="JT66" s="69">
        <v>43517</v>
      </c>
      <c r="JU66" s="245">
        <v>41</v>
      </c>
      <c r="JV66" s="243">
        <v>0</v>
      </c>
      <c r="JW66" s="246">
        <v>43517</v>
      </c>
      <c r="JX66" s="245">
        <v>41</v>
      </c>
      <c r="JY66" s="245">
        <v>41</v>
      </c>
      <c r="JZ66" s="245">
        <v>1270</v>
      </c>
      <c r="KA66" s="247"/>
      <c r="KB66" s="245"/>
      <c r="KC66" s="248"/>
      <c r="KD66" s="63">
        <v>1</v>
      </c>
      <c r="KE66" s="249">
        <v>1</v>
      </c>
      <c r="KF66" s="249" t="s">
        <v>384</v>
      </c>
      <c r="KG66" s="321">
        <v>95.94</v>
      </c>
      <c r="KH66" s="321">
        <v>54.94</v>
      </c>
      <c r="KI66" s="321">
        <v>42.5</v>
      </c>
      <c r="KJ66" s="323">
        <v>-11.3</v>
      </c>
      <c r="KK66" s="321">
        <v>-9.1199999999999992</v>
      </c>
      <c r="KL66" s="321">
        <v>60.94</v>
      </c>
      <c r="KM66" s="321">
        <v>24.8</v>
      </c>
      <c r="KN66" s="321">
        <v>4.4000000000000004</v>
      </c>
      <c r="KO66" s="250"/>
      <c r="KP66" s="250">
        <v>1</v>
      </c>
      <c r="KQ66" s="92"/>
      <c r="KR66" s="93">
        <v>0.23333333333333336</v>
      </c>
      <c r="KS66" s="264"/>
      <c r="KT66" s="265"/>
      <c r="KU66" s="264"/>
      <c r="KV66" s="265"/>
      <c r="KW66" s="265"/>
      <c r="KX66" s="265"/>
      <c r="KY66" s="265"/>
      <c r="KZ66" s="265"/>
      <c r="LA66" s="265"/>
      <c r="LB66" s="265"/>
      <c r="LC66" s="265"/>
      <c r="LD66" s="265"/>
      <c r="LE66" s="118">
        <v>42247</v>
      </c>
      <c r="LF66" s="454">
        <v>1</v>
      </c>
      <c r="LG66" s="454"/>
      <c r="LH66" s="455"/>
      <c r="LI66" s="455"/>
      <c r="LJ66" s="455"/>
      <c r="LK66" s="455"/>
      <c r="LL66" s="455"/>
      <c r="LM66" s="455"/>
      <c r="LN66" s="455"/>
      <c r="LO66" s="455"/>
      <c r="LP66" s="455"/>
      <c r="LQ66" s="455"/>
      <c r="LR66" s="455"/>
      <c r="LS66" s="455"/>
      <c r="LT66" s="500">
        <v>29.676666666666666</v>
      </c>
      <c r="LU66" s="693">
        <v>-15.226666666666667</v>
      </c>
      <c r="LV66" s="500">
        <v>0</v>
      </c>
      <c r="LW66" s="500">
        <v>0</v>
      </c>
      <c r="LX66" s="500">
        <v>-14.4</v>
      </c>
      <c r="LY66" s="500">
        <v>1</v>
      </c>
      <c r="LZ66" s="690">
        <v>48.207444000000002</v>
      </c>
      <c r="MA66" s="454"/>
      <c r="MC66" s="253"/>
      <c r="MD66" s="274"/>
      <c r="ME66" s="581">
        <v>66</v>
      </c>
      <c r="MF66" s="135">
        <v>42215</v>
      </c>
      <c r="MI66" s="584">
        <v>54.855899999999998</v>
      </c>
      <c r="MQ66" s="135"/>
      <c r="MR66" s="585"/>
      <c r="MS66" s="585"/>
      <c r="MT66" s="133">
        <v>0</v>
      </c>
      <c r="MU66" s="585"/>
      <c r="MV66" s="585"/>
      <c r="MW66" s="585"/>
      <c r="MX66" s="585"/>
      <c r="MY66" s="585"/>
      <c r="MZ66" s="238">
        <v>712</v>
      </c>
      <c r="NA66" s="585"/>
      <c r="NB66" s="238">
        <v>6</v>
      </c>
      <c r="ND66" s="876">
        <v>66</v>
      </c>
      <c r="NE66" s="877" t="s">
        <v>64</v>
      </c>
      <c r="NF66" s="877" t="s">
        <v>64</v>
      </c>
      <c r="NG66" s="877" t="s">
        <v>64</v>
      </c>
      <c r="NH66" s="877" t="s">
        <v>64</v>
      </c>
      <c r="NI66" s="877" t="s">
        <v>64</v>
      </c>
      <c r="NJ66" s="877" t="s">
        <v>64</v>
      </c>
      <c r="NK66" s="877" t="s">
        <v>64</v>
      </c>
      <c r="NL66" s="877" t="s">
        <v>64</v>
      </c>
      <c r="NM66" s="877" t="s">
        <v>64</v>
      </c>
      <c r="NN66" s="877" t="s">
        <v>64</v>
      </c>
      <c r="NO66" s="877" t="s">
        <v>64</v>
      </c>
      <c r="NP66" s="877" t="s">
        <v>64</v>
      </c>
      <c r="NQ66" s="877" t="s">
        <v>64</v>
      </c>
      <c r="NR66" s="877" t="s">
        <v>64</v>
      </c>
      <c r="NS66" s="877" t="s">
        <v>64</v>
      </c>
      <c r="NT66" s="877" t="s">
        <v>64</v>
      </c>
      <c r="NU66" s="877" t="s">
        <v>64</v>
      </c>
      <c r="NV66" s="877" t="s">
        <v>64</v>
      </c>
      <c r="NW66" s="877" t="s">
        <v>64</v>
      </c>
      <c r="NX66" s="877" t="s">
        <v>64</v>
      </c>
      <c r="NY66" s="877" t="s">
        <v>64</v>
      </c>
      <c r="NZ66" s="877" t="s">
        <v>64</v>
      </c>
      <c r="OA66" s="877" t="s">
        <v>64</v>
      </c>
      <c r="OB66" s="877" t="s">
        <v>64</v>
      </c>
      <c r="OC66" s="877" t="s">
        <v>64</v>
      </c>
      <c r="OD66" s="877" t="s">
        <v>64</v>
      </c>
      <c r="OE66" s="877" t="s">
        <v>64</v>
      </c>
      <c r="OF66" s="877" t="s">
        <v>64</v>
      </c>
      <c r="OG66" s="877" t="s">
        <v>64</v>
      </c>
      <c r="OH66" s="877" t="s">
        <v>64</v>
      </c>
      <c r="OI66" s="877" t="s">
        <v>64</v>
      </c>
      <c r="OJ66" s="877" t="s">
        <v>64</v>
      </c>
      <c r="OK66" s="877" t="s">
        <v>64</v>
      </c>
      <c r="OL66" s="877" t="s">
        <v>64</v>
      </c>
    </row>
    <row r="67" spans="1:402" s="221" customFormat="1" x14ac:dyDescent="0.25">
      <c r="A67" s="221">
        <v>66</v>
      </c>
      <c r="B67" s="221">
        <v>0</v>
      </c>
      <c r="C67" s="221">
        <v>1</v>
      </c>
      <c r="D67" s="206">
        <v>2</v>
      </c>
      <c r="E67" s="267">
        <v>67</v>
      </c>
      <c r="F67" s="880">
        <v>67</v>
      </c>
      <c r="G67" s="883"/>
      <c r="H67" s="167" t="s">
        <v>745</v>
      </c>
      <c r="I67" s="641" t="s">
        <v>746</v>
      </c>
      <c r="J67" s="69">
        <v>11767</v>
      </c>
      <c r="K67" s="256">
        <v>83</v>
      </c>
      <c r="L67" s="342">
        <v>76</v>
      </c>
      <c r="M67" s="342">
        <v>163</v>
      </c>
      <c r="N67" s="342">
        <v>28.604764951635367</v>
      </c>
      <c r="O67" s="210">
        <v>1.8178084319245238</v>
      </c>
      <c r="P67" s="208">
        <v>1</v>
      </c>
      <c r="Q67" s="61">
        <v>125</v>
      </c>
      <c r="R67" s="61">
        <v>75</v>
      </c>
      <c r="S67" s="61">
        <v>0</v>
      </c>
      <c r="T67" s="62">
        <v>2</v>
      </c>
      <c r="U67" s="325">
        <v>1</v>
      </c>
      <c r="V67" s="325">
        <v>2</v>
      </c>
      <c r="W67" s="325">
        <v>1</v>
      </c>
      <c r="X67" s="115">
        <v>1</v>
      </c>
      <c r="Y67" s="325">
        <v>1</v>
      </c>
      <c r="Z67" s="325">
        <v>0</v>
      </c>
      <c r="AA67" s="329">
        <v>0</v>
      </c>
      <c r="AB67" s="328">
        <v>0</v>
      </c>
      <c r="AC67" s="61"/>
      <c r="AD67" s="61"/>
      <c r="AE67" s="61"/>
      <c r="AF67" s="592">
        <v>171</v>
      </c>
      <c r="AG67" s="602">
        <v>1.24</v>
      </c>
      <c r="AH67" s="603">
        <v>41</v>
      </c>
      <c r="AI67" s="603">
        <v>0</v>
      </c>
      <c r="AJ67" s="602">
        <v>12.4</v>
      </c>
      <c r="AK67" s="604">
        <v>38</v>
      </c>
      <c r="AL67" s="604"/>
      <c r="AM67" s="605">
        <v>929.3</v>
      </c>
      <c r="AN67" s="214">
        <v>6.834431614563294</v>
      </c>
      <c r="AO67" s="212">
        <v>100</v>
      </c>
      <c r="AP67" s="212">
        <v>41</v>
      </c>
      <c r="AQ67" s="212">
        <v>38</v>
      </c>
      <c r="AR67" s="212">
        <v>105</v>
      </c>
      <c r="AS67" s="215">
        <v>2.84</v>
      </c>
      <c r="AT67" s="212">
        <v>26</v>
      </c>
      <c r="AU67" s="556">
        <v>42166</v>
      </c>
      <c r="AV67" s="557">
        <v>42170</v>
      </c>
      <c r="AW67" s="211">
        <v>1.24</v>
      </c>
      <c r="AX67" s="211">
        <v>56</v>
      </c>
      <c r="AY67" s="211">
        <v>8.6999999999999993</v>
      </c>
      <c r="AZ67" s="602">
        <v>140</v>
      </c>
      <c r="BA67" s="558">
        <v>42157</v>
      </c>
      <c r="BB67" s="65">
        <v>73.760000000000005</v>
      </c>
      <c r="BC67" s="217"/>
      <c r="BD67" s="66">
        <v>73.760000000000005</v>
      </c>
      <c r="BE67" s="218">
        <v>5076.6272335110434</v>
      </c>
      <c r="BF67" s="66">
        <v>203.1</v>
      </c>
      <c r="BG67" s="68">
        <v>1.867820908045573</v>
      </c>
      <c r="BH67" s="219">
        <v>1.867820908045573</v>
      </c>
      <c r="BI67" s="219">
        <v>3.70557527520829</v>
      </c>
      <c r="BJ67" s="219">
        <v>2.3077099234048069</v>
      </c>
      <c r="BK67" s="66">
        <v>2.57</v>
      </c>
      <c r="BL67" s="66">
        <v>1.41</v>
      </c>
      <c r="BM67" s="66">
        <v>75</v>
      </c>
      <c r="BN67" s="66">
        <v>0.92</v>
      </c>
      <c r="BO67" s="571">
        <v>1013</v>
      </c>
      <c r="BP67" s="66">
        <v>23</v>
      </c>
      <c r="BQ67" s="66">
        <v>24</v>
      </c>
      <c r="BR67" s="66">
        <v>35</v>
      </c>
      <c r="BS67" s="66">
        <v>41</v>
      </c>
      <c r="BT67" s="69">
        <v>42170</v>
      </c>
      <c r="BU67" s="61" t="s">
        <v>458</v>
      </c>
      <c r="BV67" s="61">
        <v>0</v>
      </c>
      <c r="BW67" s="61"/>
      <c r="BX67" s="61"/>
      <c r="BY67" s="61">
        <v>0</v>
      </c>
      <c r="BZ67" s="61"/>
      <c r="CA67" s="61"/>
      <c r="CB67" s="61"/>
      <c r="CC67" s="208">
        <v>0</v>
      </c>
      <c r="CD67" s="220">
        <v>0</v>
      </c>
      <c r="CE67" s="220">
        <v>0</v>
      </c>
      <c r="CF67" s="220">
        <v>0</v>
      </c>
      <c r="CG67" s="220">
        <v>0</v>
      </c>
      <c r="CH67" s="220">
        <v>0</v>
      </c>
      <c r="CI67" s="220">
        <v>0</v>
      </c>
      <c r="CJ67" s="114">
        <v>1</v>
      </c>
      <c r="CK67" s="114">
        <v>0</v>
      </c>
      <c r="CL67" s="114">
        <v>0</v>
      </c>
      <c r="CM67" s="114">
        <v>1</v>
      </c>
      <c r="CN67" s="114">
        <v>1</v>
      </c>
      <c r="CO67" s="114">
        <v>0</v>
      </c>
      <c r="CP67" s="326">
        <v>0</v>
      </c>
      <c r="CQ67" s="326">
        <v>1</v>
      </c>
      <c r="CR67" s="326">
        <v>0</v>
      </c>
      <c r="CS67" s="326">
        <v>0</v>
      </c>
      <c r="CT67" s="326">
        <v>1</v>
      </c>
      <c r="CU67" s="326"/>
      <c r="CV67" s="299"/>
      <c r="CW67" s="299"/>
      <c r="CX67" s="299"/>
      <c r="CY67" s="299"/>
      <c r="DE67" s="31">
        <v>0</v>
      </c>
      <c r="DF67" s="70">
        <v>0</v>
      </c>
      <c r="DG67" s="31"/>
      <c r="DH67" s="31"/>
      <c r="DI67" s="31"/>
      <c r="DJ67" s="70">
        <v>1</v>
      </c>
      <c r="DK67" s="70">
        <v>0</v>
      </c>
      <c r="DL67" s="70"/>
      <c r="DM67" s="31"/>
      <c r="DN67" s="61">
        <v>1</v>
      </c>
      <c r="DO67" s="208">
        <v>0</v>
      </c>
      <c r="DP67" s="208">
        <v>0</v>
      </c>
      <c r="DQ67" s="208"/>
      <c r="DR67" s="208">
        <v>1</v>
      </c>
      <c r="DS67" s="212">
        <v>1</v>
      </c>
      <c r="DT67" s="208">
        <v>1</v>
      </c>
      <c r="DU67" s="208">
        <v>0</v>
      </c>
      <c r="DV67" s="208">
        <v>0</v>
      </c>
      <c r="DW67" s="208">
        <v>1</v>
      </c>
      <c r="DX67" s="208">
        <v>0</v>
      </c>
      <c r="DY67" s="206">
        <v>0</v>
      </c>
      <c r="EB67" s="223">
        <v>1</v>
      </c>
      <c r="EC67" s="223">
        <v>2</v>
      </c>
      <c r="ED67" s="223"/>
      <c r="EE67" s="223"/>
      <c r="EG67" s="266">
        <v>42172</v>
      </c>
      <c r="EH67" s="133">
        <v>1.74</v>
      </c>
      <c r="EI67" s="225">
        <v>88</v>
      </c>
      <c r="EJ67" s="225">
        <v>83</v>
      </c>
      <c r="EK67" s="225">
        <v>82</v>
      </c>
      <c r="EL67" s="225">
        <v>72</v>
      </c>
      <c r="EM67" s="225">
        <v>27</v>
      </c>
      <c r="EN67" s="133" t="s">
        <v>706</v>
      </c>
      <c r="EO67" s="259">
        <v>67</v>
      </c>
      <c r="EP67" s="135">
        <v>42166</v>
      </c>
      <c r="EQ67" s="268" t="s">
        <v>383</v>
      </c>
      <c r="ER67" s="61">
        <v>125</v>
      </c>
      <c r="ES67" s="61">
        <v>75</v>
      </c>
      <c r="ET67" s="61">
        <v>78</v>
      </c>
      <c r="EU67" s="61">
        <v>0</v>
      </c>
      <c r="EV67" s="61"/>
      <c r="EW67" s="61">
        <v>8.5</v>
      </c>
      <c r="EX67" s="61">
        <v>7.6</v>
      </c>
      <c r="EY67" s="61">
        <v>38</v>
      </c>
      <c r="EZ67" s="61">
        <v>22</v>
      </c>
      <c r="FA67" s="61">
        <v>16</v>
      </c>
      <c r="FB67" s="61">
        <v>19</v>
      </c>
      <c r="FC67" s="61">
        <v>50</v>
      </c>
      <c r="FD67" s="61">
        <v>22</v>
      </c>
      <c r="FE67" s="133">
        <v>32</v>
      </c>
      <c r="FF67" s="133">
        <v>100</v>
      </c>
      <c r="FG67" s="133">
        <v>330</v>
      </c>
      <c r="FH67" s="91">
        <v>100</v>
      </c>
      <c r="FI67" s="91">
        <v>330</v>
      </c>
      <c r="FJ67" s="227">
        <v>111.75</v>
      </c>
      <c r="FK67" s="227">
        <v>61.475124681696883</v>
      </c>
      <c r="FL67" s="228">
        <v>95.3</v>
      </c>
      <c r="FM67" s="228">
        <v>28.950000000000003</v>
      </c>
      <c r="FN67" s="228">
        <v>52.42576628336208</v>
      </c>
      <c r="FO67" s="228">
        <v>15.92577055512416</v>
      </c>
      <c r="FP67" s="228">
        <v>69.622245540398737</v>
      </c>
      <c r="FQ67" s="228"/>
      <c r="FR67" s="193">
        <v>0</v>
      </c>
      <c r="FS67" s="230">
        <v>46.8</v>
      </c>
      <c r="FT67" s="230">
        <v>41.1</v>
      </c>
      <c r="FU67" s="230">
        <v>105</v>
      </c>
      <c r="FV67" s="229">
        <v>5.9</v>
      </c>
      <c r="FW67" s="229">
        <v>9.3000000000000007</v>
      </c>
      <c r="FX67" s="229">
        <v>7.9322033898305078</v>
      </c>
      <c r="FY67" s="229">
        <v>1.1386861313868613</v>
      </c>
      <c r="FZ67" s="133" t="s">
        <v>747</v>
      </c>
      <c r="GA67" s="129">
        <v>18.5</v>
      </c>
      <c r="GB67" s="238">
        <v>4.8</v>
      </c>
      <c r="GC67" s="238">
        <v>2.4</v>
      </c>
      <c r="GD67" s="238">
        <v>109.8</v>
      </c>
      <c r="GE67" s="238">
        <v>71.400000000000006</v>
      </c>
      <c r="GF67" s="238">
        <v>21.9</v>
      </c>
      <c r="GG67" s="133">
        <v>0</v>
      </c>
      <c r="GH67" s="133">
        <v>1</v>
      </c>
      <c r="GI67" s="133">
        <v>2</v>
      </c>
      <c r="GJ67" s="133">
        <v>1</v>
      </c>
      <c r="GK67" s="231">
        <v>39</v>
      </c>
      <c r="GL67" s="133">
        <v>1</v>
      </c>
      <c r="GM67" s="133">
        <v>0</v>
      </c>
      <c r="GN67" s="133">
        <v>0</v>
      </c>
      <c r="GO67" s="133">
        <v>0</v>
      </c>
      <c r="GP67" s="61">
        <v>142.39999999999998</v>
      </c>
      <c r="GQ67" s="106">
        <v>78.336087290144377</v>
      </c>
      <c r="GR67" s="111">
        <v>0.38061465721040189</v>
      </c>
      <c r="GS67" s="61">
        <v>0</v>
      </c>
      <c r="GT67" s="111">
        <v>0.79166666666666663</v>
      </c>
      <c r="GU67" s="62">
        <v>1</v>
      </c>
      <c r="GV67" s="106">
        <v>16.600000000000001</v>
      </c>
      <c r="GW67" s="61">
        <v>0</v>
      </c>
      <c r="GX67" s="106">
        <v>25</v>
      </c>
      <c r="GY67" s="61">
        <v>0</v>
      </c>
      <c r="GZ67" s="745">
        <v>49</v>
      </c>
      <c r="HA67" s="133">
        <v>15</v>
      </c>
      <c r="HB67" s="133">
        <v>0.46</v>
      </c>
      <c r="HC67" s="144">
        <v>1</v>
      </c>
      <c r="HD67" s="236">
        <v>90.211483000000001</v>
      </c>
      <c r="HE67" s="236">
        <v>94.722057000000007</v>
      </c>
      <c r="HF67" s="144">
        <v>51.893560999999998</v>
      </c>
      <c r="HG67" s="236">
        <v>112.00111200000001</v>
      </c>
      <c r="HH67" s="125">
        <v>61.359906000000002</v>
      </c>
      <c r="HI67" s="236">
        <v>37.126904000000003</v>
      </c>
      <c r="HJ67" s="144">
        <v>20.340007</v>
      </c>
      <c r="HK67" s="236">
        <v>74.874207999999996</v>
      </c>
      <c r="HL67" s="144">
        <v>41.0199</v>
      </c>
      <c r="HM67" s="236">
        <v>66.851308000000003</v>
      </c>
      <c r="HN67" s="144">
        <v>4.7170750000000004</v>
      </c>
      <c r="HO67" s="144">
        <v>2.5842540000000001</v>
      </c>
      <c r="HP67" s="236">
        <v>225.825322</v>
      </c>
      <c r="HQ67" s="144">
        <v>123.718598</v>
      </c>
      <c r="HR67" s="236">
        <v>106.791054</v>
      </c>
      <c r="HS67" s="144">
        <v>58.505571000000003</v>
      </c>
      <c r="HT67" s="236">
        <v>119.034268</v>
      </c>
      <c r="HU67" s="144">
        <v>65.213026999999997</v>
      </c>
      <c r="HV67" s="236">
        <v>52.710771000000001</v>
      </c>
      <c r="HW67" s="144">
        <v>0</v>
      </c>
      <c r="HX67" s="237">
        <v>0.84572425495204018</v>
      </c>
      <c r="HY67" s="238">
        <v>35.700000000000003</v>
      </c>
      <c r="HZ67" s="237">
        <v>7.1</v>
      </c>
      <c r="IA67" s="237">
        <v>36.799999999999997</v>
      </c>
      <c r="IB67" s="237">
        <v>6.9</v>
      </c>
      <c r="IC67" s="237">
        <v>39.799999999999997</v>
      </c>
      <c r="ID67" s="237">
        <v>7.7</v>
      </c>
      <c r="IE67" s="237">
        <v>154.93732957746479</v>
      </c>
      <c r="IF67" s="237">
        <v>85.233034931756691</v>
      </c>
      <c r="IG67" s="133"/>
      <c r="IH67" s="161">
        <v>0.38</v>
      </c>
      <c r="II67" s="61">
        <v>1161</v>
      </c>
      <c r="IJ67" s="61">
        <v>942</v>
      </c>
      <c r="IK67" s="61">
        <v>870</v>
      </c>
      <c r="IL67" s="61">
        <v>1109</v>
      </c>
      <c r="IM67" s="61">
        <v>1142</v>
      </c>
      <c r="IN67" s="61">
        <v>1190</v>
      </c>
      <c r="IO67" s="61"/>
      <c r="IP67" s="106">
        <v>1069</v>
      </c>
      <c r="IQ67" s="61">
        <v>1851</v>
      </c>
      <c r="IR67" s="61">
        <v>342</v>
      </c>
      <c r="IS67" s="61">
        <v>271</v>
      </c>
      <c r="IT67" s="61">
        <v>210</v>
      </c>
      <c r="IU67" s="61">
        <v>317</v>
      </c>
      <c r="IV67" s="61">
        <v>354</v>
      </c>
      <c r="IW67" s="61">
        <v>353</v>
      </c>
      <c r="IX67" s="61"/>
      <c r="IY67" s="106">
        <v>307.83333333333331</v>
      </c>
      <c r="IZ67" s="61">
        <v>199</v>
      </c>
      <c r="JA67" s="240">
        <v>31.976251614181606</v>
      </c>
      <c r="JB67" s="241">
        <v>0</v>
      </c>
      <c r="JC67" s="70">
        <v>1</v>
      </c>
      <c r="JD67" s="70">
        <v>0</v>
      </c>
      <c r="JE67" s="70">
        <v>0</v>
      </c>
      <c r="JF67" s="70"/>
      <c r="JG67" s="70">
        <v>0</v>
      </c>
      <c r="JH67" s="70">
        <v>0</v>
      </c>
      <c r="JI67" s="70">
        <v>0</v>
      </c>
      <c r="JJ67" s="70"/>
      <c r="JK67" s="31"/>
      <c r="JL67" s="283"/>
      <c r="JM67" s="198">
        <v>67</v>
      </c>
      <c r="JN67" s="244">
        <v>42166</v>
      </c>
      <c r="JO67" s="69">
        <v>43039</v>
      </c>
      <c r="JP67" s="201">
        <v>1</v>
      </c>
      <c r="JQ67" s="69">
        <v>43039</v>
      </c>
      <c r="JR67" s="31">
        <v>28</v>
      </c>
      <c r="JS67" s="243">
        <v>1</v>
      </c>
      <c r="JT67" s="69">
        <v>42595</v>
      </c>
      <c r="JU67" s="245">
        <v>14</v>
      </c>
      <c r="JV67" s="243">
        <v>1</v>
      </c>
      <c r="JW67" s="246">
        <v>42595</v>
      </c>
      <c r="JX67" s="245">
        <v>14</v>
      </c>
      <c r="JY67" s="245">
        <v>28</v>
      </c>
      <c r="JZ67" s="245">
        <v>873</v>
      </c>
      <c r="KA67" s="247"/>
      <c r="KB67" s="245"/>
      <c r="KC67" s="248"/>
      <c r="KD67" s="63">
        <v>0</v>
      </c>
      <c r="KE67" s="263">
        <v>1</v>
      </c>
      <c r="KF67" s="263" t="s">
        <v>390</v>
      </c>
      <c r="KG67" s="250">
        <v>92.2</v>
      </c>
      <c r="KH67" s="250">
        <v>30.6</v>
      </c>
      <c r="KI67" s="250">
        <v>67</v>
      </c>
      <c r="KJ67" s="251">
        <v>-21.35</v>
      </c>
      <c r="KK67" s="250">
        <v>-17.43</v>
      </c>
      <c r="KL67" s="250">
        <v>65.650000000000006</v>
      </c>
      <c r="KM67" s="250">
        <v>33.200000000000003</v>
      </c>
      <c r="KN67" s="250">
        <v>5.4</v>
      </c>
      <c r="KO67" s="250"/>
      <c r="KP67" s="250">
        <v>0</v>
      </c>
      <c r="KQ67" s="92"/>
      <c r="KR67" s="93">
        <v>0.38061465721040189</v>
      </c>
      <c r="KS67" s="264">
        <v>54</v>
      </c>
      <c r="KT67" s="265">
        <v>36.549999999999997</v>
      </c>
      <c r="KU67" s="264">
        <v>-20.55</v>
      </c>
      <c r="KV67" s="265">
        <v>-20.7</v>
      </c>
      <c r="KW67" s="265">
        <v>-19.5</v>
      </c>
      <c r="KX67" s="265">
        <v>338</v>
      </c>
      <c r="KY67" s="265">
        <v>-22.5</v>
      </c>
      <c r="KZ67" s="265">
        <v>-22.2</v>
      </c>
      <c r="LA67" s="265">
        <v>301</v>
      </c>
      <c r="LB67" s="265">
        <v>-21.5</v>
      </c>
      <c r="LC67" s="265">
        <v>-20.8</v>
      </c>
      <c r="LD67" s="265">
        <v>319</v>
      </c>
      <c r="LE67" s="118">
        <v>42166</v>
      </c>
      <c r="LF67" s="454">
        <v>0</v>
      </c>
      <c r="LG67" s="454"/>
      <c r="LH67" s="455">
        <v>54</v>
      </c>
      <c r="LI67" s="455">
        <v>41.72</v>
      </c>
      <c r="LJ67" s="455">
        <v>-23.03</v>
      </c>
      <c r="LK67" s="455">
        <v>-22</v>
      </c>
      <c r="LL67" s="455">
        <v>-21.7</v>
      </c>
      <c r="LM67" s="455">
        <v>376</v>
      </c>
      <c r="LN67" s="455">
        <v>-23.3</v>
      </c>
      <c r="LO67" s="455">
        <v>-23.3</v>
      </c>
      <c r="LP67" s="455">
        <v>338</v>
      </c>
      <c r="LQ67" s="455">
        <v>-22.6</v>
      </c>
      <c r="LR67" s="455">
        <v>-22.5</v>
      </c>
      <c r="LS67" s="455">
        <v>357</v>
      </c>
      <c r="LT67" s="500">
        <v>40.85</v>
      </c>
      <c r="LU67" s="693">
        <v>-22.69</v>
      </c>
      <c r="LV67" s="500">
        <v>-16.100000000000001</v>
      </c>
      <c r="LW67" s="500">
        <v>1</v>
      </c>
      <c r="LX67" s="500">
        <v>-20.7</v>
      </c>
      <c r="LY67" s="500">
        <v>1</v>
      </c>
      <c r="LZ67" s="690">
        <v>52.710771000000001</v>
      </c>
      <c r="MA67" s="455"/>
      <c r="MC67" s="253"/>
      <c r="MD67" s="274"/>
      <c r="ME67" s="581">
        <v>67</v>
      </c>
      <c r="MF67" s="135">
        <v>42170</v>
      </c>
      <c r="MI67" s="584">
        <v>59.8949</v>
      </c>
      <c r="MQ67" s="135">
        <v>42164</v>
      </c>
      <c r="MR67" s="238">
        <v>7.2</v>
      </c>
      <c r="MS67" s="238">
        <v>15</v>
      </c>
      <c r="MT67" s="133">
        <v>1</v>
      </c>
      <c r="MU67" s="133">
        <v>0</v>
      </c>
      <c r="MV67" s="133">
        <v>1</v>
      </c>
      <c r="MW67" s="133">
        <v>0</v>
      </c>
      <c r="MX67" s="133">
        <v>1</v>
      </c>
      <c r="MY67" s="238">
        <v>2</v>
      </c>
      <c r="MZ67" s="238">
        <v>929.3</v>
      </c>
      <c r="NA67" s="585"/>
      <c r="NB67" s="238">
        <v>6</v>
      </c>
      <c r="ND67" s="876">
        <v>67</v>
      </c>
      <c r="NE67" s="877" t="s">
        <v>64</v>
      </c>
      <c r="NF67" s="877" t="s">
        <v>64</v>
      </c>
      <c r="NG67" s="877" t="s">
        <v>64</v>
      </c>
      <c r="NH67" s="877" t="s">
        <v>64</v>
      </c>
      <c r="NI67" s="877" t="s">
        <v>64</v>
      </c>
      <c r="NJ67" s="877" t="s">
        <v>64</v>
      </c>
      <c r="NK67" s="877" t="s">
        <v>64</v>
      </c>
      <c r="NL67" s="877" t="s">
        <v>64</v>
      </c>
      <c r="NM67" s="877" t="s">
        <v>64</v>
      </c>
      <c r="NN67" s="877" t="s">
        <v>64</v>
      </c>
      <c r="NO67" s="877" t="s">
        <v>64</v>
      </c>
      <c r="NP67" s="877" t="s">
        <v>64</v>
      </c>
      <c r="NQ67" s="877" t="s">
        <v>64</v>
      </c>
      <c r="NR67" s="877" t="s">
        <v>64</v>
      </c>
      <c r="NS67" s="877" t="s">
        <v>64</v>
      </c>
      <c r="NT67" s="877" t="s">
        <v>64</v>
      </c>
      <c r="NU67" s="877" t="s">
        <v>64</v>
      </c>
      <c r="NV67" s="877" t="s">
        <v>64</v>
      </c>
      <c r="NW67" s="877" t="s">
        <v>64</v>
      </c>
      <c r="NX67" s="877" t="s">
        <v>64</v>
      </c>
      <c r="NY67" s="877" t="s">
        <v>64</v>
      </c>
      <c r="NZ67" s="877" t="s">
        <v>64</v>
      </c>
      <c r="OA67" s="877" t="s">
        <v>64</v>
      </c>
      <c r="OB67" s="877" t="s">
        <v>64</v>
      </c>
      <c r="OC67" s="877" t="s">
        <v>64</v>
      </c>
      <c r="OD67" s="877" t="s">
        <v>64</v>
      </c>
      <c r="OE67" s="877" t="s">
        <v>64</v>
      </c>
      <c r="OF67" s="877" t="s">
        <v>64</v>
      </c>
      <c r="OG67" s="877" t="s">
        <v>64</v>
      </c>
      <c r="OH67" s="877" t="s">
        <v>64</v>
      </c>
      <c r="OI67" s="877" t="s">
        <v>64</v>
      </c>
      <c r="OJ67" s="877" t="s">
        <v>64</v>
      </c>
      <c r="OK67" s="877" t="s">
        <v>64</v>
      </c>
      <c r="OL67" s="877" t="s">
        <v>64</v>
      </c>
    </row>
    <row r="68" spans="1:402" s="774" customFormat="1" x14ac:dyDescent="0.25">
      <c r="A68" s="773">
        <v>67</v>
      </c>
      <c r="B68" s="774">
        <v>0</v>
      </c>
      <c r="C68" s="774">
        <v>0</v>
      </c>
      <c r="D68" s="775">
        <v>2</v>
      </c>
      <c r="E68" s="776">
        <v>68</v>
      </c>
      <c r="F68" s="880">
        <v>68</v>
      </c>
      <c r="G68" s="883"/>
      <c r="H68" s="796" t="s">
        <v>663</v>
      </c>
      <c r="I68" s="796" t="s">
        <v>748</v>
      </c>
      <c r="J68" s="778">
        <v>12038</v>
      </c>
      <c r="K68" s="779">
        <v>82</v>
      </c>
      <c r="L68" s="780">
        <v>66</v>
      </c>
      <c r="M68" s="780">
        <v>162</v>
      </c>
      <c r="N68" s="780">
        <v>25.14860539551897</v>
      </c>
      <c r="O68" s="781">
        <v>1.7043974737041445</v>
      </c>
      <c r="P68" s="782">
        <v>1</v>
      </c>
      <c r="Q68" s="777">
        <v>140</v>
      </c>
      <c r="R68" s="777">
        <v>60</v>
      </c>
      <c r="S68" s="777">
        <v>1</v>
      </c>
      <c r="T68" s="783">
        <v>3</v>
      </c>
      <c r="U68" s="782">
        <v>0</v>
      </c>
      <c r="V68" s="782"/>
      <c r="W68" s="782">
        <v>1</v>
      </c>
      <c r="X68" s="784">
        <v>0</v>
      </c>
      <c r="Y68" s="782">
        <v>1</v>
      </c>
      <c r="Z68" s="782">
        <v>1</v>
      </c>
      <c r="AA68" s="785">
        <v>0</v>
      </c>
      <c r="AB68" s="786">
        <v>0</v>
      </c>
      <c r="AC68" s="777"/>
      <c r="AD68" s="777"/>
      <c r="AE68" s="777"/>
      <c r="AF68" s="777">
        <v>144</v>
      </c>
      <c r="AG68" s="775">
        <v>1.02</v>
      </c>
      <c r="AH68" s="782">
        <v>52</v>
      </c>
      <c r="AI68" s="782">
        <v>0</v>
      </c>
      <c r="AJ68" s="775">
        <v>9.9</v>
      </c>
      <c r="AK68" s="822">
        <v>31</v>
      </c>
      <c r="AL68" s="822"/>
      <c r="AM68" s="780">
        <v>2127</v>
      </c>
      <c r="AN68" s="787">
        <v>7.6624678152002375</v>
      </c>
      <c r="AO68" s="782">
        <v>130</v>
      </c>
      <c r="AP68" s="782">
        <v>69</v>
      </c>
      <c r="AQ68" s="782">
        <v>39</v>
      </c>
      <c r="AR68" s="782">
        <v>110</v>
      </c>
      <c r="AS68" s="788">
        <v>3.53</v>
      </c>
      <c r="AT68" s="782">
        <v>17143</v>
      </c>
      <c r="AU68" s="789">
        <v>41974</v>
      </c>
      <c r="AV68" s="778"/>
      <c r="AW68" s="775">
        <v>1.02</v>
      </c>
      <c r="AX68" s="775"/>
      <c r="AY68" s="775"/>
      <c r="AZ68" s="775"/>
      <c r="BA68" s="790"/>
      <c r="BC68" s="781">
        <v>250</v>
      </c>
      <c r="BE68" s="791"/>
      <c r="BF68" s="777"/>
      <c r="BG68" s="792"/>
      <c r="BH68" s="793"/>
      <c r="BI68" s="793"/>
      <c r="BJ68" s="793"/>
      <c r="BO68" s="823"/>
      <c r="BT68" s="778">
        <v>41998</v>
      </c>
      <c r="BU68" s="777" t="s">
        <v>749</v>
      </c>
      <c r="BV68" s="777">
        <v>0</v>
      </c>
      <c r="BW68" s="777">
        <v>1</v>
      </c>
      <c r="BX68" s="777" t="s">
        <v>750</v>
      </c>
      <c r="BY68" s="777">
        <v>0</v>
      </c>
      <c r="BZ68" s="777"/>
      <c r="CA68" s="777" t="s">
        <v>381</v>
      </c>
      <c r="CB68" s="777"/>
      <c r="CC68" s="782">
        <v>1</v>
      </c>
      <c r="CD68" s="794">
        <v>0</v>
      </c>
      <c r="CE68" s="794">
        <v>0</v>
      </c>
      <c r="CF68" s="794">
        <v>0</v>
      </c>
      <c r="CG68" s="794">
        <v>0</v>
      </c>
      <c r="CH68" s="794">
        <v>1</v>
      </c>
      <c r="CI68" s="794">
        <v>0</v>
      </c>
      <c r="CJ68" s="777">
        <v>0</v>
      </c>
      <c r="CK68" s="777">
        <v>0</v>
      </c>
      <c r="CL68" s="777">
        <v>0</v>
      </c>
      <c r="CM68" s="777">
        <v>0</v>
      </c>
      <c r="CN68" s="777">
        <v>1</v>
      </c>
      <c r="CO68" s="777">
        <v>0</v>
      </c>
      <c r="CP68" s="774">
        <v>0</v>
      </c>
      <c r="CQ68" s="774">
        <v>1</v>
      </c>
      <c r="CR68" s="774">
        <v>0</v>
      </c>
      <c r="CS68" s="774">
        <v>0</v>
      </c>
      <c r="CT68" s="774">
        <v>0</v>
      </c>
      <c r="CU68" s="774">
        <v>0</v>
      </c>
      <c r="DE68" s="803">
        <v>0</v>
      </c>
      <c r="DF68" s="795">
        <v>0</v>
      </c>
      <c r="DG68" s="803"/>
      <c r="DH68" s="803"/>
      <c r="DI68" s="803"/>
      <c r="DJ68" s="795">
        <v>0</v>
      </c>
      <c r="DK68" s="795"/>
      <c r="DL68" s="795"/>
      <c r="DM68" s="803"/>
      <c r="DN68" s="777">
        <v>0</v>
      </c>
      <c r="DO68" s="782">
        <v>0</v>
      </c>
      <c r="DP68" s="782">
        <v>0</v>
      </c>
      <c r="DQ68" s="782">
        <v>0</v>
      </c>
      <c r="DR68" s="782">
        <v>2</v>
      </c>
      <c r="DS68" s="782">
        <v>1</v>
      </c>
      <c r="DT68" s="782">
        <v>2</v>
      </c>
      <c r="DU68" s="782">
        <v>0</v>
      </c>
      <c r="DV68" s="782">
        <v>1</v>
      </c>
      <c r="DW68" s="782">
        <v>0</v>
      </c>
      <c r="DX68" s="782">
        <v>0</v>
      </c>
      <c r="DY68" s="775">
        <v>0</v>
      </c>
      <c r="EB68" s="786">
        <v>1</v>
      </c>
      <c r="EC68" s="786">
        <v>2</v>
      </c>
      <c r="ED68" s="786">
        <v>50</v>
      </c>
      <c r="EE68" s="786"/>
      <c r="EG68" s="778">
        <v>41449</v>
      </c>
      <c r="EH68" s="777">
        <v>1.1100000000000001</v>
      </c>
      <c r="EI68" s="803">
        <v>68</v>
      </c>
      <c r="EJ68" s="803">
        <v>69</v>
      </c>
      <c r="EK68" s="803">
        <v>75</v>
      </c>
      <c r="EL68" s="803">
        <v>78</v>
      </c>
      <c r="EM68" s="803"/>
      <c r="EN68" s="777" t="s">
        <v>463</v>
      </c>
      <c r="EO68" s="776">
        <v>68</v>
      </c>
      <c r="EP68" s="778">
        <v>41919</v>
      </c>
      <c r="EQ68" s="777" t="s">
        <v>383</v>
      </c>
      <c r="ER68" s="777"/>
      <c r="ES68" s="777"/>
      <c r="ET68" s="777">
        <v>65</v>
      </c>
      <c r="EU68" s="777">
        <v>0</v>
      </c>
      <c r="EV68" s="777"/>
      <c r="EW68" s="777">
        <v>10</v>
      </c>
      <c r="EX68" s="777">
        <v>7</v>
      </c>
      <c r="EY68" s="777">
        <v>42</v>
      </c>
      <c r="EZ68" s="777">
        <v>26</v>
      </c>
      <c r="FA68" s="777">
        <v>14</v>
      </c>
      <c r="FB68" s="777">
        <v>14</v>
      </c>
      <c r="FC68" s="777">
        <v>41</v>
      </c>
      <c r="FD68" s="777">
        <v>18</v>
      </c>
      <c r="FE68" s="777">
        <v>25</v>
      </c>
      <c r="FF68" s="777">
        <v>110</v>
      </c>
      <c r="FG68" s="777">
        <v>310</v>
      </c>
      <c r="FH68" s="791">
        <v>110</v>
      </c>
      <c r="FI68" s="791">
        <v>310</v>
      </c>
      <c r="FJ68" s="791">
        <v>66.8</v>
      </c>
      <c r="FK68" s="791">
        <v>39.192735867429114</v>
      </c>
      <c r="FL68" s="783">
        <v>80</v>
      </c>
      <c r="FM68" s="783">
        <v>31.15</v>
      </c>
      <c r="FN68" s="783">
        <v>46.937408224466012</v>
      </c>
      <c r="FO68" s="783">
        <v>18.276253327401452</v>
      </c>
      <c r="FP68" s="783">
        <v>61.0625</v>
      </c>
      <c r="FQ68" s="783"/>
      <c r="FR68" s="783">
        <v>0</v>
      </c>
      <c r="FS68" s="783">
        <v>114.7</v>
      </c>
      <c r="FT68" s="783">
        <v>106.1</v>
      </c>
      <c r="FU68" s="783">
        <v>150</v>
      </c>
      <c r="FV68" s="791">
        <v>5</v>
      </c>
      <c r="FW68" s="791" t="s">
        <v>381</v>
      </c>
      <c r="FX68" s="791">
        <v>22.94</v>
      </c>
      <c r="FY68" s="791">
        <v>1.0810556079170595</v>
      </c>
      <c r="FZ68" s="777" t="s">
        <v>381</v>
      </c>
      <c r="GA68" s="792">
        <v>19.3</v>
      </c>
      <c r="GB68" s="792">
        <v>14.1</v>
      </c>
      <c r="GC68" s="792">
        <v>7.4</v>
      </c>
      <c r="GD68" s="792">
        <v>187.6</v>
      </c>
      <c r="GE68" s="792">
        <v>127.5</v>
      </c>
      <c r="GF68" s="792">
        <v>38.200000000000003</v>
      </c>
      <c r="GG68" s="777">
        <v>0</v>
      </c>
      <c r="GH68" s="777">
        <v>1</v>
      </c>
      <c r="GI68" s="777">
        <v>1</v>
      </c>
      <c r="GJ68" s="777">
        <v>0</v>
      </c>
      <c r="GK68" s="797">
        <v>33</v>
      </c>
      <c r="GL68" s="777">
        <v>0</v>
      </c>
      <c r="GM68" s="777">
        <v>0</v>
      </c>
      <c r="GN68" s="777">
        <v>0</v>
      </c>
      <c r="GO68" s="777">
        <v>0</v>
      </c>
      <c r="GP68" s="777"/>
      <c r="GQ68" s="791"/>
      <c r="GR68" s="792">
        <v>0.4022988505747126</v>
      </c>
      <c r="GS68" s="777">
        <v>0</v>
      </c>
      <c r="GT68" s="792"/>
      <c r="GU68" s="783"/>
      <c r="GV68" s="791"/>
      <c r="GW68" s="777"/>
      <c r="GX68" s="791">
        <v>20</v>
      </c>
      <c r="GY68" s="777">
        <v>0</v>
      </c>
      <c r="GZ68" s="798">
        <v>38</v>
      </c>
      <c r="HA68" s="777">
        <v>10</v>
      </c>
      <c r="HB68" s="777"/>
      <c r="HC68" s="799">
        <v>0</v>
      </c>
      <c r="HD68" s="799"/>
      <c r="HE68" s="799"/>
      <c r="HF68" s="800"/>
      <c r="HG68" s="800"/>
      <c r="HH68" s="800"/>
      <c r="HI68" s="800"/>
      <c r="HJ68" s="800"/>
      <c r="HK68" s="800"/>
      <c r="HL68" s="800"/>
      <c r="HM68" s="799"/>
      <c r="HN68" s="800"/>
      <c r="HO68" s="800"/>
      <c r="HP68" s="800"/>
      <c r="HQ68" s="800"/>
      <c r="HR68" s="800"/>
      <c r="HS68" s="800"/>
      <c r="HT68" s="800"/>
      <c r="HU68" s="800"/>
      <c r="HV68" s="800"/>
      <c r="HW68" s="799"/>
      <c r="HX68" s="791"/>
      <c r="HY68" s="792"/>
      <c r="HZ68" s="791"/>
      <c r="IA68" s="791"/>
      <c r="IB68" s="791"/>
      <c r="IC68" s="791"/>
      <c r="ID68" s="791"/>
      <c r="IE68" s="791"/>
      <c r="IF68" s="791"/>
      <c r="IG68" s="777"/>
      <c r="IH68" s="796"/>
      <c r="II68" s="777"/>
      <c r="IJ68" s="777"/>
      <c r="IK68" s="777"/>
      <c r="IL68" s="777"/>
      <c r="IM68" s="777"/>
      <c r="IN68" s="777"/>
      <c r="IO68" s="777"/>
      <c r="IP68" s="791"/>
      <c r="IQ68" s="777"/>
      <c r="IR68" s="777"/>
      <c r="IS68" s="777"/>
      <c r="IT68" s="777"/>
      <c r="IU68" s="777"/>
      <c r="IV68" s="777"/>
      <c r="IW68" s="777"/>
      <c r="IX68" s="777"/>
      <c r="IY68" s="791"/>
      <c r="IZ68" s="777"/>
      <c r="JA68" s="801"/>
      <c r="JB68" s="802"/>
      <c r="JC68" s="795">
        <v>0</v>
      </c>
      <c r="JD68" s="795"/>
      <c r="JE68" s="795"/>
      <c r="JF68" s="795"/>
      <c r="JG68" s="795"/>
      <c r="JH68" s="795"/>
      <c r="JI68" s="795"/>
      <c r="JJ68" s="795"/>
      <c r="JK68" s="803"/>
      <c r="JL68" s="776"/>
      <c r="JM68" s="776">
        <v>68</v>
      </c>
      <c r="JN68" s="778">
        <v>41974</v>
      </c>
      <c r="JO68" s="778">
        <v>42083</v>
      </c>
      <c r="JP68" s="795">
        <v>1</v>
      </c>
      <c r="JQ68" s="778">
        <v>42083</v>
      </c>
      <c r="JR68" s="803">
        <v>3</v>
      </c>
      <c r="JS68" s="773">
        <v>1</v>
      </c>
      <c r="JT68" s="778">
        <v>42061</v>
      </c>
      <c r="JU68" s="804">
        <v>2</v>
      </c>
      <c r="JV68" s="773">
        <v>1</v>
      </c>
      <c r="JW68" s="805">
        <v>42061</v>
      </c>
      <c r="JX68" s="804">
        <v>2</v>
      </c>
      <c r="JY68" s="804">
        <v>3</v>
      </c>
      <c r="JZ68" s="804">
        <v>109</v>
      </c>
      <c r="KA68" s="804"/>
      <c r="KB68" s="804"/>
      <c r="KC68" s="804"/>
      <c r="KD68" s="777">
        <v>0</v>
      </c>
      <c r="KE68" s="797">
        <v>1</v>
      </c>
      <c r="KF68" s="797" t="s">
        <v>384</v>
      </c>
      <c r="KG68" s="777">
        <v>68.569999999999993</v>
      </c>
      <c r="KH68" s="777">
        <v>43.22</v>
      </c>
      <c r="KI68" s="777">
        <v>37.130000000000003</v>
      </c>
      <c r="KJ68" s="784">
        <v>-13.21</v>
      </c>
      <c r="KK68" s="777">
        <v>-10.81</v>
      </c>
      <c r="KL68" s="777">
        <v>54.68</v>
      </c>
      <c r="KM68" s="777">
        <v>18.399999999999999</v>
      </c>
      <c r="KN68" s="777">
        <v>4.5</v>
      </c>
      <c r="KO68" s="777"/>
      <c r="KP68" s="777">
        <v>1</v>
      </c>
      <c r="KQ68" s="784"/>
      <c r="KR68" s="806">
        <v>0.4022988505747126</v>
      </c>
      <c r="KS68" s="776"/>
      <c r="KU68" s="776"/>
      <c r="LE68" s="807">
        <v>41919</v>
      </c>
      <c r="LF68" s="777">
        <v>0</v>
      </c>
      <c r="LG68" s="777"/>
      <c r="LT68" s="804"/>
      <c r="LU68" s="804"/>
      <c r="LV68" s="804"/>
      <c r="LW68" s="804"/>
      <c r="LX68" s="804">
        <v>0</v>
      </c>
      <c r="LY68" s="804">
        <v>0</v>
      </c>
      <c r="LZ68" s="809"/>
      <c r="MA68" s="777"/>
      <c r="MC68" s="773"/>
      <c r="MD68" s="773"/>
      <c r="ME68" s="777">
        <v>68</v>
      </c>
      <c r="MF68" s="778"/>
      <c r="MI68" s="810"/>
      <c r="MQ68" s="778"/>
      <c r="MR68" s="810"/>
      <c r="MS68" s="810"/>
      <c r="MT68" s="777">
        <v>0</v>
      </c>
      <c r="MU68" s="810"/>
      <c r="MV68" s="810"/>
      <c r="MW68" s="810"/>
      <c r="MX68" s="810"/>
      <c r="MY68" s="810"/>
      <c r="MZ68" s="792">
        <v>2127</v>
      </c>
      <c r="NA68" s="810"/>
      <c r="NB68" s="792">
        <v>3</v>
      </c>
      <c r="ND68" s="876" t="s">
        <v>64</v>
      </c>
      <c r="NE68" s="877" t="s">
        <v>64</v>
      </c>
      <c r="NF68" s="877" t="s">
        <v>64</v>
      </c>
      <c r="NG68" s="877" t="s">
        <v>64</v>
      </c>
      <c r="NH68" s="877" t="s">
        <v>64</v>
      </c>
      <c r="NI68" s="877" t="s">
        <v>64</v>
      </c>
      <c r="NJ68" s="877" t="s">
        <v>64</v>
      </c>
      <c r="NK68" s="877" t="s">
        <v>64</v>
      </c>
      <c r="NL68" s="877" t="s">
        <v>64</v>
      </c>
      <c r="NM68" s="877" t="s">
        <v>64</v>
      </c>
      <c r="NN68" s="877" t="s">
        <v>64</v>
      </c>
      <c r="NO68" s="877" t="s">
        <v>64</v>
      </c>
      <c r="NP68" s="877" t="s">
        <v>64</v>
      </c>
      <c r="NQ68" s="877" t="s">
        <v>64</v>
      </c>
      <c r="NR68" s="877" t="s">
        <v>64</v>
      </c>
      <c r="NS68" s="877" t="s">
        <v>64</v>
      </c>
      <c r="NT68" s="877" t="s">
        <v>64</v>
      </c>
      <c r="NU68" s="877" t="s">
        <v>64</v>
      </c>
      <c r="NV68" s="877" t="s">
        <v>64</v>
      </c>
      <c r="NW68" s="877" t="s">
        <v>64</v>
      </c>
      <c r="NX68" s="877" t="s">
        <v>64</v>
      </c>
      <c r="NY68" s="877" t="s">
        <v>64</v>
      </c>
      <c r="NZ68" s="877" t="s">
        <v>64</v>
      </c>
      <c r="OA68" s="877" t="s">
        <v>64</v>
      </c>
      <c r="OB68" s="877" t="s">
        <v>64</v>
      </c>
      <c r="OC68" s="877" t="s">
        <v>64</v>
      </c>
      <c r="OD68" s="877" t="s">
        <v>64</v>
      </c>
      <c r="OE68" s="877" t="s">
        <v>64</v>
      </c>
      <c r="OF68" s="877" t="s">
        <v>64</v>
      </c>
      <c r="OG68" s="877" t="s">
        <v>64</v>
      </c>
      <c r="OH68" s="877" t="s">
        <v>64</v>
      </c>
      <c r="OI68" s="877" t="s">
        <v>64</v>
      </c>
      <c r="OJ68" s="877" t="s">
        <v>64</v>
      </c>
      <c r="OK68" s="877" t="s">
        <v>64</v>
      </c>
      <c r="OL68" s="877" t="s">
        <v>64</v>
      </c>
    </row>
    <row r="69" spans="1:402" s="221" customFormat="1" x14ac:dyDescent="0.25">
      <c r="A69" s="221">
        <v>68</v>
      </c>
      <c r="B69" s="221">
        <v>0</v>
      </c>
      <c r="C69" s="221">
        <v>1</v>
      </c>
      <c r="D69" s="206">
        <v>2</v>
      </c>
      <c r="E69" s="267">
        <v>69</v>
      </c>
      <c r="F69" s="880">
        <v>69</v>
      </c>
      <c r="G69" s="883"/>
      <c r="H69" s="167" t="s">
        <v>469</v>
      </c>
      <c r="I69" s="641" t="s">
        <v>751</v>
      </c>
      <c r="J69" s="266">
        <v>14532</v>
      </c>
      <c r="K69" s="256">
        <v>75</v>
      </c>
      <c r="L69" s="342">
        <v>86</v>
      </c>
      <c r="M69" s="342">
        <v>176</v>
      </c>
      <c r="N69" s="342">
        <v>27.763429752066116</v>
      </c>
      <c r="O69" s="210">
        <v>2.0254654972534958</v>
      </c>
      <c r="P69" s="208">
        <v>0</v>
      </c>
      <c r="Q69" s="61">
        <v>135</v>
      </c>
      <c r="R69" s="61">
        <v>70</v>
      </c>
      <c r="S69" s="61">
        <v>0</v>
      </c>
      <c r="T69" s="62">
        <v>0</v>
      </c>
      <c r="U69" s="325">
        <v>0</v>
      </c>
      <c r="V69" s="325"/>
      <c r="W69" s="325">
        <v>0</v>
      </c>
      <c r="X69" s="115">
        <v>1</v>
      </c>
      <c r="Y69" s="325">
        <v>0</v>
      </c>
      <c r="Z69" s="325">
        <v>1</v>
      </c>
      <c r="AA69" s="329">
        <v>0</v>
      </c>
      <c r="AB69" s="328">
        <v>0</v>
      </c>
      <c r="AC69" s="61"/>
      <c r="AD69" s="61"/>
      <c r="AE69" s="61"/>
      <c r="AF69" s="592">
        <v>95</v>
      </c>
      <c r="AG69" s="602">
        <v>1.55</v>
      </c>
      <c r="AH69" s="603">
        <v>44</v>
      </c>
      <c r="AI69" s="603">
        <v>0</v>
      </c>
      <c r="AJ69" s="602">
        <v>16.600000000000001</v>
      </c>
      <c r="AK69" s="604">
        <v>48</v>
      </c>
      <c r="AL69" s="604"/>
      <c r="AM69" s="605">
        <v>4770</v>
      </c>
      <c r="AN69" s="214">
        <v>8.4701015838823874</v>
      </c>
      <c r="AO69" s="212">
        <v>169</v>
      </c>
      <c r="AP69" s="212">
        <v>94</v>
      </c>
      <c r="AQ69" s="212">
        <v>58</v>
      </c>
      <c r="AR69" s="212">
        <v>85</v>
      </c>
      <c r="AS69" s="215">
        <v>3</v>
      </c>
      <c r="AT69" s="212">
        <v>537</v>
      </c>
      <c r="AU69" s="556">
        <v>42093</v>
      </c>
      <c r="AV69" s="557">
        <v>42088</v>
      </c>
      <c r="AW69" s="211">
        <v>1.55</v>
      </c>
      <c r="AX69" s="211">
        <v>74</v>
      </c>
      <c r="AY69" s="211"/>
      <c r="AZ69" s="602">
        <v>141</v>
      </c>
      <c r="BA69" s="558">
        <v>42093</v>
      </c>
      <c r="BB69" s="65">
        <v>86.71</v>
      </c>
      <c r="BC69" s="217">
        <v>330</v>
      </c>
      <c r="BD69" s="66">
        <v>86.71</v>
      </c>
      <c r="BE69" s="218">
        <v>73.187722495663621</v>
      </c>
      <c r="BF69" s="66">
        <v>101.3</v>
      </c>
      <c r="BG69" s="68">
        <v>1.9380691862233856</v>
      </c>
      <c r="BH69" s="219">
        <v>1.9380691862233856</v>
      </c>
      <c r="BI69" s="219">
        <v>1.8644382327032645</v>
      </c>
      <c r="BJ69" s="219">
        <v>2.0056094453602804</v>
      </c>
      <c r="BK69" s="66">
        <v>2.23</v>
      </c>
      <c r="BL69" s="66">
        <v>1.28</v>
      </c>
      <c r="BM69" s="66">
        <v>40</v>
      </c>
      <c r="BN69" s="66">
        <v>0.88</v>
      </c>
      <c r="BO69" s="571">
        <v>533.4</v>
      </c>
      <c r="BP69" s="66">
        <v>50</v>
      </c>
      <c r="BQ69" s="66">
        <v>783</v>
      </c>
      <c r="BR69" s="66">
        <v>21</v>
      </c>
      <c r="BS69" s="66">
        <v>17</v>
      </c>
      <c r="BT69" s="69">
        <v>42086</v>
      </c>
      <c r="BU69" s="61" t="s">
        <v>752</v>
      </c>
      <c r="BV69" s="61">
        <v>0</v>
      </c>
      <c r="BW69" s="61"/>
      <c r="BX69" s="61"/>
      <c r="BY69" s="61">
        <v>0</v>
      </c>
      <c r="BZ69" s="61"/>
      <c r="CA69" s="61">
        <v>0</v>
      </c>
      <c r="CB69" s="61"/>
      <c r="CC69" s="208"/>
      <c r="CD69" s="220">
        <v>0</v>
      </c>
      <c r="CE69" s="220">
        <v>0</v>
      </c>
      <c r="CF69" s="220">
        <v>0</v>
      </c>
      <c r="CG69" s="220">
        <v>1</v>
      </c>
      <c r="CH69" s="220">
        <v>0</v>
      </c>
      <c r="CI69" s="220">
        <v>1</v>
      </c>
      <c r="CJ69" s="114">
        <v>0</v>
      </c>
      <c r="CK69" s="114">
        <v>0</v>
      </c>
      <c r="CL69" s="114">
        <v>0</v>
      </c>
      <c r="CM69" s="114">
        <v>1</v>
      </c>
      <c r="CN69" s="114">
        <v>0</v>
      </c>
      <c r="CO69" s="114">
        <v>0</v>
      </c>
      <c r="CP69" s="326">
        <v>0</v>
      </c>
      <c r="CQ69" s="326">
        <v>1</v>
      </c>
      <c r="CR69" s="326">
        <v>0</v>
      </c>
      <c r="CS69" s="326">
        <v>0</v>
      </c>
      <c r="CT69" s="326">
        <v>0</v>
      </c>
      <c r="CU69" s="326"/>
      <c r="CV69" s="299"/>
      <c r="CW69" s="299"/>
      <c r="CX69" s="299"/>
      <c r="CY69" s="299"/>
      <c r="DE69" s="61">
        <v>0</v>
      </c>
      <c r="DF69" s="90">
        <v>0</v>
      </c>
      <c r="DG69" s="61"/>
      <c r="DH69" s="61"/>
      <c r="DI69" s="61"/>
      <c r="DJ69" s="90">
        <v>1</v>
      </c>
      <c r="DK69" s="90">
        <v>0</v>
      </c>
      <c r="DL69" s="90"/>
      <c r="DM69" s="61"/>
      <c r="DN69" s="61">
        <v>1</v>
      </c>
      <c r="DO69" s="208">
        <v>0</v>
      </c>
      <c r="DP69" s="208">
        <v>0</v>
      </c>
      <c r="DQ69" s="208">
        <v>0</v>
      </c>
      <c r="DR69" s="208">
        <v>1</v>
      </c>
      <c r="DS69" s="212">
        <v>1</v>
      </c>
      <c r="DT69" s="208">
        <v>1</v>
      </c>
      <c r="DU69" s="208">
        <v>0</v>
      </c>
      <c r="DV69" s="208">
        <v>0</v>
      </c>
      <c r="DW69" s="208">
        <v>1</v>
      </c>
      <c r="DX69" s="208">
        <v>0</v>
      </c>
      <c r="DY69" s="206">
        <v>0</v>
      </c>
      <c r="EB69" s="223">
        <v>1</v>
      </c>
      <c r="EC69" s="223"/>
      <c r="ED69" s="223"/>
      <c r="EE69" s="223"/>
      <c r="EG69" s="266">
        <v>42132</v>
      </c>
      <c r="EH69" s="133">
        <v>2.56</v>
      </c>
      <c r="EI69" s="225">
        <v>88</v>
      </c>
      <c r="EJ69" s="225">
        <v>71</v>
      </c>
      <c r="EK69" s="225">
        <v>91</v>
      </c>
      <c r="EL69" s="225">
        <v>104</v>
      </c>
      <c r="EM69" s="225">
        <v>70</v>
      </c>
      <c r="EN69" s="133" t="s">
        <v>482</v>
      </c>
      <c r="EO69" s="267">
        <v>69</v>
      </c>
      <c r="EP69" s="135">
        <v>42132</v>
      </c>
      <c r="EQ69" s="136" t="s">
        <v>383</v>
      </c>
      <c r="ER69" s="61">
        <v>135</v>
      </c>
      <c r="ES69" s="61">
        <v>70</v>
      </c>
      <c r="ET69" s="61">
        <v>72</v>
      </c>
      <c r="EU69" s="61">
        <v>0</v>
      </c>
      <c r="EV69" s="61"/>
      <c r="EW69" s="61">
        <v>9</v>
      </c>
      <c r="EX69" s="61">
        <v>7</v>
      </c>
      <c r="EY69" s="61">
        <v>51</v>
      </c>
      <c r="EZ69" s="61">
        <v>23</v>
      </c>
      <c r="FA69" s="61">
        <v>18</v>
      </c>
      <c r="FB69" s="61">
        <v>18</v>
      </c>
      <c r="FC69" s="61">
        <v>46</v>
      </c>
      <c r="FD69" s="61">
        <v>24</v>
      </c>
      <c r="FE69" s="61">
        <v>35</v>
      </c>
      <c r="FF69" s="61">
        <v>100</v>
      </c>
      <c r="FG69" s="61">
        <v>270</v>
      </c>
      <c r="FH69" s="91">
        <v>100</v>
      </c>
      <c r="FI69" s="91">
        <v>270</v>
      </c>
      <c r="FJ69" s="227">
        <v>111.8</v>
      </c>
      <c r="FK69" s="227">
        <v>55.197188079283158</v>
      </c>
      <c r="FL69" s="228">
        <v>171.5</v>
      </c>
      <c r="FM69" s="228">
        <v>66.349999999999994</v>
      </c>
      <c r="FN69" s="228">
        <v>84.671894057218807</v>
      </c>
      <c r="FO69" s="228">
        <v>32.757901869950246</v>
      </c>
      <c r="FP69" s="228">
        <v>61.311953352769692</v>
      </c>
      <c r="FQ69" s="228"/>
      <c r="FR69" s="193">
        <v>0</v>
      </c>
      <c r="FS69" s="230">
        <v>76.2</v>
      </c>
      <c r="FT69" s="230">
        <v>37.700000000000003</v>
      </c>
      <c r="FU69" s="230">
        <v>140</v>
      </c>
      <c r="FV69" s="229">
        <v>5.3</v>
      </c>
      <c r="FW69" s="229">
        <v>4.4000000000000004</v>
      </c>
      <c r="FX69" s="229">
        <v>14.377358490566039</v>
      </c>
      <c r="FY69" s="229">
        <v>2.0212201591511936</v>
      </c>
      <c r="FZ69" s="133">
        <v>84.1</v>
      </c>
      <c r="GA69" s="129">
        <v>15.6</v>
      </c>
      <c r="GB69" s="238">
        <v>4.7</v>
      </c>
      <c r="GC69" s="238">
        <v>2</v>
      </c>
      <c r="GD69" s="238">
        <v>108.6</v>
      </c>
      <c r="GE69" s="238">
        <v>64.099999999999994</v>
      </c>
      <c r="GF69" s="238">
        <v>20.3</v>
      </c>
      <c r="GG69" s="133">
        <v>0</v>
      </c>
      <c r="GH69" s="133">
        <v>2</v>
      </c>
      <c r="GI69" s="133">
        <v>1</v>
      </c>
      <c r="GJ69" s="133">
        <v>0</v>
      </c>
      <c r="GK69" s="231">
        <v>22</v>
      </c>
      <c r="GL69" s="133">
        <v>0</v>
      </c>
      <c r="GM69" s="133">
        <v>0</v>
      </c>
      <c r="GN69" s="133">
        <v>0</v>
      </c>
      <c r="GO69" s="133">
        <v>0</v>
      </c>
      <c r="GP69" s="61">
        <v>78</v>
      </c>
      <c r="GQ69" s="106">
        <v>38.509666101825459</v>
      </c>
      <c r="GR69" s="111">
        <v>0.36690647482014382</v>
      </c>
      <c r="GS69" s="61">
        <v>0</v>
      </c>
      <c r="GT69" s="111">
        <v>0.5</v>
      </c>
      <c r="GU69" s="62">
        <v>0</v>
      </c>
      <c r="GV69" s="106">
        <v>16.8</v>
      </c>
      <c r="GW69" s="61">
        <v>0</v>
      </c>
      <c r="GX69" s="106">
        <v>29</v>
      </c>
      <c r="GY69" s="61">
        <v>0</v>
      </c>
      <c r="GZ69" s="745">
        <v>27</v>
      </c>
      <c r="HA69" s="133">
        <v>12</v>
      </c>
      <c r="HB69" s="133">
        <v>0.45</v>
      </c>
      <c r="HC69" s="144">
        <v>1</v>
      </c>
      <c r="HD69" s="236">
        <v>121.741016</v>
      </c>
      <c r="HE69" s="236">
        <v>127.82806600000001</v>
      </c>
      <c r="HF69" s="144">
        <v>61.873339000000001</v>
      </c>
      <c r="HG69" s="236">
        <v>194.45666299999999</v>
      </c>
      <c r="HH69" s="125">
        <v>94.123953999999998</v>
      </c>
      <c r="HI69" s="236">
        <v>79.745924000000002</v>
      </c>
      <c r="HJ69" s="144">
        <v>38.599868999999998</v>
      </c>
      <c r="HK69" s="236">
        <v>114.710739</v>
      </c>
      <c r="HL69" s="144">
        <v>55.524084999999999</v>
      </c>
      <c r="HM69" s="236">
        <v>58.990386999999998</v>
      </c>
      <c r="HN69" s="144">
        <v>8.7180160000000004</v>
      </c>
      <c r="HO69" s="144">
        <v>4.21983</v>
      </c>
      <c r="HP69" s="236">
        <v>164.24756300000001</v>
      </c>
      <c r="HQ69" s="144">
        <v>79.501672999999997</v>
      </c>
      <c r="HR69" s="236">
        <v>92.940280999999999</v>
      </c>
      <c r="HS69" s="144">
        <v>44.986407999999997</v>
      </c>
      <c r="HT69" s="236">
        <v>71.307282999999998</v>
      </c>
      <c r="HU69" s="144">
        <v>34.515265999999997</v>
      </c>
      <c r="HV69" s="236">
        <v>43.414515000000002</v>
      </c>
      <c r="HW69" s="144">
        <v>1</v>
      </c>
      <c r="HX69" s="237">
        <v>0.65736017489922682</v>
      </c>
      <c r="HY69" s="238">
        <v>38.200000000000003</v>
      </c>
      <c r="HZ69" s="237">
        <v>7</v>
      </c>
      <c r="IA69" s="237">
        <v>30.4</v>
      </c>
      <c r="IB69" s="237">
        <v>6.5</v>
      </c>
      <c r="IC69" s="237">
        <v>28.3</v>
      </c>
      <c r="ID69" s="237">
        <v>5.6</v>
      </c>
      <c r="IE69" s="237">
        <v>138.91120761904762</v>
      </c>
      <c r="IF69" s="237">
        <v>68.582361836036881</v>
      </c>
      <c r="IG69" s="133"/>
      <c r="IH69" s="161">
        <v>0.4</v>
      </c>
      <c r="II69" s="61">
        <v>1214</v>
      </c>
      <c r="IJ69" s="61">
        <v>987</v>
      </c>
      <c r="IK69" s="61">
        <v>1112</v>
      </c>
      <c r="IL69" s="61">
        <v>1142</v>
      </c>
      <c r="IM69" s="61">
        <v>1108</v>
      </c>
      <c r="IN69" s="61">
        <v>1229</v>
      </c>
      <c r="IO69" s="61"/>
      <c r="IP69" s="106">
        <v>1132</v>
      </c>
      <c r="IQ69" s="61">
        <v>1734</v>
      </c>
      <c r="IR69" s="61">
        <v>341</v>
      </c>
      <c r="IS69" s="61">
        <v>371</v>
      </c>
      <c r="IT69" s="61">
        <v>348</v>
      </c>
      <c r="IU69" s="61">
        <v>306</v>
      </c>
      <c r="IV69" s="61">
        <v>333</v>
      </c>
      <c r="IW69" s="61">
        <v>309</v>
      </c>
      <c r="IX69" s="61"/>
      <c r="IY69" s="106">
        <v>334.66666666666669</v>
      </c>
      <c r="IZ69" s="61">
        <v>190</v>
      </c>
      <c r="JA69" s="240">
        <v>26.945589180654483</v>
      </c>
      <c r="JB69" s="241">
        <v>0</v>
      </c>
      <c r="JC69" s="90">
        <v>1</v>
      </c>
      <c r="JD69" s="280">
        <v>0</v>
      </c>
      <c r="JE69" s="70">
        <v>0</v>
      </c>
      <c r="JF69" s="70"/>
      <c r="JG69" s="90">
        <v>0</v>
      </c>
      <c r="JH69" s="90">
        <v>0</v>
      </c>
      <c r="JI69" s="90">
        <v>0</v>
      </c>
      <c r="JJ69" s="90"/>
      <c r="JK69" s="61"/>
      <c r="JL69" s="283"/>
      <c r="JM69" s="198">
        <v>69</v>
      </c>
      <c r="JN69" s="244">
        <v>42093</v>
      </c>
      <c r="JO69" s="69">
        <v>43154</v>
      </c>
      <c r="JP69" s="201">
        <v>0</v>
      </c>
      <c r="JQ69" s="69">
        <v>43154</v>
      </c>
      <c r="JR69" s="245">
        <v>34</v>
      </c>
      <c r="JS69" s="243">
        <v>0</v>
      </c>
      <c r="JT69" s="69">
        <v>43154</v>
      </c>
      <c r="JU69" s="245">
        <v>34</v>
      </c>
      <c r="JV69" s="243">
        <v>0</v>
      </c>
      <c r="JW69" s="246">
        <v>43154</v>
      </c>
      <c r="JX69" s="245">
        <v>34</v>
      </c>
      <c r="JY69" s="245">
        <v>34</v>
      </c>
      <c r="JZ69" s="245">
        <v>1061</v>
      </c>
      <c r="KA69" s="247"/>
      <c r="KB69" s="245"/>
      <c r="KC69" s="248"/>
      <c r="KD69" s="63">
        <v>0</v>
      </c>
      <c r="KE69" s="263">
        <v>1</v>
      </c>
      <c r="KF69" s="263" t="s">
        <v>390</v>
      </c>
      <c r="KG69" s="250">
        <v>163.52000000000001</v>
      </c>
      <c r="KH69" s="250">
        <v>82.78</v>
      </c>
      <c r="KI69" s="250">
        <v>49.64</v>
      </c>
      <c r="KJ69" s="251">
        <v>-17.100000000000001</v>
      </c>
      <c r="KK69" s="250">
        <v>-15.03</v>
      </c>
      <c r="KL69" s="250">
        <v>50.4</v>
      </c>
      <c r="KM69" s="250">
        <v>24.6</v>
      </c>
      <c r="KN69" s="250">
        <v>4.5999999999999996</v>
      </c>
      <c r="KO69" s="250"/>
      <c r="KP69" s="250">
        <v>0</v>
      </c>
      <c r="KQ69" s="92"/>
      <c r="KR69" s="93">
        <v>0.36690647482014382</v>
      </c>
      <c r="KS69" s="264">
        <v>50</v>
      </c>
      <c r="KT69" s="265">
        <v>44.65</v>
      </c>
      <c r="KU69" s="264">
        <v>-23.11</v>
      </c>
      <c r="KV69" s="265">
        <v>-31.2</v>
      </c>
      <c r="KW69" s="265">
        <v>-28.5</v>
      </c>
      <c r="KX69" s="265">
        <v>261</v>
      </c>
      <c r="KY69" s="265">
        <v>-19.399999999999999</v>
      </c>
      <c r="KZ69" s="265">
        <v>-16.3</v>
      </c>
      <c r="LA69" s="265">
        <v>241</v>
      </c>
      <c r="LB69" s="265">
        <v>-25.2</v>
      </c>
      <c r="LC69" s="265">
        <v>-22.4</v>
      </c>
      <c r="LD69" s="265">
        <v>241</v>
      </c>
      <c r="LE69" s="118">
        <v>42132</v>
      </c>
      <c r="LF69" s="454">
        <v>0</v>
      </c>
      <c r="LG69" s="454"/>
      <c r="LH69" s="455">
        <v>50</v>
      </c>
      <c r="LI69" s="455">
        <v>45.84</v>
      </c>
      <c r="LJ69" s="455">
        <v>-27.48</v>
      </c>
      <c r="LK69" s="455">
        <v>-31.2</v>
      </c>
      <c r="LL69" s="455">
        <v>-31.2</v>
      </c>
      <c r="LM69" s="455">
        <v>341</v>
      </c>
      <c r="LN69" s="455">
        <v>-21.4</v>
      </c>
      <c r="LO69" s="455">
        <v>-19.899999999999999</v>
      </c>
      <c r="LP69" s="455">
        <v>301</v>
      </c>
      <c r="LQ69" s="455">
        <v>-26.1</v>
      </c>
      <c r="LR69" s="455">
        <v>-25.5</v>
      </c>
      <c r="LS69" s="455">
        <v>301</v>
      </c>
      <c r="LT69" s="500">
        <v>44.6</v>
      </c>
      <c r="LU69" s="693">
        <v>-27.22</v>
      </c>
      <c r="LV69" s="500">
        <v>0</v>
      </c>
      <c r="LW69" s="500">
        <v>0</v>
      </c>
      <c r="LX69" s="500">
        <v>-6.1</v>
      </c>
      <c r="LY69" s="500">
        <v>3</v>
      </c>
      <c r="LZ69" s="690">
        <v>55</v>
      </c>
      <c r="MA69" s="455">
        <v>55</v>
      </c>
      <c r="MC69" s="253"/>
      <c r="MD69" s="274"/>
      <c r="ME69" s="581">
        <v>69</v>
      </c>
      <c r="MF69" s="135">
        <v>42088</v>
      </c>
      <c r="MI69" s="584">
        <v>81.340599999999995</v>
      </c>
      <c r="MQ69" s="135"/>
      <c r="MR69" s="585"/>
      <c r="MS69" s="585"/>
      <c r="MT69" s="133">
        <v>0</v>
      </c>
      <c r="MU69" s="585"/>
      <c r="MV69" s="585"/>
      <c r="MW69" s="585"/>
      <c r="MX69" s="585"/>
      <c r="MY69" s="585"/>
      <c r="MZ69" s="238">
        <v>4770</v>
      </c>
      <c r="NA69" s="585"/>
      <c r="NB69" s="238">
        <v>5</v>
      </c>
      <c r="ND69" s="876">
        <v>69</v>
      </c>
      <c r="NE69" s="877">
        <v>8.2753795962536199</v>
      </c>
      <c r="NF69" s="877">
        <v>7.81044310384517</v>
      </c>
      <c r="NG69" s="877">
        <v>5.1723274916576196</v>
      </c>
      <c r="NH69" s="877">
        <v>2.52606881166759</v>
      </c>
      <c r="NI69" s="877">
        <v>7.1602748314085902</v>
      </c>
      <c r="NJ69" s="877">
        <v>6.8563632750692003</v>
      </c>
      <c r="NK69" s="877">
        <v>9.2410536165078998</v>
      </c>
      <c r="NL69" s="877">
        <v>7.5451189300094397</v>
      </c>
      <c r="NM69" s="877">
        <v>6.4170085867887803</v>
      </c>
      <c r="NN69" s="877">
        <v>1.8599695482210299</v>
      </c>
      <c r="NO69" s="877">
        <v>6.4180212412811404</v>
      </c>
      <c r="NP69" s="877">
        <v>6.9804823555382596</v>
      </c>
      <c r="NQ69" s="877">
        <v>7.7715554952227199</v>
      </c>
      <c r="NR69" s="877">
        <v>4.45746296464855</v>
      </c>
      <c r="NS69" s="877">
        <v>6.04679660957376</v>
      </c>
      <c r="NT69" s="877">
        <v>8.3626013875311305</v>
      </c>
      <c r="NU69" s="877">
        <v>6.3724297923340902</v>
      </c>
      <c r="NV69" s="877">
        <v>7.0003380920316003</v>
      </c>
      <c r="NW69" s="877">
        <v>5.9380504995340404</v>
      </c>
      <c r="NX69" s="877">
        <v>5.97338167497138</v>
      </c>
      <c r="NY69" s="877">
        <v>8.2567748028046406</v>
      </c>
      <c r="NZ69" s="877">
        <v>-1.9378782880922001</v>
      </c>
      <c r="OA69" s="877">
        <v>10.359859350287801</v>
      </c>
      <c r="OB69" s="877">
        <v>0.89530262133330696</v>
      </c>
      <c r="OC69" s="877">
        <v>5.56193705962243</v>
      </c>
      <c r="OD69" s="877">
        <v>6.5245025374491599</v>
      </c>
      <c r="OE69" s="877">
        <v>3.7344386661371698</v>
      </c>
      <c r="OF69" s="877">
        <v>9.97780938701219</v>
      </c>
      <c r="OG69" s="877">
        <v>2.84398384404833</v>
      </c>
      <c r="OH69" s="877">
        <v>5.7535510546006501</v>
      </c>
      <c r="OI69" s="877">
        <v>4.0470148195175897</v>
      </c>
      <c r="OJ69" s="877">
        <v>4.2242583324115301</v>
      </c>
      <c r="OK69" s="877">
        <v>7.4998153477146401</v>
      </c>
      <c r="OL69" s="877">
        <v>9.4645567289545198</v>
      </c>
    </row>
    <row r="70" spans="1:402" s="221" customFormat="1" x14ac:dyDescent="0.25">
      <c r="A70" s="221">
        <v>69</v>
      </c>
      <c r="B70" s="274">
        <v>0</v>
      </c>
      <c r="C70" s="221">
        <v>1</v>
      </c>
      <c r="D70" s="206">
        <v>2</v>
      </c>
      <c r="E70" s="267">
        <v>70</v>
      </c>
      <c r="F70" s="880">
        <v>70</v>
      </c>
      <c r="G70" s="883"/>
      <c r="H70" s="167" t="s">
        <v>658</v>
      </c>
      <c r="I70" s="644" t="s">
        <v>753</v>
      </c>
      <c r="J70" s="284">
        <v>15457</v>
      </c>
      <c r="K70" s="256">
        <v>73</v>
      </c>
      <c r="L70" s="342">
        <v>99</v>
      </c>
      <c r="M70" s="342">
        <v>152</v>
      </c>
      <c r="N70" s="342">
        <v>42.849722991689752</v>
      </c>
      <c r="O70" s="210">
        <v>1.933516500314427</v>
      </c>
      <c r="P70" s="208">
        <v>1</v>
      </c>
      <c r="Q70" s="61">
        <v>185</v>
      </c>
      <c r="R70" s="61">
        <v>100</v>
      </c>
      <c r="S70" s="61">
        <v>0</v>
      </c>
      <c r="T70" s="62">
        <v>3</v>
      </c>
      <c r="U70" s="331">
        <v>0</v>
      </c>
      <c r="V70" s="331"/>
      <c r="W70" s="114">
        <v>1</v>
      </c>
      <c r="X70" s="335">
        <v>0</v>
      </c>
      <c r="Y70" s="114">
        <v>0</v>
      </c>
      <c r="Z70" s="114">
        <v>0</v>
      </c>
      <c r="AA70" s="329">
        <v>0</v>
      </c>
      <c r="AB70" s="328">
        <v>0</v>
      </c>
      <c r="AC70" s="61"/>
      <c r="AD70" s="61"/>
      <c r="AE70" s="61"/>
      <c r="AF70" s="592"/>
      <c r="AG70" s="602">
        <v>0.91</v>
      </c>
      <c r="AH70" s="603">
        <v>61</v>
      </c>
      <c r="AI70" s="603">
        <v>1</v>
      </c>
      <c r="AJ70" s="602">
        <v>13.3</v>
      </c>
      <c r="AK70" s="603">
        <v>40</v>
      </c>
      <c r="AL70" s="603"/>
      <c r="AM70" s="605">
        <v>526.6</v>
      </c>
      <c r="AN70" s="214">
        <v>6.2664412470622093</v>
      </c>
      <c r="AO70" s="212"/>
      <c r="AP70" s="212"/>
      <c r="AQ70" s="212"/>
      <c r="AR70" s="212"/>
      <c r="AS70" s="215">
        <v>0.44</v>
      </c>
      <c r="AT70" s="212"/>
      <c r="AU70" s="556">
        <v>42268</v>
      </c>
      <c r="AV70" s="557">
        <v>42095</v>
      </c>
      <c r="AW70" s="211">
        <v>0.91</v>
      </c>
      <c r="AX70" s="211">
        <v>59</v>
      </c>
      <c r="AY70" s="211">
        <v>7.3</v>
      </c>
      <c r="AZ70" s="602">
        <v>142</v>
      </c>
      <c r="BA70" s="558">
        <v>42268</v>
      </c>
      <c r="BB70" s="65">
        <v>31.37</v>
      </c>
      <c r="BC70" s="217"/>
      <c r="BD70" s="66">
        <v>31.37</v>
      </c>
      <c r="BE70" s="218">
        <v>71.496293404219003</v>
      </c>
      <c r="BF70" s="66">
        <v>83.06</v>
      </c>
      <c r="BG70" s="68">
        <v>1.4965145186977451</v>
      </c>
      <c r="BH70" s="219">
        <v>1.4965145186977451</v>
      </c>
      <c r="BI70" s="219">
        <v>1.8542835271742135</v>
      </c>
      <c r="BJ70" s="219">
        <v>1.9193919267738593</v>
      </c>
      <c r="BK70" s="66">
        <v>2.68</v>
      </c>
      <c r="BL70" s="66">
        <v>1.1000000000000001</v>
      </c>
      <c r="BM70" s="66">
        <v>59</v>
      </c>
      <c r="BN70" s="66">
        <v>1.17</v>
      </c>
      <c r="BO70" s="571">
        <v>448.6</v>
      </c>
      <c r="BP70" s="66">
        <v>40</v>
      </c>
      <c r="BQ70" s="66">
        <v>428</v>
      </c>
      <c r="BR70" s="66">
        <v>18</v>
      </c>
      <c r="BS70" s="66">
        <v>8</v>
      </c>
      <c r="BT70" s="61" t="s">
        <v>754</v>
      </c>
      <c r="BU70" s="61" t="s">
        <v>23</v>
      </c>
      <c r="BV70" s="61">
        <v>0</v>
      </c>
      <c r="BW70" s="61">
        <v>1</v>
      </c>
      <c r="BX70" s="61"/>
      <c r="BY70" s="61">
        <v>0</v>
      </c>
      <c r="BZ70" s="61"/>
      <c r="CA70" s="61"/>
      <c r="CB70" s="61"/>
      <c r="CC70" s="208">
        <v>0</v>
      </c>
      <c r="CD70" s="220">
        <v>1</v>
      </c>
      <c r="CE70" s="220">
        <v>0</v>
      </c>
      <c r="CF70" s="220">
        <v>1</v>
      </c>
      <c r="CG70" s="220">
        <v>1</v>
      </c>
      <c r="CH70" s="220">
        <v>1</v>
      </c>
      <c r="CI70" s="220">
        <v>0</v>
      </c>
      <c r="CJ70" s="114">
        <v>1</v>
      </c>
      <c r="CK70" s="114">
        <v>0</v>
      </c>
      <c r="CL70" s="114">
        <v>1</v>
      </c>
      <c r="CM70" s="114">
        <v>0</v>
      </c>
      <c r="CN70" s="114">
        <v>1</v>
      </c>
      <c r="CO70" s="114">
        <v>0</v>
      </c>
      <c r="CP70" s="326">
        <v>0</v>
      </c>
      <c r="CQ70" s="326">
        <v>0</v>
      </c>
      <c r="CR70" s="326">
        <v>0</v>
      </c>
      <c r="CS70" s="326">
        <v>0</v>
      </c>
      <c r="CT70" s="326">
        <v>0</v>
      </c>
      <c r="CU70" s="326">
        <v>0</v>
      </c>
      <c r="CV70" s="299"/>
      <c r="CW70" s="299"/>
      <c r="CX70" s="299"/>
      <c r="CY70" s="299"/>
      <c r="DE70" s="61">
        <v>0</v>
      </c>
      <c r="DF70" s="90">
        <v>0</v>
      </c>
      <c r="DG70" s="61"/>
      <c r="DH70" s="61"/>
      <c r="DI70" s="61"/>
      <c r="DJ70" s="90">
        <v>1</v>
      </c>
      <c r="DK70" s="90">
        <v>0</v>
      </c>
      <c r="DL70" s="90"/>
      <c r="DM70" s="61" t="s">
        <v>253</v>
      </c>
      <c r="DN70" s="254">
        <v>0</v>
      </c>
      <c r="DO70" s="208">
        <v>0</v>
      </c>
      <c r="DP70" s="208">
        <v>0</v>
      </c>
      <c r="DQ70" s="208">
        <v>0</v>
      </c>
      <c r="DR70" s="208">
        <v>0</v>
      </c>
      <c r="DS70" s="212">
        <v>1</v>
      </c>
      <c r="DT70" s="208" t="s">
        <v>576</v>
      </c>
      <c r="DU70" s="208">
        <v>0</v>
      </c>
      <c r="DV70" s="208">
        <v>0</v>
      </c>
      <c r="DW70" s="208">
        <v>0</v>
      </c>
      <c r="DX70" s="208">
        <v>0</v>
      </c>
      <c r="DY70" s="206">
        <v>0</v>
      </c>
      <c r="EB70" s="223">
        <v>1</v>
      </c>
      <c r="EC70" s="223">
        <v>1</v>
      </c>
      <c r="ED70" s="223"/>
      <c r="EE70" s="223"/>
      <c r="EG70" s="258">
        <v>42095</v>
      </c>
      <c r="EH70" s="133">
        <v>1.1599999999999999</v>
      </c>
      <c r="EI70" s="225">
        <v>72</v>
      </c>
      <c r="EJ70" s="225">
        <v>72</v>
      </c>
      <c r="EK70" s="225">
        <v>77</v>
      </c>
      <c r="EL70" s="225">
        <v>90</v>
      </c>
      <c r="EM70" s="225">
        <v>74</v>
      </c>
      <c r="EN70" s="133" t="s">
        <v>544</v>
      </c>
      <c r="EO70" s="267">
        <v>70</v>
      </c>
      <c r="EP70" s="135">
        <v>42268</v>
      </c>
      <c r="EQ70" s="136" t="s">
        <v>383</v>
      </c>
      <c r="ER70" s="61">
        <v>185</v>
      </c>
      <c r="ES70" s="61">
        <v>100</v>
      </c>
      <c r="ET70" s="61">
        <v>95</v>
      </c>
      <c r="EU70" s="61">
        <v>0</v>
      </c>
      <c r="EV70" s="61"/>
      <c r="EW70" s="61">
        <v>12</v>
      </c>
      <c r="EX70" s="61">
        <v>9</v>
      </c>
      <c r="EY70" s="61">
        <v>41</v>
      </c>
      <c r="EZ70" s="61">
        <v>22</v>
      </c>
      <c r="FA70" s="61">
        <v>15</v>
      </c>
      <c r="FB70" s="61">
        <v>22</v>
      </c>
      <c r="FC70" s="61">
        <v>38</v>
      </c>
      <c r="FD70" s="61">
        <v>20</v>
      </c>
      <c r="FE70" s="61">
        <v>27</v>
      </c>
      <c r="FF70" s="61">
        <v>60</v>
      </c>
      <c r="FG70" s="61">
        <v>250</v>
      </c>
      <c r="FH70" s="91">
        <v>60</v>
      </c>
      <c r="FI70" s="91">
        <v>250</v>
      </c>
      <c r="FJ70" s="227">
        <v>28.049999999999997</v>
      </c>
      <c r="FK70" s="227">
        <v>14.507246250775996</v>
      </c>
      <c r="FL70" s="228">
        <v>79.25</v>
      </c>
      <c r="FM70" s="228">
        <v>31.1</v>
      </c>
      <c r="FN70" s="228">
        <v>40.987496091764626</v>
      </c>
      <c r="FO70" s="228">
        <v>16.084683008881768</v>
      </c>
      <c r="FP70" s="228">
        <v>60.75709779179811</v>
      </c>
      <c r="FQ70" s="228"/>
      <c r="FR70" s="193">
        <v>0</v>
      </c>
      <c r="FS70" s="230">
        <v>74</v>
      </c>
      <c r="FT70" s="230">
        <v>104</v>
      </c>
      <c r="FU70" s="230">
        <v>110</v>
      </c>
      <c r="FV70" s="229">
        <v>3.8</v>
      </c>
      <c r="FW70" s="229">
        <v>4.8</v>
      </c>
      <c r="FX70" s="229">
        <v>19.473684210526315</v>
      </c>
      <c r="FY70" s="229">
        <v>0.71153846153846156</v>
      </c>
      <c r="FZ70" s="133">
        <v>37.299999999999997</v>
      </c>
      <c r="GA70" s="129">
        <v>18.2</v>
      </c>
      <c r="GB70" s="238">
        <v>11.9</v>
      </c>
      <c r="GC70" s="238">
        <v>6.5</v>
      </c>
      <c r="GD70" s="238">
        <v>172.5</v>
      </c>
      <c r="GE70" s="238">
        <v>120.1</v>
      </c>
      <c r="GF70" s="238">
        <v>35.799999999999997</v>
      </c>
      <c r="GG70" s="133">
        <v>1</v>
      </c>
      <c r="GH70" s="133">
        <v>1</v>
      </c>
      <c r="GI70" s="133">
        <v>1</v>
      </c>
      <c r="GJ70" s="133">
        <v>1</v>
      </c>
      <c r="GK70" s="231">
        <v>45</v>
      </c>
      <c r="GL70" s="133">
        <v>1</v>
      </c>
      <c r="GM70" s="133">
        <v>0</v>
      </c>
      <c r="GN70" s="133">
        <v>0</v>
      </c>
      <c r="GO70" s="133">
        <v>0</v>
      </c>
      <c r="GP70" s="61">
        <v>33.049999999999997</v>
      </c>
      <c r="GQ70" s="106">
        <v>17.093208149310044</v>
      </c>
      <c r="GR70" s="111">
        <v>0.54106280193236711</v>
      </c>
      <c r="GS70" s="61">
        <v>0</v>
      </c>
      <c r="GT70" s="111">
        <v>0.37931034482758619</v>
      </c>
      <c r="GU70" s="62">
        <v>0</v>
      </c>
      <c r="GV70" s="106">
        <v>16.95</v>
      </c>
      <c r="GW70" s="61">
        <v>0</v>
      </c>
      <c r="GX70" s="106">
        <v>23</v>
      </c>
      <c r="GY70" s="61">
        <v>0</v>
      </c>
      <c r="GZ70" s="745">
        <v>50</v>
      </c>
      <c r="HA70" s="133">
        <v>9</v>
      </c>
      <c r="HB70" s="133">
        <v>0.62</v>
      </c>
      <c r="HC70" s="144">
        <v>1</v>
      </c>
      <c r="HD70" s="236">
        <v>89.897278999999997</v>
      </c>
      <c r="HE70" s="236">
        <v>94.392143000000004</v>
      </c>
      <c r="HF70" s="144">
        <v>46.310549000000002</v>
      </c>
      <c r="HG70" s="236">
        <v>94.74682</v>
      </c>
      <c r="HH70" s="125">
        <v>46.484560000000002</v>
      </c>
      <c r="HI70" s="236">
        <v>32.904328</v>
      </c>
      <c r="HJ70" s="144">
        <v>16.143478000000002</v>
      </c>
      <c r="HK70" s="236">
        <v>61.842492</v>
      </c>
      <c r="HL70" s="144">
        <v>30.341082</v>
      </c>
      <c r="HM70" s="236">
        <v>65.271310999999997</v>
      </c>
      <c r="HN70" s="144">
        <v>5.6895090000000001</v>
      </c>
      <c r="HO70" s="144">
        <v>2.7913800000000002</v>
      </c>
      <c r="HP70" s="236">
        <v>95.783007999999995</v>
      </c>
      <c r="HQ70" s="144">
        <v>46.992933000000001</v>
      </c>
      <c r="HR70" s="236">
        <v>30.541891</v>
      </c>
      <c r="HS70" s="144">
        <v>14.984422</v>
      </c>
      <c r="HT70" s="236">
        <v>65.241117000000003</v>
      </c>
      <c r="HU70" s="144">
        <v>32.008510999999999</v>
      </c>
      <c r="HV70" s="236">
        <v>68.113455999999999</v>
      </c>
      <c r="HW70" s="144">
        <v>0</v>
      </c>
      <c r="HX70" s="237">
        <v>0.99625658148737872</v>
      </c>
      <c r="HY70" s="238">
        <v>19.5</v>
      </c>
      <c r="HZ70" s="237">
        <v>5.4</v>
      </c>
      <c r="IA70" s="237">
        <v>16.399999999999999</v>
      </c>
      <c r="IB70" s="237">
        <v>4.8</v>
      </c>
      <c r="IC70" s="237">
        <v>15.3</v>
      </c>
      <c r="ID70" s="237">
        <v>4.3</v>
      </c>
      <c r="IE70" s="237">
        <v>49.588740740740732</v>
      </c>
      <c r="IF70" s="237">
        <v>25.646918830367699</v>
      </c>
      <c r="IG70" s="133"/>
      <c r="IH70" s="161">
        <v>0.4</v>
      </c>
      <c r="II70" s="61">
        <v>1208</v>
      </c>
      <c r="IJ70" s="61">
        <v>1211</v>
      </c>
      <c r="IK70" s="61">
        <v>1085</v>
      </c>
      <c r="IL70" s="61">
        <v>1042</v>
      </c>
      <c r="IM70" s="61">
        <v>1156</v>
      </c>
      <c r="IN70" s="61">
        <v>1154</v>
      </c>
      <c r="IO70" s="61"/>
      <c r="IP70" s="106">
        <v>1142.6666666666667</v>
      </c>
      <c r="IQ70" s="61">
        <v>1496</v>
      </c>
      <c r="IR70" s="61"/>
      <c r="IS70" s="61">
        <v>316</v>
      </c>
      <c r="IT70" s="61"/>
      <c r="IU70" s="61">
        <v>337</v>
      </c>
      <c r="IV70" s="61">
        <v>314</v>
      </c>
      <c r="IW70" s="61">
        <v>321</v>
      </c>
      <c r="IX70" s="61"/>
      <c r="IY70" s="106">
        <v>322</v>
      </c>
      <c r="IZ70" s="61">
        <v>191</v>
      </c>
      <c r="JA70" s="240">
        <v>29.301986446350082</v>
      </c>
      <c r="JB70" s="241">
        <v>0</v>
      </c>
      <c r="JC70" s="90">
        <v>1</v>
      </c>
      <c r="JD70" s="261">
        <v>1</v>
      </c>
      <c r="JE70" s="261">
        <v>0</v>
      </c>
      <c r="JF70" s="261"/>
      <c r="JG70" s="90">
        <v>0</v>
      </c>
      <c r="JH70" s="90">
        <v>2</v>
      </c>
      <c r="JI70" s="90">
        <v>2</v>
      </c>
      <c r="JJ70" s="90"/>
      <c r="JK70" s="61" t="s">
        <v>253</v>
      </c>
      <c r="JL70" s="283"/>
      <c r="JM70" s="198">
        <v>70</v>
      </c>
      <c r="JN70" s="244">
        <v>42268</v>
      </c>
      <c r="JO70" s="69">
        <v>43269</v>
      </c>
      <c r="JP70" s="201">
        <v>0</v>
      </c>
      <c r="JQ70" s="69">
        <v>43269</v>
      </c>
      <c r="JR70" s="245">
        <v>32</v>
      </c>
      <c r="JS70" s="243">
        <v>0</v>
      </c>
      <c r="JT70" s="69">
        <v>43269</v>
      </c>
      <c r="JU70" s="245">
        <v>32</v>
      </c>
      <c r="JV70" s="243">
        <v>0</v>
      </c>
      <c r="JW70" s="246">
        <v>43269</v>
      </c>
      <c r="JX70" s="245">
        <v>32</v>
      </c>
      <c r="JY70" s="245">
        <v>32</v>
      </c>
      <c r="JZ70" s="245">
        <v>1001</v>
      </c>
      <c r="KA70" s="247"/>
      <c r="KB70" s="245"/>
      <c r="KC70" s="248"/>
      <c r="KD70" s="63">
        <v>0</v>
      </c>
      <c r="KE70" s="263">
        <v>1</v>
      </c>
      <c r="KF70" s="263" t="s">
        <v>390</v>
      </c>
      <c r="KG70" s="250">
        <v>80.599999999999994</v>
      </c>
      <c r="KH70" s="250">
        <v>43.6</v>
      </c>
      <c r="KI70" s="250">
        <v>45.8</v>
      </c>
      <c r="KJ70" s="251">
        <v>-15.9</v>
      </c>
      <c r="KK70" s="250">
        <v>-13.4</v>
      </c>
      <c r="KL70" s="250">
        <v>55.17</v>
      </c>
      <c r="KM70" s="250">
        <v>15.1</v>
      </c>
      <c r="KN70" s="250">
        <v>3.5</v>
      </c>
      <c r="KO70" s="250"/>
      <c r="KP70" s="250">
        <v>0</v>
      </c>
      <c r="KQ70" s="92"/>
      <c r="KR70" s="93">
        <v>0.54106280193236711</v>
      </c>
      <c r="KS70" s="264">
        <v>64</v>
      </c>
      <c r="KT70" s="265">
        <v>54.02</v>
      </c>
      <c r="KU70" s="264">
        <v>-26.07</v>
      </c>
      <c r="KV70" s="265">
        <v>-26.6</v>
      </c>
      <c r="KW70" s="265">
        <v>-25.5</v>
      </c>
      <c r="KX70" s="265">
        <v>272</v>
      </c>
      <c r="KY70" s="265">
        <v>-21.2</v>
      </c>
      <c r="KZ70" s="265">
        <v>-20.5</v>
      </c>
      <c r="LA70" s="265">
        <v>272</v>
      </c>
      <c r="LB70" s="265">
        <v>-23.9</v>
      </c>
      <c r="LC70" s="265">
        <v>-23</v>
      </c>
      <c r="LD70" s="265">
        <v>272</v>
      </c>
      <c r="LE70" s="118">
        <v>42268</v>
      </c>
      <c r="LF70" s="454">
        <v>0</v>
      </c>
      <c r="LG70" s="454"/>
      <c r="LH70" s="455">
        <v>64</v>
      </c>
      <c r="LI70" s="455">
        <v>55.78</v>
      </c>
      <c r="LJ70" s="455">
        <v>-30.6</v>
      </c>
      <c r="LK70" s="455">
        <v>-35</v>
      </c>
      <c r="LL70" s="455">
        <v>-33.799999999999997</v>
      </c>
      <c r="LM70" s="455">
        <v>320</v>
      </c>
      <c r="LN70" s="455">
        <v>-21.6</v>
      </c>
      <c r="LO70" s="455">
        <v>-21.2</v>
      </c>
      <c r="LP70" s="455">
        <v>432</v>
      </c>
      <c r="LQ70" s="455">
        <v>-28</v>
      </c>
      <c r="LR70" s="455">
        <v>-27.5</v>
      </c>
      <c r="LS70" s="455">
        <v>336</v>
      </c>
      <c r="LT70" s="500">
        <v>55.9</v>
      </c>
      <c r="LU70" s="693">
        <v>-28.58</v>
      </c>
      <c r="LV70" s="500">
        <v>-13.5</v>
      </c>
      <c r="LW70" s="500">
        <v>3</v>
      </c>
      <c r="LX70" s="500">
        <v>-14.7</v>
      </c>
      <c r="LY70" s="500">
        <v>2</v>
      </c>
      <c r="LZ70" s="690">
        <v>68.113455999999999</v>
      </c>
      <c r="MA70" s="455"/>
      <c r="MC70" s="253">
        <v>34</v>
      </c>
      <c r="MD70" s="274"/>
      <c r="ME70" s="581">
        <v>70</v>
      </c>
      <c r="MF70" s="135">
        <v>42095</v>
      </c>
      <c r="MI70" s="584">
        <v>58.655799999999999</v>
      </c>
      <c r="MQ70" s="135"/>
      <c r="MR70" s="585"/>
      <c r="MS70" s="585"/>
      <c r="MT70" s="133">
        <v>0</v>
      </c>
      <c r="MU70" s="585"/>
      <c r="MV70" s="585"/>
      <c r="MW70" s="585"/>
      <c r="MX70" s="585"/>
      <c r="MY70" s="585"/>
      <c r="MZ70" s="238">
        <v>526.6</v>
      </c>
      <c r="NA70" s="133">
        <v>34</v>
      </c>
      <c r="NB70" s="238">
        <v>6</v>
      </c>
      <c r="ND70" s="876">
        <v>70</v>
      </c>
      <c r="NE70" s="877">
        <v>8.89196592687275</v>
      </c>
      <c r="NF70" s="877">
        <v>7.9992108103357902</v>
      </c>
      <c r="NG70" s="877">
        <v>4.5879649888826801</v>
      </c>
      <c r="NH70" s="877">
        <v>0.81885056089543395</v>
      </c>
      <c r="NI70" s="877">
        <v>7.6415460290875199</v>
      </c>
      <c r="NJ70" s="877">
        <v>7.4826063081078598</v>
      </c>
      <c r="NK70" s="877">
        <v>8.6110247973073495</v>
      </c>
      <c r="NL70" s="877">
        <v>7.4791335330798496</v>
      </c>
      <c r="NM70" s="877">
        <v>6.0009014027415297</v>
      </c>
      <c r="NN70" s="877">
        <v>1.4541758931858</v>
      </c>
      <c r="NO70" s="877">
        <v>6.4237462291147702</v>
      </c>
      <c r="NP70" s="877">
        <v>6.8374387148563702</v>
      </c>
      <c r="NQ70" s="877">
        <v>7.7168537495746703</v>
      </c>
      <c r="NR70" s="877">
        <v>4.2218770810770296</v>
      </c>
      <c r="NS70" s="877">
        <v>6.1199786096548801</v>
      </c>
      <c r="NT70" s="877">
        <v>7.7330831318451203</v>
      </c>
      <c r="NU70" s="877">
        <v>6.2605902747310003</v>
      </c>
      <c r="NV70" s="877">
        <v>6.4073527511400403</v>
      </c>
      <c r="NW70" s="877">
        <v>5.8828875532249603</v>
      </c>
      <c r="NX70" s="877">
        <v>6.4287788913375898</v>
      </c>
      <c r="NY70" s="877">
        <v>8.0428084696494295</v>
      </c>
      <c r="NZ70" s="877">
        <v>-2.9146345659516501E-2</v>
      </c>
      <c r="OA70" s="877">
        <v>11.481108184900799</v>
      </c>
      <c r="OB70" s="877">
        <v>2.04614178164472</v>
      </c>
      <c r="OC70" s="877">
        <v>7.90080644290863</v>
      </c>
      <c r="OD70" s="877">
        <v>7.0394674382785301</v>
      </c>
      <c r="OE70" s="877">
        <v>5.2207168919989204</v>
      </c>
      <c r="OF70" s="877">
        <v>11.1237205075369</v>
      </c>
      <c r="OG70" s="877">
        <v>3.32048467801769</v>
      </c>
      <c r="OH70" s="877">
        <v>6.6948801927991903</v>
      </c>
      <c r="OI70" s="877">
        <v>4.42827641439251</v>
      </c>
      <c r="OJ70" s="877">
        <v>4.4288403147376902</v>
      </c>
      <c r="OK70" s="877">
        <v>7.9299527885681496</v>
      </c>
      <c r="OL70" s="877">
        <v>9.4349664032560394</v>
      </c>
    </row>
    <row r="71" spans="1:402" s="221" customFormat="1" x14ac:dyDescent="0.25">
      <c r="A71" s="274">
        <v>70</v>
      </c>
      <c r="B71" s="221">
        <v>0</v>
      </c>
      <c r="C71" s="221">
        <v>1</v>
      </c>
      <c r="D71" s="206">
        <v>2</v>
      </c>
      <c r="E71" s="274">
        <v>71</v>
      </c>
      <c r="F71" s="880">
        <v>71</v>
      </c>
      <c r="G71" s="883"/>
      <c r="H71" s="639" t="s">
        <v>755</v>
      </c>
      <c r="I71" s="644" t="s">
        <v>756</v>
      </c>
      <c r="J71" s="284">
        <v>15169</v>
      </c>
      <c r="K71" s="256">
        <v>74</v>
      </c>
      <c r="L71" s="342">
        <v>99</v>
      </c>
      <c r="M71" s="342">
        <v>165</v>
      </c>
      <c r="N71" s="342">
        <v>36.363636363636367</v>
      </c>
      <c r="O71" s="210">
        <v>2.0520462312484096</v>
      </c>
      <c r="P71" s="208">
        <v>1</v>
      </c>
      <c r="Q71" s="61">
        <v>150</v>
      </c>
      <c r="R71" s="61">
        <v>85</v>
      </c>
      <c r="S71" s="61">
        <v>1</v>
      </c>
      <c r="T71" s="62">
        <v>2</v>
      </c>
      <c r="U71" s="331">
        <v>1</v>
      </c>
      <c r="V71" s="331">
        <v>2</v>
      </c>
      <c r="W71" s="114">
        <v>1</v>
      </c>
      <c r="X71" s="335">
        <v>0</v>
      </c>
      <c r="Y71" s="114">
        <v>1</v>
      </c>
      <c r="Z71" s="114">
        <v>0</v>
      </c>
      <c r="AA71" s="329">
        <v>1</v>
      </c>
      <c r="AB71" s="328">
        <v>1</v>
      </c>
      <c r="AC71" s="61"/>
      <c r="AD71" s="133"/>
      <c r="AE71" s="61"/>
      <c r="AF71" s="592">
        <v>466</v>
      </c>
      <c r="AG71" s="602">
        <v>1.54</v>
      </c>
      <c r="AH71" s="603">
        <v>33</v>
      </c>
      <c r="AI71" s="603">
        <v>0</v>
      </c>
      <c r="AJ71" s="602">
        <v>12.1</v>
      </c>
      <c r="AK71" s="603">
        <v>37</v>
      </c>
      <c r="AL71" s="603"/>
      <c r="AM71" s="605">
        <v>1057</v>
      </c>
      <c r="AN71" s="214">
        <v>6.9631899858702377</v>
      </c>
      <c r="AO71" s="212">
        <v>138</v>
      </c>
      <c r="AP71" s="212">
        <v>79</v>
      </c>
      <c r="AQ71" s="212">
        <v>38</v>
      </c>
      <c r="AR71" s="212">
        <v>106</v>
      </c>
      <c r="AS71" s="215">
        <v>1.85</v>
      </c>
      <c r="AT71" s="212">
        <v>121</v>
      </c>
      <c r="AU71" s="556">
        <v>42312</v>
      </c>
      <c r="AV71" s="557">
        <v>42304</v>
      </c>
      <c r="AW71" s="211">
        <v>1.54</v>
      </c>
      <c r="AX71" s="211">
        <v>92</v>
      </c>
      <c r="AY71" s="211">
        <v>11.1</v>
      </c>
      <c r="AZ71" s="602">
        <v>142</v>
      </c>
      <c r="BA71" s="558">
        <v>42354</v>
      </c>
      <c r="BB71" s="65">
        <v>42.48</v>
      </c>
      <c r="BC71" s="217">
        <v>710</v>
      </c>
      <c r="BD71" s="66">
        <v>42.48</v>
      </c>
      <c r="BE71" s="218">
        <v>259.9701964564984</v>
      </c>
      <c r="BF71" s="66">
        <v>84.58</v>
      </c>
      <c r="BG71" s="68">
        <v>1.6281845080734125</v>
      </c>
      <c r="BH71" s="219">
        <v>1.6281845080734125</v>
      </c>
      <c r="BI71" s="219">
        <v>2.414923562369311</v>
      </c>
      <c r="BJ71" s="219">
        <v>1.9272676808108815</v>
      </c>
      <c r="BK71" s="66">
        <v>2.2599999999999998</v>
      </c>
      <c r="BL71" s="66">
        <v>1.0900000000000001</v>
      </c>
      <c r="BM71" s="66">
        <v>33</v>
      </c>
      <c r="BN71" s="66">
        <v>1.1000000000000001</v>
      </c>
      <c r="BO71" s="571">
        <v>603.70000000000005</v>
      </c>
      <c r="BP71" s="66">
        <v>104</v>
      </c>
      <c r="BQ71" s="66">
        <v>40</v>
      </c>
      <c r="BR71" s="66">
        <v>47</v>
      </c>
      <c r="BS71" s="66">
        <v>13</v>
      </c>
      <c r="BT71" s="69">
        <v>42243</v>
      </c>
      <c r="BU71" s="61" t="s">
        <v>458</v>
      </c>
      <c r="BV71" s="61">
        <v>0</v>
      </c>
      <c r="BW71" s="61">
        <v>1</v>
      </c>
      <c r="BX71" s="61" t="s">
        <v>711</v>
      </c>
      <c r="BY71" s="61">
        <v>0</v>
      </c>
      <c r="BZ71" s="61"/>
      <c r="CA71" s="61" t="s">
        <v>381</v>
      </c>
      <c r="CB71" s="61"/>
      <c r="CC71" s="208">
        <v>1</v>
      </c>
      <c r="CD71" s="220">
        <v>0</v>
      </c>
      <c r="CE71" s="220">
        <v>1</v>
      </c>
      <c r="CF71" s="220">
        <v>1</v>
      </c>
      <c r="CG71" s="220">
        <v>1</v>
      </c>
      <c r="CH71" s="220">
        <v>0</v>
      </c>
      <c r="CI71" s="220">
        <v>1</v>
      </c>
      <c r="CJ71" s="114">
        <v>1</v>
      </c>
      <c r="CK71" s="114">
        <v>0</v>
      </c>
      <c r="CL71" s="114">
        <v>1</v>
      </c>
      <c r="CM71" s="114">
        <v>1</v>
      </c>
      <c r="CN71" s="114">
        <v>1</v>
      </c>
      <c r="CO71" s="114">
        <v>0</v>
      </c>
      <c r="CP71" s="326">
        <v>1</v>
      </c>
      <c r="CQ71" s="326">
        <v>1</v>
      </c>
      <c r="CR71" s="326">
        <v>0</v>
      </c>
      <c r="CS71" s="326">
        <v>0</v>
      </c>
      <c r="CT71" s="326">
        <v>1</v>
      </c>
      <c r="CU71" s="326">
        <v>0</v>
      </c>
      <c r="CV71" s="299"/>
      <c r="CW71" s="299"/>
      <c r="CX71" s="299"/>
      <c r="CY71" s="299"/>
      <c r="DE71" s="61">
        <v>1</v>
      </c>
      <c r="DF71" s="90">
        <v>1</v>
      </c>
      <c r="DG71" s="69">
        <v>42569</v>
      </c>
      <c r="DH71" s="61">
        <v>0</v>
      </c>
      <c r="DI71" s="61" t="s">
        <v>676</v>
      </c>
      <c r="DJ71" s="90">
        <v>1</v>
      </c>
      <c r="DK71" s="90">
        <v>1</v>
      </c>
      <c r="DL71" s="90"/>
      <c r="DM71" s="61" t="s">
        <v>757</v>
      </c>
      <c r="DN71" s="254">
        <v>1</v>
      </c>
      <c r="DO71" s="208">
        <v>1</v>
      </c>
      <c r="DP71" s="208">
        <v>1</v>
      </c>
      <c r="DQ71" s="208">
        <v>1</v>
      </c>
      <c r="DR71" s="208">
        <v>6</v>
      </c>
      <c r="DS71" s="212">
        <v>1</v>
      </c>
      <c r="DT71" s="208">
        <v>6</v>
      </c>
      <c r="DU71" s="208">
        <v>0</v>
      </c>
      <c r="DV71" s="208">
        <v>0</v>
      </c>
      <c r="DW71" s="208">
        <v>0</v>
      </c>
      <c r="DX71" s="208">
        <v>0</v>
      </c>
      <c r="DY71" s="206">
        <v>1</v>
      </c>
      <c r="EB71" s="223">
        <v>1</v>
      </c>
      <c r="EC71" s="223">
        <v>2</v>
      </c>
      <c r="ED71" s="223">
        <v>39</v>
      </c>
      <c r="EE71" s="223"/>
      <c r="EG71" s="258">
        <v>42368</v>
      </c>
      <c r="EH71" s="133">
        <v>1.0900000000000001</v>
      </c>
      <c r="EI71" s="225">
        <v>54</v>
      </c>
      <c r="EJ71" s="225">
        <v>78</v>
      </c>
      <c r="EK71" s="225">
        <v>54</v>
      </c>
      <c r="EL71" s="225">
        <v>86</v>
      </c>
      <c r="EM71" s="225"/>
      <c r="EN71" s="133" t="s">
        <v>758</v>
      </c>
      <c r="EO71" s="222">
        <v>71</v>
      </c>
      <c r="EP71" s="135">
        <v>42312</v>
      </c>
      <c r="EQ71" s="133"/>
      <c r="ER71" s="61"/>
      <c r="ES71" s="61"/>
      <c r="ET71" s="61"/>
      <c r="EU71" s="133">
        <v>1</v>
      </c>
      <c r="EV71" s="133"/>
      <c r="EW71" s="133">
        <v>12</v>
      </c>
      <c r="EX71" s="133">
        <v>9.1999999999999993</v>
      </c>
      <c r="EY71" s="133">
        <v>55</v>
      </c>
      <c r="EZ71" s="133">
        <v>36</v>
      </c>
      <c r="FA71" s="133">
        <v>15</v>
      </c>
      <c r="FB71" s="133">
        <v>16</v>
      </c>
      <c r="FC71" s="133">
        <v>47</v>
      </c>
      <c r="FD71" s="133">
        <v>19</v>
      </c>
      <c r="FE71" s="133">
        <v>28</v>
      </c>
      <c r="FF71" s="133">
        <v>100</v>
      </c>
      <c r="FG71" s="133">
        <v>280</v>
      </c>
      <c r="FH71" s="91">
        <v>106.66666666666667</v>
      </c>
      <c r="FI71" s="91">
        <v>276.66666666666669</v>
      </c>
      <c r="FJ71" s="227">
        <v>66.75</v>
      </c>
      <c r="FK71" s="227">
        <v>32.528506903760693</v>
      </c>
      <c r="FL71" s="228">
        <v>198.1</v>
      </c>
      <c r="FM71" s="228">
        <v>111.1</v>
      </c>
      <c r="FN71" s="228">
        <v>96.537786031984908</v>
      </c>
      <c r="FO71" s="228">
        <v>54.141080404611429</v>
      </c>
      <c r="FP71" s="228">
        <v>43.917213528520946</v>
      </c>
      <c r="FQ71" s="228"/>
      <c r="FR71" s="193">
        <v>1</v>
      </c>
      <c r="FS71" s="230">
        <v>117.5</v>
      </c>
      <c r="FT71" s="230"/>
      <c r="FU71" s="230">
        <v>150</v>
      </c>
      <c r="FV71" s="229">
        <v>6</v>
      </c>
      <c r="FW71" s="229">
        <v>7.6</v>
      </c>
      <c r="FX71" s="229">
        <v>19.583333333333332</v>
      </c>
      <c r="FY71" s="229"/>
      <c r="FZ71" s="133">
        <v>48.2</v>
      </c>
      <c r="GA71" s="129">
        <v>14.166666666666666</v>
      </c>
      <c r="GB71" s="238" t="s">
        <v>759</v>
      </c>
      <c r="GC71" s="238" t="s">
        <v>760</v>
      </c>
      <c r="GD71" s="238" t="s">
        <v>761</v>
      </c>
      <c r="GE71" s="238" t="s">
        <v>762</v>
      </c>
      <c r="GF71" s="238" t="s">
        <v>763</v>
      </c>
      <c r="GG71" s="133">
        <v>0</v>
      </c>
      <c r="GH71" s="133">
        <v>1</v>
      </c>
      <c r="GI71" s="133">
        <v>1</v>
      </c>
      <c r="GJ71" s="133">
        <v>1</v>
      </c>
      <c r="GK71" s="231">
        <v>45</v>
      </c>
      <c r="GL71" s="133">
        <v>1</v>
      </c>
      <c r="GM71" s="133">
        <v>0</v>
      </c>
      <c r="GN71" s="133">
        <v>0</v>
      </c>
      <c r="GO71" s="133">
        <v>1</v>
      </c>
      <c r="GP71" s="61">
        <v>71.949999999999989</v>
      </c>
      <c r="GQ71" s="106">
        <v>35.062562872293356</v>
      </c>
      <c r="GR71" s="111">
        <v>0.33780160857908842</v>
      </c>
      <c r="GS71" s="61">
        <v>1</v>
      </c>
      <c r="GT71" s="111">
        <v>0.96153846153846156</v>
      </c>
      <c r="GU71" s="62">
        <v>1</v>
      </c>
      <c r="GV71" s="106">
        <v>6</v>
      </c>
      <c r="GW71" s="61">
        <v>1</v>
      </c>
      <c r="GX71" s="106">
        <v>8</v>
      </c>
      <c r="GY71" s="61">
        <v>1</v>
      </c>
      <c r="GZ71" s="745">
        <v>50</v>
      </c>
      <c r="HA71" s="133">
        <v>0</v>
      </c>
      <c r="HB71" s="133">
        <v>0.48</v>
      </c>
      <c r="HC71" s="133">
        <v>1</v>
      </c>
      <c r="HD71" s="236">
        <v>134.63955200000001</v>
      </c>
      <c r="HE71" s="236">
        <v>141.37153000000001</v>
      </c>
      <c r="HF71" s="144">
        <v>65.574821999999998</v>
      </c>
      <c r="HG71" s="236">
        <v>201.52179699999999</v>
      </c>
      <c r="HH71" s="125">
        <v>93.475369000000001</v>
      </c>
      <c r="HI71" s="236">
        <v>101.34112399999999</v>
      </c>
      <c r="HJ71" s="144">
        <v>47.006819999999998</v>
      </c>
      <c r="HK71" s="236">
        <v>100.180673</v>
      </c>
      <c r="HL71" s="144">
        <v>46.468547999999998</v>
      </c>
      <c r="HM71" s="236">
        <v>49.712077999999998</v>
      </c>
      <c r="HN71" s="144">
        <v>8.4151769999999999</v>
      </c>
      <c r="HO71" s="144">
        <v>3.9033579999999999</v>
      </c>
      <c r="HP71" s="236">
        <v>214.696552</v>
      </c>
      <c r="HQ71" s="144">
        <v>99.586444999999998</v>
      </c>
      <c r="HR71" s="236">
        <v>118.029691</v>
      </c>
      <c r="HS71" s="144">
        <v>54.747770000000003</v>
      </c>
      <c r="HT71" s="236">
        <v>96.66686</v>
      </c>
      <c r="HU71" s="144">
        <v>44.838675000000002</v>
      </c>
      <c r="HV71" s="236">
        <v>45.024878000000001</v>
      </c>
      <c r="HW71" s="144">
        <v>0</v>
      </c>
      <c r="HX71" s="237">
        <v>0.70151979639204987</v>
      </c>
      <c r="HY71" s="238">
        <v>28.7</v>
      </c>
      <c r="HZ71" s="237">
        <v>7.1</v>
      </c>
      <c r="IA71" s="237">
        <v>23.6</v>
      </c>
      <c r="IB71" s="237">
        <v>5.7</v>
      </c>
      <c r="IC71" s="237">
        <v>26.2</v>
      </c>
      <c r="ID71" s="237">
        <v>6.3</v>
      </c>
      <c r="IE71" s="237">
        <v>79.879241314553994</v>
      </c>
      <c r="IF71" s="237">
        <v>38.926628502885933</v>
      </c>
      <c r="IG71" s="133"/>
      <c r="IH71" s="161">
        <v>0.34</v>
      </c>
      <c r="II71" s="61">
        <v>1282</v>
      </c>
      <c r="IJ71" s="61">
        <v>1004</v>
      </c>
      <c r="IK71" s="61">
        <v>1154</v>
      </c>
      <c r="IL71" s="61">
        <v>1199</v>
      </c>
      <c r="IM71" s="61">
        <v>1302</v>
      </c>
      <c r="IN71" s="61">
        <v>1237</v>
      </c>
      <c r="IO71" s="61"/>
      <c r="IP71" s="106">
        <v>1196.3333333333333</v>
      </c>
      <c r="IQ71" s="61">
        <v>1919</v>
      </c>
      <c r="IR71" s="61">
        <v>401</v>
      </c>
      <c r="IS71" s="61"/>
      <c r="IT71" s="61">
        <v>442</v>
      </c>
      <c r="IU71" s="61">
        <v>425</v>
      </c>
      <c r="IV71" s="61">
        <v>385</v>
      </c>
      <c r="IW71" s="61">
        <v>383</v>
      </c>
      <c r="IX71" s="61"/>
      <c r="IY71" s="106">
        <v>407.2</v>
      </c>
      <c r="IZ71" s="61">
        <v>270</v>
      </c>
      <c r="JA71" s="240">
        <v>33.593281902800108</v>
      </c>
      <c r="JB71" s="241">
        <v>1</v>
      </c>
      <c r="JC71" s="90">
        <v>1</v>
      </c>
      <c r="JD71" s="261">
        <v>9</v>
      </c>
      <c r="JE71" s="261">
        <v>1</v>
      </c>
      <c r="JF71" s="261" t="s">
        <v>764</v>
      </c>
      <c r="JG71" s="90">
        <v>1</v>
      </c>
      <c r="JH71" s="90"/>
      <c r="JI71" s="90"/>
      <c r="JJ71" s="90"/>
      <c r="JK71" s="61" t="s">
        <v>757</v>
      </c>
      <c r="JL71" s="283"/>
      <c r="JM71" s="243">
        <v>71</v>
      </c>
      <c r="JN71" s="244">
        <v>42312</v>
      </c>
      <c r="JO71" s="69">
        <v>43446</v>
      </c>
      <c r="JP71" s="201">
        <v>0</v>
      </c>
      <c r="JQ71" s="69">
        <v>43446</v>
      </c>
      <c r="JR71" s="245">
        <v>37</v>
      </c>
      <c r="JS71" s="243">
        <v>1</v>
      </c>
      <c r="JT71" s="69">
        <v>42966</v>
      </c>
      <c r="JU71" s="245">
        <v>21</v>
      </c>
      <c r="JV71" s="243">
        <v>1</v>
      </c>
      <c r="JW71" s="246">
        <v>42966</v>
      </c>
      <c r="JX71" s="245">
        <v>21</v>
      </c>
      <c r="JY71" s="245">
        <v>37</v>
      </c>
      <c r="JZ71" s="245">
        <v>1134</v>
      </c>
      <c r="KA71" s="247"/>
      <c r="KB71" s="245"/>
      <c r="KC71" s="248"/>
      <c r="KD71" s="63">
        <v>1</v>
      </c>
      <c r="KE71" s="249">
        <v>1</v>
      </c>
      <c r="KF71" s="249" t="s">
        <v>421</v>
      </c>
      <c r="KG71" s="272">
        <v>172.86333333333334</v>
      </c>
      <c r="KH71" s="272">
        <v>106.00999999999999</v>
      </c>
      <c r="KI71" s="272">
        <v>38.61</v>
      </c>
      <c r="KJ71" s="272">
        <v>-9.2666666666666657</v>
      </c>
      <c r="KK71" s="272">
        <v>-7.13</v>
      </c>
      <c r="KL71" s="272">
        <v>57.153333333333336</v>
      </c>
      <c r="KM71" s="272">
        <v>26.533333333333331</v>
      </c>
      <c r="KN71" s="272">
        <v>4.6999999999999993</v>
      </c>
      <c r="KO71" s="250"/>
      <c r="KP71" s="250">
        <v>1</v>
      </c>
      <c r="KQ71" s="92"/>
      <c r="KR71" s="93">
        <v>0.33780160857908842</v>
      </c>
      <c r="KS71" s="264"/>
      <c r="KT71" s="265"/>
      <c r="KU71" s="264"/>
      <c r="KV71" s="265"/>
      <c r="KW71" s="265"/>
      <c r="KX71" s="265"/>
      <c r="KY71" s="265"/>
      <c r="KZ71" s="265"/>
      <c r="LA71" s="265"/>
      <c r="LB71" s="265"/>
      <c r="LC71" s="265"/>
      <c r="LD71" s="265"/>
      <c r="LE71" s="118">
        <v>42312</v>
      </c>
      <c r="LF71" s="454">
        <v>1</v>
      </c>
      <c r="LG71" s="454"/>
      <c r="LH71" s="455"/>
      <c r="LI71" s="455"/>
      <c r="LJ71" s="455"/>
      <c r="LK71" s="455"/>
      <c r="LL71" s="455"/>
      <c r="LM71" s="455"/>
      <c r="LN71" s="455"/>
      <c r="LO71" s="455"/>
      <c r="LP71" s="455"/>
      <c r="LQ71" s="455"/>
      <c r="LR71" s="455"/>
      <c r="LS71" s="455"/>
      <c r="LT71" s="500">
        <v>17.77</v>
      </c>
      <c r="LU71" s="693">
        <v>-11.063333333333333</v>
      </c>
      <c r="LV71" s="500">
        <v>0</v>
      </c>
      <c r="LW71" s="500">
        <v>0</v>
      </c>
      <c r="LX71" s="500">
        <v>-9.1999999999999993</v>
      </c>
      <c r="LY71" s="500">
        <v>2</v>
      </c>
      <c r="LZ71" s="690">
        <v>45.024878000000001</v>
      </c>
      <c r="MA71" s="455"/>
      <c r="MC71" s="253"/>
      <c r="MD71" s="274"/>
      <c r="ME71" s="581">
        <v>71</v>
      </c>
      <c r="MF71" s="135">
        <v>42304</v>
      </c>
      <c r="MI71" s="584">
        <v>84.6661</v>
      </c>
      <c r="MQ71" s="135">
        <v>42307</v>
      </c>
      <c r="MR71" s="238">
        <v>8.1999999999999993</v>
      </c>
      <c r="MS71" s="238">
        <v>27</v>
      </c>
      <c r="MT71" s="133">
        <v>1</v>
      </c>
      <c r="MU71" s="133">
        <v>1</v>
      </c>
      <c r="MV71" s="133">
        <v>0</v>
      </c>
      <c r="MW71" s="133">
        <v>0</v>
      </c>
      <c r="MX71" s="133">
        <v>0</v>
      </c>
      <c r="MY71" s="238">
        <v>1</v>
      </c>
      <c r="MZ71" s="238">
        <v>1057</v>
      </c>
      <c r="NA71" s="585"/>
      <c r="NB71" s="238">
        <v>9</v>
      </c>
      <c r="ND71" s="876">
        <v>71</v>
      </c>
      <c r="NE71" s="877">
        <v>8.8585094719361201</v>
      </c>
      <c r="NF71" s="877">
        <v>7.1547168637423404</v>
      </c>
      <c r="NG71" s="877">
        <v>5.3501436020178001</v>
      </c>
      <c r="NH71" s="877">
        <v>2.56559717585422</v>
      </c>
      <c r="NI71" s="877">
        <v>7.8523734495802699</v>
      </c>
      <c r="NJ71" s="877">
        <v>7.0242531817631697</v>
      </c>
      <c r="NK71" s="877">
        <v>9.2637152047494506</v>
      </c>
      <c r="NL71" s="877">
        <v>8.5915223465707307</v>
      </c>
      <c r="NM71" s="877">
        <v>6.1941658685298204</v>
      </c>
      <c r="NN71" s="877">
        <v>2.2630344058337899</v>
      </c>
      <c r="NO71" s="877">
        <v>6.14139191617073</v>
      </c>
      <c r="NP71" s="877">
        <v>6.5984247605277204</v>
      </c>
      <c r="NQ71" s="877">
        <v>7.8082563247991397</v>
      </c>
      <c r="NR71" s="877">
        <v>4.4005379295837299</v>
      </c>
      <c r="NS71" s="877">
        <v>5.7886857106135299</v>
      </c>
      <c r="NT71" s="877">
        <v>8.7922371822954801</v>
      </c>
      <c r="NU71" s="877">
        <v>6.4754091934010596</v>
      </c>
      <c r="NV71" s="877">
        <v>6.8321305010959303</v>
      </c>
      <c r="NW71" s="877">
        <v>5.5354309148712799</v>
      </c>
      <c r="NX71" s="877">
        <v>5.8899601996586401</v>
      </c>
      <c r="NY71" s="877">
        <v>7.8757800630684898</v>
      </c>
      <c r="NZ71" s="877">
        <v>0.86393845042397199</v>
      </c>
      <c r="OA71" s="877">
        <v>9.9137271730051797</v>
      </c>
      <c r="OB71" s="877">
        <v>0.92599941855622303</v>
      </c>
      <c r="OC71" s="877">
        <v>4.8145504234618102</v>
      </c>
      <c r="OD71" s="877">
        <v>6.3391373849195896</v>
      </c>
      <c r="OE71" s="877">
        <v>5.2723965090374803</v>
      </c>
      <c r="OF71" s="877">
        <v>11.109373619663801</v>
      </c>
      <c r="OG71" s="877">
        <v>3.4100696917563802</v>
      </c>
      <c r="OH71" s="877">
        <v>7.2023197623124799</v>
      </c>
      <c r="OI71" s="877">
        <v>4.2234225499349396</v>
      </c>
      <c r="OJ71" s="877">
        <v>3.9070538573513001</v>
      </c>
      <c r="OK71" s="877">
        <v>3.95061197303784</v>
      </c>
      <c r="OL71" s="877">
        <v>8.9877277544489491</v>
      </c>
    </row>
    <row r="72" spans="1:402" s="221" customFormat="1" x14ac:dyDescent="0.25">
      <c r="A72" s="221">
        <v>71</v>
      </c>
      <c r="B72" s="221">
        <v>0</v>
      </c>
      <c r="C72" s="221">
        <v>0</v>
      </c>
      <c r="D72" s="206">
        <v>2</v>
      </c>
      <c r="E72" s="267">
        <v>72</v>
      </c>
      <c r="F72" s="880">
        <v>72</v>
      </c>
      <c r="G72" s="883"/>
      <c r="H72" s="642" t="s">
        <v>765</v>
      </c>
      <c r="I72" s="647" t="s">
        <v>766</v>
      </c>
      <c r="J72" s="258">
        <v>10617</v>
      </c>
      <c r="K72" s="314">
        <v>86</v>
      </c>
      <c r="L72" s="703">
        <v>66</v>
      </c>
      <c r="M72" s="703">
        <v>148</v>
      </c>
      <c r="N72" s="342">
        <v>30.131482834185537</v>
      </c>
      <c r="O72" s="210">
        <v>1.5962916427044556</v>
      </c>
      <c r="P72" s="332">
        <v>1</v>
      </c>
      <c r="Q72" s="31">
        <v>120</v>
      </c>
      <c r="R72" s="31">
        <v>80</v>
      </c>
      <c r="S72" s="31">
        <v>0</v>
      </c>
      <c r="T72" s="62">
        <v>3</v>
      </c>
      <c r="U72" s="347">
        <v>0</v>
      </c>
      <c r="V72" s="347"/>
      <c r="W72" s="347">
        <v>1</v>
      </c>
      <c r="X72" s="335">
        <v>0</v>
      </c>
      <c r="Y72" s="347">
        <v>1</v>
      </c>
      <c r="Z72" s="347">
        <v>0</v>
      </c>
      <c r="AA72" s="347">
        <v>0</v>
      </c>
      <c r="AB72" s="347">
        <v>0</v>
      </c>
      <c r="AC72" s="31"/>
      <c r="AD72" s="61"/>
      <c r="AE72" s="31"/>
      <c r="AF72" s="606">
        <v>93</v>
      </c>
      <c r="AG72" s="610">
        <v>0.9</v>
      </c>
      <c r="AH72" s="610">
        <v>59</v>
      </c>
      <c r="AI72" s="603">
        <v>0</v>
      </c>
      <c r="AJ72" s="610">
        <v>13.5</v>
      </c>
      <c r="AK72" s="610">
        <v>38</v>
      </c>
      <c r="AL72" s="610"/>
      <c r="AM72" s="611">
        <v>547</v>
      </c>
      <c r="AN72" s="214">
        <v>6.3044488024219811</v>
      </c>
      <c r="AO72" s="216"/>
      <c r="AP72" s="216"/>
      <c r="AQ72" s="216"/>
      <c r="AR72" s="216"/>
      <c r="AS72" s="333">
        <v>2.6</v>
      </c>
      <c r="AT72" s="216">
        <v>104</v>
      </c>
      <c r="AU72" s="560">
        <v>42244</v>
      </c>
      <c r="AV72" s="557">
        <v>42243</v>
      </c>
      <c r="AW72" s="211">
        <v>0.95</v>
      </c>
      <c r="AX72" s="211">
        <v>47</v>
      </c>
      <c r="AY72" s="211">
        <v>8.8000000000000007</v>
      </c>
      <c r="AZ72" s="602">
        <v>137</v>
      </c>
      <c r="BA72" s="558">
        <v>42236</v>
      </c>
      <c r="BB72" s="65">
        <v>28.35</v>
      </c>
      <c r="BC72" s="219"/>
      <c r="BD72" s="66">
        <v>28.35</v>
      </c>
      <c r="BE72" s="218">
        <v>44.514994907258298</v>
      </c>
      <c r="BF72" s="66">
        <v>70.63</v>
      </c>
      <c r="BG72" s="68">
        <v>1.4525530632289254</v>
      </c>
      <c r="BH72" s="219">
        <v>1.4525530632289254</v>
      </c>
      <c r="BI72" s="219">
        <v>1.6485063280266679</v>
      </c>
      <c r="BJ72" s="219">
        <v>1.8489892062511672</v>
      </c>
      <c r="BK72" s="66">
        <v>2.89</v>
      </c>
      <c r="BL72" s="66">
        <v>1.05</v>
      </c>
      <c r="BM72" s="66">
        <v>119</v>
      </c>
      <c r="BN72" s="66">
        <v>1.17</v>
      </c>
      <c r="BO72" s="571">
        <v>686</v>
      </c>
      <c r="BP72" s="66">
        <v>50</v>
      </c>
      <c r="BQ72" s="66">
        <v>139</v>
      </c>
      <c r="BR72" s="66">
        <v>15</v>
      </c>
      <c r="BS72" s="66">
        <v>45</v>
      </c>
      <c r="BT72" s="69">
        <v>42243</v>
      </c>
      <c r="BU72" s="31" t="s">
        <v>458</v>
      </c>
      <c r="BV72" s="31">
        <v>0</v>
      </c>
      <c r="BW72" s="31"/>
      <c r="BX72" s="31"/>
      <c r="BY72" s="31">
        <v>0</v>
      </c>
      <c r="BZ72" s="31"/>
      <c r="CA72" s="31">
        <v>0</v>
      </c>
      <c r="CB72" s="31"/>
      <c r="CC72" s="332">
        <v>0</v>
      </c>
      <c r="CD72" s="332">
        <v>0</v>
      </c>
      <c r="CE72" s="332">
        <v>1</v>
      </c>
      <c r="CF72" s="332">
        <v>0</v>
      </c>
      <c r="CG72" s="332">
        <v>0</v>
      </c>
      <c r="CH72" s="332">
        <v>0</v>
      </c>
      <c r="CI72" s="332">
        <v>0</v>
      </c>
      <c r="CJ72" s="116">
        <v>1</v>
      </c>
      <c r="CK72" s="116">
        <v>0</v>
      </c>
      <c r="CL72" s="116">
        <v>0</v>
      </c>
      <c r="CM72" s="116">
        <v>0</v>
      </c>
      <c r="CN72" s="116">
        <v>1</v>
      </c>
      <c r="CO72" s="116">
        <v>0</v>
      </c>
      <c r="CP72" s="658">
        <v>1</v>
      </c>
      <c r="CQ72" s="658">
        <v>0</v>
      </c>
      <c r="CR72" s="658">
        <v>0</v>
      </c>
      <c r="CS72" s="658">
        <v>0</v>
      </c>
      <c r="CT72" s="658">
        <v>1</v>
      </c>
      <c r="CU72" s="658"/>
      <c r="CV72" s="243"/>
      <c r="CW72" s="243"/>
      <c r="CX72" s="243"/>
      <c r="CY72" s="243"/>
      <c r="CZ72" s="274"/>
      <c r="DA72" s="274"/>
      <c r="DB72" s="222"/>
      <c r="DC72" s="222"/>
      <c r="DD72" s="222"/>
      <c r="DE72" s="61">
        <v>0</v>
      </c>
      <c r="DF72" s="90">
        <v>0</v>
      </c>
      <c r="DG72" s="61"/>
      <c r="DH72" s="61"/>
      <c r="DI72" s="61"/>
      <c r="DJ72" s="90">
        <v>1</v>
      </c>
      <c r="DK72" s="90">
        <v>0</v>
      </c>
      <c r="DL72" s="90"/>
      <c r="DM72" s="61" t="s">
        <v>253</v>
      </c>
      <c r="DN72" s="254">
        <v>0</v>
      </c>
      <c r="DO72" s="61">
        <v>0</v>
      </c>
      <c r="DP72" s="61">
        <v>0</v>
      </c>
      <c r="DQ72" s="61">
        <v>0</v>
      </c>
      <c r="DR72" s="61">
        <v>3</v>
      </c>
      <c r="DS72" s="212">
        <v>1</v>
      </c>
      <c r="DT72" s="61">
        <v>3</v>
      </c>
      <c r="DU72" s="61">
        <v>0</v>
      </c>
      <c r="DV72" s="61">
        <v>0</v>
      </c>
      <c r="DW72" s="61">
        <v>0</v>
      </c>
      <c r="DX72" s="61">
        <v>0</v>
      </c>
      <c r="DY72" s="61">
        <v>0</v>
      </c>
      <c r="EB72" s="308">
        <v>1</v>
      </c>
      <c r="EC72" s="308">
        <v>1</v>
      </c>
      <c r="ED72" s="308"/>
      <c r="EE72" s="308"/>
      <c r="EG72" s="258">
        <v>42291</v>
      </c>
      <c r="EH72" s="133">
        <v>1.26</v>
      </c>
      <c r="EI72" s="225">
        <v>117</v>
      </c>
      <c r="EJ72" s="225">
        <v>80</v>
      </c>
      <c r="EK72" s="225">
        <v>115</v>
      </c>
      <c r="EL72" s="225">
        <v>78</v>
      </c>
      <c r="EM72" s="225">
        <v>81</v>
      </c>
      <c r="EN72" s="133" t="s">
        <v>544</v>
      </c>
      <c r="EO72" s="259">
        <v>72</v>
      </c>
      <c r="EP72" s="135">
        <v>42236</v>
      </c>
      <c r="EQ72" s="136" t="s">
        <v>415</v>
      </c>
      <c r="ER72" s="31">
        <v>120</v>
      </c>
      <c r="ES72" s="31">
        <v>80</v>
      </c>
      <c r="ET72" s="31">
        <v>60</v>
      </c>
      <c r="EU72" s="61">
        <v>0</v>
      </c>
      <c r="EV72" s="61"/>
      <c r="EW72" s="61">
        <v>11</v>
      </c>
      <c r="EX72" s="61">
        <v>11</v>
      </c>
      <c r="EY72" s="61">
        <v>43</v>
      </c>
      <c r="EZ72" s="61">
        <v>17</v>
      </c>
      <c r="FA72" s="61">
        <v>21</v>
      </c>
      <c r="FB72" s="61">
        <v>21</v>
      </c>
      <c r="FC72" s="61">
        <v>40</v>
      </c>
      <c r="FD72" s="61">
        <v>21</v>
      </c>
      <c r="FE72" s="61">
        <v>29</v>
      </c>
      <c r="FF72" s="61">
        <v>90</v>
      </c>
      <c r="FG72" s="61">
        <v>240</v>
      </c>
      <c r="FH72" s="91">
        <v>90</v>
      </c>
      <c r="FI72" s="91">
        <v>240</v>
      </c>
      <c r="FJ72" s="227">
        <v>67.150000000000006</v>
      </c>
      <c r="FK72" s="227">
        <v>42.066247923364244</v>
      </c>
      <c r="FL72" s="228">
        <v>87.65</v>
      </c>
      <c r="FM72" s="228">
        <v>26.5</v>
      </c>
      <c r="FN72" s="228">
        <v>54.908512739879022</v>
      </c>
      <c r="FO72" s="228">
        <v>16.600976470128852</v>
      </c>
      <c r="FP72" s="228">
        <v>69.766115231032515</v>
      </c>
      <c r="FQ72" s="228"/>
      <c r="FR72" s="193">
        <v>0</v>
      </c>
      <c r="FS72" s="230">
        <v>53.6</v>
      </c>
      <c r="FT72" s="230">
        <v>93.7</v>
      </c>
      <c r="FU72" s="230">
        <v>250</v>
      </c>
      <c r="FV72" s="229">
        <v>7</v>
      </c>
      <c r="FW72" s="229">
        <v>6.1</v>
      </c>
      <c r="FX72" s="229">
        <v>7.6571428571428575</v>
      </c>
      <c r="FY72" s="229">
        <v>0.57203842049092846</v>
      </c>
      <c r="FZ72" s="133">
        <v>41.5</v>
      </c>
      <c r="GA72" s="129">
        <v>18.3</v>
      </c>
      <c r="GB72" s="238">
        <v>8.3000000000000007</v>
      </c>
      <c r="GC72" s="238">
        <v>3.8</v>
      </c>
      <c r="GD72" s="238">
        <v>144.4</v>
      </c>
      <c r="GE72" s="238">
        <v>90.7</v>
      </c>
      <c r="GF72" s="238">
        <v>25.4</v>
      </c>
      <c r="GG72" s="133">
        <v>1</v>
      </c>
      <c r="GH72" s="133">
        <v>1</v>
      </c>
      <c r="GI72" s="133">
        <v>1</v>
      </c>
      <c r="GJ72" s="133">
        <v>1</v>
      </c>
      <c r="GK72" s="231">
        <v>12</v>
      </c>
      <c r="GL72" s="133">
        <v>0</v>
      </c>
      <c r="GM72" s="133">
        <v>0</v>
      </c>
      <c r="GN72" s="133">
        <v>0</v>
      </c>
      <c r="GO72" s="133">
        <v>0</v>
      </c>
      <c r="GP72" s="61">
        <v>22.35</v>
      </c>
      <c r="GQ72" s="106">
        <v>14.001200909712448</v>
      </c>
      <c r="GR72" s="111">
        <v>0.52252252252252251</v>
      </c>
      <c r="GS72" s="61">
        <v>0</v>
      </c>
      <c r="GT72" s="111"/>
      <c r="GU72" s="62"/>
      <c r="GV72" s="106">
        <v>7.8</v>
      </c>
      <c r="GW72" s="61">
        <v>1</v>
      </c>
      <c r="GX72" s="106">
        <v>14</v>
      </c>
      <c r="GY72" s="61">
        <v>1</v>
      </c>
      <c r="GZ72" s="745">
        <v>22</v>
      </c>
      <c r="HA72" s="133">
        <v>17</v>
      </c>
      <c r="HB72" s="133">
        <v>1</v>
      </c>
      <c r="HC72" s="144">
        <v>1</v>
      </c>
      <c r="HD72" s="236">
        <v>94.534586000000004</v>
      </c>
      <c r="HE72" s="236">
        <v>99.261315999999994</v>
      </c>
      <c r="HF72" s="144">
        <v>58.448799999999999</v>
      </c>
      <c r="HG72" s="236">
        <v>72.524850000000001</v>
      </c>
      <c r="HH72" s="125">
        <v>42.705362999999998</v>
      </c>
      <c r="HI72" s="236">
        <v>19.770198000000001</v>
      </c>
      <c r="HJ72" s="144">
        <v>11.641437</v>
      </c>
      <c r="HK72" s="236">
        <v>52.754652</v>
      </c>
      <c r="HL72" s="144">
        <v>31.063925000000001</v>
      </c>
      <c r="HM72" s="236">
        <v>72.740104000000002</v>
      </c>
      <c r="HN72" s="144">
        <v>3.9565990000000002</v>
      </c>
      <c r="HO72" s="144">
        <v>2.3297940000000001</v>
      </c>
      <c r="HP72" s="236">
        <v>74.015623000000005</v>
      </c>
      <c r="HQ72" s="144">
        <v>43.583185999999998</v>
      </c>
      <c r="HR72" s="236">
        <v>26.536455</v>
      </c>
      <c r="HS72" s="144">
        <v>15.625664</v>
      </c>
      <c r="HT72" s="236">
        <v>47.479168000000001</v>
      </c>
      <c r="HU72" s="144">
        <v>27.957522000000001</v>
      </c>
      <c r="HV72" s="236">
        <v>64.147495000000006</v>
      </c>
      <c r="HW72" s="144">
        <v>0</v>
      </c>
      <c r="HX72" s="237">
        <v>1.3686524825628732</v>
      </c>
      <c r="HY72" s="238">
        <v>18.399999999999999</v>
      </c>
      <c r="HZ72" s="237">
        <v>6.4</v>
      </c>
      <c r="IA72" s="237">
        <v>18.3</v>
      </c>
      <c r="IB72" s="237">
        <v>5.3</v>
      </c>
      <c r="IC72" s="237">
        <v>16</v>
      </c>
      <c r="ID72" s="237">
        <v>4.8</v>
      </c>
      <c r="IE72" s="237">
        <v>44.054199999999994</v>
      </c>
      <c r="IF72" s="237">
        <v>27.597839155107561</v>
      </c>
      <c r="IG72" s="133"/>
      <c r="IH72" s="161">
        <v>0.38</v>
      </c>
      <c r="II72" s="61">
        <v>1187</v>
      </c>
      <c r="IJ72" s="61">
        <v>1143</v>
      </c>
      <c r="IK72" s="61">
        <v>1195</v>
      </c>
      <c r="IL72" s="61">
        <v>931</v>
      </c>
      <c r="IM72" s="61">
        <v>1158</v>
      </c>
      <c r="IN72" s="61">
        <v>1154</v>
      </c>
      <c r="IO72" s="61"/>
      <c r="IP72" s="106">
        <v>1128</v>
      </c>
      <c r="IQ72" s="61">
        <v>1696</v>
      </c>
      <c r="IR72" s="61">
        <v>545</v>
      </c>
      <c r="IS72" s="61">
        <v>448</v>
      </c>
      <c r="IT72" s="61">
        <v>575</v>
      </c>
      <c r="IU72" s="61"/>
      <c r="IV72" s="61">
        <v>519</v>
      </c>
      <c r="IW72" s="61">
        <v>573</v>
      </c>
      <c r="IX72" s="61"/>
      <c r="IY72" s="106">
        <v>532</v>
      </c>
      <c r="IZ72" s="61">
        <v>389</v>
      </c>
      <c r="JA72" s="240">
        <v>31.082581349595639</v>
      </c>
      <c r="JB72" s="241">
        <v>0</v>
      </c>
      <c r="JC72" s="90">
        <v>1</v>
      </c>
      <c r="JD72" s="168">
        <v>0</v>
      </c>
      <c r="JE72" s="168">
        <v>0</v>
      </c>
      <c r="JF72" s="168"/>
      <c r="JG72" s="90">
        <v>0</v>
      </c>
      <c r="JH72" s="90">
        <v>0</v>
      </c>
      <c r="JI72" s="90">
        <v>0</v>
      </c>
      <c r="JJ72" s="90"/>
      <c r="JK72" s="61" t="s">
        <v>253</v>
      </c>
      <c r="JL72" s="283"/>
      <c r="JM72" s="198">
        <v>72</v>
      </c>
      <c r="JN72" s="244">
        <v>42244</v>
      </c>
      <c r="JO72" s="69">
        <v>43060</v>
      </c>
      <c r="JP72" s="201">
        <v>0</v>
      </c>
      <c r="JQ72" s="69">
        <v>43060</v>
      </c>
      <c r="JR72" s="245">
        <v>27</v>
      </c>
      <c r="JS72" s="243">
        <v>0</v>
      </c>
      <c r="JT72" s="69">
        <v>43060</v>
      </c>
      <c r="JU72" s="245">
        <v>27</v>
      </c>
      <c r="JV72" s="243">
        <v>0</v>
      </c>
      <c r="JW72" s="246">
        <v>43060</v>
      </c>
      <c r="JX72" s="245">
        <v>27</v>
      </c>
      <c r="JY72" s="245">
        <v>26.8</v>
      </c>
      <c r="JZ72" s="245">
        <v>816</v>
      </c>
      <c r="KA72" s="247"/>
      <c r="KB72" s="245"/>
      <c r="KC72" s="248"/>
      <c r="KD72" s="63">
        <v>0</v>
      </c>
      <c r="KE72" s="263">
        <v>1</v>
      </c>
      <c r="KF72" s="263" t="s">
        <v>390</v>
      </c>
      <c r="KG72" s="250">
        <v>77.7</v>
      </c>
      <c r="KH72" s="250">
        <v>32.5</v>
      </c>
      <c r="KI72" s="250">
        <v>58.06</v>
      </c>
      <c r="KJ72" s="251">
        <v>-20.12</v>
      </c>
      <c r="KK72" s="250">
        <v>-15.63</v>
      </c>
      <c r="KL72" s="250">
        <v>82.5</v>
      </c>
      <c r="KM72" s="250">
        <v>40.4</v>
      </c>
      <c r="KN72" s="250">
        <v>5.8</v>
      </c>
      <c r="KO72" s="250"/>
      <c r="KP72" s="250">
        <v>0</v>
      </c>
      <c r="KQ72" s="92"/>
      <c r="KR72" s="93">
        <v>0.52252252252252251</v>
      </c>
      <c r="KS72" s="264">
        <v>57</v>
      </c>
      <c r="KT72" s="265">
        <v>46.25</v>
      </c>
      <c r="KU72" s="264">
        <v>-26.01</v>
      </c>
      <c r="KV72" s="265">
        <v>-28.5</v>
      </c>
      <c r="KW72" s="265">
        <v>-28</v>
      </c>
      <c r="KX72" s="265">
        <v>301</v>
      </c>
      <c r="KY72" s="265">
        <v>-21.7</v>
      </c>
      <c r="KZ72" s="265">
        <v>-21.7</v>
      </c>
      <c r="LA72" s="265">
        <v>402</v>
      </c>
      <c r="LB72" s="265">
        <v>-25</v>
      </c>
      <c r="LC72" s="265">
        <v>-24.8</v>
      </c>
      <c r="LD72" s="265">
        <v>301</v>
      </c>
      <c r="LE72" s="118">
        <v>42236</v>
      </c>
      <c r="LF72" s="454">
        <v>0</v>
      </c>
      <c r="LG72" s="454"/>
      <c r="LH72" s="455">
        <v>57</v>
      </c>
      <c r="LI72" s="455">
        <v>43.25</v>
      </c>
      <c r="LJ72" s="455">
        <v>-24.53</v>
      </c>
      <c r="LK72" s="455">
        <v>-24</v>
      </c>
      <c r="LL72" s="455">
        <v>-24</v>
      </c>
      <c r="LM72" s="455">
        <v>341</v>
      </c>
      <c r="LN72" s="455">
        <v>-21.9</v>
      </c>
      <c r="LO72" s="455">
        <v>-21.5</v>
      </c>
      <c r="LP72" s="455">
        <v>301</v>
      </c>
      <c r="LQ72" s="455">
        <v>-22.8</v>
      </c>
      <c r="LR72" s="455">
        <v>-22.8</v>
      </c>
      <c r="LS72" s="455">
        <v>341</v>
      </c>
      <c r="LT72" s="500">
        <v>39.51</v>
      </c>
      <c r="LU72" s="693">
        <v>-24.79</v>
      </c>
      <c r="LV72" s="500">
        <v>-18.3</v>
      </c>
      <c r="LW72" s="500">
        <v>2</v>
      </c>
      <c r="LX72" s="500">
        <v>-17.5</v>
      </c>
      <c r="LY72" s="500">
        <v>2</v>
      </c>
      <c r="LZ72" s="690">
        <v>64.147495000000006</v>
      </c>
      <c r="MA72" s="455"/>
      <c r="MC72" s="253">
        <v>14</v>
      </c>
      <c r="MD72" s="274"/>
      <c r="ME72" s="581">
        <v>72</v>
      </c>
      <c r="MF72" s="135">
        <v>42243</v>
      </c>
      <c r="MI72" s="584">
        <v>66.944400000000002</v>
      </c>
      <c r="MQ72" s="135"/>
      <c r="MR72" s="585"/>
      <c r="MS72" s="585"/>
      <c r="MT72" s="133">
        <v>0</v>
      </c>
      <c r="MU72" s="585"/>
      <c r="MV72" s="585"/>
      <c r="MW72" s="585"/>
      <c r="MX72" s="585"/>
      <c r="MY72" s="585"/>
      <c r="MZ72" s="238">
        <v>547</v>
      </c>
      <c r="NA72" s="133">
        <v>14</v>
      </c>
      <c r="NB72" s="238">
        <v>4</v>
      </c>
      <c r="ND72" s="876" t="s">
        <v>64</v>
      </c>
      <c r="NE72" s="877" t="s">
        <v>64</v>
      </c>
      <c r="NF72" s="877" t="s">
        <v>64</v>
      </c>
      <c r="NG72" s="877" t="s">
        <v>64</v>
      </c>
      <c r="NH72" s="877" t="s">
        <v>64</v>
      </c>
      <c r="NI72" s="877" t="s">
        <v>64</v>
      </c>
      <c r="NJ72" s="877" t="s">
        <v>64</v>
      </c>
      <c r="NK72" s="877" t="s">
        <v>64</v>
      </c>
      <c r="NL72" s="877" t="s">
        <v>64</v>
      </c>
      <c r="NM72" s="877" t="s">
        <v>64</v>
      </c>
      <c r="NN72" s="877" t="s">
        <v>64</v>
      </c>
      <c r="NO72" s="877" t="s">
        <v>64</v>
      </c>
      <c r="NP72" s="877" t="s">
        <v>64</v>
      </c>
      <c r="NQ72" s="877" t="s">
        <v>64</v>
      </c>
      <c r="NR72" s="877" t="s">
        <v>64</v>
      </c>
      <c r="NS72" s="877" t="s">
        <v>64</v>
      </c>
      <c r="NT72" s="877" t="s">
        <v>64</v>
      </c>
      <c r="NU72" s="877" t="s">
        <v>64</v>
      </c>
      <c r="NV72" s="877" t="s">
        <v>64</v>
      </c>
      <c r="NW72" s="877" t="s">
        <v>64</v>
      </c>
      <c r="NX72" s="877" t="s">
        <v>64</v>
      </c>
      <c r="NY72" s="877" t="s">
        <v>64</v>
      </c>
      <c r="NZ72" s="877" t="s">
        <v>64</v>
      </c>
      <c r="OA72" s="877" t="s">
        <v>64</v>
      </c>
      <c r="OB72" s="877" t="s">
        <v>64</v>
      </c>
      <c r="OC72" s="877" t="s">
        <v>64</v>
      </c>
      <c r="OD72" s="877" t="s">
        <v>64</v>
      </c>
      <c r="OE72" s="877" t="s">
        <v>64</v>
      </c>
      <c r="OF72" s="877" t="s">
        <v>64</v>
      </c>
      <c r="OG72" s="877" t="s">
        <v>64</v>
      </c>
      <c r="OH72" s="877" t="s">
        <v>64</v>
      </c>
      <c r="OI72" s="877" t="s">
        <v>64</v>
      </c>
      <c r="OJ72" s="877" t="s">
        <v>64</v>
      </c>
      <c r="OK72" s="877" t="s">
        <v>64</v>
      </c>
      <c r="OL72" s="877" t="s">
        <v>64</v>
      </c>
    </row>
    <row r="73" spans="1:402" s="221" customFormat="1" ht="18" customHeight="1" x14ac:dyDescent="0.25">
      <c r="A73" s="221">
        <v>72</v>
      </c>
      <c r="B73" s="221">
        <v>0</v>
      </c>
      <c r="C73" s="221">
        <v>1</v>
      </c>
      <c r="D73" s="206">
        <v>2</v>
      </c>
      <c r="E73" s="267">
        <v>73</v>
      </c>
      <c r="F73" s="880">
        <v>73</v>
      </c>
      <c r="G73" s="883"/>
      <c r="H73" s="639" t="s">
        <v>767</v>
      </c>
      <c r="I73" s="644" t="s">
        <v>768</v>
      </c>
      <c r="J73" s="284">
        <v>16647</v>
      </c>
      <c r="K73" s="256">
        <v>70</v>
      </c>
      <c r="L73" s="342">
        <v>63</v>
      </c>
      <c r="M73" s="342">
        <v>169</v>
      </c>
      <c r="N73" s="342">
        <v>22.058051188683873</v>
      </c>
      <c r="O73" s="210">
        <v>1.7230739553447181</v>
      </c>
      <c r="P73" s="208">
        <v>1</v>
      </c>
      <c r="Q73" s="61">
        <v>150</v>
      </c>
      <c r="R73" s="61">
        <v>110</v>
      </c>
      <c r="S73" s="61">
        <v>0</v>
      </c>
      <c r="T73" s="62">
        <v>2</v>
      </c>
      <c r="U73" s="331">
        <v>0</v>
      </c>
      <c r="V73" s="331"/>
      <c r="W73" s="114">
        <v>1</v>
      </c>
      <c r="X73" s="335">
        <v>0</v>
      </c>
      <c r="Y73" s="114">
        <v>1</v>
      </c>
      <c r="Z73" s="114">
        <v>1</v>
      </c>
      <c r="AA73" s="329">
        <v>0</v>
      </c>
      <c r="AB73" s="328">
        <v>0</v>
      </c>
      <c r="AC73" s="61"/>
      <c r="AD73" s="133"/>
      <c r="AE73" s="61"/>
      <c r="AF73" s="592">
        <v>88</v>
      </c>
      <c r="AG73" s="602">
        <v>1.25</v>
      </c>
      <c r="AH73" s="603">
        <v>42</v>
      </c>
      <c r="AI73" s="603">
        <v>0</v>
      </c>
      <c r="AJ73" s="602">
        <v>12.7</v>
      </c>
      <c r="AK73" s="603">
        <v>41</v>
      </c>
      <c r="AL73" s="603"/>
      <c r="AM73" s="605">
        <v>1308</v>
      </c>
      <c r="AN73" s="214">
        <v>7.1762545320171442</v>
      </c>
      <c r="AO73" s="212">
        <v>146</v>
      </c>
      <c r="AP73" s="212">
        <v>50</v>
      </c>
      <c r="AQ73" s="212">
        <v>87</v>
      </c>
      <c r="AR73" s="212">
        <v>45</v>
      </c>
      <c r="AS73" s="215">
        <v>9.89</v>
      </c>
      <c r="AT73" s="212">
        <v>74</v>
      </c>
      <c r="AU73" s="556">
        <v>42328</v>
      </c>
      <c r="AV73" s="557">
        <v>42326</v>
      </c>
      <c r="AW73" s="211">
        <v>1.25</v>
      </c>
      <c r="AX73" s="211">
        <v>35</v>
      </c>
      <c r="AY73" s="211"/>
      <c r="AZ73" s="602">
        <v>144</v>
      </c>
      <c r="BA73" s="558">
        <v>42328</v>
      </c>
      <c r="BB73" s="65">
        <v>37.36</v>
      </c>
      <c r="BC73" s="217"/>
      <c r="BD73" s="66">
        <v>37.36</v>
      </c>
      <c r="BE73" s="218">
        <v>136.58557016483516</v>
      </c>
      <c r="BF73" s="66">
        <v>66.14</v>
      </c>
      <c r="BG73" s="68">
        <v>1.5724068675580558</v>
      </c>
      <c r="BH73" s="219">
        <v>1.5724068675580558</v>
      </c>
      <c r="BI73" s="219">
        <v>2.1354048199252436</v>
      </c>
      <c r="BJ73" s="219">
        <v>1.8204641905776842</v>
      </c>
      <c r="BK73" s="66">
        <v>2.46</v>
      </c>
      <c r="BL73" s="66">
        <v>1.34</v>
      </c>
      <c r="BM73" s="66">
        <v>47</v>
      </c>
      <c r="BN73" s="66">
        <v>1.1599999999999999</v>
      </c>
      <c r="BO73" s="571">
        <v>1421</v>
      </c>
      <c r="BP73" s="66">
        <v>86</v>
      </c>
      <c r="BQ73" s="66">
        <v>39</v>
      </c>
      <c r="BR73" s="66">
        <v>13</v>
      </c>
      <c r="BS73" s="66">
        <v>10</v>
      </c>
      <c r="BT73" s="69">
        <v>42326</v>
      </c>
      <c r="BU73" s="61" t="s">
        <v>769</v>
      </c>
      <c r="BV73" s="61">
        <v>0</v>
      </c>
      <c r="BW73" s="61">
        <v>1</v>
      </c>
      <c r="BX73" s="61" t="s">
        <v>770</v>
      </c>
      <c r="BY73" s="61">
        <v>0</v>
      </c>
      <c r="BZ73" s="61"/>
      <c r="CA73" s="61" t="s">
        <v>381</v>
      </c>
      <c r="CB73" s="61"/>
      <c r="CC73" s="208">
        <v>1</v>
      </c>
      <c r="CD73" s="220">
        <v>0</v>
      </c>
      <c r="CE73" s="220">
        <v>0</v>
      </c>
      <c r="CF73" s="220">
        <v>0</v>
      </c>
      <c r="CG73" s="220">
        <v>0</v>
      </c>
      <c r="CH73" s="220">
        <v>1</v>
      </c>
      <c r="CI73" s="220">
        <v>0</v>
      </c>
      <c r="CJ73" s="114">
        <v>0</v>
      </c>
      <c r="CK73" s="114">
        <v>0</v>
      </c>
      <c r="CL73" s="114">
        <v>0</v>
      </c>
      <c r="CM73" s="114">
        <v>1</v>
      </c>
      <c r="CN73" s="114">
        <v>1</v>
      </c>
      <c r="CO73" s="114">
        <v>0</v>
      </c>
      <c r="CP73" s="326">
        <v>0</v>
      </c>
      <c r="CQ73" s="326">
        <v>1</v>
      </c>
      <c r="CR73" s="326">
        <v>0</v>
      </c>
      <c r="CS73" s="326">
        <v>0</v>
      </c>
      <c r="CT73" s="326">
        <v>1</v>
      </c>
      <c r="CU73" s="326">
        <v>1</v>
      </c>
      <c r="CV73" s="299"/>
      <c r="CW73" s="299"/>
      <c r="CX73" s="299"/>
      <c r="CY73" s="299"/>
      <c r="DE73" s="61">
        <v>0</v>
      </c>
      <c r="DF73" s="90">
        <v>0</v>
      </c>
      <c r="DG73" s="61"/>
      <c r="DH73" s="61"/>
      <c r="DI73" s="61"/>
      <c r="DJ73" s="90">
        <v>1</v>
      </c>
      <c r="DK73" s="90">
        <v>0</v>
      </c>
      <c r="DL73" s="90"/>
      <c r="DM73" s="61"/>
      <c r="DN73" s="254">
        <v>1</v>
      </c>
      <c r="DO73" s="208">
        <v>0</v>
      </c>
      <c r="DP73" s="208">
        <v>0</v>
      </c>
      <c r="DQ73" s="208">
        <v>0</v>
      </c>
      <c r="DR73" s="208">
        <v>1</v>
      </c>
      <c r="DS73" s="212">
        <v>1</v>
      </c>
      <c r="DT73" s="208">
        <v>1</v>
      </c>
      <c r="DU73" s="208">
        <v>0</v>
      </c>
      <c r="DV73" s="208">
        <v>0</v>
      </c>
      <c r="DW73" s="208">
        <v>1</v>
      </c>
      <c r="DX73" s="208">
        <v>0</v>
      </c>
      <c r="DY73" s="206">
        <v>1</v>
      </c>
      <c r="EB73" s="223">
        <v>1</v>
      </c>
      <c r="EC73" s="223">
        <v>2</v>
      </c>
      <c r="ED73" s="223">
        <v>42</v>
      </c>
      <c r="EE73" s="223"/>
      <c r="EG73" s="258">
        <v>42328</v>
      </c>
      <c r="EH73" s="133">
        <v>2.2200000000000002</v>
      </c>
      <c r="EI73" s="225">
        <v>95</v>
      </c>
      <c r="EJ73" s="225">
        <v>85</v>
      </c>
      <c r="EK73" s="225">
        <v>90</v>
      </c>
      <c r="EL73" s="225">
        <v>84</v>
      </c>
      <c r="EM73" s="225">
        <v>63</v>
      </c>
      <c r="EN73" s="133" t="s">
        <v>492</v>
      </c>
      <c r="EO73" s="267">
        <v>73</v>
      </c>
      <c r="EP73" s="135">
        <v>42472</v>
      </c>
      <c r="EQ73" s="136" t="s">
        <v>383</v>
      </c>
      <c r="ER73" s="61"/>
      <c r="ES73" s="61"/>
      <c r="ET73" s="61">
        <v>71</v>
      </c>
      <c r="EU73" s="133">
        <v>0</v>
      </c>
      <c r="EV73" s="133"/>
      <c r="EW73" s="133">
        <v>11</v>
      </c>
      <c r="EX73" s="133">
        <v>7.5</v>
      </c>
      <c r="EY73" s="133">
        <v>50</v>
      </c>
      <c r="EZ73" s="133">
        <v>32</v>
      </c>
      <c r="FA73" s="133">
        <v>14</v>
      </c>
      <c r="FB73" s="133">
        <v>14</v>
      </c>
      <c r="FC73" s="133">
        <v>44</v>
      </c>
      <c r="FD73" s="133">
        <v>23</v>
      </c>
      <c r="FE73" s="133">
        <v>34</v>
      </c>
      <c r="FF73" s="133">
        <v>100</v>
      </c>
      <c r="FG73" s="133">
        <v>240</v>
      </c>
      <c r="FH73" s="91">
        <v>90</v>
      </c>
      <c r="FI73" s="91">
        <v>240</v>
      </c>
      <c r="FJ73" s="227">
        <v>53.7</v>
      </c>
      <c r="FK73" s="227">
        <v>31.165232248697521</v>
      </c>
      <c r="FL73" s="228">
        <v>95.3</v>
      </c>
      <c r="FM73" s="228">
        <v>39.799999999999997</v>
      </c>
      <c r="FN73" s="228">
        <v>55.308130973945502</v>
      </c>
      <c r="FO73" s="228">
        <v>23.098254068867064</v>
      </c>
      <c r="FP73" s="228">
        <v>58.237145855194129</v>
      </c>
      <c r="FQ73" s="228"/>
      <c r="FR73" s="193">
        <v>0</v>
      </c>
      <c r="FS73" s="230">
        <v>36.200000000000003</v>
      </c>
      <c r="FT73" s="230">
        <v>49.9</v>
      </c>
      <c r="FU73" s="230">
        <v>195</v>
      </c>
      <c r="FV73" s="229">
        <v>3.6</v>
      </c>
      <c r="FW73" s="229">
        <v>5.2</v>
      </c>
      <c r="FX73" s="229">
        <v>10.055555555555555</v>
      </c>
      <c r="FY73" s="229">
        <v>0.72545090180360727</v>
      </c>
      <c r="FZ73" s="133">
        <v>49.1</v>
      </c>
      <c r="GA73" s="129">
        <v>11.3</v>
      </c>
      <c r="GB73" s="238">
        <v>2.5</v>
      </c>
      <c r="GC73" s="238">
        <v>1.3</v>
      </c>
      <c r="GD73" s="238">
        <v>79.599999999999994</v>
      </c>
      <c r="GE73" s="238">
        <v>53.1</v>
      </c>
      <c r="GF73" s="238">
        <v>16.399999999999999</v>
      </c>
      <c r="GG73" s="133">
        <v>0</v>
      </c>
      <c r="GH73" s="133">
        <v>1</v>
      </c>
      <c r="GI73" s="133">
        <v>1</v>
      </c>
      <c r="GJ73" s="133">
        <v>0</v>
      </c>
      <c r="GK73" s="231">
        <v>21</v>
      </c>
      <c r="GL73" s="133">
        <v>0</v>
      </c>
      <c r="GM73" s="133">
        <v>0</v>
      </c>
      <c r="GN73" s="133">
        <v>0</v>
      </c>
      <c r="GO73" s="133">
        <v>0</v>
      </c>
      <c r="GP73" s="61">
        <v>44.1</v>
      </c>
      <c r="GQ73" s="106">
        <v>25.5937940813326</v>
      </c>
      <c r="GR73" s="111">
        <v>0.43609022556390981</v>
      </c>
      <c r="GS73" s="61">
        <v>0</v>
      </c>
      <c r="GT73" s="111">
        <v>0.61290322580645162</v>
      </c>
      <c r="GU73" s="62">
        <v>1</v>
      </c>
      <c r="GV73" s="106">
        <v>10.8</v>
      </c>
      <c r="GW73" s="61">
        <v>0</v>
      </c>
      <c r="GX73" s="106">
        <v>23</v>
      </c>
      <c r="GY73" s="61">
        <v>0</v>
      </c>
      <c r="GZ73" s="745">
        <v>26</v>
      </c>
      <c r="HA73" s="133">
        <v>9</v>
      </c>
      <c r="HB73" s="133">
        <v>0.4</v>
      </c>
      <c r="HC73" s="144">
        <v>1</v>
      </c>
      <c r="HD73" s="236">
        <v>119.810682</v>
      </c>
      <c r="HE73" s="236">
        <v>125.80121699999999</v>
      </c>
      <c r="HF73" s="144">
        <v>73.736446999999998</v>
      </c>
      <c r="HG73" s="236">
        <v>154.82847799999999</v>
      </c>
      <c r="HH73" s="125">
        <v>90.750330000000005</v>
      </c>
      <c r="HI73" s="236">
        <v>77.943807000000007</v>
      </c>
      <c r="HJ73" s="144">
        <v>45.685563000000002</v>
      </c>
      <c r="HK73" s="236">
        <v>76.884670999999997</v>
      </c>
      <c r="HL73" s="144">
        <v>45.064767000000003</v>
      </c>
      <c r="HM73" s="236">
        <v>49.657964999999997</v>
      </c>
      <c r="HN73" s="144">
        <v>4.2286570000000001</v>
      </c>
      <c r="HO73" s="144">
        <v>2.4785620000000002</v>
      </c>
      <c r="HP73" s="236">
        <v>142.57143300000001</v>
      </c>
      <c r="HQ73" s="144">
        <v>83.566051000000002</v>
      </c>
      <c r="HR73" s="236">
        <v>67.599018000000001</v>
      </c>
      <c r="HS73" s="144">
        <v>39.622123999999999</v>
      </c>
      <c r="HT73" s="236">
        <v>74.972415999999996</v>
      </c>
      <c r="HU73" s="144">
        <v>43.943928</v>
      </c>
      <c r="HV73" s="236">
        <v>52.585861000000001</v>
      </c>
      <c r="HW73" s="144">
        <v>0</v>
      </c>
      <c r="HX73" s="237">
        <v>0.81251988410039144</v>
      </c>
      <c r="HY73" s="238">
        <v>35.9</v>
      </c>
      <c r="HZ73" s="237">
        <v>6.7</v>
      </c>
      <c r="IA73" s="237">
        <v>23.4</v>
      </c>
      <c r="IB73" s="237">
        <v>5.9</v>
      </c>
      <c r="IC73" s="237">
        <v>25.2</v>
      </c>
      <c r="ID73" s="237">
        <v>5.4</v>
      </c>
      <c r="IE73" s="237">
        <v>104.98660298507461</v>
      </c>
      <c r="IF73" s="237">
        <v>60.929829888857554</v>
      </c>
      <c r="IG73" s="133"/>
      <c r="IH73" s="161">
        <v>0.4</v>
      </c>
      <c r="II73" s="61">
        <v>1233</v>
      </c>
      <c r="IJ73" s="61">
        <v>1322</v>
      </c>
      <c r="IK73" s="61">
        <v>1233</v>
      </c>
      <c r="IL73" s="61">
        <v>1128</v>
      </c>
      <c r="IM73" s="61">
        <v>1245</v>
      </c>
      <c r="IN73" s="61">
        <v>1257</v>
      </c>
      <c r="IO73" s="61"/>
      <c r="IP73" s="106">
        <v>1236.3333333333333</v>
      </c>
      <c r="IQ73" s="61">
        <v>1924</v>
      </c>
      <c r="IR73" s="61">
        <v>269</v>
      </c>
      <c r="IS73" s="61">
        <v>210</v>
      </c>
      <c r="IT73" s="61">
        <v>339</v>
      </c>
      <c r="IU73" s="61">
        <v>363</v>
      </c>
      <c r="IV73" s="61">
        <v>365</v>
      </c>
      <c r="IW73" s="61">
        <v>346</v>
      </c>
      <c r="IX73" s="61"/>
      <c r="IY73" s="106">
        <v>315.33333333333331</v>
      </c>
      <c r="IZ73" s="61">
        <v>191</v>
      </c>
      <c r="JA73" s="240">
        <v>30.056976552050447</v>
      </c>
      <c r="JB73" s="241">
        <v>0</v>
      </c>
      <c r="JC73" s="90">
        <v>1</v>
      </c>
      <c r="JD73" s="261">
        <v>0</v>
      </c>
      <c r="JE73" s="261">
        <v>0</v>
      </c>
      <c r="JF73" s="261"/>
      <c r="JG73" s="90">
        <v>0</v>
      </c>
      <c r="JH73" s="90">
        <v>0</v>
      </c>
      <c r="JI73" s="90">
        <v>0</v>
      </c>
      <c r="JJ73" s="90"/>
      <c r="JK73" s="61"/>
      <c r="JL73" s="283"/>
      <c r="JM73" s="198">
        <v>73</v>
      </c>
      <c r="JN73" s="244">
        <v>42328</v>
      </c>
      <c r="JO73" s="69">
        <v>43060</v>
      </c>
      <c r="JP73" s="201">
        <v>0</v>
      </c>
      <c r="JQ73" s="69">
        <v>43060</v>
      </c>
      <c r="JR73" s="245">
        <v>24</v>
      </c>
      <c r="JS73" s="243">
        <v>1</v>
      </c>
      <c r="JT73" s="69">
        <v>42981</v>
      </c>
      <c r="JU73" s="245">
        <v>21</v>
      </c>
      <c r="JV73" s="243">
        <v>1</v>
      </c>
      <c r="JW73" s="246">
        <v>42981</v>
      </c>
      <c r="JX73" s="245">
        <v>21</v>
      </c>
      <c r="JY73" s="245">
        <v>24.07</v>
      </c>
      <c r="JZ73" s="245">
        <v>732</v>
      </c>
      <c r="KA73" s="247"/>
      <c r="KB73" s="245"/>
      <c r="KC73" s="248"/>
      <c r="KD73" s="63">
        <v>0</v>
      </c>
      <c r="KE73" s="263">
        <v>1</v>
      </c>
      <c r="KF73" s="263" t="s">
        <v>390</v>
      </c>
      <c r="KG73" s="250">
        <v>100.2</v>
      </c>
      <c r="KH73" s="250">
        <v>46.9</v>
      </c>
      <c r="KI73" s="250">
        <v>53.9</v>
      </c>
      <c r="KJ73" s="251">
        <v>-18.079999999999998</v>
      </c>
      <c r="KK73" s="250">
        <v>-14.35</v>
      </c>
      <c r="KL73" s="250">
        <v>64.47</v>
      </c>
      <c r="KM73" s="250">
        <v>39.200000000000003</v>
      </c>
      <c r="KN73" s="250">
        <v>4.2</v>
      </c>
      <c r="KO73" s="250"/>
      <c r="KP73" s="250">
        <v>0</v>
      </c>
      <c r="KQ73" s="92"/>
      <c r="KR73" s="93">
        <v>0.43609022556390981</v>
      </c>
      <c r="KS73" s="264">
        <v>70</v>
      </c>
      <c r="KT73" s="265">
        <v>36.83</v>
      </c>
      <c r="KU73" s="264">
        <v>-21.58</v>
      </c>
      <c r="KV73" s="265">
        <v>-29.9</v>
      </c>
      <c r="KW73" s="265">
        <v>-21.9</v>
      </c>
      <c r="KX73" s="265">
        <v>353</v>
      </c>
      <c r="KY73" s="265">
        <v>-23.1</v>
      </c>
      <c r="KZ73" s="265">
        <v>-16.399999999999999</v>
      </c>
      <c r="LA73" s="265">
        <v>323</v>
      </c>
      <c r="LB73" s="265">
        <v>-26.2</v>
      </c>
      <c r="LC73" s="265">
        <v>-19.100000000000001</v>
      </c>
      <c r="LD73" s="265">
        <v>323</v>
      </c>
      <c r="LE73" s="118">
        <v>42472</v>
      </c>
      <c r="LF73" s="454">
        <v>0</v>
      </c>
      <c r="LG73" s="454"/>
      <c r="LH73" s="455">
        <v>70</v>
      </c>
      <c r="LI73" s="455">
        <v>42.61</v>
      </c>
      <c r="LJ73" s="455">
        <v>-27.68</v>
      </c>
      <c r="LK73" s="455">
        <v>-31.7</v>
      </c>
      <c r="LL73" s="455">
        <v>-31.5</v>
      </c>
      <c r="LM73" s="455">
        <v>400</v>
      </c>
      <c r="LN73" s="455">
        <v>-24.8</v>
      </c>
      <c r="LO73" s="455">
        <v>-24.1</v>
      </c>
      <c r="LP73" s="455">
        <v>353</v>
      </c>
      <c r="LQ73" s="455">
        <v>-28</v>
      </c>
      <c r="LR73" s="455">
        <v>-27.8</v>
      </c>
      <c r="LS73" s="455">
        <v>369</v>
      </c>
      <c r="LT73" s="500">
        <v>44.78</v>
      </c>
      <c r="LU73" s="693">
        <v>-28.86</v>
      </c>
      <c r="LV73" s="500">
        <v>-15.8</v>
      </c>
      <c r="LW73" s="500">
        <v>2</v>
      </c>
      <c r="LX73" s="500">
        <v>-16.2</v>
      </c>
      <c r="LY73" s="500">
        <v>2</v>
      </c>
      <c r="LZ73" s="690">
        <v>58</v>
      </c>
      <c r="MA73" s="455">
        <v>58</v>
      </c>
      <c r="MC73" s="253">
        <v>45</v>
      </c>
      <c r="MD73" s="274"/>
      <c r="ME73" s="581">
        <v>73</v>
      </c>
      <c r="MF73" s="135">
        <v>42326</v>
      </c>
      <c r="MI73" s="584">
        <v>56.5</v>
      </c>
      <c r="MQ73" s="135"/>
      <c r="MR73" s="585"/>
      <c r="MS73" s="585"/>
      <c r="MT73" s="133">
        <v>0</v>
      </c>
      <c r="MU73" s="585"/>
      <c r="MV73" s="585"/>
      <c r="MW73" s="585"/>
      <c r="MX73" s="585"/>
      <c r="MY73" s="585"/>
      <c r="MZ73" s="238">
        <v>1308</v>
      </c>
      <c r="NA73" s="133">
        <v>45</v>
      </c>
      <c r="NB73" s="238">
        <v>6</v>
      </c>
      <c r="ND73" s="876">
        <v>73</v>
      </c>
      <c r="NE73" s="877">
        <v>8.2851247508277606</v>
      </c>
      <c r="NF73" s="877">
        <v>8.1677191986010804</v>
      </c>
      <c r="NG73" s="877">
        <v>5.2872506432546196</v>
      </c>
      <c r="NH73" s="877">
        <v>2.4462562298895598</v>
      </c>
      <c r="NI73" s="877">
        <v>7.3316335671710302</v>
      </c>
      <c r="NJ73" s="877">
        <v>6.0921228498386801</v>
      </c>
      <c r="NK73" s="877">
        <v>9.2370426127680201</v>
      </c>
      <c r="NL73" s="877">
        <v>8.4541347573621</v>
      </c>
      <c r="NM73" s="877">
        <v>6.0349639897492997</v>
      </c>
      <c r="NN73" s="877">
        <v>1.1763227726404599</v>
      </c>
      <c r="NO73" s="877">
        <v>5.9183862344463503</v>
      </c>
      <c r="NP73" s="877">
        <v>6.2532329385380301</v>
      </c>
      <c r="NQ73" s="877">
        <v>7.3001237245690103</v>
      </c>
      <c r="NR73" s="877">
        <v>4.4121040446775703</v>
      </c>
      <c r="NS73" s="877">
        <v>5.7460439829983398</v>
      </c>
      <c r="NT73" s="877">
        <v>7.5273206078770496</v>
      </c>
      <c r="NU73" s="877">
        <v>7.04231601689711</v>
      </c>
      <c r="NV73" s="877">
        <v>6.5915597458277997</v>
      </c>
      <c r="NW73" s="877">
        <v>5.5558161550616401</v>
      </c>
      <c r="NX73" s="877">
        <v>5.4292811933356599</v>
      </c>
      <c r="NY73" s="877">
        <v>7.19071361744271</v>
      </c>
      <c r="NZ73" s="877">
        <v>-0.20091269392599601</v>
      </c>
      <c r="OA73" s="877">
        <v>8.6537765993677898</v>
      </c>
      <c r="OB73" s="877">
        <v>9.7610796626422303E-2</v>
      </c>
      <c r="OC73" s="877">
        <v>5.8150630171928697</v>
      </c>
      <c r="OD73" s="877">
        <v>6.5310694927259503</v>
      </c>
      <c r="OE73" s="877">
        <v>4.8683904530544497</v>
      </c>
      <c r="OF73" s="877">
        <v>11.1804562154098</v>
      </c>
      <c r="OG73" s="877">
        <v>3.46988597627446</v>
      </c>
      <c r="OH73" s="877">
        <v>8.1730774501092291</v>
      </c>
      <c r="OI73" s="877">
        <v>4.4087118610294302</v>
      </c>
      <c r="OJ73" s="877">
        <v>3.0073787653005399</v>
      </c>
      <c r="OK73" s="877">
        <v>6.0159757111188599</v>
      </c>
      <c r="OL73" s="877">
        <v>8.5561658027413596</v>
      </c>
    </row>
    <row r="74" spans="1:402" s="221" customFormat="1" x14ac:dyDescent="0.25">
      <c r="A74" s="274">
        <v>73</v>
      </c>
      <c r="B74" s="274">
        <v>0</v>
      </c>
      <c r="C74" s="221">
        <v>1</v>
      </c>
      <c r="D74" s="206">
        <v>2</v>
      </c>
      <c r="E74" s="267">
        <v>74</v>
      </c>
      <c r="F74" s="880">
        <v>74</v>
      </c>
      <c r="G74" s="883"/>
      <c r="H74" s="232" t="s">
        <v>771</v>
      </c>
      <c r="I74" s="641" t="s">
        <v>772</v>
      </c>
      <c r="J74" s="69">
        <v>12479</v>
      </c>
      <c r="K74" s="256">
        <v>81</v>
      </c>
      <c r="L74" s="342">
        <v>72</v>
      </c>
      <c r="M74" s="342">
        <v>176</v>
      </c>
      <c r="N74" s="342">
        <v>23.243801652892564</v>
      </c>
      <c r="O74" s="210">
        <v>1.8781458665744988</v>
      </c>
      <c r="P74" s="208">
        <v>0</v>
      </c>
      <c r="Q74" s="61">
        <v>115</v>
      </c>
      <c r="R74" s="61">
        <v>70</v>
      </c>
      <c r="S74" s="61">
        <v>1</v>
      </c>
      <c r="T74" s="62">
        <v>2</v>
      </c>
      <c r="U74" s="325">
        <v>0</v>
      </c>
      <c r="V74" s="325"/>
      <c r="W74" s="325">
        <v>1</v>
      </c>
      <c r="X74" s="115">
        <v>1</v>
      </c>
      <c r="Y74" s="325">
        <v>1</v>
      </c>
      <c r="Z74" s="325">
        <v>0</v>
      </c>
      <c r="AA74" s="329">
        <v>1</v>
      </c>
      <c r="AB74" s="328">
        <v>0</v>
      </c>
      <c r="AC74" s="61"/>
      <c r="AD74" s="61"/>
      <c r="AE74" s="61"/>
      <c r="AF74" s="592"/>
      <c r="AG74" s="602">
        <v>1.85</v>
      </c>
      <c r="AH74" s="603">
        <v>35</v>
      </c>
      <c r="AI74" s="603">
        <v>0</v>
      </c>
      <c r="AJ74" s="602">
        <v>11.6</v>
      </c>
      <c r="AK74" s="604">
        <v>36</v>
      </c>
      <c r="AL74" s="604"/>
      <c r="AM74" s="605">
        <v>2132</v>
      </c>
      <c r="AN74" s="214">
        <v>7.664815785285735</v>
      </c>
      <c r="AO74" s="212">
        <v>133</v>
      </c>
      <c r="AP74" s="212">
        <v>55</v>
      </c>
      <c r="AQ74" s="212">
        <v>61</v>
      </c>
      <c r="AR74" s="212">
        <v>85</v>
      </c>
      <c r="AS74" s="215">
        <v>0.72</v>
      </c>
      <c r="AT74" s="212">
        <v>109</v>
      </c>
      <c r="AU74" s="556">
        <v>42087</v>
      </c>
      <c r="AV74" s="557">
        <v>42080</v>
      </c>
      <c r="AW74" s="211">
        <v>1.85</v>
      </c>
      <c r="AX74" s="211">
        <v>41</v>
      </c>
      <c r="AY74" s="211"/>
      <c r="AZ74" s="602">
        <v>138</v>
      </c>
      <c r="BA74" s="558">
        <v>42087</v>
      </c>
      <c r="BB74" s="65">
        <v>61.32</v>
      </c>
      <c r="BC74" s="217">
        <v>4555</v>
      </c>
      <c r="BD74" s="66">
        <v>61.32</v>
      </c>
      <c r="BE74" s="218">
        <v>80.105472276119926</v>
      </c>
      <c r="BF74" s="66">
        <v>86.21</v>
      </c>
      <c r="BG74" s="68">
        <v>1.7876021461823375</v>
      </c>
      <c r="BH74" s="219">
        <v>1.7876021461823375</v>
      </c>
      <c r="BI74" s="219">
        <v>1.9036621852246172</v>
      </c>
      <c r="BJ74" s="219">
        <v>1.9355576450930139</v>
      </c>
      <c r="BK74" s="66">
        <v>2.2799999999999998</v>
      </c>
      <c r="BL74" s="66">
        <v>2.12</v>
      </c>
      <c r="BM74" s="66">
        <v>29</v>
      </c>
      <c r="BN74" s="66">
        <v>1.2</v>
      </c>
      <c r="BO74" s="571">
        <v>2025</v>
      </c>
      <c r="BP74" s="66">
        <v>66</v>
      </c>
      <c r="BQ74" s="66">
        <v>106</v>
      </c>
      <c r="BR74" s="66">
        <v>35</v>
      </c>
      <c r="BS74" s="66">
        <v>23</v>
      </c>
      <c r="BT74" s="69">
        <v>42081</v>
      </c>
      <c r="BU74" s="61" t="s">
        <v>773</v>
      </c>
      <c r="BV74" s="61">
        <v>0</v>
      </c>
      <c r="BW74" s="61"/>
      <c r="BX74" s="61"/>
      <c r="BY74" s="61">
        <v>1</v>
      </c>
      <c r="BZ74" s="61">
        <v>2007</v>
      </c>
      <c r="CA74" s="61">
        <v>1</v>
      </c>
      <c r="CB74" s="61" t="s">
        <v>774</v>
      </c>
      <c r="CC74" s="208" t="s">
        <v>775</v>
      </c>
      <c r="CD74" s="220">
        <v>0</v>
      </c>
      <c r="CE74" s="220">
        <v>0</v>
      </c>
      <c r="CF74" s="220">
        <v>0</v>
      </c>
      <c r="CG74" s="220">
        <v>0</v>
      </c>
      <c r="CH74" s="220">
        <v>0</v>
      </c>
      <c r="CI74" s="220"/>
      <c r="CJ74" s="114">
        <v>1</v>
      </c>
      <c r="CK74" s="114">
        <v>0</v>
      </c>
      <c r="CL74" s="114">
        <v>0</v>
      </c>
      <c r="CM74" s="114">
        <v>1</v>
      </c>
      <c r="CN74" s="114">
        <v>1</v>
      </c>
      <c r="CO74" s="114">
        <v>1</v>
      </c>
      <c r="CP74" s="326">
        <v>1</v>
      </c>
      <c r="CQ74" s="326">
        <v>1</v>
      </c>
      <c r="CR74" s="326">
        <v>0</v>
      </c>
      <c r="CS74" s="326">
        <v>0</v>
      </c>
      <c r="CT74" s="326">
        <v>1</v>
      </c>
      <c r="CU74" s="326"/>
      <c r="CV74" s="299"/>
      <c r="CW74" s="299"/>
      <c r="CX74" s="299"/>
      <c r="CY74" s="299"/>
      <c r="DE74" s="61">
        <v>1</v>
      </c>
      <c r="DF74" s="90">
        <v>1</v>
      </c>
      <c r="DG74" s="69">
        <v>39187</v>
      </c>
      <c r="DH74" s="61">
        <v>1</v>
      </c>
      <c r="DI74" s="61" t="s">
        <v>776</v>
      </c>
      <c r="DJ74" s="90">
        <v>1</v>
      </c>
      <c r="DK74" s="90">
        <v>0</v>
      </c>
      <c r="DL74" s="90">
        <v>1</v>
      </c>
      <c r="DM74" s="90" t="s">
        <v>671</v>
      </c>
      <c r="DN74" s="61">
        <v>1</v>
      </c>
      <c r="DO74" s="208">
        <v>1</v>
      </c>
      <c r="DP74" s="208">
        <v>1</v>
      </c>
      <c r="DQ74" s="208">
        <v>0</v>
      </c>
      <c r="DR74" s="208">
        <v>4</v>
      </c>
      <c r="DS74" s="212">
        <v>1</v>
      </c>
      <c r="DT74" s="208">
        <v>4</v>
      </c>
      <c r="DU74" s="208">
        <v>0</v>
      </c>
      <c r="DV74" s="208">
        <v>1</v>
      </c>
      <c r="DW74" s="208">
        <v>0</v>
      </c>
      <c r="DX74" s="208">
        <v>0</v>
      </c>
      <c r="DY74" s="206">
        <v>0</v>
      </c>
      <c r="EB74" s="223">
        <v>1</v>
      </c>
      <c r="EC74" s="223"/>
      <c r="ED74" s="223"/>
      <c r="EE74" s="223"/>
      <c r="EG74" s="266">
        <v>42165</v>
      </c>
      <c r="EH74" s="133">
        <v>1.28</v>
      </c>
      <c r="EI74" s="225">
        <v>47</v>
      </c>
      <c r="EJ74" s="225">
        <v>51</v>
      </c>
      <c r="EK74" s="225">
        <v>65</v>
      </c>
      <c r="EL74" s="225">
        <v>78</v>
      </c>
      <c r="EM74" s="225">
        <v>39</v>
      </c>
      <c r="EN74" s="133" t="s">
        <v>777</v>
      </c>
      <c r="EO74" s="267">
        <v>74</v>
      </c>
      <c r="EP74" s="135">
        <v>42136</v>
      </c>
      <c r="EQ74" s="136" t="s">
        <v>383</v>
      </c>
      <c r="ER74" s="61">
        <v>115</v>
      </c>
      <c r="ES74" s="61">
        <v>70</v>
      </c>
      <c r="ET74" s="61">
        <v>72</v>
      </c>
      <c r="EU74" s="61">
        <v>1</v>
      </c>
      <c r="EV74" s="61"/>
      <c r="EW74" s="133">
        <v>12</v>
      </c>
      <c r="EX74" s="61">
        <v>11</v>
      </c>
      <c r="EY74" s="61">
        <v>47</v>
      </c>
      <c r="EZ74" s="61">
        <v>35</v>
      </c>
      <c r="FA74" s="61">
        <v>16</v>
      </c>
      <c r="FB74" s="61">
        <v>15</v>
      </c>
      <c r="FC74" s="61">
        <v>48</v>
      </c>
      <c r="FD74" s="133">
        <v>22</v>
      </c>
      <c r="FE74" s="61">
        <v>38</v>
      </c>
      <c r="FF74" s="61">
        <v>80</v>
      </c>
      <c r="FG74" s="61">
        <v>310</v>
      </c>
      <c r="FH74" s="91">
        <v>80</v>
      </c>
      <c r="FI74" s="91">
        <v>310</v>
      </c>
      <c r="FJ74" s="227">
        <v>70.650000000000006</v>
      </c>
      <c r="FK74" s="227">
        <v>37.616886556770318</v>
      </c>
      <c r="FL74" s="228">
        <v>126.1</v>
      </c>
      <c r="FM74" s="228">
        <v>63.050000000000004</v>
      </c>
      <c r="FN74" s="228">
        <v>67.140684993754235</v>
      </c>
      <c r="FO74" s="228">
        <v>33.570342496877124</v>
      </c>
      <c r="FP74" s="228">
        <v>49.999999999999993</v>
      </c>
      <c r="FQ74" s="228"/>
      <c r="FR74" s="193">
        <v>0</v>
      </c>
      <c r="FS74" s="230">
        <v>48</v>
      </c>
      <c r="FT74" s="230"/>
      <c r="FU74" s="230">
        <v>195</v>
      </c>
      <c r="FV74" s="229">
        <v>6.3</v>
      </c>
      <c r="FW74" s="229">
        <v>9.6333333333333329</v>
      </c>
      <c r="FX74" s="229">
        <v>7.6190476190476195</v>
      </c>
      <c r="FY74" s="229"/>
      <c r="FZ74" s="133">
        <v>66.5</v>
      </c>
      <c r="GA74" s="129">
        <v>11.5</v>
      </c>
      <c r="GB74" s="238" t="s">
        <v>778</v>
      </c>
      <c r="GC74" s="238" t="s">
        <v>779</v>
      </c>
      <c r="GD74" s="238" t="s">
        <v>780</v>
      </c>
      <c r="GE74" s="238" t="s">
        <v>781</v>
      </c>
      <c r="GF74" s="238" t="s">
        <v>782</v>
      </c>
      <c r="GG74" s="133">
        <v>1</v>
      </c>
      <c r="GH74" s="133">
        <v>1</v>
      </c>
      <c r="GI74" s="133">
        <v>1</v>
      </c>
      <c r="GJ74" s="133">
        <v>0</v>
      </c>
      <c r="GK74" s="231">
        <v>25.5</v>
      </c>
      <c r="GL74" s="133">
        <v>0</v>
      </c>
      <c r="GM74" s="133">
        <v>0</v>
      </c>
      <c r="GN74" s="133">
        <v>0</v>
      </c>
      <c r="GO74" s="133">
        <v>0</v>
      </c>
      <c r="GP74" s="61"/>
      <c r="GQ74" s="106"/>
      <c r="GR74" s="111">
        <v>0.40512820512820513</v>
      </c>
      <c r="GS74" s="61">
        <v>0</v>
      </c>
      <c r="GT74" s="111">
        <v>0.59259259259259256</v>
      </c>
      <c r="GU74" s="62">
        <v>1</v>
      </c>
      <c r="GV74" s="106">
        <v>9.1999999999999993</v>
      </c>
      <c r="GW74" s="61">
        <v>1</v>
      </c>
      <c r="GX74" s="106">
        <v>17.666666666666668</v>
      </c>
      <c r="GY74" s="61">
        <v>0</v>
      </c>
      <c r="GZ74" s="745">
        <v>30.5</v>
      </c>
      <c r="HA74" s="133">
        <v>13</v>
      </c>
      <c r="HB74" s="133">
        <v>0.5</v>
      </c>
      <c r="HC74" s="144">
        <v>1</v>
      </c>
      <c r="HD74" s="236">
        <v>139.357032</v>
      </c>
      <c r="HE74" s="236">
        <v>146.324884</v>
      </c>
      <c r="HF74" s="144">
        <v>77.607202999999998</v>
      </c>
      <c r="HG74" s="236">
        <v>123.769344</v>
      </c>
      <c r="HH74" s="125">
        <v>65.644287000000006</v>
      </c>
      <c r="HI74" s="236">
        <v>63.53163</v>
      </c>
      <c r="HJ74" s="144">
        <v>33.695650000000001</v>
      </c>
      <c r="HK74" s="236">
        <v>60.237713999999997</v>
      </c>
      <c r="HL74" s="144">
        <v>31.948637000000002</v>
      </c>
      <c r="HM74" s="236">
        <v>48.669333000000002</v>
      </c>
      <c r="HN74" s="144">
        <v>4.1564019999999999</v>
      </c>
      <c r="HO74" s="144">
        <v>2.204456</v>
      </c>
      <c r="HP74" s="236">
        <v>111.737852</v>
      </c>
      <c r="HQ74" s="144">
        <v>59.263072999999999</v>
      </c>
      <c r="HR74" s="236">
        <v>56.976635000000002</v>
      </c>
      <c r="HS74" s="144">
        <v>30.219038999999999</v>
      </c>
      <c r="HT74" s="236">
        <v>54.761217000000002</v>
      </c>
      <c r="HU74" s="144">
        <v>29.044034</v>
      </c>
      <c r="HV74" s="236">
        <v>49.008654</v>
      </c>
      <c r="HW74" s="144">
        <v>0</v>
      </c>
      <c r="HX74" s="237">
        <v>1.1822385032597409</v>
      </c>
      <c r="HY74" s="238">
        <v>35</v>
      </c>
      <c r="HZ74" s="237">
        <v>7.7</v>
      </c>
      <c r="IA74" s="237">
        <v>31.9</v>
      </c>
      <c r="IB74" s="237">
        <v>7.5</v>
      </c>
      <c r="IC74" s="237">
        <v>23.4</v>
      </c>
      <c r="ID74" s="237">
        <v>5.3</v>
      </c>
      <c r="IE74" s="237">
        <v>121.41333333333333</v>
      </c>
      <c r="IF74" s="237">
        <v>64.645316156820101</v>
      </c>
      <c r="IG74" s="133"/>
      <c r="IH74" s="161">
        <v>0.38</v>
      </c>
      <c r="II74" s="61">
        <v>1145</v>
      </c>
      <c r="IJ74" s="61">
        <v>858</v>
      </c>
      <c r="IK74" s="61"/>
      <c r="IL74" s="61">
        <v>1040</v>
      </c>
      <c r="IM74" s="61">
        <v>1023</v>
      </c>
      <c r="IN74" s="61">
        <v>1121</v>
      </c>
      <c r="IO74" s="61"/>
      <c r="IP74" s="106">
        <v>1037.4000000000001</v>
      </c>
      <c r="IQ74" s="61">
        <v>1826</v>
      </c>
      <c r="IR74" s="61">
        <v>373</v>
      </c>
      <c r="IS74" s="61">
        <v>351</v>
      </c>
      <c r="IT74" s="61">
        <v>244</v>
      </c>
      <c r="IU74" s="61">
        <v>365</v>
      </c>
      <c r="IV74" s="61">
        <v>367</v>
      </c>
      <c r="IW74" s="61">
        <v>341</v>
      </c>
      <c r="IX74" s="61"/>
      <c r="IY74" s="106">
        <v>340.16666666666669</v>
      </c>
      <c r="IZ74" s="61">
        <v>213</v>
      </c>
      <c r="JA74" s="240">
        <v>29.537779383651603</v>
      </c>
      <c r="JB74" s="241">
        <v>0</v>
      </c>
      <c r="JC74" s="90">
        <v>1</v>
      </c>
      <c r="JD74" s="70">
        <v>1</v>
      </c>
      <c r="JE74" s="70">
        <v>0</v>
      </c>
      <c r="JF74" s="70"/>
      <c r="JG74" s="90">
        <v>0</v>
      </c>
      <c r="JH74" s="90">
        <v>0</v>
      </c>
      <c r="JI74" s="90">
        <v>0</v>
      </c>
      <c r="JJ74" s="90">
        <v>1</v>
      </c>
      <c r="JK74" s="90" t="s">
        <v>671</v>
      </c>
      <c r="JL74" s="283"/>
      <c r="JM74" s="198">
        <v>74</v>
      </c>
      <c r="JN74" s="244">
        <v>42087</v>
      </c>
      <c r="JO74" s="69">
        <v>43333</v>
      </c>
      <c r="JP74" s="201">
        <v>0</v>
      </c>
      <c r="JQ74" s="69">
        <v>43333</v>
      </c>
      <c r="JR74" s="245">
        <v>40</v>
      </c>
      <c r="JS74" s="243">
        <v>1</v>
      </c>
      <c r="JT74" s="69">
        <v>43244</v>
      </c>
      <c r="JU74" s="245">
        <v>38</v>
      </c>
      <c r="JV74" s="243">
        <v>1</v>
      </c>
      <c r="JW74" s="246">
        <v>43244</v>
      </c>
      <c r="JX74" s="245">
        <v>38</v>
      </c>
      <c r="JY74" s="245">
        <v>40</v>
      </c>
      <c r="JZ74" s="245">
        <v>1246</v>
      </c>
      <c r="KA74" s="247"/>
      <c r="KB74" s="245"/>
      <c r="KC74" s="248"/>
      <c r="KD74" s="63">
        <v>1</v>
      </c>
      <c r="KE74" s="249">
        <v>1</v>
      </c>
      <c r="KF74" s="249" t="s">
        <v>421</v>
      </c>
      <c r="KG74" s="272">
        <v>115.69666666666667</v>
      </c>
      <c r="KH74" s="272">
        <v>67.546666666666681</v>
      </c>
      <c r="KI74" s="272">
        <v>41.65</v>
      </c>
      <c r="KJ74" s="272">
        <v>-11.82</v>
      </c>
      <c r="KK74" s="272">
        <v>-9.9499999999999993</v>
      </c>
      <c r="KL74" s="272">
        <v>41.699999999999996</v>
      </c>
      <c r="KM74" s="272">
        <v>30.133333333333329</v>
      </c>
      <c r="KN74" s="272">
        <v>4.5999999999999996</v>
      </c>
      <c r="KO74" s="250"/>
      <c r="KP74" s="250">
        <v>1</v>
      </c>
      <c r="KQ74" s="92"/>
      <c r="KR74" s="93">
        <v>0.40512820512820513</v>
      </c>
      <c r="KS74" s="264"/>
      <c r="KT74" s="265"/>
      <c r="KU74" s="264"/>
      <c r="KV74" s="265"/>
      <c r="KW74" s="265"/>
      <c r="KX74" s="265"/>
      <c r="KY74" s="265"/>
      <c r="KZ74" s="265"/>
      <c r="LA74" s="265"/>
      <c r="LB74" s="265"/>
      <c r="LC74" s="265"/>
      <c r="LD74" s="265"/>
      <c r="LE74" s="118">
        <v>42136</v>
      </c>
      <c r="LF74" s="454">
        <v>1</v>
      </c>
      <c r="LG74" s="454"/>
      <c r="LH74" s="455"/>
      <c r="LI74" s="455"/>
      <c r="LJ74" s="455"/>
      <c r="LK74" s="455"/>
      <c r="LL74" s="455"/>
      <c r="LM74" s="455"/>
      <c r="LN74" s="455"/>
      <c r="LO74" s="455"/>
      <c r="LP74" s="455"/>
      <c r="LQ74" s="455"/>
      <c r="LR74" s="455"/>
      <c r="LS74" s="455"/>
      <c r="LT74" s="500"/>
      <c r="LU74" s="500"/>
      <c r="LV74" s="500">
        <v>-5</v>
      </c>
      <c r="LW74" s="500">
        <v>1</v>
      </c>
      <c r="LX74" s="500">
        <v>-6.5</v>
      </c>
      <c r="LY74" s="500">
        <v>1</v>
      </c>
      <c r="LZ74" s="690">
        <v>49.008654</v>
      </c>
      <c r="MA74" s="454"/>
      <c r="MC74" s="253"/>
      <c r="MD74" s="274"/>
      <c r="ME74" s="581">
        <v>74</v>
      </c>
      <c r="MF74" s="135">
        <v>42080</v>
      </c>
      <c r="MI74" s="584">
        <v>54.674399999999999</v>
      </c>
      <c r="MQ74" s="135"/>
      <c r="MR74" s="585"/>
      <c r="MS74" s="585"/>
      <c r="MT74" s="133">
        <v>0</v>
      </c>
      <c r="MU74" s="585"/>
      <c r="MV74" s="585"/>
      <c r="MW74" s="585"/>
      <c r="MX74" s="585"/>
      <c r="MY74" s="585"/>
      <c r="MZ74" s="238">
        <v>2132</v>
      </c>
      <c r="NA74" s="585"/>
      <c r="NB74" s="238">
        <v>5</v>
      </c>
      <c r="ND74" s="876">
        <v>74</v>
      </c>
      <c r="NE74" s="877">
        <v>7.9101929891948597</v>
      </c>
      <c r="NF74" s="877">
        <v>6.9074915933430496</v>
      </c>
      <c r="NG74" s="877">
        <v>4.8369340113210901</v>
      </c>
      <c r="NH74" s="877">
        <v>2.03210084316702</v>
      </c>
      <c r="NI74" s="877">
        <v>6.8085137650283896</v>
      </c>
      <c r="NJ74" s="877">
        <v>5.6735564239901404</v>
      </c>
      <c r="NK74" s="877">
        <v>9.0275743044104999</v>
      </c>
      <c r="NL74" s="877">
        <v>7.4095606549827799</v>
      </c>
      <c r="NM74" s="877">
        <v>6.1580542131223099</v>
      </c>
      <c r="NN74" s="877">
        <v>1.22650852980868</v>
      </c>
      <c r="NO74" s="877">
        <v>5.9305008107911599</v>
      </c>
      <c r="NP74" s="877">
        <v>6.4311214725264296</v>
      </c>
      <c r="NQ74" s="877">
        <v>7.0719985807530596</v>
      </c>
      <c r="NR74" s="877">
        <v>4.1882426562644097</v>
      </c>
      <c r="NS74" s="877">
        <v>5.9932214673689401</v>
      </c>
      <c r="NT74" s="877">
        <v>7.3656225561133404</v>
      </c>
      <c r="NU74" s="877">
        <v>6.4944156103974997</v>
      </c>
      <c r="NV74" s="877">
        <v>6.5527459367484502</v>
      </c>
      <c r="NW74" s="877">
        <v>5.2039841658559904</v>
      </c>
      <c r="NX74" s="877">
        <v>6.03650333373899</v>
      </c>
      <c r="NY74" s="877">
        <v>7.5428770993541399</v>
      </c>
      <c r="NZ74" s="877">
        <v>4.1333991254172</v>
      </c>
      <c r="OA74" s="877">
        <v>10.282486139534701</v>
      </c>
      <c r="OB74" s="877">
        <v>2.4195388915137799</v>
      </c>
      <c r="OC74" s="877">
        <v>6.6984963203130699</v>
      </c>
      <c r="OD74" s="877">
        <v>6.6254166220707802</v>
      </c>
      <c r="OE74" s="877">
        <v>4.26002565596146</v>
      </c>
      <c r="OF74" s="877">
        <v>10.220632258371401</v>
      </c>
      <c r="OG74" s="877">
        <v>2.7907720378619998</v>
      </c>
      <c r="OH74" s="877">
        <v>7.9928817032567796</v>
      </c>
      <c r="OI74" s="877">
        <v>3.90689059560852</v>
      </c>
      <c r="OJ74" s="877">
        <v>2.2277505551146</v>
      </c>
      <c r="OK74" s="877">
        <v>2.5650971948958698</v>
      </c>
      <c r="OL74" s="877">
        <v>7.8629472480209204</v>
      </c>
    </row>
    <row r="75" spans="1:402" s="221" customFormat="1" x14ac:dyDescent="0.25">
      <c r="A75" s="221">
        <v>74</v>
      </c>
      <c r="B75" s="221">
        <v>0</v>
      </c>
      <c r="C75" s="221">
        <v>0</v>
      </c>
      <c r="D75" s="206">
        <v>2</v>
      </c>
      <c r="E75" s="267">
        <v>75</v>
      </c>
      <c r="F75" s="880">
        <v>75</v>
      </c>
      <c r="G75" s="883"/>
      <c r="H75" s="232" t="s">
        <v>783</v>
      </c>
      <c r="I75" s="639" t="s">
        <v>784</v>
      </c>
      <c r="J75" s="284">
        <v>7568</v>
      </c>
      <c r="K75" s="256">
        <v>95</v>
      </c>
      <c r="L75" s="342">
        <v>61</v>
      </c>
      <c r="M75" s="342">
        <v>155</v>
      </c>
      <c r="N75" s="342">
        <v>25.390218522372525</v>
      </c>
      <c r="O75" s="210">
        <v>1.5963274610172766</v>
      </c>
      <c r="P75" s="208">
        <v>1</v>
      </c>
      <c r="Q75" s="61">
        <v>140</v>
      </c>
      <c r="R75" s="61">
        <v>80</v>
      </c>
      <c r="S75" s="61">
        <v>0</v>
      </c>
      <c r="T75" s="62">
        <v>2</v>
      </c>
      <c r="U75" s="331">
        <v>0</v>
      </c>
      <c r="V75" s="331"/>
      <c r="W75" s="114">
        <v>1</v>
      </c>
      <c r="X75" s="335">
        <v>0</v>
      </c>
      <c r="Y75" s="114">
        <v>1</v>
      </c>
      <c r="Z75" s="114">
        <v>0</v>
      </c>
      <c r="AA75" s="329">
        <v>0</v>
      </c>
      <c r="AB75" s="328">
        <v>0</v>
      </c>
      <c r="AC75" s="61"/>
      <c r="AD75" s="133"/>
      <c r="AE75" s="61"/>
      <c r="AF75" s="592">
        <v>100</v>
      </c>
      <c r="AG75" s="602">
        <v>3.05</v>
      </c>
      <c r="AH75" s="603">
        <v>14</v>
      </c>
      <c r="AI75" s="603">
        <v>0</v>
      </c>
      <c r="AJ75" s="602">
        <v>7.4</v>
      </c>
      <c r="AK75" s="603">
        <v>23</v>
      </c>
      <c r="AL75" s="603"/>
      <c r="AM75" s="605">
        <v>1075</v>
      </c>
      <c r="AN75" s="214">
        <v>6.9800759405617629</v>
      </c>
      <c r="AO75" s="212"/>
      <c r="AP75" s="212"/>
      <c r="AQ75" s="212"/>
      <c r="AR75" s="212"/>
      <c r="AS75" s="215">
        <v>1.02</v>
      </c>
      <c r="AT75" s="212">
        <v>347</v>
      </c>
      <c r="AU75" s="556">
        <v>42213</v>
      </c>
      <c r="AV75" s="557">
        <v>42207</v>
      </c>
      <c r="AW75" s="211">
        <v>3.05</v>
      </c>
      <c r="AX75" s="211">
        <v>220</v>
      </c>
      <c r="AY75" s="211"/>
      <c r="AZ75" s="602">
        <v>134</v>
      </c>
      <c r="BA75" s="558">
        <v>42215</v>
      </c>
      <c r="BB75" s="65">
        <v>154.58000000000001</v>
      </c>
      <c r="BC75" s="217">
        <v>2585</v>
      </c>
      <c r="BD75" s="66">
        <v>154.58000000000001</v>
      </c>
      <c r="BE75" s="218">
        <v>408.31823758874714</v>
      </c>
      <c r="BF75" s="66">
        <v>650.79999999999995</v>
      </c>
      <c r="BG75" s="68">
        <v>2.1891533029618895</v>
      </c>
      <c r="BH75" s="219">
        <v>2.1891533029618895</v>
      </c>
      <c r="BI75" s="219">
        <v>2.6109987781773905</v>
      </c>
      <c r="BJ75" s="219">
        <v>2.8134475442648212</v>
      </c>
      <c r="BK75" s="66">
        <v>2.35</v>
      </c>
      <c r="BL75" s="66">
        <v>2.11</v>
      </c>
      <c r="BM75" s="66">
        <v>59</v>
      </c>
      <c r="BN75" s="66">
        <v>1.45</v>
      </c>
      <c r="BO75" s="571">
        <v>5057</v>
      </c>
      <c r="BP75" s="66">
        <v>98</v>
      </c>
      <c r="BQ75" s="66">
        <v>585</v>
      </c>
      <c r="BR75" s="66">
        <v>59</v>
      </c>
      <c r="BS75" s="66">
        <v>27</v>
      </c>
      <c r="BT75" s="69">
        <v>42208</v>
      </c>
      <c r="BU75" s="61" t="s">
        <v>785</v>
      </c>
      <c r="BV75" s="61">
        <v>0</v>
      </c>
      <c r="BW75" s="61">
        <v>1</v>
      </c>
      <c r="BX75" s="61" t="s">
        <v>770</v>
      </c>
      <c r="BY75" s="61">
        <v>0</v>
      </c>
      <c r="BZ75" s="61"/>
      <c r="CA75" s="61" t="s">
        <v>381</v>
      </c>
      <c r="CB75" s="61"/>
      <c r="CC75" s="208">
        <v>0</v>
      </c>
      <c r="CD75" s="220">
        <v>0</v>
      </c>
      <c r="CE75" s="220">
        <v>0</v>
      </c>
      <c r="CF75" s="220">
        <v>0</v>
      </c>
      <c r="CG75" s="220">
        <v>0</v>
      </c>
      <c r="CH75" s="220">
        <v>0</v>
      </c>
      <c r="CI75" s="220">
        <v>1</v>
      </c>
      <c r="CJ75" s="114">
        <v>0</v>
      </c>
      <c r="CK75" s="114">
        <v>0</v>
      </c>
      <c r="CL75" s="114">
        <v>0</v>
      </c>
      <c r="CM75" s="114">
        <v>1</v>
      </c>
      <c r="CN75" s="114">
        <v>1</v>
      </c>
      <c r="CO75" s="114">
        <v>1</v>
      </c>
      <c r="CP75" s="326">
        <v>1</v>
      </c>
      <c r="CQ75" s="326">
        <v>1</v>
      </c>
      <c r="CR75" s="326">
        <v>0</v>
      </c>
      <c r="CS75" s="326">
        <v>0</v>
      </c>
      <c r="CT75" s="326">
        <v>1</v>
      </c>
      <c r="CU75" s="326">
        <v>0</v>
      </c>
      <c r="CV75" s="299"/>
      <c r="CW75" s="299"/>
      <c r="CX75" s="299"/>
      <c r="CY75" s="299"/>
      <c r="DE75" s="61">
        <v>0</v>
      </c>
      <c r="DF75" s="90">
        <v>0</v>
      </c>
      <c r="DG75" s="61"/>
      <c r="DH75" s="61"/>
      <c r="DI75" s="61"/>
      <c r="DJ75" s="90">
        <v>0</v>
      </c>
      <c r="DK75" s="90"/>
      <c r="DL75" s="90"/>
      <c r="DM75" s="61"/>
      <c r="DN75" s="254">
        <v>0</v>
      </c>
      <c r="DO75" s="208">
        <v>0</v>
      </c>
      <c r="DP75" s="208">
        <v>0</v>
      </c>
      <c r="DQ75" s="208">
        <v>0</v>
      </c>
      <c r="DR75" s="208">
        <v>0</v>
      </c>
      <c r="DS75" s="212">
        <v>0</v>
      </c>
      <c r="DT75" s="208">
        <v>0</v>
      </c>
      <c r="DU75" s="208">
        <v>0</v>
      </c>
      <c r="DV75" s="208">
        <v>1</v>
      </c>
      <c r="DW75" s="208">
        <v>0</v>
      </c>
      <c r="DX75" s="208">
        <v>0</v>
      </c>
      <c r="DY75" s="206">
        <v>1</v>
      </c>
      <c r="EB75" s="223">
        <v>1</v>
      </c>
      <c r="EC75" s="223">
        <v>3</v>
      </c>
      <c r="ED75" s="223">
        <v>18</v>
      </c>
      <c r="EE75" s="223"/>
      <c r="EG75" s="258">
        <v>42214</v>
      </c>
      <c r="EH75" s="133">
        <v>1.17</v>
      </c>
      <c r="EI75" s="225">
        <v>99</v>
      </c>
      <c r="EJ75" s="225">
        <v>65</v>
      </c>
      <c r="EK75" s="225">
        <v>106</v>
      </c>
      <c r="EL75" s="225">
        <v>78</v>
      </c>
      <c r="EM75" s="225">
        <v>35</v>
      </c>
      <c r="EN75" s="133" t="s">
        <v>786</v>
      </c>
      <c r="EO75" s="267">
        <v>75</v>
      </c>
      <c r="EP75" s="135">
        <v>42213</v>
      </c>
      <c r="EQ75" s="136" t="s">
        <v>383</v>
      </c>
      <c r="ER75" s="61"/>
      <c r="ES75" s="61"/>
      <c r="ET75" s="61">
        <v>82</v>
      </c>
      <c r="EU75" s="133">
        <v>0</v>
      </c>
      <c r="EV75" s="133"/>
      <c r="EW75" s="133">
        <v>12</v>
      </c>
      <c r="EX75" s="133">
        <v>10</v>
      </c>
      <c r="EY75" s="133">
        <v>42</v>
      </c>
      <c r="EZ75" s="133">
        <v>21</v>
      </c>
      <c r="FA75" s="133">
        <v>17</v>
      </c>
      <c r="FB75" s="133">
        <v>18</v>
      </c>
      <c r="FC75" s="133">
        <v>44</v>
      </c>
      <c r="FD75" s="133">
        <v>17</v>
      </c>
      <c r="FE75" s="133">
        <v>25</v>
      </c>
      <c r="FF75" s="133">
        <v>160</v>
      </c>
      <c r="FG75" s="133">
        <v>320</v>
      </c>
      <c r="FH75" s="91">
        <v>160</v>
      </c>
      <c r="FI75" s="91">
        <v>320</v>
      </c>
      <c r="FJ75" s="227">
        <v>104.2</v>
      </c>
      <c r="FK75" s="227">
        <v>65.27482771836641</v>
      </c>
      <c r="FL75" s="228">
        <v>85.45</v>
      </c>
      <c r="FM75" s="228">
        <v>31.1</v>
      </c>
      <c r="FN75" s="228">
        <v>53.52911735637629</v>
      </c>
      <c r="FO75" s="228">
        <v>19.482218253754276</v>
      </c>
      <c r="FP75" s="228">
        <v>63.604447045055593</v>
      </c>
      <c r="FQ75" s="228"/>
      <c r="FR75" s="193">
        <v>0</v>
      </c>
      <c r="FS75" s="230">
        <v>139</v>
      </c>
      <c r="FT75" s="230">
        <v>73.3</v>
      </c>
      <c r="FU75" s="230">
        <v>120</v>
      </c>
      <c r="FV75" s="229">
        <v>3.8</v>
      </c>
      <c r="FW75" s="229">
        <v>6.2</v>
      </c>
      <c r="FX75" s="229">
        <v>36.578947368421055</v>
      </c>
      <c r="FY75" s="229">
        <v>1.8963165075034107</v>
      </c>
      <c r="FZ75" s="133">
        <v>68.2</v>
      </c>
      <c r="GA75" s="129">
        <v>27.3</v>
      </c>
      <c r="GB75" s="238">
        <v>19</v>
      </c>
      <c r="GC75" s="238">
        <v>11.6</v>
      </c>
      <c r="GD75" s="238">
        <v>218.4</v>
      </c>
      <c r="GE75" s="238">
        <v>160.69999999999999</v>
      </c>
      <c r="GF75" s="238">
        <v>50.9</v>
      </c>
      <c r="GG75" s="133">
        <v>1</v>
      </c>
      <c r="GH75" s="133">
        <v>1</v>
      </c>
      <c r="GI75" s="133">
        <v>1</v>
      </c>
      <c r="GJ75" s="133">
        <v>1</v>
      </c>
      <c r="GK75" s="231">
        <v>41</v>
      </c>
      <c r="GL75" s="133">
        <v>1</v>
      </c>
      <c r="GM75" s="133">
        <v>0</v>
      </c>
      <c r="GN75" s="133">
        <v>0</v>
      </c>
      <c r="GO75" s="133">
        <v>0</v>
      </c>
      <c r="GP75" s="61">
        <v>51.5</v>
      </c>
      <c r="GQ75" s="106">
        <v>32.261551127599517</v>
      </c>
      <c r="GR75" s="111">
        <v>0.49230769230769234</v>
      </c>
      <c r="GS75" s="61">
        <v>0</v>
      </c>
      <c r="GT75" s="111">
        <v>0.36666666666666664</v>
      </c>
      <c r="GU75" s="62">
        <v>0</v>
      </c>
      <c r="GV75" s="106">
        <v>13.8</v>
      </c>
      <c r="GW75" s="61">
        <v>0</v>
      </c>
      <c r="GX75" s="106">
        <v>21</v>
      </c>
      <c r="GY75" s="61">
        <v>0</v>
      </c>
      <c r="GZ75" s="745">
        <v>56</v>
      </c>
      <c r="HA75" s="133">
        <v>20</v>
      </c>
      <c r="HB75" s="133">
        <v>0.51</v>
      </c>
      <c r="HC75" s="269">
        <v>0</v>
      </c>
      <c r="HD75" s="236"/>
      <c r="HE75" s="236"/>
      <c r="HF75" s="270"/>
      <c r="HG75" s="273"/>
      <c r="HH75" s="270"/>
      <c r="HI75" s="273"/>
      <c r="HJ75" s="270"/>
      <c r="HK75" s="273"/>
      <c r="HL75" s="270"/>
      <c r="HM75" s="236"/>
      <c r="HN75" s="271"/>
      <c r="HO75" s="271"/>
      <c r="HP75" s="273"/>
      <c r="HQ75" s="270"/>
      <c r="HR75" s="273"/>
      <c r="HS75" s="270"/>
      <c r="HT75" s="273"/>
      <c r="HU75" s="270"/>
      <c r="HV75" s="273"/>
      <c r="HW75" s="144"/>
      <c r="HX75" s="237"/>
      <c r="HY75" s="238"/>
      <c r="HZ75" s="237"/>
      <c r="IA75" s="237"/>
      <c r="IB75" s="237"/>
      <c r="IC75" s="237"/>
      <c r="ID75" s="237"/>
      <c r="IE75" s="237"/>
      <c r="IF75" s="237"/>
      <c r="IG75" s="103"/>
      <c r="IH75" s="161"/>
      <c r="II75" s="61"/>
      <c r="IJ75" s="61"/>
      <c r="IK75" s="61"/>
      <c r="IL75" s="61"/>
      <c r="IM75" s="61"/>
      <c r="IN75" s="61"/>
      <c r="IO75" s="61"/>
      <c r="IP75" s="106"/>
      <c r="IQ75" s="61"/>
      <c r="IR75" s="61"/>
      <c r="IS75" s="61"/>
      <c r="IT75" s="61"/>
      <c r="IU75" s="61"/>
      <c r="IV75" s="61"/>
      <c r="IW75" s="61"/>
      <c r="IX75" s="61"/>
      <c r="IY75" s="106"/>
      <c r="IZ75" s="61"/>
      <c r="JA75" s="240"/>
      <c r="JB75" s="241"/>
      <c r="JC75" s="90">
        <v>0</v>
      </c>
      <c r="JD75" s="261"/>
      <c r="JE75" s="261"/>
      <c r="JF75" s="261"/>
      <c r="JG75" s="90"/>
      <c r="JH75" s="90"/>
      <c r="JI75" s="90"/>
      <c r="JJ75" s="90"/>
      <c r="JK75" s="61"/>
      <c r="JL75" s="283"/>
      <c r="JM75" s="198">
        <v>75</v>
      </c>
      <c r="JN75" s="244">
        <v>42213</v>
      </c>
      <c r="JO75" s="69">
        <v>42838</v>
      </c>
      <c r="JP75" s="201">
        <v>1</v>
      </c>
      <c r="JQ75" s="69">
        <v>42838</v>
      </c>
      <c r="JR75" s="31">
        <v>20</v>
      </c>
      <c r="JS75" s="243">
        <v>1</v>
      </c>
      <c r="JT75" s="69">
        <v>42538</v>
      </c>
      <c r="JU75" s="245">
        <v>10</v>
      </c>
      <c r="JV75" s="243">
        <v>1</v>
      </c>
      <c r="JW75" s="246">
        <v>42538</v>
      </c>
      <c r="JX75" s="245">
        <v>10</v>
      </c>
      <c r="JY75" s="245">
        <v>20</v>
      </c>
      <c r="JZ75" s="245">
        <v>625</v>
      </c>
      <c r="KA75" s="247"/>
      <c r="KB75" s="245"/>
      <c r="KC75" s="248"/>
      <c r="KD75" s="63">
        <v>0</v>
      </c>
      <c r="KE75" s="263">
        <v>1</v>
      </c>
      <c r="KF75" s="263" t="s">
        <v>390</v>
      </c>
      <c r="KG75" s="250">
        <v>98.6</v>
      </c>
      <c r="KH75" s="250">
        <v>39.979999999999997</v>
      </c>
      <c r="KI75" s="250">
        <v>59.7</v>
      </c>
      <c r="KJ75" s="251">
        <v>-19.34</v>
      </c>
      <c r="KK75" s="250">
        <v>-15.18</v>
      </c>
      <c r="KL75" s="250">
        <v>69.55</v>
      </c>
      <c r="KM75" s="250">
        <v>46.4</v>
      </c>
      <c r="KN75" s="250">
        <v>5.0999999999999996</v>
      </c>
      <c r="KO75" s="250"/>
      <c r="KP75" s="250">
        <v>0</v>
      </c>
      <c r="KQ75" s="92">
        <v>1</v>
      </c>
      <c r="KR75" s="93">
        <v>0.49230769230769234</v>
      </c>
      <c r="KS75" s="264">
        <v>68</v>
      </c>
      <c r="KT75" s="265">
        <v>44.8</v>
      </c>
      <c r="KU75" s="264">
        <v>-24.12</v>
      </c>
      <c r="KV75" s="265">
        <v>-29.8</v>
      </c>
      <c r="KW75" s="265">
        <v>-29.8</v>
      </c>
      <c r="KX75" s="265">
        <v>369</v>
      </c>
      <c r="KY75" s="265">
        <v>-26.7</v>
      </c>
      <c r="KZ75" s="265">
        <v>-25</v>
      </c>
      <c r="LA75" s="265">
        <v>338</v>
      </c>
      <c r="LB75" s="265">
        <v>-27.8</v>
      </c>
      <c r="LC75" s="265">
        <v>-27.4</v>
      </c>
      <c r="LD75" s="265">
        <v>338</v>
      </c>
      <c r="LE75" s="118">
        <v>42213</v>
      </c>
      <c r="LF75" s="454">
        <v>0</v>
      </c>
      <c r="LG75" s="454">
        <v>1</v>
      </c>
      <c r="LH75" s="455">
        <v>68</v>
      </c>
      <c r="LI75" s="455">
        <v>47.36</v>
      </c>
      <c r="LJ75" s="455">
        <v>-24.27</v>
      </c>
      <c r="LK75" s="455">
        <v>-27.2</v>
      </c>
      <c r="LL75" s="455">
        <v>-26.9</v>
      </c>
      <c r="LM75" s="455">
        <v>353</v>
      </c>
      <c r="LN75" s="455">
        <v>-22.9</v>
      </c>
      <c r="LO75" s="455">
        <v>-16.7</v>
      </c>
      <c r="LP75" s="455">
        <v>507</v>
      </c>
      <c r="LQ75" s="455">
        <v>-24.1</v>
      </c>
      <c r="LR75" s="455">
        <v>-21.8</v>
      </c>
      <c r="LS75" s="455">
        <v>353</v>
      </c>
      <c r="LT75" s="500">
        <v>44.24</v>
      </c>
      <c r="LU75" s="693">
        <v>-24.69</v>
      </c>
      <c r="LV75" s="500">
        <v>0</v>
      </c>
      <c r="LW75" s="500">
        <v>0</v>
      </c>
      <c r="LX75" s="500">
        <v>0</v>
      </c>
      <c r="LY75" s="500">
        <v>0</v>
      </c>
      <c r="LZ75" s="690"/>
      <c r="MA75" s="455"/>
      <c r="MC75" s="253">
        <v>20</v>
      </c>
      <c r="MD75" s="274"/>
      <c r="ME75" s="581">
        <v>75</v>
      </c>
      <c r="MF75" s="135">
        <v>42207</v>
      </c>
      <c r="MI75" s="586"/>
      <c r="MQ75" s="135"/>
      <c r="MR75" s="585"/>
      <c r="MS75" s="585"/>
      <c r="MT75" s="133">
        <v>0</v>
      </c>
      <c r="MU75" s="585"/>
      <c r="MV75" s="585"/>
      <c r="MW75" s="585"/>
      <c r="MX75" s="585"/>
      <c r="MY75" s="585"/>
      <c r="MZ75" s="238">
        <v>1075</v>
      </c>
      <c r="NA75" s="133">
        <v>20</v>
      </c>
      <c r="NB75" s="238">
        <v>4</v>
      </c>
      <c r="ND75" s="876" t="s">
        <v>64</v>
      </c>
      <c r="NE75" s="877" t="s">
        <v>64</v>
      </c>
      <c r="NF75" s="877" t="s">
        <v>64</v>
      </c>
      <c r="NG75" s="877" t="s">
        <v>64</v>
      </c>
      <c r="NH75" s="877" t="s">
        <v>64</v>
      </c>
      <c r="NI75" s="877" t="s">
        <v>64</v>
      </c>
      <c r="NJ75" s="877" t="s">
        <v>64</v>
      </c>
      <c r="NK75" s="877" t="s">
        <v>64</v>
      </c>
      <c r="NL75" s="877" t="s">
        <v>64</v>
      </c>
      <c r="NM75" s="877" t="s">
        <v>64</v>
      </c>
      <c r="NN75" s="877" t="s">
        <v>64</v>
      </c>
      <c r="NO75" s="877" t="s">
        <v>64</v>
      </c>
      <c r="NP75" s="877" t="s">
        <v>64</v>
      </c>
      <c r="NQ75" s="877" t="s">
        <v>64</v>
      </c>
      <c r="NR75" s="877" t="s">
        <v>64</v>
      </c>
      <c r="NS75" s="877" t="s">
        <v>64</v>
      </c>
      <c r="NT75" s="877" t="s">
        <v>64</v>
      </c>
      <c r="NU75" s="877" t="s">
        <v>64</v>
      </c>
      <c r="NV75" s="877" t="s">
        <v>64</v>
      </c>
      <c r="NW75" s="877" t="s">
        <v>64</v>
      </c>
      <c r="NX75" s="877" t="s">
        <v>64</v>
      </c>
      <c r="NY75" s="877" t="s">
        <v>64</v>
      </c>
      <c r="NZ75" s="877" t="s">
        <v>64</v>
      </c>
      <c r="OA75" s="877" t="s">
        <v>64</v>
      </c>
      <c r="OB75" s="877" t="s">
        <v>64</v>
      </c>
      <c r="OC75" s="877" t="s">
        <v>64</v>
      </c>
      <c r="OD75" s="877" t="s">
        <v>64</v>
      </c>
      <c r="OE75" s="877" t="s">
        <v>64</v>
      </c>
      <c r="OF75" s="877" t="s">
        <v>64</v>
      </c>
      <c r="OG75" s="877" t="s">
        <v>64</v>
      </c>
      <c r="OH75" s="877" t="s">
        <v>64</v>
      </c>
      <c r="OI75" s="877" t="s">
        <v>64</v>
      </c>
      <c r="OJ75" s="877" t="s">
        <v>64</v>
      </c>
      <c r="OK75" s="877" t="s">
        <v>64</v>
      </c>
      <c r="OL75" s="877" t="s">
        <v>64</v>
      </c>
    </row>
    <row r="76" spans="1:402" s="774" customFormat="1" x14ac:dyDescent="0.25">
      <c r="A76" s="774">
        <v>75</v>
      </c>
      <c r="B76" s="774">
        <v>0</v>
      </c>
      <c r="C76" s="774">
        <v>0</v>
      </c>
      <c r="D76" s="775">
        <v>2</v>
      </c>
      <c r="E76" s="773">
        <v>76</v>
      </c>
      <c r="F76" s="880">
        <v>76</v>
      </c>
      <c r="G76" s="883"/>
      <c r="H76" s="777" t="s">
        <v>620</v>
      </c>
      <c r="I76" s="777" t="s">
        <v>787</v>
      </c>
      <c r="J76" s="824">
        <v>11872</v>
      </c>
      <c r="K76" s="779">
        <v>82</v>
      </c>
      <c r="L76" s="780">
        <v>78</v>
      </c>
      <c r="M76" s="780">
        <v>163</v>
      </c>
      <c r="N76" s="780">
        <v>29.357521924046825</v>
      </c>
      <c r="O76" s="781">
        <v>1.8379874557153144</v>
      </c>
      <c r="P76" s="782">
        <v>0</v>
      </c>
      <c r="Q76" s="777">
        <v>117</v>
      </c>
      <c r="R76" s="777">
        <v>38</v>
      </c>
      <c r="S76" s="777">
        <v>0</v>
      </c>
      <c r="T76" s="783">
        <v>3</v>
      </c>
      <c r="U76" s="799">
        <v>1</v>
      </c>
      <c r="V76" s="799">
        <v>2</v>
      </c>
      <c r="W76" s="777">
        <v>1</v>
      </c>
      <c r="X76" s="825">
        <v>1</v>
      </c>
      <c r="Y76" s="777">
        <v>1</v>
      </c>
      <c r="Z76" s="777">
        <v>0</v>
      </c>
      <c r="AA76" s="785">
        <v>1</v>
      </c>
      <c r="AB76" s="786">
        <v>0</v>
      </c>
      <c r="AC76" s="777"/>
      <c r="AD76" s="777"/>
      <c r="AE76" s="777"/>
      <c r="AF76" s="777">
        <v>102</v>
      </c>
      <c r="AG76" s="775">
        <v>3.79</v>
      </c>
      <c r="AH76" s="782">
        <v>15</v>
      </c>
      <c r="AI76" s="782">
        <v>0</v>
      </c>
      <c r="AJ76" s="775">
        <v>11.4</v>
      </c>
      <c r="AK76" s="782">
        <v>34</v>
      </c>
      <c r="AL76" s="782"/>
      <c r="AM76" s="780">
        <v>24339</v>
      </c>
      <c r="AN76" s="787">
        <v>10.099835281063175</v>
      </c>
      <c r="AO76" s="782">
        <v>124</v>
      </c>
      <c r="AP76" s="782">
        <v>70</v>
      </c>
      <c r="AQ76" s="782">
        <v>40</v>
      </c>
      <c r="AR76" s="782">
        <v>70</v>
      </c>
      <c r="AS76" s="788">
        <v>2.81</v>
      </c>
      <c r="AT76" s="782">
        <v>189</v>
      </c>
      <c r="AU76" s="789">
        <v>42028</v>
      </c>
      <c r="AV76" s="778"/>
      <c r="AW76" s="775">
        <v>3.79</v>
      </c>
      <c r="AX76" s="775"/>
      <c r="AY76" s="775"/>
      <c r="AZ76" s="775"/>
      <c r="BA76" s="790"/>
      <c r="BC76" s="781">
        <v>6889</v>
      </c>
      <c r="BE76" s="791"/>
      <c r="BF76" s="777"/>
      <c r="BG76" s="792"/>
      <c r="BH76" s="793"/>
      <c r="BI76" s="793"/>
      <c r="BJ76" s="793"/>
      <c r="BO76" s="823"/>
      <c r="BT76" s="778">
        <v>42026</v>
      </c>
      <c r="BU76" s="777" t="s">
        <v>442</v>
      </c>
      <c r="BV76" s="777">
        <v>0</v>
      </c>
      <c r="BW76" s="777">
        <v>1</v>
      </c>
      <c r="BX76" s="777" t="s">
        <v>788</v>
      </c>
      <c r="BY76" s="777">
        <v>0</v>
      </c>
      <c r="BZ76" s="777"/>
      <c r="CA76" s="777" t="s">
        <v>381</v>
      </c>
      <c r="CB76" s="777"/>
      <c r="CC76" s="782">
        <v>0</v>
      </c>
      <c r="CD76" s="794">
        <v>1</v>
      </c>
      <c r="CE76" s="794">
        <v>1</v>
      </c>
      <c r="CF76" s="794">
        <v>0</v>
      </c>
      <c r="CG76" s="794">
        <v>0</v>
      </c>
      <c r="CH76" s="794">
        <v>0</v>
      </c>
      <c r="CI76" s="794">
        <v>0</v>
      </c>
      <c r="CJ76" s="777">
        <v>1</v>
      </c>
      <c r="CK76" s="777">
        <v>0</v>
      </c>
      <c r="CL76" s="777">
        <v>0</v>
      </c>
      <c r="CM76" s="777">
        <v>1</v>
      </c>
      <c r="CN76" s="777">
        <v>1</v>
      </c>
      <c r="CO76" s="777">
        <v>0</v>
      </c>
      <c r="CP76" s="774">
        <v>1</v>
      </c>
      <c r="CQ76" s="774">
        <v>0</v>
      </c>
      <c r="CR76" s="774">
        <v>0</v>
      </c>
      <c r="CS76" s="774">
        <v>1</v>
      </c>
      <c r="CT76" s="774">
        <v>0</v>
      </c>
      <c r="CU76" s="774">
        <v>0</v>
      </c>
      <c r="DE76" s="777">
        <v>1</v>
      </c>
      <c r="DF76" s="784"/>
      <c r="DG76" s="777"/>
      <c r="DH76" s="777"/>
      <c r="DI76" s="777"/>
      <c r="DJ76" s="784"/>
      <c r="DK76" s="784"/>
      <c r="DL76" s="784"/>
      <c r="DM76" s="777"/>
      <c r="DN76" s="826">
        <v>0</v>
      </c>
      <c r="DO76" s="782">
        <v>1</v>
      </c>
      <c r="DP76" s="782">
        <v>1</v>
      </c>
      <c r="DQ76" s="782">
        <v>1</v>
      </c>
      <c r="DR76" s="782">
        <v>2</v>
      </c>
      <c r="DS76" s="782">
        <v>1</v>
      </c>
      <c r="DT76" s="782">
        <v>2</v>
      </c>
      <c r="DU76" s="782">
        <v>0</v>
      </c>
      <c r="DV76" s="782">
        <v>0</v>
      </c>
      <c r="DW76" s="782">
        <v>0</v>
      </c>
      <c r="DX76" s="782">
        <v>1</v>
      </c>
      <c r="DY76" s="775">
        <v>0</v>
      </c>
      <c r="EB76" s="786">
        <v>1</v>
      </c>
      <c r="EC76" s="786">
        <v>3</v>
      </c>
      <c r="ED76" s="786">
        <v>20</v>
      </c>
      <c r="EE76" s="786"/>
      <c r="EG76" s="778">
        <v>42039</v>
      </c>
      <c r="EH76" s="777">
        <v>1.32</v>
      </c>
      <c r="EI76" s="803">
        <v>67</v>
      </c>
      <c r="EJ76" s="803">
        <v>60</v>
      </c>
      <c r="EK76" s="803">
        <v>80</v>
      </c>
      <c r="EL76" s="803">
        <v>83</v>
      </c>
      <c r="EM76" s="803">
        <v>32</v>
      </c>
      <c r="EN76" s="777" t="s">
        <v>789</v>
      </c>
      <c r="EO76" s="773">
        <v>76</v>
      </c>
      <c r="EP76" s="777"/>
      <c r="EQ76" s="784" t="s">
        <v>383</v>
      </c>
      <c r="ER76" s="777"/>
      <c r="ES76" s="777"/>
      <c r="ET76" s="777">
        <v>54</v>
      </c>
      <c r="EU76" s="777">
        <v>0</v>
      </c>
      <c r="EV76" s="777"/>
      <c r="EW76" s="777">
        <v>11</v>
      </c>
      <c r="EX76" s="777">
        <v>0.7</v>
      </c>
      <c r="EY76" s="777">
        <v>53</v>
      </c>
      <c r="EZ76" s="777">
        <v>32</v>
      </c>
      <c r="FA76" s="777">
        <v>17</v>
      </c>
      <c r="FB76" s="777">
        <v>20</v>
      </c>
      <c r="FC76" s="777">
        <v>59</v>
      </c>
      <c r="FD76" s="777">
        <v>24</v>
      </c>
      <c r="FE76" s="777">
        <v>35</v>
      </c>
      <c r="FF76" s="777"/>
      <c r="FG76" s="777"/>
      <c r="FH76" s="791"/>
      <c r="FI76" s="791"/>
      <c r="FJ76" s="791">
        <v>67.95</v>
      </c>
      <c r="FK76" s="791">
        <v>36.96978441757372</v>
      </c>
      <c r="FL76" s="783">
        <v>173.35</v>
      </c>
      <c r="FM76" s="783">
        <v>70.900000000000006</v>
      </c>
      <c r="FN76" s="783">
        <v>94.315115949763126</v>
      </c>
      <c r="FO76" s="783">
        <v>38.574800812449993</v>
      </c>
      <c r="FP76" s="783">
        <v>59.100086530141326</v>
      </c>
      <c r="FQ76" s="783"/>
      <c r="FR76" s="783">
        <v>0</v>
      </c>
      <c r="FS76" s="783">
        <v>83.3</v>
      </c>
      <c r="FT76" s="783">
        <v>69.7</v>
      </c>
      <c r="FU76" s="783">
        <v>80</v>
      </c>
      <c r="FV76" s="791">
        <v>2.8</v>
      </c>
      <c r="FW76" s="791">
        <v>4.3</v>
      </c>
      <c r="FX76" s="791">
        <v>29.75</v>
      </c>
      <c r="FY76" s="791">
        <v>1.1951219512195121</v>
      </c>
      <c r="FZ76" s="777" t="s">
        <v>381</v>
      </c>
      <c r="GA76" s="792">
        <v>15.45</v>
      </c>
      <c r="GB76" s="792">
        <v>8.5</v>
      </c>
      <c r="GC76" s="792" t="s">
        <v>790</v>
      </c>
      <c r="GD76" s="792">
        <v>145.19999999999999</v>
      </c>
      <c r="GE76" s="792" t="s">
        <v>791</v>
      </c>
      <c r="GF76" s="792" t="s">
        <v>792</v>
      </c>
      <c r="GG76" s="777">
        <v>2</v>
      </c>
      <c r="GH76" s="777">
        <v>2</v>
      </c>
      <c r="GI76" s="777">
        <v>2</v>
      </c>
      <c r="GJ76" s="777" t="s">
        <v>381</v>
      </c>
      <c r="GK76" s="797">
        <v>47</v>
      </c>
      <c r="GL76" s="777">
        <v>1</v>
      </c>
      <c r="GM76" s="777">
        <v>0</v>
      </c>
      <c r="GN76" s="777">
        <v>0</v>
      </c>
      <c r="GO76" s="777">
        <v>1</v>
      </c>
      <c r="GP76" s="777">
        <v>89.2</v>
      </c>
      <c r="GQ76" s="791">
        <v>48.53134319422481</v>
      </c>
      <c r="GR76" s="792">
        <v>0.24074074074074067</v>
      </c>
      <c r="GS76" s="777">
        <v>1</v>
      </c>
      <c r="GT76" s="792"/>
      <c r="GU76" s="783"/>
      <c r="GV76" s="791"/>
      <c r="GW76" s="777"/>
      <c r="GX76" s="791">
        <v>9</v>
      </c>
      <c r="GY76" s="777">
        <v>1</v>
      </c>
      <c r="GZ76" s="798">
        <v>67</v>
      </c>
      <c r="HA76" s="777">
        <v>25</v>
      </c>
      <c r="HB76" s="777">
        <v>0.63</v>
      </c>
      <c r="HC76" s="799">
        <v>0</v>
      </c>
      <c r="HD76" s="799"/>
      <c r="HE76" s="799"/>
      <c r="HF76" s="800"/>
      <c r="HG76" s="800"/>
      <c r="HH76" s="800"/>
      <c r="HI76" s="800"/>
      <c r="HJ76" s="800"/>
      <c r="HK76" s="800"/>
      <c r="HL76" s="800"/>
      <c r="HM76" s="799"/>
      <c r="HN76" s="800"/>
      <c r="HO76" s="800"/>
      <c r="HP76" s="800"/>
      <c r="HQ76" s="800"/>
      <c r="HR76" s="800"/>
      <c r="HS76" s="800"/>
      <c r="HT76" s="800"/>
      <c r="HU76" s="800"/>
      <c r="HV76" s="800"/>
      <c r="HW76" s="799"/>
      <c r="HX76" s="791"/>
      <c r="HY76" s="792"/>
      <c r="HZ76" s="791"/>
      <c r="IA76" s="791"/>
      <c r="IB76" s="791"/>
      <c r="IC76" s="791"/>
      <c r="ID76" s="791"/>
      <c r="IE76" s="791"/>
      <c r="IF76" s="791"/>
      <c r="IG76" s="777"/>
      <c r="IH76" s="796"/>
      <c r="II76" s="777"/>
      <c r="IJ76" s="777"/>
      <c r="IK76" s="777"/>
      <c r="IL76" s="777"/>
      <c r="IM76" s="777"/>
      <c r="IN76" s="777"/>
      <c r="IO76" s="777"/>
      <c r="IP76" s="791"/>
      <c r="IQ76" s="777"/>
      <c r="IR76" s="777"/>
      <c r="IS76" s="777"/>
      <c r="IT76" s="777"/>
      <c r="IU76" s="777"/>
      <c r="IV76" s="777"/>
      <c r="IW76" s="777"/>
      <c r="IX76" s="777"/>
      <c r="IY76" s="791"/>
      <c r="IZ76" s="777"/>
      <c r="JA76" s="801"/>
      <c r="JB76" s="802"/>
      <c r="JC76" s="784"/>
      <c r="JD76" s="827"/>
      <c r="JE76" s="827"/>
      <c r="JF76" s="827"/>
      <c r="JG76" s="784"/>
      <c r="JH76" s="784"/>
      <c r="JI76" s="784"/>
      <c r="JJ76" s="784"/>
      <c r="JK76" s="777"/>
      <c r="JL76" s="776"/>
      <c r="JM76" s="773">
        <v>76</v>
      </c>
      <c r="JN76" s="778">
        <v>42026</v>
      </c>
      <c r="JO76" s="778">
        <v>42048</v>
      </c>
      <c r="JP76" s="795">
        <v>1</v>
      </c>
      <c r="JQ76" s="778">
        <v>42048</v>
      </c>
      <c r="JR76" s="803">
        <v>1</v>
      </c>
      <c r="JS76" s="773">
        <v>0</v>
      </c>
      <c r="JT76" s="778">
        <v>42048</v>
      </c>
      <c r="JU76" s="804">
        <v>1</v>
      </c>
      <c r="JV76" s="773">
        <v>1</v>
      </c>
      <c r="JW76" s="805">
        <v>42048</v>
      </c>
      <c r="JX76" s="804">
        <v>1</v>
      </c>
      <c r="JY76" s="804">
        <v>0.72</v>
      </c>
      <c r="JZ76" s="804">
        <v>22</v>
      </c>
      <c r="KA76" s="804"/>
      <c r="KB76" s="804"/>
      <c r="KC76" s="804"/>
      <c r="KD76" s="777">
        <v>0</v>
      </c>
      <c r="KE76" s="797">
        <v>1</v>
      </c>
      <c r="KF76" s="797" t="s">
        <v>384</v>
      </c>
      <c r="KG76" s="777">
        <v>166.05</v>
      </c>
      <c r="KH76" s="777">
        <v>78.06</v>
      </c>
      <c r="KI76" s="777">
        <v>53.55</v>
      </c>
      <c r="KJ76" s="784">
        <v>-14.94</v>
      </c>
      <c r="KK76" s="777">
        <v>-13.03</v>
      </c>
      <c r="KL76" s="777">
        <v>68.25</v>
      </c>
      <c r="KM76" s="777">
        <v>28.4</v>
      </c>
      <c r="KN76" s="777">
        <v>6.3</v>
      </c>
      <c r="KO76" s="777"/>
      <c r="KP76" s="777">
        <v>1</v>
      </c>
      <c r="KQ76" s="784"/>
      <c r="KR76" s="806">
        <v>0.24074074074074067</v>
      </c>
      <c r="KS76" s="776">
        <v>15</v>
      </c>
      <c r="KT76" s="774">
        <v>23.6</v>
      </c>
      <c r="KU76" s="776">
        <v>-11.92</v>
      </c>
      <c r="KV76" s="774">
        <v>-13.5</v>
      </c>
      <c r="KW76" s="774">
        <v>-12.7</v>
      </c>
      <c r="KX76" s="774">
        <v>582</v>
      </c>
      <c r="KY76" s="774">
        <v>-10.7</v>
      </c>
      <c r="KZ76" s="774">
        <v>-8.9</v>
      </c>
      <c r="LA76" s="774">
        <v>542</v>
      </c>
      <c r="LB76" s="774">
        <v>-12.1</v>
      </c>
      <c r="LC76" s="774">
        <v>-10.8</v>
      </c>
      <c r="LD76" s="774">
        <v>542</v>
      </c>
      <c r="LE76" s="784"/>
      <c r="LF76" s="777">
        <v>0</v>
      </c>
      <c r="LG76" s="777"/>
      <c r="LH76" s="774">
        <v>15</v>
      </c>
      <c r="LI76" s="774">
        <v>19.16</v>
      </c>
      <c r="LJ76" s="774">
        <v>-11</v>
      </c>
      <c r="LK76" s="774">
        <v>-9.4</v>
      </c>
      <c r="LL76" s="774">
        <v>-9.4</v>
      </c>
      <c r="LM76" s="774">
        <v>401</v>
      </c>
      <c r="LN76" s="774">
        <v>-9.6999999999999993</v>
      </c>
      <c r="LO76" s="774">
        <v>-9.6999999999999993</v>
      </c>
      <c r="LP76" s="774">
        <v>401</v>
      </c>
      <c r="LQ76" s="774">
        <v>-9.5</v>
      </c>
      <c r="LR76" s="774">
        <v>-9.5</v>
      </c>
      <c r="LS76" s="774">
        <v>401</v>
      </c>
      <c r="LT76" s="804">
        <v>20.43</v>
      </c>
      <c r="LU76" s="808">
        <v>-11.25</v>
      </c>
      <c r="LV76" s="804"/>
      <c r="LW76" s="804"/>
      <c r="LX76" s="804">
        <v>0</v>
      </c>
      <c r="LY76" s="804">
        <v>0</v>
      </c>
      <c r="LZ76" s="809"/>
      <c r="MC76" s="773"/>
      <c r="MD76" s="773"/>
      <c r="ME76" s="777">
        <v>76</v>
      </c>
      <c r="MF76" s="778"/>
      <c r="MI76" s="810"/>
      <c r="MQ76" s="778">
        <v>42026</v>
      </c>
      <c r="MR76" s="792">
        <v>6.1</v>
      </c>
      <c r="MS76" s="810"/>
      <c r="MT76" s="777">
        <v>1</v>
      </c>
      <c r="MU76" s="777">
        <v>0</v>
      </c>
      <c r="MV76" s="777">
        <v>1</v>
      </c>
      <c r="MW76" s="777">
        <v>0</v>
      </c>
      <c r="MX76" s="777">
        <v>0</v>
      </c>
      <c r="MY76" s="792">
        <v>1</v>
      </c>
      <c r="MZ76" s="792">
        <v>24339</v>
      </c>
      <c r="NA76" s="810"/>
      <c r="NB76" s="792">
        <v>4</v>
      </c>
      <c r="ND76" s="876" t="s">
        <v>64</v>
      </c>
      <c r="NE76" s="877" t="s">
        <v>64</v>
      </c>
      <c r="NF76" s="877" t="s">
        <v>64</v>
      </c>
      <c r="NG76" s="877" t="s">
        <v>64</v>
      </c>
      <c r="NH76" s="877" t="s">
        <v>64</v>
      </c>
      <c r="NI76" s="877" t="s">
        <v>64</v>
      </c>
      <c r="NJ76" s="877" t="s">
        <v>64</v>
      </c>
      <c r="NK76" s="877" t="s">
        <v>64</v>
      </c>
      <c r="NL76" s="877" t="s">
        <v>64</v>
      </c>
      <c r="NM76" s="877" t="s">
        <v>64</v>
      </c>
      <c r="NN76" s="877" t="s">
        <v>64</v>
      </c>
      <c r="NO76" s="877" t="s">
        <v>64</v>
      </c>
      <c r="NP76" s="877" t="s">
        <v>64</v>
      </c>
      <c r="NQ76" s="877" t="s">
        <v>64</v>
      </c>
      <c r="NR76" s="877" t="s">
        <v>64</v>
      </c>
      <c r="NS76" s="877" t="s">
        <v>64</v>
      </c>
      <c r="NT76" s="877" t="s">
        <v>64</v>
      </c>
      <c r="NU76" s="877" t="s">
        <v>64</v>
      </c>
      <c r="NV76" s="877" t="s">
        <v>64</v>
      </c>
      <c r="NW76" s="877" t="s">
        <v>64</v>
      </c>
      <c r="NX76" s="877" t="s">
        <v>64</v>
      </c>
      <c r="NY76" s="877" t="s">
        <v>64</v>
      </c>
      <c r="NZ76" s="877" t="s">
        <v>64</v>
      </c>
      <c r="OA76" s="877" t="s">
        <v>64</v>
      </c>
      <c r="OB76" s="877" t="s">
        <v>64</v>
      </c>
      <c r="OC76" s="877" t="s">
        <v>64</v>
      </c>
      <c r="OD76" s="877" t="s">
        <v>64</v>
      </c>
      <c r="OE76" s="877" t="s">
        <v>64</v>
      </c>
      <c r="OF76" s="877" t="s">
        <v>64</v>
      </c>
      <c r="OG76" s="877" t="s">
        <v>64</v>
      </c>
      <c r="OH76" s="877" t="s">
        <v>64</v>
      </c>
      <c r="OI76" s="877" t="s">
        <v>64</v>
      </c>
      <c r="OJ76" s="877" t="s">
        <v>64</v>
      </c>
      <c r="OK76" s="877" t="s">
        <v>64</v>
      </c>
      <c r="OL76" s="877" t="s">
        <v>64</v>
      </c>
    </row>
    <row r="77" spans="1:402" s="221" customFormat="1" x14ac:dyDescent="0.25">
      <c r="A77" s="274">
        <v>76</v>
      </c>
      <c r="B77" s="221">
        <v>0</v>
      </c>
      <c r="C77" s="221">
        <v>1</v>
      </c>
      <c r="D77" s="206">
        <v>2</v>
      </c>
      <c r="E77" s="267">
        <v>77</v>
      </c>
      <c r="F77" s="880">
        <v>77</v>
      </c>
      <c r="G77" s="883"/>
      <c r="H77" s="232" t="s">
        <v>793</v>
      </c>
      <c r="I77" s="639" t="s">
        <v>794</v>
      </c>
      <c r="J77" s="258">
        <v>14178</v>
      </c>
      <c r="K77" s="256">
        <v>76</v>
      </c>
      <c r="L77" s="342">
        <v>77</v>
      </c>
      <c r="M77" s="342">
        <v>175</v>
      </c>
      <c r="N77" s="342">
        <v>25.142857142857142</v>
      </c>
      <c r="O77" s="210">
        <v>1.9245423272611728</v>
      </c>
      <c r="P77" s="208">
        <v>0</v>
      </c>
      <c r="Q77" s="61">
        <v>140</v>
      </c>
      <c r="R77" s="61">
        <v>70</v>
      </c>
      <c r="S77" s="61">
        <v>1</v>
      </c>
      <c r="T77" s="62">
        <v>3</v>
      </c>
      <c r="U77" s="331">
        <v>1</v>
      </c>
      <c r="V77" s="331">
        <v>2</v>
      </c>
      <c r="W77" s="114">
        <v>1</v>
      </c>
      <c r="X77" s="335">
        <v>1</v>
      </c>
      <c r="Y77" s="114">
        <v>1</v>
      </c>
      <c r="Z77" s="114">
        <v>0</v>
      </c>
      <c r="AA77" s="329">
        <v>0</v>
      </c>
      <c r="AB77" s="328">
        <v>0</v>
      </c>
      <c r="AC77" s="61"/>
      <c r="AD77" s="61"/>
      <c r="AE77" s="61"/>
      <c r="AF77" s="592">
        <v>73</v>
      </c>
      <c r="AG77" s="602">
        <v>1.59</v>
      </c>
      <c r="AH77" s="603">
        <v>42</v>
      </c>
      <c r="AI77" s="603">
        <v>0</v>
      </c>
      <c r="AJ77" s="602">
        <v>9.6</v>
      </c>
      <c r="AK77" s="603">
        <v>29</v>
      </c>
      <c r="AL77" s="603"/>
      <c r="AM77" s="605">
        <v>4359</v>
      </c>
      <c r="AN77" s="214">
        <v>8.3799979522383925</v>
      </c>
      <c r="AO77" s="212">
        <v>99</v>
      </c>
      <c r="AP77" s="212">
        <v>44</v>
      </c>
      <c r="AQ77" s="212">
        <v>43</v>
      </c>
      <c r="AR77" s="212">
        <v>58</v>
      </c>
      <c r="AS77" s="215">
        <v>1.01</v>
      </c>
      <c r="AT77" s="212">
        <v>162</v>
      </c>
      <c r="AU77" s="556">
        <v>42185</v>
      </c>
      <c r="AV77" s="557">
        <v>42183</v>
      </c>
      <c r="AW77" s="211">
        <v>1.59</v>
      </c>
      <c r="AX77" s="211">
        <v>43</v>
      </c>
      <c r="AY77" s="211"/>
      <c r="AZ77" s="602">
        <v>144</v>
      </c>
      <c r="BA77" s="558">
        <v>42185</v>
      </c>
      <c r="BB77" s="65">
        <v>65.260000000000005</v>
      </c>
      <c r="BC77" s="217"/>
      <c r="BD77" s="66">
        <v>65.260000000000005</v>
      </c>
      <c r="BE77" s="218">
        <v>488.64175803327902</v>
      </c>
      <c r="BF77" s="66">
        <v>132.6</v>
      </c>
      <c r="BG77" s="68">
        <v>1.8146470694518562</v>
      </c>
      <c r="BH77" s="219">
        <v>1.8146470694518562</v>
      </c>
      <c r="BI77" s="219">
        <v>2.6889905778820138</v>
      </c>
      <c r="BJ77" s="219">
        <v>2.1225435240687545</v>
      </c>
      <c r="BK77" s="66">
        <v>2.2400000000000002</v>
      </c>
      <c r="BL77" s="66">
        <v>1.64</v>
      </c>
      <c r="BM77" s="66">
        <v>51</v>
      </c>
      <c r="BN77" s="66">
        <v>1.1599999999999999</v>
      </c>
      <c r="BO77" s="571">
        <v>5592</v>
      </c>
      <c r="BP77" s="66">
        <v>36</v>
      </c>
      <c r="BQ77" s="66">
        <v>258</v>
      </c>
      <c r="BR77" s="66">
        <v>56</v>
      </c>
      <c r="BS77" s="66">
        <v>62</v>
      </c>
      <c r="BT77" s="69">
        <v>42183</v>
      </c>
      <c r="BU77" s="61" t="s">
        <v>795</v>
      </c>
      <c r="BV77" s="61">
        <v>0</v>
      </c>
      <c r="BW77" s="61"/>
      <c r="BX77" s="61"/>
      <c r="BY77" s="61">
        <v>1</v>
      </c>
      <c r="BZ77" s="61"/>
      <c r="CA77" s="61">
        <v>1</v>
      </c>
      <c r="CB77" s="61" t="s">
        <v>796</v>
      </c>
      <c r="CC77" s="208">
        <v>1</v>
      </c>
      <c r="CD77" s="220">
        <v>0</v>
      </c>
      <c r="CE77" s="220">
        <v>0</v>
      </c>
      <c r="CF77" s="220">
        <v>1</v>
      </c>
      <c r="CG77" s="220">
        <v>0</v>
      </c>
      <c r="CH77" s="220">
        <v>0</v>
      </c>
      <c r="CI77" s="220">
        <v>0</v>
      </c>
      <c r="CJ77" s="114">
        <v>1</v>
      </c>
      <c r="CK77" s="114">
        <v>0</v>
      </c>
      <c r="CL77" s="114">
        <v>0</v>
      </c>
      <c r="CM77" s="114">
        <v>1</v>
      </c>
      <c r="CN77" s="114">
        <v>1</v>
      </c>
      <c r="CO77" s="114">
        <v>1</v>
      </c>
      <c r="CP77" s="326">
        <v>0</v>
      </c>
      <c r="CQ77" s="326">
        <v>1</v>
      </c>
      <c r="CR77" s="326">
        <v>1</v>
      </c>
      <c r="CS77" s="326">
        <v>0</v>
      </c>
      <c r="CT77" s="326">
        <v>1</v>
      </c>
      <c r="CU77" s="326"/>
      <c r="CV77" s="299"/>
      <c r="CW77" s="299"/>
      <c r="CX77" s="299"/>
      <c r="CY77" s="299"/>
      <c r="DE77" s="117">
        <v>1</v>
      </c>
      <c r="DF77" s="90">
        <v>1</v>
      </c>
      <c r="DG77" s="69">
        <v>42185</v>
      </c>
      <c r="DH77" s="61">
        <v>1</v>
      </c>
      <c r="DI77" s="61" t="s">
        <v>797</v>
      </c>
      <c r="DJ77" s="90">
        <v>1</v>
      </c>
      <c r="DK77" s="90">
        <v>0</v>
      </c>
      <c r="DL77" s="90"/>
      <c r="DM77" s="61"/>
      <c r="DN77" s="254">
        <v>1</v>
      </c>
      <c r="DO77" s="208">
        <v>0</v>
      </c>
      <c r="DP77" s="208">
        <v>0</v>
      </c>
      <c r="DQ77" s="208">
        <v>0</v>
      </c>
      <c r="DR77" s="208">
        <v>1</v>
      </c>
      <c r="DS77" s="212">
        <v>1</v>
      </c>
      <c r="DT77" s="208">
        <v>1</v>
      </c>
      <c r="DU77" s="208">
        <v>0</v>
      </c>
      <c r="DV77" s="208">
        <v>0</v>
      </c>
      <c r="DW77" s="208">
        <v>1</v>
      </c>
      <c r="DX77" s="208">
        <v>0</v>
      </c>
      <c r="DY77" s="206">
        <v>1</v>
      </c>
      <c r="EB77" s="223">
        <v>1</v>
      </c>
      <c r="EC77" s="223">
        <v>2</v>
      </c>
      <c r="ED77" s="223">
        <v>42</v>
      </c>
      <c r="EE77" s="223"/>
      <c r="EG77" s="258">
        <v>42186</v>
      </c>
      <c r="EH77" s="133">
        <v>1.1299999999999999</v>
      </c>
      <c r="EI77" s="225">
        <v>39</v>
      </c>
      <c r="EJ77" s="225">
        <v>71</v>
      </c>
      <c r="EK77" s="238">
        <v>40</v>
      </c>
      <c r="EL77" s="225">
        <v>55</v>
      </c>
      <c r="EM77" s="225"/>
      <c r="EN77" s="133" t="s">
        <v>798</v>
      </c>
      <c r="EO77" s="259">
        <v>77</v>
      </c>
      <c r="EP77" s="135">
        <v>42186</v>
      </c>
      <c r="EQ77" s="136" t="s">
        <v>383</v>
      </c>
      <c r="ER77" s="61">
        <v>140</v>
      </c>
      <c r="ES77" s="61">
        <v>70</v>
      </c>
      <c r="ET77" s="61">
        <v>71</v>
      </c>
      <c r="EU77" s="61">
        <v>1</v>
      </c>
      <c r="EV77" s="61"/>
      <c r="EW77" s="61">
        <v>13</v>
      </c>
      <c r="EX77" s="61">
        <v>9</v>
      </c>
      <c r="EY77" s="61">
        <v>56</v>
      </c>
      <c r="EZ77" s="61">
        <v>43</v>
      </c>
      <c r="FA77" s="61">
        <v>12</v>
      </c>
      <c r="FB77" s="61">
        <v>17</v>
      </c>
      <c r="FC77" s="61">
        <v>46</v>
      </c>
      <c r="FD77" s="61">
        <v>22.5</v>
      </c>
      <c r="FE77" s="133">
        <v>31</v>
      </c>
      <c r="FF77" s="133">
        <v>100</v>
      </c>
      <c r="FG77" s="133">
        <v>290</v>
      </c>
      <c r="FH77" s="91">
        <v>96.666666666666671</v>
      </c>
      <c r="FI77" s="91">
        <v>276.66666666666669</v>
      </c>
      <c r="FJ77" s="227">
        <v>121.95</v>
      </c>
      <c r="FK77" s="227">
        <v>63.365714680615909</v>
      </c>
      <c r="FL77" s="228">
        <v>184.6</v>
      </c>
      <c r="FM77" s="228">
        <v>91.35</v>
      </c>
      <c r="FN77" s="228">
        <v>95.918908815430058</v>
      </c>
      <c r="FO77" s="228">
        <v>47.465830554114497</v>
      </c>
      <c r="FP77" s="228">
        <v>50.514626218851575</v>
      </c>
      <c r="FQ77" s="228"/>
      <c r="FR77" s="193">
        <v>0</v>
      </c>
      <c r="FS77" s="230">
        <v>104.66666666666667</v>
      </c>
      <c r="FT77" s="230"/>
      <c r="FU77" s="230">
        <v>123.33333333333333</v>
      </c>
      <c r="FV77" s="229">
        <v>6.7333333333333334</v>
      </c>
      <c r="FW77" s="229">
        <v>6.2666666666666666</v>
      </c>
      <c r="FX77" s="229">
        <v>15.544554455445546</v>
      </c>
      <c r="FY77" s="229"/>
      <c r="FZ77" s="133">
        <v>66.2</v>
      </c>
      <c r="GA77" s="129">
        <v>12.366666666666665</v>
      </c>
      <c r="GB77" s="238" t="s">
        <v>799</v>
      </c>
      <c r="GC77" s="238" t="s">
        <v>800</v>
      </c>
      <c r="GD77" s="238" t="s">
        <v>801</v>
      </c>
      <c r="GE77" s="238" t="s">
        <v>802</v>
      </c>
      <c r="GF77" s="238" t="s">
        <v>803</v>
      </c>
      <c r="GG77" s="133">
        <v>1</v>
      </c>
      <c r="GH77" s="133">
        <v>1</v>
      </c>
      <c r="GI77" s="133">
        <v>1</v>
      </c>
      <c r="GJ77" s="133">
        <v>1</v>
      </c>
      <c r="GK77" s="231">
        <v>37.333333333333336</v>
      </c>
      <c r="GL77" s="133">
        <v>1</v>
      </c>
      <c r="GM77" s="133">
        <v>0</v>
      </c>
      <c r="GN77" s="133">
        <v>0</v>
      </c>
      <c r="GO77" s="133">
        <v>0</v>
      </c>
      <c r="GP77" s="61">
        <v>131.85</v>
      </c>
      <c r="GQ77" s="106">
        <v>68.509794839189894</v>
      </c>
      <c r="GR77" s="111">
        <v>0.30737704918032788</v>
      </c>
      <c r="GS77" s="61">
        <v>1</v>
      </c>
      <c r="GT77" s="111">
        <v>1</v>
      </c>
      <c r="GU77" s="62">
        <v>1</v>
      </c>
      <c r="GV77" s="106">
        <v>6.8</v>
      </c>
      <c r="GW77" s="61">
        <v>1</v>
      </c>
      <c r="GX77" s="106">
        <v>9.6666666666666661</v>
      </c>
      <c r="GY77" s="61">
        <v>1</v>
      </c>
      <c r="GZ77" s="745">
        <v>57.333333333333336</v>
      </c>
      <c r="HA77" s="133">
        <v>28</v>
      </c>
      <c r="HB77" s="133">
        <v>0.54</v>
      </c>
      <c r="HC77" s="144">
        <v>1</v>
      </c>
      <c r="HD77" s="236">
        <v>180</v>
      </c>
      <c r="HE77" s="236">
        <v>189</v>
      </c>
      <c r="HF77" s="270">
        <v>98.205166663685162</v>
      </c>
      <c r="HG77" s="273">
        <v>211.512767</v>
      </c>
      <c r="HH77" s="270">
        <v>109.90289171815984</v>
      </c>
      <c r="HI77" s="273">
        <v>106.597413</v>
      </c>
      <c r="HJ77" s="270">
        <v>55.388448198850163</v>
      </c>
      <c r="HK77" s="273">
        <v>104.91535500000001</v>
      </c>
      <c r="HL77" s="270">
        <v>54.51444403891373</v>
      </c>
      <c r="HM77" s="236">
        <v>49.602373999999998</v>
      </c>
      <c r="HN77" s="270">
        <v>8.603059</v>
      </c>
      <c r="HO77" s="270">
        <v>4.389297</v>
      </c>
      <c r="HP77" s="273">
        <v>197.333213</v>
      </c>
      <c r="HQ77" s="270">
        <v>102.5351379415105</v>
      </c>
      <c r="HR77" s="273">
        <v>67.339799999999997</v>
      </c>
      <c r="HS77" s="270">
        <v>34.990033238620242</v>
      </c>
      <c r="HT77" s="273">
        <v>129.993413</v>
      </c>
      <c r="HU77" s="270">
        <v>67.545104702890256</v>
      </c>
      <c r="HV77" s="273">
        <v>65.875079999999997</v>
      </c>
      <c r="HW77" s="144">
        <v>0</v>
      </c>
      <c r="HX77" s="237">
        <v>0.89356308217555491</v>
      </c>
      <c r="HY77" s="238">
        <v>44.4</v>
      </c>
      <c r="HZ77" s="237">
        <v>8.1</v>
      </c>
      <c r="IA77" s="237">
        <v>39.9</v>
      </c>
      <c r="IB77" s="237">
        <v>7.7</v>
      </c>
      <c r="IC77" s="237">
        <v>36.1</v>
      </c>
      <c r="ID77" s="237">
        <v>7.2</v>
      </c>
      <c r="IE77" s="237">
        <v>183.13410370370366</v>
      </c>
      <c r="IF77" s="237">
        <v>95.157223153581057</v>
      </c>
      <c r="IG77" s="133"/>
      <c r="IH77" s="161">
        <v>0.27</v>
      </c>
      <c r="II77" s="61">
        <v>1001</v>
      </c>
      <c r="IJ77" s="61">
        <v>1029</v>
      </c>
      <c r="IK77" s="61"/>
      <c r="IL77" s="61">
        <v>1057</v>
      </c>
      <c r="IM77" s="61">
        <v>1115</v>
      </c>
      <c r="IN77" s="61">
        <v>950</v>
      </c>
      <c r="IO77" s="61"/>
      <c r="IP77" s="106">
        <v>1030.4000000000001</v>
      </c>
      <c r="IQ77" s="61">
        <v>1767</v>
      </c>
      <c r="IR77" s="61">
        <v>320</v>
      </c>
      <c r="IS77" s="61">
        <v>344</v>
      </c>
      <c r="IT77" s="61">
        <v>296</v>
      </c>
      <c r="IU77" s="61">
        <v>364</v>
      </c>
      <c r="IV77" s="61">
        <v>364</v>
      </c>
      <c r="IW77" s="61">
        <v>304</v>
      </c>
      <c r="IX77" s="61"/>
      <c r="IY77" s="106">
        <v>332</v>
      </c>
      <c r="IZ77" s="61">
        <v>230</v>
      </c>
      <c r="JA77" s="240">
        <v>39.407027333238517</v>
      </c>
      <c r="JB77" s="241">
        <v>1</v>
      </c>
      <c r="JC77" s="90">
        <v>1</v>
      </c>
      <c r="JD77" s="168">
        <v>0</v>
      </c>
      <c r="JE77" s="168">
        <v>0</v>
      </c>
      <c r="JF77" s="168"/>
      <c r="JG77" s="90">
        <v>0</v>
      </c>
      <c r="JH77" s="90">
        <v>0</v>
      </c>
      <c r="JI77" s="90">
        <v>0</v>
      </c>
      <c r="JJ77" s="90"/>
      <c r="JK77" s="61"/>
      <c r="JL77" s="283"/>
      <c r="JM77" s="198">
        <v>77</v>
      </c>
      <c r="JN77" s="244">
        <v>42185</v>
      </c>
      <c r="JO77" s="69">
        <v>43118</v>
      </c>
      <c r="JP77" s="201">
        <v>0</v>
      </c>
      <c r="JQ77" s="69">
        <v>43118</v>
      </c>
      <c r="JR77" s="245">
        <v>30</v>
      </c>
      <c r="JS77" s="243">
        <v>0</v>
      </c>
      <c r="JT77" s="69">
        <v>43118</v>
      </c>
      <c r="JU77" s="245">
        <v>30</v>
      </c>
      <c r="JV77" s="243">
        <v>0</v>
      </c>
      <c r="JW77" s="246">
        <v>43118</v>
      </c>
      <c r="JX77" s="245">
        <v>30</v>
      </c>
      <c r="JY77" s="245">
        <v>30</v>
      </c>
      <c r="JZ77" s="245">
        <v>933</v>
      </c>
      <c r="KA77" s="247"/>
      <c r="KB77" s="245"/>
      <c r="KC77" s="248"/>
      <c r="KD77" s="63">
        <v>1</v>
      </c>
      <c r="KE77" s="249">
        <v>1</v>
      </c>
      <c r="KF77" s="249" t="s">
        <v>421</v>
      </c>
      <c r="KG77" s="272">
        <v>172.89666666666665</v>
      </c>
      <c r="KH77" s="272">
        <v>102.23</v>
      </c>
      <c r="KI77" s="272">
        <v>40.716666666666661</v>
      </c>
      <c r="KJ77" s="272">
        <v>-11.280000000000001</v>
      </c>
      <c r="KK77" s="272">
        <v>-9.7299999999999986</v>
      </c>
      <c r="KL77" s="272">
        <v>38.776666666666664</v>
      </c>
      <c r="KM77" s="272">
        <v>16</v>
      </c>
      <c r="KN77" s="272">
        <v>3.4333333333333336</v>
      </c>
      <c r="KO77" s="250"/>
      <c r="KP77" s="250">
        <v>1</v>
      </c>
      <c r="KQ77" s="92"/>
      <c r="KR77" s="93">
        <v>0.30737704918032788</v>
      </c>
      <c r="KS77" s="264"/>
      <c r="KT77" s="265"/>
      <c r="KU77" s="264"/>
      <c r="KV77" s="265"/>
      <c r="KW77" s="265"/>
      <c r="KX77" s="265"/>
      <c r="KY77" s="265"/>
      <c r="KZ77" s="265"/>
      <c r="LA77" s="265"/>
      <c r="LB77" s="265"/>
      <c r="LC77" s="265"/>
      <c r="LD77" s="265"/>
      <c r="LE77" s="118">
        <v>42186</v>
      </c>
      <c r="LF77" s="454">
        <v>1</v>
      </c>
      <c r="LG77" s="454"/>
      <c r="LH77" s="455"/>
      <c r="LI77" s="455"/>
      <c r="LJ77" s="455"/>
      <c r="LK77" s="455"/>
      <c r="LL77" s="455"/>
      <c r="LM77" s="455"/>
      <c r="LN77" s="455"/>
      <c r="LO77" s="455"/>
      <c r="LP77" s="455"/>
      <c r="LQ77" s="455"/>
      <c r="LR77" s="455"/>
      <c r="LS77" s="455"/>
      <c r="LT77" s="500">
        <v>38.15</v>
      </c>
      <c r="LU77" s="693">
        <v>-18.510000000000002</v>
      </c>
      <c r="LV77" s="500">
        <v>-9.3000000000000007</v>
      </c>
      <c r="LW77" s="500">
        <v>1</v>
      </c>
      <c r="LX77" s="500">
        <v>-11.6</v>
      </c>
      <c r="LY77" s="500">
        <v>1</v>
      </c>
      <c r="LZ77" s="690">
        <v>52</v>
      </c>
      <c r="MA77" s="500">
        <v>52</v>
      </c>
      <c r="MC77" s="253"/>
      <c r="MD77" s="274"/>
      <c r="ME77" s="581">
        <v>77</v>
      </c>
      <c r="MF77" s="135">
        <v>42183</v>
      </c>
      <c r="MI77" s="584">
        <v>65.264399999999995</v>
      </c>
      <c r="MQ77" s="135">
        <v>42183</v>
      </c>
      <c r="MR77" s="238">
        <v>6.2</v>
      </c>
      <c r="MS77" s="585"/>
      <c r="MT77" s="133">
        <v>1</v>
      </c>
      <c r="MU77" s="133">
        <v>0</v>
      </c>
      <c r="MV77" s="133">
        <v>1</v>
      </c>
      <c r="MW77" s="133">
        <v>0</v>
      </c>
      <c r="MX77" s="133">
        <v>0</v>
      </c>
      <c r="MY77" s="238">
        <v>1</v>
      </c>
      <c r="MZ77" s="238">
        <v>4359</v>
      </c>
      <c r="NA77" s="585"/>
      <c r="NB77" s="238">
        <v>7</v>
      </c>
      <c r="ND77" s="876">
        <v>77</v>
      </c>
      <c r="NE77" s="877">
        <v>8.1079493550129609</v>
      </c>
      <c r="NF77" s="877">
        <v>7.5320831414924996</v>
      </c>
      <c r="NG77" s="877">
        <v>5.1055942757951902</v>
      </c>
      <c r="NH77" s="877">
        <v>1.2630344058337899</v>
      </c>
      <c r="NI77" s="877">
        <v>7.8050344398545404</v>
      </c>
      <c r="NJ77" s="877">
        <v>4.77188557851537</v>
      </c>
      <c r="NK77" s="877">
        <v>9.0860565892485194</v>
      </c>
      <c r="NL77" s="877">
        <v>7.1634987322828803</v>
      </c>
      <c r="NM77" s="877">
        <v>5.9316830570598098</v>
      </c>
      <c r="NN77" s="877">
        <v>1.98913900736823</v>
      </c>
      <c r="NO77" s="877">
        <v>6.7487295665007396</v>
      </c>
      <c r="NP77" s="877">
        <v>6.9391090130424198</v>
      </c>
      <c r="NQ77" s="877">
        <v>7.4443523373712104</v>
      </c>
      <c r="NR77" s="877">
        <v>4.5728896684205802</v>
      </c>
      <c r="NS77" s="877">
        <v>6.1018181342274103</v>
      </c>
      <c r="NT77" s="877">
        <v>7.3185879991293898</v>
      </c>
      <c r="NU77" s="877">
        <v>6.3362833878644302</v>
      </c>
      <c r="NV77" s="877">
        <v>6.8701180839659299</v>
      </c>
      <c r="NW77" s="877">
        <v>6.1751253496577201</v>
      </c>
      <c r="NX77" s="877">
        <v>6.5439597973718504</v>
      </c>
      <c r="NY77" s="877">
        <v>8.0573419576794798</v>
      </c>
      <c r="NZ77" s="877">
        <v>4.5813512471687803</v>
      </c>
      <c r="OA77" s="877">
        <v>10.138950104196301</v>
      </c>
      <c r="OB77" s="877">
        <v>2.46988597627446</v>
      </c>
      <c r="OC77" s="877">
        <v>5.5816525304612803</v>
      </c>
      <c r="OD77" s="877">
        <v>6.8763941587832402</v>
      </c>
      <c r="OE77" s="877">
        <v>4.6524864949181604</v>
      </c>
      <c r="OF77" s="877">
        <v>10.0010421960587</v>
      </c>
      <c r="OG77" s="877">
        <v>2.6803243568440198</v>
      </c>
      <c r="OH77" s="877">
        <v>8.0611821514441804</v>
      </c>
      <c r="OI77" s="877">
        <v>3.7344386661371698</v>
      </c>
      <c r="OJ77" s="877">
        <v>1.93986004461455</v>
      </c>
      <c r="OK77" s="877">
        <v>1.0003012832925</v>
      </c>
      <c r="OL77" s="877">
        <v>7.6690641279218799</v>
      </c>
    </row>
    <row r="78" spans="1:402" s="221" customFormat="1" x14ac:dyDescent="0.25">
      <c r="A78" s="221">
        <v>77</v>
      </c>
      <c r="B78" s="274">
        <v>0</v>
      </c>
      <c r="C78" s="221">
        <v>1</v>
      </c>
      <c r="D78" s="206">
        <v>2</v>
      </c>
      <c r="E78" s="267">
        <v>78</v>
      </c>
      <c r="F78" s="880">
        <v>78</v>
      </c>
      <c r="G78" s="883"/>
      <c r="H78" s="232" t="s">
        <v>377</v>
      </c>
      <c r="I78" s="641" t="s">
        <v>804</v>
      </c>
      <c r="J78" s="69">
        <v>12924</v>
      </c>
      <c r="K78" s="256">
        <v>79</v>
      </c>
      <c r="L78" s="342">
        <v>95</v>
      </c>
      <c r="M78" s="342">
        <v>160</v>
      </c>
      <c r="N78" s="342">
        <v>37.109374999999993</v>
      </c>
      <c r="O78" s="210">
        <v>1.9719043422015652</v>
      </c>
      <c r="P78" s="208">
        <v>1</v>
      </c>
      <c r="Q78" s="61">
        <v>140</v>
      </c>
      <c r="R78" s="61">
        <v>85</v>
      </c>
      <c r="S78" s="61">
        <v>1</v>
      </c>
      <c r="T78" s="62">
        <v>3</v>
      </c>
      <c r="U78" s="325">
        <v>0</v>
      </c>
      <c r="V78" s="325"/>
      <c r="W78" s="325">
        <v>1</v>
      </c>
      <c r="X78" s="115">
        <v>0</v>
      </c>
      <c r="Y78" s="325">
        <v>1</v>
      </c>
      <c r="Z78" s="325">
        <v>0</v>
      </c>
      <c r="AA78" s="329">
        <v>0</v>
      </c>
      <c r="AB78" s="328">
        <v>0</v>
      </c>
      <c r="AC78" s="61"/>
      <c r="AD78" s="133"/>
      <c r="AE78" s="61"/>
      <c r="AF78" s="592">
        <v>83</v>
      </c>
      <c r="AG78" s="602">
        <v>1.41</v>
      </c>
      <c r="AH78" s="603">
        <v>36</v>
      </c>
      <c r="AI78" s="603">
        <v>0</v>
      </c>
      <c r="AJ78" s="602">
        <v>13.5</v>
      </c>
      <c r="AK78" s="603">
        <v>40</v>
      </c>
      <c r="AL78" s="603"/>
      <c r="AM78" s="605">
        <v>2425</v>
      </c>
      <c r="AN78" s="214">
        <v>7.7935868033715838</v>
      </c>
      <c r="AO78" s="212">
        <v>135</v>
      </c>
      <c r="AP78" s="212">
        <v>64</v>
      </c>
      <c r="AQ78" s="212">
        <v>44</v>
      </c>
      <c r="AR78" s="212">
        <v>136</v>
      </c>
      <c r="AS78" s="215">
        <v>3.57</v>
      </c>
      <c r="AT78" s="212">
        <v>21</v>
      </c>
      <c r="AU78" s="556">
        <v>42179</v>
      </c>
      <c r="AV78" s="557">
        <v>42179</v>
      </c>
      <c r="AW78" s="211">
        <v>1.41</v>
      </c>
      <c r="AX78" s="211">
        <v>38</v>
      </c>
      <c r="AY78" s="211">
        <v>6.3</v>
      </c>
      <c r="AZ78" s="602">
        <v>141</v>
      </c>
      <c r="BA78" s="558">
        <v>42179</v>
      </c>
      <c r="BB78" s="65">
        <v>73.400000000000006</v>
      </c>
      <c r="BC78" s="217">
        <v>834</v>
      </c>
      <c r="BD78" s="66">
        <v>73.400000000000006</v>
      </c>
      <c r="BE78" s="218">
        <v>242.75022512220153</v>
      </c>
      <c r="BF78" s="66">
        <v>65.66</v>
      </c>
      <c r="BG78" s="68">
        <v>1.8656960599160706</v>
      </c>
      <c r="BH78" s="219">
        <v>1.8656960599160706</v>
      </c>
      <c r="BI78" s="219">
        <v>2.3851596413371365</v>
      </c>
      <c r="BJ78" s="219">
        <v>1.8173008783933213</v>
      </c>
      <c r="BK78" s="66">
        <v>2.6</v>
      </c>
      <c r="BL78" s="66">
        <v>1.44</v>
      </c>
      <c r="BM78" s="66">
        <v>65</v>
      </c>
      <c r="BN78" s="66">
        <v>1.34</v>
      </c>
      <c r="BO78" s="571">
        <v>2385</v>
      </c>
      <c r="BP78" s="66">
        <v>34</v>
      </c>
      <c r="BQ78" s="66">
        <v>25</v>
      </c>
      <c r="BR78" s="66">
        <v>12</v>
      </c>
      <c r="BS78" s="66">
        <v>26</v>
      </c>
      <c r="BT78" s="69">
        <v>42102</v>
      </c>
      <c r="BU78" s="61" t="s">
        <v>805</v>
      </c>
      <c r="BV78" s="61">
        <v>0</v>
      </c>
      <c r="BW78" s="61">
        <v>0</v>
      </c>
      <c r="BX78" s="61">
        <v>24</v>
      </c>
      <c r="BY78" s="61">
        <v>0</v>
      </c>
      <c r="BZ78" s="61"/>
      <c r="CA78" s="61" t="s">
        <v>381</v>
      </c>
      <c r="CB78" s="61"/>
      <c r="CC78" s="208">
        <v>1</v>
      </c>
      <c r="CD78" s="220">
        <v>0</v>
      </c>
      <c r="CE78" s="220">
        <v>0</v>
      </c>
      <c r="CF78" s="220">
        <v>0</v>
      </c>
      <c r="CG78" s="220">
        <v>0</v>
      </c>
      <c r="CH78" s="220">
        <v>0</v>
      </c>
      <c r="CI78" s="220">
        <v>0</v>
      </c>
      <c r="CJ78" s="114">
        <v>1</v>
      </c>
      <c r="CK78" s="114">
        <v>0</v>
      </c>
      <c r="CL78" s="114">
        <v>0</v>
      </c>
      <c r="CM78" s="114">
        <v>1</v>
      </c>
      <c r="CN78" s="114">
        <v>1</v>
      </c>
      <c r="CO78" s="114">
        <v>0</v>
      </c>
      <c r="CP78" s="326">
        <v>0</v>
      </c>
      <c r="CQ78" s="326">
        <v>1</v>
      </c>
      <c r="CR78" s="326">
        <v>0</v>
      </c>
      <c r="CS78" s="326">
        <v>1</v>
      </c>
      <c r="CT78" s="326">
        <v>1</v>
      </c>
      <c r="CU78" s="326">
        <v>0</v>
      </c>
      <c r="CV78" s="299"/>
      <c r="CW78" s="299"/>
      <c r="CX78" s="299"/>
      <c r="CY78" s="299"/>
      <c r="DE78" s="61">
        <v>0</v>
      </c>
      <c r="DF78" s="90">
        <v>1</v>
      </c>
      <c r="DG78" s="61">
        <v>2011</v>
      </c>
      <c r="DH78" s="95" t="s">
        <v>806</v>
      </c>
      <c r="DI78" s="61" t="s">
        <v>807</v>
      </c>
      <c r="DJ78" s="90">
        <v>0</v>
      </c>
      <c r="DK78" s="90"/>
      <c r="DL78" s="90"/>
      <c r="DM78" s="61"/>
      <c r="DN78" s="61">
        <v>1</v>
      </c>
      <c r="DO78" s="208">
        <v>0</v>
      </c>
      <c r="DP78" s="208">
        <v>0</v>
      </c>
      <c r="DQ78" s="208">
        <v>0</v>
      </c>
      <c r="DR78" s="208">
        <v>1</v>
      </c>
      <c r="DS78" s="212">
        <v>1</v>
      </c>
      <c r="DT78" s="208">
        <v>1</v>
      </c>
      <c r="DU78" s="208">
        <v>1</v>
      </c>
      <c r="DV78" s="208">
        <v>0</v>
      </c>
      <c r="DW78" s="208">
        <v>0</v>
      </c>
      <c r="DX78" s="208">
        <v>0</v>
      </c>
      <c r="DY78" s="206">
        <v>0</v>
      </c>
      <c r="EB78" s="223">
        <v>1</v>
      </c>
      <c r="EC78" s="223">
        <v>2</v>
      </c>
      <c r="ED78" s="223">
        <v>36</v>
      </c>
      <c r="EE78" s="223"/>
      <c r="EG78" s="266">
        <v>42179</v>
      </c>
      <c r="EH78" s="133">
        <v>1.59</v>
      </c>
      <c r="EI78" s="225">
        <v>90</v>
      </c>
      <c r="EJ78" s="225">
        <v>77</v>
      </c>
      <c r="EK78" s="225">
        <v>90</v>
      </c>
      <c r="EL78" s="225">
        <v>89</v>
      </c>
      <c r="EM78" s="225">
        <v>77</v>
      </c>
      <c r="EN78" s="133" t="s">
        <v>808</v>
      </c>
      <c r="EO78" s="267">
        <v>78</v>
      </c>
      <c r="EP78" s="135">
        <v>42179</v>
      </c>
      <c r="EQ78" s="136" t="s">
        <v>415</v>
      </c>
      <c r="ER78" s="61"/>
      <c r="ES78" s="61"/>
      <c r="ET78" s="61">
        <v>62</v>
      </c>
      <c r="EU78" s="133">
        <v>1</v>
      </c>
      <c r="EV78" s="133"/>
      <c r="EW78" s="133">
        <v>12</v>
      </c>
      <c r="EX78" s="133">
        <v>8</v>
      </c>
      <c r="EY78" s="133">
        <v>46</v>
      </c>
      <c r="EZ78" s="133">
        <v>24</v>
      </c>
      <c r="FA78" s="133">
        <v>21</v>
      </c>
      <c r="FB78" s="133">
        <v>18</v>
      </c>
      <c r="FC78" s="133">
        <v>52</v>
      </c>
      <c r="FD78" s="133">
        <v>21</v>
      </c>
      <c r="FE78" s="133">
        <v>32</v>
      </c>
      <c r="FF78" s="133">
        <v>80</v>
      </c>
      <c r="FG78" s="133">
        <v>320</v>
      </c>
      <c r="FH78" s="91">
        <v>76.666666666666671</v>
      </c>
      <c r="FI78" s="91">
        <v>313.33333333333331</v>
      </c>
      <c r="FJ78" s="227">
        <v>123.8</v>
      </c>
      <c r="FK78" s="227">
        <v>62.781950092863752</v>
      </c>
      <c r="FL78" s="228">
        <v>113.65</v>
      </c>
      <c r="FM78" s="228">
        <v>56.699999999999996</v>
      </c>
      <c r="FN78" s="228">
        <v>57.634641583634625</v>
      </c>
      <c r="FO78" s="228">
        <v>28.753930292935177</v>
      </c>
      <c r="FP78" s="228">
        <v>50.109986801583815</v>
      </c>
      <c r="FQ78" s="228"/>
      <c r="FR78" s="193">
        <v>0</v>
      </c>
      <c r="FS78" s="230">
        <v>129</v>
      </c>
      <c r="FT78" s="230"/>
      <c r="FU78" s="230">
        <v>113.33333333333333</v>
      </c>
      <c r="FV78" s="229">
        <v>6.3999999999999995</v>
      </c>
      <c r="FW78" s="229">
        <v>8.0333333333333332</v>
      </c>
      <c r="FX78" s="229">
        <v>20.15625</v>
      </c>
      <c r="FY78" s="229"/>
      <c r="FZ78" s="133">
        <v>42.5</v>
      </c>
      <c r="GA78" s="129">
        <v>10.299999999999999</v>
      </c>
      <c r="GB78" s="238" t="s">
        <v>809</v>
      </c>
      <c r="GC78" s="238" t="s">
        <v>810</v>
      </c>
      <c r="GD78" s="238" t="s">
        <v>811</v>
      </c>
      <c r="GE78" s="238" t="s">
        <v>812</v>
      </c>
      <c r="GF78" s="238" t="s">
        <v>813</v>
      </c>
      <c r="GG78" s="133">
        <v>0</v>
      </c>
      <c r="GH78" s="133">
        <v>1</v>
      </c>
      <c r="GI78" s="133">
        <v>1</v>
      </c>
      <c r="GJ78" s="133">
        <v>0</v>
      </c>
      <c r="GK78" s="231">
        <v>23.333333333333332</v>
      </c>
      <c r="GL78" s="133">
        <v>0</v>
      </c>
      <c r="GM78" s="133">
        <v>0</v>
      </c>
      <c r="GN78" s="133">
        <v>0</v>
      </c>
      <c r="GO78" s="133">
        <v>0</v>
      </c>
      <c r="GP78" s="61">
        <v>108.15</v>
      </c>
      <c r="GQ78" s="106">
        <v>54.845459632820805</v>
      </c>
      <c r="GR78" s="111">
        <v>0.45161290322580644</v>
      </c>
      <c r="GS78" s="61">
        <v>0</v>
      </c>
      <c r="GT78" s="111"/>
      <c r="GU78" s="62"/>
      <c r="GV78" s="106"/>
      <c r="GW78" s="61"/>
      <c r="GX78" s="106">
        <v>18</v>
      </c>
      <c r="GY78" s="61">
        <v>0</v>
      </c>
      <c r="GZ78" s="745">
        <v>33.333333333333329</v>
      </c>
      <c r="HA78" s="133">
        <v>20</v>
      </c>
      <c r="HB78" s="133">
        <v>0.72</v>
      </c>
      <c r="HC78" s="269">
        <v>0</v>
      </c>
      <c r="HD78" s="236"/>
      <c r="HE78" s="236"/>
      <c r="HF78" s="270"/>
      <c r="HG78" s="273"/>
      <c r="HH78" s="270"/>
      <c r="HI78" s="273"/>
      <c r="HJ78" s="270"/>
      <c r="HK78" s="273"/>
      <c r="HL78" s="270"/>
      <c r="HM78" s="236"/>
      <c r="HN78" s="271"/>
      <c r="HO78" s="271"/>
      <c r="HP78" s="273"/>
      <c r="HQ78" s="270"/>
      <c r="HR78" s="273"/>
      <c r="HS78" s="270"/>
      <c r="HT78" s="273"/>
      <c r="HU78" s="270"/>
      <c r="HV78" s="273"/>
      <c r="HW78" s="144"/>
      <c r="HX78" s="237"/>
      <c r="HY78" s="238"/>
      <c r="HZ78" s="237"/>
      <c r="IA78" s="237"/>
      <c r="IB78" s="237"/>
      <c r="IC78" s="237"/>
      <c r="ID78" s="237"/>
      <c r="IE78" s="237"/>
      <c r="IF78" s="237"/>
      <c r="IG78" s="103"/>
      <c r="IH78" s="161"/>
      <c r="II78" s="161"/>
      <c r="IJ78" s="161"/>
      <c r="IK78" s="161"/>
      <c r="IL78" s="161"/>
      <c r="IM78" s="161"/>
      <c r="IN78" s="161"/>
      <c r="IO78" s="61"/>
      <c r="IP78" s="106"/>
      <c r="IQ78" s="161"/>
      <c r="IR78" s="161"/>
      <c r="IS78" s="161"/>
      <c r="IT78" s="161"/>
      <c r="IU78" s="161"/>
      <c r="IV78" s="161"/>
      <c r="IW78" s="161"/>
      <c r="IX78" s="61"/>
      <c r="IY78" s="106"/>
      <c r="IZ78" s="161"/>
      <c r="JA78" s="240"/>
      <c r="JB78" s="241"/>
      <c r="JC78" s="90">
        <v>0</v>
      </c>
      <c r="JD78" s="70"/>
      <c r="JE78" s="70"/>
      <c r="JF78" s="70"/>
      <c r="JG78" s="90"/>
      <c r="JH78" s="90"/>
      <c r="JI78" s="90"/>
      <c r="JJ78" s="90"/>
      <c r="JK78" s="61"/>
      <c r="JL78" s="283"/>
      <c r="JM78" s="198">
        <v>78</v>
      </c>
      <c r="JN78" s="244">
        <v>42179</v>
      </c>
      <c r="JO78" s="69">
        <v>43053</v>
      </c>
      <c r="JP78" s="201">
        <v>0</v>
      </c>
      <c r="JQ78" s="69">
        <v>43053</v>
      </c>
      <c r="JR78" s="245">
        <v>29</v>
      </c>
      <c r="JS78" s="243">
        <v>1</v>
      </c>
      <c r="JT78" s="69">
        <v>42675</v>
      </c>
      <c r="JU78" s="245">
        <v>16</v>
      </c>
      <c r="JV78" s="243">
        <v>1</v>
      </c>
      <c r="JW78" s="246">
        <v>42675</v>
      </c>
      <c r="JX78" s="245">
        <v>16</v>
      </c>
      <c r="JY78" s="245">
        <v>28.7</v>
      </c>
      <c r="JZ78" s="245">
        <v>874</v>
      </c>
      <c r="KA78" s="247"/>
      <c r="KB78" s="245"/>
      <c r="KC78" s="248"/>
      <c r="KD78" s="63">
        <v>1</v>
      </c>
      <c r="KE78" s="249">
        <v>1</v>
      </c>
      <c r="KF78" s="249" t="s">
        <v>421</v>
      </c>
      <c r="KG78" s="272">
        <v>89.373333333333335</v>
      </c>
      <c r="KH78" s="272">
        <v>52.150000000000006</v>
      </c>
      <c r="KI78" s="272">
        <v>42.016666666666673</v>
      </c>
      <c r="KJ78" s="272">
        <v>-11.856666666666667</v>
      </c>
      <c r="KK78" s="272">
        <v>-9.9933333333333323</v>
      </c>
      <c r="KL78" s="272">
        <v>43.49666666666667</v>
      </c>
      <c r="KM78" s="272">
        <v>18.8</v>
      </c>
      <c r="KN78" s="272">
        <v>6.666666666666667</v>
      </c>
      <c r="KO78" s="250"/>
      <c r="KP78" s="250">
        <v>1</v>
      </c>
      <c r="KQ78" s="92"/>
      <c r="KR78" s="93">
        <v>0.45161290322580644</v>
      </c>
      <c r="KS78" s="264"/>
      <c r="KT78" s="265"/>
      <c r="KU78" s="264"/>
      <c r="KV78" s="265"/>
      <c r="KW78" s="265"/>
      <c r="KX78" s="265"/>
      <c r="KY78" s="265"/>
      <c r="KZ78" s="265"/>
      <c r="LA78" s="265"/>
      <c r="LB78" s="265"/>
      <c r="LC78" s="265"/>
      <c r="LD78" s="265"/>
      <c r="LE78" s="118">
        <v>42179</v>
      </c>
      <c r="LF78" s="454">
        <v>1</v>
      </c>
      <c r="LG78" s="454"/>
      <c r="LH78" s="455"/>
      <c r="LI78" s="455"/>
      <c r="LJ78" s="455"/>
      <c r="LK78" s="455"/>
      <c r="LL78" s="455"/>
      <c r="LM78" s="455"/>
      <c r="LN78" s="455"/>
      <c r="LO78" s="455"/>
      <c r="LP78" s="455"/>
      <c r="LQ78" s="455"/>
      <c r="LR78" s="455"/>
      <c r="LS78" s="455"/>
      <c r="LT78" s="500">
        <v>36.75333333333333</v>
      </c>
      <c r="LU78" s="693">
        <v>-18.923333333333332</v>
      </c>
      <c r="LV78" s="500">
        <v>0</v>
      </c>
      <c r="LW78" s="500">
        <v>0</v>
      </c>
      <c r="LX78" s="500">
        <v>0</v>
      </c>
      <c r="LY78" s="500">
        <v>0</v>
      </c>
      <c r="LZ78" s="690"/>
      <c r="MA78" s="454"/>
      <c r="MC78" s="253"/>
      <c r="MD78" s="274"/>
      <c r="ME78" s="581">
        <v>78</v>
      </c>
      <c r="MF78" s="135">
        <v>42179</v>
      </c>
      <c r="MI78" s="584">
        <v>83.558999999999997</v>
      </c>
      <c r="MQ78" s="135"/>
      <c r="MR78" s="585"/>
      <c r="MS78" s="585"/>
      <c r="MT78" s="133">
        <v>0</v>
      </c>
      <c r="MU78" s="585"/>
      <c r="MV78" s="585"/>
      <c r="MW78" s="585"/>
      <c r="MX78" s="585"/>
      <c r="MY78" s="585"/>
      <c r="MZ78" s="238">
        <v>2425</v>
      </c>
      <c r="NA78" s="585"/>
      <c r="NB78" s="238">
        <v>8</v>
      </c>
      <c r="ND78" s="876">
        <v>78</v>
      </c>
      <c r="NE78" s="877">
        <v>8.3746917520969308</v>
      </c>
      <c r="NF78" s="877">
        <v>7.5414064226285102</v>
      </c>
      <c r="NG78" s="877">
        <v>4.6701605141266302</v>
      </c>
      <c r="NH78" s="877">
        <v>2.0976107966264199</v>
      </c>
      <c r="NI78" s="877">
        <v>7.6562818380926796</v>
      </c>
      <c r="NJ78" s="877">
        <v>7.3328869169596</v>
      </c>
      <c r="NK78" s="877">
        <v>8.7960071518833303</v>
      </c>
      <c r="NL78" s="877">
        <v>7.7884247074394404</v>
      </c>
      <c r="NM78" s="877">
        <v>5.9274224287398702</v>
      </c>
      <c r="NN78" s="877">
        <v>1.0703893278914001</v>
      </c>
      <c r="NO78" s="877">
        <v>5.8229850185468797</v>
      </c>
      <c r="NP78" s="877">
        <v>6.3881895371560802</v>
      </c>
      <c r="NQ78" s="877">
        <v>7.2846621854831604</v>
      </c>
      <c r="NR78" s="877">
        <v>4.0669502439246301</v>
      </c>
      <c r="NS78" s="877">
        <v>5.8858183719899202</v>
      </c>
      <c r="NT78" s="877">
        <v>7.4623795718410202</v>
      </c>
      <c r="NU78" s="877">
        <v>6.0950804919014097</v>
      </c>
      <c r="NV78" s="877">
        <v>6.3852584556943102</v>
      </c>
      <c r="NW78" s="877">
        <v>5.7224660244710899</v>
      </c>
      <c r="NX78" s="877">
        <v>5.8356714794816202</v>
      </c>
      <c r="NY78" s="877">
        <v>7.6380738371807197</v>
      </c>
      <c r="NZ78" s="877">
        <v>-0.83650126771711997</v>
      </c>
      <c r="OA78" s="877">
        <v>9.6508184007316604</v>
      </c>
      <c r="OB78" s="877">
        <v>1.33913738491959</v>
      </c>
      <c r="OC78" s="877">
        <v>6.7516779456875797</v>
      </c>
      <c r="OD78" s="877">
        <v>7.3177743728040996</v>
      </c>
      <c r="OE78" s="877">
        <v>5.6427015718332303</v>
      </c>
      <c r="OF78" s="877">
        <v>10.0089467786841</v>
      </c>
      <c r="OG78" s="877">
        <v>2.9467308601403102</v>
      </c>
      <c r="OH78" s="877">
        <v>6.7958448561972302</v>
      </c>
      <c r="OI78" s="877">
        <v>4.4854268271702402</v>
      </c>
      <c r="OJ78" s="877">
        <v>3.2131019224868398</v>
      </c>
      <c r="OK78" s="877">
        <v>7.5881792134047004</v>
      </c>
      <c r="OL78" s="877">
        <v>8.3116810158120806</v>
      </c>
    </row>
    <row r="79" spans="1:402" s="221" customFormat="1" x14ac:dyDescent="0.25">
      <c r="A79" s="221">
        <v>78</v>
      </c>
      <c r="B79" s="221">
        <v>0</v>
      </c>
      <c r="C79" s="221">
        <v>0</v>
      </c>
      <c r="D79" s="206">
        <v>2</v>
      </c>
      <c r="E79" s="274">
        <v>79</v>
      </c>
      <c r="F79" s="880">
        <v>79</v>
      </c>
      <c r="G79" s="883"/>
      <c r="H79" s="232" t="s">
        <v>814</v>
      </c>
      <c r="I79" s="644" t="s">
        <v>815</v>
      </c>
      <c r="J79" s="258">
        <v>9546</v>
      </c>
      <c r="K79" s="256">
        <v>89</v>
      </c>
      <c r="L79" s="342">
        <v>74</v>
      </c>
      <c r="M79" s="342">
        <v>157</v>
      </c>
      <c r="N79" s="342">
        <v>30.021501886486266</v>
      </c>
      <c r="O79" s="210">
        <v>1.7491097172852821</v>
      </c>
      <c r="P79" s="208">
        <v>1</v>
      </c>
      <c r="Q79" s="61">
        <v>140</v>
      </c>
      <c r="R79" s="61">
        <v>75</v>
      </c>
      <c r="S79" s="61">
        <v>1</v>
      </c>
      <c r="T79" s="62">
        <v>4</v>
      </c>
      <c r="U79" s="325">
        <v>0</v>
      </c>
      <c r="V79" s="325"/>
      <c r="W79" s="325">
        <v>1</v>
      </c>
      <c r="X79" s="335">
        <v>0</v>
      </c>
      <c r="Y79" s="325">
        <v>0</v>
      </c>
      <c r="Z79" s="325">
        <v>0</v>
      </c>
      <c r="AA79" s="329">
        <v>1</v>
      </c>
      <c r="AB79" s="328">
        <v>0</v>
      </c>
      <c r="AC79" s="61"/>
      <c r="AD79" s="61"/>
      <c r="AE79" s="61"/>
      <c r="AF79" s="592">
        <v>97</v>
      </c>
      <c r="AG79" s="602">
        <v>0.7</v>
      </c>
      <c r="AH79" s="603">
        <v>79</v>
      </c>
      <c r="AI79" s="603">
        <v>1</v>
      </c>
      <c r="AJ79" s="602">
        <v>12.8</v>
      </c>
      <c r="AK79" s="603">
        <v>39</v>
      </c>
      <c r="AL79" s="603"/>
      <c r="AM79" s="605">
        <v>3405</v>
      </c>
      <c r="AN79" s="214">
        <v>8.1330002185836126</v>
      </c>
      <c r="AO79" s="212"/>
      <c r="AP79" s="212"/>
      <c r="AQ79" s="212"/>
      <c r="AR79" s="212"/>
      <c r="AS79" s="215">
        <v>0.24</v>
      </c>
      <c r="AT79" s="212">
        <v>114</v>
      </c>
      <c r="AU79" s="556">
        <v>42194</v>
      </c>
      <c r="AV79" s="557">
        <v>42192</v>
      </c>
      <c r="AW79" s="211">
        <v>0.74</v>
      </c>
      <c r="AX79" s="211">
        <v>84</v>
      </c>
      <c r="AY79" s="211"/>
      <c r="AZ79" s="602">
        <v>140</v>
      </c>
      <c r="BA79" s="558">
        <v>42199</v>
      </c>
      <c r="BB79" s="65">
        <v>52.51</v>
      </c>
      <c r="BC79" s="217"/>
      <c r="BD79" s="66">
        <v>52.51</v>
      </c>
      <c r="BE79" s="218">
        <v>340.82700050717915</v>
      </c>
      <c r="BF79" s="66">
        <v>68.34</v>
      </c>
      <c r="BG79" s="68">
        <v>1.720242018287057</v>
      </c>
      <c r="BH79" s="219">
        <v>1.720242018287057</v>
      </c>
      <c r="BI79" s="219">
        <v>2.5325339925112917</v>
      </c>
      <c r="BJ79" s="219">
        <v>1.834674974462744</v>
      </c>
      <c r="BK79" s="66">
        <v>2.44</v>
      </c>
      <c r="BL79" s="66">
        <v>0.8</v>
      </c>
      <c r="BM79" s="66">
        <v>70</v>
      </c>
      <c r="BN79" s="66">
        <v>1.18</v>
      </c>
      <c r="BO79" s="571">
        <v>2135</v>
      </c>
      <c r="BP79" s="66">
        <v>34</v>
      </c>
      <c r="BQ79" s="66">
        <v>141</v>
      </c>
      <c r="BR79" s="66">
        <v>22</v>
      </c>
      <c r="BS79" s="66">
        <v>40</v>
      </c>
      <c r="BT79" s="69">
        <v>42192</v>
      </c>
      <c r="BU79" s="61" t="s">
        <v>816</v>
      </c>
      <c r="BV79" s="61">
        <v>0</v>
      </c>
      <c r="BW79" s="61">
        <v>0</v>
      </c>
      <c r="BX79" s="61"/>
      <c r="BY79" s="61">
        <v>0</v>
      </c>
      <c r="BZ79" s="61" t="s">
        <v>817</v>
      </c>
      <c r="CA79" s="61"/>
      <c r="CB79" s="61"/>
      <c r="CC79" s="208">
        <v>1</v>
      </c>
      <c r="CD79" s="220">
        <v>0</v>
      </c>
      <c r="CE79" s="220">
        <v>0</v>
      </c>
      <c r="CF79" s="220">
        <v>0</v>
      </c>
      <c r="CG79" s="220">
        <v>0</v>
      </c>
      <c r="CH79" s="220">
        <v>0</v>
      </c>
      <c r="CI79" s="220">
        <v>0</v>
      </c>
      <c r="CJ79" s="114">
        <v>0</v>
      </c>
      <c r="CK79" s="114">
        <v>1</v>
      </c>
      <c r="CL79" s="114">
        <v>0</v>
      </c>
      <c r="CM79" s="114">
        <v>0</v>
      </c>
      <c r="CN79" s="114">
        <v>1</v>
      </c>
      <c r="CO79" s="114">
        <v>1</v>
      </c>
      <c r="CP79" s="326">
        <v>0</v>
      </c>
      <c r="CQ79" s="326">
        <v>0</v>
      </c>
      <c r="CR79" s="326">
        <v>0</v>
      </c>
      <c r="CS79" s="326">
        <v>0</v>
      </c>
      <c r="CT79" s="326">
        <v>0</v>
      </c>
      <c r="CU79" s="326"/>
      <c r="CV79" s="299"/>
      <c r="CW79" s="299"/>
      <c r="CX79" s="299"/>
      <c r="CY79" s="299"/>
      <c r="DE79" s="61">
        <v>0</v>
      </c>
      <c r="DF79" s="90">
        <v>0</v>
      </c>
      <c r="DG79" s="61"/>
      <c r="DH79" s="61"/>
      <c r="DI79" s="61"/>
      <c r="DJ79" s="90">
        <v>1</v>
      </c>
      <c r="DK79" s="90">
        <v>0</v>
      </c>
      <c r="DL79" s="90"/>
      <c r="DM79" s="61"/>
      <c r="DN79" s="254">
        <v>0</v>
      </c>
      <c r="DO79" s="208">
        <v>0</v>
      </c>
      <c r="DP79" s="208">
        <v>0</v>
      </c>
      <c r="DQ79" s="208">
        <v>0</v>
      </c>
      <c r="DR79" s="208">
        <v>1</v>
      </c>
      <c r="DS79" s="212">
        <v>1</v>
      </c>
      <c r="DT79" s="208">
        <v>1</v>
      </c>
      <c r="DU79" s="208">
        <v>0</v>
      </c>
      <c r="DV79" s="208">
        <v>0</v>
      </c>
      <c r="DW79" s="208">
        <v>0</v>
      </c>
      <c r="DX79" s="208">
        <v>0</v>
      </c>
      <c r="DY79" s="206">
        <v>0</v>
      </c>
      <c r="EB79" s="223">
        <v>0</v>
      </c>
      <c r="EC79" s="223"/>
      <c r="ED79" s="223"/>
      <c r="EE79" s="223"/>
      <c r="EG79" s="258">
        <v>42213</v>
      </c>
      <c r="EH79" s="133">
        <v>0.87</v>
      </c>
      <c r="EI79" s="225">
        <v>63</v>
      </c>
      <c r="EJ79" s="225">
        <v>67</v>
      </c>
      <c r="EK79" s="225">
        <v>69</v>
      </c>
      <c r="EL79" s="225" t="s">
        <v>381</v>
      </c>
      <c r="EM79" s="225">
        <v>53</v>
      </c>
      <c r="EN79" s="133" t="s">
        <v>818</v>
      </c>
      <c r="EO79" s="222">
        <v>79</v>
      </c>
      <c r="EP79" s="135">
        <v>42194</v>
      </c>
      <c r="EQ79" s="136" t="s">
        <v>383</v>
      </c>
      <c r="ER79" s="61">
        <v>140</v>
      </c>
      <c r="ES79" s="61">
        <v>75</v>
      </c>
      <c r="ET79" s="61">
        <v>90</v>
      </c>
      <c r="EU79" s="61">
        <v>1</v>
      </c>
      <c r="EV79" s="61"/>
      <c r="EW79" s="61">
        <v>11</v>
      </c>
      <c r="EX79" s="61">
        <v>8</v>
      </c>
      <c r="EY79" s="61">
        <v>40</v>
      </c>
      <c r="EZ79" s="61">
        <v>26</v>
      </c>
      <c r="FA79" s="61">
        <v>14</v>
      </c>
      <c r="FB79" s="61">
        <v>16</v>
      </c>
      <c r="FC79" s="61">
        <v>37</v>
      </c>
      <c r="FD79" s="61">
        <v>22</v>
      </c>
      <c r="FE79" s="61">
        <v>32</v>
      </c>
      <c r="FF79" s="61">
        <v>80</v>
      </c>
      <c r="FG79" s="61">
        <v>270</v>
      </c>
      <c r="FH79" s="91">
        <v>80</v>
      </c>
      <c r="FI79" s="91">
        <v>256.66666666666669</v>
      </c>
      <c r="FJ79" s="227">
        <v>64.45</v>
      </c>
      <c r="FK79" s="227">
        <v>36.847316873883749</v>
      </c>
      <c r="FL79" s="228">
        <v>77.599999999999994</v>
      </c>
      <c r="FM79" s="228">
        <v>27</v>
      </c>
      <c r="FN79" s="228">
        <v>44.365427298888726</v>
      </c>
      <c r="FO79" s="228">
        <v>15.436424446778295</v>
      </c>
      <c r="FP79" s="228">
        <v>65.206185567010309</v>
      </c>
      <c r="FQ79" s="228"/>
      <c r="FR79" s="193">
        <v>0</v>
      </c>
      <c r="FS79" s="230">
        <v>78.333333333333329</v>
      </c>
      <c r="FT79" s="230"/>
      <c r="FU79" s="230">
        <v>156.66666666666666</v>
      </c>
      <c r="FV79" s="229">
        <v>6.85</v>
      </c>
      <c r="FW79" s="229">
        <v>7.55</v>
      </c>
      <c r="FX79" s="229">
        <v>11.435523114355231</v>
      </c>
      <c r="FY79" s="229"/>
      <c r="FZ79" s="133">
        <v>44.1</v>
      </c>
      <c r="GA79" s="129">
        <v>11.033333333333333</v>
      </c>
      <c r="GB79" s="238">
        <v>9</v>
      </c>
      <c r="GC79" s="238">
        <v>5.0999999999999996</v>
      </c>
      <c r="GD79" s="238">
        <v>150.19999999999999</v>
      </c>
      <c r="GE79" s="238">
        <v>103.9</v>
      </c>
      <c r="GF79" s="238">
        <v>25</v>
      </c>
      <c r="GG79" s="133">
        <v>0</v>
      </c>
      <c r="GH79" s="133">
        <v>1</v>
      </c>
      <c r="GI79" s="133">
        <v>1</v>
      </c>
      <c r="GJ79" s="133">
        <v>1</v>
      </c>
      <c r="GK79" s="231">
        <v>24</v>
      </c>
      <c r="GL79" s="133">
        <v>0</v>
      </c>
      <c r="GM79" s="133">
        <v>0</v>
      </c>
      <c r="GN79" s="133">
        <v>0</v>
      </c>
      <c r="GO79" s="133">
        <v>0</v>
      </c>
      <c r="GP79" s="61">
        <v>55.7</v>
      </c>
      <c r="GQ79" s="106">
        <v>31.844771914279669</v>
      </c>
      <c r="GR79" s="111">
        <v>0.33132530120481934</v>
      </c>
      <c r="GS79" s="61">
        <v>1</v>
      </c>
      <c r="GT79" s="111">
        <v>0.77272727272727271</v>
      </c>
      <c r="GU79" s="62">
        <v>1</v>
      </c>
      <c r="GV79" s="106">
        <v>12.2</v>
      </c>
      <c r="GW79" s="61">
        <v>0</v>
      </c>
      <c r="GX79" s="106">
        <v>21</v>
      </c>
      <c r="GY79" s="61">
        <v>0</v>
      </c>
      <c r="GZ79" s="745">
        <v>39</v>
      </c>
      <c r="HA79" s="133">
        <v>17</v>
      </c>
      <c r="HB79" s="133">
        <v>0.67</v>
      </c>
      <c r="HC79" s="144">
        <v>1</v>
      </c>
      <c r="HD79" s="236">
        <v>90.421143000000001</v>
      </c>
      <c r="HE79" s="236">
        <v>94.9422</v>
      </c>
      <c r="HF79" s="144">
        <v>52.105046000000002</v>
      </c>
      <c r="HG79" s="236">
        <v>128.35620499999999</v>
      </c>
      <c r="HH79" s="125">
        <v>70.442921999999996</v>
      </c>
      <c r="HI79" s="236">
        <v>37.977927000000001</v>
      </c>
      <c r="HJ79" s="144">
        <v>20.842593000000001</v>
      </c>
      <c r="HK79" s="236">
        <v>90.378277999999995</v>
      </c>
      <c r="HL79" s="144">
        <v>49.600329000000002</v>
      </c>
      <c r="HM79" s="236">
        <v>70.412082999999996</v>
      </c>
      <c r="HN79" s="144">
        <v>5.3323179999999999</v>
      </c>
      <c r="HO79" s="144">
        <v>2.9264190000000001</v>
      </c>
      <c r="HP79" s="236">
        <v>149.51791700000001</v>
      </c>
      <c r="HQ79" s="144">
        <v>82.056640999999999</v>
      </c>
      <c r="HR79" s="236">
        <v>58.341085</v>
      </c>
      <c r="HS79" s="144">
        <v>32.018059000000001</v>
      </c>
      <c r="HT79" s="236">
        <v>91.176832000000005</v>
      </c>
      <c r="HU79" s="144">
        <v>50.038581999999998</v>
      </c>
      <c r="HV79" s="236">
        <v>60.980539</v>
      </c>
      <c r="HW79" s="144">
        <v>0</v>
      </c>
      <c r="HX79" s="237">
        <v>0.73967752474451864</v>
      </c>
      <c r="HY79" s="238">
        <v>33.9</v>
      </c>
      <c r="HZ79" s="237">
        <v>6.7</v>
      </c>
      <c r="IA79" s="237">
        <v>28.8</v>
      </c>
      <c r="IB79" s="237">
        <v>6.1</v>
      </c>
      <c r="IC79" s="237">
        <v>24</v>
      </c>
      <c r="ID79" s="237">
        <v>5.4</v>
      </c>
      <c r="IE79" s="237">
        <v>122.01571343283581</v>
      </c>
      <c r="IF79" s="237">
        <v>69.758753397248938</v>
      </c>
      <c r="IG79" s="133"/>
      <c r="IH79" s="161">
        <v>0.39</v>
      </c>
      <c r="II79" s="61">
        <v>1199</v>
      </c>
      <c r="IJ79" s="61">
        <v>1217</v>
      </c>
      <c r="IK79" s="61">
        <v>1230</v>
      </c>
      <c r="IL79" s="61">
        <v>1278</v>
      </c>
      <c r="IM79" s="61">
        <v>1283</v>
      </c>
      <c r="IN79" s="61">
        <v>1268</v>
      </c>
      <c r="IO79" s="61"/>
      <c r="IP79" s="106">
        <v>1245.8333333333333</v>
      </c>
      <c r="IQ79" s="61">
        <v>1929</v>
      </c>
      <c r="IR79" s="61">
        <v>244</v>
      </c>
      <c r="IS79" s="61">
        <v>249</v>
      </c>
      <c r="IT79" s="61">
        <v>257</v>
      </c>
      <c r="IU79" s="61">
        <v>301</v>
      </c>
      <c r="IV79" s="61">
        <v>290</v>
      </c>
      <c r="IW79" s="61">
        <v>289</v>
      </c>
      <c r="IX79" s="61"/>
      <c r="IY79" s="106">
        <v>271.66666666666669</v>
      </c>
      <c r="IZ79" s="61">
        <v>161</v>
      </c>
      <c r="JA79" s="240">
        <v>30.842007787759528</v>
      </c>
      <c r="JB79" s="241">
        <v>0</v>
      </c>
      <c r="JC79" s="90">
        <v>1</v>
      </c>
      <c r="JD79" s="168">
        <v>1</v>
      </c>
      <c r="JE79" s="168">
        <v>0</v>
      </c>
      <c r="JF79" s="168"/>
      <c r="JG79" s="90">
        <v>0</v>
      </c>
      <c r="JH79" s="90">
        <v>0</v>
      </c>
      <c r="JI79" s="90">
        <v>0</v>
      </c>
      <c r="JJ79" s="90"/>
      <c r="JK79" s="61"/>
      <c r="JL79" s="283"/>
      <c r="JM79" s="243">
        <v>79</v>
      </c>
      <c r="JN79" s="244">
        <v>42194</v>
      </c>
      <c r="JO79" s="69">
        <v>43414</v>
      </c>
      <c r="JP79" s="201">
        <v>0</v>
      </c>
      <c r="JQ79" s="69">
        <v>43414</v>
      </c>
      <c r="JR79" s="245">
        <v>40</v>
      </c>
      <c r="JS79" s="243">
        <v>1</v>
      </c>
      <c r="JT79" s="69">
        <v>42816</v>
      </c>
      <c r="JU79" s="245">
        <v>20</v>
      </c>
      <c r="JV79" s="243">
        <v>1</v>
      </c>
      <c r="JW79" s="246">
        <v>42816</v>
      </c>
      <c r="JX79" s="245">
        <v>20</v>
      </c>
      <c r="JY79" s="245">
        <v>40</v>
      </c>
      <c r="JZ79" s="245">
        <v>1220</v>
      </c>
      <c r="KA79" s="247"/>
      <c r="KB79" s="245"/>
      <c r="KC79" s="248"/>
      <c r="KD79" s="63">
        <v>1</v>
      </c>
      <c r="KE79" s="249">
        <v>1</v>
      </c>
      <c r="KF79" s="249" t="s">
        <v>421</v>
      </c>
      <c r="KG79" s="272">
        <v>72.103333333333339</v>
      </c>
      <c r="KH79" s="272">
        <v>33.766666666666666</v>
      </c>
      <c r="KI79" s="272">
        <v>53.276666666666664</v>
      </c>
      <c r="KJ79" s="272">
        <v>-16.736666666666668</v>
      </c>
      <c r="KK79" s="272">
        <v>-13.92</v>
      </c>
      <c r="KL79" s="272">
        <v>72.756666666666675</v>
      </c>
      <c r="KM79" s="272">
        <v>33.9</v>
      </c>
      <c r="KN79" s="272">
        <v>4.4666666666666668</v>
      </c>
      <c r="KO79" s="250"/>
      <c r="KP79" s="250">
        <v>0</v>
      </c>
      <c r="KQ79" s="92"/>
      <c r="KR79" s="93">
        <v>0.33132530120481934</v>
      </c>
      <c r="KS79" s="264"/>
      <c r="KT79" s="265"/>
      <c r="KU79" s="264"/>
      <c r="KV79" s="265"/>
      <c r="KW79" s="265"/>
      <c r="KX79" s="265"/>
      <c r="KY79" s="265"/>
      <c r="KZ79" s="265"/>
      <c r="LA79" s="265"/>
      <c r="LB79" s="265"/>
      <c r="LC79" s="265"/>
      <c r="LD79" s="265"/>
      <c r="LE79" s="118">
        <v>42194</v>
      </c>
      <c r="LF79" s="454">
        <v>1</v>
      </c>
      <c r="LG79" s="454"/>
      <c r="LH79" s="455"/>
      <c r="LI79" s="455"/>
      <c r="LJ79" s="455"/>
      <c r="LK79" s="455"/>
      <c r="LL79" s="455"/>
      <c r="LM79" s="455"/>
      <c r="LN79" s="455"/>
      <c r="LO79" s="455"/>
      <c r="LP79" s="455"/>
      <c r="LQ79" s="455"/>
      <c r="LR79" s="455"/>
      <c r="LS79" s="455"/>
      <c r="LT79" s="500">
        <v>39.043333333333337</v>
      </c>
      <c r="LU79" s="693">
        <v>-22.349999999999998</v>
      </c>
      <c r="LV79" s="500">
        <v>-9.1999999999999993</v>
      </c>
      <c r="LW79" s="500">
        <v>2</v>
      </c>
      <c r="LX79" s="500">
        <v>-13.5</v>
      </c>
      <c r="LY79" s="500">
        <v>3</v>
      </c>
      <c r="LZ79" s="690">
        <v>60.980539</v>
      </c>
      <c r="MA79" s="455"/>
      <c r="MC79" s="253">
        <v>59</v>
      </c>
      <c r="MD79" s="274"/>
      <c r="ME79" s="581">
        <v>79</v>
      </c>
      <c r="MF79" s="135">
        <v>42192</v>
      </c>
      <c r="MI79" s="584">
        <v>51.880099999999999</v>
      </c>
      <c r="MQ79" s="135"/>
      <c r="MR79" s="585"/>
      <c r="MS79" s="585"/>
      <c r="MT79" s="133">
        <v>0</v>
      </c>
      <c r="MU79" s="585"/>
      <c r="MV79" s="585"/>
      <c r="MW79" s="585"/>
      <c r="MX79" s="585"/>
      <c r="MY79" s="585"/>
      <c r="MZ79" s="238">
        <v>3405</v>
      </c>
      <c r="NA79" s="133">
        <v>59</v>
      </c>
      <c r="NB79" s="238">
        <v>6</v>
      </c>
      <c r="ND79" s="876" t="s">
        <v>64</v>
      </c>
      <c r="NE79" s="877" t="s">
        <v>64</v>
      </c>
      <c r="NF79" s="877" t="s">
        <v>64</v>
      </c>
      <c r="NG79" s="877" t="s">
        <v>64</v>
      </c>
      <c r="NH79" s="877" t="s">
        <v>64</v>
      </c>
      <c r="NI79" s="877" t="s">
        <v>64</v>
      </c>
      <c r="NJ79" s="877" t="s">
        <v>64</v>
      </c>
      <c r="NK79" s="877" t="s">
        <v>64</v>
      </c>
      <c r="NL79" s="877" t="s">
        <v>64</v>
      </c>
      <c r="NM79" s="877" t="s">
        <v>64</v>
      </c>
      <c r="NN79" s="877" t="s">
        <v>64</v>
      </c>
      <c r="NO79" s="877" t="s">
        <v>64</v>
      </c>
      <c r="NP79" s="877" t="s">
        <v>64</v>
      </c>
      <c r="NQ79" s="877" t="s">
        <v>64</v>
      </c>
      <c r="NR79" s="877" t="s">
        <v>64</v>
      </c>
      <c r="NS79" s="877" t="s">
        <v>64</v>
      </c>
      <c r="NT79" s="877" t="s">
        <v>64</v>
      </c>
      <c r="NU79" s="877" t="s">
        <v>64</v>
      </c>
      <c r="NV79" s="877" t="s">
        <v>64</v>
      </c>
      <c r="NW79" s="877" t="s">
        <v>64</v>
      </c>
      <c r="NX79" s="877" t="s">
        <v>64</v>
      </c>
      <c r="NY79" s="877" t="s">
        <v>64</v>
      </c>
      <c r="NZ79" s="877" t="s">
        <v>64</v>
      </c>
      <c r="OA79" s="877" t="s">
        <v>64</v>
      </c>
      <c r="OB79" s="877" t="s">
        <v>64</v>
      </c>
      <c r="OC79" s="877" t="s">
        <v>64</v>
      </c>
      <c r="OD79" s="877" t="s">
        <v>64</v>
      </c>
      <c r="OE79" s="877" t="s">
        <v>64</v>
      </c>
      <c r="OF79" s="877" t="s">
        <v>64</v>
      </c>
      <c r="OG79" s="877" t="s">
        <v>64</v>
      </c>
      <c r="OH79" s="877" t="s">
        <v>64</v>
      </c>
      <c r="OI79" s="877" t="s">
        <v>64</v>
      </c>
      <c r="OJ79" s="877" t="s">
        <v>64</v>
      </c>
      <c r="OK79" s="877" t="s">
        <v>64</v>
      </c>
      <c r="OL79" s="877" t="s">
        <v>64</v>
      </c>
    </row>
    <row r="80" spans="1:402" s="221" customFormat="1" ht="16.5" customHeight="1" x14ac:dyDescent="0.25">
      <c r="A80" s="274">
        <v>79</v>
      </c>
      <c r="B80" s="221">
        <v>0</v>
      </c>
      <c r="C80" s="221">
        <v>0</v>
      </c>
      <c r="D80" s="206">
        <v>2</v>
      </c>
      <c r="E80" s="267">
        <v>80</v>
      </c>
      <c r="F80" s="880">
        <v>80</v>
      </c>
      <c r="G80" s="883"/>
      <c r="H80" s="232" t="s">
        <v>819</v>
      </c>
      <c r="I80" s="641" t="s">
        <v>820</v>
      </c>
      <c r="J80" s="69">
        <v>9844</v>
      </c>
      <c r="K80" s="256">
        <v>88</v>
      </c>
      <c r="L80" s="342">
        <v>68</v>
      </c>
      <c r="M80" s="342">
        <v>164</v>
      </c>
      <c r="N80" s="342">
        <v>25.282569898869724</v>
      </c>
      <c r="O80" s="210">
        <v>1.7415839006403284</v>
      </c>
      <c r="P80" s="208">
        <v>1</v>
      </c>
      <c r="Q80" s="61">
        <v>120</v>
      </c>
      <c r="R80" s="61">
        <v>80</v>
      </c>
      <c r="S80" s="61">
        <v>1</v>
      </c>
      <c r="T80" s="62">
        <v>3</v>
      </c>
      <c r="U80" s="325">
        <v>0</v>
      </c>
      <c r="V80" s="325"/>
      <c r="W80" s="325">
        <v>1</v>
      </c>
      <c r="X80" s="115">
        <v>1</v>
      </c>
      <c r="Y80" s="325">
        <v>1</v>
      </c>
      <c r="Z80" s="325">
        <v>0</v>
      </c>
      <c r="AA80" s="329">
        <v>0</v>
      </c>
      <c r="AB80" s="328"/>
      <c r="AC80" s="61"/>
      <c r="AD80" s="61"/>
      <c r="AE80" s="61"/>
      <c r="AF80" s="592">
        <v>102</v>
      </c>
      <c r="AG80" s="602">
        <v>1.62</v>
      </c>
      <c r="AH80" s="603">
        <v>30</v>
      </c>
      <c r="AI80" s="603">
        <v>0</v>
      </c>
      <c r="AJ80" s="602">
        <v>13.8</v>
      </c>
      <c r="AK80" s="604">
        <v>42</v>
      </c>
      <c r="AL80" s="604"/>
      <c r="AM80" s="605">
        <v>44165</v>
      </c>
      <c r="AN80" s="214">
        <v>10.695687899179232</v>
      </c>
      <c r="AO80" s="212">
        <v>176</v>
      </c>
      <c r="AP80" s="212">
        <v>77</v>
      </c>
      <c r="AQ80" s="212">
        <v>56</v>
      </c>
      <c r="AR80" s="212">
        <v>215</v>
      </c>
      <c r="AS80" s="215">
        <v>2.56</v>
      </c>
      <c r="AT80" s="212">
        <v>183</v>
      </c>
      <c r="AU80" s="556">
        <v>42026</v>
      </c>
      <c r="AV80" s="557">
        <v>42024</v>
      </c>
      <c r="AW80" s="559">
        <v>1.62</v>
      </c>
      <c r="AX80" s="211">
        <v>88</v>
      </c>
      <c r="AY80" s="211">
        <v>10.5</v>
      </c>
      <c r="AZ80" s="602">
        <v>137</v>
      </c>
      <c r="BA80" s="558">
        <v>42024</v>
      </c>
      <c r="BB80" s="65">
        <v>32.5</v>
      </c>
      <c r="BC80" s="217"/>
      <c r="BD80" s="66">
        <v>32.5</v>
      </c>
      <c r="BE80" s="218">
        <v>236.41834936436973</v>
      </c>
      <c r="BF80" s="66">
        <v>168</v>
      </c>
      <c r="BG80" s="68">
        <v>1.5118833609788744</v>
      </c>
      <c r="BH80" s="219">
        <v>1.5118833609788744</v>
      </c>
      <c r="BI80" s="219">
        <v>2.3736811808320195</v>
      </c>
      <c r="BJ80" s="219">
        <v>2.2253092817258628</v>
      </c>
      <c r="BK80" s="66">
        <v>2.2000000000000002</v>
      </c>
      <c r="BL80" s="66">
        <v>1.37</v>
      </c>
      <c r="BM80" s="66">
        <v>36</v>
      </c>
      <c r="BN80" s="66">
        <v>0.76</v>
      </c>
      <c r="BO80" s="571">
        <v>7281</v>
      </c>
      <c r="BP80" s="66">
        <v>147</v>
      </c>
      <c r="BQ80" s="66">
        <v>154</v>
      </c>
      <c r="BR80" s="66">
        <v>197</v>
      </c>
      <c r="BS80" s="66">
        <v>31</v>
      </c>
      <c r="BT80" s="69">
        <v>42000</v>
      </c>
      <c r="BU80" s="61" t="s">
        <v>821</v>
      </c>
      <c r="BV80" s="61">
        <v>0</v>
      </c>
      <c r="BW80" s="61"/>
      <c r="BX80" s="61"/>
      <c r="BY80" s="61"/>
      <c r="BZ80" s="61"/>
      <c r="CA80" s="61">
        <v>0</v>
      </c>
      <c r="CB80" s="61"/>
      <c r="CC80" s="208">
        <v>1</v>
      </c>
      <c r="CD80" s="220">
        <v>0</v>
      </c>
      <c r="CE80" s="220">
        <v>0</v>
      </c>
      <c r="CF80" s="220">
        <v>0</v>
      </c>
      <c r="CG80" s="220">
        <v>1</v>
      </c>
      <c r="CH80" s="220">
        <v>0</v>
      </c>
      <c r="CI80" s="220"/>
      <c r="CJ80" s="114">
        <v>1</v>
      </c>
      <c r="CK80" s="114"/>
      <c r="CL80" s="114">
        <v>0</v>
      </c>
      <c r="CM80" s="114">
        <v>1</v>
      </c>
      <c r="CN80" s="114">
        <v>0</v>
      </c>
      <c r="CO80" s="114">
        <v>0</v>
      </c>
      <c r="CP80" s="326">
        <v>0</v>
      </c>
      <c r="CQ80" s="326">
        <v>1</v>
      </c>
      <c r="CR80" s="326">
        <v>0</v>
      </c>
      <c r="CS80" s="326"/>
      <c r="CT80" s="326"/>
      <c r="CU80" s="326"/>
      <c r="CV80" s="299"/>
      <c r="CW80" s="299"/>
      <c r="CX80" s="299"/>
      <c r="CY80" s="299"/>
      <c r="DE80" s="31">
        <v>0</v>
      </c>
      <c r="DF80" s="70">
        <v>0</v>
      </c>
      <c r="DG80" s="31"/>
      <c r="DH80" s="31"/>
      <c r="DI80" s="31"/>
      <c r="DJ80" s="70">
        <v>0</v>
      </c>
      <c r="DK80" s="70"/>
      <c r="DL80" s="70"/>
      <c r="DM80" s="31"/>
      <c r="DN80" s="61">
        <v>0</v>
      </c>
      <c r="DO80" s="208">
        <v>0</v>
      </c>
      <c r="DP80" s="208">
        <v>0</v>
      </c>
      <c r="DQ80" s="208">
        <v>0</v>
      </c>
      <c r="DR80" s="208">
        <v>2</v>
      </c>
      <c r="DS80" s="212">
        <v>1</v>
      </c>
      <c r="DT80" s="208">
        <v>2</v>
      </c>
      <c r="DU80" s="208">
        <v>0</v>
      </c>
      <c r="DV80" s="208">
        <v>0</v>
      </c>
      <c r="DW80" s="208">
        <v>0</v>
      </c>
      <c r="DX80" s="208">
        <v>1</v>
      </c>
      <c r="DY80" s="206">
        <v>1</v>
      </c>
      <c r="EB80" s="223"/>
      <c r="EC80" s="223"/>
      <c r="ED80" s="223"/>
      <c r="EE80" s="223"/>
      <c r="EG80" s="266">
        <v>42009</v>
      </c>
      <c r="EH80" s="133">
        <v>1.05</v>
      </c>
      <c r="EI80" s="225">
        <v>67</v>
      </c>
      <c r="EJ80" s="225">
        <v>69</v>
      </c>
      <c r="EK80" s="225">
        <v>72</v>
      </c>
      <c r="EL80" s="225">
        <v>89</v>
      </c>
      <c r="EM80" s="225">
        <v>36</v>
      </c>
      <c r="EN80" s="133" t="s">
        <v>822</v>
      </c>
      <c r="EO80" s="259">
        <v>80</v>
      </c>
      <c r="EP80" s="135">
        <v>42026</v>
      </c>
      <c r="EQ80" s="136" t="s">
        <v>383</v>
      </c>
      <c r="ER80" s="61">
        <v>120</v>
      </c>
      <c r="ES80" s="61">
        <v>80</v>
      </c>
      <c r="ET80" s="61">
        <v>96</v>
      </c>
      <c r="EU80" s="61">
        <v>1</v>
      </c>
      <c r="EV80" s="61"/>
      <c r="EW80" s="61">
        <v>12</v>
      </c>
      <c r="EX80" s="61">
        <v>9</v>
      </c>
      <c r="EY80" s="61">
        <v>46</v>
      </c>
      <c r="EZ80" s="61">
        <v>35</v>
      </c>
      <c r="FA80" s="61">
        <v>13</v>
      </c>
      <c r="FB80" s="61">
        <v>17</v>
      </c>
      <c r="FC80" s="61">
        <v>42</v>
      </c>
      <c r="FD80" s="61">
        <v>21</v>
      </c>
      <c r="FE80" s="61">
        <v>29</v>
      </c>
      <c r="FF80" s="61">
        <v>90</v>
      </c>
      <c r="FG80" s="61">
        <v>260</v>
      </c>
      <c r="FH80" s="91">
        <v>90</v>
      </c>
      <c r="FI80" s="91">
        <v>270</v>
      </c>
      <c r="FJ80" s="227">
        <v>70.25</v>
      </c>
      <c r="FK80" s="227">
        <v>40.33684508347325</v>
      </c>
      <c r="FL80" s="228">
        <v>98.25</v>
      </c>
      <c r="FM80" s="228">
        <v>38.549999999999997</v>
      </c>
      <c r="FN80" s="228">
        <v>56.414164120302452</v>
      </c>
      <c r="FO80" s="228">
        <v>22.135023173920196</v>
      </c>
      <c r="FP80" s="228">
        <v>60.763358778625957</v>
      </c>
      <c r="FQ80" s="228"/>
      <c r="FR80" s="193">
        <v>0</v>
      </c>
      <c r="FS80" s="230">
        <v>53.5</v>
      </c>
      <c r="FT80" s="230"/>
      <c r="FU80" s="230">
        <v>120</v>
      </c>
      <c r="FV80" s="229">
        <v>5.833333333333333</v>
      </c>
      <c r="FW80" s="229">
        <v>8.4666666666666668</v>
      </c>
      <c r="FX80" s="229">
        <v>9.1714285714285726</v>
      </c>
      <c r="FY80" s="229"/>
      <c r="FZ80" s="133">
        <v>30.4</v>
      </c>
      <c r="GA80" s="129">
        <v>11.033333333333333</v>
      </c>
      <c r="GB80" s="238">
        <v>4.9000000000000004</v>
      </c>
      <c r="GC80" s="238">
        <v>2.7</v>
      </c>
      <c r="GD80" s="238">
        <v>111</v>
      </c>
      <c r="GE80" s="238">
        <v>78.099999999999994</v>
      </c>
      <c r="GF80" s="238">
        <v>20.9</v>
      </c>
      <c r="GG80" s="133">
        <v>1</v>
      </c>
      <c r="GH80" s="133">
        <v>1</v>
      </c>
      <c r="GI80" s="133">
        <v>2</v>
      </c>
      <c r="GJ80" s="133">
        <v>1</v>
      </c>
      <c r="GK80" s="231">
        <v>27.666666666666668</v>
      </c>
      <c r="GL80" s="133">
        <v>0</v>
      </c>
      <c r="GM80" s="133">
        <v>0</v>
      </c>
      <c r="GN80" s="133">
        <v>0</v>
      </c>
      <c r="GO80" s="133">
        <v>0</v>
      </c>
      <c r="GP80" s="61">
        <v>102.80000000000001</v>
      </c>
      <c r="GQ80" s="106">
        <v>59.026728463787201</v>
      </c>
      <c r="GR80" s="111">
        <v>0.22051282051282056</v>
      </c>
      <c r="GS80" s="61">
        <v>1</v>
      </c>
      <c r="GT80" s="111">
        <v>0.68421052631578949</v>
      </c>
      <c r="GU80" s="62">
        <v>1</v>
      </c>
      <c r="GV80" s="106">
        <v>9</v>
      </c>
      <c r="GW80" s="61">
        <v>1</v>
      </c>
      <c r="GX80" s="106">
        <v>15.666666666666666</v>
      </c>
      <c r="GY80" s="61">
        <v>1</v>
      </c>
      <c r="GZ80" s="745">
        <v>32.666666666666671</v>
      </c>
      <c r="HA80" s="133">
        <v>9</v>
      </c>
      <c r="HB80" s="133"/>
      <c r="HC80" s="269">
        <v>0</v>
      </c>
      <c r="HD80" s="236"/>
      <c r="HE80" s="236"/>
      <c r="HF80" s="270"/>
      <c r="HG80" s="273"/>
      <c r="HH80" s="270"/>
      <c r="HI80" s="273"/>
      <c r="HJ80" s="270"/>
      <c r="HK80" s="273"/>
      <c r="HL80" s="270"/>
      <c r="HM80" s="236"/>
      <c r="HN80" s="271"/>
      <c r="HO80" s="271"/>
      <c r="HP80" s="273"/>
      <c r="HQ80" s="270"/>
      <c r="HR80" s="273"/>
      <c r="HS80" s="270"/>
      <c r="HT80" s="273"/>
      <c r="HU80" s="270"/>
      <c r="HV80" s="273"/>
      <c r="HW80" s="269"/>
      <c r="HX80" s="133"/>
      <c r="HY80" s="238"/>
      <c r="HZ80" s="133"/>
      <c r="IA80" s="133"/>
      <c r="IB80" s="133"/>
      <c r="IC80" s="133"/>
      <c r="ID80" s="133"/>
      <c r="IE80" s="237"/>
      <c r="IF80" s="237"/>
      <c r="IG80" s="103"/>
      <c r="IH80" s="161"/>
      <c r="II80" s="161"/>
      <c r="IJ80" s="161"/>
      <c r="IK80" s="161"/>
      <c r="IL80" s="161"/>
      <c r="IM80" s="161"/>
      <c r="IN80" s="161"/>
      <c r="IO80" s="61"/>
      <c r="IP80" s="106"/>
      <c r="IQ80" s="161"/>
      <c r="IR80" s="161"/>
      <c r="IS80" s="161"/>
      <c r="IT80" s="161"/>
      <c r="IU80" s="161"/>
      <c r="IV80" s="161"/>
      <c r="IW80" s="161"/>
      <c r="IX80" s="61"/>
      <c r="IY80" s="106"/>
      <c r="IZ80" s="161"/>
      <c r="JA80" s="240"/>
      <c r="JB80" s="241"/>
      <c r="JC80" s="70">
        <v>0</v>
      </c>
      <c r="JD80" s="70"/>
      <c r="JE80" s="70"/>
      <c r="JF80" s="70"/>
      <c r="JG80" s="70"/>
      <c r="JH80" s="70"/>
      <c r="JI80" s="70"/>
      <c r="JJ80" s="70"/>
      <c r="JK80" s="31"/>
      <c r="JL80" s="283"/>
      <c r="JM80" s="198">
        <v>80</v>
      </c>
      <c r="JN80" s="244">
        <v>42026</v>
      </c>
      <c r="JO80" s="69">
        <v>43217</v>
      </c>
      <c r="JP80" s="201">
        <v>1</v>
      </c>
      <c r="JQ80" s="69">
        <v>43217</v>
      </c>
      <c r="JR80" s="245">
        <v>39</v>
      </c>
      <c r="JS80" s="243">
        <v>1</v>
      </c>
      <c r="JT80" s="69">
        <v>42087</v>
      </c>
      <c r="JU80" s="245">
        <v>2</v>
      </c>
      <c r="JV80" s="243">
        <v>1</v>
      </c>
      <c r="JW80" s="246">
        <v>42087</v>
      </c>
      <c r="JX80" s="245">
        <v>2</v>
      </c>
      <c r="JY80" s="245">
        <v>39</v>
      </c>
      <c r="JZ80" s="245">
        <v>1191</v>
      </c>
      <c r="KA80" s="247"/>
      <c r="KB80" s="245"/>
      <c r="KC80" s="248"/>
      <c r="KD80" s="63">
        <v>1</v>
      </c>
      <c r="KE80" s="249">
        <v>1</v>
      </c>
      <c r="KF80" s="249" t="s">
        <v>421</v>
      </c>
      <c r="KG80" s="311">
        <v>82.963333333333324</v>
      </c>
      <c r="KH80" s="311">
        <v>46.853333333333332</v>
      </c>
      <c r="KI80" s="311">
        <v>43.473333333333336</v>
      </c>
      <c r="KJ80" s="312">
        <v>-12.443333333333333</v>
      </c>
      <c r="KK80" s="311">
        <v>-9.9066666666666663</v>
      </c>
      <c r="KL80" s="311">
        <v>54.156666666666666</v>
      </c>
      <c r="KM80" s="311">
        <v>22.166666666666668</v>
      </c>
      <c r="KN80" s="311">
        <v>4.3666666666666663</v>
      </c>
      <c r="KO80" s="250"/>
      <c r="KP80" s="250">
        <v>1</v>
      </c>
      <c r="KQ80" s="92"/>
      <c r="KR80" s="93">
        <v>0.22051282051282056</v>
      </c>
      <c r="KS80" s="264"/>
      <c r="KT80" s="265"/>
      <c r="KU80" s="264"/>
      <c r="KV80" s="265"/>
      <c r="KW80" s="265"/>
      <c r="KX80" s="265"/>
      <c r="KY80" s="265"/>
      <c r="KZ80" s="265"/>
      <c r="LA80" s="265"/>
      <c r="LB80" s="265"/>
      <c r="LC80" s="265"/>
      <c r="LD80" s="265"/>
      <c r="LE80" s="118">
        <v>42026</v>
      </c>
      <c r="LF80" s="454">
        <v>1</v>
      </c>
      <c r="LG80" s="454"/>
      <c r="LH80" s="455"/>
      <c r="LI80" s="455"/>
      <c r="LJ80" s="455"/>
      <c r="LK80" s="455"/>
      <c r="LL80" s="455"/>
      <c r="LM80" s="455"/>
      <c r="LN80" s="455"/>
      <c r="LO80" s="455"/>
      <c r="LP80" s="455"/>
      <c r="LQ80" s="455"/>
      <c r="LR80" s="455"/>
      <c r="LS80" s="455"/>
      <c r="LT80" s="500">
        <v>30.906666666666666</v>
      </c>
      <c r="LU80" s="693">
        <v>-14.26</v>
      </c>
      <c r="LV80" s="500">
        <v>0</v>
      </c>
      <c r="LW80" s="500">
        <v>0</v>
      </c>
      <c r="LX80" s="500">
        <v>0</v>
      </c>
      <c r="LY80" s="500">
        <v>0</v>
      </c>
      <c r="LZ80" s="690"/>
      <c r="MA80" s="455"/>
      <c r="MC80" s="253"/>
      <c r="MD80" s="274"/>
      <c r="ME80" s="581">
        <v>80</v>
      </c>
      <c r="MF80" s="135">
        <v>42024</v>
      </c>
      <c r="MI80" s="584">
        <v>85.865099999999998</v>
      </c>
      <c r="MQ80" s="135"/>
      <c r="MR80" s="585"/>
      <c r="MS80" s="585"/>
      <c r="MT80" s="133">
        <v>0</v>
      </c>
      <c r="MU80" s="585"/>
      <c r="MV80" s="585"/>
      <c r="MW80" s="585"/>
      <c r="MX80" s="585"/>
      <c r="MY80" s="585"/>
      <c r="MZ80" s="238">
        <v>44165</v>
      </c>
      <c r="NA80" s="585"/>
      <c r="NB80" s="238">
        <v>3</v>
      </c>
      <c r="ND80" s="876" t="s">
        <v>64</v>
      </c>
      <c r="NE80" s="877" t="s">
        <v>64</v>
      </c>
      <c r="NF80" s="877" t="s">
        <v>64</v>
      </c>
      <c r="NG80" s="877" t="s">
        <v>64</v>
      </c>
      <c r="NH80" s="877" t="s">
        <v>64</v>
      </c>
      <c r="NI80" s="877" t="s">
        <v>64</v>
      </c>
      <c r="NJ80" s="877" t="s">
        <v>64</v>
      </c>
      <c r="NK80" s="877" t="s">
        <v>64</v>
      </c>
      <c r="NL80" s="877" t="s">
        <v>64</v>
      </c>
      <c r="NM80" s="877" t="s">
        <v>64</v>
      </c>
      <c r="NN80" s="877" t="s">
        <v>64</v>
      </c>
      <c r="NO80" s="877" t="s">
        <v>64</v>
      </c>
      <c r="NP80" s="877" t="s">
        <v>64</v>
      </c>
      <c r="NQ80" s="877" t="s">
        <v>64</v>
      </c>
      <c r="NR80" s="877" t="s">
        <v>64</v>
      </c>
      <c r="NS80" s="877" t="s">
        <v>64</v>
      </c>
      <c r="NT80" s="877" t="s">
        <v>64</v>
      </c>
      <c r="NU80" s="877" t="s">
        <v>64</v>
      </c>
      <c r="NV80" s="877" t="s">
        <v>64</v>
      </c>
      <c r="NW80" s="877" t="s">
        <v>64</v>
      </c>
      <c r="NX80" s="877" t="s">
        <v>64</v>
      </c>
      <c r="NY80" s="877" t="s">
        <v>64</v>
      </c>
      <c r="NZ80" s="877" t="s">
        <v>64</v>
      </c>
      <c r="OA80" s="877" t="s">
        <v>64</v>
      </c>
      <c r="OB80" s="877" t="s">
        <v>64</v>
      </c>
      <c r="OC80" s="877" t="s">
        <v>64</v>
      </c>
      <c r="OD80" s="877" t="s">
        <v>64</v>
      </c>
      <c r="OE80" s="877" t="s">
        <v>64</v>
      </c>
      <c r="OF80" s="877" t="s">
        <v>64</v>
      </c>
      <c r="OG80" s="877" t="s">
        <v>64</v>
      </c>
      <c r="OH80" s="877" t="s">
        <v>64</v>
      </c>
      <c r="OI80" s="877" t="s">
        <v>64</v>
      </c>
      <c r="OJ80" s="877" t="s">
        <v>64</v>
      </c>
      <c r="OK80" s="877" t="s">
        <v>64</v>
      </c>
      <c r="OL80" s="877" t="s">
        <v>64</v>
      </c>
    </row>
    <row r="81" spans="1:402" s="221" customFormat="1" ht="18" customHeight="1" x14ac:dyDescent="0.25">
      <c r="A81" s="221">
        <v>80</v>
      </c>
      <c r="B81" s="221">
        <v>0</v>
      </c>
      <c r="C81" s="221">
        <v>1</v>
      </c>
      <c r="D81" s="206">
        <v>2</v>
      </c>
      <c r="E81" s="267">
        <v>81</v>
      </c>
      <c r="F81" s="880">
        <v>81</v>
      </c>
      <c r="G81" s="883"/>
      <c r="H81" s="639" t="s">
        <v>823</v>
      </c>
      <c r="I81" s="644" t="s">
        <v>824</v>
      </c>
      <c r="J81" s="258">
        <v>11807</v>
      </c>
      <c r="K81" s="256">
        <v>83</v>
      </c>
      <c r="L81" s="342">
        <v>51</v>
      </c>
      <c r="M81" s="342">
        <v>153</v>
      </c>
      <c r="N81" s="342">
        <v>21.786492374727668</v>
      </c>
      <c r="O81" s="210">
        <v>1.4654970071095765</v>
      </c>
      <c r="P81" s="208">
        <v>1</v>
      </c>
      <c r="Q81" s="61">
        <v>160</v>
      </c>
      <c r="R81" s="61">
        <v>100</v>
      </c>
      <c r="S81" s="61">
        <v>0</v>
      </c>
      <c r="T81" s="62">
        <v>3</v>
      </c>
      <c r="U81" s="331">
        <v>0</v>
      </c>
      <c r="V81" s="331"/>
      <c r="W81" s="114">
        <v>1</v>
      </c>
      <c r="X81" s="335">
        <v>1</v>
      </c>
      <c r="Y81" s="114">
        <v>1</v>
      </c>
      <c r="Z81" s="114">
        <v>1</v>
      </c>
      <c r="AA81" s="329">
        <v>0</v>
      </c>
      <c r="AB81" s="328">
        <v>0</v>
      </c>
      <c r="AC81" s="61"/>
      <c r="AD81" s="61"/>
      <c r="AE81" s="61"/>
      <c r="AF81" s="592">
        <v>127</v>
      </c>
      <c r="AG81" s="602">
        <v>1.33</v>
      </c>
      <c r="AH81" s="603">
        <v>38</v>
      </c>
      <c r="AI81" s="603">
        <v>0</v>
      </c>
      <c r="AJ81" s="602">
        <v>10.7</v>
      </c>
      <c r="AK81" s="603">
        <v>33</v>
      </c>
      <c r="AL81" s="603"/>
      <c r="AM81" s="605">
        <v>1804</v>
      </c>
      <c r="AN81" s="214">
        <v>7.4977617006225685</v>
      </c>
      <c r="AO81" s="211">
        <v>100</v>
      </c>
      <c r="AP81" s="212">
        <v>69</v>
      </c>
      <c r="AQ81" s="212">
        <v>14</v>
      </c>
      <c r="AR81" s="212">
        <v>84</v>
      </c>
      <c r="AS81" s="215">
        <v>1.4</v>
      </c>
      <c r="AT81" s="212">
        <v>237</v>
      </c>
      <c r="AU81" s="556">
        <v>42170</v>
      </c>
      <c r="AV81" s="557">
        <v>42164</v>
      </c>
      <c r="AW81" s="211">
        <v>1.33</v>
      </c>
      <c r="AX81" s="211">
        <v>42</v>
      </c>
      <c r="AY81" s="211"/>
      <c r="AZ81" s="602">
        <v>138</v>
      </c>
      <c r="BA81" s="558">
        <v>42173</v>
      </c>
      <c r="BB81" s="65">
        <v>34.5</v>
      </c>
      <c r="BC81" s="217">
        <v>1037</v>
      </c>
      <c r="BD81" s="66">
        <v>34.5</v>
      </c>
      <c r="BE81" s="218">
        <v>66.524206107096987</v>
      </c>
      <c r="BF81" s="66">
        <v>97.19</v>
      </c>
      <c r="BG81" s="68">
        <v>1.5378190950732742</v>
      </c>
      <c r="BH81" s="219">
        <v>1.5378190950732742</v>
      </c>
      <c r="BI81" s="219">
        <v>1.822979700429525</v>
      </c>
      <c r="BJ81" s="219">
        <v>1.9876215821254837</v>
      </c>
      <c r="BK81" s="66">
        <v>2.5499999999999998</v>
      </c>
      <c r="BL81" s="66">
        <v>1.34</v>
      </c>
      <c r="BM81" s="66">
        <v>41</v>
      </c>
      <c r="BN81" s="66">
        <v>1.19</v>
      </c>
      <c r="BO81" s="571">
        <v>1280</v>
      </c>
      <c r="BP81" s="66">
        <v>57</v>
      </c>
      <c r="BQ81" s="66">
        <v>256</v>
      </c>
      <c r="BR81" s="66">
        <v>31</v>
      </c>
      <c r="BS81" s="66">
        <v>46</v>
      </c>
      <c r="BT81" s="69">
        <v>42164</v>
      </c>
      <c r="BU81" s="61" t="s">
        <v>825</v>
      </c>
      <c r="BV81" s="61">
        <v>0</v>
      </c>
      <c r="BW81" s="61"/>
      <c r="BX81" s="61"/>
      <c r="BY81" s="61">
        <v>0</v>
      </c>
      <c r="BZ81" s="61"/>
      <c r="CA81" s="61"/>
      <c r="CB81" s="61"/>
      <c r="CC81" s="208">
        <v>0</v>
      </c>
      <c r="CD81" s="220">
        <v>0</v>
      </c>
      <c r="CE81" s="220">
        <v>0</v>
      </c>
      <c r="CF81" s="220">
        <v>0</v>
      </c>
      <c r="CG81" s="220">
        <v>0</v>
      </c>
      <c r="CH81" s="220">
        <v>0</v>
      </c>
      <c r="CI81" s="220">
        <v>0</v>
      </c>
      <c r="CJ81" s="114">
        <v>0</v>
      </c>
      <c r="CK81" s="114">
        <v>0</v>
      </c>
      <c r="CL81" s="114">
        <v>0</v>
      </c>
      <c r="CM81" s="114">
        <v>1</v>
      </c>
      <c r="CN81" s="114">
        <v>0</v>
      </c>
      <c r="CO81" s="114">
        <v>1</v>
      </c>
      <c r="CP81" s="326">
        <v>1</v>
      </c>
      <c r="CQ81" s="326">
        <v>0</v>
      </c>
      <c r="CR81" s="326">
        <v>0</v>
      </c>
      <c r="CS81" s="326">
        <v>0</v>
      </c>
      <c r="CT81" s="326">
        <v>0</v>
      </c>
      <c r="CU81" s="326"/>
      <c r="CV81" s="299"/>
      <c r="CW81" s="299"/>
      <c r="CX81" s="299"/>
      <c r="CY81" s="299"/>
      <c r="DE81" s="61">
        <v>1</v>
      </c>
      <c r="DF81" s="90">
        <v>1</v>
      </c>
      <c r="DG81" s="69">
        <v>42559</v>
      </c>
      <c r="DH81" s="61">
        <v>1</v>
      </c>
      <c r="DI81" s="61" t="s">
        <v>826</v>
      </c>
      <c r="DJ81" s="90">
        <v>1</v>
      </c>
      <c r="DK81" s="90">
        <v>0</v>
      </c>
      <c r="DL81" s="90"/>
      <c r="DM81" s="61"/>
      <c r="DN81" s="254">
        <v>0</v>
      </c>
      <c r="DO81" s="208">
        <v>0</v>
      </c>
      <c r="DP81" s="208">
        <v>0</v>
      </c>
      <c r="DQ81" s="208">
        <v>1</v>
      </c>
      <c r="DR81" s="208">
        <v>1</v>
      </c>
      <c r="DS81" s="212">
        <v>1</v>
      </c>
      <c r="DT81" s="208">
        <v>1</v>
      </c>
      <c r="DU81" s="208">
        <v>0</v>
      </c>
      <c r="DV81" s="208">
        <v>1</v>
      </c>
      <c r="DW81" s="208">
        <v>0</v>
      </c>
      <c r="DX81" s="208">
        <v>0</v>
      </c>
      <c r="DY81" s="206">
        <v>0</v>
      </c>
      <c r="EB81" s="223">
        <v>1</v>
      </c>
      <c r="EC81" s="223">
        <v>2</v>
      </c>
      <c r="ED81" s="223"/>
      <c r="EE81" s="223"/>
      <c r="EG81" s="258">
        <v>42083</v>
      </c>
      <c r="EH81" s="133">
        <v>0.9</v>
      </c>
      <c r="EI81" s="225">
        <v>65</v>
      </c>
      <c r="EJ81" s="225">
        <v>72</v>
      </c>
      <c r="EK81" s="225">
        <v>66</v>
      </c>
      <c r="EL81" s="225">
        <v>60</v>
      </c>
      <c r="EM81" s="225"/>
      <c r="EN81" s="133" t="s">
        <v>463</v>
      </c>
      <c r="EO81" s="267">
        <v>81</v>
      </c>
      <c r="EP81" s="135">
        <v>42178</v>
      </c>
      <c r="EQ81" s="136" t="s">
        <v>383</v>
      </c>
      <c r="ER81" s="61">
        <v>160</v>
      </c>
      <c r="ES81" s="61">
        <v>100</v>
      </c>
      <c r="ET81" s="61">
        <v>82</v>
      </c>
      <c r="EU81" s="61">
        <v>0</v>
      </c>
      <c r="EV81" s="61"/>
      <c r="EW81" s="133">
        <v>13</v>
      </c>
      <c r="EX81" s="61">
        <v>9</v>
      </c>
      <c r="EY81" s="61">
        <v>38</v>
      </c>
      <c r="EZ81" s="61">
        <v>27</v>
      </c>
      <c r="FA81" s="133">
        <v>27</v>
      </c>
      <c r="FB81" s="61">
        <v>16</v>
      </c>
      <c r="FC81" s="61">
        <v>34</v>
      </c>
      <c r="FD81" s="61">
        <v>19</v>
      </c>
      <c r="FE81" s="61">
        <v>32</v>
      </c>
      <c r="FF81" s="61">
        <v>100</v>
      </c>
      <c r="FG81" s="61">
        <v>240</v>
      </c>
      <c r="FH81" s="91">
        <v>93.333333333333329</v>
      </c>
      <c r="FI81" s="91">
        <v>240</v>
      </c>
      <c r="FJ81" s="227">
        <v>20.400000000000002</v>
      </c>
      <c r="FK81" s="227">
        <v>13.920192194889058</v>
      </c>
      <c r="FL81" s="228">
        <v>86.85</v>
      </c>
      <c r="FM81" s="228">
        <v>35.700000000000003</v>
      </c>
      <c r="FN81" s="228">
        <v>59.26317118265267</v>
      </c>
      <c r="FO81" s="228">
        <v>24.360336341055852</v>
      </c>
      <c r="FP81" s="228">
        <v>58.894645941278057</v>
      </c>
      <c r="FQ81" s="228"/>
      <c r="FR81" s="193">
        <v>0</v>
      </c>
      <c r="FS81" s="230">
        <v>39</v>
      </c>
      <c r="FT81" s="230">
        <v>89</v>
      </c>
      <c r="FU81" s="230">
        <v>90</v>
      </c>
      <c r="FV81" s="229">
        <v>3</v>
      </c>
      <c r="FW81" s="229">
        <v>5.8</v>
      </c>
      <c r="FX81" s="229">
        <v>13</v>
      </c>
      <c r="FY81" s="229">
        <v>0.43820224719101125</v>
      </c>
      <c r="FZ81" s="133">
        <v>46.8</v>
      </c>
      <c r="GA81" s="129">
        <v>13.1</v>
      </c>
      <c r="GB81" s="238">
        <v>9.1</v>
      </c>
      <c r="GC81" s="238">
        <v>5</v>
      </c>
      <c r="GD81" s="238">
        <v>150.5</v>
      </c>
      <c r="GE81" s="238">
        <v>98.9</v>
      </c>
      <c r="GF81" s="238">
        <v>28</v>
      </c>
      <c r="GG81" s="133">
        <v>1</v>
      </c>
      <c r="GH81" s="133">
        <v>1</v>
      </c>
      <c r="GI81" s="133">
        <v>1</v>
      </c>
      <c r="GJ81" s="133">
        <v>0</v>
      </c>
      <c r="GK81" s="231">
        <v>24</v>
      </c>
      <c r="GL81" s="133">
        <v>0</v>
      </c>
      <c r="GM81" s="133">
        <v>1</v>
      </c>
      <c r="GN81" s="133" t="s">
        <v>464</v>
      </c>
      <c r="GO81" s="133">
        <v>0</v>
      </c>
      <c r="GP81" s="61">
        <v>25.95</v>
      </c>
      <c r="GQ81" s="106">
        <v>17.707303306733873</v>
      </c>
      <c r="GR81" s="111">
        <v>0.3833333333333333</v>
      </c>
      <c r="GS81" s="61">
        <v>0</v>
      </c>
      <c r="GT81" s="111">
        <v>0.55555555555555558</v>
      </c>
      <c r="GU81" s="62">
        <v>1</v>
      </c>
      <c r="GV81" s="106">
        <v>8.6</v>
      </c>
      <c r="GW81" s="61">
        <v>1</v>
      </c>
      <c r="GX81" s="106">
        <v>13</v>
      </c>
      <c r="GY81" s="61">
        <v>1</v>
      </c>
      <c r="GZ81" s="745">
        <v>29</v>
      </c>
      <c r="HA81" s="133">
        <v>12</v>
      </c>
      <c r="HB81" s="133"/>
      <c r="HC81" s="144">
        <v>1</v>
      </c>
      <c r="HD81" s="236">
        <v>109.82265200000001</v>
      </c>
      <c r="HE81" s="236">
        <v>115.313784</v>
      </c>
      <c r="HF81" s="144">
        <v>77.485656000000006</v>
      </c>
      <c r="HG81" s="236">
        <v>110.28170299999999</v>
      </c>
      <c r="HH81" s="125">
        <v>74.104324000000005</v>
      </c>
      <c r="HI81" s="236">
        <v>53.220827</v>
      </c>
      <c r="HJ81" s="144">
        <v>35.761991999999999</v>
      </c>
      <c r="HK81" s="236">
        <v>57.060875000000003</v>
      </c>
      <c r="HL81" s="144">
        <v>38.342331000000001</v>
      </c>
      <c r="HM81" s="236">
        <v>51.741017999999997</v>
      </c>
      <c r="HN81" s="144">
        <v>4.4507479999999999</v>
      </c>
      <c r="HO81" s="144">
        <v>2.9907020000000002</v>
      </c>
      <c r="HP81" s="236">
        <v>82.643028000000001</v>
      </c>
      <c r="HQ81" s="144">
        <v>55.532383000000003</v>
      </c>
      <c r="HR81" s="236">
        <v>38.630853000000002</v>
      </c>
      <c r="HS81" s="144">
        <v>25.958189000000001</v>
      </c>
      <c r="HT81" s="236">
        <v>44.012174999999999</v>
      </c>
      <c r="HU81" s="144">
        <v>29.574193999999999</v>
      </c>
      <c r="HV81" s="236">
        <v>53.255763000000002</v>
      </c>
      <c r="HW81" s="144">
        <v>0</v>
      </c>
      <c r="HX81" s="237">
        <v>1.0456293370805128</v>
      </c>
      <c r="HY81" s="238">
        <v>22.9</v>
      </c>
      <c r="HZ81" s="237">
        <v>4.8</v>
      </c>
      <c r="IA81" s="237">
        <v>10.8</v>
      </c>
      <c r="IB81" s="237">
        <v>3.6</v>
      </c>
      <c r="IC81" s="237">
        <v>14.3</v>
      </c>
      <c r="ID81" s="237">
        <v>3.7</v>
      </c>
      <c r="IE81" s="237">
        <v>43.143600000000006</v>
      </c>
      <c r="IF81" s="237">
        <v>29.439568822520371</v>
      </c>
      <c r="IG81" s="133"/>
      <c r="IH81" s="161">
        <v>0.38</v>
      </c>
      <c r="II81" s="61">
        <v>1212</v>
      </c>
      <c r="IJ81" s="61">
        <v>1182</v>
      </c>
      <c r="IK81" s="61">
        <v>1138</v>
      </c>
      <c r="IL81" s="61">
        <v>1206</v>
      </c>
      <c r="IM81" s="61">
        <v>1194</v>
      </c>
      <c r="IN81" s="61">
        <v>1236</v>
      </c>
      <c r="IO81" s="61"/>
      <c r="IP81" s="106">
        <v>1194.6666666666667</v>
      </c>
      <c r="IQ81" s="61">
        <v>1828</v>
      </c>
      <c r="IR81" s="61">
        <v>349</v>
      </c>
      <c r="IS81" s="61">
        <v>306</v>
      </c>
      <c r="IT81" s="61">
        <v>204</v>
      </c>
      <c r="IU81" s="61">
        <v>319</v>
      </c>
      <c r="IV81" s="61">
        <v>340</v>
      </c>
      <c r="IW81" s="61">
        <v>322</v>
      </c>
      <c r="IX81" s="61"/>
      <c r="IY81" s="106">
        <v>306.66666666666669</v>
      </c>
      <c r="IZ81" s="61">
        <v>168</v>
      </c>
      <c r="JA81" s="240">
        <v>27.801531561026714</v>
      </c>
      <c r="JB81" s="241">
        <v>0</v>
      </c>
      <c r="JC81" s="90">
        <v>1</v>
      </c>
      <c r="JD81" s="168">
        <v>0</v>
      </c>
      <c r="JE81" s="168">
        <v>0</v>
      </c>
      <c r="JF81" s="168"/>
      <c r="JG81" s="90">
        <v>0</v>
      </c>
      <c r="JH81" s="90">
        <v>0</v>
      </c>
      <c r="JI81" s="90">
        <v>0</v>
      </c>
      <c r="JJ81" s="90"/>
      <c r="JK81" s="61"/>
      <c r="JL81" s="283"/>
      <c r="JM81" s="198">
        <v>81</v>
      </c>
      <c r="JN81" s="244">
        <v>42170</v>
      </c>
      <c r="JO81" s="69">
        <v>42943</v>
      </c>
      <c r="JP81" s="201">
        <v>1</v>
      </c>
      <c r="JQ81" s="69">
        <v>42943</v>
      </c>
      <c r="JR81" s="31">
        <v>25</v>
      </c>
      <c r="JS81" s="243">
        <v>1</v>
      </c>
      <c r="JT81" s="69">
        <v>42640</v>
      </c>
      <c r="JU81" s="245">
        <v>15</v>
      </c>
      <c r="JV81" s="243">
        <v>1</v>
      </c>
      <c r="JW81" s="246">
        <v>42640</v>
      </c>
      <c r="JX81" s="245">
        <v>15</v>
      </c>
      <c r="JY81" s="245">
        <v>25</v>
      </c>
      <c r="JZ81" s="245">
        <v>773</v>
      </c>
      <c r="KA81" s="247"/>
      <c r="KB81" s="245"/>
      <c r="KC81" s="248"/>
      <c r="KD81" s="63">
        <v>0</v>
      </c>
      <c r="KE81" s="263">
        <v>1</v>
      </c>
      <c r="KF81" s="263" t="s">
        <v>390</v>
      </c>
      <c r="KG81" s="250">
        <v>89.51</v>
      </c>
      <c r="KH81" s="250">
        <v>54.5</v>
      </c>
      <c r="KI81" s="250">
        <v>37.950000000000003</v>
      </c>
      <c r="KJ81" s="251">
        <v>-12.98</v>
      </c>
      <c r="KK81" s="250">
        <v>-11.5</v>
      </c>
      <c r="KL81" s="250">
        <v>43.84</v>
      </c>
      <c r="KM81" s="250">
        <v>17.5</v>
      </c>
      <c r="KN81" s="250">
        <v>5.9</v>
      </c>
      <c r="KO81" s="250"/>
      <c r="KP81" s="250">
        <v>1</v>
      </c>
      <c r="KQ81" s="92">
        <v>1</v>
      </c>
      <c r="KR81" s="93">
        <v>0.3833333333333333</v>
      </c>
      <c r="KS81" s="264">
        <v>50</v>
      </c>
      <c r="KT81" s="265">
        <v>49.7</v>
      </c>
      <c r="KU81" s="264">
        <v>-26.54</v>
      </c>
      <c r="KV81" s="265">
        <v>-29.5</v>
      </c>
      <c r="KW81" s="265">
        <v>-24.5</v>
      </c>
      <c r="KX81" s="265">
        <v>240</v>
      </c>
      <c r="KY81" s="265">
        <v>-28.4</v>
      </c>
      <c r="KZ81" s="265">
        <v>-23.8</v>
      </c>
      <c r="LA81" s="265">
        <v>240</v>
      </c>
      <c r="LB81" s="265">
        <v>-29</v>
      </c>
      <c r="LC81" s="265">
        <v>-24.1</v>
      </c>
      <c r="LD81" s="265">
        <v>240</v>
      </c>
      <c r="LE81" s="118">
        <v>42178</v>
      </c>
      <c r="LF81" s="454">
        <v>0</v>
      </c>
      <c r="LG81" s="454">
        <v>1</v>
      </c>
      <c r="LH81" s="455">
        <v>50</v>
      </c>
      <c r="LI81" s="455">
        <v>43.66</v>
      </c>
      <c r="LJ81" s="455">
        <v>-23.82</v>
      </c>
      <c r="LK81" s="455">
        <v>-22.1</v>
      </c>
      <c r="LL81" s="455">
        <v>-22</v>
      </c>
      <c r="LM81" s="455">
        <v>325</v>
      </c>
      <c r="LN81" s="455">
        <v>-19.7</v>
      </c>
      <c r="LO81" s="455">
        <v>-19.100000000000001</v>
      </c>
      <c r="LP81" s="455">
        <v>310</v>
      </c>
      <c r="LQ81" s="455">
        <v>-20.9</v>
      </c>
      <c r="LR81" s="455">
        <v>-20.5</v>
      </c>
      <c r="LS81" s="455">
        <v>325</v>
      </c>
      <c r="LT81" s="500">
        <v>39.68</v>
      </c>
      <c r="LU81" s="693">
        <v>-23.81</v>
      </c>
      <c r="LV81" s="500">
        <v>-19.2</v>
      </c>
      <c r="LW81" s="500">
        <v>2</v>
      </c>
      <c r="LX81" s="500">
        <v>-16.399999999999999</v>
      </c>
      <c r="LY81" s="500">
        <v>1</v>
      </c>
      <c r="LZ81" s="690">
        <v>53.255763000000002</v>
      </c>
      <c r="MA81" s="455"/>
      <c r="MC81" s="253"/>
      <c r="MD81" s="274"/>
      <c r="ME81" s="581">
        <v>81</v>
      </c>
      <c r="MF81" s="135">
        <v>42164</v>
      </c>
      <c r="MI81" s="584">
        <v>33.5764</v>
      </c>
      <c r="MQ81" s="135"/>
      <c r="MR81" s="585"/>
      <c r="MS81" s="585"/>
      <c r="MT81" s="133">
        <v>0</v>
      </c>
      <c r="MU81" s="585"/>
      <c r="MV81" s="585"/>
      <c r="MW81" s="585"/>
      <c r="MX81" s="585"/>
      <c r="MY81" s="585"/>
      <c r="MZ81" s="238">
        <v>1804</v>
      </c>
      <c r="NA81" s="585"/>
      <c r="NB81" s="238">
        <v>3</v>
      </c>
      <c r="ND81" s="876">
        <v>81</v>
      </c>
      <c r="NE81" s="877" t="s">
        <v>64</v>
      </c>
      <c r="NF81" s="877" t="s">
        <v>64</v>
      </c>
      <c r="NG81" s="877" t="s">
        <v>64</v>
      </c>
      <c r="NH81" s="877" t="s">
        <v>64</v>
      </c>
      <c r="NI81" s="877" t="s">
        <v>64</v>
      </c>
      <c r="NJ81" s="877" t="s">
        <v>64</v>
      </c>
      <c r="NK81" s="877" t="s">
        <v>64</v>
      </c>
      <c r="NL81" s="877" t="s">
        <v>64</v>
      </c>
      <c r="NM81" s="877" t="s">
        <v>64</v>
      </c>
      <c r="NN81" s="877" t="s">
        <v>64</v>
      </c>
      <c r="NO81" s="877" t="s">
        <v>64</v>
      </c>
      <c r="NP81" s="877" t="s">
        <v>64</v>
      </c>
      <c r="NQ81" s="877" t="s">
        <v>64</v>
      </c>
      <c r="NR81" s="877" t="s">
        <v>64</v>
      </c>
      <c r="NS81" s="877" t="s">
        <v>64</v>
      </c>
      <c r="NT81" s="877" t="s">
        <v>64</v>
      </c>
      <c r="NU81" s="877" t="s">
        <v>64</v>
      </c>
      <c r="NV81" s="877" t="s">
        <v>64</v>
      </c>
      <c r="NW81" s="877" t="s">
        <v>64</v>
      </c>
      <c r="NX81" s="877" t="s">
        <v>64</v>
      </c>
      <c r="NY81" s="877" t="s">
        <v>64</v>
      </c>
      <c r="NZ81" s="877" t="s">
        <v>64</v>
      </c>
      <c r="OA81" s="877" t="s">
        <v>64</v>
      </c>
      <c r="OB81" s="877" t="s">
        <v>64</v>
      </c>
      <c r="OC81" s="877" t="s">
        <v>64</v>
      </c>
      <c r="OD81" s="877" t="s">
        <v>64</v>
      </c>
      <c r="OE81" s="877" t="s">
        <v>64</v>
      </c>
      <c r="OF81" s="877" t="s">
        <v>64</v>
      </c>
      <c r="OG81" s="877" t="s">
        <v>64</v>
      </c>
      <c r="OH81" s="877" t="s">
        <v>64</v>
      </c>
      <c r="OI81" s="877" t="s">
        <v>64</v>
      </c>
      <c r="OJ81" s="877" t="s">
        <v>64</v>
      </c>
      <c r="OK81" s="877" t="s">
        <v>64</v>
      </c>
      <c r="OL81" s="877" t="s">
        <v>64</v>
      </c>
    </row>
    <row r="82" spans="1:402" s="221" customFormat="1" x14ac:dyDescent="0.25">
      <c r="A82" s="221">
        <v>81</v>
      </c>
      <c r="B82" s="274">
        <v>0</v>
      </c>
      <c r="C82" s="221">
        <v>0</v>
      </c>
      <c r="D82" s="206">
        <v>2</v>
      </c>
      <c r="E82" s="267">
        <v>82</v>
      </c>
      <c r="F82" s="880">
        <v>82</v>
      </c>
      <c r="G82" s="883"/>
      <c r="H82" s="645" t="s">
        <v>827</v>
      </c>
      <c r="I82" s="648" t="s">
        <v>828</v>
      </c>
      <c r="J82" s="284">
        <v>17099</v>
      </c>
      <c r="K82" s="256">
        <v>68</v>
      </c>
      <c r="L82" s="342">
        <v>87</v>
      </c>
      <c r="M82" s="342">
        <v>178</v>
      </c>
      <c r="N82" s="342">
        <v>27.458654210326976</v>
      </c>
      <c r="O82" s="210">
        <v>2.0521849942899637</v>
      </c>
      <c r="P82" s="208">
        <v>0</v>
      </c>
      <c r="Q82" s="61">
        <v>125</v>
      </c>
      <c r="R82" s="61">
        <v>75</v>
      </c>
      <c r="S82" s="61">
        <v>1</v>
      </c>
      <c r="T82" s="62">
        <v>2</v>
      </c>
      <c r="U82" s="331">
        <v>1</v>
      </c>
      <c r="V82" s="331">
        <v>2</v>
      </c>
      <c r="W82" s="114">
        <v>1</v>
      </c>
      <c r="X82" s="708">
        <v>0</v>
      </c>
      <c r="Y82" s="114">
        <v>1</v>
      </c>
      <c r="Z82" s="114">
        <v>1</v>
      </c>
      <c r="AA82" s="329">
        <v>0</v>
      </c>
      <c r="AB82" s="328">
        <v>0</v>
      </c>
      <c r="AC82" s="61"/>
      <c r="AD82" s="61"/>
      <c r="AE82" s="61"/>
      <c r="AF82" s="592">
        <v>93</v>
      </c>
      <c r="AG82" s="602">
        <v>1.43</v>
      </c>
      <c r="AH82" s="603">
        <v>49</v>
      </c>
      <c r="AI82" s="603">
        <v>0</v>
      </c>
      <c r="AJ82" s="602">
        <v>12.1</v>
      </c>
      <c r="AK82" s="603">
        <v>35</v>
      </c>
      <c r="AL82" s="603"/>
      <c r="AM82" s="605">
        <v>2168</v>
      </c>
      <c r="AN82" s="214">
        <v>7.6815603625595372</v>
      </c>
      <c r="AO82" s="212"/>
      <c r="AP82" s="212"/>
      <c r="AQ82" s="212"/>
      <c r="AR82" s="212"/>
      <c r="AS82" s="215">
        <v>4.01</v>
      </c>
      <c r="AT82" s="212">
        <v>100</v>
      </c>
      <c r="AU82" s="556">
        <v>42177</v>
      </c>
      <c r="AV82" s="557">
        <v>42177</v>
      </c>
      <c r="AW82" s="211">
        <v>1.43</v>
      </c>
      <c r="AX82" s="211">
        <v>51</v>
      </c>
      <c r="AY82" s="211">
        <v>9.4</v>
      </c>
      <c r="AZ82" s="602">
        <v>140</v>
      </c>
      <c r="BA82" s="558">
        <v>42178</v>
      </c>
      <c r="BB82" s="65">
        <v>67.819999999999993</v>
      </c>
      <c r="BC82" s="217"/>
      <c r="BD82" s="66">
        <v>67.819999999999993</v>
      </c>
      <c r="BE82" s="218">
        <v>571.52663438511513</v>
      </c>
      <c r="BF82" s="66">
        <v>176</v>
      </c>
      <c r="BG82" s="68">
        <v>1.8313577854420675</v>
      </c>
      <c r="BH82" s="219">
        <v>1.8313577854420675</v>
      </c>
      <c r="BI82" s="219">
        <v>2.7570364742710254</v>
      </c>
      <c r="BJ82" s="219">
        <v>2.2455126678141499</v>
      </c>
      <c r="BK82" s="66">
        <v>2.5499999999999998</v>
      </c>
      <c r="BL82" s="66">
        <v>1.1100000000000001</v>
      </c>
      <c r="BM82" s="66">
        <v>105</v>
      </c>
      <c r="BN82" s="66">
        <v>1.1200000000000001</v>
      </c>
      <c r="BO82" s="571">
        <v>1710</v>
      </c>
      <c r="BP82" s="66">
        <v>29</v>
      </c>
      <c r="BQ82" s="66">
        <v>102</v>
      </c>
      <c r="BR82" s="66">
        <v>33</v>
      </c>
      <c r="BS82" s="66">
        <v>34</v>
      </c>
      <c r="BT82" s="61" t="s">
        <v>829</v>
      </c>
      <c r="BU82" s="61" t="s">
        <v>830</v>
      </c>
      <c r="BV82" s="61">
        <v>0</v>
      </c>
      <c r="BW82" s="61"/>
      <c r="BX82" s="61"/>
      <c r="BY82" s="61">
        <v>0</v>
      </c>
      <c r="BZ82" s="61"/>
      <c r="CA82" s="61"/>
      <c r="CB82" s="61"/>
      <c r="CC82" s="208">
        <v>1</v>
      </c>
      <c r="CD82" s="220">
        <v>0</v>
      </c>
      <c r="CE82" s="220">
        <v>0</v>
      </c>
      <c r="CF82" s="220">
        <v>1</v>
      </c>
      <c r="CG82" s="220">
        <v>1</v>
      </c>
      <c r="CH82" s="220">
        <v>1</v>
      </c>
      <c r="CI82" s="220">
        <v>0</v>
      </c>
      <c r="CJ82" s="114">
        <v>1</v>
      </c>
      <c r="CK82" s="114">
        <v>0</v>
      </c>
      <c r="CL82" s="114">
        <v>1</v>
      </c>
      <c r="CM82" s="114">
        <v>1</v>
      </c>
      <c r="CN82" s="114">
        <v>1</v>
      </c>
      <c r="CO82" s="114">
        <v>0</v>
      </c>
      <c r="CP82" s="326">
        <v>1</v>
      </c>
      <c r="CQ82" s="326">
        <v>1</v>
      </c>
      <c r="CR82" s="326">
        <v>1</v>
      </c>
      <c r="CS82" s="326">
        <v>0</v>
      </c>
      <c r="CT82" s="326">
        <v>1</v>
      </c>
      <c r="CU82" s="326"/>
      <c r="CV82" s="299"/>
      <c r="CW82" s="299"/>
      <c r="CX82" s="299"/>
      <c r="CY82" s="299"/>
      <c r="DE82" s="61">
        <v>1</v>
      </c>
      <c r="DF82" s="90">
        <v>1</v>
      </c>
      <c r="DG82" s="61">
        <v>1998</v>
      </c>
      <c r="DH82" s="61">
        <v>1</v>
      </c>
      <c r="DI82" s="61" t="s">
        <v>496</v>
      </c>
      <c r="DJ82" s="90">
        <v>1</v>
      </c>
      <c r="DK82" s="90">
        <v>0</v>
      </c>
      <c r="DL82" s="90"/>
      <c r="DM82" s="61"/>
      <c r="DN82" s="254">
        <v>1</v>
      </c>
      <c r="DO82" s="208">
        <v>0</v>
      </c>
      <c r="DP82" s="208">
        <v>0</v>
      </c>
      <c r="DQ82" s="208">
        <v>1</v>
      </c>
      <c r="DR82" s="208">
        <v>1</v>
      </c>
      <c r="DS82" s="212">
        <v>1</v>
      </c>
      <c r="DT82" s="208">
        <v>1</v>
      </c>
      <c r="DU82" s="208">
        <v>0</v>
      </c>
      <c r="DV82" s="208">
        <v>0</v>
      </c>
      <c r="DW82" s="208">
        <v>1</v>
      </c>
      <c r="DX82" s="208">
        <v>0</v>
      </c>
      <c r="DY82" s="206">
        <v>0</v>
      </c>
      <c r="EB82" s="223">
        <v>1</v>
      </c>
      <c r="EC82" s="223">
        <v>2</v>
      </c>
      <c r="ED82" s="223">
        <v>49</v>
      </c>
      <c r="EE82" s="223"/>
      <c r="EG82" s="284">
        <v>42179</v>
      </c>
      <c r="EH82" s="133">
        <v>1.58</v>
      </c>
      <c r="EI82" s="225">
        <v>51</v>
      </c>
      <c r="EJ82" s="225">
        <v>59</v>
      </c>
      <c r="EK82" s="225">
        <v>64</v>
      </c>
      <c r="EL82" s="225">
        <v>69</v>
      </c>
      <c r="EM82" s="225"/>
      <c r="EN82" s="133" t="s">
        <v>831</v>
      </c>
      <c r="EO82" s="267">
        <v>82</v>
      </c>
      <c r="EP82" s="135">
        <v>42177</v>
      </c>
      <c r="EQ82" s="136" t="s">
        <v>383</v>
      </c>
      <c r="ER82" s="61">
        <v>125</v>
      </c>
      <c r="ES82" s="61">
        <v>75</v>
      </c>
      <c r="ET82" s="61">
        <v>82</v>
      </c>
      <c r="EU82" s="61">
        <v>1</v>
      </c>
      <c r="EV82" s="61"/>
      <c r="EW82" s="133">
        <v>15</v>
      </c>
      <c r="EX82" s="61">
        <v>8</v>
      </c>
      <c r="EY82" s="61">
        <v>47</v>
      </c>
      <c r="EZ82" s="61">
        <v>29</v>
      </c>
      <c r="FA82" s="61">
        <v>23</v>
      </c>
      <c r="FB82" s="61">
        <v>17</v>
      </c>
      <c r="FC82" s="61">
        <v>52</v>
      </c>
      <c r="FD82" s="61">
        <v>19</v>
      </c>
      <c r="FE82" s="61">
        <v>31</v>
      </c>
      <c r="FF82" s="61">
        <v>70</v>
      </c>
      <c r="FG82" s="61">
        <v>330</v>
      </c>
      <c r="FH82" s="91">
        <v>73.333333333333329</v>
      </c>
      <c r="FI82" s="91">
        <v>303.33333333333331</v>
      </c>
      <c r="FJ82" s="227">
        <v>109.95</v>
      </c>
      <c r="FK82" s="227">
        <v>53.577041205313776</v>
      </c>
      <c r="FL82" s="228">
        <v>154.94999999999999</v>
      </c>
      <c r="FM82" s="228">
        <v>67.150000000000006</v>
      </c>
      <c r="FN82" s="228">
        <v>75.504888901895129</v>
      </c>
      <c r="FO82" s="228">
        <v>32.721221618343066</v>
      </c>
      <c r="FP82" s="228">
        <v>56.663439819296535</v>
      </c>
      <c r="FQ82" s="228"/>
      <c r="FR82" s="193">
        <v>0</v>
      </c>
      <c r="FS82" s="230">
        <v>98.333333333333329</v>
      </c>
      <c r="FT82" s="230"/>
      <c r="FU82" s="230">
        <v>113.33333333333333</v>
      </c>
      <c r="FV82" s="229">
        <v>6.4000000000000012</v>
      </c>
      <c r="FW82" s="229">
        <v>10.799999999999999</v>
      </c>
      <c r="FX82" s="229">
        <v>15.36458333333333</v>
      </c>
      <c r="FY82" s="229"/>
      <c r="FZ82" s="133">
        <v>87.8</v>
      </c>
      <c r="GA82" s="129">
        <v>18.033333333333335</v>
      </c>
      <c r="GB82" s="238" t="s">
        <v>832</v>
      </c>
      <c r="GC82" s="238" t="s">
        <v>833</v>
      </c>
      <c r="GD82" s="238" t="s">
        <v>834</v>
      </c>
      <c r="GE82" s="238" t="s">
        <v>835</v>
      </c>
      <c r="GF82" s="238" t="s">
        <v>836</v>
      </c>
      <c r="GG82" s="133">
        <v>1</v>
      </c>
      <c r="GH82" s="133">
        <v>1</v>
      </c>
      <c r="GI82" s="133">
        <v>1</v>
      </c>
      <c r="GJ82" s="133">
        <v>0</v>
      </c>
      <c r="GK82" s="231">
        <v>64.5</v>
      </c>
      <c r="GL82" s="133">
        <v>1</v>
      </c>
      <c r="GM82" s="133">
        <v>0</v>
      </c>
      <c r="GN82" s="133">
        <v>0</v>
      </c>
      <c r="GO82" s="133">
        <v>0</v>
      </c>
      <c r="GP82" s="61">
        <v>86.9</v>
      </c>
      <c r="GQ82" s="106">
        <v>42.345110329620439</v>
      </c>
      <c r="GR82" s="111">
        <v>0.27777777777777779</v>
      </c>
      <c r="GS82" s="61">
        <v>1</v>
      </c>
      <c r="GT82" s="111">
        <v>0.47727272727272729</v>
      </c>
      <c r="GU82" s="62">
        <v>0</v>
      </c>
      <c r="GV82" s="106">
        <v>6.1</v>
      </c>
      <c r="GW82" s="61">
        <v>1</v>
      </c>
      <c r="GX82" s="106">
        <v>6.5</v>
      </c>
      <c r="GY82" s="61">
        <v>1</v>
      </c>
      <c r="GZ82" s="745">
        <v>84.5</v>
      </c>
      <c r="HA82" s="133">
        <v>25</v>
      </c>
      <c r="HB82" s="133">
        <v>0.59</v>
      </c>
      <c r="HC82" s="144">
        <v>1</v>
      </c>
      <c r="HD82" s="236">
        <v>149.03837899999999</v>
      </c>
      <c r="HE82" s="236">
        <v>156.490298</v>
      </c>
      <c r="HF82" s="144">
        <v>74.939035000000004</v>
      </c>
      <c r="HG82" s="236">
        <v>200.11809600000001</v>
      </c>
      <c r="HH82" s="125">
        <v>95.831225000000003</v>
      </c>
      <c r="HI82" s="236">
        <v>71.202454000000003</v>
      </c>
      <c r="HJ82" s="144">
        <v>34.096958999999998</v>
      </c>
      <c r="HK82" s="236">
        <v>128.91564199999999</v>
      </c>
      <c r="HL82" s="144">
        <v>61.734265999999998</v>
      </c>
      <c r="HM82" s="236">
        <v>64.419781999999998</v>
      </c>
      <c r="HN82" s="144">
        <v>6.8325290000000001</v>
      </c>
      <c r="HO82" s="144">
        <v>3.271916</v>
      </c>
      <c r="HP82" s="236">
        <v>245.533186</v>
      </c>
      <c r="HQ82" s="144">
        <v>117.579301</v>
      </c>
      <c r="HR82" s="236">
        <v>136.520746</v>
      </c>
      <c r="HS82" s="144">
        <v>65.376148000000001</v>
      </c>
      <c r="HT82" s="236">
        <v>109.01244</v>
      </c>
      <c r="HU82" s="144">
        <v>52.203153</v>
      </c>
      <c r="HV82" s="236">
        <v>44.398251000000002</v>
      </c>
      <c r="HW82" s="144">
        <v>1</v>
      </c>
      <c r="HX82" s="237">
        <v>0.78198974069791261</v>
      </c>
      <c r="HY82" s="238">
        <v>34.6</v>
      </c>
      <c r="HZ82" s="237">
        <v>7.1</v>
      </c>
      <c r="IA82" s="237">
        <v>32.799999999999997</v>
      </c>
      <c r="IB82" s="237">
        <v>7</v>
      </c>
      <c r="IC82" s="237">
        <v>36.799999999999997</v>
      </c>
      <c r="ID82" s="237">
        <v>7.2</v>
      </c>
      <c r="IE82" s="237">
        <v>133.8412469483568</v>
      </c>
      <c r="IF82" s="237">
        <v>65.218899524535601</v>
      </c>
      <c r="IG82" s="133"/>
      <c r="IH82" s="161">
        <v>0.35</v>
      </c>
      <c r="II82" s="61">
        <v>1262</v>
      </c>
      <c r="IJ82" s="61">
        <v>1237</v>
      </c>
      <c r="IK82" s="61">
        <v>1216</v>
      </c>
      <c r="IL82" s="61">
        <v>1107</v>
      </c>
      <c r="IM82" s="61">
        <v>1158</v>
      </c>
      <c r="IN82" s="61">
        <v>1269</v>
      </c>
      <c r="IO82" s="61"/>
      <c r="IP82" s="106">
        <v>1208.1666666666667</v>
      </c>
      <c r="IQ82" s="61">
        <v>1872</v>
      </c>
      <c r="IR82" s="61">
        <v>437</v>
      </c>
      <c r="IS82" s="61">
        <v>417</v>
      </c>
      <c r="IT82" s="61">
        <v>421</v>
      </c>
      <c r="IU82" s="61">
        <v>410</v>
      </c>
      <c r="IV82" s="61">
        <v>439</v>
      </c>
      <c r="IW82" s="61">
        <v>416</v>
      </c>
      <c r="IX82" s="61"/>
      <c r="IY82" s="106">
        <v>423.33333333333331</v>
      </c>
      <c r="IZ82" s="61">
        <v>276</v>
      </c>
      <c r="JA82" s="240">
        <v>32.289663605453711</v>
      </c>
      <c r="JB82" s="241">
        <v>0</v>
      </c>
      <c r="JC82" s="90">
        <v>1</v>
      </c>
      <c r="JD82" s="261">
        <v>1</v>
      </c>
      <c r="JE82" s="261">
        <v>0</v>
      </c>
      <c r="JF82" s="261"/>
      <c r="JG82" s="90">
        <v>0</v>
      </c>
      <c r="JH82" s="90">
        <v>0</v>
      </c>
      <c r="JI82" s="90">
        <v>0</v>
      </c>
      <c r="JJ82" s="90"/>
      <c r="JK82" s="61"/>
      <c r="JL82" s="283"/>
      <c r="JM82" s="198">
        <v>82</v>
      </c>
      <c r="JN82" s="244">
        <v>42177</v>
      </c>
      <c r="JO82" s="69">
        <v>43481</v>
      </c>
      <c r="JP82" s="201">
        <v>1</v>
      </c>
      <c r="JQ82" s="69">
        <v>43481</v>
      </c>
      <c r="JR82" s="245">
        <v>42</v>
      </c>
      <c r="JS82" s="243">
        <v>1</v>
      </c>
      <c r="JT82" s="69">
        <v>43046</v>
      </c>
      <c r="JU82" s="245">
        <v>28</v>
      </c>
      <c r="JV82" s="243">
        <v>1</v>
      </c>
      <c r="JW82" s="246">
        <v>43046</v>
      </c>
      <c r="JX82" s="245">
        <v>28</v>
      </c>
      <c r="JY82" s="245">
        <v>42</v>
      </c>
      <c r="JZ82" s="245">
        <v>1304</v>
      </c>
      <c r="KA82" s="247"/>
      <c r="KB82" s="245"/>
      <c r="KC82" s="248"/>
      <c r="KD82" s="63">
        <v>1</v>
      </c>
      <c r="KE82" s="249">
        <v>1</v>
      </c>
      <c r="KF82" s="249" t="s">
        <v>421</v>
      </c>
      <c r="KG82" s="272">
        <v>123.96333333333332</v>
      </c>
      <c r="KH82" s="272">
        <v>49.853333333333332</v>
      </c>
      <c r="KI82" s="272">
        <v>60.026666666666664</v>
      </c>
      <c r="KJ82" s="272">
        <v>-15.666666666666666</v>
      </c>
      <c r="KK82" s="272">
        <v>-13.343333333333334</v>
      </c>
      <c r="KL82" s="272">
        <v>54.613333333333337</v>
      </c>
      <c r="KM82" s="272">
        <v>32.466666666666669</v>
      </c>
      <c r="KN82" s="272">
        <v>4.666666666666667</v>
      </c>
      <c r="KO82" s="250"/>
      <c r="KP82" s="250">
        <v>1</v>
      </c>
      <c r="KQ82" s="92"/>
      <c r="KR82" s="93">
        <v>0.27777777777777779</v>
      </c>
      <c r="KS82" s="264"/>
      <c r="KT82" s="265"/>
      <c r="KU82" s="264"/>
      <c r="KV82" s="265"/>
      <c r="KW82" s="265"/>
      <c r="KX82" s="265"/>
      <c r="KY82" s="265"/>
      <c r="KZ82" s="265"/>
      <c r="LA82" s="265"/>
      <c r="LB82" s="265"/>
      <c r="LC82" s="265"/>
      <c r="LD82" s="265"/>
      <c r="LE82" s="118">
        <v>42177</v>
      </c>
      <c r="LF82" s="454">
        <v>1</v>
      </c>
      <c r="LG82" s="454"/>
      <c r="LH82" s="455"/>
      <c r="LI82" s="455"/>
      <c r="LJ82" s="455"/>
      <c r="LK82" s="455"/>
      <c r="LL82" s="455"/>
      <c r="LM82" s="455"/>
      <c r="LN82" s="455"/>
      <c r="LO82" s="455"/>
      <c r="LP82" s="455"/>
      <c r="LQ82" s="455"/>
      <c r="LR82" s="455"/>
      <c r="LS82" s="455"/>
      <c r="LT82" s="500">
        <v>23.043333333333333</v>
      </c>
      <c r="LU82" s="693">
        <v>-12.023333333333333</v>
      </c>
      <c r="LV82" s="500">
        <v>-9.9</v>
      </c>
      <c r="LW82" s="500">
        <v>1</v>
      </c>
      <c r="LX82" s="500">
        <v>-9.5</v>
      </c>
      <c r="LY82" s="500">
        <v>1</v>
      </c>
      <c r="LZ82" s="690">
        <v>44.398251000000002</v>
      </c>
      <c r="MA82" s="455"/>
      <c r="MC82" s="253"/>
      <c r="MD82" s="274"/>
      <c r="ME82" s="581">
        <v>82</v>
      </c>
      <c r="MF82" s="135">
        <v>42177</v>
      </c>
      <c r="MI82" s="584">
        <v>58.507399999999997</v>
      </c>
      <c r="MQ82" s="135">
        <v>42177</v>
      </c>
      <c r="MR82" s="238">
        <v>6.1</v>
      </c>
      <c r="MS82" s="585"/>
      <c r="MT82" s="133">
        <v>1</v>
      </c>
      <c r="MU82" s="133">
        <v>0</v>
      </c>
      <c r="MV82" s="133">
        <v>1</v>
      </c>
      <c r="MW82" s="133">
        <v>0</v>
      </c>
      <c r="MX82" s="133">
        <v>0</v>
      </c>
      <c r="MY82" s="238">
        <v>1</v>
      </c>
      <c r="MZ82" s="238">
        <v>2168</v>
      </c>
      <c r="NA82" s="585"/>
      <c r="NB82" s="238">
        <v>7</v>
      </c>
      <c r="ND82" s="876" t="s">
        <v>64</v>
      </c>
      <c r="NE82" s="877" t="s">
        <v>64</v>
      </c>
      <c r="NF82" s="877" t="s">
        <v>64</v>
      </c>
      <c r="NG82" s="877" t="s">
        <v>64</v>
      </c>
      <c r="NH82" s="877" t="s">
        <v>64</v>
      </c>
      <c r="NI82" s="877" t="s">
        <v>64</v>
      </c>
      <c r="NJ82" s="877" t="s">
        <v>64</v>
      </c>
      <c r="NK82" s="877" t="s">
        <v>64</v>
      </c>
      <c r="NL82" s="877" t="s">
        <v>64</v>
      </c>
      <c r="NM82" s="877" t="s">
        <v>64</v>
      </c>
      <c r="NN82" s="877" t="s">
        <v>64</v>
      </c>
      <c r="NO82" s="877" t="s">
        <v>64</v>
      </c>
      <c r="NP82" s="877" t="s">
        <v>64</v>
      </c>
      <c r="NQ82" s="877" t="s">
        <v>64</v>
      </c>
      <c r="NR82" s="877" t="s">
        <v>64</v>
      </c>
      <c r="NS82" s="877" t="s">
        <v>64</v>
      </c>
      <c r="NT82" s="877" t="s">
        <v>64</v>
      </c>
      <c r="NU82" s="877" t="s">
        <v>64</v>
      </c>
      <c r="NV82" s="877" t="s">
        <v>64</v>
      </c>
      <c r="NW82" s="877" t="s">
        <v>64</v>
      </c>
      <c r="NX82" s="877" t="s">
        <v>64</v>
      </c>
      <c r="NY82" s="877" t="s">
        <v>64</v>
      </c>
      <c r="NZ82" s="877" t="s">
        <v>64</v>
      </c>
      <c r="OA82" s="877" t="s">
        <v>64</v>
      </c>
      <c r="OB82" s="877" t="s">
        <v>64</v>
      </c>
      <c r="OC82" s="877" t="s">
        <v>64</v>
      </c>
      <c r="OD82" s="877" t="s">
        <v>64</v>
      </c>
      <c r="OE82" s="877" t="s">
        <v>64</v>
      </c>
      <c r="OF82" s="877" t="s">
        <v>64</v>
      </c>
      <c r="OG82" s="877" t="s">
        <v>64</v>
      </c>
      <c r="OH82" s="877" t="s">
        <v>64</v>
      </c>
      <c r="OI82" s="877" t="s">
        <v>64</v>
      </c>
      <c r="OJ82" s="877" t="s">
        <v>64</v>
      </c>
      <c r="OK82" s="877" t="s">
        <v>64</v>
      </c>
      <c r="OL82" s="877" t="s">
        <v>64</v>
      </c>
    </row>
    <row r="83" spans="1:402" s="774" customFormat="1" x14ac:dyDescent="0.25">
      <c r="A83" s="773">
        <v>82</v>
      </c>
      <c r="B83" s="774">
        <v>0</v>
      </c>
      <c r="C83" s="774">
        <v>0</v>
      </c>
      <c r="D83" s="775">
        <v>2</v>
      </c>
      <c r="E83" s="776">
        <v>83</v>
      </c>
      <c r="F83" s="880">
        <v>83</v>
      </c>
      <c r="G83" s="883"/>
      <c r="H83" s="828" t="s">
        <v>837</v>
      </c>
      <c r="I83" s="829" t="s">
        <v>838</v>
      </c>
      <c r="J83" s="824" t="s">
        <v>839</v>
      </c>
      <c r="K83" s="779">
        <v>90</v>
      </c>
      <c r="L83" s="780">
        <v>73</v>
      </c>
      <c r="M83" s="780">
        <v>166</v>
      </c>
      <c r="N83" s="780">
        <v>26.491508201480624</v>
      </c>
      <c r="O83" s="781">
        <v>1.8107433671824289</v>
      </c>
      <c r="P83" s="782">
        <v>1</v>
      </c>
      <c r="Q83" s="777">
        <v>140</v>
      </c>
      <c r="R83" s="777">
        <v>80</v>
      </c>
      <c r="S83" s="777">
        <v>1</v>
      </c>
      <c r="T83" s="783">
        <v>3</v>
      </c>
      <c r="U83" s="782">
        <v>0</v>
      </c>
      <c r="V83" s="782"/>
      <c r="W83" s="782">
        <v>1</v>
      </c>
      <c r="X83" s="825">
        <v>0</v>
      </c>
      <c r="Y83" s="782">
        <v>0</v>
      </c>
      <c r="Z83" s="782">
        <v>0</v>
      </c>
      <c r="AA83" s="785">
        <v>0</v>
      </c>
      <c r="AB83" s="786">
        <v>0</v>
      </c>
      <c r="AC83" s="777"/>
      <c r="AD83" s="777"/>
      <c r="AE83" s="777"/>
      <c r="AF83" s="777">
        <v>122</v>
      </c>
      <c r="AG83" s="775">
        <v>1.1399999999999999</v>
      </c>
      <c r="AH83" s="782">
        <v>45</v>
      </c>
      <c r="AI83" s="782">
        <v>0</v>
      </c>
      <c r="AJ83" s="775">
        <v>11.4</v>
      </c>
      <c r="AK83" s="782">
        <v>36</v>
      </c>
      <c r="AL83" s="782"/>
      <c r="AM83" s="780">
        <v>13017</v>
      </c>
      <c r="AN83" s="787">
        <v>9.4740114744664599</v>
      </c>
      <c r="AO83" s="782">
        <v>144</v>
      </c>
      <c r="AP83" s="782">
        <v>83</v>
      </c>
      <c r="AQ83" s="782">
        <v>44</v>
      </c>
      <c r="AR83" s="782">
        <v>81</v>
      </c>
      <c r="AS83" s="788">
        <v>2.75</v>
      </c>
      <c r="AT83" s="782">
        <v>130</v>
      </c>
      <c r="AU83" s="789">
        <v>42005</v>
      </c>
      <c r="AV83" s="778">
        <v>41974</v>
      </c>
      <c r="AW83" s="830">
        <v>1.1399999999999999</v>
      </c>
      <c r="AX83" s="775">
        <v>45</v>
      </c>
      <c r="AY83" s="775"/>
      <c r="AZ83" s="775">
        <v>141</v>
      </c>
      <c r="BA83" s="790"/>
      <c r="BC83" s="781">
        <v>5277</v>
      </c>
      <c r="BE83" s="791"/>
      <c r="BF83" s="777"/>
      <c r="BG83" s="792"/>
      <c r="BH83" s="793"/>
      <c r="BI83" s="793"/>
      <c r="BJ83" s="793"/>
      <c r="BO83" s="823"/>
      <c r="BT83" s="778">
        <v>41974</v>
      </c>
      <c r="BU83" s="777" t="s">
        <v>840</v>
      </c>
      <c r="BV83" s="777">
        <v>0</v>
      </c>
      <c r="BW83" s="777">
        <v>1</v>
      </c>
      <c r="BX83" s="777" t="s">
        <v>841</v>
      </c>
      <c r="BY83" s="777">
        <v>0</v>
      </c>
      <c r="BZ83" s="777"/>
      <c r="CA83" s="777" t="s">
        <v>381</v>
      </c>
      <c r="CB83" s="777"/>
      <c r="CC83" s="782">
        <v>1</v>
      </c>
      <c r="CD83" s="794">
        <v>0</v>
      </c>
      <c r="CE83" s="794">
        <v>1</v>
      </c>
      <c r="CF83" s="794">
        <v>0</v>
      </c>
      <c r="CG83" s="794">
        <v>0</v>
      </c>
      <c r="CH83" s="794">
        <v>1</v>
      </c>
      <c r="CI83" s="794">
        <v>1</v>
      </c>
      <c r="CJ83" s="777">
        <v>1</v>
      </c>
      <c r="CK83" s="777">
        <v>0</v>
      </c>
      <c r="CL83" s="777">
        <v>0</v>
      </c>
      <c r="CM83" s="777">
        <v>1</v>
      </c>
      <c r="CN83" s="777">
        <v>1</v>
      </c>
      <c r="CO83" s="777">
        <v>0</v>
      </c>
      <c r="CP83" s="774">
        <v>0</v>
      </c>
      <c r="CQ83" s="774">
        <v>1</v>
      </c>
      <c r="CR83" s="774">
        <v>0</v>
      </c>
      <c r="CS83" s="774">
        <v>0</v>
      </c>
      <c r="CT83" s="774">
        <v>0</v>
      </c>
      <c r="CU83" s="774">
        <v>0</v>
      </c>
      <c r="DE83" s="777">
        <v>0</v>
      </c>
      <c r="DF83" s="784"/>
      <c r="DG83" s="777"/>
      <c r="DH83" s="777"/>
      <c r="DI83" s="777"/>
      <c r="DJ83" s="776"/>
      <c r="DK83" s="776"/>
      <c r="DL83" s="776"/>
      <c r="DM83" s="777"/>
      <c r="DN83" s="826">
        <v>1</v>
      </c>
      <c r="DO83" s="782">
        <v>0</v>
      </c>
      <c r="DP83" s="782">
        <v>0</v>
      </c>
      <c r="DQ83" s="782">
        <v>0</v>
      </c>
      <c r="DR83" s="782">
        <v>0</v>
      </c>
      <c r="DS83" s="782">
        <v>0</v>
      </c>
      <c r="DT83" s="782">
        <v>0</v>
      </c>
      <c r="DU83" s="782">
        <v>0</v>
      </c>
      <c r="DV83" s="782">
        <v>0</v>
      </c>
      <c r="DW83" s="782">
        <v>0</v>
      </c>
      <c r="DX83" s="782">
        <v>0</v>
      </c>
      <c r="DY83" s="775">
        <v>0</v>
      </c>
      <c r="EB83" s="786">
        <v>1</v>
      </c>
      <c r="EC83" s="786">
        <v>2</v>
      </c>
      <c r="ED83" s="786">
        <v>43</v>
      </c>
      <c r="EE83" s="786"/>
      <c r="EG83" s="826" t="s">
        <v>381</v>
      </c>
      <c r="EH83" s="777" t="s">
        <v>381</v>
      </c>
      <c r="EI83" s="803" t="s">
        <v>381</v>
      </c>
      <c r="EJ83" s="803" t="s">
        <v>381</v>
      </c>
      <c r="EK83" s="803" t="s">
        <v>381</v>
      </c>
      <c r="EL83" s="803" t="s">
        <v>381</v>
      </c>
      <c r="EM83" s="803"/>
      <c r="EN83" s="777" t="s">
        <v>381</v>
      </c>
      <c r="EO83" s="776">
        <v>83</v>
      </c>
      <c r="EP83" s="778">
        <v>42481</v>
      </c>
      <c r="EQ83" s="777" t="s">
        <v>383</v>
      </c>
      <c r="ER83" s="777"/>
      <c r="ES83" s="777"/>
      <c r="ET83" s="777">
        <v>114</v>
      </c>
      <c r="EU83" s="777">
        <v>1</v>
      </c>
      <c r="EV83" s="777"/>
      <c r="EW83" s="777">
        <v>12</v>
      </c>
      <c r="EX83" s="777">
        <v>10</v>
      </c>
      <c r="EY83" s="777">
        <v>43</v>
      </c>
      <c r="EZ83" s="777">
        <v>24</v>
      </c>
      <c r="FA83" s="777">
        <v>17</v>
      </c>
      <c r="FB83" s="777">
        <v>18</v>
      </c>
      <c r="FC83" s="777">
        <v>42</v>
      </c>
      <c r="FD83" s="777">
        <v>18</v>
      </c>
      <c r="FE83" s="777">
        <v>27</v>
      </c>
      <c r="FF83" s="777">
        <v>80</v>
      </c>
      <c r="FG83" s="777">
        <v>220</v>
      </c>
      <c r="FH83" s="791">
        <v>73.333333333333329</v>
      </c>
      <c r="FI83" s="791">
        <v>233.33333333333334</v>
      </c>
      <c r="FJ83" s="791">
        <v>52.1</v>
      </c>
      <c r="FK83" s="791">
        <v>28.772713430434468</v>
      </c>
      <c r="FL83" s="783">
        <v>64.900000000000006</v>
      </c>
      <c r="FM83" s="783">
        <v>27</v>
      </c>
      <c r="FN83" s="783">
        <v>35.8416334286986</v>
      </c>
      <c r="FO83" s="783">
        <v>14.9110031213384</v>
      </c>
      <c r="FP83" s="783">
        <v>58.397534668721121</v>
      </c>
      <c r="FQ83" s="783"/>
      <c r="FR83" s="783">
        <v>0</v>
      </c>
      <c r="FS83" s="783">
        <v>99.133333333333326</v>
      </c>
      <c r="FT83" s="783"/>
      <c r="FU83" s="783">
        <v>116.66666666666667</v>
      </c>
      <c r="FV83" s="791">
        <v>3.8666666666666671</v>
      </c>
      <c r="FW83" s="791">
        <v>3.5</v>
      </c>
      <c r="FX83" s="791">
        <v>25.637931034482754</v>
      </c>
      <c r="FY83" s="791"/>
      <c r="FZ83" s="777" t="s">
        <v>381</v>
      </c>
      <c r="GA83" s="792">
        <v>8.3333333333333339</v>
      </c>
      <c r="GB83" s="792" t="s">
        <v>842</v>
      </c>
      <c r="GC83" s="792" t="s">
        <v>843</v>
      </c>
      <c r="GD83" s="792" t="s">
        <v>844</v>
      </c>
      <c r="GE83" s="792" t="s">
        <v>845</v>
      </c>
      <c r="GF83" s="792" t="s">
        <v>846</v>
      </c>
      <c r="GG83" s="777">
        <v>1</v>
      </c>
      <c r="GH83" s="777">
        <v>1</v>
      </c>
      <c r="GI83" s="777">
        <v>3</v>
      </c>
      <c r="GJ83" s="777">
        <v>1</v>
      </c>
      <c r="GK83" s="797">
        <v>46</v>
      </c>
      <c r="GL83" s="777">
        <v>1</v>
      </c>
      <c r="GM83" s="777">
        <v>0</v>
      </c>
      <c r="GN83" s="777">
        <v>0</v>
      </c>
      <c r="GO83" s="777">
        <v>0</v>
      </c>
      <c r="GP83" s="777">
        <v>73.900000000000006</v>
      </c>
      <c r="GQ83" s="791">
        <v>40.811967802478065</v>
      </c>
      <c r="GR83" s="792">
        <v>0.3288888888888889</v>
      </c>
      <c r="GS83" s="777">
        <v>1</v>
      </c>
      <c r="GT83" s="792"/>
      <c r="GU83" s="783"/>
      <c r="GV83" s="791"/>
      <c r="GW83" s="777"/>
      <c r="GX83" s="791">
        <v>9.6666666666666661</v>
      </c>
      <c r="GY83" s="777">
        <v>1</v>
      </c>
      <c r="GZ83" s="798">
        <v>56</v>
      </c>
      <c r="HA83" s="777">
        <v>15</v>
      </c>
      <c r="HB83" s="777"/>
      <c r="HC83" s="799">
        <v>0</v>
      </c>
      <c r="HD83" s="799"/>
      <c r="HE83" s="799"/>
      <c r="HF83" s="800"/>
      <c r="HG83" s="800"/>
      <c r="HH83" s="800"/>
      <c r="HI83" s="800"/>
      <c r="HJ83" s="800"/>
      <c r="HK83" s="800"/>
      <c r="HL83" s="800"/>
      <c r="HM83" s="799"/>
      <c r="HN83" s="800"/>
      <c r="HO83" s="800"/>
      <c r="HP83" s="800"/>
      <c r="HQ83" s="800"/>
      <c r="HR83" s="800"/>
      <c r="HS83" s="800"/>
      <c r="HT83" s="800"/>
      <c r="HU83" s="800"/>
      <c r="HV83" s="800"/>
      <c r="HW83" s="799"/>
      <c r="HX83" s="791"/>
      <c r="HY83" s="792"/>
      <c r="HZ83" s="791"/>
      <c r="IA83" s="791"/>
      <c r="IB83" s="791"/>
      <c r="IC83" s="791"/>
      <c r="ID83" s="791"/>
      <c r="IE83" s="791"/>
      <c r="IF83" s="791"/>
      <c r="IG83" s="777"/>
      <c r="IH83" s="796"/>
      <c r="II83" s="796"/>
      <c r="IJ83" s="796"/>
      <c r="IK83" s="796"/>
      <c r="IL83" s="796"/>
      <c r="IM83" s="796"/>
      <c r="IN83" s="796"/>
      <c r="IO83" s="777"/>
      <c r="IP83" s="791"/>
      <c r="IQ83" s="796"/>
      <c r="IR83" s="796"/>
      <c r="IS83" s="796"/>
      <c r="IT83" s="796"/>
      <c r="IU83" s="796"/>
      <c r="IV83" s="796"/>
      <c r="IW83" s="796"/>
      <c r="IX83" s="777"/>
      <c r="IY83" s="791"/>
      <c r="IZ83" s="796"/>
      <c r="JA83" s="801"/>
      <c r="JB83" s="802"/>
      <c r="JC83" s="776"/>
      <c r="JD83" s="827"/>
      <c r="JE83" s="827"/>
      <c r="JF83" s="827"/>
      <c r="JG83" s="776"/>
      <c r="JH83" s="776"/>
      <c r="JI83" s="776"/>
      <c r="JJ83" s="776"/>
      <c r="JK83" s="777"/>
      <c r="JL83" s="776"/>
      <c r="JN83" s="805"/>
      <c r="JO83" s="805">
        <v>42500</v>
      </c>
      <c r="JP83" s="773">
        <v>1</v>
      </c>
      <c r="JQ83" s="805">
        <v>42500</v>
      </c>
      <c r="JR83" s="804">
        <v>1</v>
      </c>
      <c r="JS83" s="773">
        <v>0</v>
      </c>
      <c r="JT83" s="805">
        <v>42500</v>
      </c>
      <c r="JU83" s="804">
        <v>1</v>
      </c>
      <c r="JV83" s="773">
        <v>1</v>
      </c>
      <c r="JW83" s="805">
        <v>42500</v>
      </c>
      <c r="JX83" s="804">
        <v>1</v>
      </c>
      <c r="JY83" s="804">
        <v>0.6</v>
      </c>
      <c r="JZ83" s="804">
        <v>19</v>
      </c>
      <c r="KA83" s="804"/>
      <c r="KB83" s="804"/>
      <c r="KC83" s="804"/>
      <c r="KD83" s="777">
        <v>1</v>
      </c>
      <c r="KE83" s="797"/>
      <c r="KF83" s="797"/>
      <c r="KG83" s="777"/>
      <c r="KH83" s="777"/>
      <c r="KI83" s="777"/>
      <c r="KJ83" s="784"/>
      <c r="KK83" s="777"/>
      <c r="KL83" s="777"/>
      <c r="KM83" s="777"/>
      <c r="KN83" s="777"/>
      <c r="KO83" s="777"/>
      <c r="KP83" s="777"/>
      <c r="KQ83" s="784"/>
      <c r="KR83" s="806">
        <v>0.3288888888888889</v>
      </c>
      <c r="KS83" s="776"/>
      <c r="KU83" s="776"/>
      <c r="LE83" s="807">
        <v>42481</v>
      </c>
      <c r="LF83" s="777">
        <v>1</v>
      </c>
      <c r="LG83" s="777"/>
      <c r="LT83" s="804"/>
      <c r="LU83" s="804"/>
      <c r="LV83" s="804"/>
      <c r="LW83" s="804"/>
      <c r="LX83" s="804">
        <v>0</v>
      </c>
      <c r="LY83" s="804">
        <v>0</v>
      </c>
      <c r="LZ83" s="809"/>
      <c r="MA83" s="777"/>
      <c r="MC83" s="773"/>
      <c r="MD83" s="773"/>
      <c r="ME83" s="777">
        <v>83</v>
      </c>
      <c r="MF83" s="778">
        <v>41974</v>
      </c>
      <c r="MI83" s="810"/>
      <c r="MQ83" s="778"/>
      <c r="MR83" s="810"/>
      <c r="MS83" s="810"/>
      <c r="MT83" s="777">
        <v>0</v>
      </c>
      <c r="MU83" s="810"/>
      <c r="MV83" s="810"/>
      <c r="MW83" s="810"/>
      <c r="MX83" s="810"/>
      <c r="MY83" s="810"/>
      <c r="MZ83" s="792">
        <v>13017</v>
      </c>
      <c r="NA83" s="810"/>
      <c r="NB83" s="792">
        <v>7</v>
      </c>
      <c r="ND83" s="876" t="s">
        <v>64</v>
      </c>
      <c r="NE83" s="877" t="s">
        <v>64</v>
      </c>
      <c r="NF83" s="877" t="s">
        <v>64</v>
      </c>
      <c r="NG83" s="877" t="s">
        <v>64</v>
      </c>
      <c r="NH83" s="877" t="s">
        <v>64</v>
      </c>
      <c r="NI83" s="877" t="s">
        <v>64</v>
      </c>
      <c r="NJ83" s="877" t="s">
        <v>64</v>
      </c>
      <c r="NK83" s="877" t="s">
        <v>64</v>
      </c>
      <c r="NL83" s="877" t="s">
        <v>64</v>
      </c>
      <c r="NM83" s="877" t="s">
        <v>64</v>
      </c>
      <c r="NN83" s="877" t="s">
        <v>64</v>
      </c>
      <c r="NO83" s="877" t="s">
        <v>64</v>
      </c>
      <c r="NP83" s="877" t="s">
        <v>64</v>
      </c>
      <c r="NQ83" s="877" t="s">
        <v>64</v>
      </c>
      <c r="NR83" s="877" t="s">
        <v>64</v>
      </c>
      <c r="NS83" s="877" t="s">
        <v>64</v>
      </c>
      <c r="NT83" s="877" t="s">
        <v>64</v>
      </c>
      <c r="NU83" s="877" t="s">
        <v>64</v>
      </c>
      <c r="NV83" s="877" t="s">
        <v>64</v>
      </c>
      <c r="NW83" s="877" t="s">
        <v>64</v>
      </c>
      <c r="NX83" s="877" t="s">
        <v>64</v>
      </c>
      <c r="NY83" s="877" t="s">
        <v>64</v>
      </c>
      <c r="NZ83" s="877" t="s">
        <v>64</v>
      </c>
      <c r="OA83" s="877" t="s">
        <v>64</v>
      </c>
      <c r="OB83" s="877" t="s">
        <v>64</v>
      </c>
      <c r="OC83" s="877" t="s">
        <v>64</v>
      </c>
      <c r="OD83" s="877" t="s">
        <v>64</v>
      </c>
      <c r="OE83" s="877" t="s">
        <v>64</v>
      </c>
      <c r="OF83" s="877" t="s">
        <v>64</v>
      </c>
      <c r="OG83" s="877" t="s">
        <v>64</v>
      </c>
      <c r="OH83" s="877" t="s">
        <v>64</v>
      </c>
      <c r="OI83" s="877" t="s">
        <v>64</v>
      </c>
      <c r="OJ83" s="877" t="s">
        <v>64</v>
      </c>
      <c r="OK83" s="877" t="s">
        <v>64</v>
      </c>
      <c r="OL83" s="877" t="s">
        <v>64</v>
      </c>
    </row>
    <row r="84" spans="1:402" s="221" customFormat="1" x14ac:dyDescent="0.25">
      <c r="A84" s="221">
        <v>83</v>
      </c>
      <c r="B84" s="221">
        <v>0</v>
      </c>
      <c r="C84" s="221">
        <v>0</v>
      </c>
      <c r="D84" s="206">
        <v>2</v>
      </c>
      <c r="E84" s="274">
        <v>84</v>
      </c>
      <c r="F84" s="880">
        <v>84</v>
      </c>
      <c r="G84" s="883"/>
      <c r="H84" s="644" t="s">
        <v>847</v>
      </c>
      <c r="I84" s="644" t="s">
        <v>848</v>
      </c>
      <c r="J84" s="284">
        <v>21020</v>
      </c>
      <c r="K84" s="256">
        <v>58</v>
      </c>
      <c r="L84" s="342">
        <v>106</v>
      </c>
      <c r="M84" s="342">
        <v>165</v>
      </c>
      <c r="N84" s="342">
        <v>38.934802571166209</v>
      </c>
      <c r="O84" s="210">
        <v>2.1125022294156266</v>
      </c>
      <c r="P84" s="208">
        <v>1</v>
      </c>
      <c r="Q84" s="61">
        <v>150</v>
      </c>
      <c r="R84" s="61">
        <v>70</v>
      </c>
      <c r="S84" s="61">
        <v>0</v>
      </c>
      <c r="T84" s="62">
        <v>3</v>
      </c>
      <c r="U84" s="331">
        <v>1</v>
      </c>
      <c r="V84" s="331">
        <v>2</v>
      </c>
      <c r="W84" s="114">
        <v>1</v>
      </c>
      <c r="X84" s="335">
        <v>0</v>
      </c>
      <c r="Y84" s="114">
        <v>0</v>
      </c>
      <c r="Z84" s="114">
        <v>1</v>
      </c>
      <c r="AA84" s="329">
        <v>0</v>
      </c>
      <c r="AB84" s="328">
        <v>1</v>
      </c>
      <c r="AC84" s="61"/>
      <c r="AD84" s="61"/>
      <c r="AE84" s="61"/>
      <c r="AF84" s="592">
        <v>130</v>
      </c>
      <c r="AG84" s="602">
        <v>0.61</v>
      </c>
      <c r="AH84" s="603">
        <v>101</v>
      </c>
      <c r="AI84" s="603">
        <v>1</v>
      </c>
      <c r="AJ84" s="602">
        <v>12.9</v>
      </c>
      <c r="AK84" s="603">
        <v>39</v>
      </c>
      <c r="AL84" s="603"/>
      <c r="AM84" s="605">
        <v>5264</v>
      </c>
      <c r="AN84" s="214">
        <v>8.5686464730051526</v>
      </c>
      <c r="AO84" s="212">
        <v>164</v>
      </c>
      <c r="AP84" s="212">
        <v>89</v>
      </c>
      <c r="AQ84" s="212">
        <v>51</v>
      </c>
      <c r="AR84" s="212">
        <v>122</v>
      </c>
      <c r="AS84" s="215"/>
      <c r="AT84" s="212"/>
      <c r="AU84" s="556">
        <v>42278</v>
      </c>
      <c r="AV84" s="557">
        <v>42293</v>
      </c>
      <c r="AW84" s="211">
        <v>0.61</v>
      </c>
      <c r="AX84" s="211">
        <v>13</v>
      </c>
      <c r="AY84" s="211"/>
      <c r="AZ84" s="602">
        <v>136</v>
      </c>
      <c r="BA84" s="558"/>
      <c r="BB84" s="287"/>
      <c r="BC84" s="217">
        <v>419</v>
      </c>
      <c r="BD84" s="287"/>
      <c r="BE84" s="218"/>
      <c r="BF84" s="66"/>
      <c r="BG84" s="68"/>
      <c r="BH84" s="219"/>
      <c r="BI84" s="219"/>
      <c r="BJ84" s="219"/>
      <c r="BO84" s="400"/>
      <c r="BT84" s="69">
        <v>42294</v>
      </c>
      <c r="BU84" s="61" t="s">
        <v>849</v>
      </c>
      <c r="BV84" s="61">
        <v>0</v>
      </c>
      <c r="BW84" s="61">
        <v>0</v>
      </c>
      <c r="BX84" s="61"/>
      <c r="BY84" s="61">
        <v>0</v>
      </c>
      <c r="BZ84" s="61"/>
      <c r="CA84" s="61"/>
      <c r="CB84" s="61"/>
      <c r="CC84" s="208">
        <v>0</v>
      </c>
      <c r="CD84" s="220">
        <v>0</v>
      </c>
      <c r="CE84" s="220">
        <v>0</v>
      </c>
      <c r="CF84" s="220">
        <v>0</v>
      </c>
      <c r="CG84" s="220">
        <v>0</v>
      </c>
      <c r="CH84" s="220">
        <v>0</v>
      </c>
      <c r="CI84" s="220">
        <v>0</v>
      </c>
      <c r="CJ84" s="114">
        <v>0</v>
      </c>
      <c r="CK84" s="114">
        <v>0</v>
      </c>
      <c r="CL84" s="114">
        <v>0</v>
      </c>
      <c r="CM84" s="114">
        <v>1</v>
      </c>
      <c r="CN84" s="114">
        <v>0</v>
      </c>
      <c r="CO84" s="114">
        <v>0</v>
      </c>
      <c r="CP84" s="326">
        <v>0</v>
      </c>
      <c r="CQ84" s="326">
        <v>0</v>
      </c>
      <c r="CR84" s="326">
        <v>0</v>
      </c>
      <c r="CS84" s="326">
        <v>0</v>
      </c>
      <c r="CT84" s="326">
        <v>0</v>
      </c>
      <c r="CU84" s="326">
        <v>0</v>
      </c>
      <c r="CV84" s="299"/>
      <c r="CW84" s="299"/>
      <c r="CX84" s="299"/>
      <c r="CY84" s="299"/>
      <c r="DE84" s="61">
        <v>0</v>
      </c>
      <c r="DF84" s="90">
        <v>0</v>
      </c>
      <c r="DG84" s="61" t="s">
        <v>850</v>
      </c>
      <c r="DH84" s="61"/>
      <c r="DI84" s="61"/>
      <c r="DJ84" s="90">
        <v>1</v>
      </c>
      <c r="DK84" s="90">
        <v>0</v>
      </c>
      <c r="DL84" s="90"/>
      <c r="DM84" s="61"/>
      <c r="DN84" s="254">
        <v>0</v>
      </c>
      <c r="DO84" s="208">
        <v>0</v>
      </c>
      <c r="DP84" s="208">
        <v>0</v>
      </c>
      <c r="DQ84" s="208">
        <v>0</v>
      </c>
      <c r="DR84" s="208">
        <v>0</v>
      </c>
      <c r="DS84" s="212">
        <v>0</v>
      </c>
      <c r="DT84" s="208">
        <v>0</v>
      </c>
      <c r="DU84" s="208">
        <v>0</v>
      </c>
      <c r="DV84" s="208">
        <v>0</v>
      </c>
      <c r="DW84" s="208">
        <v>0</v>
      </c>
      <c r="DX84" s="208">
        <v>0</v>
      </c>
      <c r="DY84" s="206">
        <v>0</v>
      </c>
      <c r="EB84" s="223">
        <v>0</v>
      </c>
      <c r="EC84" s="223"/>
      <c r="ED84" s="223"/>
      <c r="EE84" s="223"/>
      <c r="EG84" s="258">
        <v>42300</v>
      </c>
      <c r="EH84" s="133">
        <v>1.31</v>
      </c>
      <c r="EI84" s="225">
        <v>55</v>
      </c>
      <c r="EJ84" s="225">
        <v>76</v>
      </c>
      <c r="EK84" s="225">
        <v>58</v>
      </c>
      <c r="EL84" s="225">
        <v>88</v>
      </c>
      <c r="EM84" s="225">
        <v>61</v>
      </c>
      <c r="EN84" s="133" t="s">
        <v>851</v>
      </c>
      <c r="EO84" s="222">
        <v>84</v>
      </c>
      <c r="EP84" s="135">
        <v>42300</v>
      </c>
      <c r="EQ84" s="164" t="s">
        <v>415</v>
      </c>
      <c r="ER84" s="61">
        <v>150</v>
      </c>
      <c r="ES84" s="61">
        <v>70</v>
      </c>
      <c r="ET84" s="61">
        <v>89</v>
      </c>
      <c r="EU84" s="61">
        <v>0</v>
      </c>
      <c r="EV84" s="61"/>
      <c r="EW84" s="61">
        <v>10</v>
      </c>
      <c r="EX84" s="61">
        <v>8</v>
      </c>
      <c r="EY84" s="61">
        <v>47</v>
      </c>
      <c r="EZ84" s="61">
        <v>22</v>
      </c>
      <c r="FA84" s="61">
        <v>17</v>
      </c>
      <c r="FB84" s="61">
        <v>16</v>
      </c>
      <c r="FC84" s="61">
        <v>46</v>
      </c>
      <c r="FD84" s="61">
        <v>20</v>
      </c>
      <c r="FE84" s="61">
        <v>30</v>
      </c>
      <c r="FF84" s="61">
        <v>80</v>
      </c>
      <c r="FG84" s="61">
        <v>300</v>
      </c>
      <c r="FH84" s="91">
        <v>80</v>
      </c>
      <c r="FI84" s="91">
        <v>300</v>
      </c>
      <c r="FJ84" s="227">
        <v>77.75</v>
      </c>
      <c r="FK84" s="227">
        <v>36.804694886171873</v>
      </c>
      <c r="FL84" s="228">
        <v>113.65</v>
      </c>
      <c r="FM84" s="228">
        <v>32.35</v>
      </c>
      <c r="FN84" s="228">
        <v>53.798759791812657</v>
      </c>
      <c r="FO84" s="228">
        <v>15.313593306336466</v>
      </c>
      <c r="FP84" s="228">
        <v>71.535415750110005</v>
      </c>
      <c r="FQ84" s="228"/>
      <c r="FR84" s="193">
        <v>0</v>
      </c>
      <c r="FS84" s="230">
        <v>78.400000000000006</v>
      </c>
      <c r="FT84" s="230">
        <v>69</v>
      </c>
      <c r="FU84" s="230">
        <v>150</v>
      </c>
      <c r="FV84" s="229">
        <v>5.9</v>
      </c>
      <c r="FW84" s="229">
        <v>4.8</v>
      </c>
      <c r="FX84" s="229">
        <v>13.288135593220339</v>
      </c>
      <c r="FY84" s="229">
        <v>1.136231884057971</v>
      </c>
      <c r="FZ84" s="133">
        <v>119.7</v>
      </c>
      <c r="GA84" s="129">
        <v>22.6</v>
      </c>
      <c r="GB84" s="238">
        <v>9.6999999999999993</v>
      </c>
      <c r="GC84" s="238">
        <v>5.8</v>
      </c>
      <c r="GD84" s="238">
        <v>155.5</v>
      </c>
      <c r="GE84" s="238">
        <v>114</v>
      </c>
      <c r="GF84" s="238">
        <v>28.3</v>
      </c>
      <c r="GG84" s="133">
        <v>0</v>
      </c>
      <c r="GH84" s="133">
        <v>1</v>
      </c>
      <c r="GI84" s="133">
        <v>1</v>
      </c>
      <c r="GJ84" s="133">
        <v>0</v>
      </c>
      <c r="GK84" s="231">
        <v>37.799999999999997</v>
      </c>
      <c r="GL84" s="133">
        <v>1</v>
      </c>
      <c r="GM84" s="133">
        <v>0</v>
      </c>
      <c r="GN84" s="133">
        <v>0</v>
      </c>
      <c r="GO84" s="133">
        <v>0</v>
      </c>
      <c r="GP84" s="61">
        <v>38.450000000000003</v>
      </c>
      <c r="GQ84" s="106">
        <v>18.201164223450917</v>
      </c>
      <c r="GR84" s="111">
        <v>0.48351648351648346</v>
      </c>
      <c r="GS84" s="61">
        <v>0</v>
      </c>
      <c r="GT84" s="111"/>
      <c r="GU84" s="62">
        <v>0</v>
      </c>
      <c r="GV84" s="106">
        <v>16</v>
      </c>
      <c r="GW84" s="61">
        <v>0</v>
      </c>
      <c r="GX84" s="106">
        <v>25</v>
      </c>
      <c r="GY84" s="61">
        <v>0</v>
      </c>
      <c r="GZ84" s="745">
        <v>42.8</v>
      </c>
      <c r="HA84" s="133">
        <v>0</v>
      </c>
      <c r="HB84" s="133">
        <v>0.52</v>
      </c>
      <c r="HC84" s="144">
        <v>1</v>
      </c>
      <c r="HD84" s="236">
        <v>142.05174199999999</v>
      </c>
      <c r="HE84" s="236">
        <v>149.15432899999999</v>
      </c>
      <c r="HF84" s="144">
        <v>66.949381000000002</v>
      </c>
      <c r="HG84" s="236">
        <v>106.11036</v>
      </c>
      <c r="HH84" s="125">
        <v>47.628673999999997</v>
      </c>
      <c r="HI84" s="236">
        <v>34.171467999999997</v>
      </c>
      <c r="HJ84" s="144">
        <v>15.338198</v>
      </c>
      <c r="HK84" s="236">
        <v>71.938891999999996</v>
      </c>
      <c r="HL84" s="144">
        <v>32.290475999999998</v>
      </c>
      <c r="HM84" s="236">
        <v>67.796294000000003</v>
      </c>
      <c r="HN84" s="144">
        <v>5.3954170000000001</v>
      </c>
      <c r="HO84" s="144">
        <v>2.421786</v>
      </c>
      <c r="HP84" s="236">
        <v>139.17868100000001</v>
      </c>
      <c r="HQ84" s="144">
        <v>62.471713999999999</v>
      </c>
      <c r="HR84" s="236">
        <v>65.19744</v>
      </c>
      <c r="HS84" s="144">
        <v>29.264509</v>
      </c>
      <c r="HT84" s="236">
        <v>73.981240999999997</v>
      </c>
      <c r="HU84" s="144">
        <v>33.207203999999997</v>
      </c>
      <c r="HV84" s="236">
        <v>53.155583999999998</v>
      </c>
      <c r="HW84" s="144">
        <v>0</v>
      </c>
      <c r="HX84" s="237">
        <v>1.4056528410609481</v>
      </c>
      <c r="HY84" s="238">
        <v>29.1</v>
      </c>
      <c r="HZ84" s="237">
        <v>6.3</v>
      </c>
      <c r="IA84" s="237">
        <v>26.1</v>
      </c>
      <c r="IB84" s="237">
        <v>6</v>
      </c>
      <c r="IC84" s="237">
        <v>20.5</v>
      </c>
      <c r="ID84" s="237">
        <v>5.3</v>
      </c>
      <c r="IE84" s="237">
        <v>100.9465142857143</v>
      </c>
      <c r="IF84" s="237">
        <v>47.785281776312608</v>
      </c>
      <c r="IG84" s="133"/>
      <c r="IH84" s="161">
        <v>0.34</v>
      </c>
      <c r="II84" s="61">
        <v>1292</v>
      </c>
      <c r="IJ84" s="61">
        <v>1351</v>
      </c>
      <c r="IK84" s="61">
        <v>1210</v>
      </c>
      <c r="IL84" s="61">
        <v>1239</v>
      </c>
      <c r="IM84" s="61">
        <v>1249</v>
      </c>
      <c r="IN84" s="61">
        <v>1276</v>
      </c>
      <c r="IO84" s="61"/>
      <c r="IP84" s="106">
        <v>1269.5</v>
      </c>
      <c r="IQ84" s="61">
        <v>1872</v>
      </c>
      <c r="IR84" s="61">
        <v>355</v>
      </c>
      <c r="IS84" s="61">
        <v>311</v>
      </c>
      <c r="IT84" s="61">
        <v>336</v>
      </c>
      <c r="IU84" s="61">
        <v>363</v>
      </c>
      <c r="IV84" s="61">
        <v>330</v>
      </c>
      <c r="IW84" s="61">
        <v>344</v>
      </c>
      <c r="IX84" s="61"/>
      <c r="IY84" s="106">
        <v>339.83333333333331</v>
      </c>
      <c r="IZ84" s="61">
        <v>202</v>
      </c>
      <c r="JA84" s="240">
        <v>32.204255027219219</v>
      </c>
      <c r="JB84" s="241">
        <v>0</v>
      </c>
      <c r="JC84" s="90">
        <v>1</v>
      </c>
      <c r="JD84" s="261">
        <v>0</v>
      </c>
      <c r="JE84" s="261">
        <v>0</v>
      </c>
      <c r="JF84" s="261"/>
      <c r="JG84" s="90">
        <v>0</v>
      </c>
      <c r="JH84" s="90">
        <v>2</v>
      </c>
      <c r="JI84" s="90">
        <v>0</v>
      </c>
      <c r="JJ84" s="90"/>
      <c r="JK84" s="61"/>
      <c r="JL84" s="283"/>
      <c r="JM84" s="243">
        <v>84</v>
      </c>
      <c r="JN84" s="244">
        <v>42278</v>
      </c>
      <c r="JO84" s="69">
        <v>43544</v>
      </c>
      <c r="JP84" s="201">
        <v>0</v>
      </c>
      <c r="JQ84" s="69">
        <v>43544</v>
      </c>
      <c r="JR84" s="245">
        <v>41</v>
      </c>
      <c r="JS84" s="243">
        <v>0</v>
      </c>
      <c r="JT84" s="69">
        <v>43544</v>
      </c>
      <c r="JU84" s="245">
        <v>41</v>
      </c>
      <c r="JV84" s="243">
        <v>0</v>
      </c>
      <c r="JW84" s="246">
        <v>43544</v>
      </c>
      <c r="JX84" s="245">
        <v>41</v>
      </c>
      <c r="JY84" s="245">
        <v>41</v>
      </c>
      <c r="JZ84" s="245">
        <v>1247</v>
      </c>
      <c r="KA84" s="247"/>
      <c r="KB84" s="245"/>
      <c r="KC84" s="248"/>
      <c r="KD84" s="63">
        <v>0</v>
      </c>
      <c r="KE84" s="263">
        <v>1</v>
      </c>
      <c r="KF84" s="263" t="s">
        <v>390</v>
      </c>
      <c r="KG84" s="250">
        <v>97.3</v>
      </c>
      <c r="KH84" s="250">
        <v>41.6</v>
      </c>
      <c r="KI84" s="250">
        <v>57.4</v>
      </c>
      <c r="KJ84" s="251">
        <v>-18.46</v>
      </c>
      <c r="KK84" s="250">
        <v>-13.54</v>
      </c>
      <c r="KL84" s="250">
        <v>39.04</v>
      </c>
      <c r="KM84" s="250">
        <v>22.2</v>
      </c>
      <c r="KN84" s="250">
        <v>5.4</v>
      </c>
      <c r="KO84" s="250"/>
      <c r="KP84" s="250">
        <v>0</v>
      </c>
      <c r="KQ84" s="92"/>
      <c r="KR84" s="93">
        <v>0.48351648351648346</v>
      </c>
      <c r="KS84" s="264">
        <v>54</v>
      </c>
      <c r="KT84" s="265">
        <v>53.9</v>
      </c>
      <c r="KU84" s="264">
        <v>-22.84</v>
      </c>
      <c r="KV84" s="265">
        <v>-26.3</v>
      </c>
      <c r="KW84" s="265">
        <v>-22.2</v>
      </c>
      <c r="KX84" s="265">
        <v>241</v>
      </c>
      <c r="KY84" s="265">
        <v>-17.399999999999999</v>
      </c>
      <c r="KZ84" s="265">
        <v>-15.8</v>
      </c>
      <c r="LA84" s="265">
        <v>261</v>
      </c>
      <c r="LB84" s="265">
        <v>-21.8</v>
      </c>
      <c r="LC84" s="265">
        <v>-19</v>
      </c>
      <c r="LD84" s="265">
        <v>241</v>
      </c>
      <c r="LE84" s="118">
        <v>42300</v>
      </c>
      <c r="LF84" s="454">
        <v>0</v>
      </c>
      <c r="LG84" s="454"/>
      <c r="LH84" s="455">
        <v>54</v>
      </c>
      <c r="LI84" s="455">
        <v>44.69</v>
      </c>
      <c r="LJ84" s="455">
        <v>-23.65</v>
      </c>
      <c r="LK84" s="455">
        <v>-25.1</v>
      </c>
      <c r="LL84" s="455">
        <v>-23.5</v>
      </c>
      <c r="LM84" s="455">
        <v>268</v>
      </c>
      <c r="LN84" s="455">
        <v>-20.2</v>
      </c>
      <c r="LO84" s="455">
        <v>-19.2</v>
      </c>
      <c r="LP84" s="455">
        <v>268</v>
      </c>
      <c r="LQ84" s="455">
        <v>-22.6</v>
      </c>
      <c r="LR84" s="455">
        <v>-21.4</v>
      </c>
      <c r="LS84" s="455">
        <v>268</v>
      </c>
      <c r="LT84" s="500">
        <v>42.57</v>
      </c>
      <c r="LU84" s="693">
        <v>-23.47</v>
      </c>
      <c r="LV84" s="500"/>
      <c r="LW84" s="500"/>
      <c r="LX84" s="500">
        <v>-16.8</v>
      </c>
      <c r="LY84" s="500">
        <v>2</v>
      </c>
      <c r="LZ84" s="690">
        <v>53.155583999999998</v>
      </c>
      <c r="MA84" s="455"/>
      <c r="MC84" s="253"/>
      <c r="MD84" s="274"/>
      <c r="ME84" s="581">
        <v>84</v>
      </c>
      <c r="MF84" s="135">
        <v>42293</v>
      </c>
      <c r="MI84" s="586"/>
      <c r="MQ84" s="135">
        <v>42297</v>
      </c>
      <c r="MR84" s="238">
        <v>5.8</v>
      </c>
      <c r="MS84" s="585"/>
      <c r="MT84" s="133">
        <v>1</v>
      </c>
      <c r="MU84" s="133">
        <v>0</v>
      </c>
      <c r="MV84" s="133">
        <v>1</v>
      </c>
      <c r="MW84" s="133">
        <v>0</v>
      </c>
      <c r="MX84" s="133">
        <v>0</v>
      </c>
      <c r="MY84" s="238">
        <v>1</v>
      </c>
      <c r="MZ84" s="238">
        <v>5264</v>
      </c>
      <c r="NA84" s="585"/>
      <c r="NB84" s="238">
        <v>4</v>
      </c>
      <c r="ND84" s="876" t="s">
        <v>64</v>
      </c>
      <c r="NE84" s="877" t="s">
        <v>64</v>
      </c>
      <c r="NF84" s="877" t="s">
        <v>64</v>
      </c>
      <c r="NG84" s="877" t="s">
        <v>64</v>
      </c>
      <c r="NH84" s="877" t="s">
        <v>64</v>
      </c>
      <c r="NI84" s="877" t="s">
        <v>64</v>
      </c>
      <c r="NJ84" s="877" t="s">
        <v>64</v>
      </c>
      <c r="NK84" s="877" t="s">
        <v>64</v>
      </c>
      <c r="NL84" s="877" t="s">
        <v>64</v>
      </c>
      <c r="NM84" s="877" t="s">
        <v>64</v>
      </c>
      <c r="NN84" s="877" t="s">
        <v>64</v>
      </c>
      <c r="NO84" s="877" t="s">
        <v>64</v>
      </c>
      <c r="NP84" s="877" t="s">
        <v>64</v>
      </c>
      <c r="NQ84" s="877" t="s">
        <v>64</v>
      </c>
      <c r="NR84" s="877" t="s">
        <v>64</v>
      </c>
      <c r="NS84" s="877" t="s">
        <v>64</v>
      </c>
      <c r="NT84" s="877" t="s">
        <v>64</v>
      </c>
      <c r="NU84" s="877" t="s">
        <v>64</v>
      </c>
      <c r="NV84" s="877" t="s">
        <v>64</v>
      </c>
      <c r="NW84" s="877" t="s">
        <v>64</v>
      </c>
      <c r="NX84" s="877" t="s">
        <v>64</v>
      </c>
      <c r="NY84" s="877" t="s">
        <v>64</v>
      </c>
      <c r="NZ84" s="877" t="s">
        <v>64</v>
      </c>
      <c r="OA84" s="877" t="s">
        <v>64</v>
      </c>
      <c r="OB84" s="877" t="s">
        <v>64</v>
      </c>
      <c r="OC84" s="877" t="s">
        <v>64</v>
      </c>
      <c r="OD84" s="877" t="s">
        <v>64</v>
      </c>
      <c r="OE84" s="877" t="s">
        <v>64</v>
      </c>
      <c r="OF84" s="877" t="s">
        <v>64</v>
      </c>
      <c r="OG84" s="877" t="s">
        <v>64</v>
      </c>
      <c r="OH84" s="877" t="s">
        <v>64</v>
      </c>
      <c r="OI84" s="877" t="s">
        <v>64</v>
      </c>
      <c r="OJ84" s="877" t="s">
        <v>64</v>
      </c>
      <c r="OK84" s="877" t="s">
        <v>64</v>
      </c>
      <c r="OL84" s="877" t="s">
        <v>64</v>
      </c>
    </row>
    <row r="85" spans="1:402" s="221" customFormat="1" ht="15" customHeight="1" x14ac:dyDescent="0.25">
      <c r="A85" s="221">
        <v>84</v>
      </c>
      <c r="B85" s="221">
        <v>0</v>
      </c>
      <c r="C85" s="221">
        <v>1</v>
      </c>
      <c r="D85" s="206">
        <v>2</v>
      </c>
      <c r="E85" s="267">
        <v>85</v>
      </c>
      <c r="F85" s="880">
        <v>85</v>
      </c>
      <c r="G85" s="883"/>
      <c r="H85" s="644" t="s">
        <v>422</v>
      </c>
      <c r="I85" s="644" t="s">
        <v>852</v>
      </c>
      <c r="J85" s="284">
        <v>12111</v>
      </c>
      <c r="K85" s="256">
        <v>82</v>
      </c>
      <c r="L85" s="342">
        <v>80</v>
      </c>
      <c r="M85" s="342">
        <v>165</v>
      </c>
      <c r="N85" s="342">
        <v>29.384756657483933</v>
      </c>
      <c r="O85" s="210">
        <v>1.8743704449199248</v>
      </c>
      <c r="P85" s="208">
        <v>1</v>
      </c>
      <c r="Q85" s="61">
        <v>155</v>
      </c>
      <c r="R85" s="61">
        <v>80</v>
      </c>
      <c r="S85" s="61">
        <v>0</v>
      </c>
      <c r="T85" s="62">
        <v>4</v>
      </c>
      <c r="U85" s="331">
        <v>1</v>
      </c>
      <c r="V85" s="331">
        <v>2</v>
      </c>
      <c r="W85" s="114">
        <v>1</v>
      </c>
      <c r="X85" s="335">
        <v>1</v>
      </c>
      <c r="Y85" s="114">
        <v>1</v>
      </c>
      <c r="Z85" s="114">
        <v>0</v>
      </c>
      <c r="AA85" s="329">
        <v>0</v>
      </c>
      <c r="AB85" s="328">
        <v>0</v>
      </c>
      <c r="AC85" s="61"/>
      <c r="AD85" s="61"/>
      <c r="AE85" s="61"/>
      <c r="AF85" s="592">
        <v>188</v>
      </c>
      <c r="AG85" s="602">
        <v>0.77</v>
      </c>
      <c r="AH85" s="603">
        <v>72</v>
      </c>
      <c r="AI85" s="603">
        <v>1</v>
      </c>
      <c r="AJ85" s="602">
        <v>11.8</v>
      </c>
      <c r="AK85" s="603">
        <v>36</v>
      </c>
      <c r="AL85" s="603"/>
      <c r="AM85" s="605">
        <v>4501</v>
      </c>
      <c r="AN85" s="214">
        <v>8.4120548732929326</v>
      </c>
      <c r="AO85" s="212">
        <v>130</v>
      </c>
      <c r="AP85" s="212">
        <v>64</v>
      </c>
      <c r="AQ85" s="212">
        <v>54</v>
      </c>
      <c r="AR85" s="212">
        <v>60</v>
      </c>
      <c r="AS85" s="215">
        <v>0.28000000000000003</v>
      </c>
      <c r="AT85" s="212"/>
      <c r="AU85" s="556">
        <v>42332</v>
      </c>
      <c r="AV85" s="557">
        <v>42300</v>
      </c>
      <c r="AW85" s="211">
        <v>0.77</v>
      </c>
      <c r="AX85" s="211">
        <v>27</v>
      </c>
      <c r="AY85" s="211"/>
      <c r="AZ85" s="602">
        <v>140</v>
      </c>
      <c r="BA85" s="558">
        <v>42332</v>
      </c>
      <c r="BB85" s="65">
        <v>54.61</v>
      </c>
      <c r="BC85" s="217">
        <v>1169</v>
      </c>
      <c r="BD85" s="66">
        <v>54.61</v>
      </c>
      <c r="BE85" s="218">
        <v>47.78456620007487</v>
      </c>
      <c r="BF85" s="66">
        <v>59.19</v>
      </c>
      <c r="BG85" s="68">
        <v>1.7372721765355434</v>
      </c>
      <c r="BH85" s="219">
        <v>1.7372721765355434</v>
      </c>
      <c r="BI85" s="219">
        <v>1.6792876477316354</v>
      </c>
      <c r="BJ85" s="219">
        <v>1.7722483399718536</v>
      </c>
      <c r="BK85" s="66">
        <v>2.0699999999999998</v>
      </c>
      <c r="BL85" s="66">
        <v>1.03</v>
      </c>
      <c r="BM85" s="66">
        <v>34</v>
      </c>
      <c r="BN85" s="66">
        <v>1.04</v>
      </c>
      <c r="BO85" s="571">
        <v>291.3</v>
      </c>
      <c r="BP85" s="66">
        <v>19</v>
      </c>
      <c r="BQ85" s="66">
        <v>230</v>
      </c>
      <c r="BR85" s="66">
        <v>15</v>
      </c>
      <c r="BS85" s="66">
        <v>67</v>
      </c>
      <c r="BT85" s="69">
        <v>42300</v>
      </c>
      <c r="BU85" s="61" t="s">
        <v>458</v>
      </c>
      <c r="BV85" s="61">
        <v>0</v>
      </c>
      <c r="BW85" s="61">
        <v>1</v>
      </c>
      <c r="BX85" s="61" t="s">
        <v>853</v>
      </c>
      <c r="BY85" s="61">
        <v>0</v>
      </c>
      <c r="BZ85" s="61"/>
      <c r="CA85" s="61" t="s">
        <v>381</v>
      </c>
      <c r="CB85" s="61"/>
      <c r="CC85" s="208">
        <v>0</v>
      </c>
      <c r="CD85" s="220">
        <v>0</v>
      </c>
      <c r="CE85" s="220">
        <v>0</v>
      </c>
      <c r="CF85" s="220">
        <v>0</v>
      </c>
      <c r="CG85" s="220">
        <v>0</v>
      </c>
      <c r="CH85" s="220">
        <v>1</v>
      </c>
      <c r="CI85" s="220">
        <v>0</v>
      </c>
      <c r="CJ85" s="114">
        <v>1</v>
      </c>
      <c r="CK85" s="114">
        <v>0</v>
      </c>
      <c r="CL85" s="114">
        <v>0</v>
      </c>
      <c r="CM85" s="114">
        <v>1</v>
      </c>
      <c r="CN85" s="114">
        <v>1</v>
      </c>
      <c r="CO85" s="114">
        <v>1</v>
      </c>
      <c r="CP85" s="326">
        <v>1</v>
      </c>
      <c r="CQ85" s="326">
        <v>0</v>
      </c>
      <c r="CR85" s="326">
        <v>0</v>
      </c>
      <c r="CS85" s="326">
        <v>0</v>
      </c>
      <c r="CT85" s="326">
        <v>1</v>
      </c>
      <c r="CU85" s="326">
        <v>1</v>
      </c>
      <c r="CV85" s="299"/>
      <c r="CW85" s="299"/>
      <c r="CX85" s="299"/>
      <c r="CY85" s="299"/>
      <c r="DE85" s="61">
        <v>1</v>
      </c>
      <c r="DF85" s="90">
        <v>1</v>
      </c>
      <c r="DG85" s="69">
        <v>41913</v>
      </c>
      <c r="DH85" s="61">
        <v>1</v>
      </c>
      <c r="DI85" s="61" t="s">
        <v>854</v>
      </c>
      <c r="DJ85" s="90">
        <v>1</v>
      </c>
      <c r="DK85" s="90">
        <v>0</v>
      </c>
      <c r="DL85" s="90"/>
      <c r="DM85" s="61"/>
      <c r="DN85" s="254">
        <v>0</v>
      </c>
      <c r="DO85" s="208">
        <v>0</v>
      </c>
      <c r="DP85" s="208">
        <v>0</v>
      </c>
      <c r="DQ85" s="208">
        <v>1</v>
      </c>
      <c r="DR85" s="208">
        <v>0</v>
      </c>
      <c r="DS85" s="212">
        <v>0</v>
      </c>
      <c r="DT85" s="208">
        <v>0</v>
      </c>
      <c r="DU85" s="208">
        <v>0</v>
      </c>
      <c r="DV85" s="208">
        <v>0</v>
      </c>
      <c r="DW85" s="208">
        <v>0</v>
      </c>
      <c r="DX85" s="208">
        <v>0</v>
      </c>
      <c r="DY85" s="206">
        <v>0</v>
      </c>
      <c r="EB85" s="223">
        <v>0</v>
      </c>
      <c r="EC85" s="223"/>
      <c r="ED85" s="223">
        <v>72</v>
      </c>
      <c r="EE85" s="223"/>
      <c r="EG85" s="258">
        <v>42332</v>
      </c>
      <c r="EH85" s="133">
        <v>1.65</v>
      </c>
      <c r="EI85" s="225">
        <v>97</v>
      </c>
      <c r="EJ85" s="225">
        <v>78</v>
      </c>
      <c r="EK85" s="225">
        <v>94</v>
      </c>
      <c r="EL85" s="225" t="s">
        <v>381</v>
      </c>
      <c r="EM85" s="225">
        <v>66</v>
      </c>
      <c r="EN85" s="133" t="s">
        <v>482</v>
      </c>
      <c r="EO85" s="259">
        <v>85</v>
      </c>
      <c r="EP85" s="135">
        <v>42332</v>
      </c>
      <c r="EQ85" s="136" t="s">
        <v>383</v>
      </c>
      <c r="ER85" s="61"/>
      <c r="ES85" s="61"/>
      <c r="ET85" s="61">
        <v>55</v>
      </c>
      <c r="EU85" s="61">
        <v>0</v>
      </c>
      <c r="EV85" s="61"/>
      <c r="EW85" s="133">
        <v>10</v>
      </c>
      <c r="EX85" s="61">
        <v>8</v>
      </c>
      <c r="EY85" s="61">
        <v>52</v>
      </c>
      <c r="EZ85" s="61">
        <v>33</v>
      </c>
      <c r="FA85" s="61">
        <v>15</v>
      </c>
      <c r="FB85" s="61">
        <v>19</v>
      </c>
      <c r="FC85" s="61">
        <v>48</v>
      </c>
      <c r="FD85" s="61">
        <v>21</v>
      </c>
      <c r="FE85" s="61">
        <v>31</v>
      </c>
      <c r="FF85" s="61">
        <v>110</v>
      </c>
      <c r="FG85" s="61">
        <v>350</v>
      </c>
      <c r="FH85" s="91">
        <v>100</v>
      </c>
      <c r="FI85" s="91">
        <v>350</v>
      </c>
      <c r="FJ85" s="227">
        <v>89.65</v>
      </c>
      <c r="FK85" s="227">
        <v>47.829392659800476</v>
      </c>
      <c r="FL85" s="228">
        <v>171.45</v>
      </c>
      <c r="FM85" s="228">
        <v>77.7</v>
      </c>
      <c r="FN85" s="228">
        <v>91.470712454241948</v>
      </c>
      <c r="FO85" s="228">
        <v>41.453918680050165</v>
      </c>
      <c r="FP85" s="228">
        <v>54.680664916885377</v>
      </c>
      <c r="FQ85" s="228"/>
      <c r="FR85" s="193">
        <v>0</v>
      </c>
      <c r="FS85" s="230">
        <v>84.5</v>
      </c>
      <c r="FT85" s="230">
        <v>34.299999999999997</v>
      </c>
      <c r="FU85" s="230">
        <v>130</v>
      </c>
      <c r="FV85" s="229">
        <v>2.9</v>
      </c>
      <c r="FW85" s="229">
        <v>4.8</v>
      </c>
      <c r="FX85" s="229">
        <v>29.137931034482758</v>
      </c>
      <c r="FY85" s="229">
        <v>2.4635568513119535</v>
      </c>
      <c r="FZ85" s="133">
        <v>38.299999999999997</v>
      </c>
      <c r="GA85" s="129">
        <v>15.4</v>
      </c>
      <c r="GB85" s="238">
        <v>6.5</v>
      </c>
      <c r="GC85" s="238">
        <v>3.4</v>
      </c>
      <c r="GD85" s="238">
        <v>127</v>
      </c>
      <c r="GE85" s="238">
        <v>85.3</v>
      </c>
      <c r="GF85" s="238">
        <v>32</v>
      </c>
      <c r="GG85" s="133">
        <v>0</v>
      </c>
      <c r="GH85" s="133">
        <v>1</v>
      </c>
      <c r="GI85" s="133">
        <v>1</v>
      </c>
      <c r="GJ85" s="133">
        <v>1</v>
      </c>
      <c r="GK85" s="231">
        <v>39</v>
      </c>
      <c r="GL85" s="133">
        <v>1</v>
      </c>
      <c r="GM85" s="133">
        <v>0</v>
      </c>
      <c r="GN85" s="133">
        <v>0</v>
      </c>
      <c r="GO85" s="133">
        <v>0</v>
      </c>
      <c r="GP85" s="61">
        <v>67</v>
      </c>
      <c r="GQ85" s="106">
        <v>35.74533528395574</v>
      </c>
      <c r="GR85" s="111">
        <v>0.41735537190082644</v>
      </c>
      <c r="GS85" s="61">
        <v>0</v>
      </c>
      <c r="GT85" s="111">
        <v>0.6470588235294118</v>
      </c>
      <c r="GU85" s="62">
        <v>1</v>
      </c>
      <c r="GV85" s="106">
        <v>7.8</v>
      </c>
      <c r="GW85" s="61">
        <v>1</v>
      </c>
      <c r="GX85" s="106">
        <v>10</v>
      </c>
      <c r="GY85" s="61">
        <v>1</v>
      </c>
      <c r="GZ85" s="745">
        <v>44</v>
      </c>
      <c r="HA85" s="133">
        <v>14</v>
      </c>
      <c r="HB85" s="133">
        <v>0.86</v>
      </c>
      <c r="HC85" s="144">
        <v>1</v>
      </c>
      <c r="HD85" s="236">
        <v>122.47890599999999</v>
      </c>
      <c r="HE85" s="236">
        <v>128.60285099999999</v>
      </c>
      <c r="HF85" s="144">
        <v>68.636155000000002</v>
      </c>
      <c r="HG85" s="236">
        <v>210.09409099999999</v>
      </c>
      <c r="HH85" s="125">
        <v>112.12854400000001</v>
      </c>
      <c r="HI85" s="236">
        <v>99.570460999999995</v>
      </c>
      <c r="HJ85" s="144">
        <v>53.141384000000002</v>
      </c>
      <c r="HK85" s="236">
        <v>110.52363</v>
      </c>
      <c r="HL85" s="144">
        <v>58.987160000000003</v>
      </c>
      <c r="HM85" s="236">
        <v>52.606729999999999</v>
      </c>
      <c r="HN85" s="144">
        <v>6.1893229999999999</v>
      </c>
      <c r="HO85" s="144">
        <v>3.3032810000000001</v>
      </c>
      <c r="HP85" s="236">
        <v>235.23213899999999</v>
      </c>
      <c r="HQ85" s="144">
        <v>125.54488000000001</v>
      </c>
      <c r="HR85" s="236">
        <v>113.556574</v>
      </c>
      <c r="HS85" s="144">
        <v>60.605860999999997</v>
      </c>
      <c r="HT85" s="236">
        <v>121.675566</v>
      </c>
      <c r="HU85" s="144">
        <v>64.939019000000002</v>
      </c>
      <c r="HV85" s="236">
        <v>51.725740000000002</v>
      </c>
      <c r="HW85" s="144">
        <v>0</v>
      </c>
      <c r="HX85" s="237">
        <v>0.61212026662853636</v>
      </c>
      <c r="HY85" s="238">
        <v>36.799999999999997</v>
      </c>
      <c r="HZ85" s="237">
        <v>7.3</v>
      </c>
      <c r="IA85" s="237">
        <v>33.299999999999997</v>
      </c>
      <c r="IB85" s="237">
        <v>6.7</v>
      </c>
      <c r="IC85" s="237">
        <v>24</v>
      </c>
      <c r="ID85" s="237">
        <v>5.7</v>
      </c>
      <c r="IE85" s="237">
        <v>140.56188493150682</v>
      </c>
      <c r="IF85" s="237">
        <v>74.991517985395774</v>
      </c>
      <c r="IG85" s="133"/>
      <c r="IH85" s="161">
        <v>0.36</v>
      </c>
      <c r="II85" s="61"/>
      <c r="IJ85" s="61">
        <v>1029</v>
      </c>
      <c r="IK85" s="61">
        <v>883</v>
      </c>
      <c r="IL85" s="61">
        <v>1015</v>
      </c>
      <c r="IM85" s="61">
        <v>946</v>
      </c>
      <c r="IN85" s="61">
        <v>973</v>
      </c>
      <c r="IO85" s="61"/>
      <c r="IP85" s="106">
        <v>969.2</v>
      </c>
      <c r="IQ85" s="61">
        <v>1829</v>
      </c>
      <c r="IR85" s="61">
        <v>355</v>
      </c>
      <c r="IS85" s="61">
        <v>327</v>
      </c>
      <c r="IT85" s="61">
        <v>366</v>
      </c>
      <c r="IU85" s="61">
        <v>353</v>
      </c>
      <c r="IV85" s="61">
        <v>405</v>
      </c>
      <c r="IW85" s="61">
        <v>412</v>
      </c>
      <c r="IX85" s="61"/>
      <c r="IY85" s="106">
        <v>369.66666666666669</v>
      </c>
      <c r="IZ85" s="61">
        <v>220</v>
      </c>
      <c r="JA85" s="240">
        <v>26.782428467884451</v>
      </c>
      <c r="JB85" s="241">
        <v>0</v>
      </c>
      <c r="JC85" s="90">
        <v>1</v>
      </c>
      <c r="JD85" s="261">
        <v>1</v>
      </c>
      <c r="JE85" s="261">
        <v>0</v>
      </c>
      <c r="JF85" s="261"/>
      <c r="JG85" s="90">
        <v>0</v>
      </c>
      <c r="JH85" s="90">
        <v>0</v>
      </c>
      <c r="JI85" s="90">
        <v>0</v>
      </c>
      <c r="JJ85" s="90"/>
      <c r="JK85" s="61"/>
      <c r="JL85" s="283"/>
      <c r="JM85" s="198">
        <v>85</v>
      </c>
      <c r="JN85" s="244">
        <v>42332</v>
      </c>
      <c r="JO85" s="69">
        <v>43544</v>
      </c>
      <c r="JP85" s="201">
        <v>0</v>
      </c>
      <c r="JQ85" s="69">
        <v>43544</v>
      </c>
      <c r="JR85" s="245">
        <v>39</v>
      </c>
      <c r="JS85" s="243">
        <v>0</v>
      </c>
      <c r="JT85" s="69">
        <v>43544</v>
      </c>
      <c r="JU85" s="245">
        <v>39</v>
      </c>
      <c r="JV85" s="243">
        <v>0</v>
      </c>
      <c r="JW85" s="246">
        <v>43544</v>
      </c>
      <c r="JX85" s="245">
        <v>39</v>
      </c>
      <c r="JY85" s="245">
        <v>39</v>
      </c>
      <c r="JZ85" s="245">
        <v>1212</v>
      </c>
      <c r="KA85" s="247"/>
      <c r="KB85" s="245"/>
      <c r="KC85" s="248"/>
      <c r="KD85" s="63">
        <v>0</v>
      </c>
      <c r="KE85" s="263">
        <v>1</v>
      </c>
      <c r="KF85" s="263" t="s">
        <v>390</v>
      </c>
      <c r="KG85" s="250">
        <v>164.5</v>
      </c>
      <c r="KH85" s="250">
        <v>81.3</v>
      </c>
      <c r="KI85" s="250">
        <v>49.6</v>
      </c>
      <c r="KJ85" s="251">
        <v>-16.100000000000001</v>
      </c>
      <c r="KK85" s="250">
        <v>-12.3</v>
      </c>
      <c r="KL85" s="250">
        <v>46.8</v>
      </c>
      <c r="KM85" s="250">
        <v>39.200000000000003</v>
      </c>
      <c r="KN85" s="250">
        <v>3.6</v>
      </c>
      <c r="KO85" s="250"/>
      <c r="KP85" s="250">
        <v>0</v>
      </c>
      <c r="KQ85" s="92"/>
      <c r="KR85" s="93">
        <v>0.41735537190082644</v>
      </c>
      <c r="KS85" s="264">
        <v>78</v>
      </c>
      <c r="KT85" s="265">
        <v>36.61</v>
      </c>
      <c r="KU85" s="264">
        <v>-19.36</v>
      </c>
      <c r="KV85" s="265">
        <v>-17.5</v>
      </c>
      <c r="KW85" s="265">
        <v>-16.100000000000001</v>
      </c>
      <c r="KX85" s="265">
        <v>321</v>
      </c>
      <c r="KY85" s="265">
        <v>-12.3</v>
      </c>
      <c r="KZ85" s="265">
        <v>-12</v>
      </c>
      <c r="LA85" s="265">
        <v>341</v>
      </c>
      <c r="LB85" s="265">
        <v>-14.9</v>
      </c>
      <c r="LC85" s="265">
        <v>-14</v>
      </c>
      <c r="LD85" s="265">
        <v>341</v>
      </c>
      <c r="LE85" s="118">
        <v>42332</v>
      </c>
      <c r="LF85" s="454">
        <v>0</v>
      </c>
      <c r="LG85" s="454"/>
      <c r="LH85" s="455">
        <v>78</v>
      </c>
      <c r="LI85" s="455">
        <v>43.76</v>
      </c>
      <c r="LJ85" s="455">
        <v>-25.31</v>
      </c>
      <c r="LK85" s="455">
        <v>-25.4</v>
      </c>
      <c r="LL85" s="455">
        <v>-24.6</v>
      </c>
      <c r="LM85" s="455">
        <v>361</v>
      </c>
      <c r="LN85" s="455">
        <v>-20.5</v>
      </c>
      <c r="LO85" s="455">
        <v>-20</v>
      </c>
      <c r="LP85" s="455">
        <v>361</v>
      </c>
      <c r="LQ85" s="455">
        <v>-22.9</v>
      </c>
      <c r="LR85" s="455">
        <v>-22.3</v>
      </c>
      <c r="LS85" s="455">
        <v>361</v>
      </c>
      <c r="LT85" s="500">
        <v>45.53</v>
      </c>
      <c r="LU85" s="693">
        <v>-24.91</v>
      </c>
      <c r="LV85" s="500">
        <v>-18</v>
      </c>
      <c r="LW85" s="500">
        <v>1</v>
      </c>
      <c r="LX85" s="500">
        <v>-17.8</v>
      </c>
      <c r="LY85" s="500">
        <v>1</v>
      </c>
      <c r="LZ85" s="690">
        <v>51.725740000000002</v>
      </c>
      <c r="MA85" s="455">
        <v>52</v>
      </c>
      <c r="MC85" s="253">
        <v>36</v>
      </c>
      <c r="MD85" s="274"/>
      <c r="ME85" s="581">
        <v>85</v>
      </c>
      <c r="MF85" s="135">
        <v>42300</v>
      </c>
      <c r="MI85" s="584">
        <v>41.972299999999997</v>
      </c>
      <c r="MQ85" s="135">
        <v>42303</v>
      </c>
      <c r="MR85" s="238">
        <v>7.7</v>
      </c>
      <c r="MS85" s="585"/>
      <c r="MT85" s="133">
        <v>1</v>
      </c>
      <c r="MU85" s="133">
        <v>1</v>
      </c>
      <c r="MV85" s="133">
        <v>0</v>
      </c>
      <c r="MW85" s="133">
        <v>0</v>
      </c>
      <c r="MX85" s="133">
        <v>0</v>
      </c>
      <c r="MY85" s="238">
        <v>1</v>
      </c>
      <c r="MZ85" s="238">
        <v>4501</v>
      </c>
      <c r="NA85" s="133">
        <v>36</v>
      </c>
      <c r="NB85" s="238">
        <v>4</v>
      </c>
      <c r="ND85" s="876">
        <v>85</v>
      </c>
      <c r="NE85" s="877">
        <v>8.6818357501132404</v>
      </c>
      <c r="NF85" s="877">
        <v>7.0825748663395203</v>
      </c>
      <c r="NG85" s="877">
        <v>5.4597594666198201</v>
      </c>
      <c r="NH85" s="877">
        <v>3.0891591319112401</v>
      </c>
      <c r="NI85" s="877">
        <v>7.2317011990289997</v>
      </c>
      <c r="NJ85" s="877">
        <v>6.8576078360857302</v>
      </c>
      <c r="NK85" s="877">
        <v>8.7917489661260095</v>
      </c>
      <c r="NL85" s="877">
        <v>7.3409182702721196</v>
      </c>
      <c r="NM85" s="877">
        <v>6.1805059437947598</v>
      </c>
      <c r="NN85" s="877">
        <v>1.2141248053528499</v>
      </c>
      <c r="NO85" s="877">
        <v>6.1872530855822996</v>
      </c>
      <c r="NP85" s="877">
        <v>6.8609627978581198</v>
      </c>
      <c r="NQ85" s="877">
        <v>7.6149306478869097</v>
      </c>
      <c r="NR85" s="877">
        <v>4.6741216326323904</v>
      </c>
      <c r="NS85" s="877">
        <v>6.3719072975951496</v>
      </c>
      <c r="NT85" s="877">
        <v>7.6959242370186001</v>
      </c>
      <c r="NU85" s="877">
        <v>6.4475791965488796</v>
      </c>
      <c r="NV85" s="877">
        <v>6.7191834404817898</v>
      </c>
      <c r="NW85" s="877">
        <v>5.9150427913719801</v>
      </c>
      <c r="NX85" s="877">
        <v>6.3647475060222902</v>
      </c>
      <c r="NY85" s="877">
        <v>7.94807515849108</v>
      </c>
      <c r="NZ85" s="877">
        <v>-0.78587519464715305</v>
      </c>
      <c r="OA85" s="877">
        <v>10.0093107774348</v>
      </c>
      <c r="OB85" s="877">
        <v>1.3103401206121501</v>
      </c>
      <c r="OC85" s="877">
        <v>3.2479275134435901</v>
      </c>
      <c r="OD85" s="877">
        <v>5.8158315664648201</v>
      </c>
      <c r="OE85" s="877">
        <v>5.5689441446547097</v>
      </c>
      <c r="OF85" s="877">
        <v>11.8517139104273</v>
      </c>
      <c r="OG85" s="877">
        <v>3.0408924306468998</v>
      </c>
      <c r="OH85" s="877">
        <v>8.2507247672294994</v>
      </c>
      <c r="OI85" s="877">
        <v>4.3362833878644302</v>
      </c>
      <c r="OJ85" s="877">
        <v>3.6009891431977601</v>
      </c>
      <c r="OK85" s="877">
        <v>4.0338027080907404</v>
      </c>
      <c r="OL85" s="877">
        <v>8.6989706568226399</v>
      </c>
    </row>
    <row r="86" spans="1:402" s="221" customFormat="1" x14ac:dyDescent="0.25">
      <c r="A86" s="274">
        <v>85</v>
      </c>
      <c r="B86" s="274">
        <v>0</v>
      </c>
      <c r="C86" s="221">
        <v>0</v>
      </c>
      <c r="D86" s="206">
        <v>2</v>
      </c>
      <c r="E86" s="267">
        <v>86</v>
      </c>
      <c r="F86" s="880">
        <v>86</v>
      </c>
      <c r="G86" s="883"/>
      <c r="H86" s="641" t="s">
        <v>697</v>
      </c>
      <c r="I86" s="641" t="s">
        <v>855</v>
      </c>
      <c r="J86" s="69">
        <v>10505</v>
      </c>
      <c r="K86" s="256">
        <v>86</v>
      </c>
      <c r="L86" s="342">
        <v>58</v>
      </c>
      <c r="M86" s="342">
        <v>154</v>
      </c>
      <c r="N86" s="342">
        <v>24.456063417102378</v>
      </c>
      <c r="O86" s="210">
        <v>1.5551623856502568</v>
      </c>
      <c r="P86" s="208">
        <v>1</v>
      </c>
      <c r="Q86" s="61">
        <v>140</v>
      </c>
      <c r="R86" s="61">
        <v>70</v>
      </c>
      <c r="S86" s="61">
        <v>0</v>
      </c>
      <c r="T86" s="62">
        <v>2</v>
      </c>
      <c r="U86" s="325">
        <v>0</v>
      </c>
      <c r="V86" s="325"/>
      <c r="W86" s="325">
        <v>1</v>
      </c>
      <c r="X86" s="115">
        <v>0</v>
      </c>
      <c r="Y86" s="325">
        <v>1</v>
      </c>
      <c r="Z86" s="325">
        <v>0</v>
      </c>
      <c r="AA86" s="329">
        <v>0</v>
      </c>
      <c r="AB86" s="328">
        <v>0</v>
      </c>
      <c r="AC86" s="61"/>
      <c r="AD86" s="61"/>
      <c r="AE86" s="61"/>
      <c r="AF86" s="592">
        <v>127</v>
      </c>
      <c r="AG86" s="602">
        <v>1.19</v>
      </c>
      <c r="AH86" s="603">
        <v>43</v>
      </c>
      <c r="AI86" s="603">
        <v>0</v>
      </c>
      <c r="AJ86" s="602">
        <v>10.9</v>
      </c>
      <c r="AK86" s="604">
        <v>32</v>
      </c>
      <c r="AL86" s="604"/>
      <c r="AM86" s="605">
        <v>5330</v>
      </c>
      <c r="AN86" s="214">
        <v>8.5811065171598901</v>
      </c>
      <c r="AO86" s="212">
        <v>208</v>
      </c>
      <c r="AP86" s="212">
        <v>104</v>
      </c>
      <c r="AQ86" s="212">
        <v>41</v>
      </c>
      <c r="AR86" s="212">
        <v>314</v>
      </c>
      <c r="AS86" s="215">
        <v>1.67</v>
      </c>
      <c r="AT86" s="212">
        <v>189</v>
      </c>
      <c r="AU86" s="556">
        <v>42080</v>
      </c>
      <c r="AV86" s="557">
        <v>42061</v>
      </c>
      <c r="AW86" s="211">
        <v>1.19</v>
      </c>
      <c r="AX86" s="211">
        <v>69</v>
      </c>
      <c r="AY86" s="211"/>
      <c r="AZ86" s="602">
        <v>139</v>
      </c>
      <c r="BA86" s="558">
        <v>42108</v>
      </c>
      <c r="BB86" s="65">
        <v>27.28</v>
      </c>
      <c r="BC86" s="217">
        <v>1052</v>
      </c>
      <c r="BD86" s="66">
        <v>27.28</v>
      </c>
      <c r="BE86" s="218">
        <v>117.52137628689188</v>
      </c>
      <c r="BF86" s="66">
        <v>126.2</v>
      </c>
      <c r="BG86" s="68">
        <v>1.4358443659844413</v>
      </c>
      <c r="BH86" s="219">
        <v>1.4358443659844413</v>
      </c>
      <c r="BI86" s="219">
        <v>2.0701168688126863</v>
      </c>
      <c r="BJ86" s="219">
        <v>2.1010593549081156</v>
      </c>
      <c r="BK86" s="66">
        <v>2.71</v>
      </c>
      <c r="BL86" s="66">
        <v>1.1200000000000001</v>
      </c>
      <c r="BM86" s="66">
        <v>99</v>
      </c>
      <c r="BN86" s="66">
        <v>1.3</v>
      </c>
      <c r="BO86" s="571">
        <v>97.7</v>
      </c>
      <c r="BP86" s="66">
        <v>46</v>
      </c>
      <c r="BQ86" s="66">
        <v>218</v>
      </c>
      <c r="BR86" s="66">
        <v>7</v>
      </c>
      <c r="BS86" s="66">
        <v>35</v>
      </c>
      <c r="BT86" s="69">
        <v>42061</v>
      </c>
      <c r="BU86" s="61" t="s">
        <v>856</v>
      </c>
      <c r="BV86" s="61">
        <v>0</v>
      </c>
      <c r="BW86" s="61"/>
      <c r="BX86" s="61"/>
      <c r="BY86" s="61"/>
      <c r="BZ86" s="61"/>
      <c r="CA86" s="61">
        <v>0</v>
      </c>
      <c r="CB86" s="61"/>
      <c r="CC86" s="208">
        <v>0</v>
      </c>
      <c r="CD86" s="220">
        <v>0</v>
      </c>
      <c r="CE86" s="220">
        <v>0</v>
      </c>
      <c r="CF86" s="220">
        <v>0</v>
      </c>
      <c r="CG86" s="220">
        <v>0</v>
      </c>
      <c r="CH86" s="220">
        <v>0</v>
      </c>
      <c r="CI86" s="220"/>
      <c r="CJ86" s="114">
        <v>1</v>
      </c>
      <c r="CK86" s="114">
        <v>0</v>
      </c>
      <c r="CL86" s="114">
        <v>0</v>
      </c>
      <c r="CM86" s="114">
        <v>1</v>
      </c>
      <c r="CN86" s="114">
        <v>1</v>
      </c>
      <c r="CO86" s="114">
        <v>0</v>
      </c>
      <c r="CP86" s="326">
        <v>1</v>
      </c>
      <c r="CQ86" s="326">
        <v>0</v>
      </c>
      <c r="CR86" s="326">
        <v>0</v>
      </c>
      <c r="CS86" s="326">
        <v>0</v>
      </c>
      <c r="CT86" s="326">
        <v>1</v>
      </c>
      <c r="CU86" s="326"/>
      <c r="CV86" s="299"/>
      <c r="CW86" s="299"/>
      <c r="CX86" s="299"/>
      <c r="CY86" s="299"/>
      <c r="DE86" s="61">
        <v>0</v>
      </c>
      <c r="DF86" s="90">
        <v>0</v>
      </c>
      <c r="DG86" s="61"/>
      <c r="DH86" s="61"/>
      <c r="DI86" s="61"/>
      <c r="DJ86" s="90">
        <v>1</v>
      </c>
      <c r="DK86" s="90">
        <v>0</v>
      </c>
      <c r="DL86" s="90"/>
      <c r="DM86" s="61"/>
      <c r="DN86" s="61">
        <v>0</v>
      </c>
      <c r="DO86" s="208">
        <v>0</v>
      </c>
      <c r="DP86" s="208">
        <v>0</v>
      </c>
      <c r="DQ86" s="208">
        <v>0</v>
      </c>
      <c r="DR86" s="208">
        <v>1</v>
      </c>
      <c r="DS86" s="212">
        <v>1</v>
      </c>
      <c r="DT86" s="208">
        <v>1</v>
      </c>
      <c r="DU86" s="208">
        <v>0</v>
      </c>
      <c r="DV86" s="208">
        <v>0</v>
      </c>
      <c r="DW86" s="208">
        <v>1</v>
      </c>
      <c r="DX86" s="208">
        <v>0</v>
      </c>
      <c r="DY86" s="206">
        <v>0</v>
      </c>
      <c r="EB86" s="223"/>
      <c r="EC86" s="223"/>
      <c r="ED86" s="223"/>
      <c r="EE86" s="223"/>
      <c r="EG86" s="266">
        <v>42094</v>
      </c>
      <c r="EH86" s="133">
        <v>1.77</v>
      </c>
      <c r="EI86" s="225">
        <v>133</v>
      </c>
      <c r="EJ86" s="225">
        <v>79</v>
      </c>
      <c r="EK86" s="225">
        <v>122</v>
      </c>
      <c r="EL86" s="225">
        <v>94</v>
      </c>
      <c r="EM86" s="225">
        <v>69</v>
      </c>
      <c r="EN86" s="133" t="s">
        <v>544</v>
      </c>
      <c r="EO86" s="267">
        <v>86</v>
      </c>
      <c r="EP86" s="135">
        <v>42080</v>
      </c>
      <c r="EQ86" s="337" t="s">
        <v>857</v>
      </c>
      <c r="ER86" s="61">
        <v>140</v>
      </c>
      <c r="ES86" s="61">
        <v>70</v>
      </c>
      <c r="ET86" s="61">
        <v>69</v>
      </c>
      <c r="EU86" s="61">
        <v>0</v>
      </c>
      <c r="EV86" s="61"/>
      <c r="EW86" s="133">
        <v>12</v>
      </c>
      <c r="EX86" s="61">
        <v>7</v>
      </c>
      <c r="EY86" s="61">
        <v>38</v>
      </c>
      <c r="EZ86" s="61">
        <v>23</v>
      </c>
      <c r="FA86" s="61">
        <v>16</v>
      </c>
      <c r="FB86" s="61">
        <v>14</v>
      </c>
      <c r="FC86" s="61">
        <v>33</v>
      </c>
      <c r="FD86" s="61">
        <v>20</v>
      </c>
      <c r="FE86" s="61">
        <v>26</v>
      </c>
      <c r="FF86" s="61">
        <v>110</v>
      </c>
      <c r="FG86" s="61">
        <v>300</v>
      </c>
      <c r="FH86" s="91">
        <v>110</v>
      </c>
      <c r="FI86" s="91">
        <v>300</v>
      </c>
      <c r="FJ86" s="227">
        <v>41.85</v>
      </c>
      <c r="FK86" s="227">
        <v>26.91037308139455</v>
      </c>
      <c r="FL86" s="228">
        <v>99.050000000000011</v>
      </c>
      <c r="FM86" s="228">
        <v>44</v>
      </c>
      <c r="FN86" s="228">
        <v>63.691098057637525</v>
      </c>
      <c r="FO86" s="228">
        <v>28.292865366340745</v>
      </c>
      <c r="FP86" s="228">
        <v>55.577990913679962</v>
      </c>
      <c r="FQ86" s="228"/>
      <c r="FR86" s="193">
        <v>0</v>
      </c>
      <c r="FS86" s="230">
        <v>36.4</v>
      </c>
      <c r="FT86" s="230">
        <v>78.400000000000006</v>
      </c>
      <c r="FU86" s="230">
        <v>135</v>
      </c>
      <c r="FV86" s="229">
        <v>3</v>
      </c>
      <c r="FW86" s="229">
        <v>3.6</v>
      </c>
      <c r="FX86" s="229">
        <v>12.133333333333333</v>
      </c>
      <c r="FY86" s="229">
        <v>0.46428571428571425</v>
      </c>
      <c r="FZ86" s="133">
        <v>58.3</v>
      </c>
      <c r="GA86" s="129">
        <v>16.2</v>
      </c>
      <c r="GB86" s="238" t="s">
        <v>858</v>
      </c>
      <c r="GC86" s="238" t="s">
        <v>858</v>
      </c>
      <c r="GD86" s="238" t="s">
        <v>858</v>
      </c>
      <c r="GE86" s="238" t="s">
        <v>858</v>
      </c>
      <c r="GF86" s="238" t="s">
        <v>858</v>
      </c>
      <c r="GG86" s="133">
        <v>1</v>
      </c>
      <c r="GH86" s="133">
        <v>1</v>
      </c>
      <c r="GI86" s="133">
        <v>1</v>
      </c>
      <c r="GJ86" s="133">
        <v>0</v>
      </c>
      <c r="GK86" s="231">
        <v>38</v>
      </c>
      <c r="GL86" s="133">
        <v>1</v>
      </c>
      <c r="GM86" s="133">
        <v>0</v>
      </c>
      <c r="GN86" s="133">
        <v>0</v>
      </c>
      <c r="GO86" s="133">
        <v>0</v>
      </c>
      <c r="GP86" s="61"/>
      <c r="GQ86" s="106"/>
      <c r="GR86" s="111">
        <v>0.40116279069767435</v>
      </c>
      <c r="GS86" s="61">
        <v>0</v>
      </c>
      <c r="GT86" s="111">
        <v>0.66666666666666663</v>
      </c>
      <c r="GU86" s="62">
        <v>1</v>
      </c>
      <c r="GV86" s="106">
        <v>15.8</v>
      </c>
      <c r="GW86" s="61">
        <v>0</v>
      </c>
      <c r="GX86" s="106">
        <v>25</v>
      </c>
      <c r="GY86" s="61">
        <v>0</v>
      </c>
      <c r="GZ86" s="745">
        <v>53</v>
      </c>
      <c r="HA86" s="133">
        <v>22</v>
      </c>
      <c r="HB86" s="133"/>
      <c r="HC86" s="144">
        <v>1</v>
      </c>
      <c r="HD86" s="236">
        <v>79.803120000000007</v>
      </c>
      <c r="HE86" s="236">
        <v>83.793276000000006</v>
      </c>
      <c r="HF86" s="144">
        <v>52.554727999999997</v>
      </c>
      <c r="HG86" s="236">
        <v>109.257227</v>
      </c>
      <c r="HH86" s="125">
        <v>68.525592000000003</v>
      </c>
      <c r="HI86" s="236">
        <v>50.466942000000003</v>
      </c>
      <c r="HJ86" s="144">
        <v>31.652616999999999</v>
      </c>
      <c r="HK86" s="236">
        <v>58.790284999999997</v>
      </c>
      <c r="HL86" s="144">
        <v>36.872976000000001</v>
      </c>
      <c r="HM86" s="236">
        <v>53.809058</v>
      </c>
      <c r="HN86" s="144">
        <v>3.9977390000000002</v>
      </c>
      <c r="HO86" s="144">
        <v>2.5073620000000001</v>
      </c>
      <c r="HP86" s="236">
        <v>97.161242000000001</v>
      </c>
      <c r="HQ86" s="144">
        <v>60.939050000000002</v>
      </c>
      <c r="HR86" s="236">
        <v>37.863145000000003</v>
      </c>
      <c r="HS86" s="144">
        <v>23.747577</v>
      </c>
      <c r="HT86" s="236">
        <v>59.298096999999999</v>
      </c>
      <c r="HU86" s="144">
        <v>37.191473000000002</v>
      </c>
      <c r="HV86" s="236">
        <v>61.030608999999998</v>
      </c>
      <c r="HW86" s="144">
        <v>0</v>
      </c>
      <c r="HX86" s="237">
        <v>0.76693577441792482</v>
      </c>
      <c r="HY86" s="238">
        <v>20.9</v>
      </c>
      <c r="HZ86" s="237">
        <v>5.8</v>
      </c>
      <c r="IA86" s="237">
        <v>18.7</v>
      </c>
      <c r="IB86" s="237">
        <v>4.9000000000000004</v>
      </c>
      <c r="IC86" s="237">
        <v>22.2</v>
      </c>
      <c r="ID86" s="237">
        <v>5.5</v>
      </c>
      <c r="IE86" s="237">
        <v>56.42327356321838</v>
      </c>
      <c r="IF86" s="237">
        <v>36.281274601189786</v>
      </c>
      <c r="IG86" s="133"/>
      <c r="IH86" s="161">
        <v>0.34</v>
      </c>
      <c r="II86" s="61">
        <v>1205</v>
      </c>
      <c r="IJ86" s="61">
        <v>1089</v>
      </c>
      <c r="IK86" s="61">
        <v>1013</v>
      </c>
      <c r="IL86" s="61">
        <v>1159</v>
      </c>
      <c r="IM86" s="61">
        <v>1122</v>
      </c>
      <c r="IN86" s="61">
        <v>1191</v>
      </c>
      <c r="IO86" s="61"/>
      <c r="IP86" s="106">
        <v>1129.8333333333333</v>
      </c>
      <c r="IQ86" s="61">
        <v>1838</v>
      </c>
      <c r="IR86" s="61">
        <v>333</v>
      </c>
      <c r="IS86" s="61">
        <v>363</v>
      </c>
      <c r="IT86" s="61">
        <v>316</v>
      </c>
      <c r="IU86" s="61">
        <v>349</v>
      </c>
      <c r="IV86" s="61">
        <v>353</v>
      </c>
      <c r="IW86" s="61">
        <v>363</v>
      </c>
      <c r="IX86" s="61"/>
      <c r="IY86" s="106">
        <v>346.16666666666669</v>
      </c>
      <c r="IZ86" s="61">
        <v>207</v>
      </c>
      <c r="JA86" s="240">
        <v>30.848750052920543</v>
      </c>
      <c r="JB86" s="241">
        <v>0</v>
      </c>
      <c r="JC86" s="90">
        <v>1</v>
      </c>
      <c r="JD86" s="70">
        <v>1</v>
      </c>
      <c r="JE86" s="70">
        <v>0</v>
      </c>
      <c r="JF86" s="70"/>
      <c r="JG86" s="90">
        <v>0</v>
      </c>
      <c r="JH86" s="90">
        <v>0</v>
      </c>
      <c r="JI86" s="90">
        <v>0</v>
      </c>
      <c r="JJ86" s="90"/>
      <c r="JK86" s="61"/>
      <c r="JL86" s="283"/>
      <c r="JM86" s="198">
        <v>86</v>
      </c>
      <c r="JN86" s="244">
        <v>42080</v>
      </c>
      <c r="JO86" s="69">
        <v>43451</v>
      </c>
      <c r="JP86" s="201">
        <v>0</v>
      </c>
      <c r="JQ86" s="69">
        <v>43451</v>
      </c>
      <c r="JR86" s="245">
        <v>45</v>
      </c>
      <c r="JS86" s="243">
        <v>0</v>
      </c>
      <c r="JT86" s="69">
        <v>43451</v>
      </c>
      <c r="JU86" s="245">
        <v>45</v>
      </c>
      <c r="JV86" s="243">
        <v>0</v>
      </c>
      <c r="JW86" s="246">
        <v>43451</v>
      </c>
      <c r="JX86" s="245">
        <v>45</v>
      </c>
      <c r="JY86" s="245">
        <v>45</v>
      </c>
      <c r="JZ86" s="245">
        <v>1371</v>
      </c>
      <c r="KA86" s="247"/>
      <c r="KB86" s="245"/>
      <c r="KC86" s="248"/>
      <c r="KD86" s="63">
        <v>0</v>
      </c>
      <c r="KE86" s="263">
        <v>1</v>
      </c>
      <c r="KF86" s="263" t="s">
        <v>390</v>
      </c>
      <c r="KG86" s="250">
        <v>88.1</v>
      </c>
      <c r="KH86" s="250">
        <v>47.74</v>
      </c>
      <c r="KI86" s="250">
        <v>46.05</v>
      </c>
      <c r="KJ86" s="251">
        <v>-14.64</v>
      </c>
      <c r="KK86" s="250">
        <v>-12.72</v>
      </c>
      <c r="KL86" s="250">
        <v>40.36</v>
      </c>
      <c r="KM86" s="250">
        <v>14.1</v>
      </c>
      <c r="KN86" s="250">
        <v>7</v>
      </c>
      <c r="KO86" s="250"/>
      <c r="KP86" s="250">
        <v>1</v>
      </c>
      <c r="KQ86" s="92"/>
      <c r="KR86" s="93">
        <v>0.40116279069767435</v>
      </c>
      <c r="KS86" s="264"/>
      <c r="KT86" s="265"/>
      <c r="KU86" s="264"/>
      <c r="KV86" s="265"/>
      <c r="KW86" s="265"/>
      <c r="KX86" s="265"/>
      <c r="KY86" s="265"/>
      <c r="KZ86" s="265"/>
      <c r="LA86" s="265"/>
      <c r="LB86" s="265"/>
      <c r="LC86" s="265"/>
      <c r="LD86" s="265"/>
      <c r="LE86" s="118">
        <v>42080</v>
      </c>
      <c r="LF86" s="454">
        <v>0</v>
      </c>
      <c r="LG86" s="454"/>
      <c r="LH86" s="455"/>
      <c r="LI86" s="455"/>
      <c r="LJ86" s="455"/>
      <c r="LK86" s="455"/>
      <c r="LL86" s="455"/>
      <c r="LM86" s="455"/>
      <c r="LN86" s="455"/>
      <c r="LO86" s="455"/>
      <c r="LP86" s="455"/>
      <c r="LQ86" s="455"/>
      <c r="LR86" s="455"/>
      <c r="LS86" s="455"/>
      <c r="LT86" s="500"/>
      <c r="LU86" s="500"/>
      <c r="LV86" s="500">
        <v>-19.100000000000001</v>
      </c>
      <c r="LW86" s="500">
        <v>2</v>
      </c>
      <c r="LX86" s="500">
        <v>-18</v>
      </c>
      <c r="LY86" s="500">
        <v>2</v>
      </c>
      <c r="LZ86" s="690">
        <v>61.030608999999998</v>
      </c>
      <c r="MA86" s="454"/>
      <c r="MC86" s="253"/>
      <c r="MD86" s="274"/>
      <c r="ME86" s="581">
        <v>86</v>
      </c>
      <c r="MF86" s="135">
        <v>42061</v>
      </c>
      <c r="MI86" s="584">
        <v>41.680399999999999</v>
      </c>
      <c r="MQ86" s="135"/>
      <c r="MR86" s="585"/>
      <c r="MS86" s="585"/>
      <c r="MT86" s="133">
        <v>0</v>
      </c>
      <c r="MU86" s="585"/>
      <c r="MV86" s="585"/>
      <c r="MW86" s="585"/>
      <c r="MX86" s="585"/>
      <c r="MY86" s="585"/>
      <c r="MZ86" s="238">
        <v>5330</v>
      </c>
      <c r="NA86" s="585"/>
      <c r="NB86" s="238">
        <v>4</v>
      </c>
      <c r="ND86" s="876" t="s">
        <v>64</v>
      </c>
      <c r="NE86" s="877" t="s">
        <v>64</v>
      </c>
      <c r="NF86" s="877" t="s">
        <v>64</v>
      </c>
      <c r="NG86" s="877" t="s">
        <v>64</v>
      </c>
      <c r="NH86" s="877" t="s">
        <v>64</v>
      </c>
      <c r="NI86" s="877" t="s">
        <v>64</v>
      </c>
      <c r="NJ86" s="877" t="s">
        <v>64</v>
      </c>
      <c r="NK86" s="877" t="s">
        <v>64</v>
      </c>
      <c r="NL86" s="877" t="s">
        <v>64</v>
      </c>
      <c r="NM86" s="877" t="s">
        <v>64</v>
      </c>
      <c r="NN86" s="877" t="s">
        <v>64</v>
      </c>
      <c r="NO86" s="877" t="s">
        <v>64</v>
      </c>
      <c r="NP86" s="877" t="s">
        <v>64</v>
      </c>
      <c r="NQ86" s="877" t="s">
        <v>64</v>
      </c>
      <c r="NR86" s="877" t="s">
        <v>64</v>
      </c>
      <c r="NS86" s="877" t="s">
        <v>64</v>
      </c>
      <c r="NT86" s="877" t="s">
        <v>64</v>
      </c>
      <c r="NU86" s="877" t="s">
        <v>64</v>
      </c>
      <c r="NV86" s="877" t="s">
        <v>64</v>
      </c>
      <c r="NW86" s="877" t="s">
        <v>64</v>
      </c>
      <c r="NX86" s="877" t="s">
        <v>64</v>
      </c>
      <c r="NY86" s="877" t="s">
        <v>64</v>
      </c>
      <c r="NZ86" s="877" t="s">
        <v>64</v>
      </c>
      <c r="OA86" s="877" t="s">
        <v>64</v>
      </c>
      <c r="OB86" s="877" t="s">
        <v>64</v>
      </c>
      <c r="OC86" s="877" t="s">
        <v>64</v>
      </c>
      <c r="OD86" s="877" t="s">
        <v>64</v>
      </c>
      <c r="OE86" s="877" t="s">
        <v>64</v>
      </c>
      <c r="OF86" s="877" t="s">
        <v>64</v>
      </c>
      <c r="OG86" s="877" t="s">
        <v>64</v>
      </c>
      <c r="OH86" s="877" t="s">
        <v>64</v>
      </c>
      <c r="OI86" s="877" t="s">
        <v>64</v>
      </c>
      <c r="OJ86" s="877" t="s">
        <v>64</v>
      </c>
      <c r="OK86" s="877" t="s">
        <v>64</v>
      </c>
      <c r="OL86" s="877" t="s">
        <v>64</v>
      </c>
    </row>
    <row r="87" spans="1:402" s="221" customFormat="1" x14ac:dyDescent="0.25">
      <c r="A87" s="221">
        <v>86</v>
      </c>
      <c r="B87" s="221">
        <v>0</v>
      </c>
      <c r="C87" s="221">
        <v>1</v>
      </c>
      <c r="D87" s="206">
        <v>2</v>
      </c>
      <c r="E87" s="267">
        <v>87</v>
      </c>
      <c r="F87" s="880">
        <v>87</v>
      </c>
      <c r="G87" s="883"/>
      <c r="H87" s="641" t="s">
        <v>859</v>
      </c>
      <c r="I87" s="641" t="s">
        <v>860</v>
      </c>
      <c r="J87" s="69">
        <v>12462</v>
      </c>
      <c r="K87" s="256">
        <v>80</v>
      </c>
      <c r="L87" s="342">
        <v>102</v>
      </c>
      <c r="M87" s="342">
        <v>185</v>
      </c>
      <c r="N87" s="342">
        <v>29.802775748721693</v>
      </c>
      <c r="O87" s="210">
        <v>2.2579842056114381</v>
      </c>
      <c r="P87" s="208">
        <v>0</v>
      </c>
      <c r="Q87" s="61">
        <v>140</v>
      </c>
      <c r="R87" s="61">
        <v>80</v>
      </c>
      <c r="S87" s="61">
        <v>1</v>
      </c>
      <c r="T87" s="62">
        <v>2</v>
      </c>
      <c r="U87" s="325">
        <v>0</v>
      </c>
      <c r="V87" s="325"/>
      <c r="W87" s="325">
        <v>1</v>
      </c>
      <c r="X87" s="115">
        <v>1</v>
      </c>
      <c r="Y87" s="325">
        <v>0</v>
      </c>
      <c r="Z87" s="325">
        <v>0</v>
      </c>
      <c r="AA87" s="329">
        <v>1</v>
      </c>
      <c r="AB87" s="328">
        <v>0</v>
      </c>
      <c r="AC87" s="61"/>
      <c r="AD87" s="61"/>
      <c r="AE87" s="61"/>
      <c r="AF87" s="592">
        <v>94</v>
      </c>
      <c r="AG87" s="602">
        <v>1.43</v>
      </c>
      <c r="AH87" s="603">
        <v>47</v>
      </c>
      <c r="AI87" s="603">
        <v>0</v>
      </c>
      <c r="AJ87" s="602">
        <v>12.1</v>
      </c>
      <c r="AK87" s="604">
        <v>36</v>
      </c>
      <c r="AL87" s="604"/>
      <c r="AM87" s="605">
        <v>1372</v>
      </c>
      <c r="AN87" s="214">
        <v>7.2240248082858303</v>
      </c>
      <c r="AO87" s="212">
        <v>169</v>
      </c>
      <c r="AP87" s="212">
        <v>101</v>
      </c>
      <c r="AQ87" s="212">
        <v>56</v>
      </c>
      <c r="AR87" s="212">
        <v>59</v>
      </c>
      <c r="AS87" s="215">
        <v>1.22</v>
      </c>
      <c r="AT87" s="212">
        <v>110</v>
      </c>
      <c r="AU87" s="556">
        <v>42104</v>
      </c>
      <c r="AV87" s="557">
        <v>42104</v>
      </c>
      <c r="AW87" s="211">
        <v>1.43</v>
      </c>
      <c r="AX87" s="211">
        <v>47</v>
      </c>
      <c r="AY87" s="211"/>
      <c r="AZ87" s="602">
        <v>137</v>
      </c>
      <c r="BA87" s="558">
        <v>42104</v>
      </c>
      <c r="BB87" s="65">
        <v>49.9</v>
      </c>
      <c r="BC87" s="217">
        <v>1015</v>
      </c>
      <c r="BD87" s="66">
        <v>49.9</v>
      </c>
      <c r="BE87" s="218">
        <v>144.75966284865385</v>
      </c>
      <c r="BF87" s="66">
        <v>119.3</v>
      </c>
      <c r="BG87" s="68">
        <v>1.69810054562339</v>
      </c>
      <c r="BH87" s="219">
        <v>1.69810054562339</v>
      </c>
      <c r="BI87" s="219">
        <v>2.1606475629472164</v>
      </c>
      <c r="BJ87" s="219">
        <v>2.0766404436703421</v>
      </c>
      <c r="BK87" s="66">
        <v>2.29</v>
      </c>
      <c r="BL87" s="66">
        <v>1.55</v>
      </c>
      <c r="BM87" s="66">
        <v>84</v>
      </c>
      <c r="BN87" s="66">
        <v>1.1599999999999999</v>
      </c>
      <c r="BO87" s="571">
        <v>1393</v>
      </c>
      <c r="BP87" s="66">
        <v>41</v>
      </c>
      <c r="BQ87" s="66">
        <v>122</v>
      </c>
      <c r="BR87" s="66">
        <v>29</v>
      </c>
      <c r="BS87" s="66">
        <v>37</v>
      </c>
      <c r="BT87" s="69">
        <v>42033</v>
      </c>
      <c r="BU87" s="61" t="s">
        <v>660</v>
      </c>
      <c r="BV87" s="61">
        <v>0</v>
      </c>
      <c r="BW87" s="61"/>
      <c r="BX87" s="61"/>
      <c r="BY87" s="61"/>
      <c r="BZ87" s="61"/>
      <c r="CA87" s="61">
        <v>0</v>
      </c>
      <c r="CB87" s="61"/>
      <c r="CC87" s="208">
        <v>1</v>
      </c>
      <c r="CD87" s="220" t="s">
        <v>861</v>
      </c>
      <c r="CE87" s="220">
        <v>0</v>
      </c>
      <c r="CF87" s="220">
        <v>1</v>
      </c>
      <c r="CG87" s="220">
        <v>1</v>
      </c>
      <c r="CH87" s="220">
        <v>1</v>
      </c>
      <c r="CI87" s="220"/>
      <c r="CJ87" s="114">
        <v>1</v>
      </c>
      <c r="CK87" s="114">
        <v>0</v>
      </c>
      <c r="CL87" s="114">
        <v>1</v>
      </c>
      <c r="CM87" s="114">
        <v>1</v>
      </c>
      <c r="CN87" s="114">
        <v>1</v>
      </c>
      <c r="CO87" s="114">
        <v>0</v>
      </c>
      <c r="CP87" s="326">
        <v>0</v>
      </c>
      <c r="CQ87" s="326">
        <v>1</v>
      </c>
      <c r="CR87" s="326">
        <v>0</v>
      </c>
      <c r="CS87" s="326">
        <v>0</v>
      </c>
      <c r="CT87" s="326">
        <v>0</v>
      </c>
      <c r="CU87" s="326"/>
      <c r="CV87" s="299"/>
      <c r="CW87" s="299"/>
      <c r="CX87" s="299"/>
      <c r="CY87" s="299"/>
      <c r="DE87" s="61">
        <v>0</v>
      </c>
      <c r="DF87" s="90">
        <v>1</v>
      </c>
      <c r="DG87" s="69">
        <v>42039</v>
      </c>
      <c r="DH87" s="61">
        <v>0</v>
      </c>
      <c r="DI87" s="61"/>
      <c r="DJ87" s="90">
        <v>1</v>
      </c>
      <c r="DK87" s="90">
        <v>0</v>
      </c>
      <c r="DL87" s="90"/>
      <c r="DM87" s="61"/>
      <c r="DN87" s="61">
        <v>1</v>
      </c>
      <c r="DO87" s="208">
        <v>0</v>
      </c>
      <c r="DP87" s="208">
        <v>0</v>
      </c>
      <c r="DQ87" s="208">
        <v>0</v>
      </c>
      <c r="DR87" s="208">
        <v>1</v>
      </c>
      <c r="DS87" s="212">
        <v>1</v>
      </c>
      <c r="DT87" s="208">
        <v>1</v>
      </c>
      <c r="DU87" s="208">
        <v>0</v>
      </c>
      <c r="DV87" s="208">
        <v>0</v>
      </c>
      <c r="DW87" s="208">
        <v>0</v>
      </c>
      <c r="DX87" s="208">
        <v>0</v>
      </c>
      <c r="DY87" s="206">
        <v>0</v>
      </c>
      <c r="EB87" s="223"/>
      <c r="EC87" s="223"/>
      <c r="ED87" s="223"/>
      <c r="EE87" s="223"/>
      <c r="EG87" s="266">
        <v>42128</v>
      </c>
      <c r="EH87" s="133">
        <v>1.77</v>
      </c>
      <c r="EI87" s="225">
        <v>53</v>
      </c>
      <c r="EJ87" s="225">
        <v>72</v>
      </c>
      <c r="EK87" s="225">
        <v>53</v>
      </c>
      <c r="EL87" s="225">
        <v>93</v>
      </c>
      <c r="EM87" s="225"/>
      <c r="EN87" s="133" t="s">
        <v>862</v>
      </c>
      <c r="EO87" s="267">
        <v>87</v>
      </c>
      <c r="EP87" s="135">
        <v>42104</v>
      </c>
      <c r="EQ87" s="136" t="s">
        <v>383</v>
      </c>
      <c r="ER87" s="61">
        <v>140</v>
      </c>
      <c r="ES87" s="61">
        <v>80</v>
      </c>
      <c r="ET87" s="61">
        <v>80</v>
      </c>
      <c r="EU87" s="61">
        <v>1</v>
      </c>
      <c r="EV87" s="61"/>
      <c r="EW87" s="133">
        <v>10</v>
      </c>
      <c r="EX87" s="61">
        <v>9</v>
      </c>
      <c r="EY87" s="61">
        <v>56</v>
      </c>
      <c r="EZ87" s="61">
        <v>35</v>
      </c>
      <c r="FA87" s="61">
        <v>15</v>
      </c>
      <c r="FB87" s="61">
        <v>18</v>
      </c>
      <c r="FC87" s="61">
        <v>57</v>
      </c>
      <c r="FD87" s="61">
        <v>23</v>
      </c>
      <c r="FE87" s="61">
        <v>40</v>
      </c>
      <c r="FF87" s="61">
        <v>90</v>
      </c>
      <c r="FG87" s="61">
        <v>320</v>
      </c>
      <c r="FH87" s="91">
        <v>86.666666666666671</v>
      </c>
      <c r="FI87" s="91">
        <v>286.66666666666669</v>
      </c>
      <c r="FJ87" s="227">
        <v>152.65</v>
      </c>
      <c r="FK87" s="227">
        <v>67.604547286310179</v>
      </c>
      <c r="FL87" s="228">
        <v>150.80000000000001</v>
      </c>
      <c r="FM87" s="228">
        <v>49.8</v>
      </c>
      <c r="FN87" s="228">
        <v>66.78523243220161</v>
      </c>
      <c r="FO87" s="228">
        <v>22.055070126814588</v>
      </c>
      <c r="FP87" s="228">
        <v>66.976127320954916</v>
      </c>
      <c r="FQ87" s="228"/>
      <c r="FR87" s="193">
        <v>0</v>
      </c>
      <c r="FS87" s="230">
        <v>118.46666666666665</v>
      </c>
      <c r="FT87" s="230"/>
      <c r="FU87" s="230">
        <v>136.66666666666666</v>
      </c>
      <c r="FV87" s="229">
        <v>5</v>
      </c>
      <c r="FW87" s="229">
        <v>7.8999999999999995</v>
      </c>
      <c r="FX87" s="229">
        <v>23.693333333333332</v>
      </c>
      <c r="FY87" s="229"/>
      <c r="FZ87" s="133">
        <v>78.8</v>
      </c>
      <c r="GA87" s="129">
        <v>21.8</v>
      </c>
      <c r="GB87" s="238" t="s">
        <v>863</v>
      </c>
      <c r="GC87" s="238" t="s">
        <v>864</v>
      </c>
      <c r="GD87" s="238" t="s">
        <v>865</v>
      </c>
      <c r="GE87" s="238" t="s">
        <v>866</v>
      </c>
      <c r="GF87" s="238" t="s">
        <v>867</v>
      </c>
      <c r="GG87" s="133">
        <v>0</v>
      </c>
      <c r="GH87" s="133">
        <v>1</v>
      </c>
      <c r="GI87" s="133">
        <v>1</v>
      </c>
      <c r="GJ87" s="133">
        <v>1</v>
      </c>
      <c r="GK87" s="231">
        <v>40.333333333333336</v>
      </c>
      <c r="GL87" s="133">
        <v>1</v>
      </c>
      <c r="GM87" s="133">
        <v>0</v>
      </c>
      <c r="GN87" s="133">
        <v>0</v>
      </c>
      <c r="GO87" s="133">
        <v>0</v>
      </c>
      <c r="GP87" s="61">
        <v>99.3</v>
      </c>
      <c r="GQ87" s="106">
        <v>43.977278385395358</v>
      </c>
      <c r="GR87" s="111">
        <v>0.29491525423728809</v>
      </c>
      <c r="GS87" s="61">
        <v>1</v>
      </c>
      <c r="GT87" s="111">
        <v>0.43333333333333335</v>
      </c>
      <c r="GU87" s="62">
        <v>0</v>
      </c>
      <c r="GV87" s="106">
        <v>10.5</v>
      </c>
      <c r="GW87" s="61">
        <v>0</v>
      </c>
      <c r="GX87" s="106">
        <v>18.333333333333332</v>
      </c>
      <c r="GY87" s="61">
        <v>0</v>
      </c>
      <c r="GZ87" s="745">
        <v>60.333333333333336</v>
      </c>
      <c r="HA87" s="133">
        <v>29</v>
      </c>
      <c r="HB87" s="133">
        <v>0.67</v>
      </c>
      <c r="HC87" s="144">
        <v>1</v>
      </c>
      <c r="HD87" s="236">
        <v>125.134406</v>
      </c>
      <c r="HE87" s="236">
        <v>131.39112600000001</v>
      </c>
      <c r="HF87" s="144">
        <v>56.752276000000002</v>
      </c>
      <c r="HG87" s="236">
        <v>187.526386</v>
      </c>
      <c r="HH87" s="125">
        <v>80.998994999999994</v>
      </c>
      <c r="HI87" s="236">
        <v>65.008370999999997</v>
      </c>
      <c r="HJ87" s="144">
        <v>28.079317</v>
      </c>
      <c r="HK87" s="236">
        <v>122.51801399999999</v>
      </c>
      <c r="HL87" s="144">
        <v>52.919677999999998</v>
      </c>
      <c r="HM87" s="236">
        <v>65.333747000000002</v>
      </c>
      <c r="HN87" s="144">
        <v>8.5762610000000006</v>
      </c>
      <c r="HO87" s="144">
        <v>3.704377</v>
      </c>
      <c r="HP87" s="236">
        <v>258.48232000000002</v>
      </c>
      <c r="HQ87" s="144">
        <v>111.647265</v>
      </c>
      <c r="HR87" s="236">
        <v>135.19379699999999</v>
      </c>
      <c r="HS87" s="144">
        <v>58.394778000000002</v>
      </c>
      <c r="HT87" s="236">
        <v>123.288523</v>
      </c>
      <c r="HU87" s="144">
        <v>53.252487000000002</v>
      </c>
      <c r="HV87" s="236">
        <v>47.697080999999997</v>
      </c>
      <c r="HW87" s="144">
        <v>0</v>
      </c>
      <c r="HX87" s="237">
        <v>0.70065407222213527</v>
      </c>
      <c r="HY87" s="238">
        <v>55.7</v>
      </c>
      <c r="HZ87" s="237">
        <v>8.1</v>
      </c>
      <c r="IA87" s="237">
        <v>41.7</v>
      </c>
      <c r="IB87" s="237">
        <v>7.8</v>
      </c>
      <c r="IC87" s="237">
        <v>39.6</v>
      </c>
      <c r="ID87" s="237">
        <v>6.5</v>
      </c>
      <c r="IE87" s="237">
        <v>240.10688395061734</v>
      </c>
      <c r="IF87" s="237">
        <v>106.33683059160236</v>
      </c>
      <c r="IG87" s="133"/>
      <c r="IH87" s="161">
        <v>0.36</v>
      </c>
      <c r="II87" s="61">
        <v>1155</v>
      </c>
      <c r="IJ87" s="61">
        <v>961</v>
      </c>
      <c r="IK87" s="61">
        <v>991</v>
      </c>
      <c r="IL87" s="61">
        <v>1129</v>
      </c>
      <c r="IM87" s="61">
        <v>1148</v>
      </c>
      <c r="IN87" s="61">
        <v>1158</v>
      </c>
      <c r="IO87" s="61"/>
      <c r="IP87" s="106">
        <v>1090.3333333333333</v>
      </c>
      <c r="IQ87" s="61">
        <v>1927</v>
      </c>
      <c r="IR87" s="61">
        <v>392</v>
      </c>
      <c r="IS87" s="61">
        <v>404</v>
      </c>
      <c r="IT87" s="61">
        <v>440</v>
      </c>
      <c r="IU87" s="61">
        <v>418</v>
      </c>
      <c r="IV87" s="61">
        <v>338</v>
      </c>
      <c r="IW87" s="61">
        <v>401</v>
      </c>
      <c r="IX87" s="61"/>
      <c r="IY87" s="106">
        <v>398.83333333333331</v>
      </c>
      <c r="IZ87" s="61">
        <v>248</v>
      </c>
      <c r="JA87" s="240">
        <v>28.96704007294111</v>
      </c>
      <c r="JB87" s="241">
        <v>0</v>
      </c>
      <c r="JC87" s="90">
        <v>1</v>
      </c>
      <c r="JD87" s="70">
        <v>0</v>
      </c>
      <c r="JE87" s="70">
        <v>0</v>
      </c>
      <c r="JF87" s="70"/>
      <c r="JG87" s="90">
        <v>0</v>
      </c>
      <c r="JH87" s="90">
        <v>0</v>
      </c>
      <c r="JI87" s="90">
        <v>0</v>
      </c>
      <c r="JJ87" s="90"/>
      <c r="JK87" s="61"/>
      <c r="JL87" s="283"/>
      <c r="JM87" s="198">
        <v>87</v>
      </c>
      <c r="JN87" s="244">
        <v>42104</v>
      </c>
      <c r="JO87" s="69">
        <v>43118</v>
      </c>
      <c r="JP87" s="201">
        <v>0</v>
      </c>
      <c r="JQ87" s="69">
        <v>43118</v>
      </c>
      <c r="JR87" s="245">
        <v>33</v>
      </c>
      <c r="JS87" s="243">
        <v>0</v>
      </c>
      <c r="JT87" s="69">
        <v>43118</v>
      </c>
      <c r="JU87" s="245">
        <v>33</v>
      </c>
      <c r="JV87" s="243">
        <v>0</v>
      </c>
      <c r="JW87" s="246">
        <v>43118</v>
      </c>
      <c r="JX87" s="245">
        <v>33</v>
      </c>
      <c r="JY87" s="245">
        <v>33</v>
      </c>
      <c r="JZ87" s="245">
        <v>1014</v>
      </c>
      <c r="KA87" s="247"/>
      <c r="KB87" s="245"/>
      <c r="KC87" s="248"/>
      <c r="KD87" s="63">
        <v>1</v>
      </c>
      <c r="KE87" s="249">
        <v>1</v>
      </c>
      <c r="KF87" s="249" t="s">
        <v>421</v>
      </c>
      <c r="KG87" s="272">
        <v>153.35</v>
      </c>
      <c r="KH87" s="272">
        <v>70.526666666666657</v>
      </c>
      <c r="KI87" s="272">
        <v>54.373333333333335</v>
      </c>
      <c r="KJ87" s="272">
        <v>-15.876666666666667</v>
      </c>
      <c r="KK87" s="272">
        <v>-13.353333333333333</v>
      </c>
      <c r="KL87" s="272">
        <v>65.27</v>
      </c>
      <c r="KM87" s="272">
        <v>33.699999999999996</v>
      </c>
      <c r="KN87" s="272">
        <v>4.2</v>
      </c>
      <c r="KO87" s="250"/>
      <c r="KP87" s="250">
        <v>0</v>
      </c>
      <c r="KQ87" s="92"/>
      <c r="KR87" s="93">
        <v>0.29491525423728809</v>
      </c>
      <c r="KS87" s="264"/>
      <c r="KT87" s="265"/>
      <c r="KU87" s="264"/>
      <c r="KV87" s="265"/>
      <c r="KW87" s="265"/>
      <c r="KX87" s="265"/>
      <c r="KY87" s="265"/>
      <c r="KZ87" s="265"/>
      <c r="LA87" s="265"/>
      <c r="LB87" s="265"/>
      <c r="LC87" s="265"/>
      <c r="LD87" s="265"/>
      <c r="LE87" s="118">
        <v>42104</v>
      </c>
      <c r="LF87" s="454">
        <v>1</v>
      </c>
      <c r="LG87" s="454"/>
      <c r="LH87" s="455"/>
      <c r="LI87" s="455"/>
      <c r="LJ87" s="455"/>
      <c r="LK87" s="455"/>
      <c r="LL87" s="455"/>
      <c r="LM87" s="455"/>
      <c r="LN87" s="455"/>
      <c r="LO87" s="455"/>
      <c r="LP87" s="455"/>
      <c r="LQ87" s="455"/>
      <c r="LR87" s="455"/>
      <c r="LS87" s="455"/>
      <c r="LT87" s="500">
        <v>42.43333333333333</v>
      </c>
      <c r="LU87" s="693">
        <v>-23.736666666666668</v>
      </c>
      <c r="LV87" s="500">
        <v>-12</v>
      </c>
      <c r="LW87" s="500">
        <v>1</v>
      </c>
      <c r="LX87" s="500">
        <v>-12</v>
      </c>
      <c r="LY87" s="500">
        <v>2</v>
      </c>
      <c r="LZ87" s="690">
        <v>47.697080999999997</v>
      </c>
      <c r="MA87" s="455"/>
      <c r="MC87" s="253"/>
      <c r="MD87" s="274"/>
      <c r="ME87" s="581">
        <v>87</v>
      </c>
      <c r="MF87" s="135">
        <v>42104</v>
      </c>
      <c r="MI87" s="584">
        <v>89.213999999999999</v>
      </c>
      <c r="MQ87" s="135"/>
      <c r="MR87" s="585"/>
      <c r="MS87" s="585"/>
      <c r="MT87" s="133">
        <v>0</v>
      </c>
      <c r="MU87" s="585"/>
      <c r="MV87" s="585"/>
      <c r="MW87" s="585"/>
      <c r="MX87" s="585"/>
      <c r="MY87" s="585"/>
      <c r="MZ87" s="238">
        <v>1372</v>
      </c>
      <c r="NA87" s="585"/>
      <c r="NB87" s="238">
        <v>7</v>
      </c>
      <c r="ND87" s="876">
        <v>87</v>
      </c>
      <c r="NE87" s="877">
        <v>8.6017707884077108</v>
      </c>
      <c r="NF87" s="877">
        <v>7.1719273543534596</v>
      </c>
      <c r="NG87" s="877">
        <v>4.9040023162836901</v>
      </c>
      <c r="NH87" s="877">
        <v>2.6252704893746901</v>
      </c>
      <c r="NI87" s="877">
        <v>7.1756243966864197</v>
      </c>
      <c r="NJ87" s="877">
        <v>6.8960296029767498</v>
      </c>
      <c r="NK87" s="877">
        <v>9.2160667830870295</v>
      </c>
      <c r="NL87" s="877">
        <v>7.3735612155231101</v>
      </c>
      <c r="NM87" s="877">
        <v>6.2127638639021203</v>
      </c>
      <c r="NN87" s="877">
        <v>1.2630344058337899</v>
      </c>
      <c r="NO87" s="877">
        <v>6.6016965164809598</v>
      </c>
      <c r="NP87" s="877">
        <v>7.0047260935890101</v>
      </c>
      <c r="NQ87" s="877">
        <v>7.5572722230600302</v>
      </c>
      <c r="NR87" s="877">
        <v>4.5527459367484502</v>
      </c>
      <c r="NS87" s="877">
        <v>6.18646094003548</v>
      </c>
      <c r="NT87" s="877">
        <v>8.0905888274313007</v>
      </c>
      <c r="NU87" s="877">
        <v>5.7235585614720996</v>
      </c>
      <c r="NV87" s="877">
        <v>6.23150921086705</v>
      </c>
      <c r="NW87" s="877">
        <v>5.8649289722897899</v>
      </c>
      <c r="NX87" s="877">
        <v>6.5444235621894196</v>
      </c>
      <c r="NY87" s="877">
        <v>7.9723480200795702</v>
      </c>
      <c r="NZ87" s="877">
        <v>1.7484612330040401</v>
      </c>
      <c r="OA87" s="877">
        <v>11.481299950774901</v>
      </c>
      <c r="OB87" s="877">
        <v>2.3045110418099499</v>
      </c>
      <c r="OC87" s="877">
        <v>7.1483240424800796</v>
      </c>
      <c r="OD87" s="877">
        <v>6.8469946869655702</v>
      </c>
      <c r="OE87" s="877">
        <v>5.6208796113554103</v>
      </c>
      <c r="OF87" s="877">
        <v>11.485743790770901</v>
      </c>
      <c r="OG87" s="877">
        <v>4.5903624884637502</v>
      </c>
      <c r="OH87" s="877">
        <v>8.1535520317081094</v>
      </c>
      <c r="OI87" s="877">
        <v>4.0660891904577703</v>
      </c>
      <c r="OJ87" s="877">
        <v>3.3321917590628098</v>
      </c>
      <c r="OK87" s="877">
        <v>5.3998628094760504</v>
      </c>
      <c r="OL87" s="877">
        <v>9.1767889089649604</v>
      </c>
    </row>
    <row r="88" spans="1:402" s="221" customFormat="1" x14ac:dyDescent="0.25">
      <c r="A88" s="221">
        <v>87</v>
      </c>
      <c r="B88" s="221">
        <v>0</v>
      </c>
      <c r="C88" s="221">
        <v>0</v>
      </c>
      <c r="D88" s="206">
        <v>2</v>
      </c>
      <c r="E88" s="267">
        <v>88</v>
      </c>
      <c r="F88" s="880">
        <v>88</v>
      </c>
      <c r="G88" s="883"/>
      <c r="H88" s="641" t="s">
        <v>868</v>
      </c>
      <c r="I88" s="644" t="s">
        <v>869</v>
      </c>
      <c r="J88" s="284">
        <v>11629</v>
      </c>
      <c r="K88" s="256">
        <v>84</v>
      </c>
      <c r="L88" s="342">
        <v>76</v>
      </c>
      <c r="M88" s="342">
        <v>169</v>
      </c>
      <c r="N88" s="342">
        <v>26.609712545078956</v>
      </c>
      <c r="O88" s="210">
        <v>1.8660787235981291</v>
      </c>
      <c r="P88" s="208">
        <v>1</v>
      </c>
      <c r="Q88" s="61">
        <v>140</v>
      </c>
      <c r="R88" s="61">
        <v>90</v>
      </c>
      <c r="S88" s="61">
        <v>0</v>
      </c>
      <c r="T88" s="62">
        <v>3</v>
      </c>
      <c r="U88" s="325">
        <v>0</v>
      </c>
      <c r="V88" s="325"/>
      <c r="W88" s="325">
        <v>1</v>
      </c>
      <c r="X88" s="335">
        <v>0</v>
      </c>
      <c r="Y88" s="325">
        <v>1</v>
      </c>
      <c r="Z88" s="325">
        <v>0</v>
      </c>
      <c r="AA88" s="329">
        <v>0</v>
      </c>
      <c r="AB88" s="328">
        <v>0</v>
      </c>
      <c r="AC88" s="61"/>
      <c r="AD88" s="61"/>
      <c r="AE88" s="61"/>
      <c r="AF88" s="592">
        <v>116</v>
      </c>
      <c r="AG88" s="602">
        <v>0.35</v>
      </c>
      <c r="AH88" s="603">
        <v>177</v>
      </c>
      <c r="AI88" s="603">
        <v>1</v>
      </c>
      <c r="AJ88" s="602">
        <v>9.5</v>
      </c>
      <c r="AK88" s="603">
        <v>28</v>
      </c>
      <c r="AL88" s="603"/>
      <c r="AM88" s="605">
        <v>1100</v>
      </c>
      <c r="AN88" s="214">
        <v>7.0030654587864616</v>
      </c>
      <c r="AO88" s="212"/>
      <c r="AP88" s="212"/>
      <c r="AQ88" s="212"/>
      <c r="AR88" s="212"/>
      <c r="AS88" s="215">
        <v>0.66</v>
      </c>
      <c r="AT88" s="212">
        <v>478</v>
      </c>
      <c r="AU88" s="556">
        <v>42234</v>
      </c>
      <c r="AV88" s="557">
        <v>42234</v>
      </c>
      <c r="AW88" s="211">
        <v>0.35</v>
      </c>
      <c r="AX88" s="211">
        <v>21</v>
      </c>
      <c r="AY88" s="211"/>
      <c r="AZ88" s="602">
        <v>124</v>
      </c>
      <c r="BA88" s="558">
        <v>42241</v>
      </c>
      <c r="BB88" s="287"/>
      <c r="BC88" s="217"/>
      <c r="BD88" s="287"/>
      <c r="BE88" s="218"/>
      <c r="BF88" s="66"/>
      <c r="BG88" s="68"/>
      <c r="BH88" s="219"/>
      <c r="BI88" s="219"/>
      <c r="BJ88" s="219"/>
      <c r="BK88" s="66">
        <v>7.0000000000000007E-2</v>
      </c>
      <c r="BL88" s="66">
        <v>0.55000000000000004</v>
      </c>
      <c r="BM88" s="66">
        <v>24</v>
      </c>
      <c r="BN88" s="66">
        <v>1.01</v>
      </c>
      <c r="BO88" s="571">
        <v>927.9</v>
      </c>
      <c r="BP88" s="66">
        <v>19</v>
      </c>
      <c r="BQ88" s="66">
        <v>642</v>
      </c>
      <c r="BR88" s="66">
        <v>20</v>
      </c>
      <c r="BS88" s="66">
        <v>13</v>
      </c>
      <c r="BT88" s="69">
        <v>42228</v>
      </c>
      <c r="BU88" s="61" t="s">
        <v>870</v>
      </c>
      <c r="BV88" s="61">
        <v>0</v>
      </c>
      <c r="BW88" s="61">
        <v>1</v>
      </c>
      <c r="BX88" s="61"/>
      <c r="BY88" s="61">
        <v>0</v>
      </c>
      <c r="BZ88" s="61"/>
      <c r="CA88" s="61"/>
      <c r="CB88" s="61"/>
      <c r="CC88" s="208">
        <v>0</v>
      </c>
      <c r="CD88" s="220">
        <v>0</v>
      </c>
      <c r="CE88" s="220">
        <v>0</v>
      </c>
      <c r="CF88" s="220">
        <v>0</v>
      </c>
      <c r="CG88" s="220">
        <v>0</v>
      </c>
      <c r="CH88" s="220">
        <v>0</v>
      </c>
      <c r="CI88" s="220">
        <v>0</v>
      </c>
      <c r="CJ88" s="114">
        <v>1</v>
      </c>
      <c r="CK88" s="114">
        <v>0</v>
      </c>
      <c r="CL88" s="114">
        <v>0</v>
      </c>
      <c r="CM88" s="114">
        <v>0</v>
      </c>
      <c r="CN88" s="114">
        <v>0</v>
      </c>
      <c r="CO88" s="114">
        <v>0</v>
      </c>
      <c r="CP88" s="326">
        <v>0</v>
      </c>
      <c r="CQ88" s="326">
        <v>1</v>
      </c>
      <c r="CR88" s="326">
        <v>0</v>
      </c>
      <c r="CS88" s="326">
        <v>0</v>
      </c>
      <c r="CT88" s="326">
        <v>0</v>
      </c>
      <c r="CU88" s="326">
        <v>1</v>
      </c>
      <c r="CV88" s="299"/>
      <c r="CW88" s="299"/>
      <c r="CX88" s="299"/>
      <c r="CY88" s="299"/>
      <c r="DE88" s="61">
        <v>0</v>
      </c>
      <c r="DF88" s="90">
        <v>0</v>
      </c>
      <c r="DG88" s="61"/>
      <c r="DH88" s="61"/>
      <c r="DI88" s="61"/>
      <c r="DJ88" s="90">
        <v>1</v>
      </c>
      <c r="DK88" s="90">
        <v>0</v>
      </c>
      <c r="DL88" s="90"/>
      <c r="DM88" s="61"/>
      <c r="DN88" s="254">
        <v>1</v>
      </c>
      <c r="DO88" s="208">
        <v>0</v>
      </c>
      <c r="DP88" s="208">
        <v>0</v>
      </c>
      <c r="DQ88" s="208">
        <v>0</v>
      </c>
      <c r="DR88" s="208">
        <v>1</v>
      </c>
      <c r="DS88" s="212">
        <v>1</v>
      </c>
      <c r="DT88" s="208">
        <v>1</v>
      </c>
      <c r="DU88" s="208">
        <v>0</v>
      </c>
      <c r="DV88" s="208">
        <v>0</v>
      </c>
      <c r="DW88" s="208">
        <v>0</v>
      </c>
      <c r="DX88" s="208">
        <v>0</v>
      </c>
      <c r="DY88" s="206">
        <v>1</v>
      </c>
      <c r="EB88" s="223">
        <v>0</v>
      </c>
      <c r="EC88" s="223"/>
      <c r="ED88" s="223"/>
      <c r="EE88" s="223"/>
      <c r="EG88" s="258">
        <v>42250</v>
      </c>
      <c r="EH88" s="133">
        <v>1.1399999999999999</v>
      </c>
      <c r="EI88" s="225">
        <v>58</v>
      </c>
      <c r="EJ88" s="225">
        <v>69</v>
      </c>
      <c r="EK88" s="225">
        <v>64</v>
      </c>
      <c r="EL88" s="225">
        <v>66</v>
      </c>
      <c r="EM88" s="225">
        <v>46</v>
      </c>
      <c r="EN88" s="133" t="s">
        <v>871</v>
      </c>
      <c r="EO88" s="267">
        <v>88</v>
      </c>
      <c r="EP88" s="135">
        <v>42593</v>
      </c>
      <c r="EQ88" s="136" t="s">
        <v>383</v>
      </c>
      <c r="ER88" s="61">
        <v>160</v>
      </c>
      <c r="ES88" s="61">
        <v>80</v>
      </c>
      <c r="ET88" s="61">
        <v>58</v>
      </c>
      <c r="EU88" s="61">
        <v>0</v>
      </c>
      <c r="EV88" s="61"/>
      <c r="EW88" s="133">
        <v>11</v>
      </c>
      <c r="EX88" s="61">
        <v>6</v>
      </c>
      <c r="EY88" s="61">
        <v>50</v>
      </c>
      <c r="EZ88" s="61">
        <v>27</v>
      </c>
      <c r="FA88" s="61">
        <v>19</v>
      </c>
      <c r="FB88" s="61">
        <v>14</v>
      </c>
      <c r="FC88" s="61">
        <v>37</v>
      </c>
      <c r="FD88" s="133">
        <v>21</v>
      </c>
      <c r="FE88" s="61">
        <v>30</v>
      </c>
      <c r="FF88" s="61">
        <v>170</v>
      </c>
      <c r="FG88" s="61">
        <v>440</v>
      </c>
      <c r="FH88" s="91">
        <v>170</v>
      </c>
      <c r="FI88" s="91">
        <v>440</v>
      </c>
      <c r="FJ88" s="227">
        <v>77.349999999999994</v>
      </c>
      <c r="FK88" s="227">
        <v>41.450555660832755</v>
      </c>
      <c r="FL88" s="228">
        <v>110.55</v>
      </c>
      <c r="FM88" s="228">
        <v>43.65</v>
      </c>
      <c r="FN88" s="228">
        <v>59.241873669102283</v>
      </c>
      <c r="FO88" s="228">
        <v>23.391296116294114</v>
      </c>
      <c r="FP88" s="228">
        <v>60.515603799185889</v>
      </c>
      <c r="FQ88" s="228"/>
      <c r="FR88" s="193">
        <v>0</v>
      </c>
      <c r="FS88" s="230">
        <v>78.2</v>
      </c>
      <c r="FT88" s="230">
        <v>50.4</v>
      </c>
      <c r="FU88" s="230">
        <v>136.66666666666666</v>
      </c>
      <c r="FV88" s="229">
        <v>4.5999999999999996</v>
      </c>
      <c r="FW88" s="229">
        <v>6.5</v>
      </c>
      <c r="FX88" s="229">
        <v>17.000000000000004</v>
      </c>
      <c r="FY88" s="229">
        <v>1.5515873015873016</v>
      </c>
      <c r="FZ88" s="133">
        <v>30.3</v>
      </c>
      <c r="GA88" s="129">
        <v>19.3</v>
      </c>
      <c r="GB88" s="238">
        <v>7.2</v>
      </c>
      <c r="GC88" s="238">
        <v>3.9</v>
      </c>
      <c r="GD88" s="238">
        <v>133.80000000000001</v>
      </c>
      <c r="GE88" s="238">
        <v>92</v>
      </c>
      <c r="GF88" s="238">
        <v>36</v>
      </c>
      <c r="GG88" s="133">
        <v>0</v>
      </c>
      <c r="GH88" s="133">
        <v>1</v>
      </c>
      <c r="GI88" s="133">
        <v>1</v>
      </c>
      <c r="GJ88" s="133">
        <v>0</v>
      </c>
      <c r="GK88" s="231">
        <v>40</v>
      </c>
      <c r="GL88" s="133">
        <v>1</v>
      </c>
      <c r="GM88" s="133">
        <v>0</v>
      </c>
      <c r="GN88" s="133">
        <v>0</v>
      </c>
      <c r="GO88" s="133">
        <v>0</v>
      </c>
      <c r="GP88" s="61">
        <v>63.449999999999996</v>
      </c>
      <c r="GQ88" s="106">
        <v>34.001780952551243</v>
      </c>
      <c r="GR88" s="111">
        <v>0.467741935483871</v>
      </c>
      <c r="GS88" s="61">
        <v>0</v>
      </c>
      <c r="GT88" s="111">
        <v>0.48571428571428571</v>
      </c>
      <c r="GU88" s="62">
        <v>0</v>
      </c>
      <c r="GV88" s="106">
        <v>9.9</v>
      </c>
      <c r="GW88" s="61">
        <v>0</v>
      </c>
      <c r="GX88" s="106">
        <v>24</v>
      </c>
      <c r="GY88" s="61">
        <v>0</v>
      </c>
      <c r="GZ88" s="745">
        <v>50</v>
      </c>
      <c r="HA88" s="133">
        <v>16</v>
      </c>
      <c r="HB88" s="133">
        <v>0.67</v>
      </c>
      <c r="HC88" s="144">
        <v>1</v>
      </c>
      <c r="HD88" s="236">
        <v>110.019018</v>
      </c>
      <c r="HE88" s="236">
        <v>115.519969</v>
      </c>
      <c r="HF88" s="144">
        <v>60.618437999999998</v>
      </c>
      <c r="HG88" s="236">
        <v>136.72679500000001</v>
      </c>
      <c r="HH88" s="125">
        <v>71.746598000000006</v>
      </c>
      <c r="HI88" s="236">
        <v>53.041263999999998</v>
      </c>
      <c r="HJ88" s="144">
        <v>27.833096999999999</v>
      </c>
      <c r="HK88" s="236">
        <v>83.685530999999997</v>
      </c>
      <c r="HL88" s="144">
        <v>43.913499999999999</v>
      </c>
      <c r="HM88" s="236">
        <v>61.206386999999999</v>
      </c>
      <c r="HN88" s="144">
        <v>5.1048169999999997</v>
      </c>
      <c r="HO88" s="144">
        <v>2.6787239999999999</v>
      </c>
      <c r="HP88" s="236">
        <v>151.65905599999999</v>
      </c>
      <c r="HQ88" s="144">
        <v>79.582216000000003</v>
      </c>
      <c r="HR88" s="236">
        <v>61.39772</v>
      </c>
      <c r="HS88" s="144">
        <v>32.2181</v>
      </c>
      <c r="HT88" s="236">
        <v>90.261336999999997</v>
      </c>
      <c r="HU88" s="144">
        <v>47.364116000000003</v>
      </c>
      <c r="HV88" s="236">
        <v>59.515956000000003</v>
      </c>
      <c r="HW88" s="144">
        <v>0</v>
      </c>
      <c r="HX88" s="237">
        <v>0.8448963423738558</v>
      </c>
      <c r="HY88" s="238">
        <v>34</v>
      </c>
      <c r="HZ88" s="237">
        <v>6.5</v>
      </c>
      <c r="IA88" s="237">
        <v>30.2</v>
      </c>
      <c r="IB88" s="237">
        <v>6.9</v>
      </c>
      <c r="IC88" s="237">
        <v>23.8</v>
      </c>
      <c r="ID88" s="237">
        <v>4.8</v>
      </c>
      <c r="IE88" s="237">
        <v>132.27290256410254</v>
      </c>
      <c r="IF88" s="237">
        <v>70.882809439602326</v>
      </c>
      <c r="IG88" s="133"/>
      <c r="IH88" s="161">
        <v>0.28000000000000003</v>
      </c>
      <c r="II88" s="61">
        <v>1191</v>
      </c>
      <c r="IJ88" s="61">
        <v>1072</v>
      </c>
      <c r="IK88" s="61">
        <v>953</v>
      </c>
      <c r="IL88" s="61">
        <v>1084</v>
      </c>
      <c r="IM88" s="61">
        <v>1278</v>
      </c>
      <c r="IN88" s="61">
        <v>1181</v>
      </c>
      <c r="IO88" s="61"/>
      <c r="IP88" s="106">
        <v>1126.5</v>
      </c>
      <c r="IQ88" s="61">
        <v>1944</v>
      </c>
      <c r="IR88" s="61">
        <v>470</v>
      </c>
      <c r="IS88" s="61">
        <v>423</v>
      </c>
      <c r="IT88" s="61">
        <v>445</v>
      </c>
      <c r="IU88" s="61">
        <v>503</v>
      </c>
      <c r="IV88" s="61">
        <v>539</v>
      </c>
      <c r="IW88" s="61">
        <v>462</v>
      </c>
      <c r="IX88" s="61"/>
      <c r="IY88" s="106">
        <v>473.66666666666669</v>
      </c>
      <c r="IZ88" s="61">
        <v>316</v>
      </c>
      <c r="JA88" s="240">
        <v>33.23990248096694</v>
      </c>
      <c r="JB88" s="241">
        <v>1</v>
      </c>
      <c r="JC88" s="90">
        <v>1</v>
      </c>
      <c r="JD88" s="261">
        <v>1</v>
      </c>
      <c r="JE88" s="261">
        <v>0</v>
      </c>
      <c r="JF88" s="261"/>
      <c r="JG88" s="90"/>
      <c r="JH88" s="90">
        <v>2</v>
      </c>
      <c r="JI88" s="90">
        <v>0</v>
      </c>
      <c r="JJ88" s="90"/>
      <c r="JK88" s="61"/>
      <c r="JL88" s="283"/>
      <c r="JM88" s="198">
        <v>88</v>
      </c>
      <c r="JN88" s="244">
        <v>42234</v>
      </c>
      <c r="JO88" s="69">
        <v>43320</v>
      </c>
      <c r="JP88" s="201">
        <v>0</v>
      </c>
      <c r="JQ88" s="69">
        <v>43320</v>
      </c>
      <c r="JR88" s="245">
        <v>36</v>
      </c>
      <c r="JS88" s="243">
        <v>0</v>
      </c>
      <c r="JT88" s="69">
        <v>43320</v>
      </c>
      <c r="JU88" s="245">
        <v>36</v>
      </c>
      <c r="JV88" s="243">
        <v>0</v>
      </c>
      <c r="JW88" s="246">
        <v>43320</v>
      </c>
      <c r="JX88" s="245">
        <v>36</v>
      </c>
      <c r="JY88" s="245">
        <v>36</v>
      </c>
      <c r="JZ88" s="245">
        <v>1449</v>
      </c>
      <c r="KA88" s="247"/>
      <c r="KB88" s="245"/>
      <c r="KC88" s="248"/>
      <c r="KD88" s="63">
        <v>0</v>
      </c>
      <c r="KE88" s="263">
        <v>1</v>
      </c>
      <c r="KF88" s="263" t="s">
        <v>390</v>
      </c>
      <c r="KG88" s="250">
        <v>121.99</v>
      </c>
      <c r="KH88" s="250">
        <v>58.41</v>
      </c>
      <c r="KI88" s="250">
        <v>51.5</v>
      </c>
      <c r="KJ88" s="251">
        <v>-20.02</v>
      </c>
      <c r="KK88" s="250">
        <v>-15.96</v>
      </c>
      <c r="KL88" s="250">
        <v>64.760000000000005</v>
      </c>
      <c r="KM88" s="250">
        <v>37.6</v>
      </c>
      <c r="KN88" s="250">
        <v>6.6</v>
      </c>
      <c r="KO88" s="250"/>
      <c r="KP88" s="250">
        <v>0</v>
      </c>
      <c r="KQ88" s="92"/>
      <c r="KR88" s="93">
        <v>0.467741935483871</v>
      </c>
      <c r="KS88" s="264">
        <v>61</v>
      </c>
      <c r="KT88" s="265">
        <v>46.11</v>
      </c>
      <c r="KU88" s="264">
        <v>-22.94</v>
      </c>
      <c r="KV88" s="265">
        <v>-34.1</v>
      </c>
      <c r="KW88" s="265">
        <v>-26.9</v>
      </c>
      <c r="KX88" s="265">
        <v>366</v>
      </c>
      <c r="KY88" s="265">
        <v>-22.6</v>
      </c>
      <c r="KZ88" s="265">
        <v>-17.100000000000001</v>
      </c>
      <c r="LA88" s="265">
        <v>416</v>
      </c>
      <c r="LB88" s="265">
        <v>-28.4</v>
      </c>
      <c r="LC88" s="265">
        <v>-22</v>
      </c>
      <c r="LD88" s="265">
        <v>366</v>
      </c>
      <c r="LE88" s="118">
        <v>42593</v>
      </c>
      <c r="LF88" s="454">
        <v>0</v>
      </c>
      <c r="LG88" s="454"/>
      <c r="LH88" s="455">
        <v>61</v>
      </c>
      <c r="LI88" s="455">
        <v>47.83</v>
      </c>
      <c r="LJ88" s="455">
        <v>-25.73</v>
      </c>
      <c r="LK88" s="455">
        <v>-33</v>
      </c>
      <c r="LL88" s="455">
        <v>-31.1</v>
      </c>
      <c r="LM88" s="455">
        <v>432</v>
      </c>
      <c r="LN88" s="455">
        <v>-18.8</v>
      </c>
      <c r="LO88" s="455">
        <v>-17.100000000000001</v>
      </c>
      <c r="LP88" s="455">
        <v>448</v>
      </c>
      <c r="LQ88" s="455">
        <v>-25.9</v>
      </c>
      <c r="LR88" s="455">
        <v>-24.1</v>
      </c>
      <c r="LS88" s="455">
        <v>432</v>
      </c>
      <c r="LT88" s="500">
        <v>47.72</v>
      </c>
      <c r="LU88" s="693">
        <v>-25.06</v>
      </c>
      <c r="LV88" s="500"/>
      <c r="LW88" s="500"/>
      <c r="LX88" s="500">
        <v>0</v>
      </c>
      <c r="LY88" s="500">
        <v>0</v>
      </c>
      <c r="LZ88" s="690">
        <v>59.515956000000003</v>
      </c>
      <c r="MA88" s="455"/>
      <c r="MC88" s="253"/>
      <c r="MD88" s="274"/>
      <c r="ME88" s="581">
        <v>88</v>
      </c>
      <c r="MF88" s="135">
        <v>42234</v>
      </c>
      <c r="MI88" s="586"/>
      <c r="MQ88" s="135"/>
      <c r="MR88" s="585"/>
      <c r="MS88" s="585"/>
      <c r="MT88" s="133">
        <v>0</v>
      </c>
      <c r="MU88" s="585"/>
      <c r="MV88" s="585"/>
      <c r="MW88" s="585"/>
      <c r="MX88" s="585"/>
      <c r="MY88" s="585"/>
      <c r="MZ88" s="238">
        <v>1100</v>
      </c>
      <c r="NA88" s="585"/>
      <c r="NB88" s="238">
        <v>6</v>
      </c>
      <c r="ND88" s="876" t="s">
        <v>64</v>
      </c>
      <c r="NE88" s="877" t="s">
        <v>64</v>
      </c>
      <c r="NF88" s="877" t="s">
        <v>64</v>
      </c>
      <c r="NG88" s="877" t="s">
        <v>64</v>
      </c>
      <c r="NH88" s="877" t="s">
        <v>64</v>
      </c>
      <c r="NI88" s="877" t="s">
        <v>64</v>
      </c>
      <c r="NJ88" s="877" t="s">
        <v>64</v>
      </c>
      <c r="NK88" s="877" t="s">
        <v>64</v>
      </c>
      <c r="NL88" s="877" t="s">
        <v>64</v>
      </c>
      <c r="NM88" s="877" t="s">
        <v>64</v>
      </c>
      <c r="NN88" s="877" t="s">
        <v>64</v>
      </c>
      <c r="NO88" s="877" t="s">
        <v>64</v>
      </c>
      <c r="NP88" s="877" t="s">
        <v>64</v>
      </c>
      <c r="NQ88" s="877" t="s">
        <v>64</v>
      </c>
      <c r="NR88" s="877" t="s">
        <v>64</v>
      </c>
      <c r="NS88" s="877" t="s">
        <v>64</v>
      </c>
      <c r="NT88" s="877" t="s">
        <v>64</v>
      </c>
      <c r="NU88" s="877" t="s">
        <v>64</v>
      </c>
      <c r="NV88" s="877" t="s">
        <v>64</v>
      </c>
      <c r="NW88" s="877" t="s">
        <v>64</v>
      </c>
      <c r="NX88" s="877" t="s">
        <v>64</v>
      </c>
      <c r="NY88" s="877" t="s">
        <v>64</v>
      </c>
      <c r="NZ88" s="877" t="s">
        <v>64</v>
      </c>
      <c r="OA88" s="877" t="s">
        <v>64</v>
      </c>
      <c r="OB88" s="877" t="s">
        <v>64</v>
      </c>
      <c r="OC88" s="877" t="s">
        <v>64</v>
      </c>
      <c r="OD88" s="877" t="s">
        <v>64</v>
      </c>
      <c r="OE88" s="877" t="s">
        <v>64</v>
      </c>
      <c r="OF88" s="877" t="s">
        <v>64</v>
      </c>
      <c r="OG88" s="877" t="s">
        <v>64</v>
      </c>
      <c r="OH88" s="877" t="s">
        <v>64</v>
      </c>
      <c r="OI88" s="877" t="s">
        <v>64</v>
      </c>
      <c r="OJ88" s="877" t="s">
        <v>64</v>
      </c>
      <c r="OK88" s="877" t="s">
        <v>64</v>
      </c>
      <c r="OL88" s="877" t="s">
        <v>64</v>
      </c>
    </row>
    <row r="89" spans="1:402" s="221" customFormat="1" ht="15.75" customHeight="1" x14ac:dyDescent="0.25">
      <c r="A89" s="274">
        <v>88</v>
      </c>
      <c r="B89" s="221">
        <v>0</v>
      </c>
      <c r="C89" s="221">
        <v>1</v>
      </c>
      <c r="D89" s="206">
        <v>2</v>
      </c>
      <c r="E89" s="274">
        <v>89</v>
      </c>
      <c r="F89" s="880">
        <v>89</v>
      </c>
      <c r="G89" s="883"/>
      <c r="H89" s="641" t="s">
        <v>872</v>
      </c>
      <c r="I89" s="641" t="s">
        <v>873</v>
      </c>
      <c r="J89" s="69">
        <v>15235</v>
      </c>
      <c r="K89" s="256">
        <v>73</v>
      </c>
      <c r="L89" s="342">
        <v>97</v>
      </c>
      <c r="M89" s="342">
        <v>158</v>
      </c>
      <c r="N89" s="342">
        <v>38.855952571703249</v>
      </c>
      <c r="O89" s="210">
        <v>1.9713816001758599</v>
      </c>
      <c r="P89" s="208">
        <v>1</v>
      </c>
      <c r="Q89" s="61">
        <v>150</v>
      </c>
      <c r="R89" s="61">
        <v>75</v>
      </c>
      <c r="S89" s="61">
        <v>0</v>
      </c>
      <c r="T89" s="62">
        <v>3</v>
      </c>
      <c r="U89" s="325">
        <v>1</v>
      </c>
      <c r="V89" s="325">
        <v>2</v>
      </c>
      <c r="W89" s="325">
        <v>1</v>
      </c>
      <c r="X89" s="115">
        <v>0</v>
      </c>
      <c r="Y89" s="325">
        <v>1</v>
      </c>
      <c r="Z89" s="325">
        <v>0</v>
      </c>
      <c r="AA89" s="329">
        <v>0</v>
      </c>
      <c r="AB89" s="328" t="s">
        <v>874</v>
      </c>
      <c r="AC89" s="61"/>
      <c r="AD89" s="61"/>
      <c r="AE89" s="61"/>
      <c r="AF89" s="592">
        <v>178</v>
      </c>
      <c r="AG89" s="602">
        <v>1.95</v>
      </c>
      <c r="AH89" s="603">
        <v>25</v>
      </c>
      <c r="AI89" s="603">
        <v>0</v>
      </c>
      <c r="AJ89" s="602">
        <v>12.8</v>
      </c>
      <c r="AK89" s="604">
        <v>38</v>
      </c>
      <c r="AL89" s="604"/>
      <c r="AM89" s="605">
        <v>4296</v>
      </c>
      <c r="AN89" s="214">
        <v>8.3654396361887002</v>
      </c>
      <c r="AO89" s="212">
        <v>168</v>
      </c>
      <c r="AP89" s="212">
        <v>68</v>
      </c>
      <c r="AQ89" s="212">
        <v>82</v>
      </c>
      <c r="AR89" s="212">
        <v>92</v>
      </c>
      <c r="AS89" s="215">
        <v>2.08</v>
      </c>
      <c r="AT89" s="212">
        <v>30</v>
      </c>
      <c r="AU89" s="556">
        <v>42108</v>
      </c>
      <c r="AV89" s="557">
        <v>42107</v>
      </c>
      <c r="AW89" s="211">
        <v>1.95</v>
      </c>
      <c r="AX89" s="211">
        <v>117</v>
      </c>
      <c r="AY89" s="211"/>
      <c r="AZ89" s="602">
        <v>143</v>
      </c>
      <c r="BA89" s="558">
        <v>42108</v>
      </c>
      <c r="BB89" s="65">
        <v>58.71</v>
      </c>
      <c r="BC89" s="217">
        <v>1364</v>
      </c>
      <c r="BD89" s="66">
        <v>58.71</v>
      </c>
      <c r="BE89" s="218">
        <v>332.88608919132344</v>
      </c>
      <c r="BF89" s="66">
        <v>147.5</v>
      </c>
      <c r="BG89" s="68">
        <v>1.7687120803776637</v>
      </c>
      <c r="BH89" s="219">
        <v>1.7687120803776637</v>
      </c>
      <c r="BI89" s="219">
        <v>2.5222956470230673</v>
      </c>
      <c r="BJ89" s="219">
        <v>2.1687920203141817</v>
      </c>
      <c r="BK89" s="66">
        <v>2.35</v>
      </c>
      <c r="BL89" s="66">
        <v>1.79</v>
      </c>
      <c r="BM89" s="66">
        <v>36</v>
      </c>
      <c r="BN89" s="66">
        <v>0.72</v>
      </c>
      <c r="BO89" s="571">
        <v>3643</v>
      </c>
      <c r="BP89" s="66">
        <v>82</v>
      </c>
      <c r="BQ89" s="66">
        <v>29</v>
      </c>
      <c r="BR89" s="66">
        <v>224</v>
      </c>
      <c r="BS89" s="66">
        <v>34</v>
      </c>
      <c r="BT89" s="69">
        <v>42075</v>
      </c>
      <c r="BU89" s="61" t="s">
        <v>875</v>
      </c>
      <c r="BV89" s="61">
        <v>0</v>
      </c>
      <c r="BW89" s="61"/>
      <c r="BX89" s="61"/>
      <c r="BY89" s="61">
        <v>1</v>
      </c>
      <c r="BZ89" s="61" t="s">
        <v>876</v>
      </c>
      <c r="CA89" s="61">
        <v>1</v>
      </c>
      <c r="CB89" s="61" t="s">
        <v>877</v>
      </c>
      <c r="CC89" s="208">
        <v>0</v>
      </c>
      <c r="CD89" s="220">
        <v>0</v>
      </c>
      <c r="CE89" s="220">
        <v>1</v>
      </c>
      <c r="CF89" s="220">
        <v>0</v>
      </c>
      <c r="CG89" s="220">
        <v>1</v>
      </c>
      <c r="CH89" s="220">
        <v>0</v>
      </c>
      <c r="CI89" s="220"/>
      <c r="CJ89" s="114">
        <v>1</v>
      </c>
      <c r="CK89" s="114">
        <v>0</v>
      </c>
      <c r="CL89" s="114">
        <v>0</v>
      </c>
      <c r="CM89" s="114">
        <v>1</v>
      </c>
      <c r="CN89" s="114">
        <v>0</v>
      </c>
      <c r="CO89" s="114">
        <v>1</v>
      </c>
      <c r="CP89" s="326">
        <v>1</v>
      </c>
      <c r="CQ89" s="326">
        <v>0</v>
      </c>
      <c r="CR89" s="326">
        <v>0</v>
      </c>
      <c r="CS89" s="326">
        <v>0</v>
      </c>
      <c r="CT89" s="326">
        <v>1</v>
      </c>
      <c r="CU89" s="326"/>
      <c r="CV89" s="299"/>
      <c r="CW89" s="299"/>
      <c r="CX89" s="299"/>
      <c r="CY89" s="299"/>
      <c r="DE89" s="61">
        <v>1</v>
      </c>
      <c r="DF89" s="90">
        <v>1</v>
      </c>
      <c r="DG89" s="69">
        <v>42088</v>
      </c>
      <c r="DH89" s="61">
        <v>1</v>
      </c>
      <c r="DI89" s="61" t="s">
        <v>878</v>
      </c>
      <c r="DJ89" s="90">
        <v>1</v>
      </c>
      <c r="DK89" s="90">
        <v>0</v>
      </c>
      <c r="DL89" s="90"/>
      <c r="DM89" s="61" t="s">
        <v>253</v>
      </c>
      <c r="DN89" s="61">
        <v>0</v>
      </c>
      <c r="DO89" s="208">
        <v>1</v>
      </c>
      <c r="DP89" s="208">
        <v>1</v>
      </c>
      <c r="DQ89" s="208">
        <v>0</v>
      </c>
      <c r="DR89" s="208">
        <v>2</v>
      </c>
      <c r="DS89" s="212">
        <v>1</v>
      </c>
      <c r="DT89" s="208">
        <v>2</v>
      </c>
      <c r="DU89" s="208">
        <v>0</v>
      </c>
      <c r="DV89" s="208">
        <v>0</v>
      </c>
      <c r="DW89" s="208">
        <v>0</v>
      </c>
      <c r="DX89" s="208">
        <v>0</v>
      </c>
      <c r="DY89" s="206">
        <v>1</v>
      </c>
      <c r="EB89" s="223">
        <v>1</v>
      </c>
      <c r="EC89" s="223"/>
      <c r="ED89" s="223"/>
      <c r="EE89" s="223"/>
      <c r="EG89" s="266">
        <v>42108</v>
      </c>
      <c r="EH89" s="133">
        <v>1.28</v>
      </c>
      <c r="EI89" s="225">
        <v>71</v>
      </c>
      <c r="EJ89" s="225">
        <v>69</v>
      </c>
      <c r="EK89" s="225">
        <v>80</v>
      </c>
      <c r="EL89" s="225">
        <v>84</v>
      </c>
      <c r="EM89" s="225">
        <v>67</v>
      </c>
      <c r="EN89" s="133" t="s">
        <v>482</v>
      </c>
      <c r="EO89" s="222">
        <v>89</v>
      </c>
      <c r="EP89" s="135">
        <v>42108</v>
      </c>
      <c r="EQ89" s="133" t="s">
        <v>383</v>
      </c>
      <c r="ER89" s="61">
        <v>150</v>
      </c>
      <c r="ES89" s="61">
        <v>75</v>
      </c>
      <c r="ET89" s="61">
        <v>55</v>
      </c>
      <c r="EU89" s="61">
        <v>0</v>
      </c>
      <c r="EV89" s="61"/>
      <c r="EW89" s="133">
        <v>11</v>
      </c>
      <c r="EX89" s="61">
        <v>10</v>
      </c>
      <c r="EY89" s="61">
        <v>46</v>
      </c>
      <c r="EZ89" s="61">
        <v>27</v>
      </c>
      <c r="FA89" s="61">
        <v>17</v>
      </c>
      <c r="FB89" s="61">
        <v>18</v>
      </c>
      <c r="FC89" s="61">
        <v>40</v>
      </c>
      <c r="FD89" s="61">
        <v>17</v>
      </c>
      <c r="FE89" s="61">
        <v>25</v>
      </c>
      <c r="FF89" s="61">
        <v>80</v>
      </c>
      <c r="FG89" s="61">
        <v>370</v>
      </c>
      <c r="FH89" s="91">
        <v>80</v>
      </c>
      <c r="FI89" s="91">
        <v>370</v>
      </c>
      <c r="FJ89" s="227">
        <v>69.75</v>
      </c>
      <c r="FK89" s="227">
        <v>35.38127777685348</v>
      </c>
      <c r="FL89" s="228">
        <v>105.75</v>
      </c>
      <c r="FM89" s="228">
        <v>41.05</v>
      </c>
      <c r="FN89" s="228">
        <v>53.64258243587463</v>
      </c>
      <c r="FO89" s="228">
        <v>20.822959895911616</v>
      </c>
      <c r="FP89" s="228">
        <v>61.182033096926716</v>
      </c>
      <c r="FQ89" s="228"/>
      <c r="FR89" s="193">
        <v>0</v>
      </c>
      <c r="FS89" s="230">
        <v>103</v>
      </c>
      <c r="FT89" s="230">
        <v>54.9</v>
      </c>
      <c r="FU89" s="230">
        <v>150</v>
      </c>
      <c r="FV89" s="229">
        <v>3.8</v>
      </c>
      <c r="FW89" s="229">
        <v>4.5999999999999996</v>
      </c>
      <c r="FX89" s="229">
        <v>27.10526315789474</v>
      </c>
      <c r="FY89" s="229">
        <v>1.8761384335154827</v>
      </c>
      <c r="FZ89" s="133">
        <v>34.799999999999997</v>
      </c>
      <c r="GA89" s="129">
        <v>22</v>
      </c>
      <c r="GB89" s="238">
        <v>6.8</v>
      </c>
      <c r="GC89" s="238">
        <v>3.3</v>
      </c>
      <c r="GD89" s="238">
        <v>130.30000000000001</v>
      </c>
      <c r="GE89" s="238">
        <v>85.2</v>
      </c>
      <c r="GF89" s="238">
        <v>34.200000000000003</v>
      </c>
      <c r="GG89" s="133">
        <v>1</v>
      </c>
      <c r="GH89" s="133">
        <v>1</v>
      </c>
      <c r="GI89" s="133">
        <v>1</v>
      </c>
      <c r="GJ89" s="133">
        <v>0</v>
      </c>
      <c r="GK89" s="231">
        <v>43</v>
      </c>
      <c r="GL89" s="133">
        <v>1</v>
      </c>
      <c r="GM89" s="133">
        <v>0</v>
      </c>
      <c r="GN89" s="133">
        <v>0</v>
      </c>
      <c r="GO89" s="133">
        <v>0</v>
      </c>
      <c r="GP89" s="61">
        <v>38.4</v>
      </c>
      <c r="GQ89" s="106">
        <v>19.478724969622558</v>
      </c>
      <c r="GR89" s="111">
        <v>0.42063492063492064</v>
      </c>
      <c r="GS89" s="61">
        <v>0</v>
      </c>
      <c r="GT89" s="111">
        <v>0.61764705882352944</v>
      </c>
      <c r="GU89" s="62">
        <v>1</v>
      </c>
      <c r="GV89" s="106">
        <v>7.8</v>
      </c>
      <c r="GW89" s="61">
        <v>1</v>
      </c>
      <c r="GX89" s="106">
        <v>17</v>
      </c>
      <c r="GY89" s="61">
        <v>0</v>
      </c>
      <c r="GZ89" s="745">
        <v>58</v>
      </c>
      <c r="HA89" s="133">
        <v>18</v>
      </c>
      <c r="HB89" s="133">
        <v>0.53</v>
      </c>
      <c r="HC89" s="144">
        <v>1</v>
      </c>
      <c r="HD89" s="236">
        <v>120</v>
      </c>
      <c r="HE89" s="236">
        <v>126</v>
      </c>
      <c r="HF89" s="270">
        <v>63.914566306574024</v>
      </c>
      <c r="HG89" s="273">
        <v>147.543837</v>
      </c>
      <c r="HH89" s="270">
        <v>74.842859944943243</v>
      </c>
      <c r="HI89" s="273">
        <v>64.661454000000006</v>
      </c>
      <c r="HJ89" s="270">
        <v>32.80006975525783</v>
      </c>
      <c r="HK89" s="273">
        <v>82.882383000000004</v>
      </c>
      <c r="HL89" s="270">
        <v>42.042790189685427</v>
      </c>
      <c r="HM89" s="236">
        <v>56.174751000000001</v>
      </c>
      <c r="HN89" s="270">
        <v>4.5585310000000003</v>
      </c>
      <c r="HO89" s="270">
        <v>2.1706970000000001</v>
      </c>
      <c r="HP89" s="273">
        <v>156.814179</v>
      </c>
      <c r="HQ89" s="270">
        <v>79.545319377035455</v>
      </c>
      <c r="HR89" s="273">
        <v>72.741523000000001</v>
      </c>
      <c r="HS89" s="270">
        <v>36.8987531351165</v>
      </c>
      <c r="HT89" s="273">
        <v>84.072655999999995</v>
      </c>
      <c r="HU89" s="270">
        <v>42.646566241918954</v>
      </c>
      <c r="HV89" s="273">
        <v>53.612917000000003</v>
      </c>
      <c r="HW89" s="144">
        <v>0</v>
      </c>
      <c r="HX89" s="237">
        <v>0.85398348424407589</v>
      </c>
      <c r="HY89" s="238">
        <v>23.6</v>
      </c>
      <c r="HZ89" s="237">
        <v>5.7</v>
      </c>
      <c r="IA89" s="237">
        <v>27.8</v>
      </c>
      <c r="IB89" s="237">
        <v>6.3</v>
      </c>
      <c r="IC89" s="237">
        <v>21.5</v>
      </c>
      <c r="ID89" s="237">
        <v>6.1</v>
      </c>
      <c r="IE89" s="237">
        <v>96.37853567251463</v>
      </c>
      <c r="IF89" s="237">
        <v>48.888827847392427</v>
      </c>
      <c r="IG89" s="133"/>
      <c r="IH89" s="161">
        <v>0.38</v>
      </c>
      <c r="II89" s="61">
        <v>1171</v>
      </c>
      <c r="IJ89" s="61">
        <v>1014</v>
      </c>
      <c r="IK89" s="61">
        <v>892</v>
      </c>
      <c r="IL89" s="61">
        <v>1071</v>
      </c>
      <c r="IM89" s="61">
        <v>1182</v>
      </c>
      <c r="IN89" s="61">
        <v>1221</v>
      </c>
      <c r="IO89" s="61"/>
      <c r="IP89" s="106">
        <v>1091.8333333333333</v>
      </c>
      <c r="IQ89" s="61">
        <v>1862</v>
      </c>
      <c r="IR89" s="61">
        <v>290</v>
      </c>
      <c r="IS89" s="239"/>
      <c r="IT89" s="61">
        <v>236</v>
      </c>
      <c r="IU89" s="61">
        <v>283</v>
      </c>
      <c r="IV89" s="61">
        <v>299</v>
      </c>
      <c r="IW89" s="61">
        <v>319</v>
      </c>
      <c r="IX89" s="61"/>
      <c r="IY89" s="106">
        <v>285.39999999999998</v>
      </c>
      <c r="IZ89" s="61">
        <v>161</v>
      </c>
      <c r="JA89" s="240">
        <v>28.27815570464287</v>
      </c>
      <c r="JB89" s="241">
        <v>0</v>
      </c>
      <c r="JC89" s="90">
        <v>1</v>
      </c>
      <c r="JD89" s="70">
        <v>1</v>
      </c>
      <c r="JE89" s="70">
        <v>0</v>
      </c>
      <c r="JF89" s="70"/>
      <c r="JG89" s="90">
        <v>0</v>
      </c>
      <c r="JH89" s="90">
        <v>2</v>
      </c>
      <c r="JI89" s="90">
        <v>0</v>
      </c>
      <c r="JJ89" s="90"/>
      <c r="JK89" s="61" t="s">
        <v>253</v>
      </c>
      <c r="JL89" s="283"/>
      <c r="JM89" s="243">
        <v>89</v>
      </c>
      <c r="JN89" s="244">
        <v>42108</v>
      </c>
      <c r="JO89" s="69">
        <v>43424</v>
      </c>
      <c r="JP89" s="201">
        <v>0</v>
      </c>
      <c r="JQ89" s="69">
        <v>43424</v>
      </c>
      <c r="JR89" s="245">
        <v>43</v>
      </c>
      <c r="JS89" s="243">
        <v>1</v>
      </c>
      <c r="JT89" s="69">
        <v>42473</v>
      </c>
      <c r="JU89" s="245">
        <v>11</v>
      </c>
      <c r="JV89" s="243">
        <v>1</v>
      </c>
      <c r="JW89" s="246">
        <v>42473</v>
      </c>
      <c r="JX89" s="245">
        <v>11</v>
      </c>
      <c r="JY89" s="245">
        <v>43</v>
      </c>
      <c r="JZ89" s="245">
        <v>1316</v>
      </c>
      <c r="KA89" s="247"/>
      <c r="KB89" s="245"/>
      <c r="KC89" s="248"/>
      <c r="KD89" s="63">
        <v>0</v>
      </c>
      <c r="KE89" s="263">
        <v>1</v>
      </c>
      <c r="KF89" s="263" t="s">
        <v>390</v>
      </c>
      <c r="KG89" s="250">
        <v>107.87</v>
      </c>
      <c r="KH89" s="250">
        <v>48.13</v>
      </c>
      <c r="KI89" s="250">
        <v>55.7</v>
      </c>
      <c r="KJ89" s="251">
        <v>-16.899999999999999</v>
      </c>
      <c r="KK89" s="250">
        <v>-13.16</v>
      </c>
      <c r="KL89" s="250">
        <v>58.7</v>
      </c>
      <c r="KM89" s="250">
        <v>36.700000000000003</v>
      </c>
      <c r="KN89" s="250">
        <v>4.2</v>
      </c>
      <c r="KO89" s="250"/>
      <c r="KP89" s="250">
        <v>0</v>
      </c>
      <c r="KQ89" s="92"/>
      <c r="KR89" s="93">
        <v>0.42063492063492064</v>
      </c>
      <c r="KS89" s="264">
        <v>55</v>
      </c>
      <c r="KT89" s="265">
        <v>36.97</v>
      </c>
      <c r="KU89" s="264">
        <v>-19.350000000000001</v>
      </c>
      <c r="KV89" s="265">
        <v>-24.5</v>
      </c>
      <c r="KW89" s="265">
        <v>-21.6</v>
      </c>
      <c r="KX89" s="265">
        <v>441</v>
      </c>
      <c r="KY89" s="265">
        <v>-16.100000000000001</v>
      </c>
      <c r="KZ89" s="265">
        <v>-13.3</v>
      </c>
      <c r="LA89" s="265">
        <v>381</v>
      </c>
      <c r="LB89" s="265">
        <v>-20.100000000000001</v>
      </c>
      <c r="LC89" s="265">
        <v>-17.5</v>
      </c>
      <c r="LD89" s="265">
        <v>421</v>
      </c>
      <c r="LE89" s="118">
        <v>42108</v>
      </c>
      <c r="LF89" s="454">
        <v>0</v>
      </c>
      <c r="LG89" s="454"/>
      <c r="LH89" s="455">
        <v>55</v>
      </c>
      <c r="LI89" s="455">
        <v>35</v>
      </c>
      <c r="LJ89" s="455">
        <v>-14.25</v>
      </c>
      <c r="LK89" s="455">
        <v>-18.7</v>
      </c>
      <c r="LL89" s="455">
        <v>-17.8</v>
      </c>
      <c r="LM89" s="455">
        <v>421</v>
      </c>
      <c r="LN89" s="455">
        <v>-10.3</v>
      </c>
      <c r="LO89" s="455">
        <v>-8.1999999999999993</v>
      </c>
      <c r="LP89" s="455">
        <v>401</v>
      </c>
      <c r="LQ89" s="455">
        <v>-14.4</v>
      </c>
      <c r="LR89" s="455">
        <v>-13</v>
      </c>
      <c r="LS89" s="455">
        <v>401</v>
      </c>
      <c r="LT89" s="500">
        <v>30.05</v>
      </c>
      <c r="LU89" s="693">
        <v>-14.73</v>
      </c>
      <c r="LV89" s="500">
        <v>0</v>
      </c>
      <c r="LW89" s="500">
        <v>0</v>
      </c>
      <c r="LX89" s="500">
        <v>-13.5</v>
      </c>
      <c r="LY89" s="500">
        <v>2</v>
      </c>
      <c r="LZ89" s="690">
        <v>43</v>
      </c>
      <c r="MA89" s="455">
        <v>43</v>
      </c>
      <c r="MC89" s="253"/>
      <c r="MD89" s="274"/>
      <c r="ME89" s="581">
        <v>89</v>
      </c>
      <c r="MF89" s="135">
        <v>42107</v>
      </c>
      <c r="MI89" s="584">
        <v>90.061999999999998</v>
      </c>
      <c r="MQ89" s="135">
        <v>42107</v>
      </c>
      <c r="MR89" s="238">
        <v>7.2</v>
      </c>
      <c r="MS89" s="585"/>
      <c r="MT89" s="133">
        <v>1</v>
      </c>
      <c r="MU89" s="133">
        <v>1</v>
      </c>
      <c r="MV89" s="133">
        <v>0</v>
      </c>
      <c r="MW89" s="133">
        <v>0</v>
      </c>
      <c r="MX89" s="133">
        <v>0</v>
      </c>
      <c r="MY89" s="238">
        <v>1</v>
      </c>
      <c r="MZ89" s="238">
        <v>4296</v>
      </c>
      <c r="NA89" s="585"/>
      <c r="NB89" s="238">
        <v>6</v>
      </c>
      <c r="ND89" s="876">
        <v>89</v>
      </c>
      <c r="NE89" s="877">
        <v>8.3827537012000395</v>
      </c>
      <c r="NF89" s="877">
        <v>9.2006289172087197</v>
      </c>
      <c r="NG89" s="877">
        <v>5.5310694927259503</v>
      </c>
      <c r="NH89" s="877">
        <v>1.62760683812965</v>
      </c>
      <c r="NI89" s="877">
        <v>8.4352535379293503</v>
      </c>
      <c r="NJ89" s="877">
        <v>4.7158933705476098</v>
      </c>
      <c r="NK89" s="877">
        <v>9.1955690649364694</v>
      </c>
      <c r="NL89" s="877">
        <v>8.5604856944627308</v>
      </c>
      <c r="NM89" s="877">
        <v>6.0656584709319903</v>
      </c>
      <c r="NN89" s="877">
        <v>2.0285691521967699</v>
      </c>
      <c r="NO89" s="877">
        <v>5.4860707437356702</v>
      </c>
      <c r="NP89" s="877">
        <v>5.7750505414831697</v>
      </c>
      <c r="NQ89" s="877">
        <v>7.4075227099127998</v>
      </c>
      <c r="NR89" s="877">
        <v>4.7114949066500902</v>
      </c>
      <c r="NS89" s="877">
        <v>6.0533285934497902</v>
      </c>
      <c r="NT89" s="877">
        <v>7.3703386770397703</v>
      </c>
      <c r="NU89" s="877">
        <v>6.5623950822859598</v>
      </c>
      <c r="NV89" s="877">
        <v>7.2211037253678798</v>
      </c>
      <c r="NW89" s="877">
        <v>6.0232553523002998</v>
      </c>
      <c r="NX89" s="877">
        <v>5.7758406985312503</v>
      </c>
      <c r="NY89" s="877">
        <v>7.1231902404571601</v>
      </c>
      <c r="NZ89" s="877">
        <v>5.9411063109464299</v>
      </c>
      <c r="OA89" s="877">
        <v>10.7646559995072</v>
      </c>
      <c r="OB89" s="877">
        <v>2.43829285157915</v>
      </c>
      <c r="OC89" s="877">
        <v>7.0552824355011898</v>
      </c>
      <c r="OD89" s="877">
        <v>7.2042776849050298</v>
      </c>
      <c r="OE89" s="877">
        <v>5.1026581313637402</v>
      </c>
      <c r="OF89" s="877">
        <v>10.469122842050901</v>
      </c>
      <c r="OG89" s="877">
        <v>3.2187811677840701</v>
      </c>
      <c r="OH89" s="877">
        <v>8.3230097106128103</v>
      </c>
      <c r="OI89" s="877">
        <v>4.5825560030140604</v>
      </c>
      <c r="OJ89" s="877">
        <v>2.1461131314380801</v>
      </c>
      <c r="OK89" s="877">
        <v>1.1141761245547599</v>
      </c>
      <c r="OL89" s="877">
        <v>8.3263631479281006</v>
      </c>
    </row>
    <row r="90" spans="1:402" s="221" customFormat="1" x14ac:dyDescent="0.25">
      <c r="A90" s="221">
        <v>89</v>
      </c>
      <c r="B90" s="274">
        <v>0</v>
      </c>
      <c r="C90" s="221">
        <v>1</v>
      </c>
      <c r="D90" s="206">
        <v>2</v>
      </c>
      <c r="E90" s="267">
        <v>90</v>
      </c>
      <c r="F90" s="880">
        <v>90</v>
      </c>
      <c r="G90" s="883"/>
      <c r="H90" s="641" t="s">
        <v>879</v>
      </c>
      <c r="I90" s="644" t="s">
        <v>880</v>
      </c>
      <c r="J90" s="284">
        <v>17728</v>
      </c>
      <c r="K90" s="256">
        <v>66</v>
      </c>
      <c r="L90" s="342">
        <v>73</v>
      </c>
      <c r="M90" s="342">
        <v>172</v>
      </c>
      <c r="N90" s="342">
        <v>24.675500270416443</v>
      </c>
      <c r="O90" s="210">
        <v>1.8579612978987967</v>
      </c>
      <c r="P90" s="208">
        <v>0</v>
      </c>
      <c r="Q90" s="61">
        <v>120</v>
      </c>
      <c r="R90" s="61">
        <v>80</v>
      </c>
      <c r="S90" s="61">
        <v>0</v>
      </c>
      <c r="T90" s="62">
        <v>2</v>
      </c>
      <c r="U90" s="331">
        <v>0</v>
      </c>
      <c r="V90" s="331"/>
      <c r="W90" s="114">
        <v>1</v>
      </c>
      <c r="X90" s="335">
        <v>0</v>
      </c>
      <c r="Y90" s="114">
        <v>0</v>
      </c>
      <c r="Z90" s="114">
        <v>0</v>
      </c>
      <c r="AA90" s="329">
        <v>0</v>
      </c>
      <c r="AB90" s="328">
        <v>0</v>
      </c>
      <c r="AC90" s="61"/>
      <c r="AD90" s="61"/>
      <c r="AE90" s="61"/>
      <c r="AF90" s="592">
        <v>91</v>
      </c>
      <c r="AG90" s="602">
        <v>1.5</v>
      </c>
      <c r="AH90" s="603">
        <v>47</v>
      </c>
      <c r="AI90" s="603">
        <v>0</v>
      </c>
      <c r="AJ90" s="602">
        <v>7.3</v>
      </c>
      <c r="AK90" s="603">
        <v>23</v>
      </c>
      <c r="AL90" s="603"/>
      <c r="AM90" s="605">
        <v>828</v>
      </c>
      <c r="AN90" s="214">
        <v>6.7190131543852596</v>
      </c>
      <c r="AO90" s="212">
        <v>185</v>
      </c>
      <c r="AP90" s="212">
        <v>75</v>
      </c>
      <c r="AQ90" s="212">
        <v>62</v>
      </c>
      <c r="AR90" s="212">
        <v>240</v>
      </c>
      <c r="AS90" s="215">
        <v>2.06</v>
      </c>
      <c r="AT90" s="212">
        <v>1044</v>
      </c>
      <c r="AU90" s="556">
        <v>42198</v>
      </c>
      <c r="AV90" s="557">
        <v>42198</v>
      </c>
      <c r="AW90" s="211">
        <v>1.5</v>
      </c>
      <c r="AX90" s="211">
        <v>81</v>
      </c>
      <c r="AY90" s="211">
        <v>8.8000000000000007</v>
      </c>
      <c r="AZ90" s="602">
        <v>136</v>
      </c>
      <c r="BA90" s="558">
        <v>42198</v>
      </c>
      <c r="BB90" s="65">
        <v>62.19</v>
      </c>
      <c r="BC90" s="217">
        <v>5195</v>
      </c>
      <c r="BD90" s="66">
        <v>62.19</v>
      </c>
      <c r="BE90" s="218">
        <v>134.2035556657639</v>
      </c>
      <c r="BF90" s="66">
        <v>104.6</v>
      </c>
      <c r="BG90" s="68">
        <v>1.7937205568135233</v>
      </c>
      <c r="BH90" s="219">
        <v>1.7937205568135233</v>
      </c>
      <c r="BI90" s="219">
        <v>2.1277640224318111</v>
      </c>
      <c r="BJ90" s="219">
        <v>2.0195316845312554</v>
      </c>
      <c r="BK90" s="66">
        <v>2.2400000000000002</v>
      </c>
      <c r="BL90" s="66">
        <v>1.46</v>
      </c>
      <c r="BM90" s="66">
        <v>15</v>
      </c>
      <c r="BN90" s="66">
        <v>1.55</v>
      </c>
      <c r="BO90" s="571">
        <v>311.89999999999998</v>
      </c>
      <c r="BP90" s="66">
        <v>73</v>
      </c>
      <c r="BQ90" s="66">
        <v>1053</v>
      </c>
      <c r="BR90" s="66">
        <v>16</v>
      </c>
      <c r="BS90" s="66">
        <v>15</v>
      </c>
      <c r="BT90" s="69">
        <v>42180</v>
      </c>
      <c r="BU90" s="61" t="s">
        <v>881</v>
      </c>
      <c r="BV90" s="61">
        <v>0</v>
      </c>
      <c r="BW90" s="61"/>
      <c r="BX90" s="61"/>
      <c r="BY90" s="61">
        <v>0</v>
      </c>
      <c r="BZ90" s="61"/>
      <c r="CA90" s="61"/>
      <c r="CB90" s="61"/>
      <c r="CC90" s="208">
        <v>0</v>
      </c>
      <c r="CD90" s="220">
        <v>0</v>
      </c>
      <c r="CE90" s="220">
        <v>0</v>
      </c>
      <c r="CF90" s="220">
        <v>0</v>
      </c>
      <c r="CG90" s="220">
        <v>0</v>
      </c>
      <c r="CH90" s="220">
        <v>1</v>
      </c>
      <c r="CI90" s="220">
        <v>0</v>
      </c>
      <c r="CJ90" s="114">
        <v>1</v>
      </c>
      <c r="CK90" s="114">
        <v>1</v>
      </c>
      <c r="CL90" s="114">
        <v>0</v>
      </c>
      <c r="CM90" s="114">
        <v>1</v>
      </c>
      <c r="CN90" s="114">
        <v>1</v>
      </c>
      <c r="CO90" s="114">
        <v>1</v>
      </c>
      <c r="CP90" s="326">
        <v>0</v>
      </c>
      <c r="CQ90" s="326">
        <v>0</v>
      </c>
      <c r="CR90" s="326">
        <v>0</v>
      </c>
      <c r="CS90" s="326">
        <v>0</v>
      </c>
      <c r="CT90" s="326">
        <v>0</v>
      </c>
      <c r="CU90" s="326"/>
      <c r="CV90" s="299"/>
      <c r="CW90" s="299"/>
      <c r="CX90" s="299"/>
      <c r="CY90" s="299"/>
      <c r="DE90" s="61">
        <v>0</v>
      </c>
      <c r="DF90" s="90">
        <v>0</v>
      </c>
      <c r="DG90" s="61"/>
      <c r="DH90" s="61"/>
      <c r="DI90" s="61"/>
      <c r="DJ90" s="90">
        <v>1</v>
      </c>
      <c r="DK90" s="90">
        <v>0</v>
      </c>
      <c r="DL90" s="90"/>
      <c r="DM90" s="61"/>
      <c r="DN90" s="254">
        <v>0</v>
      </c>
      <c r="DO90" s="208">
        <v>0</v>
      </c>
      <c r="DP90" s="208">
        <v>0</v>
      </c>
      <c r="DQ90" s="208">
        <v>0</v>
      </c>
      <c r="DR90" s="208">
        <v>1</v>
      </c>
      <c r="DS90" s="212">
        <v>1</v>
      </c>
      <c r="DT90" s="208">
        <v>1</v>
      </c>
      <c r="DU90" s="208">
        <v>0</v>
      </c>
      <c r="DV90" s="208">
        <v>0</v>
      </c>
      <c r="DW90" s="208">
        <v>0</v>
      </c>
      <c r="DX90" s="208">
        <v>0</v>
      </c>
      <c r="DY90" s="206">
        <v>0</v>
      </c>
      <c r="EB90" s="223">
        <v>1</v>
      </c>
      <c r="EC90" s="223">
        <v>2</v>
      </c>
      <c r="ED90" s="223">
        <v>44</v>
      </c>
      <c r="EE90" s="223"/>
      <c r="EG90" s="254" t="s">
        <v>381</v>
      </c>
      <c r="EH90" s="133" t="s">
        <v>381</v>
      </c>
      <c r="EI90" s="225" t="s">
        <v>381</v>
      </c>
      <c r="EJ90" s="225" t="s">
        <v>381</v>
      </c>
      <c r="EK90" s="225" t="s">
        <v>381</v>
      </c>
      <c r="EL90" s="225" t="s">
        <v>381</v>
      </c>
      <c r="EM90" s="225"/>
      <c r="EN90" s="133" t="s">
        <v>381</v>
      </c>
      <c r="EO90" s="259">
        <v>90</v>
      </c>
      <c r="EP90" s="135">
        <v>42198</v>
      </c>
      <c r="EQ90" s="133" t="s">
        <v>383</v>
      </c>
      <c r="ER90" s="61">
        <v>120</v>
      </c>
      <c r="ES90" s="61">
        <v>80</v>
      </c>
      <c r="ET90" s="61">
        <v>72</v>
      </c>
      <c r="EU90" s="61">
        <v>0</v>
      </c>
      <c r="EV90" s="61"/>
      <c r="EW90" s="61">
        <v>10</v>
      </c>
      <c r="EX90" s="61">
        <v>9</v>
      </c>
      <c r="EY90" s="61">
        <v>52</v>
      </c>
      <c r="EZ90" s="61">
        <v>37</v>
      </c>
      <c r="FA90" s="61">
        <v>14</v>
      </c>
      <c r="FB90" s="61">
        <v>14</v>
      </c>
      <c r="FC90" s="61">
        <v>44</v>
      </c>
      <c r="FD90" s="61">
        <v>23</v>
      </c>
      <c r="FE90" s="61">
        <v>32</v>
      </c>
      <c r="FF90" s="61">
        <v>120</v>
      </c>
      <c r="FG90" s="61">
        <v>330</v>
      </c>
      <c r="FH90" s="91">
        <v>120</v>
      </c>
      <c r="FI90" s="91">
        <v>330</v>
      </c>
      <c r="FJ90" s="227">
        <v>51.6</v>
      </c>
      <c r="FK90" s="227">
        <v>27.772376129877092</v>
      </c>
      <c r="FL90" s="228">
        <v>192.65</v>
      </c>
      <c r="FM90" s="228">
        <v>63.5</v>
      </c>
      <c r="FN90" s="228">
        <v>103.68891979497717</v>
      </c>
      <c r="FO90" s="228">
        <v>34.177245818744098</v>
      </c>
      <c r="FP90" s="228">
        <v>67.038671165325724</v>
      </c>
      <c r="FQ90" s="228"/>
      <c r="FR90" s="193">
        <v>0</v>
      </c>
      <c r="FS90" s="230">
        <v>64.400000000000006</v>
      </c>
      <c r="FT90" s="230">
        <v>54</v>
      </c>
      <c r="FU90" s="230">
        <v>160</v>
      </c>
      <c r="FV90" s="229">
        <v>7</v>
      </c>
      <c r="FW90" s="229">
        <v>10.4</v>
      </c>
      <c r="FX90" s="229">
        <v>9.2000000000000011</v>
      </c>
      <c r="FY90" s="229">
        <v>1.1925925925925926</v>
      </c>
      <c r="FZ90" s="133">
        <v>56.4</v>
      </c>
      <c r="GA90" s="129">
        <v>19.2</v>
      </c>
      <c r="GB90" s="238">
        <v>6.9</v>
      </c>
      <c r="GC90" s="238">
        <v>3.8</v>
      </c>
      <c r="GD90" s="238">
        <v>131</v>
      </c>
      <c r="GE90" s="338">
        <v>91.3</v>
      </c>
      <c r="GF90" s="338">
        <v>28.7</v>
      </c>
      <c r="GG90" s="133">
        <v>0</v>
      </c>
      <c r="GH90" s="133">
        <v>1</v>
      </c>
      <c r="GI90" s="133">
        <v>1</v>
      </c>
      <c r="GJ90" s="133">
        <v>1</v>
      </c>
      <c r="GK90" s="231">
        <v>30</v>
      </c>
      <c r="GL90" s="133">
        <v>0</v>
      </c>
      <c r="GM90" s="133">
        <v>0</v>
      </c>
      <c r="GN90" s="133">
        <v>0</v>
      </c>
      <c r="GO90" s="133">
        <v>0</v>
      </c>
      <c r="GP90" s="61">
        <v>46.15</v>
      </c>
      <c r="GQ90" s="106">
        <v>24.839053457244724</v>
      </c>
      <c r="GR90" s="111">
        <v>0.36042402826855119</v>
      </c>
      <c r="GS90" s="61">
        <v>0</v>
      </c>
      <c r="GT90" s="111">
        <v>0.62068965517241381</v>
      </c>
      <c r="GU90" s="62">
        <v>1</v>
      </c>
      <c r="GV90" s="106">
        <v>17</v>
      </c>
      <c r="GW90" s="61">
        <v>0</v>
      </c>
      <c r="GX90" s="106">
        <v>25</v>
      </c>
      <c r="GY90" s="61">
        <v>0</v>
      </c>
      <c r="GZ90" s="745">
        <v>40</v>
      </c>
      <c r="HA90" s="133">
        <v>15</v>
      </c>
      <c r="HB90" s="133">
        <v>0.56000000000000005</v>
      </c>
      <c r="HC90" s="144">
        <v>1</v>
      </c>
      <c r="HD90" s="236">
        <v>135.58759599999999</v>
      </c>
      <c r="HE90" s="236">
        <v>142.36697599999999</v>
      </c>
      <c r="HF90" s="144">
        <v>75.705709999999996</v>
      </c>
      <c r="HG90" s="236">
        <v>184.31754699999999</v>
      </c>
      <c r="HH90" s="125">
        <v>98.013536999999999</v>
      </c>
      <c r="HI90" s="236">
        <v>70.064798999999994</v>
      </c>
      <c r="HJ90" s="144">
        <v>37.257975999999999</v>
      </c>
      <c r="HK90" s="236">
        <v>114.252747</v>
      </c>
      <c r="HL90" s="144">
        <v>60.755560000000003</v>
      </c>
      <c r="HM90" s="236">
        <v>61.986908</v>
      </c>
      <c r="HN90" s="144">
        <v>7.7691869999999996</v>
      </c>
      <c r="HO90" s="144">
        <v>4.1313779999999998</v>
      </c>
      <c r="HP90" s="236">
        <v>174.73147499999999</v>
      </c>
      <c r="HQ90" s="144">
        <v>92.916004000000001</v>
      </c>
      <c r="HR90" s="236">
        <v>64.053578999999999</v>
      </c>
      <c r="HS90" s="144">
        <v>34.061422999999998</v>
      </c>
      <c r="HT90" s="236">
        <v>110.677896</v>
      </c>
      <c r="HU90" s="144">
        <v>58.854581000000003</v>
      </c>
      <c r="HV90" s="236">
        <v>63.341704999999997</v>
      </c>
      <c r="HW90" s="144">
        <v>0</v>
      </c>
      <c r="HX90" s="237">
        <v>0.77240055717538381</v>
      </c>
      <c r="HY90" s="238">
        <v>30</v>
      </c>
      <c r="HZ90" s="237">
        <v>6.5</v>
      </c>
      <c r="IA90" s="237">
        <v>26</v>
      </c>
      <c r="IB90" s="237">
        <v>6.1</v>
      </c>
      <c r="IC90" s="237">
        <v>20.3</v>
      </c>
      <c r="ID90" s="237">
        <v>5</v>
      </c>
      <c r="IE90" s="237">
        <v>100.47999999999999</v>
      </c>
      <c r="IF90" s="237">
        <v>54.080782045156006</v>
      </c>
      <c r="IG90" s="133"/>
      <c r="IH90" s="161">
        <v>0.23</v>
      </c>
      <c r="II90" s="61">
        <v>1270</v>
      </c>
      <c r="IJ90" s="61">
        <v>1044</v>
      </c>
      <c r="IK90" s="61">
        <v>978</v>
      </c>
      <c r="IL90" s="61">
        <v>1174</v>
      </c>
      <c r="IM90" s="61">
        <v>1355</v>
      </c>
      <c r="IN90" s="61">
        <v>1370</v>
      </c>
      <c r="IO90" s="61"/>
      <c r="IP90" s="106">
        <v>1198.5</v>
      </c>
      <c r="IQ90" s="61">
        <v>1934</v>
      </c>
      <c r="IR90" s="61">
        <v>457</v>
      </c>
      <c r="IS90" s="61">
        <v>476</v>
      </c>
      <c r="IT90" s="61">
        <v>450</v>
      </c>
      <c r="IU90" s="61">
        <v>445</v>
      </c>
      <c r="IV90" s="61">
        <v>466</v>
      </c>
      <c r="IW90" s="61">
        <v>433</v>
      </c>
      <c r="IX90" s="61"/>
      <c r="IY90" s="106">
        <v>454.5</v>
      </c>
      <c r="IZ90" s="61">
        <v>244</v>
      </c>
      <c r="JA90" s="240">
        <v>29.366441669235243</v>
      </c>
      <c r="JB90" s="241">
        <v>0</v>
      </c>
      <c r="JC90" s="90">
        <v>1</v>
      </c>
      <c r="JD90" s="261">
        <v>0</v>
      </c>
      <c r="JE90" s="261">
        <v>0</v>
      </c>
      <c r="JF90" s="261"/>
      <c r="JG90" s="90">
        <v>0</v>
      </c>
      <c r="JH90" s="90">
        <v>0</v>
      </c>
      <c r="JI90" s="90"/>
      <c r="JJ90" s="90"/>
      <c r="JK90" s="61"/>
      <c r="JL90" s="283"/>
      <c r="JM90" s="198">
        <v>90</v>
      </c>
      <c r="JN90" s="244">
        <v>42198</v>
      </c>
      <c r="JO90" s="69">
        <v>42281</v>
      </c>
      <c r="JP90" s="201">
        <v>1</v>
      </c>
      <c r="JQ90" s="69">
        <v>42281</v>
      </c>
      <c r="JR90" s="31">
        <v>3</v>
      </c>
      <c r="JS90" s="243">
        <v>1</v>
      </c>
      <c r="JT90" s="69">
        <v>42205</v>
      </c>
      <c r="JU90" s="245">
        <v>0</v>
      </c>
      <c r="JV90" s="243">
        <v>1</v>
      </c>
      <c r="JW90" s="246">
        <v>42205</v>
      </c>
      <c r="JX90" s="245">
        <v>0</v>
      </c>
      <c r="JY90" s="245">
        <v>2.7</v>
      </c>
      <c r="JZ90" s="245">
        <v>83</v>
      </c>
      <c r="KA90" s="247"/>
      <c r="KB90" s="245"/>
      <c r="KC90" s="248"/>
      <c r="KD90" s="63">
        <v>0</v>
      </c>
      <c r="KE90" s="263">
        <v>1</v>
      </c>
      <c r="KF90" s="263" t="s">
        <v>390</v>
      </c>
      <c r="KG90" s="250">
        <v>163.34</v>
      </c>
      <c r="KH90" s="250">
        <v>74.069999999999993</v>
      </c>
      <c r="KI90" s="250">
        <v>55.36</v>
      </c>
      <c r="KJ90" s="251">
        <v>-20.59</v>
      </c>
      <c r="KK90" s="250">
        <v>-15.76</v>
      </c>
      <c r="KL90" s="250">
        <v>59.8</v>
      </c>
      <c r="KM90" s="250">
        <v>32.4</v>
      </c>
      <c r="KN90" s="250">
        <v>5</v>
      </c>
      <c r="KO90" s="250"/>
      <c r="KP90" s="250">
        <v>0</v>
      </c>
      <c r="KQ90" s="92"/>
      <c r="KR90" s="93">
        <v>0.36042402826855119</v>
      </c>
      <c r="KS90" s="264">
        <v>59</v>
      </c>
      <c r="KT90" s="265">
        <v>38.020000000000003</v>
      </c>
      <c r="KU90" s="264">
        <v>-20.73</v>
      </c>
      <c r="KV90" s="265">
        <v>-28.2</v>
      </c>
      <c r="KW90" s="265">
        <v>-26.9</v>
      </c>
      <c r="KX90" s="265">
        <v>316</v>
      </c>
      <c r="KY90" s="265">
        <v>-15.1</v>
      </c>
      <c r="KZ90" s="265">
        <v>-14.5</v>
      </c>
      <c r="LA90" s="265">
        <v>316</v>
      </c>
      <c r="LB90" s="265">
        <v>-21.7</v>
      </c>
      <c r="LC90" s="265">
        <v>-20.7</v>
      </c>
      <c r="LD90" s="265">
        <v>316</v>
      </c>
      <c r="LE90" s="118">
        <v>42198</v>
      </c>
      <c r="LF90" s="454">
        <v>0</v>
      </c>
      <c r="LG90" s="454"/>
      <c r="LH90" s="455">
        <v>59</v>
      </c>
      <c r="LI90" s="455">
        <v>41.14</v>
      </c>
      <c r="LJ90" s="455">
        <v>-22.35</v>
      </c>
      <c r="LK90" s="455">
        <v>-26.5</v>
      </c>
      <c r="LL90" s="455">
        <v>-26.5</v>
      </c>
      <c r="LM90" s="455">
        <v>349</v>
      </c>
      <c r="LN90" s="455">
        <v>-17.7</v>
      </c>
      <c r="LO90" s="455">
        <v>-17.7</v>
      </c>
      <c r="LP90" s="455">
        <v>366</v>
      </c>
      <c r="LQ90" s="455">
        <v>-22.1</v>
      </c>
      <c r="LR90" s="455">
        <v>-22.1</v>
      </c>
      <c r="LS90" s="455">
        <v>366</v>
      </c>
      <c r="LT90" s="500">
        <v>43.7</v>
      </c>
      <c r="LU90" s="693">
        <v>-23.26</v>
      </c>
      <c r="LV90" s="500">
        <v>-10.4</v>
      </c>
      <c r="LW90" s="500">
        <v>2</v>
      </c>
      <c r="LX90" s="500">
        <v>-9.6999999999999993</v>
      </c>
      <c r="LY90" s="500">
        <v>3</v>
      </c>
      <c r="LZ90" s="690">
        <v>63.341704999999997</v>
      </c>
      <c r="MA90" s="455"/>
      <c r="MC90" s="253"/>
      <c r="MD90" s="274"/>
      <c r="ME90" s="581">
        <v>90</v>
      </c>
      <c r="MF90" s="135">
        <v>42198</v>
      </c>
      <c r="MI90" s="584">
        <v>66.634799999999998</v>
      </c>
      <c r="MQ90" s="135"/>
      <c r="MR90" s="585"/>
      <c r="MS90" s="585"/>
      <c r="MT90" s="133">
        <v>0</v>
      </c>
      <c r="MU90" s="585"/>
      <c r="MV90" s="585"/>
      <c r="MW90" s="585"/>
      <c r="MX90" s="585"/>
      <c r="MY90" s="585"/>
      <c r="MZ90" s="238">
        <v>828</v>
      </c>
      <c r="NA90" s="585"/>
      <c r="NB90" s="238">
        <v>4</v>
      </c>
      <c r="ND90" s="876">
        <v>90</v>
      </c>
      <c r="NE90" s="877">
        <v>8.5590328677451808</v>
      </c>
      <c r="NF90" s="877">
        <v>7.2205234364115096</v>
      </c>
      <c r="NG90" s="877">
        <v>4.5229345609434599</v>
      </c>
      <c r="NH90" s="877">
        <v>1.5058909297299601</v>
      </c>
      <c r="NI90" s="877">
        <v>6.7281926354980497</v>
      </c>
      <c r="NJ90" s="877">
        <v>5.0334230015374501</v>
      </c>
      <c r="NK90" s="877">
        <v>9.3734524633810299</v>
      </c>
      <c r="NL90" s="877">
        <v>7.6881803585869299</v>
      </c>
      <c r="NM90" s="877">
        <v>6.18962691588486</v>
      </c>
      <c r="NN90" s="877">
        <v>1.4750848829487799</v>
      </c>
      <c r="NO90" s="877">
        <v>6.1026581313637402</v>
      </c>
      <c r="NP90" s="877">
        <v>6.52528588711324</v>
      </c>
      <c r="NQ90" s="877">
        <v>6.2861418728342997</v>
      </c>
      <c r="NR90" s="877">
        <v>4.1626934322112401</v>
      </c>
      <c r="NS90" s="877">
        <v>5.7219194455515403</v>
      </c>
      <c r="NT90" s="877">
        <v>7.3907708494226201</v>
      </c>
      <c r="NU90" s="877">
        <v>6.4213916318828002</v>
      </c>
      <c r="NV90" s="877">
        <v>6.0844895249362496</v>
      </c>
      <c r="NW90" s="877">
        <v>4.6322682154995096</v>
      </c>
      <c r="NX90" s="877">
        <v>5.8972404255748003</v>
      </c>
      <c r="NY90" s="877">
        <v>7.6044420344247801</v>
      </c>
      <c r="NZ90" s="877">
        <v>3.54473265593262</v>
      </c>
      <c r="OA90" s="877">
        <v>10.5552601625739</v>
      </c>
      <c r="OB90" s="877">
        <v>2.2387868595871199</v>
      </c>
      <c r="OC90" s="877">
        <v>5.1763227726404599</v>
      </c>
      <c r="OD90" s="877">
        <v>7.3454496025321898</v>
      </c>
      <c r="OE90" s="877">
        <v>5.0049507599510497</v>
      </c>
      <c r="OF90" s="877">
        <v>11.309447931673001</v>
      </c>
      <c r="OG90" s="877">
        <v>3.66902676550963</v>
      </c>
      <c r="OH90" s="877">
        <v>9.0069431422815107</v>
      </c>
      <c r="OI90" s="877">
        <v>4.0643655402636298</v>
      </c>
      <c r="OJ90" s="877">
        <v>2.3025047893915098</v>
      </c>
      <c r="OK90" s="877">
        <v>1.6315901167078399</v>
      </c>
      <c r="OL90" s="877">
        <v>8.3164733029868199</v>
      </c>
    </row>
    <row r="91" spans="1:402" s="221" customFormat="1" x14ac:dyDescent="0.25">
      <c r="A91" s="221">
        <v>90</v>
      </c>
      <c r="B91" s="221">
        <v>0</v>
      </c>
      <c r="C91" s="221">
        <v>0</v>
      </c>
      <c r="D91" s="206">
        <v>2</v>
      </c>
      <c r="E91" s="267">
        <v>91</v>
      </c>
      <c r="F91" s="880">
        <v>91</v>
      </c>
      <c r="G91" s="883"/>
      <c r="H91" s="641" t="s">
        <v>882</v>
      </c>
      <c r="I91" s="641" t="s">
        <v>883</v>
      </c>
      <c r="J91" s="69">
        <v>7363</v>
      </c>
      <c r="K91" s="256">
        <v>95</v>
      </c>
      <c r="L91" s="342">
        <v>49</v>
      </c>
      <c r="M91" s="342">
        <v>150</v>
      </c>
      <c r="N91" s="342">
        <v>21.777777777777779</v>
      </c>
      <c r="O91" s="210">
        <v>1.4202533439533951</v>
      </c>
      <c r="P91" s="208">
        <v>1</v>
      </c>
      <c r="Q91" s="61">
        <v>125</v>
      </c>
      <c r="R91" s="61">
        <v>80</v>
      </c>
      <c r="S91" s="61">
        <v>0</v>
      </c>
      <c r="T91" s="62">
        <v>2</v>
      </c>
      <c r="U91" s="325">
        <v>1</v>
      </c>
      <c r="V91" s="325">
        <v>2</v>
      </c>
      <c r="W91" s="325" t="s">
        <v>576</v>
      </c>
      <c r="X91" s="115">
        <v>0</v>
      </c>
      <c r="Y91" s="325">
        <v>0</v>
      </c>
      <c r="Z91" s="325">
        <v>0</v>
      </c>
      <c r="AA91" s="329">
        <v>0</v>
      </c>
      <c r="AB91" s="328">
        <v>0</v>
      </c>
      <c r="AC91" s="61"/>
      <c r="AD91" s="61"/>
      <c r="AE91" s="61"/>
      <c r="AF91" s="592">
        <v>81</v>
      </c>
      <c r="AG91" s="602">
        <v>0.47</v>
      </c>
      <c r="AH91" s="603">
        <v>123</v>
      </c>
      <c r="AI91" s="603">
        <v>1</v>
      </c>
      <c r="AJ91" s="602">
        <v>13.5</v>
      </c>
      <c r="AK91" s="604">
        <v>41</v>
      </c>
      <c r="AL91" s="604"/>
      <c r="AM91" s="605">
        <v>1144</v>
      </c>
      <c r="AN91" s="214">
        <v>7.0422861719397432</v>
      </c>
      <c r="AO91" s="212">
        <v>131</v>
      </c>
      <c r="AP91" s="212">
        <v>62</v>
      </c>
      <c r="AQ91" s="212">
        <v>47</v>
      </c>
      <c r="AR91" s="212">
        <v>111</v>
      </c>
      <c r="AS91" s="215">
        <v>1.32</v>
      </c>
      <c r="AT91" s="212">
        <v>841</v>
      </c>
      <c r="AU91" s="556">
        <v>42104</v>
      </c>
      <c r="AV91" s="557">
        <v>42104</v>
      </c>
      <c r="AW91" s="211">
        <v>0.47</v>
      </c>
      <c r="AX91" s="211">
        <v>37</v>
      </c>
      <c r="AY91" s="211">
        <v>4.3</v>
      </c>
      <c r="AZ91" s="602">
        <v>143</v>
      </c>
      <c r="BA91" s="558">
        <v>42104</v>
      </c>
      <c r="BB91" s="65">
        <v>58.3</v>
      </c>
      <c r="BC91" s="217">
        <v>969</v>
      </c>
      <c r="BD91" s="66">
        <v>58.3</v>
      </c>
      <c r="BE91" s="218">
        <v>37.516473059030574</v>
      </c>
      <c r="BF91" s="66">
        <v>55.02</v>
      </c>
      <c r="BG91" s="68">
        <v>1.7656685547590141</v>
      </c>
      <c r="BH91" s="219">
        <v>1.7656685547590141</v>
      </c>
      <c r="BI91" s="219">
        <v>1.5742220034011065</v>
      </c>
      <c r="BJ91" s="219">
        <v>1.7405205860536648</v>
      </c>
      <c r="BK91" s="66">
        <v>2.31</v>
      </c>
      <c r="BL91" s="66">
        <v>0.56000000000000005</v>
      </c>
      <c r="BM91" s="66">
        <v>37</v>
      </c>
      <c r="BN91" s="66">
        <v>1.1000000000000001</v>
      </c>
      <c r="BO91" s="571">
        <v>1719</v>
      </c>
      <c r="BP91" s="66">
        <v>28</v>
      </c>
      <c r="BQ91" s="66">
        <v>854</v>
      </c>
      <c r="BR91" s="66">
        <v>12</v>
      </c>
      <c r="BS91" s="66">
        <v>15</v>
      </c>
      <c r="BT91" s="69">
        <v>42081</v>
      </c>
      <c r="BU91" s="61" t="s">
        <v>442</v>
      </c>
      <c r="BV91" s="61">
        <v>0</v>
      </c>
      <c r="BW91" s="61"/>
      <c r="BX91" s="61"/>
      <c r="BY91" s="61"/>
      <c r="BZ91" s="61"/>
      <c r="CA91" s="61">
        <v>0</v>
      </c>
      <c r="CB91" s="61">
        <v>0</v>
      </c>
      <c r="CC91" s="208">
        <v>0</v>
      </c>
      <c r="CD91" s="220">
        <v>0</v>
      </c>
      <c r="CE91" s="220">
        <v>0</v>
      </c>
      <c r="CF91" s="220">
        <v>0</v>
      </c>
      <c r="CG91" s="220">
        <v>0</v>
      </c>
      <c r="CH91" s="220">
        <v>1</v>
      </c>
      <c r="CI91" s="220"/>
      <c r="CJ91" s="114">
        <v>0</v>
      </c>
      <c r="CK91" s="114">
        <v>0</v>
      </c>
      <c r="CL91" s="114">
        <v>0</v>
      </c>
      <c r="CM91" s="114">
        <v>1</v>
      </c>
      <c r="CN91" s="114">
        <v>0</v>
      </c>
      <c r="CO91" s="114">
        <v>0</v>
      </c>
      <c r="CP91" s="326">
        <v>0</v>
      </c>
      <c r="CQ91" s="326">
        <v>0</v>
      </c>
      <c r="CR91" s="326">
        <v>0</v>
      </c>
      <c r="CS91" s="326">
        <v>0</v>
      </c>
      <c r="CT91" s="326">
        <v>0</v>
      </c>
      <c r="CU91" s="326"/>
      <c r="CV91" s="299"/>
      <c r="CW91" s="299"/>
      <c r="CX91" s="299"/>
      <c r="CY91" s="299"/>
      <c r="DE91" s="61">
        <v>0</v>
      </c>
      <c r="DF91" s="90">
        <v>0</v>
      </c>
      <c r="DG91" s="61"/>
      <c r="DH91" s="61"/>
      <c r="DI91" s="61"/>
      <c r="DJ91" s="90">
        <v>1</v>
      </c>
      <c r="DK91" s="90">
        <v>0</v>
      </c>
      <c r="DL91" s="90"/>
      <c r="DM91" s="61"/>
      <c r="DN91" s="61">
        <v>0</v>
      </c>
      <c r="DO91" s="208">
        <v>0</v>
      </c>
      <c r="DP91" s="208">
        <v>0</v>
      </c>
      <c r="DQ91" s="208">
        <v>0</v>
      </c>
      <c r="DR91" s="208">
        <v>1</v>
      </c>
      <c r="DS91" s="212">
        <v>1</v>
      </c>
      <c r="DT91" s="208">
        <v>1</v>
      </c>
      <c r="DU91" s="208">
        <v>0</v>
      </c>
      <c r="DV91" s="208">
        <v>0</v>
      </c>
      <c r="DW91" s="208">
        <v>0</v>
      </c>
      <c r="DX91" s="208">
        <v>0</v>
      </c>
      <c r="DY91" s="206">
        <v>0</v>
      </c>
      <c r="EB91" s="223"/>
      <c r="EC91" s="223"/>
      <c r="ED91" s="223"/>
      <c r="EE91" s="223"/>
      <c r="EG91" s="161" t="s">
        <v>381</v>
      </c>
      <c r="EH91" s="133" t="s">
        <v>381</v>
      </c>
      <c r="EI91" s="225" t="s">
        <v>381</v>
      </c>
      <c r="EJ91" s="225" t="s">
        <v>381</v>
      </c>
      <c r="EK91" s="225" t="s">
        <v>381</v>
      </c>
      <c r="EL91" s="225" t="s">
        <v>381</v>
      </c>
      <c r="EM91" s="225"/>
      <c r="EN91" s="133" t="s">
        <v>381</v>
      </c>
      <c r="EO91" s="267">
        <v>91</v>
      </c>
      <c r="EP91" s="135">
        <v>42104</v>
      </c>
      <c r="EQ91" s="133" t="s">
        <v>383</v>
      </c>
      <c r="ER91" s="61">
        <v>125</v>
      </c>
      <c r="ES91" s="61">
        <v>80</v>
      </c>
      <c r="ET91" s="61">
        <v>70</v>
      </c>
      <c r="EU91" s="61">
        <v>0</v>
      </c>
      <c r="EV91" s="61"/>
      <c r="EW91" s="133">
        <v>13</v>
      </c>
      <c r="EX91" s="61">
        <v>9</v>
      </c>
      <c r="EY91" s="61">
        <v>45</v>
      </c>
      <c r="EZ91" s="61">
        <v>26</v>
      </c>
      <c r="FA91" s="61">
        <v>17</v>
      </c>
      <c r="FB91" s="61">
        <v>16</v>
      </c>
      <c r="FC91" s="61">
        <v>42</v>
      </c>
      <c r="FD91" s="61">
        <v>19</v>
      </c>
      <c r="FE91" s="61">
        <v>30</v>
      </c>
      <c r="FF91" s="61">
        <v>80</v>
      </c>
      <c r="FG91" s="61">
        <v>290</v>
      </c>
      <c r="FH91" s="91">
        <v>80</v>
      </c>
      <c r="FI91" s="91">
        <v>290</v>
      </c>
      <c r="FJ91" s="227">
        <v>114</v>
      </c>
      <c r="FK91" s="227">
        <v>80.26736954033241</v>
      </c>
      <c r="FL91" s="228">
        <v>98.4</v>
      </c>
      <c r="FM91" s="228">
        <v>30.65</v>
      </c>
      <c r="FN91" s="228">
        <v>69.283413708497463</v>
      </c>
      <c r="FO91" s="228">
        <v>21.580656810624461</v>
      </c>
      <c r="FP91" s="228">
        <v>68.851626016260155</v>
      </c>
      <c r="FQ91" s="228"/>
      <c r="FR91" s="193">
        <v>0</v>
      </c>
      <c r="FS91" s="230">
        <v>138.80000000000001</v>
      </c>
      <c r="FT91" s="230">
        <v>74</v>
      </c>
      <c r="FU91" s="230">
        <v>150</v>
      </c>
      <c r="FV91" s="229">
        <v>4.4000000000000004</v>
      </c>
      <c r="FW91" s="229">
        <v>8.5500000000000007</v>
      </c>
      <c r="FX91" s="229">
        <v>31.545454545454547</v>
      </c>
      <c r="FY91" s="229">
        <v>1.8756756756756758</v>
      </c>
      <c r="FZ91" s="133">
        <v>69.2</v>
      </c>
      <c r="GA91" s="129">
        <v>16</v>
      </c>
      <c r="GB91" s="238">
        <v>9.1</v>
      </c>
      <c r="GC91" s="238">
        <v>4.8</v>
      </c>
      <c r="GD91" s="238">
        <v>150.80000000000001</v>
      </c>
      <c r="GE91" s="338">
        <v>101.6</v>
      </c>
      <c r="GF91" s="338">
        <v>29.5</v>
      </c>
      <c r="GG91" s="133">
        <v>1</v>
      </c>
      <c r="GH91" s="133">
        <v>2</v>
      </c>
      <c r="GI91" s="133">
        <v>1</v>
      </c>
      <c r="GJ91" s="133">
        <v>0</v>
      </c>
      <c r="GK91" s="231">
        <v>38</v>
      </c>
      <c r="GL91" s="133">
        <v>1</v>
      </c>
      <c r="GM91" s="133">
        <v>0</v>
      </c>
      <c r="GN91" s="133">
        <v>0</v>
      </c>
      <c r="GO91" s="133">
        <v>0</v>
      </c>
      <c r="GP91" s="61">
        <v>25.15</v>
      </c>
      <c r="GQ91" s="106">
        <v>17.708108280169824</v>
      </c>
      <c r="GR91" s="111">
        <v>0.52071005917159763</v>
      </c>
      <c r="GS91" s="61">
        <v>0</v>
      </c>
      <c r="GT91" s="111">
        <v>0.39285714285714285</v>
      </c>
      <c r="GU91" s="62">
        <v>0</v>
      </c>
      <c r="GV91" s="106">
        <v>13.8</v>
      </c>
      <c r="GW91" s="61">
        <v>0</v>
      </c>
      <c r="GX91" s="106">
        <v>21</v>
      </c>
      <c r="GY91" s="61">
        <v>0</v>
      </c>
      <c r="GZ91" s="745">
        <v>43</v>
      </c>
      <c r="HA91" s="133">
        <v>14</v>
      </c>
      <c r="HB91" s="133">
        <v>0.48</v>
      </c>
      <c r="HC91" s="144">
        <v>1</v>
      </c>
      <c r="HD91" s="236">
        <v>99.427601999999993</v>
      </c>
      <c r="HE91" s="236">
        <v>104.398982</v>
      </c>
      <c r="HF91" s="144">
        <v>72.212036999999995</v>
      </c>
      <c r="HG91" s="236">
        <v>144.45588100000001</v>
      </c>
      <c r="HH91" s="125">
        <v>99.919110000000003</v>
      </c>
      <c r="HI91" s="236">
        <v>34.833480999999999</v>
      </c>
      <c r="HJ91" s="144">
        <v>24.094072000000001</v>
      </c>
      <c r="HK91" s="236">
        <v>109.6224</v>
      </c>
      <c r="HL91" s="144">
        <v>75.825038000000006</v>
      </c>
      <c r="HM91" s="236">
        <v>75.886421999999996</v>
      </c>
      <c r="HN91" s="144">
        <v>8.1120579999999993</v>
      </c>
      <c r="HO91" s="144">
        <v>5.6110530000000001</v>
      </c>
      <c r="HP91" s="236">
        <v>110.42882</v>
      </c>
      <c r="HQ91" s="144">
        <v>76.382833000000005</v>
      </c>
      <c r="HR91" s="236">
        <v>29.504671999999999</v>
      </c>
      <c r="HS91" s="144">
        <v>20.408172</v>
      </c>
      <c r="HT91" s="236">
        <v>80.924148000000002</v>
      </c>
      <c r="HU91" s="144">
        <v>55.97466</v>
      </c>
      <c r="HV91" s="236">
        <v>73.281728999999999</v>
      </c>
      <c r="HW91" s="144">
        <v>0</v>
      </c>
      <c r="HX91" s="237">
        <v>0.72270496207766022</v>
      </c>
      <c r="HY91" s="238">
        <v>39.9</v>
      </c>
      <c r="HZ91" s="237">
        <v>6.5</v>
      </c>
      <c r="IA91" s="237">
        <v>26.8</v>
      </c>
      <c r="IB91" s="237">
        <v>6.2</v>
      </c>
      <c r="IC91" s="237">
        <v>18.7</v>
      </c>
      <c r="ID91" s="237">
        <v>5.0999999999999996</v>
      </c>
      <c r="IE91" s="237">
        <v>137.75035076923081</v>
      </c>
      <c r="IF91" s="237">
        <v>96.989985171090026</v>
      </c>
      <c r="IG91" s="133"/>
      <c r="IH91" s="161">
        <v>0.41</v>
      </c>
      <c r="II91" s="61">
        <v>1281</v>
      </c>
      <c r="IJ91" s="61">
        <v>1140</v>
      </c>
      <c r="IK91" s="61">
        <v>1208</v>
      </c>
      <c r="IL91" s="61">
        <v>1263</v>
      </c>
      <c r="IM91" s="61">
        <v>1311</v>
      </c>
      <c r="IN91" s="61">
        <v>1246</v>
      </c>
      <c r="IO91" s="61"/>
      <c r="IP91" s="106">
        <v>1241.5</v>
      </c>
      <c r="IQ91" s="61">
        <v>1884</v>
      </c>
      <c r="IR91" s="61">
        <v>357</v>
      </c>
      <c r="IS91" s="61">
        <v>385</v>
      </c>
      <c r="IT91" s="61">
        <v>359</v>
      </c>
      <c r="IU91" s="61">
        <v>407</v>
      </c>
      <c r="IV91" s="61">
        <v>367</v>
      </c>
      <c r="IW91" s="61">
        <v>319</v>
      </c>
      <c r="IX91" s="61"/>
      <c r="IY91" s="106">
        <v>365.66666666666669</v>
      </c>
      <c r="IZ91" s="61">
        <v>277</v>
      </c>
      <c r="JA91" s="240">
        <v>36.964614013871333</v>
      </c>
      <c r="JB91" s="241">
        <v>1</v>
      </c>
      <c r="JC91" s="90">
        <v>1</v>
      </c>
      <c r="JD91" s="70">
        <v>1</v>
      </c>
      <c r="JE91" s="70">
        <v>0</v>
      </c>
      <c r="JF91" s="70"/>
      <c r="JG91" s="90">
        <v>0</v>
      </c>
      <c r="JH91" s="90">
        <v>2</v>
      </c>
      <c r="JI91" s="90">
        <v>2</v>
      </c>
      <c r="JJ91" s="90"/>
      <c r="JK91" s="61"/>
      <c r="JL91" s="283"/>
      <c r="JM91" s="198">
        <v>91</v>
      </c>
      <c r="JN91" s="244">
        <v>42104</v>
      </c>
      <c r="JO91" s="69">
        <v>42149</v>
      </c>
      <c r="JP91" s="201">
        <v>1</v>
      </c>
      <c r="JQ91" s="69">
        <v>42149</v>
      </c>
      <c r="JR91" s="31">
        <v>2</v>
      </c>
      <c r="JS91" s="243">
        <v>0</v>
      </c>
      <c r="JT91" s="69">
        <v>42149</v>
      </c>
      <c r="JU91" s="245">
        <v>2</v>
      </c>
      <c r="JV91" s="243">
        <v>1</v>
      </c>
      <c r="JW91" s="246">
        <v>42149</v>
      </c>
      <c r="JX91" s="245">
        <v>2</v>
      </c>
      <c r="JY91" s="245">
        <v>1.5</v>
      </c>
      <c r="JZ91" s="245">
        <v>45</v>
      </c>
      <c r="KA91" s="247"/>
      <c r="KB91" s="245"/>
      <c r="KC91" s="248"/>
      <c r="KD91" s="63">
        <v>1</v>
      </c>
      <c r="KE91" s="263">
        <v>1</v>
      </c>
      <c r="KF91" s="263" t="s">
        <v>390</v>
      </c>
      <c r="KG91" s="250">
        <v>118.44</v>
      </c>
      <c r="KH91" s="250">
        <v>47.7</v>
      </c>
      <c r="KI91" s="250">
        <v>59.9</v>
      </c>
      <c r="KJ91" s="251">
        <v>-20.58</v>
      </c>
      <c r="KK91" s="250">
        <v>-16.02</v>
      </c>
      <c r="KL91" s="250">
        <v>62.96</v>
      </c>
      <c r="KM91" s="250">
        <v>35.299999999999997</v>
      </c>
      <c r="KN91" s="250">
        <v>6.9</v>
      </c>
      <c r="KO91" s="250"/>
      <c r="KP91" s="250">
        <v>0</v>
      </c>
      <c r="KQ91" s="92"/>
      <c r="KR91" s="93">
        <v>0.52071005917159763</v>
      </c>
      <c r="KS91" s="264">
        <v>51</v>
      </c>
      <c r="KT91" s="265">
        <v>46.17</v>
      </c>
      <c r="KU91" s="264">
        <v>-24.49</v>
      </c>
      <c r="KV91" s="265">
        <v>-31.8</v>
      </c>
      <c r="KW91" s="265">
        <v>-27.9</v>
      </c>
      <c r="KX91" s="265">
        <v>321</v>
      </c>
      <c r="KY91" s="265">
        <v>-21.4</v>
      </c>
      <c r="KZ91" s="265">
        <v>-16.899999999999999</v>
      </c>
      <c r="LA91" s="265">
        <v>281</v>
      </c>
      <c r="LB91" s="265">
        <v>-26.5</v>
      </c>
      <c r="LC91" s="265">
        <v>-22.4</v>
      </c>
      <c r="LD91" s="265">
        <v>321</v>
      </c>
      <c r="LE91" s="118">
        <v>42104</v>
      </c>
      <c r="LF91" s="454">
        <v>0</v>
      </c>
      <c r="LG91" s="454"/>
      <c r="LH91" s="455">
        <v>51</v>
      </c>
      <c r="LI91" s="455">
        <v>44.39</v>
      </c>
      <c r="LJ91" s="455">
        <v>-23.03</v>
      </c>
      <c r="LK91" s="455">
        <v>-25.1</v>
      </c>
      <c r="LL91" s="455">
        <v>-22.3</v>
      </c>
      <c r="LM91" s="455">
        <v>482</v>
      </c>
      <c r="LN91" s="455">
        <v>-15.8</v>
      </c>
      <c r="LO91" s="455">
        <v>-11.6</v>
      </c>
      <c r="LP91" s="455">
        <v>341</v>
      </c>
      <c r="LQ91" s="455">
        <v>-20.100000000000001</v>
      </c>
      <c r="LR91" s="455">
        <v>-16.899999999999999</v>
      </c>
      <c r="LS91" s="455">
        <v>341</v>
      </c>
      <c r="LT91" s="500">
        <v>41.46</v>
      </c>
      <c r="LU91" s="693">
        <v>-23.17</v>
      </c>
      <c r="LV91" s="500">
        <v>-15.1</v>
      </c>
      <c r="LW91" s="500">
        <v>1</v>
      </c>
      <c r="LX91" s="500">
        <v>-13.6</v>
      </c>
      <c r="LY91" s="500">
        <v>3</v>
      </c>
      <c r="LZ91" s="690">
        <v>68</v>
      </c>
      <c r="MA91" s="455">
        <v>68</v>
      </c>
      <c r="MC91" s="253"/>
      <c r="MD91" s="274"/>
      <c r="ME91" s="581">
        <v>91</v>
      </c>
      <c r="MF91" s="135">
        <v>42104</v>
      </c>
      <c r="MI91" s="584">
        <v>29.6281</v>
      </c>
      <c r="MQ91" s="135"/>
      <c r="MR91" s="585"/>
      <c r="MS91" s="585"/>
      <c r="MT91" s="133">
        <v>1</v>
      </c>
      <c r="MU91" s="133">
        <v>0</v>
      </c>
      <c r="MV91" s="133">
        <v>0</v>
      </c>
      <c r="MW91" s="133">
        <v>0</v>
      </c>
      <c r="MX91" s="133">
        <v>0</v>
      </c>
      <c r="MY91" s="238">
        <v>0</v>
      </c>
      <c r="MZ91" s="238">
        <v>1144</v>
      </c>
      <c r="NA91" s="585"/>
      <c r="NB91" s="238">
        <v>3</v>
      </c>
      <c r="ND91" s="876" t="s">
        <v>64</v>
      </c>
      <c r="NE91" s="877" t="s">
        <v>64</v>
      </c>
      <c r="NF91" s="877" t="s">
        <v>64</v>
      </c>
      <c r="NG91" s="877" t="s">
        <v>64</v>
      </c>
      <c r="NH91" s="877" t="s">
        <v>64</v>
      </c>
      <c r="NI91" s="877" t="s">
        <v>64</v>
      </c>
      <c r="NJ91" s="877" t="s">
        <v>64</v>
      </c>
      <c r="NK91" s="877" t="s">
        <v>64</v>
      </c>
      <c r="NL91" s="877" t="s">
        <v>64</v>
      </c>
      <c r="NM91" s="877" t="s">
        <v>64</v>
      </c>
      <c r="NN91" s="877" t="s">
        <v>64</v>
      </c>
      <c r="NO91" s="877" t="s">
        <v>64</v>
      </c>
      <c r="NP91" s="877" t="s">
        <v>64</v>
      </c>
      <c r="NQ91" s="877" t="s">
        <v>64</v>
      </c>
      <c r="NR91" s="877" t="s">
        <v>64</v>
      </c>
      <c r="NS91" s="877" t="s">
        <v>64</v>
      </c>
      <c r="NT91" s="877" t="s">
        <v>64</v>
      </c>
      <c r="NU91" s="877" t="s">
        <v>64</v>
      </c>
      <c r="NV91" s="877" t="s">
        <v>64</v>
      </c>
      <c r="NW91" s="877" t="s">
        <v>64</v>
      </c>
      <c r="NX91" s="877" t="s">
        <v>64</v>
      </c>
      <c r="NY91" s="877" t="s">
        <v>64</v>
      </c>
      <c r="NZ91" s="877" t="s">
        <v>64</v>
      </c>
      <c r="OA91" s="877" t="s">
        <v>64</v>
      </c>
      <c r="OB91" s="877" t="s">
        <v>64</v>
      </c>
      <c r="OC91" s="877" t="s">
        <v>64</v>
      </c>
      <c r="OD91" s="877" t="s">
        <v>64</v>
      </c>
      <c r="OE91" s="877" t="s">
        <v>64</v>
      </c>
      <c r="OF91" s="877" t="s">
        <v>64</v>
      </c>
      <c r="OG91" s="877" t="s">
        <v>64</v>
      </c>
      <c r="OH91" s="877" t="s">
        <v>64</v>
      </c>
      <c r="OI91" s="877" t="s">
        <v>64</v>
      </c>
      <c r="OJ91" s="877" t="s">
        <v>64</v>
      </c>
      <c r="OK91" s="877" t="s">
        <v>64</v>
      </c>
      <c r="OL91" s="877" t="s">
        <v>64</v>
      </c>
    </row>
    <row r="92" spans="1:402" s="221" customFormat="1" x14ac:dyDescent="0.25">
      <c r="A92" s="274">
        <v>91</v>
      </c>
      <c r="B92" s="221">
        <v>0</v>
      </c>
      <c r="C92" s="221">
        <v>1</v>
      </c>
      <c r="D92" s="206">
        <v>2</v>
      </c>
      <c r="E92" s="274">
        <v>92</v>
      </c>
      <c r="F92" s="880">
        <v>92</v>
      </c>
      <c r="G92" s="883"/>
      <c r="H92" s="641" t="s">
        <v>469</v>
      </c>
      <c r="I92" s="641" t="s">
        <v>884</v>
      </c>
      <c r="J92" s="258">
        <v>12685</v>
      </c>
      <c r="K92" s="256">
        <v>80</v>
      </c>
      <c r="L92" s="342">
        <v>95.2</v>
      </c>
      <c r="M92" s="342">
        <v>174</v>
      </c>
      <c r="N92" s="342">
        <v>31.444048090897081</v>
      </c>
      <c r="O92" s="210">
        <v>2.0974191635992581</v>
      </c>
      <c r="P92" s="208">
        <v>0</v>
      </c>
      <c r="Q92" s="61">
        <v>130</v>
      </c>
      <c r="R92" s="61">
        <v>60</v>
      </c>
      <c r="S92" s="61">
        <v>1</v>
      </c>
      <c r="T92" s="62">
        <v>4</v>
      </c>
      <c r="U92" s="709">
        <v>1</v>
      </c>
      <c r="V92" s="325">
        <v>2</v>
      </c>
      <c r="W92" s="325">
        <v>1</v>
      </c>
      <c r="X92" s="115">
        <v>0</v>
      </c>
      <c r="Y92" s="325">
        <v>1</v>
      </c>
      <c r="Z92" s="325">
        <v>0</v>
      </c>
      <c r="AA92" s="329">
        <v>0</v>
      </c>
      <c r="AB92" s="328">
        <v>1</v>
      </c>
      <c r="AC92" s="61"/>
      <c r="AD92" s="61"/>
      <c r="AE92" s="61"/>
      <c r="AF92" s="592">
        <v>158</v>
      </c>
      <c r="AG92" s="602">
        <v>1.64</v>
      </c>
      <c r="AH92" s="603">
        <v>41</v>
      </c>
      <c r="AI92" s="603">
        <v>0</v>
      </c>
      <c r="AJ92" s="602">
        <v>10.5</v>
      </c>
      <c r="AK92" s="603">
        <v>32</v>
      </c>
      <c r="AL92" s="603"/>
      <c r="AM92" s="605">
        <v>2693</v>
      </c>
      <c r="AN92" s="214">
        <v>7.8984110928115987</v>
      </c>
      <c r="AO92" s="212">
        <v>105</v>
      </c>
      <c r="AP92" s="212">
        <v>44</v>
      </c>
      <c r="AQ92" s="212">
        <v>36</v>
      </c>
      <c r="AR92" s="212">
        <v>125</v>
      </c>
      <c r="AS92" s="215">
        <v>3.5</v>
      </c>
      <c r="AT92" s="212">
        <v>53</v>
      </c>
      <c r="AU92" s="556">
        <v>42153</v>
      </c>
      <c r="AV92" s="557">
        <v>42149</v>
      </c>
      <c r="AW92" s="211">
        <v>1.64</v>
      </c>
      <c r="AX92" s="211">
        <v>43</v>
      </c>
      <c r="AY92" s="211"/>
      <c r="AZ92" s="602">
        <v>140</v>
      </c>
      <c r="BA92" s="558">
        <v>42184</v>
      </c>
      <c r="BB92" s="65">
        <v>35.42</v>
      </c>
      <c r="BC92" s="217">
        <v>515</v>
      </c>
      <c r="BD92" s="66">
        <v>35.42</v>
      </c>
      <c r="BE92" s="218">
        <v>1543.0627332362326</v>
      </c>
      <c r="BF92" s="66">
        <v>236.3</v>
      </c>
      <c r="BG92" s="68">
        <v>1.5492485568540559</v>
      </c>
      <c r="BH92" s="219">
        <v>1.5492485568540559</v>
      </c>
      <c r="BI92" s="219">
        <v>3.188383582670085</v>
      </c>
      <c r="BJ92" s="219">
        <v>2.3734637216323691</v>
      </c>
      <c r="BK92" s="66">
        <v>2.31</v>
      </c>
      <c r="BL92" s="66">
        <v>1.78</v>
      </c>
      <c r="BM92" s="66">
        <v>65</v>
      </c>
      <c r="BN92" s="66">
        <v>0.96</v>
      </c>
      <c r="BO92" s="571">
        <v>1120</v>
      </c>
      <c r="BP92" s="66">
        <v>76</v>
      </c>
      <c r="BQ92" s="66">
        <v>48</v>
      </c>
      <c r="BR92" s="66">
        <v>32</v>
      </c>
      <c r="BS92" s="66">
        <v>43</v>
      </c>
      <c r="BT92" s="69">
        <v>42149</v>
      </c>
      <c r="BU92" s="61" t="s">
        <v>885</v>
      </c>
      <c r="BV92" s="61">
        <v>0</v>
      </c>
      <c r="BW92" s="61">
        <v>1</v>
      </c>
      <c r="BX92" s="61">
        <v>40</v>
      </c>
      <c r="BY92" s="61">
        <v>0</v>
      </c>
      <c r="BZ92" s="61"/>
      <c r="CA92" s="61" t="s">
        <v>381</v>
      </c>
      <c r="CB92" s="61"/>
      <c r="CC92" s="208">
        <v>1</v>
      </c>
      <c r="CD92" s="220">
        <v>0</v>
      </c>
      <c r="CE92" s="220">
        <v>1</v>
      </c>
      <c r="CF92" s="220">
        <v>0</v>
      </c>
      <c r="CG92" s="220">
        <v>1</v>
      </c>
      <c r="CH92" s="220">
        <v>0</v>
      </c>
      <c r="CI92" s="220">
        <v>0</v>
      </c>
      <c r="CJ92" s="114">
        <v>0</v>
      </c>
      <c r="CK92" s="114">
        <v>0</v>
      </c>
      <c r="CL92" s="114">
        <v>0</v>
      </c>
      <c r="CM92" s="114">
        <v>1</v>
      </c>
      <c r="CN92" s="114">
        <v>1</v>
      </c>
      <c r="CO92" s="114">
        <v>1</v>
      </c>
      <c r="CP92" s="326">
        <v>1</v>
      </c>
      <c r="CQ92" s="326">
        <v>1</v>
      </c>
      <c r="CR92" s="326">
        <v>0</v>
      </c>
      <c r="CS92" s="326">
        <v>0</v>
      </c>
      <c r="CT92" s="326">
        <v>1</v>
      </c>
      <c r="CU92" s="326">
        <v>0</v>
      </c>
      <c r="CV92" s="299"/>
      <c r="CW92" s="299"/>
      <c r="CX92" s="299"/>
      <c r="CY92" s="299"/>
      <c r="CZ92" s="221">
        <v>58</v>
      </c>
      <c r="DA92" s="221">
        <v>94</v>
      </c>
      <c r="DE92" s="61">
        <v>1</v>
      </c>
      <c r="DF92" s="90">
        <v>1</v>
      </c>
      <c r="DG92" s="69">
        <v>40618</v>
      </c>
      <c r="DH92" s="61">
        <v>1</v>
      </c>
      <c r="DI92" s="61" t="s">
        <v>886</v>
      </c>
      <c r="DJ92" s="90">
        <v>1</v>
      </c>
      <c r="DK92" s="90">
        <v>0</v>
      </c>
      <c r="DL92" s="90">
        <v>1</v>
      </c>
      <c r="DM92" s="61" t="s">
        <v>887</v>
      </c>
      <c r="DN92" s="61">
        <v>1</v>
      </c>
      <c r="DO92" s="208">
        <v>0</v>
      </c>
      <c r="DP92" s="208">
        <v>1</v>
      </c>
      <c r="DQ92" s="208">
        <v>0</v>
      </c>
      <c r="DR92" s="208">
        <v>2</v>
      </c>
      <c r="DS92" s="212">
        <v>1</v>
      </c>
      <c r="DT92" s="208">
        <v>2</v>
      </c>
      <c r="DU92" s="208">
        <v>0</v>
      </c>
      <c r="DV92" s="208">
        <v>0</v>
      </c>
      <c r="DW92" s="208">
        <v>0</v>
      </c>
      <c r="DX92" s="208">
        <v>0</v>
      </c>
      <c r="DY92" s="206">
        <v>0</v>
      </c>
      <c r="EB92" s="223">
        <v>1</v>
      </c>
      <c r="EC92" s="223">
        <v>2</v>
      </c>
      <c r="ED92" s="223">
        <v>41</v>
      </c>
      <c r="EE92" s="223"/>
      <c r="EG92" s="266">
        <v>41948</v>
      </c>
      <c r="EH92" s="133">
        <v>1.4</v>
      </c>
      <c r="EI92" s="225">
        <v>52</v>
      </c>
      <c r="EJ92" s="225">
        <v>68</v>
      </c>
      <c r="EK92" s="225">
        <v>55</v>
      </c>
      <c r="EL92" s="225">
        <v>69</v>
      </c>
      <c r="EM92" s="225">
        <v>48</v>
      </c>
      <c r="EN92" s="133" t="s">
        <v>888</v>
      </c>
      <c r="EO92" s="222">
        <v>92</v>
      </c>
      <c r="EP92" s="135">
        <v>42156</v>
      </c>
      <c r="EQ92" s="133" t="s">
        <v>415</v>
      </c>
      <c r="ER92" s="61"/>
      <c r="ES92" s="61"/>
      <c r="ET92" s="61">
        <v>66</v>
      </c>
      <c r="EU92" s="61">
        <v>1</v>
      </c>
      <c r="EV92" s="61"/>
      <c r="EW92" s="133">
        <v>16</v>
      </c>
      <c r="EX92" s="61">
        <v>11</v>
      </c>
      <c r="EY92" s="61">
        <v>50</v>
      </c>
      <c r="EZ92" s="61">
        <v>24</v>
      </c>
      <c r="FA92" s="61">
        <v>24</v>
      </c>
      <c r="FB92" s="61">
        <v>22</v>
      </c>
      <c r="FC92" s="61">
        <v>53</v>
      </c>
      <c r="FD92" s="61">
        <v>22</v>
      </c>
      <c r="FE92" s="61">
        <v>30</v>
      </c>
      <c r="FF92" s="61">
        <v>80</v>
      </c>
      <c r="FG92" s="61">
        <v>230</v>
      </c>
      <c r="FH92" s="91">
        <v>86.666666666666671</v>
      </c>
      <c r="FI92" s="91">
        <v>263.33333333333331</v>
      </c>
      <c r="FJ92" s="227">
        <v>81.099999999999994</v>
      </c>
      <c r="FK92" s="227">
        <v>38.666567659670392</v>
      </c>
      <c r="FL92" s="228">
        <v>165</v>
      </c>
      <c r="FM92" s="228">
        <v>57.2</v>
      </c>
      <c r="FN92" s="228">
        <v>78.668109295260365</v>
      </c>
      <c r="FO92" s="228">
        <v>27.271611222356924</v>
      </c>
      <c r="FP92" s="228">
        <v>65.333333333333329</v>
      </c>
      <c r="FQ92" s="228"/>
      <c r="FR92" s="193">
        <v>0</v>
      </c>
      <c r="FS92" s="230">
        <v>77.033333333333346</v>
      </c>
      <c r="FT92" s="230"/>
      <c r="FU92" s="230">
        <v>180</v>
      </c>
      <c r="FV92" s="229">
        <v>6.2666666666666657</v>
      </c>
      <c r="FW92" s="229">
        <v>9.9333333333333336</v>
      </c>
      <c r="FX92" s="229">
        <v>12.292553191489365</v>
      </c>
      <c r="FY92" s="229"/>
      <c r="FZ92" s="133">
        <v>56.6</v>
      </c>
      <c r="GA92" s="129">
        <v>18.466666666666665</v>
      </c>
      <c r="GB92" s="238" t="s">
        <v>889</v>
      </c>
      <c r="GC92" s="238" t="s">
        <v>890</v>
      </c>
      <c r="GD92" s="238" t="s">
        <v>891</v>
      </c>
      <c r="GE92" s="338" t="s">
        <v>892</v>
      </c>
      <c r="GF92" s="338" t="s">
        <v>893</v>
      </c>
      <c r="GG92" s="133">
        <v>1</v>
      </c>
      <c r="GH92" s="133">
        <v>1</v>
      </c>
      <c r="GI92" s="133">
        <v>1</v>
      </c>
      <c r="GJ92" s="133">
        <v>0</v>
      </c>
      <c r="GK92" s="231">
        <v>38</v>
      </c>
      <c r="GL92" s="133">
        <v>1</v>
      </c>
      <c r="GM92" s="133">
        <v>1</v>
      </c>
      <c r="GN92" s="133" t="s">
        <v>464</v>
      </c>
      <c r="GO92" s="133">
        <v>0</v>
      </c>
      <c r="GP92" s="61">
        <v>78.95</v>
      </c>
      <c r="GQ92" s="106">
        <v>37.641498356732157</v>
      </c>
      <c r="GR92" s="111">
        <v>0.34602076124567477</v>
      </c>
      <c r="GS92" s="61">
        <v>1</v>
      </c>
      <c r="GT92" s="111">
        <v>0.76190476190476186</v>
      </c>
      <c r="GU92" s="62">
        <v>1</v>
      </c>
      <c r="GV92" s="106">
        <v>10.433333333333334</v>
      </c>
      <c r="GW92" s="61">
        <v>0</v>
      </c>
      <c r="GX92" s="106">
        <v>18</v>
      </c>
      <c r="GY92" s="61">
        <v>0</v>
      </c>
      <c r="GZ92" s="745">
        <v>53</v>
      </c>
      <c r="HA92" s="133">
        <v>20</v>
      </c>
      <c r="HB92" s="133">
        <v>0.63</v>
      </c>
      <c r="HC92" s="144">
        <v>1</v>
      </c>
      <c r="HD92" s="236">
        <v>173.90486799999999</v>
      </c>
      <c r="HE92" s="236">
        <v>182.600111</v>
      </c>
      <c r="HF92" s="144">
        <v>86.759235000000004</v>
      </c>
      <c r="HG92" s="236">
        <v>173.764073</v>
      </c>
      <c r="HH92" s="125">
        <v>82.560946999999999</v>
      </c>
      <c r="HI92" s="236">
        <v>56.385424</v>
      </c>
      <c r="HJ92" s="144">
        <v>26.790544000000001</v>
      </c>
      <c r="HK92" s="236">
        <v>117.378649</v>
      </c>
      <c r="HL92" s="144">
        <v>55.770403000000002</v>
      </c>
      <c r="HM92" s="236">
        <v>67.550585999999996</v>
      </c>
      <c r="HN92" s="144">
        <v>6.6905830000000002</v>
      </c>
      <c r="HO92" s="144">
        <v>3.1789130000000001</v>
      </c>
      <c r="HP92" s="236">
        <v>192.54951700000001</v>
      </c>
      <c r="HQ92" s="144">
        <v>91.486520999999996</v>
      </c>
      <c r="HR92" s="236">
        <v>77.065467999999996</v>
      </c>
      <c r="HS92" s="144">
        <v>36.616303000000002</v>
      </c>
      <c r="HT92" s="236">
        <v>115.48405</v>
      </c>
      <c r="HU92" s="144">
        <v>54.870216999999997</v>
      </c>
      <c r="HV92" s="236">
        <v>59.976286000000002</v>
      </c>
      <c r="HW92" s="144">
        <v>0</v>
      </c>
      <c r="HX92" s="237">
        <v>1.0508507762706507</v>
      </c>
      <c r="HY92" s="238">
        <v>43.6</v>
      </c>
      <c r="HZ92" s="237">
        <v>7.5</v>
      </c>
      <c r="IA92" s="237">
        <v>34</v>
      </c>
      <c r="IB92" s="237">
        <v>7.4</v>
      </c>
      <c r="IC92" s="237">
        <v>29.3</v>
      </c>
      <c r="ID92" s="237">
        <v>6.6</v>
      </c>
      <c r="IE92" s="237">
        <v>165.50172444444445</v>
      </c>
      <c r="IF92" s="237">
        <v>78.907319679694666</v>
      </c>
      <c r="IG92" s="133"/>
      <c r="IH92" s="161">
        <v>0.34</v>
      </c>
      <c r="II92" s="61">
        <v>1149</v>
      </c>
      <c r="IJ92" s="61">
        <v>876</v>
      </c>
      <c r="IK92" s="61">
        <v>927</v>
      </c>
      <c r="IL92" s="61">
        <v>1108</v>
      </c>
      <c r="IM92" s="61">
        <v>1216</v>
      </c>
      <c r="IN92" s="61">
        <v>1228</v>
      </c>
      <c r="IO92" s="61"/>
      <c r="IP92" s="106">
        <v>1084</v>
      </c>
      <c r="IQ92" s="61">
        <v>1887</v>
      </c>
      <c r="IR92" s="61">
        <v>357</v>
      </c>
      <c r="IS92" s="61">
        <v>213</v>
      </c>
      <c r="IT92" s="61">
        <v>293</v>
      </c>
      <c r="IU92" s="61">
        <v>404</v>
      </c>
      <c r="IV92" s="61">
        <v>395</v>
      </c>
      <c r="IW92" s="61">
        <v>416</v>
      </c>
      <c r="IX92" s="61"/>
      <c r="IY92" s="106">
        <v>346.33333333333331</v>
      </c>
      <c r="IZ92" s="61">
        <v>234</v>
      </c>
      <c r="JA92" s="240">
        <v>34.641399075142317</v>
      </c>
      <c r="JB92" s="241">
        <v>1</v>
      </c>
      <c r="JC92" s="90">
        <v>1</v>
      </c>
      <c r="JD92" s="168">
        <v>1</v>
      </c>
      <c r="JE92" s="168">
        <v>0</v>
      </c>
      <c r="JF92" s="168"/>
      <c r="JG92" s="90">
        <v>1</v>
      </c>
      <c r="JH92" s="90"/>
      <c r="JI92" s="90"/>
      <c r="JJ92" s="90">
        <v>1</v>
      </c>
      <c r="JK92" s="61" t="s">
        <v>887</v>
      </c>
      <c r="JL92" s="283"/>
      <c r="JM92" s="243">
        <v>92</v>
      </c>
      <c r="JN92" s="244">
        <v>42153</v>
      </c>
      <c r="JO92" s="69">
        <v>43518</v>
      </c>
      <c r="JP92" s="201">
        <v>0</v>
      </c>
      <c r="JQ92" s="69">
        <v>43518</v>
      </c>
      <c r="JR92" s="245">
        <v>44</v>
      </c>
      <c r="JS92" s="243">
        <v>1</v>
      </c>
      <c r="JT92" s="69">
        <v>43513</v>
      </c>
      <c r="JU92" s="245">
        <v>44</v>
      </c>
      <c r="JV92" s="243">
        <v>1</v>
      </c>
      <c r="JW92" s="246">
        <v>43513</v>
      </c>
      <c r="JX92" s="245">
        <v>44</v>
      </c>
      <c r="JY92" s="245">
        <v>44</v>
      </c>
      <c r="JZ92" s="245">
        <v>1365</v>
      </c>
      <c r="KA92" s="247"/>
      <c r="KB92" s="245"/>
      <c r="KC92" s="248"/>
      <c r="KD92" s="212">
        <v>0</v>
      </c>
      <c r="KE92" s="249">
        <v>1</v>
      </c>
      <c r="KF92" s="249" t="s">
        <v>421</v>
      </c>
      <c r="KG92" s="272">
        <v>143.68666666666664</v>
      </c>
      <c r="KH92" s="272">
        <v>58.53</v>
      </c>
      <c r="KI92" s="272">
        <v>60.22</v>
      </c>
      <c r="KJ92" s="272">
        <v>-18.363333333333333</v>
      </c>
      <c r="KK92" s="272">
        <v>-16.016666666666669</v>
      </c>
      <c r="KL92" s="272">
        <v>57.449999999999996</v>
      </c>
      <c r="KM92" s="272">
        <v>19.599999999999998</v>
      </c>
      <c r="KN92" s="272">
        <v>3.4666666666666668</v>
      </c>
      <c r="KO92" s="250"/>
      <c r="KP92" s="250">
        <v>0</v>
      </c>
      <c r="KQ92" s="92"/>
      <c r="KR92" s="93">
        <v>0.34602076124567477</v>
      </c>
      <c r="KS92" s="264">
        <v>46</v>
      </c>
      <c r="KT92" s="265">
        <v>44.2</v>
      </c>
      <c r="KU92" s="264">
        <v>-23.23</v>
      </c>
      <c r="KV92" s="265">
        <v>-36.200000000000003</v>
      </c>
      <c r="KW92" s="265">
        <v>-28.5</v>
      </c>
      <c r="KX92" s="265">
        <v>241</v>
      </c>
      <c r="KY92" s="265">
        <v>-28.7</v>
      </c>
      <c r="KZ92" s="265">
        <v>-22.3</v>
      </c>
      <c r="LA92" s="265">
        <v>261</v>
      </c>
      <c r="LB92" s="265">
        <v>-32.299999999999997</v>
      </c>
      <c r="LC92" s="265">
        <v>-25.4</v>
      </c>
      <c r="LD92" s="265">
        <v>261</v>
      </c>
      <c r="LE92" s="118">
        <v>42156</v>
      </c>
      <c r="LF92" s="454">
        <v>1</v>
      </c>
      <c r="LG92" s="454"/>
      <c r="LH92" s="455">
        <v>46</v>
      </c>
      <c r="LI92" s="455"/>
      <c r="LJ92" s="455"/>
      <c r="LK92" s="455"/>
      <c r="LL92" s="455"/>
      <c r="LM92" s="455"/>
      <c r="LN92" s="455"/>
      <c r="LO92" s="455"/>
      <c r="LP92" s="455"/>
      <c r="LQ92" s="455"/>
      <c r="LR92" s="455"/>
      <c r="LS92" s="455"/>
      <c r="LT92" s="500">
        <v>35.353333333333332</v>
      </c>
      <c r="LU92" s="693">
        <v>-22.766666666666666</v>
      </c>
      <c r="LV92" s="500">
        <v>-16.600000000000001</v>
      </c>
      <c r="LW92" s="500">
        <v>1</v>
      </c>
      <c r="LX92" s="500">
        <v>-16.8</v>
      </c>
      <c r="LY92" s="500">
        <v>1</v>
      </c>
      <c r="LZ92" s="690">
        <v>59.976286000000002</v>
      </c>
      <c r="MA92" s="455"/>
      <c r="MC92" s="253">
        <v>78</v>
      </c>
      <c r="MD92" s="274"/>
      <c r="ME92" s="581">
        <v>92</v>
      </c>
      <c r="MF92" s="135">
        <v>42149</v>
      </c>
      <c r="MI92" s="584">
        <v>99.2941</v>
      </c>
      <c r="MQ92" s="135">
        <v>42152</v>
      </c>
      <c r="MR92" s="238">
        <v>7.9</v>
      </c>
      <c r="MS92" s="238">
        <v>22</v>
      </c>
      <c r="MT92" s="133">
        <v>1</v>
      </c>
      <c r="MU92" s="133">
        <v>1</v>
      </c>
      <c r="MV92" s="133">
        <v>0</v>
      </c>
      <c r="MW92" s="133">
        <v>0</v>
      </c>
      <c r="MX92" s="133">
        <v>0</v>
      </c>
      <c r="MY92" s="238">
        <v>1</v>
      </c>
      <c r="MZ92" s="238">
        <v>2693</v>
      </c>
      <c r="NA92" s="133">
        <v>78</v>
      </c>
      <c r="NB92" s="238">
        <v>9</v>
      </c>
      <c r="ND92" s="876">
        <v>92</v>
      </c>
      <c r="NE92" s="877">
        <v>6.5096958419333903</v>
      </c>
      <c r="NF92" s="877">
        <v>8.4771915989121993</v>
      </c>
      <c r="NG92" s="877">
        <v>5.1497471195046796</v>
      </c>
      <c r="NH92" s="877">
        <v>1.66902676550963</v>
      </c>
      <c r="NI92" s="877">
        <v>9.1335018778150108</v>
      </c>
      <c r="NJ92" s="877">
        <v>6.3731261577589198</v>
      </c>
      <c r="NK92" s="877">
        <v>9.06269378804339</v>
      </c>
      <c r="NL92" s="877">
        <v>7.76639639320969</v>
      </c>
      <c r="NM92" s="877">
        <v>6.0236989172664099</v>
      </c>
      <c r="NN92" s="877">
        <v>1.52606881166759</v>
      </c>
      <c r="NO92" s="877">
        <v>5.2152903056512301</v>
      </c>
      <c r="NP92" s="877">
        <v>5.7330831318451203</v>
      </c>
      <c r="NQ92" s="877">
        <v>7.23016457788425</v>
      </c>
      <c r="NR92" s="877">
        <v>4.6507645591169</v>
      </c>
      <c r="NS92" s="877">
        <v>6.1683211157397198</v>
      </c>
      <c r="NT92" s="877">
        <v>7.25257082639488</v>
      </c>
      <c r="NU92" s="877">
        <v>6.1729274896038397</v>
      </c>
      <c r="NV92" s="877">
        <v>6.7273759385948999</v>
      </c>
      <c r="NW92" s="877">
        <v>5.6698771604890901</v>
      </c>
      <c r="NX92" s="877">
        <v>6.1578521691417398</v>
      </c>
      <c r="NY92" s="877">
        <v>6.992088609014</v>
      </c>
      <c r="NZ92" s="877">
        <v>6.3991710938198203</v>
      </c>
      <c r="OA92" s="877">
        <v>11.547463325041299</v>
      </c>
      <c r="OB92" s="877">
        <v>3.2464080872463801</v>
      </c>
      <c r="OC92" s="877">
        <v>7.6914643734168298</v>
      </c>
      <c r="OD92" s="877">
        <v>6.8875252707415902</v>
      </c>
      <c r="OE92" s="877">
        <v>6.0254718146211799</v>
      </c>
      <c r="OF92" s="877">
        <v>9.9949615036651291</v>
      </c>
      <c r="OG92" s="877">
        <v>3.5310694927259498</v>
      </c>
      <c r="OH92" s="877">
        <v>7.7816219978705998</v>
      </c>
      <c r="OI92" s="877">
        <v>4.1018181342274103</v>
      </c>
      <c r="OJ92" s="877">
        <v>2.2133395057945302</v>
      </c>
      <c r="OK92" s="877">
        <v>1.2922932795970099</v>
      </c>
      <c r="OL92" s="877">
        <v>8.3010552377949498</v>
      </c>
    </row>
    <row r="93" spans="1:402" s="221" customFormat="1" x14ac:dyDescent="0.25">
      <c r="A93" s="221">
        <v>92</v>
      </c>
      <c r="B93" s="221">
        <v>0</v>
      </c>
      <c r="C93" s="221">
        <v>1</v>
      </c>
      <c r="D93" s="206">
        <v>2</v>
      </c>
      <c r="E93" s="267">
        <v>93</v>
      </c>
      <c r="F93" s="880">
        <v>93</v>
      </c>
      <c r="G93" s="883"/>
      <c r="H93" s="232" t="s">
        <v>894</v>
      </c>
      <c r="I93" s="167" t="s">
        <v>895</v>
      </c>
      <c r="J93" s="69">
        <v>17533</v>
      </c>
      <c r="K93" s="256">
        <v>68</v>
      </c>
      <c r="L93" s="342">
        <v>75</v>
      </c>
      <c r="M93" s="342">
        <v>147</v>
      </c>
      <c r="N93" s="342">
        <v>34.707760655282527</v>
      </c>
      <c r="O93" s="210">
        <v>1.677152014939161</v>
      </c>
      <c r="P93" s="208">
        <v>1</v>
      </c>
      <c r="Q93" s="61">
        <v>140</v>
      </c>
      <c r="R93" s="61">
        <v>60</v>
      </c>
      <c r="S93" s="61">
        <v>0</v>
      </c>
      <c r="T93" s="62">
        <v>3</v>
      </c>
      <c r="U93" s="325">
        <v>1</v>
      </c>
      <c r="V93" s="325">
        <v>2</v>
      </c>
      <c r="W93" s="325">
        <v>1</v>
      </c>
      <c r="X93" s="326">
        <v>0</v>
      </c>
      <c r="Y93" s="325">
        <v>1</v>
      </c>
      <c r="Z93" s="325">
        <v>0</v>
      </c>
      <c r="AA93" s="329">
        <v>0</v>
      </c>
      <c r="AB93" s="328">
        <v>0</v>
      </c>
      <c r="AC93" s="61"/>
      <c r="AD93" s="208"/>
      <c r="AE93" s="61"/>
      <c r="AF93" s="592">
        <v>93</v>
      </c>
      <c r="AG93" s="602">
        <v>2.12</v>
      </c>
      <c r="AH93" s="603">
        <v>23</v>
      </c>
      <c r="AI93" s="603">
        <v>0</v>
      </c>
      <c r="AJ93" s="602">
        <v>9.4</v>
      </c>
      <c r="AK93" s="603">
        <v>33</v>
      </c>
      <c r="AL93" s="603"/>
      <c r="AM93" s="605">
        <v>6085</v>
      </c>
      <c r="AN93" s="214">
        <v>8.7135820054216282</v>
      </c>
      <c r="AO93" s="212">
        <v>127</v>
      </c>
      <c r="AP93" s="212">
        <v>47</v>
      </c>
      <c r="AQ93" s="212">
        <v>54</v>
      </c>
      <c r="AR93" s="212">
        <v>128</v>
      </c>
      <c r="AS93" s="215">
        <v>0.36</v>
      </c>
      <c r="AT93" s="212">
        <v>163</v>
      </c>
      <c r="AU93" s="556">
        <v>42353</v>
      </c>
      <c r="AV93" s="557">
        <v>42348</v>
      </c>
      <c r="AW93" s="211">
        <v>2.12</v>
      </c>
      <c r="AX93" s="211">
        <v>173</v>
      </c>
      <c r="AY93" s="211">
        <v>9.1999999999999993</v>
      </c>
      <c r="AZ93" s="602">
        <v>142</v>
      </c>
      <c r="BA93" s="558">
        <v>42353</v>
      </c>
      <c r="BB93" s="65">
        <v>226.6</v>
      </c>
      <c r="BC93" s="217">
        <v>2090</v>
      </c>
      <c r="BD93" s="112">
        <v>250</v>
      </c>
      <c r="BE93" s="218">
        <v>983.56521241568521</v>
      </c>
      <c r="BF93" s="66">
        <v>410.3</v>
      </c>
      <c r="BG93" s="68">
        <v>2.3979400086720375</v>
      </c>
      <c r="BH93" s="219"/>
      <c r="BI93" s="219">
        <v>2.9928031598358125</v>
      </c>
      <c r="BJ93" s="219">
        <v>2.6131015169669127</v>
      </c>
      <c r="BK93" s="66">
        <v>2.4500000000000002</v>
      </c>
      <c r="BL93" s="66">
        <v>2.95</v>
      </c>
      <c r="BM93" s="66">
        <v>24</v>
      </c>
      <c r="BN93" s="66">
        <v>2.04</v>
      </c>
      <c r="BO93" s="571">
        <v>7015</v>
      </c>
      <c r="BP93" s="66">
        <v>433</v>
      </c>
      <c r="BQ93" s="66">
        <v>95</v>
      </c>
      <c r="BR93" s="66">
        <v>34</v>
      </c>
      <c r="BS93" s="66">
        <v>22</v>
      </c>
      <c r="BT93" s="69">
        <v>42349</v>
      </c>
      <c r="BU93" s="61" t="s">
        <v>458</v>
      </c>
      <c r="BV93" s="61">
        <v>0</v>
      </c>
      <c r="BW93" s="61">
        <v>1</v>
      </c>
      <c r="BX93" s="61" t="s">
        <v>896</v>
      </c>
      <c r="BY93" s="61">
        <v>0</v>
      </c>
      <c r="BZ93" s="61"/>
      <c r="CA93" s="61" t="s">
        <v>381</v>
      </c>
      <c r="CB93" s="61"/>
      <c r="CC93" s="208">
        <v>0</v>
      </c>
      <c r="CD93" s="220">
        <v>0</v>
      </c>
      <c r="CE93" s="220">
        <v>1</v>
      </c>
      <c r="CF93" s="220">
        <v>0</v>
      </c>
      <c r="CG93" s="220">
        <v>1</v>
      </c>
      <c r="CH93" s="220">
        <v>0</v>
      </c>
      <c r="CI93" s="220">
        <v>0</v>
      </c>
      <c r="CJ93" s="114">
        <v>1</v>
      </c>
      <c r="CK93" s="114">
        <v>0</v>
      </c>
      <c r="CL93" s="114">
        <v>0</v>
      </c>
      <c r="CM93" s="114">
        <v>0</v>
      </c>
      <c r="CN93" s="114">
        <v>1</v>
      </c>
      <c r="CO93" s="114">
        <v>1</v>
      </c>
      <c r="CP93" s="326">
        <v>0</v>
      </c>
      <c r="CQ93" s="326">
        <v>0</v>
      </c>
      <c r="CR93" s="326">
        <v>0</v>
      </c>
      <c r="CS93" s="326">
        <v>0</v>
      </c>
      <c r="CT93" s="326">
        <v>1</v>
      </c>
      <c r="CU93" s="326">
        <v>0</v>
      </c>
      <c r="CV93" s="299"/>
      <c r="CW93" s="299"/>
      <c r="CX93" s="299"/>
      <c r="CY93" s="299"/>
      <c r="DE93" s="61">
        <v>0</v>
      </c>
      <c r="DF93" s="90">
        <v>0</v>
      </c>
      <c r="DG93" s="61"/>
      <c r="DH93" s="61"/>
      <c r="DI93" s="61"/>
      <c r="DJ93" s="90">
        <v>1</v>
      </c>
      <c r="DK93" s="90"/>
      <c r="DL93" s="90"/>
      <c r="DM93" s="61" t="s">
        <v>897</v>
      </c>
      <c r="DN93" s="221">
        <v>0</v>
      </c>
      <c r="DO93" s="208">
        <v>0</v>
      </c>
      <c r="DP93" s="208">
        <v>0</v>
      </c>
      <c r="DQ93" s="208">
        <v>0</v>
      </c>
      <c r="DR93" s="208">
        <v>3</v>
      </c>
      <c r="DS93" s="212">
        <v>1</v>
      </c>
      <c r="DT93" s="208">
        <v>3</v>
      </c>
      <c r="DU93" s="208">
        <v>0</v>
      </c>
      <c r="DV93" s="208">
        <v>1</v>
      </c>
      <c r="DW93" s="208">
        <v>0</v>
      </c>
      <c r="DX93" s="208">
        <v>0</v>
      </c>
      <c r="DY93" s="206">
        <v>0</v>
      </c>
      <c r="EB93" s="223">
        <v>1</v>
      </c>
      <c r="EC93" s="223">
        <v>3</v>
      </c>
      <c r="ED93" s="223">
        <v>23</v>
      </c>
      <c r="EE93" s="223"/>
      <c r="EG93" s="69">
        <v>42352</v>
      </c>
      <c r="EH93" s="221">
        <v>1.1299999999999999</v>
      </c>
      <c r="EI93" s="245">
        <v>82</v>
      </c>
      <c r="EJ93" s="31">
        <v>73</v>
      </c>
      <c r="EK93" s="31">
        <v>87</v>
      </c>
      <c r="EL93" s="31">
        <v>103</v>
      </c>
      <c r="EM93" s="206"/>
      <c r="EN93" s="208" t="s">
        <v>544</v>
      </c>
      <c r="EO93" s="259">
        <v>93</v>
      </c>
      <c r="EP93" s="61" t="s">
        <v>898</v>
      </c>
      <c r="EQ93" s="208" t="s">
        <v>383</v>
      </c>
      <c r="ER93" s="208"/>
      <c r="ES93" s="208"/>
      <c r="ET93" s="208">
        <v>75</v>
      </c>
      <c r="EU93" s="208">
        <v>0</v>
      </c>
      <c r="EV93" s="208"/>
      <c r="EW93" s="208">
        <v>14</v>
      </c>
      <c r="EX93" s="208">
        <v>12</v>
      </c>
      <c r="EY93" s="208">
        <v>47</v>
      </c>
      <c r="EZ93" s="208">
        <v>22</v>
      </c>
      <c r="FA93" s="208">
        <v>21</v>
      </c>
      <c r="FB93" s="208">
        <v>20</v>
      </c>
      <c r="FC93" s="208">
        <v>55</v>
      </c>
      <c r="FD93" s="206">
        <v>22</v>
      </c>
      <c r="FE93" s="206">
        <v>28</v>
      </c>
      <c r="FF93" s="224">
        <v>110</v>
      </c>
      <c r="FG93" s="223">
        <v>310</v>
      </c>
      <c r="FH93" s="339">
        <v>110</v>
      </c>
      <c r="FI93" s="340">
        <v>310</v>
      </c>
      <c r="FJ93" s="227">
        <v>106.95</v>
      </c>
      <c r="FK93" s="227">
        <v>63.768817046604823</v>
      </c>
      <c r="FL93" s="228">
        <v>136.75</v>
      </c>
      <c r="FM93" s="228">
        <v>47.8</v>
      </c>
      <c r="FN93" s="228">
        <v>81.537033484087985</v>
      </c>
      <c r="FO93" s="228">
        <v>28.500696164821978</v>
      </c>
      <c r="FP93" s="228">
        <v>65.045703839122496</v>
      </c>
      <c r="FQ93" s="228"/>
      <c r="FR93" s="193">
        <v>0</v>
      </c>
      <c r="FS93" s="230">
        <v>143</v>
      </c>
      <c r="FT93" s="341">
        <v>78.400000000000006</v>
      </c>
      <c r="FU93" s="230">
        <v>130</v>
      </c>
      <c r="FV93" s="229">
        <v>4</v>
      </c>
      <c r="FW93" s="229">
        <v>3.8</v>
      </c>
      <c r="FX93" s="229">
        <v>35.75</v>
      </c>
      <c r="FY93" s="229">
        <v>1.8239795918367345</v>
      </c>
      <c r="FZ93" s="342">
        <v>78.3</v>
      </c>
      <c r="GA93" s="129">
        <v>22.5</v>
      </c>
      <c r="GB93" s="210">
        <v>11.4</v>
      </c>
      <c r="GC93" s="210">
        <v>6.4</v>
      </c>
      <c r="GD93" s="210">
        <v>168.9</v>
      </c>
      <c r="GE93" s="210">
        <v>117.8</v>
      </c>
      <c r="GF93" s="210">
        <v>42.9</v>
      </c>
      <c r="GG93" s="221">
        <v>0</v>
      </c>
      <c r="GH93" s="221">
        <v>1</v>
      </c>
      <c r="GI93" s="221">
        <v>1</v>
      </c>
      <c r="GJ93" s="221">
        <v>1</v>
      </c>
      <c r="GK93" s="231">
        <v>38</v>
      </c>
      <c r="GL93" s="133">
        <v>1</v>
      </c>
      <c r="GM93" s="221">
        <v>1</v>
      </c>
      <c r="GN93" s="221" t="s">
        <v>464</v>
      </c>
      <c r="GO93" s="221">
        <v>0</v>
      </c>
      <c r="GP93" s="61">
        <v>78.75</v>
      </c>
      <c r="GQ93" s="106">
        <v>46.954598807107338</v>
      </c>
      <c r="GR93" s="111">
        <v>0.34732824427480907</v>
      </c>
      <c r="GS93" s="61">
        <v>1</v>
      </c>
      <c r="GT93" s="111">
        <v>0.46875</v>
      </c>
      <c r="GU93" s="62">
        <v>0</v>
      </c>
      <c r="GV93" s="106">
        <v>14.1</v>
      </c>
      <c r="GW93" s="61">
        <v>0</v>
      </c>
      <c r="GX93" s="106">
        <v>30</v>
      </c>
      <c r="GY93" s="61">
        <v>0</v>
      </c>
      <c r="GZ93" s="745">
        <v>58</v>
      </c>
      <c r="HA93" s="221">
        <v>25</v>
      </c>
      <c r="HB93" s="221">
        <v>0.48</v>
      </c>
      <c r="HC93" s="144">
        <v>1</v>
      </c>
      <c r="HD93" s="236">
        <v>120</v>
      </c>
      <c r="HE93" s="236">
        <v>126</v>
      </c>
      <c r="HF93" s="270">
        <v>75.127358091371747</v>
      </c>
      <c r="HG93" s="273">
        <v>153.74303900000001</v>
      </c>
      <c r="HH93" s="270">
        <v>91.669113849275647</v>
      </c>
      <c r="HI93" s="273">
        <v>39.186619</v>
      </c>
      <c r="HJ93" s="270">
        <v>23.364977444469456</v>
      </c>
      <c r="HK93" s="273">
        <v>114.55642</v>
      </c>
      <c r="HL93" s="270">
        <v>68.304136404806187</v>
      </c>
      <c r="HM93" s="236">
        <v>74.511613999999994</v>
      </c>
      <c r="HN93" s="270">
        <v>8.0189489999999992</v>
      </c>
      <c r="HO93" s="270">
        <v>4.2556510000000003</v>
      </c>
      <c r="HP93" s="273">
        <v>170.04166699999999</v>
      </c>
      <c r="HQ93" s="270">
        <v>101.38715243779991</v>
      </c>
      <c r="HR93" s="273">
        <v>74.061335</v>
      </c>
      <c r="HS93" s="270">
        <v>44.158987581508278</v>
      </c>
      <c r="HT93" s="273">
        <v>95.980332000000004</v>
      </c>
      <c r="HU93" s="270">
        <v>57.228164856291642</v>
      </c>
      <c r="HV93" s="273">
        <v>56.445183999999998</v>
      </c>
      <c r="HW93" s="144">
        <v>0</v>
      </c>
      <c r="HX93" s="237">
        <v>0.81954930004993587</v>
      </c>
      <c r="HY93" s="238">
        <v>35.1</v>
      </c>
      <c r="HZ93" s="237">
        <v>7.1</v>
      </c>
      <c r="IA93" s="237">
        <v>36.5</v>
      </c>
      <c r="IB93" s="237">
        <v>6.7</v>
      </c>
      <c r="IC93" s="237">
        <v>26.4</v>
      </c>
      <c r="ID93" s="237">
        <v>5.7</v>
      </c>
      <c r="IE93" s="237">
        <v>151.09149295774651</v>
      </c>
      <c r="IF93" s="237">
        <v>90.088132507909478</v>
      </c>
      <c r="IG93" s="208"/>
      <c r="IH93" s="133">
        <v>0.28000000000000003</v>
      </c>
      <c r="II93" s="133">
        <v>1203</v>
      </c>
      <c r="IJ93" s="133">
        <v>1265</v>
      </c>
      <c r="IK93" s="133">
        <v>1218</v>
      </c>
      <c r="IL93" s="133">
        <v>1147</v>
      </c>
      <c r="IM93" s="133">
        <v>1277</v>
      </c>
      <c r="IN93" s="133">
        <v>1230</v>
      </c>
      <c r="IO93" s="133"/>
      <c r="IP93" s="106">
        <v>1223.3333333333333</v>
      </c>
      <c r="IQ93" s="133">
        <v>1963</v>
      </c>
      <c r="IR93" s="133"/>
      <c r="IS93" s="133"/>
      <c r="IT93" s="133"/>
      <c r="IU93" s="133"/>
      <c r="IV93" s="133"/>
      <c r="IW93" s="133"/>
      <c r="IX93" s="133"/>
      <c r="IY93" s="106"/>
      <c r="IZ93" s="61"/>
      <c r="JA93" s="240"/>
      <c r="JB93" s="241"/>
      <c r="JC93" s="90">
        <v>1</v>
      </c>
      <c r="JD93" s="70"/>
      <c r="JE93" s="70"/>
      <c r="JF93" s="70"/>
      <c r="JG93" s="90" t="s">
        <v>381</v>
      </c>
      <c r="JH93" s="90"/>
      <c r="JI93" s="90"/>
      <c r="JJ93" s="90"/>
      <c r="JK93" s="61" t="s">
        <v>897</v>
      </c>
      <c r="JL93" s="283"/>
      <c r="JM93" s="198">
        <v>93</v>
      </c>
      <c r="JN93" s="244">
        <v>42353</v>
      </c>
      <c r="JO93" s="69">
        <v>43399</v>
      </c>
      <c r="JP93" s="201">
        <v>0</v>
      </c>
      <c r="JQ93" s="69">
        <v>43399</v>
      </c>
      <c r="JR93" s="245">
        <v>34</v>
      </c>
      <c r="JS93" s="243">
        <v>1</v>
      </c>
      <c r="JT93" s="69">
        <v>42370</v>
      </c>
      <c r="JU93" s="245">
        <v>1</v>
      </c>
      <c r="JV93" s="243">
        <v>1</v>
      </c>
      <c r="JW93" s="246">
        <v>42370</v>
      </c>
      <c r="JX93" s="245">
        <v>1</v>
      </c>
      <c r="JY93" s="245">
        <v>34</v>
      </c>
      <c r="JZ93" s="245">
        <v>1046</v>
      </c>
      <c r="KA93" s="247"/>
      <c r="KB93" s="245"/>
      <c r="KC93" s="248"/>
      <c r="KD93" s="212">
        <v>1</v>
      </c>
      <c r="KE93" s="263">
        <v>1</v>
      </c>
      <c r="KF93" s="263" t="s">
        <v>390</v>
      </c>
      <c r="KG93" s="250">
        <v>150.54</v>
      </c>
      <c r="KH93" s="250">
        <v>55.8</v>
      </c>
      <c r="KI93" s="250">
        <v>62.7</v>
      </c>
      <c r="KJ93" s="251">
        <v>-20.7</v>
      </c>
      <c r="KK93" s="250">
        <v>-16.399999999999999</v>
      </c>
      <c r="KL93" s="250">
        <v>62.94</v>
      </c>
      <c r="KM93" s="250">
        <v>30.1</v>
      </c>
      <c r="KN93" s="250">
        <v>6.2</v>
      </c>
      <c r="KO93" s="250"/>
      <c r="KP93" s="250">
        <v>0</v>
      </c>
      <c r="KQ93" s="343"/>
      <c r="KR93" s="344">
        <v>0.34732824427480907</v>
      </c>
      <c r="KS93" s="264">
        <v>71</v>
      </c>
      <c r="KT93" s="265">
        <v>43.8</v>
      </c>
      <c r="KU93" s="264">
        <v>-17.829999999999998</v>
      </c>
      <c r="KV93" s="265">
        <v>-22.2</v>
      </c>
      <c r="KW93" s="265">
        <v>-17.600000000000001</v>
      </c>
      <c r="KX93" s="265">
        <v>352</v>
      </c>
      <c r="KY93" s="265">
        <v>-16</v>
      </c>
      <c r="KZ93" s="265">
        <v>6.7</v>
      </c>
      <c r="LA93" s="265">
        <v>329</v>
      </c>
      <c r="LB93" s="265">
        <v>-18.899999999999999</v>
      </c>
      <c r="LC93" s="265">
        <v>-12.1</v>
      </c>
      <c r="LD93" s="265">
        <v>336</v>
      </c>
      <c r="LE93" s="112" t="s">
        <v>898</v>
      </c>
      <c r="LF93" s="695">
        <v>0</v>
      </c>
      <c r="LG93" s="695"/>
      <c r="LH93" s="455">
        <v>71</v>
      </c>
      <c r="LI93" s="455">
        <v>42.87</v>
      </c>
      <c r="LJ93" s="455">
        <v>-14.76</v>
      </c>
      <c r="LK93" s="455">
        <v>-15.1</v>
      </c>
      <c r="LL93" s="455">
        <v>-11.9</v>
      </c>
      <c r="LM93" s="455">
        <v>368</v>
      </c>
      <c r="LN93" s="455">
        <v>-11.9</v>
      </c>
      <c r="LO93" s="455">
        <v>-4.4000000000000004</v>
      </c>
      <c r="LP93" s="455">
        <v>352</v>
      </c>
      <c r="LQ93" s="455">
        <v>-13.4</v>
      </c>
      <c r="LR93" s="455">
        <v>-8.1</v>
      </c>
      <c r="LS93" s="455">
        <v>352</v>
      </c>
      <c r="LT93" s="500">
        <v>33.659999999999997</v>
      </c>
      <c r="LU93" s="693">
        <v>-15.15</v>
      </c>
      <c r="LV93" s="500">
        <v>-8</v>
      </c>
      <c r="LW93" s="500">
        <v>3</v>
      </c>
      <c r="LX93" s="500"/>
      <c r="LY93" s="500">
        <v>3</v>
      </c>
      <c r="LZ93" s="690">
        <v>52</v>
      </c>
      <c r="MA93" s="455">
        <v>52</v>
      </c>
      <c r="MC93" s="253"/>
      <c r="MD93" s="274"/>
      <c r="ME93" s="581">
        <v>93</v>
      </c>
      <c r="MF93" s="135">
        <v>42348</v>
      </c>
      <c r="MI93" s="584">
        <v>205.29480000000001</v>
      </c>
      <c r="MQ93" s="135">
        <v>42290</v>
      </c>
      <c r="MR93" s="238">
        <v>6.1</v>
      </c>
      <c r="MS93" s="238">
        <v>23</v>
      </c>
      <c r="MT93" s="133">
        <v>1</v>
      </c>
      <c r="MU93" s="133">
        <v>1</v>
      </c>
      <c r="MV93" s="133">
        <v>0</v>
      </c>
      <c r="MW93" s="133">
        <v>0</v>
      </c>
      <c r="MX93" s="133">
        <v>0</v>
      </c>
      <c r="MY93" s="238">
        <v>1</v>
      </c>
      <c r="MZ93" s="238">
        <v>6085</v>
      </c>
      <c r="NA93" s="585"/>
      <c r="NB93" s="238">
        <v>6</v>
      </c>
      <c r="ND93" s="876">
        <v>93</v>
      </c>
      <c r="NE93" s="877">
        <v>8.1913060189186897</v>
      </c>
      <c r="NF93" s="877">
        <v>7.0749977251359102</v>
      </c>
      <c r="NG93" s="877">
        <v>5.2776128707566903</v>
      </c>
      <c r="NH93" s="877">
        <v>3.2078928516413301</v>
      </c>
      <c r="NI93" s="877">
        <v>7.3442071239506896</v>
      </c>
      <c r="NJ93" s="877">
        <v>6.9064096170940203</v>
      </c>
      <c r="NK93" s="877">
        <v>9.1333220563159294</v>
      </c>
      <c r="NL93" s="877">
        <v>8.5163303868259401</v>
      </c>
      <c r="NM93" s="877">
        <v>5.8936049048582904</v>
      </c>
      <c r="NN93" s="877">
        <v>3.2125693388508099</v>
      </c>
      <c r="NO93" s="877">
        <v>6.0212576205605197</v>
      </c>
      <c r="NP93" s="877">
        <v>6.44443516757309</v>
      </c>
      <c r="NQ93" s="877">
        <v>6.7683166760490598</v>
      </c>
      <c r="NR93" s="877">
        <v>3.84899843040002</v>
      </c>
      <c r="NS93" s="877">
        <v>5.6536333113862502</v>
      </c>
      <c r="NT93" s="877">
        <v>8.3530585845707606</v>
      </c>
      <c r="NU93" s="877">
        <v>7.1459830785504304</v>
      </c>
      <c r="NV93" s="877">
        <v>6.5731927237816103</v>
      </c>
      <c r="NW93" s="877">
        <v>3.9457949567400599</v>
      </c>
      <c r="NX93" s="877">
        <v>5.34411833452143</v>
      </c>
      <c r="NY93" s="877">
        <v>7.2476427428980204</v>
      </c>
      <c r="NZ93" s="877">
        <v>1.3504972470841301</v>
      </c>
      <c r="OA93" s="877">
        <v>9.2589428519510104</v>
      </c>
      <c r="OB93" s="877">
        <v>-0.71311885221183802</v>
      </c>
      <c r="OC93" s="877">
        <v>6.5939512839484102</v>
      </c>
      <c r="OD93" s="877">
        <v>6.4342946179599299</v>
      </c>
      <c r="OE93" s="877">
        <v>5.0802312720192599</v>
      </c>
      <c r="OF93" s="877">
        <v>12.2205143675443</v>
      </c>
      <c r="OG93" s="877">
        <v>3.8399595874895298</v>
      </c>
      <c r="OH93" s="877">
        <v>6.9907280037189699</v>
      </c>
      <c r="OI93" s="877">
        <v>4.1432301347768901</v>
      </c>
      <c r="OJ93" s="877">
        <v>5.2297863638253599</v>
      </c>
      <c r="OK93" s="877">
        <v>5.2434540368642804</v>
      </c>
      <c r="OL93" s="877">
        <v>9.9720617041628508</v>
      </c>
    </row>
    <row r="94" spans="1:402" s="221" customFormat="1" x14ac:dyDescent="0.25">
      <c r="A94" s="221">
        <v>93</v>
      </c>
      <c r="B94" s="274">
        <v>0</v>
      </c>
      <c r="C94" s="221">
        <v>0</v>
      </c>
      <c r="D94" s="206">
        <v>2</v>
      </c>
      <c r="E94" s="267">
        <v>94</v>
      </c>
      <c r="F94" s="880">
        <v>94</v>
      </c>
      <c r="G94" s="883"/>
      <c r="H94" s="232" t="s">
        <v>899</v>
      </c>
      <c r="I94" s="167" t="s">
        <v>900</v>
      </c>
      <c r="J94" s="266">
        <v>11431</v>
      </c>
      <c r="K94" s="256">
        <v>84</v>
      </c>
      <c r="L94" s="342">
        <v>68</v>
      </c>
      <c r="M94" s="342">
        <v>158</v>
      </c>
      <c r="N94" s="342">
        <v>27.239224483255885</v>
      </c>
      <c r="O94" s="210">
        <v>1.6951533787255357</v>
      </c>
      <c r="P94" s="208">
        <v>1</v>
      </c>
      <c r="Q94" s="61">
        <v>90</v>
      </c>
      <c r="R94" s="61">
        <v>50</v>
      </c>
      <c r="S94" s="61">
        <v>1</v>
      </c>
      <c r="T94" s="62">
        <v>3</v>
      </c>
      <c r="U94" s="325">
        <v>0</v>
      </c>
      <c r="V94" s="325"/>
      <c r="W94" s="325">
        <v>1</v>
      </c>
      <c r="X94" s="326">
        <v>0</v>
      </c>
      <c r="Y94" s="325">
        <v>1</v>
      </c>
      <c r="Z94" s="325">
        <v>0</v>
      </c>
      <c r="AA94" s="329">
        <v>0</v>
      </c>
      <c r="AB94" s="328">
        <v>0</v>
      </c>
      <c r="AC94" s="61"/>
      <c r="AD94" s="208"/>
      <c r="AE94" s="61"/>
      <c r="AF94" s="592">
        <v>121</v>
      </c>
      <c r="AG94" s="602">
        <v>1.2</v>
      </c>
      <c r="AH94" s="603">
        <v>43</v>
      </c>
      <c r="AI94" s="603">
        <v>0</v>
      </c>
      <c r="AJ94" s="602">
        <v>10.4</v>
      </c>
      <c r="AK94" s="603">
        <v>32</v>
      </c>
      <c r="AL94" s="603"/>
      <c r="AM94" s="605">
        <v>3700</v>
      </c>
      <c r="AN94" s="214">
        <v>8.2160880986323157</v>
      </c>
      <c r="AO94" s="212">
        <v>166</v>
      </c>
      <c r="AP94" s="212">
        <v>84</v>
      </c>
      <c r="AQ94" s="212">
        <v>68</v>
      </c>
      <c r="AR94" s="212">
        <v>70</v>
      </c>
      <c r="AS94" s="215">
        <v>0.97</v>
      </c>
      <c r="AT94" s="212">
        <v>21</v>
      </c>
      <c r="AU94" s="556">
        <v>42360</v>
      </c>
      <c r="AV94" s="557">
        <v>42353</v>
      </c>
      <c r="AW94" s="211">
        <v>1.2</v>
      </c>
      <c r="AX94" s="211">
        <v>53</v>
      </c>
      <c r="AY94" s="211"/>
      <c r="AZ94" s="602">
        <v>140</v>
      </c>
      <c r="BA94" s="558"/>
      <c r="BB94" s="287"/>
      <c r="BC94" s="217"/>
      <c r="BD94" s="287"/>
      <c r="BE94" s="218"/>
      <c r="BF94" s="66"/>
      <c r="BG94" s="68"/>
      <c r="BH94" s="219"/>
      <c r="BI94" s="219"/>
      <c r="BJ94" s="219"/>
      <c r="BO94" s="400"/>
      <c r="BT94" s="69">
        <v>42354</v>
      </c>
      <c r="BU94" s="61" t="s">
        <v>901</v>
      </c>
      <c r="BV94" s="61">
        <v>0</v>
      </c>
      <c r="BW94" s="61">
        <v>1</v>
      </c>
      <c r="BX94" s="61" t="s">
        <v>841</v>
      </c>
      <c r="BY94" s="61">
        <v>0</v>
      </c>
      <c r="BZ94" s="61"/>
      <c r="CA94" s="61" t="s">
        <v>381</v>
      </c>
      <c r="CB94" s="61"/>
      <c r="CC94" s="208">
        <v>1</v>
      </c>
      <c r="CD94" s="220">
        <v>0</v>
      </c>
      <c r="CE94" s="220">
        <v>0</v>
      </c>
      <c r="CF94" s="220">
        <v>0</v>
      </c>
      <c r="CG94" s="220">
        <v>0</v>
      </c>
      <c r="CH94" s="220">
        <v>0</v>
      </c>
      <c r="CI94" s="220">
        <v>0</v>
      </c>
      <c r="CJ94" s="114">
        <v>0</v>
      </c>
      <c r="CK94" s="114">
        <v>1</v>
      </c>
      <c r="CL94" s="114">
        <v>0</v>
      </c>
      <c r="CM94" s="114">
        <v>0</v>
      </c>
      <c r="CN94" s="114">
        <v>1</v>
      </c>
      <c r="CO94" s="114">
        <v>0</v>
      </c>
      <c r="CP94" s="326">
        <v>0</v>
      </c>
      <c r="CQ94" s="326">
        <v>1</v>
      </c>
      <c r="CR94" s="326">
        <v>0</v>
      </c>
      <c r="CS94" s="326">
        <v>0</v>
      </c>
      <c r="CT94" s="326">
        <v>0</v>
      </c>
      <c r="CU94" s="326">
        <v>0</v>
      </c>
      <c r="CV94" s="299"/>
      <c r="CW94" s="299"/>
      <c r="CX94" s="299"/>
      <c r="CY94" s="299"/>
      <c r="DE94" s="61">
        <v>0</v>
      </c>
      <c r="DF94" s="90">
        <v>0</v>
      </c>
      <c r="DG94" s="61" t="s">
        <v>902</v>
      </c>
      <c r="DH94" s="61"/>
      <c r="DI94" s="61"/>
      <c r="DJ94" s="90">
        <v>1</v>
      </c>
      <c r="DK94" s="90">
        <v>0</v>
      </c>
      <c r="DL94" s="90"/>
      <c r="DM94" s="61"/>
      <c r="DN94" s="221">
        <v>1</v>
      </c>
      <c r="DO94" s="208">
        <v>0</v>
      </c>
      <c r="DP94" s="208">
        <v>0</v>
      </c>
      <c r="DQ94" s="208">
        <v>0</v>
      </c>
      <c r="DR94" s="208">
        <v>0</v>
      </c>
      <c r="DS94" s="212">
        <v>0</v>
      </c>
      <c r="DT94" s="208">
        <v>0</v>
      </c>
      <c r="DU94" s="208">
        <v>0</v>
      </c>
      <c r="DV94" s="208">
        <v>0</v>
      </c>
      <c r="DW94" s="208">
        <v>0</v>
      </c>
      <c r="DX94" s="208">
        <v>0</v>
      </c>
      <c r="DY94" s="206">
        <v>1</v>
      </c>
      <c r="EB94" s="223">
        <v>1</v>
      </c>
      <c r="EC94" s="223">
        <v>2</v>
      </c>
      <c r="ED94" s="223">
        <v>50</v>
      </c>
      <c r="EE94" s="223"/>
      <c r="EG94" s="69">
        <v>42361</v>
      </c>
      <c r="EH94" s="221">
        <v>1.03</v>
      </c>
      <c r="EI94" s="245">
        <v>72</v>
      </c>
      <c r="EJ94" s="31">
        <v>74</v>
      </c>
      <c r="EK94" s="31">
        <v>72</v>
      </c>
      <c r="EL94" s="31">
        <v>57</v>
      </c>
      <c r="EM94" s="206"/>
      <c r="EN94" s="208" t="s">
        <v>903</v>
      </c>
      <c r="EO94" s="267">
        <v>94</v>
      </c>
      <c r="EP94" s="69">
        <v>42362</v>
      </c>
      <c r="EQ94" s="208" t="s">
        <v>383</v>
      </c>
      <c r="ER94" s="208"/>
      <c r="ES94" s="208"/>
      <c r="ET94" s="208">
        <v>83</v>
      </c>
      <c r="EU94" s="208">
        <v>1</v>
      </c>
      <c r="EV94" s="208"/>
      <c r="EW94" s="208">
        <v>10</v>
      </c>
      <c r="EX94" s="208">
        <v>10</v>
      </c>
      <c r="EY94" s="208">
        <v>43</v>
      </c>
      <c r="EZ94" s="208">
        <v>24</v>
      </c>
      <c r="FA94" s="208">
        <v>14</v>
      </c>
      <c r="FB94" s="208">
        <v>26</v>
      </c>
      <c r="FC94" s="208">
        <v>43</v>
      </c>
      <c r="FD94" s="206">
        <v>19</v>
      </c>
      <c r="FE94" s="206">
        <v>35</v>
      </c>
      <c r="FF94" s="224">
        <v>100</v>
      </c>
      <c r="FG94" s="223">
        <v>290</v>
      </c>
      <c r="FH94" s="91">
        <v>86.666666666666671</v>
      </c>
      <c r="FI94" s="91">
        <v>256.66666666666669</v>
      </c>
      <c r="FJ94" s="227">
        <v>74.25</v>
      </c>
      <c r="FK94" s="227">
        <v>43.801346197842726</v>
      </c>
      <c r="FL94" s="228">
        <v>65.550000000000011</v>
      </c>
      <c r="FM94" s="228">
        <v>20.799999999999997</v>
      </c>
      <c r="FN94" s="228">
        <v>38.669067249408641</v>
      </c>
      <c r="FO94" s="228">
        <v>12.270276106601059</v>
      </c>
      <c r="FP94" s="228">
        <v>68.268497330282244</v>
      </c>
      <c r="FQ94" s="228"/>
      <c r="FR94" s="193">
        <v>0</v>
      </c>
      <c r="FS94" s="230">
        <v>72.5</v>
      </c>
      <c r="FT94" s="341"/>
      <c r="FU94" s="230">
        <v>143.33333333333334</v>
      </c>
      <c r="FV94" s="229">
        <v>5.3</v>
      </c>
      <c r="FW94" s="229">
        <v>6.4</v>
      </c>
      <c r="FX94" s="229">
        <v>13.679245283018869</v>
      </c>
      <c r="FY94" s="229"/>
      <c r="FZ94" s="342">
        <v>35.700000000000003</v>
      </c>
      <c r="GA94" s="129">
        <v>11.700000000000001</v>
      </c>
      <c r="GB94" s="210" t="s">
        <v>904</v>
      </c>
      <c r="GC94" s="210" t="s">
        <v>905</v>
      </c>
      <c r="GD94" s="210">
        <v>122.6</v>
      </c>
      <c r="GE94" s="210" t="s">
        <v>906</v>
      </c>
      <c r="GF94" s="210" t="s">
        <v>907</v>
      </c>
      <c r="GG94" s="221">
        <v>0</v>
      </c>
      <c r="GH94" s="221">
        <v>1</v>
      </c>
      <c r="GI94" s="221">
        <v>2</v>
      </c>
      <c r="GJ94" s="221">
        <v>1</v>
      </c>
      <c r="GK94" s="231">
        <v>21.5</v>
      </c>
      <c r="GL94" s="133">
        <v>0</v>
      </c>
      <c r="GM94" s="221">
        <v>0</v>
      </c>
      <c r="GN94" s="221">
        <v>0</v>
      </c>
      <c r="GO94" s="221">
        <v>0</v>
      </c>
      <c r="GP94" s="61">
        <v>69.5</v>
      </c>
      <c r="GQ94" s="106">
        <v>40.999239875421814</v>
      </c>
      <c r="GR94" s="111">
        <v>0.57073170731707312</v>
      </c>
      <c r="GS94" s="61">
        <v>0</v>
      </c>
      <c r="GT94" s="111">
        <v>0.56521739130434778</v>
      </c>
      <c r="GU94" s="62">
        <v>1</v>
      </c>
      <c r="GV94" s="106">
        <v>8.4666666666666668</v>
      </c>
      <c r="GW94" s="61">
        <v>1</v>
      </c>
      <c r="GX94" s="106">
        <v>23.5</v>
      </c>
      <c r="GY94" s="61">
        <v>0</v>
      </c>
      <c r="GZ94" s="745">
        <v>26.5</v>
      </c>
      <c r="HA94" s="221">
        <v>7</v>
      </c>
      <c r="HB94" s="221">
        <v>0.52</v>
      </c>
      <c r="HC94" s="144">
        <v>1</v>
      </c>
      <c r="HD94" s="236">
        <v>80.304874999999996</v>
      </c>
      <c r="HE94" s="236">
        <v>84.320117999999994</v>
      </c>
      <c r="HF94" s="144">
        <v>52.740751000000003</v>
      </c>
      <c r="HG94" s="236">
        <v>88.704494999999994</v>
      </c>
      <c r="HH94" s="125">
        <v>55.483100999999998</v>
      </c>
      <c r="HI94" s="236">
        <v>33.160128999999998</v>
      </c>
      <c r="HJ94" s="144">
        <v>20.741077000000001</v>
      </c>
      <c r="HK94" s="236">
        <v>55.544365999999997</v>
      </c>
      <c r="HL94" s="144">
        <v>34.742024000000001</v>
      </c>
      <c r="HM94" s="236">
        <v>62.617306999999997</v>
      </c>
      <c r="HN94" s="144">
        <v>3.9436499999999999</v>
      </c>
      <c r="HO94" s="144">
        <v>2.4666839999999999</v>
      </c>
      <c r="HP94" s="236">
        <v>106.119794</v>
      </c>
      <c r="HQ94" s="144">
        <v>66.376064999999997</v>
      </c>
      <c r="HR94" s="236">
        <v>43.346933999999997</v>
      </c>
      <c r="HS94" s="144">
        <v>27.112745</v>
      </c>
      <c r="HT94" s="236">
        <v>62.772860000000001</v>
      </c>
      <c r="HU94" s="144">
        <v>39.26332</v>
      </c>
      <c r="HV94" s="236">
        <v>59.152828999999997</v>
      </c>
      <c r="HW94" s="144">
        <v>0</v>
      </c>
      <c r="HX94" s="237">
        <v>0.95057322630606256</v>
      </c>
      <c r="HY94" s="238">
        <v>32.6</v>
      </c>
      <c r="HZ94" s="237">
        <v>7.5</v>
      </c>
      <c r="IA94" s="237">
        <v>34.799999999999997</v>
      </c>
      <c r="IB94" s="237">
        <v>7.2</v>
      </c>
      <c r="IC94" s="237">
        <v>29.6</v>
      </c>
      <c r="ID94" s="237">
        <v>6.7</v>
      </c>
      <c r="IE94" s="237">
        <v>126.65838933333332</v>
      </c>
      <c r="IF94" s="237">
        <v>74.717952323912229</v>
      </c>
      <c r="IG94" s="208"/>
      <c r="IH94" s="61">
        <v>0.35</v>
      </c>
      <c r="II94" s="61">
        <v>1048</v>
      </c>
      <c r="IJ94" s="61">
        <v>1065</v>
      </c>
      <c r="IK94" s="61">
        <v>1058</v>
      </c>
      <c r="IL94" s="61">
        <v>1142</v>
      </c>
      <c r="IM94" s="61">
        <v>1201</v>
      </c>
      <c r="IN94" s="61">
        <v>1075</v>
      </c>
      <c r="IO94" s="61"/>
      <c r="IP94" s="106">
        <v>1098.1666666666667</v>
      </c>
      <c r="IQ94" s="61">
        <v>1828</v>
      </c>
      <c r="IR94" s="61">
        <v>293</v>
      </c>
      <c r="IS94" s="61">
        <v>324</v>
      </c>
      <c r="IT94" s="61">
        <v>318</v>
      </c>
      <c r="IU94" s="61">
        <v>339</v>
      </c>
      <c r="IV94" s="61">
        <v>318</v>
      </c>
      <c r="IW94" s="61">
        <v>332</v>
      </c>
      <c r="IX94" s="61"/>
      <c r="IY94" s="106">
        <v>320.66666666666669</v>
      </c>
      <c r="IZ94" s="61">
        <v>198</v>
      </c>
      <c r="JA94" s="240">
        <v>31.867313814628861</v>
      </c>
      <c r="JB94" s="241">
        <v>0</v>
      </c>
      <c r="JC94" s="90">
        <v>1</v>
      </c>
      <c r="JD94" s="280">
        <v>1</v>
      </c>
      <c r="JE94" s="70">
        <v>0</v>
      </c>
      <c r="JF94" s="70"/>
      <c r="JG94" s="90">
        <v>0</v>
      </c>
      <c r="JH94" s="90">
        <v>0</v>
      </c>
      <c r="JI94" s="90">
        <v>0</v>
      </c>
      <c r="JJ94" s="90"/>
      <c r="JK94" s="61"/>
      <c r="JL94" s="283"/>
      <c r="JM94" s="198">
        <v>94</v>
      </c>
      <c r="JN94" s="244">
        <v>42360</v>
      </c>
      <c r="JO94" s="69">
        <v>43053</v>
      </c>
      <c r="JP94" s="201">
        <v>0</v>
      </c>
      <c r="JQ94" s="69">
        <v>43053</v>
      </c>
      <c r="JR94" s="245">
        <v>23</v>
      </c>
      <c r="JS94" s="243">
        <v>1</v>
      </c>
      <c r="JT94" s="69">
        <v>42461</v>
      </c>
      <c r="JU94" s="245">
        <v>3</v>
      </c>
      <c r="JV94" s="243">
        <v>1</v>
      </c>
      <c r="JW94" s="246">
        <v>42461</v>
      </c>
      <c r="JX94" s="245">
        <v>3</v>
      </c>
      <c r="JY94" s="245">
        <v>22.8</v>
      </c>
      <c r="JZ94" s="245">
        <v>693</v>
      </c>
      <c r="KA94" s="247"/>
      <c r="KB94" s="245"/>
      <c r="KC94" s="248"/>
      <c r="KD94" s="212">
        <v>1</v>
      </c>
      <c r="KE94" s="249">
        <v>1</v>
      </c>
      <c r="KF94" s="249" t="s">
        <v>421</v>
      </c>
      <c r="KG94" s="272">
        <v>65.63666666666667</v>
      </c>
      <c r="KH94" s="272">
        <v>29.043333333333333</v>
      </c>
      <c r="KI94" s="272">
        <v>55.52</v>
      </c>
      <c r="KJ94" s="272">
        <v>-16.579999999999998</v>
      </c>
      <c r="KK94" s="272">
        <v>-13.450000000000001</v>
      </c>
      <c r="KL94" s="272">
        <v>72.103333333333339</v>
      </c>
      <c r="KM94" s="272">
        <v>31.266666666666666</v>
      </c>
      <c r="KN94" s="272">
        <v>5.2333333333333334</v>
      </c>
      <c r="KO94" s="250"/>
      <c r="KP94" s="250">
        <v>0</v>
      </c>
      <c r="KQ94" s="343"/>
      <c r="KR94" s="344">
        <v>0.57073170731707312</v>
      </c>
      <c r="KS94" s="264"/>
      <c r="KT94" s="265"/>
      <c r="KU94" s="264"/>
      <c r="KV94" s="265"/>
      <c r="KW94" s="265"/>
      <c r="KX94" s="265"/>
      <c r="KY94" s="265"/>
      <c r="KZ94" s="265"/>
      <c r="LA94" s="265"/>
      <c r="LB94" s="265"/>
      <c r="LC94" s="265"/>
      <c r="LD94" s="265"/>
      <c r="LE94" s="118">
        <v>42362</v>
      </c>
      <c r="LF94" s="695">
        <v>1</v>
      </c>
      <c r="LG94" s="695"/>
      <c r="LH94" s="455"/>
      <c r="LI94" s="455"/>
      <c r="LJ94" s="455"/>
      <c r="LK94" s="455"/>
      <c r="LL94" s="455"/>
      <c r="LM94" s="455"/>
      <c r="LN94" s="455"/>
      <c r="LO94" s="455"/>
      <c r="LP94" s="455"/>
      <c r="LQ94" s="455"/>
      <c r="LR94" s="455"/>
      <c r="LS94" s="455"/>
      <c r="LT94" s="500">
        <v>49.839999999999996</v>
      </c>
      <c r="LU94" s="693">
        <v>-21.033333333333335</v>
      </c>
      <c r="LV94" s="500"/>
      <c r="LW94" s="500"/>
      <c r="LX94" s="500">
        <v>-14.3</v>
      </c>
      <c r="LY94" s="500">
        <v>1</v>
      </c>
      <c r="LZ94" s="690">
        <v>59.152828999999997</v>
      </c>
      <c r="MA94" s="454"/>
      <c r="MC94" s="253">
        <v>28</v>
      </c>
      <c r="MD94" s="274"/>
      <c r="ME94" s="581">
        <v>94</v>
      </c>
      <c r="MF94" s="135">
        <v>42353</v>
      </c>
      <c r="MI94" s="586"/>
      <c r="MQ94" s="135"/>
      <c r="MR94" s="585"/>
      <c r="MS94" s="585"/>
      <c r="MT94" s="133">
        <v>0</v>
      </c>
      <c r="MU94" s="585"/>
      <c r="MV94" s="585"/>
      <c r="MW94" s="585"/>
      <c r="MX94" s="585"/>
      <c r="MY94" s="585"/>
      <c r="MZ94" s="238">
        <v>3700</v>
      </c>
      <c r="NA94" s="133">
        <v>28</v>
      </c>
      <c r="NB94" s="238">
        <v>6</v>
      </c>
      <c r="ND94" s="876" t="s">
        <v>64</v>
      </c>
      <c r="NE94" s="877" t="s">
        <v>64</v>
      </c>
      <c r="NF94" s="877" t="s">
        <v>64</v>
      </c>
      <c r="NG94" s="877" t="s">
        <v>64</v>
      </c>
      <c r="NH94" s="877" t="s">
        <v>64</v>
      </c>
      <c r="NI94" s="877" t="s">
        <v>64</v>
      </c>
      <c r="NJ94" s="877" t="s">
        <v>64</v>
      </c>
      <c r="NK94" s="877" t="s">
        <v>64</v>
      </c>
      <c r="NL94" s="877" t="s">
        <v>64</v>
      </c>
      <c r="NM94" s="877" t="s">
        <v>64</v>
      </c>
      <c r="NN94" s="877" t="s">
        <v>64</v>
      </c>
      <c r="NO94" s="877" t="s">
        <v>64</v>
      </c>
      <c r="NP94" s="877" t="s">
        <v>64</v>
      </c>
      <c r="NQ94" s="877" t="s">
        <v>64</v>
      </c>
      <c r="NR94" s="877" t="s">
        <v>64</v>
      </c>
      <c r="NS94" s="877" t="s">
        <v>64</v>
      </c>
      <c r="NT94" s="877" t="s">
        <v>64</v>
      </c>
      <c r="NU94" s="877" t="s">
        <v>64</v>
      </c>
      <c r="NV94" s="877" t="s">
        <v>64</v>
      </c>
      <c r="NW94" s="877" t="s">
        <v>64</v>
      </c>
      <c r="NX94" s="877" t="s">
        <v>64</v>
      </c>
      <c r="NY94" s="877" t="s">
        <v>64</v>
      </c>
      <c r="NZ94" s="877" t="s">
        <v>64</v>
      </c>
      <c r="OA94" s="877" t="s">
        <v>64</v>
      </c>
      <c r="OB94" s="877" t="s">
        <v>64</v>
      </c>
      <c r="OC94" s="877" t="s">
        <v>64</v>
      </c>
      <c r="OD94" s="877" t="s">
        <v>64</v>
      </c>
      <c r="OE94" s="877" t="s">
        <v>64</v>
      </c>
      <c r="OF94" s="877" t="s">
        <v>64</v>
      </c>
      <c r="OG94" s="877" t="s">
        <v>64</v>
      </c>
      <c r="OH94" s="877" t="s">
        <v>64</v>
      </c>
      <c r="OI94" s="877" t="s">
        <v>64</v>
      </c>
      <c r="OJ94" s="877" t="s">
        <v>64</v>
      </c>
      <c r="OK94" s="877" t="s">
        <v>64</v>
      </c>
      <c r="OL94" s="877" t="s">
        <v>64</v>
      </c>
    </row>
    <row r="95" spans="1:402" s="221" customFormat="1" x14ac:dyDescent="0.25">
      <c r="A95" s="274">
        <v>94</v>
      </c>
      <c r="B95" s="221">
        <v>0</v>
      </c>
      <c r="C95" s="221">
        <v>1</v>
      </c>
      <c r="D95" s="206">
        <v>2</v>
      </c>
      <c r="E95" s="267">
        <v>95</v>
      </c>
      <c r="F95" s="880">
        <v>95</v>
      </c>
      <c r="G95" s="883"/>
      <c r="H95" s="167" t="s">
        <v>908</v>
      </c>
      <c r="I95" s="167" t="s">
        <v>909</v>
      </c>
      <c r="J95" s="266">
        <v>13205</v>
      </c>
      <c r="K95" s="256">
        <v>80</v>
      </c>
      <c r="L95" s="342">
        <v>92</v>
      </c>
      <c r="M95" s="342">
        <v>186</v>
      </c>
      <c r="N95" s="342">
        <v>26.592669672794539</v>
      </c>
      <c r="O95" s="210">
        <v>2.1695668421301662</v>
      </c>
      <c r="P95" s="208">
        <v>0</v>
      </c>
      <c r="Q95" s="61">
        <v>140</v>
      </c>
      <c r="R95" s="61">
        <v>80</v>
      </c>
      <c r="S95" s="61">
        <v>1</v>
      </c>
      <c r="T95" s="62">
        <v>2</v>
      </c>
      <c r="U95" s="325">
        <v>0</v>
      </c>
      <c r="V95" s="325"/>
      <c r="W95" s="325">
        <v>0</v>
      </c>
      <c r="X95" s="326">
        <v>0</v>
      </c>
      <c r="Y95" s="325">
        <v>0</v>
      </c>
      <c r="Z95" s="325">
        <v>0</v>
      </c>
      <c r="AA95" s="329">
        <v>0</v>
      </c>
      <c r="AB95" s="328">
        <v>0</v>
      </c>
      <c r="AC95" s="61"/>
      <c r="AD95" s="208"/>
      <c r="AE95" s="61"/>
      <c r="AF95" s="592">
        <v>104</v>
      </c>
      <c r="AG95" s="602">
        <v>0.89</v>
      </c>
      <c r="AH95" s="603">
        <v>82</v>
      </c>
      <c r="AI95" s="603">
        <v>1</v>
      </c>
      <c r="AJ95" s="602">
        <v>13.3</v>
      </c>
      <c r="AK95" s="603">
        <v>40</v>
      </c>
      <c r="AL95" s="603"/>
      <c r="AM95" s="605">
        <v>1650</v>
      </c>
      <c r="AN95" s="214">
        <v>7.4085305668946262</v>
      </c>
      <c r="AO95" s="212">
        <v>125</v>
      </c>
      <c r="AP95" s="212">
        <v>75</v>
      </c>
      <c r="AQ95" s="212">
        <v>38</v>
      </c>
      <c r="AR95" s="212">
        <v>58</v>
      </c>
      <c r="AS95" s="215">
        <v>2.0499999999999998</v>
      </c>
      <c r="AT95" s="212"/>
      <c r="AU95" s="556">
        <v>42401</v>
      </c>
      <c r="AV95" s="557">
        <v>42332</v>
      </c>
      <c r="AW95" s="211">
        <v>0.89</v>
      </c>
      <c r="AX95" s="211">
        <v>36</v>
      </c>
      <c r="AY95" s="211"/>
      <c r="AZ95" s="602">
        <v>141</v>
      </c>
      <c r="BA95" s="558">
        <v>42416</v>
      </c>
      <c r="BB95" s="65">
        <v>31.78</v>
      </c>
      <c r="BC95" s="217"/>
      <c r="BD95" s="66">
        <v>31.78</v>
      </c>
      <c r="BE95" s="218">
        <v>60.364391876881974</v>
      </c>
      <c r="BF95" s="66">
        <v>75.819999999999993</v>
      </c>
      <c r="BG95" s="68">
        <v>1.5021538928713607</v>
      </c>
      <c r="BH95" s="219">
        <v>1.5021538928713607</v>
      </c>
      <c r="BI95" s="219">
        <v>1.7807808298197061</v>
      </c>
      <c r="BJ95" s="219">
        <v>1.8797837800904158</v>
      </c>
      <c r="BK95" s="66">
        <v>2.52</v>
      </c>
      <c r="BL95" s="66">
        <v>1.1100000000000001</v>
      </c>
      <c r="BM95" s="66">
        <v>176</v>
      </c>
      <c r="BN95" s="66">
        <v>1.24</v>
      </c>
      <c r="BO95" s="571">
        <v>734</v>
      </c>
      <c r="BP95" s="66">
        <v>41</v>
      </c>
      <c r="BQ95" s="66">
        <v>655</v>
      </c>
      <c r="BR95" s="66">
        <v>12</v>
      </c>
      <c r="BS95" s="66">
        <v>31</v>
      </c>
      <c r="BT95" s="69">
        <v>42333</v>
      </c>
      <c r="BU95" s="61" t="s">
        <v>910</v>
      </c>
      <c r="BV95" s="61">
        <v>0</v>
      </c>
      <c r="BW95" s="61">
        <v>0</v>
      </c>
      <c r="BX95" s="61">
        <v>22</v>
      </c>
      <c r="BY95" s="61">
        <v>0</v>
      </c>
      <c r="BZ95" s="61"/>
      <c r="CA95" s="61" t="s">
        <v>381</v>
      </c>
      <c r="CB95" s="61"/>
      <c r="CC95" s="208">
        <v>1</v>
      </c>
      <c r="CD95" s="220">
        <v>0</v>
      </c>
      <c r="CE95" s="220">
        <v>1</v>
      </c>
      <c r="CF95" s="220">
        <v>0</v>
      </c>
      <c r="CG95" s="220">
        <v>0</v>
      </c>
      <c r="CH95" s="220">
        <v>1</v>
      </c>
      <c r="CI95" s="220">
        <v>0</v>
      </c>
      <c r="CJ95" s="114">
        <v>0</v>
      </c>
      <c r="CK95" s="114">
        <v>0</v>
      </c>
      <c r="CL95" s="114">
        <v>0</v>
      </c>
      <c r="CM95" s="114">
        <v>0</v>
      </c>
      <c r="CN95" s="114">
        <v>0</v>
      </c>
      <c r="CO95" s="114">
        <v>0</v>
      </c>
      <c r="CP95" s="326">
        <v>0</v>
      </c>
      <c r="CQ95" s="326">
        <v>0</v>
      </c>
      <c r="CR95" s="326">
        <v>0</v>
      </c>
      <c r="CS95" s="326">
        <v>0</v>
      </c>
      <c r="CT95" s="326">
        <v>0</v>
      </c>
      <c r="CU95" s="326">
        <v>0</v>
      </c>
      <c r="CV95" s="299"/>
      <c r="CW95" s="299"/>
      <c r="CX95" s="299"/>
      <c r="CY95" s="299"/>
      <c r="DE95" s="61">
        <v>0</v>
      </c>
      <c r="DF95" s="90">
        <v>0</v>
      </c>
      <c r="DG95" s="61"/>
      <c r="DH95" s="61"/>
      <c r="DI95" s="61"/>
      <c r="DJ95" s="90">
        <v>1</v>
      </c>
      <c r="DK95" s="90">
        <v>0</v>
      </c>
      <c r="DL95" s="90"/>
      <c r="DM95" s="61"/>
      <c r="DN95" s="221">
        <v>0</v>
      </c>
      <c r="DO95" s="208">
        <v>0</v>
      </c>
      <c r="DP95" s="208">
        <v>0</v>
      </c>
      <c r="DQ95" s="208">
        <v>0</v>
      </c>
      <c r="DR95" s="208">
        <v>0</v>
      </c>
      <c r="DS95" s="212">
        <v>0</v>
      </c>
      <c r="DT95" s="208">
        <v>0</v>
      </c>
      <c r="DU95" s="208">
        <v>0</v>
      </c>
      <c r="DV95" s="208">
        <v>0</v>
      </c>
      <c r="DW95" s="208">
        <v>0</v>
      </c>
      <c r="DX95" s="208">
        <v>0</v>
      </c>
      <c r="DY95" s="206">
        <v>0</v>
      </c>
      <c r="EB95" s="223">
        <v>0</v>
      </c>
      <c r="EC95" s="223"/>
      <c r="ED95" s="223"/>
      <c r="EE95" s="223"/>
      <c r="EG95" s="69">
        <v>42416</v>
      </c>
      <c r="EH95" s="221">
        <v>2.68</v>
      </c>
      <c r="EI95" s="245">
        <v>83</v>
      </c>
      <c r="EJ95" s="31">
        <v>67</v>
      </c>
      <c r="EK95" s="31">
        <v>89</v>
      </c>
      <c r="EL95" s="31">
        <v>94</v>
      </c>
      <c r="EM95" s="206">
        <v>72</v>
      </c>
      <c r="EN95" s="208" t="s">
        <v>911</v>
      </c>
      <c r="EO95" s="267">
        <v>95</v>
      </c>
      <c r="EP95" s="69">
        <v>42438</v>
      </c>
      <c r="EQ95" s="208" t="s">
        <v>383</v>
      </c>
      <c r="ER95" s="208"/>
      <c r="ES95" s="208"/>
      <c r="ET95" s="208">
        <v>77</v>
      </c>
      <c r="EU95" s="208">
        <v>1</v>
      </c>
      <c r="EV95" s="208"/>
      <c r="EW95" s="208">
        <v>10</v>
      </c>
      <c r="EX95" s="208">
        <v>10</v>
      </c>
      <c r="EY95" s="208">
        <v>50</v>
      </c>
      <c r="EZ95" s="208">
        <v>28</v>
      </c>
      <c r="FA95" s="208">
        <v>18</v>
      </c>
      <c r="FB95" s="208">
        <v>21</v>
      </c>
      <c r="FC95" s="208">
        <v>45</v>
      </c>
      <c r="FD95" s="206">
        <v>21</v>
      </c>
      <c r="FE95" s="206">
        <v>41</v>
      </c>
      <c r="FF95" s="224">
        <v>130</v>
      </c>
      <c r="FG95" s="223">
        <v>330</v>
      </c>
      <c r="FH95" s="339">
        <v>130</v>
      </c>
      <c r="FI95" s="340">
        <v>330</v>
      </c>
      <c r="FJ95" s="227">
        <v>87.2</v>
      </c>
      <c r="FK95" s="227">
        <v>40.1923546703837</v>
      </c>
      <c r="FL95" s="228">
        <v>140.05000000000001</v>
      </c>
      <c r="FM95" s="228">
        <v>41.400000000000006</v>
      </c>
      <c r="FN95" s="228">
        <v>64.552055866826123</v>
      </c>
      <c r="FO95" s="228">
        <v>19.08215003846199</v>
      </c>
      <c r="FP95" s="228">
        <v>70.439128882541951</v>
      </c>
      <c r="FQ95" s="228"/>
      <c r="FR95" s="193">
        <v>0</v>
      </c>
      <c r="FS95" s="230">
        <v>81.333333333333329</v>
      </c>
      <c r="FT95" s="341"/>
      <c r="FU95" s="230">
        <v>113.33333333333333</v>
      </c>
      <c r="FV95" s="229">
        <v>6.4499999999999993</v>
      </c>
      <c r="FW95" s="229">
        <v>8.9499999999999993</v>
      </c>
      <c r="FX95" s="229">
        <v>12.609819121447028</v>
      </c>
      <c r="FY95" s="229"/>
      <c r="FZ95" s="342">
        <v>42.2</v>
      </c>
      <c r="GA95" s="129">
        <v>12.966666666666669</v>
      </c>
      <c r="GB95" s="210" t="s">
        <v>912</v>
      </c>
      <c r="GC95" s="210" t="s">
        <v>913</v>
      </c>
      <c r="GD95" s="210" t="s">
        <v>914</v>
      </c>
      <c r="GE95" s="210" t="s">
        <v>915</v>
      </c>
      <c r="GF95" s="210" t="s">
        <v>916</v>
      </c>
      <c r="GG95" s="221">
        <v>1</v>
      </c>
      <c r="GH95" s="221">
        <v>1</v>
      </c>
      <c r="GI95" s="221">
        <v>1</v>
      </c>
      <c r="GJ95" s="221">
        <v>0</v>
      </c>
      <c r="GK95" s="231">
        <v>23.5</v>
      </c>
      <c r="GL95" s="133">
        <v>0</v>
      </c>
      <c r="GM95" s="221">
        <v>0</v>
      </c>
      <c r="GN95" s="221">
        <v>0</v>
      </c>
      <c r="GO95" s="221">
        <v>0</v>
      </c>
      <c r="GP95" s="61">
        <v>103.6</v>
      </c>
      <c r="GQ95" s="106">
        <v>47.751467246006321</v>
      </c>
      <c r="GR95" s="111">
        <v>0.46511627906976744</v>
      </c>
      <c r="GS95" s="61">
        <v>0</v>
      </c>
      <c r="GT95" s="111">
        <v>1.037037037037037</v>
      </c>
      <c r="GU95" s="62">
        <v>1</v>
      </c>
      <c r="GV95" s="106">
        <v>12.233333333333334</v>
      </c>
      <c r="GW95" s="61">
        <v>0</v>
      </c>
      <c r="GX95" s="106">
        <v>24</v>
      </c>
      <c r="GY95" s="61">
        <v>0</v>
      </c>
      <c r="GZ95" s="745">
        <v>33.5</v>
      </c>
      <c r="HA95" s="221">
        <v>15</v>
      </c>
      <c r="HB95" s="221">
        <v>0.67</v>
      </c>
      <c r="HC95" s="144">
        <v>1</v>
      </c>
      <c r="HD95" s="236">
        <v>122.198984</v>
      </c>
      <c r="HE95" s="236">
        <v>128.308933</v>
      </c>
      <c r="HF95" s="144">
        <v>59.959443</v>
      </c>
      <c r="HG95" s="236">
        <v>169.10882699999999</v>
      </c>
      <c r="HH95" s="125">
        <v>79.025448999999995</v>
      </c>
      <c r="HI95" s="236">
        <v>62.574221999999999</v>
      </c>
      <c r="HJ95" s="144">
        <v>29.241264999999999</v>
      </c>
      <c r="HK95" s="236">
        <v>106.534605</v>
      </c>
      <c r="HL95" s="144">
        <v>49.784184000000003</v>
      </c>
      <c r="HM95" s="236">
        <v>62.997661000000001</v>
      </c>
      <c r="HN95" s="144">
        <v>5.7528689999999996</v>
      </c>
      <c r="HO95" s="144">
        <v>2.6883460000000001</v>
      </c>
      <c r="HP95" s="236">
        <v>235.92832000000001</v>
      </c>
      <c r="HQ95" s="144">
        <v>110.250552</v>
      </c>
      <c r="HR95" s="236">
        <v>116.656475</v>
      </c>
      <c r="HS95" s="144">
        <v>54.514187999999997</v>
      </c>
      <c r="HT95" s="236">
        <v>119.271845</v>
      </c>
      <c r="HU95" s="144">
        <v>55.736364000000002</v>
      </c>
      <c r="HV95" s="236">
        <v>50.554271999999997</v>
      </c>
      <c r="HW95" s="144">
        <v>0</v>
      </c>
      <c r="HX95" s="237">
        <v>0.75873587012699228</v>
      </c>
      <c r="HY95" s="238">
        <v>32.799999999999997</v>
      </c>
      <c r="HZ95" s="237">
        <v>6.2</v>
      </c>
      <c r="IA95" s="237">
        <v>28.4</v>
      </c>
      <c r="IB95" s="237">
        <v>6.1</v>
      </c>
      <c r="IC95" s="237">
        <v>37.799999999999997</v>
      </c>
      <c r="ID95" s="237">
        <v>6.6</v>
      </c>
      <c r="IE95" s="237">
        <v>125.80528172043009</v>
      </c>
      <c r="IF95" s="237">
        <v>57.986358971503044</v>
      </c>
      <c r="IG95" s="208"/>
      <c r="IH95" s="61">
        <v>0.38</v>
      </c>
      <c r="II95" s="61">
        <v>945</v>
      </c>
      <c r="IJ95" s="61">
        <v>1082</v>
      </c>
      <c r="IK95" s="61">
        <v>1015</v>
      </c>
      <c r="IL95" s="61">
        <v>1055</v>
      </c>
      <c r="IM95" s="61">
        <v>1132</v>
      </c>
      <c r="IN95" s="61">
        <v>1160</v>
      </c>
      <c r="IO95" s="61"/>
      <c r="IP95" s="106">
        <v>1064.8333333333333</v>
      </c>
      <c r="IQ95" s="61">
        <v>1680</v>
      </c>
      <c r="IR95" s="61">
        <v>365</v>
      </c>
      <c r="IS95" s="61">
        <v>308</v>
      </c>
      <c r="IT95" s="61">
        <v>341</v>
      </c>
      <c r="IU95" s="61">
        <v>401</v>
      </c>
      <c r="IV95" s="61">
        <v>386</v>
      </c>
      <c r="IW95" s="61">
        <v>356</v>
      </c>
      <c r="IX95" s="61"/>
      <c r="IY95" s="106">
        <v>359.5</v>
      </c>
      <c r="IZ95" s="133">
        <v>223</v>
      </c>
      <c r="JA95" s="240">
        <v>29.373801701211132</v>
      </c>
      <c r="JB95" s="241">
        <v>0</v>
      </c>
      <c r="JC95" s="90">
        <v>1</v>
      </c>
      <c r="JD95" s="280">
        <v>0</v>
      </c>
      <c r="JE95" s="70">
        <v>0</v>
      </c>
      <c r="JF95" s="70"/>
      <c r="JG95" s="90">
        <v>0</v>
      </c>
      <c r="JH95" s="90">
        <v>2</v>
      </c>
      <c r="JI95" s="90">
        <v>0</v>
      </c>
      <c r="JJ95" s="90"/>
      <c r="JK95" s="61"/>
      <c r="JL95" s="283"/>
      <c r="JM95" s="198">
        <v>95</v>
      </c>
      <c r="JN95" s="244">
        <v>42401</v>
      </c>
      <c r="JO95" s="69">
        <v>43480</v>
      </c>
      <c r="JP95" s="201">
        <v>0</v>
      </c>
      <c r="JQ95" s="69">
        <v>43480</v>
      </c>
      <c r="JR95" s="245">
        <v>35</v>
      </c>
      <c r="JS95" s="243">
        <v>0</v>
      </c>
      <c r="JT95" s="69">
        <v>43480</v>
      </c>
      <c r="JU95" s="245">
        <v>35</v>
      </c>
      <c r="JV95" s="243">
        <v>0</v>
      </c>
      <c r="JW95" s="246">
        <v>43480</v>
      </c>
      <c r="JX95" s="245">
        <v>35</v>
      </c>
      <c r="JY95" s="245">
        <v>35</v>
      </c>
      <c r="JZ95" s="245">
        <v>1079</v>
      </c>
      <c r="KA95" s="247"/>
      <c r="KB95" s="245"/>
      <c r="KC95" s="248"/>
      <c r="KD95" s="212">
        <v>0</v>
      </c>
      <c r="KE95" s="249">
        <v>1</v>
      </c>
      <c r="KF95" s="249" t="s">
        <v>421</v>
      </c>
      <c r="KG95" s="272">
        <v>126.45333333333333</v>
      </c>
      <c r="KH95" s="272">
        <v>50.430000000000007</v>
      </c>
      <c r="KI95" s="272">
        <v>60.673333333333325</v>
      </c>
      <c r="KJ95" s="272">
        <v>-17.763333333333335</v>
      </c>
      <c r="KK95" s="272">
        <v>-14.466666666666667</v>
      </c>
      <c r="KL95" s="272">
        <v>73.50333333333333</v>
      </c>
      <c r="KM95" s="272">
        <v>29.5</v>
      </c>
      <c r="KN95" s="272">
        <v>4.8999999999999995</v>
      </c>
      <c r="KO95" s="250"/>
      <c r="KP95" s="250">
        <v>0</v>
      </c>
      <c r="KQ95" s="343"/>
      <c r="KR95" s="344">
        <v>0.46511627906976744</v>
      </c>
      <c r="KS95" s="264"/>
      <c r="KT95" s="265"/>
      <c r="KU95" s="264"/>
      <c r="KV95" s="265"/>
      <c r="KW95" s="265"/>
      <c r="KX95" s="265"/>
      <c r="KY95" s="265"/>
      <c r="KZ95" s="265"/>
      <c r="LA95" s="265"/>
      <c r="LB95" s="265"/>
      <c r="LC95" s="265"/>
      <c r="LD95" s="265"/>
      <c r="LE95" s="118">
        <v>42438</v>
      </c>
      <c r="LF95" s="695">
        <v>1</v>
      </c>
      <c r="LG95" s="695"/>
      <c r="LH95" s="455"/>
      <c r="LI95" s="455"/>
      <c r="LJ95" s="455"/>
      <c r="LK95" s="455"/>
      <c r="LL95" s="455"/>
      <c r="LM95" s="455"/>
      <c r="LN95" s="455"/>
      <c r="LO95" s="455"/>
      <c r="LP95" s="455"/>
      <c r="LQ95" s="455"/>
      <c r="LR95" s="455"/>
      <c r="LS95" s="455"/>
      <c r="LT95" s="500">
        <v>42.62</v>
      </c>
      <c r="LU95" s="693">
        <v>-22.206666666666667</v>
      </c>
      <c r="LV95" s="500">
        <v>-7</v>
      </c>
      <c r="LW95" s="500">
        <v>2</v>
      </c>
      <c r="LX95" s="500">
        <v>-7.1</v>
      </c>
      <c r="LY95" s="500">
        <v>3</v>
      </c>
      <c r="LZ95" s="690">
        <v>50.554271999999997</v>
      </c>
      <c r="MA95" s="455"/>
      <c r="MC95" s="253"/>
      <c r="MD95" s="274"/>
      <c r="ME95" s="581">
        <v>95</v>
      </c>
      <c r="MF95" s="135">
        <v>42332</v>
      </c>
      <c r="MI95" s="584">
        <v>54.552799999999998</v>
      </c>
      <c r="MQ95" s="135"/>
      <c r="MR95" s="585"/>
      <c r="MS95" s="585"/>
      <c r="MT95" s="133">
        <v>0</v>
      </c>
      <c r="MU95" s="585"/>
      <c r="MV95" s="585"/>
      <c r="MW95" s="585"/>
      <c r="MX95" s="585"/>
      <c r="MY95" s="585"/>
      <c r="MZ95" s="238">
        <v>1650</v>
      </c>
      <c r="NA95" s="585"/>
      <c r="NB95" s="238">
        <v>2</v>
      </c>
      <c r="ND95" s="876">
        <v>95</v>
      </c>
      <c r="NE95" s="877">
        <v>8.4061199508827595</v>
      </c>
      <c r="NF95" s="877">
        <v>7.7936358203506302</v>
      </c>
      <c r="NG95" s="877">
        <v>5.4558203650849197</v>
      </c>
      <c r="NH95" s="877">
        <v>2.0908534304511099</v>
      </c>
      <c r="NI95" s="877">
        <v>7.6707270544994701</v>
      </c>
      <c r="NJ95" s="877">
        <v>5.8799507684126002</v>
      </c>
      <c r="NK95" s="877">
        <v>9.1791129006785592</v>
      </c>
      <c r="NL95" s="877">
        <v>7.9720607622403996</v>
      </c>
      <c r="NM95" s="877">
        <v>6.13975597548131</v>
      </c>
      <c r="NN95" s="877">
        <v>0.91838623444634804</v>
      </c>
      <c r="NO95" s="877">
        <v>6.6395215995108297</v>
      </c>
      <c r="NP95" s="877">
        <v>7.0491951056222701</v>
      </c>
      <c r="NQ95" s="877">
        <v>7.7128021007964502</v>
      </c>
      <c r="NR95" s="877">
        <v>4.5843612525187103</v>
      </c>
      <c r="NS95" s="877">
        <v>6.3722556484457904</v>
      </c>
      <c r="NT95" s="877">
        <v>7.80154670335678</v>
      </c>
      <c r="NU95" s="877">
        <v>6.3619437737352396</v>
      </c>
      <c r="NV95" s="877">
        <v>6.9752174570430201</v>
      </c>
      <c r="NW95" s="877">
        <v>6.26416107128808</v>
      </c>
      <c r="NX95" s="877">
        <v>6.5581145385984003</v>
      </c>
      <c r="NY95" s="877">
        <v>8.0370527016451305</v>
      </c>
      <c r="NZ95" s="877">
        <v>1.3617683594191501</v>
      </c>
      <c r="OA95" s="877">
        <v>10.0322110693229</v>
      </c>
      <c r="OB95" s="877">
        <v>1.4276061727819001</v>
      </c>
      <c r="OC95" s="877">
        <v>4.9791107550157898</v>
      </c>
      <c r="OD95" s="877">
        <v>6.44443516757309</v>
      </c>
      <c r="OE95" s="877">
        <v>4.6351739466749198</v>
      </c>
      <c r="OF95" s="877">
        <v>11.0748572794332</v>
      </c>
      <c r="OG95" s="877">
        <v>2.88947354253111</v>
      </c>
      <c r="OH95" s="877">
        <v>8.4230318468070902</v>
      </c>
      <c r="OI95" s="877">
        <v>4.0179219079972599</v>
      </c>
      <c r="OJ95" s="877">
        <v>2.6518254326260702</v>
      </c>
      <c r="OK95" s="877">
        <v>3.61734239559663</v>
      </c>
      <c r="OL95" s="877">
        <v>8.60460489654103</v>
      </c>
    </row>
    <row r="96" spans="1:402" s="221" customFormat="1" ht="18" customHeight="1" x14ac:dyDescent="0.25">
      <c r="A96" s="221">
        <v>95</v>
      </c>
      <c r="B96" s="221">
        <v>0</v>
      </c>
      <c r="C96" s="221">
        <v>1</v>
      </c>
      <c r="D96" s="206">
        <v>2</v>
      </c>
      <c r="E96" s="267">
        <v>96</v>
      </c>
      <c r="F96" s="880">
        <v>96</v>
      </c>
      <c r="G96" s="883"/>
      <c r="H96" s="232" t="s">
        <v>917</v>
      </c>
      <c r="I96" s="167" t="s">
        <v>918</v>
      </c>
      <c r="J96" s="266">
        <v>12972</v>
      </c>
      <c r="K96" s="256">
        <v>80</v>
      </c>
      <c r="L96" s="342">
        <v>58</v>
      </c>
      <c r="M96" s="342">
        <v>148</v>
      </c>
      <c r="N96" s="342">
        <v>26.479181884587291</v>
      </c>
      <c r="O96" s="210">
        <v>1.5109947820551366</v>
      </c>
      <c r="P96" s="208">
        <v>1</v>
      </c>
      <c r="Q96" s="61">
        <v>120</v>
      </c>
      <c r="R96" s="61">
        <v>80</v>
      </c>
      <c r="S96" s="61">
        <v>0</v>
      </c>
      <c r="T96" s="62">
        <v>2</v>
      </c>
      <c r="U96" s="325">
        <v>0</v>
      </c>
      <c r="V96" s="325"/>
      <c r="W96" s="325">
        <v>1</v>
      </c>
      <c r="X96" s="326">
        <v>0</v>
      </c>
      <c r="Y96" s="325">
        <v>1</v>
      </c>
      <c r="Z96" s="325">
        <v>1</v>
      </c>
      <c r="AA96" s="329">
        <v>0</v>
      </c>
      <c r="AB96" s="328">
        <v>0</v>
      </c>
      <c r="AC96" s="61"/>
      <c r="AD96" s="208"/>
      <c r="AE96" s="61"/>
      <c r="AF96" s="592">
        <v>98</v>
      </c>
      <c r="AG96" s="602">
        <v>0.82</v>
      </c>
      <c r="AH96" s="603">
        <v>67</v>
      </c>
      <c r="AI96" s="603">
        <v>1</v>
      </c>
      <c r="AJ96" s="602">
        <v>8.8000000000000007</v>
      </c>
      <c r="AK96" s="603">
        <v>27</v>
      </c>
      <c r="AL96" s="603"/>
      <c r="AM96" s="605">
        <v>2133</v>
      </c>
      <c r="AN96" s="214">
        <v>7.6652847184713506</v>
      </c>
      <c r="AO96" s="212">
        <v>202</v>
      </c>
      <c r="AP96" s="212">
        <v>118</v>
      </c>
      <c r="AQ96" s="212">
        <v>60</v>
      </c>
      <c r="AR96" s="212">
        <v>118</v>
      </c>
      <c r="AS96" s="215">
        <v>14.7</v>
      </c>
      <c r="AT96" s="212">
        <v>795</v>
      </c>
      <c r="AU96" s="556">
        <v>42373</v>
      </c>
      <c r="AV96" s="557">
        <v>42368</v>
      </c>
      <c r="AW96" s="211">
        <v>0.82</v>
      </c>
      <c r="AX96" s="211">
        <v>29</v>
      </c>
      <c r="AY96" s="211"/>
      <c r="AZ96" s="602">
        <v>138</v>
      </c>
      <c r="BA96" s="558">
        <v>42712</v>
      </c>
      <c r="BB96" s="65">
        <v>79.03</v>
      </c>
      <c r="BC96" s="217">
        <v>1299</v>
      </c>
      <c r="BD96" s="66">
        <v>79.03</v>
      </c>
      <c r="BE96" s="218">
        <v>47.205279254884225</v>
      </c>
      <c r="BF96" s="66">
        <v>63.84</v>
      </c>
      <c r="BG96" s="68">
        <v>1.8977919819392246</v>
      </c>
      <c r="BH96" s="219">
        <v>1.8977919819392246</v>
      </c>
      <c r="BI96" s="219">
        <v>1.6739905711564143</v>
      </c>
      <c r="BJ96" s="219">
        <v>1.805092878342673</v>
      </c>
      <c r="BK96" s="66">
        <v>2.35</v>
      </c>
      <c r="BL96" s="66">
        <v>0.87</v>
      </c>
      <c r="BM96" s="66">
        <v>66</v>
      </c>
      <c r="BN96" s="66">
        <v>1.19</v>
      </c>
      <c r="BO96" s="571">
        <v>647.9</v>
      </c>
      <c r="BP96" s="66">
        <v>29</v>
      </c>
      <c r="BQ96" s="66">
        <v>44</v>
      </c>
      <c r="BR96" s="66">
        <v>10</v>
      </c>
      <c r="BS96" s="66">
        <v>24</v>
      </c>
      <c r="BT96" s="69">
        <v>42368</v>
      </c>
      <c r="BU96" s="61" t="s">
        <v>919</v>
      </c>
      <c r="BV96" s="61">
        <v>0</v>
      </c>
      <c r="BW96" s="61">
        <v>0</v>
      </c>
      <c r="BX96" s="61">
        <v>25</v>
      </c>
      <c r="BY96" s="61">
        <v>0</v>
      </c>
      <c r="BZ96" s="61"/>
      <c r="CA96" s="61" t="s">
        <v>381</v>
      </c>
      <c r="CB96" s="61"/>
      <c r="CC96" s="208">
        <v>0</v>
      </c>
      <c r="CD96" s="220">
        <v>0</v>
      </c>
      <c r="CE96" s="220">
        <v>0</v>
      </c>
      <c r="CF96" s="220">
        <v>0</v>
      </c>
      <c r="CG96" s="220">
        <v>0</v>
      </c>
      <c r="CH96" s="220">
        <v>1</v>
      </c>
      <c r="CI96" s="220">
        <v>0</v>
      </c>
      <c r="CJ96" s="114">
        <v>0</v>
      </c>
      <c r="CK96" s="114">
        <v>0</v>
      </c>
      <c r="CL96" s="114">
        <v>0</v>
      </c>
      <c r="CM96" s="114">
        <v>1</v>
      </c>
      <c r="CN96" s="114">
        <v>1</v>
      </c>
      <c r="CO96" s="114">
        <v>0</v>
      </c>
      <c r="CP96" s="326">
        <v>1</v>
      </c>
      <c r="CQ96" s="326">
        <v>0</v>
      </c>
      <c r="CR96" s="326">
        <v>0</v>
      </c>
      <c r="CS96" s="326">
        <v>0</v>
      </c>
      <c r="CT96" s="326">
        <v>1</v>
      </c>
      <c r="CU96" s="326">
        <v>0</v>
      </c>
      <c r="CV96" s="299"/>
      <c r="CW96" s="299"/>
      <c r="CX96" s="299"/>
      <c r="CY96" s="299"/>
      <c r="DE96" s="61">
        <v>1</v>
      </c>
      <c r="DF96" s="90">
        <v>1</v>
      </c>
      <c r="DG96" s="69">
        <v>42324</v>
      </c>
      <c r="DH96" s="61">
        <v>1</v>
      </c>
      <c r="DI96" s="61" t="s">
        <v>920</v>
      </c>
      <c r="DJ96" s="90">
        <v>1</v>
      </c>
      <c r="DK96" s="90">
        <v>0</v>
      </c>
      <c r="DL96" s="90"/>
      <c r="DM96" s="61"/>
      <c r="DN96" s="221">
        <v>0</v>
      </c>
      <c r="DO96" s="208">
        <v>1</v>
      </c>
      <c r="DP96" s="208">
        <v>1</v>
      </c>
      <c r="DQ96" s="208">
        <v>0</v>
      </c>
      <c r="DR96" s="208">
        <v>0</v>
      </c>
      <c r="DS96" s="212">
        <v>0</v>
      </c>
      <c r="DT96" s="208">
        <v>0</v>
      </c>
      <c r="DU96" s="208">
        <v>0</v>
      </c>
      <c r="DV96" s="208">
        <v>0</v>
      </c>
      <c r="DW96" s="208">
        <v>0</v>
      </c>
      <c r="DX96" s="208">
        <v>0</v>
      </c>
      <c r="DY96" s="206">
        <v>0</v>
      </c>
      <c r="EB96" s="223">
        <v>1</v>
      </c>
      <c r="EC96" s="223">
        <v>1</v>
      </c>
      <c r="ED96" s="223">
        <v>67</v>
      </c>
      <c r="EE96" s="223"/>
      <c r="EG96" s="61" t="s">
        <v>381</v>
      </c>
      <c r="EH96" s="221" t="s">
        <v>381</v>
      </c>
      <c r="EI96" s="245" t="s">
        <v>381</v>
      </c>
      <c r="EJ96" s="31" t="s">
        <v>381</v>
      </c>
      <c r="EK96" s="31" t="s">
        <v>381</v>
      </c>
      <c r="EL96" s="31" t="s">
        <v>381</v>
      </c>
      <c r="EM96" s="206"/>
      <c r="EN96" s="208" t="s">
        <v>381</v>
      </c>
      <c r="EO96" s="267">
        <v>96</v>
      </c>
      <c r="EP96" s="69">
        <v>42373</v>
      </c>
      <c r="EQ96" s="208"/>
      <c r="ER96" s="208"/>
      <c r="ES96" s="208"/>
      <c r="ET96" s="208">
        <v>83</v>
      </c>
      <c r="EU96" s="208">
        <v>0</v>
      </c>
      <c r="EV96" s="208"/>
      <c r="EW96" s="208">
        <v>8</v>
      </c>
      <c r="EX96" s="208">
        <v>8</v>
      </c>
      <c r="EY96" s="208">
        <v>46</v>
      </c>
      <c r="EZ96" s="208">
        <v>25</v>
      </c>
      <c r="FA96" s="208">
        <v>11</v>
      </c>
      <c r="FB96" s="208">
        <v>19</v>
      </c>
      <c r="FC96" s="208">
        <v>37</v>
      </c>
      <c r="FD96" s="206">
        <v>19</v>
      </c>
      <c r="FE96" s="206">
        <v>31</v>
      </c>
      <c r="FF96" s="224">
        <v>130</v>
      </c>
      <c r="FG96" s="223">
        <v>310</v>
      </c>
      <c r="FH96" s="339">
        <v>130</v>
      </c>
      <c r="FI96" s="340">
        <v>310</v>
      </c>
      <c r="FJ96" s="227">
        <v>71.449999999999989</v>
      </c>
      <c r="FK96" s="227">
        <v>47.28672848414427</v>
      </c>
      <c r="FL96" s="228">
        <v>115.9</v>
      </c>
      <c r="FM96" s="228">
        <v>37.049999999999997</v>
      </c>
      <c r="FN96" s="228">
        <v>76.704434308080081</v>
      </c>
      <c r="FO96" s="228">
        <v>24.520269983730515</v>
      </c>
      <c r="FP96" s="228">
        <v>68.032786885245912</v>
      </c>
      <c r="FQ96" s="228"/>
      <c r="FR96" s="193">
        <v>0</v>
      </c>
      <c r="FS96" s="230">
        <v>67.099999999999994</v>
      </c>
      <c r="FT96" s="341">
        <v>95.3</v>
      </c>
      <c r="FU96" s="230">
        <v>130</v>
      </c>
      <c r="FV96" s="229">
        <v>6.3</v>
      </c>
      <c r="FW96" s="229">
        <v>9</v>
      </c>
      <c r="FX96" s="229">
        <v>10.65079365079365</v>
      </c>
      <c r="FY96" s="229">
        <v>0.70409233997901355</v>
      </c>
      <c r="FZ96" s="342">
        <v>51</v>
      </c>
      <c r="GA96" s="129">
        <v>16.899999999999999</v>
      </c>
      <c r="GB96" s="210">
        <v>6.7</v>
      </c>
      <c r="GC96" s="210">
        <v>3.6</v>
      </c>
      <c r="GD96" s="210">
        <v>129.4</v>
      </c>
      <c r="GE96" s="210">
        <v>88</v>
      </c>
      <c r="GF96" s="210">
        <v>26.6</v>
      </c>
      <c r="GG96" s="221">
        <v>1</v>
      </c>
      <c r="GH96" s="221">
        <v>1</v>
      </c>
      <c r="GI96" s="221">
        <v>1</v>
      </c>
      <c r="GJ96" s="221">
        <v>0</v>
      </c>
      <c r="GK96" s="231">
        <v>29</v>
      </c>
      <c r="GL96" s="133">
        <v>0</v>
      </c>
      <c r="GM96" s="221">
        <v>0</v>
      </c>
      <c r="GN96" s="221">
        <v>0</v>
      </c>
      <c r="GO96" s="221">
        <v>0</v>
      </c>
      <c r="GP96" s="61">
        <v>33.9</v>
      </c>
      <c r="GQ96" s="106">
        <v>22.435550673372859</v>
      </c>
      <c r="GR96" s="111">
        <v>0.51666666666666672</v>
      </c>
      <c r="GS96" s="61">
        <v>0</v>
      </c>
      <c r="GT96" s="111">
        <v>0.47619047619047616</v>
      </c>
      <c r="GU96" s="62">
        <v>0</v>
      </c>
      <c r="GV96" s="106">
        <v>10.7</v>
      </c>
      <c r="GW96" s="61">
        <v>0</v>
      </c>
      <c r="GX96" s="106">
        <v>17</v>
      </c>
      <c r="GY96" s="61">
        <v>0</v>
      </c>
      <c r="GZ96" s="745">
        <v>39</v>
      </c>
      <c r="HA96" s="221">
        <v>15</v>
      </c>
      <c r="HB96" s="221">
        <v>0.64</v>
      </c>
      <c r="HC96" s="144">
        <v>1</v>
      </c>
      <c r="HD96" s="236">
        <v>98</v>
      </c>
      <c r="HE96" s="236">
        <v>102</v>
      </c>
      <c r="HF96" s="270">
        <v>67.505196716343121</v>
      </c>
      <c r="HG96" s="273">
        <v>104.277461</v>
      </c>
      <c r="HH96" s="270">
        <v>69.012456057703901</v>
      </c>
      <c r="HI96" s="273">
        <v>34.034298999999997</v>
      </c>
      <c r="HJ96" s="270">
        <v>22.524431853900392</v>
      </c>
      <c r="HK96" s="273">
        <v>70.243161999999998</v>
      </c>
      <c r="HL96" s="270">
        <v>46.488024203803512</v>
      </c>
      <c r="HM96" s="236">
        <v>67.361788000000004</v>
      </c>
      <c r="HN96" s="270">
        <v>6.5326139999999997</v>
      </c>
      <c r="HO96" s="270">
        <v>4.2185189999999997</v>
      </c>
      <c r="HP96" s="273">
        <v>100.517537</v>
      </c>
      <c r="HQ96" s="270">
        <v>66.524079496346062</v>
      </c>
      <c r="HR96" s="273">
        <v>36.322895000000003</v>
      </c>
      <c r="HS96" s="270">
        <v>24.039060512569375</v>
      </c>
      <c r="HT96" s="273">
        <v>64.194642999999999</v>
      </c>
      <c r="HU96" s="270">
        <v>42.485019645592345</v>
      </c>
      <c r="HV96" s="273">
        <v>63.864122000000002</v>
      </c>
      <c r="HW96" s="144">
        <v>0</v>
      </c>
      <c r="HX96" s="237">
        <v>0.97815960440387018</v>
      </c>
      <c r="HY96" s="238">
        <v>18.8</v>
      </c>
      <c r="HZ96" s="237">
        <v>5.7</v>
      </c>
      <c r="IA96" s="237">
        <v>17.5</v>
      </c>
      <c r="IB96" s="237">
        <v>4.5999999999999996</v>
      </c>
      <c r="IC96" s="237">
        <v>20.7</v>
      </c>
      <c r="ID96" s="237">
        <v>5.5</v>
      </c>
      <c r="IE96" s="237">
        <v>48.330292397660813</v>
      </c>
      <c r="IF96" s="237">
        <v>31.985744075122312</v>
      </c>
      <c r="IG96" s="208"/>
      <c r="IH96" s="61">
        <v>0.31</v>
      </c>
      <c r="II96" s="61">
        <v>1084</v>
      </c>
      <c r="IJ96" s="61">
        <v>1023</v>
      </c>
      <c r="IK96" s="61">
        <v>994</v>
      </c>
      <c r="IL96" s="61">
        <v>964</v>
      </c>
      <c r="IM96" s="61">
        <v>1083</v>
      </c>
      <c r="IN96" s="61">
        <v>1108</v>
      </c>
      <c r="IO96" s="61"/>
      <c r="IP96" s="106">
        <v>1042.6666666666667</v>
      </c>
      <c r="IQ96" s="61">
        <v>1806</v>
      </c>
      <c r="IR96" s="61">
        <v>430</v>
      </c>
      <c r="IS96" s="61">
        <v>366</v>
      </c>
      <c r="IT96" s="61">
        <v>426</v>
      </c>
      <c r="IU96" s="61">
        <v>444</v>
      </c>
      <c r="IV96" s="61">
        <v>402</v>
      </c>
      <c r="IW96" s="61">
        <v>422</v>
      </c>
      <c r="IX96" s="61"/>
      <c r="IY96" s="106">
        <v>415</v>
      </c>
      <c r="IZ96" s="61">
        <v>277</v>
      </c>
      <c r="JA96" s="240">
        <v>32.747232201996923</v>
      </c>
      <c r="JB96" s="241">
        <v>0</v>
      </c>
      <c r="JC96" s="90">
        <v>1</v>
      </c>
      <c r="JD96" s="280">
        <v>4</v>
      </c>
      <c r="JE96" s="70">
        <v>0</v>
      </c>
      <c r="JF96" s="70"/>
      <c r="JG96" s="90">
        <v>0</v>
      </c>
      <c r="JH96" s="90">
        <v>2</v>
      </c>
      <c r="JI96" s="90">
        <v>2</v>
      </c>
      <c r="JJ96" s="90"/>
      <c r="JK96" s="61"/>
      <c r="JL96" s="283"/>
      <c r="JM96" s="198">
        <v>96</v>
      </c>
      <c r="JN96" s="244">
        <v>42373</v>
      </c>
      <c r="JO96" s="69">
        <v>43404</v>
      </c>
      <c r="JP96" s="201">
        <v>0</v>
      </c>
      <c r="JQ96" s="69">
        <v>43404</v>
      </c>
      <c r="JR96" s="245">
        <v>33</v>
      </c>
      <c r="JS96" s="243">
        <v>0</v>
      </c>
      <c r="JT96" s="69">
        <v>43404</v>
      </c>
      <c r="JU96" s="245">
        <v>33</v>
      </c>
      <c r="JV96" s="243">
        <v>0</v>
      </c>
      <c r="JW96" s="246">
        <v>43404</v>
      </c>
      <c r="JX96" s="245">
        <v>33</v>
      </c>
      <c r="JY96" s="245">
        <v>33</v>
      </c>
      <c r="JZ96" s="245">
        <v>1031</v>
      </c>
      <c r="KA96" s="247"/>
      <c r="KB96" s="245"/>
      <c r="KC96" s="248"/>
      <c r="KD96" s="212">
        <v>0</v>
      </c>
      <c r="KE96" s="263">
        <v>1</v>
      </c>
      <c r="KF96" s="263" t="s">
        <v>390</v>
      </c>
      <c r="KG96" s="250">
        <v>109.46</v>
      </c>
      <c r="KH96" s="250">
        <v>54.28</v>
      </c>
      <c r="KI96" s="250">
        <v>50.62</v>
      </c>
      <c r="KJ96" s="251">
        <v>-13.26</v>
      </c>
      <c r="KK96" s="250">
        <v>-12.18</v>
      </c>
      <c r="KL96" s="250">
        <v>53.25</v>
      </c>
      <c r="KM96" s="250">
        <v>28.7</v>
      </c>
      <c r="KN96" s="250">
        <v>3.2</v>
      </c>
      <c r="KO96" s="250"/>
      <c r="KP96" s="250">
        <v>1</v>
      </c>
      <c r="KQ96" s="343"/>
      <c r="KR96" s="344">
        <v>0.51666666666666672</v>
      </c>
      <c r="KS96" s="264">
        <v>55</v>
      </c>
      <c r="KT96" s="265">
        <v>50.6</v>
      </c>
      <c r="KU96" s="264">
        <v>-26.02</v>
      </c>
      <c r="KV96" s="265">
        <v>-28.6</v>
      </c>
      <c r="KW96" s="265">
        <v>-28.4</v>
      </c>
      <c r="KX96" s="265">
        <v>304</v>
      </c>
      <c r="KY96" s="265">
        <v>-24.8</v>
      </c>
      <c r="KZ96" s="265">
        <v>-24.3</v>
      </c>
      <c r="LA96" s="265">
        <v>288</v>
      </c>
      <c r="LB96" s="265">
        <v>-26.7</v>
      </c>
      <c r="LC96" s="265">
        <v>-26.3</v>
      </c>
      <c r="LD96" s="265">
        <v>288</v>
      </c>
      <c r="LE96" s="118">
        <v>42373</v>
      </c>
      <c r="LF96" s="695">
        <v>0</v>
      </c>
      <c r="LG96" s="695"/>
      <c r="LH96" s="455">
        <v>55</v>
      </c>
      <c r="LI96" s="455">
        <v>53.96</v>
      </c>
      <c r="LJ96" s="455">
        <v>-27.43</v>
      </c>
      <c r="LK96" s="455">
        <v>-28.8</v>
      </c>
      <c r="LL96" s="455">
        <v>-28.6</v>
      </c>
      <c r="LM96" s="455">
        <v>304</v>
      </c>
      <c r="LN96" s="455">
        <v>-22.9</v>
      </c>
      <c r="LO96" s="455">
        <v>-22.1</v>
      </c>
      <c r="LP96" s="455">
        <v>304</v>
      </c>
      <c r="LQ96" s="455">
        <v>-25.8</v>
      </c>
      <c r="LR96" s="455">
        <v>-25.3</v>
      </c>
      <c r="LS96" s="455">
        <v>304</v>
      </c>
      <c r="LT96" s="500">
        <v>48.77</v>
      </c>
      <c r="LU96" s="693">
        <v>-27.36</v>
      </c>
      <c r="LV96" s="500">
        <v>-21.6</v>
      </c>
      <c r="LW96" s="500">
        <v>1</v>
      </c>
      <c r="LX96" s="500">
        <v>-20.2</v>
      </c>
      <c r="LY96" s="500">
        <v>1</v>
      </c>
      <c r="LZ96" s="690">
        <v>63.864122000000002</v>
      </c>
      <c r="MA96" s="455"/>
      <c r="MC96" s="253"/>
      <c r="MD96" s="274"/>
      <c r="ME96" s="581">
        <v>96</v>
      </c>
      <c r="MF96" s="135">
        <v>42368</v>
      </c>
      <c r="MI96" s="584">
        <v>35.258400000000002</v>
      </c>
      <c r="MQ96" s="135"/>
      <c r="MR96" s="585"/>
      <c r="MS96" s="585"/>
      <c r="MT96" s="133">
        <v>0</v>
      </c>
      <c r="MU96" s="585"/>
      <c r="MV96" s="585"/>
      <c r="MW96" s="585"/>
      <c r="MX96" s="585"/>
      <c r="MY96" s="585"/>
      <c r="MZ96" s="238">
        <v>2133</v>
      </c>
      <c r="NA96" s="585"/>
      <c r="NB96" s="238">
        <v>4</v>
      </c>
      <c r="ND96" s="876">
        <v>96</v>
      </c>
      <c r="NE96" s="877">
        <v>8.4963744634355507</v>
      </c>
      <c r="NF96" s="877">
        <v>7.8252768300548698</v>
      </c>
      <c r="NG96" s="877">
        <v>5.0417686499516297</v>
      </c>
      <c r="NH96" s="877">
        <v>1.88362081628567</v>
      </c>
      <c r="NI96" s="877">
        <v>7.3169602873648998</v>
      </c>
      <c r="NJ96" s="877">
        <v>5.8522485895654004</v>
      </c>
      <c r="NK96" s="877">
        <v>9.11087476146451</v>
      </c>
      <c r="NL96" s="877">
        <v>7.6146362353475796</v>
      </c>
      <c r="NM96" s="877">
        <v>5.8140376475399798</v>
      </c>
      <c r="NN96" s="877">
        <v>1.0285691521967699</v>
      </c>
      <c r="NO96" s="877">
        <v>5.9827654625836502</v>
      </c>
      <c r="NP96" s="877">
        <v>6.2679102808848297</v>
      </c>
      <c r="NQ96" s="877">
        <v>7.1980029565212398</v>
      </c>
      <c r="NR96" s="877">
        <v>4.1060132376221201</v>
      </c>
      <c r="NS96" s="877">
        <v>5.7782085763980904</v>
      </c>
      <c r="NT96" s="877">
        <v>7.5056527891961098</v>
      </c>
      <c r="NU96" s="877">
        <v>6.4531883095482296</v>
      </c>
      <c r="NV96" s="877">
        <v>7.1528932321276102</v>
      </c>
      <c r="NW96" s="877">
        <v>5.0596148562972196</v>
      </c>
      <c r="NX96" s="877">
        <v>6.0143552929770703</v>
      </c>
      <c r="NY96" s="877">
        <v>7.6478181559271503</v>
      </c>
      <c r="NZ96" s="877">
        <v>2.3504972470841299</v>
      </c>
      <c r="OA96" s="877">
        <v>10.2007637674253</v>
      </c>
      <c r="OB96" s="877">
        <v>2.2660368939953202</v>
      </c>
      <c r="OC96" s="877">
        <v>6.3145152711751296</v>
      </c>
      <c r="OD96" s="877">
        <v>7.0224787853019501</v>
      </c>
      <c r="OE96" s="877">
        <v>4.6461626571578902</v>
      </c>
      <c r="OF96" s="877">
        <v>10.0966361005396</v>
      </c>
      <c r="OG96" s="877">
        <v>3.02502879449152</v>
      </c>
      <c r="OH96" s="877">
        <v>7.9169542789532201</v>
      </c>
      <c r="OI96" s="877">
        <v>4.1226727188241403</v>
      </c>
      <c r="OJ96" s="877">
        <v>2.1796818215863798</v>
      </c>
      <c r="OK96" s="877">
        <v>3.9640180240909899</v>
      </c>
      <c r="OL96" s="877">
        <v>7.9347268734299696</v>
      </c>
    </row>
    <row r="97" spans="1:402" s="221" customFormat="1" ht="19.5" customHeight="1" x14ac:dyDescent="0.25">
      <c r="A97" s="221">
        <v>96</v>
      </c>
      <c r="B97" s="221">
        <v>0</v>
      </c>
      <c r="C97" s="221">
        <v>0</v>
      </c>
      <c r="D97" s="206">
        <v>1</v>
      </c>
      <c r="E97" s="274">
        <v>97</v>
      </c>
      <c r="F97" s="880">
        <v>97</v>
      </c>
      <c r="G97" s="883"/>
      <c r="H97" s="232" t="s">
        <v>377</v>
      </c>
      <c r="I97" s="232" t="s">
        <v>921</v>
      </c>
      <c r="J97" s="69">
        <v>16204</v>
      </c>
      <c r="K97" s="256">
        <v>71</v>
      </c>
      <c r="L97" s="342">
        <v>64</v>
      </c>
      <c r="M97" s="342">
        <v>164</v>
      </c>
      <c r="N97" s="342">
        <v>23.795359904818564</v>
      </c>
      <c r="O97" s="210">
        <v>1.6972843330306282</v>
      </c>
      <c r="P97" s="208">
        <v>1</v>
      </c>
      <c r="Q97" s="103">
        <v>130</v>
      </c>
      <c r="R97" s="103">
        <v>60</v>
      </c>
      <c r="S97" s="61">
        <v>0</v>
      </c>
      <c r="T97" s="62">
        <v>2</v>
      </c>
      <c r="U97" s="325">
        <v>0</v>
      </c>
      <c r="V97" s="325"/>
      <c r="W97" s="325">
        <v>1</v>
      </c>
      <c r="X97" s="326">
        <v>1</v>
      </c>
      <c r="Y97" s="325">
        <v>1</v>
      </c>
      <c r="Z97" s="325">
        <v>1</v>
      </c>
      <c r="AA97" s="329">
        <v>0</v>
      </c>
      <c r="AB97" s="328">
        <v>0</v>
      </c>
      <c r="AC97" s="61"/>
      <c r="AD97" s="208"/>
      <c r="AE97" s="61"/>
      <c r="AF97" s="592">
        <v>93</v>
      </c>
      <c r="AG97" s="602">
        <v>0.83</v>
      </c>
      <c r="AH97" s="603">
        <v>68</v>
      </c>
      <c r="AI97" s="603">
        <v>1</v>
      </c>
      <c r="AJ97" s="602">
        <v>12.1</v>
      </c>
      <c r="AK97" s="603">
        <v>35</v>
      </c>
      <c r="AL97" s="603"/>
      <c r="AM97" s="605">
        <v>753.7</v>
      </c>
      <c r="AN97" s="214">
        <v>6.6249944108494239</v>
      </c>
      <c r="AO97" s="212">
        <v>185</v>
      </c>
      <c r="AP97" s="212">
        <v>91</v>
      </c>
      <c r="AQ97" s="212">
        <v>78</v>
      </c>
      <c r="AR97" s="212">
        <v>81</v>
      </c>
      <c r="AS97" s="215"/>
      <c r="AT97" s="212"/>
      <c r="AU97" s="556">
        <v>42440</v>
      </c>
      <c r="AV97" s="557">
        <v>42377</v>
      </c>
      <c r="AW97" s="211">
        <v>0.83</v>
      </c>
      <c r="AX97" s="211">
        <v>29</v>
      </c>
      <c r="AY97" s="211"/>
      <c r="AZ97" s="602">
        <v>139</v>
      </c>
      <c r="BA97" s="558">
        <v>42440</v>
      </c>
      <c r="BB97" s="65">
        <v>60.81</v>
      </c>
      <c r="BC97" s="217"/>
      <c r="BD97" s="66">
        <v>60.81</v>
      </c>
      <c r="BE97" s="218">
        <v>138.44950173156553</v>
      </c>
      <c r="BF97" s="66">
        <v>68.37</v>
      </c>
      <c r="BG97" s="68">
        <v>1.7839750034126711</v>
      </c>
      <c r="BH97" s="219">
        <v>1.7839750034126711</v>
      </c>
      <c r="BI97" s="219">
        <v>2.1412913970940815</v>
      </c>
      <c r="BJ97" s="219">
        <v>1.834865579900038</v>
      </c>
      <c r="BK97" s="66">
        <v>2.17</v>
      </c>
      <c r="BL97" s="66">
        <v>1.0900000000000001</v>
      </c>
      <c r="BM97" s="66">
        <v>89</v>
      </c>
      <c r="BN97" s="66">
        <v>1.1299999999999999</v>
      </c>
      <c r="BO97" s="571">
        <v>696.2</v>
      </c>
      <c r="BP97" s="66">
        <v>31</v>
      </c>
      <c r="BQ97" s="66">
        <v>35</v>
      </c>
      <c r="BR97" s="66">
        <v>6</v>
      </c>
      <c r="BS97" s="66">
        <v>34</v>
      </c>
      <c r="BT97" s="69">
        <v>42377</v>
      </c>
      <c r="BU97" s="61" t="s">
        <v>922</v>
      </c>
      <c r="BV97" s="61">
        <v>0</v>
      </c>
      <c r="BW97" s="61">
        <v>1</v>
      </c>
      <c r="BX97" s="61" t="s">
        <v>896</v>
      </c>
      <c r="BY97" s="61">
        <v>1</v>
      </c>
      <c r="BZ97" s="61"/>
      <c r="CA97" s="61">
        <v>0</v>
      </c>
      <c r="CB97" s="61"/>
      <c r="CC97" s="208">
        <v>0</v>
      </c>
      <c r="CD97" s="220">
        <v>0</v>
      </c>
      <c r="CE97" s="220">
        <v>0</v>
      </c>
      <c r="CF97" s="220">
        <v>0</v>
      </c>
      <c r="CG97" s="220">
        <v>0</v>
      </c>
      <c r="CH97" s="220">
        <v>0</v>
      </c>
      <c r="CI97" s="220">
        <v>0</v>
      </c>
      <c r="CJ97" s="114">
        <v>0</v>
      </c>
      <c r="CK97" s="114">
        <v>1</v>
      </c>
      <c r="CL97" s="114">
        <v>0</v>
      </c>
      <c r="CM97" s="114">
        <v>1</v>
      </c>
      <c r="CN97" s="114">
        <v>1</v>
      </c>
      <c r="CO97" s="114">
        <v>0</v>
      </c>
      <c r="CP97" s="326">
        <v>1</v>
      </c>
      <c r="CQ97" s="326">
        <v>0</v>
      </c>
      <c r="CR97" s="326">
        <v>0</v>
      </c>
      <c r="CS97" s="326">
        <v>0</v>
      </c>
      <c r="CT97" s="326">
        <v>1</v>
      </c>
      <c r="CU97" s="326">
        <v>0</v>
      </c>
      <c r="CV97" s="299"/>
      <c r="CW97" s="299"/>
      <c r="CX97" s="299"/>
      <c r="CY97" s="299"/>
      <c r="DE97" s="61">
        <v>1</v>
      </c>
      <c r="DF97" s="90">
        <v>1</v>
      </c>
      <c r="DG97" s="69">
        <v>42380</v>
      </c>
      <c r="DH97" s="61">
        <v>0</v>
      </c>
      <c r="DI97" s="61"/>
      <c r="DJ97" s="90">
        <v>1</v>
      </c>
      <c r="DK97" s="90">
        <v>0</v>
      </c>
      <c r="DL97" s="90"/>
      <c r="DM97" s="61"/>
      <c r="DN97" s="221">
        <v>0</v>
      </c>
      <c r="DO97" s="208">
        <v>1</v>
      </c>
      <c r="DP97" s="208">
        <v>1</v>
      </c>
      <c r="DQ97" s="208">
        <v>0</v>
      </c>
      <c r="DR97" s="208">
        <v>0</v>
      </c>
      <c r="DS97" s="212">
        <v>0</v>
      </c>
      <c r="DT97" s="208">
        <v>0</v>
      </c>
      <c r="DU97" s="208">
        <v>0</v>
      </c>
      <c r="DV97" s="208">
        <v>0</v>
      </c>
      <c r="DW97" s="208">
        <v>0</v>
      </c>
      <c r="DX97" s="208">
        <v>0</v>
      </c>
      <c r="DY97" s="206">
        <v>0</v>
      </c>
      <c r="EB97" s="223">
        <v>1</v>
      </c>
      <c r="EC97" s="223">
        <v>1</v>
      </c>
      <c r="ED97" s="223">
        <v>68</v>
      </c>
      <c r="EE97" s="223"/>
      <c r="EG97" s="69">
        <v>42440</v>
      </c>
      <c r="EH97" s="221">
        <v>2.1</v>
      </c>
      <c r="EI97" s="245">
        <v>102</v>
      </c>
      <c r="EJ97" s="31">
        <v>79</v>
      </c>
      <c r="EK97" s="31">
        <v>102</v>
      </c>
      <c r="EL97" s="31">
        <v>111</v>
      </c>
      <c r="EM97" s="206">
        <v>82</v>
      </c>
      <c r="EN97" s="208" t="s">
        <v>544</v>
      </c>
      <c r="EO97" s="222">
        <v>97</v>
      </c>
      <c r="EP97" s="69">
        <v>42440</v>
      </c>
      <c r="EQ97" s="208" t="s">
        <v>383</v>
      </c>
      <c r="ER97" s="208"/>
      <c r="ES97" s="208"/>
      <c r="ET97" s="208">
        <v>58</v>
      </c>
      <c r="EU97" s="208">
        <v>0</v>
      </c>
      <c r="EV97" s="208"/>
      <c r="EW97" s="208">
        <v>14</v>
      </c>
      <c r="EX97" s="208">
        <v>9</v>
      </c>
      <c r="EY97" s="208">
        <v>42</v>
      </c>
      <c r="EZ97" s="208">
        <v>24</v>
      </c>
      <c r="FA97" s="208">
        <v>16</v>
      </c>
      <c r="FB97" s="208">
        <v>18</v>
      </c>
      <c r="FC97" s="208">
        <v>42</v>
      </c>
      <c r="FD97" s="206">
        <v>22</v>
      </c>
      <c r="FE97" s="206">
        <v>29</v>
      </c>
      <c r="FF97" s="224">
        <v>140</v>
      </c>
      <c r="FG97" s="223">
        <v>350</v>
      </c>
      <c r="FH97" s="339">
        <v>140</v>
      </c>
      <c r="FI97" s="340">
        <v>350</v>
      </c>
      <c r="FJ97" s="227">
        <v>62.25</v>
      </c>
      <c r="FK97" s="227">
        <v>36.676235553796673</v>
      </c>
      <c r="FL97" s="228">
        <v>110.6</v>
      </c>
      <c r="FM97" s="228">
        <v>41.05</v>
      </c>
      <c r="FN97" s="228">
        <v>65.162918108432322</v>
      </c>
      <c r="FO97" s="228">
        <v>24.185694288889209</v>
      </c>
      <c r="FP97" s="228">
        <v>62.884267631103071</v>
      </c>
      <c r="FQ97" s="228"/>
      <c r="FR97" s="193">
        <v>0</v>
      </c>
      <c r="FS97" s="230">
        <v>99.7</v>
      </c>
      <c r="FT97" s="341">
        <v>29.6</v>
      </c>
      <c r="FU97" s="230">
        <v>130</v>
      </c>
      <c r="FV97" s="229">
        <v>3.8</v>
      </c>
      <c r="FW97" s="229">
        <v>6.1</v>
      </c>
      <c r="FX97" s="229">
        <v>26.236842105263161</v>
      </c>
      <c r="FY97" s="229">
        <v>3.368243243243243</v>
      </c>
      <c r="FZ97" s="345">
        <v>23.4</v>
      </c>
      <c r="GA97" s="129">
        <v>17.3</v>
      </c>
      <c r="GB97" s="210">
        <v>5.7</v>
      </c>
      <c r="GC97" s="210">
        <v>3.3</v>
      </c>
      <c r="GD97" s="210">
        <v>119</v>
      </c>
      <c r="GE97" s="210">
        <v>86.4</v>
      </c>
      <c r="GF97" s="210">
        <v>28.8</v>
      </c>
      <c r="GG97" s="221">
        <v>0</v>
      </c>
      <c r="GH97" s="221">
        <v>1</v>
      </c>
      <c r="GI97" s="221">
        <v>1</v>
      </c>
      <c r="GJ97" s="221">
        <v>1</v>
      </c>
      <c r="GK97" s="231">
        <v>38</v>
      </c>
      <c r="GL97" s="133">
        <v>1</v>
      </c>
      <c r="GM97" s="221">
        <v>0</v>
      </c>
      <c r="GN97" s="221">
        <v>0</v>
      </c>
      <c r="GO97" s="221">
        <v>0</v>
      </c>
      <c r="GP97" s="61">
        <v>70.099999999999994</v>
      </c>
      <c r="GQ97" s="106">
        <v>41.301270880660987</v>
      </c>
      <c r="GR97" s="111">
        <v>0.4756756756756757</v>
      </c>
      <c r="GS97" s="61">
        <v>0</v>
      </c>
      <c r="GT97" s="111">
        <v>1.1200000000000001</v>
      </c>
      <c r="GU97" s="62">
        <v>1</v>
      </c>
      <c r="GV97" s="106">
        <v>13</v>
      </c>
      <c r="GW97" s="61">
        <v>0</v>
      </c>
      <c r="GX97" s="106">
        <v>24</v>
      </c>
      <c r="GY97" s="61">
        <v>0</v>
      </c>
      <c r="GZ97" s="745">
        <v>43</v>
      </c>
      <c r="HA97" s="221">
        <v>14</v>
      </c>
      <c r="HB97" s="221">
        <v>0.47</v>
      </c>
      <c r="HC97" s="221">
        <v>1</v>
      </c>
      <c r="HD97" s="236">
        <v>135.084756</v>
      </c>
      <c r="HE97" s="236">
        <v>141.83899299999999</v>
      </c>
      <c r="HF97" s="144">
        <v>82.348725000000002</v>
      </c>
      <c r="HG97" s="236">
        <v>146.582301</v>
      </c>
      <c r="HH97" s="125">
        <v>85.102588999999995</v>
      </c>
      <c r="HI97" s="236">
        <v>51.281894000000001</v>
      </c>
      <c r="HJ97" s="144">
        <v>29.773185000000002</v>
      </c>
      <c r="HK97" s="236">
        <v>95.300407000000007</v>
      </c>
      <c r="HL97" s="144">
        <v>55.329403999999997</v>
      </c>
      <c r="HM97" s="236">
        <v>65.014948000000004</v>
      </c>
      <c r="HN97" s="144">
        <v>7.0522299999999998</v>
      </c>
      <c r="HO97" s="144">
        <v>4.0943759999999996</v>
      </c>
      <c r="HP97" s="236">
        <v>133.303763</v>
      </c>
      <c r="HQ97" s="144">
        <v>77.393349999999998</v>
      </c>
      <c r="HR97" s="236">
        <v>45.509430999999999</v>
      </c>
      <c r="HS97" s="144">
        <v>26.421814999999999</v>
      </c>
      <c r="HT97" s="236">
        <v>87.794331999999997</v>
      </c>
      <c r="HU97" s="144">
        <v>50.971536</v>
      </c>
      <c r="HV97" s="236">
        <v>65.860354999999998</v>
      </c>
      <c r="HW97" s="144">
        <v>0</v>
      </c>
      <c r="HX97" s="237">
        <v>0.96764064987627663</v>
      </c>
      <c r="HY97" s="238">
        <v>33.299999999999997</v>
      </c>
      <c r="HZ97" s="237">
        <v>6.7</v>
      </c>
      <c r="IA97" s="237">
        <v>30.9</v>
      </c>
      <c r="IB97" s="237">
        <v>6.7</v>
      </c>
      <c r="IC97" s="237">
        <v>30</v>
      </c>
      <c r="ID97" s="237">
        <v>5.7</v>
      </c>
      <c r="IE97" s="237">
        <v>128.59565373134325</v>
      </c>
      <c r="IF97" s="237">
        <v>75.76553393486293</v>
      </c>
      <c r="IG97" s="208"/>
      <c r="IH97" s="346">
        <v>0.35</v>
      </c>
      <c r="II97" s="208">
        <v>1222</v>
      </c>
      <c r="IJ97" s="208">
        <v>1156</v>
      </c>
      <c r="IK97" s="208">
        <v>1179</v>
      </c>
      <c r="IL97" s="208">
        <v>1201</v>
      </c>
      <c r="IM97" s="208">
        <v>1239</v>
      </c>
      <c r="IN97" s="342">
        <v>1170</v>
      </c>
      <c r="IO97" s="342"/>
      <c r="IP97" s="345">
        <v>1194.5</v>
      </c>
      <c r="IQ97" s="208">
        <v>1800</v>
      </c>
      <c r="IR97" s="208">
        <v>411</v>
      </c>
      <c r="IS97" s="208">
        <v>504</v>
      </c>
      <c r="IT97" s="208">
        <v>522</v>
      </c>
      <c r="IU97" s="208">
        <v>521</v>
      </c>
      <c r="IV97" s="208">
        <v>472</v>
      </c>
      <c r="IW97" s="208">
        <v>480</v>
      </c>
      <c r="IX97" s="208"/>
      <c r="IY97" s="345">
        <v>485</v>
      </c>
      <c r="IZ97" s="208">
        <v>307</v>
      </c>
      <c r="JA97" s="347">
        <v>29.463812125815664</v>
      </c>
      <c r="JB97" s="241">
        <v>0</v>
      </c>
      <c r="JC97" s="90">
        <v>1</v>
      </c>
      <c r="JD97" s="70">
        <v>0</v>
      </c>
      <c r="JE97" s="70">
        <v>0</v>
      </c>
      <c r="JF97" s="70"/>
      <c r="JG97" s="90">
        <v>0</v>
      </c>
      <c r="JH97" s="90">
        <v>0</v>
      </c>
      <c r="JI97" s="90">
        <v>2</v>
      </c>
      <c r="JJ97" s="90"/>
      <c r="JK97" s="61"/>
      <c r="JL97" s="283"/>
      <c r="JM97" s="243">
        <v>97</v>
      </c>
      <c r="JN97" s="244">
        <v>42440</v>
      </c>
      <c r="JO97" s="69">
        <v>43181</v>
      </c>
      <c r="JP97" s="201">
        <v>0</v>
      </c>
      <c r="JQ97" s="69">
        <v>43181</v>
      </c>
      <c r="JR97" s="245">
        <v>24</v>
      </c>
      <c r="JS97" s="243">
        <v>0</v>
      </c>
      <c r="JT97" s="69">
        <v>43181</v>
      </c>
      <c r="JU97" s="245">
        <v>24</v>
      </c>
      <c r="JV97" s="243">
        <v>0</v>
      </c>
      <c r="JW97" s="246">
        <v>43181</v>
      </c>
      <c r="JX97" s="245">
        <v>24</v>
      </c>
      <c r="JY97" s="245">
        <v>24</v>
      </c>
      <c r="JZ97" s="245">
        <v>741</v>
      </c>
      <c r="KA97" s="247"/>
      <c r="KB97" s="245"/>
      <c r="KC97" s="248"/>
      <c r="KD97" s="212">
        <v>1</v>
      </c>
      <c r="KE97" s="263">
        <v>1</v>
      </c>
      <c r="KF97" s="263" t="s">
        <v>390</v>
      </c>
      <c r="KG97" s="250">
        <v>118.9</v>
      </c>
      <c r="KH97" s="250">
        <v>55.56</v>
      </c>
      <c r="KI97" s="250">
        <v>52.44</v>
      </c>
      <c r="KJ97" s="251">
        <v>-16.75</v>
      </c>
      <c r="KK97" s="250">
        <v>-12.38</v>
      </c>
      <c r="KL97" s="250">
        <v>55.27</v>
      </c>
      <c r="KM97" s="250">
        <v>25.2</v>
      </c>
      <c r="KN97" s="250">
        <v>3.9</v>
      </c>
      <c r="KO97" s="250"/>
      <c r="KP97" s="250">
        <v>0</v>
      </c>
      <c r="KQ97" s="343"/>
      <c r="KR97" s="344">
        <v>0.4756756756756757</v>
      </c>
      <c r="KS97" s="264">
        <v>59</v>
      </c>
      <c r="KT97" s="265">
        <v>50.93</v>
      </c>
      <c r="KU97" s="264">
        <v>-26.22</v>
      </c>
      <c r="KV97" s="265">
        <v>-35.799999999999997</v>
      </c>
      <c r="KW97" s="265">
        <v>-31.5</v>
      </c>
      <c r="KX97" s="265">
        <v>384</v>
      </c>
      <c r="KY97" s="265">
        <v>-21.9</v>
      </c>
      <c r="KZ97" s="265">
        <v>-19.8</v>
      </c>
      <c r="LA97" s="265">
        <v>320</v>
      </c>
      <c r="LB97" s="265">
        <v>-28.8</v>
      </c>
      <c r="LC97" s="265">
        <v>-25.7</v>
      </c>
      <c r="LD97" s="265">
        <v>384</v>
      </c>
      <c r="LE97" s="118">
        <v>42440</v>
      </c>
      <c r="LF97" s="695">
        <v>0</v>
      </c>
      <c r="LG97" s="695"/>
      <c r="LH97" s="455">
        <v>59</v>
      </c>
      <c r="LI97" s="455">
        <v>55.95</v>
      </c>
      <c r="LJ97" s="455">
        <v>-26.13</v>
      </c>
      <c r="LK97" s="455">
        <v>-30.6</v>
      </c>
      <c r="LL97" s="455">
        <v>-30</v>
      </c>
      <c r="LM97" s="455">
        <v>384</v>
      </c>
      <c r="LN97" s="455">
        <v>-13.1</v>
      </c>
      <c r="LO97" s="455">
        <v>-12.9</v>
      </c>
      <c r="LP97" s="455">
        <v>352</v>
      </c>
      <c r="LQ97" s="455">
        <v>-21.5</v>
      </c>
      <c r="LR97" s="455">
        <v>-21.4</v>
      </c>
      <c r="LS97" s="455">
        <v>384</v>
      </c>
      <c r="LT97" s="500">
        <v>50.59</v>
      </c>
      <c r="LU97" s="693">
        <v>-29.17</v>
      </c>
      <c r="LV97" s="500"/>
      <c r="LW97" s="500"/>
      <c r="LX97" s="500">
        <v>-16.3</v>
      </c>
      <c r="LY97" s="500">
        <v>2</v>
      </c>
      <c r="LZ97" s="690">
        <v>65.860354999999998</v>
      </c>
      <c r="MA97" s="455"/>
      <c r="MC97" s="253">
        <v>2</v>
      </c>
      <c r="MD97" s="274"/>
      <c r="ME97" s="581">
        <v>97</v>
      </c>
      <c r="MF97" s="135">
        <v>42377</v>
      </c>
      <c r="MI97" s="584">
        <v>52.756799999999998</v>
      </c>
      <c r="MQ97" s="135"/>
      <c r="MR97" s="585"/>
      <c r="MS97" s="585"/>
      <c r="MT97" s="133">
        <v>0</v>
      </c>
      <c r="MU97" s="585"/>
      <c r="MV97" s="585"/>
      <c r="MW97" s="585"/>
      <c r="MX97" s="585"/>
      <c r="MY97" s="585"/>
      <c r="MZ97" s="238">
        <v>753.7</v>
      </c>
      <c r="NA97" s="133">
        <v>2</v>
      </c>
      <c r="NB97" s="238">
        <v>4</v>
      </c>
      <c r="ND97" s="876" t="s">
        <v>64</v>
      </c>
      <c r="NE97" s="877" t="s">
        <v>64</v>
      </c>
      <c r="NF97" s="877" t="s">
        <v>64</v>
      </c>
      <c r="NG97" s="877" t="s">
        <v>64</v>
      </c>
      <c r="NH97" s="877" t="s">
        <v>64</v>
      </c>
      <c r="NI97" s="877" t="s">
        <v>64</v>
      </c>
      <c r="NJ97" s="877" t="s">
        <v>64</v>
      </c>
      <c r="NK97" s="877" t="s">
        <v>64</v>
      </c>
      <c r="NL97" s="877" t="s">
        <v>64</v>
      </c>
      <c r="NM97" s="877" t="s">
        <v>64</v>
      </c>
      <c r="NN97" s="877" t="s">
        <v>64</v>
      </c>
      <c r="NO97" s="877" t="s">
        <v>64</v>
      </c>
      <c r="NP97" s="877" t="s">
        <v>64</v>
      </c>
      <c r="NQ97" s="877" t="s">
        <v>64</v>
      </c>
      <c r="NR97" s="877" t="s">
        <v>64</v>
      </c>
      <c r="NS97" s="877" t="s">
        <v>64</v>
      </c>
      <c r="NT97" s="877" t="s">
        <v>64</v>
      </c>
      <c r="NU97" s="877" t="s">
        <v>64</v>
      </c>
      <c r="NV97" s="877" t="s">
        <v>64</v>
      </c>
      <c r="NW97" s="877" t="s">
        <v>64</v>
      </c>
      <c r="NX97" s="877" t="s">
        <v>64</v>
      </c>
      <c r="NY97" s="877" t="s">
        <v>64</v>
      </c>
      <c r="NZ97" s="877" t="s">
        <v>64</v>
      </c>
      <c r="OA97" s="877" t="s">
        <v>64</v>
      </c>
      <c r="OB97" s="877" t="s">
        <v>64</v>
      </c>
      <c r="OC97" s="877" t="s">
        <v>64</v>
      </c>
      <c r="OD97" s="877" t="s">
        <v>64</v>
      </c>
      <c r="OE97" s="877" t="s">
        <v>64</v>
      </c>
      <c r="OF97" s="877" t="s">
        <v>64</v>
      </c>
      <c r="OG97" s="877" t="s">
        <v>64</v>
      </c>
      <c r="OH97" s="877" t="s">
        <v>64</v>
      </c>
      <c r="OI97" s="877" t="s">
        <v>64</v>
      </c>
      <c r="OJ97" s="877" t="s">
        <v>64</v>
      </c>
      <c r="OK97" s="877" t="s">
        <v>64</v>
      </c>
      <c r="OL97" s="877" t="s">
        <v>64</v>
      </c>
    </row>
    <row r="98" spans="1:402" s="221" customFormat="1" x14ac:dyDescent="0.25">
      <c r="A98" s="274">
        <v>97</v>
      </c>
      <c r="B98" s="274">
        <v>0</v>
      </c>
      <c r="C98" s="221">
        <v>0</v>
      </c>
      <c r="D98" s="206">
        <v>2</v>
      </c>
      <c r="E98" s="267">
        <v>98</v>
      </c>
      <c r="F98" s="880">
        <v>98</v>
      </c>
      <c r="G98" s="883"/>
      <c r="H98" s="232" t="s">
        <v>923</v>
      </c>
      <c r="I98" s="167" t="s">
        <v>924</v>
      </c>
      <c r="J98" s="266">
        <v>10754</v>
      </c>
      <c r="K98" s="256">
        <v>86</v>
      </c>
      <c r="L98" s="342">
        <v>77</v>
      </c>
      <c r="M98" s="342">
        <v>160</v>
      </c>
      <c r="N98" s="342">
        <v>30.078124999999993</v>
      </c>
      <c r="O98" s="210">
        <v>1.8034822373954926</v>
      </c>
      <c r="P98" s="208">
        <v>1</v>
      </c>
      <c r="Q98" s="61">
        <v>120</v>
      </c>
      <c r="R98" s="61">
        <v>60</v>
      </c>
      <c r="S98" s="61">
        <v>1</v>
      </c>
      <c r="T98" s="62">
        <v>3</v>
      </c>
      <c r="U98" s="325">
        <v>0</v>
      </c>
      <c r="V98" s="325"/>
      <c r="W98" s="325">
        <v>1</v>
      </c>
      <c r="X98" s="326">
        <v>0</v>
      </c>
      <c r="Y98" s="325">
        <v>1</v>
      </c>
      <c r="Z98" s="325">
        <v>0</v>
      </c>
      <c r="AA98" s="329">
        <v>0</v>
      </c>
      <c r="AB98" s="328">
        <v>0</v>
      </c>
      <c r="AC98" s="61"/>
      <c r="AD98" s="208"/>
      <c r="AE98" s="61"/>
      <c r="AF98" s="592">
        <v>321</v>
      </c>
      <c r="AG98" s="602">
        <v>1.28</v>
      </c>
      <c r="AH98" s="603">
        <v>39</v>
      </c>
      <c r="AI98" s="603">
        <v>0</v>
      </c>
      <c r="AJ98" s="602">
        <v>13.4</v>
      </c>
      <c r="AK98" s="603">
        <v>43</v>
      </c>
      <c r="AL98" s="603"/>
      <c r="AM98" s="605">
        <v>7485</v>
      </c>
      <c r="AN98" s="214">
        <v>8.9206562968537284</v>
      </c>
      <c r="AO98" s="212">
        <v>166</v>
      </c>
      <c r="AP98" s="212">
        <v>90</v>
      </c>
      <c r="AQ98" s="212">
        <v>62</v>
      </c>
      <c r="AR98" s="212">
        <v>70</v>
      </c>
      <c r="AS98" s="215">
        <v>1.84</v>
      </c>
      <c r="AT98" s="212">
        <v>176</v>
      </c>
      <c r="AU98" s="556">
        <v>42370</v>
      </c>
      <c r="AV98" s="557">
        <v>42379</v>
      </c>
      <c r="AW98" s="211">
        <v>1.28</v>
      </c>
      <c r="AX98" s="211">
        <v>42</v>
      </c>
      <c r="AY98" s="211"/>
      <c r="AZ98" s="602">
        <v>137</v>
      </c>
      <c r="BA98" s="558"/>
      <c r="BB98" s="287"/>
      <c r="BC98" s="217"/>
      <c r="BD98" s="287"/>
      <c r="BE98" s="218"/>
      <c r="BF98" s="66"/>
      <c r="BG98" s="68"/>
      <c r="BH98" s="219"/>
      <c r="BI98" s="219"/>
      <c r="BJ98" s="219"/>
      <c r="BO98" s="400"/>
      <c r="BT98" s="69">
        <v>42379</v>
      </c>
      <c r="BU98" s="61" t="s">
        <v>458</v>
      </c>
      <c r="BV98" s="61">
        <v>0</v>
      </c>
      <c r="BW98" s="61">
        <v>1</v>
      </c>
      <c r="BX98" s="61" t="s">
        <v>925</v>
      </c>
      <c r="BY98" s="61">
        <v>0</v>
      </c>
      <c r="BZ98" s="61"/>
      <c r="CA98" s="61" t="s">
        <v>381</v>
      </c>
      <c r="CB98" s="61"/>
      <c r="CC98" s="208">
        <v>1</v>
      </c>
      <c r="CD98" s="220">
        <v>0</v>
      </c>
      <c r="CE98" s="220">
        <v>0</v>
      </c>
      <c r="CF98" s="220">
        <v>0</v>
      </c>
      <c r="CG98" s="220">
        <v>0</v>
      </c>
      <c r="CH98" s="220">
        <v>0</v>
      </c>
      <c r="CI98" s="220">
        <v>0</v>
      </c>
      <c r="CJ98" s="114">
        <v>1</v>
      </c>
      <c r="CK98" s="114">
        <v>0</v>
      </c>
      <c r="CL98" s="114">
        <v>0</v>
      </c>
      <c r="CM98" s="114">
        <v>1</v>
      </c>
      <c r="CN98" s="114">
        <v>1</v>
      </c>
      <c r="CO98" s="114">
        <v>0</v>
      </c>
      <c r="CP98" s="326">
        <v>1</v>
      </c>
      <c r="CQ98" s="326">
        <v>1</v>
      </c>
      <c r="CR98" s="326">
        <v>0</v>
      </c>
      <c r="CS98" s="326">
        <v>1</v>
      </c>
      <c r="CT98" s="326">
        <v>0</v>
      </c>
      <c r="CU98" s="326">
        <v>0</v>
      </c>
      <c r="CV98" s="299"/>
      <c r="CW98" s="299"/>
      <c r="CX98" s="299"/>
      <c r="CY98" s="299"/>
      <c r="DE98" s="61">
        <v>1</v>
      </c>
      <c r="DF98" s="90">
        <v>1</v>
      </c>
      <c r="DG98" s="69">
        <v>41572</v>
      </c>
      <c r="DH98" s="61">
        <v>1</v>
      </c>
      <c r="DI98" s="61" t="s">
        <v>926</v>
      </c>
      <c r="DJ98" s="90">
        <v>1</v>
      </c>
      <c r="DK98" s="90">
        <v>0</v>
      </c>
      <c r="DL98" s="90"/>
      <c r="DM98" s="61" t="s">
        <v>927</v>
      </c>
      <c r="DN98" s="221">
        <v>1</v>
      </c>
      <c r="DO98" s="208">
        <v>0</v>
      </c>
      <c r="DP98" s="208">
        <v>1</v>
      </c>
      <c r="DQ98" s="208">
        <v>1</v>
      </c>
      <c r="DR98" s="208">
        <v>4</v>
      </c>
      <c r="DS98" s="212">
        <v>1</v>
      </c>
      <c r="DT98" s="208">
        <v>4</v>
      </c>
      <c r="DU98" s="208">
        <v>1</v>
      </c>
      <c r="DV98" s="208">
        <v>1</v>
      </c>
      <c r="DW98" s="208">
        <v>0</v>
      </c>
      <c r="DX98" s="208">
        <v>0</v>
      </c>
      <c r="DY98" s="206">
        <v>0</v>
      </c>
      <c r="EB98" s="223">
        <v>1</v>
      </c>
      <c r="EC98" s="223">
        <v>2</v>
      </c>
      <c r="ED98" s="223">
        <v>39</v>
      </c>
      <c r="EE98" s="223"/>
      <c r="EG98" s="69">
        <v>42385</v>
      </c>
      <c r="EH98" s="221">
        <v>0.98</v>
      </c>
      <c r="EI98" s="245">
        <v>75</v>
      </c>
      <c r="EJ98" s="31">
        <v>65</v>
      </c>
      <c r="EK98" s="31">
        <v>84</v>
      </c>
      <c r="EL98" s="31">
        <v>86</v>
      </c>
      <c r="EM98" s="206">
        <v>58</v>
      </c>
      <c r="EN98" s="208" t="s">
        <v>928</v>
      </c>
      <c r="EO98" s="259">
        <v>98</v>
      </c>
      <c r="EP98" s="69">
        <v>42381</v>
      </c>
      <c r="EQ98" s="208" t="s">
        <v>415</v>
      </c>
      <c r="ER98" s="208"/>
      <c r="ES98" s="208"/>
      <c r="ET98" s="208">
        <v>80</v>
      </c>
      <c r="EU98" s="208">
        <v>1</v>
      </c>
      <c r="EV98" s="208"/>
      <c r="EW98" s="208">
        <v>9.5</v>
      </c>
      <c r="EX98" s="208">
        <v>9</v>
      </c>
      <c r="EY98" s="208">
        <v>45</v>
      </c>
      <c r="EZ98" s="208">
        <v>28</v>
      </c>
      <c r="FA98" s="208">
        <v>13</v>
      </c>
      <c r="FB98" s="208">
        <v>16</v>
      </c>
      <c r="FC98" s="208">
        <v>46</v>
      </c>
      <c r="FD98" s="206">
        <v>22</v>
      </c>
      <c r="FE98" s="206">
        <v>32</v>
      </c>
      <c r="FF98" s="224">
        <v>90</v>
      </c>
      <c r="FG98" s="223">
        <v>290</v>
      </c>
      <c r="FH98" s="91">
        <v>76.666666666666671</v>
      </c>
      <c r="FI98" s="91">
        <v>266.66666666666669</v>
      </c>
      <c r="FJ98" s="227">
        <v>91.699999999999989</v>
      </c>
      <c r="FK98" s="227">
        <v>50.846078823836365</v>
      </c>
      <c r="FL98" s="228">
        <v>117.69999999999999</v>
      </c>
      <c r="FM98" s="228">
        <v>60.150000000000006</v>
      </c>
      <c r="FN98" s="228">
        <v>65.262633343135661</v>
      </c>
      <c r="FO98" s="228">
        <v>33.352144397532804</v>
      </c>
      <c r="FP98" s="228">
        <v>48.895497026338134</v>
      </c>
      <c r="FQ98" s="228"/>
      <c r="FR98" s="193">
        <v>1</v>
      </c>
      <c r="FS98" s="230">
        <v>132.19999999999999</v>
      </c>
      <c r="FT98" s="341"/>
      <c r="FU98" s="230">
        <v>113.33333333333333</v>
      </c>
      <c r="FV98" s="229">
        <v>3.8000000000000003</v>
      </c>
      <c r="FW98" s="229">
        <v>7.0666666666666673</v>
      </c>
      <c r="FX98" s="229">
        <v>34.78947368421052</v>
      </c>
      <c r="FY98" s="229"/>
      <c r="FZ98" s="342" t="s">
        <v>858</v>
      </c>
      <c r="GA98" s="129">
        <v>11.466666666666667</v>
      </c>
      <c r="GB98" s="210" t="s">
        <v>929</v>
      </c>
      <c r="GC98" s="210" t="s">
        <v>930</v>
      </c>
      <c r="GD98" s="210" t="s">
        <v>931</v>
      </c>
      <c r="GE98" s="210" t="s">
        <v>932</v>
      </c>
      <c r="GF98" s="210" t="s">
        <v>933</v>
      </c>
      <c r="GG98" s="221">
        <v>0</v>
      </c>
      <c r="GH98" s="221">
        <v>1</v>
      </c>
      <c r="GI98" s="221">
        <v>1</v>
      </c>
      <c r="GJ98" s="221">
        <v>0</v>
      </c>
      <c r="GK98" s="231">
        <v>36</v>
      </c>
      <c r="GL98" s="133">
        <v>0</v>
      </c>
      <c r="GM98" s="221">
        <v>0</v>
      </c>
      <c r="GN98" s="221">
        <v>0</v>
      </c>
      <c r="GO98" s="221">
        <v>0</v>
      </c>
      <c r="GP98" s="61"/>
      <c r="GQ98" s="106"/>
      <c r="GR98" s="111">
        <v>0.35714285714285721</v>
      </c>
      <c r="GS98" s="61">
        <v>1</v>
      </c>
      <c r="GT98" s="111"/>
      <c r="GU98" s="62"/>
      <c r="GV98" s="106"/>
      <c r="GW98" s="61"/>
      <c r="GX98" s="106">
        <v>17</v>
      </c>
      <c r="GY98" s="61">
        <v>0</v>
      </c>
      <c r="GZ98" s="745">
        <v>56</v>
      </c>
      <c r="HA98" s="221">
        <v>26</v>
      </c>
      <c r="HC98" s="144">
        <v>1</v>
      </c>
      <c r="HD98" s="236">
        <v>77.938067000000004</v>
      </c>
      <c r="HE98" s="236">
        <v>81.834969999999998</v>
      </c>
      <c r="HF98" s="144">
        <v>44.362743000000002</v>
      </c>
      <c r="HG98" s="236">
        <v>107.028035</v>
      </c>
      <c r="HH98" s="125">
        <v>58.019905999999999</v>
      </c>
      <c r="HI98" s="236">
        <v>52.715339</v>
      </c>
      <c r="HJ98" s="144">
        <v>28.576989000000001</v>
      </c>
      <c r="HK98" s="236">
        <v>54.312696000000003</v>
      </c>
      <c r="HL98" s="144">
        <v>29.442917000000001</v>
      </c>
      <c r="HM98" s="236">
        <v>50.746232999999997</v>
      </c>
      <c r="HN98" s="144">
        <v>4.6708920000000003</v>
      </c>
      <c r="HO98" s="144">
        <v>2.5320909999999999</v>
      </c>
      <c r="HP98" s="236">
        <v>108.491606</v>
      </c>
      <c r="HQ98" s="144">
        <v>58.813307999999999</v>
      </c>
      <c r="HR98" s="236">
        <v>55.465815999999997</v>
      </c>
      <c r="HS98" s="144">
        <v>30.068023</v>
      </c>
      <c r="HT98" s="236">
        <v>53.025790999999998</v>
      </c>
      <c r="HU98" s="144">
        <v>28.745284999999999</v>
      </c>
      <c r="HV98" s="236">
        <v>48.875476999999997</v>
      </c>
      <c r="HW98" s="144">
        <v>0</v>
      </c>
      <c r="HX98" s="237">
        <v>0.76461246812575789</v>
      </c>
      <c r="HY98" s="238">
        <v>38.200000000000003</v>
      </c>
      <c r="HZ98" s="237">
        <v>6.6</v>
      </c>
      <c r="IA98" s="237">
        <v>30.3</v>
      </c>
      <c r="IB98" s="237">
        <v>6.4</v>
      </c>
      <c r="IC98" s="237">
        <v>25.3</v>
      </c>
      <c r="ID98" s="237">
        <v>5.6</v>
      </c>
      <c r="IE98" s="237">
        <v>146.8454303030303</v>
      </c>
      <c r="IF98" s="237">
        <v>81.4232750720616</v>
      </c>
      <c r="IG98" s="208"/>
      <c r="IH98" s="61">
        <v>0.36</v>
      </c>
      <c r="II98" s="61">
        <v>1037</v>
      </c>
      <c r="IJ98" s="61">
        <v>930</v>
      </c>
      <c r="IK98" s="61">
        <v>1024</v>
      </c>
      <c r="IL98" s="61">
        <v>1058</v>
      </c>
      <c r="IM98" s="61">
        <v>1099</v>
      </c>
      <c r="IN98" s="61">
        <v>1037</v>
      </c>
      <c r="IO98" s="61"/>
      <c r="IP98" s="106">
        <v>1030.8333333333333</v>
      </c>
      <c r="IQ98" s="61">
        <v>1719</v>
      </c>
      <c r="IR98" s="61">
        <v>315</v>
      </c>
      <c r="IS98" s="61"/>
      <c r="IT98" s="61">
        <v>336</v>
      </c>
      <c r="IU98" s="61">
        <v>338</v>
      </c>
      <c r="IV98" s="61">
        <v>355</v>
      </c>
      <c r="IW98" s="61">
        <v>307</v>
      </c>
      <c r="IX98" s="61"/>
      <c r="IY98" s="106">
        <v>330.2</v>
      </c>
      <c r="IZ98" s="61">
        <v>207</v>
      </c>
      <c r="JA98" s="240">
        <v>31.002711428063591</v>
      </c>
      <c r="JB98" s="241">
        <v>0</v>
      </c>
      <c r="JC98" s="90">
        <v>1</v>
      </c>
      <c r="JD98" s="280">
        <v>3</v>
      </c>
      <c r="JE98" s="70">
        <v>0</v>
      </c>
      <c r="JF98" s="70"/>
      <c r="JG98" s="90">
        <v>0</v>
      </c>
      <c r="JH98" s="90"/>
      <c r="JI98" s="90"/>
      <c r="JJ98" s="90"/>
      <c r="JK98" s="61" t="s">
        <v>927</v>
      </c>
      <c r="JL98" s="283"/>
      <c r="JM98" s="198">
        <v>98</v>
      </c>
      <c r="JN98" s="244">
        <v>42370</v>
      </c>
      <c r="JO98" s="69">
        <v>43243</v>
      </c>
      <c r="JP98" s="201">
        <v>0</v>
      </c>
      <c r="JQ98" s="69">
        <v>43243</v>
      </c>
      <c r="JR98" s="245">
        <v>28</v>
      </c>
      <c r="JS98" s="243">
        <v>1</v>
      </c>
      <c r="JT98" s="69">
        <v>42784</v>
      </c>
      <c r="JU98" s="245">
        <v>13</v>
      </c>
      <c r="JV98" s="243">
        <v>1</v>
      </c>
      <c r="JW98" s="246">
        <v>42784</v>
      </c>
      <c r="JX98" s="245">
        <v>13</v>
      </c>
      <c r="JY98" s="245">
        <v>28</v>
      </c>
      <c r="JZ98" s="245">
        <v>873</v>
      </c>
      <c r="KA98" s="247"/>
      <c r="KB98" s="245"/>
      <c r="KC98" s="248"/>
      <c r="KD98" s="212">
        <v>1</v>
      </c>
      <c r="KE98" s="249">
        <v>1</v>
      </c>
      <c r="KF98" s="249" t="s">
        <v>421</v>
      </c>
      <c r="KG98" s="272">
        <v>106.545</v>
      </c>
      <c r="KH98" s="272">
        <v>57.39</v>
      </c>
      <c r="KI98" s="272">
        <v>46.209999999999994</v>
      </c>
      <c r="KJ98" s="272">
        <v>-12.475</v>
      </c>
      <c r="KK98" s="272">
        <v>-9.25</v>
      </c>
      <c r="KL98" s="272">
        <v>61.155000000000001</v>
      </c>
      <c r="KM98" s="272">
        <v>25.15</v>
      </c>
      <c r="KN98" s="272">
        <v>3.95</v>
      </c>
      <c r="KO98" s="250"/>
      <c r="KP98" s="250">
        <v>1</v>
      </c>
      <c r="KQ98" s="343"/>
      <c r="KR98" s="344">
        <v>0.35714285714285721</v>
      </c>
      <c r="KS98" s="264"/>
      <c r="KT98" s="265"/>
      <c r="KU98" s="264"/>
      <c r="KV98" s="265"/>
      <c r="KW98" s="265"/>
      <c r="KX98" s="265"/>
      <c r="KY98" s="265"/>
      <c r="KZ98" s="265"/>
      <c r="LA98" s="265"/>
      <c r="LB98" s="265"/>
      <c r="LC98" s="265"/>
      <c r="LD98" s="265"/>
      <c r="LE98" s="118">
        <v>42381</v>
      </c>
      <c r="LF98" s="695">
        <v>1</v>
      </c>
      <c r="LG98" s="695"/>
      <c r="LH98" s="455"/>
      <c r="LI98" s="455"/>
      <c r="LJ98" s="455"/>
      <c r="LK98" s="455"/>
      <c r="LL98" s="455"/>
      <c r="LM98" s="455"/>
      <c r="LN98" s="455"/>
      <c r="LO98" s="455"/>
      <c r="LP98" s="455"/>
      <c r="LQ98" s="455"/>
      <c r="LR98" s="455"/>
      <c r="LS98" s="455"/>
      <c r="LT98" s="500"/>
      <c r="LU98" s="500"/>
      <c r="LV98" s="500"/>
      <c r="LW98" s="500"/>
      <c r="LX98" s="500">
        <v>-8.6</v>
      </c>
      <c r="LY98" s="500">
        <v>3</v>
      </c>
      <c r="LZ98" s="690">
        <v>48.875476999999997</v>
      </c>
      <c r="MA98" s="454"/>
      <c r="MC98" s="253"/>
      <c r="MD98" s="274"/>
      <c r="ME98" s="581">
        <v>98</v>
      </c>
      <c r="MF98" s="135">
        <v>42379</v>
      </c>
      <c r="MI98" s="586"/>
      <c r="MQ98" s="135"/>
      <c r="MR98" s="585"/>
      <c r="MS98" s="585"/>
      <c r="MT98" s="133">
        <v>0</v>
      </c>
      <c r="MU98" s="585"/>
      <c r="MV98" s="585"/>
      <c r="MW98" s="585"/>
      <c r="MX98" s="585"/>
      <c r="MY98" s="585"/>
      <c r="MZ98" s="238">
        <v>7485</v>
      </c>
      <c r="NA98" s="585"/>
      <c r="NB98" s="238">
        <v>9</v>
      </c>
      <c r="ND98" s="876" t="s">
        <v>64</v>
      </c>
      <c r="NE98" s="877" t="s">
        <v>64</v>
      </c>
      <c r="NF98" s="877" t="s">
        <v>64</v>
      </c>
      <c r="NG98" s="877" t="s">
        <v>64</v>
      </c>
      <c r="NH98" s="877" t="s">
        <v>64</v>
      </c>
      <c r="NI98" s="877" t="s">
        <v>64</v>
      </c>
      <c r="NJ98" s="877" t="s">
        <v>64</v>
      </c>
      <c r="NK98" s="877" t="s">
        <v>64</v>
      </c>
      <c r="NL98" s="877" t="s">
        <v>64</v>
      </c>
      <c r="NM98" s="877" t="s">
        <v>64</v>
      </c>
      <c r="NN98" s="877" t="s">
        <v>64</v>
      </c>
      <c r="NO98" s="877" t="s">
        <v>64</v>
      </c>
      <c r="NP98" s="877" t="s">
        <v>64</v>
      </c>
      <c r="NQ98" s="877" t="s">
        <v>64</v>
      </c>
      <c r="NR98" s="877" t="s">
        <v>64</v>
      </c>
      <c r="NS98" s="877" t="s">
        <v>64</v>
      </c>
      <c r="NT98" s="877" t="s">
        <v>64</v>
      </c>
      <c r="NU98" s="877" t="s">
        <v>64</v>
      </c>
      <c r="NV98" s="877" t="s">
        <v>64</v>
      </c>
      <c r="NW98" s="877" t="s">
        <v>64</v>
      </c>
      <c r="NX98" s="877" t="s">
        <v>64</v>
      </c>
      <c r="NY98" s="877" t="s">
        <v>64</v>
      </c>
      <c r="NZ98" s="877" t="s">
        <v>64</v>
      </c>
      <c r="OA98" s="877" t="s">
        <v>64</v>
      </c>
      <c r="OB98" s="877" t="s">
        <v>64</v>
      </c>
      <c r="OC98" s="877" t="s">
        <v>64</v>
      </c>
      <c r="OD98" s="877" t="s">
        <v>64</v>
      </c>
      <c r="OE98" s="877" t="s">
        <v>64</v>
      </c>
      <c r="OF98" s="877" t="s">
        <v>64</v>
      </c>
      <c r="OG98" s="877" t="s">
        <v>64</v>
      </c>
      <c r="OH98" s="877" t="s">
        <v>64</v>
      </c>
      <c r="OI98" s="877" t="s">
        <v>64</v>
      </c>
      <c r="OJ98" s="877" t="s">
        <v>64</v>
      </c>
      <c r="OK98" s="877" t="s">
        <v>64</v>
      </c>
      <c r="OL98" s="877" t="s">
        <v>64</v>
      </c>
    </row>
    <row r="99" spans="1:402" s="221" customFormat="1" x14ac:dyDescent="0.25">
      <c r="A99" s="221">
        <v>98</v>
      </c>
      <c r="B99" s="221">
        <v>0</v>
      </c>
      <c r="C99" s="221">
        <v>1</v>
      </c>
      <c r="D99" s="206">
        <v>2</v>
      </c>
      <c r="E99" s="267">
        <v>99</v>
      </c>
      <c r="F99" s="880">
        <v>99</v>
      </c>
      <c r="G99" s="883"/>
      <c r="H99" s="232" t="s">
        <v>934</v>
      </c>
      <c r="I99" s="167" t="s">
        <v>935</v>
      </c>
      <c r="J99" s="266">
        <v>18015</v>
      </c>
      <c r="K99" s="256">
        <v>66</v>
      </c>
      <c r="L99" s="342">
        <v>108</v>
      </c>
      <c r="M99" s="342">
        <v>172</v>
      </c>
      <c r="N99" s="342">
        <v>36.506219578150358</v>
      </c>
      <c r="O99" s="210">
        <v>2.194469472718485</v>
      </c>
      <c r="P99" s="208">
        <v>0</v>
      </c>
      <c r="Q99" s="61">
        <v>145</v>
      </c>
      <c r="R99" s="61">
        <v>70</v>
      </c>
      <c r="S99" s="61">
        <v>1</v>
      </c>
      <c r="T99" s="62">
        <v>2</v>
      </c>
      <c r="U99" s="325">
        <v>0</v>
      </c>
      <c r="V99" s="325"/>
      <c r="W99" s="325">
        <v>1</v>
      </c>
      <c r="X99" s="326">
        <v>1</v>
      </c>
      <c r="Y99" s="325">
        <v>0</v>
      </c>
      <c r="Z99" s="325">
        <v>0</v>
      </c>
      <c r="AA99" s="329">
        <v>0</v>
      </c>
      <c r="AB99" s="328">
        <v>1</v>
      </c>
      <c r="AC99" s="61"/>
      <c r="AD99" s="208"/>
      <c r="AE99" s="61"/>
      <c r="AF99" s="592">
        <v>133</v>
      </c>
      <c r="AG99" s="602">
        <v>1.32</v>
      </c>
      <c r="AH99" s="603">
        <v>54</v>
      </c>
      <c r="AI99" s="603">
        <v>0</v>
      </c>
      <c r="AJ99" s="602">
        <v>12.1</v>
      </c>
      <c r="AK99" s="603">
        <v>38</v>
      </c>
      <c r="AL99" s="603"/>
      <c r="AM99" s="605">
        <v>1143</v>
      </c>
      <c r="AN99" s="214">
        <v>7.0414116637948103</v>
      </c>
      <c r="AO99" s="212">
        <v>200</v>
      </c>
      <c r="AP99" s="212">
        <v>118</v>
      </c>
      <c r="AQ99" s="212">
        <v>56</v>
      </c>
      <c r="AR99" s="212">
        <v>131</v>
      </c>
      <c r="AS99" s="215">
        <v>3.49</v>
      </c>
      <c r="AT99" s="212">
        <v>112</v>
      </c>
      <c r="AU99" s="556">
        <v>42409</v>
      </c>
      <c r="AV99" s="557">
        <v>42384</v>
      </c>
      <c r="AW99" s="211">
        <v>1.32</v>
      </c>
      <c r="AX99" s="211">
        <v>67</v>
      </c>
      <c r="AY99" s="211">
        <v>8.1999999999999993</v>
      </c>
      <c r="AZ99" s="602">
        <v>140</v>
      </c>
      <c r="BA99" s="558">
        <v>42409</v>
      </c>
      <c r="BB99" s="65">
        <v>80.260000000000005</v>
      </c>
      <c r="BC99" s="217"/>
      <c r="BD99" s="66">
        <v>80.260000000000005</v>
      </c>
      <c r="BE99" s="218">
        <v>199.40723090581582</v>
      </c>
      <c r="BF99" s="66">
        <v>137.6</v>
      </c>
      <c r="BG99" s="68">
        <v>1.9044991553978199</v>
      </c>
      <c r="BH99" s="219">
        <v>1.9044991553978199</v>
      </c>
      <c r="BI99" s="219">
        <v>2.2997409026494422</v>
      </c>
      <c r="BJ99" s="219">
        <v>2.1386184338994925</v>
      </c>
      <c r="BK99" s="66">
        <v>2.46</v>
      </c>
      <c r="BL99" s="66">
        <v>1.69</v>
      </c>
      <c r="BM99" s="66">
        <v>45</v>
      </c>
      <c r="BN99" s="66">
        <v>1.03</v>
      </c>
      <c r="BO99" s="571">
        <v>1994</v>
      </c>
      <c r="BP99" s="66">
        <v>92</v>
      </c>
      <c r="BQ99" s="66">
        <v>92</v>
      </c>
      <c r="BR99" s="66">
        <v>44</v>
      </c>
      <c r="BS99" s="66">
        <v>47</v>
      </c>
      <c r="BT99" s="61" t="s">
        <v>936</v>
      </c>
      <c r="BU99" s="61"/>
      <c r="BV99" s="61"/>
      <c r="BW99" s="61"/>
      <c r="BX99" s="61"/>
      <c r="BY99" s="61"/>
      <c r="BZ99" s="61"/>
      <c r="CA99" s="61" t="s">
        <v>381</v>
      </c>
      <c r="CB99" s="61"/>
      <c r="CC99" s="208" t="s">
        <v>381</v>
      </c>
      <c r="CD99" s="220">
        <v>0</v>
      </c>
      <c r="CE99" s="220">
        <v>0</v>
      </c>
      <c r="CF99" s="220">
        <v>0</v>
      </c>
      <c r="CG99" s="220">
        <v>0</v>
      </c>
      <c r="CH99" s="220">
        <v>1</v>
      </c>
      <c r="CI99" s="220">
        <v>1</v>
      </c>
      <c r="CJ99" s="114">
        <v>1</v>
      </c>
      <c r="CK99" s="114">
        <v>0</v>
      </c>
      <c r="CL99" s="114">
        <v>0</v>
      </c>
      <c r="CM99" s="114">
        <v>1</v>
      </c>
      <c r="CN99" s="114">
        <v>0</v>
      </c>
      <c r="CO99" s="114">
        <v>0</v>
      </c>
      <c r="CP99" s="326">
        <v>1</v>
      </c>
      <c r="CQ99" s="326">
        <v>0</v>
      </c>
      <c r="CR99" s="326">
        <v>0</v>
      </c>
      <c r="CS99" s="326">
        <v>0</v>
      </c>
      <c r="CT99" s="326">
        <v>0</v>
      </c>
      <c r="CU99" s="326">
        <v>0</v>
      </c>
      <c r="CV99" s="299"/>
      <c r="CW99" s="299"/>
      <c r="CX99" s="299"/>
      <c r="CY99" s="299"/>
      <c r="DE99" s="61">
        <v>0</v>
      </c>
      <c r="DF99" s="90">
        <v>1</v>
      </c>
      <c r="DG99" s="69">
        <v>38814</v>
      </c>
      <c r="DH99" s="61">
        <v>0</v>
      </c>
      <c r="DI99" s="61"/>
      <c r="DJ99" s="90">
        <v>1</v>
      </c>
      <c r="DK99" s="90">
        <v>0</v>
      </c>
      <c r="DL99" s="90"/>
      <c r="DM99" s="61"/>
      <c r="DN99" s="221">
        <v>1</v>
      </c>
      <c r="DO99" s="208">
        <v>0</v>
      </c>
      <c r="DP99" s="208">
        <v>0</v>
      </c>
      <c r="DQ99" s="208">
        <v>0</v>
      </c>
      <c r="DR99" s="208">
        <v>1</v>
      </c>
      <c r="DS99" s="212">
        <v>1</v>
      </c>
      <c r="DT99" s="208">
        <v>1</v>
      </c>
      <c r="DU99" s="208">
        <v>0</v>
      </c>
      <c r="DV99" s="208">
        <v>0</v>
      </c>
      <c r="DW99" s="208">
        <v>0</v>
      </c>
      <c r="DX99" s="208">
        <v>0</v>
      </c>
      <c r="DY99" s="206">
        <v>0</v>
      </c>
      <c r="EB99" s="223">
        <v>1</v>
      </c>
      <c r="EC99" s="223">
        <v>2</v>
      </c>
      <c r="ED99" s="223">
        <v>54</v>
      </c>
      <c r="EE99" s="223"/>
      <c r="EG99" s="69">
        <v>42347</v>
      </c>
      <c r="EH99" s="221">
        <v>1.67</v>
      </c>
      <c r="EI99" s="245">
        <v>56</v>
      </c>
      <c r="EJ99" s="31">
        <v>83</v>
      </c>
      <c r="EK99" s="31">
        <v>50</v>
      </c>
      <c r="EL99" s="31">
        <v>60</v>
      </c>
      <c r="EM99" s="206">
        <v>45</v>
      </c>
      <c r="EN99" s="208" t="s">
        <v>706</v>
      </c>
      <c r="EO99" s="267">
        <v>99</v>
      </c>
      <c r="EP99" s="69">
        <v>42409</v>
      </c>
      <c r="EQ99" s="208" t="s">
        <v>415</v>
      </c>
      <c r="ER99" s="208"/>
      <c r="ES99" s="208"/>
      <c r="ET99" s="208">
        <v>95</v>
      </c>
      <c r="EU99" s="208">
        <v>1</v>
      </c>
      <c r="EV99" s="208"/>
      <c r="EW99" s="208">
        <v>11</v>
      </c>
      <c r="EX99" s="208">
        <v>11</v>
      </c>
      <c r="EY99" s="208">
        <v>56</v>
      </c>
      <c r="EZ99" s="208">
        <v>28</v>
      </c>
      <c r="FA99" s="208">
        <v>16</v>
      </c>
      <c r="FB99" s="208">
        <v>21</v>
      </c>
      <c r="FC99" s="208">
        <v>56</v>
      </c>
      <c r="FD99" s="206">
        <v>22</v>
      </c>
      <c r="FE99" s="206">
        <v>29</v>
      </c>
      <c r="FF99" s="224">
        <v>80</v>
      </c>
      <c r="FG99" s="223">
        <v>340</v>
      </c>
      <c r="FH99" s="91">
        <v>76.666666666666671</v>
      </c>
      <c r="FI99" s="91">
        <v>323.33333333333331</v>
      </c>
      <c r="FJ99" s="227">
        <v>93.7</v>
      </c>
      <c r="FK99" s="227">
        <v>42.698247191347555</v>
      </c>
      <c r="FL99" s="228">
        <v>149.35</v>
      </c>
      <c r="FM99" s="228">
        <v>60.45</v>
      </c>
      <c r="FN99" s="228">
        <v>68.057451633167091</v>
      </c>
      <c r="FO99" s="228">
        <v>27.546521266989966</v>
      </c>
      <c r="FP99" s="228">
        <v>59.524606628724477</v>
      </c>
      <c r="FQ99" s="228"/>
      <c r="FR99" s="193">
        <v>0</v>
      </c>
      <c r="FS99" s="230">
        <v>111.66666666666667</v>
      </c>
      <c r="FT99" s="341"/>
      <c r="FU99" s="230">
        <v>123.33333333333333</v>
      </c>
      <c r="FV99" s="229">
        <v>6.5999999999999988</v>
      </c>
      <c r="FW99" s="229">
        <v>6</v>
      </c>
      <c r="FX99" s="229">
        <v>16.919191919191924</v>
      </c>
      <c r="FY99" s="229"/>
      <c r="FZ99" s="342">
        <v>99.1</v>
      </c>
      <c r="GA99" s="129">
        <v>19.166666666666668</v>
      </c>
      <c r="GB99" s="210" t="s">
        <v>937</v>
      </c>
      <c r="GC99" s="348" t="s">
        <v>938</v>
      </c>
      <c r="GD99" s="210" t="s">
        <v>939</v>
      </c>
      <c r="GE99" s="210" t="s">
        <v>940</v>
      </c>
      <c r="GF99" s="210" t="s">
        <v>941</v>
      </c>
      <c r="GG99" s="221">
        <v>0</v>
      </c>
      <c r="GH99" s="221">
        <v>1</v>
      </c>
      <c r="GI99" s="221">
        <v>1</v>
      </c>
      <c r="GJ99" s="221">
        <v>1</v>
      </c>
      <c r="GK99" s="231">
        <v>35.5</v>
      </c>
      <c r="GL99" s="133">
        <v>0</v>
      </c>
      <c r="GM99" s="221">
        <v>0</v>
      </c>
      <c r="GN99" s="221">
        <v>0</v>
      </c>
      <c r="GO99" s="221">
        <v>0</v>
      </c>
      <c r="GP99" s="61">
        <v>63.550000000000004</v>
      </c>
      <c r="GQ99" s="106">
        <v>28.959163383245862</v>
      </c>
      <c r="GR99" s="111">
        <v>0.32899022801302924</v>
      </c>
      <c r="GS99" s="61">
        <v>1</v>
      </c>
      <c r="GT99" s="111">
        <v>0.375</v>
      </c>
      <c r="GU99" s="62">
        <v>0</v>
      </c>
      <c r="GV99" s="106">
        <v>11.600000000000001</v>
      </c>
      <c r="GW99" s="61">
        <v>0</v>
      </c>
      <c r="GX99" s="106">
        <v>16.666666666666668</v>
      </c>
      <c r="GY99" s="61">
        <v>1</v>
      </c>
      <c r="GZ99" s="745">
        <v>45.5</v>
      </c>
      <c r="HA99" s="221">
        <v>16</v>
      </c>
      <c r="HB99" s="221">
        <v>0.6</v>
      </c>
      <c r="HC99" s="144">
        <v>1</v>
      </c>
      <c r="HD99" s="236">
        <v>138.81083100000001</v>
      </c>
      <c r="HE99" s="236">
        <v>145.751372</v>
      </c>
      <c r="HF99" s="144">
        <v>62.763105000000003</v>
      </c>
      <c r="HG99" s="236">
        <v>151.692285</v>
      </c>
      <c r="HH99" s="125">
        <v>65.321366999999995</v>
      </c>
      <c r="HI99" s="236">
        <v>69.553865000000002</v>
      </c>
      <c r="HJ99" s="144">
        <v>29.951118000000001</v>
      </c>
      <c r="HK99" s="236">
        <v>82.138418999999999</v>
      </c>
      <c r="HL99" s="144">
        <v>35.370249000000001</v>
      </c>
      <c r="HM99" s="236">
        <v>54.148052999999997</v>
      </c>
      <c r="HN99" s="144">
        <v>7.3924580000000004</v>
      </c>
      <c r="HO99" s="144">
        <v>3.183322</v>
      </c>
      <c r="HP99" s="236">
        <v>157.41144</v>
      </c>
      <c r="HQ99" s="144">
        <v>67.784136000000004</v>
      </c>
      <c r="HR99" s="236">
        <v>88.207667999999998</v>
      </c>
      <c r="HS99" s="144">
        <v>37.983773999999997</v>
      </c>
      <c r="HT99" s="236">
        <v>69.203772000000001</v>
      </c>
      <c r="HU99" s="144">
        <v>29.800362</v>
      </c>
      <c r="HV99" s="236">
        <v>43.963622999999998</v>
      </c>
      <c r="HW99" s="144">
        <v>1</v>
      </c>
      <c r="HX99" s="237">
        <v>0.96083576036843277</v>
      </c>
      <c r="HY99" s="238">
        <v>39.299999999999997</v>
      </c>
      <c r="HZ99" s="237">
        <v>8.3000000000000007</v>
      </c>
      <c r="IA99" s="237">
        <v>40.9</v>
      </c>
      <c r="IB99" s="237">
        <v>7.7</v>
      </c>
      <c r="IC99" s="237">
        <v>30.8</v>
      </c>
      <c r="ID99" s="237">
        <v>6</v>
      </c>
      <c r="IE99" s="237">
        <v>162.1571662650602</v>
      </c>
      <c r="IF99" s="237">
        <v>73.893562102817341</v>
      </c>
      <c r="IG99" s="208"/>
      <c r="IH99" s="61">
        <v>0.38</v>
      </c>
      <c r="II99" s="61">
        <v>1221</v>
      </c>
      <c r="IJ99" s="61">
        <v>1285</v>
      </c>
      <c r="IK99" s="61">
        <v>1225</v>
      </c>
      <c r="IL99" s="61">
        <v>1099</v>
      </c>
      <c r="IM99" s="61">
        <v>1277</v>
      </c>
      <c r="IN99" s="61">
        <v>1136</v>
      </c>
      <c r="IO99" s="61"/>
      <c r="IP99" s="106">
        <v>1207.1666666666667</v>
      </c>
      <c r="IQ99" s="61">
        <v>1823</v>
      </c>
      <c r="IR99" s="61">
        <v>215</v>
      </c>
      <c r="IS99" s="133"/>
      <c r="IT99" s="61">
        <v>316</v>
      </c>
      <c r="IU99" s="61">
        <v>349</v>
      </c>
      <c r="IV99" s="61">
        <v>267</v>
      </c>
      <c r="IW99" s="61">
        <v>242</v>
      </c>
      <c r="IX99" s="61"/>
      <c r="IY99" s="106">
        <v>277.8</v>
      </c>
      <c r="IZ99" s="133">
        <v>161</v>
      </c>
      <c r="JA99" s="240">
        <v>30.343161612734281</v>
      </c>
      <c r="JB99" s="241">
        <v>0</v>
      </c>
      <c r="JC99" s="90">
        <v>1</v>
      </c>
      <c r="JD99" s="280">
        <v>0</v>
      </c>
      <c r="JE99" s="70">
        <v>0</v>
      </c>
      <c r="JF99" s="70"/>
      <c r="JG99" s="90">
        <v>0</v>
      </c>
      <c r="JH99" s="90">
        <v>0</v>
      </c>
      <c r="JI99" s="90">
        <v>0</v>
      </c>
      <c r="JJ99" s="90"/>
      <c r="JK99" s="61"/>
      <c r="JL99" s="283"/>
      <c r="JM99" s="198">
        <v>99</v>
      </c>
      <c r="JN99" s="244">
        <v>42409</v>
      </c>
      <c r="JO99" s="69">
        <v>43481</v>
      </c>
      <c r="JP99" s="201">
        <v>0</v>
      </c>
      <c r="JQ99" s="69">
        <v>43481</v>
      </c>
      <c r="JR99" s="245">
        <v>35</v>
      </c>
      <c r="JS99" s="243">
        <v>0</v>
      </c>
      <c r="JT99" s="69">
        <v>43481</v>
      </c>
      <c r="JU99" s="245">
        <v>35</v>
      </c>
      <c r="JV99" s="243">
        <v>0</v>
      </c>
      <c r="JW99" s="246">
        <v>43481</v>
      </c>
      <c r="JX99" s="245">
        <v>35</v>
      </c>
      <c r="JY99" s="245">
        <v>35</v>
      </c>
      <c r="JZ99" s="245">
        <v>1072</v>
      </c>
      <c r="KA99" s="247"/>
      <c r="KB99" s="245"/>
      <c r="KC99" s="248"/>
      <c r="KD99" s="212">
        <v>1</v>
      </c>
      <c r="KE99" s="249">
        <v>1</v>
      </c>
      <c r="KF99" s="249" t="s">
        <v>421</v>
      </c>
      <c r="KG99" s="272">
        <v>149.96333333333334</v>
      </c>
      <c r="KH99" s="272">
        <v>56.023333333333333</v>
      </c>
      <c r="KI99" s="272">
        <v>62.606666666666662</v>
      </c>
      <c r="KJ99" s="272">
        <v>-21.45</v>
      </c>
      <c r="KK99" s="272">
        <v>-18.286666666666665</v>
      </c>
      <c r="KL99" s="272">
        <v>67.706666666666663</v>
      </c>
      <c r="KM99" s="272">
        <v>22.8</v>
      </c>
      <c r="KN99" s="272">
        <v>3.6333333333333329</v>
      </c>
      <c r="KO99" s="250"/>
      <c r="KP99" s="250">
        <v>0</v>
      </c>
      <c r="KQ99" s="343"/>
      <c r="KR99" s="344">
        <v>0.32899022801302924</v>
      </c>
      <c r="KS99" s="264"/>
      <c r="KT99" s="265"/>
      <c r="KU99" s="264"/>
      <c r="KV99" s="265"/>
      <c r="KW99" s="265"/>
      <c r="KX99" s="265"/>
      <c r="KY99" s="265"/>
      <c r="KZ99" s="265"/>
      <c r="LA99" s="265"/>
      <c r="LB99" s="265"/>
      <c r="LC99" s="265"/>
      <c r="LD99" s="265"/>
      <c r="LE99" s="118">
        <v>42409</v>
      </c>
      <c r="LF99" s="695">
        <v>1</v>
      </c>
      <c r="LG99" s="695"/>
      <c r="LH99" s="455"/>
      <c r="LI99" s="455"/>
      <c r="LJ99" s="455"/>
      <c r="LK99" s="455"/>
      <c r="LL99" s="455"/>
      <c r="LM99" s="455"/>
      <c r="LN99" s="455"/>
      <c r="LO99" s="455"/>
      <c r="LP99" s="455"/>
      <c r="LQ99" s="455"/>
      <c r="LR99" s="455"/>
      <c r="LS99" s="455"/>
      <c r="LT99" s="500">
        <v>37.99666666666667</v>
      </c>
      <c r="LU99" s="693">
        <v>-22.33666666666667</v>
      </c>
      <c r="LV99" s="500"/>
      <c r="LW99" s="500">
        <v>0</v>
      </c>
      <c r="LX99" s="500">
        <v>-20</v>
      </c>
      <c r="LY99" s="500">
        <v>1</v>
      </c>
      <c r="LZ99" s="690">
        <v>51</v>
      </c>
      <c r="MA99" s="455">
        <v>51</v>
      </c>
      <c r="MC99" s="253"/>
      <c r="MD99" s="274"/>
      <c r="ME99" s="581">
        <v>99</v>
      </c>
      <c r="MF99" s="135">
        <v>42384</v>
      </c>
      <c r="MI99" s="584">
        <v>62.132100000000001</v>
      </c>
      <c r="MQ99" s="135"/>
      <c r="MR99" s="585"/>
      <c r="MS99" s="585"/>
      <c r="MT99" s="133">
        <v>0</v>
      </c>
      <c r="MU99" s="585"/>
      <c r="MV99" s="585"/>
      <c r="MW99" s="585"/>
      <c r="MX99" s="585"/>
      <c r="MY99" s="585"/>
      <c r="MZ99" s="238">
        <v>1143</v>
      </c>
      <c r="NA99" s="585"/>
      <c r="NB99" s="238">
        <v>9</v>
      </c>
      <c r="ND99" s="876">
        <v>99</v>
      </c>
      <c r="NE99" s="877">
        <v>7.7012718022019699</v>
      </c>
      <c r="NF99" s="877">
        <v>8.1065367688688905</v>
      </c>
      <c r="NG99" s="877">
        <v>5.1711267466520701</v>
      </c>
      <c r="NH99" s="877">
        <v>2.18903382439002</v>
      </c>
      <c r="NI99" s="877">
        <v>7.8420988713823396</v>
      </c>
      <c r="NJ99" s="877">
        <v>6.0853396693573698</v>
      </c>
      <c r="NK99" s="877">
        <v>8.9734677794590301</v>
      </c>
      <c r="NL99" s="877">
        <v>7.6058498671949799</v>
      </c>
      <c r="NM99" s="877">
        <v>5.9576824861651199</v>
      </c>
      <c r="NN99" s="877">
        <v>1.5310694927259501</v>
      </c>
      <c r="NO99" s="877">
        <v>7.1083153553877203</v>
      </c>
      <c r="NP99" s="877">
        <v>7.2801211791965104</v>
      </c>
      <c r="NQ99" s="877">
        <v>7.81269074296491</v>
      </c>
      <c r="NR99" s="877">
        <v>4.7803100990433798</v>
      </c>
      <c r="NS99" s="877">
        <v>6.3050585195374298</v>
      </c>
      <c r="NT99" s="877">
        <v>7.7944808511495998</v>
      </c>
      <c r="NU99" s="877">
        <v>6.0895828931247102</v>
      </c>
      <c r="NV99" s="877">
        <v>6.5179055535299497</v>
      </c>
      <c r="NW99" s="877">
        <v>5.7043186777608303</v>
      </c>
      <c r="NX99" s="877">
        <v>6.4075227099127998</v>
      </c>
      <c r="NY99" s="877">
        <v>8.2115476517944792</v>
      </c>
      <c r="NZ99" s="877">
        <v>6.67581593117227</v>
      </c>
      <c r="OA99" s="877">
        <v>11.4234678721919</v>
      </c>
      <c r="OB99" s="877">
        <v>3.6496154590634098</v>
      </c>
      <c r="OC99" s="877">
        <v>7.6829243778352501</v>
      </c>
      <c r="OD99" s="877">
        <v>6.54024430213427</v>
      </c>
      <c r="OE99" s="877">
        <v>4.4114262457264601</v>
      </c>
      <c r="OF99" s="877">
        <v>9.3682445263768503</v>
      </c>
      <c r="OG99" s="877">
        <v>3.1176950426697498</v>
      </c>
      <c r="OH99" s="877">
        <v>7.8146145076390896</v>
      </c>
      <c r="OI99" s="877">
        <v>3.88557436437143</v>
      </c>
      <c r="OJ99" s="877">
        <v>1.5536300187377501</v>
      </c>
      <c r="OK99" s="877">
        <v>1.0071084466629801</v>
      </c>
      <c r="OL99" s="877">
        <v>7.7738524131284503</v>
      </c>
    </row>
    <row r="100" spans="1:402" s="221" customFormat="1" x14ac:dyDescent="0.25">
      <c r="A100" s="221">
        <v>99</v>
      </c>
      <c r="B100" s="221">
        <v>0</v>
      </c>
      <c r="C100" s="221">
        <v>0</v>
      </c>
      <c r="D100" s="206">
        <v>1</v>
      </c>
      <c r="E100" s="267">
        <v>100</v>
      </c>
      <c r="F100" s="880">
        <v>100</v>
      </c>
      <c r="G100" s="883"/>
      <c r="H100" s="232" t="s">
        <v>942</v>
      </c>
      <c r="I100" s="167" t="s">
        <v>943</v>
      </c>
      <c r="J100" s="69">
        <v>14830</v>
      </c>
      <c r="K100" s="256">
        <v>76</v>
      </c>
      <c r="L100" s="342">
        <v>50</v>
      </c>
      <c r="M100" s="342">
        <v>169</v>
      </c>
      <c r="N100" s="342">
        <v>17.506389832288786</v>
      </c>
      <c r="O100" s="210">
        <v>1.5618755857608237</v>
      </c>
      <c r="P100" s="208">
        <v>1</v>
      </c>
      <c r="Q100" s="61">
        <v>130</v>
      </c>
      <c r="R100" s="61">
        <v>60</v>
      </c>
      <c r="S100" s="61">
        <v>1</v>
      </c>
      <c r="T100" s="62">
        <v>2</v>
      </c>
      <c r="U100" s="325">
        <v>0</v>
      </c>
      <c r="V100" s="325"/>
      <c r="W100" s="325">
        <v>1</v>
      </c>
      <c r="X100" s="326">
        <v>0</v>
      </c>
      <c r="Y100" s="325">
        <v>0</v>
      </c>
      <c r="Z100" s="325">
        <v>0</v>
      </c>
      <c r="AA100" s="329">
        <v>0</v>
      </c>
      <c r="AB100" s="328">
        <v>0</v>
      </c>
      <c r="AC100" s="61"/>
      <c r="AD100" s="208"/>
      <c r="AE100" s="61"/>
      <c r="AF100" s="592">
        <v>102</v>
      </c>
      <c r="AG100" s="612" t="s">
        <v>944</v>
      </c>
      <c r="AH100" s="603">
        <v>68</v>
      </c>
      <c r="AI100" s="603">
        <v>1</v>
      </c>
      <c r="AJ100" s="602">
        <v>13.4</v>
      </c>
      <c r="AK100" s="603">
        <v>42</v>
      </c>
      <c r="AL100" s="603"/>
      <c r="AM100" s="605"/>
      <c r="AN100" s="214"/>
      <c r="AO100" s="212">
        <v>187</v>
      </c>
      <c r="AP100" s="212">
        <v>104</v>
      </c>
      <c r="AQ100" s="212">
        <v>71</v>
      </c>
      <c r="AR100" s="212">
        <v>60</v>
      </c>
      <c r="AS100" s="215">
        <v>0.97</v>
      </c>
      <c r="AT100" s="212"/>
      <c r="AU100" s="556">
        <v>42636</v>
      </c>
      <c r="AV100" s="557">
        <v>42432</v>
      </c>
      <c r="AW100" s="561" t="s">
        <v>944</v>
      </c>
      <c r="AX100" s="349" t="s">
        <v>945</v>
      </c>
      <c r="AY100" s="349"/>
      <c r="AZ100" s="612" t="s">
        <v>946</v>
      </c>
      <c r="BA100" s="558">
        <v>42635</v>
      </c>
      <c r="BB100" s="65">
        <v>62.03</v>
      </c>
      <c r="BC100" s="217"/>
      <c r="BD100" s="66">
        <v>62.03</v>
      </c>
      <c r="BE100" s="218">
        <v>252.55310341058816</v>
      </c>
      <c r="BF100" s="66">
        <v>81.64</v>
      </c>
      <c r="BG100" s="68">
        <v>1.7926017811649664</v>
      </c>
      <c r="BH100" s="219">
        <v>1.7926017811649664</v>
      </c>
      <c r="BI100" s="219">
        <v>2.4023527095571886</v>
      </c>
      <c r="BJ100" s="219">
        <v>1.9119029960440328</v>
      </c>
      <c r="BK100" s="66">
        <v>2.5499999999999998</v>
      </c>
      <c r="BL100" s="66">
        <v>0.71</v>
      </c>
      <c r="BM100" s="66">
        <v>97</v>
      </c>
      <c r="BN100" s="66">
        <v>1.1299999999999999</v>
      </c>
      <c r="BO100" s="571">
        <v>749.4</v>
      </c>
      <c r="BP100" s="66">
        <v>21</v>
      </c>
      <c r="BQ100" s="66">
        <v>80</v>
      </c>
      <c r="BR100" s="66">
        <v>5</v>
      </c>
      <c r="BS100" s="66">
        <v>48</v>
      </c>
      <c r="BT100" s="61" t="s">
        <v>947</v>
      </c>
      <c r="BU100" s="61"/>
      <c r="BV100" s="61"/>
      <c r="BW100" s="61"/>
      <c r="BX100" s="61"/>
      <c r="BY100" s="61"/>
      <c r="BZ100" s="61"/>
      <c r="CA100" s="61"/>
      <c r="CB100" s="61"/>
      <c r="CC100" s="208"/>
      <c r="CD100" s="220">
        <v>0</v>
      </c>
      <c r="CE100" s="220">
        <v>0</v>
      </c>
      <c r="CF100" s="220">
        <v>0</v>
      </c>
      <c r="CG100" s="220">
        <v>0</v>
      </c>
      <c r="CH100" s="220">
        <v>0</v>
      </c>
      <c r="CI100" s="220">
        <v>0</v>
      </c>
      <c r="CJ100" s="114">
        <v>0</v>
      </c>
      <c r="CK100" s="114">
        <v>0</v>
      </c>
      <c r="CL100" s="114">
        <v>0</v>
      </c>
      <c r="CM100" s="114">
        <v>1</v>
      </c>
      <c r="CN100" s="114">
        <v>1</v>
      </c>
      <c r="CO100" s="114">
        <v>1</v>
      </c>
      <c r="CP100" s="326">
        <v>0</v>
      </c>
      <c r="CQ100" s="326">
        <v>1</v>
      </c>
      <c r="CR100" s="326">
        <v>0</v>
      </c>
      <c r="CS100" s="326">
        <v>0</v>
      </c>
      <c r="CT100" s="326">
        <v>0</v>
      </c>
      <c r="CU100" s="326">
        <v>0</v>
      </c>
      <c r="CV100" s="299"/>
      <c r="CW100" s="299"/>
      <c r="CX100" s="299"/>
      <c r="CY100" s="299"/>
      <c r="DE100" s="61">
        <v>0</v>
      </c>
      <c r="DF100" s="90">
        <v>0</v>
      </c>
      <c r="DG100" s="61"/>
      <c r="DH100" s="61"/>
      <c r="DI100" s="61"/>
      <c r="DJ100" s="90">
        <v>0</v>
      </c>
      <c r="DK100" s="90"/>
      <c r="DL100" s="90"/>
      <c r="DM100" s="61"/>
      <c r="DN100" s="221">
        <v>1</v>
      </c>
      <c r="DO100" s="208">
        <v>0</v>
      </c>
      <c r="DP100" s="208">
        <v>0</v>
      </c>
      <c r="DQ100" s="208">
        <v>0</v>
      </c>
      <c r="DR100" s="208">
        <v>0</v>
      </c>
      <c r="DS100" s="212">
        <v>0</v>
      </c>
      <c r="DT100" s="208">
        <v>0</v>
      </c>
      <c r="DU100" s="208">
        <v>0</v>
      </c>
      <c r="DV100" s="208">
        <v>0</v>
      </c>
      <c r="DW100" s="208">
        <v>0</v>
      </c>
      <c r="DX100" s="208">
        <v>0</v>
      </c>
      <c r="DY100" s="206">
        <v>0</v>
      </c>
      <c r="EB100" s="223">
        <v>1</v>
      </c>
      <c r="EC100" s="223">
        <v>1</v>
      </c>
      <c r="ED100" s="223">
        <v>68</v>
      </c>
      <c r="EE100" s="223"/>
      <c r="EG100" s="61" t="s">
        <v>381</v>
      </c>
      <c r="EI100" s="245"/>
      <c r="EJ100" s="31"/>
      <c r="EK100" s="31"/>
      <c r="EL100" s="31"/>
      <c r="EM100" s="206"/>
      <c r="EN100" s="208"/>
      <c r="EO100" s="267">
        <v>100</v>
      </c>
      <c r="EP100" s="69">
        <v>42635</v>
      </c>
      <c r="EQ100" s="208" t="s">
        <v>383</v>
      </c>
      <c r="ER100" s="208"/>
      <c r="ES100" s="208"/>
      <c r="ET100" s="208">
        <v>70</v>
      </c>
      <c r="EU100" s="208">
        <v>1</v>
      </c>
      <c r="EV100" s="208"/>
      <c r="EW100" s="208">
        <v>8</v>
      </c>
      <c r="EX100" s="208">
        <v>7</v>
      </c>
      <c r="EY100" s="208">
        <v>41</v>
      </c>
      <c r="EZ100" s="208">
        <v>21</v>
      </c>
      <c r="FA100" s="208">
        <v>13</v>
      </c>
      <c r="FB100" s="208">
        <v>13</v>
      </c>
      <c r="FC100" s="208">
        <v>47</v>
      </c>
      <c r="FD100" s="206">
        <v>20</v>
      </c>
      <c r="FE100" s="206">
        <v>30</v>
      </c>
      <c r="FF100" s="224">
        <v>110</v>
      </c>
      <c r="FG100" s="223">
        <v>320</v>
      </c>
      <c r="FH100" s="106">
        <v>123.33333333333333</v>
      </c>
      <c r="FI100" s="106">
        <v>310</v>
      </c>
      <c r="FJ100" s="227">
        <v>71.849999999999994</v>
      </c>
      <c r="FK100" s="227">
        <v>46.002383707790841</v>
      </c>
      <c r="FL100" s="228">
        <v>74.05</v>
      </c>
      <c r="FM100" s="228">
        <v>20.65</v>
      </c>
      <c r="FN100" s="228">
        <v>47.410946604897866</v>
      </c>
      <c r="FO100" s="228">
        <v>13.221283556936408</v>
      </c>
      <c r="FP100" s="228">
        <v>72.113436866981772</v>
      </c>
      <c r="FQ100" s="228"/>
      <c r="FR100" s="62">
        <v>0</v>
      </c>
      <c r="FS100" s="230">
        <v>99</v>
      </c>
      <c r="FT100" s="341"/>
      <c r="FU100" s="230">
        <v>123.33333333333333</v>
      </c>
      <c r="FV100" s="229">
        <v>5.3999999999999995</v>
      </c>
      <c r="FW100" s="229">
        <v>9.0500000000000007</v>
      </c>
      <c r="FX100" s="229">
        <v>18.333333333333336</v>
      </c>
      <c r="FY100" s="229"/>
      <c r="FZ100" s="342">
        <v>44.7</v>
      </c>
      <c r="GA100" s="129">
        <v>12.133333333333333</v>
      </c>
      <c r="GB100" s="210">
        <v>3.1</v>
      </c>
      <c r="GC100" s="210">
        <v>1.5</v>
      </c>
      <c r="GD100" s="210">
        <v>87.8</v>
      </c>
      <c r="GE100" s="210">
        <v>56.6</v>
      </c>
      <c r="GF100" s="210">
        <v>18.8</v>
      </c>
      <c r="GG100" s="221">
        <v>0</v>
      </c>
      <c r="GH100" s="221">
        <v>1</v>
      </c>
      <c r="GI100" s="221">
        <v>1</v>
      </c>
      <c r="GJ100" s="221">
        <v>1</v>
      </c>
      <c r="GK100" s="231">
        <v>21.666666666666668</v>
      </c>
      <c r="GL100" s="133">
        <v>0</v>
      </c>
      <c r="GM100" s="221">
        <v>0</v>
      </c>
      <c r="GN100" s="221">
        <v>0</v>
      </c>
      <c r="GO100" s="221">
        <v>0</v>
      </c>
      <c r="GP100" s="61">
        <v>72.449999999999989</v>
      </c>
      <c r="GQ100" s="106">
        <v>46.386537225183659</v>
      </c>
      <c r="GR100" s="111">
        <v>0.41666666666666663</v>
      </c>
      <c r="GS100" s="61">
        <v>0</v>
      </c>
      <c r="GT100" s="111">
        <v>0.34482758620689657</v>
      </c>
      <c r="GU100" s="62">
        <v>0</v>
      </c>
      <c r="GV100" s="106">
        <v>7.5666666666666664</v>
      </c>
      <c r="GW100" s="61">
        <v>1</v>
      </c>
      <c r="GX100" s="106">
        <v>11</v>
      </c>
      <c r="GY100" s="61">
        <v>1</v>
      </c>
      <c r="GZ100" s="745">
        <v>26.666666666666668</v>
      </c>
      <c r="HA100" s="221">
        <v>14</v>
      </c>
      <c r="HB100" s="221">
        <v>0.54</v>
      </c>
      <c r="HC100" s="125">
        <v>0</v>
      </c>
      <c r="HD100" s="302"/>
      <c r="HE100" s="125"/>
      <c r="HF100" s="302"/>
      <c r="HG100" s="302"/>
      <c r="HH100" s="302"/>
      <c r="HI100" s="302"/>
      <c r="HJ100" s="302"/>
      <c r="HK100" s="302"/>
      <c r="HL100" s="302"/>
      <c r="HM100" s="125"/>
      <c r="HN100" s="302"/>
      <c r="HO100" s="302"/>
      <c r="HP100" s="302"/>
      <c r="HQ100" s="302"/>
      <c r="HR100" s="302"/>
      <c r="HS100" s="302"/>
      <c r="HT100" s="302"/>
      <c r="HU100" s="302"/>
      <c r="HV100" s="302"/>
      <c r="HW100" s="144"/>
      <c r="HX100" s="106"/>
      <c r="HY100" s="111"/>
      <c r="HZ100" s="106"/>
      <c r="IA100" s="106"/>
      <c r="IB100" s="106"/>
      <c r="IC100" s="106"/>
      <c r="ID100" s="106"/>
      <c r="IE100" s="106"/>
      <c r="IF100" s="106"/>
      <c r="IG100" s="208"/>
      <c r="IH100" s="350"/>
      <c r="II100" s="350"/>
      <c r="IJ100" s="350"/>
      <c r="IK100" s="350"/>
      <c r="IL100" s="350"/>
      <c r="IM100" s="350"/>
      <c r="IN100" s="351"/>
      <c r="IO100" s="342"/>
      <c r="IP100" s="345"/>
      <c r="IQ100" s="350"/>
      <c r="IR100" s="350"/>
      <c r="IS100" s="350"/>
      <c r="IT100" s="350"/>
      <c r="IU100" s="350"/>
      <c r="IV100" s="350"/>
      <c r="IW100" s="350"/>
      <c r="IX100" s="208"/>
      <c r="IY100" s="345"/>
      <c r="IZ100" s="350"/>
      <c r="JA100" s="308"/>
      <c r="JB100" s="241"/>
      <c r="JC100" s="90">
        <v>0</v>
      </c>
      <c r="JD100" s="70"/>
      <c r="JE100" s="70"/>
      <c r="JF100" s="70"/>
      <c r="JG100" s="90"/>
      <c r="JH100" s="90"/>
      <c r="JI100" s="90"/>
      <c r="JJ100" s="90"/>
      <c r="JK100" s="61"/>
      <c r="JL100" s="283"/>
      <c r="JM100" s="198">
        <v>100</v>
      </c>
      <c r="JN100" s="244">
        <v>42636</v>
      </c>
      <c r="JO100" s="69">
        <v>43251</v>
      </c>
      <c r="JP100" s="201">
        <v>0</v>
      </c>
      <c r="JQ100" s="69">
        <v>43251</v>
      </c>
      <c r="JR100" s="245">
        <v>20</v>
      </c>
      <c r="JS100" s="243">
        <v>0</v>
      </c>
      <c r="JT100" s="69">
        <v>43251</v>
      </c>
      <c r="JU100" s="245">
        <v>20</v>
      </c>
      <c r="JV100" s="243">
        <v>0</v>
      </c>
      <c r="JW100" s="246">
        <v>43251</v>
      </c>
      <c r="JX100" s="245">
        <v>20</v>
      </c>
      <c r="JY100" s="245">
        <v>20</v>
      </c>
      <c r="JZ100" s="245">
        <v>615</v>
      </c>
      <c r="KA100" s="247"/>
      <c r="KB100" s="245"/>
      <c r="KC100" s="248"/>
      <c r="KD100" s="212">
        <v>1</v>
      </c>
      <c r="KE100" s="249">
        <v>1</v>
      </c>
      <c r="KF100" s="249" t="s">
        <v>421</v>
      </c>
      <c r="KG100" s="272">
        <v>72.430000000000007</v>
      </c>
      <c r="KH100" s="272">
        <v>28.840000000000003</v>
      </c>
      <c r="KI100" s="272">
        <v>59.94</v>
      </c>
      <c r="KJ100" s="272">
        <v>-18.89</v>
      </c>
      <c r="KK100" s="272">
        <v>-4698.9133333333339</v>
      </c>
      <c r="KL100" s="272">
        <v>66.576666666666668</v>
      </c>
      <c r="KM100" s="272">
        <v>32.5</v>
      </c>
      <c r="KN100" s="272">
        <v>4.5666666666666664</v>
      </c>
      <c r="KO100" s="250"/>
      <c r="KP100" s="250">
        <v>0</v>
      </c>
      <c r="KQ100" s="343"/>
      <c r="KR100" s="344">
        <v>0.41666666666666663</v>
      </c>
      <c r="KS100" s="264"/>
      <c r="KT100" s="265"/>
      <c r="KU100" s="264"/>
      <c r="KV100" s="265"/>
      <c r="KW100" s="265"/>
      <c r="KX100" s="265"/>
      <c r="KY100" s="265"/>
      <c r="KZ100" s="265"/>
      <c r="LA100" s="265"/>
      <c r="LB100" s="265"/>
      <c r="LC100" s="265"/>
      <c r="LD100" s="265"/>
      <c r="LE100" s="118">
        <v>42635</v>
      </c>
      <c r="LF100" s="695">
        <v>1</v>
      </c>
      <c r="LG100" s="695"/>
      <c r="LH100" s="455"/>
      <c r="LI100" s="455"/>
      <c r="LJ100" s="455"/>
      <c r="LK100" s="455"/>
      <c r="LL100" s="455"/>
      <c r="LM100" s="455"/>
      <c r="LN100" s="455"/>
      <c r="LO100" s="455"/>
      <c r="LP100" s="455"/>
      <c r="LQ100" s="455"/>
      <c r="LR100" s="455"/>
      <c r="LS100" s="455"/>
      <c r="LT100" s="500">
        <v>40.69</v>
      </c>
      <c r="LU100" s="693">
        <v>-16.559999999999999</v>
      </c>
      <c r="LV100" s="500"/>
      <c r="LW100" s="500"/>
      <c r="LX100" s="500">
        <v>0</v>
      </c>
      <c r="LY100" s="500">
        <v>0</v>
      </c>
      <c r="LZ100" s="690"/>
      <c r="MA100" s="455"/>
      <c r="MC100" s="253">
        <v>20</v>
      </c>
      <c r="MD100" s="274"/>
      <c r="ME100" s="581">
        <v>100</v>
      </c>
      <c r="MF100" s="135">
        <v>42432</v>
      </c>
      <c r="MI100" s="584">
        <v>40.171599999999998</v>
      </c>
      <c r="MQ100" s="135"/>
      <c r="MR100" s="585"/>
      <c r="MS100" s="585"/>
      <c r="MT100" s="133">
        <v>0</v>
      </c>
      <c r="MU100" s="585"/>
      <c r="MV100" s="585"/>
      <c r="MW100" s="585"/>
      <c r="MX100" s="585"/>
      <c r="MY100" s="585"/>
      <c r="MZ100" s="585"/>
      <c r="NA100" s="133">
        <v>20</v>
      </c>
      <c r="NB100" s="238">
        <v>6</v>
      </c>
      <c r="ND100" s="876" t="s">
        <v>64</v>
      </c>
      <c r="NE100" s="877" t="s">
        <v>64</v>
      </c>
      <c r="NF100" s="877" t="s">
        <v>64</v>
      </c>
      <c r="NG100" s="877" t="s">
        <v>64</v>
      </c>
      <c r="NH100" s="877" t="s">
        <v>64</v>
      </c>
      <c r="NI100" s="877" t="s">
        <v>64</v>
      </c>
      <c r="NJ100" s="877" t="s">
        <v>64</v>
      </c>
      <c r="NK100" s="877" t="s">
        <v>64</v>
      </c>
      <c r="NL100" s="877" t="s">
        <v>64</v>
      </c>
      <c r="NM100" s="877" t="s">
        <v>64</v>
      </c>
      <c r="NN100" s="877" t="s">
        <v>64</v>
      </c>
      <c r="NO100" s="877" t="s">
        <v>64</v>
      </c>
      <c r="NP100" s="877" t="s">
        <v>64</v>
      </c>
      <c r="NQ100" s="877" t="s">
        <v>64</v>
      </c>
      <c r="NR100" s="877" t="s">
        <v>64</v>
      </c>
      <c r="NS100" s="877" t="s">
        <v>64</v>
      </c>
      <c r="NT100" s="877" t="s">
        <v>64</v>
      </c>
      <c r="NU100" s="877" t="s">
        <v>64</v>
      </c>
      <c r="NV100" s="877" t="s">
        <v>64</v>
      </c>
      <c r="NW100" s="877" t="s">
        <v>64</v>
      </c>
      <c r="NX100" s="877" t="s">
        <v>64</v>
      </c>
      <c r="NY100" s="877" t="s">
        <v>64</v>
      </c>
      <c r="NZ100" s="877" t="s">
        <v>64</v>
      </c>
      <c r="OA100" s="877" t="s">
        <v>64</v>
      </c>
      <c r="OB100" s="877" t="s">
        <v>64</v>
      </c>
      <c r="OC100" s="877" t="s">
        <v>64</v>
      </c>
      <c r="OD100" s="877" t="s">
        <v>64</v>
      </c>
      <c r="OE100" s="877" t="s">
        <v>64</v>
      </c>
      <c r="OF100" s="877" t="s">
        <v>64</v>
      </c>
      <c r="OG100" s="877" t="s">
        <v>64</v>
      </c>
      <c r="OH100" s="877" t="s">
        <v>64</v>
      </c>
      <c r="OI100" s="877" t="s">
        <v>64</v>
      </c>
      <c r="OJ100" s="877" t="s">
        <v>64</v>
      </c>
      <c r="OK100" s="877" t="s">
        <v>64</v>
      </c>
      <c r="OL100" s="877" t="s">
        <v>64</v>
      </c>
    </row>
    <row r="101" spans="1:402" s="221" customFormat="1" x14ac:dyDescent="0.25">
      <c r="A101" s="274">
        <v>100</v>
      </c>
      <c r="B101" s="221">
        <v>0</v>
      </c>
      <c r="C101" s="221">
        <v>1</v>
      </c>
      <c r="D101" s="206">
        <v>2</v>
      </c>
      <c r="E101" s="267">
        <v>101</v>
      </c>
      <c r="F101" s="880">
        <v>101</v>
      </c>
      <c r="G101" s="883"/>
      <c r="H101" s="167" t="s">
        <v>404</v>
      </c>
      <c r="I101" s="167" t="s">
        <v>948</v>
      </c>
      <c r="J101" s="69">
        <v>12543</v>
      </c>
      <c r="K101" s="256">
        <v>81</v>
      </c>
      <c r="L101" s="342">
        <v>71</v>
      </c>
      <c r="M101" s="342">
        <v>180</v>
      </c>
      <c r="N101" s="342">
        <v>21.913580246913579</v>
      </c>
      <c r="O101" s="210">
        <v>1.8976830917162075</v>
      </c>
      <c r="P101" s="208">
        <v>0</v>
      </c>
      <c r="Q101" s="61">
        <v>130</v>
      </c>
      <c r="R101" s="61">
        <v>80</v>
      </c>
      <c r="S101" s="61">
        <v>1</v>
      </c>
      <c r="T101" s="62">
        <v>3</v>
      </c>
      <c r="U101" s="325">
        <v>0</v>
      </c>
      <c r="V101" s="325"/>
      <c r="W101" s="325">
        <v>1</v>
      </c>
      <c r="X101" s="326">
        <v>1</v>
      </c>
      <c r="Y101" s="325">
        <v>0</v>
      </c>
      <c r="Z101" s="325">
        <v>1</v>
      </c>
      <c r="AA101" s="329">
        <v>0</v>
      </c>
      <c r="AB101" s="328">
        <v>0</v>
      </c>
      <c r="AC101" s="61"/>
      <c r="AD101" s="208"/>
      <c r="AE101" s="61"/>
      <c r="AF101" s="592">
        <v>95</v>
      </c>
      <c r="AG101" s="602">
        <v>1.18</v>
      </c>
      <c r="AH101" s="603">
        <v>59</v>
      </c>
      <c r="AI101" s="603">
        <v>0</v>
      </c>
      <c r="AJ101" s="602">
        <v>14.4</v>
      </c>
      <c r="AK101" s="603">
        <v>45</v>
      </c>
      <c r="AL101" s="603"/>
      <c r="AM101" s="605">
        <v>889</v>
      </c>
      <c r="AN101" s="214">
        <v>6.7900972355139046</v>
      </c>
      <c r="AO101" s="212">
        <v>194</v>
      </c>
      <c r="AP101" s="212">
        <v>104</v>
      </c>
      <c r="AQ101" s="212">
        <v>66</v>
      </c>
      <c r="AR101" s="212">
        <v>99</v>
      </c>
      <c r="AS101" s="215">
        <v>4.4000000000000004</v>
      </c>
      <c r="AT101" s="212">
        <v>14</v>
      </c>
      <c r="AU101" s="556">
        <v>42390</v>
      </c>
      <c r="AV101" s="557">
        <v>42387</v>
      </c>
      <c r="AW101" s="211">
        <v>1.18</v>
      </c>
      <c r="AX101" s="211">
        <v>38</v>
      </c>
      <c r="AY101" s="211"/>
      <c r="AZ101" s="602">
        <v>139</v>
      </c>
      <c r="BA101" s="558">
        <v>42390</v>
      </c>
      <c r="BB101" s="65">
        <v>63.57</v>
      </c>
      <c r="BC101" s="217"/>
      <c r="BD101" s="66">
        <v>63.57</v>
      </c>
      <c r="BE101" s="218">
        <v>142.47508406570236</v>
      </c>
      <c r="BF101" s="66">
        <v>135.80000000000001</v>
      </c>
      <c r="BG101" s="68">
        <v>1.803252211430457</v>
      </c>
      <c r="BH101" s="219">
        <v>1.803252211430457</v>
      </c>
      <c r="BI101" s="219">
        <v>2.1537389218961569</v>
      </c>
      <c r="BJ101" s="219">
        <v>2.1328997699444829</v>
      </c>
      <c r="BK101" s="66">
        <v>2.4300000000000002</v>
      </c>
      <c r="BL101" s="66">
        <v>1.36</v>
      </c>
      <c r="BM101" s="66">
        <v>35</v>
      </c>
      <c r="BN101" s="66">
        <v>0.97</v>
      </c>
      <c r="BO101" s="571">
        <v>1056</v>
      </c>
      <c r="BP101" s="66">
        <v>35</v>
      </c>
      <c r="BQ101" s="66">
        <v>194</v>
      </c>
      <c r="BR101" s="66">
        <v>28</v>
      </c>
      <c r="BS101" s="66">
        <v>60</v>
      </c>
      <c r="BT101" s="69">
        <v>42388</v>
      </c>
      <c r="BU101" s="61" t="s">
        <v>949</v>
      </c>
      <c r="BV101" s="61">
        <v>0</v>
      </c>
      <c r="BW101" s="61">
        <v>0</v>
      </c>
      <c r="BX101" s="61"/>
      <c r="BY101" s="61">
        <v>0</v>
      </c>
      <c r="BZ101" s="61"/>
      <c r="CA101" s="61" t="s">
        <v>381</v>
      </c>
      <c r="CB101" s="61"/>
      <c r="CC101" s="208">
        <v>1</v>
      </c>
      <c r="CD101" s="220">
        <v>1</v>
      </c>
      <c r="CE101" s="220">
        <v>0</v>
      </c>
      <c r="CF101" s="220">
        <v>0</v>
      </c>
      <c r="CG101" s="220">
        <v>0</v>
      </c>
      <c r="CH101" s="220">
        <v>1</v>
      </c>
      <c r="CI101" s="220">
        <v>0</v>
      </c>
      <c r="CJ101" s="114">
        <v>1</v>
      </c>
      <c r="CK101" s="114">
        <v>0</v>
      </c>
      <c r="CL101" s="114">
        <v>0</v>
      </c>
      <c r="CM101" s="114">
        <v>0</v>
      </c>
      <c r="CN101" s="114">
        <v>1</v>
      </c>
      <c r="CO101" s="114">
        <v>1</v>
      </c>
      <c r="CP101" s="326">
        <v>0</v>
      </c>
      <c r="CQ101" s="326">
        <v>1</v>
      </c>
      <c r="CR101" s="326">
        <v>0</v>
      </c>
      <c r="CS101" s="326">
        <v>0</v>
      </c>
      <c r="CT101" s="326">
        <v>0</v>
      </c>
      <c r="CU101" s="326">
        <v>0</v>
      </c>
      <c r="CV101" s="299"/>
      <c r="CW101" s="299"/>
      <c r="CX101" s="299"/>
      <c r="CY101" s="299"/>
      <c r="DE101" s="61">
        <v>0</v>
      </c>
      <c r="DF101" s="90">
        <v>1</v>
      </c>
      <c r="DG101" s="69">
        <v>39185</v>
      </c>
      <c r="DH101" s="61">
        <v>0</v>
      </c>
      <c r="DI101" s="61"/>
      <c r="DJ101" s="90">
        <v>1</v>
      </c>
      <c r="DK101" s="90">
        <v>1</v>
      </c>
      <c r="DL101" s="90"/>
      <c r="DM101" s="61" t="s">
        <v>950</v>
      </c>
      <c r="DN101" s="221">
        <v>1</v>
      </c>
      <c r="DO101" s="208">
        <v>0</v>
      </c>
      <c r="DP101" s="208">
        <v>0</v>
      </c>
      <c r="DQ101" s="208">
        <v>0</v>
      </c>
      <c r="DR101" s="208">
        <v>0</v>
      </c>
      <c r="DS101" s="212">
        <v>0</v>
      </c>
      <c r="DT101" s="208">
        <v>0</v>
      </c>
      <c r="DU101" s="208">
        <v>1</v>
      </c>
      <c r="DV101" s="208">
        <v>0</v>
      </c>
      <c r="DW101" s="208">
        <v>0</v>
      </c>
      <c r="DX101" s="208">
        <v>0</v>
      </c>
      <c r="DY101" s="206">
        <v>0</v>
      </c>
      <c r="EB101" s="223">
        <v>1</v>
      </c>
      <c r="EC101" s="223">
        <v>1</v>
      </c>
      <c r="ED101" s="223">
        <v>60</v>
      </c>
      <c r="EE101" s="223"/>
      <c r="EG101" s="61">
        <v>2009</v>
      </c>
      <c r="EH101" s="221">
        <v>1.29</v>
      </c>
      <c r="EI101" s="245">
        <v>45</v>
      </c>
      <c r="EJ101" s="31">
        <v>65</v>
      </c>
      <c r="EK101" s="31">
        <v>50</v>
      </c>
      <c r="EL101" s="31">
        <v>64</v>
      </c>
      <c r="EM101" s="206"/>
      <c r="EN101" s="208" t="s">
        <v>463</v>
      </c>
      <c r="EO101" s="267">
        <v>101</v>
      </c>
      <c r="EP101" s="69">
        <v>42445</v>
      </c>
      <c r="EQ101" s="208" t="s">
        <v>415</v>
      </c>
      <c r="ER101" s="208"/>
      <c r="ES101" s="208"/>
      <c r="ET101" s="208">
        <v>78</v>
      </c>
      <c r="EU101" s="208">
        <v>1</v>
      </c>
      <c r="EV101" s="208"/>
      <c r="EW101" s="208">
        <v>12</v>
      </c>
      <c r="EX101" s="208">
        <v>10</v>
      </c>
      <c r="EY101" s="208">
        <v>50</v>
      </c>
      <c r="EZ101" s="208">
        <v>30</v>
      </c>
      <c r="FA101" s="208">
        <v>14</v>
      </c>
      <c r="FB101" s="208">
        <v>21</v>
      </c>
      <c r="FC101" s="208">
        <v>56</v>
      </c>
      <c r="FD101" s="206">
        <v>21</v>
      </c>
      <c r="FE101" s="206">
        <v>34</v>
      </c>
      <c r="FF101" s="224">
        <v>70</v>
      </c>
      <c r="FG101" s="223">
        <v>290</v>
      </c>
      <c r="FH101" s="91">
        <v>76.666666666666671</v>
      </c>
      <c r="FI101" s="91">
        <v>283.33333333333331</v>
      </c>
      <c r="FJ101" s="227">
        <v>106.35</v>
      </c>
      <c r="FK101" s="227">
        <v>56.042023277880531</v>
      </c>
      <c r="FL101" s="228">
        <v>170.14999999999998</v>
      </c>
      <c r="FM101" s="228">
        <v>76.8</v>
      </c>
      <c r="FN101" s="228">
        <v>89.661967660849754</v>
      </c>
      <c r="FO101" s="228">
        <v>40.470403269781144</v>
      </c>
      <c r="FP101" s="228">
        <v>54.863355862474286</v>
      </c>
      <c r="FQ101" s="228"/>
      <c r="FR101" s="193">
        <v>0</v>
      </c>
      <c r="FS101" s="230">
        <v>148.66666666666666</v>
      </c>
      <c r="FT101" s="341"/>
      <c r="FU101" s="230">
        <v>213.33333333333334</v>
      </c>
      <c r="FV101" s="229">
        <v>3.6</v>
      </c>
      <c r="FW101" s="229">
        <v>4</v>
      </c>
      <c r="FX101" s="229">
        <v>41.296296296296291</v>
      </c>
      <c r="FY101" s="229"/>
      <c r="FZ101" s="352">
        <v>38.6</v>
      </c>
      <c r="GA101" s="129">
        <v>13.366666666666665</v>
      </c>
      <c r="GB101" s="210" t="s">
        <v>951</v>
      </c>
      <c r="GC101" s="210" t="s">
        <v>952</v>
      </c>
      <c r="GD101" s="210" t="s">
        <v>953</v>
      </c>
      <c r="GE101" s="210" t="s">
        <v>954</v>
      </c>
      <c r="GF101" s="210" t="s">
        <v>955</v>
      </c>
      <c r="GG101" s="221">
        <v>0</v>
      </c>
      <c r="GH101" s="221">
        <v>2</v>
      </c>
      <c r="GI101" s="221">
        <v>1</v>
      </c>
      <c r="GJ101" s="221">
        <v>0</v>
      </c>
      <c r="GK101" s="231">
        <v>41</v>
      </c>
      <c r="GL101" s="133">
        <v>1</v>
      </c>
      <c r="GM101" s="221">
        <v>0</v>
      </c>
      <c r="GN101" s="221">
        <v>0</v>
      </c>
      <c r="GO101" s="221">
        <v>1</v>
      </c>
      <c r="GP101" s="61">
        <v>59.05</v>
      </c>
      <c r="GQ101" s="106">
        <v>31.116892097403341</v>
      </c>
      <c r="GR101" s="111">
        <v>0.19999999999999996</v>
      </c>
      <c r="GS101" s="61">
        <v>1</v>
      </c>
      <c r="GT101" s="111">
        <v>0.5714285714285714</v>
      </c>
      <c r="GU101" s="62">
        <v>1</v>
      </c>
      <c r="GV101" s="106">
        <v>6.7</v>
      </c>
      <c r="GW101" s="61">
        <v>1</v>
      </c>
      <c r="GX101" s="106">
        <v>12.333333333333334</v>
      </c>
      <c r="GY101" s="61">
        <v>1</v>
      </c>
      <c r="GZ101" s="745">
        <v>56</v>
      </c>
      <c r="HA101" s="221">
        <v>24</v>
      </c>
      <c r="HB101" s="221">
        <v>0.56999999999999995</v>
      </c>
      <c r="HC101" s="221">
        <v>1</v>
      </c>
      <c r="HD101" s="236">
        <v>167.87694099999999</v>
      </c>
      <c r="HE101" s="236">
        <v>176.27078800000001</v>
      </c>
      <c r="HF101" s="144">
        <v>94.628084999999999</v>
      </c>
      <c r="HG101" s="236">
        <v>137.024192</v>
      </c>
      <c r="HH101" s="125">
        <v>73.559192999999993</v>
      </c>
      <c r="HI101" s="236">
        <v>68.803693999999993</v>
      </c>
      <c r="HJ101" s="144">
        <v>36.936135999999998</v>
      </c>
      <c r="HK101" s="236">
        <v>68.220498000000006</v>
      </c>
      <c r="HL101" s="144">
        <v>36.623057000000003</v>
      </c>
      <c r="HM101" s="236">
        <v>49.787193000000002</v>
      </c>
      <c r="HN101" s="144">
        <v>6.4127270000000003</v>
      </c>
      <c r="HO101" s="144">
        <v>3.4425669999999999</v>
      </c>
      <c r="HP101" s="236">
        <v>127.54182400000001</v>
      </c>
      <c r="HQ101" s="144">
        <v>68.468738999999999</v>
      </c>
      <c r="HR101" s="236">
        <v>75.615455999999995</v>
      </c>
      <c r="HS101" s="144">
        <v>40.592919000000002</v>
      </c>
      <c r="HT101" s="236">
        <v>51.926367999999997</v>
      </c>
      <c r="HU101" s="144">
        <v>27.875820000000001</v>
      </c>
      <c r="HV101" s="236">
        <v>40.713208000000002</v>
      </c>
      <c r="HW101" s="144">
        <v>1</v>
      </c>
      <c r="HX101" s="237">
        <v>1.2864209263135082</v>
      </c>
      <c r="HY101" s="238">
        <v>29.8</v>
      </c>
      <c r="HZ101" s="237">
        <v>6.7</v>
      </c>
      <c r="IA101" s="237">
        <v>31.4</v>
      </c>
      <c r="IB101" s="237">
        <v>6.2</v>
      </c>
      <c r="IC101" s="237" t="s">
        <v>381</v>
      </c>
      <c r="ID101" s="237" t="s">
        <v>381</v>
      </c>
      <c r="IE101" s="237">
        <v>116.94172338308456</v>
      </c>
      <c r="IF101" s="237">
        <v>61.623420629904011</v>
      </c>
      <c r="IG101" s="208"/>
      <c r="IH101" s="61">
        <v>0.38</v>
      </c>
      <c r="II101" s="61">
        <v>1146</v>
      </c>
      <c r="IJ101" s="61">
        <v>1170</v>
      </c>
      <c r="IK101" s="61">
        <v>1261</v>
      </c>
      <c r="IL101" s="61">
        <v>1226</v>
      </c>
      <c r="IM101" s="61">
        <v>1084</v>
      </c>
      <c r="IN101" s="61">
        <v>1040</v>
      </c>
      <c r="IO101" s="61"/>
      <c r="IP101" s="106">
        <v>1154.5</v>
      </c>
      <c r="IQ101" s="61">
        <v>1749</v>
      </c>
      <c r="IR101" s="61">
        <v>257</v>
      </c>
      <c r="IS101" s="61">
        <v>257</v>
      </c>
      <c r="IT101" s="61">
        <v>257</v>
      </c>
      <c r="IU101" s="61">
        <v>257</v>
      </c>
      <c r="IV101" s="61">
        <v>257</v>
      </c>
      <c r="IW101" s="61">
        <v>257</v>
      </c>
      <c r="IX101" s="61"/>
      <c r="IY101" s="106">
        <v>257</v>
      </c>
      <c r="IZ101" s="61">
        <v>186</v>
      </c>
      <c r="JA101" s="240">
        <v>39.033982388607633</v>
      </c>
      <c r="JB101" s="241">
        <v>1</v>
      </c>
      <c r="JC101" s="90">
        <v>1</v>
      </c>
      <c r="JD101" s="70">
        <v>4</v>
      </c>
      <c r="JE101" s="70">
        <v>0</v>
      </c>
      <c r="JF101" s="70"/>
      <c r="JG101" s="90">
        <v>1</v>
      </c>
      <c r="JH101" s="90"/>
      <c r="JI101" s="90"/>
      <c r="JJ101" s="90"/>
      <c r="JK101" s="61" t="s">
        <v>950</v>
      </c>
      <c r="JL101" s="283"/>
      <c r="JM101" s="299"/>
      <c r="JN101" s="353">
        <v>42390</v>
      </c>
      <c r="JO101" s="354">
        <v>43486</v>
      </c>
      <c r="JP101" s="243">
        <v>1</v>
      </c>
      <c r="JQ101" s="354">
        <v>43486</v>
      </c>
      <c r="JR101" s="245">
        <v>36</v>
      </c>
      <c r="JS101" s="243">
        <v>0</v>
      </c>
      <c r="JT101" s="246">
        <v>43486</v>
      </c>
      <c r="JU101" s="245">
        <v>36</v>
      </c>
      <c r="JV101" s="243">
        <v>1</v>
      </c>
      <c r="JW101" s="246">
        <v>43486</v>
      </c>
      <c r="JX101" s="245">
        <v>36</v>
      </c>
      <c r="JY101" s="245">
        <v>36</v>
      </c>
      <c r="JZ101" s="245">
        <v>1096</v>
      </c>
      <c r="KA101" s="247"/>
      <c r="KB101" s="245"/>
      <c r="KC101" s="248"/>
      <c r="KD101" s="212">
        <v>1</v>
      </c>
      <c r="KE101" s="355"/>
      <c r="KF101" s="355"/>
      <c r="KG101" s="95"/>
      <c r="KH101" s="95"/>
      <c r="KI101" s="95"/>
      <c r="KJ101" s="110"/>
      <c r="KK101" s="95"/>
      <c r="KL101" s="95"/>
      <c r="KM101" s="95"/>
      <c r="KN101" s="95"/>
      <c r="KO101" s="250"/>
      <c r="KP101" s="250"/>
      <c r="KQ101" s="343"/>
      <c r="KR101" s="344">
        <v>0.19999999999999996</v>
      </c>
      <c r="KS101" s="264"/>
      <c r="KT101" s="265"/>
      <c r="KU101" s="264"/>
      <c r="KV101" s="265"/>
      <c r="KW101" s="265"/>
      <c r="KX101" s="265"/>
      <c r="KY101" s="265"/>
      <c r="KZ101" s="265"/>
      <c r="LA101" s="265"/>
      <c r="LB101" s="265"/>
      <c r="LC101" s="265"/>
      <c r="LD101" s="265"/>
      <c r="LE101" s="118">
        <v>42445</v>
      </c>
      <c r="LF101" s="695">
        <v>1</v>
      </c>
      <c r="LG101" s="695"/>
      <c r="LH101" s="455"/>
      <c r="LI101" s="455"/>
      <c r="LJ101" s="455"/>
      <c r="LK101" s="455"/>
      <c r="LL101" s="455"/>
      <c r="LM101" s="455"/>
      <c r="LN101" s="455"/>
      <c r="LO101" s="455"/>
      <c r="LP101" s="455"/>
      <c r="LQ101" s="455"/>
      <c r="LR101" s="455"/>
      <c r="LS101" s="455"/>
      <c r="LT101" s="500"/>
      <c r="LU101" s="500"/>
      <c r="LV101" s="500">
        <v>-7.4</v>
      </c>
      <c r="LW101" s="500">
        <v>1</v>
      </c>
      <c r="LX101" s="500">
        <v>0</v>
      </c>
      <c r="LY101" s="500">
        <v>3</v>
      </c>
      <c r="LZ101" s="690">
        <v>40.713208000000002</v>
      </c>
      <c r="MA101" s="454"/>
      <c r="MC101" s="253">
        <v>59</v>
      </c>
      <c r="MD101" s="274"/>
      <c r="ME101" s="581">
        <v>101</v>
      </c>
      <c r="MF101" s="135">
        <v>42387</v>
      </c>
      <c r="MI101" s="584">
        <v>66.106700000000004</v>
      </c>
      <c r="MQ101" s="135"/>
      <c r="MR101" s="585"/>
      <c r="MS101" s="585"/>
      <c r="MT101" s="133">
        <v>0</v>
      </c>
      <c r="MU101" s="585"/>
      <c r="MV101" s="585"/>
      <c r="MW101" s="585"/>
      <c r="MX101" s="585"/>
      <c r="MY101" s="585"/>
      <c r="MZ101" s="238">
        <v>889</v>
      </c>
      <c r="NA101" s="133">
        <v>59</v>
      </c>
      <c r="NB101" s="238">
        <v>7</v>
      </c>
      <c r="ND101" s="876">
        <v>101</v>
      </c>
      <c r="NE101" s="877">
        <v>8.7971751421752007</v>
      </c>
      <c r="NF101" s="877">
        <v>8.2116449865024403</v>
      </c>
      <c r="NG101" s="877">
        <v>5.7742599514327599</v>
      </c>
      <c r="NH101" s="877">
        <v>2.67807190511264</v>
      </c>
      <c r="NI101" s="877">
        <v>7.2061352534045904</v>
      </c>
      <c r="NJ101" s="877">
        <v>6.1811025507538</v>
      </c>
      <c r="NK101" s="877">
        <v>9.2474528646349299</v>
      </c>
      <c r="NL101" s="877">
        <v>8.1092038270669793</v>
      </c>
      <c r="NM101" s="877">
        <v>6.5145957147636597</v>
      </c>
      <c r="NN101" s="877">
        <v>2.3362833878644298</v>
      </c>
      <c r="NO101" s="877">
        <v>6.8582297142111797</v>
      </c>
      <c r="NP101" s="877">
        <v>7.2061352534045904</v>
      </c>
      <c r="NQ101" s="877">
        <v>7.95506864440976</v>
      </c>
      <c r="NR101" s="877">
        <v>5.2467880938443603</v>
      </c>
      <c r="NS101" s="877">
        <v>6.5957423394744001</v>
      </c>
      <c r="NT101" s="877">
        <v>7.9821379682399201</v>
      </c>
      <c r="NU101" s="877">
        <v>6.6872006946518896</v>
      </c>
      <c r="NV101" s="877">
        <v>7.7992816215219198</v>
      </c>
      <c r="NW101" s="877">
        <v>6.9932214673689401</v>
      </c>
      <c r="NX101" s="877">
        <v>7.2014378295040302</v>
      </c>
      <c r="NY101" s="877">
        <v>8.2829957211551495</v>
      </c>
      <c r="NZ101" s="877">
        <v>3.08236196955747</v>
      </c>
      <c r="OA101" s="877">
        <v>9.6466127089583509</v>
      </c>
      <c r="OB101" s="877">
        <v>1.7484612330040401</v>
      </c>
      <c r="OC101" s="877">
        <v>4.5975311742242102</v>
      </c>
      <c r="OD101" s="877">
        <v>6.6049608695037803</v>
      </c>
      <c r="OE101" s="877">
        <v>4.2555007331483896</v>
      </c>
      <c r="OF101" s="877">
        <v>10.2913549103913</v>
      </c>
      <c r="OG101" s="877">
        <v>3.0071955014042002</v>
      </c>
      <c r="OH101" s="877">
        <v>8.1024481779265791</v>
      </c>
      <c r="OI101" s="877">
        <v>4.10517519226548</v>
      </c>
      <c r="OJ101" s="877">
        <v>2.18890673246469</v>
      </c>
      <c r="OK101" s="877">
        <v>1.51516920466674</v>
      </c>
      <c r="OL101" s="877">
        <v>7.8981514759543199</v>
      </c>
    </row>
    <row r="102" spans="1:402" s="221" customFormat="1" ht="16.5" customHeight="1" x14ac:dyDescent="0.25">
      <c r="A102" s="221">
        <v>101</v>
      </c>
      <c r="B102" s="274">
        <v>0</v>
      </c>
      <c r="C102" s="221">
        <v>0</v>
      </c>
      <c r="D102" s="206">
        <v>2</v>
      </c>
      <c r="E102" s="274">
        <v>102</v>
      </c>
      <c r="F102" s="880">
        <v>102</v>
      </c>
      <c r="G102" s="883"/>
      <c r="H102" s="167" t="s">
        <v>956</v>
      </c>
      <c r="I102" s="167" t="s">
        <v>957</v>
      </c>
      <c r="J102" s="266">
        <v>17002</v>
      </c>
      <c r="K102" s="256">
        <v>69</v>
      </c>
      <c r="L102" s="342">
        <v>135</v>
      </c>
      <c r="M102" s="342">
        <v>183</v>
      </c>
      <c r="N102" s="342">
        <v>40.31174415479709</v>
      </c>
      <c r="O102" s="210">
        <v>2.5236854004465226</v>
      </c>
      <c r="P102" s="208">
        <v>0</v>
      </c>
      <c r="Q102" s="61">
        <v>140</v>
      </c>
      <c r="R102" s="61">
        <v>90</v>
      </c>
      <c r="S102" s="61">
        <v>1</v>
      </c>
      <c r="T102" s="62">
        <v>3</v>
      </c>
      <c r="U102" s="325">
        <v>0</v>
      </c>
      <c r="V102" s="325"/>
      <c r="W102" s="325">
        <v>1</v>
      </c>
      <c r="X102" s="326">
        <v>1</v>
      </c>
      <c r="Y102" s="325">
        <v>1</v>
      </c>
      <c r="Z102" s="325">
        <v>0</v>
      </c>
      <c r="AA102" s="329">
        <v>0</v>
      </c>
      <c r="AB102" s="328" t="s">
        <v>958</v>
      </c>
      <c r="AC102" s="61"/>
      <c r="AD102" s="208"/>
      <c r="AE102" s="61"/>
      <c r="AF102" s="592">
        <v>127</v>
      </c>
      <c r="AG102" s="602">
        <v>1.1599999999999999</v>
      </c>
      <c r="AH102" s="603">
        <v>62</v>
      </c>
      <c r="AI102" s="603">
        <v>1</v>
      </c>
      <c r="AJ102" s="602">
        <v>14.4</v>
      </c>
      <c r="AK102" s="603">
        <v>43</v>
      </c>
      <c r="AL102" s="603"/>
      <c r="AM102" s="605">
        <v>1441</v>
      </c>
      <c r="AN102" s="214">
        <v>7.2730925959995218</v>
      </c>
      <c r="AO102" s="212">
        <v>96</v>
      </c>
      <c r="AP102" s="212">
        <v>34</v>
      </c>
      <c r="AQ102" s="212">
        <v>49</v>
      </c>
      <c r="AR102" s="212">
        <v>65</v>
      </c>
      <c r="AS102" s="215">
        <v>3.2</v>
      </c>
      <c r="AT102" s="212"/>
      <c r="AU102" s="556">
        <v>42395</v>
      </c>
      <c r="AV102" s="557">
        <v>42391</v>
      </c>
      <c r="AW102" s="211">
        <v>1.1599999999999999</v>
      </c>
      <c r="AX102" s="211">
        <v>52</v>
      </c>
      <c r="AY102" s="211"/>
      <c r="AZ102" s="602">
        <v>138</v>
      </c>
      <c r="BA102" s="558">
        <v>42396</v>
      </c>
      <c r="BB102" s="65">
        <v>41.3</v>
      </c>
      <c r="BC102" s="217"/>
      <c r="BD102" s="66" t="s">
        <v>452</v>
      </c>
      <c r="BE102" s="218">
        <v>281.17689481032403</v>
      </c>
      <c r="BF102" s="66">
        <v>128.69999999999999</v>
      </c>
      <c r="BG102" s="68"/>
      <c r="BH102" s="219"/>
      <c r="BI102" s="219">
        <v>2.4489796304706535</v>
      </c>
      <c r="BJ102" s="219">
        <v>2.1095785469043866</v>
      </c>
      <c r="BK102" s="66">
        <v>2.3199999999999998</v>
      </c>
      <c r="BL102" s="66">
        <v>1.22</v>
      </c>
      <c r="BM102" s="66">
        <v>63</v>
      </c>
      <c r="BN102" s="66">
        <v>1.1499999999999999</v>
      </c>
      <c r="BO102" s="571">
        <v>473</v>
      </c>
      <c r="BP102" s="66">
        <v>77</v>
      </c>
      <c r="BQ102" s="66">
        <v>305</v>
      </c>
      <c r="BR102" s="66">
        <v>21</v>
      </c>
      <c r="BS102" s="66">
        <v>11</v>
      </c>
      <c r="BT102" s="69">
        <v>42394</v>
      </c>
      <c r="BU102" s="61" t="s">
        <v>959</v>
      </c>
      <c r="BV102" s="61">
        <v>0</v>
      </c>
      <c r="BW102" s="61">
        <v>1</v>
      </c>
      <c r="BX102" s="61" t="s">
        <v>925</v>
      </c>
      <c r="BY102" s="61">
        <v>1</v>
      </c>
      <c r="BZ102" s="61"/>
      <c r="CA102" s="61">
        <v>1</v>
      </c>
      <c r="CB102" s="61" t="s">
        <v>960</v>
      </c>
      <c r="CC102" s="208">
        <v>1</v>
      </c>
      <c r="CD102" s="220">
        <v>0</v>
      </c>
      <c r="CE102" s="220">
        <v>1</v>
      </c>
      <c r="CF102" s="220">
        <v>1</v>
      </c>
      <c r="CG102" s="220">
        <v>0</v>
      </c>
      <c r="CH102" s="220">
        <v>0</v>
      </c>
      <c r="CI102" s="220">
        <v>1</v>
      </c>
      <c r="CJ102" s="114">
        <v>0</v>
      </c>
      <c r="CK102" s="114">
        <v>1</v>
      </c>
      <c r="CL102" s="114">
        <v>1</v>
      </c>
      <c r="CM102" s="114">
        <v>1</v>
      </c>
      <c r="CN102" s="114">
        <v>1</v>
      </c>
      <c r="CO102" s="114">
        <v>1</v>
      </c>
      <c r="CP102" s="326">
        <v>0</v>
      </c>
      <c r="CQ102" s="326">
        <v>1</v>
      </c>
      <c r="CR102" s="326">
        <v>0</v>
      </c>
      <c r="CS102" s="326">
        <v>0</v>
      </c>
      <c r="CT102" s="326">
        <v>1</v>
      </c>
      <c r="CU102" s="326">
        <v>0</v>
      </c>
      <c r="CV102" s="299"/>
      <c r="CW102" s="299"/>
      <c r="CX102" s="299"/>
      <c r="CY102" s="299"/>
      <c r="DE102" s="117">
        <v>1</v>
      </c>
      <c r="DF102" s="90">
        <v>1</v>
      </c>
      <c r="DG102" s="69">
        <v>42395</v>
      </c>
      <c r="DH102" s="61">
        <v>1</v>
      </c>
      <c r="DI102" s="61" t="s">
        <v>961</v>
      </c>
      <c r="DJ102" s="90">
        <v>1</v>
      </c>
      <c r="DK102" s="90">
        <v>1</v>
      </c>
      <c r="DL102" s="90"/>
      <c r="DM102" s="61" t="s">
        <v>962</v>
      </c>
      <c r="DN102" s="221">
        <v>1</v>
      </c>
      <c r="DO102" s="208">
        <v>0</v>
      </c>
      <c r="DP102" s="208">
        <v>1</v>
      </c>
      <c r="DQ102" s="208">
        <v>0</v>
      </c>
      <c r="DR102" s="208">
        <v>0</v>
      </c>
      <c r="DS102" s="212">
        <v>0</v>
      </c>
      <c r="DT102" s="208">
        <v>0</v>
      </c>
      <c r="DU102" s="208">
        <v>0</v>
      </c>
      <c r="DV102" s="208">
        <v>0</v>
      </c>
      <c r="DW102" s="208">
        <v>0</v>
      </c>
      <c r="DX102" s="208">
        <v>0</v>
      </c>
      <c r="DY102" s="206">
        <v>0</v>
      </c>
      <c r="EB102" s="223">
        <v>1</v>
      </c>
      <c r="EC102" s="223">
        <v>1</v>
      </c>
      <c r="ED102" s="223">
        <v>66</v>
      </c>
      <c r="EE102" s="223"/>
      <c r="EG102" s="69">
        <v>42394</v>
      </c>
      <c r="EH102" s="221">
        <v>2.42</v>
      </c>
      <c r="EI102" s="245">
        <v>72</v>
      </c>
      <c r="EJ102" s="31">
        <v>69</v>
      </c>
      <c r="EK102" s="31">
        <v>77</v>
      </c>
      <c r="EL102" s="31">
        <v>79</v>
      </c>
      <c r="EM102" s="206">
        <v>62</v>
      </c>
      <c r="EN102" s="208" t="s">
        <v>963</v>
      </c>
      <c r="EO102" s="222">
        <v>102</v>
      </c>
      <c r="EP102" s="69">
        <v>42395</v>
      </c>
      <c r="EQ102" s="208" t="s">
        <v>383</v>
      </c>
      <c r="ER102" s="208"/>
      <c r="ES102" s="208"/>
      <c r="ET102" s="208">
        <v>63</v>
      </c>
      <c r="EU102" s="208">
        <v>1</v>
      </c>
      <c r="EV102" s="208"/>
      <c r="EW102" s="208">
        <v>17</v>
      </c>
      <c r="EX102" s="208">
        <v>9</v>
      </c>
      <c r="EY102" s="208">
        <v>53</v>
      </c>
      <c r="EZ102" s="208">
        <v>34</v>
      </c>
      <c r="FA102" s="208">
        <v>25</v>
      </c>
      <c r="FB102" s="208">
        <v>27</v>
      </c>
      <c r="FC102" s="208">
        <v>60</v>
      </c>
      <c r="FD102" s="206">
        <v>24</v>
      </c>
      <c r="FE102" s="206">
        <v>36</v>
      </c>
      <c r="FF102" s="224">
        <v>110</v>
      </c>
      <c r="FG102" s="223">
        <v>280</v>
      </c>
      <c r="FH102" s="91">
        <v>110</v>
      </c>
      <c r="FI102" s="91">
        <v>263.33333333333331</v>
      </c>
      <c r="FJ102" s="227">
        <v>128.35</v>
      </c>
      <c r="FK102" s="227">
        <v>50.858161630324716</v>
      </c>
      <c r="FL102" s="228">
        <v>174.95</v>
      </c>
      <c r="FM102" s="228">
        <v>61.55</v>
      </c>
      <c r="FN102" s="228">
        <v>69.323220702963056</v>
      </c>
      <c r="FO102" s="228">
        <v>24.388935320190775</v>
      </c>
      <c r="FP102" s="228">
        <v>64.818519577022002</v>
      </c>
      <c r="FQ102" s="228"/>
      <c r="FR102" s="193">
        <v>0</v>
      </c>
      <c r="FS102" s="230">
        <v>73.166666666666671</v>
      </c>
      <c r="FT102" s="341"/>
      <c r="FU102" s="230">
        <v>110</v>
      </c>
      <c r="FV102" s="229">
        <v>6.6999999999999993</v>
      </c>
      <c r="FW102" s="229">
        <v>12.9</v>
      </c>
      <c r="FX102" s="229">
        <v>10.920398009950251</v>
      </c>
      <c r="FY102" s="229"/>
      <c r="FZ102" s="342">
        <v>97.6</v>
      </c>
      <c r="GA102" s="129">
        <v>11.633333333333333</v>
      </c>
      <c r="GB102" s="210" t="s">
        <v>964</v>
      </c>
      <c r="GC102" s="210" t="s">
        <v>965</v>
      </c>
      <c r="GD102" s="210" t="s">
        <v>966</v>
      </c>
      <c r="GE102" s="210" t="s">
        <v>967</v>
      </c>
      <c r="GF102" s="210" t="s">
        <v>968</v>
      </c>
      <c r="GG102" s="221">
        <v>0</v>
      </c>
      <c r="GH102" s="221">
        <v>1</v>
      </c>
      <c r="GI102" s="221">
        <v>1</v>
      </c>
      <c r="GJ102" s="221">
        <v>0</v>
      </c>
      <c r="GK102" s="231">
        <v>26.333333333333332</v>
      </c>
      <c r="GL102" s="133">
        <v>0</v>
      </c>
      <c r="GM102" s="221">
        <v>0</v>
      </c>
      <c r="GN102" s="221">
        <v>0</v>
      </c>
      <c r="GO102" s="221">
        <v>1</v>
      </c>
      <c r="GP102" s="61">
        <v>86.85</v>
      </c>
      <c r="GQ102" s="106">
        <v>34.41395666220258</v>
      </c>
      <c r="GR102" s="111">
        <v>0.34146341463414642</v>
      </c>
      <c r="GS102" s="61">
        <v>1</v>
      </c>
      <c r="GT102" s="111">
        <v>0.76190476190476186</v>
      </c>
      <c r="GU102" s="62">
        <v>1</v>
      </c>
      <c r="GV102" s="106">
        <v>9.3000000000000007</v>
      </c>
      <c r="GW102" s="61">
        <v>1</v>
      </c>
      <c r="GX102" s="106">
        <v>15.333333333333334</v>
      </c>
      <c r="GY102" s="61">
        <v>1</v>
      </c>
      <c r="GZ102" s="745">
        <v>31.333333333333332</v>
      </c>
      <c r="HA102" s="221">
        <v>14</v>
      </c>
      <c r="HB102" s="221">
        <v>1.1000000000000001</v>
      </c>
      <c r="HC102" s="221">
        <v>1</v>
      </c>
      <c r="HD102" s="236">
        <v>191.243393</v>
      </c>
      <c r="HE102" s="236">
        <v>200.80556200000001</v>
      </c>
      <c r="HF102" s="144">
        <v>75.810305</v>
      </c>
      <c r="HG102" s="236">
        <v>143.44461999999999</v>
      </c>
      <c r="HH102" s="125">
        <v>54.154777000000003</v>
      </c>
      <c r="HI102" s="236">
        <v>61.767023999999999</v>
      </c>
      <c r="HJ102" s="144">
        <v>23.318960000000001</v>
      </c>
      <c r="HK102" s="236">
        <v>81.677595999999994</v>
      </c>
      <c r="HL102" s="144">
        <v>30.835816000000001</v>
      </c>
      <c r="HM102" s="236">
        <v>56.940159999999999</v>
      </c>
      <c r="HN102" s="144">
        <v>6.6975629999999997</v>
      </c>
      <c r="HO102" s="144">
        <v>2.528537</v>
      </c>
      <c r="HP102" s="236">
        <v>134.75051500000001</v>
      </c>
      <c r="HQ102" s="144">
        <v>50.872484</v>
      </c>
      <c r="HR102" s="236">
        <v>65.809456999999995</v>
      </c>
      <c r="HS102" s="144">
        <v>24.845103999999999</v>
      </c>
      <c r="HT102" s="236">
        <v>68.941057999999998</v>
      </c>
      <c r="HU102" s="144">
        <v>26.027380000000001</v>
      </c>
      <c r="HV102" s="236">
        <v>51.161999999999999</v>
      </c>
      <c r="HW102" s="144">
        <v>0</v>
      </c>
      <c r="HX102" s="237">
        <v>1.399882142669415</v>
      </c>
      <c r="HY102" s="238">
        <v>45.9</v>
      </c>
      <c r="HZ102" s="237">
        <v>8.1999999999999993</v>
      </c>
      <c r="IA102" s="237">
        <v>40.1</v>
      </c>
      <c r="IB102" s="237">
        <v>7.3</v>
      </c>
      <c r="IC102" s="237" t="s">
        <v>381</v>
      </c>
      <c r="ID102" s="237" t="s">
        <v>381</v>
      </c>
      <c r="IE102" s="237">
        <v>187.94967804878047</v>
      </c>
      <c r="IF102" s="237">
        <v>74.474289868113516</v>
      </c>
      <c r="IG102" s="208"/>
      <c r="IH102" s="61">
        <v>0.43</v>
      </c>
      <c r="II102" s="61">
        <v>1160</v>
      </c>
      <c r="IJ102" s="61">
        <v>1065</v>
      </c>
      <c r="IK102" s="61">
        <v>1112</v>
      </c>
      <c r="IL102" s="61">
        <v>1202</v>
      </c>
      <c r="IM102" s="61">
        <v>1249</v>
      </c>
      <c r="IN102" s="61">
        <v>1352</v>
      </c>
      <c r="IO102" s="61"/>
      <c r="IP102" s="106">
        <v>1190</v>
      </c>
      <c r="IQ102" s="61">
        <v>1747</v>
      </c>
      <c r="IR102" s="61">
        <v>351</v>
      </c>
      <c r="IS102" s="61">
        <v>316</v>
      </c>
      <c r="IT102" s="61">
        <v>383</v>
      </c>
      <c r="IU102" s="61">
        <v>323</v>
      </c>
      <c r="IV102" s="61">
        <v>363</v>
      </c>
      <c r="IW102" s="61">
        <v>357</v>
      </c>
      <c r="IX102" s="61"/>
      <c r="IY102" s="61">
        <v>348.83333333333331</v>
      </c>
      <c r="IZ102" s="61">
        <v>233</v>
      </c>
      <c r="JA102" s="240">
        <v>31.053812147674893</v>
      </c>
      <c r="JB102" s="241">
        <v>0</v>
      </c>
      <c r="JC102" s="90">
        <v>1</v>
      </c>
      <c r="JD102" s="280">
        <v>5</v>
      </c>
      <c r="JE102" s="70">
        <v>1</v>
      </c>
      <c r="JF102" s="70" t="s">
        <v>969</v>
      </c>
      <c r="JG102" s="90">
        <v>1</v>
      </c>
      <c r="JH102" s="90"/>
      <c r="JI102" s="90"/>
      <c r="JJ102" s="90"/>
      <c r="JK102" s="61" t="s">
        <v>962</v>
      </c>
      <c r="JL102" s="283"/>
      <c r="JM102" s="243">
        <v>102</v>
      </c>
      <c r="JN102" s="244">
        <v>42395</v>
      </c>
      <c r="JO102" s="69">
        <v>43382</v>
      </c>
      <c r="JP102" s="201">
        <v>0</v>
      </c>
      <c r="JQ102" s="69">
        <v>43382</v>
      </c>
      <c r="JR102" s="245">
        <v>32</v>
      </c>
      <c r="JS102" s="243">
        <v>0</v>
      </c>
      <c r="JT102" s="69">
        <v>43382</v>
      </c>
      <c r="JU102" s="245">
        <v>32</v>
      </c>
      <c r="JV102" s="243">
        <v>0</v>
      </c>
      <c r="JW102" s="246">
        <v>43382</v>
      </c>
      <c r="JX102" s="245">
        <v>32</v>
      </c>
      <c r="JY102" s="245">
        <v>32</v>
      </c>
      <c r="JZ102" s="245">
        <v>987</v>
      </c>
      <c r="KA102" s="247"/>
      <c r="KB102" s="245"/>
      <c r="KC102" s="248"/>
      <c r="KD102" s="212">
        <v>0</v>
      </c>
      <c r="KE102" s="249">
        <v>1</v>
      </c>
      <c r="KF102" s="249" t="s">
        <v>421</v>
      </c>
      <c r="KG102" s="272">
        <v>169.71666666666667</v>
      </c>
      <c r="KH102" s="272">
        <v>73.533333333333317</v>
      </c>
      <c r="KI102" s="272">
        <v>56.253333333333337</v>
      </c>
      <c r="KJ102" s="272">
        <v>-17.299999999999997</v>
      </c>
      <c r="KK102" s="272">
        <v>-14.74</v>
      </c>
      <c r="KL102" s="272">
        <v>62.196666666666658</v>
      </c>
      <c r="KM102" s="272">
        <v>28.733333333333334</v>
      </c>
      <c r="KN102" s="272">
        <v>5.2666666666666666</v>
      </c>
      <c r="KO102" s="250"/>
      <c r="KP102" s="250">
        <v>0</v>
      </c>
      <c r="KQ102" s="343"/>
      <c r="KR102" s="344">
        <v>0.34146341463414642</v>
      </c>
      <c r="KS102" s="264"/>
      <c r="KT102" s="265"/>
      <c r="KU102" s="264"/>
      <c r="KV102" s="265"/>
      <c r="KW102" s="265"/>
      <c r="KX102" s="265"/>
      <c r="KY102" s="265"/>
      <c r="KZ102" s="265"/>
      <c r="LA102" s="265"/>
      <c r="LB102" s="265"/>
      <c r="LC102" s="265"/>
      <c r="LD102" s="265"/>
      <c r="LE102" s="118">
        <v>42395</v>
      </c>
      <c r="LF102" s="695">
        <v>1</v>
      </c>
      <c r="LG102" s="695"/>
      <c r="LH102" s="455"/>
      <c r="LI102" s="455"/>
      <c r="LJ102" s="455"/>
      <c r="LK102" s="455"/>
      <c r="LL102" s="455"/>
      <c r="LM102" s="455"/>
      <c r="LN102" s="455"/>
      <c r="LO102" s="455"/>
      <c r="LP102" s="455"/>
      <c r="LQ102" s="455"/>
      <c r="LR102" s="455"/>
      <c r="LS102" s="455"/>
      <c r="LT102" s="500"/>
      <c r="LU102" s="500"/>
      <c r="LV102" s="500"/>
      <c r="LW102" s="500">
        <v>1</v>
      </c>
      <c r="LX102" s="500">
        <v>0</v>
      </c>
      <c r="LY102" s="500">
        <v>0</v>
      </c>
      <c r="LZ102" s="690">
        <v>51.161999999999999</v>
      </c>
      <c r="MA102" s="454"/>
      <c r="MC102" s="253"/>
      <c r="MD102" s="274"/>
      <c r="ME102" s="581">
        <v>102</v>
      </c>
      <c r="MF102" s="135">
        <v>42391</v>
      </c>
      <c r="MI102" s="586"/>
      <c r="MQ102" s="135"/>
      <c r="MR102" s="585"/>
      <c r="MS102" s="585"/>
      <c r="MT102" s="133">
        <v>0</v>
      </c>
      <c r="MU102" s="585"/>
      <c r="MV102" s="585"/>
      <c r="MW102" s="585"/>
      <c r="MX102" s="585"/>
      <c r="MY102" s="585"/>
      <c r="MZ102" s="238">
        <v>1441</v>
      </c>
      <c r="NA102" s="585"/>
      <c r="NB102" s="238">
        <v>8</v>
      </c>
      <c r="ND102" s="876" t="s">
        <v>64</v>
      </c>
      <c r="NE102" s="877" t="s">
        <v>64</v>
      </c>
      <c r="NF102" s="877" t="s">
        <v>64</v>
      </c>
      <c r="NG102" s="877" t="s">
        <v>64</v>
      </c>
      <c r="NH102" s="877" t="s">
        <v>64</v>
      </c>
      <c r="NI102" s="877" t="s">
        <v>64</v>
      </c>
      <c r="NJ102" s="877" t="s">
        <v>64</v>
      </c>
      <c r="NK102" s="877" t="s">
        <v>64</v>
      </c>
      <c r="NL102" s="877" t="s">
        <v>64</v>
      </c>
      <c r="NM102" s="877" t="s">
        <v>64</v>
      </c>
      <c r="NN102" s="877" t="s">
        <v>64</v>
      </c>
      <c r="NO102" s="877" t="s">
        <v>64</v>
      </c>
      <c r="NP102" s="877" t="s">
        <v>64</v>
      </c>
      <c r="NQ102" s="877" t="s">
        <v>64</v>
      </c>
      <c r="NR102" s="877" t="s">
        <v>64</v>
      </c>
      <c r="NS102" s="877" t="s">
        <v>64</v>
      </c>
      <c r="NT102" s="877" t="s">
        <v>64</v>
      </c>
      <c r="NU102" s="877" t="s">
        <v>64</v>
      </c>
      <c r="NV102" s="877" t="s">
        <v>64</v>
      </c>
      <c r="NW102" s="877" t="s">
        <v>64</v>
      </c>
      <c r="NX102" s="877" t="s">
        <v>64</v>
      </c>
      <c r="NY102" s="877" t="s">
        <v>64</v>
      </c>
      <c r="NZ102" s="877" t="s">
        <v>64</v>
      </c>
      <c r="OA102" s="877" t="s">
        <v>64</v>
      </c>
      <c r="OB102" s="877" t="s">
        <v>64</v>
      </c>
      <c r="OC102" s="877" t="s">
        <v>64</v>
      </c>
      <c r="OD102" s="877" t="s">
        <v>64</v>
      </c>
      <c r="OE102" s="877" t="s">
        <v>64</v>
      </c>
      <c r="OF102" s="877" t="s">
        <v>64</v>
      </c>
      <c r="OG102" s="877" t="s">
        <v>64</v>
      </c>
      <c r="OH102" s="877" t="s">
        <v>64</v>
      </c>
      <c r="OI102" s="877" t="s">
        <v>64</v>
      </c>
      <c r="OJ102" s="877" t="s">
        <v>64</v>
      </c>
      <c r="OK102" s="877" t="s">
        <v>64</v>
      </c>
      <c r="OL102" s="877" t="s">
        <v>64</v>
      </c>
    </row>
    <row r="103" spans="1:402" s="221" customFormat="1" x14ac:dyDescent="0.25">
      <c r="A103" s="221">
        <v>102</v>
      </c>
      <c r="B103" s="221">
        <v>0</v>
      </c>
      <c r="C103" s="221">
        <v>1</v>
      </c>
      <c r="D103" s="206">
        <v>2</v>
      </c>
      <c r="E103" s="267">
        <v>103</v>
      </c>
      <c r="F103" s="880">
        <v>103</v>
      </c>
      <c r="G103" s="883"/>
      <c r="H103" s="232" t="s">
        <v>466</v>
      </c>
      <c r="I103" s="232" t="s">
        <v>970</v>
      </c>
      <c r="J103" s="69">
        <v>12004</v>
      </c>
      <c r="K103" s="256">
        <v>83</v>
      </c>
      <c r="L103" s="342">
        <v>96</v>
      </c>
      <c r="M103" s="342">
        <v>155</v>
      </c>
      <c r="N103" s="342">
        <v>39.958376690946928</v>
      </c>
      <c r="O103" s="210">
        <v>1.9356288159194983</v>
      </c>
      <c r="P103" s="208">
        <v>1</v>
      </c>
      <c r="Q103" s="61">
        <v>140</v>
      </c>
      <c r="R103" s="61">
        <v>80</v>
      </c>
      <c r="S103" s="61">
        <v>0</v>
      </c>
      <c r="T103" s="62">
        <v>3</v>
      </c>
      <c r="U103" s="325">
        <v>0</v>
      </c>
      <c r="V103" s="325"/>
      <c r="W103" s="325">
        <v>1</v>
      </c>
      <c r="X103" s="326">
        <v>1</v>
      </c>
      <c r="Y103" s="325">
        <v>0</v>
      </c>
      <c r="Z103" s="325">
        <v>1</v>
      </c>
      <c r="AA103" s="329">
        <v>0</v>
      </c>
      <c r="AB103" s="328">
        <v>0</v>
      </c>
      <c r="AC103" s="61"/>
      <c r="AD103" s="208"/>
      <c r="AE103" s="61"/>
      <c r="AF103" s="592">
        <v>92</v>
      </c>
      <c r="AG103" s="602">
        <v>0.81</v>
      </c>
      <c r="AH103" s="603">
        <v>67</v>
      </c>
      <c r="AI103" s="603">
        <v>1</v>
      </c>
      <c r="AJ103" s="602">
        <v>13.1</v>
      </c>
      <c r="AK103" s="603">
        <v>40</v>
      </c>
      <c r="AL103" s="603"/>
      <c r="AM103" s="605">
        <v>1948</v>
      </c>
      <c r="AN103" s="214">
        <v>7.5745584842024805</v>
      </c>
      <c r="AO103" s="212">
        <v>174</v>
      </c>
      <c r="AP103" s="212">
        <v>101</v>
      </c>
      <c r="AQ103" s="212">
        <v>54</v>
      </c>
      <c r="AR103" s="212">
        <v>93</v>
      </c>
      <c r="AS103" s="215">
        <v>2.39</v>
      </c>
      <c r="AT103" s="212">
        <v>114</v>
      </c>
      <c r="AU103" s="556">
        <v>42389</v>
      </c>
      <c r="AV103" s="557">
        <v>42389</v>
      </c>
      <c r="AW103" s="559">
        <v>0.81</v>
      </c>
      <c r="AX103" s="211">
        <v>29</v>
      </c>
      <c r="AY103" s="211"/>
      <c r="AZ103" s="602">
        <v>141</v>
      </c>
      <c r="BA103" s="558">
        <v>42389</v>
      </c>
      <c r="BB103" s="65">
        <v>44</v>
      </c>
      <c r="BC103" s="217">
        <v>415</v>
      </c>
      <c r="BD103" s="66" t="s">
        <v>452</v>
      </c>
      <c r="BE103" s="218">
        <v>284.6634658079019</v>
      </c>
      <c r="BF103" s="66">
        <v>83.21</v>
      </c>
      <c r="BG103" s="68"/>
      <c r="BH103" s="219"/>
      <c r="BI103" s="219">
        <v>2.4543317326328755</v>
      </c>
      <c r="BJ103" s="219">
        <v>1.9201755220100227</v>
      </c>
      <c r="BK103" s="66">
        <v>2.87</v>
      </c>
      <c r="BL103" s="66">
        <v>0.96</v>
      </c>
      <c r="BM103" s="66">
        <v>114</v>
      </c>
      <c r="BN103" s="66">
        <v>1.17</v>
      </c>
      <c r="BO103" s="571">
        <v>2219</v>
      </c>
      <c r="BP103" s="66">
        <v>55</v>
      </c>
      <c r="BQ103" s="66">
        <v>128</v>
      </c>
      <c r="BR103" s="66">
        <v>38</v>
      </c>
      <c r="BS103" s="66">
        <v>21</v>
      </c>
      <c r="BT103" s="61" t="s">
        <v>971</v>
      </c>
      <c r="BU103" s="61" t="s">
        <v>381</v>
      </c>
      <c r="BV103" s="61"/>
      <c r="BW103" s="61"/>
      <c r="BX103" s="61"/>
      <c r="BY103" s="61"/>
      <c r="BZ103" s="61"/>
      <c r="CA103" s="61"/>
      <c r="CB103" s="61"/>
      <c r="CC103" s="208" t="s">
        <v>381</v>
      </c>
      <c r="CD103" s="220">
        <v>1</v>
      </c>
      <c r="CE103" s="220">
        <v>0</v>
      </c>
      <c r="CF103" s="220">
        <v>0</v>
      </c>
      <c r="CG103" s="220">
        <v>0</v>
      </c>
      <c r="CH103" s="220">
        <v>0</v>
      </c>
      <c r="CI103" s="220">
        <v>0</v>
      </c>
      <c r="CJ103" s="114">
        <v>1</v>
      </c>
      <c r="CK103" s="114">
        <v>0</v>
      </c>
      <c r="CL103" s="114">
        <v>0</v>
      </c>
      <c r="CM103" s="114">
        <v>1</v>
      </c>
      <c r="CN103" s="114">
        <v>0</v>
      </c>
      <c r="CO103" s="114">
        <v>1</v>
      </c>
      <c r="CP103" s="326">
        <v>0</v>
      </c>
      <c r="CQ103" s="326">
        <v>1</v>
      </c>
      <c r="CR103" s="326">
        <v>0</v>
      </c>
      <c r="CS103" s="326">
        <v>0</v>
      </c>
      <c r="CT103" s="326">
        <v>0</v>
      </c>
      <c r="CU103" s="326">
        <v>0</v>
      </c>
      <c r="CV103" s="299"/>
      <c r="CW103" s="299"/>
      <c r="CX103" s="299"/>
      <c r="CY103" s="299"/>
      <c r="DE103" s="61">
        <v>0</v>
      </c>
      <c r="DF103" s="90">
        <v>0</v>
      </c>
      <c r="DG103" s="61"/>
      <c r="DH103" s="61"/>
      <c r="DI103" s="61"/>
      <c r="DJ103" s="90">
        <v>0</v>
      </c>
      <c r="DK103" s="90"/>
      <c r="DL103" s="90"/>
      <c r="DM103" s="61"/>
      <c r="DN103" s="221">
        <v>1</v>
      </c>
      <c r="DO103" s="208">
        <v>0</v>
      </c>
      <c r="DP103" s="208">
        <v>0</v>
      </c>
      <c r="DQ103" s="208">
        <v>0</v>
      </c>
      <c r="DR103" s="208">
        <v>0</v>
      </c>
      <c r="DS103" s="212">
        <v>0</v>
      </c>
      <c r="DT103" s="208">
        <v>0</v>
      </c>
      <c r="DU103" s="208">
        <v>0</v>
      </c>
      <c r="DV103" s="208">
        <v>0</v>
      </c>
      <c r="DW103" s="208">
        <v>0</v>
      </c>
      <c r="DX103" s="208">
        <v>1</v>
      </c>
      <c r="DY103" s="206">
        <v>0</v>
      </c>
      <c r="EB103" s="223">
        <v>1</v>
      </c>
      <c r="EC103" s="223">
        <v>1</v>
      </c>
      <c r="ED103" s="223">
        <v>67</v>
      </c>
      <c r="EE103" s="223"/>
      <c r="EG103" s="61" t="s">
        <v>381</v>
      </c>
      <c r="EH103" s="221" t="s">
        <v>381</v>
      </c>
      <c r="EI103" s="245" t="s">
        <v>381</v>
      </c>
      <c r="EJ103" s="31" t="s">
        <v>381</v>
      </c>
      <c r="EK103" s="31" t="s">
        <v>381</v>
      </c>
      <c r="EL103" s="31" t="s">
        <v>381</v>
      </c>
      <c r="EM103" s="206"/>
      <c r="EN103" s="208" t="s">
        <v>381</v>
      </c>
      <c r="EO103" s="259">
        <v>103</v>
      </c>
      <c r="EP103" s="69">
        <v>42389</v>
      </c>
      <c r="EQ103" s="208" t="s">
        <v>383</v>
      </c>
      <c r="ER103" s="208"/>
      <c r="ES103" s="208"/>
      <c r="ET103" s="208">
        <v>81</v>
      </c>
      <c r="EU103" s="208">
        <v>0</v>
      </c>
      <c r="EV103" s="208"/>
      <c r="EW103" s="208">
        <v>14</v>
      </c>
      <c r="EX103" s="208">
        <v>12</v>
      </c>
      <c r="EY103" s="208">
        <v>51</v>
      </c>
      <c r="EZ103" s="208">
        <v>41</v>
      </c>
      <c r="FA103" s="208">
        <v>17</v>
      </c>
      <c r="FB103" s="208">
        <v>19</v>
      </c>
      <c r="FC103" s="208">
        <v>47</v>
      </c>
      <c r="FD103" s="206">
        <v>20</v>
      </c>
      <c r="FE103" s="206">
        <v>30</v>
      </c>
      <c r="FF103" s="224">
        <v>100</v>
      </c>
      <c r="FG103" s="223">
        <v>320</v>
      </c>
      <c r="FH103" s="339">
        <v>100</v>
      </c>
      <c r="FI103" s="91">
        <v>320</v>
      </c>
      <c r="FJ103" s="227">
        <v>71.150000000000006</v>
      </c>
      <c r="FK103" s="227">
        <v>36.758080585921128</v>
      </c>
      <c r="FL103" s="228">
        <v>137.75</v>
      </c>
      <c r="FM103" s="228">
        <v>63.25</v>
      </c>
      <c r="FN103" s="228">
        <v>71.165503875061617</v>
      </c>
      <c r="FO103" s="228">
        <v>32.676719565137191</v>
      </c>
      <c r="FP103" s="228">
        <v>54.08348457350273</v>
      </c>
      <c r="FQ103" s="228"/>
      <c r="FR103" s="193">
        <v>0</v>
      </c>
      <c r="FS103" s="230">
        <v>87.5</v>
      </c>
      <c r="FT103" s="341">
        <v>48.6</v>
      </c>
      <c r="FU103" s="230">
        <v>100</v>
      </c>
      <c r="FV103" s="229">
        <v>4.3</v>
      </c>
      <c r="FW103" s="229">
        <v>5.7</v>
      </c>
      <c r="FX103" s="229">
        <v>20.348837209302328</v>
      </c>
      <c r="FY103" s="229">
        <v>1.8004115226337447</v>
      </c>
      <c r="FZ103" s="342">
        <v>22.7</v>
      </c>
      <c r="GA103" s="129">
        <v>18.399999999999999</v>
      </c>
      <c r="GB103" s="210">
        <v>10.6</v>
      </c>
      <c r="GC103" s="210">
        <v>5</v>
      </c>
      <c r="GD103" s="210">
        <v>163</v>
      </c>
      <c r="GE103" s="210">
        <v>105</v>
      </c>
      <c r="GF103" s="210">
        <v>35.5</v>
      </c>
      <c r="GG103" s="221">
        <v>1</v>
      </c>
      <c r="GH103" s="221">
        <v>1</v>
      </c>
      <c r="GI103" s="221">
        <v>1</v>
      </c>
      <c r="GJ103" s="221">
        <v>1</v>
      </c>
      <c r="GK103" s="231">
        <v>38</v>
      </c>
      <c r="GL103" s="133">
        <v>1</v>
      </c>
      <c r="GM103" s="221">
        <v>1</v>
      </c>
      <c r="GN103" s="221" t="s">
        <v>464</v>
      </c>
      <c r="GO103" s="221">
        <v>0</v>
      </c>
      <c r="GP103" s="61"/>
      <c r="GQ103" s="106"/>
      <c r="GR103" s="111">
        <v>0.30745341614906835</v>
      </c>
      <c r="GS103" s="61">
        <v>1</v>
      </c>
      <c r="GT103" s="111">
        <v>0.41176470588235292</v>
      </c>
      <c r="GU103" s="62">
        <v>0</v>
      </c>
      <c r="GV103" s="106">
        <v>8.8000000000000007</v>
      </c>
      <c r="GW103" s="61">
        <v>1</v>
      </c>
      <c r="GX103" s="106">
        <v>16.5</v>
      </c>
      <c r="GY103" s="61">
        <v>1</v>
      </c>
      <c r="GZ103" s="745">
        <v>58</v>
      </c>
      <c r="HA103" s="221">
        <v>25</v>
      </c>
      <c r="HB103" s="221">
        <v>0.72</v>
      </c>
      <c r="HC103" s="291">
        <v>0</v>
      </c>
      <c r="HD103" s="271"/>
      <c r="HE103" s="271"/>
      <c r="HF103" s="270"/>
      <c r="HG103" s="271"/>
      <c r="HH103" s="270"/>
      <c r="HI103" s="271"/>
      <c r="HJ103" s="270"/>
      <c r="HK103" s="271"/>
      <c r="HL103" s="270"/>
      <c r="HM103" s="269"/>
      <c r="HN103" s="271"/>
      <c r="HO103" s="271"/>
      <c r="HP103" s="271"/>
      <c r="HQ103" s="270"/>
      <c r="HR103" s="271"/>
      <c r="HS103" s="270"/>
      <c r="HT103" s="271"/>
      <c r="HU103" s="270"/>
      <c r="HV103" s="271"/>
      <c r="HW103" s="144"/>
      <c r="HX103" s="91"/>
      <c r="HY103" s="104"/>
      <c r="HZ103" s="91"/>
      <c r="IA103" s="91"/>
      <c r="IB103" s="91"/>
      <c r="IC103" s="91"/>
      <c r="ID103" s="91"/>
      <c r="IE103" s="237"/>
      <c r="IF103" s="237"/>
      <c r="IG103" s="291"/>
      <c r="IH103" s="161"/>
      <c r="II103" s="161"/>
      <c r="IJ103" s="161"/>
      <c r="IK103" s="161"/>
      <c r="IL103" s="161"/>
      <c r="IM103" s="161"/>
      <c r="IN103" s="161"/>
      <c r="IO103" s="61"/>
      <c r="IP103" s="106"/>
      <c r="IQ103" s="161"/>
      <c r="IR103" s="161"/>
      <c r="IS103" s="161"/>
      <c r="IT103" s="161"/>
      <c r="IU103" s="161"/>
      <c r="IV103" s="161"/>
      <c r="IW103" s="161"/>
      <c r="IX103" s="61"/>
      <c r="IY103" s="106"/>
      <c r="IZ103" s="161"/>
      <c r="JA103" s="240"/>
      <c r="JB103" s="241"/>
      <c r="JC103" s="90">
        <v>0</v>
      </c>
      <c r="JD103" s="70"/>
      <c r="JE103" s="70"/>
      <c r="JF103" s="70"/>
      <c r="JG103" s="90"/>
      <c r="JH103" s="90"/>
      <c r="JI103" s="90"/>
      <c r="JJ103" s="90"/>
      <c r="JK103" s="61"/>
      <c r="JL103" s="283"/>
      <c r="JM103" s="198">
        <v>103</v>
      </c>
      <c r="JN103" s="244">
        <v>42389</v>
      </c>
      <c r="JO103" s="69">
        <v>42858</v>
      </c>
      <c r="JP103" s="201">
        <v>0</v>
      </c>
      <c r="JQ103" s="69">
        <v>42858</v>
      </c>
      <c r="JR103" s="245">
        <v>15</v>
      </c>
      <c r="JS103" s="243">
        <v>0</v>
      </c>
      <c r="JT103" s="69">
        <v>42858</v>
      </c>
      <c r="JU103" s="245">
        <v>15</v>
      </c>
      <c r="JV103" s="243">
        <v>0</v>
      </c>
      <c r="JW103" s="246">
        <v>42858</v>
      </c>
      <c r="JX103" s="245">
        <v>15</v>
      </c>
      <c r="JY103" s="245">
        <v>15.42</v>
      </c>
      <c r="JZ103" s="245">
        <v>469</v>
      </c>
      <c r="KA103" s="247"/>
      <c r="KB103" s="245"/>
      <c r="KC103" s="248"/>
      <c r="KD103" s="212">
        <v>0</v>
      </c>
      <c r="KE103" s="263">
        <v>1</v>
      </c>
      <c r="KF103" s="263" t="s">
        <v>390</v>
      </c>
      <c r="KG103" s="250">
        <v>139.72999999999999</v>
      </c>
      <c r="KH103" s="250">
        <v>72.349999999999994</v>
      </c>
      <c r="KI103" s="250">
        <v>48.32</v>
      </c>
      <c r="KJ103" s="251">
        <v>-16.850000000000001</v>
      </c>
      <c r="KK103" s="250">
        <v>-13.94</v>
      </c>
      <c r="KL103" s="250">
        <v>67.28</v>
      </c>
      <c r="KM103" s="250">
        <v>14.1</v>
      </c>
      <c r="KN103" s="250">
        <v>4.0999999999999996</v>
      </c>
      <c r="KO103" s="250"/>
      <c r="KP103" s="250">
        <v>0</v>
      </c>
      <c r="KQ103" s="343"/>
      <c r="KR103" s="344">
        <v>0.30745341614906835</v>
      </c>
      <c r="KS103" s="264">
        <v>46</v>
      </c>
      <c r="KT103" s="265">
        <v>28.2</v>
      </c>
      <c r="KU103" s="264">
        <v>-12.34</v>
      </c>
      <c r="KV103" s="265">
        <v>-14.1</v>
      </c>
      <c r="KW103" s="265">
        <v>-11.1</v>
      </c>
      <c r="KX103" s="265">
        <v>321</v>
      </c>
      <c r="KY103" s="265">
        <v>-12</v>
      </c>
      <c r="KZ103" s="265">
        <v>-10</v>
      </c>
      <c r="LA103" s="265">
        <v>301</v>
      </c>
      <c r="LB103" s="265">
        <v>-13</v>
      </c>
      <c r="LC103" s="265">
        <v>-10.5</v>
      </c>
      <c r="LD103" s="265">
        <v>301</v>
      </c>
      <c r="LE103" s="118">
        <v>42389</v>
      </c>
      <c r="LF103" s="695">
        <v>0</v>
      </c>
      <c r="LG103" s="695"/>
      <c r="LH103" s="455">
        <v>46</v>
      </c>
      <c r="LI103" s="455">
        <v>32.01</v>
      </c>
      <c r="LJ103" s="455">
        <v>-17.46</v>
      </c>
      <c r="LK103" s="455">
        <v>-20.100000000000001</v>
      </c>
      <c r="LL103" s="455">
        <v>-16.600000000000001</v>
      </c>
      <c r="LM103" s="455">
        <v>341</v>
      </c>
      <c r="LN103" s="455">
        <v>-17.100000000000001</v>
      </c>
      <c r="LO103" s="455">
        <v>-15.8</v>
      </c>
      <c r="LP103" s="455">
        <v>361</v>
      </c>
      <c r="LQ103" s="455">
        <v>-18.5</v>
      </c>
      <c r="LR103" s="455">
        <v>-16.2</v>
      </c>
      <c r="LS103" s="455">
        <v>341</v>
      </c>
      <c r="LT103" s="500">
        <v>29.5</v>
      </c>
      <c r="LU103" s="693">
        <v>-12.42</v>
      </c>
      <c r="LV103" s="500"/>
      <c r="LW103" s="500">
        <v>0</v>
      </c>
      <c r="LX103" s="500">
        <v>0</v>
      </c>
      <c r="LY103" s="500">
        <v>0</v>
      </c>
      <c r="LZ103" s="690"/>
      <c r="MA103" s="455"/>
      <c r="MC103" s="253"/>
      <c r="MD103" s="274"/>
      <c r="ME103" s="581">
        <v>103</v>
      </c>
      <c r="MF103" s="135">
        <v>42389</v>
      </c>
      <c r="MI103" s="584">
        <v>37.652000000000001</v>
      </c>
      <c r="MQ103" s="135"/>
      <c r="MR103" s="585"/>
      <c r="MS103" s="585"/>
      <c r="MT103" s="133">
        <v>0</v>
      </c>
      <c r="MU103" s="585"/>
      <c r="MV103" s="585"/>
      <c r="MW103" s="585"/>
      <c r="MX103" s="585"/>
      <c r="MY103" s="585"/>
      <c r="MZ103" s="238">
        <v>1948</v>
      </c>
      <c r="NA103" s="585"/>
      <c r="NB103" s="238">
        <v>9</v>
      </c>
      <c r="ND103" s="876">
        <v>103</v>
      </c>
      <c r="NE103" s="877" t="s">
        <v>64</v>
      </c>
      <c r="NF103" s="877" t="s">
        <v>64</v>
      </c>
      <c r="NG103" s="877" t="s">
        <v>64</v>
      </c>
      <c r="NH103" s="877" t="s">
        <v>64</v>
      </c>
      <c r="NI103" s="877" t="s">
        <v>64</v>
      </c>
      <c r="NJ103" s="877" t="s">
        <v>64</v>
      </c>
      <c r="NK103" s="877" t="s">
        <v>64</v>
      </c>
      <c r="NL103" s="877" t="s">
        <v>64</v>
      </c>
      <c r="NM103" s="877" t="s">
        <v>64</v>
      </c>
      <c r="NN103" s="877" t="s">
        <v>64</v>
      </c>
      <c r="NO103" s="877" t="s">
        <v>64</v>
      </c>
      <c r="NP103" s="877" t="s">
        <v>64</v>
      </c>
      <c r="NQ103" s="877" t="s">
        <v>64</v>
      </c>
      <c r="NR103" s="877" t="s">
        <v>64</v>
      </c>
      <c r="NS103" s="877" t="s">
        <v>64</v>
      </c>
      <c r="NT103" s="877" t="s">
        <v>64</v>
      </c>
      <c r="NU103" s="877" t="s">
        <v>64</v>
      </c>
      <c r="NV103" s="877" t="s">
        <v>64</v>
      </c>
      <c r="NW103" s="877" t="s">
        <v>64</v>
      </c>
      <c r="NX103" s="877" t="s">
        <v>64</v>
      </c>
      <c r="NY103" s="877" t="s">
        <v>64</v>
      </c>
      <c r="NZ103" s="877" t="s">
        <v>64</v>
      </c>
      <c r="OA103" s="877" t="s">
        <v>64</v>
      </c>
      <c r="OB103" s="877" t="s">
        <v>64</v>
      </c>
      <c r="OC103" s="877" t="s">
        <v>64</v>
      </c>
      <c r="OD103" s="877" t="s">
        <v>64</v>
      </c>
      <c r="OE103" s="877" t="s">
        <v>64</v>
      </c>
      <c r="OF103" s="877" t="s">
        <v>64</v>
      </c>
      <c r="OG103" s="877" t="s">
        <v>64</v>
      </c>
      <c r="OH103" s="877" t="s">
        <v>64</v>
      </c>
      <c r="OI103" s="877" t="s">
        <v>64</v>
      </c>
      <c r="OJ103" s="877" t="s">
        <v>64</v>
      </c>
      <c r="OK103" s="877" t="s">
        <v>64</v>
      </c>
      <c r="OL103" s="877" t="s">
        <v>64</v>
      </c>
    </row>
    <row r="104" spans="1:402" s="221" customFormat="1" x14ac:dyDescent="0.25">
      <c r="A104" s="274">
        <v>103</v>
      </c>
      <c r="B104" s="221">
        <v>0</v>
      </c>
      <c r="C104" s="221">
        <v>0</v>
      </c>
      <c r="D104" s="206">
        <v>2</v>
      </c>
      <c r="E104" s="267">
        <v>104</v>
      </c>
      <c r="F104" s="880">
        <v>104</v>
      </c>
      <c r="G104" s="883"/>
      <c r="H104" s="232" t="s">
        <v>972</v>
      </c>
      <c r="I104" s="167" t="s">
        <v>973</v>
      </c>
      <c r="J104" s="266">
        <v>11988</v>
      </c>
      <c r="K104" s="256">
        <v>83</v>
      </c>
      <c r="L104" s="342">
        <v>62</v>
      </c>
      <c r="M104" s="342">
        <v>150</v>
      </c>
      <c r="N104" s="342">
        <v>27.555555555555557</v>
      </c>
      <c r="O104" s="210">
        <v>1.5696360133983398</v>
      </c>
      <c r="P104" s="208">
        <v>1</v>
      </c>
      <c r="Q104" s="95">
        <v>190</v>
      </c>
      <c r="R104" s="95">
        <v>80</v>
      </c>
      <c r="S104" s="61">
        <v>0</v>
      </c>
      <c r="T104" s="62">
        <v>4</v>
      </c>
      <c r="U104" s="325">
        <v>1</v>
      </c>
      <c r="V104" s="325">
        <v>2</v>
      </c>
      <c r="W104" s="325">
        <v>1</v>
      </c>
      <c r="X104" s="326">
        <v>0</v>
      </c>
      <c r="Y104" s="325">
        <v>0</v>
      </c>
      <c r="Z104" s="325">
        <v>0</v>
      </c>
      <c r="AA104" s="329">
        <v>0</v>
      </c>
      <c r="AB104" s="328">
        <v>0</v>
      </c>
      <c r="AC104" s="61"/>
      <c r="AD104" s="208"/>
      <c r="AE104" s="61"/>
      <c r="AF104" s="592">
        <v>143</v>
      </c>
      <c r="AG104" s="612" t="s">
        <v>974</v>
      </c>
      <c r="AH104" s="603">
        <v>17</v>
      </c>
      <c r="AI104" s="603">
        <v>0</v>
      </c>
      <c r="AJ104" s="602">
        <v>8.3000000000000007</v>
      </c>
      <c r="AK104" s="603">
        <v>26</v>
      </c>
      <c r="AL104" s="603"/>
      <c r="AM104" s="605">
        <v>8050</v>
      </c>
      <c r="AN104" s="214">
        <v>8.9934273704126095</v>
      </c>
      <c r="AO104" s="212">
        <v>175</v>
      </c>
      <c r="AP104" s="212">
        <v>103</v>
      </c>
      <c r="AQ104" s="212">
        <v>42</v>
      </c>
      <c r="AR104" s="212">
        <v>152</v>
      </c>
      <c r="AS104" s="215">
        <v>2.0099999999999998</v>
      </c>
      <c r="AT104" s="212"/>
      <c r="AU104" s="556">
        <v>42370</v>
      </c>
      <c r="AV104" s="557">
        <v>42376</v>
      </c>
      <c r="AW104" s="561" t="s">
        <v>974</v>
      </c>
      <c r="AX104" s="349" t="s">
        <v>975</v>
      </c>
      <c r="AY104" s="349"/>
      <c r="AZ104" s="612" t="s">
        <v>976</v>
      </c>
      <c r="BA104" s="558"/>
      <c r="BB104" s="287"/>
      <c r="BC104" s="217"/>
      <c r="BD104" s="287"/>
      <c r="BE104" s="218"/>
      <c r="BF104" s="66"/>
      <c r="BG104" s="68"/>
      <c r="BH104" s="219"/>
      <c r="BI104" s="219"/>
      <c r="BJ104" s="219"/>
      <c r="BO104" s="400"/>
      <c r="BT104" s="69">
        <v>42376</v>
      </c>
      <c r="BU104" s="61" t="s">
        <v>977</v>
      </c>
      <c r="BV104" s="61">
        <v>0</v>
      </c>
      <c r="BW104" s="61">
        <v>1</v>
      </c>
      <c r="BX104" s="61">
        <v>42</v>
      </c>
      <c r="BY104" s="61">
        <v>0</v>
      </c>
      <c r="BZ104" s="61"/>
      <c r="CA104" s="61"/>
      <c r="CB104" s="61"/>
      <c r="CC104" s="208">
        <v>0</v>
      </c>
      <c r="CD104" s="220">
        <v>0</v>
      </c>
      <c r="CE104" s="220">
        <v>0</v>
      </c>
      <c r="CF104" s="220">
        <v>0</v>
      </c>
      <c r="CG104" s="220"/>
      <c r="CH104" s="220"/>
      <c r="CI104" s="220"/>
      <c r="CJ104" s="114">
        <v>1</v>
      </c>
      <c r="CK104" s="114">
        <v>0</v>
      </c>
      <c r="CL104" s="114">
        <v>0</v>
      </c>
      <c r="CM104" s="114">
        <v>1</v>
      </c>
      <c r="CN104" s="114">
        <v>0</v>
      </c>
      <c r="CO104" s="114">
        <v>1</v>
      </c>
      <c r="CP104" s="326">
        <v>1</v>
      </c>
      <c r="CQ104" s="326">
        <v>0</v>
      </c>
      <c r="CR104" s="326">
        <v>0</v>
      </c>
      <c r="CS104" s="326">
        <v>1</v>
      </c>
      <c r="CT104" s="326">
        <v>0</v>
      </c>
      <c r="CU104" s="326">
        <v>0</v>
      </c>
      <c r="CV104" s="299"/>
      <c r="CW104" s="299"/>
      <c r="CX104" s="299"/>
      <c r="CY104" s="299"/>
      <c r="DE104" s="61">
        <v>1</v>
      </c>
      <c r="DF104" s="90">
        <v>1</v>
      </c>
      <c r="DG104" s="69">
        <v>42250</v>
      </c>
      <c r="DH104" s="61" t="s">
        <v>978</v>
      </c>
      <c r="DI104" s="61" t="s">
        <v>979</v>
      </c>
      <c r="DJ104" s="90">
        <v>1</v>
      </c>
      <c r="DK104" s="90"/>
      <c r="DL104" s="90"/>
      <c r="DM104" s="61"/>
      <c r="DN104" s="221">
        <v>1</v>
      </c>
      <c r="DO104" s="208">
        <v>0</v>
      </c>
      <c r="DP104" s="208">
        <v>0</v>
      </c>
      <c r="DQ104" s="208">
        <v>0</v>
      </c>
      <c r="DR104" s="208"/>
      <c r="DS104" s="212">
        <v>1</v>
      </c>
      <c r="DT104" s="208">
        <v>2</v>
      </c>
      <c r="DU104" s="208">
        <v>0</v>
      </c>
      <c r="DV104" s="208">
        <v>0</v>
      </c>
      <c r="DW104" s="208">
        <v>1</v>
      </c>
      <c r="DX104" s="208">
        <v>0</v>
      </c>
      <c r="DY104" s="206">
        <v>0</v>
      </c>
      <c r="EB104" s="223">
        <v>1</v>
      </c>
      <c r="EC104" s="223">
        <v>3</v>
      </c>
      <c r="ED104" s="223"/>
      <c r="EE104" s="223"/>
      <c r="EG104" s="61" t="s">
        <v>381</v>
      </c>
      <c r="EH104" s="221" t="s">
        <v>381</v>
      </c>
      <c r="EI104" s="245" t="s">
        <v>381</v>
      </c>
      <c r="EJ104" s="31" t="s">
        <v>381</v>
      </c>
      <c r="EK104" s="31" t="s">
        <v>381</v>
      </c>
      <c r="EL104" s="31" t="s">
        <v>381</v>
      </c>
      <c r="EM104" s="206"/>
      <c r="EN104" s="208" t="s">
        <v>381</v>
      </c>
      <c r="EO104" s="267">
        <v>104</v>
      </c>
      <c r="EP104" s="69">
        <v>42376</v>
      </c>
      <c r="EQ104" s="208" t="s">
        <v>383</v>
      </c>
      <c r="ER104" s="208"/>
      <c r="ES104" s="208"/>
      <c r="ET104" s="208">
        <v>79</v>
      </c>
      <c r="EU104" s="208">
        <v>0</v>
      </c>
      <c r="EV104" s="208"/>
      <c r="EW104" s="208">
        <v>10</v>
      </c>
      <c r="EX104" s="208">
        <v>8</v>
      </c>
      <c r="EY104" s="208">
        <v>50</v>
      </c>
      <c r="EZ104" s="208">
        <v>35</v>
      </c>
      <c r="FA104" s="208">
        <v>19</v>
      </c>
      <c r="FB104" s="208">
        <v>23</v>
      </c>
      <c r="FC104" s="208">
        <v>41</v>
      </c>
      <c r="FD104" s="206">
        <v>20</v>
      </c>
      <c r="FE104" s="206">
        <v>29</v>
      </c>
      <c r="FF104" s="224">
        <v>90</v>
      </c>
      <c r="FG104" s="223">
        <v>220</v>
      </c>
      <c r="FH104" s="339">
        <v>90</v>
      </c>
      <c r="FI104" s="91">
        <v>220</v>
      </c>
      <c r="FJ104" s="227">
        <v>91.15</v>
      </c>
      <c r="FK104" s="227">
        <v>58.070787890917295</v>
      </c>
      <c r="FL104" s="228">
        <v>127.75</v>
      </c>
      <c r="FM104" s="228">
        <v>57.8</v>
      </c>
      <c r="FN104" s="228">
        <v>81.388295700106241</v>
      </c>
      <c r="FO104" s="228">
        <v>36.823823807954135</v>
      </c>
      <c r="FP104" s="228">
        <v>54.755381604696673</v>
      </c>
      <c r="FQ104" s="228"/>
      <c r="FR104" s="193">
        <v>0</v>
      </c>
      <c r="FS104" s="230">
        <v>144</v>
      </c>
      <c r="FT104" s="341">
        <v>111</v>
      </c>
      <c r="FU104" s="230">
        <v>180</v>
      </c>
      <c r="FV104" s="229">
        <v>3.9</v>
      </c>
      <c r="FW104" s="229">
        <v>4.9000000000000004</v>
      </c>
      <c r="FX104" s="229">
        <v>36.923076923076927</v>
      </c>
      <c r="FY104" s="229">
        <v>1.2972972972972974</v>
      </c>
      <c r="FZ104" s="342">
        <v>43.3</v>
      </c>
      <c r="GA104" s="129">
        <v>24.6</v>
      </c>
      <c r="GB104" s="210">
        <v>10</v>
      </c>
      <c r="GC104" s="210">
        <v>4.9000000000000004</v>
      </c>
      <c r="GD104" s="210">
        <v>158.1</v>
      </c>
      <c r="GE104" s="210">
        <v>102.4</v>
      </c>
      <c r="GF104" s="210">
        <v>37.9</v>
      </c>
      <c r="GG104" s="221">
        <v>0</v>
      </c>
      <c r="GH104" s="221">
        <v>1</v>
      </c>
      <c r="GI104" s="221">
        <v>1</v>
      </c>
      <c r="GJ104" s="221">
        <v>0</v>
      </c>
      <c r="GK104" s="231">
        <v>33</v>
      </c>
      <c r="GL104" s="133">
        <v>0</v>
      </c>
      <c r="GM104" s="221">
        <v>0</v>
      </c>
      <c r="GN104" s="221">
        <v>0</v>
      </c>
      <c r="GO104" s="221">
        <v>0</v>
      </c>
      <c r="GP104" s="61"/>
      <c r="GQ104" s="106"/>
      <c r="GR104" s="111">
        <v>0.57232704402515733</v>
      </c>
      <c r="GS104" s="61">
        <v>0</v>
      </c>
      <c r="GT104" s="111"/>
      <c r="GU104" s="62"/>
      <c r="GV104" s="106"/>
      <c r="GW104" s="61"/>
      <c r="GX104" s="106">
        <v>21</v>
      </c>
      <c r="GY104" s="61">
        <v>0</v>
      </c>
      <c r="GZ104" s="745">
        <v>48</v>
      </c>
      <c r="HA104" s="221">
        <v>20</v>
      </c>
      <c r="HC104" s="144">
        <v>1</v>
      </c>
      <c r="HD104" s="236">
        <v>132.460465</v>
      </c>
      <c r="HE104" s="236">
        <v>139.08348899999999</v>
      </c>
      <c r="HF104" s="144">
        <v>80.842399</v>
      </c>
      <c r="HG104" s="236">
        <v>144.645858</v>
      </c>
      <c r="HH104" s="125">
        <v>84.075530999999998</v>
      </c>
      <c r="HI104" s="236">
        <v>61.023597000000002</v>
      </c>
      <c r="HJ104" s="144">
        <v>35.470019000000001</v>
      </c>
      <c r="HK104" s="236">
        <v>83.622260999999995</v>
      </c>
      <c r="HL104" s="144">
        <v>48.605511999999997</v>
      </c>
      <c r="HM104" s="236">
        <v>57.811722000000003</v>
      </c>
      <c r="HN104" s="144">
        <v>4.7664689999999998</v>
      </c>
      <c r="HO104" s="144">
        <v>2.7705139999999999</v>
      </c>
      <c r="HP104" s="236">
        <v>133.64277000000001</v>
      </c>
      <c r="HQ104" s="144">
        <v>77.679976999999994</v>
      </c>
      <c r="HR104" s="236">
        <v>47.929957999999999</v>
      </c>
      <c r="HS104" s="144">
        <v>27.85933</v>
      </c>
      <c r="HT104" s="236">
        <v>85.712812</v>
      </c>
      <c r="HU104" s="144">
        <v>49.820647000000001</v>
      </c>
      <c r="HV104" s="236">
        <v>64.135763999999995</v>
      </c>
      <c r="HW104" s="144">
        <v>0</v>
      </c>
      <c r="HX104" s="237">
        <v>0.96154491337041936</v>
      </c>
      <c r="HY104" s="238">
        <v>24.5</v>
      </c>
      <c r="HZ104" s="237">
        <v>5.4</v>
      </c>
      <c r="IA104" s="237">
        <v>17.399999999999999</v>
      </c>
      <c r="IB104" s="237">
        <v>3.9</v>
      </c>
      <c r="IC104" s="237">
        <v>23.8</v>
      </c>
      <c r="ID104" s="237">
        <v>6</v>
      </c>
      <c r="IE104" s="237">
        <v>66.102814814814806</v>
      </c>
      <c r="IF104" s="237">
        <v>42.113467230978557</v>
      </c>
      <c r="IG104" s="208"/>
      <c r="IH104" s="161"/>
      <c r="II104" s="161">
        <v>1153</v>
      </c>
      <c r="IJ104" s="161">
        <v>942</v>
      </c>
      <c r="IK104" s="161">
        <v>1062</v>
      </c>
      <c r="IL104" s="61">
        <v>1096</v>
      </c>
      <c r="IM104" s="161">
        <v>1146</v>
      </c>
      <c r="IN104" s="161">
        <v>1164</v>
      </c>
      <c r="IO104" s="61"/>
      <c r="IP104" s="106">
        <v>1093.8333333333333</v>
      </c>
      <c r="IQ104" s="161">
        <v>1873</v>
      </c>
      <c r="IR104" s="146"/>
      <c r="IS104" s="146"/>
      <c r="IT104" s="146"/>
      <c r="IU104" s="146"/>
      <c r="IV104" s="146"/>
      <c r="IW104" s="146"/>
      <c r="IX104" s="133"/>
      <c r="IY104" s="106"/>
      <c r="IZ104" s="146"/>
      <c r="JA104" s="240"/>
      <c r="JB104" s="241"/>
      <c r="JC104" s="90">
        <v>1</v>
      </c>
      <c r="JD104" s="356"/>
      <c r="JE104" s="280"/>
      <c r="JF104" s="280"/>
      <c r="JG104" s="90" t="s">
        <v>381</v>
      </c>
      <c r="JH104" s="90"/>
      <c r="JI104" s="90"/>
      <c r="JJ104" s="90"/>
      <c r="JK104" s="61"/>
      <c r="JL104" s="283"/>
      <c r="JM104" s="198">
        <v>104</v>
      </c>
      <c r="JN104" s="244">
        <v>42370</v>
      </c>
      <c r="JO104" s="69">
        <v>42886</v>
      </c>
      <c r="JP104" s="201">
        <v>1</v>
      </c>
      <c r="JQ104" s="69">
        <v>42886</v>
      </c>
      <c r="JR104" s="31">
        <v>17</v>
      </c>
      <c r="JS104" s="243">
        <v>0</v>
      </c>
      <c r="JT104" s="69">
        <v>42886</v>
      </c>
      <c r="JU104" s="245">
        <v>16</v>
      </c>
      <c r="JV104" s="243">
        <v>1</v>
      </c>
      <c r="JW104" s="246">
        <v>42886</v>
      </c>
      <c r="JX104" s="245">
        <v>16</v>
      </c>
      <c r="JY104" s="245">
        <v>17</v>
      </c>
      <c r="JZ104" s="245">
        <v>516</v>
      </c>
      <c r="KA104" s="247"/>
      <c r="KB104" s="245"/>
      <c r="KC104" s="248"/>
      <c r="KD104" s="212">
        <v>1</v>
      </c>
      <c r="KE104" s="263">
        <v>1</v>
      </c>
      <c r="KF104" s="263" t="s">
        <v>390</v>
      </c>
      <c r="KG104" s="250">
        <v>133.13999999999999</v>
      </c>
      <c r="KH104" s="250">
        <v>64.11</v>
      </c>
      <c r="KI104" s="250">
        <v>51.68</v>
      </c>
      <c r="KJ104" s="251">
        <v>-15.01</v>
      </c>
      <c r="KK104" s="250">
        <v>-13.12</v>
      </c>
      <c r="KL104" s="250">
        <v>48.72</v>
      </c>
      <c r="KM104" s="250">
        <v>21.9</v>
      </c>
      <c r="KN104" s="250">
        <v>5.0999999999999996</v>
      </c>
      <c r="KO104" s="250"/>
      <c r="KP104" s="250">
        <v>1</v>
      </c>
      <c r="KQ104" s="343"/>
      <c r="KR104" s="344">
        <v>0.57232704402515733</v>
      </c>
      <c r="KS104" s="264">
        <v>23</v>
      </c>
      <c r="KT104" s="265">
        <v>49.88</v>
      </c>
      <c r="KU104" s="264">
        <v>-25.92</v>
      </c>
      <c r="KV104" s="265">
        <v>-28.8</v>
      </c>
      <c r="KW104" s="265">
        <v>-28</v>
      </c>
      <c r="KX104" s="265">
        <v>341</v>
      </c>
      <c r="KY104" s="265">
        <v>-23.4</v>
      </c>
      <c r="KZ104" s="265">
        <v>-22.8</v>
      </c>
      <c r="LA104" s="265">
        <v>341</v>
      </c>
      <c r="LB104" s="265">
        <v>-26.1</v>
      </c>
      <c r="LC104" s="265">
        <v>-25.4</v>
      </c>
      <c r="LD104" s="265">
        <v>341</v>
      </c>
      <c r="LE104" s="118">
        <v>42376</v>
      </c>
      <c r="LF104" s="695">
        <v>0</v>
      </c>
      <c r="LG104" s="695">
        <v>1</v>
      </c>
      <c r="LH104" s="455">
        <v>23</v>
      </c>
      <c r="LI104" s="455">
        <v>34.19</v>
      </c>
      <c r="LJ104" s="455">
        <v>-14.02</v>
      </c>
      <c r="LK104" s="455">
        <v>-12.1</v>
      </c>
      <c r="LL104" s="455">
        <v>-12.1</v>
      </c>
      <c r="LM104" s="455">
        <v>381</v>
      </c>
      <c r="LN104" s="455">
        <v>-11.3</v>
      </c>
      <c r="LO104" s="455">
        <v>-11.3</v>
      </c>
      <c r="LP104" s="455">
        <v>381</v>
      </c>
      <c r="LQ104" s="455">
        <v>-11.7</v>
      </c>
      <c r="LR104" s="455">
        <v>-11.7</v>
      </c>
      <c r="LS104" s="455">
        <v>381</v>
      </c>
      <c r="LT104" s="500"/>
      <c r="LU104" s="500"/>
      <c r="LV104" s="500"/>
      <c r="LW104" s="500"/>
      <c r="LX104" s="500">
        <v>-19.7</v>
      </c>
      <c r="LY104" s="500">
        <v>1</v>
      </c>
      <c r="LZ104" s="690">
        <v>64.135763999999995</v>
      </c>
      <c r="MA104" s="454"/>
      <c r="MC104" s="253"/>
      <c r="MD104" s="274"/>
      <c r="ME104" s="581">
        <v>104</v>
      </c>
      <c r="MF104" s="135">
        <v>42376</v>
      </c>
      <c r="MI104" s="586"/>
      <c r="MQ104" s="135">
        <v>42380</v>
      </c>
      <c r="MR104" s="238">
        <v>6</v>
      </c>
      <c r="MS104" s="585"/>
      <c r="MT104" s="133">
        <v>1</v>
      </c>
      <c r="MU104" s="133">
        <v>1</v>
      </c>
      <c r="MV104" s="133">
        <v>0</v>
      </c>
      <c r="MW104" s="133">
        <v>0</v>
      </c>
      <c r="MX104" s="133">
        <v>0</v>
      </c>
      <c r="MY104" s="238">
        <v>1</v>
      </c>
      <c r="MZ104" s="238">
        <v>8050</v>
      </c>
      <c r="NA104" s="585"/>
      <c r="NB104" s="238">
        <v>7</v>
      </c>
      <c r="ND104" s="876" t="s">
        <v>64</v>
      </c>
      <c r="NE104" s="877" t="s">
        <v>64</v>
      </c>
      <c r="NF104" s="877" t="s">
        <v>64</v>
      </c>
      <c r="NG104" s="877" t="s">
        <v>64</v>
      </c>
      <c r="NH104" s="877" t="s">
        <v>64</v>
      </c>
      <c r="NI104" s="877" t="s">
        <v>64</v>
      </c>
      <c r="NJ104" s="877" t="s">
        <v>64</v>
      </c>
      <c r="NK104" s="877" t="s">
        <v>64</v>
      </c>
      <c r="NL104" s="877" t="s">
        <v>64</v>
      </c>
      <c r="NM104" s="877" t="s">
        <v>64</v>
      </c>
      <c r="NN104" s="877" t="s">
        <v>64</v>
      </c>
      <c r="NO104" s="877" t="s">
        <v>64</v>
      </c>
      <c r="NP104" s="877" t="s">
        <v>64</v>
      </c>
      <c r="NQ104" s="877" t="s">
        <v>64</v>
      </c>
      <c r="NR104" s="877" t="s">
        <v>64</v>
      </c>
      <c r="NS104" s="877" t="s">
        <v>64</v>
      </c>
      <c r="NT104" s="877" t="s">
        <v>64</v>
      </c>
      <c r="NU104" s="877" t="s">
        <v>64</v>
      </c>
      <c r="NV104" s="877" t="s">
        <v>64</v>
      </c>
      <c r="NW104" s="877" t="s">
        <v>64</v>
      </c>
      <c r="NX104" s="877" t="s">
        <v>64</v>
      </c>
      <c r="NY104" s="877" t="s">
        <v>64</v>
      </c>
      <c r="NZ104" s="877" t="s">
        <v>64</v>
      </c>
      <c r="OA104" s="877" t="s">
        <v>64</v>
      </c>
      <c r="OB104" s="877" t="s">
        <v>64</v>
      </c>
      <c r="OC104" s="877" t="s">
        <v>64</v>
      </c>
      <c r="OD104" s="877" t="s">
        <v>64</v>
      </c>
      <c r="OE104" s="877" t="s">
        <v>64</v>
      </c>
      <c r="OF104" s="877" t="s">
        <v>64</v>
      </c>
      <c r="OG104" s="877" t="s">
        <v>64</v>
      </c>
      <c r="OH104" s="877" t="s">
        <v>64</v>
      </c>
      <c r="OI104" s="877" t="s">
        <v>64</v>
      </c>
      <c r="OJ104" s="877" t="s">
        <v>64</v>
      </c>
      <c r="OK104" s="877" t="s">
        <v>64</v>
      </c>
      <c r="OL104" s="877" t="s">
        <v>64</v>
      </c>
    </row>
    <row r="105" spans="1:402" s="221" customFormat="1" x14ac:dyDescent="0.25">
      <c r="A105" s="221">
        <v>104</v>
      </c>
      <c r="B105" s="221">
        <v>0</v>
      </c>
      <c r="C105" s="221">
        <v>0</v>
      </c>
      <c r="D105" s="206">
        <v>1</v>
      </c>
      <c r="E105" s="274">
        <v>105</v>
      </c>
      <c r="F105" s="880">
        <v>105</v>
      </c>
      <c r="G105" s="883"/>
      <c r="H105" s="232" t="s">
        <v>478</v>
      </c>
      <c r="I105" s="232" t="s">
        <v>980</v>
      </c>
      <c r="J105" s="69">
        <v>16313</v>
      </c>
      <c r="K105" s="256">
        <v>71</v>
      </c>
      <c r="L105" s="342">
        <v>109</v>
      </c>
      <c r="M105" s="342">
        <v>183</v>
      </c>
      <c r="N105" s="342">
        <v>32.548000836095433</v>
      </c>
      <c r="O105" s="210">
        <v>2.3043562718879516</v>
      </c>
      <c r="P105" s="208">
        <v>0</v>
      </c>
      <c r="Q105" s="61">
        <v>130</v>
      </c>
      <c r="R105" s="61">
        <v>60</v>
      </c>
      <c r="S105" s="61">
        <v>0</v>
      </c>
      <c r="T105" s="62">
        <v>3</v>
      </c>
      <c r="U105" s="325">
        <v>1</v>
      </c>
      <c r="V105" s="325">
        <v>2</v>
      </c>
      <c r="W105" s="325">
        <v>1</v>
      </c>
      <c r="X105" s="326">
        <v>1</v>
      </c>
      <c r="Y105" s="325">
        <v>0</v>
      </c>
      <c r="Z105" s="325">
        <v>1</v>
      </c>
      <c r="AA105" s="329">
        <v>0</v>
      </c>
      <c r="AB105" s="328">
        <v>0</v>
      </c>
      <c r="AC105" s="61"/>
      <c r="AD105" s="208"/>
      <c r="AE105" s="61"/>
      <c r="AF105" s="592">
        <v>278</v>
      </c>
      <c r="AG105" s="602">
        <v>1.62</v>
      </c>
      <c r="AH105" s="603">
        <v>42</v>
      </c>
      <c r="AI105" s="603">
        <v>0</v>
      </c>
      <c r="AJ105" s="602">
        <v>11.1</v>
      </c>
      <c r="AK105" s="603">
        <v>36</v>
      </c>
      <c r="AL105" s="603"/>
      <c r="AM105" s="605">
        <v>355</v>
      </c>
      <c r="AN105" s="214">
        <v>5.872117789475416</v>
      </c>
      <c r="AO105" s="212">
        <v>171</v>
      </c>
      <c r="AP105" s="212">
        <v>104</v>
      </c>
      <c r="AQ105" s="212">
        <v>45</v>
      </c>
      <c r="AR105" s="212">
        <v>108</v>
      </c>
      <c r="AS105" s="215">
        <v>3.58</v>
      </c>
      <c r="AT105" s="212">
        <v>62</v>
      </c>
      <c r="AU105" s="556">
        <v>42402</v>
      </c>
      <c r="AV105" s="557">
        <v>42396</v>
      </c>
      <c r="AW105" s="211">
        <v>1.62</v>
      </c>
      <c r="AX105" s="211">
        <v>58</v>
      </c>
      <c r="AY105" s="211">
        <v>8.6999999999999993</v>
      </c>
      <c r="AZ105" s="602">
        <v>142</v>
      </c>
      <c r="BA105" s="558"/>
      <c r="BB105" s="287"/>
      <c r="BC105" s="217"/>
      <c r="BD105" s="287"/>
      <c r="BE105" s="218"/>
      <c r="BF105" s="66"/>
      <c r="BG105" s="68"/>
      <c r="BH105" s="219"/>
      <c r="BI105" s="219"/>
      <c r="BJ105" s="219"/>
      <c r="BO105" s="400"/>
      <c r="BT105" s="69">
        <v>42396</v>
      </c>
      <c r="BU105" s="61" t="s">
        <v>981</v>
      </c>
      <c r="BV105" s="61">
        <v>0</v>
      </c>
      <c r="BW105" s="61">
        <v>0</v>
      </c>
      <c r="BX105" s="61"/>
      <c r="BY105" s="61">
        <v>1</v>
      </c>
      <c r="BZ105" s="61"/>
      <c r="CA105" s="61">
        <v>1</v>
      </c>
      <c r="CB105" s="61" t="s">
        <v>982</v>
      </c>
      <c r="CC105" s="208">
        <v>0</v>
      </c>
      <c r="CD105" s="220">
        <v>0</v>
      </c>
      <c r="CE105" s="220">
        <v>0</v>
      </c>
      <c r="CF105" s="220">
        <v>1</v>
      </c>
      <c r="CG105" s="220">
        <v>0</v>
      </c>
      <c r="CH105" s="220">
        <v>0</v>
      </c>
      <c r="CI105" s="220">
        <v>1</v>
      </c>
      <c r="CJ105" s="114">
        <v>1</v>
      </c>
      <c r="CK105" s="114">
        <v>0</v>
      </c>
      <c r="CL105" s="114">
        <v>0</v>
      </c>
      <c r="CM105" s="114">
        <v>0</v>
      </c>
      <c r="CN105" s="114">
        <v>1</v>
      </c>
      <c r="CO105" s="114">
        <v>0</v>
      </c>
      <c r="CP105" s="326">
        <v>1</v>
      </c>
      <c r="CQ105" s="326">
        <v>0</v>
      </c>
      <c r="CR105" s="326">
        <v>0</v>
      </c>
      <c r="CS105" s="326">
        <v>0</v>
      </c>
      <c r="CT105" s="326">
        <v>1</v>
      </c>
      <c r="CU105" s="326">
        <v>0</v>
      </c>
      <c r="CV105" s="299"/>
      <c r="CW105" s="299"/>
      <c r="CX105" s="299"/>
      <c r="CY105" s="299"/>
      <c r="CZ105" s="221">
        <v>66</v>
      </c>
      <c r="DA105" s="221">
        <v>105</v>
      </c>
      <c r="DE105" s="61">
        <v>1</v>
      </c>
      <c r="DF105" s="90">
        <v>1</v>
      </c>
      <c r="DG105" s="69">
        <v>42405</v>
      </c>
      <c r="DH105" s="61">
        <v>1</v>
      </c>
      <c r="DI105" s="61" t="s">
        <v>983</v>
      </c>
      <c r="DJ105" s="90">
        <v>1</v>
      </c>
      <c r="DK105" s="90">
        <v>1</v>
      </c>
      <c r="DL105" s="90"/>
      <c r="DM105" s="61" t="s">
        <v>984</v>
      </c>
      <c r="DN105" s="221">
        <v>0</v>
      </c>
      <c r="DO105" s="208">
        <v>1</v>
      </c>
      <c r="DP105" s="208">
        <v>1</v>
      </c>
      <c r="DQ105" s="208">
        <v>0</v>
      </c>
      <c r="DR105" s="208">
        <v>0</v>
      </c>
      <c r="DS105" s="212">
        <v>0</v>
      </c>
      <c r="DT105" s="208">
        <v>0</v>
      </c>
      <c r="DU105" s="208">
        <v>0</v>
      </c>
      <c r="DV105" s="208">
        <v>1</v>
      </c>
      <c r="DW105" s="208">
        <v>1</v>
      </c>
      <c r="DX105" s="208">
        <v>0</v>
      </c>
      <c r="DY105" s="206">
        <v>0</v>
      </c>
      <c r="EB105" s="223">
        <v>1</v>
      </c>
      <c r="EC105" s="223">
        <v>2</v>
      </c>
      <c r="ED105" s="223">
        <v>42</v>
      </c>
      <c r="EE105" s="223"/>
      <c r="EG105" s="61">
        <v>2006</v>
      </c>
      <c r="EH105" s="221">
        <v>3.14</v>
      </c>
      <c r="EI105" s="245">
        <v>81</v>
      </c>
      <c r="EJ105" s="31">
        <v>74</v>
      </c>
      <c r="EK105" s="31">
        <v>77</v>
      </c>
      <c r="EL105" s="31">
        <v>89</v>
      </c>
      <c r="EM105" s="206"/>
      <c r="EN105" s="208" t="s">
        <v>985</v>
      </c>
      <c r="EO105" s="222">
        <v>105</v>
      </c>
      <c r="EP105" s="69">
        <v>42396</v>
      </c>
      <c r="EQ105" s="208" t="s">
        <v>415</v>
      </c>
      <c r="ER105" s="208"/>
      <c r="ES105" s="208"/>
      <c r="ET105" s="208">
        <v>70</v>
      </c>
      <c r="EU105" s="208">
        <v>1</v>
      </c>
      <c r="EV105" s="208"/>
      <c r="EW105" s="208">
        <v>11</v>
      </c>
      <c r="EX105" s="208">
        <v>8</v>
      </c>
      <c r="EY105" s="208">
        <v>56</v>
      </c>
      <c r="EZ105" s="208">
        <v>35</v>
      </c>
      <c r="FA105" s="208">
        <v>17</v>
      </c>
      <c r="FB105" s="208">
        <v>17</v>
      </c>
      <c r="FC105" s="208">
        <v>46</v>
      </c>
      <c r="FD105" s="206">
        <v>22</v>
      </c>
      <c r="FE105" s="206">
        <v>32</v>
      </c>
      <c r="FF105" s="224">
        <v>120</v>
      </c>
      <c r="FG105" s="223">
        <v>320</v>
      </c>
      <c r="FH105" s="339">
        <v>90</v>
      </c>
      <c r="FI105" s="91">
        <v>320</v>
      </c>
      <c r="FJ105" s="227">
        <v>47.5</v>
      </c>
      <c r="FK105" s="227">
        <v>20.613131996765155</v>
      </c>
      <c r="FL105" s="228">
        <v>137.30000000000001</v>
      </c>
      <c r="FM105" s="228">
        <v>57.65</v>
      </c>
      <c r="FN105" s="228">
        <v>59.58280048749171</v>
      </c>
      <c r="FO105" s="228">
        <v>25.017832833968658</v>
      </c>
      <c r="FP105" s="228">
        <v>58.01165331391114</v>
      </c>
      <c r="FQ105" s="228"/>
      <c r="FR105" s="193">
        <v>0</v>
      </c>
      <c r="FS105" s="230">
        <v>67.3</v>
      </c>
      <c r="FT105" s="341">
        <v>86.4</v>
      </c>
      <c r="FU105" s="230">
        <v>185</v>
      </c>
      <c r="FV105" s="229">
        <v>4.8</v>
      </c>
      <c r="FW105" s="229">
        <v>7.8</v>
      </c>
      <c r="FX105" s="229">
        <v>14.020833333333334</v>
      </c>
      <c r="FY105" s="229">
        <v>0.77893518518518512</v>
      </c>
      <c r="FZ105" s="342">
        <v>58.1</v>
      </c>
      <c r="GA105" s="129">
        <v>17.100000000000001</v>
      </c>
      <c r="GB105" s="210">
        <v>11.6</v>
      </c>
      <c r="GC105" s="210">
        <v>5.7</v>
      </c>
      <c r="GD105" s="210">
        <v>170.1</v>
      </c>
      <c r="GE105" s="210">
        <v>110.8</v>
      </c>
      <c r="GF105" s="210">
        <v>35.9</v>
      </c>
      <c r="GG105" s="221">
        <v>0</v>
      </c>
      <c r="GH105" s="221">
        <v>1</v>
      </c>
      <c r="GI105" s="221">
        <v>1</v>
      </c>
      <c r="GJ105" s="221">
        <v>0</v>
      </c>
      <c r="GK105" s="231"/>
      <c r="GL105" s="133"/>
      <c r="GM105" s="221">
        <v>0</v>
      </c>
      <c r="GN105" s="221">
        <v>0</v>
      </c>
      <c r="GO105" s="221">
        <v>0</v>
      </c>
      <c r="GP105" s="61">
        <v>31.599999999999998</v>
      </c>
      <c r="GQ105" s="106">
        <v>13.713157286269029</v>
      </c>
      <c r="GR105" s="111">
        <v>0.38812785388127846</v>
      </c>
      <c r="GS105" s="61">
        <v>0</v>
      </c>
      <c r="GT105" s="111">
        <v>0.3235294117647059</v>
      </c>
      <c r="GU105" s="62">
        <v>0</v>
      </c>
      <c r="GV105" s="106">
        <v>11.8</v>
      </c>
      <c r="GW105" s="61">
        <v>0</v>
      </c>
      <c r="GX105" s="106">
        <v>22</v>
      </c>
      <c r="GY105" s="61">
        <v>0</v>
      </c>
      <c r="GZ105" s="745"/>
      <c r="HA105" s="221" t="s">
        <v>576</v>
      </c>
      <c r="HC105" s="144">
        <v>1</v>
      </c>
      <c r="HD105" s="273">
        <v>148.52097599999999</v>
      </c>
      <c r="HE105" s="236">
        <v>156</v>
      </c>
      <c r="HF105" s="270">
        <v>67.697865084112934</v>
      </c>
      <c r="HG105" s="273">
        <v>116.52975000000001</v>
      </c>
      <c r="HH105" s="270">
        <v>50.569328806316726</v>
      </c>
      <c r="HI105" s="273">
        <v>44.534636999999996</v>
      </c>
      <c r="HJ105" s="270">
        <v>19.326281071768868</v>
      </c>
      <c r="HK105" s="273">
        <v>71.995113000000003</v>
      </c>
      <c r="HL105" s="270">
        <v>31.243047734547854</v>
      </c>
      <c r="HM105" s="236">
        <v>61.782603000000002</v>
      </c>
      <c r="HN105" s="302">
        <v>4.8956679999999997</v>
      </c>
      <c r="HO105" s="302">
        <v>2.0633400000000002</v>
      </c>
      <c r="HP105" s="273">
        <v>112.57155400000001</v>
      </c>
      <c r="HQ105" s="270">
        <v>48.851627403852142</v>
      </c>
      <c r="HR105" s="273">
        <v>41.617004000000001</v>
      </c>
      <c r="HS105" s="270">
        <v>18.060143089724285</v>
      </c>
      <c r="HT105" s="273">
        <v>70.954549999999998</v>
      </c>
      <c r="HU105" s="270">
        <v>30.791484314127853</v>
      </c>
      <c r="HV105" s="273">
        <v>63.030620999999996</v>
      </c>
      <c r="HW105" s="144">
        <v>0</v>
      </c>
      <c r="HX105" s="237">
        <v>1.338713933566321</v>
      </c>
      <c r="HY105" s="238">
        <v>24.1</v>
      </c>
      <c r="HZ105" s="237">
        <v>5.7</v>
      </c>
      <c r="IA105" s="237">
        <v>22.7</v>
      </c>
      <c r="IB105" s="237">
        <v>5.4</v>
      </c>
      <c r="IC105" s="237" t="s">
        <v>381</v>
      </c>
      <c r="ID105" s="237" t="s">
        <v>381</v>
      </c>
      <c r="IE105" s="237">
        <v>80.364902923976615</v>
      </c>
      <c r="IF105" s="237">
        <v>34.87520740798206</v>
      </c>
      <c r="IG105" s="208"/>
      <c r="IH105" s="161">
        <v>0.36</v>
      </c>
      <c r="II105" s="61">
        <v>1003</v>
      </c>
      <c r="IJ105" s="61">
        <v>944</v>
      </c>
      <c r="IK105" s="61"/>
      <c r="IL105" s="61">
        <v>915</v>
      </c>
      <c r="IM105" s="61">
        <v>1046</v>
      </c>
      <c r="IN105" s="61">
        <v>1001</v>
      </c>
      <c r="IO105" s="61"/>
      <c r="IP105" s="106">
        <v>981.8</v>
      </c>
      <c r="IQ105" s="61">
        <v>1505</v>
      </c>
      <c r="IR105" s="61">
        <v>394</v>
      </c>
      <c r="IS105" s="61">
        <v>275</v>
      </c>
      <c r="IT105" s="61">
        <v>319</v>
      </c>
      <c r="IU105" s="61">
        <v>385</v>
      </c>
      <c r="IV105" s="61">
        <v>395</v>
      </c>
      <c r="IW105" s="61">
        <v>405</v>
      </c>
      <c r="IX105" s="61"/>
      <c r="IY105" s="106">
        <v>362.16666666666669</v>
      </c>
      <c r="IZ105" s="61">
        <v>201</v>
      </c>
      <c r="JA105" s="240">
        <v>25.872488878646077</v>
      </c>
      <c r="JB105" s="241">
        <v>0</v>
      </c>
      <c r="JC105" s="90">
        <v>1</v>
      </c>
      <c r="JD105" s="70">
        <v>2</v>
      </c>
      <c r="JE105" s="70">
        <v>0</v>
      </c>
      <c r="JF105" s="70"/>
      <c r="JG105" s="90">
        <v>1</v>
      </c>
      <c r="JH105" s="90">
        <v>2</v>
      </c>
      <c r="JI105" s="90">
        <v>1</v>
      </c>
      <c r="JJ105" s="90"/>
      <c r="JK105" s="61" t="s">
        <v>984</v>
      </c>
      <c r="JL105" s="283"/>
      <c r="JM105" s="243">
        <v>105</v>
      </c>
      <c r="JN105" s="244">
        <v>42402</v>
      </c>
      <c r="JO105" s="69">
        <v>43353</v>
      </c>
      <c r="JP105" s="201">
        <v>0</v>
      </c>
      <c r="JQ105" s="69">
        <v>43353</v>
      </c>
      <c r="JR105" s="245">
        <v>31</v>
      </c>
      <c r="JS105" s="243">
        <v>0</v>
      </c>
      <c r="JT105" s="69">
        <v>43353</v>
      </c>
      <c r="JU105" s="245">
        <v>31</v>
      </c>
      <c r="JV105" s="243">
        <v>0</v>
      </c>
      <c r="JW105" s="246">
        <v>43353</v>
      </c>
      <c r="JX105" s="245">
        <v>31</v>
      </c>
      <c r="JY105" s="245">
        <v>31</v>
      </c>
      <c r="JZ105" s="245">
        <v>951</v>
      </c>
      <c r="KA105" s="247"/>
      <c r="KB105" s="245"/>
      <c r="KC105" s="248"/>
      <c r="KD105" s="212">
        <v>0</v>
      </c>
      <c r="KE105" s="263">
        <v>1</v>
      </c>
      <c r="KF105" s="263" t="s">
        <v>390</v>
      </c>
      <c r="KG105" s="250">
        <v>156.53</v>
      </c>
      <c r="KH105" s="250">
        <v>73.760000000000005</v>
      </c>
      <c r="KI105" s="250">
        <v>52.3</v>
      </c>
      <c r="KJ105" s="251">
        <v>-18.649999999999999</v>
      </c>
      <c r="KK105" s="250">
        <v>-16.78</v>
      </c>
      <c r="KL105" s="250">
        <v>37.11</v>
      </c>
      <c r="KM105" s="250">
        <v>20.100000000000001</v>
      </c>
      <c r="KN105" s="250">
        <v>6.1</v>
      </c>
      <c r="KO105" s="250"/>
      <c r="KP105" s="250">
        <v>0</v>
      </c>
      <c r="KQ105" s="343"/>
      <c r="KR105" s="344">
        <v>0.38812785388127846</v>
      </c>
      <c r="KS105" s="264"/>
      <c r="KT105" s="265"/>
      <c r="KU105" s="264"/>
      <c r="KV105" s="265"/>
      <c r="KW105" s="265"/>
      <c r="KX105" s="265"/>
      <c r="KY105" s="265"/>
      <c r="KZ105" s="265"/>
      <c r="LA105" s="265"/>
      <c r="LB105" s="265"/>
      <c r="LC105" s="265"/>
      <c r="LD105" s="265"/>
      <c r="LE105" s="118">
        <v>42396</v>
      </c>
      <c r="LF105" s="695">
        <v>1</v>
      </c>
      <c r="LG105" s="695"/>
      <c r="LH105" s="455"/>
      <c r="LI105" s="455"/>
      <c r="LJ105" s="455"/>
      <c r="LK105" s="455"/>
      <c r="LL105" s="455"/>
      <c r="LM105" s="455"/>
      <c r="LN105" s="455"/>
      <c r="LO105" s="455"/>
      <c r="LP105" s="455"/>
      <c r="LQ105" s="455"/>
      <c r="LR105" s="455"/>
      <c r="LS105" s="455"/>
      <c r="LT105" s="500">
        <v>39.090000000000003</v>
      </c>
      <c r="LU105" s="693">
        <v>-21.9</v>
      </c>
      <c r="LV105" s="500"/>
      <c r="LW105" s="500"/>
      <c r="LX105" s="500">
        <v>-20.8</v>
      </c>
      <c r="LY105" s="500">
        <v>1</v>
      </c>
      <c r="LZ105" s="690">
        <v>63.030620999999996</v>
      </c>
      <c r="MA105" s="455"/>
      <c r="MC105" s="253"/>
      <c r="MD105" s="274"/>
      <c r="ME105" s="581">
        <v>105</v>
      </c>
      <c r="MF105" s="135">
        <v>42396</v>
      </c>
      <c r="MI105" s="586"/>
      <c r="MQ105" s="135">
        <v>42396</v>
      </c>
      <c r="MR105" s="238">
        <v>8.5</v>
      </c>
      <c r="MS105" s="238">
        <v>32</v>
      </c>
      <c r="MT105" s="133">
        <v>1</v>
      </c>
      <c r="MU105" s="133">
        <v>1</v>
      </c>
      <c r="MV105" s="133">
        <v>0</v>
      </c>
      <c r="MW105" s="133">
        <v>0</v>
      </c>
      <c r="MX105" s="133">
        <v>0</v>
      </c>
      <c r="MY105" s="238">
        <v>1</v>
      </c>
      <c r="MZ105" s="238">
        <v>355</v>
      </c>
      <c r="NA105" s="585"/>
      <c r="NB105" s="238">
        <v>5</v>
      </c>
      <c r="ND105" s="876" t="s">
        <v>64</v>
      </c>
      <c r="NE105" s="877" t="s">
        <v>64</v>
      </c>
      <c r="NF105" s="877" t="s">
        <v>64</v>
      </c>
      <c r="NG105" s="877" t="s">
        <v>64</v>
      </c>
      <c r="NH105" s="877" t="s">
        <v>64</v>
      </c>
      <c r="NI105" s="877" t="s">
        <v>64</v>
      </c>
      <c r="NJ105" s="877" t="s">
        <v>64</v>
      </c>
      <c r="NK105" s="877" t="s">
        <v>64</v>
      </c>
      <c r="NL105" s="877" t="s">
        <v>64</v>
      </c>
      <c r="NM105" s="877" t="s">
        <v>64</v>
      </c>
      <c r="NN105" s="877" t="s">
        <v>64</v>
      </c>
      <c r="NO105" s="877" t="s">
        <v>64</v>
      </c>
      <c r="NP105" s="877" t="s">
        <v>64</v>
      </c>
      <c r="NQ105" s="877" t="s">
        <v>64</v>
      </c>
      <c r="NR105" s="877" t="s">
        <v>64</v>
      </c>
      <c r="NS105" s="877" t="s">
        <v>64</v>
      </c>
      <c r="NT105" s="877" t="s">
        <v>64</v>
      </c>
      <c r="NU105" s="877" t="s">
        <v>64</v>
      </c>
      <c r="NV105" s="877" t="s">
        <v>64</v>
      </c>
      <c r="NW105" s="877" t="s">
        <v>64</v>
      </c>
      <c r="NX105" s="877" t="s">
        <v>64</v>
      </c>
      <c r="NY105" s="877" t="s">
        <v>64</v>
      </c>
      <c r="NZ105" s="877" t="s">
        <v>64</v>
      </c>
      <c r="OA105" s="877" t="s">
        <v>64</v>
      </c>
      <c r="OB105" s="877" t="s">
        <v>64</v>
      </c>
      <c r="OC105" s="877" t="s">
        <v>64</v>
      </c>
      <c r="OD105" s="877" t="s">
        <v>64</v>
      </c>
      <c r="OE105" s="877" t="s">
        <v>64</v>
      </c>
      <c r="OF105" s="877" t="s">
        <v>64</v>
      </c>
      <c r="OG105" s="877" t="s">
        <v>64</v>
      </c>
      <c r="OH105" s="877" t="s">
        <v>64</v>
      </c>
      <c r="OI105" s="877" t="s">
        <v>64</v>
      </c>
      <c r="OJ105" s="877" t="s">
        <v>64</v>
      </c>
      <c r="OK105" s="877" t="s">
        <v>64</v>
      </c>
      <c r="OL105" s="877" t="s">
        <v>64</v>
      </c>
    </row>
    <row r="106" spans="1:402" s="221" customFormat="1" x14ac:dyDescent="0.25">
      <c r="A106" s="221">
        <v>105</v>
      </c>
      <c r="B106" s="274">
        <v>0</v>
      </c>
      <c r="C106" s="221">
        <v>0</v>
      </c>
      <c r="D106" s="206">
        <v>2</v>
      </c>
      <c r="E106" s="267">
        <v>106</v>
      </c>
      <c r="F106" s="880">
        <v>106</v>
      </c>
      <c r="G106" s="883"/>
      <c r="H106" s="167" t="s">
        <v>986</v>
      </c>
      <c r="I106" s="167" t="s">
        <v>987</v>
      </c>
      <c r="J106" s="69">
        <v>10046</v>
      </c>
      <c r="K106" s="256">
        <v>88</v>
      </c>
      <c r="L106" s="342">
        <v>58</v>
      </c>
      <c r="M106" s="342">
        <v>158</v>
      </c>
      <c r="N106" s="342">
        <v>23.233456176894723</v>
      </c>
      <c r="O106" s="210">
        <v>1.5843444577384338</v>
      </c>
      <c r="P106" s="208">
        <v>1</v>
      </c>
      <c r="Q106" s="61">
        <v>140</v>
      </c>
      <c r="R106" s="61">
        <v>50</v>
      </c>
      <c r="S106" s="61">
        <v>0</v>
      </c>
      <c r="T106" s="62">
        <v>1</v>
      </c>
      <c r="U106" s="325">
        <v>1</v>
      </c>
      <c r="V106" s="325">
        <v>2</v>
      </c>
      <c r="W106" s="325">
        <v>1</v>
      </c>
      <c r="X106" s="326">
        <v>0</v>
      </c>
      <c r="Y106" s="325">
        <v>1</v>
      </c>
      <c r="Z106" s="325">
        <v>0</v>
      </c>
      <c r="AA106" s="329">
        <v>0</v>
      </c>
      <c r="AB106" s="328">
        <v>1</v>
      </c>
      <c r="AC106" s="61"/>
      <c r="AD106" s="208"/>
      <c r="AE106" s="61"/>
      <c r="AF106" s="592">
        <v>149</v>
      </c>
      <c r="AG106" s="602">
        <v>2.3199999999999998</v>
      </c>
      <c r="AH106" s="603">
        <v>20</v>
      </c>
      <c r="AI106" s="603">
        <v>0</v>
      </c>
      <c r="AJ106" s="602">
        <v>9.6</v>
      </c>
      <c r="AK106" s="603">
        <v>28</v>
      </c>
      <c r="AL106" s="603"/>
      <c r="AM106" s="605"/>
      <c r="AN106" s="214"/>
      <c r="AO106" s="212">
        <v>282</v>
      </c>
      <c r="AP106" s="212">
        <v>188</v>
      </c>
      <c r="AQ106" s="212">
        <v>49</v>
      </c>
      <c r="AR106" s="212">
        <v>225</v>
      </c>
      <c r="AS106" s="215">
        <v>4.0199999999999996</v>
      </c>
      <c r="AT106" s="212">
        <v>164</v>
      </c>
      <c r="AU106" s="556">
        <v>42397</v>
      </c>
      <c r="AV106" s="557">
        <v>42394</v>
      </c>
      <c r="AW106" s="211">
        <v>2.3199999999999998</v>
      </c>
      <c r="AX106" s="211">
        <v>166</v>
      </c>
      <c r="AY106" s="211"/>
      <c r="AZ106" s="602">
        <v>126</v>
      </c>
      <c r="BA106" s="558">
        <v>42501</v>
      </c>
      <c r="BB106" s="65">
        <v>44.08</v>
      </c>
      <c r="BC106" s="217">
        <v>781</v>
      </c>
      <c r="BD106" s="66">
        <v>44.08</v>
      </c>
      <c r="BE106" s="218">
        <v>1007.6236139179313</v>
      </c>
      <c r="BF106" s="66">
        <v>1046</v>
      </c>
      <c r="BG106" s="68">
        <v>1.6442415858437287</v>
      </c>
      <c r="BH106" s="219">
        <v>1.6442415858437287</v>
      </c>
      <c r="BI106" s="219">
        <v>3.0032983367479531</v>
      </c>
      <c r="BJ106" s="219">
        <v>3.0195316845312554</v>
      </c>
      <c r="BK106" s="66">
        <v>2.17</v>
      </c>
      <c r="BL106" s="66">
        <v>3.84</v>
      </c>
      <c r="BM106" s="66">
        <v>40</v>
      </c>
      <c r="BN106" s="66">
        <v>1.77</v>
      </c>
      <c r="BO106" s="571">
        <v>13863</v>
      </c>
      <c r="BP106" s="66">
        <v>212</v>
      </c>
      <c r="BQ106" s="66">
        <v>188</v>
      </c>
      <c r="BR106" s="66">
        <v>62</v>
      </c>
      <c r="BS106" s="66">
        <v>3</v>
      </c>
      <c r="BT106" s="69">
        <v>42395</v>
      </c>
      <c r="BU106" s="61" t="s">
        <v>988</v>
      </c>
      <c r="BV106" s="61">
        <v>1</v>
      </c>
      <c r="BW106" s="61">
        <v>1</v>
      </c>
      <c r="BX106" s="61" t="s">
        <v>989</v>
      </c>
      <c r="BY106" s="61">
        <v>0</v>
      </c>
      <c r="BZ106" s="61"/>
      <c r="CA106" s="61" t="s">
        <v>381</v>
      </c>
      <c r="CB106" s="61"/>
      <c r="CC106" s="208">
        <v>0</v>
      </c>
      <c r="CD106" s="220">
        <v>0</v>
      </c>
      <c r="CE106" s="220">
        <v>0</v>
      </c>
      <c r="CF106" s="220">
        <v>0</v>
      </c>
      <c r="CG106" s="220">
        <v>0</v>
      </c>
      <c r="CH106" s="220">
        <v>0</v>
      </c>
      <c r="CI106" s="220">
        <v>0</v>
      </c>
      <c r="CJ106" s="114">
        <v>1</v>
      </c>
      <c r="CK106" s="114">
        <v>1</v>
      </c>
      <c r="CL106" s="114">
        <v>0</v>
      </c>
      <c r="CM106" s="114">
        <v>1</v>
      </c>
      <c r="CN106" s="114">
        <v>1</v>
      </c>
      <c r="CO106" s="114">
        <v>1</v>
      </c>
      <c r="CP106" s="326">
        <v>0</v>
      </c>
      <c r="CQ106" s="326">
        <v>1</v>
      </c>
      <c r="CR106" s="326">
        <v>0</v>
      </c>
      <c r="CS106" s="326">
        <v>0</v>
      </c>
      <c r="CT106" s="326">
        <v>0</v>
      </c>
      <c r="CU106" s="326">
        <v>0</v>
      </c>
      <c r="CV106" s="299"/>
      <c r="CW106" s="299"/>
      <c r="CX106" s="299"/>
      <c r="CY106" s="299"/>
      <c r="DE106" s="117">
        <v>1</v>
      </c>
      <c r="DF106" s="90">
        <v>1</v>
      </c>
      <c r="DG106" s="69">
        <v>42564</v>
      </c>
      <c r="DH106" s="61">
        <v>1</v>
      </c>
      <c r="DI106" s="61" t="s">
        <v>990</v>
      </c>
      <c r="DJ106" s="90">
        <v>1</v>
      </c>
      <c r="DK106" s="90"/>
      <c r="DL106" s="90"/>
      <c r="DM106" s="61"/>
      <c r="DN106" s="221">
        <v>1</v>
      </c>
      <c r="DO106" s="208">
        <v>0</v>
      </c>
      <c r="DP106" s="208">
        <v>0</v>
      </c>
      <c r="DQ106" s="208">
        <v>0</v>
      </c>
      <c r="DR106" s="208">
        <v>1</v>
      </c>
      <c r="DS106" s="212">
        <v>1</v>
      </c>
      <c r="DT106" s="208">
        <v>1</v>
      </c>
      <c r="DU106" s="208">
        <v>0</v>
      </c>
      <c r="DV106" s="208">
        <v>1</v>
      </c>
      <c r="DW106" s="208">
        <v>1</v>
      </c>
      <c r="DX106" s="208">
        <v>0</v>
      </c>
      <c r="DY106" s="206">
        <v>0</v>
      </c>
      <c r="EB106" s="223">
        <v>1</v>
      </c>
      <c r="EC106" s="223">
        <v>3</v>
      </c>
      <c r="ED106" s="223">
        <v>20</v>
      </c>
      <c r="EE106" s="223"/>
      <c r="EG106" s="69">
        <v>41033</v>
      </c>
      <c r="EH106" s="221">
        <v>1.88</v>
      </c>
      <c r="EI106" s="245">
        <v>120</v>
      </c>
      <c r="EJ106" s="31">
        <v>75</v>
      </c>
      <c r="EK106" s="31">
        <v>131</v>
      </c>
      <c r="EL106" s="31">
        <v>132</v>
      </c>
      <c r="EM106" s="206">
        <v>66</v>
      </c>
      <c r="EN106" s="208" t="s">
        <v>482</v>
      </c>
      <c r="EO106" s="259">
        <v>106</v>
      </c>
      <c r="EP106" s="69">
        <v>42474</v>
      </c>
      <c r="EQ106" s="208" t="s">
        <v>383</v>
      </c>
      <c r="ER106" s="208">
        <v>240</v>
      </c>
      <c r="ES106" s="208">
        <v>70</v>
      </c>
      <c r="ET106" s="208">
        <v>62</v>
      </c>
      <c r="EU106" s="208">
        <v>0</v>
      </c>
      <c r="EV106" s="208"/>
      <c r="EW106" s="208">
        <v>10</v>
      </c>
      <c r="EX106" s="208">
        <v>8.8000000000000007</v>
      </c>
      <c r="EY106" s="208">
        <v>47</v>
      </c>
      <c r="EZ106" s="208">
        <v>31</v>
      </c>
      <c r="FA106" s="208">
        <v>14</v>
      </c>
      <c r="FB106" s="208">
        <v>17</v>
      </c>
      <c r="FC106" s="208">
        <v>38</v>
      </c>
      <c r="FD106" s="206">
        <v>19</v>
      </c>
      <c r="FE106" s="206">
        <v>29</v>
      </c>
      <c r="FF106" s="224">
        <v>90</v>
      </c>
      <c r="FG106" s="223">
        <v>370</v>
      </c>
      <c r="FH106" s="339">
        <v>90</v>
      </c>
      <c r="FI106" s="91">
        <v>370</v>
      </c>
      <c r="FJ106" s="227">
        <v>61.300000000000004</v>
      </c>
      <c r="FK106" s="227">
        <v>38.691081160155314</v>
      </c>
      <c r="FL106" s="228">
        <v>113.85</v>
      </c>
      <c r="FM106" s="228">
        <v>44.2</v>
      </c>
      <c r="FN106" s="228">
        <v>71.859373410826791</v>
      </c>
      <c r="FO106" s="228">
        <v>27.89797369133548</v>
      </c>
      <c r="FP106" s="228">
        <v>61.176987263943786</v>
      </c>
      <c r="FQ106" s="228"/>
      <c r="FR106" s="193">
        <v>0</v>
      </c>
      <c r="FS106" s="230">
        <v>141.19999999999999</v>
      </c>
      <c r="FT106" s="341">
        <v>68.099999999999994</v>
      </c>
      <c r="FU106" s="230">
        <v>110</v>
      </c>
      <c r="FV106" s="229">
        <v>5</v>
      </c>
      <c r="FW106" s="229">
        <v>4.7</v>
      </c>
      <c r="FX106" s="229">
        <v>28.24</v>
      </c>
      <c r="FY106" s="229">
        <v>2.0734214390602057</v>
      </c>
      <c r="FZ106" s="342">
        <v>58.1</v>
      </c>
      <c r="GA106" s="129">
        <v>18.2</v>
      </c>
      <c r="GB106" s="210">
        <v>3.5</v>
      </c>
      <c r="GC106" s="210">
        <v>2.1</v>
      </c>
      <c r="GD106" s="210">
        <v>94.1</v>
      </c>
      <c r="GE106" s="210">
        <v>68.900000000000006</v>
      </c>
      <c r="GF106" s="210">
        <v>26.9</v>
      </c>
      <c r="GG106" s="221">
        <v>1</v>
      </c>
      <c r="GH106" s="221">
        <v>1</v>
      </c>
      <c r="GI106" s="221">
        <v>1</v>
      </c>
      <c r="GJ106" s="221">
        <v>1</v>
      </c>
      <c r="GK106" s="231">
        <v>72</v>
      </c>
      <c r="GL106" s="133">
        <v>1</v>
      </c>
      <c r="GM106" s="221">
        <v>0</v>
      </c>
      <c r="GN106" s="221">
        <v>0</v>
      </c>
      <c r="GO106" s="221">
        <v>0</v>
      </c>
      <c r="GP106" s="61">
        <v>43</v>
      </c>
      <c r="GQ106" s="106">
        <v>27.140562640891982</v>
      </c>
      <c r="GR106" s="111">
        <v>0.39181286549707606</v>
      </c>
      <c r="GS106" s="61">
        <v>0</v>
      </c>
      <c r="GT106" s="111">
        <v>0.47222222222222221</v>
      </c>
      <c r="GU106" s="62">
        <v>0</v>
      </c>
      <c r="GV106" s="106">
        <v>10.6</v>
      </c>
      <c r="GW106" s="61">
        <v>0</v>
      </c>
      <c r="GX106" s="106">
        <v>22</v>
      </c>
      <c r="GY106" s="61">
        <v>0</v>
      </c>
      <c r="GZ106" s="745">
        <v>87</v>
      </c>
      <c r="HA106" s="221">
        <v>17</v>
      </c>
      <c r="HB106" s="221">
        <v>0.6</v>
      </c>
      <c r="HC106" s="144">
        <v>1</v>
      </c>
      <c r="HD106" s="273">
        <v>113.774123</v>
      </c>
      <c r="HE106" s="236">
        <v>119</v>
      </c>
      <c r="HF106" s="270">
        <v>75.10992916898013</v>
      </c>
      <c r="HG106" s="273">
        <v>117.115492</v>
      </c>
      <c r="HH106" s="270">
        <v>73.920473182439153</v>
      </c>
      <c r="HI106" s="273">
        <v>35.390878999999998</v>
      </c>
      <c r="HJ106" s="270">
        <v>22.337869032923919</v>
      </c>
      <c r="HK106" s="273">
        <v>81.724613000000005</v>
      </c>
      <c r="HL106" s="270">
        <v>51.582604149515241</v>
      </c>
      <c r="HM106" s="236">
        <v>69.781215000000003</v>
      </c>
      <c r="HN106" s="302">
        <v>4.3314050000000002</v>
      </c>
      <c r="HO106" s="302">
        <v>2.6873649999999998</v>
      </c>
      <c r="HP106" s="273">
        <v>92.652169000000001</v>
      </c>
      <c r="HQ106" s="270">
        <v>58.479813873465353</v>
      </c>
      <c r="HR106" s="273">
        <v>25.589737</v>
      </c>
      <c r="HS106" s="270">
        <v>16.151624651452355</v>
      </c>
      <c r="HT106" s="273">
        <v>67.062432000000001</v>
      </c>
      <c r="HU106" s="270">
        <v>42.328189222012995</v>
      </c>
      <c r="HV106" s="273">
        <v>72.380854999999997</v>
      </c>
      <c r="HW106" s="144">
        <v>0</v>
      </c>
      <c r="HX106" s="237">
        <v>1.0160910223559492</v>
      </c>
      <c r="HY106" s="238">
        <v>19</v>
      </c>
      <c r="HZ106" s="237">
        <v>4.9000000000000004</v>
      </c>
      <c r="IA106" s="237">
        <v>19.5</v>
      </c>
      <c r="IB106" s="237">
        <v>5.9</v>
      </c>
      <c r="IC106" s="237">
        <v>18</v>
      </c>
      <c r="ID106" s="237">
        <v>4.5</v>
      </c>
      <c r="IE106" s="237">
        <v>63.312653061224488</v>
      </c>
      <c r="IF106" s="237">
        <v>39.961419217888945</v>
      </c>
      <c r="IG106" s="208"/>
      <c r="IH106" s="61"/>
      <c r="II106" s="61">
        <v>1171</v>
      </c>
      <c r="IJ106" s="61">
        <v>933</v>
      </c>
      <c r="IK106" s="61">
        <v>972</v>
      </c>
      <c r="IL106" s="61">
        <v>1121</v>
      </c>
      <c r="IM106" s="61">
        <v>1172</v>
      </c>
      <c r="IN106" s="61">
        <v>1190</v>
      </c>
      <c r="IO106" s="61"/>
      <c r="IP106" s="106">
        <v>1093.1666666666667</v>
      </c>
      <c r="IQ106" s="61">
        <v>1856</v>
      </c>
      <c r="IR106" s="133"/>
      <c r="IS106" s="133"/>
      <c r="IT106" s="133"/>
      <c r="IU106" s="133"/>
      <c r="IV106" s="133"/>
      <c r="IW106" s="133"/>
      <c r="IX106" s="133"/>
      <c r="IY106" s="106"/>
      <c r="IZ106" s="133"/>
      <c r="JA106" s="240"/>
      <c r="JB106" s="241"/>
      <c r="JC106" s="90">
        <v>1</v>
      </c>
      <c r="JD106" s="357"/>
      <c r="JE106" s="70"/>
      <c r="JF106" s="70"/>
      <c r="JG106" s="90" t="s">
        <v>381</v>
      </c>
      <c r="JH106" s="90"/>
      <c r="JI106" s="90"/>
      <c r="JJ106" s="90"/>
      <c r="JK106" s="61"/>
      <c r="JL106" s="283"/>
      <c r="JM106" s="198">
        <v>106</v>
      </c>
      <c r="JN106" s="244">
        <v>42397</v>
      </c>
      <c r="JO106" s="69">
        <v>42810</v>
      </c>
      <c r="JP106" s="201">
        <v>1</v>
      </c>
      <c r="JQ106" s="69">
        <v>42810</v>
      </c>
      <c r="JR106" s="31">
        <v>13</v>
      </c>
      <c r="JS106" s="243">
        <v>0</v>
      </c>
      <c r="JT106" s="69">
        <v>42810</v>
      </c>
      <c r="JU106" s="245">
        <v>13</v>
      </c>
      <c r="JV106" s="243">
        <v>1</v>
      </c>
      <c r="JW106" s="246">
        <v>42810</v>
      </c>
      <c r="JX106" s="245">
        <v>13</v>
      </c>
      <c r="JY106" s="245">
        <v>13</v>
      </c>
      <c r="JZ106" s="245">
        <v>413</v>
      </c>
      <c r="KA106" s="247"/>
      <c r="KB106" s="245"/>
      <c r="KC106" s="248"/>
      <c r="KD106" s="63">
        <v>0</v>
      </c>
      <c r="KE106" s="263">
        <v>1</v>
      </c>
      <c r="KF106" s="263" t="s">
        <v>390</v>
      </c>
      <c r="KG106" s="250">
        <v>127.44</v>
      </c>
      <c r="KH106" s="250">
        <v>61.28</v>
      </c>
      <c r="KI106" s="250">
        <v>51.9</v>
      </c>
      <c r="KJ106" s="251">
        <v>-17.600000000000001</v>
      </c>
      <c r="KK106" s="250">
        <v>-12.6</v>
      </c>
      <c r="KL106" s="250">
        <v>46.9</v>
      </c>
      <c r="KM106" s="250">
        <v>21.1</v>
      </c>
      <c r="KN106" s="250">
        <v>5.2</v>
      </c>
      <c r="KO106" s="250"/>
      <c r="KP106" s="250">
        <v>0</v>
      </c>
      <c r="KQ106" s="343"/>
      <c r="KR106" s="344">
        <v>0.39181286549707606</v>
      </c>
      <c r="KS106" s="264">
        <v>72</v>
      </c>
      <c r="KT106" s="265">
        <v>53.05</v>
      </c>
      <c r="KU106" s="264">
        <v>-24.78</v>
      </c>
      <c r="KV106" s="265">
        <v>-29.6</v>
      </c>
      <c r="KW106" s="265">
        <v>-27.6</v>
      </c>
      <c r="KX106" s="265">
        <v>554</v>
      </c>
      <c r="KY106" s="265">
        <v>-18.8</v>
      </c>
      <c r="KZ106" s="265">
        <v>-17.5</v>
      </c>
      <c r="LA106" s="265">
        <v>415</v>
      </c>
      <c r="LB106" s="265">
        <v>-23.9</v>
      </c>
      <c r="LC106" s="265">
        <v>-22.6</v>
      </c>
      <c r="LD106" s="265">
        <v>400</v>
      </c>
      <c r="LE106" s="118">
        <v>42474</v>
      </c>
      <c r="LF106" s="695">
        <v>0</v>
      </c>
      <c r="LG106" s="695"/>
      <c r="LH106" s="455">
        <v>72</v>
      </c>
      <c r="LI106" s="455">
        <v>45.37</v>
      </c>
      <c r="LJ106" s="455">
        <v>-18.7</v>
      </c>
      <c r="LK106" s="455">
        <v>-26.2</v>
      </c>
      <c r="LL106" s="455">
        <v>-23.3</v>
      </c>
      <c r="LM106" s="455">
        <v>384</v>
      </c>
      <c r="LN106" s="455">
        <v>-15.8</v>
      </c>
      <c r="LO106" s="455">
        <v>-13.7</v>
      </c>
      <c r="LP106" s="455">
        <v>384</v>
      </c>
      <c r="LQ106" s="455">
        <v>-21</v>
      </c>
      <c r="LR106" s="455">
        <v>-18.5</v>
      </c>
      <c r="LS106" s="455">
        <v>384</v>
      </c>
      <c r="LT106" s="500">
        <v>51.28</v>
      </c>
      <c r="LU106" s="693">
        <v>-24.78</v>
      </c>
      <c r="LV106" s="500">
        <v>-23.4</v>
      </c>
      <c r="LW106" s="500">
        <v>3</v>
      </c>
      <c r="LX106" s="500">
        <v>-22.6</v>
      </c>
      <c r="LY106" s="500">
        <v>1</v>
      </c>
      <c r="LZ106" s="690">
        <v>64</v>
      </c>
      <c r="MA106" s="455">
        <v>64</v>
      </c>
      <c r="MC106" s="253">
        <v>45</v>
      </c>
      <c r="MD106" s="274"/>
      <c r="ME106" s="581">
        <v>106</v>
      </c>
      <c r="MF106" s="135">
        <v>42394</v>
      </c>
      <c r="MI106" s="584">
        <v>172.4871</v>
      </c>
      <c r="MQ106" s="135">
        <v>42474</v>
      </c>
      <c r="MR106" s="238">
        <v>5.7</v>
      </c>
      <c r="MS106" s="238">
        <v>6</v>
      </c>
      <c r="MT106" s="133">
        <v>1</v>
      </c>
      <c r="MU106" s="133">
        <v>0</v>
      </c>
      <c r="MV106" s="133">
        <v>0</v>
      </c>
      <c r="MW106" s="133">
        <v>1</v>
      </c>
      <c r="MX106" s="133">
        <v>1</v>
      </c>
      <c r="MY106" s="238">
        <v>2</v>
      </c>
      <c r="MZ106" s="585"/>
      <c r="NA106" s="133">
        <v>45</v>
      </c>
      <c r="NB106" s="238">
        <v>7</v>
      </c>
      <c r="ND106" s="876" t="s">
        <v>64</v>
      </c>
      <c r="NE106" s="877" t="s">
        <v>64</v>
      </c>
      <c r="NF106" s="877" t="s">
        <v>64</v>
      </c>
      <c r="NG106" s="877" t="s">
        <v>64</v>
      </c>
      <c r="NH106" s="877" t="s">
        <v>64</v>
      </c>
      <c r="NI106" s="877" t="s">
        <v>64</v>
      </c>
      <c r="NJ106" s="877" t="s">
        <v>64</v>
      </c>
      <c r="NK106" s="877" t="s">
        <v>64</v>
      </c>
      <c r="NL106" s="877" t="s">
        <v>64</v>
      </c>
      <c r="NM106" s="877" t="s">
        <v>64</v>
      </c>
      <c r="NN106" s="877" t="s">
        <v>64</v>
      </c>
      <c r="NO106" s="877" t="s">
        <v>64</v>
      </c>
      <c r="NP106" s="877" t="s">
        <v>64</v>
      </c>
      <c r="NQ106" s="877" t="s">
        <v>64</v>
      </c>
      <c r="NR106" s="877" t="s">
        <v>64</v>
      </c>
      <c r="NS106" s="877" t="s">
        <v>64</v>
      </c>
      <c r="NT106" s="877" t="s">
        <v>64</v>
      </c>
      <c r="NU106" s="877" t="s">
        <v>64</v>
      </c>
      <c r="NV106" s="877" t="s">
        <v>64</v>
      </c>
      <c r="NW106" s="877" t="s">
        <v>64</v>
      </c>
      <c r="NX106" s="877" t="s">
        <v>64</v>
      </c>
      <c r="NY106" s="877" t="s">
        <v>64</v>
      </c>
      <c r="NZ106" s="877" t="s">
        <v>64</v>
      </c>
      <c r="OA106" s="877" t="s">
        <v>64</v>
      </c>
      <c r="OB106" s="877" t="s">
        <v>64</v>
      </c>
      <c r="OC106" s="877" t="s">
        <v>64</v>
      </c>
      <c r="OD106" s="877" t="s">
        <v>64</v>
      </c>
      <c r="OE106" s="877" t="s">
        <v>64</v>
      </c>
      <c r="OF106" s="877" t="s">
        <v>64</v>
      </c>
      <c r="OG106" s="877" t="s">
        <v>64</v>
      </c>
      <c r="OH106" s="877" t="s">
        <v>64</v>
      </c>
      <c r="OI106" s="877" t="s">
        <v>64</v>
      </c>
      <c r="OJ106" s="877" t="s">
        <v>64</v>
      </c>
      <c r="OK106" s="877" t="s">
        <v>64</v>
      </c>
      <c r="OL106" s="877" t="s">
        <v>64</v>
      </c>
    </row>
    <row r="107" spans="1:402" s="221" customFormat="1" x14ac:dyDescent="0.25">
      <c r="A107" s="274">
        <v>106</v>
      </c>
      <c r="B107" s="221">
        <v>0</v>
      </c>
      <c r="C107" s="221">
        <v>1</v>
      </c>
      <c r="D107" s="206">
        <v>2</v>
      </c>
      <c r="E107" s="267">
        <v>107</v>
      </c>
      <c r="F107" s="880">
        <v>107</v>
      </c>
      <c r="G107" s="883"/>
      <c r="H107" s="232" t="s">
        <v>991</v>
      </c>
      <c r="I107" s="167" t="s">
        <v>992</v>
      </c>
      <c r="J107" s="266">
        <v>12060</v>
      </c>
      <c r="K107" s="256">
        <v>83</v>
      </c>
      <c r="L107" s="342">
        <v>86</v>
      </c>
      <c r="M107" s="342">
        <v>180</v>
      </c>
      <c r="N107" s="342">
        <v>26.543209876543209</v>
      </c>
      <c r="O107" s="210">
        <v>2.0587363449971998</v>
      </c>
      <c r="P107" s="208">
        <v>0</v>
      </c>
      <c r="Q107" s="61">
        <v>180</v>
      </c>
      <c r="R107" s="61">
        <v>80</v>
      </c>
      <c r="S107" s="61">
        <v>0</v>
      </c>
      <c r="T107" s="62">
        <v>2</v>
      </c>
      <c r="U107" s="325">
        <v>0</v>
      </c>
      <c r="V107" s="325"/>
      <c r="W107" s="325">
        <v>1</v>
      </c>
      <c r="X107" s="326">
        <v>1</v>
      </c>
      <c r="Y107" s="325">
        <v>1</v>
      </c>
      <c r="Z107" s="325">
        <v>0</v>
      </c>
      <c r="AA107" s="329">
        <v>0</v>
      </c>
      <c r="AB107" s="328">
        <v>0</v>
      </c>
      <c r="AC107" s="61"/>
      <c r="AD107" s="133"/>
      <c r="AE107" s="61"/>
      <c r="AF107" s="592">
        <v>170</v>
      </c>
      <c r="AG107" s="602">
        <v>1.1000000000000001</v>
      </c>
      <c r="AH107" s="603">
        <v>64</v>
      </c>
      <c r="AI107" s="603">
        <v>1</v>
      </c>
      <c r="AJ107" s="602">
        <v>12.1</v>
      </c>
      <c r="AK107" s="603">
        <v>40</v>
      </c>
      <c r="AL107" s="603"/>
      <c r="AM107" s="605">
        <v>541</v>
      </c>
      <c r="AN107" s="214">
        <v>6.2934192788464811</v>
      </c>
      <c r="AO107" s="212">
        <v>102</v>
      </c>
      <c r="AP107" s="212">
        <v>57</v>
      </c>
      <c r="AQ107" s="212">
        <v>21</v>
      </c>
      <c r="AR107" s="212">
        <v>122</v>
      </c>
      <c r="AS107" s="215"/>
      <c r="AT107" s="212">
        <v>112</v>
      </c>
      <c r="AU107" s="556">
        <v>42465</v>
      </c>
      <c r="AV107" s="557">
        <v>42396</v>
      </c>
      <c r="AW107" s="211">
        <v>1.1000000000000001</v>
      </c>
      <c r="AX107" s="211">
        <v>55</v>
      </c>
      <c r="AY107" s="211"/>
      <c r="AZ107" s="602">
        <v>142</v>
      </c>
      <c r="BA107" s="558">
        <v>42465</v>
      </c>
      <c r="BB107" s="65">
        <v>32.200000000000003</v>
      </c>
      <c r="BC107" s="217">
        <v>951</v>
      </c>
      <c r="BD107" s="66">
        <v>32.200000000000003</v>
      </c>
      <c r="BE107" s="218">
        <v>45.793893010761124</v>
      </c>
      <c r="BF107" s="66">
        <v>62.26</v>
      </c>
      <c r="BG107" s="68">
        <v>1.507855871695831</v>
      </c>
      <c r="BH107" s="219">
        <v>1.507855871695831</v>
      </c>
      <c r="BI107" s="219">
        <v>1.6608075651530396</v>
      </c>
      <c r="BJ107" s="219">
        <v>1.7942091163464964</v>
      </c>
      <c r="BK107" s="66">
        <v>2.23</v>
      </c>
      <c r="BL107" s="66">
        <v>1.25</v>
      </c>
      <c r="BM107" s="66">
        <v>61</v>
      </c>
      <c r="BN107" s="66">
        <v>0.95</v>
      </c>
      <c r="BO107" s="571">
        <v>749.7</v>
      </c>
      <c r="BP107" s="66">
        <v>34</v>
      </c>
      <c r="BQ107" s="66">
        <v>66</v>
      </c>
      <c r="BR107" s="66">
        <v>30</v>
      </c>
      <c r="BS107" s="66">
        <v>15</v>
      </c>
      <c r="BT107" s="61" t="s">
        <v>947</v>
      </c>
      <c r="BU107" s="61" t="s">
        <v>993</v>
      </c>
      <c r="BV107" s="61">
        <v>0</v>
      </c>
      <c r="BW107" s="61">
        <v>0</v>
      </c>
      <c r="BX107" s="61"/>
      <c r="BY107" s="61">
        <v>0</v>
      </c>
      <c r="BZ107" s="61"/>
      <c r="CA107" s="61" t="s">
        <v>381</v>
      </c>
      <c r="CB107" s="61"/>
      <c r="CC107" s="208">
        <v>0</v>
      </c>
      <c r="CD107" s="220">
        <v>0</v>
      </c>
      <c r="CE107" s="220">
        <v>0</v>
      </c>
      <c r="CF107" s="220">
        <v>0</v>
      </c>
      <c r="CG107" s="220">
        <v>0</v>
      </c>
      <c r="CH107" s="220">
        <v>0</v>
      </c>
      <c r="CI107" s="220">
        <v>0</v>
      </c>
      <c r="CJ107" s="114"/>
      <c r="CK107" s="114">
        <v>1</v>
      </c>
      <c r="CL107" s="114">
        <v>0</v>
      </c>
      <c r="CM107" s="114">
        <v>1</v>
      </c>
      <c r="CN107" s="114">
        <v>0</v>
      </c>
      <c r="CO107" s="114">
        <v>1</v>
      </c>
      <c r="CP107" s="326">
        <v>0</v>
      </c>
      <c r="CQ107" s="326">
        <v>1</v>
      </c>
      <c r="CR107" s="326">
        <v>0</v>
      </c>
      <c r="CS107" s="326">
        <v>0</v>
      </c>
      <c r="CT107" s="326">
        <v>1</v>
      </c>
      <c r="CU107" s="326">
        <v>0</v>
      </c>
      <c r="CV107" s="299"/>
      <c r="CW107" s="299"/>
      <c r="CX107" s="299"/>
      <c r="CY107" s="299"/>
      <c r="DE107" s="61">
        <v>0</v>
      </c>
      <c r="DF107" s="90">
        <v>1</v>
      </c>
      <c r="DG107" s="69">
        <v>42290</v>
      </c>
      <c r="DH107" s="61">
        <v>0</v>
      </c>
      <c r="DI107" s="61"/>
      <c r="DJ107" s="90">
        <v>1</v>
      </c>
      <c r="DK107" s="90">
        <v>0</v>
      </c>
      <c r="DL107" s="90"/>
      <c r="DM107" s="61" t="s">
        <v>253</v>
      </c>
      <c r="DN107" s="221">
        <v>1</v>
      </c>
      <c r="DO107" s="208">
        <v>0</v>
      </c>
      <c r="DP107" s="208">
        <v>0</v>
      </c>
      <c r="DQ107" s="208">
        <v>0</v>
      </c>
      <c r="DR107" s="208">
        <v>0</v>
      </c>
      <c r="DS107" s="212">
        <v>0</v>
      </c>
      <c r="DT107" s="208">
        <v>0</v>
      </c>
      <c r="DU107" s="208">
        <v>1</v>
      </c>
      <c r="DV107" s="208">
        <v>0</v>
      </c>
      <c r="DW107" s="208">
        <v>0</v>
      </c>
      <c r="DX107" s="208">
        <v>0</v>
      </c>
      <c r="DY107" s="206">
        <v>0</v>
      </c>
      <c r="EB107" s="223">
        <v>1</v>
      </c>
      <c r="EC107" s="223">
        <v>1</v>
      </c>
      <c r="ED107" s="223">
        <v>64</v>
      </c>
      <c r="EE107" s="223"/>
      <c r="EG107" s="61">
        <v>2011</v>
      </c>
      <c r="EH107" s="221">
        <v>2.48</v>
      </c>
      <c r="EI107" s="245">
        <v>84</v>
      </c>
      <c r="EJ107" s="31">
        <v>64</v>
      </c>
      <c r="EK107" s="31">
        <v>95</v>
      </c>
      <c r="EL107" s="31">
        <v>104</v>
      </c>
      <c r="EM107" s="206"/>
      <c r="EN107" s="208" t="s">
        <v>425</v>
      </c>
      <c r="EO107" s="267">
        <v>107</v>
      </c>
      <c r="EP107" s="135">
        <v>42465</v>
      </c>
      <c r="EQ107" s="133" t="s">
        <v>383</v>
      </c>
      <c r="ER107" s="133">
        <v>180</v>
      </c>
      <c r="ES107" s="133">
        <v>80</v>
      </c>
      <c r="ET107" s="133">
        <v>47</v>
      </c>
      <c r="EU107" s="133">
        <v>0</v>
      </c>
      <c r="EV107" s="133"/>
      <c r="EW107" s="133">
        <v>14</v>
      </c>
      <c r="EX107" s="133">
        <v>10</v>
      </c>
      <c r="EY107" s="133">
        <v>54</v>
      </c>
      <c r="EZ107" s="133">
        <v>32</v>
      </c>
      <c r="FA107" s="133">
        <v>17</v>
      </c>
      <c r="FB107" s="133">
        <v>21</v>
      </c>
      <c r="FC107" s="133">
        <v>51</v>
      </c>
      <c r="FD107" s="133">
        <v>20</v>
      </c>
      <c r="FE107" s="133">
        <v>33</v>
      </c>
      <c r="FF107" s="133">
        <v>100</v>
      </c>
      <c r="FG107" s="133">
        <v>380</v>
      </c>
      <c r="FH107" s="91">
        <v>100</v>
      </c>
      <c r="FI107" s="91">
        <v>380</v>
      </c>
      <c r="FJ107" s="227">
        <v>101.5</v>
      </c>
      <c r="FK107" s="227">
        <v>49.302087781492027</v>
      </c>
      <c r="FL107" s="228">
        <v>174.65</v>
      </c>
      <c r="FM107" s="228">
        <v>62.45</v>
      </c>
      <c r="FN107" s="228">
        <v>84.833592424015592</v>
      </c>
      <c r="FO107" s="228">
        <v>30.334141694129826</v>
      </c>
      <c r="FP107" s="228">
        <v>64.242771256799315</v>
      </c>
      <c r="FQ107" s="228"/>
      <c r="FR107" s="193">
        <v>0</v>
      </c>
      <c r="FS107" s="230">
        <v>97.2</v>
      </c>
      <c r="FT107" s="230">
        <v>63.2</v>
      </c>
      <c r="FU107" s="230">
        <v>180</v>
      </c>
      <c r="FV107" s="229">
        <v>3.8</v>
      </c>
      <c r="FW107" s="229">
        <v>7.2</v>
      </c>
      <c r="FX107" s="229">
        <v>25.578947368421055</v>
      </c>
      <c r="FY107" s="229">
        <v>1.5379746835443038</v>
      </c>
      <c r="FZ107" s="133">
        <v>68.2</v>
      </c>
      <c r="GA107" s="129">
        <v>32.4</v>
      </c>
      <c r="GB107" s="238">
        <v>9.9</v>
      </c>
      <c r="GC107" s="238">
        <v>5.3</v>
      </c>
      <c r="GD107" s="238">
        <v>157.19999999999999</v>
      </c>
      <c r="GE107" s="238">
        <v>106.3</v>
      </c>
      <c r="GF107" s="238">
        <v>41.5</v>
      </c>
      <c r="GG107" s="133">
        <v>0</v>
      </c>
      <c r="GH107" s="133">
        <v>1</v>
      </c>
      <c r="GI107" s="133">
        <v>1</v>
      </c>
      <c r="GJ107" s="133">
        <v>1</v>
      </c>
      <c r="GK107" s="231">
        <v>25</v>
      </c>
      <c r="GL107" s="133">
        <v>0</v>
      </c>
      <c r="GM107" s="133">
        <v>0</v>
      </c>
      <c r="GN107" s="133">
        <v>0</v>
      </c>
      <c r="GO107" s="133">
        <v>0</v>
      </c>
      <c r="GP107" s="61">
        <v>102.85</v>
      </c>
      <c r="GQ107" s="106">
        <v>49.957829835728617</v>
      </c>
      <c r="GR107" s="111">
        <v>0.39473684210526316</v>
      </c>
      <c r="GS107" s="61">
        <v>0</v>
      </c>
      <c r="GT107" s="111">
        <v>0.72727272727272729</v>
      </c>
      <c r="GU107" s="62">
        <v>1</v>
      </c>
      <c r="GV107" s="106">
        <v>8.35</v>
      </c>
      <c r="GW107" s="61">
        <v>1</v>
      </c>
      <c r="GX107" s="106">
        <v>20</v>
      </c>
      <c r="GY107" s="61">
        <v>0</v>
      </c>
      <c r="GZ107" s="745">
        <v>45</v>
      </c>
      <c r="HA107" s="133">
        <v>26</v>
      </c>
      <c r="HB107" s="133">
        <v>0.86</v>
      </c>
      <c r="HC107" s="221">
        <v>1</v>
      </c>
      <c r="HD107" s="236">
        <v>188.178057</v>
      </c>
      <c r="HE107" s="236">
        <v>197.58695900000001</v>
      </c>
      <c r="HF107" s="144">
        <v>94.735439</v>
      </c>
      <c r="HG107" s="236">
        <v>209.086151</v>
      </c>
      <c r="HH107" s="125">
        <v>100.248864</v>
      </c>
      <c r="HI107" s="236">
        <v>72.367410000000007</v>
      </c>
      <c r="HJ107" s="144">
        <v>34.697423000000001</v>
      </c>
      <c r="HK107" s="236">
        <v>136.71874</v>
      </c>
      <c r="HL107" s="144">
        <v>65.551440999999997</v>
      </c>
      <c r="HM107" s="236">
        <v>65.388711999999998</v>
      </c>
      <c r="HN107" s="144">
        <v>6.015625</v>
      </c>
      <c r="HO107" s="144">
        <v>2.8842629999999998</v>
      </c>
      <c r="HP107" s="236">
        <v>193.233744</v>
      </c>
      <c r="HQ107" s="144">
        <v>92.648236999999995</v>
      </c>
      <c r="HR107" s="236">
        <v>74.597719999999995</v>
      </c>
      <c r="HS107" s="144">
        <v>35.766772000000003</v>
      </c>
      <c r="HT107" s="236">
        <v>118.63602400000001</v>
      </c>
      <c r="HU107" s="144">
        <v>56.881464999999999</v>
      </c>
      <c r="HV107" s="236">
        <v>61.395085999999999</v>
      </c>
      <c r="HW107" s="144">
        <v>0</v>
      </c>
      <c r="HX107" s="237">
        <v>0.94500261282250109</v>
      </c>
      <c r="HY107" s="238">
        <v>27.7</v>
      </c>
      <c r="HZ107" s="237">
        <v>7</v>
      </c>
      <c r="IA107" s="237">
        <v>30.2</v>
      </c>
      <c r="IB107" s="237">
        <v>7</v>
      </c>
      <c r="IC107" s="237">
        <v>32.5</v>
      </c>
      <c r="ID107" s="237">
        <v>7.4</v>
      </c>
      <c r="IE107" s="237">
        <v>100.06611809523808</v>
      </c>
      <c r="IF107" s="237">
        <v>48.605601362409615</v>
      </c>
      <c r="IG107" s="208"/>
      <c r="IH107" s="209">
        <v>0.39</v>
      </c>
      <c r="II107" s="208">
        <v>1022</v>
      </c>
      <c r="IJ107" s="208">
        <v>818</v>
      </c>
      <c r="IK107" s="208">
        <v>1037</v>
      </c>
      <c r="IL107" s="208">
        <v>1082</v>
      </c>
      <c r="IM107" s="208">
        <v>1115</v>
      </c>
      <c r="IN107" s="342">
        <v>1212</v>
      </c>
      <c r="IO107" s="342"/>
      <c r="IP107" s="345">
        <v>1047.6666666666667</v>
      </c>
      <c r="IQ107" s="208">
        <v>1826</v>
      </c>
      <c r="IR107" s="208">
        <v>404</v>
      </c>
      <c r="IS107" s="208">
        <v>371</v>
      </c>
      <c r="IT107" s="208">
        <v>459</v>
      </c>
      <c r="IU107" s="208">
        <v>436</v>
      </c>
      <c r="IV107" s="208">
        <v>460</v>
      </c>
      <c r="IW107" s="208">
        <v>440</v>
      </c>
      <c r="IX107" s="208"/>
      <c r="IY107" s="106">
        <v>428.33333333333331</v>
      </c>
      <c r="IZ107" s="208">
        <v>292</v>
      </c>
      <c r="JA107" s="240">
        <v>29.262239177689974</v>
      </c>
      <c r="JB107" s="241">
        <v>0</v>
      </c>
      <c r="JC107" s="90">
        <v>1</v>
      </c>
      <c r="JD107" s="280">
        <v>0</v>
      </c>
      <c r="JE107" s="70">
        <v>0</v>
      </c>
      <c r="JF107" s="70"/>
      <c r="JG107" s="90">
        <v>0</v>
      </c>
      <c r="JH107" s="90">
        <v>0</v>
      </c>
      <c r="JI107" s="90">
        <v>0</v>
      </c>
      <c r="JJ107" s="90"/>
      <c r="JK107" s="61" t="s">
        <v>253</v>
      </c>
      <c r="JL107" s="283"/>
      <c r="JM107" s="198">
        <v>107</v>
      </c>
      <c r="JN107" s="244">
        <v>42465</v>
      </c>
      <c r="JO107" s="69">
        <v>43290</v>
      </c>
      <c r="JP107" s="201">
        <v>0</v>
      </c>
      <c r="JQ107" s="69">
        <v>43290</v>
      </c>
      <c r="JR107" s="245">
        <v>27</v>
      </c>
      <c r="JS107" s="243">
        <v>0</v>
      </c>
      <c r="JT107" s="69">
        <v>43290</v>
      </c>
      <c r="JU107" s="245">
        <v>27</v>
      </c>
      <c r="JV107" s="243">
        <v>0</v>
      </c>
      <c r="JW107" s="246">
        <v>43290</v>
      </c>
      <c r="JX107" s="245">
        <v>27</v>
      </c>
      <c r="JY107" s="245">
        <v>27</v>
      </c>
      <c r="JZ107" s="245">
        <v>825</v>
      </c>
      <c r="KA107" s="247"/>
      <c r="KB107" s="245"/>
      <c r="KC107" s="248"/>
      <c r="KD107" s="212">
        <v>1</v>
      </c>
      <c r="KE107" s="263">
        <v>1</v>
      </c>
      <c r="KF107" s="263" t="s">
        <v>390</v>
      </c>
      <c r="KG107" s="250">
        <v>148.9</v>
      </c>
      <c r="KH107" s="250">
        <v>65.2</v>
      </c>
      <c r="KI107" s="250">
        <v>55.12</v>
      </c>
      <c r="KJ107" s="251">
        <v>-19.170000000000002</v>
      </c>
      <c r="KK107" s="250">
        <v>-15.61</v>
      </c>
      <c r="KL107" s="250">
        <v>63.35</v>
      </c>
      <c r="KM107" s="250">
        <v>38.6</v>
      </c>
      <c r="KN107" s="250">
        <v>5.4</v>
      </c>
      <c r="KO107" s="250"/>
      <c r="KP107" s="250">
        <v>0</v>
      </c>
      <c r="KQ107" s="92"/>
      <c r="KR107" s="93">
        <v>0.39473684210526316</v>
      </c>
      <c r="KS107" s="264">
        <v>68</v>
      </c>
      <c r="KT107" s="265">
        <v>57.7</v>
      </c>
      <c r="KU107" s="264">
        <v>-31.96</v>
      </c>
      <c r="KV107" s="265">
        <v>-34.9</v>
      </c>
      <c r="KW107" s="265">
        <v>-33.1</v>
      </c>
      <c r="KX107" s="265">
        <v>349</v>
      </c>
      <c r="KY107" s="265">
        <v>-28.3</v>
      </c>
      <c r="KZ107" s="265">
        <v>-26.2</v>
      </c>
      <c r="LA107" s="265">
        <v>349</v>
      </c>
      <c r="LB107" s="265">
        <v>-31.6</v>
      </c>
      <c r="LC107" s="265">
        <v>-29.7</v>
      </c>
      <c r="LD107" s="265">
        <v>349</v>
      </c>
      <c r="LE107" s="118">
        <v>42465</v>
      </c>
      <c r="LF107" s="454">
        <v>0</v>
      </c>
      <c r="LG107" s="454"/>
      <c r="LH107" s="455">
        <v>68</v>
      </c>
      <c r="LI107" s="455">
        <v>49.43</v>
      </c>
      <c r="LJ107" s="455">
        <v>-28.12</v>
      </c>
      <c r="LK107" s="455">
        <v>-29.5</v>
      </c>
      <c r="LL107" s="455">
        <v>-29.3</v>
      </c>
      <c r="LM107" s="455">
        <v>349</v>
      </c>
      <c r="LN107" s="455">
        <v>-23.3</v>
      </c>
      <c r="LO107" s="455">
        <v>-23.2</v>
      </c>
      <c r="LP107" s="455">
        <v>349</v>
      </c>
      <c r="LQ107" s="455">
        <v>-26.4</v>
      </c>
      <c r="LR107" s="455">
        <v>-26.2</v>
      </c>
      <c r="LS107" s="455">
        <v>349</v>
      </c>
      <c r="LT107" s="500">
        <v>51.04</v>
      </c>
      <c r="LU107" s="693">
        <v>-29.28</v>
      </c>
      <c r="LV107" s="500">
        <v>-4.8</v>
      </c>
      <c r="LW107" s="500">
        <v>3</v>
      </c>
      <c r="LX107" s="500">
        <v>-9.6999999999999993</v>
      </c>
      <c r="LY107" s="500">
        <v>3</v>
      </c>
      <c r="LZ107" s="690">
        <v>61.395085999999999</v>
      </c>
      <c r="MA107" s="455"/>
      <c r="MC107" s="253">
        <v>33</v>
      </c>
      <c r="MD107" s="274"/>
      <c r="ME107" s="581">
        <v>107</v>
      </c>
      <c r="MF107" s="135">
        <v>42396</v>
      </c>
      <c r="MI107" s="584">
        <v>90.055899999999994</v>
      </c>
      <c r="MQ107" s="135"/>
      <c r="MR107" s="585"/>
      <c r="MS107" s="585"/>
      <c r="MT107" s="133">
        <v>0</v>
      </c>
      <c r="MU107" s="585"/>
      <c r="MV107" s="585"/>
      <c r="MW107" s="585"/>
      <c r="MX107" s="585"/>
      <c r="MY107" s="585"/>
      <c r="MZ107" s="238">
        <v>541</v>
      </c>
      <c r="NA107" s="133">
        <v>33</v>
      </c>
      <c r="NB107" s="238">
        <v>7</v>
      </c>
      <c r="ND107" s="876">
        <v>107</v>
      </c>
      <c r="NE107" s="877" t="s">
        <v>64</v>
      </c>
      <c r="NF107" s="877" t="s">
        <v>64</v>
      </c>
      <c r="NG107" s="877" t="s">
        <v>64</v>
      </c>
      <c r="NH107" s="877" t="s">
        <v>64</v>
      </c>
      <c r="NI107" s="877" t="s">
        <v>64</v>
      </c>
      <c r="NJ107" s="877" t="s">
        <v>64</v>
      </c>
      <c r="NK107" s="877" t="s">
        <v>64</v>
      </c>
      <c r="NL107" s="877" t="s">
        <v>64</v>
      </c>
      <c r="NM107" s="877" t="s">
        <v>64</v>
      </c>
      <c r="NN107" s="877" t="s">
        <v>64</v>
      </c>
      <c r="NO107" s="877" t="s">
        <v>64</v>
      </c>
      <c r="NP107" s="877" t="s">
        <v>64</v>
      </c>
      <c r="NQ107" s="877" t="s">
        <v>64</v>
      </c>
      <c r="NR107" s="877" t="s">
        <v>64</v>
      </c>
      <c r="NS107" s="877" t="s">
        <v>64</v>
      </c>
      <c r="NT107" s="877" t="s">
        <v>64</v>
      </c>
      <c r="NU107" s="877" t="s">
        <v>64</v>
      </c>
      <c r="NV107" s="877" t="s">
        <v>64</v>
      </c>
      <c r="NW107" s="877" t="s">
        <v>64</v>
      </c>
      <c r="NX107" s="877" t="s">
        <v>64</v>
      </c>
      <c r="NY107" s="877" t="s">
        <v>64</v>
      </c>
      <c r="NZ107" s="877" t="s">
        <v>64</v>
      </c>
      <c r="OA107" s="877" t="s">
        <v>64</v>
      </c>
      <c r="OB107" s="877" t="s">
        <v>64</v>
      </c>
      <c r="OC107" s="877" t="s">
        <v>64</v>
      </c>
      <c r="OD107" s="877" t="s">
        <v>64</v>
      </c>
      <c r="OE107" s="877" t="s">
        <v>64</v>
      </c>
      <c r="OF107" s="877" t="s">
        <v>64</v>
      </c>
      <c r="OG107" s="877" t="s">
        <v>64</v>
      </c>
      <c r="OH107" s="877" t="s">
        <v>64</v>
      </c>
      <c r="OI107" s="877" t="s">
        <v>64</v>
      </c>
      <c r="OJ107" s="877" t="s">
        <v>64</v>
      </c>
      <c r="OK107" s="877" t="s">
        <v>64</v>
      </c>
      <c r="OL107" s="877" t="s">
        <v>64</v>
      </c>
    </row>
    <row r="108" spans="1:402" s="221" customFormat="1" x14ac:dyDescent="0.25">
      <c r="A108" s="221">
        <v>107</v>
      </c>
      <c r="B108" s="221">
        <v>0</v>
      </c>
      <c r="C108" s="221">
        <v>0</v>
      </c>
      <c r="D108" s="206">
        <v>2</v>
      </c>
      <c r="E108" s="267">
        <v>108</v>
      </c>
      <c r="F108" s="880">
        <v>108</v>
      </c>
      <c r="G108" s="883"/>
      <c r="H108" s="232" t="s">
        <v>994</v>
      </c>
      <c r="I108" s="167" t="s">
        <v>995</v>
      </c>
      <c r="J108" s="266">
        <v>10664</v>
      </c>
      <c r="K108" s="256">
        <v>86</v>
      </c>
      <c r="L108" s="342">
        <v>53</v>
      </c>
      <c r="M108" s="342">
        <v>160</v>
      </c>
      <c r="N108" s="342">
        <v>20.703124999999996</v>
      </c>
      <c r="O108" s="210">
        <v>1.538758821379612</v>
      </c>
      <c r="P108" s="208">
        <v>1</v>
      </c>
      <c r="Q108" s="61">
        <v>110</v>
      </c>
      <c r="R108" s="61">
        <v>70</v>
      </c>
      <c r="S108" s="61">
        <v>0</v>
      </c>
      <c r="T108" s="62">
        <v>4</v>
      </c>
      <c r="U108" s="325">
        <v>0</v>
      </c>
      <c r="V108" s="325" t="s">
        <v>996</v>
      </c>
      <c r="W108" s="325">
        <v>1</v>
      </c>
      <c r="X108" s="326">
        <v>1</v>
      </c>
      <c r="Y108" s="325">
        <v>1</v>
      </c>
      <c r="Z108" s="325">
        <v>0</v>
      </c>
      <c r="AA108" s="329">
        <v>0</v>
      </c>
      <c r="AB108" s="328">
        <v>0</v>
      </c>
      <c r="AC108" s="61"/>
      <c r="AD108" s="208"/>
      <c r="AE108" s="61"/>
      <c r="AF108" s="592">
        <v>121</v>
      </c>
      <c r="AG108" s="602">
        <v>0.83</v>
      </c>
      <c r="AH108" s="603">
        <v>65</v>
      </c>
      <c r="AI108" s="603">
        <v>1</v>
      </c>
      <c r="AJ108" s="602">
        <v>10.3</v>
      </c>
      <c r="AK108" s="603">
        <v>31</v>
      </c>
      <c r="AL108" s="603"/>
      <c r="AM108" s="605">
        <v>2973</v>
      </c>
      <c r="AN108" s="214">
        <v>7.9973268229980974</v>
      </c>
      <c r="AO108" s="212">
        <v>156</v>
      </c>
      <c r="AP108" s="212">
        <v>93</v>
      </c>
      <c r="AQ108" s="212">
        <v>40</v>
      </c>
      <c r="AR108" s="212">
        <v>115</v>
      </c>
      <c r="AS108" s="215">
        <v>1.22</v>
      </c>
      <c r="AT108" s="212">
        <v>265</v>
      </c>
      <c r="AU108" s="556">
        <v>42410</v>
      </c>
      <c r="AV108" s="557">
        <v>42402</v>
      </c>
      <c r="AW108" s="211">
        <v>0.83</v>
      </c>
      <c r="AX108" s="211">
        <v>25</v>
      </c>
      <c r="AY108" s="211"/>
      <c r="AZ108" s="602">
        <v>137</v>
      </c>
      <c r="BA108" s="558">
        <v>42409</v>
      </c>
      <c r="BB108" s="65">
        <v>31.56</v>
      </c>
      <c r="BC108" s="217">
        <v>2414</v>
      </c>
      <c r="BD108" s="66">
        <v>31.56</v>
      </c>
      <c r="BE108" s="218">
        <v>1372.5699243867211</v>
      </c>
      <c r="BF108" s="66">
        <v>92.96</v>
      </c>
      <c r="BG108" s="68">
        <v>1.4991369945373827</v>
      </c>
      <c r="BH108" s="219">
        <v>1.4991369945373827</v>
      </c>
      <c r="BI108" s="219">
        <v>3.1375344784421735</v>
      </c>
      <c r="BJ108" s="219">
        <v>1.9682961150462555</v>
      </c>
      <c r="BK108" s="66">
        <v>1.42</v>
      </c>
      <c r="BL108" s="66">
        <v>1.3</v>
      </c>
      <c r="BM108" s="66">
        <v>51</v>
      </c>
      <c r="BN108" s="66">
        <v>1.03</v>
      </c>
      <c r="BO108" s="571">
        <v>2647</v>
      </c>
      <c r="BP108" s="66">
        <v>38</v>
      </c>
      <c r="BQ108" s="66">
        <v>280</v>
      </c>
      <c r="BR108" s="66">
        <v>42</v>
      </c>
      <c r="BS108" s="66">
        <v>9</v>
      </c>
      <c r="BT108" s="69">
        <v>42403</v>
      </c>
      <c r="BU108" s="61" t="s">
        <v>997</v>
      </c>
      <c r="BV108" s="61">
        <v>0</v>
      </c>
      <c r="BW108" s="61">
        <v>1</v>
      </c>
      <c r="BX108" s="61" t="s">
        <v>998</v>
      </c>
      <c r="BY108" s="61">
        <v>0</v>
      </c>
      <c r="BZ108" s="61"/>
      <c r="CA108" s="61" t="s">
        <v>381</v>
      </c>
      <c r="CB108" s="61"/>
      <c r="CC108" s="208">
        <v>0</v>
      </c>
      <c r="CD108" s="220">
        <v>0</v>
      </c>
      <c r="CE108" s="220">
        <v>0</v>
      </c>
      <c r="CF108" s="220">
        <v>0</v>
      </c>
      <c r="CG108" s="220">
        <v>0</v>
      </c>
      <c r="CH108" s="220">
        <v>0</v>
      </c>
      <c r="CI108" s="220">
        <v>1</v>
      </c>
      <c r="CJ108" s="114">
        <v>1</v>
      </c>
      <c r="CK108" s="114">
        <v>0</v>
      </c>
      <c r="CL108" s="114">
        <v>0</v>
      </c>
      <c r="CM108" s="114">
        <v>1</v>
      </c>
      <c r="CN108" s="114">
        <v>1</v>
      </c>
      <c r="CO108" s="114">
        <v>1</v>
      </c>
      <c r="CP108" s="326">
        <v>0</v>
      </c>
      <c r="CQ108" s="326">
        <v>1</v>
      </c>
      <c r="CR108" s="326">
        <v>0</v>
      </c>
      <c r="CS108" s="326">
        <v>0</v>
      </c>
      <c r="CT108" s="326">
        <v>1</v>
      </c>
      <c r="CU108" s="326">
        <v>0</v>
      </c>
      <c r="CV108" s="299"/>
      <c r="CW108" s="299"/>
      <c r="CX108" s="299"/>
      <c r="CY108" s="299"/>
      <c r="DE108" s="61">
        <v>1</v>
      </c>
      <c r="DF108" s="90">
        <v>1</v>
      </c>
      <c r="DG108" s="69">
        <v>40847</v>
      </c>
      <c r="DH108" s="61">
        <v>1</v>
      </c>
      <c r="DI108" s="61" t="s">
        <v>999</v>
      </c>
      <c r="DJ108" s="90">
        <v>1</v>
      </c>
      <c r="DK108" s="90">
        <v>1</v>
      </c>
      <c r="DL108" s="90"/>
      <c r="DM108" s="61" t="s">
        <v>1000</v>
      </c>
      <c r="DN108" s="221">
        <v>1</v>
      </c>
      <c r="DO108" s="208">
        <v>0</v>
      </c>
      <c r="DP108" s="208">
        <v>1</v>
      </c>
      <c r="DQ108" s="208">
        <v>0</v>
      </c>
      <c r="DR108" s="208">
        <v>1</v>
      </c>
      <c r="DS108" s="212">
        <v>1</v>
      </c>
      <c r="DT108" s="208">
        <v>1</v>
      </c>
      <c r="DU108" s="208">
        <v>0</v>
      </c>
      <c r="DV108" s="208">
        <v>0</v>
      </c>
      <c r="DW108" s="208">
        <v>1</v>
      </c>
      <c r="DX108" s="208">
        <v>0</v>
      </c>
      <c r="DY108" s="206">
        <v>0</v>
      </c>
      <c r="EB108" s="223">
        <v>1</v>
      </c>
      <c r="EC108" s="223">
        <v>1</v>
      </c>
      <c r="ED108" s="223">
        <v>65</v>
      </c>
      <c r="EE108" s="223"/>
      <c r="EG108" s="61" t="s">
        <v>381</v>
      </c>
      <c r="EI108" s="245"/>
      <c r="EJ108" s="31"/>
      <c r="EK108" s="31"/>
      <c r="EL108" s="31"/>
      <c r="EM108" s="206"/>
      <c r="EN108" s="208"/>
      <c r="EO108" s="267">
        <v>108</v>
      </c>
      <c r="EP108" s="69">
        <v>42410</v>
      </c>
      <c r="EQ108" s="208" t="s">
        <v>383</v>
      </c>
      <c r="ER108" s="208"/>
      <c r="ES108" s="208"/>
      <c r="ET108" s="208">
        <v>93</v>
      </c>
      <c r="EU108" s="208">
        <v>1</v>
      </c>
      <c r="EV108" s="208"/>
      <c r="EW108" s="208">
        <v>11</v>
      </c>
      <c r="EX108" s="208">
        <v>7</v>
      </c>
      <c r="EY108" s="208">
        <v>36</v>
      </c>
      <c r="EZ108" s="208">
        <v>19</v>
      </c>
      <c r="FA108" s="208">
        <v>14</v>
      </c>
      <c r="FB108" s="208">
        <v>18</v>
      </c>
      <c r="FC108" s="208">
        <v>38</v>
      </c>
      <c r="FD108" s="206">
        <v>20</v>
      </c>
      <c r="FE108" s="206">
        <v>35</v>
      </c>
      <c r="FF108" s="224">
        <v>100</v>
      </c>
      <c r="FG108" s="223">
        <v>230</v>
      </c>
      <c r="FH108" s="91">
        <v>110</v>
      </c>
      <c r="FI108" s="91">
        <v>246.66666666666666</v>
      </c>
      <c r="FJ108" s="227">
        <v>94.95</v>
      </c>
      <c r="FK108" s="227">
        <v>61.705576391022895</v>
      </c>
      <c r="FL108" s="228">
        <v>88.7</v>
      </c>
      <c r="FM108" s="228">
        <v>28.700000000000003</v>
      </c>
      <c r="FN108" s="228">
        <v>57.643861252066678</v>
      </c>
      <c r="FO108" s="228">
        <v>18.651395918086966</v>
      </c>
      <c r="FP108" s="228">
        <v>67.64374295377678</v>
      </c>
      <c r="FQ108" s="228"/>
      <c r="FR108" s="193">
        <v>0</v>
      </c>
      <c r="FS108" s="230">
        <v>129.66666666666666</v>
      </c>
      <c r="FT108" s="341"/>
      <c r="FU108" s="230">
        <v>173.33333333333334</v>
      </c>
      <c r="FV108" s="229">
        <v>5.7333333333333334</v>
      </c>
      <c r="FW108" s="229">
        <v>7.1000000000000005</v>
      </c>
      <c r="FX108" s="229">
        <v>22.61627906976744</v>
      </c>
      <c r="FY108" s="229"/>
      <c r="FZ108" s="342">
        <v>119.5</v>
      </c>
      <c r="GA108" s="129">
        <v>12.7</v>
      </c>
      <c r="GB108" s="210">
        <v>3.5</v>
      </c>
      <c r="GC108" s="210">
        <v>1.8</v>
      </c>
      <c r="GD108" s="210">
        <v>93.9</v>
      </c>
      <c r="GE108" s="210">
        <v>63.1</v>
      </c>
      <c r="GF108" s="210">
        <v>16.5</v>
      </c>
      <c r="GG108" s="221">
        <v>0</v>
      </c>
      <c r="GH108" s="221">
        <v>2</v>
      </c>
      <c r="GI108" s="221">
        <v>1</v>
      </c>
      <c r="GJ108" s="221">
        <v>0</v>
      </c>
      <c r="GK108" s="231">
        <v>31</v>
      </c>
      <c r="GL108" s="133">
        <v>0</v>
      </c>
      <c r="GM108" s="358">
        <v>1</v>
      </c>
      <c r="GO108" s="221">
        <v>0</v>
      </c>
      <c r="GP108" s="61">
        <v>58</v>
      </c>
      <c r="GQ108" s="106">
        <v>37.692716489513721</v>
      </c>
      <c r="GR108" s="111">
        <v>0.51955307262569828</v>
      </c>
      <c r="GS108" s="61">
        <v>0</v>
      </c>
      <c r="GT108" s="111">
        <v>0.39285714285714285</v>
      </c>
      <c r="GU108" s="62">
        <v>0</v>
      </c>
      <c r="GV108" s="106">
        <v>9.4499999999999993</v>
      </c>
      <c r="GW108" s="61">
        <v>1</v>
      </c>
      <c r="GX108" s="106">
        <v>15.333333333333334</v>
      </c>
      <c r="GY108" s="61">
        <v>1</v>
      </c>
      <c r="GZ108" s="745">
        <v>41</v>
      </c>
      <c r="HA108" s="221">
        <v>16</v>
      </c>
      <c r="HC108" s="144">
        <v>1</v>
      </c>
      <c r="HD108" s="236">
        <v>118.95734899999999</v>
      </c>
      <c r="HE108" s="236">
        <v>124.90521699999999</v>
      </c>
      <c r="HF108" s="144">
        <v>80.745215000000002</v>
      </c>
      <c r="HG108" s="236">
        <v>94.524478000000002</v>
      </c>
      <c r="HH108" s="125">
        <v>61.105528999999997</v>
      </c>
      <c r="HI108" s="236">
        <v>38.719237</v>
      </c>
      <c r="HJ108" s="144">
        <v>25.030124000000001</v>
      </c>
      <c r="HK108" s="236">
        <v>55.805241000000002</v>
      </c>
      <c r="HL108" s="144">
        <v>36.075403999999999</v>
      </c>
      <c r="HM108" s="236">
        <v>59.037872999999998</v>
      </c>
      <c r="HN108" s="144">
        <v>5.8037450000000002</v>
      </c>
      <c r="HO108" s="144">
        <v>3.7518419999999999</v>
      </c>
      <c r="HP108" s="236">
        <v>92.484148000000005</v>
      </c>
      <c r="HQ108" s="144">
        <v>59.786552999999998</v>
      </c>
      <c r="HR108" s="236">
        <v>47.043716000000003</v>
      </c>
      <c r="HS108" s="144">
        <v>30.411498999999999</v>
      </c>
      <c r="HT108" s="236">
        <v>45.440432000000001</v>
      </c>
      <c r="HU108" s="144">
        <v>29.375053999999999</v>
      </c>
      <c r="HV108" s="236">
        <v>49.133212</v>
      </c>
      <c r="HW108" s="144">
        <v>0</v>
      </c>
      <c r="HX108" s="237">
        <v>1.3214060489178263</v>
      </c>
      <c r="HY108" s="238">
        <v>27.6</v>
      </c>
      <c r="HZ108" s="237">
        <v>5.9</v>
      </c>
      <c r="IA108" s="237">
        <v>29.3</v>
      </c>
      <c r="IB108" s="237">
        <v>6.7</v>
      </c>
      <c r="IC108" s="237">
        <v>13.5</v>
      </c>
      <c r="ID108" s="237">
        <v>3.9</v>
      </c>
      <c r="IE108" s="237">
        <v>114.7685966101695</v>
      </c>
      <c r="IF108" s="237">
        <v>74.585175412525601</v>
      </c>
      <c r="IG108" s="208"/>
      <c r="IH108" s="61">
        <v>0.31</v>
      </c>
      <c r="II108" s="61">
        <v>1176</v>
      </c>
      <c r="IJ108" s="61">
        <v>1133</v>
      </c>
      <c r="IK108" s="61">
        <v>1108</v>
      </c>
      <c r="IL108" s="61">
        <v>1116</v>
      </c>
      <c r="IM108" s="61">
        <v>1175</v>
      </c>
      <c r="IN108" s="61">
        <v>1156</v>
      </c>
      <c r="IO108" s="61"/>
      <c r="IP108" s="106">
        <v>1144</v>
      </c>
      <c r="IQ108" s="61">
        <v>1769</v>
      </c>
      <c r="IR108" s="61">
        <v>326</v>
      </c>
      <c r="IS108" s="61">
        <v>339</v>
      </c>
      <c r="IT108" s="61">
        <v>334</v>
      </c>
      <c r="IU108" s="61">
        <v>306</v>
      </c>
      <c r="IV108" s="61">
        <v>328</v>
      </c>
      <c r="IW108" s="61">
        <v>350</v>
      </c>
      <c r="IX108" s="61"/>
      <c r="IY108" s="106">
        <v>330.5</v>
      </c>
      <c r="IZ108" s="133">
        <v>198</v>
      </c>
      <c r="JA108" s="240">
        <v>33.099847880711749</v>
      </c>
      <c r="JB108" s="241">
        <v>1</v>
      </c>
      <c r="JC108" s="90">
        <v>1</v>
      </c>
      <c r="JD108" s="280">
        <v>5</v>
      </c>
      <c r="JE108" s="70">
        <v>1</v>
      </c>
      <c r="JF108" s="70" t="s">
        <v>1001</v>
      </c>
      <c r="JG108" s="90">
        <v>1</v>
      </c>
      <c r="JH108" s="90"/>
      <c r="JI108" s="90"/>
      <c r="JJ108" s="90"/>
      <c r="JK108" s="61" t="s">
        <v>1000</v>
      </c>
      <c r="JL108" s="283"/>
      <c r="JM108" s="198">
        <v>108</v>
      </c>
      <c r="JN108" s="244">
        <v>42410</v>
      </c>
      <c r="JO108" s="69">
        <v>42416</v>
      </c>
      <c r="JP108" s="201">
        <v>1</v>
      </c>
      <c r="JQ108" s="69">
        <v>42416</v>
      </c>
      <c r="JR108" s="31">
        <v>0</v>
      </c>
      <c r="JS108" s="243">
        <v>0</v>
      </c>
      <c r="JT108" s="69">
        <v>42416</v>
      </c>
      <c r="JU108" s="245">
        <v>0</v>
      </c>
      <c r="JV108" s="243">
        <v>1</v>
      </c>
      <c r="JW108" s="246">
        <v>42416</v>
      </c>
      <c r="JX108" s="245">
        <v>0</v>
      </c>
      <c r="JY108" s="245">
        <v>0.2</v>
      </c>
      <c r="JZ108" s="245">
        <v>6</v>
      </c>
      <c r="KA108" s="247"/>
      <c r="KB108" s="245"/>
      <c r="KC108" s="248"/>
      <c r="KD108" s="212">
        <v>1</v>
      </c>
      <c r="KE108" s="249">
        <v>1</v>
      </c>
      <c r="KF108" s="249" t="s">
        <v>421</v>
      </c>
      <c r="KG108" s="272">
        <v>86</v>
      </c>
      <c r="KH108" s="272">
        <v>43.305</v>
      </c>
      <c r="KI108" s="272">
        <v>49.234999999999999</v>
      </c>
      <c r="KJ108" s="272">
        <v>-10.505000000000001</v>
      </c>
      <c r="KK108" s="272">
        <v>-8.57</v>
      </c>
      <c r="KL108" s="272">
        <v>59.42</v>
      </c>
      <c r="KM108" s="272">
        <v>26.7</v>
      </c>
      <c r="KN108" s="272">
        <v>4.25</v>
      </c>
      <c r="KO108" s="250"/>
      <c r="KP108" s="250">
        <v>1</v>
      </c>
      <c r="KQ108" s="343"/>
      <c r="KR108" s="344">
        <v>0.51955307262569828</v>
      </c>
      <c r="KS108" s="264"/>
      <c r="KT108" s="265"/>
      <c r="KU108" s="264"/>
      <c r="KV108" s="265"/>
      <c r="KW108" s="265"/>
      <c r="KX108" s="265"/>
      <c r="KY108" s="265"/>
      <c r="KZ108" s="265"/>
      <c r="LA108" s="265"/>
      <c r="LB108" s="265"/>
      <c r="LC108" s="265"/>
      <c r="LD108" s="265"/>
      <c r="LE108" s="118">
        <v>42410</v>
      </c>
      <c r="LF108" s="695">
        <v>1</v>
      </c>
      <c r="LG108" s="695"/>
      <c r="LH108" s="455"/>
      <c r="LI108" s="455"/>
      <c r="LJ108" s="455"/>
      <c r="LK108" s="455"/>
      <c r="LL108" s="455"/>
      <c r="LM108" s="455"/>
      <c r="LN108" s="455"/>
      <c r="LO108" s="455"/>
      <c r="LP108" s="455"/>
      <c r="LQ108" s="455"/>
      <c r="LR108" s="455"/>
      <c r="LS108" s="455"/>
      <c r="LT108" s="500">
        <v>47.413333333333334</v>
      </c>
      <c r="LU108" s="693">
        <v>-24.156666666666666</v>
      </c>
      <c r="LV108" s="500">
        <v>-8</v>
      </c>
      <c r="LW108" s="500">
        <v>1</v>
      </c>
      <c r="LX108" s="500">
        <v>-6</v>
      </c>
      <c r="LY108" s="500">
        <v>3</v>
      </c>
      <c r="LZ108" s="690">
        <v>49.133212</v>
      </c>
      <c r="MA108" s="455"/>
      <c r="MC108" s="253"/>
      <c r="MD108" s="274"/>
      <c r="ME108" s="581">
        <v>108</v>
      </c>
      <c r="MF108" s="135">
        <v>42402</v>
      </c>
      <c r="MI108" s="584">
        <v>54.318800000000003</v>
      </c>
      <c r="MQ108" s="135"/>
      <c r="MR108" s="585"/>
      <c r="MS108" s="585"/>
      <c r="MT108" s="133">
        <v>0</v>
      </c>
      <c r="MU108" s="585"/>
      <c r="MV108" s="585"/>
      <c r="MW108" s="585"/>
      <c r="MX108" s="585"/>
      <c r="MY108" s="585"/>
      <c r="MZ108" s="238">
        <v>2973</v>
      </c>
      <c r="NA108" s="585"/>
      <c r="NB108" s="238">
        <v>7</v>
      </c>
      <c r="ND108" s="876" t="s">
        <v>64</v>
      </c>
      <c r="NE108" s="877" t="s">
        <v>64</v>
      </c>
      <c r="NF108" s="877" t="s">
        <v>64</v>
      </c>
      <c r="NG108" s="877" t="s">
        <v>64</v>
      </c>
      <c r="NH108" s="877" t="s">
        <v>64</v>
      </c>
      <c r="NI108" s="877" t="s">
        <v>64</v>
      </c>
      <c r="NJ108" s="877" t="s">
        <v>64</v>
      </c>
      <c r="NK108" s="877" t="s">
        <v>64</v>
      </c>
      <c r="NL108" s="877" t="s">
        <v>64</v>
      </c>
      <c r="NM108" s="877" t="s">
        <v>64</v>
      </c>
      <c r="NN108" s="877" t="s">
        <v>64</v>
      </c>
      <c r="NO108" s="877" t="s">
        <v>64</v>
      </c>
      <c r="NP108" s="877" t="s">
        <v>64</v>
      </c>
      <c r="NQ108" s="877" t="s">
        <v>64</v>
      </c>
      <c r="NR108" s="877" t="s">
        <v>64</v>
      </c>
      <c r="NS108" s="877" t="s">
        <v>64</v>
      </c>
      <c r="NT108" s="877" t="s">
        <v>64</v>
      </c>
      <c r="NU108" s="877" t="s">
        <v>64</v>
      </c>
      <c r="NV108" s="877" t="s">
        <v>64</v>
      </c>
      <c r="NW108" s="877" t="s">
        <v>64</v>
      </c>
      <c r="NX108" s="877" t="s">
        <v>64</v>
      </c>
      <c r="NY108" s="877" t="s">
        <v>64</v>
      </c>
      <c r="NZ108" s="877" t="s">
        <v>64</v>
      </c>
      <c r="OA108" s="877" t="s">
        <v>64</v>
      </c>
      <c r="OB108" s="877" t="s">
        <v>64</v>
      </c>
      <c r="OC108" s="877" t="s">
        <v>64</v>
      </c>
      <c r="OD108" s="877" t="s">
        <v>64</v>
      </c>
      <c r="OE108" s="877" t="s">
        <v>64</v>
      </c>
      <c r="OF108" s="877" t="s">
        <v>64</v>
      </c>
      <c r="OG108" s="877" t="s">
        <v>64</v>
      </c>
      <c r="OH108" s="877" t="s">
        <v>64</v>
      </c>
      <c r="OI108" s="877" t="s">
        <v>64</v>
      </c>
      <c r="OJ108" s="877" t="s">
        <v>64</v>
      </c>
      <c r="OK108" s="877" t="s">
        <v>64</v>
      </c>
      <c r="OL108" s="877" t="s">
        <v>64</v>
      </c>
    </row>
    <row r="109" spans="1:402" s="221" customFormat="1" x14ac:dyDescent="0.25">
      <c r="A109" s="221">
        <v>108</v>
      </c>
      <c r="B109" s="221">
        <v>0</v>
      </c>
      <c r="C109" s="221">
        <v>1</v>
      </c>
      <c r="D109" s="206">
        <v>2</v>
      </c>
      <c r="E109" s="267">
        <v>109</v>
      </c>
      <c r="F109" s="880">
        <v>109</v>
      </c>
      <c r="G109" s="883"/>
      <c r="H109" s="232" t="s">
        <v>1002</v>
      </c>
      <c r="I109" s="232" t="s">
        <v>1003</v>
      </c>
      <c r="J109" s="69">
        <v>14933</v>
      </c>
      <c r="K109" s="256">
        <v>75</v>
      </c>
      <c r="L109" s="342">
        <v>70</v>
      </c>
      <c r="M109" s="342">
        <v>165</v>
      </c>
      <c r="N109" s="342">
        <v>25.711662075298442</v>
      </c>
      <c r="O109" s="210">
        <v>1.7709604002911536</v>
      </c>
      <c r="P109" s="208">
        <v>0</v>
      </c>
      <c r="Q109" s="61">
        <v>110</v>
      </c>
      <c r="R109" s="61">
        <v>70</v>
      </c>
      <c r="S109" s="61">
        <v>1</v>
      </c>
      <c r="T109" s="62">
        <v>3</v>
      </c>
      <c r="U109" s="325">
        <v>0</v>
      </c>
      <c r="V109" s="325"/>
      <c r="W109" s="325">
        <v>1</v>
      </c>
      <c r="X109" s="326">
        <v>1</v>
      </c>
      <c r="Y109" s="325">
        <v>1</v>
      </c>
      <c r="Z109" s="325">
        <v>0</v>
      </c>
      <c r="AA109" s="329">
        <v>0</v>
      </c>
      <c r="AB109" s="328">
        <v>0</v>
      </c>
      <c r="AC109" s="61"/>
      <c r="AD109" s="208"/>
      <c r="AE109" s="61"/>
      <c r="AF109" s="592">
        <v>91</v>
      </c>
      <c r="AG109" s="602">
        <v>1.08</v>
      </c>
      <c r="AH109" s="603">
        <v>67</v>
      </c>
      <c r="AI109" s="603">
        <v>1</v>
      </c>
      <c r="AJ109" s="602">
        <v>12</v>
      </c>
      <c r="AK109" s="603">
        <v>38</v>
      </c>
      <c r="AL109" s="603"/>
      <c r="AM109" s="605">
        <v>1046</v>
      </c>
      <c r="AN109" s="214">
        <v>6.9527286446248686</v>
      </c>
      <c r="AO109" s="212">
        <v>187</v>
      </c>
      <c r="AP109" s="212">
        <v>136</v>
      </c>
      <c r="AQ109" s="212">
        <v>35</v>
      </c>
      <c r="AR109" s="212">
        <v>80</v>
      </c>
      <c r="AS109" s="215">
        <v>1.55</v>
      </c>
      <c r="AT109" s="212"/>
      <c r="AU109" s="556">
        <v>42411</v>
      </c>
      <c r="AV109" s="557">
        <v>42409</v>
      </c>
      <c r="AW109" s="211">
        <v>1.08</v>
      </c>
      <c r="AX109" s="211">
        <v>37</v>
      </c>
      <c r="AY109" s="211"/>
      <c r="AZ109" s="602">
        <v>143</v>
      </c>
      <c r="BA109" s="558">
        <v>42734</v>
      </c>
      <c r="BB109" s="65">
        <v>26.13</v>
      </c>
      <c r="BC109" s="217"/>
      <c r="BD109" s="66">
        <v>26.13</v>
      </c>
      <c r="BE109" s="218">
        <v>98.988131579027012</v>
      </c>
      <c r="BF109" s="66">
        <v>95.23</v>
      </c>
      <c r="BG109" s="68">
        <v>1.4171394097273255</v>
      </c>
      <c r="BH109" s="219">
        <v>1.4171394097273255</v>
      </c>
      <c r="BI109" s="219">
        <v>1.9955831269336699</v>
      </c>
      <c r="BJ109" s="219">
        <v>1.9787737843301225</v>
      </c>
      <c r="BK109" s="66">
        <v>2.56</v>
      </c>
      <c r="BL109" s="66">
        <v>1.34</v>
      </c>
      <c r="BM109" s="66">
        <v>204</v>
      </c>
      <c r="BN109" s="66">
        <v>1.33</v>
      </c>
      <c r="BO109" s="571">
        <v>887.1</v>
      </c>
      <c r="BP109" s="66">
        <v>96</v>
      </c>
      <c r="BQ109" s="66">
        <v>279</v>
      </c>
      <c r="BR109" s="66">
        <v>31</v>
      </c>
      <c r="BS109" s="66">
        <v>27</v>
      </c>
      <c r="BT109" s="69">
        <v>42409</v>
      </c>
      <c r="BU109" s="61" t="s">
        <v>1004</v>
      </c>
      <c r="BV109" s="61">
        <v>0</v>
      </c>
      <c r="BW109" s="61">
        <v>1</v>
      </c>
      <c r="BX109" s="61" t="s">
        <v>841</v>
      </c>
      <c r="BY109" s="61">
        <v>1</v>
      </c>
      <c r="BZ109" s="61"/>
      <c r="CA109" s="61">
        <v>1</v>
      </c>
      <c r="CB109" s="61" t="s">
        <v>1005</v>
      </c>
      <c r="CC109" s="208">
        <v>1</v>
      </c>
      <c r="CD109" s="220">
        <v>0</v>
      </c>
      <c r="CE109" s="220">
        <v>0</v>
      </c>
      <c r="CF109" s="220">
        <v>1</v>
      </c>
      <c r="CG109" s="220">
        <v>0</v>
      </c>
      <c r="CH109" s="220">
        <v>1</v>
      </c>
      <c r="CI109" s="220">
        <v>0</v>
      </c>
      <c r="CJ109" s="114">
        <v>1</v>
      </c>
      <c r="CK109" s="114">
        <v>0</v>
      </c>
      <c r="CL109" s="114">
        <v>0</v>
      </c>
      <c r="CM109" s="114">
        <v>1</v>
      </c>
      <c r="CN109" s="114">
        <v>0</v>
      </c>
      <c r="CO109" s="114">
        <v>1</v>
      </c>
      <c r="CP109" s="326">
        <v>0</v>
      </c>
      <c r="CQ109" s="326">
        <v>1</v>
      </c>
      <c r="CR109" s="326">
        <v>1</v>
      </c>
      <c r="CS109" s="326">
        <v>0</v>
      </c>
      <c r="CT109" s="326">
        <v>0</v>
      </c>
      <c r="CU109" s="326">
        <v>0</v>
      </c>
      <c r="CV109" s="299"/>
      <c r="CW109" s="299"/>
      <c r="CX109" s="299"/>
      <c r="CY109" s="299"/>
      <c r="DE109" s="117">
        <v>1</v>
      </c>
      <c r="DF109" s="90">
        <v>1</v>
      </c>
      <c r="DG109" s="69">
        <v>42412</v>
      </c>
      <c r="DH109" s="61">
        <v>1</v>
      </c>
      <c r="DI109" s="61" t="s">
        <v>1006</v>
      </c>
      <c r="DJ109" s="90">
        <v>1</v>
      </c>
      <c r="DK109" s="90">
        <v>0</v>
      </c>
      <c r="DL109" s="90"/>
      <c r="DM109" s="61"/>
      <c r="DN109" s="221">
        <v>1</v>
      </c>
      <c r="DO109" s="208">
        <v>0</v>
      </c>
      <c r="DP109" s="208">
        <v>0</v>
      </c>
      <c r="DQ109" s="208">
        <v>0</v>
      </c>
      <c r="DR109" s="208">
        <v>0</v>
      </c>
      <c r="DS109" s="212">
        <v>0</v>
      </c>
      <c r="DT109" s="208">
        <v>0</v>
      </c>
      <c r="DU109" s="208">
        <v>1</v>
      </c>
      <c r="DV109" s="208">
        <v>0</v>
      </c>
      <c r="DW109" s="208">
        <v>0</v>
      </c>
      <c r="DX109" s="208">
        <v>0</v>
      </c>
      <c r="DY109" s="206">
        <v>0</v>
      </c>
      <c r="EB109" s="223">
        <v>1</v>
      </c>
      <c r="EC109" s="223">
        <v>1</v>
      </c>
      <c r="ED109" s="223">
        <v>67</v>
      </c>
      <c r="EE109" s="223"/>
      <c r="EG109" s="69">
        <v>42412</v>
      </c>
      <c r="EH109" s="221">
        <v>1.68</v>
      </c>
      <c r="EI109" s="245">
        <v>73</v>
      </c>
      <c r="EJ109" s="31">
        <v>66</v>
      </c>
      <c r="EK109" s="31">
        <v>81</v>
      </c>
      <c r="EL109" s="31">
        <v>84</v>
      </c>
      <c r="EM109" s="206"/>
      <c r="EN109" s="208" t="s">
        <v>1007</v>
      </c>
      <c r="EO109" s="267">
        <v>109</v>
      </c>
      <c r="EP109" s="69">
        <v>42412</v>
      </c>
      <c r="EQ109" s="208" t="s">
        <v>383</v>
      </c>
      <c r="ER109" s="208"/>
      <c r="ES109" s="208"/>
      <c r="ET109" s="208">
        <v>75</v>
      </c>
      <c r="EU109" s="208">
        <v>1</v>
      </c>
      <c r="EV109" s="208"/>
      <c r="EW109" s="208">
        <v>12</v>
      </c>
      <c r="EX109" s="208">
        <v>11</v>
      </c>
      <c r="EY109" s="208">
        <v>53</v>
      </c>
      <c r="EZ109" s="208">
        <v>25</v>
      </c>
      <c r="FA109" s="208">
        <v>19</v>
      </c>
      <c r="FB109" s="208">
        <v>22</v>
      </c>
      <c r="FC109" s="208">
        <v>57</v>
      </c>
      <c r="FD109" s="206">
        <v>19</v>
      </c>
      <c r="FE109" s="206">
        <v>33</v>
      </c>
      <c r="FF109" s="224">
        <v>100</v>
      </c>
      <c r="FG109" s="223">
        <v>350</v>
      </c>
      <c r="FH109" s="91">
        <v>90</v>
      </c>
      <c r="FI109" s="91">
        <v>346.66666666666669</v>
      </c>
      <c r="FJ109" s="227">
        <v>224.95</v>
      </c>
      <c r="FK109" s="227">
        <v>127.02147375120146</v>
      </c>
      <c r="FL109" s="228">
        <v>148.39999999999998</v>
      </c>
      <c r="FM109" s="228">
        <v>42.35</v>
      </c>
      <c r="FN109" s="228">
        <v>83.796340096369391</v>
      </c>
      <c r="FO109" s="228">
        <v>23.913578187879004</v>
      </c>
      <c r="FP109" s="228">
        <v>71.462264150943398</v>
      </c>
      <c r="FQ109" s="228"/>
      <c r="FR109" s="193">
        <v>0</v>
      </c>
      <c r="FS109" s="230">
        <v>195.5</v>
      </c>
      <c r="FT109" s="341"/>
      <c r="FU109" s="230"/>
      <c r="FV109" s="229"/>
      <c r="FW109" s="229"/>
      <c r="FX109" s="229"/>
      <c r="FY109" s="229"/>
      <c r="FZ109" s="342">
        <v>33.799999999999997</v>
      </c>
      <c r="GA109" s="129">
        <v>19.599999999999998</v>
      </c>
      <c r="GB109" s="210" t="s">
        <v>1008</v>
      </c>
      <c r="GC109" s="210" t="s">
        <v>1009</v>
      </c>
      <c r="GD109" s="210" t="s">
        <v>1010</v>
      </c>
      <c r="GE109" s="210" t="s">
        <v>1011</v>
      </c>
      <c r="GF109" s="210" t="s">
        <v>1012</v>
      </c>
      <c r="GG109" s="221" t="s">
        <v>629</v>
      </c>
      <c r="GH109" s="221">
        <v>1</v>
      </c>
      <c r="GI109" s="221">
        <v>1</v>
      </c>
      <c r="GJ109" s="221">
        <v>1</v>
      </c>
      <c r="GK109" s="231">
        <v>41</v>
      </c>
      <c r="GL109" s="133">
        <v>1</v>
      </c>
      <c r="GM109" s="221">
        <v>0</v>
      </c>
      <c r="GO109" s="221">
        <v>0</v>
      </c>
      <c r="GP109" s="61">
        <v>73.900000000000006</v>
      </c>
      <c r="GQ109" s="106">
        <v>41.728770438825464</v>
      </c>
      <c r="GR109" s="111">
        <v>0.59322033898305082</v>
      </c>
      <c r="GS109" s="61">
        <v>0</v>
      </c>
      <c r="GT109" s="111">
        <v>0.46666666666666667</v>
      </c>
      <c r="GU109" s="62">
        <v>0</v>
      </c>
      <c r="GV109" s="106"/>
      <c r="GW109" s="61"/>
      <c r="GX109" s="106">
        <v>16.5</v>
      </c>
      <c r="GY109" s="61">
        <v>1</v>
      </c>
      <c r="GZ109" s="745">
        <v>56</v>
      </c>
      <c r="HA109" s="221">
        <v>17</v>
      </c>
      <c r="HB109" s="221">
        <v>0.45</v>
      </c>
      <c r="HC109" s="144">
        <v>1</v>
      </c>
      <c r="HD109" s="273">
        <v>182.807525</v>
      </c>
      <c r="HE109" s="236">
        <v>192</v>
      </c>
      <c r="HF109" s="270">
        <v>108.41574998991189</v>
      </c>
      <c r="HG109" s="273">
        <v>150.98321200000001</v>
      </c>
      <c r="HH109" s="270">
        <v>85.254990442009714</v>
      </c>
      <c r="HI109" s="273">
        <v>52.854165000000002</v>
      </c>
      <c r="HJ109" s="270">
        <v>29.84491634669558</v>
      </c>
      <c r="HK109" s="273">
        <v>98.129047</v>
      </c>
      <c r="HL109" s="270">
        <v>55.41007409531413</v>
      </c>
      <c r="HM109" s="236">
        <v>64.993350000000007</v>
      </c>
      <c r="HN109" s="302">
        <v>6.0840009999999998</v>
      </c>
      <c r="HO109" s="302">
        <v>3.364414</v>
      </c>
      <c r="HP109" s="273">
        <v>124.793627</v>
      </c>
      <c r="HQ109" s="270">
        <v>70.466638881074573</v>
      </c>
      <c r="HR109" s="273">
        <v>51.352061999999997</v>
      </c>
      <c r="HS109" s="270">
        <v>28.996730808637782</v>
      </c>
      <c r="HT109" s="273">
        <v>73.441564999999997</v>
      </c>
      <c r="HU109" s="270">
        <v>41.469908072436787</v>
      </c>
      <c r="HV109" s="273">
        <v>58.850413000000003</v>
      </c>
      <c r="HW109" s="144">
        <v>0</v>
      </c>
      <c r="HX109" s="237">
        <v>1.2716645609579427</v>
      </c>
      <c r="HY109" s="238">
        <v>61.1</v>
      </c>
      <c r="HZ109" s="237">
        <v>7.8</v>
      </c>
      <c r="IA109" s="237">
        <v>58.9</v>
      </c>
      <c r="IB109" s="237">
        <v>7.9</v>
      </c>
      <c r="IC109" s="237">
        <v>31.7</v>
      </c>
      <c r="ID109" s="237">
        <v>6.5</v>
      </c>
      <c r="IE109" s="237">
        <v>386.33164444444441</v>
      </c>
      <c r="IF109" s="237">
        <v>218.14809884000218</v>
      </c>
      <c r="IG109" s="208"/>
      <c r="IH109" s="61">
        <v>0.38</v>
      </c>
      <c r="II109" s="61">
        <v>1184</v>
      </c>
      <c r="IJ109" s="61">
        <v>944</v>
      </c>
      <c r="IK109" s="61">
        <v>1106</v>
      </c>
      <c r="IL109" s="61">
        <v>1188</v>
      </c>
      <c r="IM109" s="61">
        <v>1081</v>
      </c>
      <c r="IN109" s="61">
        <v>1000</v>
      </c>
      <c r="IO109" s="61"/>
      <c r="IP109" s="106">
        <v>1083.8333333333333</v>
      </c>
      <c r="IQ109" s="61">
        <v>1681</v>
      </c>
      <c r="IR109" s="61">
        <v>383</v>
      </c>
      <c r="IS109" s="61">
        <v>268</v>
      </c>
      <c r="IT109" s="61">
        <v>405</v>
      </c>
      <c r="IU109" s="61">
        <v>413</v>
      </c>
      <c r="IV109" s="133"/>
      <c r="IW109" s="61">
        <v>419</v>
      </c>
      <c r="IX109" s="61"/>
      <c r="IY109" s="106">
        <v>377.6</v>
      </c>
      <c r="IZ109" s="133">
        <v>216</v>
      </c>
      <c r="JA109" s="240">
        <v>26.517296949356421</v>
      </c>
      <c r="JB109" s="241">
        <v>0</v>
      </c>
      <c r="JC109" s="90">
        <v>1</v>
      </c>
      <c r="JD109" s="70">
        <v>0</v>
      </c>
      <c r="JE109" s="70">
        <v>1</v>
      </c>
      <c r="JF109" s="70"/>
      <c r="JG109" s="90">
        <v>0</v>
      </c>
      <c r="JH109" s="90">
        <v>0</v>
      </c>
      <c r="JI109" s="90">
        <v>0</v>
      </c>
      <c r="JJ109" s="90"/>
      <c r="JK109" s="61"/>
      <c r="JL109" s="283"/>
      <c r="JM109" s="198">
        <v>109</v>
      </c>
      <c r="JN109" s="244">
        <v>42411</v>
      </c>
      <c r="JO109" s="69">
        <v>43060</v>
      </c>
      <c r="JP109" s="201">
        <v>0</v>
      </c>
      <c r="JQ109" s="69">
        <v>43060</v>
      </c>
      <c r="JR109" s="245">
        <v>21</v>
      </c>
      <c r="JS109" s="243">
        <v>0</v>
      </c>
      <c r="JT109" s="69">
        <v>43060</v>
      </c>
      <c r="JU109" s="245">
        <v>21</v>
      </c>
      <c r="JV109" s="243">
        <v>0</v>
      </c>
      <c r="JW109" s="246">
        <v>43060</v>
      </c>
      <c r="JX109" s="245">
        <v>21</v>
      </c>
      <c r="JY109" s="245">
        <v>21.3</v>
      </c>
      <c r="JZ109" s="245">
        <v>649</v>
      </c>
      <c r="KA109" s="247"/>
      <c r="KB109" s="245"/>
      <c r="KC109" s="248"/>
      <c r="KD109" s="212">
        <v>1</v>
      </c>
      <c r="KE109" s="249">
        <v>1</v>
      </c>
      <c r="KF109" s="249" t="s">
        <v>421</v>
      </c>
      <c r="KG109" s="272">
        <v>153.60333333333335</v>
      </c>
      <c r="KH109" s="272">
        <v>70.933333333333323</v>
      </c>
      <c r="KI109" s="272">
        <v>54.386666666666663</v>
      </c>
      <c r="KJ109" s="272">
        <v>-15.69</v>
      </c>
      <c r="KK109" s="272">
        <v>-13.376666666666665</v>
      </c>
      <c r="KL109" s="272">
        <v>64.463333333333338</v>
      </c>
      <c r="KM109" s="272">
        <v>27.733333333333334</v>
      </c>
      <c r="KN109" s="272">
        <v>4.8666666666666671</v>
      </c>
      <c r="KO109" s="250"/>
      <c r="KP109" s="250">
        <v>1</v>
      </c>
      <c r="KQ109" s="343"/>
      <c r="KR109" s="344">
        <v>0.59322033898305082</v>
      </c>
      <c r="KS109" s="264"/>
      <c r="KT109" s="265"/>
      <c r="KU109" s="264"/>
      <c r="KV109" s="265"/>
      <c r="KW109" s="265"/>
      <c r="KX109" s="265"/>
      <c r="KY109" s="265"/>
      <c r="KZ109" s="265"/>
      <c r="LA109" s="265"/>
      <c r="LB109" s="265"/>
      <c r="LC109" s="265"/>
      <c r="LD109" s="265"/>
      <c r="LE109" s="118">
        <v>42412</v>
      </c>
      <c r="LF109" s="695">
        <v>1</v>
      </c>
      <c r="LG109" s="695"/>
      <c r="LH109" s="455"/>
      <c r="LI109" s="455"/>
      <c r="LJ109" s="455"/>
      <c r="LK109" s="455"/>
      <c r="LL109" s="455"/>
      <c r="LM109" s="455"/>
      <c r="LN109" s="455"/>
      <c r="LO109" s="455"/>
      <c r="LP109" s="455"/>
      <c r="LQ109" s="455"/>
      <c r="LR109" s="455"/>
      <c r="LS109" s="455"/>
      <c r="LT109" s="500">
        <v>44.666666666666664</v>
      </c>
      <c r="LU109" s="693">
        <v>-24.623333333333335</v>
      </c>
      <c r="LV109" s="500"/>
      <c r="LW109" s="500">
        <v>0</v>
      </c>
      <c r="LX109" s="500">
        <v>-9.9</v>
      </c>
      <c r="LY109" s="500">
        <v>1</v>
      </c>
      <c r="LZ109" s="690">
        <v>58.850413000000003</v>
      </c>
      <c r="MA109" s="455"/>
      <c r="MC109" s="253"/>
      <c r="MD109" s="274"/>
      <c r="ME109" s="581">
        <v>109</v>
      </c>
      <c r="MF109" s="135">
        <v>42409</v>
      </c>
      <c r="MI109" s="584">
        <v>48.842199999999998</v>
      </c>
      <c r="MQ109" s="135"/>
      <c r="MR109" s="585"/>
      <c r="MS109" s="585"/>
      <c r="MT109" s="133">
        <v>0</v>
      </c>
      <c r="MU109" s="585"/>
      <c r="MV109" s="585"/>
      <c r="MW109" s="585"/>
      <c r="MX109" s="585"/>
      <c r="MY109" s="585"/>
      <c r="MZ109" s="238">
        <v>1046</v>
      </c>
      <c r="NA109" s="585"/>
      <c r="NB109" s="238">
        <v>6</v>
      </c>
      <c r="ND109" s="876">
        <v>109</v>
      </c>
      <c r="NE109" s="877">
        <v>8.8367447019660794</v>
      </c>
      <c r="NF109" s="877">
        <v>7.3900829509516601</v>
      </c>
      <c r="NG109" s="877">
        <v>5.45746296464855</v>
      </c>
      <c r="NH109" s="877">
        <v>1.3504972470841301</v>
      </c>
      <c r="NI109" s="877">
        <v>6.9734964798129502</v>
      </c>
      <c r="NJ109" s="877">
        <v>5.4005379295837299</v>
      </c>
      <c r="NK109" s="877">
        <v>9.3665626433840892</v>
      </c>
      <c r="NL109" s="877">
        <v>8.1678697014308295</v>
      </c>
      <c r="NM109" s="877">
        <v>6.3988291824446302</v>
      </c>
      <c r="NN109" s="877">
        <v>0.66902676550963103</v>
      </c>
      <c r="NO109" s="877">
        <v>5.4336271670847802</v>
      </c>
      <c r="NP109" s="877">
        <v>6.6315408673414904</v>
      </c>
      <c r="NQ109" s="877">
        <v>7.8644957026515803</v>
      </c>
      <c r="NR109" s="877">
        <v>4.3694664836507204</v>
      </c>
      <c r="NS109" s="877">
        <v>5.8442349877587496</v>
      </c>
      <c r="NT109" s="877">
        <v>8.6817654878504804</v>
      </c>
      <c r="NU109" s="877">
        <v>5.9406366072011503</v>
      </c>
      <c r="NV109" s="877">
        <v>6.7165794207963403</v>
      </c>
      <c r="NW109" s="877">
        <v>5.5366746175697603</v>
      </c>
      <c r="NX109" s="877">
        <v>5.7395781120480498</v>
      </c>
      <c r="NY109" s="877">
        <v>7.94906796585291</v>
      </c>
      <c r="NZ109" s="877">
        <v>2.4462562298895598</v>
      </c>
      <c r="OA109" s="877">
        <v>10.6428188798862</v>
      </c>
      <c r="OB109" s="877">
        <v>3.9560566524123999</v>
      </c>
      <c r="OC109" s="877">
        <v>4.6604951318885099</v>
      </c>
      <c r="OD109" s="877">
        <v>6.1303131455434601</v>
      </c>
      <c r="OE109" s="877">
        <v>4.6299394094395403</v>
      </c>
      <c r="OF109" s="877">
        <v>10.7146233168958</v>
      </c>
      <c r="OG109" s="877">
        <v>2.85598969730848</v>
      </c>
      <c r="OH109" s="877">
        <v>9.1021856931559402</v>
      </c>
      <c r="OI109" s="877">
        <v>3.8688842730287698</v>
      </c>
      <c r="OJ109" s="877">
        <v>1.6124376237398199</v>
      </c>
      <c r="OK109" s="877">
        <v>2.2142389019989501</v>
      </c>
      <c r="OL109" s="877">
        <v>6.6867622274737704</v>
      </c>
    </row>
    <row r="110" spans="1:402" s="221" customFormat="1" x14ac:dyDescent="0.25">
      <c r="A110" s="274">
        <v>109</v>
      </c>
      <c r="B110" s="274">
        <v>0</v>
      </c>
      <c r="C110" s="221">
        <v>1</v>
      </c>
      <c r="D110" s="206">
        <v>2</v>
      </c>
      <c r="E110" s="274">
        <v>110</v>
      </c>
      <c r="F110" s="880">
        <v>110</v>
      </c>
      <c r="G110" s="883"/>
      <c r="H110" s="232" t="s">
        <v>1013</v>
      </c>
      <c r="I110" s="167" t="s">
        <v>1014</v>
      </c>
      <c r="J110" s="266">
        <v>15101</v>
      </c>
      <c r="K110" s="256">
        <v>74</v>
      </c>
      <c r="L110" s="342">
        <v>63</v>
      </c>
      <c r="M110" s="342">
        <v>165</v>
      </c>
      <c r="N110" s="342">
        <v>23.140495867768596</v>
      </c>
      <c r="O110" s="210">
        <v>1.6934092071865363</v>
      </c>
      <c r="P110" s="208">
        <v>1</v>
      </c>
      <c r="Q110" s="61">
        <v>100</v>
      </c>
      <c r="R110" s="61">
        <v>70</v>
      </c>
      <c r="S110" s="61">
        <v>1</v>
      </c>
      <c r="T110" s="62">
        <v>2</v>
      </c>
      <c r="U110" s="325">
        <v>0</v>
      </c>
      <c r="V110" s="325"/>
      <c r="W110" s="325">
        <v>1</v>
      </c>
      <c r="X110" s="326">
        <v>1</v>
      </c>
      <c r="Y110" s="325">
        <v>0</v>
      </c>
      <c r="Z110" s="325">
        <v>0</v>
      </c>
      <c r="AA110" s="329">
        <v>0</v>
      </c>
      <c r="AB110" s="328">
        <v>0</v>
      </c>
      <c r="AC110" s="61"/>
      <c r="AD110" s="208"/>
      <c r="AE110" s="61"/>
      <c r="AF110" s="592">
        <v>107</v>
      </c>
      <c r="AG110" s="602">
        <v>1.01</v>
      </c>
      <c r="AH110" s="603">
        <v>53</v>
      </c>
      <c r="AI110" s="603">
        <v>0</v>
      </c>
      <c r="AJ110" s="602">
        <v>11.2</v>
      </c>
      <c r="AK110" s="603">
        <v>33</v>
      </c>
      <c r="AL110" s="603"/>
      <c r="AM110" s="605">
        <v>1665</v>
      </c>
      <c r="AN110" s="214">
        <v>7.4175804024145444</v>
      </c>
      <c r="AO110" s="212">
        <v>127</v>
      </c>
      <c r="AP110" s="212">
        <v>55</v>
      </c>
      <c r="AQ110" s="212">
        <v>59</v>
      </c>
      <c r="AR110" s="212">
        <v>66</v>
      </c>
      <c r="AS110" s="215">
        <v>4.17</v>
      </c>
      <c r="AT110" s="212">
        <v>454</v>
      </c>
      <c r="AU110" s="556">
        <v>42423</v>
      </c>
      <c r="AV110" s="557">
        <v>42418</v>
      </c>
      <c r="AW110" s="211">
        <v>1.01</v>
      </c>
      <c r="AX110" s="211">
        <v>35</v>
      </c>
      <c r="AY110" s="211">
        <v>3.3</v>
      </c>
      <c r="AZ110" s="602">
        <v>142</v>
      </c>
      <c r="BA110" s="558">
        <v>42710</v>
      </c>
      <c r="BB110" s="65">
        <v>12.15</v>
      </c>
      <c r="BC110" s="217"/>
      <c r="BD110" s="66">
        <v>12.15</v>
      </c>
      <c r="BE110" s="218">
        <v>306.41537496456203</v>
      </c>
      <c r="BF110" s="66">
        <v>47.56</v>
      </c>
      <c r="BG110" s="68">
        <v>1.0845762779343311</v>
      </c>
      <c r="BH110" s="219">
        <v>1.0845762779343311</v>
      </c>
      <c r="BI110" s="219">
        <v>2.4863105530452394</v>
      </c>
      <c r="BJ110" s="219">
        <v>1.677241845946654</v>
      </c>
      <c r="BK110" s="66">
        <v>2.35</v>
      </c>
      <c r="BL110" s="66">
        <v>0.9</v>
      </c>
      <c r="BM110" s="66">
        <v>297</v>
      </c>
      <c r="BN110" s="66">
        <v>1.1399999999999999</v>
      </c>
      <c r="BO110" s="571">
        <v>1201</v>
      </c>
      <c r="BP110" s="66">
        <v>62</v>
      </c>
      <c r="BQ110" s="66">
        <v>371</v>
      </c>
      <c r="BR110" s="66">
        <v>20</v>
      </c>
      <c r="BS110" s="66">
        <v>13</v>
      </c>
      <c r="BT110" s="69">
        <v>42422</v>
      </c>
      <c r="BU110" s="61" t="s">
        <v>1015</v>
      </c>
      <c r="BV110" s="61">
        <v>0</v>
      </c>
      <c r="BW110" s="61">
        <v>1</v>
      </c>
      <c r="BX110" s="61" t="s">
        <v>1016</v>
      </c>
      <c r="BY110" s="61">
        <v>1</v>
      </c>
      <c r="BZ110" s="61"/>
      <c r="CA110" s="61">
        <v>0</v>
      </c>
      <c r="CB110" s="61"/>
      <c r="CC110" s="208">
        <v>1</v>
      </c>
      <c r="CD110" s="220">
        <v>0</v>
      </c>
      <c r="CE110" s="220">
        <v>0</v>
      </c>
      <c r="CF110" s="220">
        <v>1</v>
      </c>
      <c r="CG110" s="220">
        <v>1</v>
      </c>
      <c r="CH110" s="220">
        <v>0</v>
      </c>
      <c r="CI110" s="220">
        <v>1</v>
      </c>
      <c r="CJ110" s="114">
        <v>1</v>
      </c>
      <c r="CK110" s="114">
        <v>0</v>
      </c>
      <c r="CL110" s="114">
        <v>1</v>
      </c>
      <c r="CM110" s="114">
        <v>1</v>
      </c>
      <c r="CN110" s="114">
        <v>0</v>
      </c>
      <c r="CO110" s="114">
        <v>0</v>
      </c>
      <c r="CP110" s="326">
        <v>0</v>
      </c>
      <c r="CQ110" s="326">
        <v>1</v>
      </c>
      <c r="CR110" s="326">
        <v>0</v>
      </c>
      <c r="CS110" s="326">
        <v>0</v>
      </c>
      <c r="CT110" s="326">
        <v>0</v>
      </c>
      <c r="CU110" s="326">
        <v>0</v>
      </c>
      <c r="CV110" s="299"/>
      <c r="CW110" s="299"/>
      <c r="CX110" s="299"/>
      <c r="CY110" s="299"/>
      <c r="DE110" s="61">
        <v>0</v>
      </c>
      <c r="DF110" s="90">
        <v>1</v>
      </c>
      <c r="DG110" s="69">
        <v>42423</v>
      </c>
      <c r="DH110" s="61">
        <v>0</v>
      </c>
      <c r="DI110" s="61"/>
      <c r="DJ110" s="90">
        <v>1</v>
      </c>
      <c r="DK110" s="90">
        <v>0</v>
      </c>
      <c r="DL110" s="90"/>
      <c r="DM110" s="61"/>
      <c r="DN110" s="221">
        <v>1</v>
      </c>
      <c r="DO110" s="208">
        <v>0</v>
      </c>
      <c r="DP110" s="208">
        <v>0</v>
      </c>
      <c r="DQ110" s="208">
        <v>0</v>
      </c>
      <c r="DR110" s="208">
        <v>0</v>
      </c>
      <c r="DS110" s="212">
        <v>0</v>
      </c>
      <c r="DT110" s="208">
        <v>0</v>
      </c>
      <c r="DU110" s="208">
        <v>0</v>
      </c>
      <c r="DV110" s="208">
        <v>0</v>
      </c>
      <c r="DW110" s="208">
        <v>0</v>
      </c>
      <c r="DX110" s="208">
        <v>0</v>
      </c>
      <c r="DY110" s="206">
        <v>0</v>
      </c>
      <c r="EB110" s="223">
        <v>1</v>
      </c>
      <c r="EC110" s="223">
        <v>2</v>
      </c>
      <c r="ED110" s="223">
        <v>53</v>
      </c>
      <c r="EE110" s="223"/>
      <c r="EG110" s="69">
        <v>42422</v>
      </c>
      <c r="EH110" s="221">
        <v>2.04</v>
      </c>
      <c r="EI110" s="245">
        <v>109</v>
      </c>
      <c r="EJ110" s="31">
        <v>77</v>
      </c>
      <c r="EK110" s="31">
        <v>110</v>
      </c>
      <c r="EL110" s="31">
        <v>110</v>
      </c>
      <c r="EM110" s="206">
        <v>71</v>
      </c>
      <c r="EN110" s="208" t="s">
        <v>1017</v>
      </c>
      <c r="EO110" s="222">
        <v>110</v>
      </c>
      <c r="EP110" s="69">
        <v>42422</v>
      </c>
      <c r="EQ110" s="208" t="s">
        <v>383</v>
      </c>
      <c r="ER110" s="208"/>
      <c r="ES110" s="208"/>
      <c r="ET110" s="208">
        <v>61</v>
      </c>
      <c r="EU110" s="208">
        <v>1</v>
      </c>
      <c r="EV110" s="208"/>
      <c r="EW110" s="208">
        <v>10</v>
      </c>
      <c r="EX110" s="208">
        <v>8</v>
      </c>
      <c r="EY110" s="208">
        <v>45</v>
      </c>
      <c r="EZ110" s="208">
        <v>25</v>
      </c>
      <c r="FA110" s="208">
        <v>14</v>
      </c>
      <c r="FB110" s="208">
        <v>23</v>
      </c>
      <c r="FC110" s="208">
        <v>41</v>
      </c>
      <c r="FD110" s="206">
        <v>18</v>
      </c>
      <c r="FE110" s="206">
        <v>29</v>
      </c>
      <c r="FF110" s="224">
        <v>110</v>
      </c>
      <c r="FG110" s="223">
        <v>300</v>
      </c>
      <c r="FH110" s="91">
        <v>100</v>
      </c>
      <c r="FI110" s="91">
        <v>283.33333333333331</v>
      </c>
      <c r="FJ110" s="227">
        <v>72</v>
      </c>
      <c r="FK110" s="227">
        <v>42.517779928468812</v>
      </c>
      <c r="FL110" s="228">
        <v>90.65</v>
      </c>
      <c r="FM110" s="228">
        <v>30.2</v>
      </c>
      <c r="FN110" s="228">
        <v>53.531065979384699</v>
      </c>
      <c r="FO110" s="228">
        <v>17.833846581107753</v>
      </c>
      <c r="FP110" s="228">
        <v>66.685052399338105</v>
      </c>
      <c r="FQ110" s="228"/>
      <c r="FR110" s="193">
        <v>0</v>
      </c>
      <c r="FS110" s="230">
        <v>97</v>
      </c>
      <c r="FT110" s="341"/>
      <c r="FU110" s="230">
        <v>280</v>
      </c>
      <c r="FV110" s="229">
        <v>8.6499999999999986</v>
      </c>
      <c r="FW110" s="229">
        <v>10.3</v>
      </c>
      <c r="FX110" s="229">
        <v>11.213872832369944</v>
      </c>
      <c r="FY110" s="229"/>
      <c r="FZ110" s="342">
        <v>87.5</v>
      </c>
      <c r="GA110" s="129">
        <v>18.900000000000002</v>
      </c>
      <c r="GB110" s="210" t="s">
        <v>1018</v>
      </c>
      <c r="GC110" s="348" t="s">
        <v>1019</v>
      </c>
      <c r="GD110" s="210" t="s">
        <v>1020</v>
      </c>
      <c r="GE110" s="210" t="s">
        <v>1021</v>
      </c>
      <c r="GF110" s="210" t="s">
        <v>1022</v>
      </c>
      <c r="GG110" s="221">
        <v>0</v>
      </c>
      <c r="GH110" s="221">
        <v>1</v>
      </c>
      <c r="GI110" s="221">
        <v>1</v>
      </c>
      <c r="GJ110" s="221">
        <v>0</v>
      </c>
      <c r="GK110" s="231">
        <v>24</v>
      </c>
      <c r="GL110" s="133">
        <v>0</v>
      </c>
      <c r="GM110" s="221">
        <v>0</v>
      </c>
      <c r="GO110" s="221">
        <v>0</v>
      </c>
      <c r="GP110" s="61">
        <v>72.650000000000006</v>
      </c>
      <c r="GQ110" s="106">
        <v>42.901620997267493</v>
      </c>
      <c r="GR110" s="111">
        <v>0.49704142011834318</v>
      </c>
      <c r="GS110" s="61">
        <v>0</v>
      </c>
      <c r="GT110" s="111">
        <v>0.43333333333333335</v>
      </c>
      <c r="GU110" s="62">
        <v>0</v>
      </c>
      <c r="GV110" s="106">
        <v>9.9</v>
      </c>
      <c r="GW110" s="61">
        <v>0</v>
      </c>
      <c r="GX110" s="106">
        <v>19</v>
      </c>
      <c r="GY110" s="61">
        <v>0</v>
      </c>
      <c r="GZ110" s="745">
        <v>29</v>
      </c>
      <c r="HA110" s="221">
        <v>8</v>
      </c>
      <c r="HB110" s="221">
        <v>0.49</v>
      </c>
      <c r="HC110" s="144">
        <v>1</v>
      </c>
      <c r="HD110" s="236">
        <v>84.350344000000007</v>
      </c>
      <c r="HE110" s="236">
        <v>88.567860999999994</v>
      </c>
      <c r="HF110" s="144">
        <v>52.382604999999998</v>
      </c>
      <c r="HG110" s="236">
        <v>100.29380999999999</v>
      </c>
      <c r="HH110" s="125">
        <v>59.317804000000002</v>
      </c>
      <c r="HI110" s="236">
        <v>36.783287999999999</v>
      </c>
      <c r="HJ110" s="144">
        <v>21.755120000000002</v>
      </c>
      <c r="HK110" s="236">
        <v>63.510522000000002</v>
      </c>
      <c r="HL110" s="144">
        <v>37.562683999999997</v>
      </c>
      <c r="HM110" s="236">
        <v>63.324468000000003</v>
      </c>
      <c r="HN110" s="144">
        <v>4.5092470000000002</v>
      </c>
      <c r="HO110" s="144">
        <v>2.6669510000000001</v>
      </c>
      <c r="HP110" s="236">
        <v>111.00227099999999</v>
      </c>
      <c r="HQ110" s="144">
        <v>65.651219999999995</v>
      </c>
      <c r="HR110" s="236">
        <v>51.422097000000001</v>
      </c>
      <c r="HS110" s="144">
        <v>30.413101999999999</v>
      </c>
      <c r="HT110" s="236">
        <v>59.580174</v>
      </c>
      <c r="HU110" s="144">
        <v>35.238118</v>
      </c>
      <c r="HV110" s="236">
        <v>53.674734000000001</v>
      </c>
      <c r="HW110" s="144">
        <v>0</v>
      </c>
      <c r="HX110" s="237">
        <v>0.88308402083837478</v>
      </c>
      <c r="HY110" s="238">
        <v>21.5</v>
      </c>
      <c r="HZ110" s="237">
        <v>5</v>
      </c>
      <c r="IA110" s="237">
        <v>24.3</v>
      </c>
      <c r="IB110" s="237">
        <v>6.4</v>
      </c>
      <c r="IC110" s="237">
        <v>31.6</v>
      </c>
      <c r="ID110" s="237">
        <v>6</v>
      </c>
      <c r="IE110" s="237">
        <v>87.492960000000011</v>
      </c>
      <c r="IF110" s="237">
        <v>51.66675581347674</v>
      </c>
      <c r="IG110" s="208"/>
      <c r="IH110" s="61">
        <v>0.33</v>
      </c>
      <c r="II110" s="61">
        <v>1039</v>
      </c>
      <c r="IJ110" s="61">
        <v>853</v>
      </c>
      <c r="IK110" s="61">
        <v>989</v>
      </c>
      <c r="IL110" s="61">
        <v>923</v>
      </c>
      <c r="IM110" s="61">
        <v>1047</v>
      </c>
      <c r="IN110" s="61">
        <v>1036</v>
      </c>
      <c r="IO110" s="61"/>
      <c r="IP110" s="106">
        <v>981.16666666666663</v>
      </c>
      <c r="IQ110" s="61">
        <v>1558</v>
      </c>
      <c r="IR110" s="61">
        <v>401</v>
      </c>
      <c r="IS110" s="61">
        <v>386</v>
      </c>
      <c r="IT110" s="61">
        <v>396</v>
      </c>
      <c r="IU110" s="61">
        <v>372</v>
      </c>
      <c r="IV110" s="133"/>
      <c r="IW110" s="61">
        <v>367</v>
      </c>
      <c r="IX110" s="61"/>
      <c r="IY110" s="106">
        <v>384.4</v>
      </c>
      <c r="IZ110" s="133">
        <v>236</v>
      </c>
      <c r="JA110" s="240">
        <v>29.485004363071042</v>
      </c>
      <c r="JB110" s="241">
        <v>0</v>
      </c>
      <c r="JC110" s="90">
        <v>1</v>
      </c>
      <c r="JD110" s="280">
        <v>0</v>
      </c>
      <c r="JE110" s="70">
        <v>0</v>
      </c>
      <c r="JF110" s="70"/>
      <c r="JG110" s="90">
        <v>0</v>
      </c>
      <c r="JH110" s="90">
        <v>2</v>
      </c>
      <c r="JI110" s="90">
        <v>0</v>
      </c>
      <c r="JJ110" s="90"/>
      <c r="JK110" s="61"/>
      <c r="JL110" s="283"/>
      <c r="JM110" s="243">
        <v>110</v>
      </c>
      <c r="JN110" s="244">
        <v>42423</v>
      </c>
      <c r="JO110" s="69">
        <v>43517</v>
      </c>
      <c r="JP110" s="201">
        <v>0</v>
      </c>
      <c r="JQ110" s="69">
        <v>43517</v>
      </c>
      <c r="JR110" s="245">
        <v>35</v>
      </c>
      <c r="JS110" s="243">
        <v>1</v>
      </c>
      <c r="JT110" s="69">
        <v>42798</v>
      </c>
      <c r="JU110" s="245">
        <v>12</v>
      </c>
      <c r="JV110" s="243">
        <v>1</v>
      </c>
      <c r="JW110" s="246">
        <v>42798</v>
      </c>
      <c r="JX110" s="245">
        <v>12</v>
      </c>
      <c r="JY110" s="245">
        <v>35</v>
      </c>
      <c r="JZ110" s="245">
        <v>1094</v>
      </c>
      <c r="KA110" s="247"/>
      <c r="KB110" s="245"/>
      <c r="KC110" s="248"/>
      <c r="KD110" s="212">
        <v>1</v>
      </c>
      <c r="KE110" s="249">
        <v>1</v>
      </c>
      <c r="KF110" s="249" t="s">
        <v>421</v>
      </c>
      <c r="KG110" s="272">
        <v>90.973333333333343</v>
      </c>
      <c r="KH110" s="272">
        <v>43.023333333333333</v>
      </c>
      <c r="KI110" s="272">
        <v>53.06</v>
      </c>
      <c r="KJ110" s="272">
        <v>-17.046666666666667</v>
      </c>
      <c r="KK110" s="272">
        <v>-14.660000000000002</v>
      </c>
      <c r="KL110" s="272">
        <v>62.756666666666668</v>
      </c>
      <c r="KM110" s="272">
        <v>21.533333333333331</v>
      </c>
      <c r="KN110" s="272">
        <v>3.9666666666666663</v>
      </c>
      <c r="KO110" s="250"/>
      <c r="KP110" s="250">
        <v>0</v>
      </c>
      <c r="KQ110" s="343"/>
      <c r="KR110" s="344">
        <v>0.49704142011834318</v>
      </c>
      <c r="KS110" s="264"/>
      <c r="KT110" s="265"/>
      <c r="KU110" s="264"/>
      <c r="KV110" s="265"/>
      <c r="KW110" s="265"/>
      <c r="KX110" s="265"/>
      <c r="KY110" s="265"/>
      <c r="KZ110" s="265"/>
      <c r="LA110" s="265"/>
      <c r="LB110" s="265"/>
      <c r="LC110" s="265"/>
      <c r="LD110" s="265"/>
      <c r="LE110" s="118">
        <v>42422</v>
      </c>
      <c r="LF110" s="695">
        <v>1</v>
      </c>
      <c r="LG110" s="695"/>
      <c r="LH110" s="455"/>
      <c r="LI110" s="455"/>
      <c r="LJ110" s="455"/>
      <c r="LK110" s="455"/>
      <c r="LL110" s="455"/>
      <c r="LM110" s="455"/>
      <c r="LN110" s="455"/>
      <c r="LO110" s="455"/>
      <c r="LP110" s="455"/>
      <c r="LQ110" s="455"/>
      <c r="LR110" s="455"/>
      <c r="LS110" s="455"/>
      <c r="LT110" s="500">
        <v>46.403333333333336</v>
      </c>
      <c r="LU110" s="693">
        <v>-27.223333333333333</v>
      </c>
      <c r="LV110" s="500">
        <v>-15.2</v>
      </c>
      <c r="LW110" s="500">
        <v>1</v>
      </c>
      <c r="LX110" s="500">
        <v>-16.5</v>
      </c>
      <c r="LY110" s="500">
        <v>1</v>
      </c>
      <c r="LZ110" s="690">
        <v>53.674734000000001</v>
      </c>
      <c r="MA110" s="455"/>
      <c r="MC110" s="253">
        <v>54</v>
      </c>
      <c r="MD110" s="274"/>
      <c r="ME110" s="581">
        <v>110</v>
      </c>
      <c r="MF110" s="135">
        <v>42418</v>
      </c>
      <c r="MI110" s="584">
        <v>54.325499999999998</v>
      </c>
      <c r="MQ110" s="135"/>
      <c r="MR110" s="585"/>
      <c r="MS110" s="585"/>
      <c r="MT110" s="133">
        <v>0</v>
      </c>
      <c r="MU110" s="585"/>
      <c r="MV110" s="585"/>
      <c r="MW110" s="585"/>
      <c r="MX110" s="585"/>
      <c r="MY110" s="585"/>
      <c r="MZ110" s="238">
        <v>1665</v>
      </c>
      <c r="NA110" s="133">
        <v>54</v>
      </c>
      <c r="NB110" s="238">
        <v>6</v>
      </c>
      <c r="ND110" s="876">
        <v>110</v>
      </c>
      <c r="NE110" s="877">
        <v>8.0645811091905699</v>
      </c>
      <c r="NF110" s="877">
        <v>7.8171115727957003</v>
      </c>
      <c r="NG110" s="877">
        <v>5.3230097106128103</v>
      </c>
      <c r="NH110" s="877">
        <v>2.2448870591235299</v>
      </c>
      <c r="NI110" s="877">
        <v>6.8330165608111004</v>
      </c>
      <c r="NJ110" s="877">
        <v>6.4784865120841904</v>
      </c>
      <c r="NK110" s="877">
        <v>8.9853296466360408</v>
      </c>
      <c r="NL110" s="877">
        <v>7.8171755433107704</v>
      </c>
      <c r="NM110" s="877">
        <v>6.2313171971526602</v>
      </c>
      <c r="NN110" s="877">
        <v>0.90303827011291204</v>
      </c>
      <c r="NO110" s="877">
        <v>5.7546203116745298</v>
      </c>
      <c r="NP110" s="877">
        <v>6.7608862427849097</v>
      </c>
      <c r="NQ110" s="877">
        <v>7.3029587257201198</v>
      </c>
      <c r="NR110" s="877">
        <v>4.04614178164472</v>
      </c>
      <c r="NS110" s="877">
        <v>6.0318803655871802</v>
      </c>
      <c r="NT110" s="877">
        <v>8.0045013922349408</v>
      </c>
      <c r="NU110" s="877">
        <v>6.3596617223338798</v>
      </c>
      <c r="NV110" s="877">
        <v>6.6751102152452297</v>
      </c>
      <c r="NW110" s="877">
        <v>5.4518704788643202</v>
      </c>
      <c r="NX110" s="877">
        <v>5.5564294154495704</v>
      </c>
      <c r="NY110" s="877">
        <v>7.8544944181548804</v>
      </c>
      <c r="NZ110" s="877">
        <v>-0.13606154957602801</v>
      </c>
      <c r="OA110" s="877">
        <v>10.4663416195731</v>
      </c>
      <c r="OB110" s="877">
        <v>2.0143552929770698</v>
      </c>
      <c r="OC110" s="877">
        <v>7.4418652173881199</v>
      </c>
      <c r="OD110" s="877">
        <v>6.8858183719899202</v>
      </c>
      <c r="OE110" s="877">
        <v>4.9791107550157898</v>
      </c>
      <c r="OF110" s="877">
        <v>10.218744848137799</v>
      </c>
      <c r="OG110" s="877">
        <v>3.32048467801769</v>
      </c>
      <c r="OH110" s="877">
        <v>7.5134907455881201</v>
      </c>
      <c r="OI110" s="877">
        <v>4.0780974230266596</v>
      </c>
      <c r="OJ110" s="877">
        <v>2.7052541025497199</v>
      </c>
      <c r="OK110" s="877">
        <v>7.5779267669641497</v>
      </c>
      <c r="OL110" s="877">
        <v>8.4519863265960105</v>
      </c>
    </row>
    <row r="111" spans="1:402" s="221" customFormat="1" x14ac:dyDescent="0.25">
      <c r="A111" s="221">
        <v>110</v>
      </c>
      <c r="B111" s="221">
        <v>0</v>
      </c>
      <c r="C111" s="221">
        <v>1</v>
      </c>
      <c r="D111" s="206">
        <v>2</v>
      </c>
      <c r="E111" s="267">
        <v>111</v>
      </c>
      <c r="F111" s="880">
        <v>111</v>
      </c>
      <c r="G111" s="883"/>
      <c r="H111" s="232" t="s">
        <v>1023</v>
      </c>
      <c r="I111" s="232" t="s">
        <v>1024</v>
      </c>
      <c r="J111" s="69">
        <v>11216</v>
      </c>
      <c r="K111" s="256">
        <v>85</v>
      </c>
      <c r="L111" s="342">
        <v>74</v>
      </c>
      <c r="M111" s="342">
        <v>170</v>
      </c>
      <c r="N111" s="342">
        <v>25.605536332179934</v>
      </c>
      <c r="O111" s="210">
        <v>1.8529567073616453</v>
      </c>
      <c r="P111" s="208">
        <v>1</v>
      </c>
      <c r="Q111" s="61">
        <v>170</v>
      </c>
      <c r="R111" s="61">
        <v>90</v>
      </c>
      <c r="S111" s="61">
        <v>1</v>
      </c>
      <c r="T111" s="62">
        <v>2</v>
      </c>
      <c r="U111" s="325">
        <v>1</v>
      </c>
      <c r="V111" s="325">
        <v>2</v>
      </c>
      <c r="W111" s="325">
        <v>1</v>
      </c>
      <c r="X111" s="326">
        <v>0</v>
      </c>
      <c r="Y111" s="325">
        <v>0</v>
      </c>
      <c r="Z111" s="325">
        <v>1</v>
      </c>
      <c r="AA111" s="329">
        <v>0</v>
      </c>
      <c r="AB111" s="328">
        <v>0</v>
      </c>
      <c r="AC111" s="61"/>
      <c r="AD111" s="208"/>
      <c r="AE111" s="61"/>
      <c r="AF111" s="592">
        <v>175</v>
      </c>
      <c r="AG111" s="602">
        <v>1.52</v>
      </c>
      <c r="AH111" s="603">
        <v>32</v>
      </c>
      <c r="AI111" s="603">
        <v>0</v>
      </c>
      <c r="AJ111" s="602">
        <v>13.3</v>
      </c>
      <c r="AK111" s="603">
        <v>41</v>
      </c>
      <c r="AL111" s="603"/>
      <c r="AM111" s="605">
        <v>1334</v>
      </c>
      <c r="AN111" s="214">
        <v>7.1959372264755688</v>
      </c>
      <c r="AO111" s="212">
        <v>123</v>
      </c>
      <c r="AP111" s="212">
        <v>38</v>
      </c>
      <c r="AQ111" s="212">
        <v>72</v>
      </c>
      <c r="AR111" s="212">
        <v>63</v>
      </c>
      <c r="AS111" s="215">
        <v>2.33</v>
      </c>
      <c r="AT111" s="212">
        <v>114</v>
      </c>
      <c r="AU111" s="556">
        <v>42430</v>
      </c>
      <c r="AV111" s="557">
        <v>42429</v>
      </c>
      <c r="AW111" s="211">
        <v>1.52</v>
      </c>
      <c r="AX111" s="211">
        <v>98</v>
      </c>
      <c r="AY111" s="211"/>
      <c r="AZ111" s="602">
        <v>142</v>
      </c>
      <c r="BA111" s="558">
        <v>42432</v>
      </c>
      <c r="BB111" s="65" t="s">
        <v>722</v>
      </c>
      <c r="BC111" s="217"/>
      <c r="BD111" s="112">
        <v>250</v>
      </c>
      <c r="BE111" s="218">
        <v>330.49723743852263</v>
      </c>
      <c r="BF111" s="66">
        <v>185.1</v>
      </c>
      <c r="BG111" s="68">
        <v>2.3979400086720375</v>
      </c>
      <c r="BH111" s="219"/>
      <c r="BI111" s="219">
        <v>2.5191678336545795</v>
      </c>
      <c r="BJ111" s="219">
        <v>2.2674064187529042</v>
      </c>
      <c r="BK111" s="66">
        <v>2.38</v>
      </c>
      <c r="BL111" s="66">
        <v>1.44</v>
      </c>
      <c r="BM111" s="66">
        <v>87</v>
      </c>
      <c r="BN111" s="66">
        <v>1.1499999999999999</v>
      </c>
      <c r="BO111" s="571">
        <v>2701</v>
      </c>
      <c r="BP111" s="66">
        <v>51</v>
      </c>
      <c r="BQ111" s="66">
        <v>133</v>
      </c>
      <c r="BR111" s="66">
        <v>18</v>
      </c>
      <c r="BS111" s="66">
        <v>54</v>
      </c>
      <c r="BT111" s="69">
        <v>42428</v>
      </c>
      <c r="BU111" s="61" t="s">
        <v>1025</v>
      </c>
      <c r="BV111" s="61">
        <v>0</v>
      </c>
      <c r="BW111" s="61">
        <v>0</v>
      </c>
      <c r="BX111" s="61">
        <v>25</v>
      </c>
      <c r="BY111" s="61">
        <v>1</v>
      </c>
      <c r="BZ111" s="61"/>
      <c r="CA111" s="61">
        <v>0</v>
      </c>
      <c r="CB111" s="61"/>
      <c r="CC111" s="208">
        <v>1</v>
      </c>
      <c r="CD111" s="220">
        <v>0</v>
      </c>
      <c r="CE111" s="220">
        <v>0</v>
      </c>
      <c r="CF111" s="220">
        <v>0</v>
      </c>
      <c r="CG111" s="220">
        <v>1</v>
      </c>
      <c r="CH111" s="220">
        <v>0</v>
      </c>
      <c r="CI111" s="220">
        <v>1</v>
      </c>
      <c r="CJ111" s="114">
        <v>1</v>
      </c>
      <c r="CK111" s="114">
        <v>0</v>
      </c>
      <c r="CL111" s="114">
        <v>0</v>
      </c>
      <c r="CM111" s="114">
        <v>0</v>
      </c>
      <c r="CN111" s="114">
        <v>1</v>
      </c>
      <c r="CO111" s="114">
        <v>1</v>
      </c>
      <c r="CP111" s="326">
        <v>0</v>
      </c>
      <c r="CQ111" s="326">
        <v>1</v>
      </c>
      <c r="CR111" s="326">
        <v>0</v>
      </c>
      <c r="CS111" s="326">
        <v>0</v>
      </c>
      <c r="CT111" s="326">
        <v>0</v>
      </c>
      <c r="CU111" s="326">
        <v>0</v>
      </c>
      <c r="CV111" s="299"/>
      <c r="CW111" s="299"/>
      <c r="CX111" s="299"/>
      <c r="CY111" s="299"/>
      <c r="DE111" s="61">
        <v>0</v>
      </c>
      <c r="DF111" s="90">
        <v>1</v>
      </c>
      <c r="DG111" s="69">
        <v>42431</v>
      </c>
      <c r="DH111" s="61">
        <v>0</v>
      </c>
      <c r="DI111" s="61"/>
      <c r="DJ111" s="90">
        <v>1</v>
      </c>
      <c r="DK111" s="90">
        <v>0</v>
      </c>
      <c r="DL111" s="90"/>
      <c r="DM111" s="61" t="s">
        <v>253</v>
      </c>
      <c r="DN111" s="221">
        <v>1</v>
      </c>
      <c r="DO111" s="208">
        <v>0</v>
      </c>
      <c r="DP111" s="208">
        <v>0</v>
      </c>
      <c r="DQ111" s="208">
        <v>0</v>
      </c>
      <c r="DR111" s="208">
        <v>1</v>
      </c>
      <c r="DS111" s="212">
        <v>1</v>
      </c>
      <c r="DT111" s="208">
        <v>1</v>
      </c>
      <c r="DU111" s="208">
        <v>0</v>
      </c>
      <c r="DV111" s="208">
        <v>0</v>
      </c>
      <c r="DW111" s="208">
        <v>0</v>
      </c>
      <c r="DX111" s="208">
        <v>0</v>
      </c>
      <c r="DY111" s="206">
        <v>0</v>
      </c>
      <c r="EB111" s="223">
        <v>1</v>
      </c>
      <c r="EC111" s="223">
        <v>2</v>
      </c>
      <c r="ED111" s="223">
        <v>32</v>
      </c>
      <c r="EE111" s="223"/>
      <c r="EG111" s="31" t="s">
        <v>381</v>
      </c>
      <c r="EH111" s="245" t="s">
        <v>381</v>
      </c>
      <c r="EI111" s="245" t="s">
        <v>381</v>
      </c>
      <c r="EJ111" s="31" t="s">
        <v>381</v>
      </c>
      <c r="EK111" s="31" t="s">
        <v>381</v>
      </c>
      <c r="EL111" s="31" t="s">
        <v>381</v>
      </c>
      <c r="EM111" s="206"/>
      <c r="EN111" s="206" t="s">
        <v>381</v>
      </c>
      <c r="EO111" s="259">
        <v>111</v>
      </c>
      <c r="EP111" s="69">
        <v>42430</v>
      </c>
      <c r="EQ111" s="208" t="s">
        <v>383</v>
      </c>
      <c r="ER111" s="208"/>
      <c r="ES111" s="208"/>
      <c r="ET111" s="208">
        <v>68</v>
      </c>
      <c r="EU111" s="208">
        <v>1</v>
      </c>
      <c r="EV111" s="208"/>
      <c r="EW111" s="208">
        <v>15</v>
      </c>
      <c r="EX111" s="208">
        <v>8</v>
      </c>
      <c r="EY111" s="208">
        <v>45</v>
      </c>
      <c r="EZ111" s="208">
        <v>25</v>
      </c>
      <c r="FA111" s="208">
        <v>25</v>
      </c>
      <c r="FB111" s="208">
        <v>18</v>
      </c>
      <c r="FC111" s="208">
        <v>47</v>
      </c>
      <c r="FD111" s="206">
        <v>20</v>
      </c>
      <c r="FE111" s="206">
        <v>27</v>
      </c>
      <c r="FF111" s="224">
        <v>70</v>
      </c>
      <c r="FG111" s="223">
        <v>230</v>
      </c>
      <c r="FH111" s="339">
        <v>70</v>
      </c>
      <c r="FI111" s="340">
        <v>230</v>
      </c>
      <c r="FJ111" s="227"/>
      <c r="FK111" s="227"/>
      <c r="FL111" s="228">
        <v>83.65</v>
      </c>
      <c r="FM111" s="228">
        <v>18.649999999999999</v>
      </c>
      <c r="FN111" s="228">
        <v>45.144066058135849</v>
      </c>
      <c r="FO111" s="228">
        <v>10.06499500280016</v>
      </c>
      <c r="FP111" s="228">
        <v>77.704722056186483</v>
      </c>
      <c r="FQ111" s="228"/>
      <c r="FR111" s="193">
        <v>0</v>
      </c>
      <c r="FS111" s="230">
        <v>106.5</v>
      </c>
      <c r="FT111" s="341"/>
      <c r="FU111" s="230">
        <v>380</v>
      </c>
      <c r="FV111" s="229">
        <v>6.25</v>
      </c>
      <c r="FW111" s="229">
        <v>6.25</v>
      </c>
      <c r="FX111" s="229">
        <v>17.04</v>
      </c>
      <c r="FY111" s="229"/>
      <c r="FZ111" s="342">
        <v>140</v>
      </c>
      <c r="GA111" s="129">
        <v>19.266666666666666</v>
      </c>
      <c r="GB111" s="210" t="s">
        <v>1026</v>
      </c>
      <c r="GC111" s="210" t="s">
        <v>1027</v>
      </c>
      <c r="GD111" s="210" t="s">
        <v>1028</v>
      </c>
      <c r="GE111" s="210" t="s">
        <v>1029</v>
      </c>
      <c r="GF111" s="210" t="s">
        <v>1030</v>
      </c>
      <c r="GG111" s="133">
        <v>0</v>
      </c>
      <c r="GH111" s="133">
        <v>1</v>
      </c>
      <c r="GI111" s="221">
        <v>1</v>
      </c>
      <c r="GJ111" s="221">
        <v>0</v>
      </c>
      <c r="GK111" s="231">
        <v>24</v>
      </c>
      <c r="GL111" s="133">
        <v>0</v>
      </c>
      <c r="GM111" s="221">
        <v>1</v>
      </c>
      <c r="GN111" s="221" t="s">
        <v>464</v>
      </c>
      <c r="GP111" s="61">
        <v>50</v>
      </c>
      <c r="GQ111" s="106">
        <v>26.983900811796676</v>
      </c>
      <c r="GR111" s="111">
        <v>0.68837209302325586</v>
      </c>
      <c r="GS111" s="61">
        <v>0</v>
      </c>
      <c r="GT111" s="111">
        <v>0.95</v>
      </c>
      <c r="GU111" s="62">
        <v>1</v>
      </c>
      <c r="GV111" s="106">
        <v>13.5</v>
      </c>
      <c r="GW111" s="61">
        <v>0</v>
      </c>
      <c r="GX111" s="106">
        <v>26</v>
      </c>
      <c r="GY111" s="61">
        <v>0</v>
      </c>
      <c r="GZ111" s="745">
        <v>29</v>
      </c>
      <c r="HA111" s="221">
        <v>11</v>
      </c>
      <c r="HB111" s="221">
        <v>0.41</v>
      </c>
      <c r="HC111" s="208">
        <v>1</v>
      </c>
      <c r="HD111" s="236">
        <v>113.217082</v>
      </c>
      <c r="HE111" s="236">
        <v>118.87793600000001</v>
      </c>
      <c r="HF111" s="144">
        <v>63.084994000000002</v>
      </c>
      <c r="HG111" s="236">
        <v>100.311227</v>
      </c>
      <c r="HH111" s="125">
        <v>53.232193000000002</v>
      </c>
      <c r="HI111" s="236">
        <v>20.551371</v>
      </c>
      <c r="HJ111" s="144">
        <v>10.906003</v>
      </c>
      <c r="HK111" s="236">
        <v>79.759855999999999</v>
      </c>
      <c r="HL111" s="144">
        <v>42.326189999999997</v>
      </c>
      <c r="HM111" s="236">
        <v>79.512392000000006</v>
      </c>
      <c r="HN111" s="144">
        <v>6.0617489999999998</v>
      </c>
      <c r="HO111" s="144">
        <v>3.21679</v>
      </c>
      <c r="HP111" s="236">
        <v>96.245320000000007</v>
      </c>
      <c r="HQ111" s="144">
        <v>51.074536000000002</v>
      </c>
      <c r="HR111" s="236">
        <v>26.019693</v>
      </c>
      <c r="HS111" s="144">
        <v>13.807879</v>
      </c>
      <c r="HT111" s="236">
        <v>70.225627000000003</v>
      </c>
      <c r="HU111" s="144">
        <v>37.266657000000002</v>
      </c>
      <c r="HV111" s="236">
        <v>72.965238999999997</v>
      </c>
      <c r="HW111" s="144">
        <v>0</v>
      </c>
      <c r="HX111" s="237">
        <v>1.1850910367191501</v>
      </c>
      <c r="HY111" s="238">
        <v>27.3</v>
      </c>
      <c r="HZ111" s="237">
        <v>6.1</v>
      </c>
      <c r="IA111" s="237">
        <v>29.7</v>
      </c>
      <c r="IB111" s="237">
        <v>6.7</v>
      </c>
      <c r="IC111" s="237">
        <v>25.7</v>
      </c>
      <c r="ID111" s="237">
        <v>6.6</v>
      </c>
      <c r="IE111" s="237">
        <v>111.29807213114755</v>
      </c>
      <c r="IF111" s="237">
        <v>60.06512277862155</v>
      </c>
      <c r="IG111" s="208"/>
      <c r="IH111" s="346">
        <v>0.41</v>
      </c>
      <c r="II111" s="208">
        <v>1138</v>
      </c>
      <c r="IJ111" s="208">
        <v>1030</v>
      </c>
      <c r="IK111" s="208">
        <v>1100</v>
      </c>
      <c r="IL111" s="208">
        <v>1088</v>
      </c>
      <c r="IM111" s="208">
        <v>1130</v>
      </c>
      <c r="IN111" s="342">
        <v>1139</v>
      </c>
      <c r="IO111" s="342"/>
      <c r="IP111" s="345">
        <v>1104.1666666666667</v>
      </c>
      <c r="IQ111" s="208">
        <v>1655</v>
      </c>
      <c r="IR111" s="208">
        <v>327</v>
      </c>
      <c r="IS111" s="208">
        <v>300</v>
      </c>
      <c r="IT111" s="208">
        <v>297</v>
      </c>
      <c r="IU111" s="208">
        <v>304</v>
      </c>
      <c r="IV111" s="208">
        <v>323</v>
      </c>
      <c r="IW111" s="208">
        <v>332</v>
      </c>
      <c r="IX111" s="208"/>
      <c r="IY111" s="106">
        <v>313.83333333333331</v>
      </c>
      <c r="IZ111" s="208">
        <v>215</v>
      </c>
      <c r="JA111" s="240">
        <v>33.250836464627248</v>
      </c>
      <c r="JB111" s="241">
        <v>1</v>
      </c>
      <c r="JC111" s="90">
        <v>1</v>
      </c>
      <c r="JD111" s="70">
        <v>0</v>
      </c>
      <c r="JE111" s="70">
        <v>0</v>
      </c>
      <c r="JF111" s="70"/>
      <c r="JG111" s="90">
        <v>0</v>
      </c>
      <c r="JH111" s="90">
        <v>2</v>
      </c>
      <c r="JI111" s="90">
        <v>2</v>
      </c>
      <c r="JJ111" s="90"/>
      <c r="JK111" s="61" t="s">
        <v>253</v>
      </c>
      <c r="JL111" s="283"/>
      <c r="JM111" s="198">
        <v>111</v>
      </c>
      <c r="JN111" s="244">
        <v>42430</v>
      </c>
      <c r="JO111" s="69">
        <v>42511</v>
      </c>
      <c r="JP111" s="201">
        <v>1</v>
      </c>
      <c r="JQ111" s="69">
        <v>42511</v>
      </c>
      <c r="JR111" s="31">
        <v>3</v>
      </c>
      <c r="JS111" s="243">
        <v>0</v>
      </c>
      <c r="JT111" s="69">
        <v>42511</v>
      </c>
      <c r="JU111" s="245">
        <v>2</v>
      </c>
      <c r="JV111" s="243">
        <v>1</v>
      </c>
      <c r="JW111" s="246">
        <v>42511</v>
      </c>
      <c r="JX111" s="245">
        <v>2</v>
      </c>
      <c r="JY111" s="245">
        <v>2.5</v>
      </c>
      <c r="JZ111" s="245">
        <v>81</v>
      </c>
      <c r="KA111" s="247"/>
      <c r="KB111" s="245"/>
      <c r="KC111" s="248"/>
      <c r="KD111" s="212">
        <v>0</v>
      </c>
      <c r="KE111" s="249">
        <v>1</v>
      </c>
      <c r="KF111" s="249" t="s">
        <v>421</v>
      </c>
      <c r="KG111" s="272">
        <v>78.86999999999999</v>
      </c>
      <c r="KH111" s="272">
        <v>28.353333333333335</v>
      </c>
      <c r="KI111" s="272">
        <v>64.153333333333322</v>
      </c>
      <c r="KJ111" s="272">
        <v>-19.136666666666667</v>
      </c>
      <c r="KK111" s="272">
        <v>-15.719999999999999</v>
      </c>
      <c r="KL111" s="272">
        <v>74.366666666666674</v>
      </c>
      <c r="KM111" s="272">
        <v>27.3</v>
      </c>
      <c r="KN111" s="272">
        <v>4.7</v>
      </c>
      <c r="KO111" s="250"/>
      <c r="KP111" s="250">
        <v>0</v>
      </c>
      <c r="KQ111" s="343"/>
      <c r="KR111" s="344">
        <v>0.68837209302325586</v>
      </c>
      <c r="KS111" s="264"/>
      <c r="KT111" s="265"/>
      <c r="KU111" s="264"/>
      <c r="KV111" s="265"/>
      <c r="KW111" s="265"/>
      <c r="KX111" s="265"/>
      <c r="KY111" s="265"/>
      <c r="KZ111" s="265"/>
      <c r="LA111" s="265"/>
      <c r="LB111" s="265"/>
      <c r="LC111" s="265"/>
      <c r="LD111" s="265"/>
      <c r="LE111" s="118">
        <v>42430</v>
      </c>
      <c r="LF111" s="695">
        <v>1</v>
      </c>
      <c r="LG111" s="695"/>
      <c r="LH111" s="455"/>
      <c r="LI111" s="455"/>
      <c r="LJ111" s="455"/>
      <c r="LK111" s="455"/>
      <c r="LL111" s="455"/>
      <c r="LM111" s="455"/>
      <c r="LN111" s="455"/>
      <c r="LO111" s="455"/>
      <c r="LP111" s="455"/>
      <c r="LQ111" s="455"/>
      <c r="LR111" s="455"/>
      <c r="LS111" s="455"/>
      <c r="LT111" s="500"/>
      <c r="LU111" s="500"/>
      <c r="LV111" s="500">
        <v>-14.4</v>
      </c>
      <c r="LW111" s="500">
        <v>1</v>
      </c>
      <c r="LX111" s="500">
        <v>-13.1</v>
      </c>
      <c r="LY111" s="500">
        <v>1</v>
      </c>
      <c r="LZ111" s="690">
        <v>72.965238999999997</v>
      </c>
      <c r="MA111" s="454"/>
      <c r="MC111" s="253"/>
      <c r="MD111" s="274"/>
      <c r="ME111" s="581">
        <v>111</v>
      </c>
      <c r="MF111" s="135">
        <v>42429</v>
      </c>
      <c r="MI111" s="584">
        <v>204.49369999999999</v>
      </c>
      <c r="MQ111" s="135">
        <v>42431</v>
      </c>
      <c r="MR111" s="238">
        <v>5.9</v>
      </c>
      <c r="MS111" s="238">
        <v>37</v>
      </c>
      <c r="MT111" s="133">
        <v>1</v>
      </c>
      <c r="MU111" s="133">
        <v>1</v>
      </c>
      <c r="MV111" s="133">
        <v>0</v>
      </c>
      <c r="MW111" s="133">
        <v>0</v>
      </c>
      <c r="MX111" s="133">
        <v>0</v>
      </c>
      <c r="MY111" s="238">
        <v>1</v>
      </c>
      <c r="MZ111" s="238">
        <v>1334</v>
      </c>
      <c r="NA111" s="585"/>
      <c r="NB111" s="238">
        <v>6</v>
      </c>
      <c r="ND111" s="876">
        <v>111</v>
      </c>
      <c r="NE111" s="877" t="s">
        <v>64</v>
      </c>
      <c r="NF111" s="877" t="s">
        <v>64</v>
      </c>
      <c r="NG111" s="877" t="s">
        <v>64</v>
      </c>
      <c r="NH111" s="877" t="s">
        <v>64</v>
      </c>
      <c r="NI111" s="877" t="s">
        <v>64</v>
      </c>
      <c r="NJ111" s="877" t="s">
        <v>64</v>
      </c>
      <c r="NK111" s="877" t="s">
        <v>64</v>
      </c>
      <c r="NL111" s="877" t="s">
        <v>64</v>
      </c>
      <c r="NM111" s="877" t="s">
        <v>64</v>
      </c>
      <c r="NN111" s="877" t="s">
        <v>64</v>
      </c>
      <c r="NO111" s="877" t="s">
        <v>64</v>
      </c>
      <c r="NP111" s="877" t="s">
        <v>64</v>
      </c>
      <c r="NQ111" s="877" t="s">
        <v>64</v>
      </c>
      <c r="NR111" s="877" t="s">
        <v>64</v>
      </c>
      <c r="NS111" s="877" t="s">
        <v>64</v>
      </c>
      <c r="NT111" s="877" t="s">
        <v>64</v>
      </c>
      <c r="NU111" s="877" t="s">
        <v>64</v>
      </c>
      <c r="NV111" s="877" t="s">
        <v>64</v>
      </c>
      <c r="NW111" s="877" t="s">
        <v>64</v>
      </c>
      <c r="NX111" s="877" t="s">
        <v>64</v>
      </c>
      <c r="NY111" s="877" t="s">
        <v>64</v>
      </c>
      <c r="NZ111" s="877" t="s">
        <v>64</v>
      </c>
      <c r="OA111" s="877" t="s">
        <v>64</v>
      </c>
      <c r="OB111" s="877" t="s">
        <v>64</v>
      </c>
      <c r="OC111" s="877" t="s">
        <v>64</v>
      </c>
      <c r="OD111" s="877" t="s">
        <v>64</v>
      </c>
      <c r="OE111" s="877" t="s">
        <v>64</v>
      </c>
      <c r="OF111" s="877" t="s">
        <v>64</v>
      </c>
      <c r="OG111" s="877" t="s">
        <v>64</v>
      </c>
      <c r="OH111" s="877" t="s">
        <v>64</v>
      </c>
      <c r="OI111" s="877" t="s">
        <v>64</v>
      </c>
      <c r="OJ111" s="877" t="s">
        <v>64</v>
      </c>
      <c r="OK111" s="877" t="s">
        <v>64</v>
      </c>
      <c r="OL111" s="877" t="s">
        <v>64</v>
      </c>
    </row>
    <row r="112" spans="1:402" s="61" customFormat="1" x14ac:dyDescent="0.25">
      <c r="A112" s="221">
        <v>111</v>
      </c>
      <c r="B112" s="221">
        <v>0</v>
      </c>
      <c r="C112" s="61">
        <v>0</v>
      </c>
      <c r="D112" s="206">
        <v>2</v>
      </c>
      <c r="E112" s="267">
        <v>112</v>
      </c>
      <c r="F112" s="880">
        <v>112</v>
      </c>
      <c r="G112" s="883"/>
      <c r="H112" s="167" t="s">
        <v>1031</v>
      </c>
      <c r="I112" s="167" t="s">
        <v>1032</v>
      </c>
      <c r="J112" s="266">
        <v>14706</v>
      </c>
      <c r="K112" s="359">
        <v>73</v>
      </c>
      <c r="L112" s="62">
        <v>80</v>
      </c>
      <c r="M112" s="342">
        <v>157</v>
      </c>
      <c r="N112" s="342">
        <v>32.455677715120288</v>
      </c>
      <c r="O112" s="210">
        <v>1.8080349284777366</v>
      </c>
      <c r="P112" s="208">
        <v>1</v>
      </c>
      <c r="Q112" s="61">
        <v>125</v>
      </c>
      <c r="R112" s="61">
        <v>85</v>
      </c>
      <c r="S112" s="61">
        <v>0</v>
      </c>
      <c r="T112" s="62">
        <v>2</v>
      </c>
      <c r="U112" s="325">
        <v>0</v>
      </c>
      <c r="V112" s="114"/>
      <c r="W112" s="325">
        <v>1</v>
      </c>
      <c r="X112" s="326">
        <v>1</v>
      </c>
      <c r="Y112" s="325">
        <v>1</v>
      </c>
      <c r="Z112" s="325">
        <v>1</v>
      </c>
      <c r="AA112" s="329">
        <v>0</v>
      </c>
      <c r="AB112" s="328">
        <v>0</v>
      </c>
      <c r="AD112" s="208"/>
      <c r="AF112" s="592">
        <v>99</v>
      </c>
      <c r="AG112" s="592">
        <v>0.76</v>
      </c>
      <c r="AH112" s="603">
        <v>74</v>
      </c>
      <c r="AI112" s="603">
        <v>1</v>
      </c>
      <c r="AJ112" s="602">
        <v>15</v>
      </c>
      <c r="AK112" s="603">
        <v>45</v>
      </c>
      <c r="AL112" s="603"/>
      <c r="AM112" s="605">
        <v>2856</v>
      </c>
      <c r="AN112" s="214">
        <v>7.9571773234594749</v>
      </c>
      <c r="AO112" s="212">
        <v>134</v>
      </c>
      <c r="AP112" s="212">
        <v>56</v>
      </c>
      <c r="AQ112" s="212">
        <v>62</v>
      </c>
      <c r="AR112" s="212">
        <v>79</v>
      </c>
      <c r="AS112" s="215">
        <v>0.8</v>
      </c>
      <c r="AT112" s="63"/>
      <c r="AU112" s="556">
        <v>42436</v>
      </c>
      <c r="AV112" s="557">
        <v>42433</v>
      </c>
      <c r="AW112" s="63">
        <v>0.76</v>
      </c>
      <c r="AX112" s="63">
        <v>17</v>
      </c>
      <c r="AY112" s="63"/>
      <c r="AZ112" s="592">
        <v>140</v>
      </c>
      <c r="BA112" s="558">
        <v>42436</v>
      </c>
      <c r="BB112" s="65">
        <v>99.11</v>
      </c>
      <c r="BC112" s="68">
        <v>506</v>
      </c>
      <c r="BD112" s="66">
        <v>132.86000000000001</v>
      </c>
      <c r="BE112" s="218">
        <v>21.110959021743728</v>
      </c>
      <c r="BF112" s="66">
        <v>18.190000000000001</v>
      </c>
      <c r="BG112" s="68">
        <v>2.1233942481055306</v>
      </c>
      <c r="BH112" s="219">
        <v>1.996117476137288</v>
      </c>
      <c r="BI112" s="219">
        <v>1.3245079627435123</v>
      </c>
      <c r="BJ112" s="219">
        <v>1.2598326990634836</v>
      </c>
      <c r="BK112" s="66">
        <v>2.2799999999999998</v>
      </c>
      <c r="BL112" s="66">
        <v>0.73</v>
      </c>
      <c r="BM112" s="66">
        <v>32</v>
      </c>
      <c r="BN112" s="66">
        <v>1.3</v>
      </c>
      <c r="BO112" s="571">
        <v>4359</v>
      </c>
      <c r="BP112" s="66">
        <v>35</v>
      </c>
      <c r="BQ112" s="66">
        <v>95</v>
      </c>
      <c r="BR112" s="66">
        <v>41</v>
      </c>
      <c r="BS112" s="66">
        <v>31</v>
      </c>
      <c r="BT112" s="69">
        <v>42433</v>
      </c>
      <c r="BU112" s="61" t="s">
        <v>1033</v>
      </c>
      <c r="BV112" s="61">
        <v>0</v>
      </c>
      <c r="BW112" s="61">
        <v>0</v>
      </c>
      <c r="BY112" s="61">
        <v>1</v>
      </c>
      <c r="BZ112" s="61" t="s">
        <v>1034</v>
      </c>
      <c r="CA112" s="61">
        <v>0</v>
      </c>
      <c r="CC112" s="208">
        <v>0</v>
      </c>
      <c r="CD112" s="220">
        <v>0</v>
      </c>
      <c r="CE112" s="220">
        <v>0</v>
      </c>
      <c r="CF112" s="220">
        <v>1</v>
      </c>
      <c r="CG112" s="220">
        <v>0</v>
      </c>
      <c r="CH112" s="220">
        <v>0</v>
      </c>
      <c r="CI112" s="220">
        <v>0</v>
      </c>
      <c r="CJ112" s="114">
        <v>0</v>
      </c>
      <c r="CK112" s="114">
        <v>0</v>
      </c>
      <c r="CL112" s="114">
        <v>0</v>
      </c>
      <c r="CM112" s="114">
        <v>0</v>
      </c>
      <c r="CN112" s="114">
        <v>1</v>
      </c>
      <c r="CO112" s="114">
        <v>0</v>
      </c>
      <c r="CP112" s="326">
        <v>1</v>
      </c>
      <c r="CQ112" s="326">
        <v>0</v>
      </c>
      <c r="CR112" s="326">
        <v>0</v>
      </c>
      <c r="CS112" s="326">
        <v>0</v>
      </c>
      <c r="CT112" s="326">
        <v>1</v>
      </c>
      <c r="CU112" s="326">
        <v>0</v>
      </c>
      <c r="CV112" s="362"/>
      <c r="CW112" s="362"/>
      <c r="CX112" s="362"/>
      <c r="CY112" s="362"/>
      <c r="CZ112" s="61">
        <v>94</v>
      </c>
      <c r="DA112" s="61">
        <v>142</v>
      </c>
      <c r="DE112" s="61">
        <v>0</v>
      </c>
      <c r="DF112" s="90">
        <v>1</v>
      </c>
      <c r="DG112" s="69">
        <v>42447</v>
      </c>
      <c r="DH112" s="61">
        <v>0</v>
      </c>
      <c r="DJ112" s="90">
        <v>1</v>
      </c>
      <c r="DK112" s="90">
        <v>0</v>
      </c>
      <c r="DL112" s="90"/>
      <c r="DN112" s="31">
        <v>0</v>
      </c>
      <c r="DO112" s="208">
        <v>0</v>
      </c>
      <c r="DP112" s="208">
        <v>0</v>
      </c>
      <c r="DQ112" s="208">
        <v>0</v>
      </c>
      <c r="DR112" s="208">
        <v>0</v>
      </c>
      <c r="DS112" s="212">
        <v>0</v>
      </c>
      <c r="DT112" s="208">
        <v>0</v>
      </c>
      <c r="DU112" s="208">
        <v>0</v>
      </c>
      <c r="DV112" s="208">
        <v>0</v>
      </c>
      <c r="DW112" s="208">
        <v>1</v>
      </c>
      <c r="DX112" s="208">
        <v>0</v>
      </c>
      <c r="DY112" s="206">
        <v>0</v>
      </c>
      <c r="EB112" s="223">
        <v>0</v>
      </c>
      <c r="EC112" s="223">
        <v>0</v>
      </c>
      <c r="ED112" s="223">
        <v>74</v>
      </c>
      <c r="EE112" s="223"/>
      <c r="EG112" s="31">
        <v>2006</v>
      </c>
      <c r="EH112" s="245">
        <v>1.81</v>
      </c>
      <c r="EI112" s="245">
        <v>77</v>
      </c>
      <c r="EJ112" s="31">
        <v>73</v>
      </c>
      <c r="EK112" s="31">
        <v>74</v>
      </c>
      <c r="EL112" s="31">
        <v>103</v>
      </c>
      <c r="EM112" s="31">
        <v>89</v>
      </c>
      <c r="EN112" s="208" t="s">
        <v>1035</v>
      </c>
      <c r="EO112" s="267">
        <v>112</v>
      </c>
      <c r="EP112" s="69">
        <v>42437</v>
      </c>
      <c r="EQ112" s="208" t="s">
        <v>383</v>
      </c>
      <c r="ET112" s="208">
        <v>77</v>
      </c>
      <c r="EU112" s="208">
        <v>0</v>
      </c>
      <c r="EV112" s="208"/>
      <c r="EW112" s="208">
        <v>10</v>
      </c>
      <c r="EX112" s="208">
        <v>7</v>
      </c>
      <c r="EY112" s="208">
        <v>46</v>
      </c>
      <c r="EZ112" s="208">
        <v>30</v>
      </c>
      <c r="FA112" s="208">
        <v>14</v>
      </c>
      <c r="FB112" s="208">
        <v>12</v>
      </c>
      <c r="FC112" s="208">
        <v>30</v>
      </c>
      <c r="FD112" s="206">
        <v>18</v>
      </c>
      <c r="FE112" s="206">
        <v>32</v>
      </c>
      <c r="FF112" s="103" t="s">
        <v>858</v>
      </c>
      <c r="FG112" s="103" t="s">
        <v>858</v>
      </c>
      <c r="FH112" s="91"/>
      <c r="FI112" s="91"/>
      <c r="FJ112" s="227">
        <v>46.15</v>
      </c>
      <c r="FK112" s="227">
        <v>25.52494936525131</v>
      </c>
      <c r="FL112" s="228">
        <v>104.65</v>
      </c>
      <c r="FM112" s="228">
        <v>43.25</v>
      </c>
      <c r="FN112" s="228">
        <v>57.880518983175506</v>
      </c>
      <c r="FO112" s="228">
        <v>23.920998050858486</v>
      </c>
      <c r="FP112" s="228">
        <v>58.671763019589108</v>
      </c>
      <c r="FQ112" s="228"/>
      <c r="FR112" s="193">
        <v>0</v>
      </c>
      <c r="FS112" s="230">
        <v>75.3</v>
      </c>
      <c r="FT112" s="230">
        <v>102.4</v>
      </c>
      <c r="FU112" s="230">
        <v>130</v>
      </c>
      <c r="FV112" s="229">
        <v>5.5</v>
      </c>
      <c r="FW112" s="229">
        <v>8.6</v>
      </c>
      <c r="FX112" s="229">
        <v>13.69090909090909</v>
      </c>
      <c r="FY112" s="229">
        <v>0.73535156249999989</v>
      </c>
      <c r="FZ112" s="342">
        <v>53.6</v>
      </c>
      <c r="GA112" s="129">
        <v>22.2</v>
      </c>
      <c r="GB112" s="111">
        <v>5</v>
      </c>
      <c r="GC112" s="111">
        <v>2.9</v>
      </c>
      <c r="GD112" s="111">
        <v>112.2</v>
      </c>
      <c r="GE112" s="111">
        <v>81.400000000000006</v>
      </c>
      <c r="GF112" s="111">
        <v>24.9</v>
      </c>
      <c r="GG112" s="221">
        <v>1</v>
      </c>
      <c r="GH112" s="221">
        <v>1</v>
      </c>
      <c r="GI112" s="221">
        <v>1</v>
      </c>
      <c r="GJ112" s="221">
        <v>0</v>
      </c>
      <c r="GK112" s="231">
        <v>30</v>
      </c>
      <c r="GL112" s="133">
        <v>0</v>
      </c>
      <c r="GM112" s="221">
        <v>0</v>
      </c>
      <c r="GN112" s="221">
        <v>0</v>
      </c>
      <c r="GO112" s="221">
        <v>1</v>
      </c>
      <c r="GP112" s="61">
        <v>28.35</v>
      </c>
      <c r="GQ112" s="106">
        <v>15.680006814840187</v>
      </c>
      <c r="GR112" s="111">
        <v>0.53061224489795911</v>
      </c>
      <c r="GS112" s="61">
        <v>0</v>
      </c>
      <c r="GT112" s="111">
        <v>0.44444444444444442</v>
      </c>
      <c r="GU112" s="62">
        <v>0</v>
      </c>
      <c r="GV112" s="106">
        <v>13.3</v>
      </c>
      <c r="GW112" s="61">
        <v>0</v>
      </c>
      <c r="GX112" s="106">
        <v>21</v>
      </c>
      <c r="GY112" s="61">
        <v>0</v>
      </c>
      <c r="GZ112" s="745">
        <v>35</v>
      </c>
      <c r="HA112" s="221">
        <v>14</v>
      </c>
      <c r="HB112" s="221">
        <v>0.54</v>
      </c>
      <c r="HC112" s="125">
        <v>1</v>
      </c>
      <c r="HD112" s="236">
        <v>114.810982</v>
      </c>
      <c r="HE112" s="236">
        <v>120.551531</v>
      </c>
      <c r="HF112" s="144">
        <v>63.558131000000003</v>
      </c>
      <c r="HG112" s="236">
        <v>131.691384</v>
      </c>
      <c r="HH112" s="125">
        <v>69.431371999999996</v>
      </c>
      <c r="HI112" s="236">
        <v>59.526808000000003</v>
      </c>
      <c r="HJ112" s="144">
        <v>31.384194000000001</v>
      </c>
      <c r="HK112" s="236">
        <v>72.164575999999997</v>
      </c>
      <c r="HL112" s="144">
        <v>38.047178000000002</v>
      </c>
      <c r="HM112" s="236">
        <v>54.798251999999998</v>
      </c>
      <c r="HN112" s="144">
        <v>5.9174949999999997</v>
      </c>
      <c r="HO112" s="144">
        <v>3.119869</v>
      </c>
      <c r="HP112" s="236">
        <v>102.301732</v>
      </c>
      <c r="HQ112" s="144">
        <v>53.936326999999999</v>
      </c>
      <c r="HR112" s="236">
        <v>51.504154</v>
      </c>
      <c r="HS112" s="144">
        <v>27.154426999999998</v>
      </c>
      <c r="HT112" s="236">
        <v>50.797578000000001</v>
      </c>
      <c r="HU112" s="144">
        <v>26.7819</v>
      </c>
      <c r="HV112" s="236">
        <v>49.654660999999997</v>
      </c>
      <c r="HW112" s="144">
        <v>0</v>
      </c>
      <c r="HX112" s="237">
        <v>0.91540940142295113</v>
      </c>
      <c r="HY112" s="238">
        <v>15.9</v>
      </c>
      <c r="HZ112" s="237">
        <v>4</v>
      </c>
      <c r="IA112" s="237">
        <v>22.3</v>
      </c>
      <c r="IB112" s="237">
        <v>5.4</v>
      </c>
      <c r="IC112" s="237">
        <v>17.100000000000001</v>
      </c>
      <c r="ID112" s="237">
        <v>3.6</v>
      </c>
      <c r="IE112" s="237">
        <v>74.223320000000001</v>
      </c>
      <c r="IF112" s="237">
        <v>41.051928162965218</v>
      </c>
      <c r="IH112" s="61">
        <v>0.39</v>
      </c>
      <c r="II112" s="31">
        <v>1325</v>
      </c>
      <c r="IJ112" s="61">
        <v>1272</v>
      </c>
      <c r="IK112" s="61">
        <v>1152</v>
      </c>
      <c r="IL112" s="61">
        <v>1197</v>
      </c>
      <c r="IM112" s="61">
        <v>1263</v>
      </c>
      <c r="IN112" s="61">
        <v>1215</v>
      </c>
      <c r="IP112" s="106">
        <v>1237.3333333333333</v>
      </c>
      <c r="IQ112" s="61">
        <v>1704</v>
      </c>
      <c r="IR112" s="61">
        <v>362</v>
      </c>
      <c r="IS112" s="61">
        <v>383</v>
      </c>
      <c r="IT112" s="61">
        <v>385</v>
      </c>
      <c r="IU112" s="61">
        <v>402</v>
      </c>
      <c r="IV112" s="61">
        <v>377</v>
      </c>
      <c r="IW112" s="61">
        <v>359</v>
      </c>
      <c r="IY112" s="106">
        <v>378</v>
      </c>
      <c r="IZ112" s="61">
        <v>233</v>
      </c>
      <c r="JA112" s="240">
        <v>30.250030674224565</v>
      </c>
      <c r="JB112" s="241">
        <v>0</v>
      </c>
      <c r="JC112" s="90">
        <v>1</v>
      </c>
      <c r="JD112" s="280">
        <v>1</v>
      </c>
      <c r="JE112" s="70">
        <v>0</v>
      </c>
      <c r="JF112" s="70"/>
      <c r="JG112" s="90">
        <v>0</v>
      </c>
      <c r="JH112" s="90">
        <v>0</v>
      </c>
      <c r="JI112" s="90">
        <v>0</v>
      </c>
      <c r="JJ112" s="90"/>
      <c r="JL112" s="360"/>
      <c r="JM112" s="198">
        <v>112</v>
      </c>
      <c r="JN112" s="244">
        <v>42436</v>
      </c>
      <c r="JO112" s="69">
        <v>43544</v>
      </c>
      <c r="JP112" s="201">
        <v>0</v>
      </c>
      <c r="JQ112" s="69">
        <v>43544</v>
      </c>
      <c r="JR112" s="31">
        <v>36</v>
      </c>
      <c r="JS112" s="243">
        <v>0</v>
      </c>
      <c r="JT112" s="69">
        <v>43544</v>
      </c>
      <c r="JU112" s="245">
        <v>36</v>
      </c>
      <c r="JV112" s="243">
        <v>0</v>
      </c>
      <c r="JW112" s="246">
        <v>43544</v>
      </c>
      <c r="JX112" s="245">
        <v>36</v>
      </c>
      <c r="JY112" s="245">
        <v>36</v>
      </c>
      <c r="JZ112" s="245">
        <v>1108</v>
      </c>
      <c r="KA112" s="247"/>
      <c r="KB112" s="245"/>
      <c r="KC112" s="248"/>
      <c r="KD112" s="63">
        <v>1</v>
      </c>
      <c r="KE112" s="263">
        <v>1</v>
      </c>
      <c r="KF112" s="263" t="s">
        <v>390</v>
      </c>
      <c r="KG112" s="250">
        <v>122.2</v>
      </c>
      <c r="KH112" s="250">
        <v>75.95</v>
      </c>
      <c r="KI112" s="321">
        <v>37.799999999999997</v>
      </c>
      <c r="KJ112" s="251">
        <v>-15.63</v>
      </c>
      <c r="KK112" s="250">
        <v>-11.49</v>
      </c>
      <c r="KL112" s="250">
        <v>32.78</v>
      </c>
      <c r="KM112" s="250">
        <v>49.4</v>
      </c>
      <c r="KN112" s="250">
        <v>3.8</v>
      </c>
      <c r="KO112" s="250"/>
      <c r="KP112" s="250">
        <v>1</v>
      </c>
      <c r="KQ112" s="343"/>
      <c r="KR112" s="344">
        <v>0.53061224489795911</v>
      </c>
      <c r="KS112" s="92">
        <v>57</v>
      </c>
      <c r="KT112" s="361">
        <v>51.7</v>
      </c>
      <c r="KU112" s="92">
        <v>-23.06</v>
      </c>
      <c r="KV112" s="361">
        <v>-27.6</v>
      </c>
      <c r="KW112" s="361">
        <v>-25.3</v>
      </c>
      <c r="KX112" s="361">
        <v>309</v>
      </c>
      <c r="KY112" s="361">
        <v>-19.899999999999999</v>
      </c>
      <c r="KZ112" s="361">
        <v>-19.3</v>
      </c>
      <c r="LA112" s="361">
        <v>419</v>
      </c>
      <c r="LB112" s="361">
        <v>-22.9</v>
      </c>
      <c r="LC112" s="361">
        <v>-22.3</v>
      </c>
      <c r="LD112" s="361">
        <v>419</v>
      </c>
      <c r="LE112" s="118">
        <v>42437</v>
      </c>
      <c r="LF112" s="695">
        <v>0</v>
      </c>
      <c r="LG112" s="695"/>
      <c r="LH112" s="454">
        <v>57</v>
      </c>
      <c r="LI112" s="454">
        <v>51.08</v>
      </c>
      <c r="LJ112" s="454">
        <v>-25.51</v>
      </c>
      <c r="LK112" s="454">
        <v>-31.9</v>
      </c>
      <c r="LL112" s="454">
        <v>-26.3</v>
      </c>
      <c r="LM112" s="454">
        <v>509</v>
      </c>
      <c r="LN112" s="454">
        <v>-16</v>
      </c>
      <c r="LO112" s="454">
        <v>-13.4</v>
      </c>
      <c r="LP112" s="454">
        <v>473</v>
      </c>
      <c r="LQ112" s="454">
        <v>-23.6</v>
      </c>
      <c r="LR112" s="454">
        <v>-19.8</v>
      </c>
      <c r="LS112" s="454">
        <v>491</v>
      </c>
      <c r="LT112" s="500">
        <v>48.49</v>
      </c>
      <c r="LU112" s="693">
        <v>-22.57</v>
      </c>
      <c r="LV112" s="500">
        <v>-14.9</v>
      </c>
      <c r="LW112" s="500">
        <v>2</v>
      </c>
      <c r="LX112" s="500">
        <v>-13.9</v>
      </c>
      <c r="LY112" s="500">
        <v>2</v>
      </c>
      <c r="LZ112" s="690">
        <v>49.654660999999997</v>
      </c>
      <c r="MA112" s="455"/>
      <c r="MC112" s="253"/>
      <c r="MD112" s="274"/>
      <c r="ME112" s="581">
        <v>112</v>
      </c>
      <c r="MF112" s="135">
        <v>42433</v>
      </c>
      <c r="MI112" s="586"/>
      <c r="MQ112" s="135"/>
      <c r="MR112" s="585"/>
      <c r="MS112" s="585"/>
      <c r="MT112" s="133">
        <v>0</v>
      </c>
      <c r="MU112" s="585"/>
      <c r="MV112" s="585"/>
      <c r="MW112" s="585"/>
      <c r="MX112" s="585"/>
      <c r="MY112" s="585"/>
      <c r="MZ112" s="238">
        <v>2856</v>
      </c>
      <c r="NA112" s="585"/>
      <c r="NB112" s="238">
        <v>5</v>
      </c>
      <c r="ND112" s="876" t="s">
        <v>64</v>
      </c>
      <c r="NE112" s="877" t="s">
        <v>64</v>
      </c>
      <c r="NF112" s="877" t="s">
        <v>64</v>
      </c>
      <c r="NG112" s="877" t="s">
        <v>64</v>
      </c>
      <c r="NH112" s="877" t="s">
        <v>64</v>
      </c>
      <c r="NI112" s="877" t="s">
        <v>64</v>
      </c>
      <c r="NJ112" s="877" t="s">
        <v>64</v>
      </c>
      <c r="NK112" s="877" t="s">
        <v>64</v>
      </c>
      <c r="NL112" s="877" t="s">
        <v>64</v>
      </c>
      <c r="NM112" s="877" t="s">
        <v>64</v>
      </c>
      <c r="NN112" s="877" t="s">
        <v>64</v>
      </c>
      <c r="NO112" s="877" t="s">
        <v>64</v>
      </c>
      <c r="NP112" s="877" t="s">
        <v>64</v>
      </c>
      <c r="NQ112" s="877" t="s">
        <v>64</v>
      </c>
      <c r="NR112" s="877" t="s">
        <v>64</v>
      </c>
      <c r="NS112" s="877" t="s">
        <v>64</v>
      </c>
      <c r="NT112" s="877" t="s">
        <v>64</v>
      </c>
      <c r="NU112" s="877" t="s">
        <v>64</v>
      </c>
      <c r="NV112" s="877" t="s">
        <v>64</v>
      </c>
      <c r="NW112" s="877" t="s">
        <v>64</v>
      </c>
      <c r="NX112" s="877" t="s">
        <v>64</v>
      </c>
      <c r="NY112" s="877" t="s">
        <v>64</v>
      </c>
      <c r="NZ112" s="877" t="s">
        <v>64</v>
      </c>
      <c r="OA112" s="877" t="s">
        <v>64</v>
      </c>
      <c r="OB112" s="877" t="s">
        <v>64</v>
      </c>
      <c r="OC112" s="877" t="s">
        <v>64</v>
      </c>
      <c r="OD112" s="877" t="s">
        <v>64</v>
      </c>
      <c r="OE112" s="877" t="s">
        <v>64</v>
      </c>
      <c r="OF112" s="877" t="s">
        <v>64</v>
      </c>
      <c r="OG112" s="877" t="s">
        <v>64</v>
      </c>
      <c r="OH112" s="877" t="s">
        <v>64</v>
      </c>
      <c r="OI112" s="877" t="s">
        <v>64</v>
      </c>
      <c r="OJ112" s="877" t="s">
        <v>64</v>
      </c>
      <c r="OK112" s="877" t="s">
        <v>64</v>
      </c>
      <c r="OL112" s="877" t="s">
        <v>64</v>
      </c>
    </row>
    <row r="113" spans="1:402" s="61" customFormat="1" x14ac:dyDescent="0.25">
      <c r="A113" s="274">
        <v>112</v>
      </c>
      <c r="B113" s="221">
        <v>0</v>
      </c>
      <c r="C113" s="61">
        <v>0</v>
      </c>
      <c r="D113" s="206">
        <v>2</v>
      </c>
      <c r="E113" s="267">
        <v>113</v>
      </c>
      <c r="F113" s="880">
        <v>113</v>
      </c>
      <c r="G113" s="883"/>
      <c r="H113" s="167" t="s">
        <v>1036</v>
      </c>
      <c r="I113" s="167" t="s">
        <v>1037</v>
      </c>
      <c r="J113" s="266">
        <v>18846</v>
      </c>
      <c r="K113" s="359">
        <v>64</v>
      </c>
      <c r="L113" s="342">
        <v>54</v>
      </c>
      <c r="M113" s="342">
        <v>163</v>
      </c>
      <c r="N113" s="342">
        <v>20.324438255109339</v>
      </c>
      <c r="O113" s="210">
        <v>1.5720620533866732</v>
      </c>
      <c r="P113" s="208">
        <v>1</v>
      </c>
      <c r="Q113" s="61">
        <v>130</v>
      </c>
      <c r="R113" s="61">
        <v>60</v>
      </c>
      <c r="S113" s="61">
        <v>0</v>
      </c>
      <c r="T113" s="62">
        <v>2</v>
      </c>
      <c r="U113" s="325">
        <v>1</v>
      </c>
      <c r="V113" s="114">
        <v>1</v>
      </c>
      <c r="W113" s="325">
        <v>1</v>
      </c>
      <c r="X113" s="326">
        <v>0</v>
      </c>
      <c r="Y113" s="325">
        <v>0</v>
      </c>
      <c r="Z113" s="325">
        <v>0</v>
      </c>
      <c r="AA113" s="329">
        <v>0</v>
      </c>
      <c r="AB113" s="328">
        <v>0</v>
      </c>
      <c r="AD113" s="133"/>
      <c r="AF113" s="592"/>
      <c r="AG113" s="592">
        <v>1.26</v>
      </c>
      <c r="AH113" s="603">
        <v>43</v>
      </c>
      <c r="AI113" s="603">
        <v>0</v>
      </c>
      <c r="AJ113" s="602">
        <v>9.9</v>
      </c>
      <c r="AK113" s="603">
        <v>31</v>
      </c>
      <c r="AL113" s="603"/>
      <c r="AM113" s="605">
        <v>1460</v>
      </c>
      <c r="AN113" s="214">
        <v>7.2861917147023822</v>
      </c>
      <c r="AO113" s="212">
        <v>143</v>
      </c>
      <c r="AP113" s="212">
        <v>47</v>
      </c>
      <c r="AQ113" s="212">
        <v>71</v>
      </c>
      <c r="AR113" s="212">
        <v>125</v>
      </c>
      <c r="AS113" s="215">
        <v>4.07</v>
      </c>
      <c r="AT113" s="212">
        <v>86</v>
      </c>
      <c r="AU113" s="556">
        <v>42443</v>
      </c>
      <c r="AV113" s="557">
        <v>42448</v>
      </c>
      <c r="AW113" s="63">
        <v>1.26</v>
      </c>
      <c r="AX113" s="63">
        <v>48</v>
      </c>
      <c r="AY113" s="63">
        <v>9.3000000000000007</v>
      </c>
      <c r="AZ113" s="592">
        <v>144</v>
      </c>
      <c r="BA113" s="558"/>
      <c r="BB113" s="66"/>
      <c r="BC113" s="68">
        <v>2090</v>
      </c>
      <c r="BD113" s="66"/>
      <c r="BE113" s="218"/>
      <c r="BF113" s="66"/>
      <c r="BG113" s="68"/>
      <c r="BH113" s="219"/>
      <c r="BI113" s="219"/>
      <c r="BJ113" s="219"/>
      <c r="BO113" s="62"/>
      <c r="BT113" s="69">
        <v>42429</v>
      </c>
      <c r="BU113" s="61" t="s">
        <v>1038</v>
      </c>
      <c r="BV113" s="61">
        <v>0</v>
      </c>
      <c r="BW113" s="61">
        <v>1</v>
      </c>
      <c r="BX113" s="61">
        <v>49</v>
      </c>
      <c r="BY113" s="61">
        <v>1</v>
      </c>
      <c r="BZ113" s="61" t="s">
        <v>1039</v>
      </c>
      <c r="CA113" s="61">
        <v>1</v>
      </c>
      <c r="CC113" s="208">
        <v>0</v>
      </c>
      <c r="CD113" s="220">
        <v>0</v>
      </c>
      <c r="CE113" s="220">
        <v>0</v>
      </c>
      <c r="CF113" s="220">
        <v>1</v>
      </c>
      <c r="CG113" s="220">
        <v>1</v>
      </c>
      <c r="CH113" s="220">
        <v>1</v>
      </c>
      <c r="CI113" s="220">
        <v>1</v>
      </c>
      <c r="CJ113" s="114">
        <v>1</v>
      </c>
      <c r="CK113" s="114">
        <v>0</v>
      </c>
      <c r="CL113" s="114">
        <v>0</v>
      </c>
      <c r="CM113" s="114">
        <v>1</v>
      </c>
      <c r="CN113" s="114">
        <v>1</v>
      </c>
      <c r="CO113" s="114">
        <v>1</v>
      </c>
      <c r="CP113" s="326">
        <v>1</v>
      </c>
      <c r="CQ113" s="326">
        <v>0</v>
      </c>
      <c r="CR113" s="326">
        <v>0</v>
      </c>
      <c r="CS113" s="326">
        <v>0</v>
      </c>
      <c r="CT113" s="326">
        <v>1</v>
      </c>
      <c r="CU113" s="326">
        <v>0</v>
      </c>
      <c r="CV113" s="362"/>
      <c r="CW113" s="362"/>
      <c r="CX113" s="362"/>
      <c r="CY113" s="362"/>
      <c r="CZ113" s="61">
        <v>73</v>
      </c>
      <c r="DA113" s="61">
        <v>97</v>
      </c>
      <c r="DE113" s="61">
        <v>1</v>
      </c>
      <c r="DF113" s="90">
        <v>1</v>
      </c>
      <c r="DG113" s="69">
        <v>42458</v>
      </c>
      <c r="DH113" s="61">
        <v>0</v>
      </c>
      <c r="DI113" s="61" t="s">
        <v>676</v>
      </c>
      <c r="DJ113" s="90">
        <v>1</v>
      </c>
      <c r="DK113" s="90">
        <v>0</v>
      </c>
      <c r="DL113" s="90"/>
      <c r="DN113" s="245">
        <v>0</v>
      </c>
      <c r="DO113" s="208">
        <v>0</v>
      </c>
      <c r="DP113" s="208">
        <v>0</v>
      </c>
      <c r="DQ113" s="208">
        <v>1</v>
      </c>
      <c r="DR113" s="208">
        <v>2</v>
      </c>
      <c r="DS113" s="212">
        <v>1</v>
      </c>
      <c r="DT113" s="208">
        <v>2</v>
      </c>
      <c r="DU113" s="208">
        <v>0</v>
      </c>
      <c r="DV113" s="208">
        <v>0</v>
      </c>
      <c r="DW113" s="208">
        <v>1</v>
      </c>
      <c r="DX113" s="208">
        <v>0</v>
      </c>
      <c r="DY113" s="206">
        <v>0</v>
      </c>
      <c r="EB113" s="223">
        <v>1</v>
      </c>
      <c r="EC113" s="223">
        <v>2</v>
      </c>
      <c r="ED113" s="223">
        <v>40</v>
      </c>
      <c r="EE113" s="223"/>
      <c r="EG113" s="31">
        <v>2011</v>
      </c>
      <c r="EH113" s="31">
        <v>0.93</v>
      </c>
      <c r="EI113" s="245">
        <v>40</v>
      </c>
      <c r="EJ113" s="31">
        <v>75</v>
      </c>
      <c r="EK113" s="31">
        <v>43</v>
      </c>
      <c r="EL113" s="31">
        <v>53</v>
      </c>
      <c r="EM113" s="31"/>
      <c r="EN113" s="31" t="s">
        <v>1040</v>
      </c>
      <c r="EO113" s="267">
        <v>113</v>
      </c>
      <c r="EP113" s="135">
        <v>42459</v>
      </c>
      <c r="EQ113" s="133" t="s">
        <v>1041</v>
      </c>
      <c r="ER113" s="133"/>
      <c r="ES113" s="133"/>
      <c r="ET113" s="133">
        <v>55</v>
      </c>
      <c r="EU113" s="133">
        <v>1</v>
      </c>
      <c r="EV113" s="133"/>
      <c r="EW113" s="133">
        <v>11</v>
      </c>
      <c r="EX113" s="133">
        <v>8</v>
      </c>
      <c r="EY113" s="133">
        <v>42</v>
      </c>
      <c r="EZ113" s="133">
        <v>23</v>
      </c>
      <c r="FA113" s="133">
        <v>16</v>
      </c>
      <c r="FB113" s="133">
        <v>17</v>
      </c>
      <c r="FC113" s="133">
        <v>42</v>
      </c>
      <c r="FD113" s="133">
        <v>15</v>
      </c>
      <c r="FE113" s="133">
        <v>23</v>
      </c>
      <c r="FF113" s="133">
        <v>80</v>
      </c>
      <c r="FG113" s="133">
        <v>410</v>
      </c>
      <c r="FH113" s="91">
        <v>86.666666666666671</v>
      </c>
      <c r="FI113" s="91">
        <v>410</v>
      </c>
      <c r="FJ113" s="227">
        <v>70.25</v>
      </c>
      <c r="FK113" s="227">
        <v>44.686531201908551</v>
      </c>
      <c r="FL113" s="228">
        <v>86.199999999999989</v>
      </c>
      <c r="FM113" s="228">
        <v>27.85</v>
      </c>
      <c r="FN113" s="228">
        <v>54.83244113316038</v>
      </c>
      <c r="FO113" s="228">
        <v>17.715585679333142</v>
      </c>
      <c r="FP113" s="228">
        <v>67.69141531322505</v>
      </c>
      <c r="FQ113" s="228"/>
      <c r="FR113" s="193">
        <v>0</v>
      </c>
      <c r="FS113" s="230">
        <v>91</v>
      </c>
      <c r="FT113" s="230"/>
      <c r="FU113" s="230">
        <v>116.66666666666667</v>
      </c>
      <c r="FV113" s="229">
        <v>5.666666666666667</v>
      </c>
      <c r="FW113" s="229">
        <v>5.4333333333333327</v>
      </c>
      <c r="FX113" s="229">
        <v>16.058823529411764</v>
      </c>
      <c r="FY113" s="229"/>
      <c r="FZ113" s="133">
        <v>129.69999999999999</v>
      </c>
      <c r="GA113" s="129">
        <v>18.933333333333334</v>
      </c>
      <c r="GB113" s="238" t="s">
        <v>1042</v>
      </c>
      <c r="GC113" s="238" t="s">
        <v>1043</v>
      </c>
      <c r="GD113" s="238" t="s">
        <v>1044</v>
      </c>
      <c r="GE113" s="338" t="s">
        <v>1045</v>
      </c>
      <c r="GF113" s="338" t="s">
        <v>1046</v>
      </c>
      <c r="GG113" s="133">
        <v>0</v>
      </c>
      <c r="GH113" s="133">
        <v>1</v>
      </c>
      <c r="GI113" s="133">
        <v>1</v>
      </c>
      <c r="GJ113" s="133">
        <v>1</v>
      </c>
      <c r="GK113" s="231">
        <v>60.666666666666664</v>
      </c>
      <c r="GL113" s="133">
        <v>1</v>
      </c>
      <c r="GM113" s="133">
        <v>1</v>
      </c>
      <c r="GN113" s="133" t="s">
        <v>464</v>
      </c>
      <c r="GO113" s="133">
        <v>0</v>
      </c>
      <c r="GP113" s="61">
        <v>56.150000000000006</v>
      </c>
      <c r="GQ113" s="106">
        <v>35.717419601240792</v>
      </c>
      <c r="GR113" s="111">
        <v>0.21888412017167388</v>
      </c>
      <c r="GS113" s="61">
        <v>1</v>
      </c>
      <c r="GT113" s="111">
        <v>0.32500000000000001</v>
      </c>
      <c r="GU113" s="62">
        <v>0</v>
      </c>
      <c r="GV113" s="106">
        <v>6.5</v>
      </c>
      <c r="GW113" s="61">
        <v>1</v>
      </c>
      <c r="GX113" s="106">
        <v>11.666666666666666</v>
      </c>
      <c r="GY113" s="61">
        <v>1</v>
      </c>
      <c r="GZ113" s="745">
        <v>75.666666666666657</v>
      </c>
      <c r="HA113" s="133">
        <v>15</v>
      </c>
      <c r="HB113" s="133">
        <v>0.55000000000000004</v>
      </c>
      <c r="HC113" s="125">
        <v>1</v>
      </c>
      <c r="HD113" s="236">
        <v>109.517518</v>
      </c>
      <c r="HE113" s="236">
        <v>114.993394</v>
      </c>
      <c r="HF113" s="144">
        <v>73.050589000000002</v>
      </c>
      <c r="HG113" s="236">
        <v>125.516993</v>
      </c>
      <c r="HH113" s="125">
        <v>79.735799999999998</v>
      </c>
      <c r="HI113" s="236">
        <v>31.787116000000001</v>
      </c>
      <c r="HJ113" s="144">
        <v>20.193052000000002</v>
      </c>
      <c r="HK113" s="236">
        <v>93.729877000000002</v>
      </c>
      <c r="HL113" s="144">
        <v>59.542748000000003</v>
      </c>
      <c r="HM113" s="236">
        <v>74.675049999999999</v>
      </c>
      <c r="HN113" s="144">
        <v>4.7802239999999996</v>
      </c>
      <c r="HO113" s="144">
        <v>3.03668</v>
      </c>
      <c r="HP113" s="236">
        <v>157.83493799999999</v>
      </c>
      <c r="HQ113" s="144">
        <v>100.266065</v>
      </c>
      <c r="HR113" s="236">
        <v>70.163293999999993</v>
      </c>
      <c r="HS113" s="144">
        <v>44.571863999999998</v>
      </c>
      <c r="HT113" s="236">
        <v>87.671644000000001</v>
      </c>
      <c r="HU113" s="144">
        <v>55.694201</v>
      </c>
      <c r="HV113" s="236">
        <v>55.546410999999999</v>
      </c>
      <c r="HW113" s="144">
        <v>0</v>
      </c>
      <c r="HX113" s="237">
        <v>0.916157973924694</v>
      </c>
      <c r="HY113" s="238">
        <v>14.9</v>
      </c>
      <c r="HZ113" s="237">
        <v>4.5</v>
      </c>
      <c r="IA113" s="237">
        <v>22</v>
      </c>
      <c r="IB113" s="237">
        <v>5.5</v>
      </c>
      <c r="IC113" s="237">
        <v>17.3</v>
      </c>
      <c r="ID113" s="237">
        <v>4</v>
      </c>
      <c r="IE113" s="237">
        <v>60.995081481481485</v>
      </c>
      <c r="IF113" s="237">
        <v>38.799410843917109</v>
      </c>
      <c r="IH113" s="61">
        <v>0.31</v>
      </c>
      <c r="II113" s="31">
        <v>1213</v>
      </c>
      <c r="IJ113" s="61">
        <v>977</v>
      </c>
      <c r="IK113" s="61">
        <v>1102</v>
      </c>
      <c r="IL113" s="61">
        <v>1112</v>
      </c>
      <c r="IM113" s="61">
        <v>1113</v>
      </c>
      <c r="IN113" s="61">
        <v>1199</v>
      </c>
      <c r="IP113" s="106">
        <v>1119.3333333333333</v>
      </c>
      <c r="IQ113" s="61">
        <v>1830</v>
      </c>
      <c r="IR113" s="61">
        <v>449</v>
      </c>
      <c r="IS113" s="61">
        <v>407</v>
      </c>
      <c r="IT113" s="61">
        <v>451</v>
      </c>
      <c r="IU113" s="61">
        <v>461</v>
      </c>
      <c r="IV113" s="61">
        <v>418</v>
      </c>
      <c r="IW113" s="61">
        <v>463</v>
      </c>
      <c r="IY113" s="106">
        <v>441.5</v>
      </c>
      <c r="IZ113" s="61">
        <v>313</v>
      </c>
      <c r="JA113" s="240">
        <v>35.734829495077555</v>
      </c>
      <c r="JB113" s="241">
        <v>1</v>
      </c>
      <c r="JC113" s="90">
        <v>1</v>
      </c>
      <c r="JD113" s="280">
        <v>0</v>
      </c>
      <c r="JE113" s="70">
        <v>0</v>
      </c>
      <c r="JF113" s="70"/>
      <c r="JG113" s="90">
        <v>0</v>
      </c>
      <c r="JH113" s="90">
        <v>2</v>
      </c>
      <c r="JI113" s="90">
        <v>0</v>
      </c>
      <c r="JJ113" s="90"/>
      <c r="JL113" s="360"/>
      <c r="JM113" s="198">
        <v>113</v>
      </c>
      <c r="JN113" s="244">
        <v>42443</v>
      </c>
      <c r="JO113" s="69">
        <v>42670</v>
      </c>
      <c r="JP113" s="201">
        <v>1</v>
      </c>
      <c r="JQ113" s="69">
        <v>42670</v>
      </c>
      <c r="JR113" s="31">
        <v>7</v>
      </c>
      <c r="JS113" s="243">
        <v>1</v>
      </c>
      <c r="JT113" s="69">
        <v>42552</v>
      </c>
      <c r="JU113" s="245">
        <v>3</v>
      </c>
      <c r="JV113" s="243">
        <v>1</v>
      </c>
      <c r="JW113" s="246">
        <v>42552</v>
      </c>
      <c r="JX113" s="245">
        <v>3</v>
      </c>
      <c r="JY113" s="245">
        <v>7</v>
      </c>
      <c r="JZ113" s="245">
        <v>227</v>
      </c>
      <c r="KA113" s="247"/>
      <c r="KB113" s="245"/>
      <c r="KC113" s="248"/>
      <c r="KD113" s="63"/>
      <c r="KE113" s="249">
        <v>1</v>
      </c>
      <c r="KF113" s="249" t="s">
        <v>421</v>
      </c>
      <c r="KG113" s="272">
        <v>86.913333333333341</v>
      </c>
      <c r="KH113" s="272">
        <v>34.423333333333339</v>
      </c>
      <c r="KI113" s="272">
        <v>60.403333333333329</v>
      </c>
      <c r="KJ113" s="272">
        <v>-15.160000000000002</v>
      </c>
      <c r="KK113" s="272">
        <v>-13.040000000000001</v>
      </c>
      <c r="KL113" s="272">
        <v>73.513333333333335</v>
      </c>
      <c r="KM113" s="272">
        <v>27.7</v>
      </c>
      <c r="KN113" s="272">
        <v>2.3666666666666667</v>
      </c>
      <c r="KO113" s="250"/>
      <c r="KP113" s="250">
        <v>1</v>
      </c>
      <c r="KQ113" s="92"/>
      <c r="KR113" s="93">
        <v>0.21888412017167388</v>
      </c>
      <c r="KS113" s="92"/>
      <c r="KT113" s="361"/>
      <c r="KU113" s="92"/>
      <c r="KV113" s="361"/>
      <c r="KW113" s="361"/>
      <c r="KX113" s="361"/>
      <c r="KY113" s="361"/>
      <c r="KZ113" s="361"/>
      <c r="LA113" s="361"/>
      <c r="LB113" s="361"/>
      <c r="LC113" s="361"/>
      <c r="LD113" s="361"/>
      <c r="LE113" s="118">
        <v>42459</v>
      </c>
      <c r="LF113" s="454">
        <v>1</v>
      </c>
      <c r="LG113" s="454"/>
      <c r="LH113" s="454"/>
      <c r="LI113" s="454"/>
      <c r="LJ113" s="454"/>
      <c r="LK113" s="454"/>
      <c r="LL113" s="454"/>
      <c r="LM113" s="454"/>
      <c r="LN113" s="454"/>
      <c r="LO113" s="454"/>
      <c r="LP113" s="454"/>
      <c r="LQ113" s="454"/>
      <c r="LR113" s="454"/>
      <c r="LS113" s="454"/>
      <c r="LT113" s="500">
        <v>23.213333333333335</v>
      </c>
      <c r="LU113" s="693">
        <v>-12.496666666666668</v>
      </c>
      <c r="LV113" s="500"/>
      <c r="LW113" s="500"/>
      <c r="LX113" s="500">
        <v>-14.4</v>
      </c>
      <c r="LY113" s="500">
        <v>1</v>
      </c>
      <c r="LZ113" s="690">
        <v>50</v>
      </c>
      <c r="MA113" s="455">
        <v>50</v>
      </c>
      <c r="MC113" s="253"/>
      <c r="MD113" s="274"/>
      <c r="ME113" s="581">
        <v>113</v>
      </c>
      <c r="MF113" s="135">
        <v>42448</v>
      </c>
      <c r="MI113" s="586"/>
      <c r="MQ113" s="135">
        <v>42429</v>
      </c>
      <c r="MR113" s="238">
        <v>10.5</v>
      </c>
      <c r="MS113" s="238">
        <v>58</v>
      </c>
      <c r="MT113" s="133">
        <v>1</v>
      </c>
      <c r="MU113" s="133">
        <v>1</v>
      </c>
      <c r="MV113" s="133">
        <v>0</v>
      </c>
      <c r="MW113" s="133">
        <v>0</v>
      </c>
      <c r="MX113" s="133">
        <v>0</v>
      </c>
      <c r="MY113" s="238">
        <v>1</v>
      </c>
      <c r="MZ113" s="238">
        <v>1460</v>
      </c>
      <c r="NA113" s="585"/>
      <c r="NB113" s="238">
        <v>4</v>
      </c>
      <c r="ND113" s="876" t="s">
        <v>64</v>
      </c>
      <c r="NE113" s="877" t="s">
        <v>64</v>
      </c>
      <c r="NF113" s="877" t="s">
        <v>64</v>
      </c>
      <c r="NG113" s="877" t="s">
        <v>64</v>
      </c>
      <c r="NH113" s="877" t="s">
        <v>64</v>
      </c>
      <c r="NI113" s="877" t="s">
        <v>64</v>
      </c>
      <c r="NJ113" s="877" t="s">
        <v>64</v>
      </c>
      <c r="NK113" s="877" t="s">
        <v>64</v>
      </c>
      <c r="NL113" s="877" t="s">
        <v>64</v>
      </c>
      <c r="NM113" s="877" t="s">
        <v>64</v>
      </c>
      <c r="NN113" s="877" t="s">
        <v>64</v>
      </c>
      <c r="NO113" s="877" t="s">
        <v>64</v>
      </c>
      <c r="NP113" s="877" t="s">
        <v>64</v>
      </c>
      <c r="NQ113" s="877" t="s">
        <v>64</v>
      </c>
      <c r="NR113" s="877" t="s">
        <v>64</v>
      </c>
      <c r="NS113" s="877" t="s">
        <v>64</v>
      </c>
      <c r="NT113" s="877" t="s">
        <v>64</v>
      </c>
      <c r="NU113" s="877" t="s">
        <v>64</v>
      </c>
      <c r="NV113" s="877" t="s">
        <v>64</v>
      </c>
      <c r="NW113" s="877" t="s">
        <v>64</v>
      </c>
      <c r="NX113" s="877" t="s">
        <v>64</v>
      </c>
      <c r="NY113" s="877" t="s">
        <v>64</v>
      </c>
      <c r="NZ113" s="877" t="s">
        <v>64</v>
      </c>
      <c r="OA113" s="877" t="s">
        <v>64</v>
      </c>
      <c r="OB113" s="877" t="s">
        <v>64</v>
      </c>
      <c r="OC113" s="877" t="s">
        <v>64</v>
      </c>
      <c r="OD113" s="877" t="s">
        <v>64</v>
      </c>
      <c r="OE113" s="877" t="s">
        <v>64</v>
      </c>
      <c r="OF113" s="877" t="s">
        <v>64</v>
      </c>
      <c r="OG113" s="877" t="s">
        <v>64</v>
      </c>
      <c r="OH113" s="877" t="s">
        <v>64</v>
      </c>
      <c r="OI113" s="877" t="s">
        <v>64</v>
      </c>
      <c r="OJ113" s="877" t="s">
        <v>64</v>
      </c>
      <c r="OK113" s="877" t="s">
        <v>64</v>
      </c>
      <c r="OL113" s="877" t="s">
        <v>64</v>
      </c>
    </row>
    <row r="114" spans="1:402" s="95" customFormat="1" x14ac:dyDescent="0.25">
      <c r="A114" s="636">
        <v>113</v>
      </c>
      <c r="B114" s="453">
        <v>0</v>
      </c>
      <c r="C114" s="95">
        <v>0</v>
      </c>
      <c r="D114" s="652">
        <v>4</v>
      </c>
      <c r="E114" s="408">
        <v>114</v>
      </c>
      <c r="F114" s="880">
        <v>114</v>
      </c>
      <c r="G114" s="883"/>
      <c r="H114" s="95" t="s">
        <v>745</v>
      </c>
      <c r="I114" s="95" t="s">
        <v>1047</v>
      </c>
      <c r="J114" s="504">
        <v>15800</v>
      </c>
      <c r="K114" s="635">
        <v>72</v>
      </c>
      <c r="L114" s="375"/>
      <c r="M114" s="375" t="s">
        <v>64</v>
      </c>
      <c r="N114" s="671"/>
      <c r="O114" s="669"/>
      <c r="T114" s="375"/>
      <c r="AI114" s="670"/>
      <c r="AM114" s="375"/>
      <c r="AN114" s="674"/>
      <c r="AU114" s="504"/>
      <c r="AV114" s="504"/>
      <c r="AW114" s="635"/>
      <c r="BA114" s="676"/>
      <c r="BC114" s="678"/>
      <c r="BE114" s="677"/>
      <c r="BG114" s="678"/>
      <c r="BH114" s="679"/>
      <c r="BI114" s="679"/>
      <c r="BJ114" s="679"/>
      <c r="BO114" s="375"/>
      <c r="DF114" s="110"/>
      <c r="DJ114" s="110"/>
      <c r="DK114" s="110"/>
      <c r="DL114" s="110"/>
      <c r="DN114" s="99"/>
      <c r="DS114" s="670"/>
      <c r="EG114" s="504"/>
      <c r="EH114" s="99"/>
      <c r="EI114" s="99"/>
      <c r="EJ114" s="99"/>
      <c r="EK114" s="99"/>
      <c r="EL114" s="99"/>
      <c r="EM114" s="99"/>
      <c r="EN114" s="99"/>
      <c r="EO114" s="408">
        <v>114</v>
      </c>
      <c r="FH114" s="677"/>
      <c r="FI114" s="677"/>
      <c r="FJ114" s="677"/>
      <c r="FK114" s="677"/>
      <c r="FL114" s="375"/>
      <c r="FM114" s="375"/>
      <c r="FN114" s="375"/>
      <c r="FO114" s="375"/>
      <c r="FP114" s="375"/>
      <c r="FQ114" s="375"/>
      <c r="FR114" s="375"/>
      <c r="FS114" s="375"/>
      <c r="FT114" s="375"/>
      <c r="FU114" s="375"/>
      <c r="FV114" s="677"/>
      <c r="FW114" s="677"/>
      <c r="FX114" s="677"/>
      <c r="FY114" s="677"/>
      <c r="GA114" s="678"/>
      <c r="GB114" s="678"/>
      <c r="GC114" s="678"/>
      <c r="GD114" s="678"/>
      <c r="GE114" s="678"/>
      <c r="GF114" s="678"/>
      <c r="GK114" s="355"/>
      <c r="GL114" s="95">
        <v>0</v>
      </c>
      <c r="GQ114" s="677"/>
      <c r="GR114" s="678"/>
      <c r="GT114" s="678"/>
      <c r="GU114" s="375"/>
      <c r="GV114" s="677"/>
      <c r="GX114" s="677"/>
      <c r="GZ114" s="811"/>
      <c r="HC114" s="95">
        <v>0</v>
      </c>
      <c r="HD114" s="682"/>
      <c r="HF114" s="682"/>
      <c r="HG114" s="682"/>
      <c r="HH114" s="682"/>
      <c r="HI114" s="682"/>
      <c r="HJ114" s="682"/>
      <c r="HK114" s="682"/>
      <c r="HL114" s="682"/>
      <c r="HM114" s="681"/>
      <c r="HN114" s="682"/>
      <c r="HO114" s="682"/>
      <c r="HP114" s="682"/>
      <c r="HQ114" s="682"/>
      <c r="HR114" s="682"/>
      <c r="HS114" s="682"/>
      <c r="HT114" s="682"/>
      <c r="HU114" s="682"/>
      <c r="HV114" s="682"/>
      <c r="HW114" s="681"/>
      <c r="HX114" s="677"/>
      <c r="HY114" s="678"/>
      <c r="HZ114" s="677"/>
      <c r="IA114" s="677"/>
      <c r="IB114" s="677"/>
      <c r="IC114" s="677"/>
      <c r="ID114" s="677"/>
      <c r="IE114" s="677"/>
      <c r="IF114" s="677"/>
      <c r="IH114" s="635"/>
      <c r="II114" s="668"/>
      <c r="IJ114" s="635"/>
      <c r="IK114" s="635"/>
      <c r="IL114" s="635"/>
      <c r="IM114" s="635"/>
      <c r="IN114" s="635"/>
      <c r="IP114" s="677"/>
      <c r="IQ114" s="635"/>
      <c r="IR114" s="635"/>
      <c r="IS114" s="635"/>
      <c r="IT114" s="635"/>
      <c r="IU114" s="635"/>
      <c r="IV114" s="635"/>
      <c r="IW114" s="635"/>
      <c r="IY114" s="677"/>
      <c r="IZ114" s="635"/>
      <c r="JA114" s="406"/>
      <c r="JB114" s="683"/>
      <c r="JC114" s="110"/>
      <c r="JD114" s="407"/>
      <c r="JE114" s="407"/>
      <c r="JF114" s="407"/>
      <c r="JG114" s="110"/>
      <c r="JH114" s="110"/>
      <c r="JI114" s="110"/>
      <c r="JJ114" s="110"/>
      <c r="JL114" s="110"/>
      <c r="JN114" s="504"/>
      <c r="JO114" s="504"/>
      <c r="JP114" s="407"/>
      <c r="JQ114" s="99"/>
      <c r="JR114" s="99"/>
      <c r="JS114" s="453"/>
      <c r="JU114" s="654"/>
      <c r="JV114" s="453"/>
      <c r="JW114" s="654"/>
      <c r="JX114" s="654"/>
      <c r="JY114" s="654"/>
      <c r="JZ114" s="654"/>
      <c r="KA114" s="654"/>
      <c r="KB114" s="654"/>
      <c r="KC114" s="654"/>
      <c r="KD114" s="670">
        <v>0</v>
      </c>
      <c r="KE114" s="355"/>
      <c r="KF114" s="355"/>
      <c r="KJ114" s="110"/>
      <c r="KQ114" s="110"/>
      <c r="KR114" s="684"/>
      <c r="KS114" s="110"/>
      <c r="KU114" s="110"/>
      <c r="LE114" s="110"/>
      <c r="LT114" s="654"/>
      <c r="LU114" s="654"/>
      <c r="LV114" s="654"/>
      <c r="LW114" s="654"/>
      <c r="LX114" s="654">
        <v>0</v>
      </c>
      <c r="LY114" s="654">
        <v>0</v>
      </c>
      <c r="LZ114" s="686"/>
      <c r="MC114" s="453"/>
      <c r="MD114" s="453"/>
      <c r="ME114" s="95">
        <v>114</v>
      </c>
      <c r="MF114" s="504"/>
      <c r="MI114" s="687"/>
      <c r="MQ114" s="504"/>
      <c r="MR114" s="687"/>
      <c r="MS114" s="687"/>
      <c r="MT114" s="687"/>
      <c r="MU114" s="687"/>
      <c r="MV114" s="687"/>
      <c r="MW114" s="687"/>
      <c r="MX114" s="687"/>
      <c r="MY114" s="687"/>
      <c r="MZ114" s="687"/>
      <c r="NA114" s="687"/>
      <c r="NB114" s="678">
        <v>1</v>
      </c>
      <c r="ND114" s="876" t="s">
        <v>64</v>
      </c>
      <c r="NE114" s="877" t="s">
        <v>64</v>
      </c>
      <c r="NF114" s="877" t="s">
        <v>64</v>
      </c>
      <c r="NG114" s="877" t="s">
        <v>64</v>
      </c>
      <c r="NH114" s="877" t="s">
        <v>64</v>
      </c>
      <c r="NI114" s="877" t="s">
        <v>64</v>
      </c>
      <c r="NJ114" s="877" t="s">
        <v>64</v>
      </c>
      <c r="NK114" s="877" t="s">
        <v>64</v>
      </c>
      <c r="NL114" s="877" t="s">
        <v>64</v>
      </c>
      <c r="NM114" s="877" t="s">
        <v>64</v>
      </c>
      <c r="NN114" s="877" t="s">
        <v>64</v>
      </c>
      <c r="NO114" s="877" t="s">
        <v>64</v>
      </c>
      <c r="NP114" s="877" t="s">
        <v>64</v>
      </c>
      <c r="NQ114" s="877" t="s">
        <v>64</v>
      </c>
      <c r="NR114" s="877" t="s">
        <v>64</v>
      </c>
      <c r="NS114" s="877" t="s">
        <v>64</v>
      </c>
      <c r="NT114" s="877" t="s">
        <v>64</v>
      </c>
      <c r="NU114" s="877" t="s">
        <v>64</v>
      </c>
      <c r="NV114" s="877" t="s">
        <v>64</v>
      </c>
      <c r="NW114" s="877" t="s">
        <v>64</v>
      </c>
      <c r="NX114" s="877" t="s">
        <v>64</v>
      </c>
      <c r="NY114" s="877" t="s">
        <v>64</v>
      </c>
      <c r="NZ114" s="877" t="s">
        <v>64</v>
      </c>
      <c r="OA114" s="877" t="s">
        <v>64</v>
      </c>
      <c r="OB114" s="877" t="s">
        <v>64</v>
      </c>
      <c r="OC114" s="877" t="s">
        <v>64</v>
      </c>
      <c r="OD114" s="877" t="s">
        <v>64</v>
      </c>
      <c r="OE114" s="877" t="s">
        <v>64</v>
      </c>
      <c r="OF114" s="877" t="s">
        <v>64</v>
      </c>
      <c r="OG114" s="877" t="s">
        <v>64</v>
      </c>
      <c r="OH114" s="877" t="s">
        <v>64</v>
      </c>
      <c r="OI114" s="877" t="s">
        <v>64</v>
      </c>
      <c r="OJ114" s="877" t="s">
        <v>64</v>
      </c>
      <c r="OK114" s="877" t="s">
        <v>64</v>
      </c>
      <c r="OL114" s="877" t="s">
        <v>64</v>
      </c>
    </row>
    <row r="115" spans="1:402" s="61" customFormat="1" x14ac:dyDescent="0.25">
      <c r="A115" s="221">
        <v>114</v>
      </c>
      <c r="B115" s="221">
        <v>0</v>
      </c>
      <c r="C115" s="61">
        <v>1</v>
      </c>
      <c r="D115" s="206">
        <v>2</v>
      </c>
      <c r="E115" s="274">
        <v>115</v>
      </c>
      <c r="F115" s="880">
        <v>115</v>
      </c>
      <c r="G115" s="883"/>
      <c r="H115" s="167" t="s">
        <v>1048</v>
      </c>
      <c r="I115" s="167" t="s">
        <v>1049</v>
      </c>
      <c r="J115" s="266">
        <v>11511</v>
      </c>
      <c r="K115" s="207">
        <v>84</v>
      </c>
      <c r="L115" s="62">
        <v>100</v>
      </c>
      <c r="M115" s="62">
        <v>154</v>
      </c>
      <c r="N115" s="342">
        <v>42.165626581211001</v>
      </c>
      <c r="O115" s="210">
        <v>1.9602833278337619</v>
      </c>
      <c r="P115" s="208">
        <v>1</v>
      </c>
      <c r="Q115" s="61">
        <v>130</v>
      </c>
      <c r="R115" s="61">
        <v>70</v>
      </c>
      <c r="S115" s="61">
        <v>0</v>
      </c>
      <c r="T115" s="62">
        <v>3</v>
      </c>
      <c r="U115" s="325">
        <v>0</v>
      </c>
      <c r="V115" s="114"/>
      <c r="W115" s="325">
        <v>1</v>
      </c>
      <c r="X115" s="326">
        <v>0</v>
      </c>
      <c r="Y115" s="325">
        <v>1</v>
      </c>
      <c r="Z115" s="325">
        <v>1</v>
      </c>
      <c r="AA115" s="329">
        <v>0</v>
      </c>
      <c r="AB115" s="328">
        <v>1</v>
      </c>
      <c r="AD115" s="208"/>
      <c r="AF115" s="592"/>
      <c r="AG115" s="592">
        <v>1.36</v>
      </c>
      <c r="AH115" s="603">
        <v>37</v>
      </c>
      <c r="AI115" s="603">
        <v>0</v>
      </c>
      <c r="AJ115" s="602">
        <v>11.9</v>
      </c>
      <c r="AK115" s="603">
        <v>37</v>
      </c>
      <c r="AL115" s="603"/>
      <c r="AM115" s="605">
        <v>484.2</v>
      </c>
      <c r="AN115" s="214">
        <v>6.1824980445039577</v>
      </c>
      <c r="AO115" s="63"/>
      <c r="AP115" s="63"/>
      <c r="AQ115" s="63"/>
      <c r="AR115" s="63"/>
      <c r="AS115" s="215">
        <v>4.13</v>
      </c>
      <c r="AT115" s="63"/>
      <c r="AU115" s="556">
        <v>42443</v>
      </c>
      <c r="AV115" s="557">
        <v>42443</v>
      </c>
      <c r="AW115" s="63">
        <v>1.36</v>
      </c>
      <c r="AX115" s="63">
        <v>78</v>
      </c>
      <c r="AY115" s="63">
        <v>9.1</v>
      </c>
      <c r="AZ115" s="592">
        <v>143</v>
      </c>
      <c r="BA115" s="558">
        <v>42458</v>
      </c>
      <c r="BB115" s="65">
        <v>35.81</v>
      </c>
      <c r="BC115" s="68"/>
      <c r="BD115" s="66">
        <v>47.36</v>
      </c>
      <c r="BE115" s="218">
        <v>207.2174734427324</v>
      </c>
      <c r="BF115" s="66">
        <v>104.2</v>
      </c>
      <c r="BG115" s="68">
        <v>1.6754116937148633</v>
      </c>
      <c r="BH115" s="219">
        <v>1.554004321011903</v>
      </c>
      <c r="BI115" s="219">
        <v>2.3164263741417161</v>
      </c>
      <c r="BJ115" s="219">
        <v>2.0178677189635055</v>
      </c>
      <c r="BK115" s="66">
        <v>2.5</v>
      </c>
      <c r="BL115" s="66">
        <v>1.39</v>
      </c>
      <c r="BM115" s="66">
        <v>61</v>
      </c>
      <c r="BN115" s="66">
        <v>1.32</v>
      </c>
      <c r="BO115" s="571">
        <v>203.3</v>
      </c>
      <c r="BP115" s="66">
        <v>75</v>
      </c>
      <c r="BQ115" s="66">
        <v>114</v>
      </c>
      <c r="BR115" s="66">
        <v>11</v>
      </c>
      <c r="BS115" s="66">
        <v>44</v>
      </c>
      <c r="BT115" s="69">
        <v>42443</v>
      </c>
      <c r="BU115" s="61" t="s">
        <v>1050</v>
      </c>
      <c r="BV115" s="61">
        <v>0</v>
      </c>
      <c r="BW115" s="61">
        <v>1</v>
      </c>
      <c r="BX115" s="61">
        <v>62</v>
      </c>
      <c r="BY115" s="61">
        <v>0</v>
      </c>
      <c r="CA115" s="61">
        <v>0</v>
      </c>
      <c r="CC115" s="208">
        <v>0</v>
      </c>
      <c r="CD115" s="220">
        <v>0</v>
      </c>
      <c r="CE115" s="220">
        <v>0</v>
      </c>
      <c r="CF115" s="220">
        <v>1</v>
      </c>
      <c r="CG115" s="220">
        <v>1</v>
      </c>
      <c r="CH115" s="220">
        <v>1</v>
      </c>
      <c r="CI115" s="220">
        <v>0</v>
      </c>
      <c r="CJ115" s="114">
        <v>1</v>
      </c>
      <c r="CK115" s="114">
        <v>0</v>
      </c>
      <c r="CL115" s="114">
        <v>1</v>
      </c>
      <c r="CM115" s="114">
        <v>1</v>
      </c>
      <c r="CN115" s="114">
        <v>0</v>
      </c>
      <c r="CO115" s="114">
        <v>1</v>
      </c>
      <c r="CP115" s="326">
        <v>1</v>
      </c>
      <c r="CQ115" s="326">
        <v>0</v>
      </c>
      <c r="CR115" s="326">
        <v>0</v>
      </c>
      <c r="CS115" s="326">
        <v>0</v>
      </c>
      <c r="CT115" s="326">
        <v>1</v>
      </c>
      <c r="CU115" s="326">
        <v>0</v>
      </c>
      <c r="CV115" s="362"/>
      <c r="CW115" s="362"/>
      <c r="CX115" s="362"/>
      <c r="CY115" s="362"/>
      <c r="DE115" s="61">
        <v>0</v>
      </c>
      <c r="DF115" s="90">
        <v>0</v>
      </c>
      <c r="DG115" s="69"/>
      <c r="DJ115" s="90">
        <v>1</v>
      </c>
      <c r="DK115" s="90">
        <v>0</v>
      </c>
      <c r="DL115" s="90"/>
      <c r="DM115" s="61" t="s">
        <v>253</v>
      </c>
      <c r="DN115" s="245">
        <v>0</v>
      </c>
      <c r="DO115" s="208">
        <v>0</v>
      </c>
      <c r="DP115" s="208">
        <v>0</v>
      </c>
      <c r="DQ115" s="208">
        <v>0</v>
      </c>
      <c r="DR115" s="208">
        <v>1</v>
      </c>
      <c r="DS115" s="212">
        <v>1</v>
      </c>
      <c r="DT115" s="208">
        <v>1</v>
      </c>
      <c r="DU115" s="208">
        <v>0</v>
      </c>
      <c r="DV115" s="208">
        <v>0</v>
      </c>
      <c r="DW115" s="208">
        <v>0</v>
      </c>
      <c r="DX115" s="208">
        <v>0</v>
      </c>
      <c r="DY115" s="206">
        <v>0</v>
      </c>
      <c r="EB115" s="223">
        <v>1</v>
      </c>
      <c r="EC115" s="223">
        <v>2</v>
      </c>
      <c r="ED115" s="223">
        <v>37</v>
      </c>
      <c r="EE115" s="223"/>
      <c r="EG115" s="69">
        <v>42444</v>
      </c>
      <c r="EH115" s="31">
        <v>0.81</v>
      </c>
      <c r="EI115" s="245">
        <v>70</v>
      </c>
      <c r="EJ115" s="31">
        <v>77</v>
      </c>
      <c r="EK115" s="31">
        <v>65</v>
      </c>
      <c r="EL115" s="31">
        <v>72</v>
      </c>
      <c r="EM115" s="31"/>
      <c r="EN115" s="31" t="s">
        <v>1051</v>
      </c>
      <c r="EO115" s="222">
        <v>115</v>
      </c>
      <c r="EP115" s="69">
        <v>42458</v>
      </c>
      <c r="EQ115" s="208" t="s">
        <v>415</v>
      </c>
      <c r="ET115" s="208">
        <v>65</v>
      </c>
      <c r="EU115" s="208">
        <v>0</v>
      </c>
      <c r="EV115" s="208"/>
      <c r="EW115" s="208">
        <v>9</v>
      </c>
      <c r="EX115" s="208">
        <v>7</v>
      </c>
      <c r="EY115" s="208">
        <v>48</v>
      </c>
      <c r="EZ115" s="208">
        <v>28</v>
      </c>
      <c r="FA115" s="208">
        <v>14</v>
      </c>
      <c r="FB115" s="208">
        <v>15</v>
      </c>
      <c r="FC115" s="208">
        <v>46</v>
      </c>
      <c r="FD115" s="206">
        <v>18</v>
      </c>
      <c r="FE115" s="206">
        <v>26</v>
      </c>
      <c r="FF115" s="61">
        <v>60</v>
      </c>
      <c r="FG115" s="61">
        <v>330</v>
      </c>
      <c r="FH115" s="91">
        <v>60</v>
      </c>
      <c r="FI115" s="91">
        <v>330</v>
      </c>
      <c r="FJ115" s="227">
        <v>47.150000000000006</v>
      </c>
      <c r="FK115" s="227">
        <v>24.052645518392364</v>
      </c>
      <c r="FL115" s="228">
        <v>116.65</v>
      </c>
      <c r="FM115" s="228">
        <v>38.450000000000003</v>
      </c>
      <c r="FN115" s="228">
        <v>59.506704129808469</v>
      </c>
      <c r="FO115" s="228">
        <v>19.614511562718693</v>
      </c>
      <c r="FP115" s="228">
        <v>67.038148306900979</v>
      </c>
      <c r="FQ115" s="228"/>
      <c r="FR115" s="193">
        <v>0</v>
      </c>
      <c r="FS115" s="230">
        <v>70.2</v>
      </c>
      <c r="FT115" s="230">
        <v>81</v>
      </c>
      <c r="FU115" s="230">
        <v>150</v>
      </c>
      <c r="FV115" s="229">
        <v>4.8</v>
      </c>
      <c r="FW115" s="229">
        <v>5.7</v>
      </c>
      <c r="FX115" s="229">
        <v>14.625000000000002</v>
      </c>
      <c r="FY115" s="229">
        <v>0.8666666666666667</v>
      </c>
      <c r="FZ115" s="342">
        <v>49.3</v>
      </c>
      <c r="GA115" s="129">
        <v>26.5</v>
      </c>
      <c r="GB115" s="111">
        <v>14.7</v>
      </c>
      <c r="GC115" s="111">
        <v>8.1999999999999993</v>
      </c>
      <c r="GD115" s="111">
        <v>191.8</v>
      </c>
      <c r="GE115" s="111">
        <v>134</v>
      </c>
      <c r="GF115" s="111">
        <v>50</v>
      </c>
      <c r="GG115" s="61">
        <v>1</v>
      </c>
      <c r="GH115" s="61">
        <v>1</v>
      </c>
      <c r="GI115" s="221">
        <v>1</v>
      </c>
      <c r="GJ115" s="221">
        <v>1</v>
      </c>
      <c r="GK115" s="231">
        <v>47</v>
      </c>
      <c r="GL115" s="133">
        <v>1</v>
      </c>
      <c r="GM115" s="221">
        <v>0</v>
      </c>
      <c r="GN115" s="221">
        <v>0</v>
      </c>
      <c r="GO115" s="221">
        <v>0</v>
      </c>
      <c r="GP115" s="61">
        <v>42.25</v>
      </c>
      <c r="GQ115" s="106">
        <v>21.553006853702595</v>
      </c>
      <c r="GR115" s="111">
        <v>0.44755244755244755</v>
      </c>
      <c r="GS115" s="61">
        <v>0</v>
      </c>
      <c r="GT115" s="111">
        <v>0.4642857142857143</v>
      </c>
      <c r="GU115" s="62">
        <v>0</v>
      </c>
      <c r="GV115" s="106">
        <v>11.8</v>
      </c>
      <c r="GW115" s="61">
        <v>0</v>
      </c>
      <c r="GX115" s="106">
        <v>22</v>
      </c>
      <c r="GY115" s="61">
        <v>0</v>
      </c>
      <c r="GZ115" s="745">
        <v>52</v>
      </c>
      <c r="HA115" s="221">
        <v>8</v>
      </c>
      <c r="HB115" s="221">
        <v>0.46</v>
      </c>
      <c r="HC115" s="125">
        <v>1</v>
      </c>
      <c r="HD115" s="273">
        <v>111.494005</v>
      </c>
      <c r="HE115" s="236">
        <v>117</v>
      </c>
      <c r="HF115" s="270">
        <v>59.685249748714874</v>
      </c>
      <c r="HG115" s="273">
        <v>117.603962</v>
      </c>
      <c r="HH115" s="270">
        <v>59.993349088960457</v>
      </c>
      <c r="HI115" s="273">
        <v>37.911231999999998</v>
      </c>
      <c r="HJ115" s="270">
        <v>19.339669659841636</v>
      </c>
      <c r="HK115" s="273">
        <v>79.692729999999997</v>
      </c>
      <c r="HL115" s="270">
        <v>40.653679429118824</v>
      </c>
      <c r="HM115" s="236">
        <v>67.763643999999999</v>
      </c>
      <c r="HN115" s="302">
        <v>4.8612570000000002</v>
      </c>
      <c r="HO115" s="302">
        <v>2.3036720000000002</v>
      </c>
      <c r="HP115" s="273">
        <v>146.72985199999999</v>
      </c>
      <c r="HQ115" s="270">
        <v>74.851349249674968</v>
      </c>
      <c r="HR115" s="273">
        <v>54.239567999999998</v>
      </c>
      <c r="HS115" s="270">
        <v>27.669249250789772</v>
      </c>
      <c r="HT115" s="273">
        <v>92.490284000000003</v>
      </c>
      <c r="HU115" s="270">
        <v>47.182099998885192</v>
      </c>
      <c r="HV115" s="273">
        <v>63.034402</v>
      </c>
      <c r="HW115" s="144">
        <v>0</v>
      </c>
      <c r="HX115" s="237">
        <v>0.99486444172688671</v>
      </c>
      <c r="HY115" s="238">
        <v>26.8</v>
      </c>
      <c r="HZ115" s="237">
        <v>6.1</v>
      </c>
      <c r="IA115" s="237">
        <v>24.8</v>
      </c>
      <c r="IB115" s="237">
        <v>6.3</v>
      </c>
      <c r="IC115" s="237">
        <v>21.6</v>
      </c>
      <c r="ID115" s="237">
        <v>4.8</v>
      </c>
      <c r="IE115" s="237">
        <v>91.233643715847009</v>
      </c>
      <c r="IF115" s="237">
        <v>46.54104966380855</v>
      </c>
      <c r="IH115" s="61">
        <v>0.37</v>
      </c>
      <c r="II115" s="31">
        <v>1085</v>
      </c>
      <c r="IJ115" s="61">
        <v>928</v>
      </c>
      <c r="IK115" s="61">
        <v>1012</v>
      </c>
      <c r="IL115" s="61">
        <v>1090</v>
      </c>
      <c r="IM115" s="61">
        <v>1215</v>
      </c>
      <c r="IN115" s="61">
        <v>1080</v>
      </c>
      <c r="IP115" s="106">
        <v>1068.3333333333333</v>
      </c>
      <c r="IQ115" s="61">
        <v>1739</v>
      </c>
      <c r="IR115" s="61">
        <v>284</v>
      </c>
      <c r="IS115" s="61">
        <v>311</v>
      </c>
      <c r="IT115" s="61">
        <v>301</v>
      </c>
      <c r="IU115" s="61">
        <v>297</v>
      </c>
      <c r="IV115" s="61">
        <v>337</v>
      </c>
      <c r="IW115" s="61">
        <v>321</v>
      </c>
      <c r="IY115" s="106">
        <v>308.5</v>
      </c>
      <c r="IZ115" s="61">
        <v>153</v>
      </c>
      <c r="JA115" s="240">
        <v>24.366029944968023</v>
      </c>
      <c r="JB115" s="241">
        <v>0</v>
      </c>
      <c r="JC115" s="90">
        <v>1</v>
      </c>
      <c r="JD115" s="280">
        <v>1</v>
      </c>
      <c r="JE115" s="280">
        <v>0</v>
      </c>
      <c r="JF115" s="280"/>
      <c r="JG115" s="90">
        <v>0</v>
      </c>
      <c r="JH115" s="90">
        <v>0</v>
      </c>
      <c r="JI115" s="90">
        <v>0</v>
      </c>
      <c r="JJ115" s="90"/>
      <c r="JK115" s="61" t="s">
        <v>253</v>
      </c>
      <c r="JL115" s="360"/>
      <c r="JM115" s="243">
        <v>115</v>
      </c>
      <c r="JN115" s="244">
        <v>42443</v>
      </c>
      <c r="JO115" s="69">
        <v>43478</v>
      </c>
      <c r="JP115" s="201">
        <v>0</v>
      </c>
      <c r="JQ115" s="69">
        <v>43478</v>
      </c>
      <c r="JR115" s="31">
        <v>33</v>
      </c>
      <c r="JS115" s="243">
        <v>0</v>
      </c>
      <c r="JT115" s="69">
        <v>43478</v>
      </c>
      <c r="JU115" s="245">
        <v>33</v>
      </c>
      <c r="JV115" s="243">
        <v>0</v>
      </c>
      <c r="JW115" s="246">
        <v>43478</v>
      </c>
      <c r="JX115" s="245">
        <v>33</v>
      </c>
      <c r="JY115" s="245">
        <v>33</v>
      </c>
      <c r="JZ115" s="245">
        <v>1035</v>
      </c>
      <c r="KA115" s="247"/>
      <c r="KB115" s="245"/>
      <c r="KC115" s="248"/>
      <c r="KD115" s="63">
        <v>1</v>
      </c>
      <c r="KE115" s="263">
        <v>1</v>
      </c>
      <c r="KF115" s="263" t="s">
        <v>390</v>
      </c>
      <c r="KG115" s="250">
        <v>99.42</v>
      </c>
      <c r="KH115" s="250">
        <v>45.81</v>
      </c>
      <c r="KI115" s="250">
        <v>54.23</v>
      </c>
      <c r="KJ115" s="251">
        <v>-18.73</v>
      </c>
      <c r="KK115" s="250">
        <v>-15.8</v>
      </c>
      <c r="KL115" s="250">
        <v>41.59</v>
      </c>
      <c r="KM115" s="250">
        <v>24.6</v>
      </c>
      <c r="KN115" s="250">
        <v>6.3</v>
      </c>
      <c r="KO115" s="250"/>
      <c r="KP115" s="250">
        <v>0</v>
      </c>
      <c r="KQ115" s="343"/>
      <c r="KR115" s="344">
        <v>0.44755244755244755</v>
      </c>
      <c r="KS115" s="92">
        <v>27</v>
      </c>
      <c r="KT115" s="361">
        <v>46.8</v>
      </c>
      <c r="KU115" s="92">
        <v>-24.22</v>
      </c>
      <c r="KV115" s="361">
        <v>-25.1</v>
      </c>
      <c r="KW115" s="361">
        <v>-24.7</v>
      </c>
      <c r="KX115" s="361">
        <v>361</v>
      </c>
      <c r="KY115" s="361">
        <v>-21.1</v>
      </c>
      <c r="KZ115" s="361">
        <v>-19.600000000000001</v>
      </c>
      <c r="LA115" s="361">
        <v>462</v>
      </c>
      <c r="LB115" s="361">
        <v>-22.6</v>
      </c>
      <c r="LC115" s="361">
        <v>-22.2</v>
      </c>
      <c r="LD115" s="361">
        <v>361</v>
      </c>
      <c r="LE115" s="118">
        <v>42458</v>
      </c>
      <c r="LF115" s="695">
        <v>0</v>
      </c>
      <c r="LG115" s="695"/>
      <c r="LH115" s="454">
        <v>27</v>
      </c>
      <c r="LI115" s="454">
        <v>43.57</v>
      </c>
      <c r="LJ115" s="454">
        <v>-24.3</v>
      </c>
      <c r="LK115" s="454">
        <v>-24.6</v>
      </c>
      <c r="LL115" s="454">
        <v>-24.2</v>
      </c>
      <c r="LM115" s="454">
        <v>381</v>
      </c>
      <c r="LN115" s="454">
        <v>-20.100000000000001</v>
      </c>
      <c r="LO115" s="454">
        <v>-19.2</v>
      </c>
      <c r="LP115" s="454">
        <v>361</v>
      </c>
      <c r="LQ115" s="454">
        <v>-22.3</v>
      </c>
      <c r="LR115" s="454">
        <v>-21.7</v>
      </c>
      <c r="LS115" s="454">
        <v>381</v>
      </c>
      <c r="LT115" s="500">
        <v>41.23</v>
      </c>
      <c r="LU115" s="693">
        <v>-22.12</v>
      </c>
      <c r="LV115" s="500">
        <v>-19.5</v>
      </c>
      <c r="LW115" s="500">
        <v>2</v>
      </c>
      <c r="LX115" s="500">
        <v>-21.4</v>
      </c>
      <c r="LY115" s="500">
        <v>1</v>
      </c>
      <c r="LZ115" s="690">
        <v>63.034402</v>
      </c>
      <c r="MA115" s="455"/>
      <c r="MC115" s="253">
        <v>64</v>
      </c>
      <c r="MD115" s="274"/>
      <c r="ME115" s="581">
        <v>115</v>
      </c>
      <c r="MF115" s="135">
        <v>42443</v>
      </c>
      <c r="MI115" s="584">
        <v>89.819599999999994</v>
      </c>
      <c r="MQ115" s="135"/>
      <c r="MR115" s="585"/>
      <c r="MS115" s="585"/>
      <c r="MT115" s="133">
        <v>0</v>
      </c>
      <c r="MU115" s="585"/>
      <c r="MV115" s="585"/>
      <c r="MW115" s="585"/>
      <c r="MX115" s="585"/>
      <c r="MY115" s="585"/>
      <c r="MZ115" s="238">
        <v>484.2</v>
      </c>
      <c r="NA115" s="133">
        <v>64</v>
      </c>
      <c r="NB115" s="238">
        <v>6</v>
      </c>
      <c r="ND115" s="876">
        <v>115</v>
      </c>
      <c r="NE115" s="877">
        <v>9.1041007347228007</v>
      </c>
      <c r="NF115" s="877">
        <v>7.7338966052474998</v>
      </c>
      <c r="NG115" s="877">
        <v>5.6345932684457596</v>
      </c>
      <c r="NH115" s="877">
        <v>2.9297909977185999</v>
      </c>
      <c r="NI115" s="877">
        <v>7.3779045926021398</v>
      </c>
      <c r="NJ115" s="877">
        <v>6.6293566200796104</v>
      </c>
      <c r="NK115" s="877">
        <v>9.0747837071795896</v>
      </c>
      <c r="NL115" s="877">
        <v>7.9968971255123398</v>
      </c>
      <c r="NM115" s="877">
        <v>6.3895668117627302</v>
      </c>
      <c r="NN115" s="877">
        <v>1.37851162325373</v>
      </c>
      <c r="NO115" s="877">
        <v>7.1344263202209302</v>
      </c>
      <c r="NP115" s="877">
        <v>7.4510462229766796</v>
      </c>
      <c r="NQ115" s="877">
        <v>8.2167943513312505</v>
      </c>
      <c r="NR115" s="877">
        <v>5.4121040446775703</v>
      </c>
      <c r="NS115" s="877">
        <v>6.3504972470841299</v>
      </c>
      <c r="NT115" s="877">
        <v>8.4211391255303791</v>
      </c>
      <c r="NU115" s="877">
        <v>6.3517343225915797</v>
      </c>
      <c r="NV115" s="877">
        <v>7.2667865406949002</v>
      </c>
      <c r="NW115" s="877">
        <v>6.1775192025978098</v>
      </c>
      <c r="NX115" s="877">
        <v>6.6380738371807197</v>
      </c>
      <c r="NY115" s="877">
        <v>8.5014789540754396</v>
      </c>
      <c r="NZ115" s="877">
        <v>1.9781956296816501</v>
      </c>
      <c r="OA115" s="877">
        <v>11.1311367191585</v>
      </c>
      <c r="OB115" s="877">
        <v>2.3645724322958599</v>
      </c>
      <c r="OC115" s="877">
        <v>4.6088092426755196</v>
      </c>
      <c r="OD115" s="877">
        <v>6.3971184090425801</v>
      </c>
      <c r="OE115" s="877">
        <v>5.1679198655519398</v>
      </c>
      <c r="OF115" s="877">
        <v>10.833277528218099</v>
      </c>
      <c r="OG115" s="877">
        <v>3.5570424152637199</v>
      </c>
      <c r="OH115" s="877">
        <v>8.4231999685891701</v>
      </c>
      <c r="OI115" s="877">
        <v>4.2913088598289697</v>
      </c>
      <c r="OJ115" s="877">
        <v>2.4100775596289399</v>
      </c>
      <c r="OK115" s="877">
        <v>2.6306136129938702</v>
      </c>
      <c r="OL115" s="877">
        <v>8.7665642868625895</v>
      </c>
    </row>
    <row r="116" spans="1:402" s="61" customFormat="1" x14ac:dyDescent="0.25">
      <c r="A116" s="274">
        <v>115</v>
      </c>
      <c r="B116" s="221">
        <v>0</v>
      </c>
      <c r="C116" s="61">
        <v>0</v>
      </c>
      <c r="D116" s="206">
        <v>2</v>
      </c>
      <c r="E116" s="267">
        <v>116</v>
      </c>
      <c r="F116" s="880">
        <v>116</v>
      </c>
      <c r="G116" s="883"/>
      <c r="H116" s="167" t="s">
        <v>1052</v>
      </c>
      <c r="I116" s="167" t="s">
        <v>1053</v>
      </c>
      <c r="J116" s="69">
        <v>8936</v>
      </c>
      <c r="K116" s="207">
        <v>91</v>
      </c>
      <c r="L116" s="62">
        <v>83</v>
      </c>
      <c r="M116" s="62">
        <v>170</v>
      </c>
      <c r="N116" s="342">
        <v>28.719723183391007</v>
      </c>
      <c r="O116" s="210">
        <v>1.9455839768885448</v>
      </c>
      <c r="P116" s="208">
        <v>0</v>
      </c>
      <c r="Q116" s="61">
        <v>120</v>
      </c>
      <c r="R116" s="61">
        <v>70</v>
      </c>
      <c r="S116" s="61">
        <v>1</v>
      </c>
      <c r="T116" s="62">
        <v>4</v>
      </c>
      <c r="U116" s="325">
        <v>1</v>
      </c>
      <c r="V116" s="114">
        <v>2</v>
      </c>
      <c r="W116" s="325">
        <v>1</v>
      </c>
      <c r="X116" s="326">
        <v>0</v>
      </c>
      <c r="Y116" s="325">
        <v>0</v>
      </c>
      <c r="Z116" s="325">
        <v>0</v>
      </c>
      <c r="AA116" s="329">
        <v>0</v>
      </c>
      <c r="AB116" s="328">
        <v>0</v>
      </c>
      <c r="AD116" s="133"/>
      <c r="AF116" s="592">
        <v>176</v>
      </c>
      <c r="AG116" s="592">
        <v>1.07</v>
      </c>
      <c r="AH116" s="603">
        <v>65</v>
      </c>
      <c r="AI116" s="603">
        <v>1</v>
      </c>
      <c r="AJ116" s="602">
        <v>14.3</v>
      </c>
      <c r="AK116" s="603">
        <v>43</v>
      </c>
      <c r="AL116" s="603"/>
      <c r="AM116" s="605">
        <v>1633</v>
      </c>
      <c r="AN116" s="214">
        <v>7.3981740929704651</v>
      </c>
      <c r="AO116" s="63"/>
      <c r="AP116" s="63"/>
      <c r="AQ116" s="63"/>
      <c r="AR116" s="63"/>
      <c r="AS116" s="215">
        <v>1.26</v>
      </c>
      <c r="AT116" s="63">
        <v>534</v>
      </c>
      <c r="AU116" s="556">
        <v>42447</v>
      </c>
      <c r="AV116" s="557">
        <v>42443</v>
      </c>
      <c r="AW116" s="63">
        <v>1.07</v>
      </c>
      <c r="AX116" s="63">
        <v>40</v>
      </c>
      <c r="AY116" s="63"/>
      <c r="AZ116" s="592">
        <v>136</v>
      </c>
      <c r="BA116" s="558">
        <v>42453</v>
      </c>
      <c r="BB116" s="65">
        <v>41.36</v>
      </c>
      <c r="BC116" s="68"/>
      <c r="BD116" s="66">
        <v>54.33</v>
      </c>
      <c r="BE116" s="218">
        <v>97.141141414935873</v>
      </c>
      <c r="BF116" s="66">
        <v>60.85</v>
      </c>
      <c r="BG116" s="68">
        <v>1.7350397050337207</v>
      </c>
      <c r="BH116" s="219">
        <v>1.616580530085886</v>
      </c>
      <c r="BI116" s="219">
        <v>1.9874032021563286</v>
      </c>
      <c r="BJ116" s="219">
        <v>1.7842605825660838</v>
      </c>
      <c r="BK116" s="66">
        <v>2.36</v>
      </c>
      <c r="BL116" s="66">
        <v>1.22</v>
      </c>
      <c r="BM116" s="66">
        <v>92</v>
      </c>
      <c r="BN116" s="66">
        <v>1.05</v>
      </c>
      <c r="BO116" s="571">
        <v>784.2</v>
      </c>
      <c r="BP116" s="66">
        <v>34</v>
      </c>
      <c r="BQ116" s="66">
        <v>629</v>
      </c>
      <c r="BR116" s="66">
        <v>16</v>
      </c>
      <c r="BS116" s="66">
        <v>9</v>
      </c>
      <c r="BT116" s="69">
        <v>42443</v>
      </c>
      <c r="BU116" s="61" t="s">
        <v>1054</v>
      </c>
      <c r="BV116" s="61">
        <v>0</v>
      </c>
      <c r="BW116" s="61">
        <v>1</v>
      </c>
      <c r="BX116" s="61">
        <v>32</v>
      </c>
      <c r="BY116" s="61">
        <v>0</v>
      </c>
      <c r="CA116" s="61" t="s">
        <v>381</v>
      </c>
      <c r="CC116" s="208">
        <v>1</v>
      </c>
      <c r="CD116" s="220">
        <v>1</v>
      </c>
      <c r="CE116" s="220">
        <v>0</v>
      </c>
      <c r="CF116" s="220">
        <v>0</v>
      </c>
      <c r="CG116" s="220">
        <v>0</v>
      </c>
      <c r="CH116" s="220">
        <v>0</v>
      </c>
      <c r="CI116" s="220">
        <v>0</v>
      </c>
      <c r="CJ116" s="114">
        <v>1</v>
      </c>
      <c r="CK116" s="114">
        <v>0</v>
      </c>
      <c r="CL116" s="114">
        <v>1</v>
      </c>
      <c r="CM116" s="114">
        <v>0</v>
      </c>
      <c r="CN116" s="114">
        <v>0</v>
      </c>
      <c r="CO116" s="114">
        <v>0</v>
      </c>
      <c r="CP116" s="326">
        <v>0</v>
      </c>
      <c r="CQ116" s="326">
        <v>0</v>
      </c>
      <c r="CR116" s="326">
        <v>0</v>
      </c>
      <c r="CS116" s="326">
        <v>0</v>
      </c>
      <c r="CT116" s="326">
        <v>0</v>
      </c>
      <c r="CU116" s="326">
        <v>0</v>
      </c>
      <c r="CV116" s="362"/>
      <c r="CW116" s="362"/>
      <c r="CX116" s="362"/>
      <c r="CY116" s="362"/>
      <c r="DE116" s="61">
        <v>0</v>
      </c>
      <c r="DF116" s="90">
        <v>0</v>
      </c>
      <c r="DJ116" s="90">
        <v>1</v>
      </c>
      <c r="DK116" s="90">
        <v>1</v>
      </c>
      <c r="DL116" s="90"/>
      <c r="DM116" s="61" t="s">
        <v>1055</v>
      </c>
      <c r="DN116" s="31">
        <v>0</v>
      </c>
      <c r="DO116" s="208">
        <v>0</v>
      </c>
      <c r="DP116" s="208">
        <v>0</v>
      </c>
      <c r="DQ116" s="208">
        <v>0</v>
      </c>
      <c r="DR116" s="208">
        <v>0</v>
      </c>
      <c r="DS116" s="212">
        <v>0</v>
      </c>
      <c r="DT116" s="208">
        <v>0</v>
      </c>
      <c r="DU116" s="208">
        <v>0</v>
      </c>
      <c r="DV116" s="208">
        <v>0</v>
      </c>
      <c r="DW116" s="208">
        <v>0</v>
      </c>
      <c r="DX116" s="208">
        <v>0</v>
      </c>
      <c r="DY116" s="206">
        <v>0</v>
      </c>
      <c r="EB116" s="223">
        <v>1</v>
      </c>
      <c r="EC116" s="223">
        <v>1</v>
      </c>
      <c r="ED116" s="223">
        <v>65</v>
      </c>
      <c r="EE116" s="223"/>
      <c r="EG116" s="69">
        <v>42453</v>
      </c>
      <c r="EH116" s="31">
        <v>2.54</v>
      </c>
      <c r="EI116" s="245">
        <v>117</v>
      </c>
      <c r="EJ116" s="31">
        <v>74</v>
      </c>
      <c r="EK116" s="31">
        <v>108</v>
      </c>
      <c r="EL116" s="31">
        <v>98</v>
      </c>
      <c r="EM116" s="31">
        <v>83</v>
      </c>
      <c r="EN116" s="31" t="s">
        <v>544</v>
      </c>
      <c r="EO116" s="259">
        <v>116</v>
      </c>
      <c r="EP116" s="135">
        <v>42447</v>
      </c>
      <c r="EQ116" s="133" t="s">
        <v>383</v>
      </c>
      <c r="ER116" s="133">
        <v>120</v>
      </c>
      <c r="ES116" s="133">
        <v>70</v>
      </c>
      <c r="ET116" s="133">
        <v>85</v>
      </c>
      <c r="EU116" s="133">
        <v>1</v>
      </c>
      <c r="EV116" s="133"/>
      <c r="EW116" s="133">
        <v>15</v>
      </c>
      <c r="EX116" s="133">
        <v>9</v>
      </c>
      <c r="EY116" s="133">
        <v>50</v>
      </c>
      <c r="EZ116" s="133">
        <v>33</v>
      </c>
      <c r="FA116" s="133">
        <v>23</v>
      </c>
      <c r="FB116" s="133">
        <v>19</v>
      </c>
      <c r="FC116" s="133">
        <v>47</v>
      </c>
      <c r="FD116" s="133">
        <v>22</v>
      </c>
      <c r="FE116" s="133">
        <v>37</v>
      </c>
      <c r="FF116" s="133">
        <v>80</v>
      </c>
      <c r="FG116" s="133">
        <v>250</v>
      </c>
      <c r="FH116" s="91">
        <v>80</v>
      </c>
      <c r="FI116" s="91">
        <v>246.66666666666666</v>
      </c>
      <c r="FJ116" s="227">
        <v>60</v>
      </c>
      <c r="FK116" s="227">
        <v>30.839069766576916</v>
      </c>
      <c r="FL116" s="228">
        <v>117.8</v>
      </c>
      <c r="FM116" s="228">
        <v>57.8</v>
      </c>
      <c r="FN116" s="228">
        <v>60.547373641712674</v>
      </c>
      <c r="FO116" s="228">
        <v>29.708303875135758</v>
      </c>
      <c r="FP116" s="228">
        <v>50.933786078098478</v>
      </c>
      <c r="FQ116" s="228"/>
      <c r="FR116" s="193">
        <v>0</v>
      </c>
      <c r="FS116" s="230">
        <v>74.86666666666666</v>
      </c>
      <c r="FT116" s="230"/>
      <c r="FU116" s="230">
        <v>113.33333333333333</v>
      </c>
      <c r="FV116" s="229">
        <v>7.4666666666666659</v>
      </c>
      <c r="FW116" s="229">
        <v>9.6333333333333329</v>
      </c>
      <c r="FX116" s="229">
        <v>10.026785714285715</v>
      </c>
      <c r="FY116" s="229"/>
      <c r="FZ116" s="133">
        <v>36.1</v>
      </c>
      <c r="GA116" s="129">
        <v>14</v>
      </c>
      <c r="GB116" s="238" t="s">
        <v>1056</v>
      </c>
      <c r="GC116" s="238" t="s">
        <v>1057</v>
      </c>
      <c r="GD116" s="238" t="s">
        <v>1058</v>
      </c>
      <c r="GE116" s="338" t="s">
        <v>1059</v>
      </c>
      <c r="GF116" s="338" t="s">
        <v>1060</v>
      </c>
      <c r="GG116" s="133">
        <v>1</v>
      </c>
      <c r="GH116" s="133">
        <v>1</v>
      </c>
      <c r="GI116" s="133">
        <v>1</v>
      </c>
      <c r="GJ116" s="133">
        <v>0</v>
      </c>
      <c r="GK116" s="231">
        <v>27</v>
      </c>
      <c r="GL116" s="133">
        <v>0</v>
      </c>
      <c r="GM116" s="133">
        <v>0</v>
      </c>
      <c r="GN116" s="133">
        <v>0</v>
      </c>
      <c r="GO116" s="133">
        <v>0</v>
      </c>
      <c r="GP116" s="61">
        <v>63.8</v>
      </c>
      <c r="GQ116" s="106">
        <v>32.792210851793449</v>
      </c>
      <c r="GR116" s="111">
        <v>0.48920863309352519</v>
      </c>
      <c r="GS116" s="61">
        <v>0</v>
      </c>
      <c r="GT116" s="111">
        <v>0.48</v>
      </c>
      <c r="GU116" s="62">
        <v>0</v>
      </c>
      <c r="GV116" s="106">
        <v>11.2</v>
      </c>
      <c r="GW116" s="61">
        <v>0</v>
      </c>
      <c r="GX116" s="106">
        <v>19</v>
      </c>
      <c r="GY116" s="61">
        <v>0</v>
      </c>
      <c r="GZ116" s="745">
        <v>37</v>
      </c>
      <c r="HA116" s="133">
        <v>17</v>
      </c>
      <c r="HB116" s="133">
        <v>0.63</v>
      </c>
      <c r="HC116" s="125">
        <v>1</v>
      </c>
      <c r="HD116" s="236">
        <v>124.85547800000001</v>
      </c>
      <c r="HE116" s="236">
        <v>131.098252</v>
      </c>
      <c r="HF116" s="144">
        <v>65.580203999999995</v>
      </c>
      <c r="HG116" s="236">
        <v>155.681713</v>
      </c>
      <c r="HH116" s="125">
        <v>77.877763000000002</v>
      </c>
      <c r="HI116" s="236">
        <v>78.412094999999994</v>
      </c>
      <c r="HJ116" s="144">
        <v>39.224635999999997</v>
      </c>
      <c r="HK116" s="236">
        <v>77.269617999999994</v>
      </c>
      <c r="HL116" s="144">
        <v>38.653126999999998</v>
      </c>
      <c r="HM116" s="236">
        <v>49.633073000000003</v>
      </c>
      <c r="HN116" s="144">
        <v>5.2543340000000001</v>
      </c>
      <c r="HO116" s="144">
        <v>2.6284130000000001</v>
      </c>
      <c r="HP116" s="236">
        <v>109.13983399999999</v>
      </c>
      <c r="HQ116" s="144">
        <v>54.595790000000001</v>
      </c>
      <c r="HR116" s="236">
        <v>47.146590000000003</v>
      </c>
      <c r="HS116" s="144">
        <v>23.584471000000001</v>
      </c>
      <c r="HT116" s="236">
        <v>61.993245000000002</v>
      </c>
      <c r="HU116" s="144">
        <v>31.011317999999999</v>
      </c>
      <c r="HV116" s="236">
        <v>56.801665999999997</v>
      </c>
      <c r="HW116" s="144">
        <v>0</v>
      </c>
      <c r="HX116" s="237">
        <v>0.84209153068607356</v>
      </c>
      <c r="HY116" s="238">
        <v>30.5</v>
      </c>
      <c r="HZ116" s="237">
        <v>5.7</v>
      </c>
      <c r="IA116" s="237">
        <v>24.3</v>
      </c>
      <c r="IB116" s="237">
        <v>5.7</v>
      </c>
      <c r="IC116" s="237">
        <v>21.2</v>
      </c>
      <c r="ID116" s="237">
        <v>5.5</v>
      </c>
      <c r="IE116" s="237">
        <v>108.87536842105264</v>
      </c>
      <c r="IF116" s="237">
        <v>55.960251376643456</v>
      </c>
      <c r="IH116" s="61">
        <v>0.38</v>
      </c>
      <c r="II116" s="31">
        <v>1078</v>
      </c>
      <c r="IJ116" s="61">
        <v>825</v>
      </c>
      <c r="IK116" s="61">
        <v>935</v>
      </c>
      <c r="IL116" s="61">
        <v>959</v>
      </c>
      <c r="IM116" s="61">
        <v>1064</v>
      </c>
      <c r="IN116" s="61">
        <v>1082</v>
      </c>
      <c r="IP116" s="106">
        <v>990.5</v>
      </c>
      <c r="IQ116" s="61">
        <v>1709</v>
      </c>
      <c r="IR116" s="61">
        <v>344</v>
      </c>
      <c r="IS116" s="61">
        <v>259</v>
      </c>
      <c r="IT116" s="61">
        <v>285</v>
      </c>
      <c r="IU116" s="61">
        <v>370</v>
      </c>
      <c r="IV116" s="61">
        <v>354</v>
      </c>
      <c r="IW116" s="61">
        <v>367</v>
      </c>
      <c r="IY116" s="106">
        <v>329.83333333333331</v>
      </c>
      <c r="IZ116" s="61">
        <v>233</v>
      </c>
      <c r="JA116" s="240">
        <v>33.824912941929824</v>
      </c>
      <c r="JB116" s="241">
        <v>1</v>
      </c>
      <c r="JC116" s="90">
        <v>1</v>
      </c>
      <c r="JD116" s="70">
        <v>5</v>
      </c>
      <c r="JE116" s="70">
        <v>0</v>
      </c>
      <c r="JF116" s="70"/>
      <c r="JG116" s="90">
        <v>1</v>
      </c>
      <c r="JH116" s="90"/>
      <c r="JI116" s="90"/>
      <c r="JJ116" s="90"/>
      <c r="JK116" s="61" t="s">
        <v>1055</v>
      </c>
      <c r="JL116" s="360"/>
      <c r="JM116" s="198">
        <v>116</v>
      </c>
      <c r="JN116" s="244">
        <v>42447</v>
      </c>
      <c r="JO116" s="69">
        <v>43374</v>
      </c>
      <c r="JP116" s="201">
        <v>1</v>
      </c>
      <c r="JQ116" s="69">
        <v>43374</v>
      </c>
      <c r="JR116" s="31">
        <v>30</v>
      </c>
      <c r="JS116" s="243">
        <v>0</v>
      </c>
      <c r="JT116" s="69">
        <v>43374</v>
      </c>
      <c r="JU116" s="245">
        <v>30</v>
      </c>
      <c r="JV116" s="243">
        <v>1</v>
      </c>
      <c r="JW116" s="246">
        <v>43374</v>
      </c>
      <c r="JX116" s="245">
        <v>30</v>
      </c>
      <c r="JY116" s="245">
        <v>30</v>
      </c>
      <c r="JZ116" s="245">
        <v>927</v>
      </c>
      <c r="KA116" s="247"/>
      <c r="KB116" s="245"/>
      <c r="KC116" s="248"/>
      <c r="KD116" s="63">
        <v>1</v>
      </c>
      <c r="KE116" s="249">
        <v>1</v>
      </c>
      <c r="KF116" s="249" t="s">
        <v>421</v>
      </c>
      <c r="KG116" s="272">
        <v>124.21999999999998</v>
      </c>
      <c r="KH116" s="272">
        <v>68.236666666666665</v>
      </c>
      <c r="KI116" s="272">
        <v>44.566666666666663</v>
      </c>
      <c r="KJ116" s="272">
        <v>-12.700000000000001</v>
      </c>
      <c r="KK116" s="272">
        <v>-10.56</v>
      </c>
      <c r="KL116" s="272">
        <v>50.773333333333333</v>
      </c>
      <c r="KM116" s="272">
        <v>18.266666666666666</v>
      </c>
      <c r="KN116" s="272">
        <v>4.0666666666666664</v>
      </c>
      <c r="KO116" s="250"/>
      <c r="KP116" s="250">
        <v>1</v>
      </c>
      <c r="KQ116" s="92"/>
      <c r="KR116" s="93">
        <v>0.48920863309352519</v>
      </c>
      <c r="KS116" s="92"/>
      <c r="KT116" s="361"/>
      <c r="KU116" s="92"/>
      <c r="KV116" s="361"/>
      <c r="KW116" s="361"/>
      <c r="KX116" s="361"/>
      <c r="KY116" s="361"/>
      <c r="KZ116" s="361"/>
      <c r="LA116" s="361"/>
      <c r="LB116" s="361"/>
      <c r="LC116" s="361"/>
      <c r="LD116" s="361"/>
      <c r="LE116" s="118">
        <v>42447</v>
      </c>
      <c r="LF116" s="454">
        <v>1</v>
      </c>
      <c r="LG116" s="454"/>
      <c r="LH116" s="454"/>
      <c r="LI116" s="454"/>
      <c r="LJ116" s="454"/>
      <c r="LK116" s="454"/>
      <c r="LL116" s="454"/>
      <c r="LM116" s="454"/>
      <c r="LN116" s="454"/>
      <c r="LO116" s="454"/>
      <c r="LP116" s="454"/>
      <c r="LQ116" s="454"/>
      <c r="LR116" s="454"/>
      <c r="LS116" s="454"/>
      <c r="LT116" s="500">
        <v>43.896666666666668</v>
      </c>
      <c r="LU116" s="693">
        <v>-23.666666666666668</v>
      </c>
      <c r="LV116" s="500">
        <v>-14.4</v>
      </c>
      <c r="LW116" s="500">
        <v>1</v>
      </c>
      <c r="LX116" s="500">
        <v>-16.399999999999999</v>
      </c>
      <c r="LY116" s="500">
        <v>1</v>
      </c>
      <c r="LZ116" s="690">
        <v>56.801665999999997</v>
      </c>
      <c r="MA116" s="455"/>
      <c r="MC116" s="253">
        <v>51</v>
      </c>
      <c r="MD116" s="274"/>
      <c r="ME116" s="581">
        <v>116</v>
      </c>
      <c r="MF116" s="135">
        <v>42443</v>
      </c>
      <c r="MI116" s="584">
        <v>46.3048</v>
      </c>
      <c r="MQ116" s="135">
        <v>42445</v>
      </c>
      <c r="MR116" s="238">
        <v>9.3000000000000007</v>
      </c>
      <c r="MS116" s="238">
        <v>23</v>
      </c>
      <c r="MT116" s="133">
        <v>1</v>
      </c>
      <c r="MU116" s="133">
        <v>0</v>
      </c>
      <c r="MV116" s="133">
        <v>0</v>
      </c>
      <c r="MW116" s="133">
        <v>1</v>
      </c>
      <c r="MX116" s="133">
        <v>0</v>
      </c>
      <c r="MY116" s="238">
        <v>1</v>
      </c>
      <c r="MZ116" s="238">
        <v>1633</v>
      </c>
      <c r="NA116" s="133">
        <v>51</v>
      </c>
      <c r="NB116" s="238">
        <v>4</v>
      </c>
      <c r="ND116" s="876" t="s">
        <v>64</v>
      </c>
      <c r="NE116" s="877" t="s">
        <v>64</v>
      </c>
      <c r="NF116" s="877" t="s">
        <v>64</v>
      </c>
      <c r="NG116" s="877" t="s">
        <v>64</v>
      </c>
      <c r="NH116" s="877" t="s">
        <v>64</v>
      </c>
      <c r="NI116" s="877" t="s">
        <v>64</v>
      </c>
      <c r="NJ116" s="877" t="s">
        <v>64</v>
      </c>
      <c r="NK116" s="877" t="s">
        <v>64</v>
      </c>
      <c r="NL116" s="877" t="s">
        <v>64</v>
      </c>
      <c r="NM116" s="877" t="s">
        <v>64</v>
      </c>
      <c r="NN116" s="877" t="s">
        <v>64</v>
      </c>
      <c r="NO116" s="877" t="s">
        <v>64</v>
      </c>
      <c r="NP116" s="877" t="s">
        <v>64</v>
      </c>
      <c r="NQ116" s="877" t="s">
        <v>64</v>
      </c>
      <c r="NR116" s="877" t="s">
        <v>64</v>
      </c>
      <c r="NS116" s="877" t="s">
        <v>64</v>
      </c>
      <c r="NT116" s="877" t="s">
        <v>64</v>
      </c>
      <c r="NU116" s="877" t="s">
        <v>64</v>
      </c>
      <c r="NV116" s="877" t="s">
        <v>64</v>
      </c>
      <c r="NW116" s="877" t="s">
        <v>64</v>
      </c>
      <c r="NX116" s="877" t="s">
        <v>64</v>
      </c>
      <c r="NY116" s="877" t="s">
        <v>64</v>
      </c>
      <c r="NZ116" s="877" t="s">
        <v>64</v>
      </c>
      <c r="OA116" s="877" t="s">
        <v>64</v>
      </c>
      <c r="OB116" s="877" t="s">
        <v>64</v>
      </c>
      <c r="OC116" s="877" t="s">
        <v>64</v>
      </c>
      <c r="OD116" s="877" t="s">
        <v>64</v>
      </c>
      <c r="OE116" s="877" t="s">
        <v>64</v>
      </c>
      <c r="OF116" s="877" t="s">
        <v>64</v>
      </c>
      <c r="OG116" s="877" t="s">
        <v>64</v>
      </c>
      <c r="OH116" s="877" t="s">
        <v>64</v>
      </c>
      <c r="OI116" s="877" t="s">
        <v>64</v>
      </c>
      <c r="OJ116" s="877" t="s">
        <v>64</v>
      </c>
      <c r="OK116" s="877" t="s">
        <v>64</v>
      </c>
      <c r="OL116" s="877" t="s">
        <v>64</v>
      </c>
    </row>
    <row r="117" spans="1:402" s="61" customFormat="1" ht="15" customHeight="1" x14ac:dyDescent="0.25">
      <c r="A117" s="221">
        <v>116</v>
      </c>
      <c r="B117" s="221">
        <v>0</v>
      </c>
      <c r="C117" s="61">
        <v>0</v>
      </c>
      <c r="D117" s="206">
        <v>2</v>
      </c>
      <c r="E117" s="267">
        <v>117</v>
      </c>
      <c r="F117" s="880">
        <v>117</v>
      </c>
      <c r="G117" s="883"/>
      <c r="H117" s="232" t="s">
        <v>1061</v>
      </c>
      <c r="I117" s="167" t="s">
        <v>1062</v>
      </c>
      <c r="J117" s="266">
        <v>11051</v>
      </c>
      <c r="K117" s="207">
        <v>86</v>
      </c>
      <c r="L117" s="62">
        <v>97.1</v>
      </c>
      <c r="M117" s="62">
        <v>185</v>
      </c>
      <c r="N117" s="342">
        <v>28.371073776479179</v>
      </c>
      <c r="O117" s="210">
        <v>2.2112304155077003</v>
      </c>
      <c r="P117" s="208">
        <v>0</v>
      </c>
      <c r="Q117" s="61">
        <v>130</v>
      </c>
      <c r="R117" s="61">
        <v>70</v>
      </c>
      <c r="S117" s="61">
        <v>1</v>
      </c>
      <c r="T117" s="62">
        <v>4</v>
      </c>
      <c r="U117" s="325">
        <v>0</v>
      </c>
      <c r="V117" s="114"/>
      <c r="W117" s="325">
        <v>1</v>
      </c>
      <c r="X117" s="326">
        <v>0</v>
      </c>
      <c r="Y117" s="325">
        <v>1</v>
      </c>
      <c r="Z117" s="325">
        <v>0</v>
      </c>
      <c r="AA117" s="329">
        <v>0</v>
      </c>
      <c r="AB117" s="328">
        <v>0</v>
      </c>
      <c r="AD117" s="133"/>
      <c r="AF117" s="592">
        <v>116</v>
      </c>
      <c r="AG117" s="592">
        <v>1.53</v>
      </c>
      <c r="AH117" s="603">
        <v>43</v>
      </c>
      <c r="AI117" s="603">
        <v>0</v>
      </c>
      <c r="AJ117" s="602">
        <v>9.3000000000000007</v>
      </c>
      <c r="AK117" s="603">
        <v>30</v>
      </c>
      <c r="AL117" s="603"/>
      <c r="AM117" s="605">
        <v>16064</v>
      </c>
      <c r="AN117" s="214">
        <v>9.6843360224914559</v>
      </c>
      <c r="AO117" s="63"/>
      <c r="AP117" s="63"/>
      <c r="AQ117" s="63"/>
      <c r="AR117" s="63"/>
      <c r="AS117" s="215">
        <v>1.84</v>
      </c>
      <c r="AT117" s="63">
        <v>476</v>
      </c>
      <c r="AU117" s="556">
        <v>42450</v>
      </c>
      <c r="AV117" s="557">
        <v>42447</v>
      </c>
      <c r="AW117" s="147">
        <v>1.53</v>
      </c>
      <c r="AX117" s="63">
        <v>67</v>
      </c>
      <c r="AY117" s="63"/>
      <c r="AZ117" s="592">
        <v>139</v>
      </c>
      <c r="BA117" s="558">
        <v>42450</v>
      </c>
      <c r="BB117" s="65" t="s">
        <v>722</v>
      </c>
      <c r="BC117" s="68">
        <v>1492</v>
      </c>
      <c r="BD117" s="112">
        <v>250</v>
      </c>
      <c r="BE117" s="218">
        <v>506.27510466631588</v>
      </c>
      <c r="BF117" s="112"/>
      <c r="BG117" s="68">
        <v>2.3979400086720375</v>
      </c>
      <c r="BH117" s="219"/>
      <c r="BI117" s="219">
        <v>2.7043865721194704</v>
      </c>
      <c r="BJ117" s="219"/>
      <c r="BO117" s="62"/>
      <c r="BT117" s="69">
        <v>42447</v>
      </c>
      <c r="BU117" s="61" t="s">
        <v>1063</v>
      </c>
      <c r="BV117" s="61">
        <v>0</v>
      </c>
      <c r="BW117" s="61">
        <v>1</v>
      </c>
      <c r="BX117" s="61">
        <v>30</v>
      </c>
      <c r="BY117" s="61">
        <v>0</v>
      </c>
      <c r="CA117" s="61" t="s">
        <v>381</v>
      </c>
      <c r="CC117" s="208">
        <v>1</v>
      </c>
      <c r="CD117" s="220">
        <v>0</v>
      </c>
      <c r="CE117" s="220">
        <v>1</v>
      </c>
      <c r="CF117" s="220">
        <v>0</v>
      </c>
      <c r="CG117" s="220">
        <v>0</v>
      </c>
      <c r="CH117" s="220">
        <v>0</v>
      </c>
      <c r="CI117" s="220">
        <v>1</v>
      </c>
      <c r="CJ117" s="114">
        <v>1</v>
      </c>
      <c r="CK117" s="114">
        <v>0</v>
      </c>
      <c r="CL117" s="114">
        <v>0</v>
      </c>
      <c r="CM117" s="114">
        <v>0</v>
      </c>
      <c r="CN117" s="114">
        <v>0</v>
      </c>
      <c r="CO117" s="114">
        <v>0</v>
      </c>
      <c r="CP117" s="326">
        <v>0</v>
      </c>
      <c r="CQ117" s="326">
        <v>1</v>
      </c>
      <c r="CR117" s="326">
        <v>0</v>
      </c>
      <c r="CS117" s="326">
        <v>0</v>
      </c>
      <c r="CT117" s="326">
        <v>0</v>
      </c>
      <c r="CU117" s="326">
        <v>0</v>
      </c>
      <c r="CV117" s="362"/>
      <c r="CW117" s="362"/>
      <c r="CX117" s="362"/>
      <c r="CY117" s="362"/>
      <c r="DE117" s="61">
        <v>0</v>
      </c>
      <c r="DF117" s="90">
        <v>0</v>
      </c>
      <c r="DJ117" s="90">
        <v>1</v>
      </c>
      <c r="DK117" s="90">
        <v>0</v>
      </c>
      <c r="DL117" s="90"/>
      <c r="DN117" s="245">
        <v>1</v>
      </c>
      <c r="DO117" s="208">
        <v>0</v>
      </c>
      <c r="DP117" s="208">
        <v>0</v>
      </c>
      <c r="DQ117" s="208">
        <v>0</v>
      </c>
      <c r="DR117" s="208">
        <v>1</v>
      </c>
      <c r="DS117" s="212">
        <v>1</v>
      </c>
      <c r="DT117" s="208">
        <v>1</v>
      </c>
      <c r="DU117" s="208">
        <v>0</v>
      </c>
      <c r="DV117" s="208">
        <v>0</v>
      </c>
      <c r="DW117" s="208">
        <v>1</v>
      </c>
      <c r="DX117" s="208">
        <v>0</v>
      </c>
      <c r="DY117" s="206">
        <v>0</v>
      </c>
      <c r="EB117" s="223">
        <v>1</v>
      </c>
      <c r="EC117" s="223">
        <v>2</v>
      </c>
      <c r="ED117" s="223">
        <v>43</v>
      </c>
      <c r="EE117" s="223"/>
      <c r="EG117" s="69">
        <v>42458</v>
      </c>
      <c r="EH117" s="31">
        <v>0.72</v>
      </c>
      <c r="EI117" s="245">
        <v>34</v>
      </c>
      <c r="EJ117" s="31">
        <v>81</v>
      </c>
      <c r="EK117" s="31">
        <v>29</v>
      </c>
      <c r="EL117" s="31" t="s">
        <v>381</v>
      </c>
      <c r="EM117" s="31"/>
      <c r="EN117" s="31" t="s">
        <v>1064</v>
      </c>
      <c r="EO117" s="267">
        <v>117</v>
      </c>
      <c r="EP117" s="135">
        <v>42452</v>
      </c>
      <c r="EQ117" s="133" t="s">
        <v>415</v>
      </c>
      <c r="ER117" s="133"/>
      <c r="ES117" s="133"/>
      <c r="ET117" s="133">
        <v>81</v>
      </c>
      <c r="EU117" s="133">
        <v>1</v>
      </c>
      <c r="EV117" s="133"/>
      <c r="EW117" s="133">
        <v>11</v>
      </c>
      <c r="EX117" s="133">
        <v>7</v>
      </c>
      <c r="EY117" s="133">
        <v>50</v>
      </c>
      <c r="EZ117" s="133">
        <v>26</v>
      </c>
      <c r="FA117" s="133">
        <v>17</v>
      </c>
      <c r="FB117" s="133">
        <v>22</v>
      </c>
      <c r="FC117" s="133">
        <v>56</v>
      </c>
      <c r="FD117" s="133">
        <v>22</v>
      </c>
      <c r="FE117" s="133">
        <v>38</v>
      </c>
      <c r="FF117" s="133">
        <v>100</v>
      </c>
      <c r="FG117" s="133">
        <v>220</v>
      </c>
      <c r="FH117" s="91">
        <v>96.666666666666671</v>
      </c>
      <c r="FI117" s="91">
        <v>273.33333333333331</v>
      </c>
      <c r="FJ117" s="227">
        <v>132.5</v>
      </c>
      <c r="FK117" s="227">
        <v>59.921389951385002</v>
      </c>
      <c r="FL117" s="228">
        <v>148.9</v>
      </c>
      <c r="FM117" s="228">
        <v>47</v>
      </c>
      <c r="FN117" s="228">
        <v>67.338075198197942</v>
      </c>
      <c r="FO117" s="228">
        <v>21.255134548793173</v>
      </c>
      <c r="FP117" s="228">
        <v>68.43519140362659</v>
      </c>
      <c r="FQ117" s="228"/>
      <c r="FR117" s="193">
        <v>0</v>
      </c>
      <c r="FS117" s="230">
        <v>131</v>
      </c>
      <c r="FT117" s="230"/>
      <c r="FU117" s="230">
        <v>196.66666666666666</v>
      </c>
      <c r="FV117" s="229">
        <v>5.6333333333333337</v>
      </c>
      <c r="FW117" s="229">
        <v>6.9666666666666659</v>
      </c>
      <c r="FX117" s="229">
        <v>23.254437869822482</v>
      </c>
      <c r="FY117" s="229"/>
      <c r="FZ117" s="133">
        <v>46.9</v>
      </c>
      <c r="GA117" s="129">
        <v>16.266666666666669</v>
      </c>
      <c r="GB117" s="238" t="s">
        <v>1065</v>
      </c>
      <c r="GC117" s="238" t="s">
        <v>1066</v>
      </c>
      <c r="GD117" s="238" t="s">
        <v>1067</v>
      </c>
      <c r="GE117" s="338" t="s">
        <v>1068</v>
      </c>
      <c r="GF117" s="338" t="s">
        <v>1069</v>
      </c>
      <c r="GG117" s="133">
        <v>0</v>
      </c>
      <c r="GH117" s="133">
        <v>1</v>
      </c>
      <c r="GI117" s="133">
        <v>1</v>
      </c>
      <c r="GJ117" s="133">
        <v>0</v>
      </c>
      <c r="GK117" s="231">
        <v>36.333333333333336</v>
      </c>
      <c r="GL117" s="133">
        <v>0</v>
      </c>
      <c r="GM117" s="133">
        <v>0</v>
      </c>
      <c r="GN117" s="133">
        <v>0</v>
      </c>
      <c r="GO117" s="133">
        <v>0</v>
      </c>
      <c r="GP117" s="61">
        <v>70.5</v>
      </c>
      <c r="GQ117" s="106">
        <v>31.882701823189759</v>
      </c>
      <c r="GR117" s="111">
        <v>0.29432624113475181</v>
      </c>
      <c r="GS117" s="61">
        <v>1</v>
      </c>
      <c r="GT117" s="111">
        <v>0.66666666666666663</v>
      </c>
      <c r="GU117" s="62">
        <v>1</v>
      </c>
      <c r="GV117" s="106">
        <v>7.166666666666667</v>
      </c>
      <c r="GW117" s="61">
        <v>1</v>
      </c>
      <c r="GX117" s="106">
        <v>12.333333333333334</v>
      </c>
      <c r="GY117" s="61">
        <v>1</v>
      </c>
      <c r="GZ117" s="745">
        <v>56.333333333333336</v>
      </c>
      <c r="HA117" s="133">
        <v>25</v>
      </c>
      <c r="HB117" s="133">
        <v>0.57999999999999996</v>
      </c>
      <c r="HC117" s="103">
        <v>1</v>
      </c>
      <c r="HD117" s="271"/>
      <c r="HE117" s="103"/>
      <c r="HF117" s="270"/>
      <c r="HG117" s="271"/>
      <c r="HH117" s="270"/>
      <c r="HI117" s="103"/>
      <c r="HJ117" s="270"/>
      <c r="HK117" s="103"/>
      <c r="HL117" s="270"/>
      <c r="HM117" s="269"/>
      <c r="HN117" s="103"/>
      <c r="HO117" s="103"/>
      <c r="HP117" s="103"/>
      <c r="HQ117" s="270"/>
      <c r="HR117" s="103"/>
      <c r="HS117" s="270"/>
      <c r="HT117" s="103"/>
      <c r="HU117" s="270"/>
      <c r="HV117" s="103"/>
      <c r="HW117" s="269"/>
      <c r="HX117" s="91"/>
      <c r="HY117" s="104">
        <v>41</v>
      </c>
      <c r="HZ117" s="91">
        <v>7.2</v>
      </c>
      <c r="IA117" s="91">
        <v>30.1</v>
      </c>
      <c r="IB117" s="91">
        <v>6.3</v>
      </c>
      <c r="IC117" s="91">
        <v>27.3</v>
      </c>
      <c r="ID117" s="91">
        <v>5.7</v>
      </c>
      <c r="IE117" s="237">
        <v>143.52125925925924</v>
      </c>
      <c r="IF117" s="237">
        <v>64.905610131229423</v>
      </c>
      <c r="IG117" s="103"/>
      <c r="IH117" s="161"/>
      <c r="II117" s="122"/>
      <c r="IJ117" s="161"/>
      <c r="IK117" s="161"/>
      <c r="IL117" s="161"/>
      <c r="IM117" s="161"/>
      <c r="IN117" s="161"/>
      <c r="IP117" s="106"/>
      <c r="IQ117" s="161"/>
      <c r="IR117" s="161"/>
      <c r="IS117" s="161"/>
      <c r="IT117" s="161"/>
      <c r="IU117" s="161"/>
      <c r="IV117" s="161"/>
      <c r="IW117" s="161"/>
      <c r="IY117" s="106"/>
      <c r="IZ117" s="161"/>
      <c r="JA117" s="240"/>
      <c r="JB117" s="241"/>
      <c r="JC117" s="90">
        <v>1</v>
      </c>
      <c r="JD117" s="363"/>
      <c r="JE117" s="280"/>
      <c r="JF117" s="280"/>
      <c r="JG117" s="90">
        <v>0</v>
      </c>
      <c r="JH117" s="90"/>
      <c r="JI117" s="90"/>
      <c r="JJ117" s="90"/>
      <c r="JL117" s="360"/>
      <c r="JM117" s="198">
        <v>117</v>
      </c>
      <c r="JN117" s="244">
        <v>42450</v>
      </c>
      <c r="JO117" s="69">
        <v>42476</v>
      </c>
      <c r="JP117" s="201">
        <v>1</v>
      </c>
      <c r="JQ117" s="69">
        <v>42476</v>
      </c>
      <c r="JR117" s="31">
        <v>1</v>
      </c>
      <c r="JS117" s="243">
        <v>0</v>
      </c>
      <c r="JT117" s="69">
        <v>42476</v>
      </c>
      <c r="JU117" s="245">
        <v>1</v>
      </c>
      <c r="JV117" s="243">
        <v>1</v>
      </c>
      <c r="JW117" s="246">
        <v>42476</v>
      </c>
      <c r="JX117" s="245">
        <v>1</v>
      </c>
      <c r="JY117" s="245">
        <v>0.8</v>
      </c>
      <c r="JZ117" s="245">
        <v>26</v>
      </c>
      <c r="KA117" s="247"/>
      <c r="KB117" s="245"/>
      <c r="KC117" s="248"/>
      <c r="KD117" s="63">
        <v>0</v>
      </c>
      <c r="KE117" s="263">
        <v>1</v>
      </c>
      <c r="KF117" s="312" t="s">
        <v>421</v>
      </c>
      <c r="KG117" s="311">
        <v>125.11333333333334</v>
      </c>
      <c r="KH117" s="311">
        <v>67.006666666666661</v>
      </c>
      <c r="KI117" s="311">
        <v>46.120000000000005</v>
      </c>
      <c r="KJ117" s="312">
        <v>-14.37</v>
      </c>
      <c r="KK117" s="311">
        <v>-3.3799999999999994</v>
      </c>
      <c r="KL117" s="311">
        <v>46.656666666666666</v>
      </c>
      <c r="KM117" s="311">
        <v>21.233333333333334</v>
      </c>
      <c r="KN117" s="311">
        <v>5.0666666666666664</v>
      </c>
      <c r="KO117" s="250"/>
      <c r="KP117" s="250">
        <v>1</v>
      </c>
      <c r="KQ117" s="92"/>
      <c r="KR117" s="93">
        <v>0.29432624113475181</v>
      </c>
      <c r="KS117" s="92"/>
      <c r="KT117" s="361"/>
      <c r="KU117" s="92"/>
      <c r="KV117" s="361"/>
      <c r="KW117" s="361"/>
      <c r="KX117" s="361"/>
      <c r="KY117" s="361"/>
      <c r="KZ117" s="361"/>
      <c r="LA117" s="361"/>
      <c r="LB117" s="361"/>
      <c r="LC117" s="361"/>
      <c r="LD117" s="361"/>
      <c r="LE117" s="118">
        <v>42452</v>
      </c>
      <c r="LF117" s="454">
        <v>1</v>
      </c>
      <c r="LG117" s="454"/>
      <c r="LH117" s="454"/>
      <c r="LI117" s="454"/>
      <c r="LJ117" s="454"/>
      <c r="LK117" s="454"/>
      <c r="LL117" s="454"/>
      <c r="LM117" s="454"/>
      <c r="LN117" s="454"/>
      <c r="LO117" s="454"/>
      <c r="LP117" s="454"/>
      <c r="LQ117" s="454"/>
      <c r="LR117" s="454"/>
      <c r="LS117" s="454"/>
      <c r="LT117" s="500">
        <v>27.98</v>
      </c>
      <c r="LU117" s="693">
        <v>-17.093333333333334</v>
      </c>
      <c r="LV117" s="500">
        <v>0</v>
      </c>
      <c r="LW117" s="500">
        <v>1</v>
      </c>
      <c r="LX117" s="500">
        <v>6.5</v>
      </c>
      <c r="LY117" s="500">
        <v>3</v>
      </c>
      <c r="LZ117" s="690"/>
      <c r="MA117" s="455"/>
      <c r="MC117" s="253">
        <v>33</v>
      </c>
      <c r="MD117" s="274"/>
      <c r="ME117" s="581">
        <v>117</v>
      </c>
      <c r="MF117" s="135">
        <v>42447</v>
      </c>
      <c r="MI117" s="584">
        <v>56.509099999999997</v>
      </c>
      <c r="MQ117" s="135"/>
      <c r="MR117" s="585"/>
      <c r="MS117" s="585"/>
      <c r="MT117" s="133">
        <v>0</v>
      </c>
      <c r="MU117" s="585"/>
      <c r="MV117" s="585"/>
      <c r="MW117" s="585"/>
      <c r="MX117" s="585"/>
      <c r="MY117" s="585"/>
      <c r="MZ117" s="238">
        <v>16064</v>
      </c>
      <c r="NA117" s="133">
        <v>33</v>
      </c>
      <c r="NB117" s="238">
        <v>6</v>
      </c>
      <c r="ND117" s="876" t="s">
        <v>64</v>
      </c>
      <c r="NE117" s="877" t="s">
        <v>64</v>
      </c>
      <c r="NF117" s="877" t="s">
        <v>64</v>
      </c>
      <c r="NG117" s="877" t="s">
        <v>64</v>
      </c>
      <c r="NH117" s="877" t="s">
        <v>64</v>
      </c>
      <c r="NI117" s="877" t="s">
        <v>64</v>
      </c>
      <c r="NJ117" s="877" t="s">
        <v>64</v>
      </c>
      <c r="NK117" s="877" t="s">
        <v>64</v>
      </c>
      <c r="NL117" s="877" t="s">
        <v>64</v>
      </c>
      <c r="NM117" s="877" t="s">
        <v>64</v>
      </c>
      <c r="NN117" s="877" t="s">
        <v>64</v>
      </c>
      <c r="NO117" s="877" t="s">
        <v>64</v>
      </c>
      <c r="NP117" s="877" t="s">
        <v>64</v>
      </c>
      <c r="NQ117" s="877" t="s">
        <v>64</v>
      </c>
      <c r="NR117" s="877" t="s">
        <v>64</v>
      </c>
      <c r="NS117" s="877" t="s">
        <v>64</v>
      </c>
      <c r="NT117" s="877" t="s">
        <v>64</v>
      </c>
      <c r="NU117" s="877" t="s">
        <v>64</v>
      </c>
      <c r="NV117" s="877" t="s">
        <v>64</v>
      </c>
      <c r="NW117" s="877" t="s">
        <v>64</v>
      </c>
      <c r="NX117" s="877" t="s">
        <v>64</v>
      </c>
      <c r="NY117" s="877" t="s">
        <v>64</v>
      </c>
      <c r="NZ117" s="877" t="s">
        <v>64</v>
      </c>
      <c r="OA117" s="877" t="s">
        <v>64</v>
      </c>
      <c r="OB117" s="877" t="s">
        <v>64</v>
      </c>
      <c r="OC117" s="877" t="s">
        <v>64</v>
      </c>
      <c r="OD117" s="877" t="s">
        <v>64</v>
      </c>
      <c r="OE117" s="877" t="s">
        <v>64</v>
      </c>
      <c r="OF117" s="877" t="s">
        <v>64</v>
      </c>
      <c r="OG117" s="877" t="s">
        <v>64</v>
      </c>
      <c r="OH117" s="877" t="s">
        <v>64</v>
      </c>
      <c r="OI117" s="877" t="s">
        <v>64</v>
      </c>
      <c r="OJ117" s="877" t="s">
        <v>64</v>
      </c>
      <c r="OK117" s="877" t="s">
        <v>64</v>
      </c>
      <c r="OL117" s="877" t="s">
        <v>64</v>
      </c>
    </row>
    <row r="118" spans="1:402" s="61" customFormat="1" x14ac:dyDescent="0.25">
      <c r="A118" s="221">
        <v>117</v>
      </c>
      <c r="B118" s="274">
        <v>0</v>
      </c>
      <c r="C118" s="61">
        <v>1</v>
      </c>
      <c r="D118" s="206">
        <v>2</v>
      </c>
      <c r="E118" s="274">
        <v>118</v>
      </c>
      <c r="F118" s="880">
        <v>118</v>
      </c>
      <c r="G118" s="883"/>
      <c r="H118" s="232" t="s">
        <v>1070</v>
      </c>
      <c r="I118" s="167" t="s">
        <v>1071</v>
      </c>
      <c r="J118" s="69">
        <v>15969</v>
      </c>
      <c r="K118" s="207">
        <v>72</v>
      </c>
      <c r="L118" s="62">
        <v>120</v>
      </c>
      <c r="M118" s="62">
        <v>155</v>
      </c>
      <c r="N118" s="342">
        <v>49.947970863683658</v>
      </c>
      <c r="O118" s="210">
        <v>2.1281823369520265</v>
      </c>
      <c r="P118" s="208">
        <v>1</v>
      </c>
      <c r="Q118" s="61">
        <v>170</v>
      </c>
      <c r="R118" s="61">
        <v>70</v>
      </c>
      <c r="S118" s="61">
        <v>0</v>
      </c>
      <c r="T118" s="62">
        <v>3</v>
      </c>
      <c r="U118" s="325">
        <v>1</v>
      </c>
      <c r="V118" s="114">
        <v>2</v>
      </c>
      <c r="W118" s="325">
        <v>1</v>
      </c>
      <c r="X118" s="326">
        <v>0</v>
      </c>
      <c r="Y118" s="325">
        <v>1</v>
      </c>
      <c r="Z118" s="325">
        <v>0</v>
      </c>
      <c r="AA118" s="329">
        <v>0</v>
      </c>
      <c r="AB118" s="328">
        <v>0</v>
      </c>
      <c r="AF118" s="592">
        <v>161</v>
      </c>
      <c r="AG118" s="592">
        <v>1.4</v>
      </c>
      <c r="AH118" s="603">
        <v>37</v>
      </c>
      <c r="AI118" s="603">
        <v>0</v>
      </c>
      <c r="AJ118" s="602">
        <v>11.4</v>
      </c>
      <c r="AK118" s="603">
        <v>35</v>
      </c>
      <c r="AL118" s="603"/>
      <c r="AM118" s="605">
        <v>331.7</v>
      </c>
      <c r="AN118" s="214">
        <v>5.804230945953007</v>
      </c>
      <c r="AO118" s="63">
        <v>162</v>
      </c>
      <c r="AP118" s="63">
        <v>38</v>
      </c>
      <c r="AQ118" s="63">
        <v>90</v>
      </c>
      <c r="AR118" s="63">
        <v>171</v>
      </c>
      <c r="AS118" s="63"/>
      <c r="AT118" s="63"/>
      <c r="AU118" s="556">
        <v>42458</v>
      </c>
      <c r="AV118" s="557">
        <v>42457</v>
      </c>
      <c r="AW118" s="63">
        <v>1.4</v>
      </c>
      <c r="AX118" s="63">
        <v>80</v>
      </c>
      <c r="AY118" s="63"/>
      <c r="AZ118" s="592">
        <v>142</v>
      </c>
      <c r="BA118" s="558">
        <v>42709</v>
      </c>
      <c r="BB118" s="65">
        <v>94.49</v>
      </c>
      <c r="BC118" s="68">
        <v>3939</v>
      </c>
      <c r="BD118" s="66">
        <v>112.1</v>
      </c>
      <c r="BE118" s="218">
        <v>154.62812682665665</v>
      </c>
      <c r="BF118" s="66">
        <v>204.5</v>
      </c>
      <c r="BG118" s="68">
        <v>2.0496056125949731</v>
      </c>
      <c r="BH118" s="219">
        <v>1.9753858489894673</v>
      </c>
      <c r="BI118" s="219">
        <v>2.1892884948511311</v>
      </c>
      <c r="BJ118" s="219">
        <v>2.3106933123433606</v>
      </c>
      <c r="BK118" s="66">
        <v>2.44</v>
      </c>
      <c r="BL118" s="66">
        <v>1.33</v>
      </c>
      <c r="BM118" s="66">
        <v>41</v>
      </c>
      <c r="BN118" s="66">
        <v>1.41</v>
      </c>
      <c r="BO118" s="571">
        <v>1046</v>
      </c>
      <c r="BP118" s="66">
        <v>130</v>
      </c>
      <c r="BQ118" s="66">
        <v>118</v>
      </c>
      <c r="BR118" s="66">
        <v>34</v>
      </c>
      <c r="BS118" s="66">
        <v>9</v>
      </c>
      <c r="BT118" s="69">
        <v>42457</v>
      </c>
      <c r="BU118" s="61" t="s">
        <v>1072</v>
      </c>
      <c r="BV118" s="61">
        <v>0</v>
      </c>
      <c r="BW118" s="61">
        <v>1</v>
      </c>
      <c r="BX118" s="61">
        <v>41</v>
      </c>
      <c r="BY118" s="61">
        <v>0</v>
      </c>
      <c r="CA118" s="61" t="s">
        <v>381</v>
      </c>
      <c r="CC118" s="342">
        <v>0</v>
      </c>
      <c r="CD118" s="220">
        <v>0</v>
      </c>
      <c r="CE118" s="220">
        <v>0</v>
      </c>
      <c r="CF118" s="220">
        <v>1</v>
      </c>
      <c r="CG118" s="220">
        <v>0</v>
      </c>
      <c r="CH118" s="220">
        <v>1</v>
      </c>
      <c r="CI118" s="220">
        <v>0</v>
      </c>
      <c r="CJ118" s="114">
        <v>1</v>
      </c>
      <c r="CK118" s="114">
        <v>0</v>
      </c>
      <c r="CL118" s="114">
        <v>0</v>
      </c>
      <c r="CM118" s="114">
        <v>0</v>
      </c>
      <c r="CN118" s="114">
        <v>1</v>
      </c>
      <c r="CO118" s="114">
        <v>1</v>
      </c>
      <c r="CP118" s="326">
        <v>1</v>
      </c>
      <c r="CQ118" s="326">
        <v>0</v>
      </c>
      <c r="CR118" s="326">
        <v>0</v>
      </c>
      <c r="CS118" s="326">
        <v>0</v>
      </c>
      <c r="CT118" s="326">
        <v>1</v>
      </c>
      <c r="CU118" s="326">
        <v>0</v>
      </c>
      <c r="CV118" s="362"/>
      <c r="CW118" s="362"/>
      <c r="CX118" s="362"/>
      <c r="CY118" s="362"/>
      <c r="DE118" s="61">
        <v>0</v>
      </c>
      <c r="DF118" s="90">
        <v>0</v>
      </c>
      <c r="DJ118" s="90">
        <v>1</v>
      </c>
      <c r="DK118" s="90">
        <v>0</v>
      </c>
      <c r="DL118" s="90">
        <v>1</v>
      </c>
      <c r="DM118" s="61" t="s">
        <v>1073</v>
      </c>
      <c r="DN118" s="31">
        <v>1</v>
      </c>
      <c r="DO118" s="208">
        <v>0</v>
      </c>
      <c r="DP118" s="208">
        <v>0</v>
      </c>
      <c r="DQ118" s="208">
        <v>0</v>
      </c>
      <c r="DR118" s="208">
        <v>0</v>
      </c>
      <c r="DS118" s="212">
        <v>0</v>
      </c>
      <c r="DT118" s="208">
        <v>0</v>
      </c>
      <c r="DU118" s="208">
        <v>0</v>
      </c>
      <c r="DV118" s="208">
        <v>0</v>
      </c>
      <c r="DW118" s="208">
        <v>1</v>
      </c>
      <c r="DX118" s="208">
        <v>0</v>
      </c>
      <c r="DY118" s="206">
        <v>1</v>
      </c>
      <c r="EB118" s="223">
        <v>1</v>
      </c>
      <c r="EC118" s="223">
        <v>2</v>
      </c>
      <c r="ED118" s="223">
        <v>37</v>
      </c>
      <c r="EE118" s="223"/>
      <c r="EG118" s="69">
        <v>42493</v>
      </c>
      <c r="EH118" s="31">
        <v>1.05</v>
      </c>
      <c r="EI118" s="245">
        <v>64</v>
      </c>
      <c r="EJ118" s="31">
        <v>73</v>
      </c>
      <c r="EK118" s="31">
        <v>68</v>
      </c>
      <c r="EL118" s="31">
        <v>75</v>
      </c>
      <c r="EM118" s="31">
        <v>48</v>
      </c>
      <c r="EN118" s="31" t="s">
        <v>1074</v>
      </c>
      <c r="EO118" s="222">
        <v>118</v>
      </c>
      <c r="EP118" s="69">
        <v>42493</v>
      </c>
      <c r="EQ118" s="61" t="s">
        <v>415</v>
      </c>
      <c r="ET118" s="61">
        <v>57</v>
      </c>
      <c r="EU118" s="61">
        <v>0</v>
      </c>
      <c r="EW118" s="61">
        <v>11</v>
      </c>
      <c r="EX118" s="61">
        <v>9</v>
      </c>
      <c r="EY118" s="61">
        <v>50</v>
      </c>
      <c r="EZ118" s="61">
        <v>31</v>
      </c>
      <c r="FA118" s="61">
        <v>13</v>
      </c>
      <c r="FB118" s="61">
        <v>17</v>
      </c>
      <c r="FC118" s="61">
        <v>47</v>
      </c>
      <c r="FD118" s="61">
        <v>19</v>
      </c>
      <c r="FE118" s="61">
        <v>28</v>
      </c>
      <c r="FF118" s="61">
        <v>140</v>
      </c>
      <c r="FG118" s="61">
        <v>360</v>
      </c>
      <c r="FH118" s="91">
        <v>140</v>
      </c>
      <c r="FI118" s="91">
        <v>360</v>
      </c>
      <c r="FJ118" s="227">
        <v>70.400000000000006</v>
      </c>
      <c r="FK118" s="227">
        <v>33.079872329373138</v>
      </c>
      <c r="FL118" s="228">
        <v>128.5</v>
      </c>
      <c r="FM118" s="228">
        <v>56.4</v>
      </c>
      <c r="FN118" s="228">
        <v>60.380164692108636</v>
      </c>
      <c r="FO118" s="228">
        <v>26.501488627509161</v>
      </c>
      <c r="FP118" s="228">
        <v>56.108949416342412</v>
      </c>
      <c r="FQ118" s="228"/>
      <c r="FR118" s="193">
        <v>0</v>
      </c>
      <c r="FS118" s="230">
        <v>100.7</v>
      </c>
      <c r="FT118" s="230">
        <v>116.5</v>
      </c>
      <c r="FU118" s="230">
        <v>170</v>
      </c>
      <c r="FV118" s="229">
        <v>5</v>
      </c>
      <c r="FW118" s="229">
        <v>5.2</v>
      </c>
      <c r="FX118" s="229">
        <v>20.14</v>
      </c>
      <c r="FY118" s="229">
        <v>0.86437768240343349</v>
      </c>
      <c r="FZ118" s="61">
        <v>38.799999999999997</v>
      </c>
      <c r="GA118" s="129">
        <v>24</v>
      </c>
      <c r="GB118" s="111">
        <v>9.8000000000000007</v>
      </c>
      <c r="GC118" s="111">
        <v>4.7</v>
      </c>
      <c r="GD118" s="111">
        <v>156.4</v>
      </c>
      <c r="GE118" s="111">
        <v>100.9</v>
      </c>
      <c r="GF118" s="111">
        <v>40</v>
      </c>
      <c r="GG118" s="61">
        <v>0</v>
      </c>
      <c r="GH118" s="61">
        <v>1</v>
      </c>
      <c r="GI118" s="61">
        <v>1</v>
      </c>
      <c r="GJ118" s="61">
        <v>1</v>
      </c>
      <c r="GK118" s="231">
        <v>22</v>
      </c>
      <c r="GL118" s="133">
        <v>0</v>
      </c>
      <c r="GM118" s="61">
        <v>0</v>
      </c>
      <c r="GN118" s="61">
        <v>0</v>
      </c>
      <c r="GO118" s="61">
        <v>0</v>
      </c>
      <c r="GP118" s="61">
        <v>30.5</v>
      </c>
      <c r="GQ118" s="106">
        <v>14.331478779060806</v>
      </c>
      <c r="GR118" s="111">
        <v>0.34873949579831937</v>
      </c>
      <c r="GS118" s="61">
        <v>1</v>
      </c>
      <c r="GT118" s="111">
        <v>0.532258064516129</v>
      </c>
      <c r="GU118" s="62">
        <v>0</v>
      </c>
      <c r="GV118" s="106">
        <v>11.7</v>
      </c>
      <c r="GW118" s="61">
        <v>0</v>
      </c>
      <c r="GX118" s="106">
        <v>20</v>
      </c>
      <c r="GY118" s="61">
        <v>0</v>
      </c>
      <c r="GZ118" s="745">
        <v>27</v>
      </c>
      <c r="HA118" s="61">
        <v>9</v>
      </c>
      <c r="HB118" s="61">
        <v>0.54</v>
      </c>
      <c r="HC118" s="125">
        <v>1</v>
      </c>
      <c r="HD118" s="273">
        <v>164.935013</v>
      </c>
      <c r="HE118" s="236">
        <v>165</v>
      </c>
      <c r="HF118" s="270">
        <v>77.530950771968293</v>
      </c>
      <c r="HG118" s="273">
        <v>164.935013</v>
      </c>
      <c r="HH118" s="270">
        <v>77.50041438470879</v>
      </c>
      <c r="HI118" s="273">
        <v>68.854050999999998</v>
      </c>
      <c r="HJ118" s="270">
        <v>32.353454778979355</v>
      </c>
      <c r="HK118" s="273">
        <v>96.080962</v>
      </c>
      <c r="HL118" s="270">
        <v>45.146959605729428</v>
      </c>
      <c r="HM118" s="236">
        <v>58.253830000000001</v>
      </c>
      <c r="HN118" s="302">
        <v>8.2629629999999992</v>
      </c>
      <c r="HO118" s="302">
        <v>3.5553050000000002</v>
      </c>
      <c r="HP118" s="273">
        <v>168.56788599999999</v>
      </c>
      <c r="HQ118" s="270">
        <v>79.20744528000462</v>
      </c>
      <c r="HR118" s="273">
        <v>71.942864</v>
      </c>
      <c r="HS118" s="270">
        <v>33.804840285929757</v>
      </c>
      <c r="HT118" s="273">
        <v>96.625022000000001</v>
      </c>
      <c r="HU118" s="270">
        <v>45.402604994074871</v>
      </c>
      <c r="HV118" s="273">
        <v>57.321133000000003</v>
      </c>
      <c r="HW118" s="144">
        <v>0</v>
      </c>
      <c r="HX118" s="237">
        <v>1.0003940157933597</v>
      </c>
      <c r="HY118" s="238">
        <v>30.1</v>
      </c>
      <c r="HZ118" s="237">
        <v>6.8</v>
      </c>
      <c r="IA118" s="237">
        <v>26.7</v>
      </c>
      <c r="IB118" s="237">
        <v>5.9</v>
      </c>
      <c r="IC118" s="237">
        <v>18.7</v>
      </c>
      <c r="ID118" s="237">
        <v>5.0999999999999996</v>
      </c>
      <c r="IE118" s="237">
        <v>98.961717647058819</v>
      </c>
      <c r="IF118" s="237">
        <v>46.500582176991166</v>
      </c>
      <c r="IH118" s="61">
        <v>0.35</v>
      </c>
      <c r="II118" s="31">
        <v>1120</v>
      </c>
      <c r="IJ118" s="61">
        <v>1014</v>
      </c>
      <c r="IK118" s="61">
        <v>966</v>
      </c>
      <c r="IL118" s="61">
        <v>987</v>
      </c>
      <c r="IM118" s="61">
        <v>1199</v>
      </c>
      <c r="IN118" s="61">
        <v>1236</v>
      </c>
      <c r="IP118" s="106">
        <v>1087</v>
      </c>
      <c r="IQ118" s="61">
        <v>1836</v>
      </c>
      <c r="IR118" s="61">
        <v>369</v>
      </c>
      <c r="IS118" s="61">
        <v>440</v>
      </c>
      <c r="IV118" s="61">
        <v>288</v>
      </c>
      <c r="IW118" s="61">
        <v>344</v>
      </c>
      <c r="IY118" s="106">
        <v>360.25</v>
      </c>
      <c r="IZ118" s="61">
        <v>237</v>
      </c>
      <c r="JA118" s="240">
        <v>32.827470719996207</v>
      </c>
      <c r="JB118" s="241">
        <v>0</v>
      </c>
      <c r="JC118" s="90">
        <v>1</v>
      </c>
      <c r="JD118" s="70">
        <v>2</v>
      </c>
      <c r="JE118" s="70">
        <v>0</v>
      </c>
      <c r="JF118" s="70"/>
      <c r="JG118" s="90">
        <v>0</v>
      </c>
      <c r="JH118" s="90"/>
      <c r="JI118" s="90"/>
      <c r="JJ118" s="90">
        <v>1</v>
      </c>
      <c r="JK118" s="61" t="s">
        <v>1073</v>
      </c>
      <c r="JL118" s="360"/>
      <c r="JM118" s="243">
        <v>118</v>
      </c>
      <c r="JN118" s="244">
        <v>42458</v>
      </c>
      <c r="JO118" s="69">
        <v>43318</v>
      </c>
      <c r="JP118" s="201">
        <v>0</v>
      </c>
      <c r="JQ118" s="69">
        <v>43318</v>
      </c>
      <c r="JR118" s="31">
        <v>28</v>
      </c>
      <c r="JS118" s="243">
        <v>1</v>
      </c>
      <c r="JT118" s="69">
        <v>42714</v>
      </c>
      <c r="JU118" s="245">
        <v>8</v>
      </c>
      <c r="JV118" s="243">
        <v>1</v>
      </c>
      <c r="JW118" s="246">
        <v>42714</v>
      </c>
      <c r="JX118" s="245">
        <v>8</v>
      </c>
      <c r="JY118" s="245">
        <v>28</v>
      </c>
      <c r="JZ118" s="245">
        <v>860</v>
      </c>
      <c r="KA118" s="247"/>
      <c r="KB118" s="245"/>
      <c r="KC118" s="248"/>
      <c r="KD118" s="63">
        <v>0</v>
      </c>
      <c r="KE118" s="263">
        <v>1</v>
      </c>
      <c r="KF118" s="263" t="s">
        <v>390</v>
      </c>
      <c r="KG118" s="250">
        <v>129.16999999999999</v>
      </c>
      <c r="KH118" s="250">
        <v>73.010000000000005</v>
      </c>
      <c r="KI118" s="250">
        <v>41.93</v>
      </c>
      <c r="KJ118" s="251">
        <v>-14.45</v>
      </c>
      <c r="KK118" s="250">
        <v>-11.3</v>
      </c>
      <c r="KL118" s="250">
        <v>44.23</v>
      </c>
      <c r="KM118" s="250">
        <v>38.299999999999997</v>
      </c>
      <c r="KN118" s="250">
        <v>7.7</v>
      </c>
      <c r="KO118" s="250"/>
      <c r="KP118" s="250">
        <v>1</v>
      </c>
      <c r="KQ118" s="92"/>
      <c r="KR118" s="93">
        <v>0.34873949579831937</v>
      </c>
      <c r="KS118" s="92">
        <v>63</v>
      </c>
      <c r="KT118" s="361">
        <v>36.840000000000003</v>
      </c>
      <c r="KU118" s="92">
        <v>-23.2</v>
      </c>
      <c r="KV118" s="361">
        <v>-27.2</v>
      </c>
      <c r="KW118" s="361">
        <v>-24.9</v>
      </c>
      <c r="KX118" s="361">
        <v>384</v>
      </c>
      <c r="KY118" s="361">
        <v>-18.2</v>
      </c>
      <c r="KZ118" s="361">
        <v>-16.2</v>
      </c>
      <c r="LA118" s="361">
        <v>369</v>
      </c>
      <c r="LB118" s="361">
        <v>-22.7</v>
      </c>
      <c r="LC118" s="361">
        <v>-20.6</v>
      </c>
      <c r="LD118" s="361">
        <v>384</v>
      </c>
      <c r="LE118" s="118">
        <v>42493</v>
      </c>
      <c r="LF118" s="454">
        <v>0</v>
      </c>
      <c r="LG118" s="454">
        <v>1</v>
      </c>
      <c r="LH118" s="454">
        <v>63</v>
      </c>
      <c r="LI118" s="454">
        <v>32.46</v>
      </c>
      <c r="LJ118" s="454">
        <v>-18.46</v>
      </c>
      <c r="LK118" s="454">
        <v>-17.5</v>
      </c>
      <c r="LL118" s="454">
        <v>-15.4</v>
      </c>
      <c r="LM118" s="454">
        <v>492</v>
      </c>
      <c r="LN118" s="454">
        <v>-17.2</v>
      </c>
      <c r="LO118" s="454">
        <v>-14.4</v>
      </c>
      <c r="LP118" s="454">
        <v>507</v>
      </c>
      <c r="LQ118" s="454">
        <v>-17.399999999999999</v>
      </c>
      <c r="LR118" s="454">
        <v>-14.9</v>
      </c>
      <c r="LS118" s="454">
        <v>492</v>
      </c>
      <c r="LT118" s="500">
        <v>24.27</v>
      </c>
      <c r="LU118" s="693">
        <v>-17.96</v>
      </c>
      <c r="LV118" s="500">
        <v>0</v>
      </c>
      <c r="LW118" s="500">
        <v>0</v>
      </c>
      <c r="LX118" s="500">
        <v>-18.5</v>
      </c>
      <c r="LY118" s="500">
        <v>2</v>
      </c>
      <c r="LZ118" s="690">
        <v>57.321133000000003</v>
      </c>
      <c r="MA118" s="454"/>
      <c r="MC118" s="253">
        <v>46</v>
      </c>
      <c r="MD118" s="274"/>
      <c r="ME118" s="581">
        <v>118</v>
      </c>
      <c r="MF118" s="135">
        <v>42457</v>
      </c>
      <c r="MI118" s="584">
        <v>107.07170000000001</v>
      </c>
      <c r="MQ118" s="135">
        <v>42422</v>
      </c>
      <c r="MR118" s="238">
        <v>7.6</v>
      </c>
      <c r="MS118" s="238">
        <v>28</v>
      </c>
      <c r="MT118" s="133">
        <v>1</v>
      </c>
      <c r="MU118" s="133">
        <v>1</v>
      </c>
      <c r="MV118" s="133">
        <v>1</v>
      </c>
      <c r="MW118" s="133">
        <v>0</v>
      </c>
      <c r="MX118" s="133">
        <v>0</v>
      </c>
      <c r="MY118" s="238">
        <v>2</v>
      </c>
      <c r="MZ118" s="238">
        <v>331.7</v>
      </c>
      <c r="NA118" s="133">
        <v>46</v>
      </c>
      <c r="NB118" s="238">
        <v>8</v>
      </c>
      <c r="ND118" s="876">
        <v>118</v>
      </c>
      <c r="NE118" s="877">
        <v>8.4540113428530503</v>
      </c>
      <c r="NF118" s="877">
        <v>6.2366839445590099</v>
      </c>
      <c r="NG118" s="877">
        <v>4.9020735793107404</v>
      </c>
      <c r="NH118" s="877">
        <v>1.7092906357233599</v>
      </c>
      <c r="NI118" s="877">
        <v>7.5662062934655099</v>
      </c>
      <c r="NJ118" s="877">
        <v>5.8150630171928697</v>
      </c>
      <c r="NK118" s="877">
        <v>8.7181218420796291</v>
      </c>
      <c r="NL118" s="877">
        <v>7.2973748605283202</v>
      </c>
      <c r="NM118" s="877">
        <v>5.6965503010785703</v>
      </c>
      <c r="NN118" s="877">
        <v>2.2839217723076199</v>
      </c>
      <c r="NO118" s="877">
        <v>6.2671612180222596</v>
      </c>
      <c r="NP118" s="877">
        <v>6.5686401954192197</v>
      </c>
      <c r="NQ118" s="877">
        <v>7.4407030924361903</v>
      </c>
      <c r="NR118" s="877">
        <v>4.0452682151385302</v>
      </c>
      <c r="NS118" s="877">
        <v>5.3981451165044101</v>
      </c>
      <c r="NT118" s="877">
        <v>7.57175264350355</v>
      </c>
      <c r="NU118" s="877">
        <v>5.5825560030140604</v>
      </c>
      <c r="NV118" s="877">
        <v>6.3296618149289898</v>
      </c>
      <c r="NW118" s="877">
        <v>5.3359262409283597</v>
      </c>
      <c r="NX118" s="877">
        <v>5.3561438102252801</v>
      </c>
      <c r="NY118" s="877">
        <v>8.0148573813163893</v>
      </c>
      <c r="NZ118" s="877">
        <v>2.5459683691052901</v>
      </c>
      <c r="OA118" s="877">
        <v>11.4817943872687</v>
      </c>
      <c r="OB118" s="877">
        <v>2.82171021503467</v>
      </c>
      <c r="OC118" s="877">
        <v>6.01234519041983</v>
      </c>
      <c r="OD118" s="877">
        <v>6.5122268865139601</v>
      </c>
      <c r="OE118" s="877">
        <v>4.5631581304028099</v>
      </c>
      <c r="OF118" s="877">
        <v>10.4131095656982</v>
      </c>
      <c r="OG118" s="877">
        <v>3.24336442569366</v>
      </c>
      <c r="OH118" s="877">
        <v>7.8745510868966404</v>
      </c>
      <c r="OI118" s="877">
        <v>4.01524777369894</v>
      </c>
      <c r="OJ118" s="877">
        <v>2.5385584788015398</v>
      </c>
      <c r="OK118" s="877">
        <v>3.4663768213145398</v>
      </c>
      <c r="OL118" s="877">
        <v>8.6600841722340007</v>
      </c>
    </row>
    <row r="119" spans="1:402" s="61" customFormat="1" x14ac:dyDescent="0.25">
      <c r="A119" s="274">
        <v>118</v>
      </c>
      <c r="B119" s="221">
        <v>0</v>
      </c>
      <c r="C119" s="61">
        <v>0</v>
      </c>
      <c r="D119" s="206">
        <v>2</v>
      </c>
      <c r="E119" s="267">
        <v>119</v>
      </c>
      <c r="F119" s="880">
        <v>119</v>
      </c>
      <c r="G119" s="883"/>
      <c r="H119" s="167" t="s">
        <v>663</v>
      </c>
      <c r="I119" s="167" t="s">
        <v>1075</v>
      </c>
      <c r="J119" s="69">
        <v>13231</v>
      </c>
      <c r="K119" s="161">
        <v>80</v>
      </c>
      <c r="L119" s="62">
        <v>84</v>
      </c>
      <c r="M119" s="62">
        <v>150</v>
      </c>
      <c r="N119" s="342">
        <v>37.333333333333336</v>
      </c>
      <c r="O119" s="210">
        <v>1.7858755153013932</v>
      </c>
      <c r="P119" s="61">
        <v>1</v>
      </c>
      <c r="Q119" s="61">
        <v>130</v>
      </c>
      <c r="R119" s="61">
        <v>90</v>
      </c>
      <c r="S119" s="61">
        <v>0</v>
      </c>
      <c r="T119" s="62">
        <v>2</v>
      </c>
      <c r="U119" s="325">
        <v>0</v>
      </c>
      <c r="V119" s="114"/>
      <c r="W119" s="325">
        <v>1</v>
      </c>
      <c r="X119" s="326">
        <v>0</v>
      </c>
      <c r="Y119" s="325">
        <v>1</v>
      </c>
      <c r="Z119" s="325">
        <v>1</v>
      </c>
      <c r="AA119" s="114">
        <v>0</v>
      </c>
      <c r="AB119" s="114">
        <v>0</v>
      </c>
      <c r="AF119" s="592">
        <v>101</v>
      </c>
      <c r="AG119" s="592">
        <v>0.82</v>
      </c>
      <c r="AH119" s="592">
        <v>67</v>
      </c>
      <c r="AI119" s="603">
        <v>1</v>
      </c>
      <c r="AJ119" s="592">
        <v>12.3</v>
      </c>
      <c r="AK119" s="592">
        <v>36</v>
      </c>
      <c r="AL119" s="592"/>
      <c r="AM119" s="607">
        <v>1271</v>
      </c>
      <c r="AN119" s="214">
        <v>7.1475592711894542</v>
      </c>
      <c r="AO119" s="63">
        <v>193</v>
      </c>
      <c r="AP119" s="63">
        <v>92</v>
      </c>
      <c r="AQ119" s="63">
        <v>66</v>
      </c>
      <c r="AR119" s="63">
        <v>174</v>
      </c>
      <c r="AS119" s="63">
        <v>0.62</v>
      </c>
      <c r="AT119" s="63"/>
      <c r="AU119" s="557">
        <v>42472</v>
      </c>
      <c r="AV119" s="557">
        <v>42479</v>
      </c>
      <c r="AW119" s="63">
        <v>0.82</v>
      </c>
      <c r="AX119" s="63">
        <v>34</v>
      </c>
      <c r="AY119" s="63"/>
      <c r="AZ119" s="592">
        <v>130</v>
      </c>
      <c r="BA119" s="558">
        <v>42472</v>
      </c>
      <c r="BB119" s="65">
        <v>26.73</v>
      </c>
      <c r="BC119" s="68">
        <v>431</v>
      </c>
      <c r="BD119" s="66">
        <v>26.73</v>
      </c>
      <c r="BE119" s="218">
        <v>106.60129705957847</v>
      </c>
      <c r="BF119" s="112"/>
      <c r="BG119" s="68">
        <v>1.4269989587565373</v>
      </c>
      <c r="BH119" s="219">
        <v>1.4269989587565373</v>
      </c>
      <c r="BI119" s="219">
        <v>2.0277624889531296</v>
      </c>
      <c r="BJ119" s="219"/>
      <c r="BK119" s="66">
        <v>2.57</v>
      </c>
      <c r="BL119" s="66">
        <v>0.71</v>
      </c>
      <c r="BM119" s="66">
        <v>104</v>
      </c>
      <c r="BN119" s="66">
        <v>1.24</v>
      </c>
      <c r="BO119" s="571">
        <v>1289</v>
      </c>
      <c r="BP119" s="66">
        <v>48</v>
      </c>
      <c r="BQ119" s="66">
        <v>137</v>
      </c>
      <c r="BR119" s="66">
        <v>10</v>
      </c>
      <c r="BS119" s="66">
        <v>17</v>
      </c>
      <c r="BT119" s="61" t="s">
        <v>1076</v>
      </c>
      <c r="BU119" s="61" t="s">
        <v>1077</v>
      </c>
      <c r="BV119" s="62">
        <v>0</v>
      </c>
      <c r="BW119" s="62">
        <v>0</v>
      </c>
      <c r="BX119" s="62">
        <v>29</v>
      </c>
      <c r="BY119" s="62">
        <v>0</v>
      </c>
      <c r="BZ119" s="62"/>
      <c r="CA119" s="61" t="s">
        <v>381</v>
      </c>
      <c r="CC119" s="62">
        <v>0</v>
      </c>
      <c r="CD119" s="61">
        <v>0</v>
      </c>
      <c r="CE119" s="61">
        <v>0</v>
      </c>
      <c r="CF119" s="61">
        <v>0</v>
      </c>
      <c r="CG119" s="61">
        <v>0</v>
      </c>
      <c r="CH119" s="61">
        <v>0</v>
      </c>
      <c r="CI119" s="61">
        <v>1</v>
      </c>
      <c r="CJ119" s="114">
        <v>1</v>
      </c>
      <c r="CK119" s="114">
        <v>1</v>
      </c>
      <c r="CL119" s="114">
        <v>0</v>
      </c>
      <c r="CM119" s="114">
        <v>1</v>
      </c>
      <c r="CN119" s="114">
        <v>1</v>
      </c>
      <c r="CO119" s="114">
        <v>1</v>
      </c>
      <c r="CP119" s="114">
        <v>0</v>
      </c>
      <c r="CQ119" s="114">
        <v>0</v>
      </c>
      <c r="CR119" s="114">
        <v>0</v>
      </c>
      <c r="CS119" s="114">
        <v>0</v>
      </c>
      <c r="CT119" s="114">
        <v>1</v>
      </c>
      <c r="CU119" s="114">
        <v>0</v>
      </c>
      <c r="CV119" s="362"/>
      <c r="CW119" s="362"/>
      <c r="CX119" s="362"/>
      <c r="CY119" s="362"/>
      <c r="CZ119" s="61">
        <v>69</v>
      </c>
      <c r="DA119" s="61">
        <v>105</v>
      </c>
      <c r="DE119" s="61">
        <v>0</v>
      </c>
      <c r="DF119" s="70">
        <v>1</v>
      </c>
      <c r="DG119" s="69">
        <v>41535</v>
      </c>
      <c r="DH119" s="61">
        <v>0</v>
      </c>
      <c r="DJ119" s="90">
        <v>1</v>
      </c>
      <c r="DK119" s="90">
        <v>0</v>
      </c>
      <c r="DL119" s="90"/>
      <c r="DN119" s="31">
        <v>1</v>
      </c>
      <c r="DO119" s="61">
        <v>0</v>
      </c>
      <c r="DP119" s="61">
        <v>0</v>
      </c>
      <c r="DQ119" s="61">
        <v>1</v>
      </c>
      <c r="DR119" s="61">
        <v>0</v>
      </c>
      <c r="DS119" s="212">
        <v>0</v>
      </c>
      <c r="DT119" s="61">
        <v>0</v>
      </c>
      <c r="DU119" s="61">
        <v>1</v>
      </c>
      <c r="DV119" s="61">
        <v>0</v>
      </c>
      <c r="DW119" s="61">
        <v>0</v>
      </c>
      <c r="DX119" s="61">
        <v>0</v>
      </c>
      <c r="DY119" s="61">
        <v>0</v>
      </c>
      <c r="EB119" s="61">
        <v>0</v>
      </c>
      <c r="EG119" s="69">
        <v>42472</v>
      </c>
      <c r="EH119" s="31">
        <v>1.27</v>
      </c>
      <c r="EI119" s="31">
        <v>93</v>
      </c>
      <c r="EJ119" s="31">
        <v>55</v>
      </c>
      <c r="EK119" s="31">
        <v>137</v>
      </c>
      <c r="EL119" s="31">
        <v>133</v>
      </c>
      <c r="EM119" s="31">
        <v>64</v>
      </c>
      <c r="EN119" s="31" t="s">
        <v>482</v>
      </c>
      <c r="EO119" s="259">
        <v>119</v>
      </c>
      <c r="EP119" s="69">
        <v>42472</v>
      </c>
      <c r="EQ119" s="61" t="s">
        <v>415</v>
      </c>
      <c r="ET119" s="61">
        <v>66</v>
      </c>
      <c r="EU119" s="61">
        <v>0</v>
      </c>
      <c r="EW119" s="61">
        <v>12</v>
      </c>
      <c r="EX119" s="61">
        <v>8</v>
      </c>
      <c r="EY119" s="61">
        <v>45</v>
      </c>
      <c r="EZ119" s="61">
        <v>26</v>
      </c>
      <c r="FA119" s="61">
        <v>17</v>
      </c>
      <c r="FB119" s="61">
        <v>14</v>
      </c>
      <c r="FC119" s="61">
        <v>45</v>
      </c>
      <c r="FD119" s="61">
        <v>17</v>
      </c>
      <c r="FE119" s="61">
        <v>26</v>
      </c>
      <c r="FF119" s="61">
        <v>90</v>
      </c>
      <c r="FG119" s="61">
        <v>290</v>
      </c>
      <c r="FH119" s="91">
        <v>90</v>
      </c>
      <c r="FI119" s="91">
        <v>290</v>
      </c>
      <c r="FJ119" s="227">
        <v>84</v>
      </c>
      <c r="FK119" s="227">
        <v>47.035753209161243</v>
      </c>
      <c r="FL119" s="228">
        <v>81.300000000000011</v>
      </c>
      <c r="FM119" s="228">
        <v>25.1</v>
      </c>
      <c r="FN119" s="228">
        <v>45.523889713152499</v>
      </c>
      <c r="FO119" s="228">
        <v>14.054731018451754</v>
      </c>
      <c r="FP119" s="228">
        <v>69.126691266912673</v>
      </c>
      <c r="FQ119" s="228"/>
      <c r="FR119" s="193">
        <v>0</v>
      </c>
      <c r="FS119" s="230">
        <v>108.1</v>
      </c>
      <c r="FT119" s="230">
        <v>51.8</v>
      </c>
      <c r="FU119" s="230">
        <v>130</v>
      </c>
      <c r="FV119" s="229">
        <v>3.4</v>
      </c>
      <c r="FW119" s="229">
        <v>5.0999999999999996</v>
      </c>
      <c r="FX119" s="229">
        <v>31.794117647058822</v>
      </c>
      <c r="FY119" s="229">
        <v>2.086872586872587</v>
      </c>
      <c r="FZ119" s="61">
        <v>72.400000000000006</v>
      </c>
      <c r="GA119" s="129">
        <v>18.8</v>
      </c>
      <c r="GB119" s="111">
        <v>11.1</v>
      </c>
      <c r="GC119" s="111">
        <v>6</v>
      </c>
      <c r="GD119" s="111">
        <v>166.8</v>
      </c>
      <c r="GE119" s="111">
        <v>115.8</v>
      </c>
      <c r="GF119" s="111">
        <v>39.5</v>
      </c>
      <c r="GG119" s="61">
        <v>0</v>
      </c>
      <c r="GH119" s="61">
        <v>1</v>
      </c>
      <c r="GI119" s="61">
        <v>1</v>
      </c>
      <c r="GJ119" s="61">
        <v>1</v>
      </c>
      <c r="GK119" s="231">
        <v>29</v>
      </c>
      <c r="GL119" s="133">
        <v>0</v>
      </c>
      <c r="GM119" s="61">
        <v>0</v>
      </c>
      <c r="GN119" s="61">
        <v>0</v>
      </c>
      <c r="GO119" s="61">
        <v>0</v>
      </c>
      <c r="GP119" s="61">
        <v>59.800000000000004</v>
      </c>
      <c r="GQ119" s="106">
        <v>33.484976689379081</v>
      </c>
      <c r="GR119" s="111">
        <v>0.46153846153846156</v>
      </c>
      <c r="GS119" s="61">
        <v>0</v>
      </c>
      <c r="GT119" s="111">
        <v>0.6428571428571429</v>
      </c>
      <c r="GU119" s="62">
        <v>1</v>
      </c>
      <c r="GV119" s="106">
        <v>8.6</v>
      </c>
      <c r="GW119" s="61">
        <v>1</v>
      </c>
      <c r="GX119" s="106">
        <v>16</v>
      </c>
      <c r="GY119" s="61">
        <v>1</v>
      </c>
      <c r="GZ119" s="745">
        <v>39</v>
      </c>
      <c r="HA119" s="61">
        <v>19</v>
      </c>
      <c r="HB119" s="61">
        <v>0.54</v>
      </c>
      <c r="HC119" s="125">
        <v>1</v>
      </c>
      <c r="HD119" s="273">
        <v>91.642246999999998</v>
      </c>
      <c r="HE119" s="236">
        <v>96</v>
      </c>
      <c r="HF119" s="270">
        <v>53.755146524755709</v>
      </c>
      <c r="HG119" s="273">
        <v>112.346244</v>
      </c>
      <c r="HH119" s="270">
        <v>62.908216747145381</v>
      </c>
      <c r="HI119" s="273">
        <v>30.396463000000001</v>
      </c>
      <c r="HJ119" s="270">
        <v>17.020482524992872</v>
      </c>
      <c r="HK119" s="273">
        <v>81.949780000000004</v>
      </c>
      <c r="HL119" s="270">
        <v>45.887733662203075</v>
      </c>
      <c r="HM119" s="236">
        <v>72.943943000000004</v>
      </c>
      <c r="HN119" s="302">
        <v>5.4906350000000002</v>
      </c>
      <c r="HO119" s="302">
        <v>2.8779690000000002</v>
      </c>
      <c r="HP119" s="273">
        <v>113.212996</v>
      </c>
      <c r="HQ119" s="270">
        <v>63.393554046735233</v>
      </c>
      <c r="HR119" s="273">
        <v>43.963458000000003</v>
      </c>
      <c r="HS119" s="270">
        <v>24.617313817968164</v>
      </c>
      <c r="HT119" s="273">
        <v>69.249538000000001</v>
      </c>
      <c r="HU119" s="270">
        <v>38.776240228767065</v>
      </c>
      <c r="HV119" s="273">
        <v>61.167481000000002</v>
      </c>
      <c r="HW119" s="144">
        <v>0</v>
      </c>
      <c r="HX119" s="237">
        <v>0.85450119720958362</v>
      </c>
      <c r="HY119" s="238">
        <v>35</v>
      </c>
      <c r="HZ119" s="237">
        <v>7</v>
      </c>
      <c r="IA119" s="237">
        <v>27.4</v>
      </c>
      <c r="IB119" s="237">
        <v>6.6</v>
      </c>
      <c r="IC119" s="237">
        <v>17.899999999999999</v>
      </c>
      <c r="ID119" s="237">
        <v>4.7</v>
      </c>
      <c r="IE119" s="237">
        <v>114.71466666666666</v>
      </c>
      <c r="IF119" s="237">
        <v>64.234413700053921</v>
      </c>
      <c r="IH119" s="161">
        <v>0.36</v>
      </c>
      <c r="II119" s="122">
        <v>1045</v>
      </c>
      <c r="IJ119" s="161">
        <v>893</v>
      </c>
      <c r="IK119" s="161">
        <v>1002</v>
      </c>
      <c r="IL119" s="161">
        <v>1040</v>
      </c>
      <c r="IM119" s="161">
        <v>1093</v>
      </c>
      <c r="IN119" s="161">
        <v>1071</v>
      </c>
      <c r="IP119" s="106">
        <v>1024</v>
      </c>
      <c r="IQ119" s="161">
        <v>1661</v>
      </c>
      <c r="IR119" s="161">
        <v>327</v>
      </c>
      <c r="IS119" s="161">
        <v>299</v>
      </c>
      <c r="IT119" s="161">
        <v>316</v>
      </c>
      <c r="IU119" s="161">
        <v>349</v>
      </c>
      <c r="IV119" s="161">
        <v>309</v>
      </c>
      <c r="IW119" s="161">
        <v>334</v>
      </c>
      <c r="IY119" s="106">
        <v>322.33333333333331</v>
      </c>
      <c r="IZ119" s="161">
        <v>204</v>
      </c>
      <c r="JA119" s="240">
        <v>31.640686050794976</v>
      </c>
      <c r="JB119" s="241">
        <v>0</v>
      </c>
      <c r="JC119" s="90">
        <v>1</v>
      </c>
      <c r="JD119" s="70">
        <v>0</v>
      </c>
      <c r="JE119" s="70">
        <v>0</v>
      </c>
      <c r="JF119" s="70"/>
      <c r="JG119" s="90">
        <v>0</v>
      </c>
      <c r="JH119" s="90">
        <v>0</v>
      </c>
      <c r="JI119" s="90">
        <v>0</v>
      </c>
      <c r="JJ119" s="90"/>
      <c r="JL119" s="360"/>
      <c r="JM119" s="198">
        <v>119</v>
      </c>
      <c r="JN119" s="244">
        <v>42472</v>
      </c>
      <c r="JO119" s="69">
        <v>43509</v>
      </c>
      <c r="JP119" s="201">
        <v>0</v>
      </c>
      <c r="JQ119" s="69">
        <v>43509</v>
      </c>
      <c r="JR119" s="31">
        <v>34</v>
      </c>
      <c r="JS119" s="243">
        <v>0</v>
      </c>
      <c r="JT119" s="69">
        <v>43509</v>
      </c>
      <c r="JU119" s="245">
        <v>34</v>
      </c>
      <c r="JV119" s="243">
        <v>0</v>
      </c>
      <c r="JW119" s="246">
        <v>43509</v>
      </c>
      <c r="JX119" s="245">
        <v>34</v>
      </c>
      <c r="JY119" s="245">
        <v>34</v>
      </c>
      <c r="JZ119" s="245">
        <v>1037</v>
      </c>
      <c r="KA119" s="247"/>
      <c r="KB119" s="245"/>
      <c r="KC119" s="248"/>
      <c r="KD119" s="212">
        <v>0</v>
      </c>
      <c r="KE119" s="263">
        <v>1</v>
      </c>
      <c r="KF119" s="263" t="s">
        <v>390</v>
      </c>
      <c r="KG119" s="250">
        <v>81.62</v>
      </c>
      <c r="KH119" s="250">
        <v>37.99</v>
      </c>
      <c r="KI119" s="250">
        <v>53.24</v>
      </c>
      <c r="KJ119" s="251">
        <v>-16.670000000000002</v>
      </c>
      <c r="KK119" s="250">
        <v>-13.45</v>
      </c>
      <c r="KL119" s="250">
        <v>40.67</v>
      </c>
      <c r="KM119" s="250">
        <v>27.2</v>
      </c>
      <c r="KN119" s="250">
        <v>6.2</v>
      </c>
      <c r="KO119" s="250"/>
      <c r="KP119" s="250">
        <v>0</v>
      </c>
      <c r="KQ119" s="92">
        <v>1</v>
      </c>
      <c r="KR119" s="93">
        <v>0.46153846153846156</v>
      </c>
      <c r="KS119" s="92">
        <v>72</v>
      </c>
      <c r="KT119" s="361">
        <v>51.94</v>
      </c>
      <c r="KU119" s="92">
        <v>-28.7</v>
      </c>
      <c r="KV119" s="361">
        <v>-31</v>
      </c>
      <c r="KW119" s="361">
        <v>-28.8</v>
      </c>
      <c r="KX119" s="361">
        <v>322</v>
      </c>
      <c r="KY119" s="361">
        <v>-24.8</v>
      </c>
      <c r="KZ119" s="361">
        <v>-22.1</v>
      </c>
      <c r="LA119" s="361">
        <v>322</v>
      </c>
      <c r="LB119" s="361">
        <v>-27.9</v>
      </c>
      <c r="LC119" s="361">
        <v>-25.5</v>
      </c>
      <c r="LD119" s="361">
        <v>322</v>
      </c>
      <c r="LE119" s="118">
        <v>42472</v>
      </c>
      <c r="LF119" s="454">
        <v>0</v>
      </c>
      <c r="LG119" s="454">
        <v>1</v>
      </c>
      <c r="LH119" s="454">
        <v>72</v>
      </c>
      <c r="LI119" s="454">
        <v>50.88</v>
      </c>
      <c r="LJ119" s="454">
        <v>-27.5</v>
      </c>
      <c r="LK119" s="454">
        <v>-32</v>
      </c>
      <c r="LL119" s="454">
        <v>-31.7</v>
      </c>
      <c r="LM119" s="454">
        <v>338</v>
      </c>
      <c r="LN119" s="454">
        <v>-22.9</v>
      </c>
      <c r="LO119" s="454">
        <v>-21.5</v>
      </c>
      <c r="LP119" s="454">
        <v>338</v>
      </c>
      <c r="LQ119" s="454">
        <v>-27.4</v>
      </c>
      <c r="LR119" s="454">
        <v>-26.6</v>
      </c>
      <c r="LS119" s="454">
        <v>338</v>
      </c>
      <c r="LT119" s="500"/>
      <c r="LU119" s="500"/>
      <c r="LV119" s="500">
        <v>-16.3</v>
      </c>
      <c r="LW119" s="500">
        <v>1</v>
      </c>
      <c r="LX119" s="500">
        <v>-17.2</v>
      </c>
      <c r="LY119" s="500">
        <v>2</v>
      </c>
      <c r="LZ119" s="690">
        <v>61.167481000000002</v>
      </c>
      <c r="MA119" s="454"/>
      <c r="MC119" s="253">
        <v>67</v>
      </c>
      <c r="MD119" s="274"/>
      <c r="ME119" s="581">
        <v>119</v>
      </c>
      <c r="MF119" s="135">
        <v>42479</v>
      </c>
      <c r="MI119" s="584">
        <v>43.914200000000001</v>
      </c>
      <c r="MQ119" s="135"/>
      <c r="MR119" s="585"/>
      <c r="MS119" s="585"/>
      <c r="MT119" s="133">
        <v>0</v>
      </c>
      <c r="MU119" s="585"/>
      <c r="MV119" s="585"/>
      <c r="MW119" s="585"/>
      <c r="MX119" s="585"/>
      <c r="MY119" s="585"/>
      <c r="MZ119" s="238">
        <v>1271</v>
      </c>
      <c r="NA119" s="133">
        <v>67</v>
      </c>
      <c r="NB119" s="238">
        <v>9</v>
      </c>
      <c r="ND119" s="876" t="s">
        <v>64</v>
      </c>
      <c r="NE119" s="877" t="s">
        <v>64</v>
      </c>
      <c r="NF119" s="877" t="s">
        <v>64</v>
      </c>
      <c r="NG119" s="877" t="s">
        <v>64</v>
      </c>
      <c r="NH119" s="877" t="s">
        <v>64</v>
      </c>
      <c r="NI119" s="877" t="s">
        <v>64</v>
      </c>
      <c r="NJ119" s="877" t="s">
        <v>64</v>
      </c>
      <c r="NK119" s="877" t="s">
        <v>64</v>
      </c>
      <c r="NL119" s="877" t="s">
        <v>64</v>
      </c>
      <c r="NM119" s="877" t="s">
        <v>64</v>
      </c>
      <c r="NN119" s="877" t="s">
        <v>64</v>
      </c>
      <c r="NO119" s="877" t="s">
        <v>64</v>
      </c>
      <c r="NP119" s="877" t="s">
        <v>64</v>
      </c>
      <c r="NQ119" s="877" t="s">
        <v>64</v>
      </c>
      <c r="NR119" s="877" t="s">
        <v>64</v>
      </c>
      <c r="NS119" s="877" t="s">
        <v>64</v>
      </c>
      <c r="NT119" s="877" t="s">
        <v>64</v>
      </c>
      <c r="NU119" s="877" t="s">
        <v>64</v>
      </c>
      <c r="NV119" s="877" t="s">
        <v>64</v>
      </c>
      <c r="NW119" s="877" t="s">
        <v>64</v>
      </c>
      <c r="NX119" s="877" t="s">
        <v>64</v>
      </c>
      <c r="NY119" s="877" t="s">
        <v>64</v>
      </c>
      <c r="NZ119" s="877" t="s">
        <v>64</v>
      </c>
      <c r="OA119" s="877" t="s">
        <v>64</v>
      </c>
      <c r="OB119" s="877" t="s">
        <v>64</v>
      </c>
      <c r="OC119" s="877" t="s">
        <v>64</v>
      </c>
      <c r="OD119" s="877" t="s">
        <v>64</v>
      </c>
      <c r="OE119" s="877" t="s">
        <v>64</v>
      </c>
      <c r="OF119" s="877" t="s">
        <v>64</v>
      </c>
      <c r="OG119" s="877" t="s">
        <v>64</v>
      </c>
      <c r="OH119" s="877" t="s">
        <v>64</v>
      </c>
      <c r="OI119" s="877" t="s">
        <v>64</v>
      </c>
      <c r="OJ119" s="877" t="s">
        <v>64</v>
      </c>
      <c r="OK119" s="877" t="s">
        <v>64</v>
      </c>
      <c r="OL119" s="877" t="s">
        <v>64</v>
      </c>
    </row>
    <row r="120" spans="1:402" s="221" customFormat="1" x14ac:dyDescent="0.25">
      <c r="A120" s="221">
        <v>119</v>
      </c>
      <c r="B120" s="221">
        <v>0</v>
      </c>
      <c r="C120" s="221">
        <v>1</v>
      </c>
      <c r="D120" s="206">
        <v>2</v>
      </c>
      <c r="E120" s="267">
        <v>120</v>
      </c>
      <c r="F120" s="880">
        <v>120</v>
      </c>
      <c r="G120" s="883"/>
      <c r="H120" s="232" t="s">
        <v>1078</v>
      </c>
      <c r="I120" s="232" t="s">
        <v>1079</v>
      </c>
      <c r="J120" s="246">
        <v>17264</v>
      </c>
      <c r="K120" s="122">
        <v>69</v>
      </c>
      <c r="L120" s="342">
        <v>60</v>
      </c>
      <c r="M120" s="342">
        <v>153</v>
      </c>
      <c r="N120" s="342">
        <v>25.631167499679609</v>
      </c>
      <c r="O120" s="210">
        <v>1.5702973305910384</v>
      </c>
      <c r="P120" s="208">
        <v>1</v>
      </c>
      <c r="Q120" s="342">
        <v>110</v>
      </c>
      <c r="R120" s="208">
        <v>70</v>
      </c>
      <c r="S120" s="208">
        <v>0</v>
      </c>
      <c r="T120" s="342">
        <v>2</v>
      </c>
      <c r="U120" s="325">
        <v>0</v>
      </c>
      <c r="V120" s="325"/>
      <c r="W120" s="325">
        <v>1</v>
      </c>
      <c r="X120" s="116">
        <v>0</v>
      </c>
      <c r="Y120" s="325">
        <v>1</v>
      </c>
      <c r="Z120" s="325">
        <v>0</v>
      </c>
      <c r="AA120" s="327">
        <v>0</v>
      </c>
      <c r="AB120" s="328">
        <v>0</v>
      </c>
      <c r="AC120" s="223"/>
      <c r="AD120" s="208"/>
      <c r="AE120" s="223"/>
      <c r="AF120" s="613">
        <v>79</v>
      </c>
      <c r="AG120" s="613">
        <v>0.64</v>
      </c>
      <c r="AH120" s="613">
        <v>92</v>
      </c>
      <c r="AI120" s="603">
        <v>1</v>
      </c>
      <c r="AJ120" s="613">
        <v>11.6</v>
      </c>
      <c r="AK120" s="613">
        <v>34</v>
      </c>
      <c r="AL120" s="613"/>
      <c r="AM120" s="609">
        <v>90</v>
      </c>
      <c r="AN120" s="214">
        <v>4.499809670330265</v>
      </c>
      <c r="AO120" s="63">
        <v>218</v>
      </c>
      <c r="AP120" s="63">
        <v>67</v>
      </c>
      <c r="AQ120" s="310">
        <v>129</v>
      </c>
      <c r="AR120" s="212">
        <v>111</v>
      </c>
      <c r="AS120" s="215">
        <v>1.22</v>
      </c>
      <c r="AT120" s="212">
        <v>17</v>
      </c>
      <c r="AU120" s="562">
        <v>42472</v>
      </c>
      <c r="AV120" s="563">
        <v>42450</v>
      </c>
      <c r="AW120" s="364">
        <v>0.64</v>
      </c>
      <c r="AX120" s="364">
        <v>21</v>
      </c>
      <c r="AY120" s="364"/>
      <c r="AZ120" s="613">
        <v>134</v>
      </c>
      <c r="BA120" s="558">
        <v>42473</v>
      </c>
      <c r="BB120" s="65">
        <v>17.98</v>
      </c>
      <c r="BC120" s="217">
        <v>263</v>
      </c>
      <c r="BD120" s="66">
        <v>17.98</v>
      </c>
      <c r="BE120" s="218">
        <v>116.5816231863413</v>
      </c>
      <c r="BF120" s="66">
        <v>40.57</v>
      </c>
      <c r="BG120" s="68">
        <v>1.25478968739721</v>
      </c>
      <c r="BH120" s="219">
        <v>1.25478968739721</v>
      </c>
      <c r="BI120" s="219">
        <v>2.0666300977835941</v>
      </c>
      <c r="BJ120" s="219">
        <v>1.6082050077043262</v>
      </c>
      <c r="BK120" s="66">
        <v>1.71</v>
      </c>
      <c r="BL120" s="66">
        <v>0.45</v>
      </c>
      <c r="BM120" s="66">
        <v>63</v>
      </c>
      <c r="BN120" s="66">
        <v>0.84</v>
      </c>
      <c r="BO120" s="571">
        <v>56.6</v>
      </c>
      <c r="BP120" s="66">
        <v>34</v>
      </c>
      <c r="BQ120" s="66">
        <v>16</v>
      </c>
      <c r="BR120" s="66">
        <v>5</v>
      </c>
      <c r="BS120" s="66">
        <v>10</v>
      </c>
      <c r="BT120" s="345" t="s">
        <v>1080</v>
      </c>
      <c r="BU120" s="345" t="s">
        <v>458</v>
      </c>
      <c r="BV120" s="342">
        <v>0</v>
      </c>
      <c r="BW120" s="342">
        <v>0</v>
      </c>
      <c r="BX120" s="342">
        <v>28</v>
      </c>
      <c r="BY120" s="342">
        <v>0</v>
      </c>
      <c r="BZ120" s="342"/>
      <c r="CA120" s="345" t="s">
        <v>381</v>
      </c>
      <c r="CB120" s="345"/>
      <c r="CC120" s="342">
        <v>0</v>
      </c>
      <c r="CD120" s="342">
        <v>0</v>
      </c>
      <c r="CE120" s="342">
        <v>0</v>
      </c>
      <c r="CF120" s="206">
        <v>0</v>
      </c>
      <c r="CG120" s="206">
        <v>1</v>
      </c>
      <c r="CH120" s="342">
        <v>0</v>
      </c>
      <c r="CI120" s="342">
        <v>0</v>
      </c>
      <c r="CJ120" s="327">
        <v>0</v>
      </c>
      <c r="CK120" s="659">
        <v>1</v>
      </c>
      <c r="CL120" s="659">
        <v>0</v>
      </c>
      <c r="CM120" s="660">
        <v>1</v>
      </c>
      <c r="CN120" s="660">
        <v>0</v>
      </c>
      <c r="CO120" s="660">
        <v>0</v>
      </c>
      <c r="CP120" s="325">
        <v>1</v>
      </c>
      <c r="CQ120" s="325">
        <v>0</v>
      </c>
      <c r="CR120" s="325">
        <v>0</v>
      </c>
      <c r="CS120" s="327">
        <v>0</v>
      </c>
      <c r="CT120" s="327">
        <v>1</v>
      </c>
      <c r="CU120" s="114">
        <v>0</v>
      </c>
      <c r="CV120" s="665"/>
      <c r="CW120" s="665"/>
      <c r="CX120" s="665"/>
      <c r="CY120" s="665"/>
      <c r="CZ120" s="254"/>
      <c r="DA120" s="254"/>
      <c r="DB120" s="254"/>
      <c r="DC120" s="254"/>
      <c r="DD120" s="254"/>
      <c r="DE120" s="31">
        <v>1</v>
      </c>
      <c r="DF120" s="70">
        <v>1</v>
      </c>
      <c r="DG120" s="69">
        <v>41828</v>
      </c>
      <c r="DH120" s="31">
        <v>1</v>
      </c>
      <c r="DI120" s="31" t="s">
        <v>1081</v>
      </c>
      <c r="DJ120" s="70">
        <v>1</v>
      </c>
      <c r="DK120" s="70">
        <v>0</v>
      </c>
      <c r="DL120" s="70"/>
      <c r="DM120" s="31"/>
      <c r="DN120" s="245">
        <v>1</v>
      </c>
      <c r="DO120" s="208">
        <v>0</v>
      </c>
      <c r="DP120" s="208">
        <v>0</v>
      </c>
      <c r="DQ120" s="208">
        <v>0</v>
      </c>
      <c r="DR120" s="208">
        <v>1</v>
      </c>
      <c r="DS120" s="212">
        <v>1</v>
      </c>
      <c r="DT120" s="208">
        <v>1</v>
      </c>
      <c r="DU120" s="208">
        <v>0</v>
      </c>
      <c r="DV120" s="208">
        <v>0</v>
      </c>
      <c r="DW120" s="208">
        <v>0</v>
      </c>
      <c r="DX120" s="208">
        <v>0</v>
      </c>
      <c r="DY120" s="208">
        <v>0</v>
      </c>
      <c r="EB120" s="223">
        <v>0</v>
      </c>
      <c r="EC120" s="223"/>
      <c r="ED120" s="223"/>
      <c r="EE120" s="223"/>
      <c r="EG120" s="245">
        <v>2013</v>
      </c>
      <c r="EH120" s="31">
        <v>1.99</v>
      </c>
      <c r="EI120" s="31">
        <v>110</v>
      </c>
      <c r="EJ120" s="31">
        <v>80</v>
      </c>
      <c r="EK120" s="31">
        <v>109</v>
      </c>
      <c r="EL120" s="206">
        <v>118</v>
      </c>
      <c r="EM120" s="206">
        <v>84</v>
      </c>
      <c r="EN120" s="206" t="s">
        <v>544</v>
      </c>
      <c r="EO120" s="267">
        <v>120</v>
      </c>
      <c r="EP120" s="69">
        <v>42472</v>
      </c>
      <c r="EQ120" s="208" t="s">
        <v>383</v>
      </c>
      <c r="ER120" s="208"/>
      <c r="ES120" s="208"/>
      <c r="ET120" s="208">
        <v>65</v>
      </c>
      <c r="EU120" s="208">
        <v>0</v>
      </c>
      <c r="EV120" s="208"/>
      <c r="EW120" s="208">
        <v>7</v>
      </c>
      <c r="EX120" s="208">
        <v>7</v>
      </c>
      <c r="EY120" s="208">
        <v>50</v>
      </c>
      <c r="EZ120" s="208">
        <v>24</v>
      </c>
      <c r="FA120" s="208">
        <v>13</v>
      </c>
      <c r="FB120" s="208">
        <v>15</v>
      </c>
      <c r="FC120" s="208">
        <v>39</v>
      </c>
      <c r="FD120" s="206">
        <v>20</v>
      </c>
      <c r="FE120" s="206">
        <v>25</v>
      </c>
      <c r="FF120" s="224">
        <v>160</v>
      </c>
      <c r="FG120" s="223">
        <v>360</v>
      </c>
      <c r="FH120" s="91">
        <v>160</v>
      </c>
      <c r="FI120" s="91">
        <v>360</v>
      </c>
      <c r="FJ120" s="227">
        <v>55.3</v>
      </c>
      <c r="FK120" s="227">
        <v>35.216260591352999</v>
      </c>
      <c r="FL120" s="228">
        <v>92.5</v>
      </c>
      <c r="FM120" s="228">
        <v>29.200000000000003</v>
      </c>
      <c r="FN120" s="228">
        <v>58.906041676313791</v>
      </c>
      <c r="FO120" s="228">
        <v>18.59520450754987</v>
      </c>
      <c r="FP120" s="228">
        <v>68.432432432432435</v>
      </c>
      <c r="FQ120" s="228"/>
      <c r="FR120" s="193">
        <v>0</v>
      </c>
      <c r="FS120" s="230">
        <v>96.3</v>
      </c>
      <c r="FT120" s="341">
        <v>77.8</v>
      </c>
      <c r="FU120" s="230">
        <v>160</v>
      </c>
      <c r="FV120" s="229">
        <v>7.1</v>
      </c>
      <c r="FW120" s="229">
        <v>7.9</v>
      </c>
      <c r="FX120" s="229">
        <v>13.563380281690142</v>
      </c>
      <c r="FY120" s="229">
        <v>1.237789203084833</v>
      </c>
      <c r="FZ120" s="342">
        <v>90.3</v>
      </c>
      <c r="GA120" s="129">
        <v>21.8</v>
      </c>
      <c r="GB120" s="210">
        <v>5</v>
      </c>
      <c r="GC120" s="210">
        <v>2.6</v>
      </c>
      <c r="GD120" s="210">
        <v>111.3</v>
      </c>
      <c r="GE120" s="210">
        <v>75.599999999999994</v>
      </c>
      <c r="GF120" s="210">
        <v>28.8</v>
      </c>
      <c r="GG120" s="133">
        <v>0</v>
      </c>
      <c r="GH120" s="133">
        <v>1</v>
      </c>
      <c r="GI120" s="221">
        <v>1</v>
      </c>
      <c r="GJ120" s="221">
        <v>1</v>
      </c>
      <c r="GK120" s="231">
        <v>28</v>
      </c>
      <c r="GL120" s="133">
        <v>0</v>
      </c>
      <c r="GM120" s="221">
        <v>0</v>
      </c>
      <c r="GN120" s="221">
        <v>0</v>
      </c>
      <c r="GO120" s="221">
        <v>0</v>
      </c>
      <c r="GP120" s="61">
        <v>45.6</v>
      </c>
      <c r="GQ120" s="106">
        <v>29.039086491242259</v>
      </c>
      <c r="GR120" s="111">
        <v>0.43537414965986387</v>
      </c>
      <c r="GS120" s="61">
        <v>0</v>
      </c>
      <c r="GT120" s="111">
        <v>0.36666666666666664</v>
      </c>
      <c r="GU120" s="62">
        <v>0</v>
      </c>
      <c r="GV120" s="106">
        <v>17.100000000000001</v>
      </c>
      <c r="GW120" s="61">
        <v>0</v>
      </c>
      <c r="GX120" s="106">
        <v>27</v>
      </c>
      <c r="GY120" s="61">
        <v>0</v>
      </c>
      <c r="GZ120" s="745">
        <v>33</v>
      </c>
      <c r="HA120" s="221">
        <v>10</v>
      </c>
      <c r="HB120" s="221">
        <v>0.36</v>
      </c>
      <c r="HC120" s="208">
        <v>1</v>
      </c>
      <c r="HD120" s="236">
        <v>69.563608000000002</v>
      </c>
      <c r="HE120" s="236">
        <v>73.041788999999994</v>
      </c>
      <c r="HF120" s="144">
        <v>45.143298000000001</v>
      </c>
      <c r="HG120" s="236">
        <v>122.070712</v>
      </c>
      <c r="HH120" s="125">
        <v>75.445504999999997</v>
      </c>
      <c r="HI120" s="236">
        <v>37.092483999999999</v>
      </c>
      <c r="HJ120" s="144">
        <v>22.924918999999999</v>
      </c>
      <c r="HK120" s="236">
        <v>84.978228999999999</v>
      </c>
      <c r="HL120" s="144">
        <v>52.520586000000002</v>
      </c>
      <c r="HM120" s="236">
        <v>69.613937000000007</v>
      </c>
      <c r="HN120" s="144">
        <v>5.2686500000000001</v>
      </c>
      <c r="HO120" s="144">
        <v>3.2562760000000002</v>
      </c>
      <c r="HP120" s="236">
        <v>126.66186999999999</v>
      </c>
      <c r="HQ120" s="144">
        <v>78.283057999999997</v>
      </c>
      <c r="HR120" s="236">
        <v>44.693137</v>
      </c>
      <c r="HS120" s="144">
        <v>27.622484</v>
      </c>
      <c r="HT120" s="236">
        <v>81.968733</v>
      </c>
      <c r="HU120" s="144">
        <v>50.660575000000001</v>
      </c>
      <c r="HV120" s="236">
        <v>64.714608999999996</v>
      </c>
      <c r="HW120" s="144">
        <v>0</v>
      </c>
      <c r="HX120" s="237">
        <v>0.59835637724469071</v>
      </c>
      <c r="HY120" s="238">
        <v>23</v>
      </c>
      <c r="HZ120" s="237">
        <v>5.6</v>
      </c>
      <c r="IA120" s="237">
        <v>23.7</v>
      </c>
      <c r="IB120" s="237">
        <v>5.8</v>
      </c>
      <c r="IC120" s="237">
        <v>17.600000000000001</v>
      </c>
      <c r="ID120" s="237">
        <v>4.3</v>
      </c>
      <c r="IE120" s="237">
        <v>81.505428571428581</v>
      </c>
      <c r="IF120" s="237">
        <v>51.904455916479876</v>
      </c>
      <c r="IG120" s="342"/>
      <c r="IH120" s="209">
        <v>0.34</v>
      </c>
      <c r="II120" s="206">
        <v>1098</v>
      </c>
      <c r="IJ120" s="208">
        <v>1015</v>
      </c>
      <c r="IK120" s="208">
        <v>996</v>
      </c>
      <c r="IL120" s="208">
        <v>903</v>
      </c>
      <c r="IM120" s="208">
        <v>1082</v>
      </c>
      <c r="IN120" s="208">
        <v>1140</v>
      </c>
      <c r="IO120" s="208"/>
      <c r="IP120" s="106">
        <v>1039</v>
      </c>
      <c r="IQ120" s="208">
        <v>1763</v>
      </c>
      <c r="IR120" s="208">
        <v>361</v>
      </c>
      <c r="IS120" s="208">
        <v>351</v>
      </c>
      <c r="IT120" s="208">
        <v>318</v>
      </c>
      <c r="IU120" s="208">
        <v>345</v>
      </c>
      <c r="IV120" s="208">
        <v>364</v>
      </c>
      <c r="IW120" s="208">
        <v>381</v>
      </c>
      <c r="IX120" s="208"/>
      <c r="IY120" s="106">
        <v>353.33333333333331</v>
      </c>
      <c r="IZ120" s="208">
        <v>225</v>
      </c>
      <c r="JA120" s="240">
        <v>31.79327813407491</v>
      </c>
      <c r="JB120" s="241">
        <v>0</v>
      </c>
      <c r="JC120" s="70">
        <v>1</v>
      </c>
      <c r="JD120" s="274">
        <v>0</v>
      </c>
      <c r="JE120" s="274">
        <v>0</v>
      </c>
      <c r="JF120" s="274"/>
      <c r="JG120" s="70">
        <v>0</v>
      </c>
      <c r="JH120" s="70">
        <v>0</v>
      </c>
      <c r="JI120" s="70">
        <v>0</v>
      </c>
      <c r="JJ120" s="70"/>
      <c r="JK120" s="31"/>
      <c r="JL120" s="283"/>
      <c r="JM120" s="198">
        <v>120</v>
      </c>
      <c r="JN120" s="244">
        <v>42472</v>
      </c>
      <c r="JO120" s="69">
        <v>43493</v>
      </c>
      <c r="JP120" s="201">
        <v>0</v>
      </c>
      <c r="JQ120" s="69">
        <v>43493</v>
      </c>
      <c r="JR120" s="245">
        <v>33</v>
      </c>
      <c r="JS120" s="243">
        <v>0</v>
      </c>
      <c r="JT120" s="69">
        <v>43493</v>
      </c>
      <c r="JU120" s="245">
        <v>33</v>
      </c>
      <c r="JV120" s="243">
        <v>0</v>
      </c>
      <c r="JW120" s="246">
        <v>43493</v>
      </c>
      <c r="JX120" s="245">
        <v>33</v>
      </c>
      <c r="JY120" s="245">
        <v>33</v>
      </c>
      <c r="JZ120" s="245">
        <v>1021</v>
      </c>
      <c r="KA120" s="247"/>
      <c r="KB120" s="245"/>
      <c r="KC120" s="248"/>
      <c r="KD120" s="212">
        <v>1</v>
      </c>
      <c r="KE120" s="263">
        <v>1</v>
      </c>
      <c r="KF120" s="263" t="s">
        <v>390</v>
      </c>
      <c r="KG120" s="250">
        <v>92.5</v>
      </c>
      <c r="KH120" s="250">
        <v>40.5</v>
      </c>
      <c r="KI120" s="250">
        <v>65</v>
      </c>
      <c r="KJ120" s="251">
        <v>-20.65</v>
      </c>
      <c r="KK120" s="250">
        <v>-16.63</v>
      </c>
      <c r="KL120" s="250">
        <v>62.17</v>
      </c>
      <c r="KM120" s="250">
        <v>44.6</v>
      </c>
      <c r="KN120" s="250">
        <v>5.6</v>
      </c>
      <c r="KO120" s="250"/>
      <c r="KP120" s="250">
        <v>0</v>
      </c>
      <c r="KQ120" s="343"/>
      <c r="KR120" s="344">
        <v>0.43537414965986387</v>
      </c>
      <c r="KS120" s="264">
        <v>73</v>
      </c>
      <c r="KT120" s="265">
        <v>50.76</v>
      </c>
      <c r="KU120" s="264">
        <v>-31.42</v>
      </c>
      <c r="KV120" s="265">
        <v>-35.6</v>
      </c>
      <c r="KW120" s="265">
        <v>-34.9</v>
      </c>
      <c r="KX120" s="265">
        <v>389</v>
      </c>
      <c r="KY120" s="265">
        <v>-28.9</v>
      </c>
      <c r="KZ120" s="265">
        <v>-27.8</v>
      </c>
      <c r="LA120" s="265">
        <v>372</v>
      </c>
      <c r="LB120" s="265">
        <v>-32.200000000000003</v>
      </c>
      <c r="LC120" s="265">
        <v>-31.3</v>
      </c>
      <c r="LD120" s="265">
        <v>372</v>
      </c>
      <c r="LE120" s="118">
        <v>42472</v>
      </c>
      <c r="LF120" s="695">
        <v>0</v>
      </c>
      <c r="LG120" s="695"/>
      <c r="LH120" s="455">
        <v>73</v>
      </c>
      <c r="LI120" s="455">
        <v>45.46</v>
      </c>
      <c r="LJ120" s="455">
        <v>-29.65</v>
      </c>
      <c r="LK120" s="455">
        <v>-35.299999999999997</v>
      </c>
      <c r="LL120" s="455">
        <v>-34.799999999999997</v>
      </c>
      <c r="LM120" s="455">
        <v>339</v>
      </c>
      <c r="LN120" s="455">
        <v>-26.7</v>
      </c>
      <c r="LO120" s="455">
        <v>-25.5</v>
      </c>
      <c r="LP120" s="455">
        <v>339</v>
      </c>
      <c r="LQ120" s="455">
        <v>-31</v>
      </c>
      <c r="LR120" s="455">
        <v>-30.2</v>
      </c>
      <c r="LS120" s="455">
        <v>339</v>
      </c>
      <c r="LT120" s="500">
        <v>47.63</v>
      </c>
      <c r="LU120" s="693">
        <v>-27.88</v>
      </c>
      <c r="LV120" s="500">
        <v>-18.100000000000001</v>
      </c>
      <c r="LW120" s="500">
        <v>2</v>
      </c>
      <c r="LX120" s="500">
        <v>-19.100000000000001</v>
      </c>
      <c r="LY120" s="500">
        <v>2</v>
      </c>
      <c r="LZ120" s="690">
        <v>64.714608999999996</v>
      </c>
      <c r="MA120" s="455"/>
      <c r="MC120" s="253">
        <v>34</v>
      </c>
      <c r="MD120" s="274"/>
      <c r="ME120" s="581">
        <v>120</v>
      </c>
      <c r="MF120" s="135">
        <v>42450</v>
      </c>
      <c r="MI120" s="584">
        <v>9.2448999999999995</v>
      </c>
      <c r="MQ120" s="135"/>
      <c r="MR120" s="585"/>
      <c r="MS120" s="585"/>
      <c r="MT120" s="133">
        <v>0</v>
      </c>
      <c r="MU120" s="585"/>
      <c r="MV120" s="585"/>
      <c r="MW120" s="585"/>
      <c r="MX120" s="585"/>
      <c r="MY120" s="585"/>
      <c r="MZ120" s="238">
        <v>90</v>
      </c>
      <c r="NA120" s="133">
        <v>34</v>
      </c>
      <c r="NB120" s="238">
        <v>6</v>
      </c>
      <c r="ND120" s="876">
        <v>120</v>
      </c>
      <c r="NE120" s="877">
        <v>7.8489984304000204</v>
      </c>
      <c r="NF120" s="877">
        <v>7.7354544816842497</v>
      </c>
      <c r="NG120" s="877">
        <v>4.9823091301297699</v>
      </c>
      <c r="NH120" s="877">
        <v>1.08406426478847</v>
      </c>
      <c r="NI120" s="877">
        <v>7.66348694611023</v>
      </c>
      <c r="NJ120" s="877">
        <v>5.5188498287076904</v>
      </c>
      <c r="NK120" s="877">
        <v>9.05020237465361</v>
      </c>
      <c r="NL120" s="877">
        <v>7.2697812382743798</v>
      </c>
      <c r="NM120" s="877">
        <v>6.3275077345872104</v>
      </c>
      <c r="NN120" s="877">
        <v>0.613531652917927</v>
      </c>
      <c r="NO120" s="877">
        <v>5.4931349223055097</v>
      </c>
      <c r="NP120" s="877">
        <v>5.9852727142534503</v>
      </c>
      <c r="NQ120" s="877">
        <v>7.3420746679991398</v>
      </c>
      <c r="NR120" s="877">
        <v>4.1301071786588297</v>
      </c>
      <c r="NS120" s="877">
        <v>5.6008049549894698</v>
      </c>
      <c r="NT120" s="877">
        <v>6.7121830512092302</v>
      </c>
      <c r="NU120" s="877">
        <v>5.9245750033927296</v>
      </c>
      <c r="NV120" s="877">
        <v>7.1628947993747802</v>
      </c>
      <c r="NW120" s="877">
        <v>5.6892991605358896</v>
      </c>
      <c r="NX120" s="877">
        <v>5.4737869116143703</v>
      </c>
      <c r="NY120" s="877">
        <v>7.2762174793712902</v>
      </c>
      <c r="NZ120" s="877">
        <v>3.3146965256562901</v>
      </c>
      <c r="OA120" s="877">
        <v>9.2103791227919398</v>
      </c>
      <c r="OB120" s="877">
        <v>1.75702324650746</v>
      </c>
      <c r="OC120" s="877">
        <v>6.8618313306976102</v>
      </c>
      <c r="OD120" s="877">
        <v>6.6435676219088</v>
      </c>
      <c r="OE120" s="877">
        <v>5.4087118610294302</v>
      </c>
      <c r="OF120" s="877">
        <v>10.1039696485546</v>
      </c>
      <c r="OG120" s="877">
        <v>2.84799690655495</v>
      </c>
      <c r="OH120" s="877">
        <v>8.2994369994275008</v>
      </c>
      <c r="OI120" s="877">
        <v>4.5801454844233804</v>
      </c>
      <c r="OJ120" s="877">
        <v>1.8045326491270599</v>
      </c>
      <c r="OK120" s="877">
        <v>3.5471348050413298</v>
      </c>
      <c r="OL120" s="877">
        <v>7.4533558762844798</v>
      </c>
    </row>
    <row r="121" spans="1:402" s="221" customFormat="1" ht="16.5" thickBot="1" x14ac:dyDescent="0.3">
      <c r="A121" s="221">
        <v>120</v>
      </c>
      <c r="B121" s="221">
        <v>0</v>
      </c>
      <c r="C121" s="221">
        <v>0</v>
      </c>
      <c r="D121" s="206">
        <v>1</v>
      </c>
      <c r="E121" s="267">
        <v>121</v>
      </c>
      <c r="F121" s="880">
        <v>121</v>
      </c>
      <c r="G121" s="883"/>
      <c r="H121" s="232" t="s">
        <v>1082</v>
      </c>
      <c r="I121" s="167" t="s">
        <v>1083</v>
      </c>
      <c r="J121" s="246">
        <v>13476</v>
      </c>
      <c r="K121" s="122">
        <v>79</v>
      </c>
      <c r="L121" s="342">
        <v>82</v>
      </c>
      <c r="M121" s="342">
        <v>168</v>
      </c>
      <c r="N121" s="342">
        <v>29.053287981859416</v>
      </c>
      <c r="O121" s="210">
        <v>1.919050662550587</v>
      </c>
      <c r="P121" s="208">
        <v>0</v>
      </c>
      <c r="Q121" s="342">
        <v>140</v>
      </c>
      <c r="R121" s="208">
        <v>90</v>
      </c>
      <c r="S121" s="208">
        <v>1</v>
      </c>
      <c r="T121" s="342">
        <v>2</v>
      </c>
      <c r="U121" s="325">
        <v>1</v>
      </c>
      <c r="V121" s="325">
        <v>2</v>
      </c>
      <c r="W121" s="325">
        <v>1</v>
      </c>
      <c r="X121" s="116">
        <v>1</v>
      </c>
      <c r="Y121" s="325">
        <v>1</v>
      </c>
      <c r="Z121" s="325">
        <v>0</v>
      </c>
      <c r="AA121" s="327">
        <v>0</v>
      </c>
      <c r="AB121" s="328">
        <v>0</v>
      </c>
      <c r="AC121" s="223"/>
      <c r="AD121" s="208"/>
      <c r="AE121" s="223"/>
      <c r="AF121" s="613">
        <v>99</v>
      </c>
      <c r="AG121" s="613">
        <v>1.21</v>
      </c>
      <c r="AH121" s="613">
        <v>58</v>
      </c>
      <c r="AI121" s="603">
        <v>0</v>
      </c>
      <c r="AJ121" s="613">
        <v>18</v>
      </c>
      <c r="AK121" s="613">
        <v>53</v>
      </c>
      <c r="AL121" s="613"/>
      <c r="AM121" s="609">
        <v>1099</v>
      </c>
      <c r="AN121" s="214">
        <v>7.0021559544036212</v>
      </c>
      <c r="AO121" s="63">
        <v>289</v>
      </c>
      <c r="AP121" s="63">
        <v>192</v>
      </c>
      <c r="AQ121" s="310">
        <v>46</v>
      </c>
      <c r="AR121" s="212">
        <v>257</v>
      </c>
      <c r="AS121" s="215">
        <v>0.02</v>
      </c>
      <c r="AT121" s="212">
        <v>653</v>
      </c>
      <c r="AU121" s="562">
        <v>42475</v>
      </c>
      <c r="AV121" s="563">
        <v>42458</v>
      </c>
      <c r="AW121" s="364">
        <v>1.21</v>
      </c>
      <c r="AX121" s="364">
        <v>46</v>
      </c>
      <c r="AY121" s="364"/>
      <c r="AZ121" s="613">
        <v>145</v>
      </c>
      <c r="BA121" s="558">
        <v>42475</v>
      </c>
      <c r="BB121" s="123">
        <v>37.31</v>
      </c>
      <c r="BC121" s="217">
        <v>250</v>
      </c>
      <c r="BD121" s="66">
        <v>26.04</v>
      </c>
      <c r="BE121" s="218">
        <v>50.391770724692911</v>
      </c>
      <c r="BF121" s="112"/>
      <c r="BG121" s="68">
        <v>1.4156409798961542</v>
      </c>
      <c r="BH121" s="219">
        <v>1.5718252490408291</v>
      </c>
      <c r="BI121" s="219">
        <v>1.7023596193688995</v>
      </c>
      <c r="BJ121" s="219"/>
      <c r="BO121" s="400"/>
      <c r="BT121" s="345" t="s">
        <v>1080</v>
      </c>
      <c r="BU121" s="345"/>
      <c r="BV121" s="342">
        <v>0</v>
      </c>
      <c r="BW121" s="342">
        <v>1</v>
      </c>
      <c r="BX121" s="342">
        <v>35</v>
      </c>
      <c r="BY121" s="342">
        <v>0</v>
      </c>
      <c r="BZ121" s="342"/>
      <c r="CA121" s="345" t="s">
        <v>381</v>
      </c>
      <c r="CB121" s="345"/>
      <c r="CC121" s="342">
        <v>1</v>
      </c>
      <c r="CD121" s="342">
        <v>0</v>
      </c>
      <c r="CE121" s="342">
        <v>0</v>
      </c>
      <c r="CF121" s="206">
        <v>0</v>
      </c>
      <c r="CG121" s="206">
        <v>0</v>
      </c>
      <c r="CH121" s="342">
        <v>0</v>
      </c>
      <c r="CI121" s="342">
        <v>0</v>
      </c>
      <c r="CJ121" s="327">
        <v>0</v>
      </c>
      <c r="CK121" s="659">
        <v>1</v>
      </c>
      <c r="CL121" s="659">
        <v>0</v>
      </c>
      <c r="CM121" s="660">
        <v>1</v>
      </c>
      <c r="CN121" s="660">
        <v>1</v>
      </c>
      <c r="CO121" s="660">
        <v>0</v>
      </c>
      <c r="CP121" s="325">
        <v>0</v>
      </c>
      <c r="CQ121" s="325">
        <v>1</v>
      </c>
      <c r="CR121" s="325">
        <v>0</v>
      </c>
      <c r="CS121" s="327">
        <v>0</v>
      </c>
      <c r="CT121" s="327">
        <v>1</v>
      </c>
      <c r="CU121" s="114">
        <v>0</v>
      </c>
      <c r="CV121" s="665"/>
      <c r="CW121" s="665"/>
      <c r="CX121" s="665"/>
      <c r="CY121" s="665"/>
      <c r="CZ121" s="254">
        <v>68</v>
      </c>
      <c r="DA121" s="254">
        <v>108</v>
      </c>
      <c r="DB121" s="254"/>
      <c r="DC121" s="254"/>
      <c r="DD121" s="254"/>
      <c r="DE121" s="31">
        <v>0</v>
      </c>
      <c r="DF121" s="70">
        <v>0</v>
      </c>
      <c r="DG121" s="31"/>
      <c r="DH121" s="31"/>
      <c r="DI121" s="31"/>
      <c r="DJ121" s="70">
        <v>1</v>
      </c>
      <c r="DK121" s="70">
        <v>0</v>
      </c>
      <c r="DL121" s="70"/>
      <c r="DM121" s="31" t="s">
        <v>1084</v>
      </c>
      <c r="DN121" s="245">
        <v>1</v>
      </c>
      <c r="DO121" s="208">
        <v>0</v>
      </c>
      <c r="DP121" s="208">
        <v>0</v>
      </c>
      <c r="DQ121" s="208">
        <v>0</v>
      </c>
      <c r="DR121" s="208">
        <v>0</v>
      </c>
      <c r="DS121" s="212">
        <v>0</v>
      </c>
      <c r="DT121" s="208">
        <v>0</v>
      </c>
      <c r="DU121" s="208">
        <v>0</v>
      </c>
      <c r="DV121" s="208">
        <v>0</v>
      </c>
      <c r="DW121" s="208">
        <v>0</v>
      </c>
      <c r="DX121" s="208">
        <v>0</v>
      </c>
      <c r="DY121" s="208">
        <v>1</v>
      </c>
      <c r="EB121" s="223">
        <v>1</v>
      </c>
      <c r="EC121" s="223">
        <v>2</v>
      </c>
      <c r="ED121" s="223">
        <v>58</v>
      </c>
      <c r="EE121" s="223"/>
      <c r="EG121" s="245" t="s">
        <v>381</v>
      </c>
      <c r="EH121" s="31" t="s">
        <v>381</v>
      </c>
      <c r="EI121" s="31" t="s">
        <v>381</v>
      </c>
      <c r="EJ121" s="31" t="s">
        <v>381</v>
      </c>
      <c r="EK121" s="31" t="s">
        <v>381</v>
      </c>
      <c r="EL121" s="206" t="s">
        <v>381</v>
      </c>
      <c r="EM121" s="206"/>
      <c r="EN121" s="206" t="s">
        <v>381</v>
      </c>
      <c r="EO121" s="267">
        <v>121</v>
      </c>
      <c r="EP121" s="135">
        <v>42475</v>
      </c>
      <c r="EQ121" s="133" t="s">
        <v>383</v>
      </c>
      <c r="ER121" s="133"/>
      <c r="ES121" s="133"/>
      <c r="ET121" s="208">
        <v>70</v>
      </c>
      <c r="EU121" s="208">
        <v>1</v>
      </c>
      <c r="EV121" s="208"/>
      <c r="EW121" s="208">
        <v>10</v>
      </c>
      <c r="EX121" s="208">
        <v>10</v>
      </c>
      <c r="EY121" s="208">
        <v>50</v>
      </c>
      <c r="EZ121" s="208">
        <v>28</v>
      </c>
      <c r="FA121" s="208">
        <v>18</v>
      </c>
      <c r="FB121" s="208">
        <v>17</v>
      </c>
      <c r="FC121" s="208">
        <v>47</v>
      </c>
      <c r="FD121" s="206">
        <v>23</v>
      </c>
      <c r="FE121" s="206">
        <v>28</v>
      </c>
      <c r="FF121" s="224">
        <v>90</v>
      </c>
      <c r="FG121" s="223">
        <v>330</v>
      </c>
      <c r="FH121" s="91">
        <v>90</v>
      </c>
      <c r="FI121" s="91">
        <v>340</v>
      </c>
      <c r="FJ121" s="227">
        <v>86.15</v>
      </c>
      <c r="FK121" s="227">
        <v>44.891988357148989</v>
      </c>
      <c r="FL121" s="228">
        <v>100.1</v>
      </c>
      <c r="FM121" s="228">
        <v>36.15</v>
      </c>
      <c r="FN121" s="228">
        <v>52.161207597801663</v>
      </c>
      <c r="FO121" s="228">
        <v>18.837439107497804</v>
      </c>
      <c r="FP121" s="228">
        <v>63.886113886113883</v>
      </c>
      <c r="FQ121" s="228"/>
      <c r="FR121" s="193">
        <v>0</v>
      </c>
      <c r="FS121" s="230">
        <v>79.566666666666663</v>
      </c>
      <c r="FT121" s="230"/>
      <c r="FU121" s="230">
        <v>126.66666666666667</v>
      </c>
      <c r="FV121" s="229">
        <v>6.3</v>
      </c>
      <c r="FW121" s="229">
        <v>6.1000000000000005</v>
      </c>
      <c r="FX121" s="229">
        <v>12.62962962962963</v>
      </c>
      <c r="FY121" s="229"/>
      <c r="FZ121" s="133">
        <v>48.4</v>
      </c>
      <c r="GA121" s="129">
        <v>13.866666666666667</v>
      </c>
      <c r="GB121" s="238" t="s">
        <v>1085</v>
      </c>
      <c r="GC121" s="238" t="s">
        <v>1086</v>
      </c>
      <c r="GD121" s="238" t="s">
        <v>1087</v>
      </c>
      <c r="GE121" s="238" t="s">
        <v>1088</v>
      </c>
      <c r="GF121" s="238" t="s">
        <v>1089</v>
      </c>
      <c r="GG121" s="133">
        <v>1</v>
      </c>
      <c r="GH121" s="133">
        <v>1</v>
      </c>
      <c r="GI121" s="221">
        <v>1</v>
      </c>
      <c r="GJ121" s="221">
        <v>1</v>
      </c>
      <c r="GK121" s="231">
        <v>27.666666666666668</v>
      </c>
      <c r="GL121" s="133">
        <v>0</v>
      </c>
      <c r="GM121" s="221">
        <v>0</v>
      </c>
      <c r="GN121" s="221">
        <v>0</v>
      </c>
      <c r="GO121" s="221">
        <v>0</v>
      </c>
      <c r="GP121" s="61">
        <v>100.6</v>
      </c>
      <c r="GQ121" s="106">
        <v>52.421753090298175</v>
      </c>
      <c r="GR121" s="111">
        <v>0.38222222222222219</v>
      </c>
      <c r="GS121" s="61">
        <v>0</v>
      </c>
      <c r="GT121" s="111">
        <v>0.42857142857142855</v>
      </c>
      <c r="GU121" s="62">
        <v>0</v>
      </c>
      <c r="GV121" s="106">
        <v>11.7</v>
      </c>
      <c r="GW121" s="61">
        <v>0</v>
      </c>
      <c r="GX121" s="106">
        <v>17.666666666666668</v>
      </c>
      <c r="GY121" s="61">
        <v>0</v>
      </c>
      <c r="GZ121" s="745">
        <v>32.666666666666671</v>
      </c>
      <c r="HA121" s="221">
        <v>14</v>
      </c>
      <c r="HB121" s="221">
        <v>0.41</v>
      </c>
      <c r="HC121" s="208">
        <v>1</v>
      </c>
      <c r="HD121" s="236">
        <v>96.066558000000001</v>
      </c>
      <c r="HE121" s="236">
        <v>100.86988599999999</v>
      </c>
      <c r="HF121" s="144">
        <v>51.029046000000001</v>
      </c>
      <c r="HG121" s="236">
        <v>97.709941000000001</v>
      </c>
      <c r="HH121" s="125">
        <v>49.430461999999999</v>
      </c>
      <c r="HI121" s="236">
        <v>37.509618000000003</v>
      </c>
      <c r="HJ121" s="144">
        <v>18.975733000000002</v>
      </c>
      <c r="HK121" s="236">
        <v>60.200322999999997</v>
      </c>
      <c r="HL121" s="144">
        <v>30.454729</v>
      </c>
      <c r="HM121" s="236">
        <v>61.611257000000002</v>
      </c>
      <c r="HN121" s="144">
        <v>3.9732210000000001</v>
      </c>
      <c r="HO121" s="144">
        <v>2.0100120000000001</v>
      </c>
      <c r="HP121" s="236">
        <v>122.03424699999999</v>
      </c>
      <c r="HQ121" s="144">
        <v>61.735880999999999</v>
      </c>
      <c r="HR121" s="236">
        <v>77.849939000000006</v>
      </c>
      <c r="HS121" s="144">
        <v>39.383490000000002</v>
      </c>
      <c r="HT121" s="236">
        <v>44.184308000000001</v>
      </c>
      <c r="HU121" s="144">
        <v>22.352391000000001</v>
      </c>
      <c r="HV121" s="236">
        <v>36.206482000000001</v>
      </c>
      <c r="HW121" s="144">
        <v>1</v>
      </c>
      <c r="HX121" s="237">
        <v>1.0323400563715415</v>
      </c>
      <c r="HY121" s="238">
        <v>39</v>
      </c>
      <c r="HZ121" s="237">
        <v>7.2</v>
      </c>
      <c r="IA121" s="237">
        <v>36.9</v>
      </c>
      <c r="IB121" s="237">
        <v>6.8</v>
      </c>
      <c r="IC121" s="237">
        <v>23.9</v>
      </c>
      <c r="ID121" s="237">
        <v>5</v>
      </c>
      <c r="IE121" s="237">
        <v>167.36200000000002</v>
      </c>
      <c r="IF121" s="237">
        <v>87.210829430402441</v>
      </c>
      <c r="IG121" s="342"/>
      <c r="IH121" s="346">
        <v>0.53</v>
      </c>
      <c r="II121" s="206">
        <v>982</v>
      </c>
      <c r="IJ121" s="208">
        <v>866</v>
      </c>
      <c r="IK121" s="208">
        <v>1012</v>
      </c>
      <c r="IL121" s="208">
        <v>1029</v>
      </c>
      <c r="IM121" s="208">
        <v>994</v>
      </c>
      <c r="IN121" s="208">
        <v>1039</v>
      </c>
      <c r="IO121" s="208"/>
      <c r="IP121" s="106">
        <v>987</v>
      </c>
      <c r="IQ121" s="208">
        <v>1583</v>
      </c>
      <c r="IR121" s="208">
        <v>407</v>
      </c>
      <c r="IS121" s="208">
        <v>415</v>
      </c>
      <c r="IT121" s="208">
        <v>414</v>
      </c>
      <c r="IU121" s="208">
        <v>419</v>
      </c>
      <c r="IV121" s="208">
        <v>450</v>
      </c>
      <c r="IW121" s="208">
        <v>423</v>
      </c>
      <c r="IX121" s="208"/>
      <c r="IY121" s="106">
        <v>421.33333333333331</v>
      </c>
      <c r="IZ121" s="208">
        <v>294</v>
      </c>
      <c r="JA121" s="240">
        <v>23.082922931130987</v>
      </c>
      <c r="JB121" s="241">
        <v>0</v>
      </c>
      <c r="JC121" s="70">
        <v>1</v>
      </c>
      <c r="JD121" s="365">
        <v>2</v>
      </c>
      <c r="JE121" s="274">
        <v>0</v>
      </c>
      <c r="JF121" s="274"/>
      <c r="JG121" s="70">
        <v>0</v>
      </c>
      <c r="JH121" s="70">
        <v>2</v>
      </c>
      <c r="JI121" s="70">
        <v>0</v>
      </c>
      <c r="JJ121" s="70"/>
      <c r="JK121" s="31" t="s">
        <v>1084</v>
      </c>
      <c r="JL121" s="283"/>
      <c r="JM121" s="198">
        <v>121</v>
      </c>
      <c r="JN121" s="244">
        <v>42475</v>
      </c>
      <c r="JO121" s="69">
        <v>43285</v>
      </c>
      <c r="JP121" s="201">
        <v>0</v>
      </c>
      <c r="JQ121" s="69">
        <v>43285</v>
      </c>
      <c r="JR121" s="245">
        <v>26</v>
      </c>
      <c r="JS121" s="243">
        <v>0</v>
      </c>
      <c r="JT121" s="69">
        <v>43285</v>
      </c>
      <c r="JU121" s="245">
        <v>26</v>
      </c>
      <c r="JV121" s="243">
        <v>0</v>
      </c>
      <c r="JW121" s="246">
        <v>43285</v>
      </c>
      <c r="JX121" s="245">
        <v>26</v>
      </c>
      <c r="JY121" s="245">
        <v>26</v>
      </c>
      <c r="JZ121" s="245">
        <v>810</v>
      </c>
      <c r="KA121" s="247"/>
      <c r="KB121" s="245"/>
      <c r="KC121" s="248"/>
      <c r="KD121" s="212">
        <v>1</v>
      </c>
      <c r="KE121" s="249">
        <v>1</v>
      </c>
      <c r="KF121" s="249" t="s">
        <v>421</v>
      </c>
      <c r="KG121" s="272">
        <v>97.360000000000014</v>
      </c>
      <c r="KH121" s="272">
        <v>42.523333333333333</v>
      </c>
      <c r="KI121" s="272">
        <v>56.303333333333335</v>
      </c>
      <c r="KJ121" s="272">
        <v>-19.319999999999997</v>
      </c>
      <c r="KK121" s="272">
        <v>-15.763333333333335</v>
      </c>
      <c r="KL121" s="272">
        <v>85.61666666666666</v>
      </c>
      <c r="KM121" s="272">
        <v>25.5</v>
      </c>
      <c r="KN121" s="272">
        <v>5.166666666666667</v>
      </c>
      <c r="KO121" s="250"/>
      <c r="KP121" s="250">
        <v>0</v>
      </c>
      <c r="KQ121" s="343"/>
      <c r="KR121" s="344">
        <v>0.38222222222222219</v>
      </c>
      <c r="KS121" s="264"/>
      <c r="KT121" s="265"/>
      <c r="KU121" s="264"/>
      <c r="KV121" s="265"/>
      <c r="KW121" s="265"/>
      <c r="KX121" s="265"/>
      <c r="KY121" s="265"/>
      <c r="KZ121" s="265"/>
      <c r="LA121" s="265"/>
      <c r="LB121" s="265"/>
      <c r="LC121" s="265"/>
      <c r="LD121" s="265"/>
      <c r="LE121" s="118">
        <v>42475</v>
      </c>
      <c r="LF121" s="695">
        <v>1</v>
      </c>
      <c r="LG121" s="695"/>
      <c r="LH121" s="455"/>
      <c r="LI121" s="455"/>
      <c r="LJ121" s="455"/>
      <c r="LK121" s="455"/>
      <c r="LL121" s="455"/>
      <c r="LM121" s="455"/>
      <c r="LN121" s="455"/>
      <c r="LO121" s="455"/>
      <c r="LP121" s="455"/>
      <c r="LQ121" s="455"/>
      <c r="LR121" s="455"/>
      <c r="LS121" s="455"/>
      <c r="LT121" s="500">
        <v>39.58</v>
      </c>
      <c r="LU121" s="693">
        <v>-22.7</v>
      </c>
      <c r="LV121" s="500"/>
      <c r="LW121" s="500"/>
      <c r="LX121" s="500">
        <v>-14.5</v>
      </c>
      <c r="LY121" s="500">
        <v>1</v>
      </c>
      <c r="LZ121" s="690">
        <v>45</v>
      </c>
      <c r="MA121" s="455">
        <v>45</v>
      </c>
      <c r="MC121" s="253">
        <v>21</v>
      </c>
      <c r="MD121" s="274"/>
      <c r="ME121" s="581">
        <v>121</v>
      </c>
      <c r="MF121" s="135">
        <v>42458</v>
      </c>
      <c r="MI121" s="584">
        <v>51.635899999999999</v>
      </c>
      <c r="MQ121" s="135"/>
      <c r="MR121" s="585"/>
      <c r="MS121" s="585"/>
      <c r="MT121" s="133">
        <v>1</v>
      </c>
      <c r="MU121" s="133">
        <v>0</v>
      </c>
      <c r="MV121" s="133">
        <v>0</v>
      </c>
      <c r="MW121" s="133">
        <v>1</v>
      </c>
      <c r="MX121" s="133">
        <v>0</v>
      </c>
      <c r="MY121" s="238">
        <v>1</v>
      </c>
      <c r="MZ121" s="238">
        <v>1099</v>
      </c>
      <c r="NA121" s="133">
        <v>21</v>
      </c>
      <c r="NB121" s="238">
        <v>6</v>
      </c>
      <c r="ND121" s="876" t="s">
        <v>64</v>
      </c>
      <c r="NE121" s="877" t="s">
        <v>64</v>
      </c>
      <c r="NF121" s="877" t="s">
        <v>64</v>
      </c>
      <c r="NG121" s="877" t="s">
        <v>64</v>
      </c>
      <c r="NH121" s="877" t="s">
        <v>64</v>
      </c>
      <c r="NI121" s="877" t="s">
        <v>64</v>
      </c>
      <c r="NJ121" s="877" t="s">
        <v>64</v>
      </c>
      <c r="NK121" s="877" t="s">
        <v>64</v>
      </c>
      <c r="NL121" s="877" t="s">
        <v>64</v>
      </c>
      <c r="NM121" s="877" t="s">
        <v>64</v>
      </c>
      <c r="NN121" s="877" t="s">
        <v>64</v>
      </c>
      <c r="NO121" s="877" t="s">
        <v>64</v>
      </c>
      <c r="NP121" s="877" t="s">
        <v>64</v>
      </c>
      <c r="NQ121" s="877" t="s">
        <v>64</v>
      </c>
      <c r="NR121" s="877" t="s">
        <v>64</v>
      </c>
      <c r="NS121" s="877" t="s">
        <v>64</v>
      </c>
      <c r="NT121" s="877" t="s">
        <v>64</v>
      </c>
      <c r="NU121" s="877" t="s">
        <v>64</v>
      </c>
      <c r="NV121" s="877" t="s">
        <v>64</v>
      </c>
      <c r="NW121" s="877" t="s">
        <v>64</v>
      </c>
      <c r="NX121" s="877" t="s">
        <v>64</v>
      </c>
      <c r="NY121" s="877" t="s">
        <v>64</v>
      </c>
      <c r="NZ121" s="877" t="s">
        <v>64</v>
      </c>
      <c r="OA121" s="877" t="s">
        <v>64</v>
      </c>
      <c r="OB121" s="877" t="s">
        <v>64</v>
      </c>
      <c r="OC121" s="877" t="s">
        <v>64</v>
      </c>
      <c r="OD121" s="877" t="s">
        <v>64</v>
      </c>
      <c r="OE121" s="877" t="s">
        <v>64</v>
      </c>
      <c r="OF121" s="877" t="s">
        <v>64</v>
      </c>
      <c r="OG121" s="877" t="s">
        <v>64</v>
      </c>
      <c r="OH121" s="877" t="s">
        <v>64</v>
      </c>
      <c r="OI121" s="877" t="s">
        <v>64</v>
      </c>
      <c r="OJ121" s="877" t="s">
        <v>64</v>
      </c>
      <c r="OK121" s="877" t="s">
        <v>64</v>
      </c>
      <c r="OL121" s="877" t="s">
        <v>64</v>
      </c>
    </row>
    <row r="122" spans="1:402" s="221" customFormat="1" x14ac:dyDescent="0.25">
      <c r="A122" s="274">
        <v>121</v>
      </c>
      <c r="B122" s="274">
        <v>0</v>
      </c>
      <c r="C122" s="221">
        <v>1</v>
      </c>
      <c r="D122" s="206">
        <v>2</v>
      </c>
      <c r="E122" s="267">
        <v>122</v>
      </c>
      <c r="F122" s="880">
        <v>122</v>
      </c>
      <c r="G122" s="883"/>
      <c r="H122" s="232" t="s">
        <v>1090</v>
      </c>
      <c r="I122" s="167" t="s">
        <v>1091</v>
      </c>
      <c r="J122" s="246">
        <v>15637</v>
      </c>
      <c r="K122" s="122">
        <v>73</v>
      </c>
      <c r="L122" s="342">
        <v>74</v>
      </c>
      <c r="M122" s="342">
        <v>159</v>
      </c>
      <c r="N122" s="342">
        <v>29.270994027135</v>
      </c>
      <c r="O122" s="210">
        <v>1.7652357718332146</v>
      </c>
      <c r="P122" s="208">
        <v>1</v>
      </c>
      <c r="Q122" s="342">
        <v>150</v>
      </c>
      <c r="R122" s="208">
        <v>90</v>
      </c>
      <c r="S122" s="208">
        <v>1</v>
      </c>
      <c r="T122" s="342">
        <v>2</v>
      </c>
      <c r="U122" s="325">
        <v>0</v>
      </c>
      <c r="V122" s="325"/>
      <c r="W122" s="325">
        <v>1</v>
      </c>
      <c r="X122" s="116">
        <v>1</v>
      </c>
      <c r="Y122" s="325">
        <v>1</v>
      </c>
      <c r="Z122" s="325">
        <v>1</v>
      </c>
      <c r="AA122" s="327">
        <v>0</v>
      </c>
      <c r="AB122" s="328">
        <v>0</v>
      </c>
      <c r="AC122" s="223"/>
      <c r="AD122" s="208"/>
      <c r="AE122" s="223"/>
      <c r="AF122" s="613">
        <v>107</v>
      </c>
      <c r="AG122" s="613">
        <v>0.84</v>
      </c>
      <c r="AH122" s="613">
        <v>66</v>
      </c>
      <c r="AI122" s="603">
        <v>1</v>
      </c>
      <c r="AJ122" s="613">
        <v>11.2</v>
      </c>
      <c r="AK122" s="613">
        <v>34</v>
      </c>
      <c r="AL122" s="613"/>
      <c r="AM122" s="609">
        <v>713</v>
      </c>
      <c r="AN122" s="214">
        <v>6.5694814204142959</v>
      </c>
      <c r="AO122" s="63">
        <v>283</v>
      </c>
      <c r="AP122" s="63">
        <v>212</v>
      </c>
      <c r="AQ122" s="310">
        <v>42</v>
      </c>
      <c r="AR122" s="212">
        <v>145</v>
      </c>
      <c r="AS122" s="215">
        <v>0.23</v>
      </c>
      <c r="AT122" s="212"/>
      <c r="AU122" s="564">
        <v>42471</v>
      </c>
      <c r="AV122" s="563">
        <v>42466</v>
      </c>
      <c r="AW122" s="364">
        <v>0.84</v>
      </c>
      <c r="AX122" s="364">
        <v>44</v>
      </c>
      <c r="AY122" s="364"/>
      <c r="AZ122" s="613">
        <v>143</v>
      </c>
      <c r="BA122" s="558">
        <v>42471</v>
      </c>
      <c r="BB122" s="124">
        <v>19.28</v>
      </c>
      <c r="BC122" s="217">
        <v>814</v>
      </c>
      <c r="BD122" s="66">
        <v>24.59</v>
      </c>
      <c r="BE122" s="218">
        <v>797.5803803593584</v>
      </c>
      <c r="BF122" s="66">
        <v>115.6</v>
      </c>
      <c r="BG122" s="68">
        <v>1.3907585287387172</v>
      </c>
      <c r="BH122" s="219">
        <v>1.2851070295668119</v>
      </c>
      <c r="BI122" s="219">
        <v>2.9017744622463439</v>
      </c>
      <c r="BJ122" s="219">
        <v>2.0629578340845103</v>
      </c>
      <c r="BK122" s="66">
        <v>2.4</v>
      </c>
      <c r="BL122" s="66">
        <v>0.93</v>
      </c>
      <c r="BM122" s="66">
        <v>97</v>
      </c>
      <c r="BN122" s="66">
        <v>1.21</v>
      </c>
      <c r="BO122" s="571">
        <v>718.9</v>
      </c>
      <c r="BP122" s="66">
        <v>46</v>
      </c>
      <c r="BQ122" s="66">
        <v>40</v>
      </c>
      <c r="BR122" s="66">
        <v>10</v>
      </c>
      <c r="BS122" s="66">
        <v>46</v>
      </c>
      <c r="BT122" s="366">
        <v>42466</v>
      </c>
      <c r="BU122" s="345" t="s">
        <v>1092</v>
      </c>
      <c r="BV122" s="342">
        <v>0</v>
      </c>
      <c r="BW122" s="342">
        <v>1</v>
      </c>
      <c r="BX122" s="342">
        <v>36</v>
      </c>
      <c r="BY122" s="342">
        <v>1</v>
      </c>
      <c r="BZ122" s="342"/>
      <c r="CA122" s="345">
        <v>1</v>
      </c>
      <c r="CB122" s="345" t="s">
        <v>1093</v>
      </c>
      <c r="CC122" s="342">
        <v>1</v>
      </c>
      <c r="CD122" s="342">
        <v>0</v>
      </c>
      <c r="CE122" s="342">
        <v>0</v>
      </c>
      <c r="CF122" s="206">
        <v>0</v>
      </c>
      <c r="CG122" s="206">
        <v>0</v>
      </c>
      <c r="CH122" s="342">
        <v>0</v>
      </c>
      <c r="CI122" s="342">
        <v>1</v>
      </c>
      <c r="CJ122" s="327">
        <v>1</v>
      </c>
      <c r="CK122" s="659">
        <v>0</v>
      </c>
      <c r="CL122" s="659">
        <v>0</v>
      </c>
      <c r="CM122" s="660">
        <v>1</v>
      </c>
      <c r="CN122" s="660">
        <v>1</v>
      </c>
      <c r="CO122" s="660">
        <v>0</v>
      </c>
      <c r="CP122" s="325">
        <v>1</v>
      </c>
      <c r="CQ122" s="325">
        <v>1</v>
      </c>
      <c r="CR122" s="325">
        <v>0</v>
      </c>
      <c r="CS122" s="327">
        <v>0</v>
      </c>
      <c r="CT122" s="327">
        <v>0</v>
      </c>
      <c r="CU122" s="116">
        <v>0</v>
      </c>
      <c r="CV122" s="665"/>
      <c r="CW122" s="665"/>
      <c r="CX122" s="665"/>
      <c r="CY122" s="665"/>
      <c r="CZ122" s="254">
        <v>82</v>
      </c>
      <c r="DA122" s="254">
        <v>96</v>
      </c>
      <c r="DB122" s="254"/>
      <c r="DC122" s="254"/>
      <c r="DD122" s="254"/>
      <c r="DE122" s="31">
        <v>1</v>
      </c>
      <c r="DF122" s="70">
        <v>1</v>
      </c>
      <c r="DG122" s="69">
        <v>42467</v>
      </c>
      <c r="DH122" s="31">
        <v>1</v>
      </c>
      <c r="DI122" s="31" t="s">
        <v>1094</v>
      </c>
      <c r="DJ122" s="70">
        <v>1</v>
      </c>
      <c r="DK122" s="70">
        <v>0</v>
      </c>
      <c r="DL122" s="70"/>
      <c r="DM122" s="31"/>
      <c r="DN122" s="245">
        <v>1</v>
      </c>
      <c r="DO122" s="208">
        <v>1</v>
      </c>
      <c r="DP122" s="208">
        <v>1</v>
      </c>
      <c r="DQ122" s="208">
        <v>1</v>
      </c>
      <c r="DR122" s="208">
        <v>0</v>
      </c>
      <c r="DS122" s="212">
        <v>0</v>
      </c>
      <c r="DT122" s="208">
        <v>0</v>
      </c>
      <c r="DU122" s="208">
        <v>1</v>
      </c>
      <c r="DV122" s="208">
        <v>0</v>
      </c>
      <c r="DW122" s="208">
        <v>1</v>
      </c>
      <c r="DX122" s="208">
        <v>0</v>
      </c>
      <c r="DY122" s="208">
        <v>0</v>
      </c>
      <c r="EB122" s="223">
        <v>1</v>
      </c>
      <c r="EC122" s="223">
        <v>1</v>
      </c>
      <c r="ED122" s="223">
        <v>66</v>
      </c>
      <c r="EE122" s="223"/>
      <c r="EG122" s="246">
        <v>42471</v>
      </c>
      <c r="EH122" s="31">
        <v>1.54</v>
      </c>
      <c r="EI122" s="31">
        <v>95</v>
      </c>
      <c r="EJ122" s="31">
        <v>69</v>
      </c>
      <c r="EK122" s="31">
        <v>107</v>
      </c>
      <c r="EL122" s="206" t="s">
        <v>381</v>
      </c>
      <c r="EM122" s="206">
        <v>55</v>
      </c>
      <c r="EN122" s="206" t="s">
        <v>666</v>
      </c>
      <c r="EO122" s="267">
        <v>122</v>
      </c>
      <c r="EP122" s="69">
        <v>42471</v>
      </c>
      <c r="EQ122" s="208" t="s">
        <v>383</v>
      </c>
      <c r="ER122" s="208"/>
      <c r="ES122" s="208"/>
      <c r="ET122" s="208">
        <v>72</v>
      </c>
      <c r="EU122" s="208">
        <v>1</v>
      </c>
      <c r="EV122" s="208"/>
      <c r="EW122" s="208">
        <v>14</v>
      </c>
      <c r="EX122" s="208">
        <v>10</v>
      </c>
      <c r="EY122" s="208">
        <v>48</v>
      </c>
      <c r="EZ122" s="208">
        <v>30</v>
      </c>
      <c r="FA122" s="208">
        <v>20</v>
      </c>
      <c r="FB122" s="208">
        <v>14</v>
      </c>
      <c r="FC122" s="208">
        <v>54</v>
      </c>
      <c r="FD122" s="206">
        <v>14</v>
      </c>
      <c r="FE122" s="206">
        <v>22</v>
      </c>
      <c r="FF122" s="224">
        <v>120</v>
      </c>
      <c r="FG122" s="223">
        <v>360</v>
      </c>
      <c r="FH122" s="91">
        <v>106.66666666666667</v>
      </c>
      <c r="FI122" s="91">
        <v>340</v>
      </c>
      <c r="FJ122" s="227">
        <v>90.199999999999989</v>
      </c>
      <c r="FK122" s="227">
        <v>51.09799010379583</v>
      </c>
      <c r="FL122" s="228">
        <v>86.4</v>
      </c>
      <c r="FM122" s="228">
        <v>25.049999999999997</v>
      </c>
      <c r="FN122" s="228">
        <v>48.945303159290027</v>
      </c>
      <c r="FO122" s="228">
        <v>14.190738936808044</v>
      </c>
      <c r="FP122" s="228">
        <v>71.006944444444457</v>
      </c>
      <c r="FQ122" s="228"/>
      <c r="FR122" s="193">
        <v>0</v>
      </c>
      <c r="FS122" s="230">
        <v>148.33333333333334</v>
      </c>
      <c r="FT122" s="341"/>
      <c r="FU122" s="230">
        <v>143.33333333333334</v>
      </c>
      <c r="FV122" s="229">
        <v>5.0333333333333323</v>
      </c>
      <c r="FW122" s="229">
        <v>6.3666666666666671</v>
      </c>
      <c r="FX122" s="229">
        <v>29.470198675496697</v>
      </c>
      <c r="FY122" s="229"/>
      <c r="FZ122" s="342">
        <v>44.1</v>
      </c>
      <c r="GA122" s="129">
        <v>18</v>
      </c>
      <c r="GB122" s="210" t="s">
        <v>1095</v>
      </c>
      <c r="GC122" s="210" t="s">
        <v>1096</v>
      </c>
      <c r="GD122" s="210" t="s">
        <v>1097</v>
      </c>
      <c r="GE122" s="210" t="s">
        <v>1098</v>
      </c>
      <c r="GF122" s="210" t="s">
        <v>1099</v>
      </c>
      <c r="GG122" s="133">
        <v>1</v>
      </c>
      <c r="GH122" s="133">
        <v>1</v>
      </c>
      <c r="GI122" s="221">
        <v>1</v>
      </c>
      <c r="GJ122" s="221">
        <v>1</v>
      </c>
      <c r="GK122" s="231">
        <v>25</v>
      </c>
      <c r="GL122" s="133">
        <v>0</v>
      </c>
      <c r="GM122" s="221">
        <v>0</v>
      </c>
      <c r="GN122" s="221">
        <v>0</v>
      </c>
      <c r="GO122" s="221">
        <v>0</v>
      </c>
      <c r="GP122" s="61">
        <v>53.650000000000006</v>
      </c>
      <c r="GQ122" s="106">
        <v>30.392540677035996</v>
      </c>
      <c r="GR122" s="111">
        <v>0.3645320197044335</v>
      </c>
      <c r="GS122" s="61">
        <v>0</v>
      </c>
      <c r="GT122" s="111">
        <v>0.66666666666666663</v>
      </c>
      <c r="GU122" s="62">
        <v>1</v>
      </c>
      <c r="GV122" s="106">
        <v>6.65</v>
      </c>
      <c r="GW122" s="61">
        <v>1</v>
      </c>
      <c r="GX122" s="106">
        <v>11.333333333333334</v>
      </c>
      <c r="GY122" s="61">
        <v>1</v>
      </c>
      <c r="GZ122" s="745">
        <v>35</v>
      </c>
      <c r="HA122" s="221">
        <v>20</v>
      </c>
      <c r="HB122" s="221">
        <v>0.48</v>
      </c>
      <c r="HC122" s="125">
        <v>1</v>
      </c>
      <c r="HD122" s="273">
        <v>91.402317999999994</v>
      </c>
      <c r="HE122" s="367">
        <v>96</v>
      </c>
      <c r="HF122" s="270">
        <v>54.383670176988915</v>
      </c>
      <c r="HG122" s="273">
        <v>96.956256999999994</v>
      </c>
      <c r="HH122" s="270">
        <v>54.925386482118462</v>
      </c>
      <c r="HI122" s="273">
        <v>28.842509</v>
      </c>
      <c r="HJ122" s="270">
        <v>16.339182255550359</v>
      </c>
      <c r="HK122" s="273">
        <v>68.113748999999999</v>
      </c>
      <c r="HL122" s="270">
        <v>38.586204793064674</v>
      </c>
      <c r="HM122" s="236">
        <v>70.252039999999994</v>
      </c>
      <c r="HN122" s="302">
        <v>4.4955069999999999</v>
      </c>
      <c r="HO122" s="302">
        <v>2.4540120000000001</v>
      </c>
      <c r="HP122" s="273">
        <v>135.26940500000001</v>
      </c>
      <c r="HQ122" s="270">
        <v>76.629653193307661</v>
      </c>
      <c r="HR122" s="273">
        <v>74.985045999999997</v>
      </c>
      <c r="HS122" s="270">
        <v>42.478770936149395</v>
      </c>
      <c r="HT122" s="273">
        <v>60.284359000000002</v>
      </c>
      <c r="HU122" s="270">
        <v>34.150882257158266</v>
      </c>
      <c r="HV122" s="273">
        <v>44.566144999999999</v>
      </c>
      <c r="HW122" s="144">
        <v>1</v>
      </c>
      <c r="HX122" s="237">
        <v>0.99013723271103593</v>
      </c>
      <c r="HY122" s="238">
        <v>33.299999999999997</v>
      </c>
      <c r="HZ122" s="237">
        <v>7</v>
      </c>
      <c r="IA122" s="237">
        <v>38.200000000000003</v>
      </c>
      <c r="IB122" s="237">
        <v>7.2</v>
      </c>
      <c r="IC122" s="237">
        <v>17.600000000000001</v>
      </c>
      <c r="ID122" s="237">
        <v>5.7</v>
      </c>
      <c r="IE122" s="237">
        <v>152.16260571428572</v>
      </c>
      <c r="IF122" s="237">
        <v>86.199593358717948</v>
      </c>
      <c r="IG122" s="342"/>
      <c r="IH122" s="346">
        <v>0.38</v>
      </c>
      <c r="II122" s="206">
        <v>974</v>
      </c>
      <c r="IJ122" s="208">
        <v>749</v>
      </c>
      <c r="IK122" s="208">
        <v>937</v>
      </c>
      <c r="IL122" s="208">
        <v>971</v>
      </c>
      <c r="IM122" s="208">
        <v>1041</v>
      </c>
      <c r="IN122" s="208">
        <v>1055</v>
      </c>
      <c r="IO122" s="208"/>
      <c r="IP122" s="106">
        <v>954.5</v>
      </c>
      <c r="IQ122" s="208">
        <v>1743</v>
      </c>
      <c r="IR122" s="208">
        <v>263</v>
      </c>
      <c r="IS122" s="208">
        <v>335</v>
      </c>
      <c r="IT122" s="208">
        <v>306</v>
      </c>
      <c r="IU122" s="208">
        <v>328</v>
      </c>
      <c r="IV122" s="208">
        <v>296</v>
      </c>
      <c r="IW122" s="208">
        <v>287</v>
      </c>
      <c r="IX122" s="208"/>
      <c r="IY122" s="106">
        <v>302.5</v>
      </c>
      <c r="IZ122" s="208">
        <v>219</v>
      </c>
      <c r="JA122" s="240">
        <v>35.066668552884359</v>
      </c>
      <c r="JB122" s="241">
        <v>1</v>
      </c>
      <c r="JC122" s="70">
        <v>1</v>
      </c>
      <c r="JD122" s="274">
        <v>0</v>
      </c>
      <c r="JE122" s="274">
        <v>0</v>
      </c>
      <c r="JF122" s="274"/>
      <c r="JG122" s="70">
        <v>0</v>
      </c>
      <c r="JH122" s="70">
        <v>0</v>
      </c>
      <c r="JI122" s="70">
        <v>0</v>
      </c>
      <c r="JJ122" s="70"/>
      <c r="JK122" s="31"/>
      <c r="JL122" s="283"/>
      <c r="JM122" s="198">
        <v>122</v>
      </c>
      <c r="JN122" s="244">
        <v>42471</v>
      </c>
      <c r="JO122" s="69">
        <v>43493</v>
      </c>
      <c r="JP122" s="201">
        <v>0</v>
      </c>
      <c r="JQ122" s="69">
        <v>43493</v>
      </c>
      <c r="JR122" s="245">
        <v>33</v>
      </c>
      <c r="JS122" s="243">
        <v>1</v>
      </c>
      <c r="JT122" s="69">
        <v>42494</v>
      </c>
      <c r="JU122" s="245">
        <v>1</v>
      </c>
      <c r="JV122" s="243">
        <v>1</v>
      </c>
      <c r="JW122" s="246">
        <v>42494</v>
      </c>
      <c r="JX122" s="245">
        <v>1</v>
      </c>
      <c r="JY122" s="245">
        <v>33</v>
      </c>
      <c r="JZ122" s="245">
        <v>1022</v>
      </c>
      <c r="KA122" s="247"/>
      <c r="KB122" s="245"/>
      <c r="KC122" s="248"/>
      <c r="KD122" s="212">
        <v>1</v>
      </c>
      <c r="KE122" s="249">
        <v>1</v>
      </c>
      <c r="KF122" s="249" t="s">
        <v>421</v>
      </c>
      <c r="KG122" s="272">
        <v>80.916666666666671</v>
      </c>
      <c r="KH122" s="272">
        <v>31.353333333333335</v>
      </c>
      <c r="KI122" s="272">
        <v>61.04</v>
      </c>
      <c r="KJ122" s="272">
        <v>-19.533333333333335</v>
      </c>
      <c r="KK122" s="272">
        <v>-16.09</v>
      </c>
      <c r="KL122" s="272">
        <v>82.466666666666683</v>
      </c>
      <c r="KM122" s="272">
        <v>38.56666666666667</v>
      </c>
      <c r="KN122" s="272">
        <v>5.6333333333333329</v>
      </c>
      <c r="KO122" s="250"/>
      <c r="KP122" s="250">
        <v>0</v>
      </c>
      <c r="KQ122" s="343"/>
      <c r="KR122" s="344">
        <v>0.3645320197044335</v>
      </c>
      <c r="KS122" s="264"/>
      <c r="KT122" s="265"/>
      <c r="KU122" s="264"/>
      <c r="KV122" s="265"/>
      <c r="KW122" s="265"/>
      <c r="KX122" s="265"/>
      <c r="KY122" s="265"/>
      <c r="KZ122" s="265"/>
      <c r="LA122" s="265"/>
      <c r="LB122" s="265"/>
      <c r="LC122" s="265"/>
      <c r="LD122" s="265"/>
      <c r="LE122" s="118">
        <v>42471</v>
      </c>
      <c r="LF122" s="695">
        <v>1</v>
      </c>
      <c r="LG122" s="695"/>
      <c r="LH122" s="455"/>
      <c r="LI122" s="455"/>
      <c r="LJ122" s="455"/>
      <c r="LK122" s="455"/>
      <c r="LL122" s="455"/>
      <c r="LM122" s="455"/>
      <c r="LN122" s="455"/>
      <c r="LO122" s="455"/>
      <c r="LP122" s="455"/>
      <c r="LQ122" s="455"/>
      <c r="LR122" s="455"/>
      <c r="LS122" s="455"/>
      <c r="LT122" s="500">
        <v>56.150000000000006</v>
      </c>
      <c r="LU122" s="693">
        <v>-21.733333333333331</v>
      </c>
      <c r="LV122" s="500">
        <v>-17.5</v>
      </c>
      <c r="LW122" s="500">
        <v>1</v>
      </c>
      <c r="LX122" s="500">
        <v>-18.100000000000001</v>
      </c>
      <c r="LY122" s="500">
        <v>1</v>
      </c>
      <c r="LZ122" s="690">
        <v>44.566144999999999</v>
      </c>
      <c r="MA122" s="455"/>
      <c r="MC122" s="253">
        <v>48</v>
      </c>
      <c r="MD122" s="274"/>
      <c r="ME122" s="581">
        <v>122</v>
      </c>
      <c r="MF122" s="135">
        <v>42466</v>
      </c>
      <c r="MI122" s="584">
        <v>56.519500000000001</v>
      </c>
      <c r="MQ122" s="135"/>
      <c r="MR122" s="585"/>
      <c r="MS122" s="585"/>
      <c r="MT122" s="133">
        <v>0</v>
      </c>
      <c r="MU122" s="585"/>
      <c r="MV122" s="585"/>
      <c r="MW122" s="585"/>
      <c r="MX122" s="585"/>
      <c r="MY122" s="585"/>
      <c r="MZ122" s="238">
        <v>713</v>
      </c>
      <c r="NA122" s="133">
        <v>48</v>
      </c>
      <c r="NB122" s="238">
        <v>7</v>
      </c>
      <c r="ND122" s="876">
        <v>122</v>
      </c>
      <c r="NE122" s="877">
        <v>8.6455863859136102</v>
      </c>
      <c r="NF122" s="877">
        <v>7.3977174105213503</v>
      </c>
      <c r="NG122" s="877">
        <v>5.7479244162384404</v>
      </c>
      <c r="NH122" s="877">
        <v>2.3305584000307999</v>
      </c>
      <c r="NI122" s="877">
        <v>7.9708536543404804</v>
      </c>
      <c r="NJ122" s="877">
        <v>6.7044570193288404</v>
      </c>
      <c r="NK122" s="877">
        <v>9.3608031992524108</v>
      </c>
      <c r="NL122" s="877">
        <v>8.0032649088174903</v>
      </c>
      <c r="NM122" s="877">
        <v>6.2609665645194896</v>
      </c>
      <c r="NN122" s="877">
        <v>0.92599941855622303</v>
      </c>
      <c r="NO122" s="877">
        <v>6.19258872156664</v>
      </c>
      <c r="NP122" s="877">
        <v>6.8139094250770302</v>
      </c>
      <c r="NQ122" s="877">
        <v>7.84479990131066</v>
      </c>
      <c r="NR122" s="877">
        <v>4.6898582363192496</v>
      </c>
      <c r="NS122" s="877">
        <v>6.1039172107520701</v>
      </c>
      <c r="NT122" s="877">
        <v>8.0901124196642904</v>
      </c>
      <c r="NU122" s="877">
        <v>6.7536847550818102</v>
      </c>
      <c r="NV122" s="877">
        <v>7.9459704848807098</v>
      </c>
      <c r="NW122" s="877">
        <v>5.9784244654408596</v>
      </c>
      <c r="NX122" s="877">
        <v>6.1965283609369397</v>
      </c>
      <c r="NY122" s="877">
        <v>8.1938702847744604</v>
      </c>
      <c r="NZ122" s="877">
        <v>3.4918530963296699</v>
      </c>
      <c r="OA122" s="877">
        <v>11.121391053883899</v>
      </c>
      <c r="OB122" s="877">
        <v>1.86393845042397</v>
      </c>
      <c r="OC122" s="877">
        <v>6.5318492857511998</v>
      </c>
      <c r="OD122" s="877">
        <v>6.6834157470304296</v>
      </c>
      <c r="OE122" s="877">
        <v>6.0332027259372198</v>
      </c>
      <c r="OF122" s="877">
        <v>11.011318119982</v>
      </c>
      <c r="OG122" s="877">
        <v>3.1521834190550502</v>
      </c>
      <c r="OH122" s="877">
        <v>7.9362256815227301</v>
      </c>
      <c r="OI122" s="877">
        <v>4.0959244199985401</v>
      </c>
      <c r="OJ122" s="877">
        <v>3.0750924384592402</v>
      </c>
      <c r="OK122" s="877">
        <v>3.0399961894215299</v>
      </c>
      <c r="OL122" s="877">
        <v>9.2574526034599405</v>
      </c>
    </row>
    <row r="123" spans="1:402" s="221" customFormat="1" x14ac:dyDescent="0.25">
      <c r="A123" s="221">
        <v>122</v>
      </c>
      <c r="B123" s="221">
        <v>0</v>
      </c>
      <c r="C123" s="221">
        <v>1</v>
      </c>
      <c r="D123" s="206">
        <v>2</v>
      </c>
      <c r="E123" s="274">
        <v>123</v>
      </c>
      <c r="F123" s="880">
        <v>123</v>
      </c>
      <c r="G123" s="883"/>
      <c r="H123" s="232" t="s">
        <v>1100</v>
      </c>
      <c r="I123" s="167" t="s">
        <v>1101</v>
      </c>
      <c r="J123" s="246">
        <v>12670</v>
      </c>
      <c r="K123" s="122">
        <v>81</v>
      </c>
      <c r="L123" s="342">
        <v>85</v>
      </c>
      <c r="M123" s="342">
        <v>160</v>
      </c>
      <c r="N123" s="342">
        <v>33.203124999999993</v>
      </c>
      <c r="O123" s="210">
        <v>1.8808594978427899</v>
      </c>
      <c r="P123" s="208">
        <v>1</v>
      </c>
      <c r="Q123" s="342">
        <v>130</v>
      </c>
      <c r="R123" s="208">
        <v>70</v>
      </c>
      <c r="S123" s="208">
        <v>1</v>
      </c>
      <c r="T123" s="342">
        <v>4</v>
      </c>
      <c r="U123" s="325">
        <v>0</v>
      </c>
      <c r="V123" s="325"/>
      <c r="W123" s="325">
        <v>1</v>
      </c>
      <c r="X123" s="116">
        <v>0</v>
      </c>
      <c r="Y123" s="325">
        <v>1</v>
      </c>
      <c r="Z123" s="325">
        <v>0</v>
      </c>
      <c r="AA123" s="327">
        <v>0</v>
      </c>
      <c r="AB123" s="328">
        <v>1</v>
      </c>
      <c r="AC123" s="223"/>
      <c r="AD123" s="208"/>
      <c r="AE123" s="223"/>
      <c r="AF123" s="613">
        <v>143</v>
      </c>
      <c r="AG123" s="613">
        <v>1.08</v>
      </c>
      <c r="AH123" s="613">
        <v>49</v>
      </c>
      <c r="AI123" s="603">
        <v>0</v>
      </c>
      <c r="AJ123" s="613">
        <v>13.2</v>
      </c>
      <c r="AK123" s="613">
        <v>38</v>
      </c>
      <c r="AL123" s="613"/>
      <c r="AM123" s="609">
        <v>1107</v>
      </c>
      <c r="AN123" s="214">
        <v>7.0094089327086371</v>
      </c>
      <c r="AO123" s="63">
        <v>236</v>
      </c>
      <c r="AP123" s="63">
        <v>149</v>
      </c>
      <c r="AQ123" s="310">
        <v>64</v>
      </c>
      <c r="AR123" s="212">
        <v>114</v>
      </c>
      <c r="AS123" s="215">
        <v>1.63</v>
      </c>
      <c r="AT123" s="212"/>
      <c r="AU123" s="562">
        <v>42471</v>
      </c>
      <c r="AV123" s="563">
        <v>42469</v>
      </c>
      <c r="AW123" s="364">
        <v>1.08</v>
      </c>
      <c r="AX123" s="364">
        <v>44</v>
      </c>
      <c r="AY123" s="364"/>
      <c r="AZ123" s="613">
        <v>138</v>
      </c>
      <c r="BA123" s="558">
        <v>42471</v>
      </c>
      <c r="BB123" s="65">
        <v>29.97</v>
      </c>
      <c r="BC123" s="217">
        <v>800</v>
      </c>
      <c r="BD123" s="66">
        <v>38.53</v>
      </c>
      <c r="BE123" s="218">
        <v>140.82468215076881</v>
      </c>
      <c r="BF123" s="66">
        <v>123.3</v>
      </c>
      <c r="BG123" s="68">
        <v>1.585799009013001</v>
      </c>
      <c r="BH123" s="219">
        <v>1.4766867429456447</v>
      </c>
      <c r="BI123" s="219">
        <v>2.1486787796814131</v>
      </c>
      <c r="BJ123" s="219">
        <v>2.0909630765957314</v>
      </c>
      <c r="BK123" s="66">
        <v>2.46</v>
      </c>
      <c r="BL123" s="66">
        <v>1.07</v>
      </c>
      <c r="BM123" s="66">
        <v>61</v>
      </c>
      <c r="BN123" s="66">
        <v>1.26</v>
      </c>
      <c r="BO123" s="571">
        <v>581.4</v>
      </c>
      <c r="BP123" s="66">
        <v>98</v>
      </c>
      <c r="BQ123" s="66">
        <v>482</v>
      </c>
      <c r="BR123" s="66">
        <v>24</v>
      </c>
      <c r="BS123" s="66">
        <v>12</v>
      </c>
      <c r="BT123" s="366">
        <v>42467</v>
      </c>
      <c r="BU123" s="345" t="s">
        <v>1102</v>
      </c>
      <c r="BV123" s="342">
        <v>0</v>
      </c>
      <c r="BW123" s="342">
        <v>0</v>
      </c>
      <c r="BX123" s="342">
        <v>22</v>
      </c>
      <c r="BY123" s="342">
        <v>0</v>
      </c>
      <c r="BZ123" s="342"/>
      <c r="CA123" s="345" t="s">
        <v>381</v>
      </c>
      <c r="CB123" s="345"/>
      <c r="CC123" s="342">
        <v>1</v>
      </c>
      <c r="CD123" s="342">
        <v>0</v>
      </c>
      <c r="CE123" s="342">
        <v>0</v>
      </c>
      <c r="CF123" s="206">
        <v>0</v>
      </c>
      <c r="CG123" s="206">
        <v>0</v>
      </c>
      <c r="CH123" s="342">
        <v>0</v>
      </c>
      <c r="CI123" s="342">
        <v>0</v>
      </c>
      <c r="CJ123" s="327">
        <v>0</v>
      </c>
      <c r="CK123" s="659">
        <v>0</v>
      </c>
      <c r="CL123" s="659">
        <v>0</v>
      </c>
      <c r="CM123" s="660">
        <v>1</v>
      </c>
      <c r="CN123" s="660">
        <v>1</v>
      </c>
      <c r="CO123" s="660">
        <v>0</v>
      </c>
      <c r="CP123" s="325">
        <v>0</v>
      </c>
      <c r="CQ123" s="325">
        <v>1</v>
      </c>
      <c r="CR123" s="325">
        <v>1</v>
      </c>
      <c r="CS123" s="327">
        <v>0</v>
      </c>
      <c r="CT123" s="327">
        <v>0</v>
      </c>
      <c r="CU123" s="116">
        <v>0</v>
      </c>
      <c r="CV123" s="665"/>
      <c r="CW123" s="665"/>
      <c r="CX123" s="665"/>
      <c r="CY123" s="665"/>
      <c r="CZ123" s="254"/>
      <c r="DA123" s="254"/>
      <c r="DB123" s="254"/>
      <c r="DC123" s="254"/>
      <c r="DD123" s="254"/>
      <c r="DE123" s="31">
        <v>0</v>
      </c>
      <c r="DF123" s="70">
        <v>1</v>
      </c>
      <c r="DG123" s="69">
        <v>41626</v>
      </c>
      <c r="DH123" s="31">
        <v>0</v>
      </c>
      <c r="DI123" s="31"/>
      <c r="DJ123" s="70">
        <v>1</v>
      </c>
      <c r="DK123" s="70">
        <v>0</v>
      </c>
      <c r="DL123" s="70"/>
      <c r="DM123" s="31"/>
      <c r="DN123" s="245">
        <v>1</v>
      </c>
      <c r="DO123" s="208">
        <v>0</v>
      </c>
      <c r="DP123" s="208">
        <v>0</v>
      </c>
      <c r="DQ123" s="208">
        <v>0</v>
      </c>
      <c r="DR123" s="208">
        <v>2</v>
      </c>
      <c r="DS123" s="212">
        <v>1</v>
      </c>
      <c r="DT123" s="208">
        <v>2</v>
      </c>
      <c r="DU123" s="208">
        <v>0</v>
      </c>
      <c r="DV123" s="208">
        <v>0</v>
      </c>
      <c r="DW123" s="208">
        <v>0</v>
      </c>
      <c r="DX123" s="208">
        <v>0</v>
      </c>
      <c r="DY123" s="208">
        <v>0</v>
      </c>
      <c r="EB123" s="223">
        <v>1</v>
      </c>
      <c r="EC123" s="223">
        <v>2</v>
      </c>
      <c r="ED123" s="223">
        <v>49</v>
      </c>
      <c r="EE123" s="223"/>
      <c r="EG123" s="246">
        <v>42472</v>
      </c>
      <c r="EH123" s="31">
        <v>0.79</v>
      </c>
      <c r="EI123" s="31">
        <v>46</v>
      </c>
      <c r="EJ123" s="31">
        <v>50</v>
      </c>
      <c r="EK123" s="31">
        <v>71</v>
      </c>
      <c r="EL123" s="206">
        <v>87</v>
      </c>
      <c r="EM123" s="206"/>
      <c r="EN123" s="206" t="s">
        <v>1103</v>
      </c>
      <c r="EO123" s="222">
        <v>123</v>
      </c>
      <c r="EP123" s="69">
        <v>42471</v>
      </c>
      <c r="EQ123" s="308" t="s">
        <v>383</v>
      </c>
      <c r="ER123" s="208"/>
      <c r="ES123" s="208"/>
      <c r="ET123" s="208">
        <v>79</v>
      </c>
      <c r="EU123" s="208">
        <v>1</v>
      </c>
      <c r="EV123" s="208"/>
      <c r="EW123" s="208">
        <v>11</v>
      </c>
      <c r="EX123" s="208">
        <v>8</v>
      </c>
      <c r="EY123" s="208">
        <v>44</v>
      </c>
      <c r="EZ123" s="208">
        <v>26</v>
      </c>
      <c r="FA123" s="208">
        <v>18</v>
      </c>
      <c r="FB123" s="208">
        <v>14</v>
      </c>
      <c r="FC123" s="208">
        <v>42</v>
      </c>
      <c r="FD123" s="206">
        <v>20</v>
      </c>
      <c r="FE123" s="206">
        <v>33</v>
      </c>
      <c r="FF123" s="224">
        <v>120</v>
      </c>
      <c r="FG123" s="223">
        <v>310</v>
      </c>
      <c r="FH123" s="91">
        <v>106.66666666666667</v>
      </c>
      <c r="FI123" s="91">
        <v>296.66666666666669</v>
      </c>
      <c r="FJ123" s="227">
        <v>59.099999999999994</v>
      </c>
      <c r="FK123" s="227">
        <v>31.421804801359926</v>
      </c>
      <c r="FL123" s="228">
        <v>92.1</v>
      </c>
      <c r="FM123" s="228">
        <v>39.799999999999997</v>
      </c>
      <c r="FN123" s="228">
        <v>48.966974995012677</v>
      </c>
      <c r="FO123" s="228">
        <v>21.160538597193316</v>
      </c>
      <c r="FP123" s="228">
        <v>56.786102062975033</v>
      </c>
      <c r="FQ123" s="228"/>
      <c r="FR123" s="193">
        <v>0</v>
      </c>
      <c r="FS123" s="230">
        <v>82.966666666666654</v>
      </c>
      <c r="FT123" s="341"/>
      <c r="FU123" s="230">
        <v>173.33333333333334</v>
      </c>
      <c r="FV123" s="229">
        <v>7.3666666666666671</v>
      </c>
      <c r="FW123" s="229">
        <v>7.3666666666666671</v>
      </c>
      <c r="FX123" s="229">
        <v>11.262443438914024</v>
      </c>
      <c r="FY123" s="229"/>
      <c r="FZ123" s="342">
        <v>75.400000000000006</v>
      </c>
      <c r="GA123" s="129">
        <v>14.4</v>
      </c>
      <c r="GB123" s="210" t="s">
        <v>1104</v>
      </c>
      <c r="GC123" s="210" t="s">
        <v>1105</v>
      </c>
      <c r="GD123" s="210" t="s">
        <v>1106</v>
      </c>
      <c r="GE123" s="210" t="s">
        <v>1107</v>
      </c>
      <c r="GF123" s="210" t="s">
        <v>1108</v>
      </c>
      <c r="GG123" s="133">
        <v>1</v>
      </c>
      <c r="GH123" s="133">
        <v>1</v>
      </c>
      <c r="GI123" s="221">
        <v>1</v>
      </c>
      <c r="GJ123" s="221">
        <v>1</v>
      </c>
      <c r="GK123" s="231">
        <v>28</v>
      </c>
      <c r="GL123" s="133">
        <v>0</v>
      </c>
      <c r="GM123" s="221">
        <v>0</v>
      </c>
      <c r="GN123" s="221">
        <v>0</v>
      </c>
      <c r="GO123" s="221">
        <v>0</v>
      </c>
      <c r="GP123" s="61">
        <v>55.75</v>
      </c>
      <c r="GQ123" s="106">
        <v>29.64070419079215</v>
      </c>
      <c r="GR123" s="111">
        <v>0.2834224598930481</v>
      </c>
      <c r="GS123" s="61">
        <v>1</v>
      </c>
      <c r="GT123" s="111">
        <v>0.48</v>
      </c>
      <c r="GU123" s="62">
        <v>0</v>
      </c>
      <c r="GV123" s="106">
        <v>8.9333333333333336</v>
      </c>
      <c r="GW123" s="61">
        <v>1</v>
      </c>
      <c r="GX123" s="106">
        <v>16.666666666666668</v>
      </c>
      <c r="GY123" s="61">
        <v>1</v>
      </c>
      <c r="GZ123" s="745">
        <v>38</v>
      </c>
      <c r="HA123" s="221">
        <v>22</v>
      </c>
      <c r="HB123" s="221">
        <v>0.47</v>
      </c>
      <c r="HC123" s="208">
        <v>1</v>
      </c>
      <c r="HD123" s="236">
        <v>98.510955999999993</v>
      </c>
      <c r="HE123" s="236">
        <v>103.436504</v>
      </c>
      <c r="HF123" s="144">
        <v>52.438667000000002</v>
      </c>
      <c r="HG123" s="236">
        <v>112.819665</v>
      </c>
      <c r="HH123" s="125">
        <v>57.195599000000001</v>
      </c>
      <c r="HI123" s="236">
        <v>40.675277999999999</v>
      </c>
      <c r="HJ123" s="144">
        <v>20.620933999999998</v>
      </c>
      <c r="HK123" s="236">
        <v>72.144386999999995</v>
      </c>
      <c r="HL123" s="144">
        <v>36.574665000000003</v>
      </c>
      <c r="HM123" s="236">
        <v>63.946641999999997</v>
      </c>
      <c r="HN123" s="144">
        <v>5.3386849999999999</v>
      </c>
      <c r="HO123" s="144">
        <v>2.7065250000000001</v>
      </c>
      <c r="HP123" s="236">
        <v>123.007689</v>
      </c>
      <c r="HQ123" s="144">
        <v>62.360568999999998</v>
      </c>
      <c r="HR123" s="236">
        <v>51.470592000000003</v>
      </c>
      <c r="HS123" s="144">
        <v>26.093779000000001</v>
      </c>
      <c r="HT123" s="236">
        <v>71.537097000000003</v>
      </c>
      <c r="HU123" s="144">
        <v>36.26679</v>
      </c>
      <c r="HV123" s="236">
        <v>58.156605999999996</v>
      </c>
      <c r="HW123" s="144">
        <v>0</v>
      </c>
      <c r="HX123" s="237">
        <v>0.91683044795426394</v>
      </c>
      <c r="HY123" s="238">
        <v>29.8</v>
      </c>
      <c r="HZ123" s="237">
        <v>6.2</v>
      </c>
      <c r="IA123" s="237">
        <v>25.6</v>
      </c>
      <c r="IB123" s="237">
        <v>5.9</v>
      </c>
      <c r="IC123" s="237">
        <v>30.2</v>
      </c>
      <c r="ID123" s="237">
        <v>5.9</v>
      </c>
      <c r="IE123" s="237">
        <v>103.02981505376343</v>
      </c>
      <c r="IF123" s="237">
        <v>54.778049701177139</v>
      </c>
      <c r="IG123" s="342"/>
      <c r="IH123" s="209">
        <v>0.39</v>
      </c>
      <c r="II123" s="206">
        <v>970</v>
      </c>
      <c r="IJ123" s="208">
        <v>758</v>
      </c>
      <c r="IK123" s="208">
        <v>1068</v>
      </c>
      <c r="IL123" s="208">
        <v>976</v>
      </c>
      <c r="IM123" s="208">
        <v>1089</v>
      </c>
      <c r="IN123" s="208">
        <v>1108</v>
      </c>
      <c r="IO123" s="208"/>
      <c r="IP123" s="106">
        <v>994.83333333333337</v>
      </c>
      <c r="IQ123" s="208">
        <v>1626</v>
      </c>
      <c r="IR123" s="208">
        <v>349</v>
      </c>
      <c r="IS123" s="208">
        <v>367</v>
      </c>
      <c r="IT123" s="208">
        <v>364</v>
      </c>
      <c r="IU123" s="208">
        <v>352</v>
      </c>
      <c r="IV123" s="208">
        <v>368</v>
      </c>
      <c r="IW123" s="208">
        <v>372</v>
      </c>
      <c r="IX123" s="208"/>
      <c r="IY123" s="106">
        <v>362</v>
      </c>
      <c r="IZ123" s="208">
        <v>212</v>
      </c>
      <c r="JA123" s="240">
        <v>26.131676638241817</v>
      </c>
      <c r="JB123" s="241">
        <v>0</v>
      </c>
      <c r="JC123" s="70">
        <v>1</v>
      </c>
      <c r="JD123" s="274">
        <v>0</v>
      </c>
      <c r="JE123" s="274">
        <v>0</v>
      </c>
      <c r="JF123" s="274"/>
      <c r="JG123" s="70">
        <v>0</v>
      </c>
      <c r="JH123" s="70">
        <v>0</v>
      </c>
      <c r="JI123" s="70">
        <v>0</v>
      </c>
      <c r="JJ123" s="70"/>
      <c r="JK123" s="31"/>
      <c r="JL123" s="283"/>
      <c r="JM123" s="243">
        <v>123</v>
      </c>
      <c r="JN123" s="244">
        <v>42471</v>
      </c>
      <c r="JO123" s="69">
        <v>43409</v>
      </c>
      <c r="JP123" s="201">
        <v>0</v>
      </c>
      <c r="JQ123" s="69">
        <v>43409</v>
      </c>
      <c r="JR123" s="245">
        <v>30</v>
      </c>
      <c r="JS123" s="243">
        <v>1</v>
      </c>
      <c r="JT123" s="69">
        <v>43348</v>
      </c>
      <c r="JU123" s="245">
        <v>28</v>
      </c>
      <c r="JV123" s="243">
        <v>1</v>
      </c>
      <c r="JW123" s="246">
        <v>43348</v>
      </c>
      <c r="JX123" s="245">
        <v>28</v>
      </c>
      <c r="JY123" s="245">
        <v>30</v>
      </c>
      <c r="JZ123" s="245">
        <v>938</v>
      </c>
      <c r="KA123" s="247"/>
      <c r="KB123" s="245"/>
      <c r="KC123" s="248"/>
      <c r="KD123" s="212">
        <v>1</v>
      </c>
      <c r="KE123" s="249">
        <v>1</v>
      </c>
      <c r="KF123" s="249" t="s">
        <v>421</v>
      </c>
      <c r="KG123" s="272">
        <v>99.23</v>
      </c>
      <c r="KH123" s="272">
        <v>44.599999999999994</v>
      </c>
      <c r="KI123" s="272">
        <v>54.94</v>
      </c>
      <c r="KJ123" s="272">
        <v>-17.623333333333331</v>
      </c>
      <c r="KK123" s="272">
        <v>-14.253333333333332</v>
      </c>
      <c r="KL123" s="272">
        <v>64.156666666666666</v>
      </c>
      <c r="KM123" s="272">
        <v>22.366666666666664</v>
      </c>
      <c r="KN123" s="272">
        <v>4.1333333333333337</v>
      </c>
      <c r="KO123" s="250"/>
      <c r="KP123" s="250">
        <v>0</v>
      </c>
      <c r="KQ123" s="343"/>
      <c r="KR123" s="344">
        <v>0.2834224598930481</v>
      </c>
      <c r="KS123" s="264"/>
      <c r="KT123" s="265"/>
      <c r="KU123" s="264"/>
      <c r="KV123" s="265"/>
      <c r="KW123" s="265"/>
      <c r="KX123" s="265"/>
      <c r="KY123" s="265"/>
      <c r="KZ123" s="265"/>
      <c r="LA123" s="265"/>
      <c r="LB123" s="265"/>
      <c r="LC123" s="265"/>
      <c r="LD123" s="265"/>
      <c r="LE123" s="118">
        <v>42471</v>
      </c>
      <c r="LF123" s="695">
        <v>1</v>
      </c>
      <c r="LG123" s="695"/>
      <c r="LH123" s="455"/>
      <c r="LI123" s="455"/>
      <c r="LJ123" s="455"/>
      <c r="LK123" s="455"/>
      <c r="LL123" s="455"/>
      <c r="LM123" s="455"/>
      <c r="LN123" s="455"/>
      <c r="LO123" s="455"/>
      <c r="LP123" s="455"/>
      <c r="LQ123" s="455"/>
      <c r="LR123" s="455"/>
      <c r="LS123" s="455"/>
      <c r="LT123" s="500">
        <v>38.546666666666674</v>
      </c>
      <c r="LU123" s="693">
        <v>-20.246666666666666</v>
      </c>
      <c r="LV123" s="500">
        <v>-15.5</v>
      </c>
      <c r="LW123" s="500">
        <v>1</v>
      </c>
      <c r="LX123" s="500">
        <v>-17.899999999999999</v>
      </c>
      <c r="LY123" s="500">
        <v>2</v>
      </c>
      <c r="LZ123" s="690">
        <v>58.156605999999996</v>
      </c>
      <c r="MA123" s="454"/>
      <c r="MC123" s="253">
        <v>16</v>
      </c>
      <c r="MD123" s="274"/>
      <c r="ME123" s="581">
        <v>123</v>
      </c>
      <c r="MF123" s="135">
        <v>42469</v>
      </c>
      <c r="MI123" s="584">
        <v>48.281399999999998</v>
      </c>
      <c r="MQ123" s="135"/>
      <c r="MR123" s="585"/>
      <c r="MS123" s="585"/>
      <c r="MT123" s="133">
        <v>0</v>
      </c>
      <c r="MU123" s="585"/>
      <c r="MV123" s="585"/>
      <c r="MW123" s="585"/>
      <c r="MX123" s="585"/>
      <c r="MY123" s="585"/>
      <c r="MZ123" s="238">
        <v>1107</v>
      </c>
      <c r="NA123" s="133">
        <v>16</v>
      </c>
      <c r="NB123" s="238">
        <v>9</v>
      </c>
      <c r="ND123" s="876">
        <v>123</v>
      </c>
      <c r="NE123" s="877">
        <v>8.5208150858442995</v>
      </c>
      <c r="NF123" s="877">
        <v>7.1649069266756902</v>
      </c>
      <c r="NG123" s="877">
        <v>5.5659017668066699</v>
      </c>
      <c r="NH123" s="877">
        <v>2.0806576633452298</v>
      </c>
      <c r="NI123" s="877">
        <v>8.1113443632830808</v>
      </c>
      <c r="NJ123" s="877">
        <v>6.0127921219726304</v>
      </c>
      <c r="NK123" s="877">
        <v>9.3269237839127292</v>
      </c>
      <c r="NL123" s="877">
        <v>7.4771106282349802</v>
      </c>
      <c r="NM123" s="877">
        <v>6.2935176304174201</v>
      </c>
      <c r="NN123" s="877">
        <v>1</v>
      </c>
      <c r="NO123" s="877">
        <v>6.5191644498060697</v>
      </c>
      <c r="NP123" s="877">
        <v>7.3660598822074697</v>
      </c>
      <c r="NQ123" s="877">
        <v>8.0259700497086506</v>
      </c>
      <c r="NR123" s="877">
        <v>4.8923910259134002</v>
      </c>
      <c r="NS123" s="877">
        <v>6.4538467737499303</v>
      </c>
      <c r="NT123" s="877">
        <v>8.3526172989584992</v>
      </c>
      <c r="NU123" s="877">
        <v>6.4492312006694901</v>
      </c>
      <c r="NV123" s="877">
        <v>7.2368752453669396</v>
      </c>
      <c r="NW123" s="877">
        <v>5.8833764366728403</v>
      </c>
      <c r="NX123" s="877">
        <v>6.3489051611684104</v>
      </c>
      <c r="NY123" s="877">
        <v>8.4122310965372407</v>
      </c>
      <c r="NZ123" s="877">
        <v>4.4679315460262901</v>
      </c>
      <c r="OA123" s="877">
        <v>11.0369222457081</v>
      </c>
      <c r="OB123" s="877">
        <v>2.2448870591235299</v>
      </c>
      <c r="OC123" s="877">
        <v>6.9328643353055197</v>
      </c>
      <c r="OD123" s="877">
        <v>6.4075227099127998</v>
      </c>
      <c r="OE123" s="877">
        <v>5.4495613746132401</v>
      </c>
      <c r="OF123" s="877">
        <v>10.910852561760899</v>
      </c>
      <c r="OG123" s="877">
        <v>3.0053999877425901</v>
      </c>
      <c r="OH123" s="877">
        <v>8.1272721481004595</v>
      </c>
      <c r="OI123" s="877">
        <v>4.2024177215751797</v>
      </c>
      <c r="OJ123" s="877">
        <v>2.7835804136604798</v>
      </c>
      <c r="OK123" s="877">
        <v>2.4649327892792301</v>
      </c>
      <c r="OL123" s="877">
        <v>8.7920351865846094</v>
      </c>
    </row>
    <row r="124" spans="1:402" s="61" customFormat="1" x14ac:dyDescent="0.25">
      <c r="A124" s="221">
        <v>123</v>
      </c>
      <c r="B124" s="221">
        <v>0</v>
      </c>
      <c r="C124" s="61">
        <v>1</v>
      </c>
      <c r="D124" s="206">
        <v>2</v>
      </c>
      <c r="E124" s="267">
        <v>124</v>
      </c>
      <c r="F124" s="880">
        <v>124</v>
      </c>
      <c r="G124" s="883"/>
      <c r="H124" s="232" t="s">
        <v>509</v>
      </c>
      <c r="I124" s="232" t="s">
        <v>1109</v>
      </c>
      <c r="J124" s="246">
        <v>11278</v>
      </c>
      <c r="K124" s="122">
        <v>85</v>
      </c>
      <c r="L124" s="62">
        <v>85</v>
      </c>
      <c r="M124" s="62">
        <v>177</v>
      </c>
      <c r="N124" s="342">
        <v>27.13141179099237</v>
      </c>
      <c r="O124" s="210">
        <v>2.0237179564642616</v>
      </c>
      <c r="P124" s="61">
        <v>0</v>
      </c>
      <c r="Q124" s="61">
        <v>120</v>
      </c>
      <c r="R124" s="61">
        <v>70</v>
      </c>
      <c r="S124" s="61">
        <v>1</v>
      </c>
      <c r="T124" s="62">
        <v>3</v>
      </c>
      <c r="U124" s="331">
        <v>0</v>
      </c>
      <c r="V124" s="114"/>
      <c r="W124" s="192">
        <v>1</v>
      </c>
      <c r="X124" s="116">
        <v>0</v>
      </c>
      <c r="Y124" s="114">
        <v>1</v>
      </c>
      <c r="Z124" s="114">
        <v>0</v>
      </c>
      <c r="AA124" s="114">
        <v>0</v>
      </c>
      <c r="AB124" s="114">
        <v>1</v>
      </c>
      <c r="AD124" s="208"/>
      <c r="AF124" s="592">
        <v>122</v>
      </c>
      <c r="AG124" s="592">
        <v>1.07</v>
      </c>
      <c r="AH124" s="592">
        <v>66</v>
      </c>
      <c r="AI124" s="603">
        <v>1</v>
      </c>
      <c r="AJ124" s="606">
        <v>10.7</v>
      </c>
      <c r="AK124" s="592">
        <v>32</v>
      </c>
      <c r="AL124" s="592"/>
      <c r="AM124" s="607">
        <v>1066</v>
      </c>
      <c r="AN124" s="214">
        <v>6.9716686047257896</v>
      </c>
      <c r="AO124" s="63">
        <v>109</v>
      </c>
      <c r="AP124" s="63">
        <v>59</v>
      </c>
      <c r="AQ124" s="63">
        <v>34</v>
      </c>
      <c r="AR124" s="63">
        <v>82</v>
      </c>
      <c r="AS124" s="63">
        <v>2.38</v>
      </c>
      <c r="AT124" s="63"/>
      <c r="AU124" s="557">
        <v>42467</v>
      </c>
      <c r="AV124" s="557">
        <v>42466</v>
      </c>
      <c r="AW124" s="63">
        <v>1.07</v>
      </c>
      <c r="AX124" s="63">
        <v>38</v>
      </c>
      <c r="AY124" s="63"/>
      <c r="AZ124" s="592">
        <v>141</v>
      </c>
      <c r="BA124" s="558">
        <v>42474</v>
      </c>
      <c r="BB124" s="65">
        <v>10.4</v>
      </c>
      <c r="BC124" s="68">
        <v>1033</v>
      </c>
      <c r="BD124" s="66">
        <v>15.02</v>
      </c>
      <c r="BE124" s="218">
        <v>330.51023989751201</v>
      </c>
      <c r="BF124" s="66">
        <v>172.8</v>
      </c>
      <c r="BG124" s="68">
        <v>1.1766699326681496</v>
      </c>
      <c r="BH124" s="219">
        <v>1.0170333392987803</v>
      </c>
      <c r="BI124" s="219">
        <v>2.5191849193801863</v>
      </c>
      <c r="BJ124" s="219">
        <v>2.2375437381428744</v>
      </c>
      <c r="BK124" s="66">
        <v>2.2999999999999998</v>
      </c>
      <c r="BL124" s="66">
        <v>1.68</v>
      </c>
      <c r="BM124" s="66">
        <v>96</v>
      </c>
      <c r="BN124" s="66">
        <v>0.88</v>
      </c>
      <c r="BO124" s="571">
        <v>915.7</v>
      </c>
      <c r="BP124" s="66">
        <v>70</v>
      </c>
      <c r="BQ124" s="66">
        <v>262</v>
      </c>
      <c r="BR124" s="66">
        <v>28</v>
      </c>
      <c r="BS124" s="66">
        <v>15</v>
      </c>
      <c r="BT124" s="69">
        <v>42466</v>
      </c>
      <c r="BU124" s="61" t="s">
        <v>1110</v>
      </c>
      <c r="BV124" s="62">
        <v>0</v>
      </c>
      <c r="BW124" s="62">
        <v>1</v>
      </c>
      <c r="BX124" s="62">
        <v>38</v>
      </c>
      <c r="BY124" s="62">
        <v>0</v>
      </c>
      <c r="BZ124" s="62"/>
      <c r="CA124" s="61" t="s">
        <v>381</v>
      </c>
      <c r="CC124" s="62">
        <v>1</v>
      </c>
      <c r="CD124" s="62">
        <v>0</v>
      </c>
      <c r="CE124" s="62">
        <v>0</v>
      </c>
      <c r="CF124" s="61">
        <v>0</v>
      </c>
      <c r="CG124" s="61">
        <v>0</v>
      </c>
      <c r="CH124" s="61">
        <v>0</v>
      </c>
      <c r="CI124" s="61">
        <v>0</v>
      </c>
      <c r="CJ124" s="114">
        <v>1</v>
      </c>
      <c r="CK124" s="114">
        <v>0</v>
      </c>
      <c r="CL124" s="114">
        <v>0</v>
      </c>
      <c r="CM124" s="114">
        <v>0</v>
      </c>
      <c r="CN124" s="114">
        <v>1</v>
      </c>
      <c r="CO124" s="114">
        <v>1</v>
      </c>
      <c r="CP124" s="114">
        <v>0</v>
      </c>
      <c r="CQ124" s="114">
        <v>1</v>
      </c>
      <c r="CR124" s="114">
        <v>0</v>
      </c>
      <c r="CS124" s="116">
        <v>0</v>
      </c>
      <c r="CT124" s="116">
        <v>1</v>
      </c>
      <c r="CU124" s="116">
        <v>0</v>
      </c>
      <c r="CV124" s="362"/>
      <c r="CW124" s="362"/>
      <c r="CX124" s="362"/>
      <c r="CY124" s="362"/>
      <c r="CZ124" s="61">
        <v>57</v>
      </c>
      <c r="DA124" s="61">
        <v>75</v>
      </c>
      <c r="DE124" s="62">
        <v>1</v>
      </c>
      <c r="DF124" s="301">
        <v>1</v>
      </c>
      <c r="DG124" s="62">
        <v>42170</v>
      </c>
      <c r="DH124" s="62">
        <v>1</v>
      </c>
      <c r="DI124" s="62" t="s">
        <v>1111</v>
      </c>
      <c r="DJ124" s="301">
        <v>1</v>
      </c>
      <c r="DK124" s="295">
        <v>0</v>
      </c>
      <c r="DL124" s="295"/>
      <c r="DM124" s="62"/>
      <c r="DN124" s="245">
        <v>1</v>
      </c>
      <c r="DO124" s="62">
        <v>0</v>
      </c>
      <c r="DP124" s="125">
        <v>1</v>
      </c>
      <c r="DQ124" s="61">
        <v>0</v>
      </c>
      <c r="DR124" s="61">
        <v>2</v>
      </c>
      <c r="DS124" s="212">
        <v>1</v>
      </c>
      <c r="DT124" s="61">
        <v>2</v>
      </c>
      <c r="DU124" s="61">
        <v>0</v>
      </c>
      <c r="DV124" s="61">
        <v>0</v>
      </c>
      <c r="DW124" s="61">
        <v>0</v>
      </c>
      <c r="DX124" s="61">
        <v>0</v>
      </c>
      <c r="DY124" s="61">
        <v>0</v>
      </c>
      <c r="EB124" s="61">
        <v>1</v>
      </c>
      <c r="EC124" s="61">
        <v>1</v>
      </c>
      <c r="ED124" s="61">
        <v>66</v>
      </c>
      <c r="EG124" s="246">
        <v>42174</v>
      </c>
      <c r="EH124" s="31">
        <v>1.98</v>
      </c>
      <c r="EI124" s="31">
        <v>74</v>
      </c>
      <c r="EJ124" s="31">
        <v>72</v>
      </c>
      <c r="EK124" s="31">
        <v>73</v>
      </c>
      <c r="EL124" s="31">
        <v>90</v>
      </c>
      <c r="EM124" s="31"/>
      <c r="EN124" s="31" t="s">
        <v>1112</v>
      </c>
      <c r="EO124" s="259">
        <v>124</v>
      </c>
      <c r="EP124" s="135">
        <v>42474</v>
      </c>
      <c r="EQ124" s="133" t="s">
        <v>383</v>
      </c>
      <c r="ER124" s="133">
        <v>120</v>
      </c>
      <c r="ES124" s="133">
        <v>70</v>
      </c>
      <c r="ET124" s="208">
        <v>45</v>
      </c>
      <c r="EU124" s="208">
        <v>1</v>
      </c>
      <c r="EV124" s="208"/>
      <c r="EW124" s="208">
        <v>11</v>
      </c>
      <c r="EX124" s="208">
        <v>8</v>
      </c>
      <c r="EY124" s="208">
        <v>52</v>
      </c>
      <c r="EZ124" s="208">
        <v>30</v>
      </c>
      <c r="FA124" s="208">
        <v>20</v>
      </c>
      <c r="FB124" s="208">
        <v>16</v>
      </c>
      <c r="FC124" s="208">
        <v>51</v>
      </c>
      <c r="FD124" s="206">
        <v>23</v>
      </c>
      <c r="FE124" s="206">
        <v>36</v>
      </c>
      <c r="FF124" s="224">
        <v>90</v>
      </c>
      <c r="FG124" s="223">
        <v>400</v>
      </c>
      <c r="FH124" s="91">
        <v>90</v>
      </c>
      <c r="FI124" s="91">
        <v>390</v>
      </c>
      <c r="FJ124" s="227">
        <v>116.5</v>
      </c>
      <c r="FK124" s="227">
        <v>57.567310517688419</v>
      </c>
      <c r="FL124" s="228">
        <v>167</v>
      </c>
      <c r="FM124" s="228">
        <v>47.45</v>
      </c>
      <c r="FN124" s="228">
        <v>82.521380742094124</v>
      </c>
      <c r="FO124" s="228">
        <v>23.446943210852496</v>
      </c>
      <c r="FP124" s="228">
        <v>71.58682634730539</v>
      </c>
      <c r="FQ124" s="228"/>
      <c r="FR124" s="193">
        <v>0</v>
      </c>
      <c r="FS124" s="230">
        <v>96.899999999999991</v>
      </c>
      <c r="FT124" s="230"/>
      <c r="FU124" s="230">
        <v>186.66666666666666</v>
      </c>
      <c r="FV124" s="229">
        <v>5.8666666666666671</v>
      </c>
      <c r="FW124" s="229">
        <v>3.8333333333333335</v>
      </c>
      <c r="FX124" s="229">
        <v>16.517045454545453</v>
      </c>
      <c r="FY124" s="229"/>
      <c r="FZ124" s="133">
        <v>56.4</v>
      </c>
      <c r="GA124" s="129">
        <v>22.1</v>
      </c>
      <c r="GB124" s="238">
        <v>33</v>
      </c>
      <c r="GC124" s="238">
        <v>16.600000000000001</v>
      </c>
      <c r="GD124" s="238">
        <v>286.8</v>
      </c>
      <c r="GE124" s="238">
        <v>186.1</v>
      </c>
      <c r="GF124" s="238">
        <v>79.3</v>
      </c>
      <c r="GG124" s="133">
        <v>1</v>
      </c>
      <c r="GH124" s="133">
        <v>1</v>
      </c>
      <c r="GI124" s="221">
        <v>1</v>
      </c>
      <c r="GJ124" s="221">
        <v>1</v>
      </c>
      <c r="GK124" s="231">
        <v>26</v>
      </c>
      <c r="GL124" s="133">
        <v>0</v>
      </c>
      <c r="GM124" s="221">
        <v>0</v>
      </c>
      <c r="GN124" s="221">
        <v>0</v>
      </c>
      <c r="GO124" s="221">
        <v>0</v>
      </c>
      <c r="GP124" s="61">
        <v>124.39999999999999</v>
      </c>
      <c r="GQ124" s="106">
        <v>61.471016552793465</v>
      </c>
      <c r="GR124" s="111">
        <v>0.24324324324324315</v>
      </c>
      <c r="GS124" s="61">
        <v>1</v>
      </c>
      <c r="GT124" s="111">
        <v>0.40625</v>
      </c>
      <c r="GU124" s="62">
        <v>0</v>
      </c>
      <c r="GV124" s="106">
        <v>9.4</v>
      </c>
      <c r="GW124" s="61">
        <v>1</v>
      </c>
      <c r="GX124" s="106">
        <v>14.333333333333334</v>
      </c>
      <c r="GY124" s="61">
        <v>1</v>
      </c>
      <c r="GZ124" s="745">
        <v>46</v>
      </c>
      <c r="HA124" s="221">
        <v>28</v>
      </c>
      <c r="HB124" s="221">
        <v>0.46</v>
      </c>
      <c r="HC124" s="62">
        <v>1</v>
      </c>
      <c r="HD124" s="236">
        <v>155.44467399999999</v>
      </c>
      <c r="HE124" s="236">
        <v>163.21690799999999</v>
      </c>
      <c r="HF124" s="144">
        <v>79.289685000000006</v>
      </c>
      <c r="HG124" s="236">
        <v>157.56403599999999</v>
      </c>
      <c r="HH124" s="125">
        <v>76.543558000000004</v>
      </c>
      <c r="HI124" s="236">
        <v>54.527337000000003</v>
      </c>
      <c r="HJ124" s="144">
        <v>26.489017</v>
      </c>
      <c r="HK124" s="236">
        <v>103.036699</v>
      </c>
      <c r="HL124" s="144">
        <v>50.054541</v>
      </c>
      <c r="HM124" s="236">
        <v>65.393539000000004</v>
      </c>
      <c r="HN124" s="144">
        <v>5.8730919999999998</v>
      </c>
      <c r="HO124" s="144">
        <v>2.8531089999999999</v>
      </c>
      <c r="HP124" s="236">
        <v>203.59573900000001</v>
      </c>
      <c r="HQ124" s="144">
        <v>98.905451999999997</v>
      </c>
      <c r="HR124" s="236">
        <v>119.516801</v>
      </c>
      <c r="HS124" s="144">
        <v>58.060465000000001</v>
      </c>
      <c r="HT124" s="236">
        <v>84.078937999999994</v>
      </c>
      <c r="HU124" s="144">
        <v>40.844987000000003</v>
      </c>
      <c r="HV124" s="236">
        <v>41.297002999999997</v>
      </c>
      <c r="HW124" s="144">
        <v>1</v>
      </c>
      <c r="HX124" s="237">
        <v>1.0358766641392709</v>
      </c>
      <c r="HY124" s="238">
        <v>44.6</v>
      </c>
      <c r="HZ124" s="237">
        <v>7</v>
      </c>
      <c r="IA124" s="237">
        <v>41.1</v>
      </c>
      <c r="IB124" s="237">
        <v>7.8</v>
      </c>
      <c r="IC124" s="237">
        <v>33.700000000000003</v>
      </c>
      <c r="ID124" s="237">
        <v>5.8</v>
      </c>
      <c r="IE124" s="237">
        <v>219.26889142857144</v>
      </c>
      <c r="IF124" s="237">
        <v>108.34953098487451</v>
      </c>
      <c r="IH124" s="141">
        <v>0.31</v>
      </c>
      <c r="II124" s="31">
        <v>924</v>
      </c>
      <c r="IJ124" s="322">
        <v>1056</v>
      </c>
      <c r="IK124" s="61">
        <v>1018</v>
      </c>
      <c r="IL124" s="111">
        <v>887</v>
      </c>
      <c r="IM124" s="111">
        <v>699</v>
      </c>
      <c r="IN124" s="61">
        <v>848</v>
      </c>
      <c r="IP124" s="106">
        <v>905.33333333333337</v>
      </c>
      <c r="IQ124" s="61">
        <v>1763</v>
      </c>
      <c r="IR124" s="61">
        <v>286</v>
      </c>
      <c r="IS124" s="61">
        <v>400</v>
      </c>
      <c r="IT124" s="61">
        <v>433</v>
      </c>
      <c r="IU124" s="61">
        <v>401</v>
      </c>
      <c r="IV124" s="61">
        <v>247</v>
      </c>
      <c r="IW124" s="61">
        <v>231</v>
      </c>
      <c r="IY124" s="106">
        <v>333</v>
      </c>
      <c r="IZ124" s="61">
        <v>205</v>
      </c>
      <c r="JA124" s="240">
        <v>30.386739784121765</v>
      </c>
      <c r="JB124" s="241">
        <v>0</v>
      </c>
      <c r="JC124" s="301">
        <v>1</v>
      </c>
      <c r="JD124" s="274">
        <v>0</v>
      </c>
      <c r="JE124" s="274">
        <v>0</v>
      </c>
      <c r="JF124" s="274"/>
      <c r="JG124" s="295">
        <v>0</v>
      </c>
      <c r="JH124" s="295">
        <v>0</v>
      </c>
      <c r="JI124" s="295">
        <v>0</v>
      </c>
      <c r="JJ124" s="295"/>
      <c r="JK124" s="62"/>
      <c r="JL124" s="360"/>
      <c r="JM124" s="198">
        <v>124</v>
      </c>
      <c r="JN124" s="244">
        <v>42467</v>
      </c>
      <c r="JO124" s="69">
        <v>43507</v>
      </c>
      <c r="JP124" s="201">
        <v>0</v>
      </c>
      <c r="JQ124" s="69">
        <v>43507</v>
      </c>
      <c r="JR124" s="31">
        <v>34</v>
      </c>
      <c r="JS124" s="243">
        <v>1</v>
      </c>
      <c r="JT124" s="69">
        <v>42583</v>
      </c>
      <c r="JU124" s="245">
        <v>3</v>
      </c>
      <c r="JV124" s="243">
        <v>1</v>
      </c>
      <c r="JW124" s="246">
        <v>42583</v>
      </c>
      <c r="JX124" s="245">
        <v>3</v>
      </c>
      <c r="JY124" s="245">
        <v>34</v>
      </c>
      <c r="JZ124" s="245">
        <v>1040</v>
      </c>
      <c r="KA124" s="247"/>
      <c r="KB124" s="245"/>
      <c r="KC124" s="248"/>
      <c r="KD124" s="212">
        <v>1</v>
      </c>
      <c r="KE124" s="249">
        <v>1</v>
      </c>
      <c r="KF124" s="249" t="s">
        <v>421</v>
      </c>
      <c r="KG124" s="272">
        <v>153.63666666666668</v>
      </c>
      <c r="KH124" s="272">
        <v>59.233333333333327</v>
      </c>
      <c r="KI124" s="272">
        <v>61.443333333333335</v>
      </c>
      <c r="KJ124" s="272">
        <v>-21.543333333333333</v>
      </c>
      <c r="KK124" s="272">
        <v>-18.829999999999998</v>
      </c>
      <c r="KL124" s="272">
        <v>64.11</v>
      </c>
      <c r="KM124" s="272">
        <v>19.833333333333332</v>
      </c>
      <c r="KN124" s="272">
        <v>4.4333333333333336</v>
      </c>
      <c r="KO124" s="250"/>
      <c r="KP124" s="250">
        <v>0</v>
      </c>
      <c r="KQ124" s="343"/>
      <c r="KR124" s="344">
        <v>0.24324324324324315</v>
      </c>
      <c r="KS124" s="92"/>
      <c r="KT124" s="361"/>
      <c r="KU124" s="92"/>
      <c r="KV124" s="361"/>
      <c r="KW124" s="361"/>
      <c r="KX124" s="361"/>
      <c r="KY124" s="361"/>
      <c r="KZ124" s="361"/>
      <c r="LA124" s="361"/>
      <c r="LB124" s="361"/>
      <c r="LC124" s="361"/>
      <c r="LD124" s="361"/>
      <c r="LE124" s="118">
        <v>42474</v>
      </c>
      <c r="LF124" s="695">
        <v>1</v>
      </c>
      <c r="LG124" s="695"/>
      <c r="LH124" s="454"/>
      <c r="LI124" s="454"/>
      <c r="LJ124" s="454"/>
      <c r="LK124" s="454"/>
      <c r="LL124" s="454"/>
      <c r="LM124" s="454"/>
      <c r="LN124" s="454"/>
      <c r="LO124" s="454"/>
      <c r="LP124" s="454"/>
      <c r="LQ124" s="454"/>
      <c r="LR124" s="454"/>
      <c r="LS124" s="454"/>
      <c r="LT124" s="500">
        <v>29.63</v>
      </c>
      <c r="LU124" s="693">
        <v>-19.853333333333332</v>
      </c>
      <c r="LV124" s="500">
        <v>-17.3</v>
      </c>
      <c r="LW124" s="500">
        <v>1</v>
      </c>
      <c r="LX124" s="500">
        <v>-15</v>
      </c>
      <c r="LY124" s="500">
        <v>1</v>
      </c>
      <c r="LZ124" s="690">
        <v>58</v>
      </c>
      <c r="MA124" s="454">
        <v>58</v>
      </c>
      <c r="MC124" s="253"/>
      <c r="MD124" s="274"/>
      <c r="ME124" s="581">
        <v>124</v>
      </c>
      <c r="MF124" s="135">
        <v>42466</v>
      </c>
      <c r="MI124" s="584">
        <v>40.458500000000001</v>
      </c>
      <c r="MQ124" s="135"/>
      <c r="MR124" s="585"/>
      <c r="MS124" s="585"/>
      <c r="MT124" s="133">
        <v>0</v>
      </c>
      <c r="MU124" s="585"/>
      <c r="MV124" s="585"/>
      <c r="MW124" s="585"/>
      <c r="MX124" s="585"/>
      <c r="MY124" s="585"/>
      <c r="MZ124" s="238">
        <v>1066</v>
      </c>
      <c r="NA124" s="585"/>
      <c r="NB124" s="238">
        <v>7</v>
      </c>
      <c r="ND124" s="876">
        <v>124</v>
      </c>
      <c r="NE124" s="877">
        <v>8.1821460196332101</v>
      </c>
      <c r="NF124" s="877">
        <v>7.86746408476795</v>
      </c>
      <c r="NG124" s="877">
        <v>5.2384047393250803</v>
      </c>
      <c r="NH124" s="877">
        <v>3.1538053360790399</v>
      </c>
      <c r="NI124" s="877">
        <v>7.3889644159004604</v>
      </c>
      <c r="NJ124" s="877">
        <v>8.8701489157240303</v>
      </c>
      <c r="NK124" s="877">
        <v>7.2500141150103703</v>
      </c>
      <c r="NL124" s="877">
        <v>7.6590682748432304</v>
      </c>
      <c r="NM124" s="877">
        <v>6.3136086570304899</v>
      </c>
      <c r="NN124" s="877">
        <v>2.4515408330178299</v>
      </c>
      <c r="NO124" s="877">
        <v>7.7094974292506802</v>
      </c>
      <c r="NP124" s="877">
        <v>8.0554451362935193</v>
      </c>
      <c r="NQ124" s="877">
        <v>8.5319272418769607</v>
      </c>
      <c r="NR124" s="877">
        <v>5.6322682154995096</v>
      </c>
      <c r="NS124" s="877">
        <v>6.6843979836375702</v>
      </c>
      <c r="NT124" s="877">
        <v>7.7270355117213096</v>
      </c>
      <c r="NU124" s="877">
        <v>6.7835876120184704</v>
      </c>
      <c r="NV124" s="877">
        <v>7.22660486039603</v>
      </c>
      <c r="NW124" s="877">
        <v>6.8213275542196801</v>
      </c>
      <c r="NX124" s="877">
        <v>7.0989795276564003</v>
      </c>
      <c r="NY124" s="877">
        <v>8.9001120629774597</v>
      </c>
      <c r="NZ124" s="877">
        <v>-1.9378782880922001</v>
      </c>
      <c r="OA124" s="877">
        <v>9.9481481823081097</v>
      </c>
      <c r="OB124" s="877">
        <v>2.5680321047712802</v>
      </c>
      <c r="OC124" s="877">
        <v>5.5993177936982299</v>
      </c>
      <c r="OD124" s="877">
        <v>6.2412681773293697</v>
      </c>
      <c r="OE124" s="877">
        <v>4.3132458517875598</v>
      </c>
      <c r="OF124" s="877">
        <v>9.5911483006674505</v>
      </c>
      <c r="OG124" s="877">
        <v>2.5704629310260398</v>
      </c>
      <c r="OH124" s="877">
        <v>6.57076649652761</v>
      </c>
      <c r="OI124" s="877">
        <v>4.1921941652833397</v>
      </c>
      <c r="OJ124" s="877">
        <v>3.02038180413984</v>
      </c>
      <c r="OK124" s="877">
        <v>7.5371960817904302</v>
      </c>
      <c r="OL124" s="877">
        <v>7.3801160775368304</v>
      </c>
    </row>
    <row r="125" spans="1:402" s="221" customFormat="1" x14ac:dyDescent="0.25">
      <c r="A125" s="274">
        <v>124</v>
      </c>
      <c r="B125" s="221">
        <v>0</v>
      </c>
      <c r="C125" s="221">
        <v>1</v>
      </c>
      <c r="D125" s="206">
        <v>2</v>
      </c>
      <c r="E125" s="267">
        <v>125</v>
      </c>
      <c r="F125" s="880">
        <v>125</v>
      </c>
      <c r="G125" s="883"/>
      <c r="H125" s="643" t="s">
        <v>509</v>
      </c>
      <c r="I125" s="167" t="s">
        <v>1113</v>
      </c>
      <c r="J125" s="368">
        <v>13279</v>
      </c>
      <c r="K125" s="122">
        <v>79</v>
      </c>
      <c r="L125" s="342">
        <v>88</v>
      </c>
      <c r="M125" s="342">
        <v>174</v>
      </c>
      <c r="N125" s="342">
        <v>29.065926806711587</v>
      </c>
      <c r="O125" s="210">
        <v>2.0284750220915795</v>
      </c>
      <c r="P125" s="208">
        <v>0</v>
      </c>
      <c r="Q125" s="342">
        <v>145</v>
      </c>
      <c r="R125" s="208">
        <v>70</v>
      </c>
      <c r="S125" s="208">
        <v>1</v>
      </c>
      <c r="T125" s="342">
        <v>2</v>
      </c>
      <c r="U125" s="325">
        <v>1</v>
      </c>
      <c r="V125" s="325">
        <v>2</v>
      </c>
      <c r="W125" s="325">
        <v>1</v>
      </c>
      <c r="X125" s="116">
        <v>1</v>
      </c>
      <c r="Y125" s="325">
        <v>1</v>
      </c>
      <c r="Z125" s="325">
        <v>0</v>
      </c>
      <c r="AA125" s="327">
        <v>0</v>
      </c>
      <c r="AB125" s="328">
        <v>0</v>
      </c>
      <c r="AC125" s="223"/>
      <c r="AD125" s="208"/>
      <c r="AE125" s="223"/>
      <c r="AF125" s="613">
        <v>335</v>
      </c>
      <c r="AG125" s="613">
        <v>2.02</v>
      </c>
      <c r="AH125" s="613">
        <v>32</v>
      </c>
      <c r="AI125" s="603">
        <v>0</v>
      </c>
      <c r="AJ125" s="613">
        <v>13.2</v>
      </c>
      <c r="AK125" s="613">
        <v>40</v>
      </c>
      <c r="AL125" s="613"/>
      <c r="AM125" s="609">
        <v>3667</v>
      </c>
      <c r="AN125" s="214">
        <v>8.2071291680713259</v>
      </c>
      <c r="AO125" s="63">
        <v>210</v>
      </c>
      <c r="AP125" s="63">
        <v>111</v>
      </c>
      <c r="AQ125" s="310">
        <v>28</v>
      </c>
      <c r="AR125" s="212">
        <v>354</v>
      </c>
      <c r="AS125" s="215">
        <v>3.18</v>
      </c>
      <c r="AT125" s="212">
        <v>298</v>
      </c>
      <c r="AU125" s="562">
        <v>42476</v>
      </c>
      <c r="AV125" s="563" t="s">
        <v>1114</v>
      </c>
      <c r="AW125" s="364">
        <v>2.02</v>
      </c>
      <c r="AX125" s="364">
        <v>57</v>
      </c>
      <c r="AY125" s="364"/>
      <c r="AZ125" s="613">
        <v>139</v>
      </c>
      <c r="BA125" s="558">
        <v>42479</v>
      </c>
      <c r="BB125" s="65">
        <v>34.07</v>
      </c>
      <c r="BC125" s="217"/>
      <c r="BD125" s="66">
        <v>47.9</v>
      </c>
      <c r="BE125" s="218">
        <v>296.62473015261145</v>
      </c>
      <c r="BF125" s="66">
        <v>193.4</v>
      </c>
      <c r="BG125" s="68">
        <v>1.6803355134145632</v>
      </c>
      <c r="BH125" s="219">
        <v>1.5323721335678775</v>
      </c>
      <c r="BI125" s="219">
        <v>2.47220735613636</v>
      </c>
      <c r="BJ125" s="219">
        <v>2.2864564697469829</v>
      </c>
      <c r="BK125" s="66">
        <v>2.56</v>
      </c>
      <c r="BL125" s="66">
        <v>2.38</v>
      </c>
      <c r="BM125" s="66">
        <v>74</v>
      </c>
      <c r="BN125" s="66">
        <v>1.41</v>
      </c>
      <c r="BO125" s="571">
        <v>721.5</v>
      </c>
      <c r="BP125" s="66">
        <v>61</v>
      </c>
      <c r="BQ125" s="66">
        <v>303</v>
      </c>
      <c r="BR125" s="66">
        <v>66</v>
      </c>
      <c r="BS125" s="66">
        <v>15</v>
      </c>
      <c r="BT125" s="366">
        <v>42476</v>
      </c>
      <c r="BU125" s="345" t="s">
        <v>1115</v>
      </c>
      <c r="BV125" s="342">
        <v>0</v>
      </c>
      <c r="BW125" s="342">
        <v>1</v>
      </c>
      <c r="BX125" s="342">
        <v>41</v>
      </c>
      <c r="BY125" s="342">
        <v>0</v>
      </c>
      <c r="BZ125" s="342"/>
      <c r="CA125" s="345" t="s">
        <v>381</v>
      </c>
      <c r="CB125" s="345"/>
      <c r="CC125" s="342">
        <v>1</v>
      </c>
      <c r="CD125" s="342">
        <v>0</v>
      </c>
      <c r="CE125" s="342">
        <v>1</v>
      </c>
      <c r="CF125" s="206">
        <v>0</v>
      </c>
      <c r="CG125" s="206">
        <v>0</v>
      </c>
      <c r="CH125" s="342">
        <v>0</v>
      </c>
      <c r="CI125" s="342">
        <v>0</v>
      </c>
      <c r="CJ125" s="327">
        <v>0</v>
      </c>
      <c r="CK125" s="659">
        <v>1</v>
      </c>
      <c r="CL125" s="659">
        <v>0</v>
      </c>
      <c r="CM125" s="660">
        <v>0</v>
      </c>
      <c r="CN125" s="660">
        <v>1</v>
      </c>
      <c r="CO125" s="660">
        <v>1</v>
      </c>
      <c r="CP125" s="325">
        <v>1</v>
      </c>
      <c r="CQ125" s="325">
        <v>0</v>
      </c>
      <c r="CR125" s="325">
        <v>0</v>
      </c>
      <c r="CS125" s="327">
        <v>0</v>
      </c>
      <c r="CT125" s="327">
        <v>1</v>
      </c>
      <c r="CU125" s="116">
        <v>0</v>
      </c>
      <c r="CV125" s="665"/>
      <c r="CW125" s="665"/>
      <c r="CX125" s="665"/>
      <c r="CY125" s="665"/>
      <c r="CZ125" s="254">
        <v>77</v>
      </c>
      <c r="DA125" s="254">
        <v>122</v>
      </c>
      <c r="DB125" s="254"/>
      <c r="DC125" s="254"/>
      <c r="DD125" s="254"/>
      <c r="DE125" s="31">
        <v>1</v>
      </c>
      <c r="DF125" s="70">
        <v>1</v>
      </c>
      <c r="DG125" s="69">
        <v>41124</v>
      </c>
      <c r="DH125" s="31">
        <v>1</v>
      </c>
      <c r="DI125" s="31" t="s">
        <v>1116</v>
      </c>
      <c r="DJ125" s="70">
        <v>1</v>
      </c>
      <c r="DK125" s="70">
        <v>0</v>
      </c>
      <c r="DL125" s="70"/>
      <c r="DM125" s="31"/>
      <c r="DN125" s="245">
        <v>0</v>
      </c>
      <c r="DO125" s="208">
        <v>0</v>
      </c>
      <c r="DP125" s="208">
        <v>1</v>
      </c>
      <c r="DQ125" s="208">
        <v>1</v>
      </c>
      <c r="DR125" s="208">
        <v>0</v>
      </c>
      <c r="DS125" s="212">
        <v>0</v>
      </c>
      <c r="DT125" s="208">
        <v>0</v>
      </c>
      <c r="DU125" s="208">
        <v>1</v>
      </c>
      <c r="DV125" s="208">
        <v>0</v>
      </c>
      <c r="DW125" s="208">
        <v>0</v>
      </c>
      <c r="DX125" s="208">
        <v>0</v>
      </c>
      <c r="DY125" s="208">
        <v>0</v>
      </c>
      <c r="EB125" s="223">
        <v>1</v>
      </c>
      <c r="EC125" s="223">
        <v>2</v>
      </c>
      <c r="ED125" s="223">
        <v>32</v>
      </c>
      <c r="EE125" s="223"/>
      <c r="EG125" s="246">
        <v>42480</v>
      </c>
      <c r="EH125" s="31">
        <v>2.85</v>
      </c>
      <c r="EI125" s="31">
        <v>107</v>
      </c>
      <c r="EJ125" s="31">
        <v>78</v>
      </c>
      <c r="EK125" s="31">
        <v>99.5</v>
      </c>
      <c r="EL125" s="206">
        <v>83</v>
      </c>
      <c r="EM125" s="206">
        <v>64</v>
      </c>
      <c r="EN125" s="206" t="s">
        <v>1074</v>
      </c>
      <c r="EO125" s="267">
        <v>125</v>
      </c>
      <c r="EP125" s="135">
        <v>42478</v>
      </c>
      <c r="EQ125" s="133" t="s">
        <v>383</v>
      </c>
      <c r="ER125" s="133"/>
      <c r="ES125" s="133"/>
      <c r="ET125" s="208">
        <v>65</v>
      </c>
      <c r="EU125" s="208">
        <v>1</v>
      </c>
      <c r="EV125" s="208"/>
      <c r="EW125" s="208">
        <v>15</v>
      </c>
      <c r="EX125" s="208">
        <v>13</v>
      </c>
      <c r="EY125" s="208">
        <v>46</v>
      </c>
      <c r="EZ125" s="208">
        <v>32</v>
      </c>
      <c r="FA125" s="208">
        <v>20</v>
      </c>
      <c r="FB125" s="208">
        <v>19</v>
      </c>
      <c r="FC125" s="208">
        <v>49</v>
      </c>
      <c r="FD125" s="206">
        <v>19</v>
      </c>
      <c r="FE125" s="206">
        <v>30</v>
      </c>
      <c r="FF125" s="224">
        <v>80</v>
      </c>
      <c r="FG125" s="223">
        <v>260</v>
      </c>
      <c r="FH125" s="91">
        <v>76.666666666666671</v>
      </c>
      <c r="FI125" s="91">
        <v>263.33333333333331</v>
      </c>
      <c r="FJ125" s="227">
        <v>49.35</v>
      </c>
      <c r="FK125" s="227">
        <v>24.328620989927082</v>
      </c>
      <c r="FL125" s="228">
        <v>133.10000000000002</v>
      </c>
      <c r="FM125" s="228">
        <v>49.85</v>
      </c>
      <c r="FN125" s="228">
        <v>65.615794402417322</v>
      </c>
      <c r="FO125" s="228">
        <v>24.575111577464337</v>
      </c>
      <c r="FP125" s="228">
        <v>62.546957175056363</v>
      </c>
      <c r="FQ125" s="228"/>
      <c r="FR125" s="193">
        <v>0</v>
      </c>
      <c r="FS125" s="230">
        <v>140.93333333333331</v>
      </c>
      <c r="FT125" s="230">
        <v>84</v>
      </c>
      <c r="FU125" s="230">
        <v>146.66666666666666</v>
      </c>
      <c r="FV125" s="229">
        <v>4.166666666666667</v>
      </c>
      <c r="FW125" s="229">
        <v>6.2666666666666666</v>
      </c>
      <c r="FX125" s="229">
        <v>33.823999999999991</v>
      </c>
      <c r="FY125" s="229">
        <v>1.6777777777777776</v>
      </c>
      <c r="FZ125" s="133">
        <v>49.5</v>
      </c>
      <c r="GA125" s="129">
        <v>16.099999999999998</v>
      </c>
      <c r="GB125" s="238" t="s">
        <v>1117</v>
      </c>
      <c r="GC125" s="238" t="s">
        <v>1118</v>
      </c>
      <c r="GD125" s="238" t="s">
        <v>1119</v>
      </c>
      <c r="GE125" s="238" t="s">
        <v>1120</v>
      </c>
      <c r="GF125" s="238" t="s">
        <v>1121</v>
      </c>
      <c r="GG125" s="133">
        <v>0</v>
      </c>
      <c r="GH125" s="133">
        <v>1</v>
      </c>
      <c r="GI125" s="221">
        <v>1</v>
      </c>
      <c r="GJ125" s="221">
        <v>1</v>
      </c>
      <c r="GK125" s="231">
        <v>25.666666666666668</v>
      </c>
      <c r="GL125" s="133">
        <v>0</v>
      </c>
      <c r="GM125" s="221">
        <v>1</v>
      </c>
      <c r="GN125" s="221" t="s">
        <v>1122</v>
      </c>
      <c r="GO125" s="221">
        <v>1</v>
      </c>
      <c r="GP125" s="61">
        <v>72.25</v>
      </c>
      <c r="GQ125" s="106">
        <v>35.617889899133367</v>
      </c>
      <c r="GR125" s="111">
        <v>0.35690235690235683</v>
      </c>
      <c r="GS125" s="61">
        <v>1</v>
      </c>
      <c r="GT125" s="111">
        <v>0.8571428571428571</v>
      </c>
      <c r="GU125" s="62">
        <v>1</v>
      </c>
      <c r="GV125" s="106">
        <v>8.2999999999999989</v>
      </c>
      <c r="GW125" s="61">
        <v>1</v>
      </c>
      <c r="GX125" s="106">
        <v>13.333333333333334</v>
      </c>
      <c r="GY125" s="61">
        <v>1</v>
      </c>
      <c r="GZ125" s="745">
        <v>30.666666666666668</v>
      </c>
      <c r="HA125" s="221">
        <v>14</v>
      </c>
      <c r="HB125" s="221">
        <v>0.55000000000000004</v>
      </c>
      <c r="HC125" s="208">
        <v>1</v>
      </c>
      <c r="HD125" s="236">
        <v>163.82369399999999</v>
      </c>
      <c r="HE125" s="236">
        <v>172.01487900000001</v>
      </c>
      <c r="HF125" s="144">
        <v>82.680426999999995</v>
      </c>
      <c r="HG125" s="236">
        <v>123.572192</v>
      </c>
      <c r="HH125" s="125">
        <v>59.396034</v>
      </c>
      <c r="HI125" s="236">
        <v>58.285158000000003</v>
      </c>
      <c r="HJ125" s="144">
        <v>28.015260999999999</v>
      </c>
      <c r="HK125" s="236">
        <v>65.287035000000003</v>
      </c>
      <c r="HL125" s="144">
        <v>31.380773000000001</v>
      </c>
      <c r="HM125" s="236">
        <v>52.833112</v>
      </c>
      <c r="HN125" s="144">
        <v>3.786648</v>
      </c>
      <c r="HO125" s="144">
        <v>1.820085</v>
      </c>
      <c r="HP125" s="236">
        <v>123.615049</v>
      </c>
      <c r="HQ125" s="144">
        <v>59.416634000000002</v>
      </c>
      <c r="HR125" s="236">
        <v>67.652923999999999</v>
      </c>
      <c r="HS125" s="144">
        <v>32.517958</v>
      </c>
      <c r="HT125" s="236">
        <v>55.962125</v>
      </c>
      <c r="HU125" s="144">
        <v>26.898675999999998</v>
      </c>
      <c r="HV125" s="236">
        <v>45.271287999999998</v>
      </c>
      <c r="HW125" s="144">
        <v>1</v>
      </c>
      <c r="HX125" s="237">
        <v>1.3920193225996995</v>
      </c>
      <c r="HY125" s="238">
        <v>27.4</v>
      </c>
      <c r="HZ125" s="237">
        <v>6</v>
      </c>
      <c r="IA125" s="237">
        <v>28.7</v>
      </c>
      <c r="IB125" s="237">
        <v>6.5</v>
      </c>
      <c r="IC125" s="237">
        <v>17.5</v>
      </c>
      <c r="ID125" s="237">
        <v>4.7</v>
      </c>
      <c r="IE125" s="237">
        <v>109.74369777777777</v>
      </c>
      <c r="IF125" s="237">
        <v>54.101577087510805</v>
      </c>
      <c r="IG125" s="342"/>
      <c r="IH125" s="209">
        <v>0.47</v>
      </c>
      <c r="II125" s="206">
        <v>1187</v>
      </c>
      <c r="IJ125" s="208">
        <v>1035</v>
      </c>
      <c r="IK125" s="208">
        <v>1003</v>
      </c>
      <c r="IL125" s="208">
        <v>1038</v>
      </c>
      <c r="IM125" s="208">
        <v>1098</v>
      </c>
      <c r="IN125" s="208">
        <v>1174</v>
      </c>
      <c r="IO125" s="208"/>
      <c r="IP125" s="106">
        <v>1089.1666666666667</v>
      </c>
      <c r="IQ125" s="208">
        <v>1646</v>
      </c>
      <c r="IR125" s="208">
        <v>312</v>
      </c>
      <c r="IS125" s="208">
        <v>310</v>
      </c>
      <c r="IT125" s="208">
        <v>326</v>
      </c>
      <c r="IU125" s="208">
        <v>348</v>
      </c>
      <c r="IV125" s="208">
        <v>274</v>
      </c>
      <c r="IW125" s="208">
        <v>327</v>
      </c>
      <c r="IX125" s="208"/>
      <c r="IY125" s="106">
        <v>316.16666666666669</v>
      </c>
      <c r="IZ125" s="208">
        <v>237</v>
      </c>
      <c r="JA125" s="240">
        <v>32.939130076835212</v>
      </c>
      <c r="JB125" s="241">
        <v>0</v>
      </c>
      <c r="JC125" s="70">
        <v>1</v>
      </c>
      <c r="JD125" s="369">
        <v>0</v>
      </c>
      <c r="JE125" s="274">
        <v>0</v>
      </c>
      <c r="JF125" s="274"/>
      <c r="JG125" s="70">
        <v>0</v>
      </c>
      <c r="JH125" s="70">
        <v>2</v>
      </c>
      <c r="JI125" s="70">
        <v>1</v>
      </c>
      <c r="JJ125" s="70"/>
      <c r="JK125" s="31"/>
      <c r="JL125" s="283"/>
      <c r="JM125" s="198">
        <v>125</v>
      </c>
      <c r="JN125" s="244">
        <v>42476</v>
      </c>
      <c r="JO125" s="69">
        <v>43059</v>
      </c>
      <c r="JP125" s="201">
        <v>1</v>
      </c>
      <c r="JQ125" s="69">
        <v>43059</v>
      </c>
      <c r="JR125" s="31">
        <v>19</v>
      </c>
      <c r="JS125" s="243">
        <v>1</v>
      </c>
      <c r="JT125" s="69">
        <v>42884</v>
      </c>
      <c r="JU125" s="245">
        <v>13</v>
      </c>
      <c r="JV125" s="243">
        <v>1</v>
      </c>
      <c r="JW125" s="246">
        <v>42884</v>
      </c>
      <c r="JX125" s="245">
        <v>13</v>
      </c>
      <c r="JY125" s="245">
        <v>19</v>
      </c>
      <c r="JZ125" s="245">
        <v>583</v>
      </c>
      <c r="KA125" s="247"/>
      <c r="KB125" s="245"/>
      <c r="KC125" s="248"/>
      <c r="KD125" s="212">
        <v>1</v>
      </c>
      <c r="KE125" s="249">
        <v>1</v>
      </c>
      <c r="KF125" s="249" t="s">
        <v>421</v>
      </c>
      <c r="KG125" s="272">
        <v>123.31666666666666</v>
      </c>
      <c r="KH125" s="272">
        <v>61.983333333333327</v>
      </c>
      <c r="KI125" s="272">
        <v>49.166666666666664</v>
      </c>
      <c r="KJ125" s="272">
        <v>-10.266666666666666</v>
      </c>
      <c r="KK125" s="272">
        <v>-8.3333333333333339</v>
      </c>
      <c r="KL125" s="272">
        <v>64.133333333333326</v>
      </c>
      <c r="KM125" s="272">
        <v>45.366666666666667</v>
      </c>
      <c r="KN125" s="272">
        <v>3.2666666666666671</v>
      </c>
      <c r="KO125" s="250"/>
      <c r="KP125" s="250">
        <v>1</v>
      </c>
      <c r="KQ125" s="343"/>
      <c r="KR125" s="344">
        <v>0.35690235690235683</v>
      </c>
      <c r="KS125" s="264"/>
      <c r="KT125" s="265"/>
      <c r="KU125" s="264"/>
      <c r="KV125" s="265"/>
      <c r="KW125" s="265"/>
      <c r="KX125" s="265"/>
      <c r="KY125" s="265"/>
      <c r="KZ125" s="265"/>
      <c r="LA125" s="265"/>
      <c r="LB125" s="265"/>
      <c r="LC125" s="265"/>
      <c r="LD125" s="265"/>
      <c r="LE125" s="118">
        <v>42478</v>
      </c>
      <c r="LF125" s="695">
        <v>1</v>
      </c>
      <c r="LG125" s="695"/>
      <c r="LH125" s="455"/>
      <c r="LI125" s="455"/>
      <c r="LJ125" s="455"/>
      <c r="LK125" s="455"/>
      <c r="LL125" s="455"/>
      <c r="LM125" s="455"/>
      <c r="LN125" s="455"/>
      <c r="LO125" s="455"/>
      <c r="LP125" s="455"/>
      <c r="LQ125" s="455"/>
      <c r="LR125" s="455"/>
      <c r="LS125" s="455"/>
      <c r="LT125" s="500">
        <v>28.95</v>
      </c>
      <c r="LU125" s="693">
        <v>-12.97</v>
      </c>
      <c r="LV125" s="500">
        <v>-8.1</v>
      </c>
      <c r="LW125" s="500">
        <v>2</v>
      </c>
      <c r="LX125" s="500">
        <v>-7.8</v>
      </c>
      <c r="LY125" s="500">
        <v>3</v>
      </c>
      <c r="LZ125" s="690">
        <v>45.271287999999998</v>
      </c>
      <c r="MA125" s="455"/>
      <c r="MC125" s="253">
        <v>24</v>
      </c>
      <c r="MD125" s="274"/>
      <c r="ME125" s="581">
        <v>125</v>
      </c>
      <c r="MF125" s="135">
        <v>42481</v>
      </c>
      <c r="MI125" s="584">
        <v>131.6439</v>
      </c>
      <c r="MQ125" s="135">
        <v>42481</v>
      </c>
      <c r="MR125" s="238">
        <v>7.5</v>
      </c>
      <c r="MS125" s="238">
        <v>30</v>
      </c>
      <c r="MT125" s="133">
        <v>1</v>
      </c>
      <c r="MU125" s="133">
        <v>1</v>
      </c>
      <c r="MV125" s="133">
        <v>1</v>
      </c>
      <c r="MW125" s="133">
        <v>0</v>
      </c>
      <c r="MX125" s="133">
        <v>0</v>
      </c>
      <c r="MY125" s="238">
        <v>2</v>
      </c>
      <c r="MZ125" s="238">
        <v>3667</v>
      </c>
      <c r="NA125" s="133">
        <v>24</v>
      </c>
      <c r="NB125" s="238">
        <v>3</v>
      </c>
      <c r="ND125" s="876">
        <v>125</v>
      </c>
      <c r="NE125" s="877">
        <v>8.5252075712843904</v>
      </c>
      <c r="NF125" s="877">
        <v>7.4500564938908402</v>
      </c>
      <c r="NG125" s="877">
        <v>5.4950555283680202</v>
      </c>
      <c r="NH125" s="877">
        <v>0.81885056089543395</v>
      </c>
      <c r="NI125" s="877">
        <v>6.7284647650925304</v>
      </c>
      <c r="NJ125" s="877">
        <v>5.3081569751147599</v>
      </c>
      <c r="NK125" s="877">
        <v>9.1654597700556693</v>
      </c>
      <c r="NL125" s="877">
        <v>7.2945288545611504</v>
      </c>
      <c r="NM125" s="877">
        <v>6.0931798467654996</v>
      </c>
      <c r="NN125" s="877">
        <v>0.59454854955035397</v>
      </c>
      <c r="NO125" s="877">
        <v>7.0901124196642904</v>
      </c>
      <c r="NP125" s="877">
        <v>7.4887238658492299</v>
      </c>
      <c r="NQ125" s="877">
        <v>8.0842237520340596</v>
      </c>
      <c r="NR125" s="877">
        <v>4.8782348791123402</v>
      </c>
      <c r="NS125" s="877">
        <v>6.3030500846816704</v>
      </c>
      <c r="NT125" s="877">
        <v>8.2484494468313905</v>
      </c>
      <c r="NU125" s="877">
        <v>5.7852889807040198</v>
      </c>
      <c r="NV125" s="877">
        <v>7.0823619695574704</v>
      </c>
      <c r="NW125" s="877">
        <v>6.0763880685128404</v>
      </c>
      <c r="NX125" s="877">
        <v>6.5637682784520299</v>
      </c>
      <c r="NY125" s="877">
        <v>8.5930549216698804</v>
      </c>
      <c r="NZ125" s="877">
        <v>1.7355221772965399</v>
      </c>
      <c r="OA125" s="877">
        <v>10.66572674221</v>
      </c>
      <c r="OB125" s="877">
        <v>3.1407786557828001</v>
      </c>
      <c r="OC125" s="877">
        <v>5.4741115139424101</v>
      </c>
      <c r="OD125" s="877">
        <v>6.2033969485461196</v>
      </c>
      <c r="OE125" s="877">
        <v>4.7009944941682704</v>
      </c>
      <c r="OF125" s="877">
        <v>10.5836939494824</v>
      </c>
      <c r="OG125" s="877">
        <v>2.9781956296816499</v>
      </c>
      <c r="OH125" s="877">
        <v>8.7105653905260603</v>
      </c>
      <c r="OI125" s="877">
        <v>3.7516779456875802</v>
      </c>
      <c r="OJ125" s="877">
        <v>1.87312855895631</v>
      </c>
      <c r="OK125" s="877">
        <v>3.73858933664587</v>
      </c>
      <c r="OL125" s="877">
        <v>7.5249480864272398</v>
      </c>
    </row>
    <row r="126" spans="1:402" s="221" customFormat="1" x14ac:dyDescent="0.25">
      <c r="A126" s="221">
        <v>125</v>
      </c>
      <c r="B126" s="274">
        <v>0</v>
      </c>
      <c r="C126" s="221">
        <v>1</v>
      </c>
      <c r="D126" s="206">
        <v>2</v>
      </c>
      <c r="E126" s="267">
        <v>126</v>
      </c>
      <c r="F126" s="880">
        <v>126</v>
      </c>
      <c r="G126" s="883"/>
      <c r="H126" s="643" t="s">
        <v>1123</v>
      </c>
      <c r="I126" s="167" t="s">
        <v>1124</v>
      </c>
      <c r="J126" s="246">
        <v>17834</v>
      </c>
      <c r="K126" s="122">
        <v>67</v>
      </c>
      <c r="L126" s="342">
        <v>100</v>
      </c>
      <c r="M126" s="342">
        <v>165</v>
      </c>
      <c r="N126" s="342">
        <v>36.730945821854917</v>
      </c>
      <c r="O126" s="210">
        <v>2.0608300728818021</v>
      </c>
      <c r="P126" s="208">
        <v>1</v>
      </c>
      <c r="Q126" s="342">
        <v>120</v>
      </c>
      <c r="R126" s="208">
        <v>70</v>
      </c>
      <c r="S126" s="208">
        <v>1</v>
      </c>
      <c r="T126" s="342">
        <v>2</v>
      </c>
      <c r="U126" s="325">
        <v>1</v>
      </c>
      <c r="V126" s="325">
        <v>2</v>
      </c>
      <c r="W126" s="325">
        <v>1</v>
      </c>
      <c r="X126" s="116">
        <v>0</v>
      </c>
      <c r="Y126" s="325">
        <v>0</v>
      </c>
      <c r="Z126" s="325">
        <v>0</v>
      </c>
      <c r="AA126" s="327">
        <v>0</v>
      </c>
      <c r="AB126" s="328" t="s">
        <v>1125</v>
      </c>
      <c r="AC126" s="223"/>
      <c r="AD126" s="208"/>
      <c r="AE126" s="223"/>
      <c r="AF126" s="613">
        <v>97</v>
      </c>
      <c r="AG126" s="613">
        <v>0.88</v>
      </c>
      <c r="AH126" s="613">
        <v>64</v>
      </c>
      <c r="AI126" s="603">
        <v>1</v>
      </c>
      <c r="AJ126" s="613">
        <v>13.8</v>
      </c>
      <c r="AK126" s="613">
        <v>44</v>
      </c>
      <c r="AL126" s="613"/>
      <c r="AM126" s="609">
        <v>336</v>
      </c>
      <c r="AN126" s="214">
        <v>5.8171111599632042</v>
      </c>
      <c r="AO126" s="63">
        <v>201</v>
      </c>
      <c r="AP126" s="63">
        <v>123</v>
      </c>
      <c r="AQ126" s="310">
        <v>59</v>
      </c>
      <c r="AR126" s="212">
        <v>94</v>
      </c>
      <c r="AS126" s="215">
        <v>1.83</v>
      </c>
      <c r="AT126" s="212">
        <v>271</v>
      </c>
      <c r="AU126" s="562">
        <v>42474</v>
      </c>
      <c r="AV126" s="563">
        <v>42471</v>
      </c>
      <c r="AW126" s="565">
        <v>0.88</v>
      </c>
      <c r="AX126" s="364">
        <v>40</v>
      </c>
      <c r="AY126" s="364"/>
      <c r="AZ126" s="613">
        <v>139</v>
      </c>
      <c r="BA126" s="558">
        <v>42480</v>
      </c>
      <c r="BB126" s="65">
        <v>83.18</v>
      </c>
      <c r="BC126" s="217"/>
      <c r="BD126" s="66">
        <v>113.4</v>
      </c>
      <c r="BE126" s="218">
        <v>842.48885012761502</v>
      </c>
      <c r="BF126" s="66">
        <v>381.2</v>
      </c>
      <c r="BG126" s="68">
        <v>2.0546130545568877</v>
      </c>
      <c r="BH126" s="219">
        <v>1.9200189160289149</v>
      </c>
      <c r="BI126" s="219">
        <v>2.9255641619349571</v>
      </c>
      <c r="BJ126" s="219">
        <v>2.5811528919662887</v>
      </c>
      <c r="BK126" s="66">
        <v>2.4900000000000002</v>
      </c>
      <c r="BL126" s="66">
        <v>1.44</v>
      </c>
      <c r="BM126" s="66">
        <v>73</v>
      </c>
      <c r="BN126" s="66">
        <v>1.38</v>
      </c>
      <c r="BO126" s="571">
        <v>189.8</v>
      </c>
      <c r="BP126" s="66">
        <v>31</v>
      </c>
      <c r="BQ126" s="66">
        <v>270</v>
      </c>
      <c r="BR126" s="66">
        <v>23</v>
      </c>
      <c r="BS126" s="66">
        <v>8</v>
      </c>
      <c r="BT126" s="366">
        <v>42474</v>
      </c>
      <c r="BU126" s="345" t="s">
        <v>1126</v>
      </c>
      <c r="BV126" s="342">
        <v>0</v>
      </c>
      <c r="BW126" s="342">
        <v>1</v>
      </c>
      <c r="BX126" s="342">
        <v>33</v>
      </c>
      <c r="BY126" s="342">
        <v>0</v>
      </c>
      <c r="BZ126" s="342"/>
      <c r="CA126" s="345" t="s">
        <v>381</v>
      </c>
      <c r="CB126" s="345"/>
      <c r="CC126" s="342">
        <v>1</v>
      </c>
      <c r="CD126" s="342">
        <v>0</v>
      </c>
      <c r="CE126" s="342">
        <v>0</v>
      </c>
      <c r="CF126" s="206">
        <v>0</v>
      </c>
      <c r="CG126" s="206">
        <v>1</v>
      </c>
      <c r="CH126" s="342">
        <v>0</v>
      </c>
      <c r="CI126" s="342">
        <v>0</v>
      </c>
      <c r="CJ126" s="327">
        <v>1</v>
      </c>
      <c r="CK126" s="659">
        <v>0</v>
      </c>
      <c r="CL126" s="659">
        <v>1</v>
      </c>
      <c r="CM126" s="660">
        <v>1</v>
      </c>
      <c r="CN126" s="660">
        <v>0</v>
      </c>
      <c r="CO126" s="660">
        <v>0</v>
      </c>
      <c r="CP126" s="325">
        <v>0</v>
      </c>
      <c r="CQ126" s="325">
        <v>1</v>
      </c>
      <c r="CR126" s="325">
        <v>0</v>
      </c>
      <c r="CS126" s="327">
        <v>0</v>
      </c>
      <c r="CT126" s="327">
        <v>0</v>
      </c>
      <c r="CU126" s="116">
        <v>0</v>
      </c>
      <c r="CV126" s="665"/>
      <c r="CW126" s="665"/>
      <c r="CX126" s="665"/>
      <c r="CY126" s="665"/>
      <c r="CZ126" s="254"/>
      <c r="DA126" s="254"/>
      <c r="DB126" s="254"/>
      <c r="DC126" s="254"/>
      <c r="DD126" s="254"/>
      <c r="DE126" s="31">
        <v>0</v>
      </c>
      <c r="DF126" s="70">
        <v>0</v>
      </c>
      <c r="DG126" s="31"/>
      <c r="DH126" s="31"/>
      <c r="DI126" s="31"/>
      <c r="DJ126" s="70">
        <v>0</v>
      </c>
      <c r="DK126" s="70"/>
      <c r="DL126" s="70"/>
      <c r="DM126" s="31"/>
      <c r="DN126" s="245">
        <v>1</v>
      </c>
      <c r="DO126" s="208">
        <v>0</v>
      </c>
      <c r="DP126" s="208">
        <v>0</v>
      </c>
      <c r="DQ126" s="208">
        <v>0</v>
      </c>
      <c r="DR126" s="208">
        <v>1</v>
      </c>
      <c r="DS126" s="212">
        <v>1</v>
      </c>
      <c r="DT126" s="208">
        <v>1</v>
      </c>
      <c r="DU126" s="208">
        <v>0</v>
      </c>
      <c r="DV126" s="208">
        <v>0</v>
      </c>
      <c r="DW126" s="208">
        <v>0</v>
      </c>
      <c r="DX126" s="208">
        <v>0</v>
      </c>
      <c r="DY126" s="208">
        <v>0</v>
      </c>
      <c r="EB126" s="223">
        <v>1</v>
      </c>
      <c r="EC126" s="223">
        <v>1</v>
      </c>
      <c r="ED126" s="223">
        <v>64</v>
      </c>
      <c r="EE126" s="223"/>
      <c r="EG126" s="246">
        <v>42474</v>
      </c>
      <c r="EH126" s="31">
        <v>1.1299999999999999</v>
      </c>
      <c r="EI126" s="31">
        <v>44</v>
      </c>
      <c r="EJ126" s="31">
        <v>73</v>
      </c>
      <c r="EK126" s="31">
        <v>49</v>
      </c>
      <c r="EL126" s="206">
        <v>53</v>
      </c>
      <c r="EM126" s="206">
        <v>43</v>
      </c>
      <c r="EN126" s="206" t="s">
        <v>1127</v>
      </c>
      <c r="EO126" s="267">
        <v>126</v>
      </c>
      <c r="EP126" s="69">
        <v>42481</v>
      </c>
      <c r="EQ126" s="208" t="s">
        <v>415</v>
      </c>
      <c r="ER126" s="208"/>
      <c r="ES126" s="342"/>
      <c r="ET126" s="208">
        <v>90</v>
      </c>
      <c r="EU126" s="208">
        <v>1</v>
      </c>
      <c r="EV126" s="208"/>
      <c r="EW126" s="208">
        <v>9.5</v>
      </c>
      <c r="EX126" s="208">
        <v>8</v>
      </c>
      <c r="EY126" s="208">
        <v>58</v>
      </c>
      <c r="EZ126" s="208">
        <v>32</v>
      </c>
      <c r="FA126" s="208">
        <v>17</v>
      </c>
      <c r="FB126" s="208">
        <v>18</v>
      </c>
      <c r="FC126" s="206">
        <v>58</v>
      </c>
      <c r="FD126" s="206">
        <v>20</v>
      </c>
      <c r="FE126" s="224">
        <v>33</v>
      </c>
      <c r="FF126" s="223">
        <v>110</v>
      </c>
      <c r="FG126" s="223">
        <v>280</v>
      </c>
      <c r="FH126" s="91">
        <v>110</v>
      </c>
      <c r="FI126" s="91">
        <v>286.66666666666669</v>
      </c>
      <c r="FJ126" s="227">
        <v>85.05</v>
      </c>
      <c r="FK126" s="227">
        <v>41.269778192371128</v>
      </c>
      <c r="FL126" s="228">
        <v>151.75</v>
      </c>
      <c r="FM126" s="228">
        <v>50.55</v>
      </c>
      <c r="FN126" s="228">
        <v>73.635377315606334</v>
      </c>
      <c r="FO126" s="228">
        <v>24.528951059663264</v>
      </c>
      <c r="FP126" s="228">
        <v>66.688632619439872</v>
      </c>
      <c r="FQ126" s="228"/>
      <c r="FR126" s="193">
        <v>0</v>
      </c>
      <c r="FS126" s="230">
        <v>85.1</v>
      </c>
      <c r="FT126" s="341"/>
      <c r="FU126" s="230">
        <v>146.66666666666666</v>
      </c>
      <c r="FV126" s="229">
        <v>7.5666666666666673</v>
      </c>
      <c r="FW126" s="229">
        <v>10.466666666666667</v>
      </c>
      <c r="FX126" s="229">
        <v>11.246696035242289</v>
      </c>
      <c r="FY126" s="229"/>
      <c r="FZ126" s="210">
        <v>54.2</v>
      </c>
      <c r="GA126" s="129">
        <v>14.833333333333334</v>
      </c>
      <c r="GB126" s="210" t="s">
        <v>1128</v>
      </c>
      <c r="GC126" s="210" t="s">
        <v>1129</v>
      </c>
      <c r="GD126" s="210" t="s">
        <v>1130</v>
      </c>
      <c r="GE126" s="111" t="s">
        <v>1131</v>
      </c>
      <c r="GF126" s="111" t="s">
        <v>1132</v>
      </c>
      <c r="GG126" s="61">
        <v>0</v>
      </c>
      <c r="GH126" s="61">
        <v>1</v>
      </c>
      <c r="GI126" s="221">
        <v>1</v>
      </c>
      <c r="GJ126" s="221">
        <v>1</v>
      </c>
      <c r="GK126" s="231">
        <v>20.666666666666668</v>
      </c>
      <c r="GL126" s="133">
        <v>0</v>
      </c>
      <c r="GM126" s="221">
        <v>0</v>
      </c>
      <c r="GN126" s="221">
        <v>0</v>
      </c>
      <c r="GO126" s="221">
        <v>0</v>
      </c>
      <c r="GP126" s="61">
        <v>124.69999999999999</v>
      </c>
      <c r="GQ126" s="106">
        <v>60.509598360831035</v>
      </c>
      <c r="GR126" s="111">
        <v>0.28783382789317513</v>
      </c>
      <c r="GS126" s="61">
        <v>1</v>
      </c>
      <c r="GT126" s="111">
        <v>0.9</v>
      </c>
      <c r="GU126" s="62">
        <v>1</v>
      </c>
      <c r="GV126" s="106">
        <v>9.5500000000000007</v>
      </c>
      <c r="GW126" s="61">
        <v>0</v>
      </c>
      <c r="GX126" s="106">
        <v>15.333333333333334</v>
      </c>
      <c r="GY126" s="61">
        <v>1</v>
      </c>
      <c r="GZ126" s="745">
        <v>35.666666666666671</v>
      </c>
      <c r="HA126" s="221">
        <v>27</v>
      </c>
      <c r="HB126" s="221">
        <v>0.63</v>
      </c>
      <c r="HC126" s="291">
        <v>0</v>
      </c>
      <c r="HD126" s="271"/>
      <c r="HE126" s="291"/>
      <c r="HF126" s="270"/>
      <c r="HG126" s="271"/>
      <c r="HH126" s="270"/>
      <c r="HI126" s="370"/>
      <c r="HJ126" s="270"/>
      <c r="HK126" s="370"/>
      <c r="HL126" s="270"/>
      <c r="HM126" s="291"/>
      <c r="HN126" s="370"/>
      <c r="HO126" s="370"/>
      <c r="HP126" s="370"/>
      <c r="HQ126" s="270"/>
      <c r="HR126" s="370"/>
      <c r="HS126" s="270"/>
      <c r="HT126" s="293"/>
      <c r="HU126" s="270"/>
      <c r="HV126" s="293"/>
      <c r="HW126" s="269"/>
      <c r="HX126" s="91"/>
      <c r="HY126" s="104"/>
      <c r="HZ126" s="91"/>
      <c r="IA126" s="91"/>
      <c r="IB126" s="91"/>
      <c r="IC126" s="91"/>
      <c r="ID126" s="91"/>
      <c r="IE126" s="237"/>
      <c r="IF126" s="237"/>
      <c r="IG126" s="371"/>
      <c r="IH126" s="350"/>
      <c r="II126" s="372"/>
      <c r="IJ126" s="350"/>
      <c r="IK126" s="350"/>
      <c r="IL126" s="350"/>
      <c r="IM126" s="350"/>
      <c r="IN126" s="350"/>
      <c r="IO126" s="208"/>
      <c r="IP126" s="106"/>
      <c r="IQ126" s="350"/>
      <c r="IR126" s="350"/>
      <c r="IS126" s="350"/>
      <c r="IT126" s="350"/>
      <c r="IU126" s="350"/>
      <c r="IV126" s="350"/>
      <c r="IW126" s="350"/>
      <c r="IX126" s="208"/>
      <c r="IY126" s="106"/>
      <c r="IZ126" s="350"/>
      <c r="JA126" s="240"/>
      <c r="JB126" s="241"/>
      <c r="JC126" s="70">
        <v>0</v>
      </c>
      <c r="JD126" s="274"/>
      <c r="JE126" s="274"/>
      <c r="JF126" s="274"/>
      <c r="JG126" s="70"/>
      <c r="JH126" s="70"/>
      <c r="JI126" s="70"/>
      <c r="JJ126" s="70"/>
      <c r="JK126" s="31"/>
      <c r="JL126" s="283"/>
      <c r="JM126" s="198">
        <v>126</v>
      </c>
      <c r="JN126" s="244">
        <v>42474</v>
      </c>
      <c r="JO126" s="69">
        <v>42490</v>
      </c>
      <c r="JP126" s="201">
        <v>1</v>
      </c>
      <c r="JQ126" s="69">
        <v>42490</v>
      </c>
      <c r="JR126" s="31">
        <v>1</v>
      </c>
      <c r="JS126" s="243">
        <v>0</v>
      </c>
      <c r="JT126" s="69">
        <v>42490</v>
      </c>
      <c r="JU126" s="245">
        <v>1</v>
      </c>
      <c r="JV126" s="243">
        <v>1</v>
      </c>
      <c r="JW126" s="246">
        <v>42490</v>
      </c>
      <c r="JX126" s="245">
        <v>1</v>
      </c>
      <c r="JY126" s="245">
        <v>0.5</v>
      </c>
      <c r="JZ126" s="245">
        <v>16</v>
      </c>
      <c r="KA126" s="247"/>
      <c r="KB126" s="245"/>
      <c r="KC126" s="248"/>
      <c r="KD126" s="63">
        <v>0</v>
      </c>
      <c r="KE126" s="249">
        <v>1</v>
      </c>
      <c r="KF126" s="373" t="s">
        <v>421</v>
      </c>
      <c r="KG126" s="272">
        <v>137.19333333333336</v>
      </c>
      <c r="KH126" s="272">
        <v>75.209999999999994</v>
      </c>
      <c r="KI126" s="272">
        <v>45.053333333333335</v>
      </c>
      <c r="KJ126" s="373">
        <v>-16.25</v>
      </c>
      <c r="KK126" s="272">
        <v>-13.87</v>
      </c>
      <c r="KL126" s="272">
        <v>49.900000000000006</v>
      </c>
      <c r="KM126" s="272">
        <v>20.8</v>
      </c>
      <c r="KN126" s="272">
        <v>6.3</v>
      </c>
      <c r="KO126" s="250"/>
      <c r="KP126" s="250">
        <v>0</v>
      </c>
      <c r="KQ126" s="343"/>
      <c r="KR126" s="344">
        <v>0.28783382789317513</v>
      </c>
      <c r="KS126" s="264"/>
      <c r="KT126" s="265"/>
      <c r="KU126" s="264"/>
      <c r="KV126" s="265"/>
      <c r="KW126" s="265"/>
      <c r="KX126" s="265"/>
      <c r="KY126" s="265"/>
      <c r="KZ126" s="265"/>
      <c r="LA126" s="265"/>
      <c r="LB126" s="265"/>
      <c r="LC126" s="265"/>
      <c r="LD126" s="265"/>
      <c r="LE126" s="118">
        <v>42481</v>
      </c>
      <c r="LF126" s="695">
        <v>1</v>
      </c>
      <c r="LG126" s="695"/>
      <c r="LH126" s="455"/>
      <c r="LI126" s="455"/>
      <c r="LJ126" s="455"/>
      <c r="LK126" s="455"/>
      <c r="LL126" s="455"/>
      <c r="LM126" s="455"/>
      <c r="LN126" s="455"/>
      <c r="LO126" s="455"/>
      <c r="LP126" s="455"/>
      <c r="LQ126" s="455"/>
      <c r="LR126" s="455"/>
      <c r="LS126" s="455"/>
      <c r="LT126" s="500">
        <v>31.813333333333333</v>
      </c>
      <c r="LU126" s="693">
        <v>-16.826666666666668</v>
      </c>
      <c r="LV126" s="500"/>
      <c r="LW126" s="500">
        <v>0</v>
      </c>
      <c r="LX126" s="500">
        <v>0</v>
      </c>
      <c r="LY126" s="500">
        <v>0</v>
      </c>
      <c r="LZ126" s="691"/>
      <c r="MA126" s="455"/>
      <c r="MC126" s="253">
        <v>69</v>
      </c>
      <c r="MD126" s="274"/>
      <c r="ME126" s="581">
        <v>126</v>
      </c>
      <c r="MF126" s="135">
        <v>42471</v>
      </c>
      <c r="MI126" s="584">
        <v>90.094800000000006</v>
      </c>
      <c r="MQ126" s="135">
        <v>42474</v>
      </c>
      <c r="MR126" s="238">
        <v>7.5</v>
      </c>
      <c r="MS126" s="585"/>
      <c r="MT126" s="133">
        <v>1</v>
      </c>
      <c r="MU126" s="133">
        <v>0</v>
      </c>
      <c r="MV126" s="133">
        <v>1</v>
      </c>
      <c r="MW126" s="133">
        <v>0</v>
      </c>
      <c r="MX126" s="133">
        <v>0</v>
      </c>
      <c r="MY126" s="238">
        <v>1</v>
      </c>
      <c r="MZ126" s="238">
        <v>336</v>
      </c>
      <c r="NA126" s="133">
        <v>69</v>
      </c>
      <c r="NB126" s="238">
        <v>9</v>
      </c>
      <c r="ND126" s="876">
        <v>126</v>
      </c>
      <c r="NE126" s="877" t="s">
        <v>64</v>
      </c>
      <c r="NF126" s="877" t="s">
        <v>64</v>
      </c>
      <c r="NG126" s="877" t="s">
        <v>64</v>
      </c>
      <c r="NH126" s="877" t="s">
        <v>64</v>
      </c>
      <c r="NI126" s="877" t="s">
        <v>64</v>
      </c>
      <c r="NJ126" s="877" t="s">
        <v>64</v>
      </c>
      <c r="NK126" s="877" t="s">
        <v>64</v>
      </c>
      <c r="NL126" s="877" t="s">
        <v>64</v>
      </c>
      <c r="NM126" s="877" t="s">
        <v>64</v>
      </c>
      <c r="NN126" s="877" t="s">
        <v>64</v>
      </c>
      <c r="NO126" s="877" t="s">
        <v>64</v>
      </c>
      <c r="NP126" s="877" t="s">
        <v>64</v>
      </c>
      <c r="NQ126" s="877" t="s">
        <v>64</v>
      </c>
      <c r="NR126" s="877" t="s">
        <v>64</v>
      </c>
      <c r="NS126" s="877" t="s">
        <v>64</v>
      </c>
      <c r="NT126" s="877" t="s">
        <v>64</v>
      </c>
      <c r="NU126" s="877" t="s">
        <v>64</v>
      </c>
      <c r="NV126" s="877" t="s">
        <v>64</v>
      </c>
      <c r="NW126" s="877" t="s">
        <v>64</v>
      </c>
      <c r="NX126" s="877" t="s">
        <v>64</v>
      </c>
      <c r="NY126" s="877" t="s">
        <v>64</v>
      </c>
      <c r="NZ126" s="877" t="s">
        <v>64</v>
      </c>
      <c r="OA126" s="877" t="s">
        <v>64</v>
      </c>
      <c r="OB126" s="877" t="s">
        <v>64</v>
      </c>
      <c r="OC126" s="877" t="s">
        <v>64</v>
      </c>
      <c r="OD126" s="877" t="s">
        <v>64</v>
      </c>
      <c r="OE126" s="877" t="s">
        <v>64</v>
      </c>
      <c r="OF126" s="877" t="s">
        <v>64</v>
      </c>
      <c r="OG126" s="877" t="s">
        <v>64</v>
      </c>
      <c r="OH126" s="877" t="s">
        <v>64</v>
      </c>
      <c r="OI126" s="877" t="s">
        <v>64</v>
      </c>
      <c r="OJ126" s="877" t="s">
        <v>64</v>
      </c>
      <c r="OK126" s="877" t="s">
        <v>64</v>
      </c>
      <c r="OL126" s="877" t="s">
        <v>64</v>
      </c>
    </row>
    <row r="127" spans="1:402" s="221" customFormat="1" x14ac:dyDescent="0.25">
      <c r="A127" s="221">
        <v>126</v>
      </c>
      <c r="B127" s="221">
        <v>0</v>
      </c>
      <c r="C127" s="221">
        <v>0</v>
      </c>
      <c r="D127" s="206">
        <v>2</v>
      </c>
      <c r="E127" s="267">
        <v>127</v>
      </c>
      <c r="F127" s="880">
        <v>127</v>
      </c>
      <c r="G127" s="883"/>
      <c r="H127" s="643" t="s">
        <v>1133</v>
      </c>
      <c r="I127" s="167" t="s">
        <v>1134</v>
      </c>
      <c r="J127" s="246">
        <v>12568</v>
      </c>
      <c r="K127" s="122">
        <v>81</v>
      </c>
      <c r="L127" s="342">
        <v>90</v>
      </c>
      <c r="M127" s="342">
        <v>158</v>
      </c>
      <c r="N127" s="342">
        <v>36.051914757250437</v>
      </c>
      <c r="O127" s="210">
        <v>1.9096148277391094</v>
      </c>
      <c r="P127" s="208">
        <v>1</v>
      </c>
      <c r="Q127" s="342">
        <v>155</v>
      </c>
      <c r="R127" s="208">
        <v>70</v>
      </c>
      <c r="S127" s="208">
        <v>0</v>
      </c>
      <c r="T127" s="342">
        <v>2</v>
      </c>
      <c r="U127" s="325">
        <v>1</v>
      </c>
      <c r="V127" s="325">
        <v>2</v>
      </c>
      <c r="W127" s="325">
        <v>1</v>
      </c>
      <c r="X127" s="116">
        <v>1</v>
      </c>
      <c r="Y127" s="325">
        <v>1</v>
      </c>
      <c r="Z127" s="325">
        <v>0</v>
      </c>
      <c r="AA127" s="327">
        <v>1</v>
      </c>
      <c r="AB127" s="328">
        <v>0</v>
      </c>
      <c r="AC127" s="223"/>
      <c r="AD127" s="133"/>
      <c r="AE127" s="223"/>
      <c r="AF127" s="613">
        <v>69</v>
      </c>
      <c r="AG127" s="613">
        <v>1.73</v>
      </c>
      <c r="AH127" s="613">
        <v>28</v>
      </c>
      <c r="AI127" s="603">
        <v>0</v>
      </c>
      <c r="AJ127" s="613">
        <v>11.3</v>
      </c>
      <c r="AK127" s="613">
        <v>37</v>
      </c>
      <c r="AL127" s="613"/>
      <c r="AM127" s="609">
        <v>1148</v>
      </c>
      <c r="AN127" s="214">
        <v>7.0457765768795113</v>
      </c>
      <c r="AO127" s="63">
        <v>100</v>
      </c>
      <c r="AP127" s="63">
        <v>29</v>
      </c>
      <c r="AQ127" s="310">
        <v>53</v>
      </c>
      <c r="AR127" s="212">
        <v>92</v>
      </c>
      <c r="AS127" s="215">
        <v>1.65</v>
      </c>
      <c r="AT127" s="212">
        <v>25</v>
      </c>
      <c r="AU127" s="562">
        <v>42474</v>
      </c>
      <c r="AV127" s="563">
        <v>42474</v>
      </c>
      <c r="AW127" s="364">
        <v>1.73</v>
      </c>
      <c r="AX127" s="364">
        <v>71</v>
      </c>
      <c r="AY127" s="364"/>
      <c r="AZ127" s="613">
        <v>141</v>
      </c>
      <c r="BA127" s="558"/>
      <c r="BB127" s="287"/>
      <c r="BC127" s="217">
        <v>401</v>
      </c>
      <c r="BD127" s="287"/>
      <c r="BE127" s="218"/>
      <c r="BF127" s="66"/>
      <c r="BG127" s="68"/>
      <c r="BH127" s="219"/>
      <c r="BI127" s="219"/>
      <c r="BJ127" s="219"/>
      <c r="BO127" s="400"/>
      <c r="BT127" s="366">
        <v>42474</v>
      </c>
      <c r="BU127" s="345" t="s">
        <v>1135</v>
      </c>
      <c r="BV127" s="342">
        <v>0</v>
      </c>
      <c r="BW127" s="342">
        <v>1</v>
      </c>
      <c r="BX127" s="342">
        <v>48</v>
      </c>
      <c r="BY127" s="342">
        <v>1</v>
      </c>
      <c r="BZ127" s="342"/>
      <c r="CA127" s="345">
        <v>1</v>
      </c>
      <c r="CB127" s="345" t="s">
        <v>1136</v>
      </c>
      <c r="CC127" s="342">
        <v>0</v>
      </c>
      <c r="CD127" s="342">
        <v>0</v>
      </c>
      <c r="CE127" s="342">
        <v>0</v>
      </c>
      <c r="CF127" s="206">
        <v>1</v>
      </c>
      <c r="CG127" s="206">
        <v>0</v>
      </c>
      <c r="CH127" s="342">
        <v>1</v>
      </c>
      <c r="CI127" s="342">
        <v>0</v>
      </c>
      <c r="CJ127" s="327">
        <v>1</v>
      </c>
      <c r="CK127" s="659">
        <v>0</v>
      </c>
      <c r="CL127" s="659">
        <v>0</v>
      </c>
      <c r="CM127" s="660">
        <v>0</v>
      </c>
      <c r="CN127" s="660">
        <v>1</v>
      </c>
      <c r="CO127" s="660">
        <v>0</v>
      </c>
      <c r="CP127" s="325">
        <v>1</v>
      </c>
      <c r="CQ127" s="325">
        <v>1</v>
      </c>
      <c r="CR127" s="325">
        <v>0</v>
      </c>
      <c r="CS127" s="327">
        <v>1</v>
      </c>
      <c r="CT127" s="327">
        <v>1</v>
      </c>
      <c r="CU127" s="116">
        <v>1</v>
      </c>
      <c r="CV127" s="665"/>
      <c r="CW127" s="665"/>
      <c r="CX127" s="665"/>
      <c r="CY127" s="665"/>
      <c r="CZ127" s="254"/>
      <c r="DA127" s="254"/>
      <c r="DB127" s="254"/>
      <c r="DC127" s="254"/>
      <c r="DD127" s="254"/>
      <c r="DE127" s="31">
        <v>1</v>
      </c>
      <c r="DF127" s="70">
        <v>1</v>
      </c>
      <c r="DG127" s="69">
        <v>42475</v>
      </c>
      <c r="DH127" s="31">
        <v>1</v>
      </c>
      <c r="DI127" s="31" t="s">
        <v>1137</v>
      </c>
      <c r="DJ127" s="70">
        <v>0</v>
      </c>
      <c r="DK127" s="70"/>
      <c r="DL127" s="70"/>
      <c r="DM127" s="31"/>
      <c r="DN127" s="245">
        <v>1</v>
      </c>
      <c r="DO127" s="208">
        <v>1</v>
      </c>
      <c r="DP127" s="208">
        <v>1</v>
      </c>
      <c r="DQ127" s="208">
        <v>0</v>
      </c>
      <c r="DR127" s="208">
        <v>2</v>
      </c>
      <c r="DS127" s="212">
        <v>1</v>
      </c>
      <c r="DT127" s="208">
        <v>2</v>
      </c>
      <c r="DU127" s="208">
        <v>0</v>
      </c>
      <c r="DV127" s="208">
        <v>0</v>
      </c>
      <c r="DW127" s="208">
        <v>0</v>
      </c>
      <c r="DX127" s="208">
        <v>1</v>
      </c>
      <c r="DY127" s="208">
        <v>0</v>
      </c>
      <c r="EB127" s="223">
        <v>1</v>
      </c>
      <c r="EC127" s="223">
        <v>3</v>
      </c>
      <c r="ED127" s="223">
        <v>28</v>
      </c>
      <c r="EE127" s="223"/>
      <c r="EG127" s="246">
        <v>42475</v>
      </c>
      <c r="EH127" s="31">
        <v>1.1499999999999999</v>
      </c>
      <c r="EI127" s="31">
        <v>70</v>
      </c>
      <c r="EJ127" s="31">
        <v>67</v>
      </c>
      <c r="EK127" s="31">
        <v>79</v>
      </c>
      <c r="EL127" s="206">
        <v>90</v>
      </c>
      <c r="EM127" s="206">
        <v>40</v>
      </c>
      <c r="EN127" s="206" t="s">
        <v>482</v>
      </c>
      <c r="EO127" s="267">
        <v>127</v>
      </c>
      <c r="EP127" s="133"/>
      <c r="EQ127" s="133" t="s">
        <v>415</v>
      </c>
      <c r="ER127" s="133"/>
      <c r="ES127" s="133"/>
      <c r="ET127" s="133">
        <v>65</v>
      </c>
      <c r="EU127" s="133">
        <v>0</v>
      </c>
      <c r="EV127" s="133"/>
      <c r="EW127" s="133">
        <v>12</v>
      </c>
      <c r="EX127" s="133">
        <v>8</v>
      </c>
      <c r="EY127" s="133">
        <v>53</v>
      </c>
      <c r="EZ127" s="133">
        <v>30</v>
      </c>
      <c r="FA127" s="133">
        <v>22</v>
      </c>
      <c r="FB127" s="133">
        <v>17</v>
      </c>
      <c r="FC127" s="133">
        <v>43</v>
      </c>
      <c r="FD127" s="133">
        <v>18</v>
      </c>
      <c r="FE127" s="133">
        <v>27</v>
      </c>
      <c r="FF127" s="133">
        <v>80</v>
      </c>
      <c r="FG127" s="133">
        <v>380</v>
      </c>
      <c r="FH127" s="91">
        <v>80</v>
      </c>
      <c r="FI127" s="91">
        <v>380</v>
      </c>
      <c r="FJ127" s="227">
        <v>53.4</v>
      </c>
      <c r="FK127" s="227">
        <v>27.963754378270611</v>
      </c>
      <c r="FL127" s="228">
        <v>120</v>
      </c>
      <c r="FM127" s="228">
        <v>40.950000000000003</v>
      </c>
      <c r="FN127" s="228">
        <v>62.839897479259804</v>
      </c>
      <c r="FO127" s="228">
        <v>21.444115014797408</v>
      </c>
      <c r="FP127" s="228">
        <v>65.875</v>
      </c>
      <c r="FQ127" s="228"/>
      <c r="FR127" s="193">
        <v>0</v>
      </c>
      <c r="FS127" s="230">
        <v>123</v>
      </c>
      <c r="FT127" s="230">
        <v>66.2</v>
      </c>
      <c r="FU127" s="230">
        <v>190</v>
      </c>
      <c r="FV127" s="229">
        <v>5</v>
      </c>
      <c r="FW127" s="229">
        <v>6.6</v>
      </c>
      <c r="FX127" s="229">
        <v>24.6</v>
      </c>
      <c r="FY127" s="229">
        <v>1.8580060422960725</v>
      </c>
      <c r="FZ127" s="133">
        <v>33.4</v>
      </c>
      <c r="GA127" s="129">
        <v>17.5</v>
      </c>
      <c r="GB127" s="238">
        <v>9.6999999999999993</v>
      </c>
      <c r="GC127" s="238">
        <v>5.2</v>
      </c>
      <c r="GD127" s="238">
        <v>155.5</v>
      </c>
      <c r="GE127" s="238">
        <v>106.8</v>
      </c>
      <c r="GF127" s="238">
        <v>36.9</v>
      </c>
      <c r="GG127" s="133">
        <v>1</v>
      </c>
      <c r="GH127" s="133">
        <v>1</v>
      </c>
      <c r="GI127" s="133">
        <v>1</v>
      </c>
      <c r="GJ127" s="133">
        <v>0</v>
      </c>
      <c r="GK127" s="231">
        <v>52</v>
      </c>
      <c r="GL127" s="133">
        <v>1</v>
      </c>
      <c r="GM127" s="133">
        <v>0</v>
      </c>
      <c r="GN127" s="133">
        <v>0</v>
      </c>
      <c r="GO127" s="133">
        <v>0</v>
      </c>
      <c r="GP127" s="61">
        <v>48.95</v>
      </c>
      <c r="GQ127" s="106">
        <v>25.633441513414727</v>
      </c>
      <c r="GR127" s="111">
        <v>0.31868131868131866</v>
      </c>
      <c r="GS127" s="61">
        <v>1</v>
      </c>
      <c r="GT127" s="111">
        <v>0.60526315789473684</v>
      </c>
      <c r="GU127" s="62">
        <v>1</v>
      </c>
      <c r="GV127" s="106">
        <v>8.2666666666666657</v>
      </c>
      <c r="GW127" s="61">
        <v>1</v>
      </c>
      <c r="GX127" s="106">
        <v>20</v>
      </c>
      <c r="GY127" s="61">
        <v>0</v>
      </c>
      <c r="GZ127" s="745">
        <v>67</v>
      </c>
      <c r="HA127" s="133">
        <v>17</v>
      </c>
      <c r="HB127" s="133">
        <v>0.55000000000000004</v>
      </c>
      <c r="HC127" s="291">
        <v>0</v>
      </c>
      <c r="HD127" s="271"/>
      <c r="HE127" s="291"/>
      <c r="HF127" s="270"/>
      <c r="HG127" s="271"/>
      <c r="HH127" s="270"/>
      <c r="HI127" s="370"/>
      <c r="HJ127" s="270"/>
      <c r="HK127" s="370"/>
      <c r="HL127" s="270"/>
      <c r="HM127" s="291"/>
      <c r="HN127" s="370"/>
      <c r="HO127" s="370"/>
      <c r="HP127" s="370"/>
      <c r="HQ127" s="270"/>
      <c r="HR127" s="370"/>
      <c r="HS127" s="270"/>
      <c r="HT127" s="293"/>
      <c r="HU127" s="270"/>
      <c r="HV127" s="293"/>
      <c r="HW127" s="269"/>
      <c r="HX127" s="91"/>
      <c r="HY127" s="104"/>
      <c r="HZ127" s="91"/>
      <c r="IA127" s="91"/>
      <c r="IB127" s="91"/>
      <c r="IC127" s="91"/>
      <c r="ID127" s="91"/>
      <c r="IE127" s="237"/>
      <c r="IF127" s="237"/>
      <c r="IG127" s="371"/>
      <c r="IH127" s="208"/>
      <c r="II127" s="206"/>
      <c r="IJ127" s="208"/>
      <c r="IK127" s="208"/>
      <c r="IL127" s="208"/>
      <c r="IM127" s="208"/>
      <c r="IN127" s="208"/>
      <c r="IO127" s="208"/>
      <c r="IP127" s="106"/>
      <c r="IQ127" s="208"/>
      <c r="IR127" s="208"/>
      <c r="IS127" s="208"/>
      <c r="IT127" s="208"/>
      <c r="IU127" s="208"/>
      <c r="IV127" s="208"/>
      <c r="IW127" s="208"/>
      <c r="IX127" s="208"/>
      <c r="IY127" s="106"/>
      <c r="IZ127" s="208"/>
      <c r="JA127" s="240"/>
      <c r="JB127" s="241"/>
      <c r="JC127" s="70">
        <v>0</v>
      </c>
      <c r="JD127" s="274"/>
      <c r="JE127" s="274"/>
      <c r="JF127" s="274"/>
      <c r="JG127" s="70"/>
      <c r="JH127" s="70"/>
      <c r="JI127" s="70"/>
      <c r="JJ127" s="70"/>
      <c r="JK127" s="31"/>
      <c r="JL127" s="283"/>
      <c r="JM127" s="198">
        <v>127</v>
      </c>
      <c r="JN127" s="244">
        <v>42474</v>
      </c>
      <c r="JO127" s="69">
        <v>43292</v>
      </c>
      <c r="JP127" s="201">
        <v>1</v>
      </c>
      <c r="JQ127" s="69">
        <v>43292</v>
      </c>
      <c r="JR127" s="245">
        <v>26</v>
      </c>
      <c r="JS127" s="243">
        <v>1</v>
      </c>
      <c r="JT127" s="69">
        <v>43024</v>
      </c>
      <c r="JU127" s="245">
        <v>18</v>
      </c>
      <c r="JV127" s="243">
        <v>1</v>
      </c>
      <c r="JW127" s="246">
        <v>43024</v>
      </c>
      <c r="JX127" s="245">
        <v>18</v>
      </c>
      <c r="JY127" s="245">
        <v>26</v>
      </c>
      <c r="JZ127" s="245">
        <v>818</v>
      </c>
      <c r="KA127" s="247"/>
      <c r="KB127" s="245"/>
      <c r="KC127" s="248"/>
      <c r="KD127" s="212">
        <v>0</v>
      </c>
      <c r="KE127" s="263">
        <v>1</v>
      </c>
      <c r="KF127" s="263" t="s">
        <v>390</v>
      </c>
      <c r="KG127" s="250">
        <v>113.73</v>
      </c>
      <c r="KH127" s="250">
        <v>63.22</v>
      </c>
      <c r="KI127" s="250">
        <v>43.97</v>
      </c>
      <c r="KJ127" s="251">
        <v>-14.56</v>
      </c>
      <c r="KK127" s="250">
        <v>-11.55</v>
      </c>
      <c r="KL127" s="250">
        <v>43.14</v>
      </c>
      <c r="KM127" s="250">
        <v>20.399999999999999</v>
      </c>
      <c r="KN127" s="250">
        <v>4.8</v>
      </c>
      <c r="KO127" s="250"/>
      <c r="KP127" s="250">
        <v>1</v>
      </c>
      <c r="KQ127" s="92"/>
      <c r="KR127" s="93">
        <v>0.31868131868131866</v>
      </c>
      <c r="KS127" s="264">
        <v>64</v>
      </c>
      <c r="KT127" s="265">
        <v>41.7</v>
      </c>
      <c r="KU127" s="264">
        <v>-21.94</v>
      </c>
      <c r="KV127" s="265">
        <v>-25.8</v>
      </c>
      <c r="KW127" s="265">
        <v>-21</v>
      </c>
      <c r="KX127" s="265">
        <v>349</v>
      </c>
      <c r="KY127" s="265">
        <v>-20.5</v>
      </c>
      <c r="KZ127" s="265">
        <v>-17.100000000000001</v>
      </c>
      <c r="LA127" s="265">
        <v>399</v>
      </c>
      <c r="LB127" s="265">
        <v>-22.9</v>
      </c>
      <c r="LC127" s="265">
        <v>-19</v>
      </c>
      <c r="LD127" s="265">
        <v>366</v>
      </c>
      <c r="LE127" s="118">
        <v>42474</v>
      </c>
      <c r="LF127" s="454">
        <v>0</v>
      </c>
      <c r="LG127" s="454"/>
      <c r="LH127" s="455">
        <v>64</v>
      </c>
      <c r="LI127" s="455">
        <v>43.42</v>
      </c>
      <c r="LJ127" s="455">
        <v>-24.07</v>
      </c>
      <c r="LK127" s="455">
        <v>-28</v>
      </c>
      <c r="LL127" s="455">
        <v>-27.8</v>
      </c>
      <c r="LM127" s="455">
        <v>382</v>
      </c>
      <c r="LN127" s="455">
        <v>-22.1</v>
      </c>
      <c r="LO127" s="455">
        <v>-21.4</v>
      </c>
      <c r="LP127" s="455">
        <v>415</v>
      </c>
      <c r="LQ127" s="455">
        <v>-24.8</v>
      </c>
      <c r="LR127" s="455">
        <v>-24.6</v>
      </c>
      <c r="LS127" s="455">
        <v>415</v>
      </c>
      <c r="LT127" s="500">
        <v>40.42</v>
      </c>
      <c r="LU127" s="693">
        <v>-23.66</v>
      </c>
      <c r="LV127" s="500"/>
      <c r="LW127" s="500"/>
      <c r="LX127" s="500">
        <v>0</v>
      </c>
      <c r="LY127" s="500">
        <v>0</v>
      </c>
      <c r="LZ127" s="691"/>
      <c r="MA127" s="455"/>
      <c r="MC127" s="253">
        <v>59</v>
      </c>
      <c r="MD127" s="274"/>
      <c r="ME127" s="581">
        <v>127</v>
      </c>
      <c r="MF127" s="135">
        <v>42474</v>
      </c>
      <c r="MI127" s="586"/>
      <c r="MQ127" s="135">
        <v>42268</v>
      </c>
      <c r="MR127" s="238">
        <v>6.8</v>
      </c>
      <c r="MS127" s="238">
        <v>13</v>
      </c>
      <c r="MT127" s="133">
        <v>1</v>
      </c>
      <c r="MU127" s="133">
        <v>0</v>
      </c>
      <c r="MV127" s="133">
        <v>0</v>
      </c>
      <c r="MW127" s="133">
        <v>1</v>
      </c>
      <c r="MX127" s="133">
        <v>0</v>
      </c>
      <c r="MY127" s="238">
        <v>1</v>
      </c>
      <c r="MZ127" s="238">
        <v>1148</v>
      </c>
      <c r="NA127" s="133">
        <v>59</v>
      </c>
      <c r="NB127" s="238">
        <v>9</v>
      </c>
      <c r="ND127" s="876" t="s">
        <v>64</v>
      </c>
      <c r="NE127" s="877" t="s">
        <v>64</v>
      </c>
      <c r="NF127" s="877" t="s">
        <v>64</v>
      </c>
      <c r="NG127" s="877" t="s">
        <v>64</v>
      </c>
      <c r="NH127" s="877" t="s">
        <v>64</v>
      </c>
      <c r="NI127" s="877" t="s">
        <v>64</v>
      </c>
      <c r="NJ127" s="877" t="s">
        <v>64</v>
      </c>
      <c r="NK127" s="877" t="s">
        <v>64</v>
      </c>
      <c r="NL127" s="877" t="s">
        <v>64</v>
      </c>
      <c r="NM127" s="877" t="s">
        <v>64</v>
      </c>
      <c r="NN127" s="877" t="s">
        <v>64</v>
      </c>
      <c r="NO127" s="877" t="s">
        <v>64</v>
      </c>
      <c r="NP127" s="877" t="s">
        <v>64</v>
      </c>
      <c r="NQ127" s="877" t="s">
        <v>64</v>
      </c>
      <c r="NR127" s="877" t="s">
        <v>64</v>
      </c>
      <c r="NS127" s="877" t="s">
        <v>64</v>
      </c>
      <c r="NT127" s="877" t="s">
        <v>64</v>
      </c>
      <c r="NU127" s="877" t="s">
        <v>64</v>
      </c>
      <c r="NV127" s="877" t="s">
        <v>64</v>
      </c>
      <c r="NW127" s="877" t="s">
        <v>64</v>
      </c>
      <c r="NX127" s="877" t="s">
        <v>64</v>
      </c>
      <c r="NY127" s="877" t="s">
        <v>64</v>
      </c>
      <c r="NZ127" s="877" t="s">
        <v>64</v>
      </c>
      <c r="OA127" s="877" t="s">
        <v>64</v>
      </c>
      <c r="OB127" s="877" t="s">
        <v>64</v>
      </c>
      <c r="OC127" s="877" t="s">
        <v>64</v>
      </c>
      <c r="OD127" s="877" t="s">
        <v>64</v>
      </c>
      <c r="OE127" s="877" t="s">
        <v>64</v>
      </c>
      <c r="OF127" s="877" t="s">
        <v>64</v>
      </c>
      <c r="OG127" s="877" t="s">
        <v>64</v>
      </c>
      <c r="OH127" s="877" t="s">
        <v>64</v>
      </c>
      <c r="OI127" s="877" t="s">
        <v>64</v>
      </c>
      <c r="OJ127" s="877" t="s">
        <v>64</v>
      </c>
      <c r="OK127" s="877" t="s">
        <v>64</v>
      </c>
      <c r="OL127" s="877" t="s">
        <v>64</v>
      </c>
    </row>
    <row r="128" spans="1:402" s="221" customFormat="1" x14ac:dyDescent="0.25">
      <c r="A128" s="274">
        <v>127</v>
      </c>
      <c r="B128" s="221">
        <v>0</v>
      </c>
      <c r="C128" s="221">
        <v>1</v>
      </c>
      <c r="D128" s="206">
        <v>2</v>
      </c>
      <c r="E128" s="274">
        <v>128</v>
      </c>
      <c r="F128" s="880">
        <v>128</v>
      </c>
      <c r="G128" s="883"/>
      <c r="H128" s="358" t="s">
        <v>1138</v>
      </c>
      <c r="I128" s="232" t="s">
        <v>1139</v>
      </c>
      <c r="J128" s="246">
        <v>12425</v>
      </c>
      <c r="K128" s="122">
        <v>82</v>
      </c>
      <c r="L128" s="342">
        <v>117</v>
      </c>
      <c r="M128" s="342">
        <v>160</v>
      </c>
      <c r="N128" s="342">
        <v>45.703124999999993</v>
      </c>
      <c r="O128" s="210">
        <v>2.1544295754530531</v>
      </c>
      <c r="P128" s="208">
        <v>0</v>
      </c>
      <c r="Q128" s="342">
        <v>120</v>
      </c>
      <c r="R128" s="208">
        <v>75</v>
      </c>
      <c r="S128" s="208">
        <v>0</v>
      </c>
      <c r="T128" s="342">
        <v>2</v>
      </c>
      <c r="U128" s="325">
        <v>1</v>
      </c>
      <c r="V128" s="325">
        <v>2</v>
      </c>
      <c r="W128" s="325">
        <v>1</v>
      </c>
      <c r="X128" s="116">
        <v>0</v>
      </c>
      <c r="Y128" s="325">
        <v>1</v>
      </c>
      <c r="Z128" s="325">
        <v>0</v>
      </c>
      <c r="AA128" s="327">
        <v>0</v>
      </c>
      <c r="AB128" s="328">
        <v>1</v>
      </c>
      <c r="AC128" s="223"/>
      <c r="AD128" s="208"/>
      <c r="AE128" s="223"/>
      <c r="AF128" s="613">
        <v>98</v>
      </c>
      <c r="AG128" s="613">
        <v>1.44</v>
      </c>
      <c r="AH128" s="613">
        <v>47</v>
      </c>
      <c r="AI128" s="603">
        <v>0</v>
      </c>
      <c r="AJ128" s="613">
        <v>15.6</v>
      </c>
      <c r="AK128" s="613">
        <v>46</v>
      </c>
      <c r="AL128" s="613"/>
      <c r="AM128" s="609">
        <v>1850</v>
      </c>
      <c r="AN128" s="214">
        <v>7.5229409180723703</v>
      </c>
      <c r="AO128" s="63">
        <v>104</v>
      </c>
      <c r="AP128" s="63">
        <v>50</v>
      </c>
      <c r="AQ128" s="310">
        <v>36</v>
      </c>
      <c r="AR128" s="212">
        <v>90</v>
      </c>
      <c r="AS128" s="215">
        <v>2.79</v>
      </c>
      <c r="AT128" s="212">
        <v>238</v>
      </c>
      <c r="AU128" s="562">
        <v>42400</v>
      </c>
      <c r="AV128" s="563">
        <v>42400</v>
      </c>
      <c r="AW128" s="364">
        <v>1.44</v>
      </c>
      <c r="AX128" s="364">
        <v>66</v>
      </c>
      <c r="AY128" s="364"/>
      <c r="AZ128" s="613">
        <v>142</v>
      </c>
      <c r="BA128" s="558">
        <v>42430</v>
      </c>
      <c r="BB128" s="65">
        <v>32.409999999999997</v>
      </c>
      <c r="BC128" s="217">
        <v>954</v>
      </c>
      <c r="BD128" s="66">
        <v>41.9</v>
      </c>
      <c r="BE128" s="218">
        <v>134.59751227988707</v>
      </c>
      <c r="BF128" s="66">
        <v>128.6</v>
      </c>
      <c r="BG128" s="68">
        <v>1.6222140229662954</v>
      </c>
      <c r="BH128" s="219">
        <v>1.51067903103221</v>
      </c>
      <c r="BI128" s="219">
        <v>2.129037033044705</v>
      </c>
      <c r="BJ128" s="219">
        <v>2.1092409685882032</v>
      </c>
      <c r="BK128" s="66">
        <v>2.57</v>
      </c>
      <c r="BL128" s="66">
        <v>1.88</v>
      </c>
      <c r="BM128" s="66">
        <v>54</v>
      </c>
      <c r="BN128" s="66">
        <v>0.91</v>
      </c>
      <c r="BO128" s="571">
        <v>1066</v>
      </c>
      <c r="BP128" s="66">
        <v>158</v>
      </c>
      <c r="BQ128" s="66">
        <v>170</v>
      </c>
      <c r="BR128" s="66">
        <v>90</v>
      </c>
      <c r="BS128" s="66">
        <v>14</v>
      </c>
      <c r="BT128" s="366">
        <v>42400</v>
      </c>
      <c r="BU128" s="345" t="s">
        <v>1140</v>
      </c>
      <c r="BV128" s="342">
        <v>0</v>
      </c>
      <c r="BW128" s="342">
        <v>1</v>
      </c>
      <c r="BX128" s="342">
        <v>40</v>
      </c>
      <c r="BY128" s="342">
        <v>1</v>
      </c>
      <c r="BZ128" s="342"/>
      <c r="CA128" s="345">
        <v>1</v>
      </c>
      <c r="CB128" s="345" t="s">
        <v>1141</v>
      </c>
      <c r="CC128" s="342">
        <v>0</v>
      </c>
      <c r="CD128" s="342">
        <v>0</v>
      </c>
      <c r="CE128" s="342">
        <v>0</v>
      </c>
      <c r="CF128" s="206">
        <v>1</v>
      </c>
      <c r="CG128" s="206">
        <v>0</v>
      </c>
      <c r="CH128" s="342">
        <v>0</v>
      </c>
      <c r="CI128" s="342">
        <v>0</v>
      </c>
      <c r="CJ128" s="327">
        <v>1</v>
      </c>
      <c r="CK128" s="659">
        <v>0</v>
      </c>
      <c r="CL128" s="659">
        <v>0</v>
      </c>
      <c r="CM128" s="660">
        <v>1</v>
      </c>
      <c r="CN128" s="660">
        <v>0</v>
      </c>
      <c r="CO128" s="660">
        <v>1</v>
      </c>
      <c r="CP128" s="325">
        <v>1</v>
      </c>
      <c r="CQ128" s="325">
        <v>0</v>
      </c>
      <c r="CR128" s="325">
        <v>0</v>
      </c>
      <c r="CS128" s="327">
        <v>0</v>
      </c>
      <c r="CT128" s="327">
        <v>1</v>
      </c>
      <c r="CU128" s="114">
        <v>0</v>
      </c>
      <c r="CV128" s="665"/>
      <c r="CW128" s="665"/>
      <c r="CX128" s="665"/>
      <c r="CY128" s="665"/>
      <c r="CZ128" s="254"/>
      <c r="DA128" s="254"/>
      <c r="DB128" s="254"/>
      <c r="DC128" s="254"/>
      <c r="DD128" s="254"/>
      <c r="DE128" s="31">
        <v>1</v>
      </c>
      <c r="DF128" s="70">
        <v>1</v>
      </c>
      <c r="DG128" s="69">
        <v>42402</v>
      </c>
      <c r="DH128" s="31">
        <v>1</v>
      </c>
      <c r="DI128" s="31" t="s">
        <v>1142</v>
      </c>
      <c r="DJ128" s="70">
        <v>1</v>
      </c>
      <c r="DK128" s="70">
        <v>1</v>
      </c>
      <c r="DL128" s="70"/>
      <c r="DM128" s="31" t="s">
        <v>1055</v>
      </c>
      <c r="DN128" s="245">
        <v>0</v>
      </c>
      <c r="DO128" s="208">
        <v>1</v>
      </c>
      <c r="DP128" s="208">
        <v>1</v>
      </c>
      <c r="DQ128" s="208">
        <v>0</v>
      </c>
      <c r="DR128" s="208">
        <v>0</v>
      </c>
      <c r="DS128" s="212">
        <v>0</v>
      </c>
      <c r="DT128" s="208">
        <v>0</v>
      </c>
      <c r="DU128" s="208">
        <v>0</v>
      </c>
      <c r="DV128" s="208">
        <v>0</v>
      </c>
      <c r="DW128" s="208">
        <v>0</v>
      </c>
      <c r="DX128" s="208">
        <v>0</v>
      </c>
      <c r="DY128" s="208">
        <v>0</v>
      </c>
      <c r="EB128" s="223">
        <v>1</v>
      </c>
      <c r="EC128" s="223">
        <v>2</v>
      </c>
      <c r="ED128" s="223">
        <v>47</v>
      </c>
      <c r="EE128" s="223"/>
      <c r="EG128" s="246">
        <v>42409</v>
      </c>
      <c r="EH128" s="31">
        <v>1.81</v>
      </c>
      <c r="EI128" s="31">
        <v>90</v>
      </c>
      <c r="EJ128" s="31">
        <v>83</v>
      </c>
      <c r="EK128" s="31">
        <v>78</v>
      </c>
      <c r="EL128" s="206">
        <v>69</v>
      </c>
      <c r="EM128" s="206">
        <v>58</v>
      </c>
      <c r="EN128" s="206" t="s">
        <v>1143</v>
      </c>
      <c r="EO128" s="222">
        <v>128</v>
      </c>
      <c r="EP128" s="69">
        <v>42445</v>
      </c>
      <c r="EQ128" s="208" t="s">
        <v>415</v>
      </c>
      <c r="ER128" s="208"/>
      <c r="ES128" s="342"/>
      <c r="ET128" s="208">
        <v>72</v>
      </c>
      <c r="EU128" s="208">
        <v>0</v>
      </c>
      <c r="EV128" s="208"/>
      <c r="EW128" s="208">
        <v>16</v>
      </c>
      <c r="EX128" s="208">
        <v>9</v>
      </c>
      <c r="EY128" s="208">
        <v>40</v>
      </c>
      <c r="EZ128" s="208">
        <v>22</v>
      </c>
      <c r="FA128" s="208">
        <v>20</v>
      </c>
      <c r="FB128" s="208">
        <v>20</v>
      </c>
      <c r="FC128" s="206">
        <v>48</v>
      </c>
      <c r="FD128" s="206">
        <v>20</v>
      </c>
      <c r="FE128" s="224">
        <v>34</v>
      </c>
      <c r="FF128" s="223">
        <v>80</v>
      </c>
      <c r="FG128" s="223">
        <v>290</v>
      </c>
      <c r="FH128" s="91">
        <v>80</v>
      </c>
      <c r="FI128" s="91">
        <v>290</v>
      </c>
      <c r="FJ128" s="227">
        <v>78.349999999999994</v>
      </c>
      <c r="FK128" s="227">
        <v>36.366934845630233</v>
      </c>
      <c r="FL128" s="228">
        <v>122.85</v>
      </c>
      <c r="FM128" s="228">
        <v>47.55</v>
      </c>
      <c r="FN128" s="228">
        <v>57.022054189989468</v>
      </c>
      <c r="FO128" s="228">
        <v>22.07080729942205</v>
      </c>
      <c r="FP128" s="228">
        <v>61.294261294261297</v>
      </c>
      <c r="FQ128" s="228"/>
      <c r="FR128" s="193">
        <v>0</v>
      </c>
      <c r="FS128" s="230">
        <v>113</v>
      </c>
      <c r="FT128" s="341">
        <v>29.9</v>
      </c>
      <c r="FU128" s="230">
        <v>130</v>
      </c>
      <c r="FV128" s="229">
        <v>5.3</v>
      </c>
      <c r="FW128" s="229">
        <v>5.9</v>
      </c>
      <c r="FX128" s="229">
        <v>21.320754716981131</v>
      </c>
      <c r="FY128" s="229">
        <v>3.7792642140468229</v>
      </c>
      <c r="FZ128" s="210" t="s">
        <v>381</v>
      </c>
      <c r="GA128" s="129">
        <v>25</v>
      </c>
      <c r="GB128" s="210">
        <v>9.9</v>
      </c>
      <c r="GC128" s="210">
        <v>5.6</v>
      </c>
      <c r="GD128" s="210">
        <v>157.5</v>
      </c>
      <c r="GE128" s="111">
        <v>111.6</v>
      </c>
      <c r="GF128" s="111">
        <v>35.4</v>
      </c>
      <c r="GG128" s="61">
        <v>0</v>
      </c>
      <c r="GH128" s="61">
        <v>1</v>
      </c>
      <c r="GI128" s="221">
        <v>1</v>
      </c>
      <c r="GJ128" s="221">
        <v>0</v>
      </c>
      <c r="GK128" s="231">
        <v>42</v>
      </c>
      <c r="GL128" s="133">
        <v>1</v>
      </c>
      <c r="GM128" s="221">
        <v>0</v>
      </c>
      <c r="GN128" s="221">
        <v>0</v>
      </c>
      <c r="GO128" s="221">
        <v>0</v>
      </c>
      <c r="GP128" s="61">
        <v>60.9</v>
      </c>
      <c r="GQ128" s="106">
        <v>28.267343102729821</v>
      </c>
      <c r="GR128" s="111">
        <v>0.47727272727272724</v>
      </c>
      <c r="GS128" s="61">
        <v>0</v>
      </c>
      <c r="GT128" s="111">
        <v>0.5</v>
      </c>
      <c r="GU128" s="62">
        <v>0</v>
      </c>
      <c r="GV128" s="106">
        <v>10.1</v>
      </c>
      <c r="GW128" s="61">
        <v>0</v>
      </c>
      <c r="GX128" s="106">
        <v>19</v>
      </c>
      <c r="GY128" s="61">
        <v>0</v>
      </c>
      <c r="GZ128" s="745">
        <v>57</v>
      </c>
      <c r="HA128" s="221">
        <v>24</v>
      </c>
      <c r="HB128" s="221">
        <v>0.55000000000000004</v>
      </c>
      <c r="HC128" s="208">
        <v>1</v>
      </c>
      <c r="HD128" s="236">
        <v>149.23727299999999</v>
      </c>
      <c r="HE128" s="236">
        <v>156.69913700000001</v>
      </c>
      <c r="HF128" s="144">
        <v>67.396990000000002</v>
      </c>
      <c r="HG128" s="236">
        <v>130.54685799999999</v>
      </c>
      <c r="HH128" s="125">
        <v>56.148778999999998</v>
      </c>
      <c r="HI128" s="236">
        <v>43.667400000000001</v>
      </c>
      <c r="HJ128" s="144">
        <v>18.781541000000001</v>
      </c>
      <c r="HK128" s="236">
        <v>86.879458</v>
      </c>
      <c r="HL128" s="144">
        <v>37.367238</v>
      </c>
      <c r="HM128" s="236">
        <v>66.550400999999994</v>
      </c>
      <c r="HN128" s="144">
        <v>6.1684419999999998</v>
      </c>
      <c r="HO128" s="144">
        <v>2.6530740000000002</v>
      </c>
      <c r="HP128" s="236">
        <v>161.116704</v>
      </c>
      <c r="HQ128" s="144">
        <v>69.297004999999999</v>
      </c>
      <c r="HR128" s="236">
        <v>59.127420000000001</v>
      </c>
      <c r="HS128" s="144">
        <v>25.430963999999999</v>
      </c>
      <c r="HT128" s="236">
        <v>101.989285</v>
      </c>
      <c r="HU128" s="144">
        <v>43.866041000000003</v>
      </c>
      <c r="HV128" s="236">
        <v>63.301496</v>
      </c>
      <c r="HW128" s="144">
        <v>0</v>
      </c>
      <c r="HX128" s="237">
        <v>1.2003286743216754</v>
      </c>
      <c r="HY128" s="238">
        <v>32.1</v>
      </c>
      <c r="HZ128" s="237">
        <v>7</v>
      </c>
      <c r="IA128" s="237">
        <v>30.7</v>
      </c>
      <c r="IB128" s="237">
        <v>6.9</v>
      </c>
      <c r="IC128" s="237">
        <v>26.5</v>
      </c>
      <c r="ID128" s="237">
        <v>5.5</v>
      </c>
      <c r="IE128" s="237">
        <v>117.88098285714284</v>
      </c>
      <c r="IF128" s="237">
        <v>54.715635266171908</v>
      </c>
      <c r="IG128" s="342"/>
      <c r="IH128" s="209">
        <v>0.41</v>
      </c>
      <c r="II128" s="206">
        <v>1215</v>
      </c>
      <c r="IJ128" s="208">
        <v>1046</v>
      </c>
      <c r="IK128" s="208">
        <v>1117</v>
      </c>
      <c r="IL128" s="208">
        <v>1124</v>
      </c>
      <c r="IM128" s="208">
        <v>1237</v>
      </c>
      <c r="IN128" s="208">
        <v>1220</v>
      </c>
      <c r="IO128" s="208"/>
      <c r="IP128" s="106">
        <v>1159.8333333333333</v>
      </c>
      <c r="IQ128" s="208">
        <v>1705</v>
      </c>
      <c r="IR128" s="208">
        <v>231</v>
      </c>
      <c r="IS128" s="208">
        <v>201</v>
      </c>
      <c r="IT128" s="208">
        <v>298</v>
      </c>
      <c r="IU128" s="208">
        <v>290</v>
      </c>
      <c r="IV128" s="208">
        <v>286</v>
      </c>
      <c r="IW128" s="208">
        <v>275</v>
      </c>
      <c r="IX128" s="208"/>
      <c r="IY128" s="106">
        <v>263.5</v>
      </c>
      <c r="IZ128" s="208">
        <v>189</v>
      </c>
      <c r="JA128" s="240">
        <v>36.78174588898856</v>
      </c>
      <c r="JB128" s="241">
        <v>1</v>
      </c>
      <c r="JC128" s="70">
        <v>1</v>
      </c>
      <c r="JD128" s="274">
        <v>8</v>
      </c>
      <c r="JE128" s="274">
        <v>0</v>
      </c>
      <c r="JF128" s="274" t="s">
        <v>654</v>
      </c>
      <c r="JG128" s="70">
        <v>1</v>
      </c>
      <c r="JH128" s="70"/>
      <c r="JI128" s="70"/>
      <c r="JJ128" s="70"/>
      <c r="JK128" s="31" t="s">
        <v>1055</v>
      </c>
      <c r="JL128" s="285">
        <v>57.666666666666664</v>
      </c>
      <c r="JM128" s="243">
        <v>128</v>
      </c>
      <c r="JN128" s="244">
        <v>42400</v>
      </c>
      <c r="JO128" s="69">
        <v>43517</v>
      </c>
      <c r="JP128" s="201">
        <v>0</v>
      </c>
      <c r="JQ128" s="69">
        <v>43517</v>
      </c>
      <c r="JR128" s="245">
        <v>36</v>
      </c>
      <c r="JS128" s="243">
        <v>1</v>
      </c>
      <c r="JT128" s="69">
        <v>42458</v>
      </c>
      <c r="JU128" s="245">
        <v>2</v>
      </c>
      <c r="JV128" s="243">
        <v>1</v>
      </c>
      <c r="JW128" s="246">
        <v>42458</v>
      </c>
      <c r="JX128" s="245">
        <v>2</v>
      </c>
      <c r="JY128" s="245">
        <v>36</v>
      </c>
      <c r="JZ128" s="245">
        <v>1117</v>
      </c>
      <c r="KA128" s="247"/>
      <c r="KB128" s="245"/>
      <c r="KC128" s="248"/>
      <c r="KD128" s="230">
        <v>0</v>
      </c>
      <c r="KE128" s="263">
        <v>1</v>
      </c>
      <c r="KF128" s="263" t="s">
        <v>390</v>
      </c>
      <c r="KG128" s="250">
        <v>113.03</v>
      </c>
      <c r="KH128" s="250">
        <v>65.12</v>
      </c>
      <c r="KI128" s="250">
        <v>41.96</v>
      </c>
      <c r="KJ128" s="251">
        <v>-13.28</v>
      </c>
      <c r="KK128" s="250">
        <v>-9.16</v>
      </c>
      <c r="KL128" s="250">
        <v>35.65</v>
      </c>
      <c r="KM128" s="250">
        <v>31</v>
      </c>
      <c r="KN128" s="250">
        <v>3.9</v>
      </c>
      <c r="KO128" s="250"/>
      <c r="KP128" s="250">
        <v>1</v>
      </c>
      <c r="KQ128" s="343"/>
      <c r="KR128" s="344">
        <v>0.47727272727272724</v>
      </c>
      <c r="KS128" s="264">
        <v>30</v>
      </c>
      <c r="KT128" s="265">
        <v>39</v>
      </c>
      <c r="KU128" s="264">
        <v>-20.63</v>
      </c>
      <c r="KV128" s="265">
        <v>-27.8</v>
      </c>
      <c r="KW128" s="265">
        <v>-26.7</v>
      </c>
      <c r="KX128" s="265">
        <v>240</v>
      </c>
      <c r="KY128" s="265">
        <v>-18</v>
      </c>
      <c r="KZ128" s="265">
        <v>-17.8</v>
      </c>
      <c r="LA128" s="265">
        <v>269</v>
      </c>
      <c r="LB128" s="265">
        <v>-22.9</v>
      </c>
      <c r="LC128" s="265">
        <v>-22.3</v>
      </c>
      <c r="LD128" s="265">
        <v>240</v>
      </c>
      <c r="LE128" s="118">
        <v>42445</v>
      </c>
      <c r="LF128" s="695">
        <v>0</v>
      </c>
      <c r="LG128" s="695"/>
      <c r="LH128" s="455">
        <v>30</v>
      </c>
      <c r="LI128" s="455">
        <v>39.99</v>
      </c>
      <c r="LJ128" s="455">
        <v>-22.84</v>
      </c>
      <c r="LK128" s="455">
        <v>-31.5</v>
      </c>
      <c r="LL128" s="455">
        <v>-29.7</v>
      </c>
      <c r="LM128" s="455">
        <v>254</v>
      </c>
      <c r="LN128" s="455">
        <v>-23.5</v>
      </c>
      <c r="LO128" s="455">
        <v>-23.1</v>
      </c>
      <c r="LP128" s="455">
        <v>282</v>
      </c>
      <c r="LQ128" s="455">
        <v>-27.5</v>
      </c>
      <c r="LR128" s="455">
        <v>-26.4</v>
      </c>
      <c r="LS128" s="455">
        <v>254</v>
      </c>
      <c r="LT128" s="500">
        <v>40.24</v>
      </c>
      <c r="LU128" s="693">
        <v>-22.46</v>
      </c>
      <c r="LV128" s="500"/>
      <c r="LW128" s="500">
        <v>0</v>
      </c>
      <c r="LX128" s="500">
        <v>-20.8</v>
      </c>
      <c r="LY128" s="500">
        <v>2</v>
      </c>
      <c r="LZ128" s="690">
        <v>63.301496</v>
      </c>
      <c r="MA128" s="455"/>
      <c r="MC128" s="253"/>
      <c r="MD128" s="274"/>
      <c r="ME128" s="581">
        <v>128</v>
      </c>
      <c r="MF128" s="135">
        <v>42400</v>
      </c>
      <c r="MI128" s="584">
        <v>83.223600000000005</v>
      </c>
      <c r="MQ128" s="135">
        <v>42402</v>
      </c>
      <c r="MR128" s="238">
        <v>7</v>
      </c>
      <c r="MS128" s="238">
        <v>31</v>
      </c>
      <c r="MT128" s="133">
        <v>1</v>
      </c>
      <c r="MU128" s="133">
        <v>1</v>
      </c>
      <c r="MV128" s="133">
        <v>0</v>
      </c>
      <c r="MW128" s="133">
        <v>0</v>
      </c>
      <c r="MX128" s="133">
        <v>0</v>
      </c>
      <c r="MY128" s="238">
        <v>1</v>
      </c>
      <c r="MZ128" s="238">
        <v>1850</v>
      </c>
      <c r="NA128" s="585"/>
      <c r="NB128" s="238">
        <v>6</v>
      </c>
      <c r="ND128" s="876">
        <v>128</v>
      </c>
      <c r="NE128" s="877">
        <v>8.0123451904198308</v>
      </c>
      <c r="NF128" s="877">
        <v>7.5647592189993604</v>
      </c>
      <c r="NG128" s="877">
        <v>5.0245856382782703</v>
      </c>
      <c r="NH128" s="877">
        <v>1.9107326619029099</v>
      </c>
      <c r="NI128" s="877">
        <v>7.4522824302793804</v>
      </c>
      <c r="NJ128" s="877">
        <v>5.5719801201877299</v>
      </c>
      <c r="NK128" s="877">
        <v>9.1600730981997192</v>
      </c>
      <c r="NL128" s="877">
        <v>7.8489984304000204</v>
      </c>
      <c r="NM128" s="877">
        <v>6.0071955014042002</v>
      </c>
      <c r="NN128" s="877">
        <v>1.4489009511451301</v>
      </c>
      <c r="NO128" s="877">
        <v>6.5226207610420799</v>
      </c>
      <c r="NP128" s="877">
        <v>6.9487176412631699</v>
      </c>
      <c r="NQ128" s="877">
        <v>7.5197934862410998</v>
      </c>
      <c r="NR128" s="877">
        <v>4.3950627995175804</v>
      </c>
      <c r="NS128" s="877">
        <v>5.8422246128772404</v>
      </c>
      <c r="NT128" s="877">
        <v>7.6197798005831103</v>
      </c>
      <c r="NU128" s="877">
        <v>6.6058498671949799</v>
      </c>
      <c r="NV128" s="877">
        <v>6.5390036742681703</v>
      </c>
      <c r="NW128" s="877">
        <v>5.4076926486656802</v>
      </c>
      <c r="NX128" s="877">
        <v>5.5125429550968601</v>
      </c>
      <c r="NY128" s="877">
        <v>8.0482143846080394</v>
      </c>
      <c r="NZ128" s="877">
        <v>5.0793781111186496</v>
      </c>
      <c r="OA128" s="877">
        <v>10.564663965825799</v>
      </c>
      <c r="OB128" s="877">
        <v>2.7070829917717099</v>
      </c>
      <c r="OC128" s="877">
        <v>8.7267631123736198</v>
      </c>
      <c r="OD128" s="877">
        <v>6.9691274605706797</v>
      </c>
      <c r="OE128" s="877">
        <v>4.6707270544994701</v>
      </c>
      <c r="OF128" s="877">
        <v>10.3868971469945</v>
      </c>
      <c r="OG128" s="877">
        <v>2.9183862344463498</v>
      </c>
      <c r="OH128" s="877">
        <v>7.6727789003707398</v>
      </c>
      <c r="OI128" s="877">
        <v>3.5147534984397502</v>
      </c>
      <c r="OJ128" s="877">
        <v>2.7141182466237699</v>
      </c>
      <c r="OK128" s="877">
        <v>3.6473850012549698</v>
      </c>
      <c r="OL128" s="877">
        <v>7.8575809740540903</v>
      </c>
    </row>
    <row r="129" spans="1:402" s="221" customFormat="1" x14ac:dyDescent="0.25">
      <c r="A129" s="221">
        <v>128</v>
      </c>
      <c r="B129" s="221">
        <v>0</v>
      </c>
      <c r="C129" s="221">
        <v>0</v>
      </c>
      <c r="D129" s="206">
        <v>1</v>
      </c>
      <c r="E129" s="267">
        <v>129</v>
      </c>
      <c r="F129" s="880">
        <v>129</v>
      </c>
      <c r="G129" s="883"/>
      <c r="H129" s="358" t="s">
        <v>1144</v>
      </c>
      <c r="I129" s="232" t="s">
        <v>1145</v>
      </c>
      <c r="J129" s="246">
        <v>23603</v>
      </c>
      <c r="K129" s="122">
        <v>51</v>
      </c>
      <c r="L129" s="342">
        <v>72</v>
      </c>
      <c r="M129" s="342">
        <v>153</v>
      </c>
      <c r="N129" s="342">
        <v>30.757400999615534</v>
      </c>
      <c r="O129" s="210">
        <v>1.6968127622590041</v>
      </c>
      <c r="P129" s="208">
        <v>1</v>
      </c>
      <c r="Q129" s="342">
        <v>125</v>
      </c>
      <c r="R129" s="208">
        <v>70</v>
      </c>
      <c r="S129" s="208">
        <v>0</v>
      </c>
      <c r="T129" s="342">
        <v>2</v>
      </c>
      <c r="U129" s="327">
        <v>0</v>
      </c>
      <c r="V129" s="327"/>
      <c r="W129" s="327">
        <v>1</v>
      </c>
      <c r="X129" s="116">
        <v>0</v>
      </c>
      <c r="Y129" s="327">
        <v>1</v>
      </c>
      <c r="Z129" s="327">
        <v>0</v>
      </c>
      <c r="AA129" s="327">
        <v>0</v>
      </c>
      <c r="AB129" s="328">
        <v>0</v>
      </c>
      <c r="AC129" s="223"/>
      <c r="AD129" s="62"/>
      <c r="AE129" s="223"/>
      <c r="AF129" s="613">
        <v>100</v>
      </c>
      <c r="AG129" s="613">
        <v>0.85</v>
      </c>
      <c r="AH129" s="613">
        <v>70</v>
      </c>
      <c r="AI129" s="603">
        <v>1</v>
      </c>
      <c r="AJ129" s="613">
        <v>11.8</v>
      </c>
      <c r="AK129" s="613">
        <v>35</v>
      </c>
      <c r="AL129" s="613"/>
      <c r="AM129" s="609">
        <v>158.9</v>
      </c>
      <c r="AN129" s="214">
        <v>5.0682750735426705</v>
      </c>
      <c r="AO129" s="63">
        <v>264</v>
      </c>
      <c r="AP129" s="63">
        <v>166</v>
      </c>
      <c r="AQ129" s="310">
        <v>84</v>
      </c>
      <c r="AR129" s="212">
        <v>72</v>
      </c>
      <c r="AS129" s="215">
        <v>2.3199999999999998</v>
      </c>
      <c r="AT129" s="212">
        <v>156</v>
      </c>
      <c r="AU129" s="562">
        <v>42314</v>
      </c>
      <c r="AV129" s="563">
        <v>42314</v>
      </c>
      <c r="AW129" s="364">
        <v>0.85</v>
      </c>
      <c r="AX129" s="364">
        <v>62</v>
      </c>
      <c r="AY129" s="364">
        <v>10.5</v>
      </c>
      <c r="AZ129" s="613">
        <v>133</v>
      </c>
      <c r="BA129" s="558">
        <v>42486</v>
      </c>
      <c r="BB129" s="65">
        <v>9.5500000000000007</v>
      </c>
      <c r="BC129" s="217">
        <v>455</v>
      </c>
      <c r="BD129" s="66">
        <v>14.6</v>
      </c>
      <c r="BE129" s="218">
        <v>76.458496025252103</v>
      </c>
      <c r="BF129" s="66">
        <v>133</v>
      </c>
      <c r="BG129" s="68">
        <v>1.1643528557844371</v>
      </c>
      <c r="BH129" s="219">
        <v>0.9800033715837464</v>
      </c>
      <c r="BI129" s="219">
        <v>1.88342575098934</v>
      </c>
      <c r="BJ129" s="219">
        <v>2.1238516409670858</v>
      </c>
      <c r="BK129" s="66">
        <v>2.5499999999999998</v>
      </c>
      <c r="BL129" s="66">
        <v>1.1000000000000001</v>
      </c>
      <c r="BM129" s="66">
        <v>122</v>
      </c>
      <c r="BN129" s="66">
        <v>1.1299999999999999</v>
      </c>
      <c r="BO129" s="571">
        <v>33.9</v>
      </c>
      <c r="BP129" s="66">
        <v>29</v>
      </c>
      <c r="BQ129" s="66">
        <v>108</v>
      </c>
      <c r="BR129" s="66">
        <v>6</v>
      </c>
      <c r="BS129" s="66">
        <v>29</v>
      </c>
      <c r="BT129" s="366" t="s">
        <v>1146</v>
      </c>
      <c r="BU129" s="345" t="s">
        <v>1147</v>
      </c>
      <c r="BV129" s="342">
        <v>0</v>
      </c>
      <c r="BW129" s="342">
        <v>1</v>
      </c>
      <c r="BX129" s="342">
        <v>43</v>
      </c>
      <c r="BY129" s="342">
        <v>0</v>
      </c>
      <c r="BZ129" s="342"/>
      <c r="CA129" s="345" t="s">
        <v>381</v>
      </c>
      <c r="CB129" s="345"/>
      <c r="CC129" s="342">
        <v>0</v>
      </c>
      <c r="CD129" s="342">
        <v>0</v>
      </c>
      <c r="CE129" s="342">
        <v>1</v>
      </c>
      <c r="CF129" s="206">
        <v>1</v>
      </c>
      <c r="CG129" s="206">
        <v>0</v>
      </c>
      <c r="CH129" s="342">
        <v>1</v>
      </c>
      <c r="CI129" s="342">
        <v>1</v>
      </c>
      <c r="CJ129" s="327">
        <v>0</v>
      </c>
      <c r="CK129" s="659">
        <v>1</v>
      </c>
      <c r="CL129" s="659">
        <v>1</v>
      </c>
      <c r="CM129" s="660">
        <v>1</v>
      </c>
      <c r="CN129" s="660">
        <v>1</v>
      </c>
      <c r="CO129" s="660">
        <v>0</v>
      </c>
      <c r="CP129" s="325">
        <v>0</v>
      </c>
      <c r="CQ129" s="325">
        <v>0</v>
      </c>
      <c r="CR129" s="325">
        <v>0</v>
      </c>
      <c r="CS129" s="327">
        <v>0</v>
      </c>
      <c r="CT129" s="327">
        <v>0</v>
      </c>
      <c r="CU129" s="114">
        <v>0</v>
      </c>
      <c r="CV129" s="665">
        <v>17.399999999999999</v>
      </c>
      <c r="CW129" s="665">
        <v>1.1000000000000001</v>
      </c>
      <c r="CX129" s="665">
        <v>5</v>
      </c>
      <c r="CY129" s="665">
        <v>27.4</v>
      </c>
      <c r="CZ129" s="254">
        <v>67</v>
      </c>
      <c r="DA129" s="254">
        <v>137</v>
      </c>
      <c r="DB129" s="254"/>
      <c r="DC129" s="254"/>
      <c r="DD129" s="254"/>
      <c r="DE129" s="31">
        <v>0</v>
      </c>
      <c r="DF129" s="70">
        <v>0</v>
      </c>
      <c r="DG129" s="31"/>
      <c r="DH129" s="31"/>
      <c r="DI129" s="31"/>
      <c r="DJ129" s="70">
        <v>1</v>
      </c>
      <c r="DK129" s="70">
        <v>0</v>
      </c>
      <c r="DL129" s="70"/>
      <c r="DM129" s="31"/>
      <c r="DN129" s="245">
        <v>0</v>
      </c>
      <c r="DO129" s="206">
        <v>0</v>
      </c>
      <c r="DP129" s="206">
        <v>0</v>
      </c>
      <c r="DQ129" s="208">
        <v>0</v>
      </c>
      <c r="DR129" s="208">
        <v>0</v>
      </c>
      <c r="DS129" s="212">
        <v>0</v>
      </c>
      <c r="DT129" s="208">
        <v>0</v>
      </c>
      <c r="DU129" s="208">
        <v>0</v>
      </c>
      <c r="DV129" s="208">
        <v>0</v>
      </c>
      <c r="DW129" s="208">
        <v>0</v>
      </c>
      <c r="DX129" s="208">
        <v>0</v>
      </c>
      <c r="DY129" s="208">
        <v>0</v>
      </c>
      <c r="EB129" s="223">
        <v>1</v>
      </c>
      <c r="EC129" s="223">
        <v>1</v>
      </c>
      <c r="ED129" s="223">
        <v>70</v>
      </c>
      <c r="EE129" s="223"/>
      <c r="EG129" s="245">
        <v>2010</v>
      </c>
      <c r="EH129" s="31">
        <v>2.04</v>
      </c>
      <c r="EI129" s="31">
        <v>91</v>
      </c>
      <c r="EJ129" s="206">
        <v>75</v>
      </c>
      <c r="EK129" s="206">
        <v>100</v>
      </c>
      <c r="EL129" s="206">
        <v>109</v>
      </c>
      <c r="EM129" s="206"/>
      <c r="EN129" s="206" t="s">
        <v>1148</v>
      </c>
      <c r="EO129" s="259">
        <v>129</v>
      </c>
      <c r="EP129" s="69">
        <v>42314</v>
      </c>
      <c r="EQ129" s="366" t="s">
        <v>383</v>
      </c>
      <c r="ER129" s="208"/>
      <c r="ES129" s="342"/>
      <c r="ET129" s="208">
        <v>62</v>
      </c>
      <c r="EU129" s="62">
        <v>0</v>
      </c>
      <c r="EV129" s="62"/>
      <c r="EW129" s="208">
        <v>7.5</v>
      </c>
      <c r="EX129" s="208">
        <v>6.5</v>
      </c>
      <c r="EY129" s="208">
        <v>50</v>
      </c>
      <c r="EZ129" s="208">
        <v>23</v>
      </c>
      <c r="FA129" s="208">
        <v>14</v>
      </c>
      <c r="FB129" s="208">
        <v>14</v>
      </c>
      <c r="FC129" s="224">
        <v>39</v>
      </c>
      <c r="FD129" s="223">
        <v>18</v>
      </c>
      <c r="FE129" s="223">
        <v>25</v>
      </c>
      <c r="FF129" s="223">
        <v>160</v>
      </c>
      <c r="FG129" s="223">
        <v>350</v>
      </c>
      <c r="FH129" s="91">
        <v>160</v>
      </c>
      <c r="FI129" s="91">
        <v>350</v>
      </c>
      <c r="FJ129" s="227">
        <v>54.6</v>
      </c>
      <c r="FK129" s="227">
        <v>32.177975799350911</v>
      </c>
      <c r="FL129" s="228">
        <v>117.35</v>
      </c>
      <c r="FM129" s="228">
        <v>27.75</v>
      </c>
      <c r="FN129" s="228">
        <v>69.159074359960229</v>
      </c>
      <c r="FO129" s="228">
        <v>16.354190996922853</v>
      </c>
      <c r="FP129" s="228">
        <v>76.352790796761823</v>
      </c>
      <c r="FQ129" s="228"/>
      <c r="FR129" s="193">
        <v>0</v>
      </c>
      <c r="FS129" s="230">
        <v>87.9</v>
      </c>
      <c r="FT129" s="341">
        <v>55.8</v>
      </c>
      <c r="FU129" s="230">
        <v>165</v>
      </c>
      <c r="FV129" s="229">
        <v>6.25</v>
      </c>
      <c r="FW129" s="229">
        <v>12</v>
      </c>
      <c r="FX129" s="229">
        <v>14.064</v>
      </c>
      <c r="FY129" s="229">
        <v>1.5752688172043012</v>
      </c>
      <c r="FZ129" s="254"/>
      <c r="GA129" s="129">
        <v>24.3</v>
      </c>
      <c r="GB129" s="348">
        <v>9.4</v>
      </c>
      <c r="GC129" s="348">
        <v>4.4000000000000004</v>
      </c>
      <c r="GD129" s="348">
        <v>153.19999999999999</v>
      </c>
      <c r="GE129" s="348">
        <v>97.4</v>
      </c>
      <c r="GF129" s="348">
        <v>33.5</v>
      </c>
      <c r="GG129" s="221">
        <v>0</v>
      </c>
      <c r="GH129" s="221">
        <v>1</v>
      </c>
      <c r="GI129" s="221">
        <v>1</v>
      </c>
      <c r="GJ129" s="221">
        <v>0</v>
      </c>
      <c r="GK129" s="231">
        <v>33</v>
      </c>
      <c r="GL129" s="133">
        <v>0</v>
      </c>
      <c r="GM129" s="221">
        <v>0</v>
      </c>
      <c r="GN129" s="221">
        <v>0</v>
      </c>
      <c r="GO129" s="221">
        <v>0</v>
      </c>
      <c r="GP129" s="61">
        <v>50.400000000000006</v>
      </c>
      <c r="GQ129" s="106">
        <v>29.702746891708532</v>
      </c>
      <c r="GR129" s="111">
        <v>0.46245059288537554</v>
      </c>
      <c r="GS129" s="61">
        <v>0</v>
      </c>
      <c r="GT129" s="111">
        <v>0.46875</v>
      </c>
      <c r="GU129" s="62">
        <v>0</v>
      </c>
      <c r="GV129" s="106">
        <v>13.7</v>
      </c>
      <c r="GW129" s="61">
        <v>0</v>
      </c>
      <c r="GX129" s="106">
        <v>31</v>
      </c>
      <c r="GY129" s="61">
        <v>0</v>
      </c>
      <c r="GZ129" s="745">
        <v>38</v>
      </c>
      <c r="HA129" s="221">
        <v>11</v>
      </c>
      <c r="HB129" s="221">
        <v>0.37</v>
      </c>
      <c r="HC129" s="133">
        <v>1</v>
      </c>
      <c r="HD129" s="236">
        <v>87.866652999999999</v>
      </c>
      <c r="HE129" s="236">
        <v>92.259985999999998</v>
      </c>
      <c r="HF129" s="144">
        <v>51.473422999999997</v>
      </c>
      <c r="HG129" s="236">
        <v>119.175838</v>
      </c>
      <c r="HH129" s="125">
        <v>66.490235999999996</v>
      </c>
      <c r="HI129" s="236">
        <v>36.590381000000001</v>
      </c>
      <c r="HJ129" s="144">
        <v>20.414399</v>
      </c>
      <c r="HK129" s="236">
        <v>82.585457000000005</v>
      </c>
      <c r="HL129" s="144">
        <v>46.075837999999997</v>
      </c>
      <c r="HM129" s="236">
        <v>69.297148000000007</v>
      </c>
      <c r="HN129" s="144">
        <v>5.6158109999999999</v>
      </c>
      <c r="HO129" s="144">
        <v>3.1331570000000002</v>
      </c>
      <c r="HP129" s="236">
        <v>165.10773</v>
      </c>
      <c r="HQ129" s="144">
        <v>92.116423999999995</v>
      </c>
      <c r="HR129" s="236">
        <v>68.933672999999999</v>
      </c>
      <c r="HS129" s="144">
        <v>38.459274000000001</v>
      </c>
      <c r="HT129" s="236">
        <v>96.174057000000005</v>
      </c>
      <c r="HU129" s="144">
        <v>53.657150000000001</v>
      </c>
      <c r="HV129" s="236">
        <v>58.249276000000002</v>
      </c>
      <c r="HW129" s="144">
        <v>0</v>
      </c>
      <c r="HX129" s="237">
        <v>0.77415009240379751</v>
      </c>
      <c r="HY129" s="238">
        <v>20.7</v>
      </c>
      <c r="HZ129" s="237">
        <v>5.0999999999999996</v>
      </c>
      <c r="IA129" s="237">
        <v>22.9</v>
      </c>
      <c r="IB129" s="237">
        <v>5.6</v>
      </c>
      <c r="IC129" s="237">
        <v>21.1</v>
      </c>
      <c r="ID129" s="237">
        <v>5.0999999999999996</v>
      </c>
      <c r="IE129" s="237">
        <v>77.827670588235293</v>
      </c>
      <c r="IF129" s="237">
        <v>45.866976203444864</v>
      </c>
      <c r="IG129" s="133"/>
      <c r="IH129" s="209">
        <v>0.35</v>
      </c>
      <c r="II129" s="206">
        <v>1095</v>
      </c>
      <c r="IJ129" s="208">
        <v>1026</v>
      </c>
      <c r="IK129" s="208">
        <v>1006</v>
      </c>
      <c r="IL129" s="208">
        <v>1084</v>
      </c>
      <c r="IM129" s="208">
        <v>1054</v>
      </c>
      <c r="IN129" s="208">
        <v>1096</v>
      </c>
      <c r="IO129" s="208"/>
      <c r="IP129" s="106">
        <v>1060.1666666666667</v>
      </c>
      <c r="IQ129" s="208">
        <v>1683</v>
      </c>
      <c r="IR129" s="208">
        <v>323</v>
      </c>
      <c r="IS129" s="208">
        <v>337</v>
      </c>
      <c r="IT129" s="208">
        <v>324</v>
      </c>
      <c r="IU129" s="208">
        <v>241</v>
      </c>
      <c r="IV129" s="208">
        <v>341</v>
      </c>
      <c r="IW129" s="208">
        <v>365</v>
      </c>
      <c r="IX129" s="208"/>
      <c r="IY129" s="106">
        <v>321.83333333333331</v>
      </c>
      <c r="IZ129" s="208">
        <v>199</v>
      </c>
      <c r="JA129" s="240">
        <v>31.74416847033303</v>
      </c>
      <c r="JB129" s="241">
        <v>0</v>
      </c>
      <c r="JC129" s="70">
        <v>1</v>
      </c>
      <c r="JD129" s="274">
        <v>0</v>
      </c>
      <c r="JE129" s="274">
        <v>0</v>
      </c>
      <c r="JF129" s="274"/>
      <c r="JG129" s="70">
        <v>0</v>
      </c>
      <c r="JH129" s="70">
        <v>0</v>
      </c>
      <c r="JI129" s="70">
        <v>0</v>
      </c>
      <c r="JJ129" s="70"/>
      <c r="JK129" s="31"/>
      <c r="JL129" s="285"/>
      <c r="JM129" s="198">
        <v>129</v>
      </c>
      <c r="JN129" s="244">
        <v>42314</v>
      </c>
      <c r="JO129" s="69">
        <v>43178</v>
      </c>
      <c r="JP129" s="201">
        <v>0</v>
      </c>
      <c r="JQ129" s="69">
        <v>43178</v>
      </c>
      <c r="JR129" s="245">
        <v>28</v>
      </c>
      <c r="JS129" s="243">
        <v>0</v>
      </c>
      <c r="JT129" s="69">
        <v>43178</v>
      </c>
      <c r="JU129" s="245">
        <v>28</v>
      </c>
      <c r="JV129" s="243">
        <v>0</v>
      </c>
      <c r="JW129" s="246">
        <v>43178</v>
      </c>
      <c r="JX129" s="245">
        <v>28</v>
      </c>
      <c r="JY129" s="245">
        <v>28</v>
      </c>
      <c r="JZ129" s="245">
        <v>864</v>
      </c>
      <c r="KA129" s="247"/>
      <c r="KB129" s="245"/>
      <c r="KC129" s="248"/>
      <c r="KD129" s="212">
        <v>1</v>
      </c>
      <c r="KE129" s="263">
        <v>1</v>
      </c>
      <c r="KF129" s="263" t="s">
        <v>390</v>
      </c>
      <c r="KG129" s="250">
        <v>118.95</v>
      </c>
      <c r="KH129" s="250">
        <v>45.17</v>
      </c>
      <c r="KI129" s="250">
        <v>62.07</v>
      </c>
      <c r="KJ129" s="251">
        <v>-21.75</v>
      </c>
      <c r="KK129" s="250">
        <v>-18.100000000000001</v>
      </c>
      <c r="KL129" s="250">
        <v>58.47</v>
      </c>
      <c r="KM129" s="250">
        <v>43.6</v>
      </c>
      <c r="KN129" s="250">
        <v>7.9</v>
      </c>
      <c r="KO129" s="250"/>
      <c r="KP129" s="250">
        <v>0</v>
      </c>
      <c r="KQ129" s="126"/>
      <c r="KR129" s="93">
        <v>0.46245059288537554</v>
      </c>
      <c r="KS129" s="264">
        <v>64</v>
      </c>
      <c r="KT129" s="265">
        <v>42.17</v>
      </c>
      <c r="KU129" s="264">
        <v>-22.28</v>
      </c>
      <c r="KV129" s="265">
        <v>-27.4</v>
      </c>
      <c r="KW129" s="265">
        <v>-26.9</v>
      </c>
      <c r="KX129" s="265">
        <v>338</v>
      </c>
      <c r="KY129" s="265">
        <v>-20.6</v>
      </c>
      <c r="KZ129" s="265">
        <v>-19.7</v>
      </c>
      <c r="LA129" s="265">
        <v>338</v>
      </c>
      <c r="LB129" s="265">
        <v>-24</v>
      </c>
      <c r="LC129" s="265">
        <v>-23.3</v>
      </c>
      <c r="LD129" s="265">
        <v>338</v>
      </c>
      <c r="LE129" s="118">
        <v>42314</v>
      </c>
      <c r="LF129" s="696">
        <v>0</v>
      </c>
      <c r="LG129" s="696"/>
      <c r="LH129" s="455">
        <v>64</v>
      </c>
      <c r="LI129" s="455">
        <v>39.6</v>
      </c>
      <c r="LJ129" s="455">
        <v>-21.17</v>
      </c>
      <c r="LK129" s="455">
        <v>-26.8</v>
      </c>
      <c r="LL129" s="455">
        <v>-25.4</v>
      </c>
      <c r="LM129" s="455">
        <v>367</v>
      </c>
      <c r="LN129" s="455">
        <v>-13.4</v>
      </c>
      <c r="LO129" s="455">
        <v>-11.5</v>
      </c>
      <c r="LP129" s="455">
        <v>367</v>
      </c>
      <c r="LQ129" s="455">
        <v>-20.100000000000001</v>
      </c>
      <c r="LR129" s="455">
        <v>-18.399999999999999</v>
      </c>
      <c r="LS129" s="455">
        <v>367</v>
      </c>
      <c r="LT129" s="500">
        <v>43.17</v>
      </c>
      <c r="LU129" s="693">
        <v>-21.41</v>
      </c>
      <c r="LV129" s="500"/>
      <c r="LW129" s="500"/>
      <c r="LX129" s="500">
        <v>-11.1</v>
      </c>
      <c r="LY129" s="500">
        <v>3</v>
      </c>
      <c r="LZ129" s="690">
        <v>58.249276000000002</v>
      </c>
      <c r="MA129" s="454"/>
      <c r="MC129" s="253">
        <v>4</v>
      </c>
      <c r="MD129" s="274"/>
      <c r="ME129" s="581">
        <v>129</v>
      </c>
      <c r="MF129" s="135">
        <v>42314</v>
      </c>
      <c r="MI129" s="584">
        <v>46.639099999999999</v>
      </c>
      <c r="MQ129" s="135"/>
      <c r="MR129" s="585"/>
      <c r="MS129" s="585"/>
      <c r="MT129" s="133">
        <v>0</v>
      </c>
      <c r="MU129" s="585"/>
      <c r="MV129" s="585"/>
      <c r="MW129" s="585"/>
      <c r="MX129" s="585"/>
      <c r="MY129" s="585"/>
      <c r="MZ129" s="238">
        <v>158.9</v>
      </c>
      <c r="NA129" s="133">
        <v>4</v>
      </c>
      <c r="NB129" s="238">
        <v>5</v>
      </c>
      <c r="ND129" s="876" t="s">
        <v>64</v>
      </c>
      <c r="NE129" s="877" t="s">
        <v>64</v>
      </c>
      <c r="NF129" s="877" t="s">
        <v>64</v>
      </c>
      <c r="NG129" s="877" t="s">
        <v>64</v>
      </c>
      <c r="NH129" s="877" t="s">
        <v>64</v>
      </c>
      <c r="NI129" s="877" t="s">
        <v>64</v>
      </c>
      <c r="NJ129" s="877" t="s">
        <v>64</v>
      </c>
      <c r="NK129" s="877" t="s">
        <v>64</v>
      </c>
      <c r="NL129" s="877" t="s">
        <v>64</v>
      </c>
      <c r="NM129" s="877" t="s">
        <v>64</v>
      </c>
      <c r="NN129" s="877" t="s">
        <v>64</v>
      </c>
      <c r="NO129" s="877" t="s">
        <v>64</v>
      </c>
      <c r="NP129" s="877" t="s">
        <v>64</v>
      </c>
      <c r="NQ129" s="877" t="s">
        <v>64</v>
      </c>
      <c r="NR129" s="877" t="s">
        <v>64</v>
      </c>
      <c r="NS129" s="877" t="s">
        <v>64</v>
      </c>
      <c r="NT129" s="877" t="s">
        <v>64</v>
      </c>
      <c r="NU129" s="877" t="s">
        <v>64</v>
      </c>
      <c r="NV129" s="877" t="s">
        <v>64</v>
      </c>
      <c r="NW129" s="877" t="s">
        <v>64</v>
      </c>
      <c r="NX129" s="877" t="s">
        <v>64</v>
      </c>
      <c r="NY129" s="877" t="s">
        <v>64</v>
      </c>
      <c r="NZ129" s="877" t="s">
        <v>64</v>
      </c>
      <c r="OA129" s="877" t="s">
        <v>64</v>
      </c>
      <c r="OB129" s="877" t="s">
        <v>64</v>
      </c>
      <c r="OC129" s="877" t="s">
        <v>64</v>
      </c>
      <c r="OD129" s="877" t="s">
        <v>64</v>
      </c>
      <c r="OE129" s="877" t="s">
        <v>64</v>
      </c>
      <c r="OF129" s="877" t="s">
        <v>64</v>
      </c>
      <c r="OG129" s="877" t="s">
        <v>64</v>
      </c>
      <c r="OH129" s="877" t="s">
        <v>64</v>
      </c>
      <c r="OI129" s="877" t="s">
        <v>64</v>
      </c>
      <c r="OJ129" s="877" t="s">
        <v>64</v>
      </c>
      <c r="OK129" s="877" t="s">
        <v>64</v>
      </c>
      <c r="OL129" s="877" t="s">
        <v>64</v>
      </c>
    </row>
    <row r="130" spans="1:402" s="221" customFormat="1" x14ac:dyDescent="0.25">
      <c r="A130" s="221">
        <v>129</v>
      </c>
      <c r="B130" s="274">
        <v>0</v>
      </c>
      <c r="C130" s="221">
        <v>1</v>
      </c>
      <c r="D130" s="206">
        <v>2</v>
      </c>
      <c r="E130" s="267">
        <v>130</v>
      </c>
      <c r="F130" s="880">
        <v>130</v>
      </c>
      <c r="G130" s="883"/>
      <c r="H130" s="643" t="s">
        <v>1149</v>
      </c>
      <c r="I130" s="167" t="s">
        <v>1150</v>
      </c>
      <c r="J130" s="368">
        <v>11791</v>
      </c>
      <c r="K130" s="122">
        <v>84</v>
      </c>
      <c r="L130" s="342">
        <v>85</v>
      </c>
      <c r="M130" s="342">
        <v>173</v>
      </c>
      <c r="N130" s="342">
        <v>28.400547963513649</v>
      </c>
      <c r="O130" s="210">
        <v>1.9904569630263655</v>
      </c>
      <c r="P130" s="208">
        <v>1</v>
      </c>
      <c r="Q130" s="342">
        <v>135</v>
      </c>
      <c r="R130" s="208">
        <v>80</v>
      </c>
      <c r="S130" s="208">
        <v>1</v>
      </c>
      <c r="T130" s="342">
        <v>2</v>
      </c>
      <c r="U130" s="327">
        <v>0</v>
      </c>
      <c r="V130" s="327"/>
      <c r="W130" s="327">
        <v>1</v>
      </c>
      <c r="X130" s="116">
        <v>1</v>
      </c>
      <c r="Y130" s="327">
        <v>0</v>
      </c>
      <c r="Z130" s="327">
        <v>0</v>
      </c>
      <c r="AA130" s="327">
        <v>1</v>
      </c>
      <c r="AB130" s="328">
        <v>0</v>
      </c>
      <c r="AC130" s="223"/>
      <c r="AD130" s="208"/>
      <c r="AE130" s="223"/>
      <c r="AF130" s="613">
        <v>100</v>
      </c>
      <c r="AG130" s="613">
        <v>0.89</v>
      </c>
      <c r="AH130" s="613">
        <v>60</v>
      </c>
      <c r="AI130" s="603">
        <v>0</v>
      </c>
      <c r="AJ130" s="613">
        <v>13.2</v>
      </c>
      <c r="AK130" s="613">
        <v>40</v>
      </c>
      <c r="AL130" s="613"/>
      <c r="AM130" s="609">
        <v>1923</v>
      </c>
      <c r="AN130" s="214">
        <v>7.5616417455887799</v>
      </c>
      <c r="AO130" s="63"/>
      <c r="AP130" s="63"/>
      <c r="AQ130" s="310"/>
      <c r="AR130" s="212"/>
      <c r="AS130" s="215">
        <v>0.81</v>
      </c>
      <c r="AT130" s="212">
        <v>939</v>
      </c>
      <c r="AU130" s="562">
        <v>42492</v>
      </c>
      <c r="AV130" s="563">
        <v>42363</v>
      </c>
      <c r="AW130" s="364">
        <v>0.89</v>
      </c>
      <c r="AX130" s="364">
        <v>40</v>
      </c>
      <c r="AY130" s="364"/>
      <c r="AZ130" s="613">
        <v>142</v>
      </c>
      <c r="BA130" s="558">
        <v>42492</v>
      </c>
      <c r="BB130" s="65">
        <v>38.53</v>
      </c>
      <c r="BC130" s="217">
        <v>409</v>
      </c>
      <c r="BD130" s="66">
        <v>49.5</v>
      </c>
      <c r="BE130" s="218">
        <v>273.93778322268474</v>
      </c>
      <c r="BF130" s="66">
        <v>178.9</v>
      </c>
      <c r="BG130" s="68">
        <v>1.6946051989335686</v>
      </c>
      <c r="BH130" s="219">
        <v>1.585799009013001</v>
      </c>
      <c r="BI130" s="219">
        <v>2.4376519370128116</v>
      </c>
      <c r="BJ130" s="219">
        <v>2.2526103405673732</v>
      </c>
      <c r="BK130" s="66">
        <v>2.38</v>
      </c>
      <c r="BL130" s="66">
        <v>1.29</v>
      </c>
      <c r="BM130" s="66">
        <v>99</v>
      </c>
      <c r="BN130" s="66">
        <v>1.1499999999999999</v>
      </c>
      <c r="BO130" s="571">
        <v>1714</v>
      </c>
      <c r="BP130" s="66">
        <v>62</v>
      </c>
      <c r="BQ130" s="66">
        <v>272</v>
      </c>
      <c r="BR130" s="66">
        <v>10</v>
      </c>
      <c r="BS130" s="66">
        <v>51</v>
      </c>
      <c r="BT130" s="366" t="s">
        <v>1151</v>
      </c>
      <c r="BU130" s="345" t="s">
        <v>1152</v>
      </c>
      <c r="BV130" s="342">
        <v>0</v>
      </c>
      <c r="BW130" s="342">
        <v>1</v>
      </c>
      <c r="BX130" s="342">
        <v>45</v>
      </c>
      <c r="BY130" s="342">
        <v>0</v>
      </c>
      <c r="BZ130" s="342"/>
      <c r="CA130" s="345" t="s">
        <v>381</v>
      </c>
      <c r="CB130" s="345"/>
      <c r="CC130" s="342">
        <v>1</v>
      </c>
      <c r="CD130" s="342">
        <v>0</v>
      </c>
      <c r="CE130" s="342">
        <v>0</v>
      </c>
      <c r="CF130" s="206">
        <v>0</v>
      </c>
      <c r="CG130" s="206">
        <v>0</v>
      </c>
      <c r="CH130" s="342">
        <v>1</v>
      </c>
      <c r="CI130" s="342">
        <v>0</v>
      </c>
      <c r="CJ130" s="327">
        <v>1</v>
      </c>
      <c r="CK130" s="659">
        <v>0</v>
      </c>
      <c r="CL130" s="659">
        <v>0</v>
      </c>
      <c r="CM130" s="660">
        <v>1</v>
      </c>
      <c r="CN130" s="660">
        <v>1</v>
      </c>
      <c r="CO130" s="660">
        <v>0</v>
      </c>
      <c r="CP130" s="325">
        <v>0</v>
      </c>
      <c r="CQ130" s="325">
        <v>1</v>
      </c>
      <c r="CR130" s="325">
        <v>0</v>
      </c>
      <c r="CS130" s="327">
        <v>0</v>
      </c>
      <c r="CT130" s="327">
        <v>0</v>
      </c>
      <c r="CU130" s="114">
        <v>0</v>
      </c>
      <c r="CV130" s="665"/>
      <c r="CW130" s="665"/>
      <c r="CX130" s="665"/>
      <c r="CY130" s="665"/>
      <c r="CZ130" s="254">
        <v>147</v>
      </c>
      <c r="DA130" s="254">
        <v>147</v>
      </c>
      <c r="DB130" s="254"/>
      <c r="DC130" s="254"/>
      <c r="DD130" s="254"/>
      <c r="DE130" s="31">
        <v>0</v>
      </c>
      <c r="DF130" s="70">
        <v>1</v>
      </c>
      <c r="DG130" s="69">
        <v>39548</v>
      </c>
      <c r="DH130" s="31">
        <v>0</v>
      </c>
      <c r="DI130" s="31"/>
      <c r="DJ130" s="70">
        <v>1</v>
      </c>
      <c r="DK130" s="70">
        <v>0</v>
      </c>
      <c r="DL130" s="70"/>
      <c r="DM130" s="31"/>
      <c r="DN130" s="245">
        <v>1</v>
      </c>
      <c r="DO130" s="206">
        <v>0</v>
      </c>
      <c r="DP130" s="206">
        <v>0</v>
      </c>
      <c r="DQ130" s="208">
        <v>0</v>
      </c>
      <c r="DR130" s="208">
        <v>2</v>
      </c>
      <c r="DS130" s="212">
        <v>1</v>
      </c>
      <c r="DT130" s="208">
        <v>2</v>
      </c>
      <c r="DU130" s="208">
        <v>0</v>
      </c>
      <c r="DV130" s="208">
        <v>0</v>
      </c>
      <c r="DW130" s="208">
        <v>1</v>
      </c>
      <c r="DX130" s="208">
        <v>0</v>
      </c>
      <c r="DY130" s="208">
        <v>0</v>
      </c>
      <c r="EB130" s="223">
        <v>1</v>
      </c>
      <c r="EC130" s="223">
        <v>1</v>
      </c>
      <c r="ED130" s="223">
        <v>60</v>
      </c>
      <c r="EE130" s="223"/>
      <c r="EG130" s="246">
        <v>39581</v>
      </c>
      <c r="EH130" s="31">
        <v>1.48</v>
      </c>
      <c r="EI130" s="31">
        <v>69</v>
      </c>
      <c r="EJ130" s="206">
        <v>60</v>
      </c>
      <c r="EK130" s="206">
        <v>84</v>
      </c>
      <c r="EL130" s="206">
        <v>85</v>
      </c>
      <c r="EM130" s="206">
        <v>54</v>
      </c>
      <c r="EN130" s="206" t="s">
        <v>1153</v>
      </c>
      <c r="EO130" s="267">
        <v>130</v>
      </c>
      <c r="EP130" s="135">
        <v>42478</v>
      </c>
      <c r="EQ130" s="133" t="s">
        <v>383</v>
      </c>
      <c r="ER130" s="133"/>
      <c r="ES130" s="133"/>
      <c r="ET130" s="208">
        <v>83</v>
      </c>
      <c r="EU130" s="208">
        <v>1</v>
      </c>
      <c r="EV130" s="208"/>
      <c r="EW130" s="208">
        <v>11</v>
      </c>
      <c r="EX130" s="208">
        <v>8</v>
      </c>
      <c r="EY130" s="208">
        <v>45</v>
      </c>
      <c r="EZ130" s="208">
        <v>28</v>
      </c>
      <c r="FA130" s="208">
        <v>17</v>
      </c>
      <c r="FB130" s="208">
        <v>16</v>
      </c>
      <c r="FC130" s="208">
        <v>43</v>
      </c>
      <c r="FD130" s="206">
        <v>21</v>
      </c>
      <c r="FE130" s="206">
        <v>34</v>
      </c>
      <c r="FF130" s="224">
        <v>110</v>
      </c>
      <c r="FG130" s="223">
        <v>320</v>
      </c>
      <c r="FH130" s="91">
        <v>96.666666666666671</v>
      </c>
      <c r="FI130" s="91">
        <v>340</v>
      </c>
      <c r="FJ130" s="227">
        <v>76.05</v>
      </c>
      <c r="FK130" s="227">
        <v>38.207306871066791</v>
      </c>
      <c r="FL130" s="228">
        <v>103.75</v>
      </c>
      <c r="FM130" s="228">
        <v>35.15</v>
      </c>
      <c r="FN130" s="228">
        <v>52.123709242250889</v>
      </c>
      <c r="FO130" s="228">
        <v>17.659261492675842</v>
      </c>
      <c r="FP130" s="228">
        <v>66.120481927710841</v>
      </c>
      <c r="FQ130" s="228"/>
      <c r="FR130" s="193">
        <v>0</v>
      </c>
      <c r="FS130" s="230">
        <v>78.266666666666666</v>
      </c>
      <c r="FT130" s="230"/>
      <c r="FU130" s="230">
        <v>106.66666666666667</v>
      </c>
      <c r="FV130" s="229">
        <v>6.0333333333333341</v>
      </c>
      <c r="FW130" s="229">
        <v>7.9333333333333336</v>
      </c>
      <c r="FX130" s="229">
        <v>12.972375690607732</v>
      </c>
      <c r="FY130" s="229"/>
      <c r="FZ130" s="133">
        <v>50.6</v>
      </c>
      <c r="GA130" s="129">
        <v>13.366666666666665</v>
      </c>
      <c r="GB130" s="238" t="s">
        <v>1154</v>
      </c>
      <c r="GC130" s="238" t="s">
        <v>1155</v>
      </c>
      <c r="GD130" s="238" t="s">
        <v>1156</v>
      </c>
      <c r="GE130" s="238" t="s">
        <v>1157</v>
      </c>
      <c r="GF130" s="238" t="s">
        <v>1158</v>
      </c>
      <c r="GG130" s="133">
        <v>0</v>
      </c>
      <c r="GH130" s="133">
        <v>1</v>
      </c>
      <c r="GI130" s="221">
        <v>1</v>
      </c>
      <c r="GJ130" s="221">
        <v>1</v>
      </c>
      <c r="GK130" s="231">
        <v>35.666666666666664</v>
      </c>
      <c r="GL130" s="133">
        <v>0</v>
      </c>
      <c r="GM130" s="221">
        <v>0</v>
      </c>
      <c r="GN130" s="221">
        <v>0</v>
      </c>
      <c r="GO130" s="221">
        <v>0</v>
      </c>
      <c r="GP130" s="61">
        <v>79.949999999999989</v>
      </c>
      <c r="GQ130" s="106">
        <v>40.166655941377904</v>
      </c>
      <c r="GR130" s="111">
        <v>0.41106719367588934</v>
      </c>
      <c r="GS130" s="61">
        <v>0</v>
      </c>
      <c r="GT130" s="111">
        <v>0.56666666666666665</v>
      </c>
      <c r="GU130" s="62">
        <v>1</v>
      </c>
      <c r="GV130" s="106">
        <v>8.5</v>
      </c>
      <c r="GW130" s="61">
        <v>1</v>
      </c>
      <c r="GX130" s="106">
        <v>16</v>
      </c>
      <c r="GY130" s="61">
        <v>1</v>
      </c>
      <c r="GZ130" s="745">
        <v>45.666666666666664</v>
      </c>
      <c r="HA130" s="221">
        <v>21</v>
      </c>
      <c r="HB130" s="221">
        <v>0.57999999999999996</v>
      </c>
      <c r="HC130" s="133">
        <v>1</v>
      </c>
      <c r="HD130" s="236">
        <v>96.004845000000003</v>
      </c>
      <c r="HE130" s="236">
        <v>100.805087</v>
      </c>
      <c r="HF130" s="144">
        <v>49.445619999999998</v>
      </c>
      <c r="HG130" s="236">
        <v>106.25614299999999</v>
      </c>
      <c r="HH130" s="125">
        <v>52.119402000000001</v>
      </c>
      <c r="HI130" s="236">
        <v>42.754100999999999</v>
      </c>
      <c r="HJ130" s="144">
        <v>20.971194000000001</v>
      </c>
      <c r="HK130" s="236">
        <v>63.502042000000003</v>
      </c>
      <c r="HL130" s="144">
        <v>31.148208</v>
      </c>
      <c r="HM130" s="236">
        <v>59.763173000000002</v>
      </c>
      <c r="HN130" s="144">
        <v>4.9531590000000003</v>
      </c>
      <c r="HO130" s="144">
        <v>2.4295599999999999</v>
      </c>
      <c r="HP130" s="236">
        <v>138.400058</v>
      </c>
      <c r="HQ130" s="144">
        <v>67.886223999999999</v>
      </c>
      <c r="HR130" s="236">
        <v>68.333974999999995</v>
      </c>
      <c r="HS130" s="144">
        <v>33.518306000000003</v>
      </c>
      <c r="HT130" s="236">
        <v>70.066084000000004</v>
      </c>
      <c r="HU130" s="144">
        <v>34.367918000000003</v>
      </c>
      <c r="HV130" s="236">
        <v>50.625762000000002</v>
      </c>
      <c r="HW130" s="144">
        <v>0</v>
      </c>
      <c r="HX130" s="237">
        <v>0.94869890957739733</v>
      </c>
      <c r="HY130" s="238">
        <v>34.200000000000003</v>
      </c>
      <c r="HZ130" s="237">
        <v>6.3</v>
      </c>
      <c r="IA130" s="237">
        <v>28.6</v>
      </c>
      <c r="IB130" s="237">
        <v>6.3</v>
      </c>
      <c r="IC130" s="237">
        <v>25.3</v>
      </c>
      <c r="ID130" s="237">
        <v>5</v>
      </c>
      <c r="IE130" s="237">
        <v>130.00198095238096</v>
      </c>
      <c r="IF130" s="237">
        <v>65.312630901961867</v>
      </c>
      <c r="IG130" s="133"/>
      <c r="IH130" s="206">
        <v>0.4</v>
      </c>
      <c r="II130" s="206">
        <v>1368</v>
      </c>
      <c r="IJ130" s="206">
        <v>1231</v>
      </c>
      <c r="IK130" s="208">
        <v>1219</v>
      </c>
      <c r="IL130" s="210">
        <v>1254</v>
      </c>
      <c r="IM130" s="210">
        <v>1284</v>
      </c>
      <c r="IN130" s="208">
        <v>1286</v>
      </c>
      <c r="IO130" s="208"/>
      <c r="IP130" s="106">
        <v>1273.6666666666667</v>
      </c>
      <c r="IQ130" s="208">
        <v>1905</v>
      </c>
      <c r="IR130" s="208">
        <v>382</v>
      </c>
      <c r="IS130" s="62">
        <v>380</v>
      </c>
      <c r="IT130" s="208">
        <v>381</v>
      </c>
      <c r="IU130" s="208">
        <v>404</v>
      </c>
      <c r="IV130" s="208">
        <v>393</v>
      </c>
      <c r="IW130" s="208">
        <v>445</v>
      </c>
      <c r="IX130" s="208"/>
      <c r="IY130" s="106">
        <v>397.5</v>
      </c>
      <c r="IZ130" s="208">
        <v>236</v>
      </c>
      <c r="JA130" s="240">
        <v>27.970208731128004</v>
      </c>
      <c r="JB130" s="241">
        <v>0</v>
      </c>
      <c r="JC130" s="70">
        <v>1</v>
      </c>
      <c r="JD130" s="374">
        <v>0</v>
      </c>
      <c r="JE130" s="274">
        <v>0</v>
      </c>
      <c r="JF130" s="274"/>
      <c r="JG130" s="70">
        <v>0</v>
      </c>
      <c r="JH130" s="70">
        <v>0</v>
      </c>
      <c r="JI130" s="70">
        <v>0</v>
      </c>
      <c r="JJ130" s="70"/>
      <c r="JK130" s="31"/>
      <c r="JL130" s="285">
        <v>62.333333333333336</v>
      </c>
      <c r="JM130" s="198">
        <v>130</v>
      </c>
      <c r="JN130" s="244">
        <v>42492</v>
      </c>
      <c r="JO130" s="69">
        <v>43054</v>
      </c>
      <c r="JP130" s="201">
        <v>0</v>
      </c>
      <c r="JQ130" s="69">
        <v>43054</v>
      </c>
      <c r="JR130" s="245">
        <v>18</v>
      </c>
      <c r="JS130" s="243">
        <v>0</v>
      </c>
      <c r="JT130" s="69">
        <v>43054</v>
      </c>
      <c r="JU130" s="245">
        <v>18</v>
      </c>
      <c r="JV130" s="243">
        <v>0</v>
      </c>
      <c r="JW130" s="246">
        <v>43054</v>
      </c>
      <c r="JX130" s="245">
        <v>18</v>
      </c>
      <c r="JY130" s="245">
        <v>18.5</v>
      </c>
      <c r="JZ130" s="245">
        <v>562</v>
      </c>
      <c r="KA130" s="247"/>
      <c r="KB130" s="245"/>
      <c r="KC130" s="248"/>
      <c r="KD130" s="212">
        <v>1</v>
      </c>
      <c r="KE130" s="249">
        <v>1</v>
      </c>
      <c r="KF130" s="249" t="s">
        <v>421</v>
      </c>
      <c r="KG130" s="272">
        <v>93.220000000000013</v>
      </c>
      <c r="KH130" s="272">
        <v>38.203333333333333</v>
      </c>
      <c r="KI130" s="272">
        <v>58.96</v>
      </c>
      <c r="KJ130" s="272">
        <v>-16.099999999999998</v>
      </c>
      <c r="KK130" s="272">
        <v>-13.463333333333333</v>
      </c>
      <c r="KL130" s="272">
        <v>81.643333333333331</v>
      </c>
      <c r="KM130" s="272">
        <v>31.600000000000005</v>
      </c>
      <c r="KN130" s="272">
        <v>4.5</v>
      </c>
      <c r="KO130" s="250"/>
      <c r="KP130" s="250">
        <v>0</v>
      </c>
      <c r="KQ130" s="343"/>
      <c r="KR130" s="344">
        <v>0.41106719367588934</v>
      </c>
      <c r="KS130" s="264"/>
      <c r="KT130" s="265"/>
      <c r="KU130" s="264"/>
      <c r="KV130" s="265"/>
      <c r="KW130" s="265"/>
      <c r="KX130" s="265"/>
      <c r="KY130" s="265"/>
      <c r="KZ130" s="265"/>
      <c r="LA130" s="265"/>
      <c r="LB130" s="265"/>
      <c r="LC130" s="265"/>
      <c r="LD130" s="265"/>
      <c r="LE130" s="118">
        <v>42478</v>
      </c>
      <c r="LF130" s="695">
        <v>1</v>
      </c>
      <c r="LG130" s="695"/>
      <c r="LH130" s="455"/>
      <c r="LI130" s="455"/>
      <c r="LJ130" s="455"/>
      <c r="LK130" s="455"/>
      <c r="LL130" s="455"/>
      <c r="LM130" s="455"/>
      <c r="LN130" s="455"/>
      <c r="LO130" s="455"/>
      <c r="LP130" s="455"/>
      <c r="LQ130" s="455"/>
      <c r="LR130" s="455"/>
      <c r="LS130" s="455"/>
      <c r="LT130" s="500">
        <v>39.736666666666672</v>
      </c>
      <c r="LU130" s="693">
        <v>-19.776666666666667</v>
      </c>
      <c r="LV130" s="500">
        <v>-12.3</v>
      </c>
      <c r="LW130" s="500">
        <v>2</v>
      </c>
      <c r="LX130" s="500">
        <v>-10.4</v>
      </c>
      <c r="LY130" s="500">
        <v>2</v>
      </c>
      <c r="LZ130" s="690">
        <v>50.625762000000002</v>
      </c>
      <c r="MA130" s="454"/>
      <c r="MC130" s="253"/>
      <c r="MD130" s="274"/>
      <c r="ME130" s="581">
        <v>130</v>
      </c>
      <c r="MF130" s="135">
        <v>42363</v>
      </c>
      <c r="MI130" s="584">
        <v>114.2347</v>
      </c>
      <c r="MQ130" s="135"/>
      <c r="MR130" s="585"/>
      <c r="MS130" s="585"/>
      <c r="MT130" s="133">
        <v>0</v>
      </c>
      <c r="MU130" s="585"/>
      <c r="MV130" s="585"/>
      <c r="MW130" s="585"/>
      <c r="MX130" s="585"/>
      <c r="MY130" s="585"/>
      <c r="MZ130" s="238">
        <v>1923</v>
      </c>
      <c r="NA130" s="585"/>
      <c r="NB130" s="238">
        <v>7</v>
      </c>
      <c r="ND130" s="876">
        <v>130</v>
      </c>
      <c r="NE130" s="877">
        <v>8.6014365346221702</v>
      </c>
      <c r="NF130" s="877">
        <v>7.9803681052874902</v>
      </c>
      <c r="NG130" s="877">
        <v>5.4455942913411803</v>
      </c>
      <c r="NH130" s="877">
        <v>1.6915341649191999</v>
      </c>
      <c r="NI130" s="877">
        <v>7.5551259253821499</v>
      </c>
      <c r="NJ130" s="877">
        <v>5.8262942454996303</v>
      </c>
      <c r="NK130" s="877">
        <v>9.22144211950169</v>
      </c>
      <c r="NL130" s="877">
        <v>7.6932778561088702</v>
      </c>
      <c r="NM130" s="877">
        <v>6.0891591319112397</v>
      </c>
      <c r="NN130" s="877">
        <v>1.2570106182060199</v>
      </c>
      <c r="NO130" s="877">
        <v>6.2768688299764603</v>
      </c>
      <c r="NP130" s="877">
        <v>6.5690960952621396</v>
      </c>
      <c r="NQ130" s="877">
        <v>7.9639942327496902</v>
      </c>
      <c r="NR130" s="877">
        <v>4.8323837165491303</v>
      </c>
      <c r="NS130" s="877">
        <v>6.1544130851749701</v>
      </c>
      <c r="NT130" s="877">
        <v>7.4748416022577997</v>
      </c>
      <c r="NU130" s="877">
        <v>6.3110671022556</v>
      </c>
      <c r="NV130" s="877">
        <v>6.9137271730051797</v>
      </c>
      <c r="NW130" s="877">
        <v>6.1253618063517798</v>
      </c>
      <c r="NX130" s="877">
        <v>6.5816525304612803</v>
      </c>
      <c r="NY130" s="877">
        <v>7.9752174570430201</v>
      </c>
      <c r="NZ130" s="877">
        <v>3.51096191927738</v>
      </c>
      <c r="OA130" s="877">
        <v>10.9032341441351</v>
      </c>
      <c r="OB130" s="877">
        <v>2.9164766444377199</v>
      </c>
      <c r="OC130" s="877">
        <v>6.5576551547254196</v>
      </c>
      <c r="OD130" s="877">
        <v>6.8133964212345202</v>
      </c>
      <c r="OE130" s="877">
        <v>5.8686373841703103</v>
      </c>
      <c r="OF130" s="877">
        <v>10.494305595905599</v>
      </c>
      <c r="OG130" s="877">
        <v>3.1407786557828001</v>
      </c>
      <c r="OH130" s="877">
        <v>8.1560324988888695</v>
      </c>
      <c r="OI130" s="877">
        <v>4.3074285251922504</v>
      </c>
      <c r="OJ130" s="877">
        <v>2.3382730970167702</v>
      </c>
      <c r="OK130" s="877">
        <v>3.04669323544804</v>
      </c>
      <c r="OL130" s="877">
        <v>7.9867574996973696</v>
      </c>
    </row>
    <row r="131" spans="1:402" s="221" customFormat="1" x14ac:dyDescent="0.25">
      <c r="A131" s="274">
        <v>130</v>
      </c>
      <c r="B131" s="221">
        <v>0</v>
      </c>
      <c r="C131" s="221">
        <v>1</v>
      </c>
      <c r="D131" s="206">
        <v>2</v>
      </c>
      <c r="E131" s="274">
        <v>131</v>
      </c>
      <c r="F131" s="880">
        <v>131</v>
      </c>
      <c r="G131" s="883"/>
      <c r="H131" s="358" t="s">
        <v>879</v>
      </c>
      <c r="I131" s="167" t="s">
        <v>1159</v>
      </c>
      <c r="J131" s="368">
        <v>17934</v>
      </c>
      <c r="K131" s="122">
        <v>67</v>
      </c>
      <c r="L131" s="342">
        <v>87</v>
      </c>
      <c r="M131" s="342">
        <v>174</v>
      </c>
      <c r="N131" s="342">
        <v>28.735632183908045</v>
      </c>
      <c r="O131" s="210">
        <v>2.0186462114381913</v>
      </c>
      <c r="P131" s="208">
        <v>0</v>
      </c>
      <c r="Q131" s="342">
        <v>160</v>
      </c>
      <c r="R131" s="208">
        <v>90</v>
      </c>
      <c r="S131" s="208">
        <v>1</v>
      </c>
      <c r="T131" s="342">
        <v>4</v>
      </c>
      <c r="U131" s="327">
        <v>1</v>
      </c>
      <c r="V131" s="327">
        <v>2</v>
      </c>
      <c r="W131" s="327">
        <v>1</v>
      </c>
      <c r="X131" s="116">
        <v>1</v>
      </c>
      <c r="Y131" s="327">
        <v>1</v>
      </c>
      <c r="Z131" s="327">
        <v>0</v>
      </c>
      <c r="AA131" s="327">
        <v>0</v>
      </c>
      <c r="AB131" s="328">
        <v>0</v>
      </c>
      <c r="AC131" s="223"/>
      <c r="AD131" s="208"/>
      <c r="AE131" s="223"/>
      <c r="AF131" s="613">
        <v>371</v>
      </c>
      <c r="AG131" s="613">
        <v>1.25</v>
      </c>
      <c r="AH131" s="613">
        <v>58</v>
      </c>
      <c r="AI131" s="603">
        <v>0</v>
      </c>
      <c r="AJ131" s="613">
        <v>15.2</v>
      </c>
      <c r="AK131" s="613">
        <v>48</v>
      </c>
      <c r="AL131" s="613"/>
      <c r="AM131" s="609">
        <v>1640</v>
      </c>
      <c r="AN131" s="214">
        <v>7.4024515208182438</v>
      </c>
      <c r="AO131" s="63">
        <v>94</v>
      </c>
      <c r="AP131" s="63">
        <v>20</v>
      </c>
      <c r="AQ131" s="310">
        <v>34</v>
      </c>
      <c r="AR131" s="212">
        <v>201</v>
      </c>
      <c r="AS131" s="215">
        <v>1.39</v>
      </c>
      <c r="AT131" s="212"/>
      <c r="AU131" s="562">
        <v>42492</v>
      </c>
      <c r="AV131" s="563">
        <v>42486</v>
      </c>
      <c r="AW131" s="364">
        <v>1.25</v>
      </c>
      <c r="AX131" s="364">
        <v>40</v>
      </c>
      <c r="AY131" s="364"/>
      <c r="AZ131" s="613">
        <v>139</v>
      </c>
      <c r="BA131" s="558">
        <v>42492</v>
      </c>
      <c r="BB131" s="65">
        <v>73.98</v>
      </c>
      <c r="BC131" s="217">
        <v>1035</v>
      </c>
      <c r="BD131" s="66">
        <v>98.3</v>
      </c>
      <c r="BE131" s="218">
        <v>124.09538640071908</v>
      </c>
      <c r="BF131" s="66">
        <v>106.5</v>
      </c>
      <c r="BG131" s="68">
        <v>1.9925535178321356</v>
      </c>
      <c r="BH131" s="219">
        <v>1.8691143269793753</v>
      </c>
      <c r="BI131" s="219">
        <v>2.0937556356650888</v>
      </c>
      <c r="BJ131" s="219">
        <v>2.0273496077747564</v>
      </c>
      <c r="BK131" s="66">
        <v>2.37</v>
      </c>
      <c r="BL131" s="66">
        <v>1.42</v>
      </c>
      <c r="BM131" s="66">
        <v>36</v>
      </c>
      <c r="BN131" s="66">
        <v>1.21</v>
      </c>
      <c r="BO131" s="571">
        <v>7884</v>
      </c>
      <c r="BP131" s="66">
        <v>55</v>
      </c>
      <c r="BQ131" s="66">
        <v>162</v>
      </c>
      <c r="BR131" s="66">
        <v>26</v>
      </c>
      <c r="BS131" s="66">
        <v>5</v>
      </c>
      <c r="BT131" s="366">
        <v>42486</v>
      </c>
      <c r="BU131" s="345" t="s">
        <v>1160</v>
      </c>
      <c r="BV131" s="342">
        <v>0</v>
      </c>
      <c r="BW131" s="342">
        <v>1</v>
      </c>
      <c r="BX131" s="342">
        <v>43</v>
      </c>
      <c r="BY131" s="342">
        <v>0</v>
      </c>
      <c r="BZ131" s="342"/>
      <c r="CA131" s="345" t="s">
        <v>381</v>
      </c>
      <c r="CB131" s="345"/>
      <c r="CC131" s="342">
        <v>1</v>
      </c>
      <c r="CD131" s="342">
        <v>1</v>
      </c>
      <c r="CE131" s="342">
        <v>0</v>
      </c>
      <c r="CF131" s="206">
        <v>0</v>
      </c>
      <c r="CG131" s="206">
        <v>0</v>
      </c>
      <c r="CH131" s="342">
        <v>0</v>
      </c>
      <c r="CI131" s="342">
        <v>0</v>
      </c>
      <c r="CJ131" s="327">
        <v>1</v>
      </c>
      <c r="CK131" s="659">
        <v>0</v>
      </c>
      <c r="CL131" s="659">
        <v>0</v>
      </c>
      <c r="CM131" s="660">
        <v>1</v>
      </c>
      <c r="CN131" s="660">
        <v>1</v>
      </c>
      <c r="CO131" s="660">
        <v>1</v>
      </c>
      <c r="CP131" s="325">
        <v>1</v>
      </c>
      <c r="CQ131" s="325">
        <v>0</v>
      </c>
      <c r="CR131" s="325">
        <v>0</v>
      </c>
      <c r="CS131" s="327">
        <v>0</v>
      </c>
      <c r="CT131" s="327">
        <v>1</v>
      </c>
      <c r="CU131" s="114">
        <v>0</v>
      </c>
      <c r="CV131" s="665"/>
      <c r="CW131" s="665"/>
      <c r="CX131" s="665"/>
      <c r="CY131" s="665"/>
      <c r="CZ131" s="254"/>
      <c r="DA131" s="254"/>
      <c r="DB131" s="254"/>
      <c r="DC131" s="254"/>
      <c r="DD131" s="254"/>
      <c r="DE131" s="31">
        <v>1</v>
      </c>
      <c r="DF131" s="70">
        <v>1</v>
      </c>
      <c r="DG131" s="31">
        <v>2015</v>
      </c>
      <c r="DH131" s="221">
        <v>1</v>
      </c>
      <c r="DI131" s="31" t="s">
        <v>1161</v>
      </c>
      <c r="DJ131" s="70">
        <v>1</v>
      </c>
      <c r="DK131" s="70">
        <v>1</v>
      </c>
      <c r="DL131" s="70"/>
      <c r="DM131" s="31" t="s">
        <v>1162</v>
      </c>
      <c r="DN131" s="245">
        <v>0</v>
      </c>
      <c r="DO131" s="206">
        <v>0</v>
      </c>
      <c r="DP131" s="206">
        <v>0</v>
      </c>
      <c r="DQ131" s="208">
        <v>0</v>
      </c>
      <c r="DR131" s="208">
        <v>2</v>
      </c>
      <c r="DS131" s="212">
        <v>1</v>
      </c>
      <c r="DT131" s="208">
        <v>2</v>
      </c>
      <c r="DU131" s="208">
        <v>0</v>
      </c>
      <c r="DV131" s="208">
        <v>0</v>
      </c>
      <c r="DW131" s="208">
        <v>1</v>
      </c>
      <c r="DX131" s="208">
        <v>0</v>
      </c>
      <c r="DY131" s="208">
        <v>0</v>
      </c>
      <c r="EB131" s="223">
        <v>1</v>
      </c>
      <c r="EC131" s="223">
        <v>2</v>
      </c>
      <c r="ED131" s="223">
        <v>58</v>
      </c>
      <c r="EE131" s="223"/>
      <c r="EG131" s="246" t="s">
        <v>381</v>
      </c>
      <c r="EH131" s="31" t="s">
        <v>381</v>
      </c>
      <c r="EI131" s="31" t="s">
        <v>381</v>
      </c>
      <c r="EJ131" s="206" t="s">
        <v>381</v>
      </c>
      <c r="EK131" s="206" t="s">
        <v>381</v>
      </c>
      <c r="EL131" s="206" t="s">
        <v>381</v>
      </c>
      <c r="EM131" s="206"/>
      <c r="EN131" s="206" t="s">
        <v>381</v>
      </c>
      <c r="EO131" s="222">
        <v>131</v>
      </c>
      <c r="EP131" s="69">
        <v>42493</v>
      </c>
      <c r="EQ131" s="366" t="s">
        <v>383</v>
      </c>
      <c r="ER131" s="208"/>
      <c r="ES131" s="342"/>
      <c r="ET131" s="208">
        <v>90</v>
      </c>
      <c r="EU131" s="208">
        <v>1</v>
      </c>
      <c r="EV131" s="208"/>
      <c r="EW131" s="208">
        <v>13</v>
      </c>
      <c r="EX131" s="208">
        <v>8</v>
      </c>
      <c r="EY131" s="208">
        <v>53</v>
      </c>
      <c r="EZ131" s="208">
        <v>48</v>
      </c>
      <c r="FA131" s="208">
        <v>14</v>
      </c>
      <c r="FB131" s="208">
        <v>11</v>
      </c>
      <c r="FC131" s="224">
        <v>51</v>
      </c>
      <c r="FD131" s="223">
        <v>23</v>
      </c>
      <c r="FE131" s="223">
        <v>31</v>
      </c>
      <c r="FF131" s="223">
        <v>130</v>
      </c>
      <c r="FG131" s="223">
        <v>280</v>
      </c>
      <c r="FH131" s="91">
        <v>116.66666666666667</v>
      </c>
      <c r="FI131" s="91">
        <v>246.66666666666666</v>
      </c>
      <c r="FJ131" s="227">
        <v>95.75</v>
      </c>
      <c r="FK131" s="227">
        <v>47.432779185106732</v>
      </c>
      <c r="FL131" s="228">
        <v>164.55</v>
      </c>
      <c r="FM131" s="228">
        <v>85.45</v>
      </c>
      <c r="FN131" s="228">
        <v>81.515026787564622</v>
      </c>
      <c r="FO131" s="228">
        <v>42.330349674855043</v>
      </c>
      <c r="FP131" s="375">
        <v>48.070495290185356</v>
      </c>
      <c r="FQ131" s="375"/>
      <c r="FR131" s="193">
        <v>1</v>
      </c>
      <c r="FS131" s="230">
        <v>78.533333333333317</v>
      </c>
      <c r="FT131" s="341"/>
      <c r="FU131" s="230">
        <v>83.333333333333329</v>
      </c>
      <c r="FV131" s="229">
        <v>4.0666666666666664</v>
      </c>
      <c r="FW131" s="229">
        <v>4.833333333333333</v>
      </c>
      <c r="FX131" s="229">
        <v>19.311475409836063</v>
      </c>
      <c r="FY131" s="229"/>
      <c r="FZ131" s="254">
        <v>52.3</v>
      </c>
      <c r="GA131" s="129">
        <v>11.1</v>
      </c>
      <c r="GB131" s="348" t="s">
        <v>1163</v>
      </c>
      <c r="GC131" s="348" t="s">
        <v>1164</v>
      </c>
      <c r="GD131" s="348" t="s">
        <v>1165</v>
      </c>
      <c r="GE131" s="348" t="s">
        <v>1166</v>
      </c>
      <c r="GF131" s="348" t="s">
        <v>1167</v>
      </c>
      <c r="GG131" s="221">
        <v>0</v>
      </c>
      <c r="GH131" s="221">
        <v>1</v>
      </c>
      <c r="GI131" s="221">
        <v>1</v>
      </c>
      <c r="GJ131" s="221">
        <v>0</v>
      </c>
      <c r="GK131" s="231">
        <v>23.333333333333332</v>
      </c>
      <c r="GL131" s="133">
        <v>0</v>
      </c>
      <c r="GM131" s="221">
        <v>0</v>
      </c>
      <c r="GN131" s="221">
        <v>0</v>
      </c>
      <c r="GO131" s="221">
        <v>1</v>
      </c>
      <c r="GP131" s="61">
        <v>65.2</v>
      </c>
      <c r="GQ131" s="106">
        <v>32.29887418139905</v>
      </c>
      <c r="GR131" s="221">
        <v>0.39500000000000002</v>
      </c>
      <c r="GS131" s="61">
        <v>0</v>
      </c>
      <c r="GT131" s="221">
        <v>0.70833333333333337</v>
      </c>
      <c r="GU131" s="221">
        <v>1</v>
      </c>
      <c r="GV131" s="221">
        <v>10.500000000000002</v>
      </c>
      <c r="GW131" s="61">
        <v>0</v>
      </c>
      <c r="GX131" s="106">
        <v>15.666666666666666</v>
      </c>
      <c r="GY131" s="61">
        <v>1</v>
      </c>
      <c r="GZ131" s="745">
        <v>38.333333333333329</v>
      </c>
      <c r="HA131" s="221">
        <v>19</v>
      </c>
      <c r="HB131" s="221">
        <v>0.5</v>
      </c>
      <c r="HC131" s="133">
        <v>1</v>
      </c>
      <c r="HD131" s="236">
        <v>183.737009</v>
      </c>
      <c r="HE131" s="236">
        <v>192.92385999999999</v>
      </c>
      <c r="HF131" s="144">
        <v>93.277439999999999</v>
      </c>
      <c r="HG131" s="236">
        <v>202.29854700000001</v>
      </c>
      <c r="HH131" s="125">
        <v>97.810040999999998</v>
      </c>
      <c r="HI131" s="236">
        <v>114.282723</v>
      </c>
      <c r="HJ131" s="144">
        <v>55.254958999999999</v>
      </c>
      <c r="HK131" s="236">
        <v>88.015823999999995</v>
      </c>
      <c r="HL131" s="144">
        <v>42.555081999999999</v>
      </c>
      <c r="HM131" s="236">
        <v>43.507886999999997</v>
      </c>
      <c r="HN131" s="144">
        <v>8.3615030000000008</v>
      </c>
      <c r="HO131" s="144">
        <v>4.0427330000000001</v>
      </c>
      <c r="HP131" s="236">
        <v>137.91010199999999</v>
      </c>
      <c r="HQ131" s="144">
        <v>66.678642999999994</v>
      </c>
      <c r="HR131" s="236">
        <v>66.094515000000001</v>
      </c>
      <c r="HS131" s="144">
        <v>31.956271000000001</v>
      </c>
      <c r="HT131" s="236">
        <v>71.815586999999994</v>
      </c>
      <c r="HU131" s="144">
        <v>34.722372</v>
      </c>
      <c r="HV131" s="236">
        <v>52.074202999999997</v>
      </c>
      <c r="HW131" s="144">
        <v>0</v>
      </c>
      <c r="HX131" s="237">
        <v>0.95365914813021357</v>
      </c>
      <c r="HY131" s="238">
        <v>35.200000000000003</v>
      </c>
      <c r="HZ131" s="237">
        <v>7.5</v>
      </c>
      <c r="IA131" s="237">
        <v>37.700000000000003</v>
      </c>
      <c r="IB131" s="237">
        <v>7.2</v>
      </c>
      <c r="IC131" s="237">
        <v>32.4</v>
      </c>
      <c r="ID131" s="237">
        <v>6.9</v>
      </c>
      <c r="IE131" s="237">
        <v>148.15664355555558</v>
      </c>
      <c r="IF131" s="237">
        <v>73.394061186185212</v>
      </c>
      <c r="IG131" s="133"/>
      <c r="IH131" s="206">
        <v>0.36</v>
      </c>
      <c r="II131" s="206">
        <v>1303</v>
      </c>
      <c r="IJ131" s="206">
        <v>1021</v>
      </c>
      <c r="IK131" s="208">
        <v>1024</v>
      </c>
      <c r="IL131" s="210">
        <v>1191</v>
      </c>
      <c r="IM131" s="210">
        <v>1241</v>
      </c>
      <c r="IN131" s="208">
        <v>1279</v>
      </c>
      <c r="IO131" s="208"/>
      <c r="IP131" s="106">
        <v>1176.5</v>
      </c>
      <c r="IQ131" s="208">
        <v>1906</v>
      </c>
      <c r="IR131" s="208">
        <v>297</v>
      </c>
      <c r="IS131" s="208">
        <v>364</v>
      </c>
      <c r="IT131" s="208"/>
      <c r="IU131" s="208"/>
      <c r="IV131" s="208">
        <v>333</v>
      </c>
      <c r="IW131" s="208">
        <v>295</v>
      </c>
      <c r="IX131" s="208"/>
      <c r="IY131" s="106">
        <v>322.25</v>
      </c>
      <c r="IZ131" s="208">
        <v>186</v>
      </c>
      <c r="JA131" s="240">
        <v>29.722647951175425</v>
      </c>
      <c r="JB131" s="241">
        <v>0</v>
      </c>
      <c r="JC131" s="70">
        <v>1</v>
      </c>
      <c r="JD131" s="374">
        <v>3</v>
      </c>
      <c r="JE131" s="274">
        <v>0</v>
      </c>
      <c r="JF131" s="274"/>
      <c r="JG131" s="70">
        <v>1</v>
      </c>
      <c r="JH131" s="70"/>
      <c r="JI131" s="70"/>
      <c r="JJ131" s="70"/>
      <c r="JK131" s="31" t="s">
        <v>1162</v>
      </c>
      <c r="JL131" s="285"/>
      <c r="JM131" s="243">
        <v>131</v>
      </c>
      <c r="JN131" s="244">
        <v>42492</v>
      </c>
      <c r="JO131" s="69"/>
      <c r="JP131" s="201"/>
      <c r="JQ131" s="31"/>
      <c r="JR131" s="245"/>
      <c r="JS131" s="243"/>
      <c r="JT131" s="61"/>
      <c r="JU131" s="245"/>
      <c r="JV131" s="243"/>
      <c r="JW131" s="245"/>
      <c r="JX131" s="245"/>
      <c r="JY131" s="245"/>
      <c r="JZ131" s="245"/>
      <c r="KA131" s="247"/>
      <c r="KB131" s="245"/>
      <c r="KC131" s="248"/>
      <c r="KD131" s="212">
        <v>1</v>
      </c>
      <c r="KE131" s="249">
        <v>1</v>
      </c>
      <c r="KF131" s="249" t="s">
        <v>421</v>
      </c>
      <c r="KG131" s="272">
        <v>167.16666666666666</v>
      </c>
      <c r="KH131" s="272">
        <v>112.73</v>
      </c>
      <c r="KI131" s="272">
        <v>32.99666666666667</v>
      </c>
      <c r="KJ131" s="272">
        <v>-7.1166666666666671</v>
      </c>
      <c r="KK131" s="272">
        <v>-4.7899999999999991</v>
      </c>
      <c r="KL131" s="272">
        <v>58.97</v>
      </c>
      <c r="KM131" s="272">
        <v>27.166666666666668</v>
      </c>
      <c r="KN131" s="272">
        <v>2.8000000000000003</v>
      </c>
      <c r="KO131" s="250"/>
      <c r="KP131" s="250">
        <v>1</v>
      </c>
      <c r="KQ131" s="343"/>
      <c r="KR131" s="344">
        <v>0.39500000000000002</v>
      </c>
      <c r="KS131" s="264"/>
      <c r="KT131" s="265"/>
      <c r="KU131" s="264"/>
      <c r="KV131" s="265"/>
      <c r="KW131" s="265"/>
      <c r="KX131" s="265"/>
      <c r="KY131" s="265"/>
      <c r="KZ131" s="265"/>
      <c r="LA131" s="265"/>
      <c r="LB131" s="265"/>
      <c r="LC131" s="265"/>
      <c r="LD131" s="265"/>
      <c r="LE131" s="118">
        <v>42493</v>
      </c>
      <c r="LF131" s="695">
        <v>1</v>
      </c>
      <c r="LG131" s="695"/>
      <c r="LH131" s="455"/>
      <c r="LI131" s="455"/>
      <c r="LJ131" s="455"/>
      <c r="LK131" s="455"/>
      <c r="LL131" s="455"/>
      <c r="LM131" s="455"/>
      <c r="LN131" s="455"/>
      <c r="LO131" s="455"/>
      <c r="LP131" s="455"/>
      <c r="LQ131" s="455"/>
      <c r="LR131" s="455"/>
      <c r="LS131" s="455"/>
      <c r="LT131" s="500">
        <v>35.04</v>
      </c>
      <c r="LU131" s="693">
        <v>-17.830000000000002</v>
      </c>
      <c r="LV131" s="500"/>
      <c r="LW131" s="500">
        <v>0</v>
      </c>
      <c r="LX131" s="500">
        <v>-8.5</v>
      </c>
      <c r="LY131" s="500">
        <v>3</v>
      </c>
      <c r="LZ131" s="690">
        <v>44</v>
      </c>
      <c r="MA131" s="455">
        <v>44</v>
      </c>
      <c r="MC131" s="253">
        <v>20</v>
      </c>
      <c r="MD131" s="274"/>
      <c r="ME131" s="581">
        <v>131</v>
      </c>
      <c r="MF131" s="135">
        <v>42486</v>
      </c>
      <c r="MI131" s="584">
        <v>57.073399999999999</v>
      </c>
      <c r="MQ131" s="135">
        <v>42493</v>
      </c>
      <c r="MR131" s="238">
        <v>7.9</v>
      </c>
      <c r="MS131" s="585"/>
      <c r="MT131" s="133">
        <v>1</v>
      </c>
      <c r="MU131" s="133">
        <v>0</v>
      </c>
      <c r="MV131" s="133">
        <v>1</v>
      </c>
      <c r="MW131" s="133">
        <v>0</v>
      </c>
      <c r="MX131" s="133">
        <v>1</v>
      </c>
      <c r="MY131" s="238">
        <v>2</v>
      </c>
      <c r="MZ131" s="238">
        <v>1640</v>
      </c>
      <c r="NA131" s="133">
        <v>20</v>
      </c>
      <c r="NB131" s="238">
        <v>4</v>
      </c>
      <c r="ND131" s="876">
        <v>131</v>
      </c>
      <c r="NE131" s="877">
        <v>7.8782348791123402</v>
      </c>
      <c r="NF131" s="877">
        <v>7.2225534274234304</v>
      </c>
      <c r="NG131" s="877">
        <v>4.2979250525038104</v>
      </c>
      <c r="NH131" s="877">
        <v>3.08746284125034</v>
      </c>
      <c r="NI131" s="877">
        <v>7.4116804576517499</v>
      </c>
      <c r="NJ131" s="877">
        <v>7.3912865581111804</v>
      </c>
      <c r="NK131" s="877">
        <v>8.0161954299102494</v>
      </c>
      <c r="NL131" s="877">
        <v>7.3772973064278498</v>
      </c>
      <c r="NM131" s="877">
        <v>5.0878871009331199</v>
      </c>
      <c r="NN131" s="877">
        <v>0.43295940727610599</v>
      </c>
      <c r="NO131" s="877">
        <v>6.6447215472179799</v>
      </c>
      <c r="NP131" s="877">
        <v>7.1984941536390803</v>
      </c>
      <c r="NQ131" s="877">
        <v>6.9559404512894796</v>
      </c>
      <c r="NR131" s="877">
        <v>4.09254574154357</v>
      </c>
      <c r="NS131" s="877">
        <v>5.7703004894994203</v>
      </c>
      <c r="NT131" s="877">
        <v>7.0197019144425497</v>
      </c>
      <c r="NU131" s="877">
        <v>6.0181445289437603</v>
      </c>
      <c r="NV131" s="877">
        <v>6.1548181090521004</v>
      </c>
      <c r="NW131" s="877">
        <v>5.3805909342659204</v>
      </c>
      <c r="NX131" s="877">
        <v>5.52324829260521</v>
      </c>
      <c r="NY131" s="877">
        <v>8.0970313269730099</v>
      </c>
      <c r="NZ131" s="877">
        <v>-1.9378782880922001</v>
      </c>
      <c r="OA131" s="877">
        <v>10.7717205463093</v>
      </c>
      <c r="OB131" s="877">
        <v>1.6959938131098999</v>
      </c>
      <c r="OC131" s="877">
        <v>5.7889466665771403</v>
      </c>
      <c r="OD131" s="877">
        <v>5.1424134378737403</v>
      </c>
      <c r="OE131" s="877">
        <v>3.33913738491959</v>
      </c>
      <c r="OF131" s="877">
        <v>10.1777060551836</v>
      </c>
      <c r="OG131" s="877">
        <v>2.5993177936982299</v>
      </c>
      <c r="OH131" s="877">
        <v>6.29682445864937</v>
      </c>
      <c r="OI131" s="877">
        <v>3.7634115744700098</v>
      </c>
      <c r="OJ131" s="877">
        <v>3.8808815965341799</v>
      </c>
      <c r="OK131" s="877">
        <v>7.7268249546693504</v>
      </c>
      <c r="OL131" s="877">
        <v>9.0757267331993692</v>
      </c>
    </row>
    <row r="132" spans="1:402" s="221" customFormat="1" x14ac:dyDescent="0.25">
      <c r="A132" s="221">
        <v>131</v>
      </c>
      <c r="B132" s="221">
        <v>0</v>
      </c>
      <c r="C132" s="221">
        <v>1</v>
      </c>
      <c r="D132" s="206">
        <v>2</v>
      </c>
      <c r="E132" s="267">
        <v>132</v>
      </c>
      <c r="F132" s="880">
        <v>132</v>
      </c>
      <c r="G132" s="883"/>
      <c r="H132" s="358" t="s">
        <v>509</v>
      </c>
      <c r="I132" s="167" t="s">
        <v>1168</v>
      </c>
      <c r="J132" s="246">
        <v>13902</v>
      </c>
      <c r="K132" s="122">
        <v>78</v>
      </c>
      <c r="L132" s="342">
        <v>81</v>
      </c>
      <c r="M132" s="342">
        <v>176</v>
      </c>
      <c r="N132" s="342">
        <v>26.149276859504134</v>
      </c>
      <c r="O132" s="210">
        <v>1.9745545708233794</v>
      </c>
      <c r="P132" s="208">
        <v>0</v>
      </c>
      <c r="Q132" s="342">
        <v>150</v>
      </c>
      <c r="R132" s="208">
        <v>80</v>
      </c>
      <c r="S132" s="208">
        <v>1</v>
      </c>
      <c r="T132" s="342">
        <v>3</v>
      </c>
      <c r="U132" s="327">
        <v>0</v>
      </c>
      <c r="V132" s="327"/>
      <c r="W132" s="327">
        <v>1</v>
      </c>
      <c r="X132" s="326">
        <v>1</v>
      </c>
      <c r="Y132" s="327">
        <v>1</v>
      </c>
      <c r="Z132" s="327">
        <v>1</v>
      </c>
      <c r="AA132" s="326">
        <v>1</v>
      </c>
      <c r="AB132" s="326">
        <v>0</v>
      </c>
      <c r="AC132" s="223"/>
      <c r="AD132" s="208"/>
      <c r="AE132" s="223"/>
      <c r="AF132" s="613"/>
      <c r="AG132" s="613">
        <v>1.01</v>
      </c>
      <c r="AH132" s="613">
        <v>71</v>
      </c>
      <c r="AI132" s="603">
        <v>1</v>
      </c>
      <c r="AJ132" s="613">
        <v>8.6999999999999993</v>
      </c>
      <c r="AK132" s="613">
        <v>30</v>
      </c>
      <c r="AL132" s="613"/>
      <c r="AM132" s="609">
        <v>3155</v>
      </c>
      <c r="AN132" s="214">
        <v>8.0567437749753132</v>
      </c>
      <c r="AO132" s="63">
        <v>110</v>
      </c>
      <c r="AP132" s="63">
        <v>48</v>
      </c>
      <c r="AQ132" s="310">
        <v>44</v>
      </c>
      <c r="AR132" s="212">
        <v>89</v>
      </c>
      <c r="AS132" s="215">
        <v>0.56999999999999995</v>
      </c>
      <c r="AT132" s="212">
        <v>11</v>
      </c>
      <c r="AU132" s="562">
        <v>42493</v>
      </c>
      <c r="AV132" s="563">
        <v>42487</v>
      </c>
      <c r="AW132" s="364">
        <v>1.01</v>
      </c>
      <c r="AX132" s="364">
        <v>35</v>
      </c>
      <c r="AY132" s="364"/>
      <c r="AZ132" s="613">
        <v>133</v>
      </c>
      <c r="BA132" s="558">
        <v>42493</v>
      </c>
      <c r="BB132" s="65">
        <v>20.9</v>
      </c>
      <c r="BC132" s="217"/>
      <c r="BD132" s="66">
        <v>26.9</v>
      </c>
      <c r="BE132" s="218">
        <v>1109.2870921292731</v>
      </c>
      <c r="BF132" s="66">
        <v>132</v>
      </c>
      <c r="BG132" s="68">
        <v>1.4297522800024081</v>
      </c>
      <c r="BH132" s="219">
        <v>1.320146286111054</v>
      </c>
      <c r="BI132" s="219">
        <v>3.0450439594870726</v>
      </c>
      <c r="BJ132" s="219">
        <v>2.12057393120585</v>
      </c>
      <c r="BK132" s="66">
        <v>2.52</v>
      </c>
      <c r="BL132" s="66">
        <v>1.17</v>
      </c>
      <c r="BM132" s="66">
        <v>37</v>
      </c>
      <c r="BN132" s="66">
        <v>1.55</v>
      </c>
      <c r="BO132" s="571">
        <v>2643</v>
      </c>
      <c r="BP132" s="66">
        <v>63</v>
      </c>
      <c r="BQ132" s="66">
        <v>24</v>
      </c>
      <c r="BR132" s="66">
        <v>34</v>
      </c>
      <c r="BS132" s="66">
        <v>9</v>
      </c>
      <c r="BT132" s="366">
        <v>42486</v>
      </c>
      <c r="BU132" s="345" t="s">
        <v>1169</v>
      </c>
      <c r="BV132" s="342">
        <v>0</v>
      </c>
      <c r="BW132" s="342">
        <v>1</v>
      </c>
      <c r="BX132" s="342">
        <v>37</v>
      </c>
      <c r="BY132" s="342">
        <v>0</v>
      </c>
      <c r="BZ132" s="342"/>
      <c r="CA132" s="345" t="s">
        <v>381</v>
      </c>
      <c r="CB132" s="345"/>
      <c r="CC132" s="342">
        <v>1</v>
      </c>
      <c r="CD132" s="342">
        <v>0</v>
      </c>
      <c r="CE132" s="342">
        <v>0</v>
      </c>
      <c r="CF132" s="206">
        <v>0</v>
      </c>
      <c r="CG132" s="206">
        <v>0</v>
      </c>
      <c r="CH132" s="342">
        <v>0</v>
      </c>
      <c r="CI132" s="342">
        <v>1</v>
      </c>
      <c r="CJ132" s="327">
        <v>1</v>
      </c>
      <c r="CK132" s="659">
        <v>0</v>
      </c>
      <c r="CL132" s="659">
        <v>0</v>
      </c>
      <c r="CM132" s="660">
        <v>1</v>
      </c>
      <c r="CN132" s="660">
        <v>1</v>
      </c>
      <c r="CO132" s="660">
        <v>0</v>
      </c>
      <c r="CP132" s="325">
        <v>1</v>
      </c>
      <c r="CQ132" s="325">
        <v>1</v>
      </c>
      <c r="CR132" s="325">
        <v>0</v>
      </c>
      <c r="CS132" s="327">
        <v>0</v>
      </c>
      <c r="CT132" s="327">
        <v>1</v>
      </c>
      <c r="CU132" s="114">
        <v>0</v>
      </c>
      <c r="CV132" s="665">
        <v>14.34</v>
      </c>
      <c r="CW132" s="665"/>
      <c r="CX132" s="665"/>
      <c r="CY132" s="665"/>
      <c r="CZ132" s="254"/>
      <c r="DA132" s="254">
        <v>162</v>
      </c>
      <c r="DB132" s="254"/>
      <c r="DC132" s="254"/>
      <c r="DD132" s="254"/>
      <c r="DE132" s="221">
        <v>1</v>
      </c>
      <c r="DF132" s="267">
        <v>1</v>
      </c>
      <c r="DG132" s="246">
        <v>42228</v>
      </c>
      <c r="DH132" s="221">
        <v>1</v>
      </c>
      <c r="DI132" s="221" t="s">
        <v>1170</v>
      </c>
      <c r="DJ132" s="267">
        <v>1</v>
      </c>
      <c r="DK132" s="267">
        <v>1</v>
      </c>
      <c r="DL132" s="267"/>
      <c r="DM132" s="221" t="s">
        <v>1171</v>
      </c>
      <c r="DN132" s="221">
        <v>1</v>
      </c>
      <c r="DO132" s="221">
        <v>1</v>
      </c>
      <c r="DP132" s="221">
        <v>0</v>
      </c>
      <c r="DQ132" s="221">
        <v>1</v>
      </c>
      <c r="DR132" s="221">
        <v>0</v>
      </c>
      <c r="DS132" s="212">
        <v>0</v>
      </c>
      <c r="DT132" s="221">
        <v>0</v>
      </c>
      <c r="DU132" s="221">
        <v>1</v>
      </c>
      <c r="DV132" s="221">
        <v>0</v>
      </c>
      <c r="DW132" s="221">
        <v>0</v>
      </c>
      <c r="DX132" s="221">
        <v>0</v>
      </c>
      <c r="DY132" s="221">
        <v>0</v>
      </c>
      <c r="EB132" s="221">
        <v>1</v>
      </c>
      <c r="EC132" s="221">
        <v>1</v>
      </c>
      <c r="ED132" s="221">
        <v>84</v>
      </c>
      <c r="EG132" s="246">
        <v>42228</v>
      </c>
      <c r="EH132" s="31">
        <v>1.78</v>
      </c>
      <c r="EI132" s="31">
        <v>66</v>
      </c>
      <c r="EJ132" s="206">
        <v>61</v>
      </c>
      <c r="EK132" s="206">
        <v>78</v>
      </c>
      <c r="EL132" s="206">
        <v>80</v>
      </c>
      <c r="EM132" s="206">
        <v>62</v>
      </c>
      <c r="EN132" s="206" t="s">
        <v>1172</v>
      </c>
      <c r="EO132" s="259">
        <v>132</v>
      </c>
      <c r="EP132" s="69">
        <v>42493</v>
      </c>
      <c r="EQ132" s="366" t="s">
        <v>383</v>
      </c>
      <c r="ER132" s="208"/>
      <c r="ES132" s="342"/>
      <c r="ET132" s="208">
        <v>87</v>
      </c>
      <c r="EU132" s="208">
        <v>1</v>
      </c>
      <c r="EV132" s="208"/>
      <c r="EW132" s="208">
        <v>10</v>
      </c>
      <c r="EX132" s="208">
        <v>9</v>
      </c>
      <c r="EY132" s="208">
        <v>45</v>
      </c>
      <c r="EZ132" s="208">
        <v>28</v>
      </c>
      <c r="FA132" s="208">
        <v>17</v>
      </c>
      <c r="FB132" s="208">
        <v>16</v>
      </c>
      <c r="FC132" s="224">
        <v>48</v>
      </c>
      <c r="FD132" s="223">
        <v>20.5</v>
      </c>
      <c r="FE132" s="223">
        <v>31</v>
      </c>
      <c r="FF132" s="223">
        <v>90</v>
      </c>
      <c r="FG132" s="223">
        <v>280</v>
      </c>
      <c r="FH132" s="91">
        <v>86.666666666666671</v>
      </c>
      <c r="FI132" s="91">
        <v>260</v>
      </c>
      <c r="FJ132" s="227">
        <v>115.95</v>
      </c>
      <c r="FK132" s="227">
        <v>58.72210457655239</v>
      </c>
      <c r="FL132" s="228">
        <v>132.69999999999999</v>
      </c>
      <c r="FM132" s="228">
        <v>35.15</v>
      </c>
      <c r="FN132" s="228">
        <v>67.205030420944382</v>
      </c>
      <c r="FO132" s="228">
        <v>17.801483189873363</v>
      </c>
      <c r="FP132" s="228">
        <v>73.51168048229087</v>
      </c>
      <c r="FQ132" s="228"/>
      <c r="FR132" s="193">
        <v>0</v>
      </c>
      <c r="FS132" s="230">
        <v>120.96666666666665</v>
      </c>
      <c r="FT132" s="341"/>
      <c r="FU132" s="230">
        <v>153.33333333333334</v>
      </c>
      <c r="FV132" s="229">
        <v>5.0666666666666673</v>
      </c>
      <c r="FW132" s="229">
        <v>8.4</v>
      </c>
      <c r="FX132" s="229">
        <v>23.874999999999993</v>
      </c>
      <c r="FY132" s="229"/>
      <c r="FZ132" s="254">
        <v>53.8</v>
      </c>
      <c r="GA132" s="129">
        <v>15.266666666666666</v>
      </c>
      <c r="GB132" s="348" t="s">
        <v>1173</v>
      </c>
      <c r="GC132" s="348" t="s">
        <v>1174</v>
      </c>
      <c r="GD132" s="348" t="s">
        <v>1175</v>
      </c>
      <c r="GE132" s="348" t="s">
        <v>1176</v>
      </c>
      <c r="GF132" s="348" t="s">
        <v>1177</v>
      </c>
      <c r="GG132" s="221">
        <v>0</v>
      </c>
      <c r="GH132" s="221">
        <v>1</v>
      </c>
      <c r="GI132" s="221">
        <v>1</v>
      </c>
      <c r="GJ132" s="221">
        <v>1</v>
      </c>
      <c r="GK132" s="231">
        <v>24</v>
      </c>
      <c r="GL132" s="133">
        <v>0</v>
      </c>
      <c r="GM132" s="221">
        <v>0</v>
      </c>
      <c r="GN132" s="221">
        <v>0</v>
      </c>
      <c r="GO132" s="221">
        <v>0</v>
      </c>
      <c r="GP132" s="61">
        <v>92.300000000000011</v>
      </c>
      <c r="GQ132" s="106">
        <v>46.744719727604881</v>
      </c>
      <c r="GR132" s="111">
        <v>0.44032921810699593</v>
      </c>
      <c r="GS132" s="61">
        <v>0</v>
      </c>
      <c r="GT132" s="111">
        <v>0.68421052631578949</v>
      </c>
      <c r="GU132" s="62">
        <v>1</v>
      </c>
      <c r="GV132" s="106">
        <v>8.7333333333333343</v>
      </c>
      <c r="GW132" s="61">
        <v>1</v>
      </c>
      <c r="GX132" s="106">
        <v>10.666666666666666</v>
      </c>
      <c r="GY132" s="61">
        <v>1</v>
      </c>
      <c r="GZ132" s="745">
        <v>34</v>
      </c>
      <c r="HA132" s="221">
        <v>16</v>
      </c>
      <c r="HB132" s="221">
        <v>0.55000000000000004</v>
      </c>
      <c r="HC132" s="221">
        <v>1</v>
      </c>
      <c r="HD132" s="236">
        <v>124.25570500000001</v>
      </c>
      <c r="HE132" s="236">
        <v>130.468491</v>
      </c>
      <c r="HF132" s="144">
        <v>65.128105000000005</v>
      </c>
      <c r="HG132" s="236">
        <v>107.189358</v>
      </c>
      <c r="HH132" s="125">
        <v>53.507477000000002</v>
      </c>
      <c r="HI132" s="236">
        <v>38.960299999999997</v>
      </c>
      <c r="HJ132" s="144">
        <v>19.448454000000002</v>
      </c>
      <c r="HK132" s="236">
        <v>68.229057999999995</v>
      </c>
      <c r="HL132" s="144">
        <v>34.059023000000003</v>
      </c>
      <c r="HM132" s="236">
        <v>63.652828999999997</v>
      </c>
      <c r="HN132" s="144">
        <v>5.2536370000000003</v>
      </c>
      <c r="HO132" s="144">
        <v>2.6225450000000001</v>
      </c>
      <c r="HP132" s="236">
        <v>132.63282100000001</v>
      </c>
      <c r="HQ132" s="144">
        <v>66.208509000000006</v>
      </c>
      <c r="HR132" s="236">
        <v>57.48198</v>
      </c>
      <c r="HS132" s="144">
        <v>28.694227000000001</v>
      </c>
      <c r="HT132" s="236">
        <v>75.150841</v>
      </c>
      <c r="HU132" s="144">
        <v>37.514282999999999</v>
      </c>
      <c r="HV132" s="236">
        <v>56.660817999999999</v>
      </c>
      <c r="HW132" s="144">
        <v>0</v>
      </c>
      <c r="HX132" s="237">
        <v>1.2171776511619745</v>
      </c>
      <c r="HY132" s="238">
        <v>33.4</v>
      </c>
      <c r="HZ132" s="237">
        <v>7.5</v>
      </c>
      <c r="IA132" s="237">
        <v>37.799999999999997</v>
      </c>
      <c r="IB132" s="237">
        <v>8.3000000000000007</v>
      </c>
      <c r="IC132" s="237">
        <v>41.2</v>
      </c>
      <c r="ID132" s="237">
        <v>7.6</v>
      </c>
      <c r="IE132" s="237">
        <v>140.95334399999999</v>
      </c>
      <c r="IF132" s="237">
        <v>71.384881472900062</v>
      </c>
      <c r="IG132" s="206"/>
      <c r="IH132" s="206">
        <v>0.33</v>
      </c>
      <c r="II132" s="206">
        <v>998</v>
      </c>
      <c r="IJ132" s="206">
        <v>804</v>
      </c>
      <c r="IK132" s="208">
        <v>1121</v>
      </c>
      <c r="IL132" s="210">
        <v>1061</v>
      </c>
      <c r="IM132" s="210">
        <v>1214</v>
      </c>
      <c r="IN132" s="208">
        <v>1159</v>
      </c>
      <c r="IO132" s="208"/>
      <c r="IP132" s="106">
        <v>1059.5</v>
      </c>
      <c r="IQ132" s="208">
        <v>1862</v>
      </c>
      <c r="IR132" s="208">
        <v>274</v>
      </c>
      <c r="IS132" s="208">
        <v>214</v>
      </c>
      <c r="IT132" s="208">
        <v>370</v>
      </c>
      <c r="IU132" s="208">
        <v>385</v>
      </c>
      <c r="IV132" s="208">
        <v>332</v>
      </c>
      <c r="IW132" s="208">
        <v>337</v>
      </c>
      <c r="IX132" s="208"/>
      <c r="IY132" s="106">
        <v>318.66666666666669</v>
      </c>
      <c r="IZ132" s="208">
        <v>200</v>
      </c>
      <c r="JA132" s="240">
        <v>32.94096911694264</v>
      </c>
      <c r="JB132" s="241">
        <v>0</v>
      </c>
      <c r="JC132" s="267">
        <v>1</v>
      </c>
      <c r="JD132" s="274">
        <v>8</v>
      </c>
      <c r="JE132" s="274">
        <v>0</v>
      </c>
      <c r="JF132" s="274"/>
      <c r="JG132" s="267">
        <v>1</v>
      </c>
      <c r="JH132" s="267"/>
      <c r="JI132" s="267"/>
      <c r="JJ132" s="267"/>
      <c r="JK132" s="221" t="s">
        <v>1171</v>
      </c>
      <c r="JL132" s="285">
        <v>52.166666666666664</v>
      </c>
      <c r="JM132" s="198">
        <v>132</v>
      </c>
      <c r="JN132" s="244">
        <v>42493</v>
      </c>
      <c r="JO132" s="69">
        <v>43455</v>
      </c>
      <c r="JP132" s="201">
        <v>0</v>
      </c>
      <c r="JQ132" s="69">
        <v>43455</v>
      </c>
      <c r="JR132" s="245">
        <v>31</v>
      </c>
      <c r="JS132" s="243">
        <v>1</v>
      </c>
      <c r="JT132" s="69">
        <v>42821</v>
      </c>
      <c r="JU132" s="245">
        <v>10</v>
      </c>
      <c r="JV132" s="243">
        <v>1</v>
      </c>
      <c r="JW132" s="246">
        <v>42821</v>
      </c>
      <c r="JX132" s="245">
        <v>10</v>
      </c>
      <c r="JY132" s="245">
        <v>31</v>
      </c>
      <c r="JZ132" s="245">
        <v>962</v>
      </c>
      <c r="KA132" s="247"/>
      <c r="KB132" s="245"/>
      <c r="KC132" s="248"/>
      <c r="KD132" s="310">
        <v>0</v>
      </c>
      <c r="KE132" s="249">
        <v>1</v>
      </c>
      <c r="KF132" s="249" t="s">
        <v>421</v>
      </c>
      <c r="KG132" s="272">
        <v>98.443333333333342</v>
      </c>
      <c r="KH132" s="272">
        <v>35.613333333333337</v>
      </c>
      <c r="KI132" s="272">
        <v>63.73</v>
      </c>
      <c r="KJ132" s="272">
        <v>-18.2</v>
      </c>
      <c r="KK132" s="272">
        <v>-14.9</v>
      </c>
      <c r="KL132" s="272">
        <v>82.11999999999999</v>
      </c>
      <c r="KM132" s="272">
        <v>39.533333333333339</v>
      </c>
      <c r="KN132" s="272">
        <v>4.8999999999999995</v>
      </c>
      <c r="KO132" s="250"/>
      <c r="KP132" s="250">
        <v>0</v>
      </c>
      <c r="KQ132" s="343"/>
      <c r="KR132" s="344">
        <v>0.44032921810699593</v>
      </c>
      <c r="KS132" s="264"/>
      <c r="KT132" s="265"/>
      <c r="KU132" s="264"/>
      <c r="KV132" s="265"/>
      <c r="KW132" s="265"/>
      <c r="KX132" s="265"/>
      <c r="KY132" s="265"/>
      <c r="KZ132" s="265"/>
      <c r="LA132" s="265"/>
      <c r="LB132" s="265"/>
      <c r="LC132" s="265"/>
      <c r="LD132" s="265"/>
      <c r="LE132" s="118">
        <v>42493</v>
      </c>
      <c r="LF132" s="695">
        <v>1</v>
      </c>
      <c r="LG132" s="695"/>
      <c r="LH132" s="455"/>
      <c r="LI132" s="455"/>
      <c r="LJ132" s="455"/>
      <c r="LK132" s="455"/>
      <c r="LL132" s="455"/>
      <c r="LM132" s="455"/>
      <c r="LN132" s="455"/>
      <c r="LO132" s="455"/>
      <c r="LP132" s="455"/>
      <c r="LQ132" s="455"/>
      <c r="LR132" s="455"/>
      <c r="LS132" s="455"/>
      <c r="LT132" s="500">
        <v>40.163333333333334</v>
      </c>
      <c r="LU132" s="693">
        <v>-18.393333333333334</v>
      </c>
      <c r="LV132" s="500">
        <v>-11.5</v>
      </c>
      <c r="LW132" s="500">
        <v>1</v>
      </c>
      <c r="LX132" s="500">
        <v>-9.3000000000000007</v>
      </c>
      <c r="LY132" s="500">
        <v>1</v>
      </c>
      <c r="LZ132" s="690">
        <v>56.660817999999999</v>
      </c>
      <c r="MA132" s="500"/>
      <c r="MC132" s="253">
        <v>48</v>
      </c>
      <c r="MD132" s="274"/>
      <c r="ME132" s="581">
        <v>132</v>
      </c>
      <c r="MF132" s="135">
        <v>42487</v>
      </c>
      <c r="MI132" s="584">
        <v>30.310500000000001</v>
      </c>
      <c r="MQ132" s="135"/>
      <c r="MR132" s="585"/>
      <c r="MS132" s="585"/>
      <c r="MT132" s="133">
        <v>0</v>
      </c>
      <c r="MU132" s="585"/>
      <c r="MV132" s="585"/>
      <c r="MW132" s="585"/>
      <c r="MX132" s="585"/>
      <c r="MY132" s="585"/>
      <c r="MZ132" s="238">
        <v>3155</v>
      </c>
      <c r="NA132" s="133">
        <v>48</v>
      </c>
      <c r="NB132" s="238">
        <v>6</v>
      </c>
      <c r="ND132" s="876">
        <v>132</v>
      </c>
      <c r="NE132" s="877">
        <v>8.5348086612317502</v>
      </c>
      <c r="NF132" s="877">
        <v>7.76434084667018</v>
      </c>
      <c r="NG132" s="877">
        <v>5.2517190926059598</v>
      </c>
      <c r="NH132" s="877">
        <v>2.26002565596146</v>
      </c>
      <c r="NI132" s="877">
        <v>7.5796176461691598</v>
      </c>
      <c r="NJ132" s="877">
        <v>6.1179027890940301</v>
      </c>
      <c r="NK132" s="877">
        <v>9.2747508644145995</v>
      </c>
      <c r="NL132" s="877">
        <v>7.3844815833646598</v>
      </c>
      <c r="NM132" s="877">
        <v>6.2437452347339804</v>
      </c>
      <c r="NN132" s="877">
        <v>0.91838623444634804</v>
      </c>
      <c r="NO132" s="877">
        <v>6.3403842354554003</v>
      </c>
      <c r="NP132" s="877">
        <v>6.96809075204526</v>
      </c>
      <c r="NQ132" s="877">
        <v>7.3047848066434797</v>
      </c>
      <c r="NR132" s="877">
        <v>4.4053116825974499</v>
      </c>
      <c r="NS132" s="877">
        <v>5.8419731189271804</v>
      </c>
      <c r="NT132" s="877">
        <v>7.44724856860178</v>
      </c>
      <c r="NU132" s="877">
        <v>6.1781170457063999</v>
      </c>
      <c r="NV132" s="877">
        <v>6.6646250548693002</v>
      </c>
      <c r="NW132" s="877">
        <v>5.5223068928713896</v>
      </c>
      <c r="NX132" s="877">
        <v>6.3524407469126496</v>
      </c>
      <c r="NY132" s="877">
        <v>8.1755246010898706</v>
      </c>
      <c r="NZ132" s="877">
        <v>3.5008020530571602</v>
      </c>
      <c r="OA132" s="877">
        <v>11.137926126410999</v>
      </c>
      <c r="OB132" s="877">
        <v>2.7697717392494501</v>
      </c>
      <c r="OC132" s="877">
        <v>9.1760235100552805</v>
      </c>
      <c r="OD132" s="877">
        <v>7.0082044966948196</v>
      </c>
      <c r="OE132" s="877">
        <v>5</v>
      </c>
      <c r="OF132" s="877">
        <v>10.589201697135801</v>
      </c>
      <c r="OG132" s="877">
        <v>3.4815572807085902</v>
      </c>
      <c r="OH132" s="877">
        <v>8.6266946521580596</v>
      </c>
      <c r="OI132" s="877">
        <v>3.96716860753263</v>
      </c>
      <c r="OJ132" s="877">
        <v>1.9625070449777</v>
      </c>
      <c r="OK132" s="877">
        <v>5.6752214569981296</v>
      </c>
      <c r="OL132" s="877">
        <v>8.3681543871615798</v>
      </c>
    </row>
    <row r="133" spans="1:402" s="636" customFormat="1" x14ac:dyDescent="0.25">
      <c r="A133" s="636">
        <v>132</v>
      </c>
      <c r="B133" s="636">
        <v>0</v>
      </c>
      <c r="C133" s="636">
        <v>0</v>
      </c>
      <c r="D133" s="652">
        <v>2</v>
      </c>
      <c r="E133" s="408">
        <v>133</v>
      </c>
      <c r="F133" s="880">
        <v>133</v>
      </c>
      <c r="G133" s="883"/>
      <c r="H133" s="95" t="s">
        <v>1178</v>
      </c>
      <c r="I133" s="635" t="s">
        <v>1179</v>
      </c>
      <c r="J133" s="813">
        <v>9493</v>
      </c>
      <c r="K133" s="668">
        <v>90</v>
      </c>
      <c r="L133" s="671">
        <v>53</v>
      </c>
      <c r="M133" s="671">
        <v>165</v>
      </c>
      <c r="N133" s="671">
        <v>19.467401285583104</v>
      </c>
      <c r="O133" s="669">
        <v>1.5734734809784621</v>
      </c>
      <c r="P133" s="670">
        <v>1</v>
      </c>
      <c r="Q133" s="671">
        <v>130</v>
      </c>
      <c r="R133" s="670">
        <v>60</v>
      </c>
      <c r="S133" s="670">
        <v>0</v>
      </c>
      <c r="T133" s="671">
        <v>4</v>
      </c>
      <c r="U133" s="652">
        <v>0</v>
      </c>
      <c r="V133" s="652"/>
      <c r="W133" s="652">
        <v>1</v>
      </c>
      <c r="X133" s="636">
        <v>1</v>
      </c>
      <c r="Y133" s="652">
        <v>1</v>
      </c>
      <c r="Z133" s="652">
        <v>0</v>
      </c>
      <c r="AA133" s="636">
        <v>0</v>
      </c>
      <c r="AB133" s="636">
        <v>0</v>
      </c>
      <c r="AC133" s="653"/>
      <c r="AE133" s="653"/>
      <c r="AF133" s="653">
        <v>224</v>
      </c>
      <c r="AG133" s="653">
        <v>1.32</v>
      </c>
      <c r="AH133" s="653">
        <v>38</v>
      </c>
      <c r="AI133" s="670">
        <v>0</v>
      </c>
      <c r="AJ133" s="653">
        <v>12.4</v>
      </c>
      <c r="AK133" s="653">
        <v>39</v>
      </c>
      <c r="AL133" s="653"/>
      <c r="AM133" s="673">
        <v>8005</v>
      </c>
      <c r="AN133" s="674">
        <v>8.987821625430815</v>
      </c>
      <c r="AO133" s="95"/>
      <c r="AP133" s="95"/>
      <c r="AR133" s="670"/>
      <c r="AS133" s="675">
        <v>0.78</v>
      </c>
      <c r="AT133" s="670">
        <v>347</v>
      </c>
      <c r="AU133" s="831">
        <v>42485</v>
      </c>
      <c r="AV133" s="832">
        <v>42476</v>
      </c>
      <c r="AW133" s="653">
        <v>1.32</v>
      </c>
      <c r="AX133" s="653">
        <v>45</v>
      </c>
      <c r="AY133" s="653"/>
      <c r="AZ133" s="653">
        <v>144</v>
      </c>
      <c r="BA133" s="676"/>
      <c r="BC133" s="669"/>
      <c r="BE133" s="677"/>
      <c r="BF133" s="95"/>
      <c r="BG133" s="678"/>
      <c r="BH133" s="679"/>
      <c r="BI133" s="679"/>
      <c r="BJ133" s="679"/>
      <c r="BO133" s="673"/>
      <c r="BT133" s="831">
        <v>42476</v>
      </c>
      <c r="BU133" s="833" t="s">
        <v>1180</v>
      </c>
      <c r="BV133" s="671">
        <v>1</v>
      </c>
      <c r="BW133" s="671">
        <v>0</v>
      </c>
      <c r="BX133" s="671">
        <v>20</v>
      </c>
      <c r="BY133" s="671">
        <v>0</v>
      </c>
      <c r="BZ133" s="671"/>
      <c r="CA133" s="833" t="s">
        <v>381</v>
      </c>
      <c r="CB133" s="833"/>
      <c r="CC133" s="671">
        <v>0</v>
      </c>
      <c r="CD133" s="671">
        <v>0</v>
      </c>
      <c r="CE133" s="671">
        <v>0</v>
      </c>
      <c r="CF133" s="652">
        <v>0</v>
      </c>
      <c r="CG133" s="652">
        <v>0</v>
      </c>
      <c r="CH133" s="671">
        <v>0</v>
      </c>
      <c r="CI133" s="671">
        <v>0</v>
      </c>
      <c r="CJ133" s="652">
        <v>0</v>
      </c>
      <c r="CK133" s="834">
        <v>0</v>
      </c>
      <c r="CL133" s="834">
        <v>0</v>
      </c>
      <c r="CM133" s="671">
        <v>0</v>
      </c>
      <c r="CN133" s="671">
        <v>1</v>
      </c>
      <c r="CO133" s="671">
        <v>1</v>
      </c>
      <c r="CP133" s="670">
        <v>1</v>
      </c>
      <c r="CQ133" s="670">
        <v>0</v>
      </c>
      <c r="CR133" s="670">
        <v>0</v>
      </c>
      <c r="CS133" s="652">
        <v>0</v>
      </c>
      <c r="CT133" s="652">
        <v>0</v>
      </c>
      <c r="CU133" s="95">
        <v>0</v>
      </c>
      <c r="CV133" s="634"/>
      <c r="CW133" s="634"/>
      <c r="CX133" s="634"/>
      <c r="CY133" s="634"/>
      <c r="CZ133" s="634"/>
      <c r="DA133" s="634"/>
      <c r="DB133" s="634"/>
      <c r="DC133" s="634"/>
      <c r="DD133" s="634"/>
      <c r="DE133" s="636">
        <v>0</v>
      </c>
      <c r="DF133" s="408">
        <v>0</v>
      </c>
      <c r="DJ133" s="408">
        <v>0</v>
      </c>
      <c r="DK133" s="408"/>
      <c r="DL133" s="408"/>
      <c r="DN133" s="636">
        <v>0</v>
      </c>
      <c r="DO133" s="636">
        <v>0</v>
      </c>
      <c r="DP133" s="636">
        <v>0</v>
      </c>
      <c r="DQ133" s="636">
        <v>0</v>
      </c>
      <c r="DR133" s="636">
        <v>0</v>
      </c>
      <c r="DS133" s="670">
        <v>0</v>
      </c>
      <c r="DT133" s="636">
        <v>0</v>
      </c>
      <c r="DU133" s="636">
        <v>0</v>
      </c>
      <c r="DV133" s="636">
        <v>0</v>
      </c>
      <c r="DW133" s="636">
        <v>1</v>
      </c>
      <c r="DX133" s="636">
        <v>0</v>
      </c>
      <c r="DY133" s="636">
        <v>0</v>
      </c>
      <c r="EB133" s="636">
        <v>0</v>
      </c>
      <c r="EC133" s="636">
        <v>0</v>
      </c>
      <c r="ED133" s="636">
        <v>95</v>
      </c>
      <c r="EG133" s="99" t="s">
        <v>381</v>
      </c>
      <c r="EH133" s="99" t="s">
        <v>381</v>
      </c>
      <c r="EI133" s="99" t="s">
        <v>381</v>
      </c>
      <c r="EJ133" s="99" t="s">
        <v>381</v>
      </c>
      <c r="EK133" s="99" t="s">
        <v>381</v>
      </c>
      <c r="EL133" s="99" t="s">
        <v>381</v>
      </c>
      <c r="EM133" s="99"/>
      <c r="EN133" s="652" t="s">
        <v>381</v>
      </c>
      <c r="EO133" s="408">
        <v>133</v>
      </c>
      <c r="EQ133" s="636" t="s">
        <v>383</v>
      </c>
      <c r="ET133" s="636">
        <v>80</v>
      </c>
      <c r="EU133" s="636">
        <v>0</v>
      </c>
      <c r="EW133" s="636">
        <v>14</v>
      </c>
      <c r="EX133" s="636">
        <v>9</v>
      </c>
      <c r="EY133" s="636">
        <v>45</v>
      </c>
      <c r="EZ133" s="636">
        <v>22</v>
      </c>
      <c r="FA133" s="636">
        <v>18</v>
      </c>
      <c r="FB133" s="636">
        <v>17</v>
      </c>
      <c r="FC133" s="636">
        <v>43</v>
      </c>
      <c r="FD133" s="636">
        <v>17</v>
      </c>
      <c r="FE133" s="636">
        <v>27</v>
      </c>
      <c r="FF133" s="636">
        <v>110</v>
      </c>
      <c r="FG133" s="636">
        <v>300</v>
      </c>
      <c r="FH133" s="677">
        <v>110</v>
      </c>
      <c r="FI133" s="677">
        <v>300</v>
      </c>
      <c r="FJ133" s="677">
        <v>75.5</v>
      </c>
      <c r="FK133" s="677">
        <v>47.983013957788749</v>
      </c>
      <c r="FL133" s="673">
        <v>96.8</v>
      </c>
      <c r="FM133" s="673">
        <v>40.049999999999997</v>
      </c>
      <c r="FN133" s="375">
        <v>61.519943723363589</v>
      </c>
      <c r="FO133" s="375">
        <v>25.453241178932974</v>
      </c>
      <c r="FP133" s="673">
        <v>58.626033057851245</v>
      </c>
      <c r="FQ133" s="673"/>
      <c r="FR133" s="375">
        <v>0</v>
      </c>
      <c r="FS133" s="375">
        <v>75</v>
      </c>
      <c r="FT133" s="673">
        <v>104.6</v>
      </c>
      <c r="FU133" s="375">
        <v>150</v>
      </c>
      <c r="FV133" s="677">
        <v>5.2</v>
      </c>
      <c r="FW133" s="677">
        <v>6.9</v>
      </c>
      <c r="FX133" s="677">
        <v>14.423076923076923</v>
      </c>
      <c r="FY133" s="677">
        <v>0.71701720841300198</v>
      </c>
      <c r="FZ133" s="636">
        <v>44</v>
      </c>
      <c r="GA133" s="678">
        <v>28.7</v>
      </c>
      <c r="GB133" s="725">
        <v>8.3000000000000007</v>
      </c>
      <c r="GC133" s="725">
        <v>4</v>
      </c>
      <c r="GD133" s="725">
        <v>144.5</v>
      </c>
      <c r="GE133" s="725">
        <v>93.4</v>
      </c>
      <c r="GF133" s="725">
        <v>30.6</v>
      </c>
      <c r="GG133" s="636">
        <v>1</v>
      </c>
      <c r="GH133" s="636">
        <v>1</v>
      </c>
      <c r="GI133" s="636">
        <v>1</v>
      </c>
      <c r="GJ133" s="636">
        <v>1</v>
      </c>
      <c r="GK133" s="355">
        <v>22</v>
      </c>
      <c r="GL133" s="95">
        <v>0</v>
      </c>
      <c r="GM133" s="636">
        <v>1</v>
      </c>
      <c r="GN133" s="95" t="s">
        <v>464</v>
      </c>
      <c r="GO133" s="636">
        <v>0</v>
      </c>
      <c r="GP133" s="95">
        <v>39.799999999999997</v>
      </c>
      <c r="GQ133" s="677">
        <v>25.294357026754863</v>
      </c>
      <c r="GR133" s="636">
        <v>0.51497005988023947</v>
      </c>
      <c r="GS133" s="95">
        <v>0</v>
      </c>
      <c r="GT133" s="636">
        <v>0.37931034482758619</v>
      </c>
      <c r="GU133" s="636">
        <v>0</v>
      </c>
      <c r="GV133" s="677">
        <v>11.5</v>
      </c>
      <c r="GW133" s="95">
        <v>0</v>
      </c>
      <c r="GX133" s="677">
        <v>20</v>
      </c>
      <c r="GY133" s="95">
        <v>0</v>
      </c>
      <c r="GZ133" s="811">
        <v>37</v>
      </c>
      <c r="HA133" s="636">
        <v>18</v>
      </c>
      <c r="HB133" s="636">
        <v>0.53</v>
      </c>
      <c r="HC133" s="636">
        <v>0</v>
      </c>
      <c r="HD133" s="681"/>
      <c r="HE133" s="681"/>
      <c r="HF133" s="682"/>
      <c r="HG133" s="681"/>
      <c r="HH133" s="682"/>
      <c r="HI133" s="681"/>
      <c r="HJ133" s="682"/>
      <c r="HK133" s="681"/>
      <c r="HL133" s="682"/>
      <c r="HM133" s="681"/>
      <c r="HN133" s="681"/>
      <c r="HO133" s="681"/>
      <c r="HP133" s="681"/>
      <c r="HQ133" s="682"/>
      <c r="HR133" s="681"/>
      <c r="HS133" s="682"/>
      <c r="HT133" s="681"/>
      <c r="HU133" s="682"/>
      <c r="HV133" s="681"/>
      <c r="HW133" s="681"/>
      <c r="HX133" s="677"/>
      <c r="HY133" s="678"/>
      <c r="HZ133" s="677"/>
      <c r="IA133" s="677"/>
      <c r="IB133" s="677"/>
      <c r="IC133" s="677"/>
      <c r="ID133" s="677"/>
      <c r="IE133" s="677"/>
      <c r="IF133" s="677"/>
      <c r="IG133" s="652"/>
      <c r="IH133" s="675"/>
      <c r="II133" s="652"/>
      <c r="IJ133" s="670"/>
      <c r="IK133" s="670"/>
      <c r="IL133" s="670"/>
      <c r="IM133" s="670"/>
      <c r="IN133" s="670"/>
      <c r="IO133" s="670"/>
      <c r="IP133" s="677"/>
      <c r="IQ133" s="670"/>
      <c r="IR133" s="670"/>
      <c r="IS133" s="670"/>
      <c r="IT133" s="670"/>
      <c r="IU133" s="670"/>
      <c r="IV133" s="670"/>
      <c r="IW133" s="670"/>
      <c r="IX133" s="670"/>
      <c r="IY133" s="677"/>
      <c r="IZ133" s="670"/>
      <c r="JA133" s="406"/>
      <c r="JB133" s="683"/>
      <c r="JC133" s="408">
        <v>0</v>
      </c>
      <c r="JD133" s="819"/>
      <c r="JE133" s="407"/>
      <c r="JF133" s="407"/>
      <c r="JG133" s="408"/>
      <c r="JH133" s="408"/>
      <c r="JI133" s="408"/>
      <c r="JJ133" s="408"/>
      <c r="JL133" s="820"/>
      <c r="JM133" s="408">
        <v>133</v>
      </c>
      <c r="JN133" s="504">
        <v>42485</v>
      </c>
      <c r="JO133" s="504">
        <v>43468</v>
      </c>
      <c r="JP133" s="407">
        <v>0</v>
      </c>
      <c r="JQ133" s="504">
        <v>43468</v>
      </c>
      <c r="JR133" s="654">
        <v>32</v>
      </c>
      <c r="JS133" s="453">
        <v>1</v>
      </c>
      <c r="JT133" s="504">
        <v>43164</v>
      </c>
      <c r="JU133" s="654">
        <v>22</v>
      </c>
      <c r="JV133" s="453">
        <v>1</v>
      </c>
      <c r="JW133" s="680">
        <v>43164</v>
      </c>
      <c r="JX133" s="654">
        <v>22</v>
      </c>
      <c r="JY133" s="654">
        <v>32</v>
      </c>
      <c r="JZ133" s="654">
        <v>983</v>
      </c>
      <c r="KA133" s="654"/>
      <c r="KB133" s="654"/>
      <c r="KC133" s="654"/>
      <c r="KD133" s="95">
        <v>0</v>
      </c>
      <c r="KE133" s="835">
        <v>1</v>
      </c>
      <c r="KF133" s="408" t="s">
        <v>390</v>
      </c>
      <c r="KG133" s="95">
        <v>110.04</v>
      </c>
      <c r="KH133" s="95">
        <v>56.85</v>
      </c>
      <c r="KI133" s="95">
        <v>48.3</v>
      </c>
      <c r="KJ133" s="110">
        <v>-16.25</v>
      </c>
      <c r="KK133" s="95">
        <v>-12.4</v>
      </c>
      <c r="KL133" s="95">
        <v>40.700000000000003</v>
      </c>
      <c r="KM133" s="95">
        <v>28.7</v>
      </c>
      <c r="KN133" s="95">
        <v>4.7</v>
      </c>
      <c r="KO133" s="95"/>
      <c r="KP133" s="95">
        <v>0</v>
      </c>
      <c r="KQ133" s="408"/>
      <c r="KR133" s="836">
        <v>0.51497005988023947</v>
      </c>
      <c r="KS133" s="408">
        <v>68</v>
      </c>
      <c r="KT133" s="636">
        <v>50.29</v>
      </c>
      <c r="KU133" s="408">
        <v>-29.48</v>
      </c>
      <c r="KV133" s="636">
        <v>-33.200000000000003</v>
      </c>
      <c r="KW133" s="636">
        <v>-30.8</v>
      </c>
      <c r="KX133" s="636">
        <v>262</v>
      </c>
      <c r="KY133" s="636">
        <v>-29.8</v>
      </c>
      <c r="KZ133" s="636">
        <v>-29.1</v>
      </c>
      <c r="LA133" s="636">
        <v>292</v>
      </c>
      <c r="LB133" s="636">
        <v>-31.2</v>
      </c>
      <c r="LC133" s="636">
        <v>-30</v>
      </c>
      <c r="LD133" s="636">
        <v>277</v>
      </c>
      <c r="LE133" s="837">
        <v>42485</v>
      </c>
      <c r="LF133" s="636">
        <v>0</v>
      </c>
      <c r="LH133" s="636">
        <v>68</v>
      </c>
      <c r="LI133" s="636">
        <v>54.83</v>
      </c>
      <c r="LJ133" s="636">
        <v>-27.25</v>
      </c>
      <c r="LK133" s="636">
        <v>-30.8</v>
      </c>
      <c r="LL133" s="636">
        <v>-30.6</v>
      </c>
      <c r="LM133" s="636">
        <v>277</v>
      </c>
      <c r="LN133" s="636">
        <v>-25.3</v>
      </c>
      <c r="LO133" s="636">
        <v>-25.1</v>
      </c>
      <c r="LP133" s="636">
        <v>323</v>
      </c>
      <c r="LQ133" s="636">
        <v>-27.9</v>
      </c>
      <c r="LR133" s="636">
        <v>-27.9</v>
      </c>
      <c r="LS133" s="636">
        <v>292</v>
      </c>
      <c r="LT133" s="654">
        <v>54.55</v>
      </c>
      <c r="LU133" s="725">
        <v>-26.65</v>
      </c>
      <c r="LV133" s="654"/>
      <c r="LW133" s="654"/>
      <c r="LX133" s="654">
        <v>0</v>
      </c>
      <c r="LY133" s="654">
        <v>0</v>
      </c>
      <c r="LZ133" s="686"/>
      <c r="MC133" s="453"/>
      <c r="MD133" s="453"/>
      <c r="ME133" s="95">
        <v>133</v>
      </c>
      <c r="MF133" s="504">
        <v>42476</v>
      </c>
      <c r="MI133" s="687"/>
      <c r="MQ133" s="504"/>
      <c r="MR133" s="687"/>
      <c r="MS133" s="687"/>
      <c r="MT133" s="95">
        <v>0</v>
      </c>
      <c r="MU133" s="687"/>
      <c r="MV133" s="687"/>
      <c r="MW133" s="687"/>
      <c r="MX133" s="687"/>
      <c r="MY133" s="687"/>
      <c r="MZ133" s="678">
        <v>8005</v>
      </c>
      <c r="NA133" s="687"/>
      <c r="NB133" s="678">
        <v>4</v>
      </c>
      <c r="ND133" s="876" t="s">
        <v>64</v>
      </c>
      <c r="NE133" s="877" t="s">
        <v>64</v>
      </c>
      <c r="NF133" s="877" t="s">
        <v>64</v>
      </c>
      <c r="NG133" s="877" t="s">
        <v>64</v>
      </c>
      <c r="NH133" s="877" t="s">
        <v>64</v>
      </c>
      <c r="NI133" s="877" t="s">
        <v>64</v>
      </c>
      <c r="NJ133" s="877" t="s">
        <v>64</v>
      </c>
      <c r="NK133" s="877" t="s">
        <v>64</v>
      </c>
      <c r="NL133" s="877" t="s">
        <v>64</v>
      </c>
      <c r="NM133" s="877" t="s">
        <v>64</v>
      </c>
      <c r="NN133" s="877" t="s">
        <v>64</v>
      </c>
      <c r="NO133" s="877" t="s">
        <v>64</v>
      </c>
      <c r="NP133" s="877" t="s">
        <v>64</v>
      </c>
      <c r="NQ133" s="877" t="s">
        <v>64</v>
      </c>
      <c r="NR133" s="877" t="s">
        <v>64</v>
      </c>
      <c r="NS133" s="877" t="s">
        <v>64</v>
      </c>
      <c r="NT133" s="877" t="s">
        <v>64</v>
      </c>
      <c r="NU133" s="877" t="s">
        <v>64</v>
      </c>
      <c r="NV133" s="877" t="s">
        <v>64</v>
      </c>
      <c r="NW133" s="877" t="s">
        <v>64</v>
      </c>
      <c r="NX133" s="877" t="s">
        <v>64</v>
      </c>
      <c r="NY133" s="877" t="s">
        <v>64</v>
      </c>
      <c r="NZ133" s="877" t="s">
        <v>64</v>
      </c>
      <c r="OA133" s="877" t="s">
        <v>64</v>
      </c>
      <c r="OB133" s="877" t="s">
        <v>64</v>
      </c>
      <c r="OC133" s="877" t="s">
        <v>64</v>
      </c>
      <c r="OD133" s="877" t="s">
        <v>64</v>
      </c>
      <c r="OE133" s="877" t="s">
        <v>64</v>
      </c>
      <c r="OF133" s="877" t="s">
        <v>64</v>
      </c>
      <c r="OG133" s="877" t="s">
        <v>64</v>
      </c>
      <c r="OH133" s="877" t="s">
        <v>64</v>
      </c>
      <c r="OI133" s="877" t="s">
        <v>64</v>
      </c>
      <c r="OJ133" s="877" t="s">
        <v>64</v>
      </c>
      <c r="OK133" s="877" t="s">
        <v>64</v>
      </c>
      <c r="OL133" s="877" t="s">
        <v>64</v>
      </c>
    </row>
    <row r="134" spans="1:402" s="221" customFormat="1" x14ac:dyDescent="0.25">
      <c r="A134" s="274">
        <v>133</v>
      </c>
      <c r="B134" s="274">
        <v>0</v>
      </c>
      <c r="C134" s="221">
        <v>1</v>
      </c>
      <c r="D134" s="206">
        <v>2</v>
      </c>
      <c r="E134" s="267">
        <v>134</v>
      </c>
      <c r="F134" s="880">
        <v>134</v>
      </c>
      <c r="G134" s="883"/>
      <c r="H134" s="232" t="s">
        <v>1181</v>
      </c>
      <c r="I134" s="167" t="s">
        <v>1182</v>
      </c>
      <c r="J134" s="69">
        <v>16803</v>
      </c>
      <c r="K134" s="122">
        <v>70</v>
      </c>
      <c r="L134" s="342">
        <v>86</v>
      </c>
      <c r="M134" s="342">
        <v>145</v>
      </c>
      <c r="N134" s="342">
        <v>40.903686087990486</v>
      </c>
      <c r="O134" s="210">
        <v>1.7600295807980129</v>
      </c>
      <c r="P134" s="208">
        <v>1</v>
      </c>
      <c r="Q134" s="342">
        <v>120</v>
      </c>
      <c r="R134" s="208">
        <v>60</v>
      </c>
      <c r="S134" s="208">
        <v>0</v>
      </c>
      <c r="T134" s="342">
        <v>3</v>
      </c>
      <c r="U134" s="327">
        <v>1</v>
      </c>
      <c r="V134" s="327"/>
      <c r="W134" s="327">
        <v>0</v>
      </c>
      <c r="X134" s="326">
        <v>0</v>
      </c>
      <c r="Y134" s="327">
        <v>0</v>
      </c>
      <c r="Z134" s="327">
        <v>0</v>
      </c>
      <c r="AA134" s="326">
        <v>0</v>
      </c>
      <c r="AB134" s="326">
        <v>0</v>
      </c>
      <c r="AC134" s="223"/>
      <c r="AD134" s="133"/>
      <c r="AE134" s="223"/>
      <c r="AF134" s="613">
        <v>160</v>
      </c>
      <c r="AG134" s="613">
        <v>1.93</v>
      </c>
      <c r="AH134" s="613">
        <v>26</v>
      </c>
      <c r="AI134" s="603">
        <v>0</v>
      </c>
      <c r="AJ134" s="613">
        <v>9.5</v>
      </c>
      <c r="AK134" s="613">
        <v>30</v>
      </c>
      <c r="AL134" s="613"/>
      <c r="AM134" s="609">
        <v>5245</v>
      </c>
      <c r="AN134" s="214">
        <v>8.5650305208303976</v>
      </c>
      <c r="AO134" s="63">
        <v>140</v>
      </c>
      <c r="AP134" s="63">
        <v>83</v>
      </c>
      <c r="AQ134" s="310">
        <v>31</v>
      </c>
      <c r="AR134" s="212">
        <v>128</v>
      </c>
      <c r="AS134" s="215">
        <v>16.11</v>
      </c>
      <c r="AT134" s="212"/>
      <c r="AU134" s="562">
        <v>42500</v>
      </c>
      <c r="AV134" s="563">
        <v>42494</v>
      </c>
      <c r="AW134" s="364">
        <v>1.93</v>
      </c>
      <c r="AX134" s="364">
        <v>105</v>
      </c>
      <c r="AY134" s="364"/>
      <c r="AZ134" s="613">
        <v>140</v>
      </c>
      <c r="BA134" s="558">
        <v>42500</v>
      </c>
      <c r="BB134" s="65" t="s">
        <v>1183</v>
      </c>
      <c r="BC134" s="217"/>
      <c r="BD134" s="112">
        <v>12.5</v>
      </c>
      <c r="BE134" s="218">
        <v>1812.6840704277631</v>
      </c>
      <c r="BF134" s="66">
        <v>52.88</v>
      </c>
      <c r="BG134" s="68">
        <v>1.0969100130080565</v>
      </c>
      <c r="BH134" s="219"/>
      <c r="BI134" s="219">
        <v>3.2583221182566025</v>
      </c>
      <c r="BJ134" s="219">
        <v>1.7232914464775839</v>
      </c>
      <c r="BO134" s="400"/>
      <c r="BT134" s="366">
        <v>42496</v>
      </c>
      <c r="BU134" s="345" t="s">
        <v>458</v>
      </c>
      <c r="BV134" s="342">
        <v>0</v>
      </c>
      <c r="BW134" s="342">
        <v>1</v>
      </c>
      <c r="BX134" s="342" t="s">
        <v>841</v>
      </c>
      <c r="BY134" s="342">
        <v>1</v>
      </c>
      <c r="BZ134" s="342"/>
      <c r="CA134" s="345">
        <v>1</v>
      </c>
      <c r="CB134" s="345"/>
      <c r="CC134" s="342">
        <v>0</v>
      </c>
      <c r="CD134" s="342">
        <v>0</v>
      </c>
      <c r="CE134" s="342">
        <v>0</v>
      </c>
      <c r="CF134" s="206">
        <v>1</v>
      </c>
      <c r="CG134" s="206">
        <v>1</v>
      </c>
      <c r="CH134" s="342">
        <v>1</v>
      </c>
      <c r="CI134" s="342">
        <v>0</v>
      </c>
      <c r="CJ134" s="327">
        <v>1</v>
      </c>
      <c r="CK134" s="659">
        <v>0</v>
      </c>
      <c r="CL134" s="659">
        <v>0</v>
      </c>
      <c r="CM134" s="660">
        <v>1</v>
      </c>
      <c r="CN134" s="660">
        <v>0</v>
      </c>
      <c r="CO134" s="660">
        <v>0</v>
      </c>
      <c r="CP134" s="325">
        <v>1</v>
      </c>
      <c r="CQ134" s="325">
        <v>0</v>
      </c>
      <c r="CR134" s="325">
        <v>0</v>
      </c>
      <c r="CS134" s="327">
        <v>0</v>
      </c>
      <c r="CT134" s="327">
        <v>0</v>
      </c>
      <c r="CU134" s="114">
        <v>0</v>
      </c>
      <c r="CV134" s="665"/>
      <c r="CW134" s="665"/>
      <c r="CX134" s="665"/>
      <c r="CY134" s="665"/>
      <c r="CZ134" s="254"/>
      <c r="DA134" s="254"/>
      <c r="DB134" s="254"/>
      <c r="DC134" s="254"/>
      <c r="DD134" s="254"/>
      <c r="DE134" s="376">
        <v>1</v>
      </c>
      <c r="DF134" s="267">
        <v>1</v>
      </c>
      <c r="DG134" s="246">
        <v>42502</v>
      </c>
      <c r="DH134" s="221" t="s">
        <v>1184</v>
      </c>
      <c r="DJ134" s="267">
        <v>1</v>
      </c>
      <c r="DK134" s="267">
        <v>0</v>
      </c>
      <c r="DL134" s="267"/>
      <c r="DN134" s="221">
        <v>1</v>
      </c>
      <c r="DO134" s="221">
        <v>0</v>
      </c>
      <c r="DP134" s="221">
        <v>0</v>
      </c>
      <c r="DQ134" s="221">
        <v>0</v>
      </c>
      <c r="DR134" s="221">
        <v>1</v>
      </c>
      <c r="DS134" s="212">
        <v>1</v>
      </c>
      <c r="DT134" s="221">
        <v>1</v>
      </c>
      <c r="DU134" s="221">
        <v>0</v>
      </c>
      <c r="DV134" s="221">
        <v>0</v>
      </c>
      <c r="DW134" s="221">
        <v>0</v>
      </c>
      <c r="DX134" s="221">
        <v>0</v>
      </c>
      <c r="DY134" s="221">
        <v>0</v>
      </c>
      <c r="EB134" s="221">
        <v>1</v>
      </c>
      <c r="EC134" s="221">
        <v>2</v>
      </c>
      <c r="ED134" s="221">
        <v>35</v>
      </c>
      <c r="EG134" s="135">
        <v>42499</v>
      </c>
      <c r="EH134" s="31">
        <v>1.31</v>
      </c>
      <c r="EI134" s="31">
        <v>95</v>
      </c>
      <c r="EJ134" s="206">
        <v>63</v>
      </c>
      <c r="EK134" s="206">
        <v>116</v>
      </c>
      <c r="EL134" s="206">
        <v>121</v>
      </c>
      <c r="EM134" s="225">
        <v>105</v>
      </c>
      <c r="EN134" s="225" t="s">
        <v>1185</v>
      </c>
      <c r="EO134" s="267">
        <v>134</v>
      </c>
      <c r="EP134" s="135">
        <v>42501</v>
      </c>
      <c r="EQ134" s="133" t="s">
        <v>383</v>
      </c>
      <c r="ER134" s="133">
        <v>130</v>
      </c>
      <c r="ES134" s="133">
        <v>60</v>
      </c>
      <c r="ET134" s="208">
        <v>80</v>
      </c>
      <c r="EU134" s="133">
        <v>0</v>
      </c>
      <c r="EV134" s="133"/>
      <c r="EW134" s="133">
        <v>13</v>
      </c>
      <c r="EX134" s="208">
        <v>11</v>
      </c>
      <c r="EY134" s="208">
        <v>44</v>
      </c>
      <c r="EZ134" s="208">
        <v>22</v>
      </c>
      <c r="FA134" s="208">
        <v>20</v>
      </c>
      <c r="FB134" s="208">
        <v>19</v>
      </c>
      <c r="FC134" s="208">
        <v>38</v>
      </c>
      <c r="FD134" s="206">
        <v>17</v>
      </c>
      <c r="FE134" s="133">
        <v>28</v>
      </c>
      <c r="FF134" s="133">
        <v>110</v>
      </c>
      <c r="FG134" s="223">
        <v>300</v>
      </c>
      <c r="FH134" s="91">
        <v>110</v>
      </c>
      <c r="FI134" s="91">
        <v>300</v>
      </c>
      <c r="FJ134" s="227">
        <v>70.849999999999994</v>
      </c>
      <c r="FK134" s="227">
        <v>40.255005241375535</v>
      </c>
      <c r="FL134" s="228">
        <v>104.75</v>
      </c>
      <c r="FM134" s="228">
        <v>34.299999999999997</v>
      </c>
      <c r="FN134" s="228"/>
      <c r="FO134" s="228"/>
      <c r="FP134" s="228">
        <v>67.255369928400953</v>
      </c>
      <c r="FQ134" s="228"/>
      <c r="FR134" s="193">
        <v>0</v>
      </c>
      <c r="FS134" s="230">
        <v>73.5</v>
      </c>
      <c r="FT134" s="230">
        <v>97.7</v>
      </c>
      <c r="FU134" s="230">
        <v>180</v>
      </c>
      <c r="FV134" s="229">
        <v>5.4</v>
      </c>
      <c r="FW134" s="229">
        <v>7.2</v>
      </c>
      <c r="FX134" s="229">
        <v>13.611111111111111</v>
      </c>
      <c r="FY134" s="229">
        <v>0.75230296827021492</v>
      </c>
      <c r="GA134" s="129">
        <v>26.1</v>
      </c>
      <c r="GB134" s="238">
        <v>8.8000000000000007</v>
      </c>
      <c r="GC134" s="238">
        <v>4.9000000000000004</v>
      </c>
      <c r="GD134" s="238">
        <v>148.30000000000001</v>
      </c>
      <c r="GE134" s="238">
        <v>103.7</v>
      </c>
      <c r="GF134" s="238">
        <v>35.1</v>
      </c>
      <c r="GG134" s="133">
        <v>1</v>
      </c>
      <c r="GH134" s="133">
        <v>1</v>
      </c>
      <c r="GI134" s="221">
        <v>1</v>
      </c>
      <c r="GJ134" s="221">
        <v>1</v>
      </c>
      <c r="GK134" s="231">
        <v>20</v>
      </c>
      <c r="GL134" s="133">
        <v>0</v>
      </c>
      <c r="GM134" s="221">
        <v>1</v>
      </c>
      <c r="GN134" s="133" t="s">
        <v>464</v>
      </c>
      <c r="GO134" s="221">
        <v>0</v>
      </c>
      <c r="GP134" s="61">
        <v>39.5</v>
      </c>
      <c r="GQ134" s="106">
        <v>22.442804615869214</v>
      </c>
      <c r="GR134" s="111">
        <v>0.53459119496855345</v>
      </c>
      <c r="GS134" s="61">
        <v>0</v>
      </c>
      <c r="GT134" s="111">
        <v>0.37931034482758619</v>
      </c>
      <c r="GU134" s="62">
        <v>0</v>
      </c>
      <c r="GV134" s="106">
        <v>12.5</v>
      </c>
      <c r="GW134" s="61">
        <v>0</v>
      </c>
      <c r="GX134" s="106">
        <v>20</v>
      </c>
      <c r="GY134" s="61">
        <v>0</v>
      </c>
      <c r="GZ134" s="745">
        <v>30</v>
      </c>
      <c r="HA134" s="221">
        <v>16</v>
      </c>
      <c r="HB134" s="221">
        <v>0.4</v>
      </c>
      <c r="HC134" s="221">
        <v>1</v>
      </c>
      <c r="HD134" s="236">
        <v>92.496892000000003</v>
      </c>
      <c r="HE134" s="236">
        <v>97.121736999999996</v>
      </c>
      <c r="HF134" s="144">
        <v>51.020125999999998</v>
      </c>
      <c r="HG134" s="236">
        <v>123.491923</v>
      </c>
      <c r="HH134" s="125">
        <v>64.872949000000006</v>
      </c>
      <c r="HI134" s="236">
        <v>34.108409999999999</v>
      </c>
      <c r="HJ134" s="144">
        <v>17.917877000000001</v>
      </c>
      <c r="HK134" s="236">
        <v>89.383514000000005</v>
      </c>
      <c r="HL134" s="144">
        <v>46.955072000000001</v>
      </c>
      <c r="HM134" s="236">
        <v>72.380048000000002</v>
      </c>
      <c r="HN134" s="144">
        <v>5.8993120000000001</v>
      </c>
      <c r="HO134" s="144">
        <v>3.0990350000000002</v>
      </c>
      <c r="HP134" s="236">
        <v>208.301151</v>
      </c>
      <c r="HQ134" s="144">
        <v>109.425051</v>
      </c>
      <c r="HR134" s="236">
        <v>98.401021</v>
      </c>
      <c r="HS134" s="144">
        <v>51.692160999999999</v>
      </c>
      <c r="HT134" s="236">
        <v>109.900131</v>
      </c>
      <c r="HU134" s="144">
        <v>57.732889999999998</v>
      </c>
      <c r="HV134" s="236">
        <v>52.760213</v>
      </c>
      <c r="HW134" s="144">
        <v>0</v>
      </c>
      <c r="HX134" s="237">
        <v>0.78646226117962381</v>
      </c>
      <c r="HY134" s="238">
        <v>31.1</v>
      </c>
      <c r="HZ134" s="237">
        <v>6.6</v>
      </c>
      <c r="IA134" s="237">
        <v>29.3</v>
      </c>
      <c r="IB134" s="237">
        <v>6.7</v>
      </c>
      <c r="IC134" s="237">
        <v>37.200000000000003</v>
      </c>
      <c r="ID134" s="237">
        <v>7</v>
      </c>
      <c r="IE134" s="237">
        <v>115.60655353535353</v>
      </c>
      <c r="IF134" s="237">
        <v>65.684437805264892</v>
      </c>
      <c r="IG134" s="206"/>
      <c r="IH134" s="209">
        <v>0.28999999999999998</v>
      </c>
      <c r="II134" s="206">
        <v>1172</v>
      </c>
      <c r="IJ134" s="208">
        <v>1114</v>
      </c>
      <c r="IK134" s="208">
        <v>1056</v>
      </c>
      <c r="IL134" s="208">
        <v>1119</v>
      </c>
      <c r="IM134" s="208">
        <v>1121</v>
      </c>
      <c r="IN134" s="208">
        <v>1189</v>
      </c>
      <c r="IO134" s="208"/>
      <c r="IP134" s="106">
        <v>1128.5</v>
      </c>
      <c r="IQ134" s="208">
        <v>1833</v>
      </c>
      <c r="IR134" s="208">
        <v>303</v>
      </c>
      <c r="IS134" s="208">
        <v>339</v>
      </c>
      <c r="IT134" s="208">
        <v>309</v>
      </c>
      <c r="IU134" s="208"/>
      <c r="IV134" s="208">
        <v>275</v>
      </c>
      <c r="IW134" s="208">
        <v>304</v>
      </c>
      <c r="IX134" s="208"/>
      <c r="IY134" s="106">
        <v>306</v>
      </c>
      <c r="IZ134" s="208">
        <v>208</v>
      </c>
      <c r="JA134" s="240">
        <v>39.677445159720953</v>
      </c>
      <c r="JB134" s="241">
        <v>1</v>
      </c>
      <c r="JC134" s="267">
        <v>1</v>
      </c>
      <c r="JD134" s="70">
        <v>1</v>
      </c>
      <c r="JE134" s="70">
        <v>1</v>
      </c>
      <c r="JF134" s="70" t="s">
        <v>1186</v>
      </c>
      <c r="JG134" s="267">
        <v>0</v>
      </c>
      <c r="JH134" s="267">
        <v>0</v>
      </c>
      <c r="JI134" s="267">
        <v>0</v>
      </c>
      <c r="JJ134" s="267"/>
      <c r="JL134" s="285">
        <v>54.333333333333336</v>
      </c>
      <c r="JM134" s="198">
        <v>134</v>
      </c>
      <c r="JN134" s="244">
        <v>42500</v>
      </c>
      <c r="JO134" s="69">
        <v>43262</v>
      </c>
      <c r="JP134" s="201">
        <v>0</v>
      </c>
      <c r="JQ134" s="69">
        <v>43262</v>
      </c>
      <c r="JR134" s="245">
        <v>25</v>
      </c>
      <c r="JS134" s="243">
        <v>1</v>
      </c>
      <c r="JT134" s="69">
        <v>42541</v>
      </c>
      <c r="JU134" s="245">
        <v>1</v>
      </c>
      <c r="JV134" s="243">
        <v>1</v>
      </c>
      <c r="JW134" s="246">
        <v>42541</v>
      </c>
      <c r="JX134" s="245">
        <v>1</v>
      </c>
      <c r="JY134" s="245">
        <v>25</v>
      </c>
      <c r="JZ134" s="245">
        <v>762</v>
      </c>
      <c r="KA134" s="247"/>
      <c r="KB134" s="245"/>
      <c r="KC134" s="248"/>
      <c r="KD134" s="63">
        <v>1</v>
      </c>
      <c r="KE134" s="263">
        <v>1</v>
      </c>
      <c r="KF134" s="263" t="s">
        <v>390</v>
      </c>
      <c r="KG134" s="250">
        <v>109.65</v>
      </c>
      <c r="KH134" s="250">
        <v>40.090000000000003</v>
      </c>
      <c r="KI134" s="250">
        <v>63.33</v>
      </c>
      <c r="KJ134" s="251">
        <v>-21.76</v>
      </c>
      <c r="KK134" s="250">
        <v>-17.899999999999999</v>
      </c>
      <c r="KL134" s="250">
        <v>71.900000000000006</v>
      </c>
      <c r="KM134" s="250">
        <v>22.6</v>
      </c>
      <c r="KN134" s="250">
        <v>4.9000000000000004</v>
      </c>
      <c r="KO134" s="250"/>
      <c r="KP134" s="250">
        <v>0</v>
      </c>
      <c r="KQ134" s="92"/>
      <c r="KR134" s="93">
        <v>0.53459119496855345</v>
      </c>
      <c r="KS134" s="264">
        <v>75</v>
      </c>
      <c r="KT134" s="265">
        <v>40.26</v>
      </c>
      <c r="KU134" s="264">
        <v>-22.61</v>
      </c>
      <c r="KV134" s="265">
        <v>-23</v>
      </c>
      <c r="KW134" s="265">
        <v>-22.1</v>
      </c>
      <c r="KX134" s="265">
        <v>326</v>
      </c>
      <c r="KY134" s="265">
        <v>-19.600000000000001</v>
      </c>
      <c r="KZ134" s="265">
        <v>-17.2</v>
      </c>
      <c r="LA134" s="265">
        <v>326</v>
      </c>
      <c r="LB134" s="265">
        <v>-21.3</v>
      </c>
      <c r="LC134" s="265">
        <v>-19.7</v>
      </c>
      <c r="LD134" s="265">
        <v>326</v>
      </c>
      <c r="LE134" s="118">
        <v>42501</v>
      </c>
      <c r="LF134" s="454">
        <v>0</v>
      </c>
      <c r="LG134" s="454"/>
      <c r="LH134" s="455">
        <v>75</v>
      </c>
      <c r="LI134" s="455">
        <v>36.130000000000003</v>
      </c>
      <c r="LJ134" s="455">
        <v>-20.100000000000001</v>
      </c>
      <c r="LK134" s="455">
        <v>-20.8</v>
      </c>
      <c r="LL134" s="455">
        <v>-19.399999999999999</v>
      </c>
      <c r="LM134" s="455">
        <v>359</v>
      </c>
      <c r="LN134" s="455">
        <v>-17.600000000000001</v>
      </c>
      <c r="LO134" s="455">
        <v>-15.1</v>
      </c>
      <c r="LP134" s="455">
        <v>310</v>
      </c>
      <c r="LQ134" s="455">
        <v>-19.100000000000001</v>
      </c>
      <c r="LR134" s="455">
        <v>-17.2</v>
      </c>
      <c r="LS134" s="455">
        <v>359</v>
      </c>
      <c r="LT134" s="500">
        <v>37.770000000000003</v>
      </c>
      <c r="LU134" s="693">
        <v>-21.96</v>
      </c>
      <c r="LV134" s="500"/>
      <c r="LW134" s="500">
        <v>0</v>
      </c>
      <c r="LX134" s="500">
        <v>-10.8</v>
      </c>
      <c r="LY134" s="500">
        <v>3</v>
      </c>
      <c r="LZ134" s="690">
        <v>52.760213</v>
      </c>
      <c r="MA134" s="455"/>
      <c r="MC134" s="253"/>
      <c r="MD134" s="274"/>
      <c r="ME134" s="581">
        <v>134</v>
      </c>
      <c r="MF134" s="135">
        <v>42494</v>
      </c>
      <c r="MI134" s="584">
        <v>107.60129999999999</v>
      </c>
      <c r="MQ134" s="135">
        <v>42496</v>
      </c>
      <c r="MR134" s="238">
        <v>13.4</v>
      </c>
      <c r="MS134" s="238">
        <v>1</v>
      </c>
      <c r="MT134" s="133">
        <v>1</v>
      </c>
      <c r="MU134" s="133">
        <v>0</v>
      </c>
      <c r="MV134" s="133">
        <v>0</v>
      </c>
      <c r="MW134" s="133">
        <v>1</v>
      </c>
      <c r="MX134" s="133">
        <v>0</v>
      </c>
      <c r="MY134" s="238">
        <v>1</v>
      </c>
      <c r="MZ134" s="238">
        <v>5245</v>
      </c>
      <c r="NA134" s="585"/>
      <c r="NB134" s="238">
        <v>8</v>
      </c>
      <c r="ND134" s="876">
        <v>134</v>
      </c>
      <c r="NE134" s="877" t="s">
        <v>64</v>
      </c>
      <c r="NF134" s="877" t="s">
        <v>64</v>
      </c>
      <c r="NG134" s="877" t="s">
        <v>64</v>
      </c>
      <c r="NH134" s="877" t="s">
        <v>64</v>
      </c>
      <c r="NI134" s="877" t="s">
        <v>64</v>
      </c>
      <c r="NJ134" s="877" t="s">
        <v>64</v>
      </c>
      <c r="NK134" s="877" t="s">
        <v>64</v>
      </c>
      <c r="NL134" s="877" t="s">
        <v>64</v>
      </c>
      <c r="NM134" s="877" t="s">
        <v>64</v>
      </c>
      <c r="NN134" s="877" t="s">
        <v>64</v>
      </c>
      <c r="NO134" s="877" t="s">
        <v>64</v>
      </c>
      <c r="NP134" s="877" t="s">
        <v>64</v>
      </c>
      <c r="NQ134" s="877" t="s">
        <v>64</v>
      </c>
      <c r="NR134" s="877" t="s">
        <v>64</v>
      </c>
      <c r="NS134" s="877" t="s">
        <v>64</v>
      </c>
      <c r="NT134" s="877" t="s">
        <v>64</v>
      </c>
      <c r="NU134" s="877" t="s">
        <v>64</v>
      </c>
      <c r="NV134" s="877" t="s">
        <v>64</v>
      </c>
      <c r="NW134" s="877" t="s">
        <v>64</v>
      </c>
      <c r="NX134" s="877" t="s">
        <v>64</v>
      </c>
      <c r="NY134" s="877" t="s">
        <v>64</v>
      </c>
      <c r="NZ134" s="877" t="s">
        <v>64</v>
      </c>
      <c r="OA134" s="877" t="s">
        <v>64</v>
      </c>
      <c r="OB134" s="877" t="s">
        <v>64</v>
      </c>
      <c r="OC134" s="877" t="s">
        <v>64</v>
      </c>
      <c r="OD134" s="877" t="s">
        <v>64</v>
      </c>
      <c r="OE134" s="877" t="s">
        <v>64</v>
      </c>
      <c r="OF134" s="877" t="s">
        <v>64</v>
      </c>
      <c r="OG134" s="877" t="s">
        <v>64</v>
      </c>
      <c r="OH134" s="877" t="s">
        <v>64</v>
      </c>
      <c r="OI134" s="877" t="s">
        <v>64</v>
      </c>
      <c r="OJ134" s="877" t="s">
        <v>64</v>
      </c>
      <c r="OK134" s="877" t="s">
        <v>64</v>
      </c>
      <c r="OL134" s="877" t="s">
        <v>64</v>
      </c>
    </row>
    <row r="135" spans="1:402" s="221" customFormat="1" x14ac:dyDescent="0.25">
      <c r="A135" s="221">
        <v>134</v>
      </c>
      <c r="B135" s="221">
        <v>0</v>
      </c>
      <c r="C135" s="221">
        <v>1</v>
      </c>
      <c r="D135" s="206">
        <v>2</v>
      </c>
      <c r="E135" s="267">
        <v>135</v>
      </c>
      <c r="F135" s="880">
        <v>135</v>
      </c>
      <c r="G135" s="883"/>
      <c r="H135" s="232" t="s">
        <v>1187</v>
      </c>
      <c r="I135" s="232" t="s">
        <v>1188</v>
      </c>
      <c r="J135" s="69">
        <v>12537</v>
      </c>
      <c r="K135" s="122">
        <v>70</v>
      </c>
      <c r="L135" s="342">
        <v>63</v>
      </c>
      <c r="M135" s="342">
        <v>157</v>
      </c>
      <c r="N135" s="342">
        <v>25.558846200657225</v>
      </c>
      <c r="O135" s="210">
        <v>1.6334780582446982</v>
      </c>
      <c r="P135" s="208">
        <v>1</v>
      </c>
      <c r="Q135" s="342">
        <v>140</v>
      </c>
      <c r="R135" s="208">
        <v>60</v>
      </c>
      <c r="S135" s="208">
        <v>1</v>
      </c>
      <c r="T135" s="342">
        <v>3</v>
      </c>
      <c r="U135" s="327">
        <v>0</v>
      </c>
      <c r="V135" s="327"/>
      <c r="W135" s="327">
        <v>1</v>
      </c>
      <c r="X135" s="326">
        <v>1</v>
      </c>
      <c r="Y135" s="327">
        <v>0</v>
      </c>
      <c r="Z135" s="327">
        <v>0</v>
      </c>
      <c r="AA135" s="326">
        <v>0</v>
      </c>
      <c r="AB135" s="326">
        <v>0</v>
      </c>
      <c r="AC135" s="223"/>
      <c r="AD135" s="133"/>
      <c r="AE135" s="223"/>
      <c r="AF135" s="613">
        <v>91</v>
      </c>
      <c r="AG135" s="613">
        <v>1.98</v>
      </c>
      <c r="AH135" s="613">
        <v>24</v>
      </c>
      <c r="AI135" s="603">
        <v>0</v>
      </c>
      <c r="AJ135" s="613">
        <v>10.5</v>
      </c>
      <c r="AK135" s="613">
        <v>34</v>
      </c>
      <c r="AL135" s="613"/>
      <c r="AM135" s="609">
        <v>9097</v>
      </c>
      <c r="AN135" s="214">
        <v>9.1156999678220618</v>
      </c>
      <c r="AO135" s="63">
        <v>144</v>
      </c>
      <c r="AP135" s="63">
        <v>77</v>
      </c>
      <c r="AQ135" s="310">
        <v>50</v>
      </c>
      <c r="AR135" s="212">
        <v>85</v>
      </c>
      <c r="AS135" s="215">
        <v>3.04</v>
      </c>
      <c r="AT135" s="212">
        <v>48</v>
      </c>
      <c r="AU135" s="562">
        <v>42501</v>
      </c>
      <c r="AV135" s="563">
        <v>42501</v>
      </c>
      <c r="AW135" s="364">
        <v>1.98</v>
      </c>
      <c r="AX135" s="364">
        <v>91</v>
      </c>
      <c r="AY135" s="364"/>
      <c r="AZ135" s="613">
        <v>139</v>
      </c>
      <c r="BA135" s="558">
        <v>42508</v>
      </c>
      <c r="BB135" s="65">
        <v>57.98</v>
      </c>
      <c r="BC135" s="217"/>
      <c r="BD135" s="66">
        <v>74.349999999999994</v>
      </c>
      <c r="BE135" s="218">
        <v>2277.3306911346749</v>
      </c>
      <c r="BF135" s="66">
        <v>441.8</v>
      </c>
      <c r="BG135" s="68">
        <v>1.8712809728579729</v>
      </c>
      <c r="BH135" s="219">
        <v>1.7632782110189786</v>
      </c>
      <c r="BI135" s="219">
        <v>3.3574260990855707</v>
      </c>
      <c r="BJ135" s="219">
        <v>2.6452257115354163</v>
      </c>
      <c r="BK135" s="66">
        <v>2.63</v>
      </c>
      <c r="BL135" s="66">
        <v>1.7</v>
      </c>
      <c r="BM135" s="66">
        <v>533</v>
      </c>
      <c r="BN135" s="66">
        <v>1.33</v>
      </c>
      <c r="BO135" s="571">
        <v>8610</v>
      </c>
      <c r="BP135" s="66">
        <v>122</v>
      </c>
      <c r="BQ135" s="66">
        <v>81</v>
      </c>
      <c r="BR135" s="66">
        <v>47</v>
      </c>
      <c r="BS135" s="66">
        <v>12</v>
      </c>
      <c r="BT135" s="366">
        <v>42502</v>
      </c>
      <c r="BU135" s="345" t="s">
        <v>458</v>
      </c>
      <c r="BV135" s="342">
        <v>0</v>
      </c>
      <c r="BW135" s="342">
        <v>1</v>
      </c>
      <c r="BX135" s="342" t="s">
        <v>841</v>
      </c>
      <c r="BY135" s="342">
        <v>0</v>
      </c>
      <c r="BZ135" s="342"/>
      <c r="CA135" s="345" t="s">
        <v>381</v>
      </c>
      <c r="CB135" s="345"/>
      <c r="CC135" s="342">
        <v>1</v>
      </c>
      <c r="CD135" s="342">
        <v>0</v>
      </c>
      <c r="CE135" s="342">
        <v>0</v>
      </c>
      <c r="CF135" s="206">
        <v>0</v>
      </c>
      <c r="CG135" s="206">
        <v>1</v>
      </c>
      <c r="CH135" s="342">
        <v>0</v>
      </c>
      <c r="CI135" s="342">
        <v>1</v>
      </c>
      <c r="CJ135" s="327">
        <v>1</v>
      </c>
      <c r="CK135" s="659">
        <v>0</v>
      </c>
      <c r="CL135" s="659">
        <v>0</v>
      </c>
      <c r="CM135" s="660">
        <v>1</v>
      </c>
      <c r="CN135" s="660">
        <v>1</v>
      </c>
      <c r="CO135" s="660">
        <v>0</v>
      </c>
      <c r="CP135" s="325">
        <v>0</v>
      </c>
      <c r="CQ135" s="325">
        <v>1</v>
      </c>
      <c r="CR135" s="325">
        <v>0</v>
      </c>
      <c r="CS135" s="327">
        <v>0</v>
      </c>
      <c r="CT135" s="327">
        <v>0</v>
      </c>
      <c r="CU135" s="114">
        <v>0</v>
      </c>
      <c r="CV135" s="665"/>
      <c r="CW135" s="665"/>
      <c r="CX135" s="665"/>
      <c r="CY135" s="665"/>
      <c r="CZ135" s="254"/>
      <c r="DA135" s="254"/>
      <c r="DB135" s="254"/>
      <c r="DC135" s="254"/>
      <c r="DD135" s="254"/>
      <c r="DE135" s="221">
        <v>0</v>
      </c>
      <c r="DF135" s="267">
        <v>1</v>
      </c>
      <c r="DG135" s="246">
        <v>37904</v>
      </c>
      <c r="DH135" s="221">
        <v>0</v>
      </c>
      <c r="DJ135" s="267">
        <v>0</v>
      </c>
      <c r="DK135" s="267"/>
      <c r="DL135" s="267"/>
      <c r="DN135" s="221">
        <v>1</v>
      </c>
      <c r="DO135" s="221">
        <v>0</v>
      </c>
      <c r="DP135" s="221">
        <v>0</v>
      </c>
      <c r="DQ135" s="221">
        <v>0</v>
      </c>
      <c r="DR135" s="221">
        <v>1</v>
      </c>
      <c r="DS135" s="212">
        <v>1</v>
      </c>
      <c r="DT135" s="221">
        <v>1</v>
      </c>
      <c r="DU135" s="221">
        <v>0</v>
      </c>
      <c r="DV135" s="221">
        <v>0</v>
      </c>
      <c r="DW135" s="221">
        <v>1</v>
      </c>
      <c r="DX135" s="221">
        <v>0</v>
      </c>
      <c r="DY135" s="221">
        <v>0</v>
      </c>
      <c r="EB135" s="221">
        <v>1</v>
      </c>
      <c r="EC135" s="221">
        <v>3</v>
      </c>
      <c r="ED135" s="221">
        <v>30</v>
      </c>
      <c r="EG135" s="135">
        <v>42508</v>
      </c>
      <c r="EH135" s="31">
        <v>1.18</v>
      </c>
      <c r="EI135" s="31">
        <v>68</v>
      </c>
      <c r="EJ135" s="206">
        <v>70</v>
      </c>
      <c r="EK135" s="206">
        <v>74</v>
      </c>
      <c r="EL135" s="225" t="s">
        <v>381</v>
      </c>
      <c r="EM135" s="225"/>
      <c r="EN135" s="225" t="s">
        <v>1189</v>
      </c>
      <c r="EO135" s="267">
        <v>135</v>
      </c>
      <c r="EP135" s="135">
        <v>42501</v>
      </c>
      <c r="EQ135" s="133" t="s">
        <v>383</v>
      </c>
      <c r="ER135" s="133">
        <v>120</v>
      </c>
      <c r="ES135" s="133">
        <v>60</v>
      </c>
      <c r="ET135" s="208">
        <v>63</v>
      </c>
      <c r="EU135" s="133">
        <v>1</v>
      </c>
      <c r="EV135" s="133"/>
      <c r="EW135" s="133">
        <v>8</v>
      </c>
      <c r="EX135" s="208">
        <v>7</v>
      </c>
      <c r="EY135" s="208">
        <v>47</v>
      </c>
      <c r="EZ135" s="208">
        <v>25</v>
      </c>
      <c r="FA135" s="208">
        <v>14</v>
      </c>
      <c r="FB135" s="208">
        <v>15</v>
      </c>
      <c r="FC135" s="208">
        <v>47</v>
      </c>
      <c r="FD135" s="206">
        <v>18</v>
      </c>
      <c r="FE135" s="133">
        <v>29</v>
      </c>
      <c r="FF135" s="133">
        <v>70</v>
      </c>
      <c r="FG135" s="223">
        <v>340</v>
      </c>
      <c r="FH135" s="91">
        <v>70</v>
      </c>
      <c r="FI135" s="91">
        <v>340</v>
      </c>
      <c r="FJ135" s="227">
        <v>64</v>
      </c>
      <c r="FK135" s="227">
        <v>39.18020182577358</v>
      </c>
      <c r="FL135" s="228">
        <v>98.050000000000011</v>
      </c>
      <c r="FM135" s="228">
        <v>26.200000000000003</v>
      </c>
      <c r="FN135" s="228">
        <v>60.02529357839218</v>
      </c>
      <c r="FO135" s="228">
        <v>16.039395122426061</v>
      </c>
      <c r="FP135" s="228">
        <v>73.278939316675164</v>
      </c>
      <c r="FQ135" s="228"/>
      <c r="FR135" s="193">
        <v>0</v>
      </c>
      <c r="FS135" s="230">
        <v>145.30000000000001</v>
      </c>
      <c r="FT135" s="230">
        <v>48.8</v>
      </c>
      <c r="FU135" s="230">
        <v>220</v>
      </c>
      <c r="FV135" s="229">
        <v>5.3</v>
      </c>
      <c r="FW135" s="229">
        <v>4.5999999999999996</v>
      </c>
      <c r="FX135" s="229">
        <v>27.415094339622645</v>
      </c>
      <c r="FY135" s="229">
        <v>2.9774590163934431</v>
      </c>
      <c r="FZ135" s="221">
        <v>41</v>
      </c>
      <c r="GA135" s="129">
        <v>21.3</v>
      </c>
      <c r="GB135" s="238">
        <v>6.4</v>
      </c>
      <c r="GC135" s="238">
        <v>3.6</v>
      </c>
      <c r="GD135" s="238">
        <v>126.8</v>
      </c>
      <c r="GE135" s="238">
        <v>89.6</v>
      </c>
      <c r="GF135" s="238">
        <v>29.3</v>
      </c>
      <c r="GG135" s="133">
        <v>0</v>
      </c>
      <c r="GH135" s="133">
        <v>1</v>
      </c>
      <c r="GI135" s="221">
        <v>3</v>
      </c>
      <c r="GJ135" s="221">
        <v>1</v>
      </c>
      <c r="GK135" s="231">
        <v>52</v>
      </c>
      <c r="GL135" s="133">
        <v>1</v>
      </c>
      <c r="GM135" s="221">
        <v>0</v>
      </c>
      <c r="GN135" s="133">
        <v>0</v>
      </c>
      <c r="GO135" s="221">
        <v>0</v>
      </c>
      <c r="GP135" s="61">
        <v>95.1</v>
      </c>
      <c r="GQ135" s="106">
        <v>58.219331150485424</v>
      </c>
      <c r="GR135" s="111">
        <v>0.37412587412587422</v>
      </c>
      <c r="GS135" s="61">
        <v>0</v>
      </c>
      <c r="GT135" s="111">
        <v>0.31034482758620691</v>
      </c>
      <c r="GU135" s="62">
        <v>0</v>
      </c>
      <c r="GV135" s="106">
        <v>16</v>
      </c>
      <c r="GW135" s="61">
        <v>0</v>
      </c>
      <c r="GX135" s="106">
        <v>22</v>
      </c>
      <c r="GY135" s="61">
        <v>0</v>
      </c>
      <c r="GZ135" s="745">
        <v>67</v>
      </c>
      <c r="HA135" s="221">
        <v>23</v>
      </c>
      <c r="HB135" s="221">
        <v>0.53</v>
      </c>
      <c r="HC135" s="292">
        <v>0</v>
      </c>
      <c r="HD135" s="269"/>
      <c r="HE135" s="269"/>
      <c r="HF135" s="270"/>
      <c r="HG135" s="269"/>
      <c r="HH135" s="270"/>
      <c r="HI135" s="269"/>
      <c r="HJ135" s="270"/>
      <c r="HK135" s="269"/>
      <c r="HL135" s="270"/>
      <c r="HM135" s="269"/>
      <c r="HN135" s="269"/>
      <c r="HO135" s="269"/>
      <c r="HP135" s="269"/>
      <c r="HQ135" s="270"/>
      <c r="HR135" s="269"/>
      <c r="HS135" s="270"/>
      <c r="HT135" s="269"/>
      <c r="HU135" s="270"/>
      <c r="HV135" s="269"/>
      <c r="HW135" s="144"/>
      <c r="HX135" s="237"/>
      <c r="HY135" s="238"/>
      <c r="HZ135" s="237"/>
      <c r="IA135" s="237"/>
      <c r="IB135" s="237"/>
      <c r="IC135" s="237"/>
      <c r="ID135" s="237"/>
      <c r="IE135" s="237"/>
      <c r="IF135" s="237"/>
      <c r="IG135" s="293"/>
      <c r="IH135" s="346"/>
      <c r="II135" s="206"/>
      <c r="IJ135" s="208"/>
      <c r="IK135" s="208"/>
      <c r="IL135" s="208"/>
      <c r="IM135" s="208"/>
      <c r="IN135" s="208"/>
      <c r="IO135" s="208"/>
      <c r="IP135" s="106"/>
      <c r="IQ135" s="208"/>
      <c r="IR135" s="208"/>
      <c r="IS135" s="208"/>
      <c r="IT135" s="208"/>
      <c r="IU135" s="208"/>
      <c r="IV135" s="208"/>
      <c r="IW135" s="208"/>
      <c r="IX135" s="208"/>
      <c r="IY135" s="106"/>
      <c r="IZ135" s="208"/>
      <c r="JA135" s="240"/>
      <c r="JB135" s="241"/>
      <c r="JC135" s="267">
        <v>0</v>
      </c>
      <c r="JD135" s="70"/>
      <c r="JE135" s="70"/>
      <c r="JF135" s="70"/>
      <c r="JG135" s="267"/>
      <c r="JH135" s="267"/>
      <c r="JI135" s="267"/>
      <c r="JJ135" s="267"/>
      <c r="JL135" s="285"/>
      <c r="JM135" s="198">
        <v>135</v>
      </c>
      <c r="JN135" s="244">
        <v>42501</v>
      </c>
      <c r="JO135" s="69">
        <v>42625</v>
      </c>
      <c r="JP135" s="201">
        <v>1</v>
      </c>
      <c r="JQ135" s="69">
        <v>42625</v>
      </c>
      <c r="JR135" s="31">
        <v>4</v>
      </c>
      <c r="JS135" s="243">
        <v>1</v>
      </c>
      <c r="JT135" s="69">
        <v>42594</v>
      </c>
      <c r="JU135" s="245">
        <v>3</v>
      </c>
      <c r="JV135" s="243">
        <v>1</v>
      </c>
      <c r="JW135" s="246">
        <v>42594</v>
      </c>
      <c r="JX135" s="245">
        <v>3</v>
      </c>
      <c r="JY135" s="245">
        <v>4</v>
      </c>
      <c r="JZ135" s="245">
        <v>124</v>
      </c>
      <c r="KA135" s="247"/>
      <c r="KB135" s="245"/>
      <c r="KC135" s="248"/>
      <c r="KD135" s="63">
        <v>1</v>
      </c>
      <c r="KE135" s="249">
        <v>1</v>
      </c>
      <c r="KF135" s="249" t="s">
        <v>421</v>
      </c>
      <c r="KG135" s="272">
        <v>85.253333333333345</v>
      </c>
      <c r="KH135" s="272">
        <v>42.616666666666667</v>
      </c>
      <c r="KI135" s="272">
        <v>50.050000000000004</v>
      </c>
      <c r="KJ135" s="272">
        <v>-13.233333333333334</v>
      </c>
      <c r="KK135" s="272">
        <v>-10.576666666666666</v>
      </c>
      <c r="KL135" s="272">
        <v>74.289999999999992</v>
      </c>
      <c r="KM135" s="272">
        <v>26.400000000000002</v>
      </c>
      <c r="KN135" s="272">
        <v>3.8333333333333335</v>
      </c>
      <c r="KO135" s="250"/>
      <c r="KP135" s="250">
        <v>1</v>
      </c>
      <c r="KQ135" s="92"/>
      <c r="KR135" s="93">
        <v>0.37412587412587422</v>
      </c>
      <c r="KS135" s="264"/>
      <c r="KT135" s="265"/>
      <c r="KU135" s="264"/>
      <c r="KV135" s="265"/>
      <c r="KW135" s="265"/>
      <c r="KX135" s="265"/>
      <c r="KY135" s="265"/>
      <c r="KZ135" s="265"/>
      <c r="LA135" s="265"/>
      <c r="LB135" s="265"/>
      <c r="LC135" s="265"/>
      <c r="LD135" s="265"/>
      <c r="LE135" s="118">
        <v>42501</v>
      </c>
      <c r="LF135" s="454">
        <v>1</v>
      </c>
      <c r="LG135" s="454"/>
      <c r="LH135" s="455"/>
      <c r="LI135" s="455"/>
      <c r="LJ135" s="455"/>
      <c r="LK135" s="455"/>
      <c r="LL135" s="455"/>
      <c r="LM135" s="455"/>
      <c r="LN135" s="455"/>
      <c r="LO135" s="455"/>
      <c r="LP135" s="455"/>
      <c r="LQ135" s="455"/>
      <c r="LR135" s="455"/>
      <c r="LS135" s="455"/>
      <c r="LT135" s="500">
        <v>23.22</v>
      </c>
      <c r="LU135" s="693">
        <v>-12.68</v>
      </c>
      <c r="LV135" s="500"/>
      <c r="LW135" s="500">
        <v>0</v>
      </c>
      <c r="LX135" s="500">
        <v>0</v>
      </c>
      <c r="LY135" s="500">
        <v>0</v>
      </c>
      <c r="LZ135" s="690"/>
      <c r="MA135" s="455"/>
      <c r="MC135" s="253">
        <v>79</v>
      </c>
      <c r="MD135" s="274"/>
      <c r="ME135" s="581">
        <v>135</v>
      </c>
      <c r="MF135" s="135">
        <v>42501</v>
      </c>
      <c r="MI135" s="584">
        <v>87.4148</v>
      </c>
      <c r="MQ135" s="135"/>
      <c r="MR135" s="585"/>
      <c r="MS135" s="585"/>
      <c r="MT135" s="133">
        <v>0</v>
      </c>
      <c r="MU135" s="585"/>
      <c r="MV135" s="585"/>
      <c r="MW135" s="585"/>
      <c r="MX135" s="585"/>
      <c r="MY135" s="585"/>
      <c r="MZ135" s="238">
        <v>9097</v>
      </c>
      <c r="NA135" s="133">
        <v>79</v>
      </c>
      <c r="NB135" s="238">
        <v>7</v>
      </c>
      <c r="ND135" s="876">
        <v>135</v>
      </c>
      <c r="NE135" s="877" t="s">
        <v>64</v>
      </c>
      <c r="NF135" s="877" t="s">
        <v>64</v>
      </c>
      <c r="NG135" s="877" t="s">
        <v>64</v>
      </c>
      <c r="NH135" s="877" t="s">
        <v>64</v>
      </c>
      <c r="NI135" s="877" t="s">
        <v>64</v>
      </c>
      <c r="NJ135" s="877" t="s">
        <v>64</v>
      </c>
      <c r="NK135" s="877" t="s">
        <v>64</v>
      </c>
      <c r="NL135" s="877" t="s">
        <v>64</v>
      </c>
      <c r="NM135" s="877" t="s">
        <v>64</v>
      </c>
      <c r="NN135" s="877" t="s">
        <v>64</v>
      </c>
      <c r="NO135" s="877" t="s">
        <v>64</v>
      </c>
      <c r="NP135" s="877" t="s">
        <v>64</v>
      </c>
      <c r="NQ135" s="877" t="s">
        <v>64</v>
      </c>
      <c r="NR135" s="877" t="s">
        <v>64</v>
      </c>
      <c r="NS135" s="877" t="s">
        <v>64</v>
      </c>
      <c r="NT135" s="877" t="s">
        <v>64</v>
      </c>
      <c r="NU135" s="877" t="s">
        <v>64</v>
      </c>
      <c r="NV135" s="877" t="s">
        <v>64</v>
      </c>
      <c r="NW135" s="877" t="s">
        <v>64</v>
      </c>
      <c r="NX135" s="877" t="s">
        <v>64</v>
      </c>
      <c r="NY135" s="877" t="s">
        <v>64</v>
      </c>
      <c r="NZ135" s="877" t="s">
        <v>64</v>
      </c>
      <c r="OA135" s="877" t="s">
        <v>64</v>
      </c>
      <c r="OB135" s="877" t="s">
        <v>64</v>
      </c>
      <c r="OC135" s="877" t="s">
        <v>64</v>
      </c>
      <c r="OD135" s="877" t="s">
        <v>64</v>
      </c>
      <c r="OE135" s="877" t="s">
        <v>64</v>
      </c>
      <c r="OF135" s="877" t="s">
        <v>64</v>
      </c>
      <c r="OG135" s="877" t="s">
        <v>64</v>
      </c>
      <c r="OH135" s="877" t="s">
        <v>64</v>
      </c>
      <c r="OI135" s="877" t="s">
        <v>64</v>
      </c>
      <c r="OJ135" s="877" t="s">
        <v>64</v>
      </c>
      <c r="OK135" s="877" t="s">
        <v>64</v>
      </c>
      <c r="OL135" s="877" t="s">
        <v>64</v>
      </c>
    </row>
    <row r="136" spans="1:402" s="221" customFormat="1" x14ac:dyDescent="0.25">
      <c r="A136" s="221">
        <v>135</v>
      </c>
      <c r="B136" s="221">
        <v>0</v>
      </c>
      <c r="C136" s="221">
        <v>1</v>
      </c>
      <c r="D136" s="206">
        <v>2</v>
      </c>
      <c r="E136" s="267">
        <v>136</v>
      </c>
      <c r="F136" s="880">
        <v>136</v>
      </c>
      <c r="G136" s="883"/>
      <c r="H136" s="232" t="s">
        <v>527</v>
      </c>
      <c r="I136" s="167" t="s">
        <v>1190</v>
      </c>
      <c r="J136" s="69">
        <v>13354</v>
      </c>
      <c r="K136" s="122">
        <v>79</v>
      </c>
      <c r="L136" s="342">
        <v>58</v>
      </c>
      <c r="M136" s="342">
        <v>163</v>
      </c>
      <c r="N136" s="342">
        <v>21.829952199932254</v>
      </c>
      <c r="O136" s="210">
        <v>1.6205380554349702</v>
      </c>
      <c r="P136" s="208">
        <v>1</v>
      </c>
      <c r="Q136" s="342">
        <v>120</v>
      </c>
      <c r="R136" s="208">
        <v>50</v>
      </c>
      <c r="S136" s="208">
        <v>1</v>
      </c>
      <c r="T136" s="342">
        <v>3</v>
      </c>
      <c r="U136" s="327">
        <v>0</v>
      </c>
      <c r="V136" s="327"/>
      <c r="W136" s="327">
        <v>1</v>
      </c>
      <c r="X136" s="326">
        <v>1</v>
      </c>
      <c r="Y136" s="327">
        <v>1</v>
      </c>
      <c r="Z136" s="327">
        <v>0</v>
      </c>
      <c r="AA136" s="326">
        <v>0</v>
      </c>
      <c r="AB136" s="326">
        <v>0</v>
      </c>
      <c r="AC136" s="223"/>
      <c r="AD136" s="133"/>
      <c r="AE136" s="223"/>
      <c r="AF136" s="613">
        <v>84</v>
      </c>
      <c r="AG136" s="613">
        <v>1.51</v>
      </c>
      <c r="AH136" s="613">
        <v>33</v>
      </c>
      <c r="AI136" s="603">
        <v>0</v>
      </c>
      <c r="AJ136" s="613">
        <v>13.5</v>
      </c>
      <c r="AK136" s="613">
        <v>42</v>
      </c>
      <c r="AL136" s="613"/>
      <c r="AM136" s="609">
        <v>2789</v>
      </c>
      <c r="AN136" s="214">
        <v>7.933438387627489</v>
      </c>
      <c r="AO136" s="63">
        <v>152</v>
      </c>
      <c r="AP136" s="63">
        <v>72</v>
      </c>
      <c r="AQ136" s="310">
        <v>65</v>
      </c>
      <c r="AR136" s="212">
        <v>73</v>
      </c>
      <c r="AS136" s="215">
        <v>4.37</v>
      </c>
      <c r="AT136" s="212"/>
      <c r="AU136" s="562">
        <v>42508</v>
      </c>
      <c r="AV136" s="563">
        <v>42499</v>
      </c>
      <c r="AW136" s="364">
        <v>1.51</v>
      </c>
      <c r="AX136" s="364">
        <v>35</v>
      </c>
      <c r="AY136" s="364"/>
      <c r="AZ136" s="613">
        <v>139</v>
      </c>
      <c r="BA136" s="558">
        <v>42509</v>
      </c>
      <c r="BB136" s="65">
        <v>40.549999999999997</v>
      </c>
      <c r="BC136" s="217"/>
      <c r="BD136" s="66">
        <v>52.2</v>
      </c>
      <c r="BE136" s="218">
        <v>647.41920356360708</v>
      </c>
      <c r="BF136" s="66">
        <v>140.9</v>
      </c>
      <c r="BG136" s="68">
        <v>1.7176705030022621</v>
      </c>
      <c r="BH136" s="219">
        <v>1.6079908585471747</v>
      </c>
      <c r="BI136" s="219">
        <v>2.8111855771765586</v>
      </c>
      <c r="BJ136" s="219">
        <v>2.1489109931093564</v>
      </c>
      <c r="BK136" s="66">
        <v>2.08</v>
      </c>
      <c r="BL136" s="66">
        <v>1.42</v>
      </c>
      <c r="BM136" s="66">
        <v>60</v>
      </c>
      <c r="BN136" s="66">
        <v>0.87</v>
      </c>
      <c r="BO136" s="571">
        <v>3178</v>
      </c>
      <c r="BP136" s="66">
        <v>31</v>
      </c>
      <c r="BQ136" s="66">
        <v>44</v>
      </c>
      <c r="BR136" s="66">
        <v>19</v>
      </c>
      <c r="BS136" s="66">
        <v>22</v>
      </c>
      <c r="BT136" s="366">
        <v>42499</v>
      </c>
      <c r="BU136" s="345" t="s">
        <v>1191</v>
      </c>
      <c r="BV136" s="342">
        <v>0</v>
      </c>
      <c r="BW136" s="342">
        <v>1</v>
      </c>
      <c r="BX136" s="342" t="s">
        <v>1192</v>
      </c>
      <c r="BY136" s="342">
        <v>0</v>
      </c>
      <c r="BZ136" s="342"/>
      <c r="CA136" s="345" t="s">
        <v>381</v>
      </c>
      <c r="CB136" s="345"/>
      <c r="CC136" s="342">
        <v>1</v>
      </c>
      <c r="CD136" s="342">
        <v>0</v>
      </c>
      <c r="CE136" s="342">
        <v>0</v>
      </c>
      <c r="CF136" s="206">
        <v>0</v>
      </c>
      <c r="CG136" s="206">
        <v>0</v>
      </c>
      <c r="CH136" s="342">
        <v>1</v>
      </c>
      <c r="CI136" s="342">
        <v>0</v>
      </c>
      <c r="CJ136" s="327">
        <v>1</v>
      </c>
      <c r="CK136" s="659">
        <v>0</v>
      </c>
      <c r="CL136" s="659">
        <v>0</v>
      </c>
      <c r="CM136" s="660">
        <v>1</v>
      </c>
      <c r="CN136" s="660">
        <v>0</v>
      </c>
      <c r="CO136" s="660">
        <v>0</v>
      </c>
      <c r="CP136" s="325">
        <v>0</v>
      </c>
      <c r="CQ136" s="325">
        <v>1</v>
      </c>
      <c r="CR136" s="325">
        <v>0</v>
      </c>
      <c r="CS136" s="327">
        <v>0</v>
      </c>
      <c r="CT136" s="327">
        <v>0</v>
      </c>
      <c r="CU136" s="114">
        <v>0</v>
      </c>
      <c r="CV136" s="665"/>
      <c r="CW136" s="665"/>
      <c r="CX136" s="665"/>
      <c r="CY136" s="665"/>
      <c r="CZ136" s="254"/>
      <c r="DA136" s="254"/>
      <c r="DB136" s="254"/>
      <c r="DC136" s="254"/>
      <c r="DD136" s="254"/>
      <c r="DE136" s="221">
        <v>0</v>
      </c>
      <c r="DF136" s="267">
        <v>1</v>
      </c>
      <c r="DG136" s="246">
        <v>38434</v>
      </c>
      <c r="DH136" s="221">
        <v>0</v>
      </c>
      <c r="DJ136" s="267">
        <v>1</v>
      </c>
      <c r="DK136" s="267">
        <v>0</v>
      </c>
      <c r="DL136" s="267"/>
      <c r="DN136" s="221">
        <v>1</v>
      </c>
      <c r="DO136" s="221">
        <v>0</v>
      </c>
      <c r="DP136" s="221">
        <v>0</v>
      </c>
      <c r="DQ136" s="221">
        <v>0</v>
      </c>
      <c r="DR136" s="221">
        <v>1</v>
      </c>
      <c r="DS136" s="212">
        <v>1</v>
      </c>
      <c r="DT136" s="221">
        <v>1</v>
      </c>
      <c r="DU136" s="221">
        <v>0</v>
      </c>
      <c r="DV136" s="221">
        <v>0</v>
      </c>
      <c r="DW136" s="221">
        <v>0</v>
      </c>
      <c r="DX136" s="221">
        <v>0</v>
      </c>
      <c r="DY136" s="221">
        <v>0</v>
      </c>
      <c r="EB136" s="221">
        <v>1</v>
      </c>
      <c r="EC136" s="221">
        <v>2</v>
      </c>
      <c r="ED136" s="221">
        <v>59</v>
      </c>
      <c r="EG136" s="135">
        <v>42500</v>
      </c>
      <c r="EH136" s="31">
        <v>1.33</v>
      </c>
      <c r="EI136" s="31">
        <v>74</v>
      </c>
      <c r="EJ136" s="206">
        <v>66</v>
      </c>
      <c r="EK136" s="206">
        <v>86</v>
      </c>
      <c r="EL136" s="225">
        <v>86</v>
      </c>
      <c r="EM136" s="225"/>
      <c r="EN136" s="225" t="s">
        <v>1193</v>
      </c>
      <c r="EO136" s="267">
        <v>136</v>
      </c>
      <c r="EP136" s="135"/>
      <c r="EQ136" s="133" t="s">
        <v>383</v>
      </c>
      <c r="ER136" s="133"/>
      <c r="ES136" s="133"/>
      <c r="ET136" s="208">
        <v>95</v>
      </c>
      <c r="EU136" s="133">
        <v>1</v>
      </c>
      <c r="EV136" s="133"/>
      <c r="EW136" s="133">
        <v>11</v>
      </c>
      <c r="EX136" s="208">
        <v>7</v>
      </c>
      <c r="EY136" s="208">
        <v>48</v>
      </c>
      <c r="EZ136" s="208">
        <v>36</v>
      </c>
      <c r="FA136" s="208">
        <v>15</v>
      </c>
      <c r="FB136" s="208">
        <v>14</v>
      </c>
      <c r="FC136" s="208">
        <v>43</v>
      </c>
      <c r="FD136" s="206">
        <v>20</v>
      </c>
      <c r="FE136" s="133">
        <v>30</v>
      </c>
      <c r="FF136" s="133">
        <v>80</v>
      </c>
      <c r="FG136" s="223">
        <v>250</v>
      </c>
      <c r="FH136" s="91">
        <v>100</v>
      </c>
      <c r="FI136" s="91">
        <v>270</v>
      </c>
      <c r="FJ136" s="227">
        <v>70.2</v>
      </c>
      <c r="FK136" s="227">
        <v>43.318945682616231</v>
      </c>
      <c r="FL136" s="228">
        <v>96.45</v>
      </c>
      <c r="FM136" s="228">
        <v>37.799999999999997</v>
      </c>
      <c r="FN136" s="228">
        <v>59.517269388722724</v>
      </c>
      <c r="FO136" s="228">
        <v>23.325586136793351</v>
      </c>
      <c r="FP136" s="228">
        <v>60.808709175738727</v>
      </c>
      <c r="FQ136" s="228"/>
      <c r="FR136" s="193">
        <v>0</v>
      </c>
      <c r="FS136" s="230">
        <v>94.7</v>
      </c>
      <c r="FT136" s="230"/>
      <c r="FU136" s="230">
        <v>133.33333333333334</v>
      </c>
      <c r="FV136" s="229">
        <v>5.7666666666666666</v>
      </c>
      <c r="FW136" s="229">
        <v>7.5500000000000007</v>
      </c>
      <c r="FX136" s="229">
        <v>16.421965317919074</v>
      </c>
      <c r="FY136" s="229"/>
      <c r="FZ136" s="210">
        <v>49.7</v>
      </c>
      <c r="GA136" s="129">
        <v>12.5</v>
      </c>
      <c r="GB136" s="238">
        <v>8.5</v>
      </c>
      <c r="GC136" s="238">
        <v>4.9000000000000004</v>
      </c>
      <c r="GD136" s="238">
        <v>102</v>
      </c>
      <c r="GE136" s="238">
        <v>145</v>
      </c>
      <c r="GF136" s="238">
        <v>27.3</v>
      </c>
      <c r="GG136" s="133">
        <v>0</v>
      </c>
      <c r="GH136" s="133">
        <v>1</v>
      </c>
      <c r="GI136" s="221">
        <v>1</v>
      </c>
      <c r="GJ136" s="221">
        <v>1</v>
      </c>
      <c r="GK136" s="231">
        <v>37.666666666666664</v>
      </c>
      <c r="GL136" s="133">
        <v>1</v>
      </c>
      <c r="GM136" s="221">
        <v>0</v>
      </c>
      <c r="GN136" s="133">
        <v>0</v>
      </c>
      <c r="GO136" s="221">
        <v>0</v>
      </c>
      <c r="GP136" s="61">
        <v>71.650000000000006</v>
      </c>
      <c r="GQ136" s="106">
        <v>44.213710230191637</v>
      </c>
      <c r="GR136" s="111">
        <v>0.30180180180180177</v>
      </c>
      <c r="GS136" s="61">
        <v>1</v>
      </c>
      <c r="GT136" s="111">
        <v>0.5</v>
      </c>
      <c r="GU136" s="62">
        <v>0</v>
      </c>
      <c r="GV136" s="106">
        <v>11.533333333333333</v>
      </c>
      <c r="GW136" s="61">
        <v>0</v>
      </c>
      <c r="GX136" s="106">
        <v>13.333333333333334</v>
      </c>
      <c r="GY136" s="61">
        <v>1</v>
      </c>
      <c r="GZ136" s="745">
        <v>47.666666666666664</v>
      </c>
      <c r="HA136" s="221">
        <v>16</v>
      </c>
      <c r="HB136" s="221">
        <v>0.4</v>
      </c>
      <c r="HC136" s="221">
        <v>1</v>
      </c>
      <c r="HD136" s="236">
        <v>100.40795799999999</v>
      </c>
      <c r="HE136" s="236">
        <v>105.42835599999999</v>
      </c>
      <c r="HF136" s="270">
        <v>65.057624315833706</v>
      </c>
      <c r="HG136" s="236">
        <v>153.85515100000001</v>
      </c>
      <c r="HH136" s="270">
        <v>94.940782466662654</v>
      </c>
      <c r="HI136" s="236">
        <v>65.893542999999994</v>
      </c>
      <c r="HJ136" s="270">
        <v>40.661521510714195</v>
      </c>
      <c r="HK136" s="236">
        <v>87.961608999999996</v>
      </c>
      <c r="HL136" s="270">
        <v>54.279261573027441</v>
      </c>
      <c r="HM136" s="236">
        <v>57.171702000000003</v>
      </c>
      <c r="HN136" s="144">
        <v>5.8934280000000001</v>
      </c>
      <c r="HO136" s="144">
        <v>3.6411319999999998</v>
      </c>
      <c r="HP136" s="236">
        <v>194.03480500000001</v>
      </c>
      <c r="HQ136" s="270">
        <v>119.73480311014291</v>
      </c>
      <c r="HR136" s="236">
        <v>111.164973</v>
      </c>
      <c r="HS136" s="270">
        <v>68.597570187984331</v>
      </c>
      <c r="HT136" s="236">
        <v>82.869832000000002</v>
      </c>
      <c r="HU136" s="270">
        <v>51.137232922158582</v>
      </c>
      <c r="HV136" s="236">
        <v>42.708745999999998</v>
      </c>
      <c r="HW136" s="144">
        <v>1</v>
      </c>
      <c r="HX136" s="237">
        <v>0.68524423988898486</v>
      </c>
      <c r="HY136" s="238">
        <v>34</v>
      </c>
      <c r="HZ136" s="237">
        <v>7.5</v>
      </c>
      <c r="IA136" s="237">
        <v>33.4</v>
      </c>
      <c r="IB136" s="237">
        <v>6.7</v>
      </c>
      <c r="IC136" s="237">
        <v>30.8</v>
      </c>
      <c r="ID136" s="237">
        <v>6.2</v>
      </c>
      <c r="IE136" s="237">
        <v>126.7834311111111</v>
      </c>
      <c r="IF136" s="237">
        <v>78.235392674614502</v>
      </c>
      <c r="IG136" s="206"/>
      <c r="IH136" s="346">
        <v>0.39</v>
      </c>
      <c r="II136" s="206">
        <v>1232</v>
      </c>
      <c r="IJ136" s="208">
        <v>860</v>
      </c>
      <c r="IK136" s="208">
        <v>997</v>
      </c>
      <c r="IL136" s="208">
        <v>849</v>
      </c>
      <c r="IM136" s="208">
        <v>1260</v>
      </c>
      <c r="IN136" s="208">
        <v>1251</v>
      </c>
      <c r="IO136" s="208"/>
      <c r="IP136" s="106">
        <v>1074.8333333333333</v>
      </c>
      <c r="IQ136" s="208">
        <v>1659</v>
      </c>
      <c r="IR136" s="208">
        <v>338</v>
      </c>
      <c r="IS136" s="208">
        <v>342</v>
      </c>
      <c r="IT136" s="208">
        <v>359</v>
      </c>
      <c r="IU136" s="208">
        <v>328</v>
      </c>
      <c r="IV136" s="208">
        <v>314</v>
      </c>
      <c r="IW136" s="208">
        <v>368</v>
      </c>
      <c r="IX136" s="208"/>
      <c r="IY136" s="106">
        <v>341.5</v>
      </c>
      <c r="IZ136" s="208">
        <v>234</v>
      </c>
      <c r="JA136" s="240">
        <v>33.200666761677532</v>
      </c>
      <c r="JB136" s="241">
        <v>1</v>
      </c>
      <c r="JC136" s="267">
        <v>1</v>
      </c>
      <c r="JD136" s="70">
        <v>0</v>
      </c>
      <c r="JE136" s="70">
        <v>0</v>
      </c>
      <c r="JF136" s="70"/>
      <c r="JG136" s="267">
        <v>0</v>
      </c>
      <c r="JH136" s="267">
        <v>0</v>
      </c>
      <c r="JI136" s="267">
        <v>0</v>
      </c>
      <c r="JJ136" s="267"/>
      <c r="JL136" s="285">
        <v>56.6</v>
      </c>
      <c r="JM136" s="198">
        <v>136</v>
      </c>
      <c r="JN136" s="244">
        <v>42508</v>
      </c>
      <c r="JO136" s="69">
        <v>43235</v>
      </c>
      <c r="JP136" s="201">
        <v>0</v>
      </c>
      <c r="JQ136" s="69">
        <v>43235</v>
      </c>
      <c r="JR136" s="245">
        <v>23</v>
      </c>
      <c r="JS136" s="243">
        <v>1</v>
      </c>
      <c r="JT136" s="69">
        <v>43216</v>
      </c>
      <c r="JU136" s="245">
        <v>23</v>
      </c>
      <c r="JV136" s="243">
        <v>1</v>
      </c>
      <c r="JW136" s="246">
        <v>43216</v>
      </c>
      <c r="JX136" s="245">
        <v>23</v>
      </c>
      <c r="JY136" s="245">
        <v>23</v>
      </c>
      <c r="JZ136" s="245">
        <v>727</v>
      </c>
      <c r="KA136" s="247"/>
      <c r="KB136" s="245"/>
      <c r="KC136" s="248"/>
      <c r="KD136" s="63">
        <v>0</v>
      </c>
      <c r="KE136" s="249">
        <v>1</v>
      </c>
      <c r="KF136" s="249" t="s">
        <v>421</v>
      </c>
      <c r="KG136" s="272">
        <v>101.17999999999999</v>
      </c>
      <c r="KH136" s="272">
        <v>43.31</v>
      </c>
      <c r="KI136" s="272">
        <v>57.116666666666667</v>
      </c>
      <c r="KJ136" s="272">
        <v>-15.819999999999999</v>
      </c>
      <c r="KK136" s="272">
        <v>-12.520000000000001</v>
      </c>
      <c r="KL136" s="272">
        <v>77.313333333333333</v>
      </c>
      <c r="KM136" s="272">
        <v>26.633333333333336</v>
      </c>
      <c r="KN136" s="272">
        <v>3.5666666666666664</v>
      </c>
      <c r="KO136" s="250"/>
      <c r="KP136" s="250">
        <v>0</v>
      </c>
      <c r="KQ136" s="92"/>
      <c r="KR136" s="93">
        <v>0.30180180180180177</v>
      </c>
      <c r="KS136" s="264"/>
      <c r="KT136" s="265"/>
      <c r="KU136" s="264"/>
      <c r="KV136" s="265"/>
      <c r="KW136" s="265"/>
      <c r="KX136" s="265"/>
      <c r="KY136" s="265"/>
      <c r="KZ136" s="265"/>
      <c r="LA136" s="265"/>
      <c r="LB136" s="265"/>
      <c r="LC136" s="265"/>
      <c r="LD136" s="265"/>
      <c r="LE136" s="118">
        <v>42508</v>
      </c>
      <c r="LF136" s="454">
        <v>1</v>
      </c>
      <c r="LG136" s="454"/>
      <c r="LH136" s="455"/>
      <c r="LI136" s="455"/>
      <c r="LJ136" s="455"/>
      <c r="LK136" s="455"/>
      <c r="LL136" s="455"/>
      <c r="LM136" s="455"/>
      <c r="LN136" s="455"/>
      <c r="LO136" s="455"/>
      <c r="LP136" s="455"/>
      <c r="LQ136" s="455"/>
      <c r="LR136" s="455"/>
      <c r="LS136" s="455"/>
      <c r="LT136" s="500">
        <v>36.799999999999997</v>
      </c>
      <c r="LU136" s="693">
        <v>-19.873333333333335</v>
      </c>
      <c r="LV136" s="500">
        <v>-16.899999999999999</v>
      </c>
      <c r="LW136" s="500">
        <v>2</v>
      </c>
      <c r="LX136" s="500">
        <v>-17.600000000000001</v>
      </c>
      <c r="LY136" s="500">
        <v>1</v>
      </c>
      <c r="LZ136" s="690">
        <v>42.708745999999998</v>
      </c>
      <c r="MA136" s="454"/>
      <c r="MC136" s="253">
        <v>47</v>
      </c>
      <c r="MD136" s="274"/>
      <c r="ME136" s="581">
        <v>136</v>
      </c>
      <c r="MF136" s="135">
        <v>42499</v>
      </c>
      <c r="MI136" s="584">
        <v>79.386200000000002</v>
      </c>
      <c r="MQ136" s="135"/>
      <c r="MR136" s="585"/>
      <c r="MS136" s="585"/>
      <c r="MT136" s="133">
        <v>0</v>
      </c>
      <c r="MU136" s="585"/>
      <c r="MV136" s="585"/>
      <c r="MW136" s="585"/>
      <c r="MX136" s="585"/>
      <c r="MY136" s="585"/>
      <c r="MZ136" s="238">
        <v>2789</v>
      </c>
      <c r="NA136" s="133">
        <v>47</v>
      </c>
      <c r="NB136" s="238">
        <v>7</v>
      </c>
      <c r="ND136" s="876">
        <v>136</v>
      </c>
      <c r="NE136" s="877" t="s">
        <v>64</v>
      </c>
      <c r="NF136" s="877" t="s">
        <v>64</v>
      </c>
      <c r="NG136" s="877" t="s">
        <v>64</v>
      </c>
      <c r="NH136" s="877" t="s">
        <v>64</v>
      </c>
      <c r="NI136" s="877" t="s">
        <v>64</v>
      </c>
      <c r="NJ136" s="877" t="s">
        <v>64</v>
      </c>
      <c r="NK136" s="877" t="s">
        <v>64</v>
      </c>
      <c r="NL136" s="877" t="s">
        <v>64</v>
      </c>
      <c r="NM136" s="877" t="s">
        <v>64</v>
      </c>
      <c r="NN136" s="877" t="s">
        <v>64</v>
      </c>
      <c r="NO136" s="877" t="s">
        <v>64</v>
      </c>
      <c r="NP136" s="877" t="s">
        <v>64</v>
      </c>
      <c r="NQ136" s="877" t="s">
        <v>64</v>
      </c>
      <c r="NR136" s="877" t="s">
        <v>64</v>
      </c>
      <c r="NS136" s="877" t="s">
        <v>64</v>
      </c>
      <c r="NT136" s="877" t="s">
        <v>64</v>
      </c>
      <c r="NU136" s="877" t="s">
        <v>64</v>
      </c>
      <c r="NV136" s="877" t="s">
        <v>64</v>
      </c>
      <c r="NW136" s="877" t="s">
        <v>64</v>
      </c>
      <c r="NX136" s="877" t="s">
        <v>64</v>
      </c>
      <c r="NY136" s="877" t="s">
        <v>64</v>
      </c>
      <c r="NZ136" s="877" t="s">
        <v>64</v>
      </c>
      <c r="OA136" s="877" t="s">
        <v>64</v>
      </c>
      <c r="OB136" s="877" t="s">
        <v>64</v>
      </c>
      <c r="OC136" s="877" t="s">
        <v>64</v>
      </c>
      <c r="OD136" s="877" t="s">
        <v>64</v>
      </c>
      <c r="OE136" s="877" t="s">
        <v>64</v>
      </c>
      <c r="OF136" s="877" t="s">
        <v>64</v>
      </c>
      <c r="OG136" s="877" t="s">
        <v>64</v>
      </c>
      <c r="OH136" s="877" t="s">
        <v>64</v>
      </c>
      <c r="OI136" s="877" t="s">
        <v>64</v>
      </c>
      <c r="OJ136" s="877" t="s">
        <v>64</v>
      </c>
      <c r="OK136" s="877" t="s">
        <v>64</v>
      </c>
      <c r="OL136" s="877" t="s">
        <v>64</v>
      </c>
    </row>
    <row r="137" spans="1:402" s="221" customFormat="1" x14ac:dyDescent="0.25">
      <c r="A137" s="274">
        <v>136</v>
      </c>
      <c r="B137" s="221">
        <v>0</v>
      </c>
      <c r="C137" s="221">
        <v>1</v>
      </c>
      <c r="D137" s="206">
        <v>2</v>
      </c>
      <c r="E137" s="274">
        <v>137</v>
      </c>
      <c r="F137" s="880">
        <v>137</v>
      </c>
      <c r="G137" s="883"/>
      <c r="H137" s="232" t="s">
        <v>377</v>
      </c>
      <c r="I137" s="167" t="s">
        <v>1194</v>
      </c>
      <c r="J137" s="69">
        <v>15203</v>
      </c>
      <c r="K137" s="122">
        <v>74</v>
      </c>
      <c r="L137" s="342">
        <v>81</v>
      </c>
      <c r="M137" s="342">
        <v>165</v>
      </c>
      <c r="N137" s="342">
        <v>29.752066115702483</v>
      </c>
      <c r="O137" s="210">
        <v>1.884292485775481</v>
      </c>
      <c r="P137" s="208">
        <v>1</v>
      </c>
      <c r="Q137" s="342">
        <v>120</v>
      </c>
      <c r="R137" s="208">
        <v>70</v>
      </c>
      <c r="S137" s="208">
        <v>0</v>
      </c>
      <c r="T137" s="342">
        <v>2</v>
      </c>
      <c r="U137" s="327">
        <v>0</v>
      </c>
      <c r="V137" s="327"/>
      <c r="W137" s="327">
        <v>1</v>
      </c>
      <c r="X137" s="326">
        <v>0</v>
      </c>
      <c r="Y137" s="327">
        <v>1</v>
      </c>
      <c r="Z137" s="327">
        <v>0</v>
      </c>
      <c r="AA137" s="326">
        <v>0</v>
      </c>
      <c r="AB137" s="326">
        <v>0</v>
      </c>
      <c r="AC137" s="223"/>
      <c r="AD137" s="133"/>
      <c r="AE137" s="223"/>
      <c r="AF137" s="613">
        <v>82</v>
      </c>
      <c r="AG137" s="613">
        <v>0.87</v>
      </c>
      <c r="AH137" s="613">
        <v>64</v>
      </c>
      <c r="AI137" s="603">
        <v>1</v>
      </c>
      <c r="AJ137" s="613">
        <v>11.2</v>
      </c>
      <c r="AK137" s="613">
        <v>33</v>
      </c>
      <c r="AL137" s="613"/>
      <c r="AM137" s="609">
        <v>1298</v>
      </c>
      <c r="AN137" s="214">
        <v>7.1685798972640349</v>
      </c>
      <c r="AO137" s="63">
        <v>158</v>
      </c>
      <c r="AP137" s="63">
        <v>67</v>
      </c>
      <c r="AQ137" s="310">
        <v>73</v>
      </c>
      <c r="AR137" s="212">
        <v>89</v>
      </c>
      <c r="AS137" s="215">
        <v>0.96</v>
      </c>
      <c r="AT137" s="212"/>
      <c r="AU137" s="562">
        <v>42513</v>
      </c>
      <c r="AV137" s="563">
        <v>42511</v>
      </c>
      <c r="AW137" s="364">
        <v>0.87</v>
      </c>
      <c r="AX137" s="364">
        <v>21</v>
      </c>
      <c r="AY137" s="364"/>
      <c r="AZ137" s="613">
        <v>135</v>
      </c>
      <c r="BA137" s="558">
        <v>42513</v>
      </c>
      <c r="BB137" s="65">
        <v>20.21</v>
      </c>
      <c r="BC137" s="217"/>
      <c r="BD137" s="66">
        <v>25.6</v>
      </c>
      <c r="BE137" s="218">
        <v>570.52775170483199</v>
      </c>
      <c r="BF137" s="66">
        <v>176</v>
      </c>
      <c r="BG137" s="68">
        <v>1.4082399653118496</v>
      </c>
      <c r="BH137" s="219">
        <v>1.3055663135153039</v>
      </c>
      <c r="BI137" s="219">
        <v>2.756276774291726</v>
      </c>
      <c r="BJ137" s="219">
        <v>2.2455126678141499</v>
      </c>
      <c r="BK137" s="66">
        <v>2.4300000000000002</v>
      </c>
      <c r="BL137" s="66">
        <v>1.39</v>
      </c>
      <c r="BM137" s="66">
        <v>44</v>
      </c>
      <c r="BN137" s="66">
        <v>1.33</v>
      </c>
      <c r="BO137" s="571">
        <v>183.9</v>
      </c>
      <c r="BP137" s="66">
        <v>68</v>
      </c>
      <c r="BQ137" s="66">
        <v>29</v>
      </c>
      <c r="BR137" s="66">
        <v>5</v>
      </c>
      <c r="BS137" s="66">
        <v>16</v>
      </c>
      <c r="BT137" s="366">
        <v>42510</v>
      </c>
      <c r="BU137" s="345" t="s">
        <v>458</v>
      </c>
      <c r="BV137" s="342">
        <v>0</v>
      </c>
      <c r="BW137" s="342">
        <v>1</v>
      </c>
      <c r="BX137" s="342">
        <v>64</v>
      </c>
      <c r="BY137" s="342">
        <v>1</v>
      </c>
      <c r="BZ137" s="342"/>
      <c r="CA137" s="345">
        <v>1</v>
      </c>
      <c r="CB137" s="345" t="s">
        <v>1195</v>
      </c>
      <c r="CC137" s="342">
        <v>0</v>
      </c>
      <c r="CD137" s="342">
        <v>0</v>
      </c>
      <c r="CE137" s="342">
        <v>1</v>
      </c>
      <c r="CF137" s="206">
        <v>1</v>
      </c>
      <c r="CG137" s="206">
        <v>1</v>
      </c>
      <c r="CH137" s="342">
        <v>1</v>
      </c>
      <c r="CI137" s="342">
        <v>0</v>
      </c>
      <c r="CJ137" s="327">
        <v>1</v>
      </c>
      <c r="CK137" s="659">
        <v>1</v>
      </c>
      <c r="CL137" s="659">
        <v>0</v>
      </c>
      <c r="CM137" s="660">
        <v>1</v>
      </c>
      <c r="CN137" s="660">
        <v>1</v>
      </c>
      <c r="CO137" s="660">
        <v>0</v>
      </c>
      <c r="CP137" s="325">
        <v>0</v>
      </c>
      <c r="CQ137" s="325">
        <v>1</v>
      </c>
      <c r="CR137" s="325">
        <v>0</v>
      </c>
      <c r="CS137" s="327">
        <v>0</v>
      </c>
      <c r="CT137" s="327">
        <v>0</v>
      </c>
      <c r="CU137" s="114">
        <v>1</v>
      </c>
      <c r="CV137" s="665"/>
      <c r="CW137" s="665"/>
      <c r="CX137" s="665"/>
      <c r="CY137" s="665"/>
      <c r="CZ137" s="254"/>
      <c r="DA137" s="254"/>
      <c r="DB137" s="254"/>
      <c r="DC137" s="254"/>
      <c r="DD137" s="254"/>
      <c r="DE137" s="292">
        <v>0</v>
      </c>
      <c r="DF137" s="267">
        <v>1</v>
      </c>
      <c r="DG137" s="246">
        <v>42516</v>
      </c>
      <c r="DH137" s="221">
        <v>1</v>
      </c>
      <c r="DI137" s="221" t="s">
        <v>1196</v>
      </c>
      <c r="DJ137" s="267">
        <v>1</v>
      </c>
      <c r="DK137" s="267">
        <v>0</v>
      </c>
      <c r="DL137" s="267"/>
      <c r="DN137" s="221">
        <v>1</v>
      </c>
      <c r="DO137" s="221">
        <v>0</v>
      </c>
      <c r="DP137" s="221">
        <v>0</v>
      </c>
      <c r="DQ137" s="221">
        <v>0</v>
      </c>
      <c r="DR137" s="221">
        <v>0</v>
      </c>
      <c r="DS137" s="212">
        <v>0</v>
      </c>
      <c r="DT137" s="221">
        <v>0</v>
      </c>
      <c r="DU137" s="221">
        <v>0</v>
      </c>
      <c r="DV137" s="221">
        <v>0</v>
      </c>
      <c r="DW137" s="221">
        <v>0</v>
      </c>
      <c r="DX137" s="221">
        <v>0</v>
      </c>
      <c r="DY137" s="221">
        <v>0</v>
      </c>
      <c r="EB137" s="221">
        <v>1</v>
      </c>
      <c r="EC137" s="221">
        <v>2</v>
      </c>
      <c r="ED137" s="221">
        <v>50</v>
      </c>
      <c r="EG137" s="135">
        <v>42514</v>
      </c>
      <c r="EH137" s="31">
        <v>1.67</v>
      </c>
      <c r="EI137" s="31">
        <v>96</v>
      </c>
      <c r="EJ137" s="206">
        <v>77</v>
      </c>
      <c r="EK137" s="206">
        <v>97</v>
      </c>
      <c r="EL137" s="225">
        <v>102</v>
      </c>
      <c r="EM137" s="225">
        <v>58</v>
      </c>
      <c r="EN137" s="225" t="s">
        <v>1197</v>
      </c>
      <c r="EO137" s="222">
        <v>137</v>
      </c>
      <c r="EP137" s="135">
        <v>42514</v>
      </c>
      <c r="EQ137" s="133" t="s">
        <v>383</v>
      </c>
      <c r="ER137" s="133"/>
      <c r="ES137" s="133"/>
      <c r="ET137" s="208">
        <v>55</v>
      </c>
      <c r="EU137" s="133">
        <v>0</v>
      </c>
      <c r="EV137" s="133"/>
      <c r="EW137" s="133">
        <v>10</v>
      </c>
      <c r="EX137" s="208">
        <v>6</v>
      </c>
      <c r="EY137" s="208">
        <v>49</v>
      </c>
      <c r="EZ137" s="208">
        <v>26</v>
      </c>
      <c r="FA137" s="208">
        <v>15</v>
      </c>
      <c r="FB137" s="208">
        <v>14</v>
      </c>
      <c r="FC137" s="208">
        <v>45</v>
      </c>
      <c r="FD137" s="206">
        <v>19</v>
      </c>
      <c r="FE137" s="133">
        <v>28</v>
      </c>
      <c r="FF137" s="133">
        <v>110</v>
      </c>
      <c r="FG137" s="223">
        <v>340</v>
      </c>
      <c r="FH137" s="91">
        <v>110</v>
      </c>
      <c r="FI137" s="91">
        <v>340</v>
      </c>
      <c r="FJ137" s="227">
        <v>75.5</v>
      </c>
      <c r="FK137" s="227">
        <v>40.068089518983541</v>
      </c>
      <c r="FL137" s="228">
        <v>105.1</v>
      </c>
      <c r="FM137" s="228">
        <v>40.6</v>
      </c>
      <c r="FN137" s="228">
        <v>55.776903423114838</v>
      </c>
      <c r="FO137" s="228">
        <v>21.546548800936847</v>
      </c>
      <c r="FP137" s="228">
        <v>61.370123691722178</v>
      </c>
      <c r="FQ137" s="228"/>
      <c r="FR137" s="193">
        <v>0</v>
      </c>
      <c r="FS137" s="230">
        <v>52.8</v>
      </c>
      <c r="FT137" s="230">
        <v>66.5</v>
      </c>
      <c r="FU137" s="230">
        <v>230</v>
      </c>
      <c r="FV137" s="229">
        <v>3.9</v>
      </c>
      <c r="FW137" s="229">
        <v>4.0999999999999996</v>
      </c>
      <c r="FX137" s="229">
        <v>13.538461538461538</v>
      </c>
      <c r="FY137" s="229">
        <v>0.79398496240601502</v>
      </c>
      <c r="FZ137" s="210">
        <v>34.5</v>
      </c>
      <c r="GA137" s="129">
        <v>18.100000000000001</v>
      </c>
      <c r="GB137" s="238">
        <v>4.0999999999999996</v>
      </c>
      <c r="GC137" s="238">
        <v>2.2000000000000002</v>
      </c>
      <c r="GD137" s="238">
        <v>100.8</v>
      </c>
      <c r="GE137" s="238">
        <v>68.5</v>
      </c>
      <c r="GF137" s="238">
        <v>22.4</v>
      </c>
      <c r="GG137" s="133">
        <v>0</v>
      </c>
      <c r="GH137" s="133">
        <v>2</v>
      </c>
      <c r="GJ137" s="221">
        <v>1</v>
      </c>
      <c r="GK137" s="231">
        <v>27</v>
      </c>
      <c r="GL137" s="133">
        <v>0</v>
      </c>
      <c r="GM137" s="221">
        <v>0</v>
      </c>
      <c r="GN137" s="133">
        <v>0</v>
      </c>
      <c r="GO137" s="221">
        <v>0</v>
      </c>
      <c r="GP137" s="61">
        <v>49.25</v>
      </c>
      <c r="GQ137" s="106">
        <v>26.137131242515757</v>
      </c>
      <c r="GR137" s="111">
        <v>0.45575221238938052</v>
      </c>
      <c r="GS137" s="61">
        <v>0</v>
      </c>
      <c r="GT137" s="111">
        <v>0.58620689655172409</v>
      </c>
      <c r="GU137" s="62">
        <v>1</v>
      </c>
      <c r="GV137" s="106">
        <v>14</v>
      </c>
      <c r="GW137" s="61">
        <v>0</v>
      </c>
      <c r="GX137" s="106">
        <v>27</v>
      </c>
      <c r="GY137" s="61">
        <v>0</v>
      </c>
      <c r="GZ137" s="745">
        <v>32</v>
      </c>
      <c r="HA137" s="221">
        <v>10</v>
      </c>
      <c r="HB137" s="221">
        <v>0.57999999999999996</v>
      </c>
      <c r="HC137" s="221">
        <v>1</v>
      </c>
      <c r="HD137" s="236">
        <v>86.907702</v>
      </c>
      <c r="HE137" s="236">
        <v>91.253086999999994</v>
      </c>
      <c r="HF137" s="144">
        <v>46.811374000000001</v>
      </c>
      <c r="HG137" s="236">
        <v>112.721925</v>
      </c>
      <c r="HH137" s="125">
        <v>57.824544000000003</v>
      </c>
      <c r="HI137" s="236">
        <v>37.423774999999999</v>
      </c>
      <c r="HJ137" s="144">
        <v>19.197797999999999</v>
      </c>
      <c r="HK137" s="236">
        <v>75.298151000000004</v>
      </c>
      <c r="HL137" s="144">
        <v>38.626747000000002</v>
      </c>
      <c r="HM137" s="236">
        <v>66.799914999999999</v>
      </c>
      <c r="HN137" s="144">
        <v>4.3672930000000001</v>
      </c>
      <c r="HO137" s="144">
        <v>2.240351</v>
      </c>
      <c r="HP137" s="236">
        <v>123.261133</v>
      </c>
      <c r="HQ137" s="144">
        <v>63.230989000000001</v>
      </c>
      <c r="HR137" s="236">
        <v>49.266492</v>
      </c>
      <c r="HS137" s="144">
        <v>25.272922000000001</v>
      </c>
      <c r="HT137" s="236">
        <v>73.994640000000004</v>
      </c>
      <c r="HU137" s="144">
        <v>37.958067</v>
      </c>
      <c r="HV137" s="236">
        <v>60.030797</v>
      </c>
      <c r="HW137" s="144">
        <v>0</v>
      </c>
      <c r="HX137" s="237">
        <v>0.80954159539060389</v>
      </c>
      <c r="HY137" s="348">
        <v>32.9</v>
      </c>
      <c r="HZ137" s="221">
        <v>6.2</v>
      </c>
      <c r="IA137" s="221">
        <v>30.2</v>
      </c>
      <c r="IB137" s="221">
        <v>6.2</v>
      </c>
      <c r="IC137" s="221">
        <v>19.899999999999999</v>
      </c>
      <c r="ID137" s="221">
        <v>4.9000000000000004</v>
      </c>
      <c r="IE137" s="237">
        <v>134.1867182795699</v>
      </c>
      <c r="IF137" s="237">
        <v>71.213317089860027</v>
      </c>
      <c r="IG137" s="206"/>
      <c r="IH137" s="209">
        <v>0.36</v>
      </c>
      <c r="II137" s="206">
        <v>1116</v>
      </c>
      <c r="IJ137" s="208">
        <v>962</v>
      </c>
      <c r="IK137" s="208">
        <v>1060</v>
      </c>
      <c r="IL137" s="208">
        <v>1134</v>
      </c>
      <c r="IM137" s="208">
        <v>1106</v>
      </c>
      <c r="IN137" s="208">
        <v>1153</v>
      </c>
      <c r="IO137" s="208"/>
      <c r="IP137" s="106">
        <v>1088.5</v>
      </c>
      <c r="IQ137" s="208">
        <v>1860</v>
      </c>
      <c r="IR137" s="208">
        <v>320</v>
      </c>
      <c r="IS137" s="208">
        <v>281</v>
      </c>
      <c r="IT137" s="208">
        <v>309</v>
      </c>
      <c r="IU137" s="208">
        <v>246</v>
      </c>
      <c r="IV137" s="208">
        <v>274</v>
      </c>
      <c r="IW137" s="208">
        <v>348</v>
      </c>
      <c r="IX137" s="208"/>
      <c r="IY137" s="106">
        <v>296.33333333333331</v>
      </c>
      <c r="IZ137" s="208">
        <v>186</v>
      </c>
      <c r="JA137" s="240">
        <v>32.48314217957482</v>
      </c>
      <c r="JB137" s="241">
        <v>0</v>
      </c>
      <c r="JC137" s="267">
        <v>1</v>
      </c>
      <c r="JD137" s="70">
        <v>0</v>
      </c>
      <c r="JE137" s="70">
        <v>0</v>
      </c>
      <c r="JF137" s="70"/>
      <c r="JG137" s="267">
        <v>0</v>
      </c>
      <c r="JH137" s="267">
        <v>0</v>
      </c>
      <c r="JI137" s="267">
        <v>0</v>
      </c>
      <c r="JJ137" s="267"/>
      <c r="JL137" s="285">
        <v>49</v>
      </c>
      <c r="JM137" s="243">
        <v>137</v>
      </c>
      <c r="JN137" s="244">
        <v>42513</v>
      </c>
      <c r="JO137" s="69">
        <v>43228</v>
      </c>
      <c r="JP137" s="201">
        <v>0</v>
      </c>
      <c r="JQ137" s="69">
        <v>43228</v>
      </c>
      <c r="JR137" s="245">
        <v>23</v>
      </c>
      <c r="JS137" s="243">
        <v>0</v>
      </c>
      <c r="JT137" s="69">
        <v>43228</v>
      </c>
      <c r="JU137" s="245">
        <v>23</v>
      </c>
      <c r="JV137" s="243">
        <v>0</v>
      </c>
      <c r="JW137" s="246">
        <v>43228</v>
      </c>
      <c r="JX137" s="245">
        <v>23</v>
      </c>
      <c r="JY137" s="245">
        <v>23</v>
      </c>
      <c r="JZ137" s="245">
        <v>715</v>
      </c>
      <c r="KA137" s="247"/>
      <c r="KB137" s="245"/>
      <c r="KC137" s="248"/>
      <c r="KD137" s="63">
        <v>0</v>
      </c>
      <c r="KE137" s="263">
        <v>1</v>
      </c>
      <c r="KF137" s="263" t="s">
        <v>390</v>
      </c>
      <c r="KG137" s="250">
        <v>94.85</v>
      </c>
      <c r="KH137" s="250">
        <v>47.15</v>
      </c>
      <c r="KI137" s="250">
        <v>50.45</v>
      </c>
      <c r="KJ137" s="251">
        <v>-16.45</v>
      </c>
      <c r="KK137" s="250">
        <v>-13</v>
      </c>
      <c r="KL137" s="250">
        <v>50.28</v>
      </c>
      <c r="KM137" s="250">
        <v>50.3</v>
      </c>
      <c r="KN137" s="250">
        <v>4.8</v>
      </c>
      <c r="KO137" s="250"/>
      <c r="KP137" s="250">
        <v>0</v>
      </c>
      <c r="KQ137" s="92"/>
      <c r="KR137" s="93">
        <v>0.45575221238938052</v>
      </c>
      <c r="KS137" s="264">
        <v>66</v>
      </c>
      <c r="KT137" s="265">
        <v>50.26</v>
      </c>
      <c r="KU137" s="264">
        <v>-28.59</v>
      </c>
      <c r="KV137" s="265">
        <v>-30.3</v>
      </c>
      <c r="KW137" s="265">
        <v>-28.7</v>
      </c>
      <c r="KX137" s="265">
        <v>592</v>
      </c>
      <c r="KY137" s="265">
        <v>-26.2</v>
      </c>
      <c r="KZ137" s="265">
        <v>-26</v>
      </c>
      <c r="LA137" s="265">
        <v>525</v>
      </c>
      <c r="LB137" s="265">
        <v>-28</v>
      </c>
      <c r="LC137" s="265">
        <v>-27.4</v>
      </c>
      <c r="LD137" s="265">
        <v>525</v>
      </c>
      <c r="LE137" s="118">
        <v>42514</v>
      </c>
      <c r="LF137" s="454">
        <v>0</v>
      </c>
      <c r="LG137" s="454"/>
      <c r="LH137" s="455">
        <v>66</v>
      </c>
      <c r="LI137" s="455">
        <v>47</v>
      </c>
      <c r="LJ137" s="455">
        <v>-26.59</v>
      </c>
      <c r="LK137" s="455">
        <v>-29.7</v>
      </c>
      <c r="LL137" s="455">
        <v>-28.6</v>
      </c>
      <c r="LM137" s="455">
        <v>576</v>
      </c>
      <c r="LN137" s="455">
        <v>-30.1</v>
      </c>
      <c r="LO137" s="455">
        <v>-28.7</v>
      </c>
      <c r="LP137" s="455">
        <v>474</v>
      </c>
      <c r="LQ137" s="455">
        <v>-29.7</v>
      </c>
      <c r="LR137" s="455">
        <v>-28.7</v>
      </c>
      <c r="LS137" s="455">
        <v>474</v>
      </c>
      <c r="LT137" s="500">
        <v>50.97</v>
      </c>
      <c r="LU137" s="693">
        <v>-29.12</v>
      </c>
      <c r="LV137" s="500">
        <v>-15</v>
      </c>
      <c r="LW137" s="500">
        <v>3</v>
      </c>
      <c r="LX137" s="500">
        <v>-12.7</v>
      </c>
      <c r="LY137" s="500">
        <v>3</v>
      </c>
      <c r="LZ137" s="690">
        <v>60.030797</v>
      </c>
      <c r="MA137" s="455"/>
      <c r="MC137" s="253">
        <v>43</v>
      </c>
      <c r="MD137" s="274"/>
      <c r="ME137" s="581">
        <v>137</v>
      </c>
      <c r="MF137" s="135">
        <v>42511</v>
      </c>
      <c r="MI137" s="584">
        <v>72.967200000000005</v>
      </c>
      <c r="MQ137" s="135"/>
      <c r="MR137" s="585"/>
      <c r="MS137" s="585"/>
      <c r="MT137" s="133">
        <v>0</v>
      </c>
      <c r="MU137" s="585"/>
      <c r="MV137" s="585"/>
      <c r="MW137" s="585"/>
      <c r="MX137" s="585"/>
      <c r="MY137" s="585"/>
      <c r="MZ137" s="238">
        <v>1298</v>
      </c>
      <c r="NA137" s="133">
        <v>43</v>
      </c>
      <c r="NB137" s="238">
        <v>6</v>
      </c>
      <c r="ND137" s="876">
        <v>137</v>
      </c>
      <c r="NE137" s="877">
        <v>8.4908508767402999</v>
      </c>
      <c r="NF137" s="877">
        <v>7.6712225948898398</v>
      </c>
      <c r="NG137" s="877">
        <v>5.2573878426926504</v>
      </c>
      <c r="NH137" s="877">
        <v>2.04614178164472</v>
      </c>
      <c r="NI137" s="877">
        <v>7.8189655670767602</v>
      </c>
      <c r="NJ137" s="877">
        <v>6.3936907641874496</v>
      </c>
      <c r="NK137" s="877">
        <v>9.3597715189838393</v>
      </c>
      <c r="NL137" s="877">
        <v>7.8911761247545398</v>
      </c>
      <c r="NM137" s="877">
        <v>6.19120730223037</v>
      </c>
      <c r="NN137" s="877">
        <v>1.0976107966264199</v>
      </c>
      <c r="NO137" s="877">
        <v>6.3184976188605502</v>
      </c>
      <c r="NP137" s="877">
        <v>6.8373125555243099</v>
      </c>
      <c r="NQ137" s="877">
        <v>7.3655350749841899</v>
      </c>
      <c r="NR137" s="877">
        <v>4.6141208687892501</v>
      </c>
      <c r="NS137" s="877">
        <v>6.0172538389689398</v>
      </c>
      <c r="NT137" s="877">
        <v>8.2411728209037491</v>
      </c>
      <c r="NU137" s="877">
        <v>6.2152903056512301</v>
      </c>
      <c r="NV137" s="877">
        <v>7.1089425686607903</v>
      </c>
      <c r="NW137" s="877">
        <v>6.0069711843640397</v>
      </c>
      <c r="NX137" s="877">
        <v>6.4528589647138102</v>
      </c>
      <c r="NY137" s="877">
        <v>7.7625481425665299</v>
      </c>
      <c r="NZ137" s="877">
        <v>3.6667565918848002</v>
      </c>
      <c r="OA137" s="877">
        <v>9.3087940672164802</v>
      </c>
      <c r="OB137" s="877">
        <v>1.7697717392494501</v>
      </c>
      <c r="OC137" s="877">
        <v>4.7902507388352298</v>
      </c>
      <c r="OD137" s="877">
        <v>6.4402878208404202</v>
      </c>
      <c r="OE137" s="877">
        <v>5.3128829552843602</v>
      </c>
      <c r="OF137" s="877">
        <v>10.066492873258801</v>
      </c>
      <c r="OG137" s="877">
        <v>3.3950627995175799</v>
      </c>
      <c r="OH137" s="877">
        <v>8.1352988611406705</v>
      </c>
      <c r="OI137" s="877">
        <v>4.3645724322958603</v>
      </c>
      <c r="OJ137" s="877">
        <v>1.9311940121180999</v>
      </c>
      <c r="OK137" s="877">
        <v>1.12349414695043</v>
      </c>
      <c r="OL137" s="877">
        <v>7.5390223279670296</v>
      </c>
    </row>
    <row r="138" spans="1:402" s="376" customFormat="1" x14ac:dyDescent="0.25">
      <c r="A138" s="221">
        <v>137</v>
      </c>
      <c r="B138" s="274">
        <v>0</v>
      </c>
      <c r="C138" s="221">
        <v>1</v>
      </c>
      <c r="D138" s="206">
        <v>2</v>
      </c>
      <c r="E138" s="267">
        <v>138</v>
      </c>
      <c r="F138" s="880">
        <v>138</v>
      </c>
      <c r="G138" s="883"/>
      <c r="H138" s="232" t="s">
        <v>1198</v>
      </c>
      <c r="I138" s="232" t="s">
        <v>1199</v>
      </c>
      <c r="J138" s="378">
        <v>15896</v>
      </c>
      <c r="K138" s="127">
        <v>72</v>
      </c>
      <c r="L138" s="382">
        <v>86</v>
      </c>
      <c r="M138" s="382">
        <v>176</v>
      </c>
      <c r="N138" s="382">
        <v>27.763429752066116</v>
      </c>
      <c r="O138" s="380">
        <v>2.0254654972534958</v>
      </c>
      <c r="P138" s="381">
        <v>0</v>
      </c>
      <c r="Q138" s="382">
        <v>135</v>
      </c>
      <c r="R138" s="381">
        <v>85</v>
      </c>
      <c r="S138" s="381">
        <v>0</v>
      </c>
      <c r="T138" s="382">
        <v>2</v>
      </c>
      <c r="U138" s="327">
        <v>1</v>
      </c>
      <c r="V138" s="327">
        <v>2</v>
      </c>
      <c r="W138" s="327">
        <v>1</v>
      </c>
      <c r="X138" s="326">
        <v>0</v>
      </c>
      <c r="Y138" s="327">
        <v>0</v>
      </c>
      <c r="Z138" s="327">
        <v>0</v>
      </c>
      <c r="AA138" s="326">
        <v>0</v>
      </c>
      <c r="AB138" s="326">
        <v>0</v>
      </c>
      <c r="AC138" s="383"/>
      <c r="AD138" s="117"/>
      <c r="AE138" s="383"/>
      <c r="AF138" s="613">
        <v>130</v>
      </c>
      <c r="AG138" s="613">
        <v>1.25</v>
      </c>
      <c r="AH138" s="613">
        <v>57</v>
      </c>
      <c r="AI138" s="603">
        <v>0</v>
      </c>
      <c r="AJ138" s="613">
        <v>12.2</v>
      </c>
      <c r="AK138" s="613">
        <v>36</v>
      </c>
      <c r="AL138" s="613"/>
      <c r="AM138" s="609">
        <v>1063</v>
      </c>
      <c r="AN138" s="214">
        <v>6.9688503783419478</v>
      </c>
      <c r="AO138" s="63">
        <v>151</v>
      </c>
      <c r="AP138" s="63">
        <v>100</v>
      </c>
      <c r="AQ138" s="310">
        <v>30</v>
      </c>
      <c r="AR138" s="212">
        <v>107</v>
      </c>
      <c r="AS138" s="215">
        <v>5.36</v>
      </c>
      <c r="AT138" s="212">
        <v>79</v>
      </c>
      <c r="AU138" s="562">
        <v>42527</v>
      </c>
      <c r="AV138" s="563">
        <v>42466</v>
      </c>
      <c r="AW138" s="364">
        <v>1.25</v>
      </c>
      <c r="AX138" s="364">
        <v>49</v>
      </c>
      <c r="AY138" s="364"/>
      <c r="AZ138" s="613">
        <v>141</v>
      </c>
      <c r="BA138" s="566">
        <v>42527</v>
      </c>
      <c r="BB138" s="128">
        <v>32.57</v>
      </c>
      <c r="BC138" s="380"/>
      <c r="BD138" s="117">
        <v>25.6</v>
      </c>
      <c r="BE138" s="384">
        <v>152.58367113903344</v>
      </c>
      <c r="BF138" s="117">
        <v>142.6</v>
      </c>
      <c r="BG138" s="129">
        <v>1.4082399653118496</v>
      </c>
      <c r="BH138" s="385">
        <v>1.5128177585648732</v>
      </c>
      <c r="BI138" s="385">
        <v>2.1835080597417118</v>
      </c>
      <c r="BJ138" s="385">
        <v>2.154119525515847</v>
      </c>
      <c r="BK138" s="66">
        <v>2.44</v>
      </c>
      <c r="BL138" s="66">
        <v>1.1599999999999999</v>
      </c>
      <c r="BM138" s="66">
        <v>57</v>
      </c>
      <c r="BN138" s="66">
        <v>0.98</v>
      </c>
      <c r="BO138" s="571">
        <v>1187</v>
      </c>
      <c r="BP138" s="66">
        <v>48</v>
      </c>
      <c r="BQ138" s="66">
        <v>80</v>
      </c>
      <c r="BR138" s="66">
        <v>29</v>
      </c>
      <c r="BS138" s="66">
        <v>21</v>
      </c>
      <c r="BT138" s="366" t="s">
        <v>1200</v>
      </c>
      <c r="BU138" s="345" t="s">
        <v>381</v>
      </c>
      <c r="BV138" s="342">
        <v>0</v>
      </c>
      <c r="BW138" s="342">
        <v>1</v>
      </c>
      <c r="BX138" s="342">
        <v>40</v>
      </c>
      <c r="BY138" s="342">
        <v>0</v>
      </c>
      <c r="BZ138" s="342"/>
      <c r="CA138" s="345" t="s">
        <v>381</v>
      </c>
      <c r="CB138" s="345"/>
      <c r="CC138" s="342">
        <v>0</v>
      </c>
      <c r="CD138" s="342">
        <v>0</v>
      </c>
      <c r="CE138" s="342">
        <v>0</v>
      </c>
      <c r="CF138" s="206">
        <v>0</v>
      </c>
      <c r="CG138" s="206">
        <v>0</v>
      </c>
      <c r="CH138" s="342">
        <v>0</v>
      </c>
      <c r="CI138" s="342">
        <v>1</v>
      </c>
      <c r="CJ138" s="327">
        <v>1</v>
      </c>
      <c r="CK138" s="659">
        <v>0</v>
      </c>
      <c r="CL138" s="659">
        <v>0</v>
      </c>
      <c r="CM138" s="660">
        <v>1</v>
      </c>
      <c r="CN138" s="660">
        <v>0</v>
      </c>
      <c r="CO138" s="660">
        <v>0</v>
      </c>
      <c r="CP138" s="325">
        <v>0</v>
      </c>
      <c r="CQ138" s="325">
        <v>1</v>
      </c>
      <c r="CR138" s="325">
        <v>0</v>
      </c>
      <c r="CS138" s="327">
        <v>0</v>
      </c>
      <c r="CT138" s="327">
        <v>0</v>
      </c>
      <c r="CU138" s="114">
        <v>0</v>
      </c>
      <c r="CV138" s="665"/>
      <c r="CW138" s="665"/>
      <c r="CX138" s="665"/>
      <c r="CY138" s="665"/>
      <c r="CZ138" s="386"/>
      <c r="DA138" s="386"/>
      <c r="DB138" s="386"/>
      <c r="DC138" s="386"/>
      <c r="DD138" s="386"/>
      <c r="DE138" s="376">
        <v>0</v>
      </c>
      <c r="DF138" s="387">
        <v>0</v>
      </c>
      <c r="DJ138" s="387">
        <v>1</v>
      </c>
      <c r="DK138" s="387">
        <v>1</v>
      </c>
      <c r="DL138" s="387"/>
      <c r="DM138" s="376" t="s">
        <v>1201</v>
      </c>
      <c r="DN138" s="376">
        <v>1</v>
      </c>
      <c r="DO138" s="376">
        <v>0</v>
      </c>
      <c r="DP138" s="376">
        <v>0</v>
      </c>
      <c r="DQ138" s="376">
        <v>0</v>
      </c>
      <c r="DR138" s="376">
        <v>1</v>
      </c>
      <c r="DS138" s="381">
        <v>1</v>
      </c>
      <c r="DT138" s="376">
        <v>1</v>
      </c>
      <c r="DU138" s="376">
        <v>0</v>
      </c>
      <c r="DV138" s="376">
        <v>0</v>
      </c>
      <c r="DW138" s="376">
        <v>0</v>
      </c>
      <c r="DX138" s="376">
        <v>0</v>
      </c>
      <c r="DY138" s="376">
        <v>0</v>
      </c>
      <c r="EB138" s="376">
        <v>1</v>
      </c>
      <c r="EC138" s="376">
        <v>1</v>
      </c>
      <c r="ED138" s="376">
        <v>57</v>
      </c>
      <c r="EG138" s="378">
        <v>42471</v>
      </c>
      <c r="EH138" s="130">
        <v>2.39</v>
      </c>
      <c r="EI138" s="130">
        <v>95</v>
      </c>
      <c r="EJ138" s="379">
        <v>61</v>
      </c>
      <c r="EK138" s="379">
        <v>116</v>
      </c>
      <c r="EL138" s="130">
        <v>115</v>
      </c>
      <c r="EM138" s="130"/>
      <c r="EN138" s="130" t="s">
        <v>1185</v>
      </c>
      <c r="EO138" s="387">
        <v>138</v>
      </c>
      <c r="EP138" s="378"/>
      <c r="EQ138" s="117" t="s">
        <v>383</v>
      </c>
      <c r="ER138" s="117"/>
      <c r="ES138" s="117"/>
      <c r="ET138" s="381">
        <v>55</v>
      </c>
      <c r="EU138" s="117">
        <v>0</v>
      </c>
      <c r="EV138" s="117"/>
      <c r="EW138" s="117">
        <v>19</v>
      </c>
      <c r="EX138" s="381">
        <v>11</v>
      </c>
      <c r="EY138" s="381">
        <v>46</v>
      </c>
      <c r="EZ138" s="381">
        <v>35</v>
      </c>
      <c r="FA138" s="381">
        <v>23</v>
      </c>
      <c r="FB138" s="381">
        <v>17</v>
      </c>
      <c r="FC138" s="381">
        <v>58</v>
      </c>
      <c r="FD138" s="379">
        <v>23</v>
      </c>
      <c r="FE138" s="117">
        <v>39</v>
      </c>
      <c r="FF138" s="117">
        <v>90</v>
      </c>
      <c r="FG138" s="383">
        <v>260</v>
      </c>
      <c r="FH138" s="384">
        <v>90</v>
      </c>
      <c r="FI138" s="384">
        <v>260</v>
      </c>
      <c r="FJ138" s="384">
        <v>182.39999999999998</v>
      </c>
      <c r="FK138" s="384">
        <v>90.053373038114913</v>
      </c>
      <c r="FL138" s="228">
        <v>115.55</v>
      </c>
      <c r="FM138" s="228">
        <v>56.7</v>
      </c>
      <c r="FN138" s="228">
        <v>57.048614334178616</v>
      </c>
      <c r="FO138" s="228">
        <v>27.993564974019279</v>
      </c>
      <c r="FP138" s="228">
        <v>50.93033318909562</v>
      </c>
      <c r="FQ138" s="228"/>
      <c r="FR138" s="228">
        <v>0</v>
      </c>
      <c r="FS138" s="228">
        <v>61.7</v>
      </c>
      <c r="FT138" s="228">
        <v>18.5</v>
      </c>
      <c r="FU138" s="228">
        <v>133.33333333333334</v>
      </c>
      <c r="FV138" s="384">
        <v>4.5999999999999996</v>
      </c>
      <c r="FW138" s="384">
        <v>6.14</v>
      </c>
      <c r="FX138" s="384">
        <v>13.413043478260871</v>
      </c>
      <c r="FY138" s="384">
        <v>3.3351351351351353</v>
      </c>
      <c r="FZ138" s="380">
        <v>67.5</v>
      </c>
      <c r="GA138" s="129">
        <v>15.2</v>
      </c>
      <c r="GB138" s="129">
        <v>5.4</v>
      </c>
      <c r="GC138" s="129">
        <v>2.8</v>
      </c>
      <c r="GD138" s="129">
        <v>116.4</v>
      </c>
      <c r="GE138" s="129">
        <v>77.8</v>
      </c>
      <c r="GF138" s="129">
        <v>19.7</v>
      </c>
      <c r="GG138" s="117">
        <v>1</v>
      </c>
      <c r="GH138" s="117">
        <v>1</v>
      </c>
      <c r="GI138" s="376">
        <v>1</v>
      </c>
      <c r="GJ138" s="376">
        <v>0</v>
      </c>
      <c r="GK138" s="388">
        <v>34</v>
      </c>
      <c r="GL138" s="117">
        <v>0</v>
      </c>
      <c r="GM138" s="376">
        <v>1</v>
      </c>
      <c r="GN138" s="117" t="s">
        <v>464</v>
      </c>
      <c r="GO138" s="376">
        <v>0</v>
      </c>
      <c r="GP138" s="61">
        <v>71.599999999999994</v>
      </c>
      <c r="GQ138" s="106">
        <v>35.349898626803885</v>
      </c>
      <c r="GR138" s="111">
        <v>0.41</v>
      </c>
      <c r="GS138" s="61">
        <v>0</v>
      </c>
      <c r="GT138" s="111">
        <v>0.6</v>
      </c>
      <c r="GU138" s="62">
        <v>1</v>
      </c>
      <c r="GV138" s="106">
        <v>13.4</v>
      </c>
      <c r="GW138" s="61">
        <v>0</v>
      </c>
      <c r="GX138" s="106">
        <v>13</v>
      </c>
      <c r="GY138" s="61">
        <v>1</v>
      </c>
      <c r="GZ138" s="745">
        <v>39</v>
      </c>
      <c r="HA138" s="376">
        <v>14</v>
      </c>
      <c r="HB138" s="376">
        <v>1</v>
      </c>
      <c r="HC138" s="376">
        <v>1</v>
      </c>
      <c r="HD138" s="389">
        <v>149.18626900000001</v>
      </c>
      <c r="HE138" s="389">
        <v>156.64558199999999</v>
      </c>
      <c r="HF138" s="390">
        <v>77.338064860847695</v>
      </c>
      <c r="HG138" s="389">
        <v>153.788297</v>
      </c>
      <c r="HH138" s="390">
        <v>75.927384203055979</v>
      </c>
      <c r="HI138" s="389">
        <v>76.203333999999998</v>
      </c>
      <c r="HJ138" s="390">
        <v>37.622627540844661</v>
      </c>
      <c r="HK138" s="389">
        <v>77.584963999999999</v>
      </c>
      <c r="HL138" s="390">
        <v>38.304757155924982</v>
      </c>
      <c r="HM138" s="389">
        <v>50.449199</v>
      </c>
      <c r="HN138" s="389">
        <v>6.982647</v>
      </c>
      <c r="HO138" s="389">
        <v>3.3760650000000001</v>
      </c>
      <c r="HP138" s="389">
        <v>120.480586</v>
      </c>
      <c r="HQ138" s="390">
        <v>59.482912033490607</v>
      </c>
      <c r="HR138" s="389">
        <v>51.996369000000001</v>
      </c>
      <c r="HS138" s="390">
        <v>25.671318060221903</v>
      </c>
      <c r="HT138" s="389">
        <v>68.484217000000001</v>
      </c>
      <c r="HU138" s="390">
        <v>33.811593973268707</v>
      </c>
      <c r="HV138" s="389">
        <v>56.842533000000003</v>
      </c>
      <c r="HW138" s="389">
        <v>0</v>
      </c>
      <c r="HX138" s="384">
        <v>1.0185793396229623</v>
      </c>
      <c r="HY138" s="129">
        <v>59.9</v>
      </c>
      <c r="HZ138" s="384">
        <v>9</v>
      </c>
      <c r="IA138" s="384">
        <v>48</v>
      </c>
      <c r="IB138" s="384">
        <v>8.6999999999999993</v>
      </c>
      <c r="IC138" s="384">
        <v>28.6</v>
      </c>
      <c r="ID138" s="384">
        <v>6</v>
      </c>
      <c r="IE138" s="384">
        <v>267.50008888888885</v>
      </c>
      <c r="IF138" s="384">
        <v>132.0684500682018</v>
      </c>
      <c r="IG138" s="379"/>
      <c r="IH138" s="391">
        <v>0.36</v>
      </c>
      <c r="II138" s="379">
        <v>1226</v>
      </c>
      <c r="IJ138" s="381">
        <v>1040</v>
      </c>
      <c r="IK138" s="381">
        <v>1138</v>
      </c>
      <c r="IL138" s="381">
        <v>1182</v>
      </c>
      <c r="IM138" s="381">
        <v>1079</v>
      </c>
      <c r="IN138" s="381">
        <v>1190</v>
      </c>
      <c r="IO138" s="381"/>
      <c r="IP138" s="384">
        <v>1142.5</v>
      </c>
      <c r="IQ138" s="381">
        <v>1818</v>
      </c>
      <c r="IR138" s="381"/>
      <c r="IS138" s="381"/>
      <c r="IT138" s="381">
        <v>464</v>
      </c>
      <c r="IU138" s="381"/>
      <c r="IV138" s="381"/>
      <c r="IW138" s="381">
        <v>414</v>
      </c>
      <c r="IX138" s="381"/>
      <c r="IY138" s="384">
        <v>439</v>
      </c>
      <c r="IZ138" s="381">
        <v>297</v>
      </c>
      <c r="JA138" s="392">
        <v>31.867240716764904</v>
      </c>
      <c r="JB138" s="393">
        <v>0</v>
      </c>
      <c r="JC138" s="387">
        <v>1</v>
      </c>
      <c r="JD138" s="394">
        <v>10</v>
      </c>
      <c r="JE138" s="394">
        <v>1</v>
      </c>
      <c r="JF138" s="394"/>
      <c r="JG138" s="387">
        <v>1</v>
      </c>
      <c r="JH138" s="387"/>
      <c r="JI138" s="387"/>
      <c r="JJ138" s="387"/>
      <c r="JK138" s="376" t="s">
        <v>1201</v>
      </c>
      <c r="JL138" s="395">
        <v>60.5</v>
      </c>
      <c r="JM138" s="198">
        <v>138</v>
      </c>
      <c r="JN138" s="244">
        <v>42527</v>
      </c>
      <c r="JO138" s="69">
        <v>43480</v>
      </c>
      <c r="JP138" s="201">
        <v>1</v>
      </c>
      <c r="JQ138" s="69">
        <v>43480</v>
      </c>
      <c r="JR138" s="245">
        <v>31</v>
      </c>
      <c r="JS138" s="243">
        <v>0</v>
      </c>
      <c r="JT138" s="69">
        <v>43480</v>
      </c>
      <c r="JU138" s="245">
        <v>31</v>
      </c>
      <c r="JV138" s="243">
        <v>1</v>
      </c>
      <c r="JW138" s="246">
        <v>43480</v>
      </c>
      <c r="JX138" s="245">
        <v>31</v>
      </c>
      <c r="JY138" s="245">
        <v>31</v>
      </c>
      <c r="JZ138" s="245">
        <v>953</v>
      </c>
      <c r="KA138" s="247"/>
      <c r="KB138" s="245"/>
      <c r="KC138" s="248"/>
      <c r="KD138" s="63">
        <v>0</v>
      </c>
      <c r="KE138" s="388">
        <v>1</v>
      </c>
      <c r="KF138" s="388" t="s">
        <v>390</v>
      </c>
      <c r="KG138" s="117">
        <v>111.15</v>
      </c>
      <c r="KH138" s="117">
        <v>57.08</v>
      </c>
      <c r="KI138" s="117">
        <v>49.33</v>
      </c>
      <c r="KJ138" s="337">
        <v>-14.41</v>
      </c>
      <c r="KK138" s="117">
        <v>-11.99</v>
      </c>
      <c r="KL138" s="117">
        <v>52.32</v>
      </c>
      <c r="KM138" s="117">
        <v>17.600000000000001</v>
      </c>
      <c r="KN138" s="117">
        <v>6.3</v>
      </c>
      <c r="KO138" s="117"/>
      <c r="KP138" s="117">
        <v>1</v>
      </c>
      <c r="KQ138" s="92"/>
      <c r="KR138" s="93">
        <v>0.41</v>
      </c>
      <c r="KS138" s="264">
        <v>58</v>
      </c>
      <c r="KT138" s="265">
        <v>40.28</v>
      </c>
      <c r="KU138" s="264">
        <v>-18.28</v>
      </c>
      <c r="KV138" s="265">
        <v>-19.3</v>
      </c>
      <c r="KW138" s="265">
        <v>-18.899999999999999</v>
      </c>
      <c r="KX138" s="265">
        <v>283</v>
      </c>
      <c r="KY138" s="265">
        <v>-12.8</v>
      </c>
      <c r="KZ138" s="265">
        <v>-11.6</v>
      </c>
      <c r="LA138" s="265">
        <v>366</v>
      </c>
      <c r="LB138" s="265">
        <v>-15.4</v>
      </c>
      <c r="LC138" s="265">
        <v>-15.3</v>
      </c>
      <c r="LD138" s="265">
        <v>349</v>
      </c>
      <c r="LE138" s="396">
        <v>42527</v>
      </c>
      <c r="LF138" s="454">
        <v>0</v>
      </c>
      <c r="LG138" s="454"/>
      <c r="LH138" s="455">
        <v>58</v>
      </c>
      <c r="LI138" s="455">
        <v>31.85</v>
      </c>
      <c r="LJ138" s="455">
        <v>-15.26</v>
      </c>
      <c r="LK138" s="455">
        <v>-16.7</v>
      </c>
      <c r="LL138" s="455">
        <v>-16.2</v>
      </c>
      <c r="LM138" s="455">
        <v>164</v>
      </c>
      <c r="LN138" s="455">
        <v>-16.2</v>
      </c>
      <c r="LO138" s="455">
        <v>-13.9</v>
      </c>
      <c r="LP138" s="455">
        <v>437</v>
      </c>
      <c r="LQ138" s="455">
        <v>-15.9</v>
      </c>
      <c r="LR138" s="455">
        <v>-15.1</v>
      </c>
      <c r="LS138" s="455">
        <v>437</v>
      </c>
      <c r="LT138" s="500">
        <v>30.93</v>
      </c>
      <c r="LU138" s="693">
        <v>-13.06</v>
      </c>
      <c r="LV138" s="500"/>
      <c r="LW138" s="500"/>
      <c r="LX138" s="500">
        <v>0</v>
      </c>
      <c r="LY138" s="500">
        <v>0</v>
      </c>
      <c r="LZ138" s="690">
        <v>48</v>
      </c>
      <c r="MA138" s="455">
        <v>48</v>
      </c>
      <c r="MC138" s="253"/>
      <c r="MD138" s="274"/>
      <c r="ME138" s="581">
        <v>138</v>
      </c>
      <c r="MF138" s="135">
        <v>42466</v>
      </c>
      <c r="MI138" s="584">
        <v>53.5991</v>
      </c>
      <c r="MQ138" s="135">
        <v>42433</v>
      </c>
      <c r="MR138" s="238">
        <v>6.6</v>
      </c>
      <c r="MS138" s="585"/>
      <c r="MT138" s="133">
        <v>1</v>
      </c>
      <c r="MU138" s="133">
        <v>0</v>
      </c>
      <c r="MV138" s="133">
        <v>1</v>
      </c>
      <c r="MW138" s="133">
        <v>0</v>
      </c>
      <c r="MX138" s="133">
        <v>0</v>
      </c>
      <c r="MY138" s="238">
        <v>1</v>
      </c>
      <c r="MZ138" s="238">
        <v>1063</v>
      </c>
      <c r="NA138" s="585"/>
      <c r="NB138" s="238">
        <v>7</v>
      </c>
      <c r="ND138" s="876">
        <v>138</v>
      </c>
      <c r="NE138" s="877" t="s">
        <v>64</v>
      </c>
      <c r="NF138" s="877" t="s">
        <v>64</v>
      </c>
      <c r="NG138" s="877" t="s">
        <v>64</v>
      </c>
      <c r="NH138" s="877" t="s">
        <v>64</v>
      </c>
      <c r="NI138" s="877" t="s">
        <v>64</v>
      </c>
      <c r="NJ138" s="877" t="s">
        <v>64</v>
      </c>
      <c r="NK138" s="877" t="s">
        <v>64</v>
      </c>
      <c r="NL138" s="877" t="s">
        <v>64</v>
      </c>
      <c r="NM138" s="877" t="s">
        <v>64</v>
      </c>
      <c r="NN138" s="877" t="s">
        <v>64</v>
      </c>
      <c r="NO138" s="877" t="s">
        <v>64</v>
      </c>
      <c r="NP138" s="877" t="s">
        <v>64</v>
      </c>
      <c r="NQ138" s="877" t="s">
        <v>64</v>
      </c>
      <c r="NR138" s="877" t="s">
        <v>64</v>
      </c>
      <c r="NS138" s="877" t="s">
        <v>64</v>
      </c>
      <c r="NT138" s="877" t="s">
        <v>64</v>
      </c>
      <c r="NU138" s="877" t="s">
        <v>64</v>
      </c>
      <c r="NV138" s="877" t="s">
        <v>64</v>
      </c>
      <c r="NW138" s="877" t="s">
        <v>64</v>
      </c>
      <c r="NX138" s="877" t="s">
        <v>64</v>
      </c>
      <c r="NY138" s="877" t="s">
        <v>64</v>
      </c>
      <c r="NZ138" s="877" t="s">
        <v>64</v>
      </c>
      <c r="OA138" s="877" t="s">
        <v>64</v>
      </c>
      <c r="OB138" s="877" t="s">
        <v>64</v>
      </c>
      <c r="OC138" s="877" t="s">
        <v>64</v>
      </c>
      <c r="OD138" s="877" t="s">
        <v>64</v>
      </c>
      <c r="OE138" s="877" t="s">
        <v>64</v>
      </c>
      <c r="OF138" s="877" t="s">
        <v>64</v>
      </c>
      <c r="OG138" s="877" t="s">
        <v>64</v>
      </c>
      <c r="OH138" s="877" t="s">
        <v>64</v>
      </c>
      <c r="OI138" s="877" t="s">
        <v>64</v>
      </c>
      <c r="OJ138" s="877" t="s">
        <v>64</v>
      </c>
      <c r="OK138" s="877" t="s">
        <v>64</v>
      </c>
      <c r="OL138" s="877" t="s">
        <v>64</v>
      </c>
    </row>
    <row r="139" spans="1:402" s="221" customFormat="1" x14ac:dyDescent="0.25">
      <c r="A139" s="221">
        <v>138</v>
      </c>
      <c r="B139" s="221">
        <v>0</v>
      </c>
      <c r="C139" s="221">
        <v>1</v>
      </c>
      <c r="D139" s="206">
        <v>2</v>
      </c>
      <c r="E139" s="267">
        <v>139</v>
      </c>
      <c r="F139" s="880">
        <v>139</v>
      </c>
      <c r="G139" s="883"/>
      <c r="H139" s="167" t="s">
        <v>1202</v>
      </c>
      <c r="I139" s="167" t="s">
        <v>1203</v>
      </c>
      <c r="J139" s="266">
        <v>15830</v>
      </c>
      <c r="K139" s="122">
        <v>73</v>
      </c>
      <c r="L139" s="342">
        <v>104</v>
      </c>
      <c r="M139" s="342">
        <v>168</v>
      </c>
      <c r="N139" s="342">
        <v>36.848072562358283</v>
      </c>
      <c r="O139" s="210">
        <v>2.1230231121633687</v>
      </c>
      <c r="P139" s="208">
        <v>0</v>
      </c>
      <c r="Q139" s="342">
        <v>170</v>
      </c>
      <c r="R139" s="208">
        <v>85</v>
      </c>
      <c r="S139" s="208">
        <v>0</v>
      </c>
      <c r="T139" s="342">
        <v>2</v>
      </c>
      <c r="U139" s="327">
        <v>1</v>
      </c>
      <c r="V139" s="327">
        <v>2</v>
      </c>
      <c r="W139" s="327">
        <v>1</v>
      </c>
      <c r="X139" s="326">
        <v>1</v>
      </c>
      <c r="Y139" s="327">
        <v>1</v>
      </c>
      <c r="Z139" s="327">
        <v>0</v>
      </c>
      <c r="AA139" s="326">
        <v>0</v>
      </c>
      <c r="AB139" s="326">
        <v>0</v>
      </c>
      <c r="AC139" s="223"/>
      <c r="AD139" s="133"/>
      <c r="AE139" s="223"/>
      <c r="AF139" s="613">
        <v>143</v>
      </c>
      <c r="AG139" s="613">
        <v>1.1299999999999999</v>
      </c>
      <c r="AH139" s="613">
        <v>64</v>
      </c>
      <c r="AI139" s="603">
        <v>1</v>
      </c>
      <c r="AJ139" s="613">
        <v>13.9</v>
      </c>
      <c r="AK139" s="613">
        <v>42</v>
      </c>
      <c r="AL139" s="613"/>
      <c r="AM139" s="609">
        <v>570</v>
      </c>
      <c r="AN139" s="214">
        <v>6.3456363608285962</v>
      </c>
      <c r="AO139" s="63">
        <v>112</v>
      </c>
      <c r="AP139" s="63">
        <v>51</v>
      </c>
      <c r="AQ139" s="310">
        <v>41</v>
      </c>
      <c r="AR139" s="212">
        <v>99</v>
      </c>
      <c r="AS139" s="215">
        <v>0.45</v>
      </c>
      <c r="AT139" s="212"/>
      <c r="AU139" s="562">
        <v>42487</v>
      </c>
      <c r="AV139" s="563">
        <v>42465</v>
      </c>
      <c r="AW139" s="364">
        <v>1.1299999999999999</v>
      </c>
      <c r="AX139" s="364">
        <v>39</v>
      </c>
      <c r="AY139" s="364"/>
      <c r="AZ139" s="613">
        <v>141</v>
      </c>
      <c r="BA139" s="558">
        <v>42487</v>
      </c>
      <c r="BB139" s="65">
        <v>25.03</v>
      </c>
      <c r="BC139" s="217"/>
      <c r="BD139" s="66">
        <v>29.3</v>
      </c>
      <c r="BE139" s="218">
        <v>37.559964455448295</v>
      </c>
      <c r="BF139" s="66">
        <v>68.319999999999993</v>
      </c>
      <c r="BG139" s="68">
        <v>1.4668676203541096</v>
      </c>
      <c r="BH139" s="219">
        <v>1.3984608496082234</v>
      </c>
      <c r="BI139" s="219">
        <v>1.5747251726033924</v>
      </c>
      <c r="BJ139" s="219">
        <v>1.8345478576809486</v>
      </c>
      <c r="BK139" s="66">
        <v>2.4500000000000002</v>
      </c>
      <c r="BL139" s="66">
        <v>1.1599999999999999</v>
      </c>
      <c r="BM139" s="66">
        <v>62</v>
      </c>
      <c r="BN139" s="66">
        <v>0.81</v>
      </c>
      <c r="BO139" s="571">
        <v>563.1</v>
      </c>
      <c r="BP139" s="66">
        <v>21</v>
      </c>
      <c r="BQ139" s="66">
        <v>31</v>
      </c>
      <c r="BR139" s="66">
        <v>6</v>
      </c>
      <c r="BS139" s="66">
        <v>24</v>
      </c>
      <c r="BT139" s="366" t="s">
        <v>1204</v>
      </c>
      <c r="BU139" s="345" t="s">
        <v>947</v>
      </c>
      <c r="BV139" s="342">
        <v>0</v>
      </c>
      <c r="BW139" s="342">
        <v>1</v>
      </c>
      <c r="BX139" s="342" t="s">
        <v>1205</v>
      </c>
      <c r="BY139" s="342">
        <v>0</v>
      </c>
      <c r="BZ139" s="342"/>
      <c r="CA139" s="345" t="s">
        <v>381</v>
      </c>
      <c r="CB139" s="345"/>
      <c r="CC139" s="342">
        <v>0</v>
      </c>
      <c r="CD139" s="342">
        <v>1</v>
      </c>
      <c r="CE139" s="342">
        <v>0</v>
      </c>
      <c r="CF139" s="206">
        <v>0</v>
      </c>
      <c r="CG139" s="206">
        <v>0</v>
      </c>
      <c r="CH139" s="342">
        <v>0</v>
      </c>
      <c r="CI139" s="342">
        <v>0</v>
      </c>
      <c r="CJ139" s="327">
        <v>0</v>
      </c>
      <c r="CK139" s="659">
        <v>0</v>
      </c>
      <c r="CL139" s="659">
        <v>0</v>
      </c>
      <c r="CM139" s="660">
        <v>1</v>
      </c>
      <c r="CN139" s="660">
        <v>1</v>
      </c>
      <c r="CO139" s="660">
        <v>0</v>
      </c>
      <c r="CP139" s="325">
        <v>1</v>
      </c>
      <c r="CQ139" s="325">
        <v>0</v>
      </c>
      <c r="CR139" s="325">
        <v>0</v>
      </c>
      <c r="CS139" s="327">
        <v>0</v>
      </c>
      <c r="CT139" s="327">
        <v>1</v>
      </c>
      <c r="CU139" s="114">
        <v>0</v>
      </c>
      <c r="CV139" s="665"/>
      <c r="CW139" s="665"/>
      <c r="CX139" s="665"/>
      <c r="CY139" s="665"/>
      <c r="CZ139" s="254">
        <v>71</v>
      </c>
      <c r="DA139" s="254">
        <v>101</v>
      </c>
      <c r="DB139" s="254"/>
      <c r="DC139" s="254"/>
      <c r="DD139" s="254"/>
      <c r="DE139" s="221">
        <v>1</v>
      </c>
      <c r="DF139" s="267">
        <v>1</v>
      </c>
      <c r="DG139" s="246">
        <v>42296</v>
      </c>
      <c r="DH139" s="221">
        <v>0</v>
      </c>
      <c r="DI139" s="221" t="s">
        <v>524</v>
      </c>
      <c r="DJ139" s="267">
        <v>0</v>
      </c>
      <c r="DK139" s="267"/>
      <c r="DL139" s="267"/>
      <c r="DN139" s="221">
        <v>0</v>
      </c>
      <c r="DO139" s="221">
        <v>0</v>
      </c>
      <c r="DP139" s="221">
        <v>0</v>
      </c>
      <c r="DQ139" s="221">
        <v>1</v>
      </c>
      <c r="DR139" s="221">
        <v>0</v>
      </c>
      <c r="DS139" s="212">
        <v>0</v>
      </c>
      <c r="DT139" s="221">
        <v>0</v>
      </c>
      <c r="DU139" s="221">
        <v>1</v>
      </c>
      <c r="DV139" s="221">
        <v>0</v>
      </c>
      <c r="DW139" s="221">
        <v>0</v>
      </c>
      <c r="DX139" s="221">
        <v>1</v>
      </c>
      <c r="DY139" s="221">
        <v>0</v>
      </c>
      <c r="EB139" s="221">
        <v>1</v>
      </c>
      <c r="EC139" s="221">
        <v>1</v>
      </c>
      <c r="ED139" s="221">
        <v>64</v>
      </c>
      <c r="EG139" s="135">
        <v>41758</v>
      </c>
      <c r="EH139" s="31">
        <v>2.81</v>
      </c>
      <c r="EI139" s="31">
        <v>106</v>
      </c>
      <c r="EJ139" s="206">
        <v>79</v>
      </c>
      <c r="EK139" s="206">
        <v>100</v>
      </c>
      <c r="EL139" s="225">
        <v>99</v>
      </c>
      <c r="EM139" s="225"/>
      <c r="EN139" s="225" t="s">
        <v>544</v>
      </c>
      <c r="EO139" s="267">
        <v>139</v>
      </c>
      <c r="EP139" s="135"/>
      <c r="EQ139" s="133" t="s">
        <v>415</v>
      </c>
      <c r="ER139" s="133"/>
      <c r="ES139" s="133"/>
      <c r="ET139" s="208">
        <v>76</v>
      </c>
      <c r="EU139" s="133">
        <v>0</v>
      </c>
      <c r="EV139" s="133"/>
      <c r="EW139" s="133">
        <v>11</v>
      </c>
      <c r="EX139" s="208">
        <v>10</v>
      </c>
      <c r="EY139" s="208">
        <v>55</v>
      </c>
      <c r="EZ139" s="208">
        <v>29</v>
      </c>
      <c r="FA139" s="208">
        <v>19</v>
      </c>
      <c r="FB139" s="208">
        <v>19</v>
      </c>
      <c r="FC139" s="208">
        <v>47</v>
      </c>
      <c r="FD139" s="206">
        <v>19</v>
      </c>
      <c r="FE139" s="133">
        <v>36</v>
      </c>
      <c r="FF139" s="133">
        <v>130</v>
      </c>
      <c r="FG139" s="223">
        <v>330</v>
      </c>
      <c r="FH139" s="91">
        <v>130</v>
      </c>
      <c r="FI139" s="91">
        <v>330</v>
      </c>
      <c r="FJ139" s="227">
        <v>76.95</v>
      </c>
      <c r="FK139" s="227">
        <v>36.245483885282653</v>
      </c>
      <c r="FL139" s="228">
        <v>139.94999999999999</v>
      </c>
      <c r="FM139" s="228">
        <v>55.75</v>
      </c>
      <c r="FN139" s="228">
        <v>65.920149054519896</v>
      </c>
      <c r="FO139" s="228">
        <v>26.259723542618683</v>
      </c>
      <c r="FP139" s="228">
        <v>60.164344408717398</v>
      </c>
      <c r="FQ139" s="228"/>
      <c r="FR139" s="193">
        <v>0</v>
      </c>
      <c r="FS139" s="230">
        <v>105</v>
      </c>
      <c r="FT139" s="230">
        <v>120</v>
      </c>
      <c r="FU139" s="230">
        <v>100</v>
      </c>
      <c r="FV139" s="229">
        <v>5.4</v>
      </c>
      <c r="FW139" s="229">
        <v>8.8000000000000007</v>
      </c>
      <c r="FX139" s="229">
        <v>19.444444444444443</v>
      </c>
      <c r="FY139" s="229">
        <v>0.875</v>
      </c>
      <c r="FZ139" s="210">
        <v>37.4</v>
      </c>
      <c r="GA139" s="129">
        <v>17.8</v>
      </c>
      <c r="GB139" s="238">
        <v>7</v>
      </c>
      <c r="GC139" s="238">
        <v>3.4</v>
      </c>
      <c r="GD139" s="238">
        <v>132.6</v>
      </c>
      <c r="GE139" s="238">
        <v>85.5</v>
      </c>
      <c r="GF139" s="238">
        <v>28.7</v>
      </c>
      <c r="GG139" s="133">
        <v>0</v>
      </c>
      <c r="GH139" s="133">
        <v>1</v>
      </c>
      <c r="GI139" s="221">
        <v>1</v>
      </c>
      <c r="GJ139" s="221">
        <v>0</v>
      </c>
      <c r="GK139" s="231">
        <v>37</v>
      </c>
      <c r="GL139" s="133">
        <v>0</v>
      </c>
      <c r="GM139" s="221">
        <v>0</v>
      </c>
      <c r="GN139" s="133">
        <v>0</v>
      </c>
      <c r="GO139" s="221">
        <v>0</v>
      </c>
      <c r="GP139" s="61">
        <v>45.8</v>
      </c>
      <c r="GQ139" s="106">
        <v>21.573010551604227</v>
      </c>
      <c r="GR139" s="111">
        <v>0.39442231075697215</v>
      </c>
      <c r="GS139" s="61">
        <v>0</v>
      </c>
      <c r="GT139" s="111"/>
      <c r="GU139" s="62"/>
      <c r="GV139" s="106">
        <v>9</v>
      </c>
      <c r="GW139" s="61">
        <v>1</v>
      </c>
      <c r="GX139" s="106">
        <v>15</v>
      </c>
      <c r="GY139" s="61">
        <v>1</v>
      </c>
      <c r="GZ139" s="745">
        <v>52</v>
      </c>
      <c r="HA139" s="221">
        <v>19</v>
      </c>
      <c r="HB139" s="221">
        <v>0.53</v>
      </c>
      <c r="HC139" s="221">
        <v>1</v>
      </c>
      <c r="HD139" s="236">
        <v>154.454353</v>
      </c>
      <c r="HE139" s="236">
        <v>162.17706999999999</v>
      </c>
      <c r="HF139" s="144">
        <v>76.389686513935743</v>
      </c>
      <c r="HG139" s="236">
        <v>113.42793</v>
      </c>
      <c r="HH139" s="125">
        <v>53.427553072852092</v>
      </c>
      <c r="HI139" s="236">
        <v>25.375216999999999</v>
      </c>
      <c r="HJ139" s="144">
        <v>11.95239790590059</v>
      </c>
      <c r="HK139" s="236">
        <v>88.052712999999997</v>
      </c>
      <c r="HL139" s="144">
        <v>41.475155166951502</v>
      </c>
      <c r="HM139" s="236">
        <v>77.628775000000005</v>
      </c>
      <c r="HN139" s="144">
        <v>5.9875850000000002</v>
      </c>
      <c r="HO139" s="144">
        <v>18.943242999999999</v>
      </c>
      <c r="HP139" s="236">
        <v>119.14826499999999</v>
      </c>
      <c r="HQ139" s="144">
        <v>56.121982053500801</v>
      </c>
      <c r="HR139" s="236">
        <v>38.737312000000003</v>
      </c>
      <c r="HS139" s="144">
        <v>18.246297827877406</v>
      </c>
      <c r="HT139" s="236">
        <v>80.410953000000006</v>
      </c>
      <c r="HU139" s="144">
        <v>37.875684225623402</v>
      </c>
      <c r="HV139" s="236">
        <v>67.488144000000005</v>
      </c>
      <c r="HW139" s="144">
        <v>0</v>
      </c>
      <c r="HX139" s="237">
        <v>1.4297807427147791</v>
      </c>
      <c r="HY139" s="238">
        <v>20.2</v>
      </c>
      <c r="HZ139" s="237">
        <v>4.9000000000000004</v>
      </c>
      <c r="IA139" s="237">
        <v>18</v>
      </c>
      <c r="IB139" s="237">
        <v>5.4</v>
      </c>
      <c r="IC139" s="237">
        <v>31.4</v>
      </c>
      <c r="ID139" s="237">
        <v>5.9</v>
      </c>
      <c r="IE139" s="237">
        <v>62.133551020408163</v>
      </c>
      <c r="IF139" s="237">
        <v>29.266544798513209</v>
      </c>
      <c r="IG139" s="206"/>
      <c r="IH139" s="209">
        <v>0.42</v>
      </c>
      <c r="II139" s="206">
        <v>986</v>
      </c>
      <c r="IJ139" s="208">
        <v>915</v>
      </c>
      <c r="IK139" s="208">
        <v>1032</v>
      </c>
      <c r="IL139" s="208">
        <v>1072</v>
      </c>
      <c r="IM139" s="208">
        <v>1157</v>
      </c>
      <c r="IN139" s="208">
        <v>1105</v>
      </c>
      <c r="IO139" s="208"/>
      <c r="IP139" s="106">
        <v>1044.5</v>
      </c>
      <c r="IQ139" s="208">
        <v>1745</v>
      </c>
      <c r="IR139" s="208">
        <v>332</v>
      </c>
      <c r="IS139" s="208">
        <v>207</v>
      </c>
      <c r="IT139" s="208"/>
      <c r="IU139" s="208">
        <v>332</v>
      </c>
      <c r="IV139" s="208">
        <v>371</v>
      </c>
      <c r="IW139" s="208">
        <v>375</v>
      </c>
      <c r="IX139" s="208"/>
      <c r="IY139" s="106">
        <v>323.39999999999998</v>
      </c>
      <c r="IZ139" s="208">
        <v>188</v>
      </c>
      <c r="JA139" s="240">
        <v>26.087934609856887</v>
      </c>
      <c r="JB139" s="241">
        <v>0</v>
      </c>
      <c r="JC139" s="267">
        <v>1</v>
      </c>
      <c r="JD139" s="280">
        <v>0</v>
      </c>
      <c r="JE139" s="70"/>
      <c r="JF139" s="70"/>
      <c r="JG139" s="267"/>
      <c r="JH139" s="267">
        <v>0</v>
      </c>
      <c r="JI139" s="267">
        <v>0</v>
      </c>
      <c r="JJ139" s="267"/>
      <c r="JL139" s="285"/>
      <c r="JM139" s="198">
        <v>139</v>
      </c>
      <c r="JN139" s="244">
        <v>42487</v>
      </c>
      <c r="JO139" s="69">
        <v>43544</v>
      </c>
      <c r="JP139" s="201">
        <v>0</v>
      </c>
      <c r="JQ139" s="69">
        <v>43544</v>
      </c>
      <c r="JR139" s="245">
        <v>34</v>
      </c>
      <c r="JS139" s="243">
        <v>0</v>
      </c>
      <c r="JT139" s="69">
        <v>43544</v>
      </c>
      <c r="JU139" s="245">
        <v>34</v>
      </c>
      <c r="JV139" s="243">
        <v>0</v>
      </c>
      <c r="JW139" s="246">
        <v>43544</v>
      </c>
      <c r="JX139" s="245">
        <v>34</v>
      </c>
      <c r="JY139" s="245">
        <v>34</v>
      </c>
      <c r="JZ139" s="245">
        <v>1057</v>
      </c>
      <c r="KA139" s="247"/>
      <c r="KB139" s="245"/>
      <c r="KC139" s="248"/>
      <c r="KD139" s="63">
        <v>0</v>
      </c>
      <c r="KE139" s="263">
        <v>1</v>
      </c>
      <c r="KF139" s="263" t="s">
        <v>390</v>
      </c>
      <c r="KG139" s="250">
        <v>153</v>
      </c>
      <c r="KH139" s="250">
        <v>74.260000000000005</v>
      </c>
      <c r="KI139" s="250">
        <v>51.54</v>
      </c>
      <c r="KJ139" s="251">
        <v>-17.12</v>
      </c>
      <c r="KK139" s="250">
        <v>-14.51</v>
      </c>
      <c r="KL139" s="250">
        <v>58.47</v>
      </c>
      <c r="KM139" s="250">
        <v>20.9</v>
      </c>
      <c r="KN139" s="250">
        <v>5.8</v>
      </c>
      <c r="KO139" s="250"/>
      <c r="KP139" s="250">
        <v>0</v>
      </c>
      <c r="KQ139" s="92">
        <v>1</v>
      </c>
      <c r="KR139" s="93">
        <v>0.39442231075697215</v>
      </c>
      <c r="KS139" s="264">
        <v>39</v>
      </c>
      <c r="KT139" s="265">
        <v>29.84</v>
      </c>
      <c r="KU139" s="264">
        <v>-14.85</v>
      </c>
      <c r="KV139" s="265">
        <v>-15.9</v>
      </c>
      <c r="KW139" s="265">
        <v>-15.6</v>
      </c>
      <c r="KX139" s="265">
        <v>321</v>
      </c>
      <c r="KY139" s="265">
        <v>-10.8</v>
      </c>
      <c r="KZ139" s="265">
        <v>-8.4</v>
      </c>
      <c r="LA139" s="265">
        <v>321</v>
      </c>
      <c r="LB139" s="265">
        <v>-13.4</v>
      </c>
      <c r="LC139" s="265">
        <v>-12</v>
      </c>
      <c r="LD139" s="265">
        <v>321</v>
      </c>
      <c r="LE139" s="118">
        <v>42487</v>
      </c>
      <c r="LF139" s="454">
        <v>0</v>
      </c>
      <c r="LG139" s="454">
        <v>1</v>
      </c>
      <c r="LH139" s="455">
        <v>39</v>
      </c>
      <c r="LI139" s="455">
        <v>31.04</v>
      </c>
      <c r="LJ139" s="455">
        <v>-14.45</v>
      </c>
      <c r="LK139" s="455">
        <v>-16.600000000000001</v>
      </c>
      <c r="LL139" s="455">
        <v>-15.9</v>
      </c>
      <c r="LM139" s="455">
        <v>341</v>
      </c>
      <c r="LN139" s="455">
        <v>-13.2</v>
      </c>
      <c r="LO139" s="455">
        <v>-12.1</v>
      </c>
      <c r="LP139" s="455">
        <v>321</v>
      </c>
      <c r="LQ139" s="455">
        <v>-14.8</v>
      </c>
      <c r="LR139" s="455">
        <v>-14</v>
      </c>
      <c r="LS139" s="455">
        <v>321</v>
      </c>
      <c r="LT139" s="500">
        <v>27.2</v>
      </c>
      <c r="LU139" s="693">
        <v>-14.78</v>
      </c>
      <c r="LV139" s="500"/>
      <c r="LW139" s="500">
        <v>0</v>
      </c>
      <c r="LX139" s="500">
        <v>-16.5</v>
      </c>
      <c r="LY139" s="500">
        <v>2</v>
      </c>
      <c r="LZ139" s="690">
        <v>48</v>
      </c>
      <c r="MA139" s="455">
        <v>48</v>
      </c>
      <c r="MC139" s="253">
        <v>27</v>
      </c>
      <c r="MD139" s="274"/>
      <c r="ME139" s="581">
        <v>139</v>
      </c>
      <c r="MF139" s="135">
        <v>42465</v>
      </c>
      <c r="MI139" s="584">
        <v>30.9297</v>
      </c>
      <c r="MQ139" s="135">
        <v>42465</v>
      </c>
      <c r="MR139" s="238">
        <v>7.3</v>
      </c>
      <c r="MS139" s="238">
        <v>25</v>
      </c>
      <c r="MT139" s="133">
        <v>1</v>
      </c>
      <c r="MU139" s="133">
        <v>1</v>
      </c>
      <c r="MV139" s="133">
        <v>0</v>
      </c>
      <c r="MW139" s="133">
        <v>0</v>
      </c>
      <c r="MX139" s="133">
        <v>0</v>
      </c>
      <c r="MY139" s="238">
        <v>1</v>
      </c>
      <c r="MZ139" s="238">
        <v>570</v>
      </c>
      <c r="NA139" s="133">
        <v>27</v>
      </c>
      <c r="NB139" s="238">
        <v>6</v>
      </c>
      <c r="ND139" s="876">
        <v>139</v>
      </c>
      <c r="NE139" s="877">
        <v>8.09132959362422</v>
      </c>
      <c r="NF139" s="877">
        <v>7.7786685461264797</v>
      </c>
      <c r="NG139" s="877">
        <v>5.2883585621936602</v>
      </c>
      <c r="NH139" s="877">
        <v>1.4646682670034401</v>
      </c>
      <c r="NI139" s="877">
        <v>8.3037350925483402</v>
      </c>
      <c r="NJ139" s="877">
        <v>4.8514992024612598</v>
      </c>
      <c r="NK139" s="877">
        <v>9.3020905269204004</v>
      </c>
      <c r="NL139" s="877">
        <v>7.4690719520803901</v>
      </c>
      <c r="NM139" s="877">
        <v>6.0946583426545402</v>
      </c>
      <c r="NN139" s="877">
        <v>1.3561438102252801</v>
      </c>
      <c r="NO139" s="877">
        <v>5.9212458885855899</v>
      </c>
      <c r="NP139" s="877">
        <v>6.4899282194051802</v>
      </c>
      <c r="NQ139" s="877">
        <v>7.3745178810462901</v>
      </c>
      <c r="NR139" s="877">
        <v>4.3561438102252801</v>
      </c>
      <c r="NS139" s="877">
        <v>6.0419876216513604</v>
      </c>
      <c r="NT139" s="877">
        <v>8.1272205504880706</v>
      </c>
      <c r="NU139" s="877">
        <v>6.1206007738451698</v>
      </c>
      <c r="NV139" s="877">
        <v>6.8284538739304903</v>
      </c>
      <c r="NW139" s="877">
        <v>5.7384976438897901</v>
      </c>
      <c r="NX139" s="877">
        <v>6.0234771518304298</v>
      </c>
      <c r="NY139" s="877">
        <v>7.7921395522778996</v>
      </c>
      <c r="NZ139" s="877">
        <v>5.3092489608166202</v>
      </c>
      <c r="OA139" s="877">
        <v>10.386131937315</v>
      </c>
      <c r="OB139" s="877">
        <v>2.2387868595871199</v>
      </c>
      <c r="OC139" s="877">
        <v>6.8375648631571497</v>
      </c>
      <c r="OD139" s="877">
        <v>6.9670532980140498</v>
      </c>
      <c r="OE139" s="877">
        <v>4.9703935379146804</v>
      </c>
      <c r="OF139" s="877">
        <v>9.7808350017382306</v>
      </c>
      <c r="OG139" s="877">
        <v>2.9240998856407399</v>
      </c>
      <c r="OH139" s="877">
        <v>7.6544212192304704</v>
      </c>
      <c r="OI139" s="877">
        <v>3.8237493603082702</v>
      </c>
      <c r="OJ139" s="877">
        <v>2.1264137825077598</v>
      </c>
      <c r="OK139" s="877">
        <v>1.5283159023405299</v>
      </c>
      <c r="OL139" s="877">
        <v>8.1473450777278806</v>
      </c>
    </row>
    <row r="140" spans="1:402" s="221" customFormat="1" x14ac:dyDescent="0.25">
      <c r="A140" s="274">
        <v>139</v>
      </c>
      <c r="B140" s="221">
        <v>0</v>
      </c>
      <c r="C140" s="221">
        <v>1</v>
      </c>
      <c r="D140" s="206">
        <v>2</v>
      </c>
      <c r="E140" s="274">
        <v>140</v>
      </c>
      <c r="F140" s="880">
        <v>140</v>
      </c>
      <c r="G140" s="883"/>
      <c r="H140" s="232" t="s">
        <v>1206</v>
      </c>
      <c r="I140" s="167" t="s">
        <v>1207</v>
      </c>
      <c r="J140" s="69">
        <v>14889</v>
      </c>
      <c r="K140" s="122">
        <v>75</v>
      </c>
      <c r="L140" s="342">
        <v>55</v>
      </c>
      <c r="M140" s="342">
        <v>170</v>
      </c>
      <c r="N140" s="342">
        <v>19.031141868512112</v>
      </c>
      <c r="O140" s="210">
        <v>1.6334127253151871</v>
      </c>
      <c r="P140" s="208">
        <v>1</v>
      </c>
      <c r="Q140" s="342">
        <v>130</v>
      </c>
      <c r="R140" s="208">
        <v>75</v>
      </c>
      <c r="S140" s="208">
        <v>0</v>
      </c>
      <c r="T140" s="342">
        <v>2</v>
      </c>
      <c r="U140" s="327">
        <v>0</v>
      </c>
      <c r="V140" s="327"/>
      <c r="W140" s="327">
        <v>0</v>
      </c>
      <c r="X140" s="326">
        <v>1</v>
      </c>
      <c r="Y140" s="327">
        <v>1</v>
      </c>
      <c r="Z140" s="327">
        <v>0</v>
      </c>
      <c r="AA140" s="326">
        <v>0</v>
      </c>
      <c r="AB140" s="326">
        <v>0</v>
      </c>
      <c r="AC140" s="223"/>
      <c r="AD140" s="133"/>
      <c r="AE140" s="223"/>
      <c r="AF140" s="613">
        <v>67</v>
      </c>
      <c r="AG140" s="613">
        <v>1.02</v>
      </c>
      <c r="AH140" s="613">
        <v>71</v>
      </c>
      <c r="AI140" s="603">
        <v>1</v>
      </c>
      <c r="AJ140" s="613">
        <v>9</v>
      </c>
      <c r="AK140" s="613">
        <v>28</v>
      </c>
      <c r="AL140" s="613"/>
      <c r="AM140" s="609">
        <v>2210</v>
      </c>
      <c r="AN140" s="214">
        <v>7.7007477945117984</v>
      </c>
      <c r="AO140" s="63"/>
      <c r="AP140" s="63"/>
      <c r="AQ140" s="310"/>
      <c r="AR140" s="212"/>
      <c r="AS140" s="215">
        <v>4.42</v>
      </c>
      <c r="AT140" s="212">
        <v>374</v>
      </c>
      <c r="AU140" s="562">
        <v>42514</v>
      </c>
      <c r="AV140" s="563">
        <v>42507</v>
      </c>
      <c r="AW140" s="364">
        <v>1.02</v>
      </c>
      <c r="AX140" s="364">
        <v>38</v>
      </c>
      <c r="AY140" s="364">
        <v>6.9</v>
      </c>
      <c r="AZ140" s="613">
        <v>139</v>
      </c>
      <c r="BA140" s="558">
        <v>42515</v>
      </c>
      <c r="BB140" s="65">
        <v>34.07</v>
      </c>
      <c r="BC140" s="217"/>
      <c r="BD140" s="66">
        <v>34.07</v>
      </c>
      <c r="BE140" s="218">
        <v>340.98004999930265</v>
      </c>
      <c r="BF140" s="112"/>
      <c r="BG140" s="68">
        <v>1.5323721335678775</v>
      </c>
      <c r="BH140" s="219">
        <v>1.5323721335678775</v>
      </c>
      <c r="BI140" s="219">
        <v>2.5327289701107589</v>
      </c>
      <c r="BJ140" s="219"/>
      <c r="BK140" s="66">
        <v>2.5099999999999998</v>
      </c>
      <c r="BL140" s="66">
        <v>1.8</v>
      </c>
      <c r="BM140" s="66">
        <v>219</v>
      </c>
      <c r="BN140" s="66">
        <v>1.67</v>
      </c>
      <c r="BO140" s="571">
        <v>2097</v>
      </c>
      <c r="BP140" s="66">
        <v>5</v>
      </c>
      <c r="BQ140" s="66">
        <v>719</v>
      </c>
      <c r="BR140" s="66">
        <v>29</v>
      </c>
      <c r="BS140" s="66">
        <v>3</v>
      </c>
      <c r="BT140" s="366">
        <v>42500</v>
      </c>
      <c r="BU140" s="345" t="s">
        <v>1208</v>
      </c>
      <c r="BV140" s="342">
        <v>0</v>
      </c>
      <c r="BW140" s="342">
        <v>1</v>
      </c>
      <c r="BX140" s="342" t="s">
        <v>1209</v>
      </c>
      <c r="BY140" s="342">
        <v>0</v>
      </c>
      <c r="BZ140" s="342"/>
      <c r="CA140" s="345" t="s">
        <v>381</v>
      </c>
      <c r="CB140" s="345"/>
      <c r="CC140" s="342">
        <v>0</v>
      </c>
      <c r="CD140" s="342">
        <v>0</v>
      </c>
      <c r="CE140" s="342">
        <v>0</v>
      </c>
      <c r="CF140" s="206">
        <v>0</v>
      </c>
      <c r="CG140" s="206">
        <v>0</v>
      </c>
      <c r="CH140" s="342">
        <v>0</v>
      </c>
      <c r="CI140" s="342">
        <v>0</v>
      </c>
      <c r="CJ140" s="327">
        <v>0</v>
      </c>
      <c r="CK140" s="659">
        <v>0</v>
      </c>
      <c r="CL140" s="659">
        <v>0</v>
      </c>
      <c r="CM140" s="660">
        <v>0</v>
      </c>
      <c r="CN140" s="660">
        <v>0</v>
      </c>
      <c r="CO140" s="660">
        <v>0</v>
      </c>
      <c r="CP140" s="325">
        <v>1</v>
      </c>
      <c r="CQ140" s="325">
        <v>0</v>
      </c>
      <c r="CR140" s="325">
        <v>0</v>
      </c>
      <c r="CS140" s="327">
        <v>0</v>
      </c>
      <c r="CT140" s="327">
        <v>1</v>
      </c>
      <c r="CU140" s="114">
        <v>0</v>
      </c>
      <c r="CV140" s="665"/>
      <c r="CW140" s="665"/>
      <c r="CX140" s="665"/>
      <c r="CY140" s="665"/>
      <c r="CZ140" s="254"/>
      <c r="DA140" s="254"/>
      <c r="DB140" s="254"/>
      <c r="DC140" s="254"/>
      <c r="DD140" s="254"/>
      <c r="DE140" s="221">
        <v>0</v>
      </c>
      <c r="DF140" s="267">
        <v>1</v>
      </c>
      <c r="DG140" s="246">
        <v>42564</v>
      </c>
      <c r="DH140" s="221">
        <v>0</v>
      </c>
      <c r="DJ140" s="267">
        <v>1</v>
      </c>
      <c r="DK140" s="267">
        <v>0</v>
      </c>
      <c r="DL140" s="267"/>
      <c r="DN140" s="221">
        <v>0</v>
      </c>
      <c r="DO140" s="221">
        <v>0</v>
      </c>
      <c r="DP140" s="221">
        <v>0</v>
      </c>
      <c r="DQ140" s="221">
        <v>0</v>
      </c>
      <c r="DR140" s="221">
        <v>0</v>
      </c>
      <c r="DS140" s="212">
        <v>0</v>
      </c>
      <c r="DT140" s="221">
        <v>0</v>
      </c>
      <c r="DU140" s="221">
        <v>0</v>
      </c>
      <c r="DV140" s="221">
        <v>0</v>
      </c>
      <c r="DW140" s="221">
        <v>0</v>
      </c>
      <c r="DX140" s="221">
        <v>0</v>
      </c>
      <c r="DY140" s="221">
        <v>0</v>
      </c>
      <c r="EB140" s="221">
        <v>1</v>
      </c>
      <c r="EC140" s="221">
        <v>2</v>
      </c>
      <c r="ED140" s="221">
        <v>55</v>
      </c>
      <c r="EG140" s="135">
        <v>42502</v>
      </c>
      <c r="EH140" s="31">
        <v>1.69</v>
      </c>
      <c r="EI140" s="31">
        <v>64</v>
      </c>
      <c r="EJ140" s="206">
        <v>52</v>
      </c>
      <c r="EK140" s="206">
        <v>89</v>
      </c>
      <c r="EL140" s="225">
        <v>89</v>
      </c>
      <c r="EM140" s="225">
        <v>69</v>
      </c>
      <c r="EN140" s="225" t="s">
        <v>1210</v>
      </c>
      <c r="EO140" s="222">
        <v>140</v>
      </c>
      <c r="EP140" s="135">
        <v>42503</v>
      </c>
      <c r="EQ140" s="133" t="s">
        <v>383</v>
      </c>
      <c r="ER140" s="133"/>
      <c r="ES140" s="133"/>
      <c r="ET140" s="208">
        <v>48</v>
      </c>
      <c r="EU140" s="133">
        <v>0</v>
      </c>
      <c r="EV140" s="133"/>
      <c r="EW140" s="133">
        <v>13</v>
      </c>
      <c r="EX140" s="208">
        <v>10</v>
      </c>
      <c r="EY140" s="208">
        <v>47</v>
      </c>
      <c r="EZ140" s="208">
        <v>31</v>
      </c>
      <c r="FA140" s="208">
        <v>17</v>
      </c>
      <c r="FB140" s="208">
        <v>18</v>
      </c>
      <c r="FC140" s="208">
        <v>39</v>
      </c>
      <c r="FD140" s="206">
        <v>21</v>
      </c>
      <c r="FE140" s="133">
        <v>38</v>
      </c>
      <c r="FF140" s="133">
        <v>120</v>
      </c>
      <c r="FG140" s="223">
        <v>300</v>
      </c>
      <c r="FH140" s="91">
        <v>120</v>
      </c>
      <c r="FI140" s="91">
        <v>300</v>
      </c>
      <c r="FJ140" s="227">
        <v>46.650000000000006</v>
      </c>
      <c r="FK140" s="227">
        <v>28.559836272243022</v>
      </c>
      <c r="FL140" s="228">
        <v>134.19999999999999</v>
      </c>
      <c r="FM140" s="228">
        <v>56.55</v>
      </c>
      <c r="FN140" s="228">
        <v>82.159271762808416</v>
      </c>
      <c r="FO140" s="228">
        <v>34.620766156384619</v>
      </c>
      <c r="FP140" s="228">
        <v>57.861400894187774</v>
      </c>
      <c r="FQ140" s="228"/>
      <c r="FR140" s="193">
        <v>0</v>
      </c>
      <c r="FS140" s="230">
        <v>57.1</v>
      </c>
      <c r="FT140" s="230">
        <v>91.8</v>
      </c>
      <c r="FU140" s="230">
        <v>145</v>
      </c>
      <c r="FV140" s="229">
        <v>4.4000000000000004</v>
      </c>
      <c r="FW140" s="229">
        <v>5.4</v>
      </c>
      <c r="FX140" s="229">
        <v>12.977272727272727</v>
      </c>
      <c r="FY140" s="229">
        <v>0.62200435729847503</v>
      </c>
      <c r="FZ140" s="210">
        <v>65.2</v>
      </c>
      <c r="GA140" s="129">
        <v>14.1</v>
      </c>
      <c r="GB140" s="238">
        <v>5.0999999999999996</v>
      </c>
      <c r="GC140" s="238">
        <v>2.8</v>
      </c>
      <c r="GD140" s="238">
        <v>112.5</v>
      </c>
      <c r="GE140" s="238">
        <v>78</v>
      </c>
      <c r="GF140" s="238">
        <v>21.4</v>
      </c>
      <c r="GG140" s="133">
        <v>0</v>
      </c>
      <c r="GH140" s="133">
        <v>1</v>
      </c>
      <c r="GI140" s="221">
        <v>1</v>
      </c>
      <c r="GJ140" s="221">
        <v>0</v>
      </c>
      <c r="GK140" s="231">
        <v>20.399999999999999</v>
      </c>
      <c r="GL140" s="133">
        <v>0</v>
      </c>
      <c r="GM140" s="221">
        <v>0</v>
      </c>
      <c r="GN140" s="133">
        <v>0</v>
      </c>
      <c r="GO140" s="221">
        <v>0</v>
      </c>
      <c r="GP140" s="61">
        <v>48.3</v>
      </c>
      <c r="GQ140" s="106">
        <v>29.569991252933281</v>
      </c>
      <c r="GR140" s="111">
        <v>0.40598290598290593</v>
      </c>
      <c r="GS140" s="61">
        <v>0</v>
      </c>
      <c r="GT140" s="111">
        <v>0.68</v>
      </c>
      <c r="GU140" s="62">
        <v>1</v>
      </c>
      <c r="GV140" s="106">
        <v>14.1</v>
      </c>
      <c r="GW140" s="61">
        <v>0</v>
      </c>
      <c r="GX140" s="106">
        <v>18</v>
      </c>
      <c r="GY140" s="61">
        <v>0</v>
      </c>
      <c r="GZ140" s="745">
        <v>30.4</v>
      </c>
      <c r="HA140" s="221">
        <v>17</v>
      </c>
      <c r="HB140" s="221">
        <v>0.36</v>
      </c>
      <c r="HC140" s="221">
        <v>1</v>
      </c>
      <c r="HD140" s="236">
        <v>153.203203</v>
      </c>
      <c r="HE140" s="236">
        <v>160.86336299999999</v>
      </c>
      <c r="HF140" s="144">
        <v>99.447255999999996</v>
      </c>
      <c r="HG140" s="236">
        <v>175.09861799999999</v>
      </c>
      <c r="HH140" s="125">
        <v>108.247625</v>
      </c>
      <c r="HI140" s="236">
        <v>71.907128</v>
      </c>
      <c r="HJ140" s="144">
        <v>44.453668999999998</v>
      </c>
      <c r="HK140" s="236">
        <v>103.191489</v>
      </c>
      <c r="HL140" s="144">
        <v>63.793956999999999</v>
      </c>
      <c r="HM140" s="236">
        <v>58.933354999999999</v>
      </c>
      <c r="HN140" s="144">
        <v>7.1202129999999997</v>
      </c>
      <c r="HO140" s="144">
        <v>4.401783</v>
      </c>
      <c r="HP140" s="236">
        <v>218.094832</v>
      </c>
      <c r="HQ140" s="144">
        <v>134.828293</v>
      </c>
      <c r="HR140" s="236">
        <v>93.637775000000005</v>
      </c>
      <c r="HS140" s="144">
        <v>44.105866989164689</v>
      </c>
      <c r="HT140" s="236">
        <v>124.45705700000001</v>
      </c>
      <c r="HU140" s="144">
        <v>58.622563403550416</v>
      </c>
      <c r="HV140" s="236">
        <v>57.065569000000004</v>
      </c>
      <c r="HW140" s="144">
        <v>0</v>
      </c>
      <c r="HX140" s="237">
        <v>0.91870149997414607</v>
      </c>
      <c r="HY140" s="238">
        <v>30.7</v>
      </c>
      <c r="HZ140" s="237">
        <v>6.3</v>
      </c>
      <c r="IA140" s="237">
        <v>14.3</v>
      </c>
      <c r="IB140" s="237">
        <v>3.9</v>
      </c>
      <c r="IC140" s="237">
        <v>17.5</v>
      </c>
      <c r="ID140" s="237">
        <v>5.3</v>
      </c>
      <c r="IE140" s="237">
        <v>58.348842328042338</v>
      </c>
      <c r="IF140" s="237">
        <v>35.722044663747312</v>
      </c>
      <c r="IG140" s="237" t="s">
        <v>1211</v>
      </c>
      <c r="IH140" s="209">
        <v>0.28000000000000003</v>
      </c>
      <c r="II140" s="206">
        <v>1013</v>
      </c>
      <c r="IJ140" s="208">
        <v>997</v>
      </c>
      <c r="IK140" s="208">
        <v>1022</v>
      </c>
      <c r="IL140" s="208">
        <v>944</v>
      </c>
      <c r="IM140" s="208">
        <v>961</v>
      </c>
      <c r="IN140" s="208">
        <v>961</v>
      </c>
      <c r="IO140" s="208"/>
      <c r="IP140" s="106">
        <v>983</v>
      </c>
      <c r="IQ140" s="208">
        <v>1580</v>
      </c>
      <c r="IR140" s="208">
        <v>348</v>
      </c>
      <c r="IS140" s="208">
        <v>434</v>
      </c>
      <c r="IT140" s="208">
        <v>506</v>
      </c>
      <c r="IU140" s="208">
        <v>421</v>
      </c>
      <c r="IV140" s="208">
        <v>377</v>
      </c>
      <c r="IW140" s="208">
        <v>333</v>
      </c>
      <c r="IX140" s="208"/>
      <c r="IY140" s="106">
        <v>403.16666666666669</v>
      </c>
      <c r="IZ140" s="208">
        <v>261</v>
      </c>
      <c r="JA140" s="240">
        <v>32.934444125934426</v>
      </c>
      <c r="JB140" s="241">
        <v>0</v>
      </c>
      <c r="JC140" s="267">
        <v>1</v>
      </c>
      <c r="JD140" s="70">
        <v>0</v>
      </c>
      <c r="JE140" s="70">
        <v>0</v>
      </c>
      <c r="JF140" s="70"/>
      <c r="JG140" s="267">
        <v>0</v>
      </c>
      <c r="JH140" s="267">
        <v>0</v>
      </c>
      <c r="JI140" s="267">
        <v>0</v>
      </c>
      <c r="JJ140" s="267"/>
      <c r="JL140" s="285">
        <v>57</v>
      </c>
      <c r="JM140" s="243">
        <v>140</v>
      </c>
      <c r="JN140" s="244">
        <v>42514</v>
      </c>
      <c r="JO140" s="69">
        <v>43070</v>
      </c>
      <c r="JP140" s="201">
        <v>1</v>
      </c>
      <c r="JQ140" s="69">
        <v>43070</v>
      </c>
      <c r="JR140" s="31">
        <v>18</v>
      </c>
      <c r="JS140" s="243">
        <v>1</v>
      </c>
      <c r="JT140" s="69">
        <v>42563</v>
      </c>
      <c r="JU140" s="245">
        <v>2</v>
      </c>
      <c r="JV140" s="243">
        <v>1</v>
      </c>
      <c r="JW140" s="246">
        <v>42563</v>
      </c>
      <c r="JX140" s="245">
        <v>2</v>
      </c>
      <c r="JY140" s="245">
        <v>18</v>
      </c>
      <c r="JZ140" s="245">
        <v>556</v>
      </c>
      <c r="KA140" s="247"/>
      <c r="KB140" s="245"/>
      <c r="KC140" s="248"/>
      <c r="KD140" s="63">
        <v>1</v>
      </c>
      <c r="KE140" s="249">
        <v>1</v>
      </c>
      <c r="KF140" s="249" t="s">
        <v>390</v>
      </c>
      <c r="KG140" s="250">
        <v>136.11000000000001</v>
      </c>
      <c r="KH140" s="250">
        <v>63.3</v>
      </c>
      <c r="KI140" s="250">
        <v>53.57</v>
      </c>
      <c r="KJ140" s="251">
        <v>-16.600000000000001</v>
      </c>
      <c r="KK140" s="250">
        <v>-13.95</v>
      </c>
      <c r="KL140" s="250">
        <v>66.849999999999994</v>
      </c>
      <c r="KM140" s="250">
        <v>19</v>
      </c>
      <c r="KN140" s="250">
        <v>3.1</v>
      </c>
      <c r="KO140" s="250"/>
      <c r="KP140" s="250">
        <v>0</v>
      </c>
      <c r="KQ140" s="92"/>
      <c r="KR140" s="93">
        <v>0.40598290598290593</v>
      </c>
      <c r="KS140" s="264">
        <v>47</v>
      </c>
      <c r="KT140" s="265">
        <v>25.09</v>
      </c>
      <c r="KU140" s="264">
        <v>-13.11</v>
      </c>
      <c r="KV140" s="265">
        <v>-25.6</v>
      </c>
      <c r="KW140" s="265">
        <v>-18.8</v>
      </c>
      <c r="KX140" s="265">
        <v>256</v>
      </c>
      <c r="KY140" s="265">
        <v>-12.5</v>
      </c>
      <c r="KZ140" s="265">
        <v>-9.1999999999999993</v>
      </c>
      <c r="LA140" s="265">
        <v>256</v>
      </c>
      <c r="LB140" s="265">
        <v>-19</v>
      </c>
      <c r="LC140" s="265">
        <v>-14</v>
      </c>
      <c r="LD140" s="265">
        <v>256</v>
      </c>
      <c r="LE140" s="118">
        <v>42514</v>
      </c>
      <c r="LF140" s="454">
        <v>0</v>
      </c>
      <c r="LG140" s="454"/>
      <c r="LH140" s="455">
        <v>47</v>
      </c>
      <c r="LI140" s="455">
        <v>30.79</v>
      </c>
      <c r="LJ140" s="455">
        <v>-15.93</v>
      </c>
      <c r="LK140" s="455">
        <v>-23.1</v>
      </c>
      <c r="LL140" s="455">
        <v>-23.1</v>
      </c>
      <c r="LM140" s="455">
        <v>256</v>
      </c>
      <c r="LN140" s="455">
        <v>-11.9</v>
      </c>
      <c r="LO140" s="455">
        <v>-11.9</v>
      </c>
      <c r="LP140" s="455">
        <v>256</v>
      </c>
      <c r="LQ140" s="455">
        <v>-17.5</v>
      </c>
      <c r="LR140" s="455">
        <v>-17.5</v>
      </c>
      <c r="LS140" s="455">
        <v>256</v>
      </c>
      <c r="LT140" s="500">
        <v>30.66</v>
      </c>
      <c r="LU140" s="693">
        <v>-16.690000000000001</v>
      </c>
      <c r="LV140" s="500">
        <v>-10.1</v>
      </c>
      <c r="LW140" s="500">
        <v>3</v>
      </c>
      <c r="LX140" s="500">
        <v>-10.199999999999999</v>
      </c>
      <c r="LY140" s="500">
        <v>3</v>
      </c>
      <c r="LZ140" s="690">
        <v>48</v>
      </c>
      <c r="MA140" s="455">
        <v>48</v>
      </c>
      <c r="MC140" s="253"/>
      <c r="MD140" s="274"/>
      <c r="ME140" s="581">
        <v>140</v>
      </c>
      <c r="MF140" s="135">
        <v>42507</v>
      </c>
      <c r="MI140" s="584">
        <v>78.355099999999993</v>
      </c>
      <c r="MQ140" s="135"/>
      <c r="MR140" s="585"/>
      <c r="MS140" s="585"/>
      <c r="MT140" s="133">
        <v>0</v>
      </c>
      <c r="MU140" s="585"/>
      <c r="MV140" s="585"/>
      <c r="MW140" s="585"/>
      <c r="MX140" s="585"/>
      <c r="MY140" s="585"/>
      <c r="MZ140" s="238">
        <v>2210</v>
      </c>
      <c r="NA140" s="585"/>
      <c r="NB140" s="238">
        <v>2</v>
      </c>
      <c r="ND140" s="876">
        <v>140</v>
      </c>
      <c r="NE140" s="877" t="s">
        <v>64</v>
      </c>
      <c r="NF140" s="877" t="s">
        <v>64</v>
      </c>
      <c r="NG140" s="877" t="s">
        <v>64</v>
      </c>
      <c r="NH140" s="877" t="s">
        <v>64</v>
      </c>
      <c r="NI140" s="877" t="s">
        <v>64</v>
      </c>
      <c r="NJ140" s="877" t="s">
        <v>64</v>
      </c>
      <c r="NK140" s="877" t="s">
        <v>64</v>
      </c>
      <c r="NL140" s="877" t="s">
        <v>64</v>
      </c>
      <c r="NM140" s="877" t="s">
        <v>64</v>
      </c>
      <c r="NN140" s="877" t="s">
        <v>64</v>
      </c>
      <c r="NO140" s="877" t="s">
        <v>64</v>
      </c>
      <c r="NP140" s="877" t="s">
        <v>64</v>
      </c>
      <c r="NQ140" s="877" t="s">
        <v>64</v>
      </c>
      <c r="NR140" s="877" t="s">
        <v>64</v>
      </c>
      <c r="NS140" s="877" t="s">
        <v>64</v>
      </c>
      <c r="NT140" s="877" t="s">
        <v>64</v>
      </c>
      <c r="NU140" s="877" t="s">
        <v>64</v>
      </c>
      <c r="NV140" s="877" t="s">
        <v>64</v>
      </c>
      <c r="NW140" s="877" t="s">
        <v>64</v>
      </c>
      <c r="NX140" s="877" t="s">
        <v>64</v>
      </c>
      <c r="NY140" s="877" t="s">
        <v>64</v>
      </c>
      <c r="NZ140" s="877" t="s">
        <v>64</v>
      </c>
      <c r="OA140" s="877" t="s">
        <v>64</v>
      </c>
      <c r="OB140" s="877" t="s">
        <v>64</v>
      </c>
      <c r="OC140" s="877" t="s">
        <v>64</v>
      </c>
      <c r="OD140" s="877" t="s">
        <v>64</v>
      </c>
      <c r="OE140" s="877" t="s">
        <v>64</v>
      </c>
      <c r="OF140" s="877" t="s">
        <v>64</v>
      </c>
      <c r="OG140" s="877" t="s">
        <v>64</v>
      </c>
      <c r="OH140" s="877" t="s">
        <v>64</v>
      </c>
      <c r="OI140" s="877" t="s">
        <v>64</v>
      </c>
      <c r="OJ140" s="877" t="s">
        <v>64</v>
      </c>
      <c r="OK140" s="877" t="s">
        <v>64</v>
      </c>
      <c r="OL140" s="877" t="s">
        <v>64</v>
      </c>
    </row>
    <row r="141" spans="1:402" s="636" customFormat="1" x14ac:dyDescent="0.25">
      <c r="A141" s="636">
        <v>140</v>
      </c>
      <c r="B141" s="636">
        <v>0</v>
      </c>
      <c r="C141" s="636">
        <v>1</v>
      </c>
      <c r="D141" s="652">
        <v>2</v>
      </c>
      <c r="E141" s="408">
        <v>141</v>
      </c>
      <c r="F141" s="880">
        <v>141</v>
      </c>
      <c r="G141" s="883"/>
      <c r="H141" s="95" t="s">
        <v>1212</v>
      </c>
      <c r="I141" s="95" t="s">
        <v>1213</v>
      </c>
      <c r="J141" s="504">
        <v>12862</v>
      </c>
      <c r="K141" s="99">
        <v>81</v>
      </c>
      <c r="L141" s="671">
        <v>45</v>
      </c>
      <c r="M141" s="671">
        <v>160</v>
      </c>
      <c r="N141" s="671">
        <v>17.578124999999996</v>
      </c>
      <c r="O141" s="669">
        <v>1.435385746837047</v>
      </c>
      <c r="P141" s="670">
        <v>1</v>
      </c>
      <c r="Q141" s="671">
        <v>125</v>
      </c>
      <c r="R141" s="670">
        <v>42</v>
      </c>
      <c r="S141" s="670">
        <v>1</v>
      </c>
      <c r="T141" s="671">
        <v>3</v>
      </c>
      <c r="U141" s="652">
        <v>0</v>
      </c>
      <c r="V141" s="652"/>
      <c r="W141" s="652">
        <v>1</v>
      </c>
      <c r="X141" s="636">
        <v>1</v>
      </c>
      <c r="Y141" s="652">
        <v>0</v>
      </c>
      <c r="Z141" s="652">
        <v>0</v>
      </c>
      <c r="AA141" s="636">
        <v>0</v>
      </c>
      <c r="AB141" s="636">
        <v>0</v>
      </c>
      <c r="AC141" s="653"/>
      <c r="AD141" s="95"/>
      <c r="AE141" s="653"/>
      <c r="AF141" s="653">
        <v>151</v>
      </c>
      <c r="AG141" s="653">
        <v>0.82</v>
      </c>
      <c r="AH141" s="653">
        <v>67</v>
      </c>
      <c r="AI141" s="670">
        <v>1</v>
      </c>
      <c r="AJ141" s="653">
        <v>12.7</v>
      </c>
      <c r="AK141" s="653">
        <v>40</v>
      </c>
      <c r="AL141" s="653"/>
      <c r="AM141" s="673">
        <v>9701</v>
      </c>
      <c r="AN141" s="674">
        <v>9.1799842519612831</v>
      </c>
      <c r="AO141" s="95">
        <v>86</v>
      </c>
      <c r="AP141" s="95">
        <v>18</v>
      </c>
      <c r="AQ141" s="636">
        <v>58</v>
      </c>
      <c r="AR141" s="670">
        <v>52</v>
      </c>
      <c r="AS141" s="675">
        <v>1.18</v>
      </c>
      <c r="AT141" s="670">
        <v>53</v>
      </c>
      <c r="AU141" s="831">
        <v>42509</v>
      </c>
      <c r="AV141" s="832">
        <v>42509</v>
      </c>
      <c r="AW141" s="838">
        <v>0.82</v>
      </c>
      <c r="AX141" s="653">
        <v>49</v>
      </c>
      <c r="AY141" s="653"/>
      <c r="AZ141" s="653">
        <v>140</v>
      </c>
      <c r="BA141" s="676">
        <v>42514</v>
      </c>
      <c r="BB141" s="722">
        <v>36.5</v>
      </c>
      <c r="BC141" s="669"/>
      <c r="BD141" s="95">
        <v>36.5</v>
      </c>
      <c r="BE141" s="677">
        <v>760.87754470600191</v>
      </c>
      <c r="BF141" s="95">
        <v>166</v>
      </c>
      <c r="BG141" s="678">
        <v>1.5622928644564746</v>
      </c>
      <c r="BH141" s="679">
        <v>1.5622928644564746</v>
      </c>
      <c r="BI141" s="679">
        <v>2.8813147672334507</v>
      </c>
      <c r="BJ141" s="679">
        <v>2.220108088040055</v>
      </c>
      <c r="BK141" s="95">
        <v>2.2400000000000002</v>
      </c>
      <c r="BL141" s="95">
        <v>0.98</v>
      </c>
      <c r="BM141" s="95">
        <v>32</v>
      </c>
      <c r="BN141" s="95">
        <v>1.1000000000000001</v>
      </c>
      <c r="BO141" s="375">
        <v>3310</v>
      </c>
      <c r="BP141" s="95">
        <v>117</v>
      </c>
      <c r="BQ141" s="95">
        <v>75</v>
      </c>
      <c r="BR141" s="95">
        <v>32</v>
      </c>
      <c r="BS141" s="95">
        <v>5</v>
      </c>
      <c r="BT141" s="831">
        <v>42509</v>
      </c>
      <c r="BU141" s="833" t="s">
        <v>1214</v>
      </c>
      <c r="BV141" s="671">
        <v>0</v>
      </c>
      <c r="BW141" s="671">
        <v>0</v>
      </c>
      <c r="BX141" s="671">
        <v>32</v>
      </c>
      <c r="BY141" s="671">
        <v>0</v>
      </c>
      <c r="BZ141" s="671"/>
      <c r="CA141" s="833" t="s">
        <v>381</v>
      </c>
      <c r="CB141" s="833"/>
      <c r="CC141" s="671">
        <v>1</v>
      </c>
      <c r="CD141" s="671">
        <v>0</v>
      </c>
      <c r="CE141" s="671">
        <v>0</v>
      </c>
      <c r="CF141" s="652">
        <v>0</v>
      </c>
      <c r="CG141" s="652">
        <v>0</v>
      </c>
      <c r="CH141" s="671">
        <v>0</v>
      </c>
      <c r="CI141" s="671">
        <v>0</v>
      </c>
      <c r="CJ141" s="652">
        <v>0</v>
      </c>
      <c r="CK141" s="834">
        <v>0</v>
      </c>
      <c r="CL141" s="834">
        <v>0</v>
      </c>
      <c r="CM141" s="671">
        <v>1</v>
      </c>
      <c r="CN141" s="671">
        <v>1</v>
      </c>
      <c r="CO141" s="671">
        <v>0</v>
      </c>
      <c r="CP141" s="670">
        <v>0</v>
      </c>
      <c r="CQ141" s="670">
        <v>1</v>
      </c>
      <c r="CR141" s="670">
        <v>1</v>
      </c>
      <c r="CS141" s="652">
        <v>0</v>
      </c>
      <c r="CT141" s="652">
        <v>0</v>
      </c>
      <c r="CU141" s="95">
        <v>0</v>
      </c>
      <c r="CV141" s="634"/>
      <c r="CW141" s="634"/>
      <c r="CX141" s="634"/>
      <c r="CY141" s="634"/>
      <c r="CZ141" s="634"/>
      <c r="DA141" s="634"/>
      <c r="DB141" s="634"/>
      <c r="DC141" s="634"/>
      <c r="DD141" s="634"/>
      <c r="DE141" s="636">
        <v>0</v>
      </c>
      <c r="DF141" s="408">
        <v>1</v>
      </c>
      <c r="DG141" s="680">
        <v>42273</v>
      </c>
      <c r="DH141" s="636">
        <v>0</v>
      </c>
      <c r="DJ141" s="408">
        <v>0</v>
      </c>
      <c r="DK141" s="408"/>
      <c r="DL141" s="408"/>
      <c r="DN141" s="636">
        <v>1</v>
      </c>
      <c r="DO141" s="636">
        <v>0</v>
      </c>
      <c r="DP141" s="636">
        <v>0</v>
      </c>
      <c r="DQ141" s="636">
        <v>0</v>
      </c>
      <c r="DR141" s="636">
        <v>2</v>
      </c>
      <c r="DS141" s="670">
        <v>1</v>
      </c>
      <c r="DT141" s="636">
        <v>2</v>
      </c>
      <c r="DU141" s="636">
        <v>0</v>
      </c>
      <c r="DV141" s="636">
        <v>0</v>
      </c>
      <c r="DW141" s="636">
        <v>0</v>
      </c>
      <c r="DX141" s="636">
        <v>0</v>
      </c>
      <c r="DY141" s="636">
        <v>0</v>
      </c>
      <c r="EB141" s="636">
        <v>1</v>
      </c>
      <c r="EC141" s="636">
        <v>1</v>
      </c>
      <c r="ED141" s="636">
        <v>64</v>
      </c>
      <c r="EG141" s="504">
        <v>42445</v>
      </c>
      <c r="EH141" s="99">
        <v>0.91</v>
      </c>
      <c r="EI141" s="99">
        <v>60</v>
      </c>
      <c r="EJ141" s="652">
        <v>50</v>
      </c>
      <c r="EK141" s="652">
        <v>91</v>
      </c>
      <c r="EL141" s="99">
        <v>100</v>
      </c>
      <c r="EM141" s="99"/>
      <c r="EN141" s="99" t="s">
        <v>1185</v>
      </c>
      <c r="EO141" s="408">
        <v>141</v>
      </c>
      <c r="EP141" s="504"/>
      <c r="EQ141" s="95" t="s">
        <v>383</v>
      </c>
      <c r="ER141" s="95"/>
      <c r="ES141" s="95"/>
      <c r="ET141" s="670">
        <v>62</v>
      </c>
      <c r="EU141" s="95">
        <v>1</v>
      </c>
      <c r="EV141" s="95"/>
      <c r="EW141" s="95">
        <v>10</v>
      </c>
      <c r="EX141" s="670">
        <v>10</v>
      </c>
      <c r="EY141" s="670">
        <v>45</v>
      </c>
      <c r="EZ141" s="670">
        <v>33</v>
      </c>
      <c r="FA141" s="670">
        <v>12</v>
      </c>
      <c r="FB141" s="670">
        <v>16</v>
      </c>
      <c r="FC141" s="670">
        <v>42</v>
      </c>
      <c r="FD141" s="652">
        <v>20</v>
      </c>
      <c r="FE141" s="95">
        <v>29</v>
      </c>
      <c r="FF141" s="95">
        <v>60</v>
      </c>
      <c r="FG141" s="653">
        <v>280</v>
      </c>
      <c r="FH141" s="677">
        <v>65</v>
      </c>
      <c r="FI141" s="677">
        <v>285</v>
      </c>
      <c r="FJ141" s="677">
        <v>87.4</v>
      </c>
      <c r="FK141" s="677">
        <v>60.889555433158513</v>
      </c>
      <c r="FL141" s="375">
        <v>103.4</v>
      </c>
      <c r="FM141" s="375">
        <v>50.65</v>
      </c>
      <c r="FN141" s="375">
        <v>72.036384803073119</v>
      </c>
      <c r="FO141" s="375">
        <v>35.28668172413591</v>
      </c>
      <c r="FP141" s="375">
        <v>51.015473887814323</v>
      </c>
      <c r="FQ141" s="375"/>
      <c r="FR141" s="375">
        <v>0</v>
      </c>
      <c r="FS141" s="375">
        <v>57.6</v>
      </c>
      <c r="FT141" s="375"/>
      <c r="FU141" s="375">
        <v>100</v>
      </c>
      <c r="FV141" s="677">
        <v>5.4</v>
      </c>
      <c r="FW141" s="677">
        <v>5.8</v>
      </c>
      <c r="FX141" s="677">
        <v>10.666666666666666</v>
      </c>
      <c r="FY141" s="677"/>
      <c r="FZ141" s="669">
        <v>25</v>
      </c>
      <c r="GA141" s="678">
        <v>10.8</v>
      </c>
      <c r="GB141" s="678">
        <v>6.8</v>
      </c>
      <c r="GC141" s="678">
        <v>2.8</v>
      </c>
      <c r="GD141" s="678">
        <v>129.9</v>
      </c>
      <c r="GE141" s="678">
        <v>77</v>
      </c>
      <c r="GF141" s="678">
        <v>23</v>
      </c>
      <c r="GG141" s="95">
        <v>1</v>
      </c>
      <c r="GH141" s="95">
        <v>1</v>
      </c>
      <c r="GI141" s="636">
        <v>1</v>
      </c>
      <c r="GJ141" s="636">
        <v>1</v>
      </c>
      <c r="GK141" s="355">
        <v>29</v>
      </c>
      <c r="GL141" s="95">
        <v>0</v>
      </c>
      <c r="GM141" s="636">
        <v>0</v>
      </c>
      <c r="GN141" s="95">
        <v>0</v>
      </c>
      <c r="GO141" s="636">
        <v>1</v>
      </c>
      <c r="GP141" s="95">
        <v>72.05</v>
      </c>
      <c r="GQ141" s="677">
        <v>50.195566006396689</v>
      </c>
      <c r="GR141" s="678">
        <v>0.45390070921985815</v>
      </c>
      <c r="GS141" s="95">
        <v>0</v>
      </c>
      <c r="GT141" s="678">
        <v>0.61538461538461542</v>
      </c>
      <c r="GU141" s="375">
        <v>1</v>
      </c>
      <c r="GV141" s="677">
        <v>9.85</v>
      </c>
      <c r="GW141" s="95">
        <v>0</v>
      </c>
      <c r="GX141" s="677">
        <v>16</v>
      </c>
      <c r="GY141" s="95">
        <v>1</v>
      </c>
      <c r="GZ141" s="811">
        <v>34</v>
      </c>
      <c r="HA141" s="636">
        <v>6</v>
      </c>
      <c r="HC141" s="636">
        <v>0</v>
      </c>
      <c r="HD141" s="681"/>
      <c r="HE141" s="681"/>
      <c r="HF141" s="682"/>
      <c r="HG141" s="681"/>
      <c r="HH141" s="682"/>
      <c r="HI141" s="681"/>
      <c r="HJ141" s="682"/>
      <c r="HK141" s="681"/>
      <c r="HL141" s="682"/>
      <c r="HM141" s="681"/>
      <c r="HN141" s="681"/>
      <c r="HO141" s="681"/>
      <c r="HP141" s="681"/>
      <c r="HQ141" s="682"/>
      <c r="HR141" s="681"/>
      <c r="HS141" s="682"/>
      <c r="HT141" s="681"/>
      <c r="HU141" s="682"/>
      <c r="HV141" s="681"/>
      <c r="HW141" s="681"/>
      <c r="HX141" s="677"/>
      <c r="HY141" s="678"/>
      <c r="HZ141" s="677"/>
      <c r="IA141" s="677"/>
      <c r="IB141" s="677"/>
      <c r="IC141" s="677"/>
      <c r="ID141" s="677"/>
      <c r="IE141" s="677"/>
      <c r="IF141" s="677"/>
      <c r="IG141" s="652"/>
      <c r="IH141" s="839"/>
      <c r="II141" s="728"/>
      <c r="IJ141" s="840"/>
      <c r="IK141" s="840"/>
      <c r="IL141" s="840"/>
      <c r="IM141" s="840"/>
      <c r="IN141" s="840"/>
      <c r="IO141" s="670"/>
      <c r="IP141" s="677"/>
      <c r="IQ141" s="840"/>
      <c r="IR141" s="840"/>
      <c r="IS141" s="840"/>
      <c r="IT141" s="840"/>
      <c r="IU141" s="840"/>
      <c r="IV141" s="840"/>
      <c r="IW141" s="840"/>
      <c r="IX141" s="670"/>
      <c r="IY141" s="677"/>
      <c r="IZ141" s="840"/>
      <c r="JA141" s="406"/>
      <c r="JB141" s="683"/>
      <c r="JC141" s="408">
        <v>0</v>
      </c>
      <c r="JD141" s="407"/>
      <c r="JE141" s="407"/>
      <c r="JF141" s="407"/>
      <c r="JG141" s="408"/>
      <c r="JH141" s="408"/>
      <c r="JI141" s="408"/>
      <c r="JJ141" s="408"/>
      <c r="JL141" s="408"/>
      <c r="JM141" s="408">
        <v>141</v>
      </c>
      <c r="JN141" s="504">
        <v>42509</v>
      </c>
      <c r="JO141" s="504">
        <v>43054</v>
      </c>
      <c r="JP141" s="407">
        <v>0</v>
      </c>
      <c r="JQ141" s="504">
        <v>43054</v>
      </c>
      <c r="JR141" s="654">
        <v>18</v>
      </c>
      <c r="JS141" s="453">
        <v>0</v>
      </c>
      <c r="JT141" s="504">
        <v>43054</v>
      </c>
      <c r="JU141" s="654">
        <v>18</v>
      </c>
      <c r="JV141" s="453">
        <v>0</v>
      </c>
      <c r="JW141" s="680">
        <v>43054</v>
      </c>
      <c r="JX141" s="654">
        <v>18</v>
      </c>
      <c r="JY141" s="654">
        <v>17.899999999999999</v>
      </c>
      <c r="JZ141" s="654">
        <v>545</v>
      </c>
      <c r="KA141" s="654"/>
      <c r="KB141" s="654"/>
      <c r="KC141" s="654"/>
      <c r="KD141" s="95">
        <v>1</v>
      </c>
      <c r="KE141" s="355">
        <v>1</v>
      </c>
      <c r="KF141" s="355" t="s">
        <v>421</v>
      </c>
      <c r="KG141" s="677">
        <v>101.72333333333331</v>
      </c>
      <c r="KH141" s="677">
        <v>53.696666666666658</v>
      </c>
      <c r="KI141" s="677">
        <v>47.256666666666661</v>
      </c>
      <c r="KJ141" s="677">
        <v>-16.286666666666665</v>
      </c>
      <c r="KK141" s="677">
        <v>-13.97</v>
      </c>
      <c r="KL141" s="677">
        <v>63.74666666666667</v>
      </c>
      <c r="KM141" s="677">
        <v>27.866666666666664</v>
      </c>
      <c r="KN141" s="677">
        <v>3.9</v>
      </c>
      <c r="KO141" s="95"/>
      <c r="KP141" s="95">
        <v>0</v>
      </c>
      <c r="KQ141" s="110"/>
      <c r="KR141" s="684">
        <v>0.45390070921985815</v>
      </c>
      <c r="KS141" s="408"/>
      <c r="KU141" s="408"/>
      <c r="LE141" s="685">
        <v>42510</v>
      </c>
      <c r="LF141" s="95">
        <v>1</v>
      </c>
      <c r="LG141" s="95"/>
      <c r="LT141" s="654">
        <v>31.803333333333331</v>
      </c>
      <c r="LU141" s="725">
        <v>-15.9</v>
      </c>
      <c r="LV141" s="654"/>
      <c r="LW141" s="654">
        <v>0</v>
      </c>
      <c r="LX141" s="654">
        <v>0</v>
      </c>
      <c r="LY141" s="654">
        <v>0</v>
      </c>
      <c r="LZ141" s="686"/>
      <c r="MA141" s="95"/>
      <c r="MC141" s="453"/>
      <c r="MD141" s="453"/>
      <c r="ME141" s="95">
        <v>141</v>
      </c>
      <c r="MF141" s="504">
        <v>42509</v>
      </c>
      <c r="MI141" s="678">
        <v>60.6907</v>
      </c>
      <c r="MQ141" s="504"/>
      <c r="MR141" s="687"/>
      <c r="MS141" s="687"/>
      <c r="MT141" s="95">
        <v>0</v>
      </c>
      <c r="MU141" s="687"/>
      <c r="MV141" s="687"/>
      <c r="MW141" s="687"/>
      <c r="MX141" s="687"/>
      <c r="MY141" s="687"/>
      <c r="MZ141" s="678">
        <v>9701</v>
      </c>
      <c r="NA141" s="687"/>
      <c r="NB141" s="678">
        <v>6</v>
      </c>
      <c r="ND141" s="876">
        <v>141</v>
      </c>
      <c r="NE141" s="877" t="s">
        <v>64</v>
      </c>
      <c r="NF141" s="877" t="s">
        <v>64</v>
      </c>
      <c r="NG141" s="877" t="s">
        <v>64</v>
      </c>
      <c r="NH141" s="877" t="s">
        <v>64</v>
      </c>
      <c r="NI141" s="877" t="s">
        <v>64</v>
      </c>
      <c r="NJ141" s="877" t="s">
        <v>64</v>
      </c>
      <c r="NK141" s="877" t="s">
        <v>64</v>
      </c>
      <c r="NL141" s="877" t="s">
        <v>64</v>
      </c>
      <c r="NM141" s="877" t="s">
        <v>64</v>
      </c>
      <c r="NN141" s="877" t="s">
        <v>64</v>
      </c>
      <c r="NO141" s="877" t="s">
        <v>64</v>
      </c>
      <c r="NP141" s="877" t="s">
        <v>64</v>
      </c>
      <c r="NQ141" s="877" t="s">
        <v>64</v>
      </c>
      <c r="NR141" s="877" t="s">
        <v>64</v>
      </c>
      <c r="NS141" s="877" t="s">
        <v>64</v>
      </c>
      <c r="NT141" s="877" t="s">
        <v>64</v>
      </c>
      <c r="NU141" s="877" t="s">
        <v>64</v>
      </c>
      <c r="NV141" s="877" t="s">
        <v>64</v>
      </c>
      <c r="NW141" s="877" t="s">
        <v>64</v>
      </c>
      <c r="NX141" s="877" t="s">
        <v>64</v>
      </c>
      <c r="NY141" s="877" t="s">
        <v>64</v>
      </c>
      <c r="NZ141" s="877" t="s">
        <v>64</v>
      </c>
      <c r="OA141" s="877" t="s">
        <v>64</v>
      </c>
      <c r="OB141" s="877" t="s">
        <v>64</v>
      </c>
      <c r="OC141" s="877" t="s">
        <v>64</v>
      </c>
      <c r="OD141" s="877" t="s">
        <v>64</v>
      </c>
      <c r="OE141" s="877" t="s">
        <v>64</v>
      </c>
      <c r="OF141" s="877" t="s">
        <v>64</v>
      </c>
      <c r="OG141" s="877" t="s">
        <v>64</v>
      </c>
      <c r="OH141" s="877" t="s">
        <v>64</v>
      </c>
      <c r="OI141" s="877" t="s">
        <v>64</v>
      </c>
      <c r="OJ141" s="877" t="s">
        <v>64</v>
      </c>
      <c r="OK141" s="877" t="s">
        <v>64</v>
      </c>
      <c r="OL141" s="877" t="s">
        <v>64</v>
      </c>
    </row>
    <row r="142" spans="1:402" s="221" customFormat="1" x14ac:dyDescent="0.25">
      <c r="A142" s="221">
        <v>141</v>
      </c>
      <c r="B142" s="274">
        <v>0</v>
      </c>
      <c r="C142" s="221">
        <v>0</v>
      </c>
      <c r="D142" s="206">
        <v>2</v>
      </c>
      <c r="E142" s="267">
        <v>142</v>
      </c>
      <c r="F142" s="880">
        <v>142</v>
      </c>
      <c r="G142" s="883"/>
      <c r="H142" s="232" t="s">
        <v>1215</v>
      </c>
      <c r="I142" s="232" t="s">
        <v>1216</v>
      </c>
      <c r="J142" s="69">
        <v>8162</v>
      </c>
      <c r="K142" s="122">
        <v>94</v>
      </c>
      <c r="L142" s="342">
        <v>68</v>
      </c>
      <c r="M142" s="342">
        <v>160</v>
      </c>
      <c r="N142" s="342">
        <v>26.562499999999996</v>
      </c>
      <c r="O142" s="210">
        <v>1.7106832340007569</v>
      </c>
      <c r="P142" s="208">
        <v>1</v>
      </c>
      <c r="Q142" s="342">
        <v>140</v>
      </c>
      <c r="R142" s="208">
        <v>70</v>
      </c>
      <c r="S142" s="208">
        <v>1</v>
      </c>
      <c r="T142" s="342">
        <v>3</v>
      </c>
      <c r="U142" s="327">
        <v>0</v>
      </c>
      <c r="V142" s="327"/>
      <c r="W142" s="327">
        <v>1</v>
      </c>
      <c r="X142" s="326">
        <v>0</v>
      </c>
      <c r="Y142" s="327">
        <v>1</v>
      </c>
      <c r="Z142" s="327">
        <v>0</v>
      </c>
      <c r="AA142" s="326">
        <v>0</v>
      </c>
      <c r="AB142" s="326">
        <v>0</v>
      </c>
      <c r="AC142" s="223"/>
      <c r="AD142" s="133"/>
      <c r="AE142" s="223"/>
      <c r="AF142" s="613">
        <v>110</v>
      </c>
      <c r="AG142" s="613">
        <v>1.07</v>
      </c>
      <c r="AH142" s="613">
        <v>55</v>
      </c>
      <c r="AI142" s="603">
        <v>0</v>
      </c>
      <c r="AJ142" s="613">
        <v>13.4</v>
      </c>
      <c r="AK142" s="613">
        <v>42</v>
      </c>
      <c r="AL142" s="613"/>
      <c r="AM142" s="609">
        <v>1348</v>
      </c>
      <c r="AN142" s="214">
        <v>7.2063772914722524</v>
      </c>
      <c r="AO142" s="63">
        <v>198</v>
      </c>
      <c r="AP142" s="63">
        <v>108</v>
      </c>
      <c r="AQ142" s="310">
        <v>75</v>
      </c>
      <c r="AR142" s="212">
        <v>74</v>
      </c>
      <c r="AS142" s="215">
        <v>1.17</v>
      </c>
      <c r="AT142" s="212"/>
      <c r="AU142" s="562">
        <v>42514</v>
      </c>
      <c r="AV142" s="563">
        <v>42507</v>
      </c>
      <c r="AW142" s="565">
        <v>1.07</v>
      </c>
      <c r="AX142" s="364">
        <v>55</v>
      </c>
      <c r="AY142" s="364"/>
      <c r="AZ142" s="613">
        <v>140</v>
      </c>
      <c r="BA142" s="558">
        <v>42515</v>
      </c>
      <c r="BB142" s="65">
        <v>77.260000000000005</v>
      </c>
      <c r="BC142" s="217"/>
      <c r="BD142" s="66">
        <v>77.260000000000005</v>
      </c>
      <c r="BE142" s="218">
        <v>408.54006559059832</v>
      </c>
      <c r="BF142" s="66">
        <v>72.03</v>
      </c>
      <c r="BG142" s="68">
        <v>1.8879547038088016</v>
      </c>
      <c r="BH142" s="219">
        <v>1.8879547038088016</v>
      </c>
      <c r="BI142" s="219">
        <v>2.6112346542874301</v>
      </c>
      <c r="BJ142" s="219">
        <v>1.8575134147766899</v>
      </c>
      <c r="BK142" s="66">
        <v>2.46</v>
      </c>
      <c r="BL142" s="66">
        <v>1.36</v>
      </c>
      <c r="BM142" s="66">
        <v>88</v>
      </c>
      <c r="BN142" s="66">
        <v>1.03</v>
      </c>
      <c r="BO142" s="571">
        <v>2678</v>
      </c>
      <c r="BP142" s="66">
        <v>40</v>
      </c>
      <c r="BQ142" s="66">
        <v>105</v>
      </c>
      <c r="BR142" s="66">
        <v>40</v>
      </c>
      <c r="BS142" s="66">
        <v>18</v>
      </c>
      <c r="BT142" s="366">
        <v>42508</v>
      </c>
      <c r="BU142" s="345" t="s">
        <v>1217</v>
      </c>
      <c r="BV142" s="342">
        <v>0</v>
      </c>
      <c r="BW142" s="342">
        <v>1</v>
      </c>
      <c r="BX142" s="342">
        <v>42</v>
      </c>
      <c r="BY142" s="342">
        <v>0</v>
      </c>
      <c r="BZ142" s="342"/>
      <c r="CA142" s="345" t="s">
        <v>381</v>
      </c>
      <c r="CB142" s="345"/>
      <c r="CC142" s="342">
        <v>1</v>
      </c>
      <c r="CD142" s="342">
        <v>0</v>
      </c>
      <c r="CE142" s="342">
        <v>0</v>
      </c>
      <c r="CF142" s="206">
        <v>0</v>
      </c>
      <c r="CG142" s="206">
        <v>1</v>
      </c>
      <c r="CH142" s="342">
        <v>0</v>
      </c>
      <c r="CI142" s="342">
        <v>0</v>
      </c>
      <c r="CJ142" s="327">
        <v>1</v>
      </c>
      <c r="CK142" s="659">
        <v>0</v>
      </c>
      <c r="CL142" s="659">
        <v>1</v>
      </c>
      <c r="CM142" s="660">
        <v>0</v>
      </c>
      <c r="CN142" s="660">
        <v>1</v>
      </c>
      <c r="CO142" s="660">
        <v>1</v>
      </c>
      <c r="CP142" s="325">
        <v>0</v>
      </c>
      <c r="CQ142" s="325">
        <v>1</v>
      </c>
      <c r="CR142" s="325">
        <v>0</v>
      </c>
      <c r="CS142" s="327">
        <v>0</v>
      </c>
      <c r="CT142" s="327">
        <v>1</v>
      </c>
      <c r="CU142" s="114">
        <v>1</v>
      </c>
      <c r="CV142" s="665"/>
      <c r="CW142" s="665"/>
      <c r="CX142" s="665"/>
      <c r="CY142" s="665"/>
      <c r="CZ142" s="254"/>
      <c r="DA142" s="254"/>
      <c r="DB142" s="254"/>
      <c r="DC142" s="254"/>
      <c r="DD142" s="254"/>
      <c r="DE142" s="221">
        <v>0</v>
      </c>
      <c r="DF142" s="267">
        <v>1</v>
      </c>
      <c r="DG142" s="246">
        <v>40450</v>
      </c>
      <c r="DH142" s="221">
        <v>0</v>
      </c>
      <c r="DJ142" s="267">
        <v>1</v>
      </c>
      <c r="DK142" s="267">
        <v>0</v>
      </c>
      <c r="DL142" s="267">
        <v>1</v>
      </c>
      <c r="DN142" s="221">
        <v>1</v>
      </c>
      <c r="DO142" s="221">
        <v>0</v>
      </c>
      <c r="DP142" s="221">
        <v>0</v>
      </c>
      <c r="DQ142" s="221">
        <v>0</v>
      </c>
      <c r="DR142" s="221">
        <v>2</v>
      </c>
      <c r="DS142" s="212">
        <v>1</v>
      </c>
      <c r="DT142" s="221">
        <v>2</v>
      </c>
      <c r="DU142" s="221">
        <v>1</v>
      </c>
      <c r="DV142" s="221">
        <v>0</v>
      </c>
      <c r="DW142" s="221">
        <v>0</v>
      </c>
      <c r="DX142" s="221">
        <v>0</v>
      </c>
      <c r="DY142" s="221">
        <v>0</v>
      </c>
      <c r="EB142" s="221">
        <v>1</v>
      </c>
      <c r="EC142" s="221">
        <v>2</v>
      </c>
      <c r="ED142" s="221">
        <v>40</v>
      </c>
      <c r="EG142" s="225">
        <v>2010</v>
      </c>
      <c r="EH142" s="31">
        <v>0.99</v>
      </c>
      <c r="EI142" s="31">
        <v>99</v>
      </c>
      <c r="EJ142" s="206">
        <v>59</v>
      </c>
      <c r="EK142" s="206">
        <v>115</v>
      </c>
      <c r="EL142" s="225">
        <v>112</v>
      </c>
      <c r="EM142" s="225"/>
      <c r="EN142" s="225" t="s">
        <v>1218</v>
      </c>
      <c r="EO142" s="259">
        <v>142</v>
      </c>
      <c r="EP142" s="135"/>
      <c r="EQ142" s="133" t="s">
        <v>415</v>
      </c>
      <c r="ER142" s="133"/>
      <c r="ES142" s="133"/>
      <c r="ET142" s="208">
        <v>54</v>
      </c>
      <c r="EU142" s="133">
        <v>1</v>
      </c>
      <c r="EV142" s="133"/>
      <c r="EW142" s="133">
        <v>10</v>
      </c>
      <c r="EX142" s="208">
        <v>7</v>
      </c>
      <c r="EY142" s="208">
        <v>51</v>
      </c>
      <c r="EZ142" s="208">
        <v>28</v>
      </c>
      <c r="FA142" s="208">
        <v>20</v>
      </c>
      <c r="FB142" s="208">
        <v>16</v>
      </c>
      <c r="FC142" s="208">
        <v>45</v>
      </c>
      <c r="FD142" s="206">
        <v>22</v>
      </c>
      <c r="FE142" s="133">
        <v>29</v>
      </c>
      <c r="FF142" s="133">
        <v>100</v>
      </c>
      <c r="FG142" s="223">
        <v>350</v>
      </c>
      <c r="FH142" s="91">
        <v>90</v>
      </c>
      <c r="FI142" s="91">
        <v>350</v>
      </c>
      <c r="FJ142" s="227">
        <v>78</v>
      </c>
      <c r="FK142" s="227">
        <v>45.595817185617832</v>
      </c>
      <c r="FL142" s="228">
        <v>83.55</v>
      </c>
      <c r="FM142" s="228">
        <v>26.549999999999997</v>
      </c>
      <c r="FN142" s="228">
        <v>48.840134946902175</v>
      </c>
      <c r="FO142" s="228">
        <v>15.52011469587376</v>
      </c>
      <c r="FP142" s="228">
        <v>68.222621184919205</v>
      </c>
      <c r="FQ142" s="228"/>
      <c r="FR142" s="193">
        <v>0</v>
      </c>
      <c r="FS142" s="230">
        <v>111.86666666666666</v>
      </c>
      <c r="FT142" s="230"/>
      <c r="FU142" s="230">
        <v>200</v>
      </c>
      <c r="FV142" s="229">
        <v>4.8666666666666671</v>
      </c>
      <c r="FW142" s="229">
        <v>3.1333333333333333</v>
      </c>
      <c r="FX142" s="229">
        <v>22.986301369863011</v>
      </c>
      <c r="FY142" s="229"/>
      <c r="FZ142" s="210">
        <v>43</v>
      </c>
      <c r="GA142" s="129">
        <v>21.2</v>
      </c>
      <c r="GB142" s="238">
        <v>15.4</v>
      </c>
      <c r="GC142" s="238">
        <v>6.8</v>
      </c>
      <c r="GD142" s="238">
        <v>196.3</v>
      </c>
      <c r="GE142" s="238">
        <v>119.2</v>
      </c>
      <c r="GF142" s="238">
        <v>39</v>
      </c>
      <c r="GG142" s="133">
        <v>0</v>
      </c>
      <c r="GH142" s="133">
        <v>1</v>
      </c>
      <c r="GI142" s="221">
        <v>1</v>
      </c>
      <c r="GJ142" s="221">
        <v>1</v>
      </c>
      <c r="GK142" s="231">
        <v>47.333333333333336</v>
      </c>
      <c r="GL142" s="133">
        <v>1</v>
      </c>
      <c r="GM142" s="221">
        <v>0</v>
      </c>
      <c r="GN142" s="133">
        <v>0</v>
      </c>
      <c r="GO142" s="221">
        <v>0</v>
      </c>
      <c r="GP142" s="61">
        <v>65.05</v>
      </c>
      <c r="GQ142" s="106">
        <v>38.025742409287687</v>
      </c>
      <c r="GR142" s="111">
        <v>0.48524590163934428</v>
      </c>
      <c r="GS142" s="61">
        <v>0</v>
      </c>
      <c r="GT142" s="111">
        <v>0.875</v>
      </c>
      <c r="GU142" s="62">
        <v>1</v>
      </c>
      <c r="GV142" s="106">
        <v>6.25</v>
      </c>
      <c r="GW142" s="61">
        <v>1</v>
      </c>
      <c r="GX142" s="106">
        <v>13.5</v>
      </c>
      <c r="GY142" s="61">
        <v>1</v>
      </c>
      <c r="GZ142" s="745">
        <v>57.333333333333336</v>
      </c>
      <c r="HA142" s="221">
        <v>17</v>
      </c>
      <c r="HB142" s="221">
        <v>0.5</v>
      </c>
      <c r="HC142" s="221">
        <v>1</v>
      </c>
      <c r="HD142" s="236">
        <v>110.20988800000001</v>
      </c>
      <c r="HE142" s="236">
        <v>115.720383</v>
      </c>
      <c r="HF142" s="270">
        <v>67.64571061432919</v>
      </c>
      <c r="HG142" s="236">
        <v>119.67534999999999</v>
      </c>
      <c r="HH142" s="270">
        <v>69.95763307980549</v>
      </c>
      <c r="HI142" s="236">
        <v>33.005718999999999</v>
      </c>
      <c r="HJ142" s="270">
        <v>19.2938811487676</v>
      </c>
      <c r="HK142" s="236">
        <v>86.669630999999995</v>
      </c>
      <c r="HL142" s="270">
        <v>50.663751931037893</v>
      </c>
      <c r="HM142" s="236">
        <v>72.420620999999997</v>
      </c>
      <c r="HN142" s="144">
        <v>4.6801599999999999</v>
      </c>
      <c r="HO142" s="144">
        <v>2.723878</v>
      </c>
      <c r="HP142" s="236">
        <v>146.44944699999999</v>
      </c>
      <c r="HQ142" s="270">
        <v>85.608746312138805</v>
      </c>
      <c r="HR142" s="236">
        <v>51.976739000000002</v>
      </c>
      <c r="HS142" s="270">
        <v>30.383613966007342</v>
      </c>
      <c r="HT142" s="236">
        <v>94.472708999999995</v>
      </c>
      <c r="HU142" s="270">
        <v>55.225132930693228</v>
      </c>
      <c r="HV142" s="236">
        <v>64.508751000000004</v>
      </c>
      <c r="HW142" s="144">
        <v>0</v>
      </c>
      <c r="HX142" s="237">
        <v>0.96695253450271923</v>
      </c>
      <c r="HY142" s="238">
        <v>32.700000000000003</v>
      </c>
      <c r="HZ142" s="237">
        <v>6.4</v>
      </c>
      <c r="IA142" s="237">
        <v>32.4</v>
      </c>
      <c r="IB142" s="237">
        <v>6.6</v>
      </c>
      <c r="IC142" s="237">
        <v>30.9</v>
      </c>
      <c r="ID142" s="237">
        <v>5.3</v>
      </c>
      <c r="IE142" s="237">
        <v>138.61529999999999</v>
      </c>
      <c r="IF142" s="237">
        <v>81.02920356319963</v>
      </c>
      <c r="IG142" s="206"/>
      <c r="IH142" s="346">
        <v>0.41</v>
      </c>
      <c r="II142" s="372">
        <v>1156</v>
      </c>
      <c r="IJ142" s="350">
        <v>852</v>
      </c>
      <c r="IK142" s="350">
        <v>892</v>
      </c>
      <c r="IL142" s="350">
        <v>1164</v>
      </c>
      <c r="IM142" s="350">
        <v>1177</v>
      </c>
      <c r="IN142" s="350">
        <v>1115</v>
      </c>
      <c r="IO142" s="208"/>
      <c r="IP142" s="106">
        <v>1059.3333333333333</v>
      </c>
      <c r="IQ142" s="350">
        <v>1743</v>
      </c>
      <c r="IR142" s="350">
        <v>316</v>
      </c>
      <c r="IS142" s="350">
        <v>275</v>
      </c>
      <c r="IT142" s="350">
        <v>289</v>
      </c>
      <c r="IU142" s="350">
        <v>343</v>
      </c>
      <c r="IV142" s="350">
        <v>359</v>
      </c>
      <c r="IW142" s="350">
        <v>342</v>
      </c>
      <c r="IX142" s="208"/>
      <c r="IY142" s="106">
        <v>320.66666666666669</v>
      </c>
      <c r="IZ142" s="350">
        <v>244</v>
      </c>
      <c r="JA142" s="240">
        <v>36.399853699469006</v>
      </c>
      <c r="JB142" s="241">
        <v>1</v>
      </c>
      <c r="JC142" s="267">
        <v>1</v>
      </c>
      <c r="JD142" s="70">
        <v>0</v>
      </c>
      <c r="JE142" s="70">
        <v>0</v>
      </c>
      <c r="JF142" s="70"/>
      <c r="JG142" s="267">
        <v>0</v>
      </c>
      <c r="JH142" s="267">
        <v>0</v>
      </c>
      <c r="JI142" s="267">
        <v>0</v>
      </c>
      <c r="JJ142" s="267">
        <v>1</v>
      </c>
      <c r="JL142" s="283"/>
      <c r="JM142" s="198">
        <v>142</v>
      </c>
      <c r="JN142" s="244">
        <v>42514</v>
      </c>
      <c r="JO142" s="69">
        <v>43006</v>
      </c>
      <c r="JP142" s="201">
        <v>1</v>
      </c>
      <c r="JQ142" s="69">
        <v>43006</v>
      </c>
      <c r="JR142" s="31">
        <v>16</v>
      </c>
      <c r="JS142" s="243">
        <v>1</v>
      </c>
      <c r="JT142" s="69">
        <v>42545</v>
      </c>
      <c r="JU142" s="245">
        <v>1</v>
      </c>
      <c r="JV142" s="243">
        <v>1</v>
      </c>
      <c r="JW142" s="246">
        <v>42545</v>
      </c>
      <c r="JX142" s="245">
        <v>1</v>
      </c>
      <c r="JY142" s="245">
        <v>16</v>
      </c>
      <c r="JZ142" s="245">
        <v>492</v>
      </c>
      <c r="KA142" s="247"/>
      <c r="KB142" s="245"/>
      <c r="KC142" s="248"/>
      <c r="KD142" s="63">
        <v>0</v>
      </c>
      <c r="KE142" s="249">
        <v>1</v>
      </c>
      <c r="KF142" s="249" t="s">
        <v>421</v>
      </c>
      <c r="KG142" s="272">
        <v>87.34333333333332</v>
      </c>
      <c r="KH142" s="272">
        <v>29.026666666666667</v>
      </c>
      <c r="KI142" s="272">
        <v>67.043333333333337</v>
      </c>
      <c r="KJ142" s="272">
        <v>-22.959999999999997</v>
      </c>
      <c r="KK142" s="272">
        <v>-19.3</v>
      </c>
      <c r="KL142" s="272">
        <v>90.759999999999991</v>
      </c>
      <c r="KM142" s="272">
        <v>33.4</v>
      </c>
      <c r="KN142" s="272">
        <v>5.3</v>
      </c>
      <c r="KO142" s="250"/>
      <c r="KP142" s="250">
        <v>0</v>
      </c>
      <c r="KQ142" s="92"/>
      <c r="KR142" s="93">
        <v>0.48524590163934428</v>
      </c>
      <c r="KS142" s="264"/>
      <c r="KT142" s="265"/>
      <c r="KU142" s="264"/>
      <c r="KV142" s="265"/>
      <c r="KW142" s="265"/>
      <c r="KX142" s="265"/>
      <c r="KY142" s="265"/>
      <c r="KZ142" s="265"/>
      <c r="LA142" s="265"/>
      <c r="LB142" s="265"/>
      <c r="LC142" s="265"/>
      <c r="LD142" s="265"/>
      <c r="LE142" s="118">
        <v>42515</v>
      </c>
      <c r="LF142" s="454">
        <v>1</v>
      </c>
      <c r="LG142" s="454"/>
      <c r="LH142" s="455"/>
      <c r="LI142" s="455"/>
      <c r="LJ142" s="455"/>
      <c r="LK142" s="455"/>
      <c r="LL142" s="455"/>
      <c r="LM142" s="455"/>
      <c r="LN142" s="455"/>
      <c r="LO142" s="455"/>
      <c r="LP142" s="455"/>
      <c r="LQ142" s="455"/>
      <c r="LR142" s="455"/>
      <c r="LS142" s="455"/>
      <c r="LT142" s="500"/>
      <c r="LU142" s="500"/>
      <c r="LV142" s="500">
        <v>-14.9</v>
      </c>
      <c r="LW142" s="500">
        <v>1</v>
      </c>
      <c r="LX142" s="500">
        <v>-13.6</v>
      </c>
      <c r="LY142" s="500">
        <v>1</v>
      </c>
      <c r="LZ142" s="690">
        <v>64.508751000000004</v>
      </c>
      <c r="MA142" s="454"/>
      <c r="MC142" s="253">
        <v>18</v>
      </c>
      <c r="MD142" s="274"/>
      <c r="ME142" s="581">
        <v>142</v>
      </c>
      <c r="MF142" s="135">
        <v>42507</v>
      </c>
      <c r="MI142" s="584">
        <v>62.948099999999997</v>
      </c>
      <c r="MQ142" s="135"/>
      <c r="MR142" s="585"/>
      <c r="MS142" s="585"/>
      <c r="MT142" s="133">
        <v>0</v>
      </c>
      <c r="MU142" s="585"/>
      <c r="MV142" s="585"/>
      <c r="MW142" s="585"/>
      <c r="MX142" s="585"/>
      <c r="MY142" s="585"/>
      <c r="MZ142" s="238">
        <v>1348</v>
      </c>
      <c r="NA142" s="133">
        <v>18</v>
      </c>
      <c r="NB142" s="238">
        <v>7</v>
      </c>
      <c r="ND142" s="876" t="s">
        <v>64</v>
      </c>
      <c r="NE142" s="877" t="s">
        <v>64</v>
      </c>
      <c r="NF142" s="877" t="s">
        <v>64</v>
      </c>
      <c r="NG142" s="877" t="s">
        <v>64</v>
      </c>
      <c r="NH142" s="877" t="s">
        <v>64</v>
      </c>
      <c r="NI142" s="877" t="s">
        <v>64</v>
      </c>
      <c r="NJ142" s="877" t="s">
        <v>64</v>
      </c>
      <c r="NK142" s="877" t="s">
        <v>64</v>
      </c>
      <c r="NL142" s="877" t="s">
        <v>64</v>
      </c>
      <c r="NM142" s="877" t="s">
        <v>64</v>
      </c>
      <c r="NN142" s="877" t="s">
        <v>64</v>
      </c>
      <c r="NO142" s="877" t="s">
        <v>64</v>
      </c>
      <c r="NP142" s="877" t="s">
        <v>64</v>
      </c>
      <c r="NQ142" s="877" t="s">
        <v>64</v>
      </c>
      <c r="NR142" s="877" t="s">
        <v>64</v>
      </c>
      <c r="NS142" s="877" t="s">
        <v>64</v>
      </c>
      <c r="NT142" s="877" t="s">
        <v>64</v>
      </c>
      <c r="NU142" s="877" t="s">
        <v>64</v>
      </c>
      <c r="NV142" s="877" t="s">
        <v>64</v>
      </c>
      <c r="NW142" s="877" t="s">
        <v>64</v>
      </c>
      <c r="NX142" s="877" t="s">
        <v>64</v>
      </c>
      <c r="NY142" s="877" t="s">
        <v>64</v>
      </c>
      <c r="NZ142" s="877" t="s">
        <v>64</v>
      </c>
      <c r="OA142" s="877" t="s">
        <v>64</v>
      </c>
      <c r="OB142" s="877" t="s">
        <v>64</v>
      </c>
      <c r="OC142" s="877" t="s">
        <v>64</v>
      </c>
      <c r="OD142" s="877" t="s">
        <v>64</v>
      </c>
      <c r="OE142" s="877" t="s">
        <v>64</v>
      </c>
      <c r="OF142" s="877" t="s">
        <v>64</v>
      </c>
      <c r="OG142" s="877" t="s">
        <v>64</v>
      </c>
      <c r="OH142" s="877" t="s">
        <v>64</v>
      </c>
      <c r="OI142" s="877" t="s">
        <v>64</v>
      </c>
      <c r="OJ142" s="877" t="s">
        <v>64</v>
      </c>
      <c r="OK142" s="877" t="s">
        <v>64</v>
      </c>
      <c r="OL142" s="877" t="s">
        <v>64</v>
      </c>
    </row>
    <row r="143" spans="1:402" s="221" customFormat="1" x14ac:dyDescent="0.25">
      <c r="A143" s="274">
        <v>142</v>
      </c>
      <c r="B143" s="221">
        <v>0</v>
      </c>
      <c r="C143" s="221">
        <v>1</v>
      </c>
      <c r="D143" s="206">
        <v>2</v>
      </c>
      <c r="E143" s="267">
        <v>143</v>
      </c>
      <c r="F143" s="880">
        <v>143</v>
      </c>
      <c r="G143" s="883"/>
      <c r="H143" s="232" t="s">
        <v>1219</v>
      </c>
      <c r="I143" s="232" t="s">
        <v>1220</v>
      </c>
      <c r="J143" s="69">
        <v>12067</v>
      </c>
      <c r="K143" s="122">
        <v>83</v>
      </c>
      <c r="L143" s="342">
        <v>65</v>
      </c>
      <c r="M143" s="342">
        <v>170</v>
      </c>
      <c r="N143" s="342">
        <v>22.491349480968861</v>
      </c>
      <c r="O143" s="210">
        <v>1.7535977042116846</v>
      </c>
      <c r="P143" s="208">
        <v>1</v>
      </c>
      <c r="Q143" s="342">
        <v>155</v>
      </c>
      <c r="R143" s="208">
        <v>60</v>
      </c>
      <c r="S143" s="208">
        <v>0</v>
      </c>
      <c r="T143" s="342">
        <v>4</v>
      </c>
      <c r="U143" s="327">
        <v>1</v>
      </c>
      <c r="V143" s="327">
        <v>2</v>
      </c>
      <c r="W143" s="327">
        <v>1</v>
      </c>
      <c r="X143" s="326">
        <v>0</v>
      </c>
      <c r="Y143" s="327">
        <v>0</v>
      </c>
      <c r="Z143" s="327">
        <v>0</v>
      </c>
      <c r="AA143" s="326">
        <v>0</v>
      </c>
      <c r="AB143" s="326">
        <v>0</v>
      </c>
      <c r="AC143" s="223"/>
      <c r="AD143" s="133"/>
      <c r="AE143" s="223"/>
      <c r="AF143" s="613">
        <v>257</v>
      </c>
      <c r="AG143" s="613">
        <v>1.77</v>
      </c>
      <c r="AH143" s="613">
        <v>27</v>
      </c>
      <c r="AI143" s="603">
        <v>0</v>
      </c>
      <c r="AJ143" s="613">
        <v>10.5</v>
      </c>
      <c r="AK143" s="613">
        <v>37</v>
      </c>
      <c r="AL143" s="613"/>
      <c r="AM143" s="609">
        <v>3304</v>
      </c>
      <c r="AN143" s="214">
        <v>8.1028891346408685</v>
      </c>
      <c r="AO143" s="63">
        <v>167</v>
      </c>
      <c r="AP143" s="63">
        <v>97</v>
      </c>
      <c r="AQ143" s="310">
        <v>53</v>
      </c>
      <c r="AR143" s="212">
        <v>87</v>
      </c>
      <c r="AS143" s="215">
        <v>2.2400000000000002</v>
      </c>
      <c r="AT143" s="212">
        <v>61</v>
      </c>
      <c r="AU143" s="562">
        <v>42517</v>
      </c>
      <c r="AV143" s="563">
        <v>42513</v>
      </c>
      <c r="AW143" s="364">
        <v>1.77</v>
      </c>
      <c r="AX143" s="364">
        <v>73</v>
      </c>
      <c r="AY143" s="364"/>
      <c r="AZ143" s="613">
        <v>144</v>
      </c>
      <c r="BA143" s="558">
        <v>42517</v>
      </c>
      <c r="BB143" s="65">
        <v>42.37</v>
      </c>
      <c r="BC143" s="217"/>
      <c r="BD143" s="66">
        <v>42.37</v>
      </c>
      <c r="BE143" s="218">
        <v>489.76581546845972</v>
      </c>
      <c r="BF143" s="66">
        <v>466</v>
      </c>
      <c r="BG143" s="68">
        <v>1.6270584640009895</v>
      </c>
      <c r="BH143" s="219">
        <v>1.6270584640009895</v>
      </c>
      <c r="BI143" s="219">
        <v>2.6899884690869476</v>
      </c>
      <c r="BJ143" s="219">
        <v>2.6683859166900001</v>
      </c>
      <c r="BK143" s="66">
        <v>2.15</v>
      </c>
      <c r="BL143" s="66">
        <v>2.3199999999999998</v>
      </c>
      <c r="BM143" s="66">
        <v>11</v>
      </c>
      <c r="BN143" s="66">
        <v>1.62</v>
      </c>
      <c r="BO143" s="571">
        <v>3728</v>
      </c>
      <c r="BP143" s="66">
        <v>173</v>
      </c>
      <c r="BQ143" s="66">
        <v>120</v>
      </c>
      <c r="BR143" s="66">
        <v>35</v>
      </c>
      <c r="BS143" s="66">
        <v>11</v>
      </c>
      <c r="BT143" s="366">
        <v>42513</v>
      </c>
      <c r="BU143" s="345" t="s">
        <v>1221</v>
      </c>
      <c r="BV143" s="342">
        <v>0</v>
      </c>
      <c r="BW143" s="342">
        <v>1</v>
      </c>
      <c r="BX143" s="342">
        <v>44</v>
      </c>
      <c r="BY143" s="342">
        <v>0</v>
      </c>
      <c r="BZ143" s="342"/>
      <c r="CA143" s="345" t="s">
        <v>381</v>
      </c>
      <c r="CB143" s="345"/>
      <c r="CC143" s="342">
        <v>1</v>
      </c>
      <c r="CD143" s="342">
        <v>0</v>
      </c>
      <c r="CE143" s="342">
        <v>0</v>
      </c>
      <c r="CF143" s="206">
        <v>0</v>
      </c>
      <c r="CG143" s="206">
        <v>0</v>
      </c>
      <c r="CH143" s="342">
        <v>0</v>
      </c>
      <c r="CI143" s="342">
        <v>0</v>
      </c>
      <c r="CJ143" s="327">
        <v>0</v>
      </c>
      <c r="CK143" s="659">
        <v>0</v>
      </c>
      <c r="CL143" s="659">
        <v>0</v>
      </c>
      <c r="CM143" s="660">
        <v>0</v>
      </c>
      <c r="CN143" s="660">
        <v>1</v>
      </c>
      <c r="CO143" s="660">
        <v>1</v>
      </c>
      <c r="CP143" s="325">
        <v>0</v>
      </c>
      <c r="CQ143" s="325">
        <v>0</v>
      </c>
      <c r="CR143" s="325">
        <v>0</v>
      </c>
      <c r="CS143" s="327">
        <v>1</v>
      </c>
      <c r="CT143" s="327">
        <v>0</v>
      </c>
      <c r="CU143" s="114">
        <v>0</v>
      </c>
      <c r="CV143" s="665"/>
      <c r="CW143" s="665"/>
      <c r="CX143" s="665"/>
      <c r="CY143" s="665"/>
      <c r="CZ143" s="254"/>
      <c r="DA143" s="254"/>
      <c r="DB143" s="254"/>
      <c r="DC143" s="254"/>
      <c r="DD143" s="254"/>
      <c r="DE143" s="221">
        <v>0</v>
      </c>
      <c r="DF143" s="267">
        <v>0</v>
      </c>
      <c r="DJ143" s="267">
        <v>1</v>
      </c>
      <c r="DK143" s="267">
        <v>0</v>
      </c>
      <c r="DL143" s="267"/>
      <c r="DN143" s="221">
        <v>1</v>
      </c>
      <c r="DO143" s="221">
        <v>0</v>
      </c>
      <c r="DP143" s="221">
        <v>0</v>
      </c>
      <c r="DQ143" s="221">
        <v>0</v>
      </c>
      <c r="DR143" s="221">
        <v>0</v>
      </c>
      <c r="DS143" s="212">
        <v>0</v>
      </c>
      <c r="DT143" s="221">
        <v>0</v>
      </c>
      <c r="DU143" s="221">
        <v>0</v>
      </c>
      <c r="DV143" s="221">
        <v>0</v>
      </c>
      <c r="DW143" s="221">
        <v>0</v>
      </c>
      <c r="DX143" s="221">
        <v>0</v>
      </c>
      <c r="DY143" s="221">
        <v>0</v>
      </c>
      <c r="EB143" s="221">
        <v>1</v>
      </c>
      <c r="EC143" s="221">
        <v>2</v>
      </c>
      <c r="ED143" s="221">
        <v>35</v>
      </c>
      <c r="EG143" s="131"/>
      <c r="EH143" s="131"/>
      <c r="EI143" s="131"/>
      <c r="EJ143" s="131"/>
      <c r="EK143" s="131"/>
      <c r="EL143" s="131"/>
      <c r="EM143" s="131"/>
      <c r="EN143" s="131"/>
      <c r="EO143" s="267">
        <v>143</v>
      </c>
      <c r="EP143" s="135">
        <v>42559</v>
      </c>
      <c r="EQ143" s="133" t="s">
        <v>383</v>
      </c>
      <c r="ER143" s="133"/>
      <c r="ES143" s="133"/>
      <c r="ET143" s="208">
        <v>73</v>
      </c>
      <c r="EU143" s="133">
        <v>0</v>
      </c>
      <c r="EV143" s="133"/>
      <c r="EW143" s="133">
        <v>10</v>
      </c>
      <c r="EX143" s="208">
        <v>7</v>
      </c>
      <c r="EY143" s="208">
        <v>49</v>
      </c>
      <c r="EZ143" s="208">
        <v>29</v>
      </c>
      <c r="FA143" s="208">
        <v>15</v>
      </c>
      <c r="FB143" s="208">
        <v>15</v>
      </c>
      <c r="FC143" s="208">
        <v>43</v>
      </c>
      <c r="FD143" s="206">
        <v>20</v>
      </c>
      <c r="FE143" s="133">
        <v>32</v>
      </c>
      <c r="FF143" s="133">
        <v>110</v>
      </c>
      <c r="FG143" s="223">
        <v>340</v>
      </c>
      <c r="FH143" s="91">
        <v>110</v>
      </c>
      <c r="FI143" s="91">
        <v>340</v>
      </c>
      <c r="FJ143" s="227">
        <v>71.95</v>
      </c>
      <c r="FK143" s="227">
        <v>41.029935102671985</v>
      </c>
      <c r="FL143" s="228">
        <v>109.15</v>
      </c>
      <c r="FM143" s="228">
        <v>38.700000000000003</v>
      </c>
      <c r="FN143" s="228">
        <v>62.243466524762297</v>
      </c>
      <c r="FO143" s="228">
        <v>22.068915753626211</v>
      </c>
      <c r="FP143" s="228">
        <v>64.544205222171328</v>
      </c>
      <c r="FQ143" s="228"/>
      <c r="FR143" s="193">
        <v>0</v>
      </c>
      <c r="FS143" s="230">
        <v>68</v>
      </c>
      <c r="FT143" s="230">
        <v>85</v>
      </c>
      <c r="FU143" s="230">
        <v>210</v>
      </c>
      <c r="FV143" s="229">
        <v>4.9000000000000004</v>
      </c>
      <c r="FW143" s="229">
        <v>7.2</v>
      </c>
      <c r="FX143" s="229">
        <v>13.877551020408163</v>
      </c>
      <c r="FY143" s="229">
        <v>0.8</v>
      </c>
      <c r="FZ143" s="210">
        <v>40.4</v>
      </c>
      <c r="GA143" s="129">
        <v>20.5</v>
      </c>
      <c r="GB143" s="238">
        <v>5.3</v>
      </c>
      <c r="GC143" s="238">
        <v>2.7</v>
      </c>
      <c r="GD143" s="238">
        <v>115.5</v>
      </c>
      <c r="GE143" s="238">
        <v>76.900000000000006</v>
      </c>
      <c r="GF143" s="238">
        <v>28.4</v>
      </c>
      <c r="GG143" s="133">
        <v>0</v>
      </c>
      <c r="GH143" s="133">
        <v>1</v>
      </c>
      <c r="GI143" s="221">
        <v>1</v>
      </c>
      <c r="GJ143" s="221">
        <v>0</v>
      </c>
      <c r="GK143" s="231">
        <v>35</v>
      </c>
      <c r="GL143" s="133">
        <v>0</v>
      </c>
      <c r="GM143" s="221">
        <v>0</v>
      </c>
      <c r="GN143" s="133">
        <v>0</v>
      </c>
      <c r="GO143" s="221">
        <v>0</v>
      </c>
      <c r="GP143" s="61">
        <v>52.05</v>
      </c>
      <c r="GQ143" s="106">
        <v>29.681836304295715</v>
      </c>
      <c r="GR143" s="111">
        <v>0.52340425531914891</v>
      </c>
      <c r="GS143" s="61">
        <v>0</v>
      </c>
      <c r="GT143" s="111">
        <v>0.46666666666666667</v>
      </c>
      <c r="GU143" s="62">
        <v>0</v>
      </c>
      <c r="GV143" s="106">
        <v>15.9</v>
      </c>
      <c r="GW143" s="61">
        <v>0</v>
      </c>
      <c r="GX143" s="106">
        <v>26</v>
      </c>
      <c r="GY143" s="61">
        <v>0</v>
      </c>
      <c r="GZ143" s="745">
        <v>45</v>
      </c>
      <c r="HA143" s="221">
        <v>15</v>
      </c>
      <c r="HB143" s="221">
        <v>0.47</v>
      </c>
      <c r="HC143" s="221">
        <v>1</v>
      </c>
      <c r="HD143" s="236">
        <v>158.91868600000001</v>
      </c>
      <c r="HE143" s="236">
        <v>166.86462</v>
      </c>
      <c r="HF143" s="144">
        <v>94.660381999999998</v>
      </c>
      <c r="HG143" s="236">
        <v>160.56390099999999</v>
      </c>
      <c r="HH143" s="125">
        <v>91.086056999999997</v>
      </c>
      <c r="HI143" s="236">
        <v>53.018092000000003</v>
      </c>
      <c r="HJ143" s="144">
        <v>30.076554999999999</v>
      </c>
      <c r="HK143" s="236">
        <v>107.54580900000001</v>
      </c>
      <c r="HL143" s="144">
        <v>61.009501999999998</v>
      </c>
      <c r="HM143" s="236">
        <v>66.980067000000005</v>
      </c>
      <c r="HN143" s="144">
        <v>7.0980230000000004</v>
      </c>
      <c r="HO143" s="144">
        <v>4.0266270000000004</v>
      </c>
      <c r="HP143" s="236">
        <v>159.13333</v>
      </c>
      <c r="HQ143" s="144">
        <v>90.274510000000006</v>
      </c>
      <c r="HR143" s="236">
        <v>56.476013999999999</v>
      </c>
      <c r="HS143" s="144">
        <v>32.038193999999997</v>
      </c>
      <c r="HT143" s="236">
        <v>102.65731599999999</v>
      </c>
      <c r="HU143" s="144">
        <v>58.236316000000002</v>
      </c>
      <c r="HV143" s="236">
        <v>64.510254000000003</v>
      </c>
      <c r="HW143" s="144">
        <v>0</v>
      </c>
      <c r="HX143" s="237">
        <v>1.0392411928257772</v>
      </c>
      <c r="HY143" s="238">
        <v>24.3</v>
      </c>
      <c r="HZ143" s="237">
        <v>5.7</v>
      </c>
      <c r="IA143" s="237">
        <v>16.600000000000001</v>
      </c>
      <c r="IB143" s="237">
        <v>4.2</v>
      </c>
      <c r="IC143" s="237">
        <v>27.6</v>
      </c>
      <c r="ID143" s="237">
        <v>5.5</v>
      </c>
      <c r="IE143" s="237">
        <v>59.25675789473685</v>
      </c>
      <c r="IF143" s="237">
        <v>33.791534827182751</v>
      </c>
      <c r="IG143" s="206"/>
      <c r="IH143" s="209">
        <v>0.37</v>
      </c>
      <c r="II143" s="206">
        <v>1242</v>
      </c>
      <c r="IJ143" s="208">
        <v>1136</v>
      </c>
      <c r="IK143" s="208">
        <v>1189</v>
      </c>
      <c r="IL143" s="208">
        <v>1161</v>
      </c>
      <c r="IM143" s="208">
        <v>1260</v>
      </c>
      <c r="IN143" s="208">
        <v>1213</v>
      </c>
      <c r="IO143" s="208"/>
      <c r="IP143" s="106">
        <v>1200.1666666666667</v>
      </c>
      <c r="IQ143" s="208">
        <v>1900</v>
      </c>
      <c r="IR143" s="208">
        <v>417</v>
      </c>
      <c r="IS143" s="208">
        <v>448</v>
      </c>
      <c r="IT143" s="208">
        <v>486</v>
      </c>
      <c r="IU143" s="208">
        <v>485</v>
      </c>
      <c r="IV143" s="208">
        <v>429</v>
      </c>
      <c r="IW143" s="208">
        <v>419</v>
      </c>
      <c r="IX143" s="208"/>
      <c r="IY143" s="106">
        <v>447.33333333333331</v>
      </c>
      <c r="IZ143" s="208">
        <v>291</v>
      </c>
      <c r="JA143" s="240">
        <v>30.356878598096632</v>
      </c>
      <c r="JB143" s="241">
        <v>0</v>
      </c>
      <c r="JC143" s="267">
        <v>1</v>
      </c>
      <c r="JD143" s="70">
        <v>0</v>
      </c>
      <c r="JE143" s="70">
        <v>0</v>
      </c>
      <c r="JF143" s="70"/>
      <c r="JG143" s="267">
        <v>0</v>
      </c>
      <c r="JH143" s="267">
        <v>0</v>
      </c>
      <c r="JI143" s="267">
        <v>0</v>
      </c>
      <c r="JJ143" s="267"/>
      <c r="JL143" s="285">
        <v>65.5</v>
      </c>
      <c r="JM143" s="198">
        <v>143</v>
      </c>
      <c r="JN143" s="244">
        <v>42517</v>
      </c>
      <c r="JO143" s="69">
        <v>43291</v>
      </c>
      <c r="JP143" s="201">
        <v>0</v>
      </c>
      <c r="JQ143" s="69">
        <v>43291</v>
      </c>
      <c r="JR143" s="245">
        <v>25</v>
      </c>
      <c r="JS143" s="243">
        <v>1</v>
      </c>
      <c r="JT143" s="69">
        <v>43037</v>
      </c>
      <c r="JU143" s="245">
        <v>17</v>
      </c>
      <c r="JV143" s="243">
        <v>1</v>
      </c>
      <c r="JW143" s="246">
        <v>43037</v>
      </c>
      <c r="JX143" s="245">
        <v>17</v>
      </c>
      <c r="JY143" s="245">
        <v>25</v>
      </c>
      <c r="JZ143" s="245">
        <v>774</v>
      </c>
      <c r="KA143" s="247"/>
      <c r="KB143" s="245"/>
      <c r="KC143" s="248"/>
      <c r="KD143" s="63">
        <v>0</v>
      </c>
      <c r="KE143" s="263">
        <v>1</v>
      </c>
      <c r="KF143" s="312" t="s">
        <v>390</v>
      </c>
      <c r="KG143" s="250">
        <v>142.09</v>
      </c>
      <c r="KH143" s="250">
        <v>60.03</v>
      </c>
      <c r="KI143" s="250">
        <v>57.95</v>
      </c>
      <c r="KJ143" s="251">
        <v>-20.49</v>
      </c>
      <c r="KK143" s="250">
        <v>-16.7</v>
      </c>
      <c r="KL143" s="250">
        <v>73.989999999999995</v>
      </c>
      <c r="KM143" s="250">
        <v>30.4</v>
      </c>
      <c r="KN143" s="250">
        <v>5</v>
      </c>
      <c r="KO143" s="250"/>
      <c r="KP143" s="250">
        <v>0</v>
      </c>
      <c r="KQ143" s="92"/>
      <c r="KR143" s="93">
        <v>0.52340425531914891</v>
      </c>
      <c r="KS143" s="264">
        <v>59</v>
      </c>
      <c r="KT143" s="265">
        <v>52.25</v>
      </c>
      <c r="KU143" s="264">
        <v>-22.48</v>
      </c>
      <c r="KV143" s="265">
        <v>-27.9</v>
      </c>
      <c r="KW143" s="265">
        <v>-27</v>
      </c>
      <c r="KX143" s="265">
        <v>323</v>
      </c>
      <c r="KY143" s="265">
        <v>-16.100000000000001</v>
      </c>
      <c r="KZ143" s="265">
        <v>-13.8</v>
      </c>
      <c r="LA143" s="265">
        <v>323</v>
      </c>
      <c r="LB143" s="265">
        <v>-22</v>
      </c>
      <c r="LC143" s="265">
        <v>-20.399999999999999</v>
      </c>
      <c r="LD143" s="265">
        <v>323</v>
      </c>
      <c r="LE143" s="118">
        <v>42559</v>
      </c>
      <c r="LF143" s="454">
        <v>0</v>
      </c>
      <c r="LG143" s="454"/>
      <c r="LH143" s="455">
        <v>59</v>
      </c>
      <c r="LI143" s="455">
        <v>49.21</v>
      </c>
      <c r="LJ143" s="455">
        <v>-24.15</v>
      </c>
      <c r="LK143" s="455">
        <v>-31.6</v>
      </c>
      <c r="LL143" s="455">
        <v>-30.4</v>
      </c>
      <c r="LM143" s="455">
        <v>430</v>
      </c>
      <c r="LN143" s="455">
        <v>-17.7</v>
      </c>
      <c r="LO143" s="455">
        <v>-16.5</v>
      </c>
      <c r="LP143" s="455">
        <v>307</v>
      </c>
      <c r="LQ143" s="455">
        <v>-23.8</v>
      </c>
      <c r="LR143" s="455">
        <v>-23.4</v>
      </c>
      <c r="LS143" s="455">
        <v>307</v>
      </c>
      <c r="LT143" s="500">
        <v>52.54</v>
      </c>
      <c r="LU143" s="693">
        <v>-28.18</v>
      </c>
      <c r="LV143" s="500">
        <v>-17.899999999999999</v>
      </c>
      <c r="LW143" s="500">
        <v>3</v>
      </c>
      <c r="LX143" s="500">
        <v>-20</v>
      </c>
      <c r="LY143" s="500">
        <v>1</v>
      </c>
      <c r="LZ143" s="690">
        <v>64.510254000000003</v>
      </c>
      <c r="MA143" s="455"/>
      <c r="MC143" s="253"/>
      <c r="MD143" s="274"/>
      <c r="ME143" s="581">
        <v>143</v>
      </c>
      <c r="MF143" s="135">
        <v>42513</v>
      </c>
      <c r="MI143" s="584">
        <v>89.73</v>
      </c>
      <c r="MQ143" s="135">
        <v>42520</v>
      </c>
      <c r="MR143" s="238">
        <v>6.8</v>
      </c>
      <c r="MS143" s="238">
        <v>26</v>
      </c>
      <c r="MT143" s="133">
        <v>1</v>
      </c>
      <c r="MU143" s="133">
        <v>0</v>
      </c>
      <c r="MV143" s="133">
        <v>0</v>
      </c>
      <c r="MW143" s="133">
        <v>1</v>
      </c>
      <c r="MX143" s="133">
        <v>0</v>
      </c>
      <c r="MY143" s="238">
        <v>1</v>
      </c>
      <c r="MZ143" s="238">
        <v>3304</v>
      </c>
      <c r="NA143" s="585"/>
      <c r="NB143" s="238">
        <v>7</v>
      </c>
      <c r="ND143" s="876">
        <v>143</v>
      </c>
      <c r="NE143" s="877">
        <v>7.3947199129940602</v>
      </c>
      <c r="NF143" s="877">
        <v>7.2851247508277597</v>
      </c>
      <c r="NG143" s="877">
        <v>4.5235619560570104</v>
      </c>
      <c r="NH143" s="877">
        <v>1.4222330006830499</v>
      </c>
      <c r="NI143" s="877">
        <v>8.1508135068346501</v>
      </c>
      <c r="NJ143" s="877">
        <v>5.4352952156471703</v>
      </c>
      <c r="NK143" s="877">
        <v>8.9478706721374603</v>
      </c>
      <c r="NL143" s="877">
        <v>6.8883779634067803</v>
      </c>
      <c r="NM143" s="877">
        <v>5.8792156371656699</v>
      </c>
      <c r="NN143" s="877">
        <v>0.86393845042397199</v>
      </c>
      <c r="NO143" s="877">
        <v>5.7161678297971497</v>
      </c>
      <c r="NP143" s="877">
        <v>6.5698556083309496</v>
      </c>
      <c r="NQ143" s="877">
        <v>7.0124569362888201</v>
      </c>
      <c r="NR143" s="877">
        <v>3.65306001710456</v>
      </c>
      <c r="NS143" s="877">
        <v>6.1878469094395703</v>
      </c>
      <c r="NT143" s="877">
        <v>6.9366379390025701</v>
      </c>
      <c r="NU143" s="877">
        <v>5.58766502110098</v>
      </c>
      <c r="NV143" s="877">
        <v>5.5043025831631702</v>
      </c>
      <c r="NW143" s="877">
        <v>4.9749881119919301</v>
      </c>
      <c r="NX143" s="877">
        <v>5.4591036961353998</v>
      </c>
      <c r="NY143" s="877">
        <v>7.8342814171440001</v>
      </c>
      <c r="NZ143" s="877">
        <v>3.4956951626240702</v>
      </c>
      <c r="OA143" s="877">
        <v>9.6304127525072403</v>
      </c>
      <c r="OB143" s="877">
        <v>1.9259994185562199</v>
      </c>
      <c r="OC143" s="877">
        <v>3.8639384504239702</v>
      </c>
      <c r="OD143" s="877">
        <v>5.3355690055567502</v>
      </c>
      <c r="OE143" s="877">
        <v>4.5229345609434599</v>
      </c>
      <c r="OF143" s="877">
        <v>9.90041400836175</v>
      </c>
      <c r="OG143" s="877">
        <v>2.8953026213333102</v>
      </c>
      <c r="OH143" s="877">
        <v>7.9409888993458901</v>
      </c>
      <c r="OI143" s="877">
        <v>4.1489341045263401</v>
      </c>
      <c r="OJ143" s="877">
        <v>1.9594251090158601</v>
      </c>
      <c r="OK143" s="877">
        <v>0.36824328779990301</v>
      </c>
      <c r="OL143" s="877">
        <v>7.7044133339510097</v>
      </c>
    </row>
    <row r="144" spans="1:402" s="221" customFormat="1" x14ac:dyDescent="0.25">
      <c r="A144" s="221">
        <v>143</v>
      </c>
      <c r="B144" s="221">
        <v>0</v>
      </c>
      <c r="C144" s="221">
        <v>1</v>
      </c>
      <c r="D144" s="206">
        <v>2</v>
      </c>
      <c r="E144" s="267">
        <v>144</v>
      </c>
      <c r="F144" s="880">
        <v>144</v>
      </c>
      <c r="G144" s="883"/>
      <c r="H144" s="232" t="s">
        <v>1222</v>
      </c>
      <c r="I144" s="232" t="s">
        <v>1223</v>
      </c>
      <c r="J144" s="69">
        <v>15592</v>
      </c>
      <c r="K144" s="122">
        <v>73</v>
      </c>
      <c r="L144" s="342">
        <v>79</v>
      </c>
      <c r="M144" s="342">
        <v>147</v>
      </c>
      <c r="N144" s="342">
        <v>36.558841223564258</v>
      </c>
      <c r="O144" s="210">
        <v>1.714600338579199</v>
      </c>
      <c r="P144" s="208">
        <v>1</v>
      </c>
      <c r="Q144" s="342">
        <v>110</v>
      </c>
      <c r="R144" s="208">
        <v>50</v>
      </c>
      <c r="S144" s="208">
        <v>0</v>
      </c>
      <c r="T144" s="342">
        <v>4</v>
      </c>
      <c r="U144" s="327">
        <v>1</v>
      </c>
      <c r="V144" s="327">
        <v>2</v>
      </c>
      <c r="W144" s="327">
        <v>1</v>
      </c>
      <c r="X144" s="326">
        <v>0</v>
      </c>
      <c r="Y144" s="327">
        <v>1</v>
      </c>
      <c r="Z144" s="327">
        <v>0</v>
      </c>
      <c r="AA144" s="326">
        <v>0</v>
      </c>
      <c r="AB144" s="326">
        <v>0</v>
      </c>
      <c r="AC144" s="223"/>
      <c r="AD144" s="133"/>
      <c r="AE144" s="223"/>
      <c r="AF144" s="613">
        <v>273</v>
      </c>
      <c r="AG144" s="613">
        <v>0.72</v>
      </c>
      <c r="AH144" s="613">
        <v>79</v>
      </c>
      <c r="AI144" s="603">
        <v>1</v>
      </c>
      <c r="AJ144" s="613">
        <v>12.5</v>
      </c>
      <c r="AK144" s="613">
        <v>42</v>
      </c>
      <c r="AL144" s="613"/>
      <c r="AM144" s="609">
        <v>200</v>
      </c>
      <c r="AN144" s="214">
        <v>5.2983173665480363</v>
      </c>
      <c r="AO144" s="63">
        <v>150</v>
      </c>
      <c r="AP144" s="63">
        <v>83</v>
      </c>
      <c r="AQ144" s="310">
        <v>52</v>
      </c>
      <c r="AR144" s="212">
        <v>76</v>
      </c>
      <c r="AS144" s="215">
        <v>2.33</v>
      </c>
      <c r="AT144" s="212">
        <v>13</v>
      </c>
      <c r="AU144" s="562">
        <v>42527</v>
      </c>
      <c r="AV144" s="563">
        <v>42518</v>
      </c>
      <c r="AW144" s="364">
        <v>0.72</v>
      </c>
      <c r="AX144" s="364">
        <v>24</v>
      </c>
      <c r="AY144" s="364"/>
      <c r="AZ144" s="613">
        <v>137</v>
      </c>
      <c r="BA144" s="558">
        <v>42725</v>
      </c>
      <c r="BB144" s="65">
        <v>37.590000000000003</v>
      </c>
      <c r="BC144" s="217"/>
      <c r="BD144" s="66">
        <v>37.590000000000003</v>
      </c>
      <c r="BE144" s="218">
        <v>1071.9607965701634</v>
      </c>
      <c r="BF144" s="66">
        <v>30.17</v>
      </c>
      <c r="BG144" s="68">
        <v>1.5750723257138124</v>
      </c>
      <c r="BH144" s="219">
        <v>1.5750723257138124</v>
      </c>
      <c r="BI144" s="219">
        <v>3.0301789027591974</v>
      </c>
      <c r="BJ144" s="219">
        <v>1.4795753101749884</v>
      </c>
      <c r="BK144" s="66">
        <v>2.31</v>
      </c>
      <c r="BL144" s="66">
        <v>0.85</v>
      </c>
      <c r="BM144" s="66">
        <v>35</v>
      </c>
      <c r="BN144" s="66">
        <v>0.97</v>
      </c>
      <c r="BO144" s="571">
        <v>192.8</v>
      </c>
      <c r="BP144" s="66">
        <v>113</v>
      </c>
      <c r="BQ144" s="66">
        <v>13</v>
      </c>
      <c r="BR144" s="66">
        <v>18</v>
      </c>
      <c r="BS144" s="66">
        <v>5</v>
      </c>
      <c r="BT144" s="366">
        <v>42518</v>
      </c>
      <c r="BU144" s="345" t="s">
        <v>1214</v>
      </c>
      <c r="BV144" s="342">
        <v>0</v>
      </c>
      <c r="BW144" s="342">
        <v>0</v>
      </c>
      <c r="BX144" s="342"/>
      <c r="BY144" s="342">
        <v>1</v>
      </c>
      <c r="BZ144" s="342"/>
      <c r="CA144" s="345">
        <v>1</v>
      </c>
      <c r="CB144" s="345"/>
      <c r="CC144" s="342">
        <v>0</v>
      </c>
      <c r="CD144" s="342">
        <v>0</v>
      </c>
      <c r="CE144" s="342">
        <v>0</v>
      </c>
      <c r="CF144" s="206">
        <v>0</v>
      </c>
      <c r="CG144" s="206">
        <v>0</v>
      </c>
      <c r="CH144" s="342">
        <v>0</v>
      </c>
      <c r="CI144" s="342">
        <v>1</v>
      </c>
      <c r="CJ144" s="327">
        <v>0</v>
      </c>
      <c r="CK144" s="659">
        <v>0</v>
      </c>
      <c r="CL144" s="659">
        <v>0</v>
      </c>
      <c r="CM144" s="660">
        <v>0</v>
      </c>
      <c r="CN144" s="660">
        <v>1</v>
      </c>
      <c r="CO144" s="660">
        <v>1</v>
      </c>
      <c r="CP144" s="325">
        <v>0</v>
      </c>
      <c r="CQ144" s="325">
        <v>0</v>
      </c>
      <c r="CR144" s="325">
        <v>0</v>
      </c>
      <c r="CS144" s="327">
        <v>0</v>
      </c>
      <c r="CT144" s="327">
        <v>1</v>
      </c>
      <c r="CU144" s="114">
        <v>0</v>
      </c>
      <c r="CV144" s="665"/>
      <c r="CW144" s="665"/>
      <c r="CX144" s="665"/>
      <c r="CY144" s="665"/>
      <c r="CZ144" s="254">
        <v>85</v>
      </c>
      <c r="DA144" s="254">
        <v>117</v>
      </c>
      <c r="DB144" s="254"/>
      <c r="DC144" s="254"/>
      <c r="DD144" s="254"/>
      <c r="DE144" s="376">
        <v>1</v>
      </c>
      <c r="DF144" s="267">
        <v>1</v>
      </c>
      <c r="DG144" s="246">
        <v>42523</v>
      </c>
      <c r="DH144" s="221">
        <v>1</v>
      </c>
      <c r="DI144" s="221" t="s">
        <v>496</v>
      </c>
      <c r="DJ144" s="267">
        <v>1</v>
      </c>
      <c r="DK144" s="267">
        <v>0</v>
      </c>
      <c r="DL144" s="267"/>
      <c r="DM144" s="221" t="s">
        <v>253</v>
      </c>
      <c r="DN144" s="221">
        <v>0</v>
      </c>
      <c r="DO144" s="221">
        <v>0</v>
      </c>
      <c r="DP144" s="221">
        <v>0</v>
      </c>
      <c r="DQ144" s="221">
        <v>0</v>
      </c>
      <c r="DR144" s="221">
        <v>0</v>
      </c>
      <c r="DS144" s="212">
        <v>0</v>
      </c>
      <c r="DT144" s="221">
        <v>0</v>
      </c>
      <c r="DU144" s="221">
        <v>0</v>
      </c>
      <c r="DV144" s="221">
        <v>0</v>
      </c>
      <c r="DW144" s="221">
        <v>0</v>
      </c>
      <c r="DX144" s="221">
        <v>0</v>
      </c>
      <c r="DY144" s="221">
        <v>1</v>
      </c>
      <c r="EB144" s="221">
        <v>1</v>
      </c>
      <c r="EC144" s="221">
        <v>1</v>
      </c>
      <c r="ED144" s="221">
        <v>79</v>
      </c>
      <c r="EG144" s="135">
        <v>42524</v>
      </c>
      <c r="EH144" s="31">
        <v>1.25</v>
      </c>
      <c r="EI144" s="31">
        <v>93</v>
      </c>
      <c r="EJ144" s="206">
        <v>74</v>
      </c>
      <c r="EK144" s="206">
        <v>95</v>
      </c>
      <c r="EL144" s="225">
        <v>87</v>
      </c>
      <c r="EM144" s="225">
        <v>68</v>
      </c>
      <c r="EN144" s="225" t="s">
        <v>1224</v>
      </c>
      <c r="EO144" s="267">
        <v>144</v>
      </c>
      <c r="EP144" s="135">
        <v>42528</v>
      </c>
      <c r="EQ144" s="133" t="s">
        <v>383</v>
      </c>
      <c r="ER144" s="133"/>
      <c r="ES144" s="133"/>
      <c r="ET144" s="208">
        <v>55</v>
      </c>
      <c r="EU144" s="133">
        <v>0</v>
      </c>
      <c r="EV144" s="133"/>
      <c r="EW144" s="133">
        <v>10</v>
      </c>
      <c r="EX144" s="208">
        <v>9</v>
      </c>
      <c r="EY144" s="208">
        <v>56</v>
      </c>
      <c r="EZ144" s="208">
        <v>36</v>
      </c>
      <c r="FA144" s="208">
        <v>20</v>
      </c>
      <c r="FB144" s="208">
        <v>20</v>
      </c>
      <c r="FC144" s="208">
        <v>43</v>
      </c>
      <c r="FD144" s="206">
        <v>21</v>
      </c>
      <c r="FE144" s="133">
        <v>35</v>
      </c>
      <c r="FF144" s="133">
        <v>110</v>
      </c>
      <c r="FG144" s="223">
        <v>350</v>
      </c>
      <c r="FH144" s="91">
        <v>110</v>
      </c>
      <c r="FI144" s="91">
        <v>350</v>
      </c>
      <c r="FJ144" s="227">
        <v>73.95</v>
      </c>
      <c r="FK144" s="227">
        <v>43.12958439123986</v>
      </c>
      <c r="FL144" s="228">
        <v>143.69999999999999</v>
      </c>
      <c r="FM144" s="228">
        <v>65.349999999999994</v>
      </c>
      <c r="FN144" s="228">
        <v>83.809618350522882</v>
      </c>
      <c r="FO144" s="228">
        <v>38.113838268661588</v>
      </c>
      <c r="FP144" s="228">
        <v>54.523312456506609</v>
      </c>
      <c r="FQ144" s="228"/>
      <c r="FR144" s="193">
        <v>0</v>
      </c>
      <c r="FS144" s="230">
        <v>65</v>
      </c>
      <c r="FT144" s="230">
        <v>55.7</v>
      </c>
      <c r="FU144" s="230">
        <v>200</v>
      </c>
      <c r="FV144" s="229">
        <v>3.8</v>
      </c>
      <c r="FW144" s="229">
        <v>6.4</v>
      </c>
      <c r="FX144" s="229">
        <v>17.105263157894736</v>
      </c>
      <c r="FY144" s="229">
        <v>1.1669658886894074</v>
      </c>
      <c r="FZ144" s="210">
        <v>27.7</v>
      </c>
      <c r="GA144" s="129">
        <v>14.3</v>
      </c>
      <c r="GB144" s="238">
        <v>4.9000000000000004</v>
      </c>
      <c r="GC144" s="238">
        <v>2.6</v>
      </c>
      <c r="GD144" s="238">
        <v>110.5</v>
      </c>
      <c r="GE144" s="238">
        <v>75.3</v>
      </c>
      <c r="GF144" s="238">
        <v>25.7</v>
      </c>
      <c r="GG144" s="133">
        <v>1</v>
      </c>
      <c r="GH144" s="133">
        <v>1</v>
      </c>
      <c r="GI144" s="221">
        <v>1</v>
      </c>
      <c r="GJ144" s="221">
        <v>1</v>
      </c>
      <c r="GK144" s="231">
        <v>20</v>
      </c>
      <c r="GL144" s="133">
        <v>0</v>
      </c>
      <c r="GM144" s="221">
        <v>0</v>
      </c>
      <c r="GN144" s="133">
        <v>0</v>
      </c>
      <c r="GO144" s="221">
        <v>1</v>
      </c>
      <c r="GP144" s="106">
        <v>23.15</v>
      </c>
      <c r="GQ144" s="106">
        <v>13.501688690428704</v>
      </c>
      <c r="GR144" s="111">
        <v>0.42783505154639173</v>
      </c>
      <c r="GS144" s="61">
        <v>0</v>
      </c>
      <c r="GT144" s="111">
        <v>0.69696969696969702</v>
      </c>
      <c r="GU144" s="62">
        <v>1</v>
      </c>
      <c r="GV144" s="106">
        <v>7.9</v>
      </c>
      <c r="GW144" s="61">
        <v>1</v>
      </c>
      <c r="GX144" s="106">
        <v>17</v>
      </c>
      <c r="GY144" s="61">
        <v>0</v>
      </c>
      <c r="GZ144" s="745">
        <v>25</v>
      </c>
      <c r="HA144" s="221">
        <v>11</v>
      </c>
      <c r="HB144" s="221">
        <v>0.46</v>
      </c>
      <c r="HC144" s="221">
        <v>1</v>
      </c>
      <c r="HD144" s="236">
        <v>138.78099800000001</v>
      </c>
      <c r="HE144" s="236">
        <v>145.72004699999999</v>
      </c>
      <c r="HF144" s="144">
        <v>79.50667</v>
      </c>
      <c r="HG144" s="236">
        <v>189.94124099999999</v>
      </c>
      <c r="HH144" s="125">
        <v>103.634303</v>
      </c>
      <c r="HI144" s="236">
        <v>90.102846</v>
      </c>
      <c r="HJ144" s="144">
        <v>49.161233000000003</v>
      </c>
      <c r="HK144" s="236">
        <v>99.838395000000006</v>
      </c>
      <c r="HL144" s="144">
        <v>54.47307</v>
      </c>
      <c r="HM144" s="236">
        <v>52.562778999999999</v>
      </c>
      <c r="HN144" s="144">
        <v>6.4894959999999999</v>
      </c>
      <c r="HO144" s="144">
        <v>3.5407500000000001</v>
      </c>
      <c r="HP144" s="236">
        <v>153.16241099999999</v>
      </c>
      <c r="HQ144" s="144">
        <v>83.567316000000005</v>
      </c>
      <c r="HR144" s="236">
        <v>63.344723999999999</v>
      </c>
      <c r="HS144" s="144">
        <v>34.561669000000002</v>
      </c>
      <c r="HT144" s="236">
        <v>89.817687000000006</v>
      </c>
      <c r="HU144" s="144">
        <v>49.005647000000003</v>
      </c>
      <c r="HV144" s="236">
        <v>58.642121000000003</v>
      </c>
      <c r="HW144" s="144">
        <v>0</v>
      </c>
      <c r="HX144" s="237">
        <v>0.76718487376840927</v>
      </c>
      <c r="HY144" s="238">
        <v>28</v>
      </c>
      <c r="HZ144" s="237">
        <v>6.1</v>
      </c>
      <c r="IA144" s="237">
        <v>28</v>
      </c>
      <c r="IB144" s="237">
        <v>6.2</v>
      </c>
      <c r="IC144" s="237">
        <v>19.2</v>
      </c>
      <c r="ID144" s="237">
        <v>5.5</v>
      </c>
      <c r="IE144" s="237">
        <v>107.61792349726777</v>
      </c>
      <c r="IF144" s="237">
        <v>62.765602616435501</v>
      </c>
      <c r="IG144" s="206"/>
      <c r="IH144" s="209">
        <v>0.42</v>
      </c>
      <c r="II144" s="206">
        <v>1028</v>
      </c>
      <c r="IJ144" s="208">
        <v>900</v>
      </c>
      <c r="IK144" s="208">
        <v>991</v>
      </c>
      <c r="IL144" s="208">
        <v>960</v>
      </c>
      <c r="IM144" s="208">
        <v>1095</v>
      </c>
      <c r="IN144" s="208">
        <v>1056</v>
      </c>
      <c r="IO144" s="208"/>
      <c r="IP144" s="106">
        <v>1005</v>
      </c>
      <c r="IQ144" s="208">
        <v>1383</v>
      </c>
      <c r="IR144" s="208">
        <v>326</v>
      </c>
      <c r="IS144" s="208">
        <v>308</v>
      </c>
      <c r="IT144" s="208">
        <v>311</v>
      </c>
      <c r="IU144" s="208">
        <v>293</v>
      </c>
      <c r="IV144" s="208">
        <v>313</v>
      </c>
      <c r="IW144" s="208">
        <v>323</v>
      </c>
      <c r="IX144" s="208"/>
      <c r="IY144" s="106">
        <v>312.33333333333331</v>
      </c>
      <c r="IZ144" s="208">
        <v>206</v>
      </c>
      <c r="JA144" s="240">
        <v>30.979957795334517</v>
      </c>
      <c r="JB144" s="241">
        <v>0</v>
      </c>
      <c r="JC144" s="267">
        <v>1</v>
      </c>
      <c r="JD144" s="70">
        <v>0</v>
      </c>
      <c r="JE144" s="70">
        <v>0</v>
      </c>
      <c r="JF144" s="70"/>
      <c r="JG144" s="267">
        <v>0</v>
      </c>
      <c r="JH144" s="267">
        <v>0</v>
      </c>
      <c r="JI144" s="267">
        <v>0</v>
      </c>
      <c r="JJ144" s="267"/>
      <c r="JK144" s="221" t="s">
        <v>253</v>
      </c>
      <c r="JL144" s="285">
        <v>54</v>
      </c>
      <c r="JM144" s="198">
        <v>144</v>
      </c>
      <c r="JN144" s="244">
        <v>42527</v>
      </c>
      <c r="JO144" s="69">
        <v>43250</v>
      </c>
      <c r="JP144" s="201">
        <v>0</v>
      </c>
      <c r="JQ144" s="69">
        <v>43250</v>
      </c>
      <c r="JR144" s="245">
        <v>24</v>
      </c>
      <c r="JS144" s="243">
        <v>0</v>
      </c>
      <c r="JT144" s="69">
        <v>43250</v>
      </c>
      <c r="JU144" s="245">
        <v>24</v>
      </c>
      <c r="JV144" s="243">
        <v>0</v>
      </c>
      <c r="JW144" s="246">
        <v>43250</v>
      </c>
      <c r="JX144" s="245">
        <v>24</v>
      </c>
      <c r="JY144" s="245">
        <v>24</v>
      </c>
      <c r="JZ144" s="245">
        <v>723</v>
      </c>
      <c r="KA144" s="247"/>
      <c r="KB144" s="245"/>
      <c r="KC144" s="248"/>
      <c r="KD144" s="63">
        <v>0</v>
      </c>
      <c r="KE144" s="263">
        <v>1</v>
      </c>
      <c r="KF144" s="312" t="s">
        <v>390</v>
      </c>
      <c r="KG144" s="250">
        <v>168.9</v>
      </c>
      <c r="KH144" s="250">
        <v>99.48</v>
      </c>
      <c r="KI144" s="250">
        <v>41.08</v>
      </c>
      <c r="KJ144" s="251">
        <v>-13.1</v>
      </c>
      <c r="KK144" s="250">
        <v>-11.44</v>
      </c>
      <c r="KL144" s="250">
        <v>41.76</v>
      </c>
      <c r="KM144" s="250">
        <v>24</v>
      </c>
      <c r="KN144" s="250">
        <v>3.2</v>
      </c>
      <c r="KO144" s="250"/>
      <c r="KP144" s="250">
        <v>1</v>
      </c>
      <c r="KQ144" s="92"/>
      <c r="KR144" s="93">
        <v>0.42783505154639173</v>
      </c>
      <c r="KS144" s="264">
        <v>69</v>
      </c>
      <c r="KT144" s="265">
        <v>50.49</v>
      </c>
      <c r="KU144" s="264">
        <v>-26.84</v>
      </c>
      <c r="KV144" s="265">
        <v>-30.7</v>
      </c>
      <c r="KW144" s="265">
        <v>-30.1</v>
      </c>
      <c r="KX144" s="265">
        <v>462</v>
      </c>
      <c r="KY144" s="265">
        <v>-21.6</v>
      </c>
      <c r="KZ144" s="265">
        <v>-20.5</v>
      </c>
      <c r="LA144" s="265">
        <v>462</v>
      </c>
      <c r="LB144" s="265">
        <v>-26.2</v>
      </c>
      <c r="LC144" s="265">
        <v>-25.3</v>
      </c>
      <c r="LD144" s="265">
        <v>462</v>
      </c>
      <c r="LE144" s="118">
        <v>42528</v>
      </c>
      <c r="LF144" s="454">
        <v>0</v>
      </c>
      <c r="LG144" s="454"/>
      <c r="LH144" s="455">
        <v>69</v>
      </c>
      <c r="LI144" s="455">
        <v>49.58</v>
      </c>
      <c r="LJ144" s="455">
        <v>-27.63</v>
      </c>
      <c r="LK144" s="455">
        <v>-28.4</v>
      </c>
      <c r="LL144" s="455">
        <v>-28.4</v>
      </c>
      <c r="LM144" s="455">
        <v>381</v>
      </c>
      <c r="LN144" s="455">
        <v>-21.1</v>
      </c>
      <c r="LO144" s="455">
        <v>-19</v>
      </c>
      <c r="LP144" s="455">
        <v>502</v>
      </c>
      <c r="LQ144" s="455">
        <v>-24.6</v>
      </c>
      <c r="LR144" s="455">
        <v>-23.7</v>
      </c>
      <c r="LS144" s="455">
        <v>502</v>
      </c>
      <c r="LT144" s="500">
        <v>46.05</v>
      </c>
      <c r="LU144" s="693">
        <v>-20.260000000000002</v>
      </c>
      <c r="LV144" s="500">
        <v>-11.3</v>
      </c>
      <c r="LW144" s="500">
        <v>1</v>
      </c>
      <c r="LX144" s="500">
        <v>-12</v>
      </c>
      <c r="LY144" s="500">
        <v>2</v>
      </c>
      <c r="LZ144" s="690">
        <v>58.642121000000003</v>
      </c>
      <c r="MA144" s="454"/>
      <c r="MC144" s="253"/>
      <c r="MD144" s="274"/>
      <c r="ME144" s="581">
        <v>144</v>
      </c>
      <c r="MF144" s="135">
        <v>42518</v>
      </c>
      <c r="MI144" s="584">
        <v>53.627200000000002</v>
      </c>
      <c r="MQ144" s="135">
        <v>42524</v>
      </c>
      <c r="MR144" s="238">
        <v>8.1</v>
      </c>
      <c r="MS144" s="238">
        <v>15</v>
      </c>
      <c r="MT144" s="133">
        <v>1</v>
      </c>
      <c r="MU144" s="133">
        <v>0</v>
      </c>
      <c r="MV144" s="133">
        <v>1</v>
      </c>
      <c r="MW144" s="133">
        <v>0</v>
      </c>
      <c r="MX144" s="133">
        <v>0</v>
      </c>
      <c r="MY144" s="238">
        <v>1</v>
      </c>
      <c r="MZ144" s="238">
        <v>200</v>
      </c>
      <c r="NA144" s="585"/>
      <c r="NB144" s="238">
        <v>5</v>
      </c>
      <c r="ND144" s="876">
        <v>144</v>
      </c>
      <c r="NE144" s="877" t="s">
        <v>64</v>
      </c>
      <c r="NF144" s="877" t="s">
        <v>64</v>
      </c>
      <c r="NG144" s="877" t="s">
        <v>64</v>
      </c>
      <c r="NH144" s="877" t="s">
        <v>64</v>
      </c>
      <c r="NI144" s="877" t="s">
        <v>64</v>
      </c>
      <c r="NJ144" s="877" t="s">
        <v>64</v>
      </c>
      <c r="NK144" s="877" t="s">
        <v>64</v>
      </c>
      <c r="NL144" s="877" t="s">
        <v>64</v>
      </c>
      <c r="NM144" s="877" t="s">
        <v>64</v>
      </c>
      <c r="NN144" s="877" t="s">
        <v>64</v>
      </c>
      <c r="NO144" s="877" t="s">
        <v>64</v>
      </c>
      <c r="NP144" s="877" t="s">
        <v>64</v>
      </c>
      <c r="NQ144" s="877" t="s">
        <v>64</v>
      </c>
      <c r="NR144" s="877" t="s">
        <v>64</v>
      </c>
      <c r="NS144" s="877" t="s">
        <v>64</v>
      </c>
      <c r="NT144" s="877" t="s">
        <v>64</v>
      </c>
      <c r="NU144" s="877" t="s">
        <v>64</v>
      </c>
      <c r="NV144" s="877" t="s">
        <v>64</v>
      </c>
      <c r="NW144" s="877" t="s">
        <v>64</v>
      </c>
      <c r="NX144" s="877" t="s">
        <v>64</v>
      </c>
      <c r="NY144" s="877" t="s">
        <v>64</v>
      </c>
      <c r="NZ144" s="877" t="s">
        <v>64</v>
      </c>
      <c r="OA144" s="877" t="s">
        <v>64</v>
      </c>
      <c r="OB144" s="877" t="s">
        <v>64</v>
      </c>
      <c r="OC144" s="877" t="s">
        <v>64</v>
      </c>
      <c r="OD144" s="877" t="s">
        <v>64</v>
      </c>
      <c r="OE144" s="877" t="s">
        <v>64</v>
      </c>
      <c r="OF144" s="877" t="s">
        <v>64</v>
      </c>
      <c r="OG144" s="877" t="s">
        <v>64</v>
      </c>
      <c r="OH144" s="877" t="s">
        <v>64</v>
      </c>
      <c r="OI144" s="877" t="s">
        <v>64</v>
      </c>
      <c r="OJ144" s="877" t="s">
        <v>64</v>
      </c>
      <c r="OK144" s="877" t="s">
        <v>64</v>
      </c>
      <c r="OL144" s="877" t="s">
        <v>64</v>
      </c>
    </row>
    <row r="145" spans="1:402" s="221" customFormat="1" x14ac:dyDescent="0.25">
      <c r="A145" s="221">
        <v>144</v>
      </c>
      <c r="B145" s="221">
        <v>0</v>
      </c>
      <c r="C145" s="221">
        <v>1</v>
      </c>
      <c r="D145" s="206">
        <v>2</v>
      </c>
      <c r="E145" s="267">
        <v>145</v>
      </c>
      <c r="F145" s="880">
        <v>145</v>
      </c>
      <c r="G145" s="883"/>
      <c r="H145" s="167" t="s">
        <v>745</v>
      </c>
      <c r="I145" s="167" t="s">
        <v>1225</v>
      </c>
      <c r="J145" s="368">
        <v>15814</v>
      </c>
      <c r="K145" s="122">
        <v>73</v>
      </c>
      <c r="L145" s="342">
        <v>89</v>
      </c>
      <c r="M145" s="342">
        <v>162</v>
      </c>
      <c r="N145" s="342">
        <v>33.912513336381643</v>
      </c>
      <c r="O145" s="210">
        <v>1.9353319307263037</v>
      </c>
      <c r="P145" s="208">
        <v>1</v>
      </c>
      <c r="Q145" s="342">
        <v>110</v>
      </c>
      <c r="R145" s="208">
        <v>50</v>
      </c>
      <c r="S145" s="208">
        <v>0</v>
      </c>
      <c r="T145" s="342">
        <v>3</v>
      </c>
      <c r="U145" s="327">
        <v>1</v>
      </c>
      <c r="V145" s="327">
        <v>2</v>
      </c>
      <c r="W145" s="327">
        <v>1</v>
      </c>
      <c r="X145" s="326">
        <v>1</v>
      </c>
      <c r="Y145" s="327">
        <v>0</v>
      </c>
      <c r="Z145" s="327">
        <v>0</v>
      </c>
      <c r="AA145" s="326">
        <v>0</v>
      </c>
      <c r="AB145" s="326">
        <v>0</v>
      </c>
      <c r="AC145" s="223"/>
      <c r="AD145" s="133"/>
      <c r="AE145" s="223"/>
      <c r="AF145" s="613">
        <v>104</v>
      </c>
      <c r="AG145" s="613">
        <v>1.44</v>
      </c>
      <c r="AH145" s="613">
        <v>36</v>
      </c>
      <c r="AI145" s="603">
        <v>0</v>
      </c>
      <c r="AJ145" s="613">
        <v>10</v>
      </c>
      <c r="AK145" s="613">
        <v>33</v>
      </c>
      <c r="AL145" s="613"/>
      <c r="AM145" s="609">
        <v>1550</v>
      </c>
      <c r="AN145" s="214">
        <v>7.3460102099132927</v>
      </c>
      <c r="AO145" s="63">
        <v>136</v>
      </c>
      <c r="AP145" s="63">
        <v>84</v>
      </c>
      <c r="AQ145" s="310">
        <v>34</v>
      </c>
      <c r="AR145" s="212">
        <v>88</v>
      </c>
      <c r="AS145" s="215">
        <v>1.38</v>
      </c>
      <c r="AT145" s="212"/>
      <c r="AU145" s="562">
        <v>42528</v>
      </c>
      <c r="AV145" s="563">
        <v>42515</v>
      </c>
      <c r="AW145" s="364">
        <v>1.44</v>
      </c>
      <c r="AX145" s="364">
        <v>83</v>
      </c>
      <c r="AY145" s="364"/>
      <c r="AZ145" s="613">
        <v>144</v>
      </c>
      <c r="BA145" s="558">
        <v>42528</v>
      </c>
      <c r="BB145" s="65">
        <v>36.42</v>
      </c>
      <c r="BC145" s="217"/>
      <c r="BD145" s="66">
        <v>36.42</v>
      </c>
      <c r="BE145" s="218">
        <v>1196.9498171698233</v>
      </c>
      <c r="BF145" s="66">
        <v>246.2</v>
      </c>
      <c r="BG145" s="68">
        <v>1.5613399414589013</v>
      </c>
      <c r="BH145" s="219">
        <v>1.5613399414589013</v>
      </c>
      <c r="BI145" s="219">
        <v>3.0780759427346549</v>
      </c>
      <c r="BJ145" s="219">
        <v>2.3912880485952974</v>
      </c>
      <c r="BK145" s="66">
        <v>2.33</v>
      </c>
      <c r="BL145" s="66">
        <v>1.97</v>
      </c>
      <c r="BM145" s="66">
        <v>81</v>
      </c>
      <c r="BN145" s="66">
        <v>1.3</v>
      </c>
      <c r="BO145" s="571">
        <v>78</v>
      </c>
      <c r="BP145" s="66">
        <v>27</v>
      </c>
      <c r="BQ145" s="66">
        <v>88</v>
      </c>
      <c r="BR145" s="66">
        <v>28</v>
      </c>
      <c r="BS145" s="66">
        <v>9</v>
      </c>
      <c r="BT145" s="366">
        <v>42516</v>
      </c>
      <c r="BU145" s="345" t="s">
        <v>458</v>
      </c>
      <c r="BV145" s="342">
        <v>0</v>
      </c>
      <c r="BW145" s="342">
        <v>1</v>
      </c>
      <c r="BX145" s="342">
        <v>80</v>
      </c>
      <c r="BY145" s="342">
        <v>0</v>
      </c>
      <c r="BZ145" s="342"/>
      <c r="CA145" s="345" t="s">
        <v>381</v>
      </c>
      <c r="CB145" s="345"/>
      <c r="CC145" s="342">
        <v>0</v>
      </c>
      <c r="CD145" s="342">
        <v>0</v>
      </c>
      <c r="CE145" s="342">
        <v>0</v>
      </c>
      <c r="CF145" s="206">
        <v>0</v>
      </c>
      <c r="CG145" s="206">
        <v>1</v>
      </c>
      <c r="CH145" s="342">
        <v>1</v>
      </c>
      <c r="CI145" s="342">
        <v>1</v>
      </c>
      <c r="CJ145" s="327">
        <v>1</v>
      </c>
      <c r="CK145" s="659">
        <v>0</v>
      </c>
      <c r="CL145" s="659">
        <v>0</v>
      </c>
      <c r="CM145" s="660">
        <v>0</v>
      </c>
      <c r="CN145" s="660">
        <v>0</v>
      </c>
      <c r="CO145" s="660">
        <v>0</v>
      </c>
      <c r="CP145" s="325">
        <v>0</v>
      </c>
      <c r="CQ145" s="325">
        <v>0</v>
      </c>
      <c r="CR145" s="325">
        <v>0</v>
      </c>
      <c r="CS145" s="327">
        <v>0</v>
      </c>
      <c r="CT145" s="327">
        <v>0</v>
      </c>
      <c r="CU145" s="114">
        <v>0</v>
      </c>
      <c r="CV145" s="665"/>
      <c r="CW145" s="665"/>
      <c r="CX145" s="665"/>
      <c r="CY145" s="665"/>
      <c r="CZ145" s="254"/>
      <c r="DA145" s="254"/>
      <c r="DB145" s="254"/>
      <c r="DC145" s="254"/>
      <c r="DD145" s="254"/>
      <c r="DE145" s="221">
        <v>0</v>
      </c>
      <c r="DF145" s="267">
        <v>0</v>
      </c>
      <c r="DJ145" s="267">
        <v>1</v>
      </c>
      <c r="DK145" s="267">
        <v>0</v>
      </c>
      <c r="DL145" s="267"/>
      <c r="DN145" s="221">
        <v>0</v>
      </c>
      <c r="DO145" s="221">
        <v>0</v>
      </c>
      <c r="DP145" s="221">
        <v>0</v>
      </c>
      <c r="DQ145" s="221">
        <v>0</v>
      </c>
      <c r="DR145" s="221">
        <v>0</v>
      </c>
      <c r="DS145" s="212">
        <v>0</v>
      </c>
      <c r="DT145" s="221">
        <v>0</v>
      </c>
      <c r="DU145" s="221">
        <v>0</v>
      </c>
      <c r="DV145" s="221">
        <v>0</v>
      </c>
      <c r="DW145" s="221">
        <v>0</v>
      </c>
      <c r="DX145" s="221">
        <v>0</v>
      </c>
      <c r="DY145" s="221">
        <v>0</v>
      </c>
      <c r="EB145" s="221">
        <v>1</v>
      </c>
      <c r="EC145" s="221">
        <v>2</v>
      </c>
      <c r="ED145" s="221">
        <v>34</v>
      </c>
      <c r="EG145" s="135">
        <v>42523</v>
      </c>
      <c r="EH145" s="31">
        <v>1.36</v>
      </c>
      <c r="EI145" s="31">
        <v>69</v>
      </c>
      <c r="EJ145" s="206">
        <v>70</v>
      </c>
      <c r="EK145" s="206">
        <v>77</v>
      </c>
      <c r="EL145" s="225">
        <v>83</v>
      </c>
      <c r="EM145" s="225">
        <v>42</v>
      </c>
      <c r="EN145" s="225" t="s">
        <v>1226</v>
      </c>
      <c r="EO145" s="267">
        <v>145</v>
      </c>
      <c r="EP145" s="135">
        <v>42529</v>
      </c>
      <c r="EQ145" s="133" t="s">
        <v>383</v>
      </c>
      <c r="ER145" s="133"/>
      <c r="ES145" s="133"/>
      <c r="ET145" s="208">
        <v>85</v>
      </c>
      <c r="EU145" s="133">
        <v>0</v>
      </c>
      <c r="EV145" s="133"/>
      <c r="EW145" s="133">
        <v>11</v>
      </c>
      <c r="EX145" s="208">
        <v>8</v>
      </c>
      <c r="EY145" s="208">
        <v>53</v>
      </c>
      <c r="EZ145" s="208">
        <v>29</v>
      </c>
      <c r="FA145" s="208">
        <v>18</v>
      </c>
      <c r="FB145" s="208">
        <v>19</v>
      </c>
      <c r="FC145" s="208">
        <v>43</v>
      </c>
      <c r="FD145" s="206">
        <v>19</v>
      </c>
      <c r="FE145" s="133">
        <v>28</v>
      </c>
      <c r="FF145" s="133">
        <v>120</v>
      </c>
      <c r="FG145" s="223">
        <v>280</v>
      </c>
      <c r="FH145" s="91">
        <v>120</v>
      </c>
      <c r="FI145" s="91">
        <v>280</v>
      </c>
      <c r="FJ145" s="227">
        <v>59.8</v>
      </c>
      <c r="FK145" s="227">
        <v>30.899092321366222</v>
      </c>
      <c r="FL145" s="228">
        <v>116.8</v>
      </c>
      <c r="FM145" s="228">
        <v>35.9</v>
      </c>
      <c r="FN145" s="228">
        <v>60.351404400260449</v>
      </c>
      <c r="FO145" s="228">
        <v>18.54978953740882</v>
      </c>
      <c r="FP145" s="228">
        <v>69.263698630137</v>
      </c>
      <c r="FQ145" s="228"/>
      <c r="FR145" s="193">
        <v>0</v>
      </c>
      <c r="FS145" s="230">
        <v>82.7</v>
      </c>
      <c r="FT145" s="230">
        <v>115.4</v>
      </c>
      <c r="FU145" s="230">
        <v>340</v>
      </c>
      <c r="FV145" s="229">
        <v>4.5999999999999996</v>
      </c>
      <c r="FW145" s="229">
        <v>4.2</v>
      </c>
      <c r="FX145" s="229">
        <v>17.978260869565219</v>
      </c>
      <c r="FY145" s="229">
        <v>0.71663778162911607</v>
      </c>
      <c r="FZ145" s="210">
        <v>52</v>
      </c>
      <c r="GA145" s="129">
        <v>21.9</v>
      </c>
      <c r="GB145" s="238">
        <v>19.8</v>
      </c>
      <c r="GC145" s="238">
        <v>9.1</v>
      </c>
      <c r="GD145" s="238">
        <v>222.6</v>
      </c>
      <c r="GE145" s="238">
        <v>138.30000000000001</v>
      </c>
      <c r="GF145" s="238">
        <v>38.700000000000003</v>
      </c>
      <c r="GG145" s="133">
        <v>0</v>
      </c>
      <c r="GH145" s="133">
        <v>1</v>
      </c>
      <c r="GI145" s="221">
        <v>1</v>
      </c>
      <c r="GJ145" s="221">
        <v>0</v>
      </c>
      <c r="GK145" s="231">
        <v>26</v>
      </c>
      <c r="GL145" s="133">
        <v>0</v>
      </c>
      <c r="GM145" s="221">
        <v>0</v>
      </c>
      <c r="GN145" s="133">
        <v>0</v>
      </c>
      <c r="GO145" s="221">
        <v>0</v>
      </c>
      <c r="GP145" s="106">
        <v>41.400000000000006</v>
      </c>
      <c r="GQ145" s="106">
        <v>21.391679299407389</v>
      </c>
      <c r="GR145" s="111">
        <v>0.46887966804979253</v>
      </c>
      <c r="GS145" s="61">
        <v>0</v>
      </c>
      <c r="GT145" s="111">
        <v>0.625</v>
      </c>
      <c r="GU145" s="62">
        <v>1</v>
      </c>
      <c r="GV145" s="106">
        <v>14.8</v>
      </c>
      <c r="GW145" s="61">
        <v>0</v>
      </c>
      <c r="GX145" s="106">
        <v>28</v>
      </c>
      <c r="GY145" s="61">
        <v>0</v>
      </c>
      <c r="GZ145" s="745">
        <v>41</v>
      </c>
      <c r="HA145" s="221">
        <v>19.5</v>
      </c>
      <c r="HB145" s="221">
        <v>0.88</v>
      </c>
      <c r="HC145" s="221">
        <v>1</v>
      </c>
      <c r="HD145" s="236">
        <v>141.92131699999999</v>
      </c>
      <c r="HE145" s="236">
        <v>149.017383</v>
      </c>
      <c r="HF145" s="144">
        <v>73.393776000000003</v>
      </c>
      <c r="HG145" s="236">
        <v>128.37375</v>
      </c>
      <c r="HH145" s="125">
        <v>63.226410999999999</v>
      </c>
      <c r="HI145" s="236">
        <v>43.285469999999997</v>
      </c>
      <c r="HJ145" s="144">
        <v>21.318881999999999</v>
      </c>
      <c r="HK145" s="236">
        <v>85.088279999999997</v>
      </c>
      <c r="HL145" s="144">
        <v>41.907527999999999</v>
      </c>
      <c r="HM145" s="236">
        <v>66.281682000000004</v>
      </c>
      <c r="HN145" s="144">
        <v>6.4667089999999998</v>
      </c>
      <c r="HO145" s="144">
        <v>3.1849720000000001</v>
      </c>
      <c r="HP145" s="236">
        <v>137.60847799999999</v>
      </c>
      <c r="HQ145" s="144">
        <v>67.774682999999996</v>
      </c>
      <c r="HR145" s="236">
        <v>49.246434000000001</v>
      </c>
      <c r="HS145" s="144">
        <v>24.254766</v>
      </c>
      <c r="HT145" s="236">
        <v>88.362043999999997</v>
      </c>
      <c r="HU145" s="144">
        <v>43.519917</v>
      </c>
      <c r="HV145" s="236">
        <v>64.212644999999995</v>
      </c>
      <c r="HW145" s="144">
        <v>0</v>
      </c>
      <c r="HX145" s="237">
        <v>1.1608088335816318</v>
      </c>
      <c r="HY145" s="238">
        <v>27.7</v>
      </c>
      <c r="HZ145" s="237">
        <v>5.6</v>
      </c>
      <c r="IA145" s="237">
        <v>27.6</v>
      </c>
      <c r="IB145" s="237">
        <v>5.8</v>
      </c>
      <c r="IC145" s="237">
        <v>20.5</v>
      </c>
      <c r="ID145" s="237">
        <v>5</v>
      </c>
      <c r="IE145" s="237">
        <v>114.31394285714286</v>
      </c>
      <c r="IF145" s="237">
        <v>59.066840701709701</v>
      </c>
      <c r="IG145" s="206"/>
      <c r="IH145" s="209">
        <v>0.33</v>
      </c>
      <c r="II145" s="206">
        <v>1017</v>
      </c>
      <c r="IJ145" s="208">
        <v>842</v>
      </c>
      <c r="IK145" s="208">
        <v>965</v>
      </c>
      <c r="IL145" s="208">
        <v>932</v>
      </c>
      <c r="IM145" s="208">
        <v>1008</v>
      </c>
      <c r="IN145" s="208">
        <v>1019</v>
      </c>
      <c r="IO145" s="208"/>
      <c r="IP145" s="106">
        <v>963.83333333333337</v>
      </c>
      <c r="IQ145" s="208">
        <v>1616</v>
      </c>
      <c r="IR145" s="208">
        <v>370</v>
      </c>
      <c r="IS145" s="208">
        <v>367</v>
      </c>
      <c r="IT145" s="208">
        <v>397</v>
      </c>
      <c r="IU145" s="208">
        <v>387</v>
      </c>
      <c r="IV145" s="208">
        <v>323</v>
      </c>
      <c r="IW145" s="208">
        <v>392</v>
      </c>
      <c r="IX145" s="208"/>
      <c r="IY145" s="106">
        <v>372.66666666666669</v>
      </c>
      <c r="IZ145" s="208">
        <v>230</v>
      </c>
      <c r="JA145" s="240">
        <v>29.571149862139091</v>
      </c>
      <c r="JB145" s="241">
        <v>0</v>
      </c>
      <c r="JC145" s="267">
        <v>1</v>
      </c>
      <c r="JD145" s="374">
        <v>0</v>
      </c>
      <c r="JE145" s="274">
        <v>0</v>
      </c>
      <c r="JF145" s="274"/>
      <c r="JG145" s="267">
        <v>0</v>
      </c>
      <c r="JH145" s="267">
        <v>0</v>
      </c>
      <c r="JI145" s="267">
        <v>0</v>
      </c>
      <c r="JJ145" s="267"/>
      <c r="JL145" s="285"/>
      <c r="JM145" s="198">
        <v>145</v>
      </c>
      <c r="JN145" s="244">
        <v>42528</v>
      </c>
      <c r="JO145" s="69">
        <v>42765</v>
      </c>
      <c r="JP145" s="201">
        <v>1</v>
      </c>
      <c r="JQ145" s="69">
        <v>42765</v>
      </c>
      <c r="JR145" s="31">
        <v>7</v>
      </c>
      <c r="JS145" s="243">
        <v>1</v>
      </c>
      <c r="JT145" s="69">
        <v>42660</v>
      </c>
      <c r="JU145" s="245">
        <v>4</v>
      </c>
      <c r="JV145" s="243">
        <v>1</v>
      </c>
      <c r="JW145" s="246">
        <v>42660</v>
      </c>
      <c r="JX145" s="245">
        <v>4</v>
      </c>
      <c r="JY145" s="245">
        <v>7</v>
      </c>
      <c r="JZ145" s="245">
        <v>237</v>
      </c>
      <c r="KA145" s="247"/>
      <c r="KB145" s="245"/>
      <c r="KC145" s="248"/>
      <c r="KD145" s="63">
        <v>0</v>
      </c>
      <c r="KE145" s="263">
        <v>1</v>
      </c>
      <c r="KF145" s="312" t="s">
        <v>390</v>
      </c>
      <c r="KG145" s="250">
        <v>109.14</v>
      </c>
      <c r="KH145" s="250">
        <v>52.94</v>
      </c>
      <c r="KI145" s="250">
        <v>51.4</v>
      </c>
      <c r="KJ145" s="251">
        <v>-18.03</v>
      </c>
      <c r="KK145" s="250">
        <v>-13.81</v>
      </c>
      <c r="KL145" s="250">
        <v>43.87</v>
      </c>
      <c r="KM145" s="250">
        <v>27.1</v>
      </c>
      <c r="KN145" s="250">
        <v>6.4</v>
      </c>
      <c r="KO145" s="250"/>
      <c r="KP145" s="250">
        <v>0</v>
      </c>
      <c r="KQ145" s="92"/>
      <c r="KR145" s="93">
        <v>0.46887966804979253</v>
      </c>
      <c r="KS145" s="264">
        <v>70</v>
      </c>
      <c r="KT145" s="265">
        <v>50.01</v>
      </c>
      <c r="KU145" s="264">
        <v>-29.31</v>
      </c>
      <c r="KV145" s="265">
        <v>-30.3</v>
      </c>
      <c r="KW145" s="265">
        <v>-29.7</v>
      </c>
      <c r="KX145" s="265">
        <v>260</v>
      </c>
      <c r="KY145" s="265">
        <v>-18.8</v>
      </c>
      <c r="KZ145" s="265">
        <v>-17.399999999999999</v>
      </c>
      <c r="LA145" s="265">
        <v>260</v>
      </c>
      <c r="LB145" s="265">
        <v>-24.5</v>
      </c>
      <c r="LC145" s="265">
        <v>-23.6</v>
      </c>
      <c r="LD145" s="265">
        <v>260</v>
      </c>
      <c r="LE145" s="118">
        <v>42529</v>
      </c>
      <c r="LF145" s="454">
        <v>0</v>
      </c>
      <c r="LG145" s="454"/>
      <c r="LH145" s="455">
        <v>70</v>
      </c>
      <c r="LI145" s="455">
        <v>47.84</v>
      </c>
      <c r="LJ145" s="455">
        <v>-26.75</v>
      </c>
      <c r="LK145" s="455">
        <v>-26.6</v>
      </c>
      <c r="LL145" s="455">
        <v>-25.9</v>
      </c>
      <c r="LM145" s="455">
        <v>293</v>
      </c>
      <c r="LN145" s="455">
        <v>-16.5</v>
      </c>
      <c r="LO145" s="455">
        <v>-15.7</v>
      </c>
      <c r="LP145" s="455">
        <v>293</v>
      </c>
      <c r="LQ145" s="455">
        <v>-21.5</v>
      </c>
      <c r="LR145" s="455">
        <v>-20.8</v>
      </c>
      <c r="LS145" s="455">
        <v>293</v>
      </c>
      <c r="LT145" s="500">
        <v>48.34</v>
      </c>
      <c r="LU145" s="693">
        <v>-27.17</v>
      </c>
      <c r="LV145" s="500">
        <v>-22.9</v>
      </c>
      <c r="LW145" s="500">
        <v>1</v>
      </c>
      <c r="LX145" s="500">
        <v>-17.8</v>
      </c>
      <c r="LY145" s="500">
        <v>2</v>
      </c>
      <c r="LZ145" s="690">
        <v>64.212644999999995</v>
      </c>
      <c r="MA145" s="455"/>
      <c r="MC145" s="253">
        <v>63</v>
      </c>
      <c r="MD145" s="274"/>
      <c r="ME145" s="581">
        <v>145</v>
      </c>
      <c r="MF145" s="135">
        <v>42515</v>
      </c>
      <c r="MI145" s="584">
        <v>122.3035</v>
      </c>
      <c r="MQ145" s="135">
        <v>42517</v>
      </c>
      <c r="MR145" s="238">
        <v>5.2</v>
      </c>
      <c r="MS145" s="238">
        <v>11</v>
      </c>
      <c r="MT145" s="133">
        <v>1</v>
      </c>
      <c r="MU145" s="133">
        <v>1</v>
      </c>
      <c r="MV145" s="133">
        <v>0</v>
      </c>
      <c r="MW145" s="133">
        <v>0</v>
      </c>
      <c r="MX145" s="133">
        <v>0</v>
      </c>
      <c r="MY145" s="238">
        <v>1</v>
      </c>
      <c r="MZ145" s="238">
        <v>1550</v>
      </c>
      <c r="NA145" s="133">
        <v>63</v>
      </c>
      <c r="NB145" s="238">
        <v>5</v>
      </c>
      <c r="ND145" s="876">
        <v>145</v>
      </c>
      <c r="NE145" s="877" t="s">
        <v>64</v>
      </c>
      <c r="NF145" s="877" t="s">
        <v>64</v>
      </c>
      <c r="NG145" s="877" t="s">
        <v>64</v>
      </c>
      <c r="NH145" s="877" t="s">
        <v>64</v>
      </c>
      <c r="NI145" s="877" t="s">
        <v>64</v>
      </c>
      <c r="NJ145" s="877" t="s">
        <v>64</v>
      </c>
      <c r="NK145" s="877" t="s">
        <v>64</v>
      </c>
      <c r="NL145" s="877" t="s">
        <v>64</v>
      </c>
      <c r="NM145" s="877" t="s">
        <v>64</v>
      </c>
      <c r="NN145" s="877" t="s">
        <v>64</v>
      </c>
      <c r="NO145" s="877" t="s">
        <v>64</v>
      </c>
      <c r="NP145" s="877" t="s">
        <v>64</v>
      </c>
      <c r="NQ145" s="877" t="s">
        <v>64</v>
      </c>
      <c r="NR145" s="877" t="s">
        <v>64</v>
      </c>
      <c r="NS145" s="877" t="s">
        <v>64</v>
      </c>
      <c r="NT145" s="877" t="s">
        <v>64</v>
      </c>
      <c r="NU145" s="877" t="s">
        <v>64</v>
      </c>
      <c r="NV145" s="877" t="s">
        <v>64</v>
      </c>
      <c r="NW145" s="877" t="s">
        <v>64</v>
      </c>
      <c r="NX145" s="877" t="s">
        <v>64</v>
      </c>
      <c r="NY145" s="877" t="s">
        <v>64</v>
      </c>
      <c r="NZ145" s="877" t="s">
        <v>64</v>
      </c>
      <c r="OA145" s="877" t="s">
        <v>64</v>
      </c>
      <c r="OB145" s="877" t="s">
        <v>64</v>
      </c>
      <c r="OC145" s="877" t="s">
        <v>64</v>
      </c>
      <c r="OD145" s="877" t="s">
        <v>64</v>
      </c>
      <c r="OE145" s="877" t="s">
        <v>64</v>
      </c>
      <c r="OF145" s="877" t="s">
        <v>64</v>
      </c>
      <c r="OG145" s="877" t="s">
        <v>64</v>
      </c>
      <c r="OH145" s="877" t="s">
        <v>64</v>
      </c>
      <c r="OI145" s="877" t="s">
        <v>64</v>
      </c>
      <c r="OJ145" s="877" t="s">
        <v>64</v>
      </c>
      <c r="OK145" s="877" t="s">
        <v>64</v>
      </c>
      <c r="OL145" s="877" t="s">
        <v>64</v>
      </c>
    </row>
    <row r="146" spans="1:402" s="221" customFormat="1" x14ac:dyDescent="0.25">
      <c r="A146" s="274">
        <v>145</v>
      </c>
      <c r="B146" s="274">
        <v>0</v>
      </c>
      <c r="C146" s="221">
        <v>1</v>
      </c>
      <c r="D146" s="206">
        <v>2</v>
      </c>
      <c r="E146" s="267">
        <v>146</v>
      </c>
      <c r="F146" s="880">
        <v>146</v>
      </c>
      <c r="G146" s="883"/>
      <c r="H146" s="232" t="s">
        <v>1227</v>
      </c>
      <c r="I146" s="232" t="s">
        <v>1228</v>
      </c>
      <c r="J146" s="246">
        <v>11373</v>
      </c>
      <c r="K146" s="122">
        <v>85</v>
      </c>
      <c r="L146" s="342">
        <v>72</v>
      </c>
      <c r="M146" s="342">
        <v>177</v>
      </c>
      <c r="N146" s="342">
        <v>22.981901752370007</v>
      </c>
      <c r="O146" s="210">
        <v>1.8858765172577858</v>
      </c>
      <c r="P146" s="208">
        <v>0</v>
      </c>
      <c r="Q146" s="342">
        <v>180</v>
      </c>
      <c r="R146" s="208">
        <v>80</v>
      </c>
      <c r="S146" s="208">
        <v>0</v>
      </c>
      <c r="T146" s="342">
        <v>4</v>
      </c>
      <c r="U146" s="327">
        <v>0</v>
      </c>
      <c r="V146" s="327"/>
      <c r="W146" s="327">
        <v>1</v>
      </c>
      <c r="X146" s="326"/>
      <c r="Y146" s="327"/>
      <c r="Z146" s="327"/>
      <c r="AA146" s="326">
        <v>0</v>
      </c>
      <c r="AB146" s="326">
        <v>0</v>
      </c>
      <c r="AC146" s="223"/>
      <c r="AD146" s="133"/>
      <c r="AE146" s="223"/>
      <c r="AF146" s="613">
        <v>104</v>
      </c>
      <c r="AG146" s="613">
        <v>0.77</v>
      </c>
      <c r="AH146" s="613">
        <v>96</v>
      </c>
      <c r="AI146" s="603">
        <v>1</v>
      </c>
      <c r="AJ146" s="613">
        <v>10.7</v>
      </c>
      <c r="AK146" s="613">
        <v>31</v>
      </c>
      <c r="AL146" s="613"/>
      <c r="AM146" s="609">
        <v>34306</v>
      </c>
      <c r="AN146" s="214">
        <v>10.443075544969771</v>
      </c>
      <c r="AO146" s="63"/>
      <c r="AP146" s="63"/>
      <c r="AQ146" s="310"/>
      <c r="AR146" s="212"/>
      <c r="AS146" s="215">
        <v>3.5</v>
      </c>
      <c r="AT146" s="212"/>
      <c r="AU146" s="562">
        <v>42535</v>
      </c>
      <c r="AV146" s="563">
        <v>42528</v>
      </c>
      <c r="AW146" s="364">
        <v>0.77</v>
      </c>
      <c r="AX146" s="364">
        <v>35</v>
      </c>
      <c r="AY146" s="364">
        <v>3.9</v>
      </c>
      <c r="AZ146" s="613">
        <v>135</v>
      </c>
      <c r="BA146" s="558">
        <v>42535</v>
      </c>
      <c r="BB146" s="65">
        <v>32.93</v>
      </c>
      <c r="BC146" s="217"/>
      <c r="BD146" s="66">
        <v>32.93</v>
      </c>
      <c r="BE146" s="218">
        <v>132.29331776778537</v>
      </c>
      <c r="BF146" s="66">
        <v>96.94</v>
      </c>
      <c r="BG146" s="68">
        <v>1.5175917307119078</v>
      </c>
      <c r="BH146" s="219">
        <v>1.5175917307119078</v>
      </c>
      <c r="BI146" s="219">
        <v>2.1215379082096559</v>
      </c>
      <c r="BJ146" s="219">
        <v>1.9865030153867405</v>
      </c>
      <c r="BK146" s="66">
        <v>2.0299999999999998</v>
      </c>
      <c r="BL146" s="66">
        <v>1.5</v>
      </c>
      <c r="BM146" s="66">
        <v>20</v>
      </c>
      <c r="BN146" s="66">
        <v>1.04</v>
      </c>
      <c r="BO146" s="571">
        <v>10454</v>
      </c>
      <c r="BP146" s="66">
        <v>44</v>
      </c>
      <c r="BQ146" s="66">
        <v>426</v>
      </c>
      <c r="BR146" s="66">
        <v>42</v>
      </c>
      <c r="BS146" s="66">
        <v>7</v>
      </c>
      <c r="BT146" s="366">
        <v>42525</v>
      </c>
      <c r="BU146" s="345" t="s">
        <v>1229</v>
      </c>
      <c r="BV146" s="342">
        <v>0</v>
      </c>
      <c r="BW146" s="342">
        <v>1</v>
      </c>
      <c r="BX146" s="342">
        <v>45</v>
      </c>
      <c r="BY146" s="342">
        <v>0</v>
      </c>
      <c r="BZ146" s="342"/>
      <c r="CA146" s="345" t="s">
        <v>381</v>
      </c>
      <c r="CB146" s="345"/>
      <c r="CC146" s="342">
        <v>0</v>
      </c>
      <c r="CD146" s="342">
        <v>0</v>
      </c>
      <c r="CE146" s="342">
        <v>0</v>
      </c>
      <c r="CF146" s="206">
        <v>0</v>
      </c>
      <c r="CG146" s="206">
        <v>0</v>
      </c>
      <c r="CH146" s="342">
        <v>1</v>
      </c>
      <c r="CI146" s="342">
        <v>0</v>
      </c>
      <c r="CJ146" s="327">
        <v>0</v>
      </c>
      <c r="CK146" s="659">
        <v>0</v>
      </c>
      <c r="CL146" s="659">
        <v>0</v>
      </c>
      <c r="CM146" s="660">
        <v>0</v>
      </c>
      <c r="CN146" s="660">
        <v>1</v>
      </c>
      <c r="CO146" s="660">
        <v>1</v>
      </c>
      <c r="CP146" s="325">
        <v>1</v>
      </c>
      <c r="CQ146" s="325">
        <v>0</v>
      </c>
      <c r="CR146" s="325">
        <v>0</v>
      </c>
      <c r="CS146" s="327">
        <v>0</v>
      </c>
      <c r="CT146" s="327">
        <v>0</v>
      </c>
      <c r="CU146" s="114">
        <v>0</v>
      </c>
      <c r="CV146" s="665"/>
      <c r="CW146" s="665"/>
      <c r="CX146" s="665"/>
      <c r="CY146" s="665"/>
      <c r="CZ146" s="254"/>
      <c r="DA146" s="254"/>
      <c r="DB146" s="254"/>
      <c r="DC146" s="254"/>
      <c r="DD146" s="254"/>
      <c r="DE146" s="221">
        <v>0</v>
      </c>
      <c r="DF146" s="267">
        <v>0</v>
      </c>
      <c r="DJ146" s="267">
        <v>1</v>
      </c>
      <c r="DK146" s="267">
        <v>0</v>
      </c>
      <c r="DL146" s="267"/>
      <c r="DN146" s="221">
        <v>0</v>
      </c>
      <c r="DO146" s="221">
        <v>0</v>
      </c>
      <c r="DP146" s="221">
        <v>0</v>
      </c>
      <c r="DQ146" s="221">
        <v>0</v>
      </c>
      <c r="DR146" s="221">
        <v>0</v>
      </c>
      <c r="DS146" s="212">
        <v>0</v>
      </c>
      <c r="DT146" s="221">
        <v>0</v>
      </c>
      <c r="DU146" s="221">
        <v>0</v>
      </c>
      <c r="DV146" s="221">
        <v>0</v>
      </c>
      <c r="DW146" s="221">
        <v>0</v>
      </c>
      <c r="DX146" s="221">
        <v>0</v>
      </c>
      <c r="DY146" s="221">
        <v>0</v>
      </c>
      <c r="EB146" s="221">
        <v>1</v>
      </c>
      <c r="EC146" s="221">
        <v>2</v>
      </c>
      <c r="ED146" s="221">
        <v>59</v>
      </c>
      <c r="EG146" s="131"/>
      <c r="EH146" s="131"/>
      <c r="EI146" s="131"/>
      <c r="EJ146" s="131"/>
      <c r="EK146" s="131"/>
      <c r="EL146" s="131"/>
      <c r="EM146" s="131"/>
      <c r="EN146" s="131"/>
      <c r="EO146" s="267">
        <v>146</v>
      </c>
      <c r="EP146" s="135">
        <v>42607</v>
      </c>
      <c r="EQ146" s="133" t="s">
        <v>415</v>
      </c>
      <c r="ER146" s="133"/>
      <c r="ES146" s="133"/>
      <c r="ET146" s="208">
        <v>64</v>
      </c>
      <c r="EU146" s="133">
        <v>0</v>
      </c>
      <c r="EV146" s="133"/>
      <c r="EW146" s="133">
        <v>8</v>
      </c>
      <c r="EX146" s="208">
        <v>6</v>
      </c>
      <c r="EY146" s="208">
        <v>53</v>
      </c>
      <c r="EZ146" s="208">
        <v>32</v>
      </c>
      <c r="FA146" s="208">
        <v>14</v>
      </c>
      <c r="FB146" s="208">
        <v>13</v>
      </c>
      <c r="FC146" s="208">
        <v>45</v>
      </c>
      <c r="FD146" s="206">
        <v>21</v>
      </c>
      <c r="FE146" s="133">
        <v>34</v>
      </c>
      <c r="FF146" s="133">
        <v>120</v>
      </c>
      <c r="FG146" s="223">
        <v>350</v>
      </c>
      <c r="FH146" s="91">
        <v>120</v>
      </c>
      <c r="FI146" s="91">
        <v>350</v>
      </c>
      <c r="FJ146" s="227">
        <v>84.300000000000011</v>
      </c>
      <c r="FK146" s="227">
        <v>44.700699769345931</v>
      </c>
      <c r="FL146" s="228">
        <v>138.69999999999999</v>
      </c>
      <c r="FM146" s="228">
        <v>56.35</v>
      </c>
      <c r="FN146" s="228">
        <v>73.54670294197247</v>
      </c>
      <c r="FO146" s="228">
        <v>29.880005124586511</v>
      </c>
      <c r="FP146" s="228">
        <v>59.37274693583273</v>
      </c>
      <c r="FQ146" s="228"/>
      <c r="FR146" s="193">
        <v>0</v>
      </c>
      <c r="FS146" s="230">
        <v>116</v>
      </c>
      <c r="FT146" s="230">
        <v>82.7</v>
      </c>
      <c r="FU146" s="230">
        <v>150</v>
      </c>
      <c r="FV146" s="229">
        <v>5.3</v>
      </c>
      <c r="FW146" s="229">
        <v>4.9000000000000004</v>
      </c>
      <c r="FX146" s="229">
        <v>21.886792452830189</v>
      </c>
      <c r="FY146" s="229">
        <v>1.4026602176541716</v>
      </c>
      <c r="FZ146" s="210" t="s">
        <v>381</v>
      </c>
      <c r="GA146" s="129">
        <v>14.4</v>
      </c>
      <c r="GB146" s="238">
        <v>10.1</v>
      </c>
      <c r="GC146" s="238">
        <v>4.2</v>
      </c>
      <c r="GD146" s="238">
        <v>158.69999999999999</v>
      </c>
      <c r="GE146" s="238">
        <v>93.3</v>
      </c>
      <c r="GF146" s="238">
        <v>38.5</v>
      </c>
      <c r="GG146" s="133">
        <v>0</v>
      </c>
      <c r="GH146" s="133">
        <v>1</v>
      </c>
      <c r="GI146" s="221">
        <v>1</v>
      </c>
      <c r="GJ146" s="221">
        <v>1</v>
      </c>
      <c r="GK146" s="231">
        <v>58</v>
      </c>
      <c r="GL146" s="133">
        <v>1</v>
      </c>
      <c r="GM146" s="221">
        <v>0</v>
      </c>
      <c r="GN146" s="133">
        <v>0</v>
      </c>
      <c r="GO146" s="221">
        <v>1</v>
      </c>
      <c r="GP146" s="106">
        <v>49.400000000000006</v>
      </c>
      <c r="GQ146" s="106">
        <v>26.194716116318965</v>
      </c>
      <c r="GR146" s="111">
        <v>0.4681818181818182</v>
      </c>
      <c r="GS146" s="61">
        <v>0</v>
      </c>
      <c r="GT146" s="111">
        <v>0.6428571428571429</v>
      </c>
      <c r="GU146" s="62">
        <v>1</v>
      </c>
      <c r="GV146" s="106">
        <v>16.8</v>
      </c>
      <c r="GW146" s="61">
        <v>0</v>
      </c>
      <c r="GX146" s="106">
        <v>21</v>
      </c>
      <c r="GY146" s="61">
        <v>0</v>
      </c>
      <c r="GZ146" s="745">
        <v>73</v>
      </c>
      <c r="HA146" s="221">
        <v>16</v>
      </c>
      <c r="HB146" s="221">
        <v>0.39</v>
      </c>
      <c r="HC146" s="221">
        <v>1</v>
      </c>
      <c r="HD146" s="236">
        <v>139.34220999999999</v>
      </c>
      <c r="HE146" s="236">
        <v>146.30932000000001</v>
      </c>
      <c r="HF146" s="270">
        <v>77.581601266632973</v>
      </c>
      <c r="HG146" s="236">
        <v>132.24020899999999</v>
      </c>
      <c r="HH146" s="270">
        <v>70.121350889022025</v>
      </c>
      <c r="HI146" s="236">
        <v>51.695853</v>
      </c>
      <c r="HJ146" s="270">
        <v>27.41210918473595</v>
      </c>
      <c r="HK146" s="236">
        <v>80.544355999999993</v>
      </c>
      <c r="HL146" s="270">
        <v>42.709241704286072</v>
      </c>
      <c r="HM146" s="236">
        <v>60.907614000000002</v>
      </c>
      <c r="HN146" s="144">
        <v>6.2019149999999996</v>
      </c>
      <c r="HO146" s="144">
        <v>3.3454190000000001</v>
      </c>
      <c r="HP146" s="236">
        <v>125.428304</v>
      </c>
      <c r="HQ146" s="270">
        <v>66.509287777962641</v>
      </c>
      <c r="HR146" s="236">
        <v>40.028126999999998</v>
      </c>
      <c r="HS146" s="270">
        <v>21.225211000667251</v>
      </c>
      <c r="HT146" s="236">
        <v>85.400176000000002</v>
      </c>
      <c r="HU146" s="270">
        <v>45.284076247037973</v>
      </c>
      <c r="HV146" s="236">
        <v>68.086845999999994</v>
      </c>
      <c r="HW146" s="144">
        <v>0</v>
      </c>
      <c r="HX146" s="237">
        <v>1.1063905683936117</v>
      </c>
      <c r="HY146" s="238">
        <v>26.3</v>
      </c>
      <c r="HZ146" s="237">
        <v>6</v>
      </c>
      <c r="IA146" s="237">
        <v>22.1</v>
      </c>
      <c r="IB146" s="237">
        <v>6.3</v>
      </c>
      <c r="IC146" s="237">
        <v>26</v>
      </c>
      <c r="ID146" s="237">
        <v>5.4</v>
      </c>
      <c r="IE146" s="237">
        <v>81.113875555555566</v>
      </c>
      <c r="IF146" s="237">
        <v>43.011233669477775</v>
      </c>
      <c r="IG146" s="206"/>
      <c r="IH146" s="209">
        <v>0.37</v>
      </c>
      <c r="II146" s="206">
        <v>1058</v>
      </c>
      <c r="IJ146" s="208">
        <v>1117</v>
      </c>
      <c r="IK146" s="208">
        <v>1013</v>
      </c>
      <c r="IL146" s="208">
        <v>1075</v>
      </c>
      <c r="IM146" s="208">
        <v>1056</v>
      </c>
      <c r="IN146" s="208">
        <v>1031</v>
      </c>
      <c r="IO146" s="208"/>
      <c r="IP146" s="106">
        <v>1058.3333333333333</v>
      </c>
      <c r="IQ146" s="208">
        <v>1705</v>
      </c>
      <c r="IR146" s="208">
        <v>402</v>
      </c>
      <c r="IS146" s="208">
        <v>395</v>
      </c>
      <c r="IT146" s="208">
        <v>431</v>
      </c>
      <c r="IU146" s="208">
        <v>445</v>
      </c>
      <c r="IV146" s="208">
        <v>473</v>
      </c>
      <c r="IW146" s="208">
        <v>429</v>
      </c>
      <c r="IX146" s="208"/>
      <c r="IY146" s="106">
        <v>429.16666666666669</v>
      </c>
      <c r="IZ146" s="208">
        <v>281</v>
      </c>
      <c r="JA146" s="240">
        <v>29.361518410783621</v>
      </c>
      <c r="JB146" s="241">
        <v>0</v>
      </c>
      <c r="JC146" s="267">
        <v>1</v>
      </c>
      <c r="JD146" s="274">
        <v>0</v>
      </c>
      <c r="JE146" s="274">
        <v>0</v>
      </c>
      <c r="JF146" s="274"/>
      <c r="JG146" s="267">
        <v>0</v>
      </c>
      <c r="JH146" s="267">
        <v>0</v>
      </c>
      <c r="JI146" s="267">
        <v>0</v>
      </c>
      <c r="JJ146" s="267"/>
      <c r="JL146" s="285">
        <v>51</v>
      </c>
      <c r="JM146" s="198">
        <v>146</v>
      </c>
      <c r="JN146" s="244">
        <v>42535</v>
      </c>
      <c r="JO146" s="69">
        <v>43039</v>
      </c>
      <c r="JP146" s="201">
        <v>0</v>
      </c>
      <c r="JQ146" s="69">
        <v>43039</v>
      </c>
      <c r="JR146" s="245">
        <v>17</v>
      </c>
      <c r="JS146" s="243">
        <v>0</v>
      </c>
      <c r="JT146" s="69">
        <v>43039</v>
      </c>
      <c r="JU146" s="245">
        <v>17</v>
      </c>
      <c r="JV146" s="243">
        <v>0</v>
      </c>
      <c r="JW146" s="246">
        <v>43039</v>
      </c>
      <c r="JX146" s="245">
        <v>17</v>
      </c>
      <c r="JY146" s="245">
        <v>16.5</v>
      </c>
      <c r="JZ146" s="245">
        <v>504</v>
      </c>
      <c r="KA146" s="247"/>
      <c r="KB146" s="245"/>
      <c r="KC146" s="248"/>
      <c r="KD146" s="63"/>
      <c r="KE146" s="263">
        <v>1</v>
      </c>
      <c r="KF146" s="312" t="s">
        <v>390</v>
      </c>
      <c r="KG146" s="250">
        <v>133.43</v>
      </c>
      <c r="KH146" s="250">
        <v>81.8</v>
      </c>
      <c r="KI146" s="250">
        <v>38.9</v>
      </c>
      <c r="KJ146" s="251">
        <v>-11.53</v>
      </c>
      <c r="KK146" s="250">
        <v>-9.94</v>
      </c>
      <c r="KL146" s="250">
        <v>45.31</v>
      </c>
      <c r="KM146" s="250">
        <v>43.7</v>
      </c>
      <c r="KN146" s="250">
        <v>5.9</v>
      </c>
      <c r="KO146" s="250"/>
      <c r="KP146" s="250">
        <v>1</v>
      </c>
      <c r="KQ146" s="92"/>
      <c r="KR146" s="93">
        <v>0.4681818181818182</v>
      </c>
      <c r="KS146" s="264">
        <v>33</v>
      </c>
      <c r="KT146" s="265">
        <v>39.799999999999997</v>
      </c>
      <c r="KU146" s="264">
        <v>-23.6</v>
      </c>
      <c r="KV146" s="265">
        <v>-29.7</v>
      </c>
      <c r="KW146" s="265">
        <v>-26.2</v>
      </c>
      <c r="KX146" s="265">
        <v>321</v>
      </c>
      <c r="KY146" s="265">
        <v>-23.4</v>
      </c>
      <c r="KZ146" s="265">
        <v>-21.2</v>
      </c>
      <c r="LA146" s="265">
        <v>321</v>
      </c>
      <c r="LB146" s="265">
        <v>-26.6</v>
      </c>
      <c r="LC146" s="265">
        <v>-23.7</v>
      </c>
      <c r="LD146" s="265">
        <v>321</v>
      </c>
      <c r="LE146" s="118">
        <v>42607</v>
      </c>
      <c r="LF146" s="454">
        <v>0</v>
      </c>
      <c r="LG146" s="454"/>
      <c r="LH146" s="455">
        <v>33</v>
      </c>
      <c r="LI146" s="455">
        <v>40.69</v>
      </c>
      <c r="LJ146" s="455">
        <v>-24</v>
      </c>
      <c r="LK146" s="455">
        <v>-29.6</v>
      </c>
      <c r="LL146" s="455">
        <v>-29.6</v>
      </c>
      <c r="LM146" s="455">
        <v>321</v>
      </c>
      <c r="LN146" s="455">
        <v>-20.7</v>
      </c>
      <c r="LO146" s="455">
        <v>-20.6</v>
      </c>
      <c r="LP146" s="455">
        <v>341</v>
      </c>
      <c r="LQ146" s="455">
        <v>-25.1</v>
      </c>
      <c r="LR146" s="455">
        <v>-25.1</v>
      </c>
      <c r="LS146" s="455">
        <v>321</v>
      </c>
      <c r="LT146" s="500">
        <v>43.16</v>
      </c>
      <c r="LU146" s="693">
        <v>-23.87</v>
      </c>
      <c r="LV146" s="500">
        <v>-21</v>
      </c>
      <c r="LW146" s="500">
        <v>2</v>
      </c>
      <c r="LX146" s="500">
        <v>-22.1</v>
      </c>
      <c r="LY146" s="500">
        <v>1</v>
      </c>
      <c r="LZ146" s="690">
        <v>62</v>
      </c>
      <c r="MA146" s="455">
        <v>62</v>
      </c>
      <c r="MC146" s="253"/>
      <c r="MD146" s="274"/>
      <c r="ME146" s="581">
        <v>146</v>
      </c>
      <c r="MF146" s="135">
        <v>42528</v>
      </c>
      <c r="MI146" s="584">
        <v>26.7743</v>
      </c>
      <c r="MQ146" s="135"/>
      <c r="MR146" s="585"/>
      <c r="MS146" s="585"/>
      <c r="MT146" s="133">
        <v>0</v>
      </c>
      <c r="MU146" s="585"/>
      <c r="MV146" s="585"/>
      <c r="MW146" s="585"/>
      <c r="MX146" s="585"/>
      <c r="MY146" s="585"/>
      <c r="MZ146" s="238">
        <v>34306</v>
      </c>
      <c r="NA146" s="585"/>
      <c r="NB146" s="238">
        <v>4</v>
      </c>
      <c r="ND146" s="876">
        <v>146</v>
      </c>
      <c r="NE146" s="877" t="s">
        <v>64</v>
      </c>
      <c r="NF146" s="877" t="s">
        <v>64</v>
      </c>
      <c r="NG146" s="877" t="s">
        <v>64</v>
      </c>
      <c r="NH146" s="877" t="s">
        <v>64</v>
      </c>
      <c r="NI146" s="877" t="s">
        <v>64</v>
      </c>
      <c r="NJ146" s="877" t="s">
        <v>64</v>
      </c>
      <c r="NK146" s="877" t="s">
        <v>64</v>
      </c>
      <c r="NL146" s="877" t="s">
        <v>64</v>
      </c>
      <c r="NM146" s="877" t="s">
        <v>64</v>
      </c>
      <c r="NN146" s="877" t="s">
        <v>64</v>
      </c>
      <c r="NO146" s="877" t="s">
        <v>64</v>
      </c>
      <c r="NP146" s="877" t="s">
        <v>64</v>
      </c>
      <c r="NQ146" s="877" t="s">
        <v>64</v>
      </c>
      <c r="NR146" s="877" t="s">
        <v>64</v>
      </c>
      <c r="NS146" s="877" t="s">
        <v>64</v>
      </c>
      <c r="NT146" s="877" t="s">
        <v>64</v>
      </c>
      <c r="NU146" s="877" t="s">
        <v>64</v>
      </c>
      <c r="NV146" s="877" t="s">
        <v>64</v>
      </c>
      <c r="NW146" s="877" t="s">
        <v>64</v>
      </c>
      <c r="NX146" s="877" t="s">
        <v>64</v>
      </c>
      <c r="NY146" s="877" t="s">
        <v>64</v>
      </c>
      <c r="NZ146" s="877" t="s">
        <v>64</v>
      </c>
      <c r="OA146" s="877" t="s">
        <v>64</v>
      </c>
      <c r="OB146" s="877" t="s">
        <v>64</v>
      </c>
      <c r="OC146" s="877" t="s">
        <v>64</v>
      </c>
      <c r="OD146" s="877" t="s">
        <v>64</v>
      </c>
      <c r="OE146" s="877" t="s">
        <v>64</v>
      </c>
      <c r="OF146" s="877" t="s">
        <v>64</v>
      </c>
      <c r="OG146" s="877" t="s">
        <v>64</v>
      </c>
      <c r="OH146" s="877" t="s">
        <v>64</v>
      </c>
      <c r="OI146" s="877" t="s">
        <v>64</v>
      </c>
      <c r="OJ146" s="877" t="s">
        <v>64</v>
      </c>
      <c r="OK146" s="877" t="s">
        <v>64</v>
      </c>
      <c r="OL146" s="877" t="s">
        <v>64</v>
      </c>
    </row>
    <row r="147" spans="1:402" s="636" customFormat="1" x14ac:dyDescent="0.25">
      <c r="A147" s="636">
        <v>146</v>
      </c>
      <c r="B147" s="636">
        <v>0</v>
      </c>
      <c r="C147" s="636">
        <v>0</v>
      </c>
      <c r="D147" s="652">
        <v>2</v>
      </c>
      <c r="E147" s="408">
        <v>147</v>
      </c>
      <c r="F147" s="880">
        <v>147</v>
      </c>
      <c r="G147" s="883"/>
      <c r="H147" s="95" t="s">
        <v>1230</v>
      </c>
      <c r="I147" s="95" t="s">
        <v>1231</v>
      </c>
      <c r="J147" s="504">
        <v>8946</v>
      </c>
      <c r="K147" s="668">
        <v>91</v>
      </c>
      <c r="L147" s="671">
        <v>62</v>
      </c>
      <c r="M147" s="671">
        <v>162</v>
      </c>
      <c r="N147" s="671">
        <v>23.624447492760247</v>
      </c>
      <c r="O147" s="669">
        <v>1.6597060505484003</v>
      </c>
      <c r="P147" s="670">
        <v>0</v>
      </c>
      <c r="Q147" s="671">
        <v>105</v>
      </c>
      <c r="R147" s="670">
        <v>60</v>
      </c>
      <c r="S147" s="670">
        <v>1</v>
      </c>
      <c r="T147" s="671">
        <v>3</v>
      </c>
      <c r="U147" s="652">
        <v>0</v>
      </c>
      <c r="V147" s="652"/>
      <c r="W147" s="652">
        <v>1</v>
      </c>
      <c r="X147" s="636">
        <v>0</v>
      </c>
      <c r="Y147" s="652">
        <v>0</v>
      </c>
      <c r="Z147" s="652">
        <v>1</v>
      </c>
      <c r="AA147" s="636">
        <v>0</v>
      </c>
      <c r="AB147" s="636">
        <v>0</v>
      </c>
      <c r="AC147" s="653"/>
      <c r="AD147" s="95"/>
      <c r="AE147" s="653"/>
      <c r="AF147" s="653">
        <v>115</v>
      </c>
      <c r="AG147" s="653">
        <v>2.77</v>
      </c>
      <c r="AH147" s="653">
        <v>22</v>
      </c>
      <c r="AI147" s="670">
        <v>0</v>
      </c>
      <c r="AJ147" s="653">
        <v>9.8000000000000007</v>
      </c>
      <c r="AK147" s="653">
        <v>31</v>
      </c>
      <c r="AL147" s="653"/>
      <c r="AM147" s="673">
        <v>2617</v>
      </c>
      <c r="AN147" s="674">
        <v>7.8697839025301457</v>
      </c>
      <c r="AO147" s="95">
        <v>114</v>
      </c>
      <c r="AP147" s="95">
        <v>50</v>
      </c>
      <c r="AQ147" s="636">
        <v>54</v>
      </c>
      <c r="AR147" s="670">
        <v>52</v>
      </c>
      <c r="AS147" s="675">
        <v>1.86</v>
      </c>
      <c r="AT147" s="670">
        <v>45</v>
      </c>
      <c r="AU147" s="831">
        <v>42444</v>
      </c>
      <c r="AV147" s="832" t="s">
        <v>1232</v>
      </c>
      <c r="AW147" s="653">
        <v>2.77</v>
      </c>
      <c r="AX147" s="653"/>
      <c r="AY147" s="653"/>
      <c r="AZ147" s="653"/>
      <c r="BA147" s="676"/>
      <c r="BC147" s="669">
        <v>820</v>
      </c>
      <c r="BE147" s="677"/>
      <c r="BF147" s="95"/>
      <c r="BG147" s="678"/>
      <c r="BH147" s="679"/>
      <c r="BI147" s="679"/>
      <c r="BJ147" s="679"/>
      <c r="BO147" s="673"/>
      <c r="BT147" s="831">
        <v>42443</v>
      </c>
      <c r="BU147" s="833" t="s">
        <v>458</v>
      </c>
      <c r="BV147" s="671">
        <v>0</v>
      </c>
      <c r="BW147" s="671">
        <v>0</v>
      </c>
      <c r="BX147" s="671">
        <v>25</v>
      </c>
      <c r="BY147" s="671">
        <v>0</v>
      </c>
      <c r="BZ147" s="671"/>
      <c r="CA147" s="833" t="s">
        <v>381</v>
      </c>
      <c r="CB147" s="833"/>
      <c r="CC147" s="671">
        <v>1</v>
      </c>
      <c r="CD147" s="671">
        <v>0</v>
      </c>
      <c r="CE147" s="671">
        <v>0</v>
      </c>
      <c r="CF147" s="652">
        <v>0</v>
      </c>
      <c r="CG147" s="652">
        <v>0</v>
      </c>
      <c r="CH147" s="671">
        <v>0</v>
      </c>
      <c r="CI147" s="671">
        <v>0</v>
      </c>
      <c r="CJ147" s="652">
        <v>1</v>
      </c>
      <c r="CK147" s="834">
        <v>0</v>
      </c>
      <c r="CL147" s="834">
        <v>0</v>
      </c>
      <c r="CM147" s="671">
        <v>0</v>
      </c>
      <c r="CN147" s="671">
        <v>1</v>
      </c>
      <c r="CO147" s="671">
        <v>0</v>
      </c>
      <c r="CP147" s="670">
        <v>0</v>
      </c>
      <c r="CQ147" s="670">
        <v>1</v>
      </c>
      <c r="CR147" s="670">
        <v>0</v>
      </c>
      <c r="CS147" s="652">
        <v>0</v>
      </c>
      <c r="CT147" s="652">
        <v>0</v>
      </c>
      <c r="CU147" s="95">
        <v>0</v>
      </c>
      <c r="CV147" s="634"/>
      <c r="CW147" s="634"/>
      <c r="CX147" s="634"/>
      <c r="CY147" s="634"/>
      <c r="CZ147" s="634">
        <v>64</v>
      </c>
      <c r="DA147" s="634">
        <v>120</v>
      </c>
      <c r="DB147" s="634"/>
      <c r="DC147" s="634"/>
      <c r="DD147" s="634"/>
      <c r="DE147" s="636">
        <v>0</v>
      </c>
      <c r="DF147" s="408">
        <v>1</v>
      </c>
      <c r="DG147" s="680">
        <v>39006</v>
      </c>
      <c r="DH147" s="636">
        <v>0</v>
      </c>
      <c r="DJ147" s="408">
        <v>1</v>
      </c>
      <c r="DK147" s="408">
        <v>1</v>
      </c>
      <c r="DL147" s="408"/>
      <c r="DM147" s="636" t="s">
        <v>1233</v>
      </c>
      <c r="DN147" s="636">
        <v>1</v>
      </c>
      <c r="DO147" s="636">
        <v>0</v>
      </c>
      <c r="DP147" s="636">
        <v>0</v>
      </c>
      <c r="DQ147" s="636">
        <v>0</v>
      </c>
      <c r="DR147" s="636">
        <v>2</v>
      </c>
      <c r="DS147" s="670">
        <v>1</v>
      </c>
      <c r="DT147" s="636">
        <v>2</v>
      </c>
      <c r="DU147" s="636">
        <v>1</v>
      </c>
      <c r="DV147" s="636">
        <v>0</v>
      </c>
      <c r="DW147" s="636">
        <v>0</v>
      </c>
      <c r="DX147" s="636">
        <v>0</v>
      </c>
      <c r="DY147" s="636">
        <v>0</v>
      </c>
      <c r="EB147" s="636">
        <v>1</v>
      </c>
      <c r="EC147" s="636">
        <v>3</v>
      </c>
      <c r="ED147" s="636">
        <v>24</v>
      </c>
      <c r="EG147" s="504">
        <v>42447</v>
      </c>
      <c r="EH147" s="99">
        <v>1.52</v>
      </c>
      <c r="EI147" s="99">
        <v>87</v>
      </c>
      <c r="EJ147" s="652">
        <v>58</v>
      </c>
      <c r="EK147" s="652">
        <v>102</v>
      </c>
      <c r="EL147" s="99">
        <v>80</v>
      </c>
      <c r="EM147" s="99"/>
      <c r="EN147" s="99" t="s">
        <v>1234</v>
      </c>
      <c r="EO147" s="408">
        <v>147</v>
      </c>
      <c r="EP147" s="504"/>
      <c r="EQ147" s="95" t="s">
        <v>383</v>
      </c>
      <c r="ER147" s="95"/>
      <c r="ES147" s="95"/>
      <c r="ET147" s="670">
        <v>62</v>
      </c>
      <c r="EU147" s="95">
        <v>1</v>
      </c>
      <c r="EV147" s="95"/>
      <c r="EW147" s="95">
        <v>15</v>
      </c>
      <c r="EX147" s="670">
        <v>10</v>
      </c>
      <c r="EY147" s="670">
        <v>37</v>
      </c>
      <c r="EZ147" s="670">
        <v>22</v>
      </c>
      <c r="FA147" s="670">
        <v>19</v>
      </c>
      <c r="FB147" s="670">
        <v>21</v>
      </c>
      <c r="FC147" s="670">
        <v>56</v>
      </c>
      <c r="FD147" s="652">
        <v>20</v>
      </c>
      <c r="FE147" s="95">
        <v>33</v>
      </c>
      <c r="FF147" s="95">
        <v>80</v>
      </c>
      <c r="FG147" s="653">
        <v>320</v>
      </c>
      <c r="FH147" s="677">
        <v>80</v>
      </c>
      <c r="FI147" s="677">
        <v>290</v>
      </c>
      <c r="FJ147" s="677">
        <v>115.3</v>
      </c>
      <c r="FK147" s="677">
        <v>69.470132956316306</v>
      </c>
      <c r="FL147" s="375">
        <v>94.8</v>
      </c>
      <c r="FM147" s="375">
        <v>27.45</v>
      </c>
      <c r="FN147" s="375">
        <v>57.118548172235784</v>
      </c>
      <c r="FO147" s="375">
        <v>16.539073284049284</v>
      </c>
      <c r="FP147" s="375">
        <v>71.044303797468359</v>
      </c>
      <c r="FQ147" s="375"/>
      <c r="FR147" s="375">
        <v>0</v>
      </c>
      <c r="FS147" s="375">
        <v>124.3</v>
      </c>
      <c r="FT147" s="375"/>
      <c r="FU147" s="375">
        <v>180</v>
      </c>
      <c r="FV147" s="677">
        <v>3.75</v>
      </c>
      <c r="FW147" s="677">
        <v>5.0999999999999996</v>
      </c>
      <c r="FX147" s="677">
        <v>33.146666666666668</v>
      </c>
      <c r="FY147" s="677"/>
      <c r="FZ147" s="669">
        <v>45.5</v>
      </c>
      <c r="GA147" s="678">
        <v>12.1</v>
      </c>
      <c r="GB147" s="678" t="s">
        <v>1235</v>
      </c>
      <c r="GC147" s="678" t="s">
        <v>1236</v>
      </c>
      <c r="GD147" s="678" t="s">
        <v>1237</v>
      </c>
      <c r="GE147" s="678" t="s">
        <v>1238</v>
      </c>
      <c r="GF147" s="678" t="s">
        <v>1239</v>
      </c>
      <c r="GG147" s="95">
        <v>1</v>
      </c>
      <c r="GH147" s="95">
        <v>1</v>
      </c>
      <c r="GI147" s="636">
        <v>3</v>
      </c>
      <c r="GJ147" s="636">
        <v>1</v>
      </c>
      <c r="GK147" s="355">
        <v>18.666666666666668</v>
      </c>
      <c r="GL147" s="95">
        <v>0</v>
      </c>
      <c r="GM147" s="636">
        <v>1</v>
      </c>
      <c r="GN147" s="95" t="s">
        <v>464</v>
      </c>
      <c r="GO147" s="636">
        <v>0</v>
      </c>
      <c r="GP147" s="677">
        <v>131.85</v>
      </c>
      <c r="GQ147" s="677">
        <v>79.441778233220333</v>
      </c>
      <c r="GR147" s="678">
        <v>0.41262135922330101</v>
      </c>
      <c r="GS147" s="95">
        <v>0</v>
      </c>
      <c r="GT147" s="678">
        <v>1.4545454545454546</v>
      </c>
      <c r="GU147" s="375">
        <v>1</v>
      </c>
      <c r="GV147" s="677">
        <v>7.0666666666666664</v>
      </c>
      <c r="GW147" s="95">
        <v>1</v>
      </c>
      <c r="GX147" s="677">
        <v>12</v>
      </c>
      <c r="GY147" s="95">
        <v>1</v>
      </c>
      <c r="GZ147" s="811">
        <v>38.666666666666671</v>
      </c>
      <c r="HA147" s="636">
        <v>31</v>
      </c>
      <c r="HB147" s="636">
        <v>0.5</v>
      </c>
      <c r="HC147" s="636">
        <v>1</v>
      </c>
      <c r="HD147" s="681">
        <v>165.57546300000001</v>
      </c>
      <c r="HE147" s="681">
        <v>173.85423700000001</v>
      </c>
      <c r="HF147" s="682">
        <v>104.7500169940063</v>
      </c>
      <c r="HG147" s="681">
        <v>109.930228</v>
      </c>
      <c r="HH147" s="682">
        <v>66.234757632941594</v>
      </c>
      <c r="HI147" s="681">
        <v>45.752029999999998</v>
      </c>
      <c r="HJ147" s="682">
        <v>27.56634524823393</v>
      </c>
      <c r="HK147" s="681">
        <v>64.178197999999995</v>
      </c>
      <c r="HL147" s="682">
        <v>38.668412384707658</v>
      </c>
      <c r="HM147" s="681">
        <v>58.380847000000003</v>
      </c>
      <c r="HN147" s="681">
        <v>3.850692</v>
      </c>
      <c r="HO147" s="681">
        <v>2.3231310000000001</v>
      </c>
      <c r="HP147" s="681">
        <v>263.59954699999997</v>
      </c>
      <c r="HQ147" s="682">
        <v>158.82303189344967</v>
      </c>
      <c r="HR147" s="681">
        <v>116.216576</v>
      </c>
      <c r="HS147" s="682">
        <v>70.022384964855505</v>
      </c>
      <c r="HT147" s="681">
        <v>147.382971</v>
      </c>
      <c r="HU147" s="682">
        <v>88.80064692859419</v>
      </c>
      <c r="HV147" s="681">
        <v>55.911693999999997</v>
      </c>
      <c r="HW147" s="681">
        <v>0</v>
      </c>
      <c r="HX147" s="677">
        <v>1.5814961922938977</v>
      </c>
      <c r="HY147" s="678">
        <v>44.4</v>
      </c>
      <c r="HZ147" s="677">
        <v>7.7</v>
      </c>
      <c r="IA147" s="677">
        <v>38.9</v>
      </c>
      <c r="IB147" s="677">
        <v>6.8</v>
      </c>
      <c r="IC147" s="677">
        <v>50</v>
      </c>
      <c r="ID147" s="677">
        <v>7.8</v>
      </c>
      <c r="IE147" s="677">
        <v>187.81930389610386</v>
      </c>
      <c r="IF147" s="677">
        <v>113.16419786144937</v>
      </c>
      <c r="IG147" s="652"/>
      <c r="IH147" s="675">
        <v>0.3</v>
      </c>
      <c r="II147" s="652">
        <v>1014</v>
      </c>
      <c r="IJ147" s="670">
        <v>845</v>
      </c>
      <c r="IK147" s="670">
        <v>1046</v>
      </c>
      <c r="IL147" s="670">
        <v>1145</v>
      </c>
      <c r="IM147" s="670">
        <v>1131</v>
      </c>
      <c r="IN147" s="670">
        <v>1036</v>
      </c>
      <c r="IO147" s="670"/>
      <c r="IP147" s="677">
        <v>1036.1666666666667</v>
      </c>
      <c r="IQ147" s="670">
        <v>1775</v>
      </c>
      <c r="IR147" s="670">
        <v>404</v>
      </c>
      <c r="IS147" s="670">
        <v>382</v>
      </c>
      <c r="IT147" s="670">
        <v>410</v>
      </c>
      <c r="IU147" s="670">
        <v>449</v>
      </c>
      <c r="IV147" s="670">
        <v>432</v>
      </c>
      <c r="IW147" s="670">
        <v>392</v>
      </c>
      <c r="IX147" s="670"/>
      <c r="IY147" s="677">
        <v>411.5</v>
      </c>
      <c r="IZ147" s="670">
        <v>384</v>
      </c>
      <c r="JA147" s="406">
        <v>50.25153901302248</v>
      </c>
      <c r="JB147" s="683">
        <v>1</v>
      </c>
      <c r="JC147" s="408">
        <v>1</v>
      </c>
      <c r="JD147" s="407"/>
      <c r="JE147" s="407">
        <v>1</v>
      </c>
      <c r="JF147" s="407"/>
      <c r="JG147" s="408">
        <v>1</v>
      </c>
      <c r="JH147" s="408"/>
      <c r="JI147" s="408"/>
      <c r="JJ147" s="408"/>
      <c r="JK147" s="636" t="s">
        <v>1233</v>
      </c>
      <c r="JL147" s="820"/>
      <c r="JN147" s="680"/>
      <c r="JO147" s="680"/>
      <c r="JP147" s="453"/>
      <c r="JQ147" s="654"/>
      <c r="JR147" s="654"/>
      <c r="JS147" s="453"/>
      <c r="JU147" s="654"/>
      <c r="JV147" s="453"/>
      <c r="JW147" s="654"/>
      <c r="JX147" s="654"/>
      <c r="JY147" s="654"/>
      <c r="JZ147" s="654"/>
      <c r="KA147" s="654"/>
      <c r="KB147" s="654"/>
      <c r="KC147" s="654"/>
      <c r="KD147" s="95">
        <v>1</v>
      </c>
      <c r="KE147" s="355"/>
      <c r="KF147" s="811"/>
      <c r="KG147" s="95"/>
      <c r="KH147" s="95"/>
      <c r="KI147" s="95"/>
      <c r="KJ147" s="110"/>
      <c r="KK147" s="95"/>
      <c r="KL147" s="95"/>
      <c r="KM147" s="95"/>
      <c r="KN147" s="95"/>
      <c r="KO147" s="95"/>
      <c r="KP147" s="95"/>
      <c r="KQ147" s="110"/>
      <c r="KR147" s="684">
        <v>0.41262135922330101</v>
      </c>
      <c r="KS147" s="408"/>
      <c r="KU147" s="408"/>
      <c r="LE147" s="685"/>
      <c r="LF147" s="95"/>
      <c r="LG147" s="95"/>
      <c r="LT147" s="654"/>
      <c r="LU147" s="654"/>
      <c r="LV147" s="654"/>
      <c r="LW147" s="654"/>
      <c r="LX147" s="654">
        <v>0</v>
      </c>
      <c r="LY147" s="654">
        <v>3</v>
      </c>
      <c r="LZ147" s="686">
        <v>55.911693999999997</v>
      </c>
      <c r="MA147" s="95"/>
      <c r="MC147" s="453"/>
      <c r="MD147" s="453"/>
      <c r="ME147" s="95">
        <v>147</v>
      </c>
      <c r="MF147" s="504"/>
      <c r="MI147" s="687"/>
      <c r="MQ147" s="504"/>
      <c r="MR147" s="687"/>
      <c r="MS147" s="687"/>
      <c r="MT147" s="95">
        <v>0</v>
      </c>
      <c r="MU147" s="687"/>
      <c r="MV147" s="687"/>
      <c r="MW147" s="687"/>
      <c r="MX147" s="687"/>
      <c r="MY147" s="687"/>
      <c r="MZ147" s="678">
        <v>2617</v>
      </c>
      <c r="NA147" s="687"/>
      <c r="NB147" s="678">
        <v>7</v>
      </c>
      <c r="ND147" s="876" t="s">
        <v>64</v>
      </c>
      <c r="NE147" s="877" t="s">
        <v>64</v>
      </c>
      <c r="NF147" s="877" t="s">
        <v>64</v>
      </c>
      <c r="NG147" s="877" t="s">
        <v>64</v>
      </c>
      <c r="NH147" s="877" t="s">
        <v>64</v>
      </c>
      <c r="NI147" s="877" t="s">
        <v>64</v>
      </c>
      <c r="NJ147" s="877" t="s">
        <v>64</v>
      </c>
      <c r="NK147" s="877" t="s">
        <v>64</v>
      </c>
      <c r="NL147" s="877" t="s">
        <v>64</v>
      </c>
      <c r="NM147" s="877" t="s">
        <v>64</v>
      </c>
      <c r="NN147" s="877" t="s">
        <v>64</v>
      </c>
      <c r="NO147" s="877" t="s">
        <v>64</v>
      </c>
      <c r="NP147" s="877" t="s">
        <v>64</v>
      </c>
      <c r="NQ147" s="877" t="s">
        <v>64</v>
      </c>
      <c r="NR147" s="877" t="s">
        <v>64</v>
      </c>
      <c r="NS147" s="877" t="s">
        <v>64</v>
      </c>
      <c r="NT147" s="877" t="s">
        <v>64</v>
      </c>
      <c r="NU147" s="877" t="s">
        <v>64</v>
      </c>
      <c r="NV147" s="877" t="s">
        <v>64</v>
      </c>
      <c r="NW147" s="877" t="s">
        <v>64</v>
      </c>
      <c r="NX147" s="877" t="s">
        <v>64</v>
      </c>
      <c r="NY147" s="877" t="s">
        <v>64</v>
      </c>
      <c r="NZ147" s="877" t="s">
        <v>64</v>
      </c>
      <c r="OA147" s="877" t="s">
        <v>64</v>
      </c>
      <c r="OB147" s="877" t="s">
        <v>64</v>
      </c>
      <c r="OC147" s="877" t="s">
        <v>64</v>
      </c>
      <c r="OD147" s="877" t="s">
        <v>64</v>
      </c>
      <c r="OE147" s="877" t="s">
        <v>64</v>
      </c>
      <c r="OF147" s="877" t="s">
        <v>64</v>
      </c>
      <c r="OG147" s="877" t="s">
        <v>64</v>
      </c>
      <c r="OH147" s="877" t="s">
        <v>64</v>
      </c>
      <c r="OI147" s="877" t="s">
        <v>64</v>
      </c>
      <c r="OJ147" s="877" t="s">
        <v>64</v>
      </c>
      <c r="OK147" s="877" t="s">
        <v>64</v>
      </c>
      <c r="OL147" s="877" t="s">
        <v>64</v>
      </c>
    </row>
    <row r="148" spans="1:402" s="221" customFormat="1" x14ac:dyDescent="0.25">
      <c r="A148" s="221">
        <v>147</v>
      </c>
      <c r="B148" s="221">
        <v>0</v>
      </c>
      <c r="C148" s="221">
        <v>0</v>
      </c>
      <c r="D148" s="206">
        <v>2</v>
      </c>
      <c r="E148" s="267">
        <v>148</v>
      </c>
      <c r="F148" s="880">
        <v>148</v>
      </c>
      <c r="G148" s="883"/>
      <c r="H148" s="232" t="s">
        <v>1240</v>
      </c>
      <c r="I148" s="649" t="s">
        <v>1241</v>
      </c>
      <c r="J148" s="69">
        <v>19304</v>
      </c>
      <c r="K148" s="31">
        <v>63</v>
      </c>
      <c r="L148" s="342">
        <v>97</v>
      </c>
      <c r="M148" s="342">
        <v>157</v>
      </c>
      <c r="N148" s="342">
        <v>39.352509229583347</v>
      </c>
      <c r="O148" s="210">
        <v>1.9623278101208286</v>
      </c>
      <c r="P148" s="208">
        <v>1</v>
      </c>
      <c r="Q148" s="342">
        <v>120</v>
      </c>
      <c r="R148" s="208">
        <v>50</v>
      </c>
      <c r="S148" s="208">
        <v>1</v>
      </c>
      <c r="T148" s="342">
        <v>2</v>
      </c>
      <c r="U148" s="327">
        <v>0</v>
      </c>
      <c r="V148" s="327"/>
      <c r="W148" s="327">
        <v>1</v>
      </c>
      <c r="X148" s="326">
        <v>0</v>
      </c>
      <c r="Y148" s="327">
        <v>0</v>
      </c>
      <c r="Z148" s="327">
        <v>0</v>
      </c>
      <c r="AA148" s="326">
        <v>0</v>
      </c>
      <c r="AB148" s="326">
        <v>0</v>
      </c>
      <c r="AC148" s="223"/>
      <c r="AD148" s="133"/>
      <c r="AE148" s="223"/>
      <c r="AF148" s="613">
        <v>92</v>
      </c>
      <c r="AG148" s="613">
        <v>0.81</v>
      </c>
      <c r="AH148" s="613">
        <v>71</v>
      </c>
      <c r="AI148" s="603">
        <v>1</v>
      </c>
      <c r="AJ148" s="613">
        <v>12.5</v>
      </c>
      <c r="AK148" s="613">
        <v>38</v>
      </c>
      <c r="AL148" s="613"/>
      <c r="AM148" s="609">
        <v>1022</v>
      </c>
      <c r="AN148" s="214">
        <v>6.9295167707636498</v>
      </c>
      <c r="AO148" s="63">
        <v>172</v>
      </c>
      <c r="AP148" s="63">
        <v>100</v>
      </c>
      <c r="AQ148" s="310">
        <v>46</v>
      </c>
      <c r="AR148" s="212">
        <v>128</v>
      </c>
      <c r="AS148" s="215">
        <v>4.32</v>
      </c>
      <c r="AT148" s="212">
        <v>199</v>
      </c>
      <c r="AU148" s="562">
        <v>42542</v>
      </c>
      <c r="AV148" s="563">
        <v>42542</v>
      </c>
      <c r="AW148" s="364">
        <v>0.81</v>
      </c>
      <c r="AX148" s="364">
        <v>30</v>
      </c>
      <c r="AY148" s="364"/>
      <c r="AZ148" s="613">
        <v>141</v>
      </c>
      <c r="BA148" s="558">
        <v>42542</v>
      </c>
      <c r="BB148" s="65">
        <v>24.58</v>
      </c>
      <c r="BC148" s="217"/>
      <c r="BD148" s="66">
        <v>24.58</v>
      </c>
      <c r="BE148" s="218">
        <v>93.72089264401059</v>
      </c>
      <c r="BF148" s="112"/>
      <c r="BG148" s="68">
        <v>1.3905818785504354</v>
      </c>
      <c r="BH148" s="219">
        <v>1.3905818785504354</v>
      </c>
      <c r="BI148" s="219">
        <v>1.971836416379491</v>
      </c>
      <c r="BJ148" s="219"/>
      <c r="BK148" s="66">
        <v>2.29</v>
      </c>
      <c r="BL148" s="66">
        <v>0.68</v>
      </c>
      <c r="BM148" s="66">
        <v>81</v>
      </c>
      <c r="BN148" s="66">
        <v>1.19</v>
      </c>
      <c r="BO148" s="571">
        <v>1018</v>
      </c>
      <c r="BP148" s="66">
        <v>51</v>
      </c>
      <c r="BQ148" s="66">
        <v>183</v>
      </c>
      <c r="BR148" s="66">
        <v>3</v>
      </c>
      <c r="BS148" s="66">
        <v>7</v>
      </c>
      <c r="BT148" s="366">
        <v>42542</v>
      </c>
      <c r="BU148" s="345" t="s">
        <v>1242</v>
      </c>
      <c r="BV148" s="342">
        <v>0</v>
      </c>
      <c r="BW148" s="342">
        <v>1</v>
      </c>
      <c r="BX148" s="342">
        <v>30</v>
      </c>
      <c r="BY148" s="342">
        <v>0</v>
      </c>
      <c r="BZ148" s="342"/>
      <c r="CA148" s="345" t="s">
        <v>381</v>
      </c>
      <c r="CB148" s="345"/>
      <c r="CC148" s="342">
        <v>1</v>
      </c>
      <c r="CD148" s="342">
        <v>0</v>
      </c>
      <c r="CE148" s="342">
        <v>0</v>
      </c>
      <c r="CF148" s="206">
        <v>0</v>
      </c>
      <c r="CG148" s="206">
        <v>0</v>
      </c>
      <c r="CH148" s="342">
        <v>0</v>
      </c>
      <c r="CI148" s="342">
        <v>0</v>
      </c>
      <c r="CJ148" s="327">
        <v>1</v>
      </c>
      <c r="CK148" s="659">
        <v>1</v>
      </c>
      <c r="CL148" s="659">
        <v>0</v>
      </c>
      <c r="CM148" s="660">
        <v>1</v>
      </c>
      <c r="CN148" s="660">
        <v>1</v>
      </c>
      <c r="CO148" s="660">
        <v>1</v>
      </c>
      <c r="CP148" s="325">
        <v>0</v>
      </c>
      <c r="CQ148" s="325">
        <v>1</v>
      </c>
      <c r="CR148" s="325">
        <v>0</v>
      </c>
      <c r="CS148" s="327">
        <v>0</v>
      </c>
      <c r="CT148" s="327">
        <v>0</v>
      </c>
      <c r="CU148" s="114">
        <v>1</v>
      </c>
      <c r="CV148" s="665"/>
      <c r="CW148" s="665"/>
      <c r="CX148" s="665"/>
      <c r="CY148" s="665"/>
      <c r="CZ148" s="254"/>
      <c r="DA148" s="254"/>
      <c r="DB148" s="254"/>
      <c r="DC148" s="254"/>
      <c r="DD148" s="254"/>
      <c r="DE148" s="221">
        <v>0</v>
      </c>
      <c r="DF148" s="267">
        <v>0</v>
      </c>
      <c r="DJ148" s="267">
        <v>1</v>
      </c>
      <c r="DK148" s="267">
        <v>0</v>
      </c>
      <c r="DL148" s="267"/>
      <c r="DN148" s="221">
        <v>1</v>
      </c>
      <c r="DO148" s="221">
        <v>0</v>
      </c>
      <c r="DP148" s="221">
        <v>0</v>
      </c>
      <c r="DQ148" s="221">
        <v>0</v>
      </c>
      <c r="DR148" s="221">
        <v>1</v>
      </c>
      <c r="DS148" s="212">
        <v>1</v>
      </c>
      <c r="DT148" s="221">
        <v>1</v>
      </c>
      <c r="DU148" s="221">
        <v>0</v>
      </c>
      <c r="DV148" s="221">
        <v>0</v>
      </c>
      <c r="DW148" s="221">
        <v>0</v>
      </c>
      <c r="DX148" s="221">
        <v>0</v>
      </c>
      <c r="DY148" s="221">
        <v>0</v>
      </c>
      <c r="EB148" s="221">
        <v>1</v>
      </c>
      <c r="EC148" s="221">
        <v>1</v>
      </c>
      <c r="ED148" s="221">
        <v>71</v>
      </c>
      <c r="EG148" s="31" t="s">
        <v>381</v>
      </c>
      <c r="EH148" s="31" t="s">
        <v>381</v>
      </c>
      <c r="EI148" s="31" t="s">
        <v>381</v>
      </c>
      <c r="EJ148" s="31" t="s">
        <v>381</v>
      </c>
      <c r="EK148" s="31" t="s">
        <v>381</v>
      </c>
      <c r="EL148" s="31" t="s">
        <v>381</v>
      </c>
      <c r="EM148" s="31"/>
      <c r="EN148" s="31" t="s">
        <v>381</v>
      </c>
      <c r="EO148" s="267">
        <v>148</v>
      </c>
      <c r="EP148" s="135" t="s">
        <v>1243</v>
      </c>
      <c r="EQ148" s="133" t="s">
        <v>383</v>
      </c>
      <c r="ER148" s="133"/>
      <c r="ES148" s="133"/>
      <c r="ET148" s="208">
        <v>75</v>
      </c>
      <c r="EU148" s="133">
        <v>1</v>
      </c>
      <c r="EV148" s="133"/>
      <c r="EW148" s="133">
        <v>12</v>
      </c>
      <c r="EX148" s="208">
        <v>9</v>
      </c>
      <c r="EY148" s="208">
        <v>51</v>
      </c>
      <c r="EZ148" s="208">
        <v>31</v>
      </c>
      <c r="FA148" s="208">
        <v>17</v>
      </c>
      <c r="FB148" s="208">
        <v>18</v>
      </c>
      <c r="FC148" s="208">
        <v>45</v>
      </c>
      <c r="FD148" s="206">
        <v>23</v>
      </c>
      <c r="FE148" s="133">
        <v>35</v>
      </c>
      <c r="FF148" s="133">
        <v>80</v>
      </c>
      <c r="FG148" s="223">
        <v>290</v>
      </c>
      <c r="FH148" s="91">
        <v>90</v>
      </c>
      <c r="FI148" s="91">
        <v>310</v>
      </c>
      <c r="FJ148" s="227">
        <v>81.650000000000006</v>
      </c>
      <c r="FK148" s="227">
        <v>41.60874629553993</v>
      </c>
      <c r="FL148" s="228">
        <v>118.85</v>
      </c>
      <c r="FM148" s="228">
        <v>46.25</v>
      </c>
      <c r="FN148" s="228">
        <v>60.565823603489527</v>
      </c>
      <c r="FO148" s="228">
        <v>23.568946921845946</v>
      </c>
      <c r="FP148" s="228">
        <v>61.08540176693311</v>
      </c>
      <c r="FQ148" s="228"/>
      <c r="FR148" s="193">
        <v>0</v>
      </c>
      <c r="FS148" s="230">
        <v>117</v>
      </c>
      <c r="FT148" s="230"/>
      <c r="FU148" s="230">
        <v>126.66666666666667</v>
      </c>
      <c r="FV148" s="229">
        <v>7.1000000000000005</v>
      </c>
      <c r="FW148" s="229">
        <v>9.3999999999999986</v>
      </c>
      <c r="FX148" s="229">
        <v>16.47887323943662</v>
      </c>
      <c r="FY148" s="229"/>
      <c r="FZ148" s="210">
        <v>50.9</v>
      </c>
      <c r="GA148" s="129">
        <v>14.6</v>
      </c>
      <c r="GB148" s="238">
        <v>3.7</v>
      </c>
      <c r="GC148" s="238">
        <v>1.9</v>
      </c>
      <c r="GD148" s="238">
        <v>96.2</v>
      </c>
      <c r="GE148" s="238">
        <v>64.400000000000006</v>
      </c>
      <c r="GF148" s="238">
        <v>20.7</v>
      </c>
      <c r="GG148" s="133">
        <v>0</v>
      </c>
      <c r="GH148" s="133">
        <v>1</v>
      </c>
      <c r="GI148" s="221">
        <v>1</v>
      </c>
      <c r="GJ148" s="221">
        <v>1</v>
      </c>
      <c r="GK148" s="231">
        <v>30.666666666666668</v>
      </c>
      <c r="GL148" s="133">
        <v>0</v>
      </c>
      <c r="GM148" s="221">
        <v>0</v>
      </c>
      <c r="GN148" s="133">
        <v>0</v>
      </c>
      <c r="GO148" s="221">
        <v>0</v>
      </c>
      <c r="GP148" s="106">
        <v>60.5</v>
      </c>
      <c r="GQ148" s="106">
        <v>30.830730568036319</v>
      </c>
      <c r="GR148" s="111">
        <v>0.42358078602620086</v>
      </c>
      <c r="GS148" s="61">
        <v>0</v>
      </c>
      <c r="GT148" s="111">
        <v>0.41379310344827586</v>
      </c>
      <c r="GU148" s="62">
        <v>0</v>
      </c>
      <c r="GV148" s="106">
        <v>13.766666666666666</v>
      </c>
      <c r="GW148" s="61">
        <v>0</v>
      </c>
      <c r="GX148" s="106">
        <v>26.5</v>
      </c>
      <c r="GY148" s="61">
        <v>0</v>
      </c>
      <c r="GZ148" s="745">
        <v>45.666666666666671</v>
      </c>
      <c r="HA148" s="221">
        <v>21</v>
      </c>
      <c r="HB148" s="221">
        <v>0.49</v>
      </c>
      <c r="HC148" s="221">
        <v>1</v>
      </c>
      <c r="HD148" s="236">
        <v>115.783326</v>
      </c>
      <c r="HE148" s="236">
        <v>121.572492</v>
      </c>
      <c r="HF148" s="144">
        <v>58.046284</v>
      </c>
      <c r="HG148" s="236">
        <v>168.602665</v>
      </c>
      <c r="HH148" s="125">
        <v>80.501419999999996</v>
      </c>
      <c r="HI148" s="236">
        <v>55.600904</v>
      </c>
      <c r="HJ148" s="144">
        <v>26.547336999999999</v>
      </c>
      <c r="HK148" s="236">
        <v>113.001761</v>
      </c>
      <c r="HL148" s="144">
        <v>53.954084000000002</v>
      </c>
      <c r="HM148" s="236">
        <v>67.022524000000004</v>
      </c>
      <c r="HN148" s="144">
        <v>9.3791460000000004</v>
      </c>
      <c r="HO148" s="144">
        <v>4.4781890000000004</v>
      </c>
      <c r="HP148" s="236">
        <v>205.663963</v>
      </c>
      <c r="HQ148" s="144">
        <v>98.196793</v>
      </c>
      <c r="HR148" s="236">
        <v>88.317454999999995</v>
      </c>
      <c r="HS148" s="144">
        <v>42.168256999999997</v>
      </c>
      <c r="HT148" s="236">
        <v>117.346508</v>
      </c>
      <c r="HU148" s="144">
        <v>56.028536000000003</v>
      </c>
      <c r="HV148" s="236">
        <v>57.057398999999997</v>
      </c>
      <c r="HW148" s="144">
        <v>0</v>
      </c>
      <c r="HX148" s="237">
        <v>0.72105913628352192</v>
      </c>
      <c r="HY148" s="238">
        <v>36.299999999999997</v>
      </c>
      <c r="HZ148" s="237">
        <v>7.2</v>
      </c>
      <c r="IA148" s="237">
        <v>39.9</v>
      </c>
      <c r="IB148" s="237">
        <v>7.3</v>
      </c>
      <c r="IC148" s="237">
        <v>34.799999999999997</v>
      </c>
      <c r="ID148" s="237">
        <v>6.4</v>
      </c>
      <c r="IE148" s="237">
        <v>168.44006666666661</v>
      </c>
      <c r="IF148" s="237">
        <v>85.836864665488818</v>
      </c>
      <c r="IG148" s="206"/>
      <c r="IH148" s="209">
        <v>0.38</v>
      </c>
      <c r="II148" s="206">
        <v>1256</v>
      </c>
      <c r="IJ148" s="208">
        <v>1041</v>
      </c>
      <c r="IK148" s="208">
        <v>1132</v>
      </c>
      <c r="IL148" s="208">
        <v>1174</v>
      </c>
      <c r="IM148" s="208">
        <v>1297</v>
      </c>
      <c r="IN148" s="208">
        <v>1117</v>
      </c>
      <c r="IO148" s="208"/>
      <c r="IP148" s="106">
        <v>1169.5</v>
      </c>
      <c r="IQ148" s="208">
        <v>1823</v>
      </c>
      <c r="IR148" s="208">
        <v>400</v>
      </c>
      <c r="IS148" s="208">
        <v>406</v>
      </c>
      <c r="IT148" s="208">
        <v>402</v>
      </c>
      <c r="IU148" s="208">
        <v>401</v>
      </c>
      <c r="IV148" s="208">
        <v>376</v>
      </c>
      <c r="IW148" s="208">
        <v>379</v>
      </c>
      <c r="IX148" s="208"/>
      <c r="IY148" s="106">
        <v>394</v>
      </c>
      <c r="IZ148" s="208">
        <v>252</v>
      </c>
      <c r="JA148" s="240">
        <v>30.51322195122237</v>
      </c>
      <c r="JB148" s="241">
        <v>0</v>
      </c>
      <c r="JC148" s="267">
        <v>1</v>
      </c>
      <c r="JD148" s="70">
        <v>0</v>
      </c>
      <c r="JE148" s="70">
        <v>0</v>
      </c>
      <c r="JF148" s="70"/>
      <c r="JG148" s="267">
        <v>0</v>
      </c>
      <c r="JH148" s="267">
        <v>0</v>
      </c>
      <c r="JI148" s="267">
        <v>0</v>
      </c>
      <c r="JJ148" s="267"/>
      <c r="JL148" s="285"/>
      <c r="JM148" s="198">
        <v>148</v>
      </c>
      <c r="JN148" s="244">
        <v>42542</v>
      </c>
      <c r="JO148" s="69">
        <v>43371</v>
      </c>
      <c r="JP148" s="201">
        <v>0</v>
      </c>
      <c r="JQ148" s="69">
        <v>43371</v>
      </c>
      <c r="JR148" s="245">
        <v>27</v>
      </c>
      <c r="JS148" s="243">
        <v>0</v>
      </c>
      <c r="JT148" s="69">
        <v>43371</v>
      </c>
      <c r="JU148" s="245">
        <v>27</v>
      </c>
      <c r="JV148" s="243">
        <v>0</v>
      </c>
      <c r="JW148" s="246">
        <v>43371</v>
      </c>
      <c r="JX148" s="245">
        <v>27</v>
      </c>
      <c r="JY148" s="245">
        <v>27</v>
      </c>
      <c r="JZ148" s="245">
        <v>829</v>
      </c>
      <c r="KA148" s="247"/>
      <c r="KB148" s="245"/>
      <c r="KC148" s="248"/>
      <c r="KD148" s="63">
        <v>1</v>
      </c>
      <c r="KE148" s="249">
        <v>1</v>
      </c>
      <c r="KF148" s="249" t="s">
        <v>421</v>
      </c>
      <c r="KG148" s="272">
        <v>122.89999999999999</v>
      </c>
      <c r="KH148" s="272">
        <v>53.766666666666673</v>
      </c>
      <c r="KI148" s="272">
        <v>56.15</v>
      </c>
      <c r="KJ148" s="373">
        <v>-18.223333333333333</v>
      </c>
      <c r="KK148" s="272">
        <v>-14.803333333333333</v>
      </c>
      <c r="KL148" s="272">
        <v>71.719999999999985</v>
      </c>
      <c r="KM148" s="272">
        <v>20.5</v>
      </c>
      <c r="KN148" s="272">
        <v>3.5</v>
      </c>
      <c r="KO148" s="250"/>
      <c r="KP148" s="250">
        <v>0</v>
      </c>
      <c r="KQ148" s="92"/>
      <c r="KR148" s="93">
        <v>0.42358078602620086</v>
      </c>
      <c r="KS148" s="264"/>
      <c r="KT148" s="265"/>
      <c r="KU148" s="264"/>
      <c r="KV148" s="265"/>
      <c r="KW148" s="265"/>
      <c r="KX148" s="265"/>
      <c r="KY148" s="265"/>
      <c r="KZ148" s="265"/>
      <c r="LA148" s="265"/>
      <c r="LB148" s="265"/>
      <c r="LC148" s="265"/>
      <c r="LD148" s="265"/>
      <c r="LE148" s="118">
        <v>42542</v>
      </c>
      <c r="LF148" s="454">
        <v>1</v>
      </c>
      <c r="LG148" s="454"/>
      <c r="LH148" s="455"/>
      <c r="LI148" s="455"/>
      <c r="LJ148" s="455"/>
      <c r="LK148" s="455"/>
      <c r="LL148" s="455"/>
      <c r="LM148" s="455"/>
      <c r="LN148" s="455"/>
      <c r="LO148" s="455"/>
      <c r="LP148" s="455"/>
      <c r="LQ148" s="455"/>
      <c r="LR148" s="455"/>
      <c r="LS148" s="455"/>
      <c r="LT148" s="500">
        <v>38.386666666666663</v>
      </c>
      <c r="LU148" s="693">
        <v>-21.416666666666668</v>
      </c>
      <c r="LV148" s="500">
        <v>0</v>
      </c>
      <c r="LW148" s="500">
        <v>0</v>
      </c>
      <c r="LX148" s="500">
        <v>-18.5</v>
      </c>
      <c r="LY148" s="500">
        <v>2</v>
      </c>
      <c r="LZ148" s="690">
        <v>57.057398999999997</v>
      </c>
      <c r="MA148" s="454"/>
      <c r="MC148" s="253"/>
      <c r="MD148" s="274"/>
      <c r="ME148" s="581">
        <v>148</v>
      </c>
      <c r="MF148" s="135">
        <v>42542</v>
      </c>
      <c r="MI148" s="586"/>
      <c r="MQ148" s="135"/>
      <c r="MR148" s="585"/>
      <c r="MS148" s="585"/>
      <c r="MT148" s="133">
        <v>0</v>
      </c>
      <c r="MU148" s="585"/>
      <c r="MV148" s="585"/>
      <c r="MW148" s="585"/>
      <c r="MX148" s="585"/>
      <c r="MY148" s="585"/>
      <c r="MZ148" s="238">
        <v>1022</v>
      </c>
      <c r="NA148" s="585"/>
      <c r="NB148" s="238">
        <v>9</v>
      </c>
      <c r="ND148" s="876" t="s">
        <v>64</v>
      </c>
      <c r="NE148" s="877" t="s">
        <v>64</v>
      </c>
      <c r="NF148" s="877" t="s">
        <v>64</v>
      </c>
      <c r="NG148" s="877" t="s">
        <v>64</v>
      </c>
      <c r="NH148" s="877" t="s">
        <v>64</v>
      </c>
      <c r="NI148" s="877" t="s">
        <v>64</v>
      </c>
      <c r="NJ148" s="877" t="s">
        <v>64</v>
      </c>
      <c r="NK148" s="877" t="s">
        <v>64</v>
      </c>
      <c r="NL148" s="877" t="s">
        <v>64</v>
      </c>
      <c r="NM148" s="877" t="s">
        <v>64</v>
      </c>
      <c r="NN148" s="877" t="s">
        <v>64</v>
      </c>
      <c r="NO148" s="877" t="s">
        <v>64</v>
      </c>
      <c r="NP148" s="877" t="s">
        <v>64</v>
      </c>
      <c r="NQ148" s="877" t="s">
        <v>64</v>
      </c>
      <c r="NR148" s="877" t="s">
        <v>64</v>
      </c>
      <c r="NS148" s="877" t="s">
        <v>64</v>
      </c>
      <c r="NT148" s="877" t="s">
        <v>64</v>
      </c>
      <c r="NU148" s="877" t="s">
        <v>64</v>
      </c>
      <c r="NV148" s="877" t="s">
        <v>64</v>
      </c>
      <c r="NW148" s="877" t="s">
        <v>64</v>
      </c>
      <c r="NX148" s="877" t="s">
        <v>64</v>
      </c>
      <c r="NY148" s="877" t="s">
        <v>64</v>
      </c>
      <c r="NZ148" s="877" t="s">
        <v>64</v>
      </c>
      <c r="OA148" s="877" t="s">
        <v>64</v>
      </c>
      <c r="OB148" s="877" t="s">
        <v>64</v>
      </c>
      <c r="OC148" s="877" t="s">
        <v>64</v>
      </c>
      <c r="OD148" s="877" t="s">
        <v>64</v>
      </c>
      <c r="OE148" s="877" t="s">
        <v>64</v>
      </c>
      <c r="OF148" s="877" t="s">
        <v>64</v>
      </c>
      <c r="OG148" s="877" t="s">
        <v>64</v>
      </c>
      <c r="OH148" s="877" t="s">
        <v>64</v>
      </c>
      <c r="OI148" s="877" t="s">
        <v>64</v>
      </c>
      <c r="OJ148" s="877" t="s">
        <v>64</v>
      </c>
      <c r="OK148" s="877" t="s">
        <v>64</v>
      </c>
      <c r="OL148" s="877" t="s">
        <v>64</v>
      </c>
    </row>
    <row r="149" spans="1:402" s="221" customFormat="1" x14ac:dyDescent="0.25">
      <c r="A149" s="274">
        <v>148</v>
      </c>
      <c r="B149" s="221">
        <v>0</v>
      </c>
      <c r="C149" s="221">
        <v>0</v>
      </c>
      <c r="D149" s="206">
        <v>2</v>
      </c>
      <c r="E149" s="267">
        <v>149</v>
      </c>
      <c r="F149" s="880">
        <v>149</v>
      </c>
      <c r="G149" s="883"/>
      <c r="H149" s="232" t="s">
        <v>1227</v>
      </c>
      <c r="I149" s="649" t="s">
        <v>1244</v>
      </c>
      <c r="J149" s="69">
        <v>10985</v>
      </c>
      <c r="K149" s="122">
        <v>86</v>
      </c>
      <c r="L149" s="342">
        <v>91</v>
      </c>
      <c r="M149" s="342">
        <v>183</v>
      </c>
      <c r="N149" s="342">
        <v>27.173101615455817</v>
      </c>
      <c r="O149" s="210">
        <v>2.1342041273272363</v>
      </c>
      <c r="P149" s="208">
        <v>0</v>
      </c>
      <c r="Q149" s="342">
        <v>160</v>
      </c>
      <c r="R149" s="208">
        <v>70</v>
      </c>
      <c r="S149" s="208">
        <v>1</v>
      </c>
      <c r="T149" s="342">
        <v>2</v>
      </c>
      <c r="U149" s="327">
        <v>0</v>
      </c>
      <c r="V149" s="327"/>
      <c r="W149" s="327">
        <v>1</v>
      </c>
      <c r="X149" s="326">
        <v>1</v>
      </c>
      <c r="Y149" s="327">
        <v>1</v>
      </c>
      <c r="Z149" s="327">
        <v>0</v>
      </c>
      <c r="AA149" s="326">
        <v>0</v>
      </c>
      <c r="AB149" s="326">
        <v>0</v>
      </c>
      <c r="AC149" s="223"/>
      <c r="AD149" s="133"/>
      <c r="AE149" s="223"/>
      <c r="AF149" s="613"/>
      <c r="AG149" s="613">
        <v>0.62</v>
      </c>
      <c r="AH149" s="613">
        <v>123</v>
      </c>
      <c r="AI149" s="603">
        <v>1</v>
      </c>
      <c r="AJ149" s="613">
        <v>11</v>
      </c>
      <c r="AK149" s="613">
        <v>33</v>
      </c>
      <c r="AL149" s="613"/>
      <c r="AM149" s="609">
        <v>249</v>
      </c>
      <c r="AN149" s="214">
        <v>5.5174528964647074</v>
      </c>
      <c r="AO149" s="63"/>
      <c r="AP149" s="63"/>
      <c r="AQ149" s="310"/>
      <c r="AR149" s="212"/>
      <c r="AS149" s="215"/>
      <c r="AT149" s="212"/>
      <c r="AU149" s="562">
        <v>42545</v>
      </c>
      <c r="AV149" s="563">
        <v>42545</v>
      </c>
      <c r="AW149" s="364">
        <v>0.62</v>
      </c>
      <c r="AX149" s="364">
        <v>31</v>
      </c>
      <c r="AY149" s="364"/>
      <c r="AZ149" s="613">
        <v>140</v>
      </c>
      <c r="BA149" s="558">
        <v>42545</v>
      </c>
      <c r="BB149" s="65">
        <v>35.79</v>
      </c>
      <c r="BC149" s="217"/>
      <c r="BD149" s="66">
        <v>35.79</v>
      </c>
      <c r="BE149" s="218">
        <v>99.067394228196889</v>
      </c>
      <c r="BF149" s="66">
        <v>53.95</v>
      </c>
      <c r="BG149" s="68">
        <v>1.5537616983900042</v>
      </c>
      <c r="BH149" s="219">
        <v>1.5537616983900042</v>
      </c>
      <c r="BI149" s="219">
        <v>1.995930739885674</v>
      </c>
      <c r="BJ149" s="219">
        <v>1.7319914490189294</v>
      </c>
      <c r="BK149" s="66">
        <v>2.2999999999999998</v>
      </c>
      <c r="BL149" s="66">
        <v>0.6</v>
      </c>
      <c r="BM149" s="66">
        <v>85</v>
      </c>
      <c r="BN149" s="66">
        <v>0.95</v>
      </c>
      <c r="BO149" s="571">
        <v>258.39999999999998</v>
      </c>
      <c r="BP149" s="66">
        <v>44</v>
      </c>
      <c r="BQ149" s="66">
        <v>28</v>
      </c>
      <c r="BR149" s="66">
        <v>19</v>
      </c>
      <c r="BS149" s="66">
        <v>22</v>
      </c>
      <c r="BT149" s="366">
        <v>42424</v>
      </c>
      <c r="BU149" s="345" t="s">
        <v>1245</v>
      </c>
      <c r="BV149" s="342">
        <v>0</v>
      </c>
      <c r="BW149" s="342">
        <v>0</v>
      </c>
      <c r="BX149" s="342">
        <v>32</v>
      </c>
      <c r="BY149" s="342">
        <v>0</v>
      </c>
      <c r="BZ149" s="342"/>
      <c r="CA149" s="345" t="s">
        <v>381</v>
      </c>
      <c r="CB149" s="345"/>
      <c r="CC149" s="342">
        <v>1</v>
      </c>
      <c r="CD149" s="342">
        <v>0</v>
      </c>
      <c r="CE149" s="342">
        <v>0</v>
      </c>
      <c r="CF149" s="206">
        <v>0</v>
      </c>
      <c r="CG149" s="206">
        <v>0</v>
      </c>
      <c r="CH149" s="342">
        <v>0</v>
      </c>
      <c r="CI149" s="342">
        <v>0</v>
      </c>
      <c r="CJ149" s="327">
        <v>1</v>
      </c>
      <c r="CK149" s="659">
        <v>0</v>
      </c>
      <c r="CL149" s="659">
        <v>0</v>
      </c>
      <c r="CM149" s="660">
        <v>1</v>
      </c>
      <c r="CN149" s="660">
        <v>1</v>
      </c>
      <c r="CO149" s="660">
        <v>0</v>
      </c>
      <c r="CP149" s="325">
        <v>0</v>
      </c>
      <c r="CQ149" s="325">
        <v>1</v>
      </c>
      <c r="CR149" s="325">
        <v>0</v>
      </c>
      <c r="CS149" s="327">
        <v>0</v>
      </c>
      <c r="CT149" s="327">
        <v>1</v>
      </c>
      <c r="CU149" s="114">
        <v>0</v>
      </c>
      <c r="CV149" s="665"/>
      <c r="CW149" s="665"/>
      <c r="CX149" s="665"/>
      <c r="CY149" s="665"/>
      <c r="CZ149" s="254"/>
      <c r="DA149" s="254"/>
      <c r="DB149" s="254"/>
      <c r="DC149" s="254"/>
      <c r="DD149" s="254"/>
      <c r="DE149" s="221">
        <v>1</v>
      </c>
      <c r="DF149" s="267">
        <v>1</v>
      </c>
      <c r="DG149" s="221">
        <v>2001</v>
      </c>
      <c r="DH149" s="221" t="s">
        <v>1246</v>
      </c>
      <c r="DJ149" s="267">
        <v>1</v>
      </c>
      <c r="DK149" s="267">
        <v>0</v>
      </c>
      <c r="DL149" s="267"/>
      <c r="DN149" s="221">
        <v>1</v>
      </c>
      <c r="DO149" s="221">
        <v>0</v>
      </c>
      <c r="DP149" s="221">
        <v>1</v>
      </c>
      <c r="DQ149" s="221">
        <v>0</v>
      </c>
      <c r="DR149" s="221">
        <v>0</v>
      </c>
      <c r="DS149" s="212">
        <v>0</v>
      </c>
      <c r="DT149" s="221">
        <v>0</v>
      </c>
      <c r="DU149" s="221">
        <v>0</v>
      </c>
      <c r="DV149" s="221">
        <v>0</v>
      </c>
      <c r="DW149" s="221">
        <v>0</v>
      </c>
      <c r="DX149" s="221">
        <v>0</v>
      </c>
      <c r="DY149" s="221">
        <v>0</v>
      </c>
      <c r="EB149" s="221">
        <v>0</v>
      </c>
      <c r="EC149" s="221">
        <v>0</v>
      </c>
      <c r="EG149" s="131" t="s">
        <v>381</v>
      </c>
      <c r="EH149" s="31"/>
      <c r="EI149" s="31"/>
      <c r="EJ149" s="31"/>
      <c r="EK149" s="31"/>
      <c r="EL149" s="31"/>
      <c r="EM149" s="31"/>
      <c r="EN149" s="31"/>
      <c r="EO149" s="267">
        <v>149</v>
      </c>
      <c r="EP149" s="135">
        <v>42545</v>
      </c>
      <c r="EQ149" s="133" t="s">
        <v>383</v>
      </c>
      <c r="ER149" s="133"/>
      <c r="ES149" s="133"/>
      <c r="ET149" s="208">
        <v>78</v>
      </c>
      <c r="EU149" s="133">
        <v>1</v>
      </c>
      <c r="EV149" s="133"/>
      <c r="EW149" s="133">
        <v>13</v>
      </c>
      <c r="EX149" s="208">
        <v>9.5</v>
      </c>
      <c r="EY149" s="208">
        <v>48</v>
      </c>
      <c r="EZ149" s="208">
        <v>28</v>
      </c>
      <c r="FA149" s="208">
        <v>17</v>
      </c>
      <c r="FB149" s="208">
        <v>18</v>
      </c>
      <c r="FC149" s="208">
        <v>55</v>
      </c>
      <c r="FD149" s="206">
        <v>23</v>
      </c>
      <c r="FE149" s="133">
        <v>35</v>
      </c>
      <c r="FF149" s="133">
        <v>130</v>
      </c>
      <c r="FG149" s="223">
        <v>320</v>
      </c>
      <c r="FH149" s="91">
        <v>126.66666666666667</v>
      </c>
      <c r="FI149" s="91">
        <v>313.33333333333331</v>
      </c>
      <c r="FJ149" s="227">
        <v>164.45</v>
      </c>
      <c r="FK149" s="227">
        <v>77.054485039323964</v>
      </c>
      <c r="FL149" s="228">
        <v>169.35</v>
      </c>
      <c r="FM149" s="228">
        <v>66.7</v>
      </c>
      <c r="FN149" s="228">
        <v>79.350422872663515</v>
      </c>
      <c r="FO149" s="228">
        <v>31.252868057907627</v>
      </c>
      <c r="FP149" s="228">
        <v>60.614112784174779</v>
      </c>
      <c r="FQ149" s="228"/>
      <c r="FR149" s="193">
        <v>0</v>
      </c>
      <c r="FS149" s="230">
        <v>114.5</v>
      </c>
      <c r="FT149" s="230"/>
      <c r="FU149" s="230">
        <v>106.66666666666667</v>
      </c>
      <c r="FV149" s="229">
        <v>5.8999999999999995</v>
      </c>
      <c r="FW149" s="229">
        <v>9.3666666666666671</v>
      </c>
      <c r="FX149" s="229">
        <v>19.406779661016952</v>
      </c>
      <c r="FY149" s="229"/>
      <c r="FZ149" s="210">
        <v>44.7</v>
      </c>
      <c r="GA149" s="129">
        <v>24.333333333333332</v>
      </c>
      <c r="GB149" s="238">
        <v>8.8000000000000007</v>
      </c>
      <c r="GC149" s="238">
        <v>4.3</v>
      </c>
      <c r="GD149" s="238">
        <v>148.6</v>
      </c>
      <c r="GE149" s="238">
        <v>94.8</v>
      </c>
      <c r="GF149" s="238">
        <v>32.799999999999997</v>
      </c>
      <c r="GG149" s="133">
        <v>1</v>
      </c>
      <c r="GH149" s="133">
        <v>1</v>
      </c>
      <c r="GI149" s="221">
        <v>1</v>
      </c>
      <c r="GJ149" s="221">
        <v>1</v>
      </c>
      <c r="GK149" s="231">
        <v>27.233333333333334</v>
      </c>
      <c r="GL149" s="133">
        <v>0</v>
      </c>
      <c r="GM149" s="221">
        <v>0</v>
      </c>
      <c r="GN149" s="133">
        <v>0</v>
      </c>
      <c r="GO149" s="221">
        <v>0</v>
      </c>
      <c r="GP149" s="106">
        <v>75.449999999999989</v>
      </c>
      <c r="GQ149" s="106">
        <v>35.352757046013942</v>
      </c>
      <c r="GR149" s="111">
        <v>0.40613026819923376</v>
      </c>
      <c r="GS149" s="61">
        <v>0</v>
      </c>
      <c r="GT149" s="111">
        <v>0.58620689655172409</v>
      </c>
      <c r="GU149" s="62">
        <v>1</v>
      </c>
      <c r="GV149" s="106">
        <v>7.666666666666667</v>
      </c>
      <c r="GW149" s="61">
        <v>1</v>
      </c>
      <c r="GX149" s="106">
        <v>12.666666666666666</v>
      </c>
      <c r="GY149" s="61">
        <v>1</v>
      </c>
      <c r="GZ149" s="745">
        <v>42.233333333333334</v>
      </c>
      <c r="HA149" s="221">
        <v>24</v>
      </c>
      <c r="HB149" s="221">
        <v>0.71</v>
      </c>
      <c r="HC149" s="221">
        <v>1</v>
      </c>
      <c r="HD149" s="236">
        <v>153.04532</v>
      </c>
      <c r="HE149" s="236">
        <v>160.697586</v>
      </c>
      <c r="HF149" s="270">
        <v>75.296258657905</v>
      </c>
      <c r="HG149" s="236">
        <v>185.84062499999999</v>
      </c>
      <c r="HH149" s="270">
        <v>87.077249369176741</v>
      </c>
      <c r="HI149" s="236">
        <v>83.977492999999996</v>
      </c>
      <c r="HJ149" s="270">
        <v>39.348388434225804</v>
      </c>
      <c r="HK149" s="236">
        <v>101.86313199999999</v>
      </c>
      <c r="HL149" s="270">
        <v>47.728860934950944</v>
      </c>
      <c r="HM149" s="236">
        <v>54.812091000000002</v>
      </c>
      <c r="HN149" s="144">
        <v>7.028556</v>
      </c>
      <c r="HO149" s="144">
        <v>3.2505649999999999</v>
      </c>
      <c r="HP149" s="236">
        <v>187.37449699999999</v>
      </c>
      <c r="HQ149" s="270">
        <v>87.795958503115557</v>
      </c>
      <c r="HR149" s="236">
        <v>95.435614000000001</v>
      </c>
      <c r="HS149" s="270">
        <v>44.717191189916065</v>
      </c>
      <c r="HT149" s="236">
        <v>91.938883000000004</v>
      </c>
      <c r="HU149" s="270">
        <v>43.078767313199499</v>
      </c>
      <c r="HV149" s="236">
        <v>49.066913999999997</v>
      </c>
      <c r="HW149" s="144">
        <v>0</v>
      </c>
      <c r="HX149" s="237">
        <v>0.86470644402966257</v>
      </c>
      <c r="HY149" s="238">
        <v>53.3</v>
      </c>
      <c r="HZ149" s="237">
        <v>8.3000000000000007</v>
      </c>
      <c r="IA149" s="237">
        <v>46.9</v>
      </c>
      <c r="IB149" s="237">
        <v>8.1</v>
      </c>
      <c r="IC149" s="237">
        <v>35.1</v>
      </c>
      <c r="ID149" s="237">
        <v>7</v>
      </c>
      <c r="IE149" s="237">
        <v>252.18563212851399</v>
      </c>
      <c r="IF149" s="237">
        <v>118.16378241398017</v>
      </c>
      <c r="IG149" s="206"/>
      <c r="IH149" s="209">
        <v>0.33</v>
      </c>
      <c r="II149" s="206">
        <v>1077</v>
      </c>
      <c r="IJ149" s="208">
        <v>1032</v>
      </c>
      <c r="IK149" s="208">
        <v>1131</v>
      </c>
      <c r="IL149" s="208">
        <v>1088</v>
      </c>
      <c r="IM149" s="208">
        <v>1094</v>
      </c>
      <c r="IN149" s="208">
        <v>1058</v>
      </c>
      <c r="IO149" s="208"/>
      <c r="IP149" s="106">
        <v>1080</v>
      </c>
      <c r="IQ149" s="208">
        <v>1776</v>
      </c>
      <c r="IR149" s="208">
        <v>373</v>
      </c>
      <c r="IS149" s="208">
        <v>380</v>
      </c>
      <c r="IT149" s="208">
        <v>431</v>
      </c>
      <c r="IU149" s="208"/>
      <c r="IV149" s="208">
        <v>428</v>
      </c>
      <c r="IW149" s="208">
        <v>427</v>
      </c>
      <c r="IX149" s="208"/>
      <c r="IY149" s="106">
        <v>407.8</v>
      </c>
      <c r="IZ149" s="208">
        <v>260</v>
      </c>
      <c r="JA149" s="240">
        <v>31.147230874235028</v>
      </c>
      <c r="JB149" s="241">
        <v>0</v>
      </c>
      <c r="JC149" s="267">
        <v>1</v>
      </c>
      <c r="JD149" s="70">
        <v>0</v>
      </c>
      <c r="JE149" s="70">
        <v>0</v>
      </c>
      <c r="JF149" s="70"/>
      <c r="JG149" s="267">
        <v>0</v>
      </c>
      <c r="JH149" s="267">
        <v>0</v>
      </c>
      <c r="JI149" s="267">
        <v>0</v>
      </c>
      <c r="JJ149" s="267"/>
      <c r="JL149" s="285"/>
      <c r="JM149" s="198">
        <v>149</v>
      </c>
      <c r="JN149" s="244">
        <v>42545</v>
      </c>
      <c r="JO149" s="69">
        <v>43301</v>
      </c>
      <c r="JP149" s="201">
        <v>0</v>
      </c>
      <c r="JQ149" s="69">
        <v>43301</v>
      </c>
      <c r="JR149" s="245">
        <v>24</v>
      </c>
      <c r="JS149" s="243">
        <v>0</v>
      </c>
      <c r="JT149" s="69">
        <v>43301</v>
      </c>
      <c r="JU149" s="245">
        <v>24</v>
      </c>
      <c r="JV149" s="243">
        <v>0</v>
      </c>
      <c r="JW149" s="246">
        <v>43301</v>
      </c>
      <c r="JX149" s="245">
        <v>24</v>
      </c>
      <c r="JY149" s="245">
        <v>24</v>
      </c>
      <c r="JZ149" s="245">
        <v>756</v>
      </c>
      <c r="KA149" s="247"/>
      <c r="KB149" s="245"/>
      <c r="KC149" s="248"/>
      <c r="KD149" s="63">
        <v>0</v>
      </c>
      <c r="KE149" s="249">
        <v>1</v>
      </c>
      <c r="KF149" s="398" t="s">
        <v>421</v>
      </c>
      <c r="KG149" s="399">
        <v>176.55333333333331</v>
      </c>
      <c r="KH149" s="399">
        <v>78.989999999999995</v>
      </c>
      <c r="KI149" s="399">
        <v>54.660000000000004</v>
      </c>
      <c r="KJ149" s="398">
        <v>-19.043333333333333</v>
      </c>
      <c r="KK149" s="399">
        <v>-15.75</v>
      </c>
      <c r="KL149" s="399">
        <v>69.643333333333331</v>
      </c>
      <c r="KM149" s="399">
        <v>28.333333333333332</v>
      </c>
      <c r="KN149" s="399">
        <v>5.0333333333333341</v>
      </c>
      <c r="KO149" s="250"/>
      <c r="KP149" s="250">
        <v>0</v>
      </c>
      <c r="KQ149" s="92"/>
      <c r="KR149" s="93">
        <v>0.40613026819923376</v>
      </c>
      <c r="KS149" s="264"/>
      <c r="KT149" s="265"/>
      <c r="KU149" s="264"/>
      <c r="KV149" s="265"/>
      <c r="KW149" s="265"/>
      <c r="KX149" s="265"/>
      <c r="KY149" s="265"/>
      <c r="KZ149" s="265"/>
      <c r="LA149" s="265"/>
      <c r="LB149" s="265"/>
      <c r="LC149" s="265"/>
      <c r="LD149" s="265"/>
      <c r="LE149" s="118">
        <v>42545</v>
      </c>
      <c r="LF149" s="454">
        <v>1</v>
      </c>
      <c r="LG149" s="454"/>
      <c r="LH149" s="455"/>
      <c r="LI149" s="455"/>
      <c r="LJ149" s="455"/>
      <c r="LK149" s="455"/>
      <c r="LL149" s="455"/>
      <c r="LM149" s="455"/>
      <c r="LN149" s="455"/>
      <c r="LO149" s="455"/>
      <c r="LP149" s="455"/>
      <c r="LQ149" s="455"/>
      <c r="LR149" s="455"/>
      <c r="LS149" s="455"/>
      <c r="LT149" s="500">
        <v>32.976666666666667</v>
      </c>
      <c r="LU149" s="693">
        <v>-18.263333333333332</v>
      </c>
      <c r="LV149" s="500">
        <v>-9.1999999999999993</v>
      </c>
      <c r="LW149" s="500">
        <v>2</v>
      </c>
      <c r="LX149" s="500">
        <v>-9.3000000000000007</v>
      </c>
      <c r="LY149" s="500">
        <v>2</v>
      </c>
      <c r="LZ149" s="690">
        <v>49.066913999999997</v>
      </c>
      <c r="MA149" s="454"/>
      <c r="MC149" s="253">
        <v>15</v>
      </c>
      <c r="MD149" s="274"/>
      <c r="ME149" s="581">
        <v>149</v>
      </c>
      <c r="MF149" s="135">
        <v>42545</v>
      </c>
      <c r="MI149" s="584">
        <v>24.777899999999999</v>
      </c>
      <c r="MQ149" s="135"/>
      <c r="MR149" s="585"/>
      <c r="MS149" s="585"/>
      <c r="MT149" s="133">
        <v>0</v>
      </c>
      <c r="MU149" s="585"/>
      <c r="MV149" s="585"/>
      <c r="MW149" s="585"/>
      <c r="MX149" s="585"/>
      <c r="MY149" s="585"/>
      <c r="MZ149" s="238">
        <v>249</v>
      </c>
      <c r="NA149" s="133">
        <v>15</v>
      </c>
      <c r="NB149" s="238">
        <v>7</v>
      </c>
      <c r="ND149" s="876" t="s">
        <v>64</v>
      </c>
      <c r="NE149" s="877" t="s">
        <v>64</v>
      </c>
      <c r="NF149" s="877" t="s">
        <v>64</v>
      </c>
      <c r="NG149" s="877" t="s">
        <v>64</v>
      </c>
      <c r="NH149" s="877" t="s">
        <v>64</v>
      </c>
      <c r="NI149" s="877" t="s">
        <v>64</v>
      </c>
      <c r="NJ149" s="877" t="s">
        <v>64</v>
      </c>
      <c r="NK149" s="877" t="s">
        <v>64</v>
      </c>
      <c r="NL149" s="877" t="s">
        <v>64</v>
      </c>
      <c r="NM149" s="877" t="s">
        <v>64</v>
      </c>
      <c r="NN149" s="877" t="s">
        <v>64</v>
      </c>
      <c r="NO149" s="877" t="s">
        <v>64</v>
      </c>
      <c r="NP149" s="877" t="s">
        <v>64</v>
      </c>
      <c r="NQ149" s="877" t="s">
        <v>64</v>
      </c>
      <c r="NR149" s="877" t="s">
        <v>64</v>
      </c>
      <c r="NS149" s="877" t="s">
        <v>64</v>
      </c>
      <c r="NT149" s="877" t="s">
        <v>64</v>
      </c>
      <c r="NU149" s="877" t="s">
        <v>64</v>
      </c>
      <c r="NV149" s="877" t="s">
        <v>64</v>
      </c>
      <c r="NW149" s="877" t="s">
        <v>64</v>
      </c>
      <c r="NX149" s="877" t="s">
        <v>64</v>
      </c>
      <c r="NY149" s="877" t="s">
        <v>64</v>
      </c>
      <c r="NZ149" s="877" t="s">
        <v>64</v>
      </c>
      <c r="OA149" s="877" t="s">
        <v>64</v>
      </c>
      <c r="OB149" s="877" t="s">
        <v>64</v>
      </c>
      <c r="OC149" s="877" t="s">
        <v>64</v>
      </c>
      <c r="OD149" s="877" t="s">
        <v>64</v>
      </c>
      <c r="OE149" s="877" t="s">
        <v>64</v>
      </c>
      <c r="OF149" s="877" t="s">
        <v>64</v>
      </c>
      <c r="OG149" s="877" t="s">
        <v>64</v>
      </c>
      <c r="OH149" s="877" t="s">
        <v>64</v>
      </c>
      <c r="OI149" s="877" t="s">
        <v>64</v>
      </c>
      <c r="OJ149" s="877" t="s">
        <v>64</v>
      </c>
      <c r="OK149" s="877" t="s">
        <v>64</v>
      </c>
      <c r="OL149" s="877" t="s">
        <v>64</v>
      </c>
    </row>
    <row r="150" spans="1:402" s="221" customFormat="1" x14ac:dyDescent="0.25">
      <c r="A150" s="221">
        <v>149</v>
      </c>
      <c r="B150" s="274">
        <v>0</v>
      </c>
      <c r="C150" s="221">
        <v>0</v>
      </c>
      <c r="D150" s="206">
        <v>2</v>
      </c>
      <c r="E150" s="267">
        <v>150</v>
      </c>
      <c r="F150" s="880">
        <v>150</v>
      </c>
      <c r="G150" s="883"/>
      <c r="H150" s="232" t="s">
        <v>1247</v>
      </c>
      <c r="I150" s="649" t="s">
        <v>1248</v>
      </c>
      <c r="J150" s="69">
        <v>16913</v>
      </c>
      <c r="K150" s="122">
        <v>69</v>
      </c>
      <c r="L150" s="342">
        <v>75</v>
      </c>
      <c r="M150" s="342">
        <v>156</v>
      </c>
      <c r="N150" s="342">
        <v>30.818540433925047</v>
      </c>
      <c r="O150" s="210">
        <v>1.7509860834975877</v>
      </c>
      <c r="P150" s="208">
        <v>1</v>
      </c>
      <c r="Q150" s="342">
        <v>125</v>
      </c>
      <c r="R150" s="208">
        <v>50</v>
      </c>
      <c r="S150" s="208">
        <v>0</v>
      </c>
      <c r="T150" s="342">
        <v>3</v>
      </c>
      <c r="U150" s="327">
        <v>0</v>
      </c>
      <c r="V150" s="327"/>
      <c r="W150" s="327">
        <v>0</v>
      </c>
      <c r="X150" s="326">
        <v>0</v>
      </c>
      <c r="Y150" s="327">
        <v>0</v>
      </c>
      <c r="Z150" s="327">
        <v>0</v>
      </c>
      <c r="AA150" s="326">
        <v>0</v>
      </c>
      <c r="AB150" s="326">
        <v>0</v>
      </c>
      <c r="AC150" s="223"/>
      <c r="AD150" s="133"/>
      <c r="AE150" s="223"/>
      <c r="AF150" s="613">
        <v>88</v>
      </c>
      <c r="AG150" s="613">
        <v>1.07</v>
      </c>
      <c r="AH150" s="613">
        <v>51</v>
      </c>
      <c r="AI150" s="603">
        <v>0</v>
      </c>
      <c r="AJ150" s="613">
        <v>9.3000000000000007</v>
      </c>
      <c r="AK150" s="613">
        <v>28</v>
      </c>
      <c r="AL150" s="613"/>
      <c r="AM150" s="609">
        <v>3592</v>
      </c>
      <c r="AN150" s="214">
        <v>8.1864644294220899</v>
      </c>
      <c r="AO150" s="63">
        <v>139</v>
      </c>
      <c r="AP150" s="63">
        <v>92</v>
      </c>
      <c r="AQ150" s="310">
        <v>22</v>
      </c>
      <c r="AR150" s="212">
        <v>124</v>
      </c>
      <c r="AS150" s="215">
        <v>13.29</v>
      </c>
      <c r="AT150" s="212">
        <v>1933</v>
      </c>
      <c r="AU150" s="562">
        <v>42464</v>
      </c>
      <c r="AV150" s="563">
        <v>42464</v>
      </c>
      <c r="AW150" s="364">
        <v>1.07</v>
      </c>
      <c r="AX150" s="364">
        <v>88</v>
      </c>
      <c r="AY150" s="364"/>
      <c r="AZ150" s="613">
        <v>136</v>
      </c>
      <c r="BA150" s="558"/>
      <c r="BB150" s="287"/>
      <c r="BC150" s="217"/>
      <c r="BD150" s="287"/>
      <c r="BE150" s="218"/>
      <c r="BF150" s="66"/>
      <c r="BG150" s="68"/>
      <c r="BH150" s="219"/>
      <c r="BI150" s="219"/>
      <c r="BJ150" s="219"/>
      <c r="BO150" s="400"/>
      <c r="BT150" s="366">
        <v>42454</v>
      </c>
      <c r="BU150" s="345" t="s">
        <v>1249</v>
      </c>
      <c r="BV150" s="342">
        <v>1</v>
      </c>
      <c r="BW150" s="342">
        <v>0</v>
      </c>
      <c r="BX150" s="342"/>
      <c r="BY150" s="342">
        <v>0</v>
      </c>
      <c r="BZ150" s="342"/>
      <c r="CA150" s="345" t="s">
        <v>381</v>
      </c>
      <c r="CB150" s="345"/>
      <c r="CC150" s="342">
        <v>0</v>
      </c>
      <c r="CD150" s="342">
        <v>0</v>
      </c>
      <c r="CE150" s="342">
        <v>0</v>
      </c>
      <c r="CF150" s="206">
        <v>0</v>
      </c>
      <c r="CG150" s="206">
        <v>0</v>
      </c>
      <c r="CH150" s="342">
        <v>0</v>
      </c>
      <c r="CI150" s="342">
        <v>0</v>
      </c>
      <c r="CJ150" s="327">
        <v>1</v>
      </c>
      <c r="CK150" s="659">
        <v>0</v>
      </c>
      <c r="CL150" s="659">
        <v>0</v>
      </c>
      <c r="CM150" s="660">
        <v>1</v>
      </c>
      <c r="CN150" s="660">
        <v>0</v>
      </c>
      <c r="CO150" s="660">
        <v>0</v>
      </c>
      <c r="CP150" s="325">
        <v>0</v>
      </c>
      <c r="CQ150" s="325">
        <v>1</v>
      </c>
      <c r="CR150" s="325">
        <v>0</v>
      </c>
      <c r="CS150" s="327">
        <v>0</v>
      </c>
      <c r="CT150" s="327">
        <v>0</v>
      </c>
      <c r="CU150" s="114">
        <v>0</v>
      </c>
      <c r="CV150" s="665"/>
      <c r="CW150" s="665"/>
      <c r="CX150" s="665"/>
      <c r="CY150" s="665"/>
      <c r="CZ150" s="254"/>
      <c r="DA150" s="254"/>
      <c r="DB150" s="254"/>
      <c r="DC150" s="254"/>
      <c r="DD150" s="254"/>
      <c r="DE150" s="221">
        <v>0</v>
      </c>
      <c r="DF150" s="267">
        <v>0</v>
      </c>
      <c r="DJ150" s="267">
        <v>1</v>
      </c>
      <c r="DK150" s="267">
        <v>0</v>
      </c>
      <c r="DL150" s="267"/>
      <c r="DN150" s="221">
        <v>0</v>
      </c>
      <c r="DO150" s="221">
        <v>0</v>
      </c>
      <c r="DP150" s="221">
        <v>0</v>
      </c>
      <c r="DQ150" s="221">
        <v>0</v>
      </c>
      <c r="DR150" s="221">
        <v>0</v>
      </c>
      <c r="DS150" s="212">
        <v>0</v>
      </c>
      <c r="DT150" s="221">
        <v>0</v>
      </c>
      <c r="DU150" s="221">
        <v>0</v>
      </c>
      <c r="DV150" s="221">
        <v>0</v>
      </c>
      <c r="DW150" s="221">
        <v>0</v>
      </c>
      <c r="DX150" s="221">
        <v>0</v>
      </c>
      <c r="DY150" s="221">
        <v>0</v>
      </c>
      <c r="EB150" s="221">
        <v>0</v>
      </c>
      <c r="EC150" s="221">
        <v>0</v>
      </c>
      <c r="EG150" s="31" t="s">
        <v>381</v>
      </c>
      <c r="EH150" s="31"/>
      <c r="EI150" s="31"/>
      <c r="EJ150" s="31"/>
      <c r="EK150" s="31"/>
      <c r="EL150" s="31"/>
      <c r="EM150" s="31"/>
      <c r="EN150" s="31"/>
      <c r="EO150" s="267">
        <v>150</v>
      </c>
      <c r="EP150" s="135">
        <v>42465</v>
      </c>
      <c r="EQ150" s="133" t="s">
        <v>383</v>
      </c>
      <c r="ER150" s="133"/>
      <c r="ES150" s="133"/>
      <c r="ET150" s="208">
        <v>103</v>
      </c>
      <c r="EU150" s="133">
        <v>0</v>
      </c>
      <c r="EV150" s="133"/>
      <c r="EW150" s="133">
        <v>9</v>
      </c>
      <c r="EX150" s="208">
        <v>7</v>
      </c>
      <c r="EY150" s="208">
        <v>40</v>
      </c>
      <c r="EZ150" s="208">
        <v>20</v>
      </c>
      <c r="FA150" s="208">
        <v>15</v>
      </c>
      <c r="FB150" s="208">
        <v>16</v>
      </c>
      <c r="FC150" s="208">
        <v>33</v>
      </c>
      <c r="FD150" s="206">
        <v>21</v>
      </c>
      <c r="FE150" s="133">
        <v>29</v>
      </c>
      <c r="FF150" s="133">
        <v>80</v>
      </c>
      <c r="FG150" s="223">
        <v>270</v>
      </c>
      <c r="FH150" s="91">
        <v>80</v>
      </c>
      <c r="FI150" s="91">
        <v>270</v>
      </c>
      <c r="FJ150" s="227">
        <v>36.200000000000003</v>
      </c>
      <c r="FK150" s="227">
        <v>20.674064940419541</v>
      </c>
      <c r="FL150" s="228">
        <v>90.8</v>
      </c>
      <c r="FM150" s="228">
        <v>25.6</v>
      </c>
      <c r="FN150" s="228">
        <v>51.856494380941832</v>
      </c>
      <c r="FO150" s="228">
        <v>14.620333217534261</v>
      </c>
      <c r="FP150" s="228">
        <v>71.806167400881051</v>
      </c>
      <c r="FQ150" s="228"/>
      <c r="FR150" s="193">
        <v>0</v>
      </c>
      <c r="FS150" s="230">
        <v>79.5</v>
      </c>
      <c r="FT150" s="230">
        <v>79.5</v>
      </c>
      <c r="FU150" s="230">
        <v>80</v>
      </c>
      <c r="FV150" s="229">
        <v>5.5</v>
      </c>
      <c r="FW150" s="229">
        <v>11.3</v>
      </c>
      <c r="FX150" s="229">
        <v>14.454545454545455</v>
      </c>
      <c r="FY150" s="229">
        <v>1</v>
      </c>
      <c r="FZ150" s="210">
        <v>44.9</v>
      </c>
      <c r="GA150" s="129">
        <v>25.3</v>
      </c>
      <c r="GB150" s="238">
        <v>10.8</v>
      </c>
      <c r="GC150" s="238">
        <v>5.6</v>
      </c>
      <c r="GD150" s="238">
        <v>164.1</v>
      </c>
      <c r="GE150" s="238">
        <v>110.2</v>
      </c>
      <c r="GF150" s="238">
        <v>28.5</v>
      </c>
      <c r="GG150" s="133">
        <v>0</v>
      </c>
      <c r="GH150" s="133">
        <v>1</v>
      </c>
      <c r="GI150" s="221">
        <v>1</v>
      </c>
      <c r="GJ150" s="221">
        <v>0</v>
      </c>
      <c r="GK150" s="231"/>
      <c r="GL150" s="133"/>
      <c r="GM150" s="221">
        <v>0</v>
      </c>
      <c r="GN150" s="133">
        <v>0</v>
      </c>
      <c r="GO150" s="221">
        <v>0</v>
      </c>
      <c r="GP150" s="106">
        <v>15.8</v>
      </c>
      <c r="GQ150" s="106">
        <v>9.0234869076969275</v>
      </c>
      <c r="GR150" s="111">
        <v>0.60544217687074819</v>
      </c>
      <c r="GS150" s="61">
        <v>0</v>
      </c>
      <c r="GT150" s="111">
        <v>0.47826086956521741</v>
      </c>
      <c r="GU150" s="62">
        <v>0</v>
      </c>
      <c r="GV150" s="106">
        <v>15.9</v>
      </c>
      <c r="GW150" s="61">
        <v>0</v>
      </c>
      <c r="GX150" s="106">
        <v>25.333333333333332</v>
      </c>
      <c r="GY150" s="61">
        <v>0</v>
      </c>
      <c r="GZ150" s="745"/>
      <c r="HA150" s="221">
        <v>17</v>
      </c>
      <c r="HB150" s="221">
        <v>0.47</v>
      </c>
      <c r="HC150" s="61">
        <v>1</v>
      </c>
      <c r="HD150" s="236">
        <v>80.787938999999994</v>
      </c>
      <c r="HE150" s="236">
        <v>84.827336000000003</v>
      </c>
      <c r="HF150" s="144">
        <v>46.358462000000003</v>
      </c>
      <c r="HG150" s="236">
        <v>88.086151000000001</v>
      </c>
      <c r="HH150" s="125">
        <v>48.139417999999999</v>
      </c>
      <c r="HI150" s="236">
        <v>25.087971</v>
      </c>
      <c r="HJ150" s="144">
        <v>13.710672000000001</v>
      </c>
      <c r="HK150" s="236">
        <v>62.998179999999998</v>
      </c>
      <c r="HL150" s="144">
        <v>34.428745999999997</v>
      </c>
      <c r="HM150" s="236">
        <v>71.518823999999995</v>
      </c>
      <c r="HN150" s="144">
        <v>6.6148090000000002</v>
      </c>
      <c r="HO150" s="144">
        <v>3.6150180000000001</v>
      </c>
      <c r="HP150" s="236">
        <v>82.238116000000005</v>
      </c>
      <c r="HQ150" s="144">
        <v>44.943444</v>
      </c>
      <c r="HR150" s="236">
        <v>21.350273000000001</v>
      </c>
      <c r="HS150" s="144">
        <v>11.668006</v>
      </c>
      <c r="HT150" s="236">
        <v>60.887842999999997</v>
      </c>
      <c r="HU150" s="144">
        <v>33.275438000000001</v>
      </c>
      <c r="HV150" s="236">
        <v>74.038470000000004</v>
      </c>
      <c r="HW150" s="144">
        <v>0</v>
      </c>
      <c r="HX150" s="237">
        <v>0.96300422980225353</v>
      </c>
      <c r="HY150" s="238">
        <v>19.8</v>
      </c>
      <c r="HZ150" s="237">
        <v>4.3</v>
      </c>
      <c r="IA150" s="237">
        <v>14.7</v>
      </c>
      <c r="IB150" s="237">
        <v>4.3</v>
      </c>
      <c r="IC150" s="237">
        <v>17.8</v>
      </c>
      <c r="ID150" s="237">
        <v>4.2</v>
      </c>
      <c r="IE150" s="237">
        <v>56.677730232558133</v>
      </c>
      <c r="IF150" s="237">
        <v>32.369035234902952</v>
      </c>
      <c r="IG150" s="206"/>
      <c r="IH150" s="209">
        <v>0.28999999999999998</v>
      </c>
      <c r="II150" s="206">
        <v>1255</v>
      </c>
      <c r="IJ150" s="208">
        <v>1153</v>
      </c>
      <c r="IK150" s="208">
        <v>1151</v>
      </c>
      <c r="IL150" s="208">
        <v>1178</v>
      </c>
      <c r="IM150" s="208">
        <v>1130</v>
      </c>
      <c r="IN150" s="208">
        <v>1227</v>
      </c>
      <c r="IO150" s="208"/>
      <c r="IP150" s="106">
        <v>1182.3333333333333</v>
      </c>
      <c r="IQ150" s="208">
        <v>1642</v>
      </c>
      <c r="IR150" s="208">
        <v>370</v>
      </c>
      <c r="IS150" s="208">
        <v>395</v>
      </c>
      <c r="IT150" s="208">
        <v>418</v>
      </c>
      <c r="IU150" s="208">
        <v>414</v>
      </c>
      <c r="IV150" s="208">
        <v>390</v>
      </c>
      <c r="IW150" s="208">
        <v>373</v>
      </c>
      <c r="IX150" s="208"/>
      <c r="IY150" s="106">
        <v>393.33333333333331</v>
      </c>
      <c r="IZ150" s="208">
        <v>239</v>
      </c>
      <c r="JA150" s="240">
        <v>33.693649074352614</v>
      </c>
      <c r="JB150" s="241">
        <v>1</v>
      </c>
      <c r="JC150" s="267">
        <v>1</v>
      </c>
      <c r="JD150" s="70">
        <v>0</v>
      </c>
      <c r="JE150" s="70">
        <v>0</v>
      </c>
      <c r="JF150" s="70"/>
      <c r="JG150" s="267">
        <v>0</v>
      </c>
      <c r="JH150" s="267">
        <v>0</v>
      </c>
      <c r="JI150" s="267">
        <v>0</v>
      </c>
      <c r="JJ150" s="267"/>
      <c r="JL150" s="285"/>
      <c r="JM150" s="198">
        <v>150</v>
      </c>
      <c r="JN150" s="244">
        <v>42464</v>
      </c>
      <c r="JO150" s="69">
        <v>42471</v>
      </c>
      <c r="JP150" s="201">
        <v>1</v>
      </c>
      <c r="JQ150" s="69">
        <v>42471</v>
      </c>
      <c r="JR150" s="31">
        <v>0</v>
      </c>
      <c r="JS150" s="243">
        <v>0</v>
      </c>
      <c r="JT150" s="69">
        <v>42471</v>
      </c>
      <c r="JU150" s="245">
        <v>0</v>
      </c>
      <c r="JV150" s="243">
        <v>1</v>
      </c>
      <c r="JW150" s="246">
        <v>42471</v>
      </c>
      <c r="JX150" s="245">
        <v>0</v>
      </c>
      <c r="JY150" s="245">
        <v>0.2</v>
      </c>
      <c r="JZ150" s="245">
        <v>7</v>
      </c>
      <c r="KA150" s="247"/>
      <c r="KB150" s="245"/>
      <c r="KC150" s="248"/>
      <c r="KD150" s="63">
        <v>0</v>
      </c>
      <c r="KE150" s="263">
        <v>1</v>
      </c>
      <c r="KF150" s="312" t="s">
        <v>390</v>
      </c>
      <c r="KG150" s="250">
        <v>105.33</v>
      </c>
      <c r="KH150" s="250">
        <v>41.62</v>
      </c>
      <c r="KI150" s="250">
        <v>60.39</v>
      </c>
      <c r="KJ150" s="251">
        <v>-20.75</v>
      </c>
      <c r="KK150" s="250">
        <v>-17.72</v>
      </c>
      <c r="KL150" s="250">
        <v>68.03</v>
      </c>
      <c r="KM150" s="250">
        <v>22</v>
      </c>
      <c r="KN150" s="250">
        <v>4.2</v>
      </c>
      <c r="KO150" s="250"/>
      <c r="KP150" s="250">
        <v>0</v>
      </c>
      <c r="KQ150" s="92"/>
      <c r="KR150" s="93">
        <v>0.60544217687074819</v>
      </c>
      <c r="KS150" s="264">
        <v>60</v>
      </c>
      <c r="KT150" s="265">
        <v>53.3</v>
      </c>
      <c r="KU150" s="264">
        <v>-26.7</v>
      </c>
      <c r="KV150" s="265">
        <v>-26.9</v>
      </c>
      <c r="KW150" s="265">
        <v>-26.9</v>
      </c>
      <c r="KX150" s="265">
        <v>316</v>
      </c>
      <c r="KY150" s="265">
        <v>-14.3</v>
      </c>
      <c r="KZ150" s="265">
        <v>-14.2</v>
      </c>
      <c r="LA150" s="265">
        <v>329</v>
      </c>
      <c r="LB150" s="265">
        <v>-20.6</v>
      </c>
      <c r="LC150" s="265">
        <v>-20.6</v>
      </c>
      <c r="LD150" s="265">
        <v>316</v>
      </c>
      <c r="LE150" s="118">
        <v>42465</v>
      </c>
      <c r="LF150" s="454">
        <v>0</v>
      </c>
      <c r="LG150" s="454"/>
      <c r="LH150" s="455">
        <v>60</v>
      </c>
      <c r="LI150" s="455">
        <v>53.48</v>
      </c>
      <c r="LJ150" s="455">
        <v>-23.97</v>
      </c>
      <c r="LK150" s="455">
        <v>-24.8</v>
      </c>
      <c r="LL150" s="455">
        <v>-24.8</v>
      </c>
      <c r="LM150" s="455">
        <v>276</v>
      </c>
      <c r="LN150" s="455">
        <v>-19.8</v>
      </c>
      <c r="LO150" s="455">
        <v>-18.899999999999999</v>
      </c>
      <c r="LP150" s="455">
        <v>250</v>
      </c>
      <c r="LQ150" s="455">
        <v>-22.1</v>
      </c>
      <c r="LR150" s="455">
        <v>-21.9</v>
      </c>
      <c r="LS150" s="455">
        <v>250</v>
      </c>
      <c r="LT150" s="500">
        <v>46.12</v>
      </c>
      <c r="LU150" s="693">
        <v>-26.49</v>
      </c>
      <c r="LV150" s="500"/>
      <c r="LW150" s="500"/>
      <c r="LX150" s="500">
        <v>-13.5</v>
      </c>
      <c r="LY150" s="500">
        <v>3</v>
      </c>
      <c r="LZ150" s="690">
        <v>66</v>
      </c>
      <c r="MA150" s="455"/>
      <c r="MC150" s="253"/>
      <c r="MD150" s="274"/>
      <c r="ME150" s="581">
        <v>150</v>
      </c>
      <c r="MF150" s="135">
        <v>42464</v>
      </c>
      <c r="MI150" s="586"/>
      <c r="MQ150" s="135"/>
      <c r="MR150" s="585"/>
      <c r="MS150" s="585"/>
      <c r="MT150" s="133">
        <v>0</v>
      </c>
      <c r="MU150" s="585"/>
      <c r="MV150" s="585"/>
      <c r="MW150" s="585"/>
      <c r="MX150" s="585"/>
      <c r="MY150" s="585"/>
      <c r="MZ150" s="238">
        <v>3592</v>
      </c>
      <c r="NA150" s="585"/>
      <c r="NB150" s="238">
        <v>5</v>
      </c>
      <c r="ND150" s="876" t="s">
        <v>64</v>
      </c>
      <c r="NE150" s="877" t="s">
        <v>64</v>
      </c>
      <c r="NF150" s="877" t="s">
        <v>64</v>
      </c>
      <c r="NG150" s="877" t="s">
        <v>64</v>
      </c>
      <c r="NH150" s="877" t="s">
        <v>64</v>
      </c>
      <c r="NI150" s="877" t="s">
        <v>64</v>
      </c>
      <c r="NJ150" s="877" t="s">
        <v>64</v>
      </c>
      <c r="NK150" s="877" t="s">
        <v>64</v>
      </c>
      <c r="NL150" s="877" t="s">
        <v>64</v>
      </c>
      <c r="NM150" s="877" t="s">
        <v>64</v>
      </c>
      <c r="NN150" s="877" t="s">
        <v>64</v>
      </c>
      <c r="NO150" s="877" t="s">
        <v>64</v>
      </c>
      <c r="NP150" s="877" t="s">
        <v>64</v>
      </c>
      <c r="NQ150" s="877" t="s">
        <v>64</v>
      </c>
      <c r="NR150" s="877" t="s">
        <v>64</v>
      </c>
      <c r="NS150" s="877" t="s">
        <v>64</v>
      </c>
      <c r="NT150" s="877" t="s">
        <v>64</v>
      </c>
      <c r="NU150" s="877" t="s">
        <v>64</v>
      </c>
      <c r="NV150" s="877" t="s">
        <v>64</v>
      </c>
      <c r="NW150" s="877" t="s">
        <v>64</v>
      </c>
      <c r="NX150" s="877" t="s">
        <v>64</v>
      </c>
      <c r="NY150" s="877" t="s">
        <v>64</v>
      </c>
      <c r="NZ150" s="877" t="s">
        <v>64</v>
      </c>
      <c r="OA150" s="877" t="s">
        <v>64</v>
      </c>
      <c r="OB150" s="877" t="s">
        <v>64</v>
      </c>
      <c r="OC150" s="877" t="s">
        <v>64</v>
      </c>
      <c r="OD150" s="877" t="s">
        <v>64</v>
      </c>
      <c r="OE150" s="877" t="s">
        <v>64</v>
      </c>
      <c r="OF150" s="877" t="s">
        <v>64</v>
      </c>
      <c r="OG150" s="877" t="s">
        <v>64</v>
      </c>
      <c r="OH150" s="877" t="s">
        <v>64</v>
      </c>
      <c r="OI150" s="877" t="s">
        <v>64</v>
      </c>
      <c r="OJ150" s="877" t="s">
        <v>64</v>
      </c>
      <c r="OK150" s="877" t="s">
        <v>64</v>
      </c>
      <c r="OL150" s="877" t="s">
        <v>64</v>
      </c>
    </row>
    <row r="151" spans="1:402" s="221" customFormat="1" x14ac:dyDescent="0.25">
      <c r="A151" s="221">
        <v>150</v>
      </c>
      <c r="B151" s="221">
        <v>0</v>
      </c>
      <c r="C151" s="221">
        <v>0</v>
      </c>
      <c r="D151" s="206">
        <v>1</v>
      </c>
      <c r="E151" s="267">
        <v>151</v>
      </c>
      <c r="F151" s="880">
        <v>151</v>
      </c>
      <c r="G151" s="883"/>
      <c r="H151" s="232" t="s">
        <v>478</v>
      </c>
      <c r="I151" s="650" t="s">
        <v>1250</v>
      </c>
      <c r="J151" s="266">
        <v>16391</v>
      </c>
      <c r="K151" s="122">
        <v>71</v>
      </c>
      <c r="L151" s="342">
        <v>95</v>
      </c>
      <c r="M151" s="342">
        <v>190</v>
      </c>
      <c r="N151" s="342">
        <v>26.315789473684212</v>
      </c>
      <c r="O151" s="210">
        <v>2.2335476219758781</v>
      </c>
      <c r="P151" s="208">
        <v>0</v>
      </c>
      <c r="Q151" s="342">
        <v>175</v>
      </c>
      <c r="R151" s="208">
        <v>80</v>
      </c>
      <c r="S151" s="208">
        <v>0</v>
      </c>
      <c r="T151" s="342">
        <v>2</v>
      </c>
      <c r="U151" s="327">
        <v>0</v>
      </c>
      <c r="V151" s="327"/>
      <c r="W151" s="327">
        <v>1</v>
      </c>
      <c r="X151" s="326">
        <v>0</v>
      </c>
      <c r="Y151" s="327">
        <v>1</v>
      </c>
      <c r="Z151" s="327">
        <v>0</v>
      </c>
      <c r="AA151" s="326">
        <v>0</v>
      </c>
      <c r="AB151" s="326">
        <v>0</v>
      </c>
      <c r="AC151" s="223"/>
      <c r="AD151" s="133"/>
      <c r="AE151" s="223"/>
      <c r="AF151" s="613">
        <v>91</v>
      </c>
      <c r="AG151" s="613">
        <v>1.31</v>
      </c>
      <c r="AH151" s="613">
        <v>54</v>
      </c>
      <c r="AI151" s="603">
        <v>0</v>
      </c>
      <c r="AJ151" s="613">
        <v>13.4</v>
      </c>
      <c r="AK151" s="613">
        <v>39</v>
      </c>
      <c r="AL151" s="613"/>
      <c r="AM151" s="609">
        <v>424</v>
      </c>
      <c r="AN151" s="214">
        <v>6.0497334552319577</v>
      </c>
      <c r="AO151" s="63">
        <v>115</v>
      </c>
      <c r="AP151" s="63">
        <v>57</v>
      </c>
      <c r="AQ151" s="310">
        <v>46</v>
      </c>
      <c r="AR151" s="212">
        <v>58</v>
      </c>
      <c r="AS151" s="215">
        <v>2.19</v>
      </c>
      <c r="AT151" s="212"/>
      <c r="AU151" s="562">
        <v>42185</v>
      </c>
      <c r="AV151" s="563">
        <v>42548</v>
      </c>
      <c r="AW151" s="364">
        <v>1.31</v>
      </c>
      <c r="AX151" s="364">
        <v>35</v>
      </c>
      <c r="AY151" s="364"/>
      <c r="AZ151" s="613">
        <v>142</v>
      </c>
      <c r="BA151" s="558">
        <v>42551</v>
      </c>
      <c r="BB151" s="65">
        <v>22.82</v>
      </c>
      <c r="BC151" s="217"/>
      <c r="BD151" s="66">
        <v>22.82</v>
      </c>
      <c r="BE151" s="218">
        <v>87.817322225542341</v>
      </c>
      <c r="BF151" s="66">
        <v>126.6</v>
      </c>
      <c r="BG151" s="68">
        <v>1.3583156400821959</v>
      </c>
      <c r="BH151" s="219">
        <v>1.3583156400821959</v>
      </c>
      <c r="BI151" s="219">
        <v>1.9435801902222394</v>
      </c>
      <c r="BJ151" s="219">
        <v>2.1024337056813365</v>
      </c>
      <c r="BK151" s="66">
        <v>2.33</v>
      </c>
      <c r="BL151" s="66">
        <v>1.35</v>
      </c>
      <c r="BM151" s="66">
        <v>61</v>
      </c>
      <c r="BN151" s="66">
        <v>1.1299999999999999</v>
      </c>
      <c r="BO151" s="571">
        <v>466.5</v>
      </c>
      <c r="BP151" s="66">
        <v>50</v>
      </c>
      <c r="BQ151" s="66">
        <v>49</v>
      </c>
      <c r="BR151" s="66">
        <v>54</v>
      </c>
      <c r="BS151" s="66">
        <v>28</v>
      </c>
      <c r="BT151" s="366">
        <v>42547</v>
      </c>
      <c r="BU151" s="345" t="s">
        <v>1251</v>
      </c>
      <c r="BV151" s="342">
        <v>0</v>
      </c>
      <c r="BW151" s="342">
        <v>1</v>
      </c>
      <c r="BX151" s="342">
        <v>40</v>
      </c>
      <c r="BY151" s="342">
        <v>0</v>
      </c>
      <c r="BZ151" s="342"/>
      <c r="CA151" s="345" t="s">
        <v>381</v>
      </c>
      <c r="CB151" s="345"/>
      <c r="CC151" s="342">
        <v>0</v>
      </c>
      <c r="CD151" s="342">
        <v>0</v>
      </c>
      <c r="CE151" s="342">
        <v>0</v>
      </c>
      <c r="CF151" s="206">
        <v>0</v>
      </c>
      <c r="CG151" s="206">
        <v>0</v>
      </c>
      <c r="CH151" s="342">
        <v>0</v>
      </c>
      <c r="CI151" s="342">
        <v>0</v>
      </c>
      <c r="CJ151" s="327">
        <v>0</v>
      </c>
      <c r="CK151" s="659">
        <v>0</v>
      </c>
      <c r="CL151" s="659">
        <v>0</v>
      </c>
      <c r="CM151" s="660">
        <v>1</v>
      </c>
      <c r="CN151" s="660">
        <v>1</v>
      </c>
      <c r="CO151" s="660">
        <v>0</v>
      </c>
      <c r="CP151" s="325">
        <v>0</v>
      </c>
      <c r="CQ151" s="325">
        <v>1</v>
      </c>
      <c r="CR151" s="325">
        <v>0</v>
      </c>
      <c r="CS151" s="327">
        <v>0</v>
      </c>
      <c r="CT151" s="327">
        <v>1</v>
      </c>
      <c r="CU151" s="114">
        <v>0</v>
      </c>
      <c r="CV151" s="665"/>
      <c r="CW151" s="665"/>
      <c r="CX151" s="665"/>
      <c r="CY151" s="665"/>
      <c r="CZ151" s="254"/>
      <c r="DA151" s="254"/>
      <c r="DB151" s="254"/>
      <c r="DC151" s="254"/>
      <c r="DD151" s="254"/>
      <c r="DE151" s="221">
        <v>0</v>
      </c>
      <c r="DF151" s="267">
        <v>0</v>
      </c>
      <c r="DJ151" s="267">
        <v>1</v>
      </c>
      <c r="DK151" s="267">
        <v>0</v>
      </c>
      <c r="DL151" s="267">
        <v>1</v>
      </c>
      <c r="DM151" s="292" t="s">
        <v>1252</v>
      </c>
      <c r="DN151" s="221">
        <v>1</v>
      </c>
      <c r="DO151" s="221">
        <v>0</v>
      </c>
      <c r="DP151" s="221">
        <v>0</v>
      </c>
      <c r="DQ151" s="221">
        <v>0</v>
      </c>
      <c r="DR151" s="221">
        <v>0</v>
      </c>
      <c r="DS151" s="212">
        <v>0</v>
      </c>
      <c r="DT151" s="221">
        <v>0</v>
      </c>
      <c r="DU151" s="221">
        <v>0</v>
      </c>
      <c r="DV151" s="221">
        <v>0</v>
      </c>
      <c r="DW151" s="221">
        <v>0</v>
      </c>
      <c r="DX151" s="221">
        <v>0</v>
      </c>
      <c r="DY151" s="221">
        <v>0</v>
      </c>
      <c r="EB151" s="221">
        <v>1</v>
      </c>
      <c r="EC151" s="221">
        <v>2</v>
      </c>
      <c r="ED151" s="221">
        <v>54</v>
      </c>
      <c r="EG151" s="131" t="s">
        <v>381</v>
      </c>
      <c r="EH151" s="31"/>
      <c r="EI151" s="31"/>
      <c r="EJ151" s="31"/>
      <c r="EK151" s="31"/>
      <c r="EL151" s="31"/>
      <c r="EM151" s="31"/>
      <c r="EN151" s="31"/>
      <c r="EO151" s="267">
        <v>151</v>
      </c>
      <c r="EP151" s="135">
        <v>42551</v>
      </c>
      <c r="EQ151" s="133" t="s">
        <v>383</v>
      </c>
      <c r="ER151" s="133"/>
      <c r="ES151" s="133"/>
      <c r="ET151" s="208">
        <v>62</v>
      </c>
      <c r="EU151" s="133">
        <v>0</v>
      </c>
      <c r="EV151" s="133"/>
      <c r="EW151" s="133">
        <v>12</v>
      </c>
      <c r="EX151" s="208">
        <v>9</v>
      </c>
      <c r="EY151" s="208">
        <v>53</v>
      </c>
      <c r="EZ151" s="208">
        <v>31</v>
      </c>
      <c r="FA151" s="208">
        <v>20</v>
      </c>
      <c r="FB151" s="208">
        <v>17</v>
      </c>
      <c r="FC151" s="208">
        <v>46</v>
      </c>
      <c r="FD151" s="206">
        <v>23</v>
      </c>
      <c r="FE151" s="133">
        <v>34</v>
      </c>
      <c r="FF151" s="133">
        <v>100</v>
      </c>
      <c r="FG151" s="223">
        <v>320</v>
      </c>
      <c r="FH151" s="91">
        <v>100</v>
      </c>
      <c r="FI151" s="91">
        <v>320</v>
      </c>
      <c r="FJ151" s="227">
        <v>74.45</v>
      </c>
      <c r="FK151" s="227">
        <v>33.332622625766447</v>
      </c>
      <c r="FL151" s="228">
        <v>126.95</v>
      </c>
      <c r="FM151" s="228">
        <v>43.15</v>
      </c>
      <c r="FN151" s="228">
        <v>56.837829984433185</v>
      </c>
      <c r="FO151" s="228">
        <v>19.31904185764704</v>
      </c>
      <c r="FP151" s="228">
        <v>66.01024025206776</v>
      </c>
      <c r="FQ151" s="228"/>
      <c r="FR151" s="193">
        <v>0</v>
      </c>
      <c r="FS151" s="230">
        <v>112.6</v>
      </c>
      <c r="FT151" s="230">
        <v>33.299999999999997</v>
      </c>
      <c r="FU151" s="230">
        <v>130</v>
      </c>
      <c r="FV151" s="229">
        <v>7.8</v>
      </c>
      <c r="FW151" s="229">
        <v>8.1999999999999993</v>
      </c>
      <c r="FX151" s="229">
        <v>14.435897435897436</v>
      </c>
      <c r="FY151" s="229">
        <v>3.3813813813813813</v>
      </c>
      <c r="FZ151" s="210">
        <v>54.5</v>
      </c>
      <c r="GA151" s="129">
        <v>22.9</v>
      </c>
      <c r="GB151" s="238">
        <v>6.8</v>
      </c>
      <c r="GC151" s="238">
        <v>130.30000000000001</v>
      </c>
      <c r="GD151" s="238">
        <v>3.8</v>
      </c>
      <c r="GE151" s="238">
        <v>92.4</v>
      </c>
      <c r="GF151" s="238">
        <v>32.700000000000003</v>
      </c>
      <c r="GG151" s="133">
        <v>1</v>
      </c>
      <c r="GH151" s="133">
        <v>1</v>
      </c>
      <c r="GI151" s="221">
        <v>1</v>
      </c>
      <c r="GJ151" s="221">
        <v>1</v>
      </c>
      <c r="GK151" s="231">
        <v>54</v>
      </c>
      <c r="GL151" s="133">
        <v>1</v>
      </c>
      <c r="GM151" s="221">
        <v>0</v>
      </c>
      <c r="GN151" s="133">
        <v>0</v>
      </c>
      <c r="GO151" s="221">
        <v>0</v>
      </c>
      <c r="GP151" s="106">
        <v>94.449999999999989</v>
      </c>
      <c r="GQ151" s="106">
        <v>42.286987333829963</v>
      </c>
      <c r="GR151" s="111">
        <v>0.42460317460317459</v>
      </c>
      <c r="GS151" s="61">
        <v>0</v>
      </c>
      <c r="GT151" s="111">
        <v>0.56666666666666665</v>
      </c>
      <c r="GU151" s="62">
        <v>1</v>
      </c>
      <c r="GV151" s="106">
        <v>17.8</v>
      </c>
      <c r="GW151" s="61">
        <v>0</v>
      </c>
      <c r="GX151" s="106">
        <v>33</v>
      </c>
      <c r="GY151" s="61">
        <v>0</v>
      </c>
      <c r="GZ151" s="745">
        <v>59</v>
      </c>
      <c r="HA151" s="221">
        <v>12</v>
      </c>
      <c r="HB151" s="221">
        <v>0.5</v>
      </c>
      <c r="HC151" s="61">
        <v>1</v>
      </c>
      <c r="HD151" s="236">
        <v>143.415638</v>
      </c>
      <c r="HE151" s="236">
        <v>150.58641900000001</v>
      </c>
      <c r="HF151" s="144">
        <v>67.046829000000002</v>
      </c>
      <c r="HG151" s="236">
        <v>162.00695400000001</v>
      </c>
      <c r="HH151" s="125">
        <v>72.131686999999999</v>
      </c>
      <c r="HI151" s="236">
        <v>39.238427000000001</v>
      </c>
      <c r="HJ151" s="144">
        <v>17.470447</v>
      </c>
      <c r="HK151" s="236">
        <v>122.76852599999999</v>
      </c>
      <c r="HL151" s="144">
        <v>54.661239000000002</v>
      </c>
      <c r="HM151" s="236">
        <v>75.779787999999996</v>
      </c>
      <c r="HN151" s="144">
        <v>6.7522690000000001</v>
      </c>
      <c r="HO151" s="144">
        <v>3.0063680000000002</v>
      </c>
      <c r="HP151" s="236">
        <v>189.10753700000001</v>
      </c>
      <c r="HQ151" s="144">
        <v>84.197901999999999</v>
      </c>
      <c r="HR151" s="236">
        <v>60.075907000000001</v>
      </c>
      <c r="HS151" s="144">
        <v>26.748090000000001</v>
      </c>
      <c r="HT151" s="236">
        <v>129.03163000000001</v>
      </c>
      <c r="HU151" s="144">
        <v>57.449812999999999</v>
      </c>
      <c r="HV151" s="236">
        <v>68.231881000000001</v>
      </c>
      <c r="HW151" s="144">
        <v>0</v>
      </c>
      <c r="HX151" s="237">
        <v>0.92950589639503989</v>
      </c>
      <c r="HY151" s="238">
        <v>31</v>
      </c>
      <c r="HZ151" s="237">
        <v>6.6</v>
      </c>
      <c r="IA151" s="237">
        <v>32.200000000000003</v>
      </c>
      <c r="IB151" s="237">
        <v>6.6</v>
      </c>
      <c r="IC151" s="237">
        <v>33.700000000000003</v>
      </c>
      <c r="ID151" s="237">
        <v>6.6</v>
      </c>
      <c r="IE151" s="237">
        <v>126.64032323232325</v>
      </c>
      <c r="IF151" s="237">
        <v>56.699182048463591</v>
      </c>
      <c r="IG151" s="206"/>
      <c r="IH151" s="209">
        <v>0.39</v>
      </c>
      <c r="II151" s="206">
        <v>1237</v>
      </c>
      <c r="IJ151" s="208">
        <v>1004</v>
      </c>
      <c r="IK151" s="208">
        <v>1063</v>
      </c>
      <c r="IL151" s="208">
        <v>990</v>
      </c>
      <c r="IM151" s="208">
        <v>1003</v>
      </c>
      <c r="IN151" s="208">
        <v>1211</v>
      </c>
      <c r="IO151" s="208"/>
      <c r="IP151" s="106">
        <v>1084.6666666666667</v>
      </c>
      <c r="IQ151" s="208">
        <v>1775</v>
      </c>
      <c r="IR151" s="208">
        <v>376</v>
      </c>
      <c r="IS151" s="208">
        <v>408</v>
      </c>
      <c r="IT151" s="208">
        <v>394</v>
      </c>
      <c r="IU151" s="208">
        <v>347</v>
      </c>
      <c r="IV151" s="208">
        <v>349</v>
      </c>
      <c r="IW151" s="208">
        <v>378</v>
      </c>
      <c r="IX151" s="208"/>
      <c r="IY151" s="106">
        <v>375.33333333333331</v>
      </c>
      <c r="IZ151" s="208">
        <v>247</v>
      </c>
      <c r="JA151" s="240">
        <v>30.495708708587511</v>
      </c>
      <c r="JB151" s="241">
        <v>0</v>
      </c>
      <c r="JC151" s="267">
        <v>1</v>
      </c>
      <c r="JD151" s="280">
        <v>1</v>
      </c>
      <c r="JE151" s="70">
        <v>0</v>
      </c>
      <c r="JF151" s="70"/>
      <c r="JG151" s="267">
        <v>0</v>
      </c>
      <c r="JH151" s="267">
        <v>2</v>
      </c>
      <c r="JI151" s="267">
        <v>0</v>
      </c>
      <c r="JJ151" s="267">
        <v>1</v>
      </c>
      <c r="JK151" s="292" t="s">
        <v>1252</v>
      </c>
      <c r="JL151" s="285">
        <v>56.2</v>
      </c>
      <c r="JM151" s="198">
        <v>151</v>
      </c>
      <c r="JN151" s="244">
        <v>42185</v>
      </c>
      <c r="JO151" s="69">
        <v>43544</v>
      </c>
      <c r="JP151" s="201">
        <v>0</v>
      </c>
      <c r="JQ151" s="69">
        <v>43544</v>
      </c>
      <c r="JR151" s="245">
        <v>44</v>
      </c>
      <c r="JS151" s="243">
        <v>0</v>
      </c>
      <c r="JT151" s="69">
        <v>43544</v>
      </c>
      <c r="JU151" s="245">
        <v>44</v>
      </c>
      <c r="JV151" s="243">
        <v>0</v>
      </c>
      <c r="JW151" s="246">
        <v>43544</v>
      </c>
      <c r="JX151" s="245">
        <v>44</v>
      </c>
      <c r="JY151" s="245">
        <v>44</v>
      </c>
      <c r="JZ151" s="245">
        <v>1359</v>
      </c>
      <c r="KA151" s="247"/>
      <c r="KB151" s="245"/>
      <c r="KC151" s="248"/>
      <c r="KD151" s="63">
        <v>1</v>
      </c>
      <c r="KE151" s="263">
        <v>1</v>
      </c>
      <c r="KF151" s="312" t="s">
        <v>390</v>
      </c>
      <c r="KG151" s="250">
        <v>139.06</v>
      </c>
      <c r="KH151" s="250">
        <v>59.29</v>
      </c>
      <c r="KI151" s="250">
        <v>57.24</v>
      </c>
      <c r="KJ151" s="251">
        <v>-15.98</v>
      </c>
      <c r="KK151" s="250">
        <v>-14.48</v>
      </c>
      <c r="KL151" s="250">
        <v>51.89</v>
      </c>
      <c r="KM151" s="250">
        <v>22.6</v>
      </c>
      <c r="KN151" s="250">
        <v>4.3</v>
      </c>
      <c r="KO151" s="250"/>
      <c r="KP151" s="250">
        <v>0</v>
      </c>
      <c r="KQ151" s="92"/>
      <c r="KR151" s="93">
        <v>0.42460317460317459</v>
      </c>
      <c r="KS151" s="264">
        <v>60</v>
      </c>
      <c r="KT151" s="265">
        <v>41.18</v>
      </c>
      <c r="KU151" s="264">
        <v>-21.5</v>
      </c>
      <c r="KV151" s="265">
        <v>-27.8</v>
      </c>
      <c r="KW151" s="265">
        <v>-24.6</v>
      </c>
      <c r="KX151" s="265">
        <v>320</v>
      </c>
      <c r="KY151" s="265">
        <v>-17.899999999999999</v>
      </c>
      <c r="KZ151" s="265">
        <v>-14.8</v>
      </c>
      <c r="LA151" s="265">
        <v>304</v>
      </c>
      <c r="LB151" s="265">
        <v>-22.8</v>
      </c>
      <c r="LC151" s="265">
        <v>-19.7</v>
      </c>
      <c r="LD151" s="265">
        <v>304</v>
      </c>
      <c r="LE151" s="118">
        <v>42551</v>
      </c>
      <c r="LF151" s="454">
        <v>0</v>
      </c>
      <c r="LG151" s="454"/>
      <c r="LH151" s="455">
        <v>60</v>
      </c>
      <c r="LI151" s="455">
        <v>40.39</v>
      </c>
      <c r="LJ151" s="455">
        <v>-20.75</v>
      </c>
      <c r="LK151" s="455">
        <v>-23.9</v>
      </c>
      <c r="LL151" s="455">
        <v>-21</v>
      </c>
      <c r="LM151" s="455">
        <v>336</v>
      </c>
      <c r="LN151" s="455">
        <v>-18.8</v>
      </c>
      <c r="LO151" s="455">
        <v>-15.2</v>
      </c>
      <c r="LP151" s="455">
        <v>336</v>
      </c>
      <c r="LQ151" s="455">
        <v>-21.3</v>
      </c>
      <c r="LR151" s="455">
        <v>-18.100000000000001</v>
      </c>
      <c r="LS151" s="455">
        <v>336</v>
      </c>
      <c r="LT151" s="500">
        <v>39.4</v>
      </c>
      <c r="LU151" s="693">
        <v>-21.26</v>
      </c>
      <c r="LV151" s="500"/>
      <c r="LW151" s="500"/>
      <c r="LX151" s="500">
        <v>-24</v>
      </c>
      <c r="LY151" s="500">
        <v>2</v>
      </c>
      <c r="LZ151" s="690">
        <v>68.231881000000001</v>
      </c>
      <c r="MA151" s="454"/>
      <c r="MC151" s="253">
        <v>32</v>
      </c>
      <c r="MD151" s="274"/>
      <c r="ME151" s="581">
        <v>151</v>
      </c>
      <c r="MF151" s="135">
        <v>42548</v>
      </c>
      <c r="MI151" s="584">
        <v>40.170299999999997</v>
      </c>
      <c r="MQ151" s="135"/>
      <c r="MR151" s="585"/>
      <c r="MS151" s="585"/>
      <c r="MT151" s="133">
        <v>0</v>
      </c>
      <c r="MU151" s="585"/>
      <c r="MV151" s="585"/>
      <c r="MW151" s="585"/>
      <c r="MX151" s="585"/>
      <c r="MY151" s="585"/>
      <c r="MZ151" s="238">
        <v>424</v>
      </c>
      <c r="NA151" s="133">
        <v>32</v>
      </c>
      <c r="NB151" s="238">
        <v>7</v>
      </c>
      <c r="ND151" s="876" t="s">
        <v>64</v>
      </c>
      <c r="NE151" s="877" t="s">
        <v>64</v>
      </c>
      <c r="NF151" s="877" t="s">
        <v>64</v>
      </c>
      <c r="NG151" s="877" t="s">
        <v>64</v>
      </c>
      <c r="NH151" s="877" t="s">
        <v>64</v>
      </c>
      <c r="NI151" s="877" t="s">
        <v>64</v>
      </c>
      <c r="NJ151" s="877" t="s">
        <v>64</v>
      </c>
      <c r="NK151" s="877" t="s">
        <v>64</v>
      </c>
      <c r="NL151" s="877" t="s">
        <v>64</v>
      </c>
      <c r="NM151" s="877" t="s">
        <v>64</v>
      </c>
      <c r="NN151" s="877" t="s">
        <v>64</v>
      </c>
      <c r="NO151" s="877" t="s">
        <v>64</v>
      </c>
      <c r="NP151" s="877" t="s">
        <v>64</v>
      </c>
      <c r="NQ151" s="877" t="s">
        <v>64</v>
      </c>
      <c r="NR151" s="877" t="s">
        <v>64</v>
      </c>
      <c r="NS151" s="877" t="s">
        <v>64</v>
      </c>
      <c r="NT151" s="877" t="s">
        <v>64</v>
      </c>
      <c r="NU151" s="877" t="s">
        <v>64</v>
      </c>
      <c r="NV151" s="877" t="s">
        <v>64</v>
      </c>
      <c r="NW151" s="877" t="s">
        <v>64</v>
      </c>
      <c r="NX151" s="877" t="s">
        <v>64</v>
      </c>
      <c r="NY151" s="877" t="s">
        <v>64</v>
      </c>
      <c r="NZ151" s="877" t="s">
        <v>64</v>
      </c>
      <c r="OA151" s="877" t="s">
        <v>64</v>
      </c>
      <c r="OB151" s="877" t="s">
        <v>64</v>
      </c>
      <c r="OC151" s="877" t="s">
        <v>64</v>
      </c>
      <c r="OD151" s="877" t="s">
        <v>64</v>
      </c>
      <c r="OE151" s="877" t="s">
        <v>64</v>
      </c>
      <c r="OF151" s="877" t="s">
        <v>64</v>
      </c>
      <c r="OG151" s="877" t="s">
        <v>64</v>
      </c>
      <c r="OH151" s="877" t="s">
        <v>64</v>
      </c>
      <c r="OI151" s="877" t="s">
        <v>64</v>
      </c>
      <c r="OJ151" s="877" t="s">
        <v>64</v>
      </c>
      <c r="OK151" s="877" t="s">
        <v>64</v>
      </c>
      <c r="OL151" s="877" t="s">
        <v>64</v>
      </c>
    </row>
    <row r="152" spans="1:402" s="221" customFormat="1" x14ac:dyDescent="0.25">
      <c r="A152" s="274">
        <v>151</v>
      </c>
      <c r="B152" s="221">
        <v>0</v>
      </c>
      <c r="C152" s="221">
        <v>1</v>
      </c>
      <c r="D152" s="206">
        <v>2</v>
      </c>
      <c r="E152" s="267">
        <v>152</v>
      </c>
      <c r="F152" s="880">
        <v>152</v>
      </c>
      <c r="G152" s="883"/>
      <c r="H152" s="232" t="s">
        <v>1253</v>
      </c>
      <c r="I152" s="649" t="s">
        <v>1254</v>
      </c>
      <c r="J152" s="69">
        <v>19763</v>
      </c>
      <c r="K152" s="122">
        <v>62</v>
      </c>
      <c r="L152" s="342">
        <v>93</v>
      </c>
      <c r="M152" s="342">
        <v>156</v>
      </c>
      <c r="N152" s="342">
        <v>38.214990138067058</v>
      </c>
      <c r="O152" s="210">
        <v>1.9186109139144254</v>
      </c>
      <c r="P152" s="208">
        <v>1</v>
      </c>
      <c r="Q152" s="342">
        <v>200</v>
      </c>
      <c r="R152" s="208">
        <v>70</v>
      </c>
      <c r="S152" s="208">
        <v>1</v>
      </c>
      <c r="T152" s="342">
        <v>3</v>
      </c>
      <c r="U152" s="327">
        <v>1</v>
      </c>
      <c r="V152" s="327">
        <v>2</v>
      </c>
      <c r="W152" s="327">
        <v>1</v>
      </c>
      <c r="X152" s="326">
        <v>1</v>
      </c>
      <c r="Y152" s="327">
        <v>1</v>
      </c>
      <c r="Z152" s="327">
        <v>1</v>
      </c>
      <c r="AA152" s="326">
        <v>0</v>
      </c>
      <c r="AB152" s="326">
        <v>0</v>
      </c>
      <c r="AC152" s="223"/>
      <c r="AD152" s="133"/>
      <c r="AE152" s="223"/>
      <c r="AF152" s="613">
        <v>213</v>
      </c>
      <c r="AG152" s="613">
        <v>2.04</v>
      </c>
      <c r="AH152" s="613">
        <v>25</v>
      </c>
      <c r="AI152" s="603">
        <v>0</v>
      </c>
      <c r="AJ152" s="613">
        <v>10.5</v>
      </c>
      <c r="AK152" s="613">
        <v>32</v>
      </c>
      <c r="AL152" s="613"/>
      <c r="AM152" s="609">
        <v>3336</v>
      </c>
      <c r="AN152" s="214">
        <v>8.1125277634786368</v>
      </c>
      <c r="AO152" s="63">
        <v>126</v>
      </c>
      <c r="AP152" s="63">
        <v>55</v>
      </c>
      <c r="AQ152" s="310">
        <v>46</v>
      </c>
      <c r="AR152" s="212">
        <v>123</v>
      </c>
      <c r="AS152" s="215">
        <v>0.72</v>
      </c>
      <c r="AT152" s="212">
        <v>34</v>
      </c>
      <c r="AU152" s="562">
        <v>42555</v>
      </c>
      <c r="AV152" s="563">
        <v>42556</v>
      </c>
      <c r="AW152" s="364">
        <v>2.04</v>
      </c>
      <c r="AX152" s="364">
        <v>82</v>
      </c>
      <c r="AY152" s="364"/>
      <c r="AZ152" s="613">
        <v>136</v>
      </c>
      <c r="BA152" s="558">
        <v>42562</v>
      </c>
      <c r="BB152" s="65">
        <v>32.369999999999997</v>
      </c>
      <c r="BC152" s="217">
        <v>417</v>
      </c>
      <c r="BD152" s="66">
        <v>32.369999999999997</v>
      </c>
      <c r="BE152" s="218">
        <v>405.81174247934536</v>
      </c>
      <c r="BF152" s="66">
        <v>110</v>
      </c>
      <c r="BG152" s="68">
        <v>1.5101426994025731</v>
      </c>
      <c r="BH152" s="219">
        <v>1.5101426994025731</v>
      </c>
      <c r="BI152" s="219">
        <v>2.6083246095287738</v>
      </c>
      <c r="BJ152" s="219">
        <v>2.0413926851582249</v>
      </c>
      <c r="BK152" s="66">
        <v>2.4</v>
      </c>
      <c r="BL152" s="66">
        <v>1.72</v>
      </c>
      <c r="BM152" s="66">
        <v>77</v>
      </c>
      <c r="BN152" s="66">
        <v>1.02</v>
      </c>
      <c r="BO152" s="571">
        <v>1126</v>
      </c>
      <c r="BP152" s="66">
        <v>182</v>
      </c>
      <c r="BQ152" s="66">
        <v>192</v>
      </c>
      <c r="BR152" s="66">
        <v>15</v>
      </c>
      <c r="BS152" s="66">
        <v>14</v>
      </c>
      <c r="BT152" s="366">
        <v>42535</v>
      </c>
      <c r="BU152" s="345" t="s">
        <v>23</v>
      </c>
      <c r="BV152" s="342">
        <v>0</v>
      </c>
      <c r="BW152" s="342">
        <v>1</v>
      </c>
      <c r="BX152" s="342">
        <v>34</v>
      </c>
      <c r="BY152" s="342">
        <v>0</v>
      </c>
      <c r="BZ152" s="342"/>
      <c r="CA152" s="345" t="s">
        <v>381</v>
      </c>
      <c r="CB152" s="345"/>
      <c r="CC152" s="342">
        <v>1</v>
      </c>
      <c r="CD152" s="342">
        <v>0</v>
      </c>
      <c r="CE152" s="342">
        <v>0</v>
      </c>
      <c r="CF152" s="206">
        <v>1</v>
      </c>
      <c r="CG152" s="206">
        <v>0</v>
      </c>
      <c r="CH152" s="342">
        <v>0</v>
      </c>
      <c r="CI152" s="342">
        <v>0</v>
      </c>
      <c r="CJ152" s="327">
        <v>1</v>
      </c>
      <c r="CK152" s="659">
        <v>0</v>
      </c>
      <c r="CL152" s="659">
        <v>0</v>
      </c>
      <c r="CM152" s="660">
        <v>1</v>
      </c>
      <c r="CN152" s="660">
        <v>1</v>
      </c>
      <c r="CO152" s="660">
        <v>0</v>
      </c>
      <c r="CP152" s="325">
        <v>0</v>
      </c>
      <c r="CQ152" s="325">
        <v>1</v>
      </c>
      <c r="CR152" s="325">
        <v>1</v>
      </c>
      <c r="CS152" s="327">
        <v>0</v>
      </c>
      <c r="CT152" s="327">
        <v>1</v>
      </c>
      <c r="CU152" s="114">
        <v>0</v>
      </c>
      <c r="CV152" s="665"/>
      <c r="CW152" s="665"/>
      <c r="CX152" s="665"/>
      <c r="CY152" s="665"/>
      <c r="CZ152" s="254">
        <v>93</v>
      </c>
      <c r="DA152" s="254">
        <v>137</v>
      </c>
      <c r="DB152" s="254"/>
      <c r="DC152" s="254"/>
      <c r="DD152" s="254"/>
      <c r="DE152" s="221">
        <v>0</v>
      </c>
      <c r="DF152" s="267">
        <v>1</v>
      </c>
      <c r="DG152" s="246">
        <v>42619</v>
      </c>
      <c r="DH152" s="221">
        <v>0</v>
      </c>
      <c r="DJ152" s="267">
        <v>1</v>
      </c>
      <c r="DK152" s="267">
        <v>0</v>
      </c>
      <c r="DL152" s="267"/>
      <c r="DN152" s="221">
        <v>1</v>
      </c>
      <c r="DO152" s="221">
        <v>0</v>
      </c>
      <c r="DP152" s="221">
        <v>0</v>
      </c>
      <c r="DQ152" s="221">
        <v>0</v>
      </c>
      <c r="DR152" s="221">
        <v>1</v>
      </c>
      <c r="DS152" s="212">
        <v>1</v>
      </c>
      <c r="DT152" s="221">
        <v>1</v>
      </c>
      <c r="DU152" s="221">
        <v>0</v>
      </c>
      <c r="DV152" s="221">
        <v>0</v>
      </c>
      <c r="DW152" s="221">
        <v>0</v>
      </c>
      <c r="DX152" s="221">
        <v>0</v>
      </c>
      <c r="DY152" s="221">
        <v>0</v>
      </c>
      <c r="EB152" s="221">
        <v>1</v>
      </c>
      <c r="EC152" s="221">
        <v>2</v>
      </c>
      <c r="ED152" s="221">
        <v>43</v>
      </c>
      <c r="EG152" s="69">
        <v>42447</v>
      </c>
      <c r="EH152" s="31">
        <v>1.35</v>
      </c>
      <c r="EI152" s="31">
        <v>68</v>
      </c>
      <c r="EJ152" s="31">
        <v>106</v>
      </c>
      <c r="EK152" s="31">
        <v>68</v>
      </c>
      <c r="EL152" s="31">
        <v>79</v>
      </c>
      <c r="EM152" s="31">
        <v>55</v>
      </c>
      <c r="EN152" s="31" t="s">
        <v>1255</v>
      </c>
      <c r="EO152" s="267">
        <v>152</v>
      </c>
      <c r="EP152" s="135">
        <v>42555</v>
      </c>
      <c r="EQ152" s="133" t="s">
        <v>383</v>
      </c>
      <c r="ER152" s="133"/>
      <c r="ES152" s="133"/>
      <c r="ET152" s="208">
        <v>81</v>
      </c>
      <c r="EU152" s="133">
        <v>1</v>
      </c>
      <c r="EV152" s="133"/>
      <c r="EW152" s="133">
        <v>11</v>
      </c>
      <c r="EX152" s="208">
        <v>7</v>
      </c>
      <c r="EY152" s="208">
        <v>51</v>
      </c>
      <c r="EZ152" s="208">
        <v>28</v>
      </c>
      <c r="FA152" s="208">
        <v>16</v>
      </c>
      <c r="FB152" s="208">
        <v>18</v>
      </c>
      <c r="FC152" s="208">
        <v>49</v>
      </c>
      <c r="FD152" s="206">
        <v>19</v>
      </c>
      <c r="FE152" s="133">
        <v>25</v>
      </c>
      <c r="FF152" s="133">
        <v>110</v>
      </c>
      <c r="FG152" s="223">
        <v>290</v>
      </c>
      <c r="FH152" s="91">
        <v>106.66666666666667</v>
      </c>
      <c r="FI152" s="91">
        <v>286.66666666666669</v>
      </c>
      <c r="FJ152" s="227">
        <v>92.25</v>
      </c>
      <c r="FK152" s="227">
        <v>48.081661232598705</v>
      </c>
      <c r="FL152" s="228">
        <v>101.45</v>
      </c>
      <c r="FM152" s="228">
        <v>32.450000000000003</v>
      </c>
      <c r="FN152" s="228">
        <v>52.876797095361937</v>
      </c>
      <c r="FO152" s="228">
        <v>16.913278124637703</v>
      </c>
      <c r="FP152" s="228">
        <v>68.013799901429266</v>
      </c>
      <c r="FQ152" s="228"/>
      <c r="FR152" s="193">
        <v>0</v>
      </c>
      <c r="FS152" s="230">
        <v>151</v>
      </c>
      <c r="FT152" s="230"/>
      <c r="FU152" s="230">
        <v>173.33333333333334</v>
      </c>
      <c r="FV152" s="229">
        <v>6.4000000000000012</v>
      </c>
      <c r="FW152" s="229">
        <v>8.4</v>
      </c>
      <c r="FX152" s="229">
        <v>23.593749999999996</v>
      </c>
      <c r="FY152" s="229"/>
      <c r="FZ152" s="210">
        <v>37.799999999999997</v>
      </c>
      <c r="GA152" s="129">
        <v>20.5</v>
      </c>
      <c r="GB152" s="238">
        <v>11.2</v>
      </c>
      <c r="GC152" s="238" t="s">
        <v>1256</v>
      </c>
      <c r="GD152" s="238">
        <v>167.2</v>
      </c>
      <c r="GE152" s="238" t="s">
        <v>1257</v>
      </c>
      <c r="GF152" s="238" t="s">
        <v>1258</v>
      </c>
      <c r="GG152" s="133">
        <v>0</v>
      </c>
      <c r="GH152" s="133">
        <v>1</v>
      </c>
      <c r="GI152" s="221">
        <v>2</v>
      </c>
      <c r="GJ152" s="221">
        <v>1</v>
      </c>
      <c r="GK152" s="231">
        <v>49</v>
      </c>
      <c r="GL152" s="133">
        <v>1</v>
      </c>
      <c r="GM152" s="221">
        <v>0</v>
      </c>
      <c r="GN152" s="133">
        <v>0</v>
      </c>
      <c r="GO152" s="221">
        <v>0</v>
      </c>
      <c r="GP152" s="61">
        <v>71.8</v>
      </c>
      <c r="GQ152" s="106">
        <v>37.422908146347822</v>
      </c>
      <c r="GR152" s="111">
        <v>0.3532338308457712</v>
      </c>
      <c r="GS152" s="61">
        <v>1</v>
      </c>
      <c r="GT152" s="111">
        <v>0.6</v>
      </c>
      <c r="GU152" s="62">
        <v>1</v>
      </c>
      <c r="GV152" s="106">
        <v>14.1</v>
      </c>
      <c r="GW152" s="61">
        <v>0</v>
      </c>
      <c r="GX152" s="106">
        <v>21</v>
      </c>
      <c r="GY152" s="61">
        <v>0</v>
      </c>
      <c r="GZ152" s="745">
        <v>59</v>
      </c>
      <c r="HA152" s="221">
        <v>22</v>
      </c>
      <c r="HB152" s="221">
        <v>0.61</v>
      </c>
      <c r="HC152" s="61">
        <v>1</v>
      </c>
      <c r="HD152" s="236">
        <v>113.254471</v>
      </c>
      <c r="HE152" s="236">
        <v>118.91719500000001</v>
      </c>
      <c r="HF152" s="144">
        <v>58.179071999999998</v>
      </c>
      <c r="HG152" s="236">
        <v>144.035966</v>
      </c>
      <c r="HH152" s="125">
        <v>70.468183999999994</v>
      </c>
      <c r="HI152" s="236">
        <v>45.190022999999997</v>
      </c>
      <c r="HJ152" s="144">
        <v>22.108775999999999</v>
      </c>
      <c r="HK152" s="236">
        <v>98.845943000000005</v>
      </c>
      <c r="HL152" s="144">
        <v>48.359408999999999</v>
      </c>
      <c r="HM152" s="236">
        <v>68.625876000000005</v>
      </c>
      <c r="HN152" s="144">
        <v>7.7099840000000004</v>
      </c>
      <c r="HO152" s="144">
        <v>3.7720340000000001</v>
      </c>
      <c r="HP152" s="236">
        <v>159.084992</v>
      </c>
      <c r="HQ152" s="144">
        <v>77.830772999999994</v>
      </c>
      <c r="HR152" s="236">
        <v>55.854889999999997</v>
      </c>
      <c r="HS152" s="144">
        <v>27.326457999999999</v>
      </c>
      <c r="HT152" s="236">
        <v>103.230102</v>
      </c>
      <c r="HU152" s="144">
        <v>50.504314999999998</v>
      </c>
      <c r="HV152" s="236">
        <v>64.889905999999996</v>
      </c>
      <c r="HW152" s="144">
        <v>0</v>
      </c>
      <c r="HX152" s="237">
        <v>0.82560764719000812</v>
      </c>
      <c r="HY152" s="348">
        <v>31.8</v>
      </c>
      <c r="HZ152" s="221">
        <v>6.8</v>
      </c>
      <c r="IA152" s="221">
        <v>25.3</v>
      </c>
      <c r="IB152" s="221">
        <v>6.1</v>
      </c>
      <c r="IC152" s="221">
        <v>23.1</v>
      </c>
      <c r="ID152" s="221">
        <v>5.4</v>
      </c>
      <c r="IE152" s="237">
        <v>99.068847058823536</v>
      </c>
      <c r="IF152" s="237">
        <v>51.635715371127219</v>
      </c>
      <c r="IG152" s="206"/>
      <c r="IH152" s="209">
        <v>0.35</v>
      </c>
      <c r="II152" s="206">
        <v>1217</v>
      </c>
      <c r="IJ152" s="208">
        <v>1085</v>
      </c>
      <c r="IK152" s="208">
        <v>1108</v>
      </c>
      <c r="IL152" s="208">
        <v>1133</v>
      </c>
      <c r="IM152" s="208">
        <v>1206</v>
      </c>
      <c r="IN152" s="208">
        <v>1165</v>
      </c>
      <c r="IO152" s="208"/>
      <c r="IP152" s="106">
        <v>1152.3333333333333</v>
      </c>
      <c r="IQ152" s="208">
        <v>1811</v>
      </c>
      <c r="IR152" s="208">
        <v>389</v>
      </c>
      <c r="IS152" s="208">
        <v>388</v>
      </c>
      <c r="IT152" s="208">
        <v>385</v>
      </c>
      <c r="IU152" s="208">
        <v>328</v>
      </c>
      <c r="IV152" s="208">
        <v>348</v>
      </c>
      <c r="IW152" s="208">
        <v>355</v>
      </c>
      <c r="IX152" s="208"/>
      <c r="IY152" s="106">
        <v>365.5</v>
      </c>
      <c r="IZ152" s="208">
        <v>229</v>
      </c>
      <c r="JA152" s="240">
        <v>31.833035535866607</v>
      </c>
      <c r="JB152" s="241">
        <v>0</v>
      </c>
      <c r="JC152" s="267">
        <v>1</v>
      </c>
      <c r="JD152" s="70">
        <v>0</v>
      </c>
      <c r="JE152" s="70">
        <v>0</v>
      </c>
      <c r="JF152" s="70"/>
      <c r="JG152" s="267">
        <v>0</v>
      </c>
      <c r="JH152" s="267">
        <v>0</v>
      </c>
      <c r="JI152" s="267">
        <v>0</v>
      </c>
      <c r="JJ152" s="267"/>
      <c r="JL152" s="285"/>
      <c r="JM152" s="198">
        <v>152</v>
      </c>
      <c r="JN152" s="244">
        <v>42555</v>
      </c>
      <c r="JO152" s="69">
        <v>43444</v>
      </c>
      <c r="JP152" s="201">
        <v>0</v>
      </c>
      <c r="JQ152" s="69">
        <v>43444</v>
      </c>
      <c r="JR152" s="245">
        <v>29</v>
      </c>
      <c r="JS152" s="243">
        <v>1</v>
      </c>
      <c r="JT152" s="69">
        <v>42618</v>
      </c>
      <c r="JU152" s="245">
        <v>2</v>
      </c>
      <c r="JV152" s="243">
        <v>1</v>
      </c>
      <c r="JW152" s="246">
        <v>42618</v>
      </c>
      <c r="JX152" s="245">
        <v>2</v>
      </c>
      <c r="JY152" s="245">
        <v>29</v>
      </c>
      <c r="JZ152" s="245">
        <v>889</v>
      </c>
      <c r="KA152" s="247"/>
      <c r="KB152" s="245"/>
      <c r="KC152" s="248"/>
      <c r="KD152" s="63">
        <v>0</v>
      </c>
      <c r="KE152" s="249">
        <v>1</v>
      </c>
      <c r="KF152" s="373" t="s">
        <v>421</v>
      </c>
      <c r="KG152" s="272">
        <v>110.66666666666667</v>
      </c>
      <c r="KH152" s="272">
        <v>49.893333333333338</v>
      </c>
      <c r="KI152" s="272">
        <v>55.233333333333327</v>
      </c>
      <c r="KJ152" s="373">
        <v>-19.473333333333333</v>
      </c>
      <c r="KK152" s="272">
        <v>-16.48</v>
      </c>
      <c r="KL152" s="272">
        <v>56.22</v>
      </c>
      <c r="KM152" s="272">
        <v>21.566666666666666</v>
      </c>
      <c r="KN152" s="272">
        <v>5.5666666666666664</v>
      </c>
      <c r="KO152" s="250"/>
      <c r="KP152" s="250">
        <v>0</v>
      </c>
      <c r="KQ152" s="92"/>
      <c r="KR152" s="93">
        <v>0.3532338308457712</v>
      </c>
      <c r="KS152" s="264"/>
      <c r="KT152" s="265"/>
      <c r="KU152" s="264"/>
      <c r="KV152" s="265"/>
      <c r="KW152" s="265"/>
      <c r="KX152" s="265"/>
      <c r="KY152" s="265"/>
      <c r="KZ152" s="265"/>
      <c r="LA152" s="265"/>
      <c r="LB152" s="265"/>
      <c r="LC152" s="265"/>
      <c r="LD152" s="265"/>
      <c r="LE152" s="118">
        <v>42555</v>
      </c>
      <c r="LF152" s="454">
        <v>1</v>
      </c>
      <c r="LG152" s="454"/>
      <c r="LH152" s="455"/>
      <c r="LI152" s="455"/>
      <c r="LJ152" s="455"/>
      <c r="LK152" s="455"/>
      <c r="LL152" s="455"/>
      <c r="LM152" s="455"/>
      <c r="LN152" s="455"/>
      <c r="LO152" s="455"/>
      <c r="LP152" s="455"/>
      <c r="LQ152" s="455"/>
      <c r="LR152" s="455"/>
      <c r="LS152" s="455"/>
      <c r="LT152" s="500">
        <v>40.693333333333335</v>
      </c>
      <c r="LU152" s="693">
        <v>-24.62</v>
      </c>
      <c r="LV152" s="500">
        <v>-15.1</v>
      </c>
      <c r="LW152" s="500">
        <v>3</v>
      </c>
      <c r="LX152" s="500">
        <v>-15.2</v>
      </c>
      <c r="LY152" s="500">
        <v>2</v>
      </c>
      <c r="LZ152" s="690">
        <v>64.889905999999996</v>
      </c>
      <c r="MA152" s="455"/>
      <c r="MC152" s="253"/>
      <c r="MD152" s="274"/>
      <c r="ME152" s="581">
        <v>152</v>
      </c>
      <c r="MF152" s="135">
        <v>42556</v>
      </c>
      <c r="MI152" s="584">
        <v>67.648399999999995</v>
      </c>
      <c r="MQ152" s="135">
        <v>42560</v>
      </c>
      <c r="MR152" s="238">
        <v>8.3000000000000007</v>
      </c>
      <c r="MS152" s="238">
        <v>23</v>
      </c>
      <c r="MT152" s="133">
        <v>1</v>
      </c>
      <c r="MU152" s="133">
        <v>1</v>
      </c>
      <c r="MV152" s="133">
        <v>1</v>
      </c>
      <c r="MW152" s="133">
        <v>0</v>
      </c>
      <c r="MX152" s="133">
        <v>0</v>
      </c>
      <c r="MY152" s="238">
        <v>2</v>
      </c>
      <c r="MZ152" s="238">
        <v>3336</v>
      </c>
      <c r="NA152" s="585"/>
      <c r="NB152" s="238">
        <v>9</v>
      </c>
      <c r="ND152" s="876">
        <v>152</v>
      </c>
      <c r="NE152" s="877">
        <v>9.0219793428364206</v>
      </c>
      <c r="NF152" s="877">
        <v>7.8834986316537199</v>
      </c>
      <c r="NG152" s="877">
        <v>5.24184018356467</v>
      </c>
      <c r="NH152" s="877">
        <v>2.8196681834964599</v>
      </c>
      <c r="NI152" s="877">
        <v>7.9505267366711401</v>
      </c>
      <c r="NJ152" s="877">
        <v>7.3060616894283399</v>
      </c>
      <c r="NK152" s="877">
        <v>9.0788979863016799</v>
      </c>
      <c r="NL152" s="877">
        <v>8.12814902528633</v>
      </c>
      <c r="NM152" s="877">
        <v>5.8574834282866703</v>
      </c>
      <c r="NN152" s="877">
        <v>1.7136958148433601</v>
      </c>
      <c r="NO152" s="877">
        <v>6.9555917917539896</v>
      </c>
      <c r="NP152" s="877">
        <v>7.2098432305255002</v>
      </c>
      <c r="NQ152" s="877">
        <v>7.6043678998937496</v>
      </c>
      <c r="NR152" s="877">
        <v>4.7766304230510501</v>
      </c>
      <c r="NS152" s="877">
        <v>5.9907280037189699</v>
      </c>
      <c r="NT152" s="877">
        <v>8.1531466521849794</v>
      </c>
      <c r="NU152" s="877">
        <v>6.0701746251540598</v>
      </c>
      <c r="NV152" s="877">
        <v>7.4964943068537098</v>
      </c>
      <c r="NW152" s="877">
        <v>6.2224568259274697</v>
      </c>
      <c r="NX152" s="877">
        <v>6.4503864790342904</v>
      </c>
      <c r="NY152" s="877">
        <v>8.3032327852506391</v>
      </c>
      <c r="NZ152" s="877">
        <v>2.7070829917717099</v>
      </c>
      <c r="OA152" s="877">
        <v>11.886115700486901</v>
      </c>
      <c r="OB152" s="877">
        <v>3.5434958834257699</v>
      </c>
      <c r="OC152" s="877">
        <v>5.5376066914952897</v>
      </c>
      <c r="OD152" s="877">
        <v>6.9781956296816503</v>
      </c>
      <c r="OE152" s="877">
        <v>5.5918589049871699</v>
      </c>
      <c r="OF152" s="877">
        <v>10.9852228965756</v>
      </c>
      <c r="OG152" s="877">
        <v>2.8757800630684902</v>
      </c>
      <c r="OH152" s="877">
        <v>8.8709503102466893</v>
      </c>
      <c r="OI152" s="877">
        <v>3.9316830570598098</v>
      </c>
      <c r="OJ152" s="877">
        <v>2.11427258632893</v>
      </c>
      <c r="OK152" s="877">
        <v>2.8305236997235799</v>
      </c>
      <c r="OL152" s="877">
        <v>8.3426198170611396</v>
      </c>
    </row>
    <row r="153" spans="1:402" s="221" customFormat="1" x14ac:dyDescent="0.25">
      <c r="A153" s="221">
        <v>152</v>
      </c>
      <c r="B153" s="221">
        <v>0</v>
      </c>
      <c r="C153" s="221">
        <v>1</v>
      </c>
      <c r="D153" s="206">
        <v>2</v>
      </c>
      <c r="E153" s="267">
        <v>153</v>
      </c>
      <c r="F153" s="880">
        <v>153</v>
      </c>
      <c r="G153" s="883"/>
      <c r="H153" s="167" t="s">
        <v>1259</v>
      </c>
      <c r="I153" s="650" t="s">
        <v>1260</v>
      </c>
      <c r="J153" s="266">
        <v>12137</v>
      </c>
      <c r="K153" s="122">
        <v>83</v>
      </c>
      <c r="L153" s="342">
        <v>75</v>
      </c>
      <c r="M153" s="342">
        <v>158</v>
      </c>
      <c r="N153" s="342">
        <v>30.043262297708697</v>
      </c>
      <c r="O153" s="210">
        <v>1.7672327396121201</v>
      </c>
      <c r="P153" s="208">
        <v>1</v>
      </c>
      <c r="Q153" s="221">
        <v>125</v>
      </c>
      <c r="R153" s="221">
        <v>60</v>
      </c>
      <c r="S153" s="221">
        <v>0</v>
      </c>
      <c r="T153" s="400">
        <v>1</v>
      </c>
      <c r="U153" s="327">
        <v>1</v>
      </c>
      <c r="V153" s="327">
        <v>2</v>
      </c>
      <c r="W153" s="327">
        <v>1</v>
      </c>
      <c r="X153" s="326">
        <v>0</v>
      </c>
      <c r="Y153" s="327">
        <v>1</v>
      </c>
      <c r="Z153" s="327">
        <v>0</v>
      </c>
      <c r="AA153" s="326">
        <v>0</v>
      </c>
      <c r="AB153" s="326">
        <v>0</v>
      </c>
      <c r="AD153" s="133"/>
      <c r="AF153" s="613">
        <v>129</v>
      </c>
      <c r="AG153" s="613">
        <v>1.2</v>
      </c>
      <c r="AH153" s="613">
        <v>43</v>
      </c>
      <c r="AI153" s="603">
        <v>0</v>
      </c>
      <c r="AJ153" s="613">
        <v>9.6</v>
      </c>
      <c r="AK153" s="613">
        <v>30</v>
      </c>
      <c r="AL153" s="613"/>
      <c r="AM153" s="609">
        <v>2732</v>
      </c>
      <c r="AN153" s="214">
        <v>7.9127892206906809</v>
      </c>
      <c r="AO153" s="63">
        <v>103</v>
      </c>
      <c r="AP153" s="63">
        <v>35</v>
      </c>
      <c r="AQ153" s="310">
        <v>46</v>
      </c>
      <c r="AR153" s="212">
        <v>109</v>
      </c>
      <c r="AS153" s="215">
        <v>0.61</v>
      </c>
      <c r="AT153" s="212"/>
      <c r="AU153" s="562">
        <v>42555</v>
      </c>
      <c r="AV153" s="563">
        <v>42552</v>
      </c>
      <c r="AW153" s="364">
        <v>1.2</v>
      </c>
      <c r="AX153" s="364">
        <v>76</v>
      </c>
      <c r="AY153" s="364"/>
      <c r="AZ153" s="613">
        <v>137</v>
      </c>
      <c r="BA153" s="558">
        <v>42555</v>
      </c>
      <c r="BB153" s="65">
        <v>22.06</v>
      </c>
      <c r="BC153" s="217">
        <v>943</v>
      </c>
      <c r="BD153" s="66">
        <v>22.06</v>
      </c>
      <c r="BE153" s="218">
        <v>221.64996095298164</v>
      </c>
      <c r="BF153" s="66">
        <v>258.8</v>
      </c>
      <c r="BG153" s="68">
        <v>1.3436055081041718</v>
      </c>
      <c r="BH153" s="219">
        <v>1.3436055081041718</v>
      </c>
      <c r="BI153" s="219">
        <v>2.345667659127769</v>
      </c>
      <c r="BJ153" s="219">
        <v>2.4129642719966626</v>
      </c>
      <c r="BK153" s="66">
        <v>2.68</v>
      </c>
      <c r="BL153" s="66">
        <v>1.37</v>
      </c>
      <c r="BM153" s="66">
        <v>36</v>
      </c>
      <c r="BN153" s="66">
        <v>1.04</v>
      </c>
      <c r="BO153" s="571">
        <v>642.6</v>
      </c>
      <c r="BP153" s="66">
        <v>86</v>
      </c>
      <c r="BQ153" s="66">
        <v>225</v>
      </c>
      <c r="BR153" s="66">
        <v>29</v>
      </c>
      <c r="BS153" s="66">
        <v>25</v>
      </c>
      <c r="BT153" s="366">
        <v>42549</v>
      </c>
      <c r="BU153" s="345" t="s">
        <v>1261</v>
      </c>
      <c r="BV153" s="342">
        <v>0</v>
      </c>
      <c r="BW153" s="342">
        <v>1</v>
      </c>
      <c r="BX153" s="342">
        <v>53</v>
      </c>
      <c r="BY153" s="342">
        <v>0</v>
      </c>
      <c r="BZ153" s="342"/>
      <c r="CA153" s="345" t="s">
        <v>381</v>
      </c>
      <c r="CB153" s="345"/>
      <c r="CC153" s="342">
        <v>0</v>
      </c>
      <c r="CD153" s="342">
        <v>0</v>
      </c>
      <c r="CE153" s="342">
        <v>0</v>
      </c>
      <c r="CF153" s="206">
        <v>0</v>
      </c>
      <c r="CG153" s="206">
        <v>1</v>
      </c>
      <c r="CH153" s="342">
        <v>0</v>
      </c>
      <c r="CI153" s="342">
        <v>1</v>
      </c>
      <c r="CJ153" s="327">
        <v>0</v>
      </c>
      <c r="CK153" s="659">
        <v>1</v>
      </c>
      <c r="CL153" s="659">
        <v>1</v>
      </c>
      <c r="CM153" s="660">
        <v>1</v>
      </c>
      <c r="CN153" s="660">
        <v>1</v>
      </c>
      <c r="CO153" s="660">
        <v>0</v>
      </c>
      <c r="CP153" s="325">
        <v>1</v>
      </c>
      <c r="CQ153" s="325">
        <v>0</v>
      </c>
      <c r="CR153" s="325">
        <v>0</v>
      </c>
      <c r="CS153" s="327">
        <v>0</v>
      </c>
      <c r="CT153" s="327">
        <v>1</v>
      </c>
      <c r="CU153" s="114">
        <v>0</v>
      </c>
      <c r="CV153" s="665"/>
      <c r="CW153" s="665"/>
      <c r="CX153" s="665"/>
      <c r="CY153" s="665"/>
      <c r="CZ153" s="254"/>
      <c r="DA153" s="254"/>
      <c r="DB153" s="254"/>
      <c r="DC153" s="254"/>
      <c r="DD153" s="254"/>
      <c r="DE153" s="221">
        <v>0</v>
      </c>
      <c r="DF153" s="267">
        <v>0</v>
      </c>
      <c r="DJ153" s="267">
        <v>1</v>
      </c>
      <c r="DK153" s="267">
        <v>0</v>
      </c>
      <c r="DL153" s="267"/>
      <c r="DN153" s="221">
        <v>0</v>
      </c>
      <c r="DO153" s="221">
        <v>0</v>
      </c>
      <c r="DP153" s="221">
        <v>0</v>
      </c>
      <c r="DQ153" s="221">
        <v>0</v>
      </c>
      <c r="DR153" s="221">
        <v>0</v>
      </c>
      <c r="DS153" s="212">
        <v>0</v>
      </c>
      <c r="DT153" s="221">
        <v>0</v>
      </c>
      <c r="DU153" s="221">
        <v>0</v>
      </c>
      <c r="DV153" s="221">
        <v>0</v>
      </c>
      <c r="DW153" s="221">
        <v>0</v>
      </c>
      <c r="DX153" s="221">
        <v>0</v>
      </c>
      <c r="DY153" s="221">
        <v>0</v>
      </c>
      <c r="EB153" s="221">
        <v>1</v>
      </c>
      <c r="EC153" s="221">
        <v>2</v>
      </c>
      <c r="ED153" s="221">
        <v>39</v>
      </c>
      <c r="EG153" s="69">
        <v>42552</v>
      </c>
      <c r="EH153" s="31">
        <v>1.01</v>
      </c>
      <c r="EI153" s="31">
        <v>66</v>
      </c>
      <c r="EJ153" s="31">
        <v>71.8</v>
      </c>
      <c r="EK153" s="31">
        <v>69</v>
      </c>
      <c r="EL153" s="31">
        <v>83</v>
      </c>
      <c r="EM153" s="31"/>
      <c r="EN153" s="31" t="s">
        <v>1262</v>
      </c>
      <c r="EO153" s="267">
        <v>153</v>
      </c>
      <c r="EP153" s="135"/>
      <c r="EQ153" s="133" t="s">
        <v>383</v>
      </c>
      <c r="ER153" s="133"/>
      <c r="ES153" s="133"/>
      <c r="ET153" s="208">
        <v>79</v>
      </c>
      <c r="EU153" s="133">
        <v>0</v>
      </c>
      <c r="EV153" s="133"/>
      <c r="EW153" s="133">
        <v>11</v>
      </c>
      <c r="EX153" s="208">
        <v>8</v>
      </c>
      <c r="EY153" s="208">
        <v>46</v>
      </c>
      <c r="EZ153" s="208">
        <v>28</v>
      </c>
      <c r="FA153" s="208">
        <v>18</v>
      </c>
      <c r="FB153" s="208">
        <v>15</v>
      </c>
      <c r="FC153" s="208">
        <v>42</v>
      </c>
      <c r="FD153" s="206">
        <v>19</v>
      </c>
      <c r="FE153" s="133">
        <v>33</v>
      </c>
      <c r="FF153" s="133">
        <v>90</v>
      </c>
      <c r="FG153" s="223">
        <v>280</v>
      </c>
      <c r="FH153" s="91">
        <v>90</v>
      </c>
      <c r="FI153" s="91">
        <v>280</v>
      </c>
      <c r="FJ153" s="227">
        <v>59.8</v>
      </c>
      <c r="FK153" s="227">
        <v>33.838214208913513</v>
      </c>
      <c r="FL153" s="228">
        <v>77.449999999999989</v>
      </c>
      <c r="FM153" s="228">
        <v>23.8</v>
      </c>
      <c r="FN153" s="228">
        <v>43.825580108367078</v>
      </c>
      <c r="FO153" s="228">
        <v>13.467382912577619</v>
      </c>
      <c r="FP153" s="228">
        <v>69.270497094899923</v>
      </c>
      <c r="FQ153" s="228"/>
      <c r="FR153" s="193">
        <v>0</v>
      </c>
      <c r="FS153" s="230">
        <v>63.7</v>
      </c>
      <c r="FT153" s="230">
        <v>117.8</v>
      </c>
      <c r="FU153" s="230">
        <v>170</v>
      </c>
      <c r="FV153" s="229">
        <v>4.4000000000000004</v>
      </c>
      <c r="FW153" s="229">
        <v>4.5</v>
      </c>
      <c r="FX153" s="229">
        <v>14.477272727272727</v>
      </c>
      <c r="FY153" s="229">
        <v>0.54074702886247883</v>
      </c>
      <c r="FZ153" s="210">
        <v>56.5</v>
      </c>
      <c r="GA153" s="129">
        <v>19.5</v>
      </c>
      <c r="GB153" s="238">
        <v>8.1</v>
      </c>
      <c r="GC153" s="238">
        <v>3.6</v>
      </c>
      <c r="GD153" s="348">
        <v>142.4</v>
      </c>
      <c r="GE153" s="238">
        <v>87.6</v>
      </c>
      <c r="GF153" s="238">
        <v>24.8</v>
      </c>
      <c r="GG153" s="133">
        <v>0</v>
      </c>
      <c r="GH153" s="133">
        <v>1</v>
      </c>
      <c r="GI153" s="221">
        <v>1</v>
      </c>
      <c r="GJ153" s="221">
        <v>1</v>
      </c>
      <c r="GK153" s="231">
        <v>26</v>
      </c>
      <c r="GL153" s="133">
        <v>0</v>
      </c>
      <c r="GM153" s="221">
        <v>0</v>
      </c>
      <c r="GN153" s="133">
        <v>0</v>
      </c>
      <c r="GO153" s="221">
        <v>0</v>
      </c>
      <c r="GP153" s="61">
        <v>24.85</v>
      </c>
      <c r="GQ153" s="106">
        <v>14.06153215872075</v>
      </c>
      <c r="GR153" s="111">
        <v>0.35672514619883045</v>
      </c>
      <c r="GS153" s="61">
        <v>1</v>
      </c>
      <c r="GT153" s="111">
        <v>0.39285714285714285</v>
      </c>
      <c r="GU153" s="62">
        <v>0</v>
      </c>
      <c r="GV153" s="106">
        <v>12.4</v>
      </c>
      <c r="GW153" s="61">
        <v>0</v>
      </c>
      <c r="GX153" s="106">
        <v>22.5</v>
      </c>
      <c r="GY153" s="61">
        <v>0</v>
      </c>
      <c r="GZ153" s="745">
        <v>31</v>
      </c>
      <c r="HA153" s="221">
        <v>12</v>
      </c>
      <c r="HB153" s="221">
        <v>0.41</v>
      </c>
      <c r="HC153" s="61">
        <v>1</v>
      </c>
      <c r="HD153" s="236">
        <v>108.943319</v>
      </c>
      <c r="HE153" s="236">
        <v>114.390485</v>
      </c>
      <c r="HF153" s="144">
        <v>62.179302</v>
      </c>
      <c r="HG153" s="236">
        <v>99.877391000000003</v>
      </c>
      <c r="HH153" s="125">
        <v>54.290410999999999</v>
      </c>
      <c r="HI153" s="236">
        <v>31.5974</v>
      </c>
      <c r="HJ153" s="144">
        <v>17.175416999999999</v>
      </c>
      <c r="HK153" s="236">
        <v>68.279990999999995</v>
      </c>
      <c r="HL153" s="144">
        <v>37.114994000000003</v>
      </c>
      <c r="HM153" s="236">
        <v>68.363810999999998</v>
      </c>
      <c r="HN153" s="144">
        <v>4.9844390000000001</v>
      </c>
      <c r="HO153" s="144">
        <v>2.7093950000000002</v>
      </c>
      <c r="HP153" s="236">
        <v>119.458342</v>
      </c>
      <c r="HQ153" s="144">
        <v>64.934039999999996</v>
      </c>
      <c r="HR153" s="236">
        <v>43.458272999999998</v>
      </c>
      <c r="HS153" s="144">
        <v>23.622637999999998</v>
      </c>
      <c r="HT153" s="236">
        <v>76.000068999999996</v>
      </c>
      <c r="HU153" s="144">
        <v>41.311402000000001</v>
      </c>
      <c r="HV153" s="236">
        <v>63.620562999999997</v>
      </c>
      <c r="HW153" s="144">
        <v>0</v>
      </c>
      <c r="HX153" s="237">
        <v>1.1453091020369164</v>
      </c>
      <c r="HY153" s="348">
        <v>28.2</v>
      </c>
      <c r="HZ153" s="221">
        <v>6.1</v>
      </c>
      <c r="IA153" s="221">
        <v>25.5</v>
      </c>
      <c r="IB153" s="221">
        <v>5.6</v>
      </c>
      <c r="IC153" s="221">
        <v>15.7</v>
      </c>
      <c r="ID153" s="221">
        <v>4.3</v>
      </c>
      <c r="IE153" s="237">
        <v>98.709245901639349</v>
      </c>
      <c r="IF153" s="237">
        <v>55.855260990300849</v>
      </c>
      <c r="IG153" s="206"/>
      <c r="IH153" s="209">
        <v>0.32</v>
      </c>
      <c r="II153" s="206">
        <v>1011</v>
      </c>
      <c r="IJ153" s="208">
        <v>869</v>
      </c>
      <c r="IK153" s="208">
        <v>958</v>
      </c>
      <c r="IL153" s="208">
        <v>933</v>
      </c>
      <c r="IM153" s="208">
        <v>982</v>
      </c>
      <c r="IN153" s="208">
        <v>1004</v>
      </c>
      <c r="IO153" s="208"/>
      <c r="IP153" s="106">
        <v>959.5</v>
      </c>
      <c r="IQ153" s="208">
        <v>1346</v>
      </c>
      <c r="IR153" s="208">
        <v>303</v>
      </c>
      <c r="IS153" s="208">
        <v>282</v>
      </c>
      <c r="IT153" s="208">
        <v>285</v>
      </c>
      <c r="IU153" s="208">
        <v>321</v>
      </c>
      <c r="IV153" s="208">
        <v>317</v>
      </c>
      <c r="IW153" s="208">
        <v>339</v>
      </c>
      <c r="IX153" s="208"/>
      <c r="IY153" s="106">
        <v>307.83333333333331</v>
      </c>
      <c r="IZ153" s="208">
        <v>201</v>
      </c>
      <c r="JA153" s="240">
        <v>35.449443857877903</v>
      </c>
      <c r="JB153" s="241">
        <v>1</v>
      </c>
      <c r="JC153" s="267">
        <v>1</v>
      </c>
      <c r="JD153" s="280">
        <v>0</v>
      </c>
      <c r="JE153" s="70">
        <v>0</v>
      </c>
      <c r="JF153" s="70"/>
      <c r="JG153" s="267">
        <v>0</v>
      </c>
      <c r="JH153" s="267">
        <v>0</v>
      </c>
      <c r="JI153" s="267">
        <v>0</v>
      </c>
      <c r="JJ153" s="267"/>
      <c r="JL153" s="285"/>
      <c r="JM153" s="198">
        <v>153</v>
      </c>
      <c r="JN153" s="244">
        <v>42555</v>
      </c>
      <c r="JO153" s="69">
        <v>43054</v>
      </c>
      <c r="JP153" s="201">
        <v>0</v>
      </c>
      <c r="JQ153" s="69">
        <v>43054</v>
      </c>
      <c r="JR153" s="245">
        <v>16</v>
      </c>
      <c r="JS153" s="243">
        <v>0</v>
      </c>
      <c r="JT153" s="69">
        <v>43054</v>
      </c>
      <c r="JU153" s="245">
        <v>16</v>
      </c>
      <c r="JV153" s="243">
        <v>0</v>
      </c>
      <c r="JW153" s="246">
        <v>43054</v>
      </c>
      <c r="JX153" s="245">
        <v>16</v>
      </c>
      <c r="JY153" s="245">
        <v>16.41</v>
      </c>
      <c r="JZ153" s="245">
        <v>499</v>
      </c>
      <c r="KA153" s="247"/>
      <c r="KB153" s="245"/>
      <c r="KC153" s="248"/>
      <c r="KD153" s="63">
        <v>0</v>
      </c>
      <c r="KE153" s="263">
        <v>1</v>
      </c>
      <c r="KF153" s="312" t="s">
        <v>390</v>
      </c>
      <c r="KG153" s="250">
        <v>84.75</v>
      </c>
      <c r="KH153" s="250">
        <v>39.130000000000003</v>
      </c>
      <c r="KI153" s="250">
        <v>53.54</v>
      </c>
      <c r="KJ153" s="251">
        <v>-17.87</v>
      </c>
      <c r="KK153" s="250">
        <v>-15.01</v>
      </c>
      <c r="KL153" s="250">
        <v>51.22</v>
      </c>
      <c r="KM153" s="250">
        <v>56.4</v>
      </c>
      <c r="KN153" s="250">
        <v>6.1</v>
      </c>
      <c r="KO153" s="250"/>
      <c r="KP153" s="250">
        <v>0</v>
      </c>
      <c r="KQ153" s="92"/>
      <c r="KR153" s="93">
        <v>0.35672514619883045</v>
      </c>
      <c r="KS153" s="264">
        <v>57</v>
      </c>
      <c r="KT153" s="265">
        <v>46.73</v>
      </c>
      <c r="KU153" s="264">
        <v>-23.63</v>
      </c>
      <c r="KV153" s="265">
        <v>-25.2</v>
      </c>
      <c r="KW153" s="265">
        <v>-22.8</v>
      </c>
      <c r="KX153" s="265">
        <v>262</v>
      </c>
      <c r="KY153" s="265">
        <v>-21.2</v>
      </c>
      <c r="KZ153" s="265">
        <v>-19.5</v>
      </c>
      <c r="LA153" s="265">
        <v>292</v>
      </c>
      <c r="LB153" s="265">
        <v>-23.2</v>
      </c>
      <c r="LC153" s="265">
        <v>-21.2</v>
      </c>
      <c r="LD153" s="265">
        <v>277</v>
      </c>
      <c r="LE153" s="118">
        <v>42557</v>
      </c>
      <c r="LF153" s="454">
        <v>0</v>
      </c>
      <c r="LG153" s="454"/>
      <c r="LH153" s="455">
        <v>57</v>
      </c>
      <c r="LI153" s="455">
        <v>48.74</v>
      </c>
      <c r="LJ153" s="455">
        <v>-25.07</v>
      </c>
      <c r="LK153" s="455">
        <v>-28.1</v>
      </c>
      <c r="LL153" s="455">
        <v>-28.1</v>
      </c>
      <c r="LM153" s="455">
        <v>307</v>
      </c>
      <c r="LN153" s="455">
        <v>-21.3</v>
      </c>
      <c r="LO153" s="455">
        <v>-21.3</v>
      </c>
      <c r="LP153" s="455">
        <v>323</v>
      </c>
      <c r="LQ153" s="455">
        <v>-24.7</v>
      </c>
      <c r="LR153" s="455">
        <v>-24.7</v>
      </c>
      <c r="LS153" s="455">
        <v>323</v>
      </c>
      <c r="LT153" s="500">
        <v>42.18</v>
      </c>
      <c r="LU153" s="693">
        <v>-27.69</v>
      </c>
      <c r="LV153" s="500">
        <v>-7.8</v>
      </c>
      <c r="LW153" s="500">
        <v>3</v>
      </c>
      <c r="LX153" s="500">
        <v>-7.5</v>
      </c>
      <c r="LY153" s="500">
        <v>3</v>
      </c>
      <c r="LZ153" s="690">
        <v>63.620562999999997</v>
      </c>
      <c r="MA153" s="455"/>
      <c r="MC153" s="253"/>
      <c r="MD153" s="274"/>
      <c r="ME153" s="581">
        <v>153</v>
      </c>
      <c r="MF153" s="135">
        <v>42552</v>
      </c>
      <c r="MI153" s="584">
        <v>65.063199999999995</v>
      </c>
      <c r="MQ153" s="135">
        <v>42552</v>
      </c>
      <c r="MR153" s="238">
        <v>6.5</v>
      </c>
      <c r="MS153" s="585"/>
      <c r="MT153" s="133">
        <v>1</v>
      </c>
      <c r="MU153" s="133">
        <v>0</v>
      </c>
      <c r="MV153" s="133">
        <v>1</v>
      </c>
      <c r="MW153" s="133">
        <v>0</v>
      </c>
      <c r="MX153" s="133">
        <v>0</v>
      </c>
      <c r="MY153" s="238">
        <v>1</v>
      </c>
      <c r="MZ153" s="238">
        <v>2732</v>
      </c>
      <c r="NA153" s="585"/>
      <c r="NB153" s="238">
        <v>5</v>
      </c>
      <c r="ND153" s="876">
        <v>153</v>
      </c>
      <c r="NE153" s="877" t="s">
        <v>64</v>
      </c>
      <c r="NF153" s="877" t="s">
        <v>64</v>
      </c>
      <c r="NG153" s="877" t="s">
        <v>64</v>
      </c>
      <c r="NH153" s="877" t="s">
        <v>64</v>
      </c>
      <c r="NI153" s="877" t="s">
        <v>64</v>
      </c>
      <c r="NJ153" s="877" t="s">
        <v>64</v>
      </c>
      <c r="NK153" s="877" t="s">
        <v>64</v>
      </c>
      <c r="NL153" s="877" t="s">
        <v>64</v>
      </c>
      <c r="NM153" s="877" t="s">
        <v>64</v>
      </c>
      <c r="NN153" s="877" t="s">
        <v>64</v>
      </c>
      <c r="NO153" s="877" t="s">
        <v>64</v>
      </c>
      <c r="NP153" s="877" t="s">
        <v>64</v>
      </c>
      <c r="NQ153" s="877" t="s">
        <v>64</v>
      </c>
      <c r="NR153" s="877" t="s">
        <v>64</v>
      </c>
      <c r="NS153" s="877" t="s">
        <v>64</v>
      </c>
      <c r="NT153" s="877" t="s">
        <v>64</v>
      </c>
      <c r="NU153" s="877" t="s">
        <v>64</v>
      </c>
      <c r="NV153" s="877" t="s">
        <v>64</v>
      </c>
      <c r="NW153" s="877" t="s">
        <v>64</v>
      </c>
      <c r="NX153" s="877" t="s">
        <v>64</v>
      </c>
      <c r="NY153" s="877" t="s">
        <v>64</v>
      </c>
      <c r="NZ153" s="877" t="s">
        <v>64</v>
      </c>
      <c r="OA153" s="877" t="s">
        <v>64</v>
      </c>
      <c r="OB153" s="877" t="s">
        <v>64</v>
      </c>
      <c r="OC153" s="877" t="s">
        <v>64</v>
      </c>
      <c r="OD153" s="877" t="s">
        <v>64</v>
      </c>
      <c r="OE153" s="877" t="s">
        <v>64</v>
      </c>
      <c r="OF153" s="877" t="s">
        <v>64</v>
      </c>
      <c r="OG153" s="877" t="s">
        <v>64</v>
      </c>
      <c r="OH153" s="877" t="s">
        <v>64</v>
      </c>
      <c r="OI153" s="877" t="s">
        <v>64</v>
      </c>
      <c r="OJ153" s="877" t="s">
        <v>64</v>
      </c>
      <c r="OK153" s="877" t="s">
        <v>64</v>
      </c>
      <c r="OL153" s="877" t="s">
        <v>64</v>
      </c>
    </row>
    <row r="154" spans="1:402" s="221" customFormat="1" x14ac:dyDescent="0.25">
      <c r="A154" s="221">
        <v>153</v>
      </c>
      <c r="B154" s="274">
        <v>0</v>
      </c>
      <c r="C154" s="221">
        <v>0</v>
      </c>
      <c r="D154" s="206">
        <v>1</v>
      </c>
      <c r="E154" s="267">
        <v>154</v>
      </c>
      <c r="F154" s="880">
        <v>154</v>
      </c>
      <c r="G154" s="883"/>
      <c r="H154" s="167" t="s">
        <v>1263</v>
      </c>
      <c r="I154" s="650" t="s">
        <v>1264</v>
      </c>
      <c r="J154" s="69">
        <v>13048</v>
      </c>
      <c r="K154" s="122">
        <v>80</v>
      </c>
      <c r="L154" s="342">
        <v>69</v>
      </c>
      <c r="M154" s="342">
        <v>151</v>
      </c>
      <c r="N154" s="342">
        <v>30.261830621463972</v>
      </c>
      <c r="O154" s="210">
        <v>1.6505758023582113</v>
      </c>
      <c r="P154" s="208">
        <v>1</v>
      </c>
      <c r="Q154" s="221">
        <v>145</v>
      </c>
      <c r="R154" s="221">
        <v>80</v>
      </c>
      <c r="S154" s="221">
        <v>0</v>
      </c>
      <c r="T154" s="400">
        <v>2</v>
      </c>
      <c r="U154" s="327"/>
      <c r="V154" s="327"/>
      <c r="W154" s="327"/>
      <c r="X154" s="326"/>
      <c r="Y154" s="327"/>
      <c r="Z154" s="327"/>
      <c r="AA154" s="326">
        <v>0</v>
      </c>
      <c r="AB154" s="326">
        <v>0</v>
      </c>
      <c r="AD154" s="133"/>
      <c r="AF154" s="613"/>
      <c r="AG154" s="613">
        <v>0.94</v>
      </c>
      <c r="AH154" s="613">
        <v>57</v>
      </c>
      <c r="AI154" s="603">
        <v>0</v>
      </c>
      <c r="AJ154" s="613">
        <v>14.2</v>
      </c>
      <c r="AK154" s="613">
        <v>40</v>
      </c>
      <c r="AL154" s="613"/>
      <c r="AM154" s="609"/>
      <c r="AN154" s="214"/>
      <c r="AO154" s="63">
        <v>153</v>
      </c>
      <c r="AP154" s="63">
        <v>70</v>
      </c>
      <c r="AQ154" s="310">
        <v>50</v>
      </c>
      <c r="AR154" s="212">
        <v>164</v>
      </c>
      <c r="AS154" s="215"/>
      <c r="AT154" s="212"/>
      <c r="AU154" s="562">
        <v>42556</v>
      </c>
      <c r="AV154" s="563">
        <v>42491</v>
      </c>
      <c r="AW154" s="364">
        <v>0.94</v>
      </c>
      <c r="AX154" s="364"/>
      <c r="AY154" s="364">
        <v>4.9000000000000004</v>
      </c>
      <c r="AZ154" s="613">
        <v>140</v>
      </c>
      <c r="BA154" s="558">
        <v>42556</v>
      </c>
      <c r="BB154" s="65">
        <v>23.63</v>
      </c>
      <c r="BC154" s="217"/>
      <c r="BD154" s="66">
        <v>23.63</v>
      </c>
      <c r="BE154" s="218">
        <v>66.904320255946374</v>
      </c>
      <c r="BF154" s="66">
        <v>68.62</v>
      </c>
      <c r="BG154" s="68">
        <v>1.3734637216323691</v>
      </c>
      <c r="BH154" s="219">
        <v>1.3734637216323691</v>
      </c>
      <c r="BI154" s="219">
        <v>1.8254541626517997</v>
      </c>
      <c r="BJ154" s="219">
        <v>1.8364507137201547</v>
      </c>
      <c r="BK154" s="66">
        <v>2.27</v>
      </c>
      <c r="BL154" s="66">
        <v>0.82</v>
      </c>
      <c r="BM154" s="66">
        <v>71</v>
      </c>
      <c r="BN154" s="66">
        <v>1.17</v>
      </c>
      <c r="BO154" s="571">
        <v>71.900000000000006</v>
      </c>
      <c r="BP154" s="66">
        <v>41</v>
      </c>
      <c r="BQ154" s="66">
        <v>200</v>
      </c>
      <c r="BR154" s="66">
        <v>3</v>
      </c>
      <c r="BS154" s="66">
        <v>36</v>
      </c>
      <c r="BT154" s="366" t="s">
        <v>1265</v>
      </c>
      <c r="BU154" s="345" t="s">
        <v>1266</v>
      </c>
      <c r="BV154" s="342">
        <v>0</v>
      </c>
      <c r="BW154" s="342">
        <v>0</v>
      </c>
      <c r="BX154" s="342">
        <v>30</v>
      </c>
      <c r="BY154" s="342">
        <v>0</v>
      </c>
      <c r="BZ154" s="342"/>
      <c r="CA154" s="345" t="s">
        <v>381</v>
      </c>
      <c r="CB154" s="345"/>
      <c r="CC154" s="342" t="s">
        <v>381</v>
      </c>
      <c r="CD154" s="342">
        <v>0</v>
      </c>
      <c r="CE154" s="342">
        <v>0</v>
      </c>
      <c r="CF154" s="206">
        <v>0</v>
      </c>
      <c r="CG154" s="206">
        <v>0</v>
      </c>
      <c r="CH154" s="342">
        <v>0</v>
      </c>
      <c r="CI154" s="342">
        <v>0</v>
      </c>
      <c r="CJ154" s="327"/>
      <c r="CK154" s="659"/>
      <c r="CL154" s="659"/>
      <c r="CM154" s="660"/>
      <c r="CN154" s="660"/>
      <c r="CO154" s="660"/>
      <c r="CP154" s="325"/>
      <c r="CQ154" s="325"/>
      <c r="CR154" s="325"/>
      <c r="CS154" s="327"/>
      <c r="CT154" s="327"/>
      <c r="CU154" s="114"/>
      <c r="CV154" s="665"/>
      <c r="CW154" s="665"/>
      <c r="CX154" s="665"/>
      <c r="CY154" s="665"/>
      <c r="CZ154" s="254">
        <v>69</v>
      </c>
      <c r="DA154" s="254">
        <v>121</v>
      </c>
      <c r="DB154" s="254"/>
      <c r="DC154" s="254"/>
      <c r="DD154" s="254"/>
      <c r="DE154" s="221">
        <v>0</v>
      </c>
      <c r="DF154" s="267">
        <v>0</v>
      </c>
      <c r="DG154" s="221" t="s">
        <v>1267</v>
      </c>
      <c r="DJ154" s="267">
        <v>1</v>
      </c>
      <c r="DK154" s="267">
        <v>0</v>
      </c>
      <c r="DL154" s="267"/>
      <c r="DN154" s="221">
        <v>0</v>
      </c>
      <c r="DO154" s="221">
        <v>0</v>
      </c>
      <c r="DP154" s="221">
        <v>0</v>
      </c>
      <c r="DQ154" s="221">
        <v>0</v>
      </c>
      <c r="DR154" s="221">
        <v>0</v>
      </c>
      <c r="DS154" s="212">
        <v>0</v>
      </c>
      <c r="DT154" s="292">
        <v>0</v>
      </c>
      <c r="DU154" s="221">
        <v>0</v>
      </c>
      <c r="DV154" s="221">
        <v>0</v>
      </c>
      <c r="DW154" s="221">
        <v>0</v>
      </c>
      <c r="DX154" s="221">
        <v>0</v>
      </c>
      <c r="DY154" s="221">
        <v>0</v>
      </c>
      <c r="EB154" s="292"/>
      <c r="EC154" s="292"/>
      <c r="ED154" s="292"/>
      <c r="EE154" s="292"/>
      <c r="EG154" s="131"/>
      <c r="EH154" s="131"/>
      <c r="EI154" s="131"/>
      <c r="EJ154" s="131"/>
      <c r="EK154" s="131"/>
      <c r="EL154" s="131"/>
      <c r="EM154" s="131"/>
      <c r="EN154" s="131"/>
      <c r="EO154" s="267">
        <v>154</v>
      </c>
      <c r="EP154" s="135"/>
      <c r="EQ154" s="133" t="s">
        <v>383</v>
      </c>
      <c r="ER154" s="133"/>
      <c r="ES154" s="133"/>
      <c r="ET154" s="208">
        <v>70</v>
      </c>
      <c r="EU154" s="133">
        <v>0</v>
      </c>
      <c r="EV154" s="133"/>
      <c r="EW154" s="133">
        <v>9</v>
      </c>
      <c r="EX154" s="208">
        <v>6</v>
      </c>
      <c r="EY154" s="208">
        <v>50</v>
      </c>
      <c r="EZ154" s="208">
        <v>27</v>
      </c>
      <c r="FA154" s="208">
        <v>16</v>
      </c>
      <c r="FB154" s="208">
        <v>14</v>
      </c>
      <c r="FC154" s="208">
        <v>38</v>
      </c>
      <c r="FD154" s="206">
        <v>20</v>
      </c>
      <c r="FE154" s="133">
        <v>30</v>
      </c>
      <c r="FF154" s="133">
        <v>100</v>
      </c>
      <c r="FG154" s="223">
        <v>310</v>
      </c>
      <c r="FH154" s="91">
        <v>100</v>
      </c>
      <c r="FI154" s="91">
        <v>310</v>
      </c>
      <c r="FJ154" s="227">
        <v>45.25</v>
      </c>
      <c r="FK154" s="227">
        <v>27.414675494061164</v>
      </c>
      <c r="FL154" s="228">
        <v>82.5</v>
      </c>
      <c r="FM154" s="228">
        <v>30.15</v>
      </c>
      <c r="FN154" s="228">
        <v>49.982557530608752</v>
      </c>
      <c r="FO154" s="228">
        <v>18.266352843004288</v>
      </c>
      <c r="FP154" s="228">
        <v>63.454545454545453</v>
      </c>
      <c r="FQ154" s="228"/>
      <c r="FR154" s="193">
        <v>0</v>
      </c>
      <c r="FS154" s="230">
        <v>79</v>
      </c>
      <c r="FT154" s="230">
        <v>74</v>
      </c>
      <c r="FU154" s="230">
        <v>130</v>
      </c>
      <c r="FV154" s="229">
        <v>5.6</v>
      </c>
      <c r="FW154" s="229">
        <v>7.7</v>
      </c>
      <c r="FX154" s="229">
        <v>14.107142857142858</v>
      </c>
      <c r="FY154" s="229">
        <v>1.0675675675675675</v>
      </c>
      <c r="FZ154" s="210">
        <v>42.8</v>
      </c>
      <c r="GA154" s="129">
        <v>18.8</v>
      </c>
      <c r="GB154" s="238">
        <v>5.9</v>
      </c>
      <c r="GC154" s="238">
        <v>3.1</v>
      </c>
      <c r="GD154" s="348">
        <v>121.8</v>
      </c>
      <c r="GE154" s="238">
        <v>83.1</v>
      </c>
      <c r="GF154" s="238">
        <v>26.8</v>
      </c>
      <c r="GG154" s="133">
        <v>0</v>
      </c>
      <c r="GH154" s="133">
        <v>1</v>
      </c>
      <c r="GI154" s="221">
        <v>1</v>
      </c>
      <c r="GJ154" s="221">
        <v>0</v>
      </c>
      <c r="GK154" s="231">
        <v>29</v>
      </c>
      <c r="GL154" s="133">
        <v>0</v>
      </c>
      <c r="GM154" s="221">
        <v>0</v>
      </c>
      <c r="GN154" s="133">
        <v>0</v>
      </c>
      <c r="GO154" s="221">
        <v>0</v>
      </c>
      <c r="GP154" s="61">
        <v>37.4</v>
      </c>
      <c r="GQ154" s="106">
        <v>22.658759413875966</v>
      </c>
      <c r="GR154" s="111">
        <v>0.41860465116279066</v>
      </c>
      <c r="GS154" s="61">
        <v>0</v>
      </c>
      <c r="GT154" s="111">
        <v>0.55555555555555558</v>
      </c>
      <c r="GU154" s="62">
        <v>1</v>
      </c>
      <c r="GV154" s="106">
        <v>12.9</v>
      </c>
      <c r="GW154" s="61">
        <v>0</v>
      </c>
      <c r="GX154" s="106">
        <v>29</v>
      </c>
      <c r="GY154" s="61">
        <v>0</v>
      </c>
      <c r="GZ154" s="745">
        <v>44</v>
      </c>
      <c r="HA154" s="221">
        <v>23</v>
      </c>
      <c r="HB154" s="221">
        <v>0.65</v>
      </c>
      <c r="HC154" s="61">
        <v>1</v>
      </c>
      <c r="HD154" s="236">
        <v>75.198400000000007</v>
      </c>
      <c r="HE154" s="236">
        <v>78.958320000000001</v>
      </c>
      <c r="HF154" s="144">
        <v>45.666870000000003</v>
      </c>
      <c r="HG154" s="236">
        <v>111.242206</v>
      </c>
      <c r="HH154" s="125">
        <v>64.338797999999997</v>
      </c>
      <c r="HI154" s="236">
        <v>37.054453000000002</v>
      </c>
      <c r="HJ154" s="144">
        <v>21.431065</v>
      </c>
      <c r="HK154" s="236">
        <v>74.187753000000001</v>
      </c>
      <c r="HL154" s="144">
        <v>42.907733</v>
      </c>
      <c r="HM154" s="236">
        <v>66.690292999999997</v>
      </c>
      <c r="HN154" s="144">
        <v>5.2673300000000003</v>
      </c>
      <c r="HO154" s="144">
        <v>3.046449</v>
      </c>
      <c r="HP154" s="236">
        <v>110.812617</v>
      </c>
      <c r="HQ154" s="144">
        <v>64.090338000000003</v>
      </c>
      <c r="HR154" s="236">
        <v>45.701422000000001</v>
      </c>
      <c r="HS154" s="144">
        <v>26.432185</v>
      </c>
      <c r="HT154" s="236">
        <v>65.111194999999995</v>
      </c>
      <c r="HU154" s="144">
        <v>37.658152999999999</v>
      </c>
      <c r="HV154" s="236">
        <v>58.757925</v>
      </c>
      <c r="HW154" s="144">
        <v>0</v>
      </c>
      <c r="HX154" s="237">
        <v>0.70978743445630699</v>
      </c>
      <c r="HY154" s="348">
        <v>24.2</v>
      </c>
      <c r="HZ154" s="221">
        <v>6.1</v>
      </c>
      <c r="IA154" s="221">
        <v>20.5</v>
      </c>
      <c r="IB154" s="221">
        <v>5.9</v>
      </c>
      <c r="IC154" s="221">
        <v>22.4</v>
      </c>
      <c r="ID154" s="221">
        <v>4.5999999999999996</v>
      </c>
      <c r="IE154" s="237">
        <v>68.09853551912569</v>
      </c>
      <c r="IF154" s="237">
        <v>41.257442052544285</v>
      </c>
      <c r="IG154" s="206"/>
      <c r="IH154" s="209">
        <v>0.4</v>
      </c>
      <c r="II154" s="206">
        <v>1208</v>
      </c>
      <c r="IJ154" s="208">
        <v>980</v>
      </c>
      <c r="IK154" s="208">
        <v>850</v>
      </c>
      <c r="IL154" s="208">
        <v>1064</v>
      </c>
      <c r="IM154" s="208">
        <v>1171</v>
      </c>
      <c r="IN154" s="208">
        <v>1129</v>
      </c>
      <c r="IO154" s="208"/>
      <c r="IP154" s="106">
        <v>1067</v>
      </c>
      <c r="IQ154" s="208">
        <v>1726</v>
      </c>
      <c r="IR154" s="208">
        <v>310</v>
      </c>
      <c r="IS154" s="208">
        <v>313</v>
      </c>
      <c r="IT154" s="208">
        <v>333</v>
      </c>
      <c r="IU154" s="208"/>
      <c r="IV154" s="208">
        <v>337</v>
      </c>
      <c r="IW154" s="208">
        <v>398</v>
      </c>
      <c r="IX154" s="208"/>
      <c r="IY154" s="106">
        <v>338.2</v>
      </c>
      <c r="IZ154" s="208">
        <v>235</v>
      </c>
      <c r="JA154" s="240">
        <v>32.96496370091176</v>
      </c>
      <c r="JB154" s="241">
        <v>0</v>
      </c>
      <c r="JC154" s="267">
        <v>1</v>
      </c>
      <c r="JD154" s="70">
        <v>0</v>
      </c>
      <c r="JE154" s="70">
        <v>0</v>
      </c>
      <c r="JF154" s="70"/>
      <c r="JG154" s="267">
        <v>0</v>
      </c>
      <c r="JH154" s="267">
        <v>0</v>
      </c>
      <c r="JI154" s="267">
        <v>0</v>
      </c>
      <c r="JJ154" s="267"/>
      <c r="JL154" s="285">
        <v>52.5</v>
      </c>
      <c r="JM154" s="198">
        <v>154</v>
      </c>
      <c r="JN154" s="244">
        <v>42556</v>
      </c>
      <c r="JO154" s="69">
        <v>43544</v>
      </c>
      <c r="JP154" s="201">
        <v>0</v>
      </c>
      <c r="JQ154" s="69">
        <v>43544</v>
      </c>
      <c r="JR154" s="245">
        <v>32</v>
      </c>
      <c r="JS154" s="243">
        <v>0</v>
      </c>
      <c r="JT154" s="69">
        <v>43544</v>
      </c>
      <c r="JU154" s="245">
        <v>32</v>
      </c>
      <c r="JV154" s="243">
        <v>0</v>
      </c>
      <c r="JW154" s="246">
        <v>43544</v>
      </c>
      <c r="JX154" s="245">
        <v>32</v>
      </c>
      <c r="JY154" s="245">
        <v>32</v>
      </c>
      <c r="JZ154" s="245">
        <v>988</v>
      </c>
      <c r="KA154" s="247"/>
      <c r="KB154" s="245"/>
      <c r="KC154" s="248"/>
      <c r="KD154" s="63">
        <v>0</v>
      </c>
      <c r="KE154" s="263">
        <v>1</v>
      </c>
      <c r="KF154" s="312" t="s">
        <v>390</v>
      </c>
      <c r="KG154" s="250">
        <v>73.400000000000006</v>
      </c>
      <c r="KH154" s="250">
        <v>35.4</v>
      </c>
      <c r="KI154" s="250">
        <v>51.8</v>
      </c>
      <c r="KJ154" s="251">
        <v>-21.5</v>
      </c>
      <c r="KK154" s="250">
        <v>-16.899999999999999</v>
      </c>
      <c r="KL154" s="250">
        <v>54.7</v>
      </c>
      <c r="KM154" s="250">
        <v>36.299999999999997</v>
      </c>
      <c r="KN154" s="250">
        <v>7</v>
      </c>
      <c r="KO154" s="250"/>
      <c r="KP154" s="250">
        <v>0</v>
      </c>
      <c r="KQ154" s="92"/>
      <c r="KR154" s="93">
        <v>0.41860465116279066</v>
      </c>
      <c r="KS154" s="264">
        <v>52</v>
      </c>
      <c r="KT154" s="265">
        <v>47.37</v>
      </c>
      <c r="KU154" s="264">
        <v>-25.75</v>
      </c>
      <c r="KV154" s="265">
        <v>-32.9</v>
      </c>
      <c r="KW154" s="265">
        <v>-29.8</v>
      </c>
      <c r="KX154" s="265">
        <v>334</v>
      </c>
      <c r="KY154" s="265">
        <v>-26.6</v>
      </c>
      <c r="KZ154" s="265">
        <v>-22.9</v>
      </c>
      <c r="LA154" s="265">
        <v>299</v>
      </c>
      <c r="LB154" s="265">
        <v>-29.6</v>
      </c>
      <c r="LC154" s="265">
        <v>-26.3</v>
      </c>
      <c r="LD154" s="265">
        <v>316</v>
      </c>
      <c r="LE154" s="118">
        <v>42556</v>
      </c>
      <c r="LF154" s="454">
        <v>0</v>
      </c>
      <c r="LG154" s="454"/>
      <c r="LH154" s="455">
        <v>52</v>
      </c>
      <c r="LI154" s="455">
        <v>44.99</v>
      </c>
      <c r="LJ154" s="455">
        <v>-26.33</v>
      </c>
      <c r="LK154" s="455">
        <v>-33.5</v>
      </c>
      <c r="LL154" s="455">
        <v>-33.5</v>
      </c>
      <c r="LM154" s="455">
        <v>368</v>
      </c>
      <c r="LN154" s="455">
        <v>-27.7</v>
      </c>
      <c r="LO154" s="455">
        <v>-27.5</v>
      </c>
      <c r="LP154" s="455">
        <v>351</v>
      </c>
      <c r="LQ154" s="455">
        <v>-30.5</v>
      </c>
      <c r="LR154" s="455">
        <v>-30.5</v>
      </c>
      <c r="LS154" s="455">
        <v>368</v>
      </c>
      <c r="LT154" s="500">
        <v>46.75</v>
      </c>
      <c r="LU154" s="693">
        <v>-25.18</v>
      </c>
      <c r="LV154" s="500"/>
      <c r="LW154" s="500"/>
      <c r="LX154" s="500">
        <v>-23.8</v>
      </c>
      <c r="LY154" s="500">
        <v>2</v>
      </c>
      <c r="LZ154" s="690">
        <v>58.757925</v>
      </c>
      <c r="MA154" s="455"/>
      <c r="MC154" s="253"/>
      <c r="MD154" s="274"/>
      <c r="ME154" s="581">
        <v>154</v>
      </c>
      <c r="MF154" s="135">
        <v>42491</v>
      </c>
      <c r="MI154" s="584">
        <v>47.175600000000003</v>
      </c>
      <c r="MQ154" s="135"/>
      <c r="MR154" s="585"/>
      <c r="MS154" s="585"/>
      <c r="MT154" s="585"/>
      <c r="MU154" s="585"/>
      <c r="MV154" s="585"/>
      <c r="MW154" s="585"/>
      <c r="MX154" s="585"/>
      <c r="MY154" s="585"/>
      <c r="MZ154" s="585"/>
      <c r="NA154" s="585"/>
      <c r="NB154" s="238">
        <v>5</v>
      </c>
      <c r="ND154" s="876" t="s">
        <v>64</v>
      </c>
      <c r="NE154" s="877" t="s">
        <v>64</v>
      </c>
      <c r="NF154" s="877" t="s">
        <v>64</v>
      </c>
      <c r="NG154" s="877" t="s">
        <v>64</v>
      </c>
      <c r="NH154" s="877" t="s">
        <v>64</v>
      </c>
      <c r="NI154" s="877" t="s">
        <v>64</v>
      </c>
      <c r="NJ154" s="877" t="s">
        <v>64</v>
      </c>
      <c r="NK154" s="877" t="s">
        <v>64</v>
      </c>
      <c r="NL154" s="877" t="s">
        <v>64</v>
      </c>
      <c r="NM154" s="877" t="s">
        <v>64</v>
      </c>
      <c r="NN154" s="877" t="s">
        <v>64</v>
      </c>
      <c r="NO154" s="877" t="s">
        <v>64</v>
      </c>
      <c r="NP154" s="877" t="s">
        <v>64</v>
      </c>
      <c r="NQ154" s="877" t="s">
        <v>64</v>
      </c>
      <c r="NR154" s="877" t="s">
        <v>64</v>
      </c>
      <c r="NS154" s="877" t="s">
        <v>64</v>
      </c>
      <c r="NT154" s="877" t="s">
        <v>64</v>
      </c>
      <c r="NU154" s="877" t="s">
        <v>64</v>
      </c>
      <c r="NV154" s="877" t="s">
        <v>64</v>
      </c>
      <c r="NW154" s="877" t="s">
        <v>64</v>
      </c>
      <c r="NX154" s="877" t="s">
        <v>64</v>
      </c>
      <c r="NY154" s="877" t="s">
        <v>64</v>
      </c>
      <c r="NZ154" s="877" t="s">
        <v>64</v>
      </c>
      <c r="OA154" s="877" t="s">
        <v>64</v>
      </c>
      <c r="OB154" s="877" t="s">
        <v>64</v>
      </c>
      <c r="OC154" s="877" t="s">
        <v>64</v>
      </c>
      <c r="OD154" s="877" t="s">
        <v>64</v>
      </c>
      <c r="OE154" s="877" t="s">
        <v>64</v>
      </c>
      <c r="OF154" s="877" t="s">
        <v>64</v>
      </c>
      <c r="OG154" s="877" t="s">
        <v>64</v>
      </c>
      <c r="OH154" s="877" t="s">
        <v>64</v>
      </c>
      <c r="OI154" s="877" t="s">
        <v>64</v>
      </c>
      <c r="OJ154" s="877" t="s">
        <v>64</v>
      </c>
      <c r="OK154" s="877" t="s">
        <v>64</v>
      </c>
      <c r="OL154" s="877" t="s">
        <v>64</v>
      </c>
    </row>
    <row r="155" spans="1:402" s="221" customFormat="1" x14ac:dyDescent="0.25">
      <c r="A155" s="274">
        <v>154</v>
      </c>
      <c r="B155" s="221">
        <v>0</v>
      </c>
      <c r="C155" s="221">
        <v>1</v>
      </c>
      <c r="D155" s="206">
        <v>2</v>
      </c>
      <c r="E155" s="267">
        <v>155</v>
      </c>
      <c r="F155" s="880">
        <v>155</v>
      </c>
      <c r="G155" s="883"/>
      <c r="H155" s="643" t="s">
        <v>956</v>
      </c>
      <c r="I155" s="167" t="s">
        <v>1268</v>
      </c>
      <c r="J155" s="69">
        <v>17327</v>
      </c>
      <c r="K155" s="122">
        <v>69</v>
      </c>
      <c r="L155" s="342">
        <v>66</v>
      </c>
      <c r="M155" s="342">
        <v>176</v>
      </c>
      <c r="N155" s="342">
        <v>21.306818181818183</v>
      </c>
      <c r="O155" s="210">
        <v>1.8099608474155566</v>
      </c>
      <c r="P155" s="208">
        <v>0</v>
      </c>
      <c r="Q155" s="221">
        <v>110</v>
      </c>
      <c r="R155" s="221">
        <v>60</v>
      </c>
      <c r="S155" s="221">
        <v>0</v>
      </c>
      <c r="T155" s="400">
        <v>4</v>
      </c>
      <c r="U155" s="327">
        <v>1</v>
      </c>
      <c r="V155" s="327">
        <v>2</v>
      </c>
      <c r="W155" s="327">
        <v>1</v>
      </c>
      <c r="X155" s="326">
        <v>0</v>
      </c>
      <c r="Y155" s="327">
        <v>0</v>
      </c>
      <c r="Z155" s="327">
        <v>1</v>
      </c>
      <c r="AA155" s="326">
        <v>0</v>
      </c>
      <c r="AB155" s="326">
        <v>0</v>
      </c>
      <c r="AD155" s="133"/>
      <c r="AF155" s="613">
        <v>276</v>
      </c>
      <c r="AG155" s="613">
        <v>0.64</v>
      </c>
      <c r="AH155" s="613">
        <v>124</v>
      </c>
      <c r="AI155" s="603">
        <v>1</v>
      </c>
      <c r="AJ155" s="613">
        <v>7.2</v>
      </c>
      <c r="AK155" s="613">
        <v>22</v>
      </c>
      <c r="AL155" s="613"/>
      <c r="AM155" s="609">
        <v>520</v>
      </c>
      <c r="AN155" s="214">
        <v>6.253828811575473</v>
      </c>
      <c r="AO155" s="63">
        <v>83</v>
      </c>
      <c r="AP155" s="63">
        <v>29</v>
      </c>
      <c r="AQ155" s="310">
        <v>46</v>
      </c>
      <c r="AR155" s="212">
        <v>42</v>
      </c>
      <c r="AS155" s="215">
        <v>0.61</v>
      </c>
      <c r="AT155" s="212">
        <v>1120</v>
      </c>
      <c r="AU155" s="562">
        <v>42515</v>
      </c>
      <c r="AV155" s="563">
        <v>42515</v>
      </c>
      <c r="AW155" s="565">
        <v>0.64</v>
      </c>
      <c r="AX155" s="364">
        <v>30</v>
      </c>
      <c r="AY155" s="364"/>
      <c r="AZ155" s="613">
        <v>139</v>
      </c>
      <c r="BA155" s="558">
        <v>42556</v>
      </c>
      <c r="BB155" s="65" t="s">
        <v>722</v>
      </c>
      <c r="BC155" s="217">
        <v>690</v>
      </c>
      <c r="BD155" s="112">
        <v>250</v>
      </c>
      <c r="BE155" s="218">
        <v>80.620318372531614</v>
      </c>
      <c r="BF155" s="66"/>
      <c r="BG155" s="68">
        <v>2.3979400086720375</v>
      </c>
      <c r="BH155" s="219"/>
      <c r="BI155" s="219">
        <v>1.9064445088649196</v>
      </c>
      <c r="BJ155" s="219"/>
      <c r="BK155" s="66">
        <v>2.36</v>
      </c>
      <c r="BL155" s="66">
        <v>0.93</v>
      </c>
      <c r="BM155" s="66">
        <v>185</v>
      </c>
      <c r="BN155" s="66">
        <v>1.39</v>
      </c>
      <c r="BO155" s="571">
        <v>286.60000000000002</v>
      </c>
      <c r="BP155" s="66">
        <v>19</v>
      </c>
      <c r="BQ155" s="66">
        <v>1046</v>
      </c>
      <c r="BR155" s="66">
        <v>16</v>
      </c>
      <c r="BS155" s="66">
        <v>14</v>
      </c>
      <c r="BT155" s="366">
        <v>42515</v>
      </c>
      <c r="BU155" s="345" t="s">
        <v>1269</v>
      </c>
      <c r="BV155" s="342">
        <v>0</v>
      </c>
      <c r="BW155" s="342">
        <v>0</v>
      </c>
      <c r="BX155" s="342">
        <v>33</v>
      </c>
      <c r="BY155" s="342">
        <v>0</v>
      </c>
      <c r="BZ155" s="342"/>
      <c r="CA155" s="345" t="s">
        <v>381</v>
      </c>
      <c r="CB155" s="345"/>
      <c r="CC155" s="342">
        <v>0</v>
      </c>
      <c r="CD155" s="342">
        <v>0</v>
      </c>
      <c r="CE155" s="342">
        <v>0</v>
      </c>
      <c r="CF155" s="206">
        <v>0</v>
      </c>
      <c r="CG155" s="206">
        <v>0</v>
      </c>
      <c r="CH155" s="342">
        <v>0</v>
      </c>
      <c r="CI155" s="342">
        <v>1</v>
      </c>
      <c r="CJ155" s="327">
        <v>1</v>
      </c>
      <c r="CK155" s="659">
        <v>1</v>
      </c>
      <c r="CL155" s="659">
        <v>0</v>
      </c>
      <c r="CM155" s="660">
        <v>0</v>
      </c>
      <c r="CN155" s="660">
        <v>0</v>
      </c>
      <c r="CO155" s="660">
        <v>1</v>
      </c>
      <c r="CP155" s="325">
        <v>1</v>
      </c>
      <c r="CQ155" s="325">
        <v>0</v>
      </c>
      <c r="CR155" s="325">
        <v>0</v>
      </c>
      <c r="CS155" s="327">
        <v>0</v>
      </c>
      <c r="CT155" s="327">
        <v>0</v>
      </c>
      <c r="CU155" s="114">
        <v>0</v>
      </c>
      <c r="CV155" s="665"/>
      <c r="CW155" s="665"/>
      <c r="CX155" s="665"/>
      <c r="CY155" s="665"/>
      <c r="CZ155" s="254">
        <v>93</v>
      </c>
      <c r="DA155" s="254">
        <v>137</v>
      </c>
      <c r="DB155" s="254"/>
      <c r="DC155" s="254"/>
      <c r="DD155" s="254"/>
      <c r="DE155" s="221">
        <v>0</v>
      </c>
      <c r="DF155" s="267">
        <v>0</v>
      </c>
      <c r="DJ155" s="267">
        <v>1</v>
      </c>
      <c r="DK155" s="267">
        <v>0</v>
      </c>
      <c r="DL155" s="267"/>
      <c r="DN155" s="221">
        <v>0</v>
      </c>
      <c r="DO155" s="221">
        <v>0</v>
      </c>
      <c r="DP155" s="221">
        <v>0</v>
      </c>
      <c r="DQ155" s="221">
        <v>0</v>
      </c>
      <c r="DR155" s="221">
        <v>1</v>
      </c>
      <c r="DS155" s="212">
        <v>1</v>
      </c>
      <c r="DT155" s="221">
        <v>1</v>
      </c>
      <c r="DU155" s="221">
        <v>0</v>
      </c>
      <c r="DV155" s="221">
        <v>0</v>
      </c>
      <c r="DW155" s="221">
        <v>1</v>
      </c>
      <c r="DX155" s="221">
        <v>0</v>
      </c>
      <c r="DY155" s="221">
        <v>0</v>
      </c>
      <c r="EB155" s="221">
        <v>0</v>
      </c>
      <c r="EC155" s="221">
        <v>0</v>
      </c>
      <c r="ED155" s="221">
        <v>85</v>
      </c>
      <c r="EG155" s="69">
        <v>41695</v>
      </c>
      <c r="EH155" s="31">
        <v>2.97</v>
      </c>
      <c r="EI155" s="31">
        <v>95</v>
      </c>
      <c r="EJ155" s="31">
        <v>77.599999999999994</v>
      </c>
      <c r="EK155" s="31">
        <v>92</v>
      </c>
      <c r="EL155" s="31">
        <v>84</v>
      </c>
      <c r="EM155" s="31">
        <v>50</v>
      </c>
      <c r="EN155" s="31" t="s">
        <v>1197</v>
      </c>
      <c r="EO155" s="267">
        <v>155</v>
      </c>
      <c r="EP155" s="135"/>
      <c r="EQ155" s="133" t="s">
        <v>383</v>
      </c>
      <c r="ER155" s="133"/>
      <c r="ES155" s="133"/>
      <c r="ET155" s="208">
        <v>83</v>
      </c>
      <c r="EU155" s="133">
        <v>0</v>
      </c>
      <c r="EV155" s="133"/>
      <c r="EW155" s="133">
        <v>10</v>
      </c>
      <c r="EX155" s="208">
        <v>8</v>
      </c>
      <c r="EY155" s="208">
        <v>49</v>
      </c>
      <c r="EZ155" s="208">
        <v>24</v>
      </c>
      <c r="FA155" s="208">
        <v>16</v>
      </c>
      <c r="FB155" s="208">
        <v>18</v>
      </c>
      <c r="FC155" s="208">
        <v>37</v>
      </c>
      <c r="FD155" s="206">
        <v>24</v>
      </c>
      <c r="FE155" s="133">
        <v>34</v>
      </c>
      <c r="FF155" s="133">
        <v>100</v>
      </c>
      <c r="FG155" s="223">
        <v>290</v>
      </c>
      <c r="FH155" s="91">
        <v>100</v>
      </c>
      <c r="FI155" s="91">
        <v>290</v>
      </c>
      <c r="FJ155" s="227">
        <v>50.05</v>
      </c>
      <c r="FK155" s="227">
        <v>27.652531860822513</v>
      </c>
      <c r="FL155" s="228">
        <v>112.7</v>
      </c>
      <c r="FM155" s="228">
        <v>37.450000000000003</v>
      </c>
      <c r="FN155" s="228">
        <v>62.266540274019931</v>
      </c>
      <c r="FO155" s="228">
        <v>20.69105530844762</v>
      </c>
      <c r="FP155" s="228">
        <v>66.770186335403722</v>
      </c>
      <c r="FQ155" s="228"/>
      <c r="FR155" s="193">
        <v>0</v>
      </c>
      <c r="FS155" s="230">
        <v>63.7</v>
      </c>
      <c r="FT155" s="230">
        <v>81</v>
      </c>
      <c r="FU155" s="230">
        <v>150</v>
      </c>
      <c r="FV155" s="229">
        <v>6</v>
      </c>
      <c r="FW155" s="229">
        <v>7.2</v>
      </c>
      <c r="FX155" s="229">
        <v>10.616666666666667</v>
      </c>
      <c r="FY155" s="229">
        <v>0.78641975308641976</v>
      </c>
      <c r="FZ155" s="210">
        <v>30.1</v>
      </c>
      <c r="GA155" s="129">
        <v>22.9</v>
      </c>
      <c r="GB155" s="238">
        <v>14.7</v>
      </c>
      <c r="GC155" s="238">
        <v>8.1</v>
      </c>
      <c r="GD155" s="348">
        <v>191.6</v>
      </c>
      <c r="GE155" s="238">
        <v>131.1</v>
      </c>
      <c r="GF155" s="238">
        <v>38.1</v>
      </c>
      <c r="GG155" s="133">
        <v>0</v>
      </c>
      <c r="GH155" s="133">
        <v>1</v>
      </c>
      <c r="GI155" s="221">
        <v>1</v>
      </c>
      <c r="GJ155" s="221">
        <v>0</v>
      </c>
      <c r="GK155" s="231">
        <v>26</v>
      </c>
      <c r="GL155" s="133">
        <v>0</v>
      </c>
      <c r="GM155" s="221">
        <v>0</v>
      </c>
      <c r="GN155" s="133">
        <v>0</v>
      </c>
      <c r="GO155" s="221">
        <v>0</v>
      </c>
      <c r="GP155" s="61">
        <v>34.75</v>
      </c>
      <c r="GQ155" s="106">
        <v>19.199310332938708</v>
      </c>
      <c r="GR155" s="111">
        <v>0.46927374301675973</v>
      </c>
      <c r="GS155" s="61">
        <v>0</v>
      </c>
      <c r="GT155" s="111">
        <v>0.54166666666666663</v>
      </c>
      <c r="GU155" s="62">
        <v>0</v>
      </c>
      <c r="GV155" s="106">
        <v>14.1</v>
      </c>
      <c r="GW155" s="61">
        <v>0</v>
      </c>
      <c r="GX155" s="106">
        <v>24</v>
      </c>
      <c r="GY155" s="61">
        <v>0</v>
      </c>
      <c r="GZ155" s="745">
        <v>31</v>
      </c>
      <c r="HA155" s="221">
        <v>11</v>
      </c>
      <c r="HB155" s="221">
        <v>0.41</v>
      </c>
      <c r="HC155" s="61">
        <v>1</v>
      </c>
      <c r="HD155" s="236">
        <v>112.13298899999999</v>
      </c>
      <c r="HE155" s="236">
        <v>117.739639</v>
      </c>
      <c r="HF155" s="270">
        <v>65.050931443141678</v>
      </c>
      <c r="HG155" s="236">
        <v>125.858824</v>
      </c>
      <c r="HH155" s="270">
        <v>69.53676604646661</v>
      </c>
      <c r="HI155" s="236">
        <v>49.620722000000001</v>
      </c>
      <c r="HJ155" s="270">
        <v>27.415356564675658</v>
      </c>
      <c r="HK155" s="236">
        <v>76.238101999999998</v>
      </c>
      <c r="HL155" s="270">
        <v>42.121409481790941</v>
      </c>
      <c r="HM155" s="236">
        <v>60.574300999999998</v>
      </c>
      <c r="HN155" s="144">
        <v>6.4040010000000001</v>
      </c>
      <c r="HO155" s="144">
        <v>3.5520550000000002</v>
      </c>
      <c r="HP155" s="236">
        <v>163.37907200000001</v>
      </c>
      <c r="HQ155" s="270">
        <v>90.266633244188128</v>
      </c>
      <c r="HR155" s="236">
        <v>73.865722000000005</v>
      </c>
      <c r="HS155" s="270">
        <v>40.81067394660657</v>
      </c>
      <c r="HT155" s="236">
        <v>89.513350000000003</v>
      </c>
      <c r="HU155" s="270">
        <v>49.455959297581565</v>
      </c>
      <c r="HV155" s="236">
        <v>54.788749000000003</v>
      </c>
      <c r="HW155" s="144">
        <v>0</v>
      </c>
      <c r="HX155" s="237">
        <v>0.93548974365118809</v>
      </c>
      <c r="HY155" s="348">
        <v>23.3</v>
      </c>
      <c r="HZ155" s="221">
        <v>5.4</v>
      </c>
      <c r="IA155" s="221">
        <v>15.5</v>
      </c>
      <c r="IB155" s="221">
        <v>4.4000000000000004</v>
      </c>
      <c r="IC155" s="221">
        <v>16</v>
      </c>
      <c r="ID155" s="221">
        <v>4.3</v>
      </c>
      <c r="IE155" s="237">
        <v>56.000543209876547</v>
      </c>
      <c r="IF155" s="237">
        <v>30.940195910778804</v>
      </c>
      <c r="IG155" s="206"/>
      <c r="IH155" s="346">
        <v>0.3</v>
      </c>
      <c r="II155" s="372">
        <v>1118</v>
      </c>
      <c r="IJ155" s="350">
        <v>1070</v>
      </c>
      <c r="IK155" s="350">
        <v>990</v>
      </c>
      <c r="IL155" s="350">
        <v>1061</v>
      </c>
      <c r="IM155" s="350">
        <v>1100</v>
      </c>
      <c r="IN155" s="350">
        <v>1100</v>
      </c>
      <c r="IO155" s="208"/>
      <c r="IP155" s="106">
        <v>1073.1666666666667</v>
      </c>
      <c r="IQ155" s="350">
        <v>1682</v>
      </c>
      <c r="IR155" s="350"/>
      <c r="IS155" s="350">
        <v>241</v>
      </c>
      <c r="IT155" s="350">
        <v>302</v>
      </c>
      <c r="IU155" s="350">
        <v>263</v>
      </c>
      <c r="IV155" s="350"/>
      <c r="IW155" s="350">
        <v>268</v>
      </c>
      <c r="IX155" s="208"/>
      <c r="IY155" s="106">
        <v>268.5</v>
      </c>
      <c r="IZ155" s="350">
        <v>192</v>
      </c>
      <c r="JA155" s="240">
        <v>42.368543842794985</v>
      </c>
      <c r="JB155" s="241">
        <v>1</v>
      </c>
      <c r="JC155" s="267">
        <v>1</v>
      </c>
      <c r="JD155" s="70">
        <v>0</v>
      </c>
      <c r="JE155" s="70">
        <v>0</v>
      </c>
      <c r="JF155" s="70"/>
      <c r="JG155" s="267">
        <v>0</v>
      </c>
      <c r="JH155" s="267">
        <v>0</v>
      </c>
      <c r="JI155" s="267">
        <v>0</v>
      </c>
      <c r="JJ155" s="267"/>
      <c r="JL155" s="285">
        <v>48.666666666666664</v>
      </c>
      <c r="JM155" s="198">
        <v>155</v>
      </c>
      <c r="JN155" s="244">
        <v>42556</v>
      </c>
      <c r="JO155" s="69">
        <v>43218</v>
      </c>
      <c r="JP155" s="201">
        <v>1</v>
      </c>
      <c r="JQ155" s="69">
        <v>43218</v>
      </c>
      <c r="JR155" s="245">
        <v>21</v>
      </c>
      <c r="JS155" s="243">
        <v>1</v>
      </c>
      <c r="JT155" s="69">
        <v>43132</v>
      </c>
      <c r="JU155" s="245">
        <v>18</v>
      </c>
      <c r="JV155" s="243">
        <v>1</v>
      </c>
      <c r="JW155" s="246">
        <v>43132</v>
      </c>
      <c r="JX155" s="245">
        <v>18</v>
      </c>
      <c r="JY155" s="245">
        <v>21</v>
      </c>
      <c r="JZ155" s="245">
        <v>662</v>
      </c>
      <c r="KA155" s="247"/>
      <c r="KB155" s="245"/>
      <c r="KC155" s="248"/>
      <c r="KD155" s="63">
        <v>0</v>
      </c>
      <c r="KE155" s="263">
        <v>1</v>
      </c>
      <c r="KF155" s="312" t="s">
        <v>390</v>
      </c>
      <c r="KG155" s="250">
        <v>111.36</v>
      </c>
      <c r="KH155" s="250">
        <v>48.2</v>
      </c>
      <c r="KI155" s="250">
        <v>59.8</v>
      </c>
      <c r="KJ155" s="251">
        <v>-18.21</v>
      </c>
      <c r="KK155" s="250">
        <v>-16.29</v>
      </c>
      <c r="KL155" s="250">
        <v>53.67</v>
      </c>
      <c r="KM155" s="250">
        <v>43.7</v>
      </c>
      <c r="KN155" s="250">
        <v>3.2</v>
      </c>
      <c r="KO155" s="250"/>
      <c r="KP155" s="250">
        <v>0</v>
      </c>
      <c r="KQ155" s="92"/>
      <c r="KR155" s="93">
        <v>0.46927374301675973</v>
      </c>
      <c r="KS155" s="264">
        <v>44</v>
      </c>
      <c r="KT155" s="265">
        <v>53.5</v>
      </c>
      <c r="KU155" s="264">
        <v>-25.54</v>
      </c>
      <c r="KV155" s="265">
        <v>-31.3</v>
      </c>
      <c r="KW155" s="265">
        <v>-28.9</v>
      </c>
      <c r="KX155" s="265">
        <v>276</v>
      </c>
      <c r="KY155" s="265">
        <v>-17.100000000000001</v>
      </c>
      <c r="KZ155" s="265">
        <v>-15.6</v>
      </c>
      <c r="LA155" s="265">
        <v>276</v>
      </c>
      <c r="LB155" s="265">
        <v>-24.2</v>
      </c>
      <c r="LC155" s="265">
        <v>-22.2</v>
      </c>
      <c r="LD155" s="265">
        <v>276</v>
      </c>
      <c r="LE155" s="118">
        <v>42556</v>
      </c>
      <c r="LF155" s="454">
        <v>0</v>
      </c>
      <c r="LG155" s="454"/>
      <c r="LH155" s="455">
        <v>44</v>
      </c>
      <c r="LI155" s="455">
        <v>48.58</v>
      </c>
      <c r="LJ155" s="455">
        <v>-25.34</v>
      </c>
      <c r="LK155" s="455">
        <v>-29.3</v>
      </c>
      <c r="LL155" s="455">
        <v>-29.2</v>
      </c>
      <c r="LM155" s="455">
        <v>261</v>
      </c>
      <c r="LN155" s="455">
        <v>-16.100000000000001</v>
      </c>
      <c r="LO155" s="455">
        <v>-16.100000000000001</v>
      </c>
      <c r="LP155" s="455">
        <v>292</v>
      </c>
      <c r="LQ155" s="455">
        <v>-22.7</v>
      </c>
      <c r="LR155" s="455">
        <v>-22.6</v>
      </c>
      <c r="LS155" s="455">
        <v>261</v>
      </c>
      <c r="LT155" s="500">
        <v>50.74</v>
      </c>
      <c r="LU155" s="693">
        <v>-31.69</v>
      </c>
      <c r="LV155" s="500">
        <v>-21.5</v>
      </c>
      <c r="LW155" s="500">
        <v>2</v>
      </c>
      <c r="LX155" s="500">
        <v>-22</v>
      </c>
      <c r="LY155" s="500">
        <v>1</v>
      </c>
      <c r="LZ155" s="690"/>
      <c r="MA155" s="455" t="s">
        <v>1270</v>
      </c>
      <c r="MC155" s="253">
        <v>56</v>
      </c>
      <c r="MD155" s="274"/>
      <c r="ME155" s="581">
        <v>155</v>
      </c>
      <c r="MF155" s="135">
        <v>42515</v>
      </c>
      <c r="MI155" s="584">
        <v>57.628100000000003</v>
      </c>
      <c r="MQ155" s="135">
        <v>42516</v>
      </c>
      <c r="MR155" s="238">
        <v>6.7</v>
      </c>
      <c r="MS155" s="238">
        <v>5</v>
      </c>
      <c r="MT155" s="133">
        <v>1</v>
      </c>
      <c r="MU155" s="133">
        <v>0</v>
      </c>
      <c r="MV155" s="133">
        <v>0</v>
      </c>
      <c r="MW155" s="133">
        <v>1</v>
      </c>
      <c r="MX155" s="133">
        <v>1</v>
      </c>
      <c r="MY155" s="238">
        <v>2</v>
      </c>
      <c r="MZ155" s="238">
        <v>520</v>
      </c>
      <c r="NA155" s="133">
        <v>56</v>
      </c>
      <c r="NB155" s="238">
        <v>3</v>
      </c>
      <c r="ND155" s="876">
        <v>155</v>
      </c>
      <c r="NE155" s="877">
        <v>7.6297937341689703</v>
      </c>
      <c r="NF155" s="877">
        <v>7.7005090768123301</v>
      </c>
      <c r="NG155" s="877">
        <v>5.9683211961062703</v>
      </c>
      <c r="NH155" s="877">
        <v>2.8399595874895298</v>
      </c>
      <c r="NI155" s="877">
        <v>7.5359751667322401</v>
      </c>
      <c r="NJ155" s="877">
        <v>7.0064102391254801</v>
      </c>
      <c r="NK155" s="877">
        <v>8.9663612472936105</v>
      </c>
      <c r="NL155" s="877">
        <v>7.4621341390171203</v>
      </c>
      <c r="NM155" s="877">
        <v>5.9866384717308501</v>
      </c>
      <c r="NN155" s="877">
        <v>1.49569516262407</v>
      </c>
      <c r="NO155" s="877">
        <v>6.8992964946401703</v>
      </c>
      <c r="NP155" s="877">
        <v>7.4121040446775703</v>
      </c>
      <c r="NQ155" s="877">
        <v>7.8651764965317801</v>
      </c>
      <c r="NR155" s="877">
        <v>4.6380738371807197</v>
      </c>
      <c r="NS155" s="877">
        <v>6.0936024287957302</v>
      </c>
      <c r="NT155" s="877">
        <v>8.0192015095673899</v>
      </c>
      <c r="NU155" s="877">
        <v>6.8172395109894497</v>
      </c>
      <c r="NV155" s="877">
        <v>7.1601739683302199</v>
      </c>
      <c r="NW155" s="877">
        <v>5.32912359629157</v>
      </c>
      <c r="NX155" s="877">
        <v>6.2541782862167601</v>
      </c>
      <c r="NY155" s="877">
        <v>8.2824861395347096</v>
      </c>
      <c r="NZ155" s="877">
        <v>5.3081569751147599</v>
      </c>
      <c r="OA155" s="877">
        <v>10.601213655733901</v>
      </c>
      <c r="OB155" s="877">
        <v>2.5849625007211601</v>
      </c>
      <c r="OC155" s="877">
        <v>7.3924891619660196</v>
      </c>
      <c r="OD155" s="877">
        <v>5.8472453071418098</v>
      </c>
      <c r="OE155" s="877">
        <v>4.3212065669698996</v>
      </c>
      <c r="OF155" s="877">
        <v>10.5714398044866</v>
      </c>
      <c r="OG155" s="877">
        <v>2.7070829917717099</v>
      </c>
      <c r="OH155" s="877">
        <v>8.09587168895297</v>
      </c>
      <c r="OI155" s="877">
        <v>3.8459917706645701</v>
      </c>
      <c r="OJ155" s="877">
        <v>2.47556811553362</v>
      </c>
      <c r="OK155" s="877">
        <v>2.0843321868512601</v>
      </c>
      <c r="OL155" s="877">
        <v>8.0162511550127498</v>
      </c>
    </row>
    <row r="156" spans="1:402" s="221" customFormat="1" x14ac:dyDescent="0.25">
      <c r="A156" s="221">
        <v>155</v>
      </c>
      <c r="B156" s="221">
        <v>0</v>
      </c>
      <c r="C156" s="221">
        <v>1</v>
      </c>
      <c r="D156" s="206">
        <v>2</v>
      </c>
      <c r="E156" s="267">
        <v>156</v>
      </c>
      <c r="F156" s="880">
        <v>156</v>
      </c>
      <c r="G156" s="883"/>
      <c r="H156" s="358" t="s">
        <v>1271</v>
      </c>
      <c r="I156" s="232" t="s">
        <v>1272</v>
      </c>
      <c r="J156" s="69">
        <v>23743</v>
      </c>
      <c r="K156" s="122">
        <v>51</v>
      </c>
      <c r="L156" s="342">
        <v>74</v>
      </c>
      <c r="M156" s="342">
        <v>152</v>
      </c>
      <c r="N156" s="342">
        <v>32.029085872576175</v>
      </c>
      <c r="O156" s="210">
        <v>1.7085449369939369</v>
      </c>
      <c r="P156" s="208">
        <v>1</v>
      </c>
      <c r="Q156" s="221">
        <v>120</v>
      </c>
      <c r="R156" s="221">
        <v>60</v>
      </c>
      <c r="S156" s="221">
        <v>0</v>
      </c>
      <c r="T156" s="400">
        <v>3</v>
      </c>
      <c r="U156" s="327">
        <v>1</v>
      </c>
      <c r="V156" s="327">
        <v>2</v>
      </c>
      <c r="W156" s="327">
        <v>0</v>
      </c>
      <c r="X156" s="326">
        <v>1</v>
      </c>
      <c r="Y156" s="327">
        <v>1</v>
      </c>
      <c r="Z156" s="327">
        <v>0</v>
      </c>
      <c r="AA156" s="326">
        <v>0</v>
      </c>
      <c r="AB156" s="326">
        <v>0</v>
      </c>
      <c r="AD156" s="133"/>
      <c r="AF156" s="613">
        <v>212</v>
      </c>
      <c r="AG156" s="613">
        <v>0.72</v>
      </c>
      <c r="AH156" s="613">
        <v>85</v>
      </c>
      <c r="AI156" s="603">
        <v>1</v>
      </c>
      <c r="AJ156" s="613">
        <v>12.5</v>
      </c>
      <c r="AK156" s="613">
        <v>39</v>
      </c>
      <c r="AL156" s="613"/>
      <c r="AM156" s="609">
        <v>389.4</v>
      </c>
      <c r="AN156" s="214">
        <v>5.964607092938099</v>
      </c>
      <c r="AO156" s="63">
        <v>109</v>
      </c>
      <c r="AP156" s="63">
        <v>42</v>
      </c>
      <c r="AQ156" s="310">
        <v>45</v>
      </c>
      <c r="AR156" s="212">
        <v>108</v>
      </c>
      <c r="AS156" s="215">
        <v>1.76</v>
      </c>
      <c r="AT156" s="212"/>
      <c r="AU156" s="562">
        <v>42563</v>
      </c>
      <c r="AV156" s="563">
        <v>42542</v>
      </c>
      <c r="AW156" s="364">
        <v>0.72</v>
      </c>
      <c r="AX156" s="364">
        <v>19</v>
      </c>
      <c r="AY156" s="364">
        <v>4.5</v>
      </c>
      <c r="AZ156" s="613">
        <v>139</v>
      </c>
      <c r="BA156" s="558">
        <v>42562</v>
      </c>
      <c r="BB156" s="65">
        <v>25.57</v>
      </c>
      <c r="BC156" s="217"/>
      <c r="BD156" s="66">
        <v>25.57</v>
      </c>
      <c r="BE156" s="218">
        <v>112.49739887343486</v>
      </c>
      <c r="BF156" s="66"/>
      <c r="BG156" s="68">
        <v>1.4077307280263354</v>
      </c>
      <c r="BH156" s="219">
        <v>1.4077307280263354</v>
      </c>
      <c r="BI156" s="219">
        <v>2.0511424809542826</v>
      </c>
      <c r="BJ156" s="219"/>
      <c r="BK156" s="66">
        <v>2.4300000000000002</v>
      </c>
      <c r="BL156" s="66">
        <v>0.72</v>
      </c>
      <c r="BM156" s="66">
        <v>86</v>
      </c>
      <c r="BN156" s="66">
        <v>1.35</v>
      </c>
      <c r="BO156" s="571">
        <v>294</v>
      </c>
      <c r="BP156" s="66">
        <v>20</v>
      </c>
      <c r="BQ156" s="66">
        <v>211</v>
      </c>
      <c r="BR156" s="66">
        <v>17</v>
      </c>
      <c r="BS156" s="66">
        <v>21</v>
      </c>
      <c r="BT156" s="366" t="s">
        <v>947</v>
      </c>
      <c r="BU156" s="345" t="s">
        <v>1273</v>
      </c>
      <c r="BV156" s="342">
        <v>0</v>
      </c>
      <c r="BW156" s="342">
        <v>0</v>
      </c>
      <c r="BX156" s="342" t="s">
        <v>381</v>
      </c>
      <c r="BY156" s="342">
        <v>0</v>
      </c>
      <c r="BZ156" s="342"/>
      <c r="CA156" s="345" t="s">
        <v>381</v>
      </c>
      <c r="CB156" s="345"/>
      <c r="CC156" s="342">
        <v>0</v>
      </c>
      <c r="CD156" s="342">
        <v>0</v>
      </c>
      <c r="CE156" s="342">
        <v>0</v>
      </c>
      <c r="CF156" s="206">
        <v>0</v>
      </c>
      <c r="CG156" s="206">
        <v>0</v>
      </c>
      <c r="CH156" s="342">
        <v>0</v>
      </c>
      <c r="CI156" s="342">
        <v>0</v>
      </c>
      <c r="CJ156" s="327">
        <v>0</v>
      </c>
      <c r="CK156" s="659">
        <v>0</v>
      </c>
      <c r="CL156" s="659">
        <v>0</v>
      </c>
      <c r="CM156" s="660">
        <v>0</v>
      </c>
      <c r="CN156" s="660">
        <v>0</v>
      </c>
      <c r="CO156" s="660">
        <v>0</v>
      </c>
      <c r="CP156" s="325">
        <v>0</v>
      </c>
      <c r="CQ156" s="325">
        <v>0</v>
      </c>
      <c r="CR156" s="325">
        <v>0</v>
      </c>
      <c r="CS156" s="327">
        <v>0</v>
      </c>
      <c r="CT156" s="327">
        <v>1</v>
      </c>
      <c r="CU156" s="114">
        <v>0</v>
      </c>
      <c r="CV156" s="665"/>
      <c r="CW156" s="665"/>
      <c r="CX156" s="665"/>
      <c r="CY156" s="665"/>
      <c r="CZ156" s="254">
        <v>77</v>
      </c>
      <c r="DA156" s="254">
        <v>116</v>
      </c>
      <c r="DB156" s="254"/>
      <c r="DC156" s="254"/>
      <c r="DD156" s="254"/>
      <c r="DE156" s="221">
        <v>0</v>
      </c>
      <c r="DF156" s="267">
        <v>0</v>
      </c>
      <c r="DJ156" s="267">
        <v>1</v>
      </c>
      <c r="DK156" s="267">
        <v>1</v>
      </c>
      <c r="DL156" s="267"/>
      <c r="DM156" s="221" t="s">
        <v>1274</v>
      </c>
      <c r="DN156" s="221">
        <v>0</v>
      </c>
      <c r="DO156" s="221">
        <v>0</v>
      </c>
      <c r="DP156" s="221">
        <v>0</v>
      </c>
      <c r="DQ156" s="221">
        <v>0</v>
      </c>
      <c r="DR156" s="221">
        <v>0</v>
      </c>
      <c r="DS156" s="212">
        <v>0</v>
      </c>
      <c r="DT156" s="221">
        <v>0</v>
      </c>
      <c r="DU156" s="221">
        <v>0</v>
      </c>
      <c r="DV156" s="221">
        <v>0</v>
      </c>
      <c r="DW156" s="221">
        <v>0</v>
      </c>
      <c r="DX156" s="221">
        <v>0</v>
      </c>
      <c r="DY156" s="221">
        <v>0</v>
      </c>
      <c r="EB156" s="221">
        <v>0</v>
      </c>
      <c r="EC156" s="221">
        <v>0</v>
      </c>
      <c r="EG156" s="294"/>
      <c r="EH156" s="31"/>
      <c r="EI156" s="31"/>
      <c r="EJ156" s="31"/>
      <c r="EK156" s="31"/>
      <c r="EL156" s="31"/>
      <c r="EM156" s="31"/>
      <c r="EN156" s="31"/>
      <c r="EO156" s="267">
        <v>156</v>
      </c>
      <c r="EP156" s="135">
        <v>42562</v>
      </c>
      <c r="EQ156" s="133" t="s">
        <v>383</v>
      </c>
      <c r="ER156" s="133"/>
      <c r="ES156" s="133"/>
      <c r="ET156" s="208">
        <v>88</v>
      </c>
      <c r="EU156" s="133">
        <v>0</v>
      </c>
      <c r="EV156" s="133"/>
      <c r="EW156" s="133">
        <v>19</v>
      </c>
      <c r="EX156" s="208">
        <v>10</v>
      </c>
      <c r="EY156" s="208">
        <v>38</v>
      </c>
      <c r="EZ156" s="208">
        <v>20</v>
      </c>
      <c r="FA156" s="208">
        <v>21</v>
      </c>
      <c r="FB156" s="208">
        <v>18</v>
      </c>
      <c r="FC156" s="208">
        <v>40</v>
      </c>
      <c r="FD156" s="206">
        <v>18</v>
      </c>
      <c r="FE156" s="133">
        <v>26</v>
      </c>
      <c r="FF156" s="133">
        <v>100</v>
      </c>
      <c r="FG156" s="223">
        <v>290</v>
      </c>
      <c r="FH156" s="91">
        <v>100</v>
      </c>
      <c r="FI156" s="91">
        <v>290</v>
      </c>
      <c r="FJ156" s="227">
        <v>48.5</v>
      </c>
      <c r="FK156" s="227">
        <v>28.38672776458095</v>
      </c>
      <c r="FL156" s="228">
        <v>82.3</v>
      </c>
      <c r="FM156" s="228">
        <v>36.35</v>
      </c>
      <c r="FN156" s="228">
        <v>48.169643196392002</v>
      </c>
      <c r="FO156" s="228">
        <v>21.275413489536444</v>
      </c>
      <c r="FP156" s="228">
        <v>55.832320777642764</v>
      </c>
      <c r="FQ156" s="228"/>
      <c r="FR156" s="193">
        <v>0</v>
      </c>
      <c r="FS156" s="230">
        <v>101.2</v>
      </c>
      <c r="FT156" s="230">
        <v>67.900000000000006</v>
      </c>
      <c r="FU156" s="230">
        <v>90</v>
      </c>
      <c r="FV156" s="229">
        <v>4.8</v>
      </c>
      <c r="FW156" s="229">
        <v>5.5</v>
      </c>
      <c r="FX156" s="229">
        <v>21.083333333333336</v>
      </c>
      <c r="FY156" s="229">
        <v>1.4904270986745212</v>
      </c>
      <c r="FZ156" s="210">
        <v>56.7</v>
      </c>
      <c r="GA156" s="129">
        <v>20</v>
      </c>
      <c r="GB156" s="238">
        <v>6.4</v>
      </c>
      <c r="GC156" s="238">
        <v>3.7</v>
      </c>
      <c r="GD156" s="348">
        <v>126.7</v>
      </c>
      <c r="GE156" s="238">
        <v>90.9</v>
      </c>
      <c r="GF156" s="238">
        <v>25.2</v>
      </c>
      <c r="GG156" s="133">
        <v>0</v>
      </c>
      <c r="GH156" s="133">
        <v>1</v>
      </c>
      <c r="GI156" s="221">
        <v>1</v>
      </c>
      <c r="GJ156" s="221">
        <v>1</v>
      </c>
      <c r="GK156" s="231" t="s">
        <v>381</v>
      </c>
      <c r="GL156" s="133"/>
      <c r="GM156" s="221">
        <v>1</v>
      </c>
      <c r="GN156" s="133">
        <v>1</v>
      </c>
      <c r="GO156" s="221">
        <v>0</v>
      </c>
      <c r="GP156" s="61">
        <v>40.950000000000003</v>
      </c>
      <c r="GQ156" s="106">
        <v>23.967762927001857</v>
      </c>
      <c r="GR156" s="111">
        <v>0.40758293838862564</v>
      </c>
      <c r="GS156" s="61">
        <v>0</v>
      </c>
      <c r="GT156" s="111">
        <v>0.57692307692307687</v>
      </c>
      <c r="GU156" s="62">
        <v>1</v>
      </c>
      <c r="GV156" s="106">
        <v>13.8</v>
      </c>
      <c r="GW156" s="61">
        <v>0</v>
      </c>
      <c r="GX156" s="106">
        <v>20</v>
      </c>
      <c r="GY156" s="61">
        <v>0</v>
      </c>
      <c r="GZ156" s="745"/>
      <c r="HA156" s="221">
        <v>10</v>
      </c>
      <c r="HB156" s="221">
        <v>0.49</v>
      </c>
      <c r="HC156" s="61">
        <v>1</v>
      </c>
      <c r="HD156" s="236">
        <v>137.36971</v>
      </c>
      <c r="HE156" s="236">
        <v>144.23819599999999</v>
      </c>
      <c r="HF156" s="144">
        <v>80.248866000000007</v>
      </c>
      <c r="HG156" s="236">
        <v>114.59552600000001</v>
      </c>
      <c r="HH156" s="125">
        <v>63.756765999999999</v>
      </c>
      <c r="HI156" s="236">
        <v>45.986474999999999</v>
      </c>
      <c r="HJ156" s="144">
        <v>25.585196</v>
      </c>
      <c r="HK156" s="236">
        <v>68.609050999999994</v>
      </c>
      <c r="HL156" s="144">
        <v>38.171571</v>
      </c>
      <c r="HM156" s="236">
        <v>59.870618999999998</v>
      </c>
      <c r="HN156" s="144">
        <v>5.9689870000000003</v>
      </c>
      <c r="HO156" s="144">
        <v>3.3209270000000002</v>
      </c>
      <c r="HP156" s="236">
        <v>120.29989999999999</v>
      </c>
      <c r="HQ156" s="144">
        <v>66.930471999999995</v>
      </c>
      <c r="HR156" s="236">
        <v>53.808236999999998</v>
      </c>
      <c r="HS156" s="144">
        <v>29.936938999999999</v>
      </c>
      <c r="HT156" s="236">
        <v>66.491663000000003</v>
      </c>
      <c r="HU156" s="144">
        <v>36.993533999999997</v>
      </c>
      <c r="HV156" s="236">
        <v>55.271585999999999</v>
      </c>
      <c r="HW156" s="144">
        <v>0</v>
      </c>
      <c r="HX156" s="237">
        <v>1.2586721404812957</v>
      </c>
      <c r="HY156" s="348">
        <v>20.100000000000001</v>
      </c>
      <c r="HZ156" s="221">
        <v>5.5</v>
      </c>
      <c r="IA156" s="221">
        <v>22.8</v>
      </c>
      <c r="IB156" s="221">
        <v>5.9</v>
      </c>
      <c r="IC156" s="221">
        <v>17.100000000000001</v>
      </c>
      <c r="ID156" s="221">
        <v>5.3</v>
      </c>
      <c r="IE156" s="237">
        <v>69.769658181818187</v>
      </c>
      <c r="IF156" s="237">
        <v>40.83571738216785</v>
      </c>
      <c r="IG156" s="206"/>
      <c r="IH156" s="209">
        <v>0.39</v>
      </c>
      <c r="II156" s="206">
        <v>1349</v>
      </c>
      <c r="IJ156" s="208">
        <v>1254</v>
      </c>
      <c r="IK156" s="208">
        <v>1238</v>
      </c>
      <c r="IL156" s="208">
        <v>1162</v>
      </c>
      <c r="IM156" s="208">
        <v>1090</v>
      </c>
      <c r="IN156" s="208">
        <v>1307</v>
      </c>
      <c r="IO156" s="208"/>
      <c r="IP156" s="106">
        <v>1233.3333333333333</v>
      </c>
      <c r="IQ156" s="208">
        <v>1745</v>
      </c>
      <c r="IR156" s="208">
        <v>344</v>
      </c>
      <c r="IS156" s="208">
        <v>267</v>
      </c>
      <c r="IT156" s="208">
        <v>311</v>
      </c>
      <c r="IU156" s="208">
        <v>395</v>
      </c>
      <c r="IV156" s="208">
        <v>412</v>
      </c>
      <c r="IW156" s="208">
        <v>377</v>
      </c>
      <c r="IX156" s="208"/>
      <c r="IY156" s="106">
        <v>351</v>
      </c>
      <c r="IZ156" s="208">
        <v>287</v>
      </c>
      <c r="JA156" s="240">
        <v>42.706574679036962</v>
      </c>
      <c r="JB156" s="241">
        <v>1</v>
      </c>
      <c r="JC156" s="267">
        <v>1</v>
      </c>
      <c r="JD156" s="70">
        <v>15</v>
      </c>
      <c r="JE156" s="70">
        <v>1</v>
      </c>
      <c r="JF156" s="70" t="s">
        <v>1275</v>
      </c>
      <c r="JG156" s="267">
        <v>1</v>
      </c>
      <c r="JH156" s="267"/>
      <c r="JI156" s="267"/>
      <c r="JJ156" s="267"/>
      <c r="JK156" s="221" t="s">
        <v>1274</v>
      </c>
      <c r="JL156" s="285">
        <v>54.666666666666664</v>
      </c>
      <c r="JM156" s="401"/>
      <c r="JN156" s="402">
        <v>42562</v>
      </c>
      <c r="JO156" s="403"/>
      <c r="JP156" s="404"/>
      <c r="JQ156" s="405"/>
      <c r="JR156" s="405"/>
      <c r="JS156" s="243"/>
      <c r="JT156" s="317"/>
      <c r="JU156" s="245"/>
      <c r="JV156" s="243"/>
      <c r="JW156" s="245"/>
      <c r="JX156" s="245"/>
      <c r="JY156" s="245"/>
      <c r="JZ156" s="245"/>
      <c r="KA156" s="247"/>
      <c r="KB156" s="245"/>
      <c r="KC156" s="248"/>
      <c r="KD156" s="63">
        <v>0</v>
      </c>
      <c r="KE156" s="263">
        <v>1</v>
      </c>
      <c r="KF156" s="312" t="s">
        <v>390</v>
      </c>
      <c r="KG156" s="250">
        <v>91.6</v>
      </c>
      <c r="KH156" s="250">
        <v>48.6</v>
      </c>
      <c r="KI156" s="250">
        <v>46.95</v>
      </c>
      <c r="KJ156" s="251">
        <v>-12.42</v>
      </c>
      <c r="KK156" s="250">
        <v>-9.8800000000000008</v>
      </c>
      <c r="KL156" s="250">
        <v>42.04</v>
      </c>
      <c r="KM156" s="250">
        <v>19.3</v>
      </c>
      <c r="KN156" s="250">
        <v>4.0999999999999996</v>
      </c>
      <c r="KO156" s="250"/>
      <c r="KP156" s="250">
        <v>1</v>
      </c>
      <c r="KQ156" s="92"/>
      <c r="KR156" s="93">
        <v>0.40758293838862564</v>
      </c>
      <c r="KS156" s="264">
        <v>61</v>
      </c>
      <c r="KT156" s="265">
        <v>37.880000000000003</v>
      </c>
      <c r="KU156" s="264">
        <v>-20.72</v>
      </c>
      <c r="KV156" s="265">
        <v>-25</v>
      </c>
      <c r="KW156" s="265">
        <v>-24.9</v>
      </c>
      <c r="KX156" s="265">
        <v>280</v>
      </c>
      <c r="KY156" s="265">
        <v>-10.7</v>
      </c>
      <c r="KZ156" s="265">
        <v>-10.3</v>
      </c>
      <c r="LA156" s="265">
        <v>265</v>
      </c>
      <c r="LB156" s="265">
        <v>-17.8</v>
      </c>
      <c r="LC156" s="265">
        <v>-17.600000000000001</v>
      </c>
      <c r="LD156" s="265">
        <v>280</v>
      </c>
      <c r="LE156" s="118">
        <v>42562</v>
      </c>
      <c r="LF156" s="454">
        <v>0</v>
      </c>
      <c r="LG156" s="454"/>
      <c r="LH156" s="455">
        <v>61</v>
      </c>
      <c r="LI156" s="455">
        <v>38.549999999999997</v>
      </c>
      <c r="LJ156" s="455">
        <v>-18.059999999999999</v>
      </c>
      <c r="LK156" s="455">
        <v>-20.6</v>
      </c>
      <c r="LL156" s="455">
        <v>-20.6</v>
      </c>
      <c r="LM156" s="455">
        <v>236</v>
      </c>
      <c r="LN156" s="455">
        <v>-10.3</v>
      </c>
      <c r="LO156" s="455">
        <v>-10.3</v>
      </c>
      <c r="LP156" s="455">
        <v>236</v>
      </c>
      <c r="LQ156" s="455">
        <v>-15.4</v>
      </c>
      <c r="LR156" s="455">
        <v>-15.4</v>
      </c>
      <c r="LS156" s="455">
        <v>236</v>
      </c>
      <c r="LT156" s="500">
        <v>36.479999999999997</v>
      </c>
      <c r="LU156" s="693">
        <v>-19.87</v>
      </c>
      <c r="LV156" s="500">
        <v>-16.3</v>
      </c>
      <c r="LW156" s="500">
        <v>3</v>
      </c>
      <c r="LX156" s="500">
        <v>-15.6</v>
      </c>
      <c r="LY156" s="500">
        <v>2</v>
      </c>
      <c r="LZ156" s="690">
        <v>55.271585999999999</v>
      </c>
      <c r="MA156" s="454"/>
      <c r="MC156" s="253"/>
      <c r="MD156" s="274"/>
      <c r="ME156" s="581">
        <v>156</v>
      </c>
      <c r="MF156" s="135">
        <v>42542</v>
      </c>
      <c r="MI156" s="584">
        <v>19.898099999999999</v>
      </c>
      <c r="MQ156" s="135">
        <v>42528</v>
      </c>
      <c r="MR156" s="238">
        <v>11.6</v>
      </c>
      <c r="MS156" s="238">
        <v>22</v>
      </c>
      <c r="MT156" s="133">
        <v>1</v>
      </c>
      <c r="MU156" s="133">
        <v>1</v>
      </c>
      <c r="MV156" s="133">
        <v>0</v>
      </c>
      <c r="MW156" s="133">
        <v>0</v>
      </c>
      <c r="MX156" s="133">
        <v>0</v>
      </c>
      <c r="MY156" s="238">
        <v>1</v>
      </c>
      <c r="MZ156" s="238">
        <v>389.4</v>
      </c>
      <c r="NA156" s="585"/>
      <c r="NB156" s="238">
        <v>3</v>
      </c>
      <c r="ND156" s="876">
        <v>156</v>
      </c>
      <c r="NE156" s="877" t="s">
        <v>64</v>
      </c>
      <c r="NF156" s="877" t="s">
        <v>64</v>
      </c>
      <c r="NG156" s="877" t="s">
        <v>64</v>
      </c>
      <c r="NH156" s="877" t="s">
        <v>64</v>
      </c>
      <c r="NI156" s="877" t="s">
        <v>64</v>
      </c>
      <c r="NJ156" s="877" t="s">
        <v>64</v>
      </c>
      <c r="NK156" s="877" t="s">
        <v>64</v>
      </c>
      <c r="NL156" s="877" t="s">
        <v>64</v>
      </c>
      <c r="NM156" s="877" t="s">
        <v>64</v>
      </c>
      <c r="NN156" s="877" t="s">
        <v>64</v>
      </c>
      <c r="NO156" s="877" t="s">
        <v>64</v>
      </c>
      <c r="NP156" s="877" t="s">
        <v>64</v>
      </c>
      <c r="NQ156" s="877" t="s">
        <v>64</v>
      </c>
      <c r="NR156" s="877" t="s">
        <v>64</v>
      </c>
      <c r="NS156" s="877" t="s">
        <v>64</v>
      </c>
      <c r="NT156" s="877" t="s">
        <v>64</v>
      </c>
      <c r="NU156" s="877" t="s">
        <v>64</v>
      </c>
      <c r="NV156" s="877" t="s">
        <v>64</v>
      </c>
      <c r="NW156" s="877" t="s">
        <v>64</v>
      </c>
      <c r="NX156" s="877" t="s">
        <v>64</v>
      </c>
      <c r="NY156" s="877" t="s">
        <v>64</v>
      </c>
      <c r="NZ156" s="877" t="s">
        <v>64</v>
      </c>
      <c r="OA156" s="877" t="s">
        <v>64</v>
      </c>
      <c r="OB156" s="877" t="s">
        <v>64</v>
      </c>
      <c r="OC156" s="877" t="s">
        <v>64</v>
      </c>
      <c r="OD156" s="877" t="s">
        <v>64</v>
      </c>
      <c r="OE156" s="877" t="s">
        <v>64</v>
      </c>
      <c r="OF156" s="877" t="s">
        <v>64</v>
      </c>
      <c r="OG156" s="877" t="s">
        <v>64</v>
      </c>
      <c r="OH156" s="877" t="s">
        <v>64</v>
      </c>
      <c r="OI156" s="877" t="s">
        <v>64</v>
      </c>
      <c r="OJ156" s="877" t="s">
        <v>64</v>
      </c>
      <c r="OK156" s="877" t="s">
        <v>64</v>
      </c>
      <c r="OL156" s="877" t="s">
        <v>64</v>
      </c>
    </row>
    <row r="157" spans="1:402" s="636" customFormat="1" x14ac:dyDescent="0.25">
      <c r="A157" s="636">
        <v>156</v>
      </c>
      <c r="B157" s="636">
        <v>0</v>
      </c>
      <c r="C157" s="636">
        <v>0</v>
      </c>
      <c r="D157" s="652">
        <v>2</v>
      </c>
      <c r="E157" s="408">
        <v>157</v>
      </c>
      <c r="F157" s="880">
        <v>157</v>
      </c>
      <c r="G157" s="883"/>
      <c r="H157" s="636" t="s">
        <v>1276</v>
      </c>
      <c r="I157" s="95" t="s">
        <v>1277</v>
      </c>
      <c r="J157" s="504">
        <v>10546</v>
      </c>
      <c r="K157" s="99">
        <v>87</v>
      </c>
      <c r="L157" s="671">
        <v>52</v>
      </c>
      <c r="M157" s="671">
        <v>150</v>
      </c>
      <c r="N157" s="671">
        <v>23.111111111111111</v>
      </c>
      <c r="O157" s="669">
        <v>1.4565785412835794</v>
      </c>
      <c r="P157" s="670">
        <v>1</v>
      </c>
      <c r="Q157" s="636">
        <v>110</v>
      </c>
      <c r="R157" s="636">
        <v>60</v>
      </c>
      <c r="S157" s="636">
        <v>0</v>
      </c>
      <c r="T157" s="673">
        <v>3</v>
      </c>
      <c r="U157" s="652">
        <v>0</v>
      </c>
      <c r="V157" s="652"/>
      <c r="W157" s="652">
        <v>1</v>
      </c>
      <c r="X157" s="636">
        <v>0</v>
      </c>
      <c r="Y157" s="652">
        <v>1</v>
      </c>
      <c r="Z157" s="652">
        <v>0</v>
      </c>
      <c r="AA157" s="636">
        <v>0</v>
      </c>
      <c r="AB157" s="636">
        <v>0</v>
      </c>
      <c r="AD157" s="95"/>
      <c r="AF157" s="653">
        <v>107</v>
      </c>
      <c r="AG157" s="653">
        <v>0.76</v>
      </c>
      <c r="AH157" s="653">
        <v>72</v>
      </c>
      <c r="AI157" s="670">
        <v>1</v>
      </c>
      <c r="AJ157" s="653">
        <v>13.7</v>
      </c>
      <c r="AK157" s="653">
        <v>40</v>
      </c>
      <c r="AL157" s="653"/>
      <c r="AM157" s="673">
        <v>433</v>
      </c>
      <c r="AN157" s="674">
        <v>6.0707377280024897</v>
      </c>
      <c r="AO157" s="95">
        <v>105</v>
      </c>
      <c r="AP157" s="95">
        <v>54</v>
      </c>
      <c r="AQ157" s="636">
        <v>36</v>
      </c>
      <c r="AR157" s="670">
        <v>118</v>
      </c>
      <c r="AS157" s="675">
        <v>2.9</v>
      </c>
      <c r="AT157" s="670">
        <v>228</v>
      </c>
      <c r="AU157" s="831">
        <v>42503</v>
      </c>
      <c r="AV157" s="832">
        <v>42501</v>
      </c>
      <c r="AW157" s="838">
        <v>0.76</v>
      </c>
      <c r="AX157" s="653">
        <v>20</v>
      </c>
      <c r="AY157" s="653"/>
      <c r="AZ157" s="653">
        <v>139</v>
      </c>
      <c r="BA157" s="676">
        <v>42564</v>
      </c>
      <c r="BB157" s="722">
        <v>25.7</v>
      </c>
      <c r="BC157" s="669"/>
      <c r="BD157" s="95">
        <v>25.7</v>
      </c>
      <c r="BE157" s="677">
        <v>60.451298607990758</v>
      </c>
      <c r="BF157" s="95"/>
      <c r="BG157" s="678">
        <v>1.4099331233312946</v>
      </c>
      <c r="BH157" s="679">
        <v>1.4099331233312946</v>
      </c>
      <c r="BI157" s="679">
        <v>1.7814056347621643</v>
      </c>
      <c r="BJ157" s="679"/>
      <c r="BK157" s="95">
        <v>2.41</v>
      </c>
      <c r="BL157" s="95">
        <v>0.72</v>
      </c>
      <c r="BM157" s="95">
        <v>122</v>
      </c>
      <c r="BN157" s="95">
        <v>1.2</v>
      </c>
      <c r="BO157" s="375">
        <v>245.1</v>
      </c>
      <c r="BP157" s="95">
        <v>60</v>
      </c>
      <c r="BQ157" s="95">
        <v>197</v>
      </c>
      <c r="BR157" s="95">
        <v>13</v>
      </c>
      <c r="BS157" s="95">
        <v>7</v>
      </c>
      <c r="BT157" s="831">
        <v>42501</v>
      </c>
      <c r="BU157" s="833" t="s">
        <v>1278</v>
      </c>
      <c r="BV157" s="671">
        <v>0</v>
      </c>
      <c r="BW157" s="671">
        <v>1</v>
      </c>
      <c r="BX157" s="671">
        <v>36</v>
      </c>
      <c r="BY157" s="671">
        <v>1</v>
      </c>
      <c r="BZ157" s="671"/>
      <c r="CA157" s="833">
        <v>1</v>
      </c>
      <c r="CB157" s="833" t="s">
        <v>1279</v>
      </c>
      <c r="CC157" s="671">
        <v>0</v>
      </c>
      <c r="CD157" s="671">
        <v>1</v>
      </c>
      <c r="CE157" s="671">
        <v>1</v>
      </c>
      <c r="CF157" s="652">
        <v>0</v>
      </c>
      <c r="CG157" s="652">
        <v>0</v>
      </c>
      <c r="CH157" s="671">
        <v>0</v>
      </c>
      <c r="CI157" s="671">
        <v>0</v>
      </c>
      <c r="CJ157" s="652">
        <v>0</v>
      </c>
      <c r="CK157" s="834">
        <v>0</v>
      </c>
      <c r="CL157" s="834">
        <v>1</v>
      </c>
      <c r="CM157" s="671">
        <v>0</v>
      </c>
      <c r="CN157" s="671">
        <v>0</v>
      </c>
      <c r="CO157" s="671">
        <v>1</v>
      </c>
      <c r="CP157" s="670">
        <v>0</v>
      </c>
      <c r="CQ157" s="670">
        <v>0</v>
      </c>
      <c r="CR157" s="670">
        <v>0</v>
      </c>
      <c r="CS157" s="652">
        <v>0</v>
      </c>
      <c r="CT157" s="652">
        <v>0</v>
      </c>
      <c r="CU157" s="95">
        <v>0</v>
      </c>
      <c r="CV157" s="634"/>
      <c r="CW157" s="634"/>
      <c r="CX157" s="634"/>
      <c r="CY157" s="634"/>
      <c r="CZ157" s="634"/>
      <c r="DA157" s="634"/>
      <c r="DB157" s="634"/>
      <c r="DC157" s="634"/>
      <c r="DD157" s="634"/>
      <c r="DE157" s="636">
        <v>0</v>
      </c>
      <c r="DF157" s="408">
        <v>1</v>
      </c>
      <c r="DG157" s="680">
        <v>42508</v>
      </c>
      <c r="DH157" s="636">
        <v>1</v>
      </c>
      <c r="DI157" s="636" t="s">
        <v>1280</v>
      </c>
      <c r="DJ157" s="408">
        <v>0</v>
      </c>
      <c r="DK157" s="408"/>
      <c r="DL157" s="408"/>
      <c r="DN157" s="636">
        <v>0</v>
      </c>
      <c r="DO157" s="636">
        <v>0</v>
      </c>
      <c r="DP157" s="636">
        <v>0</v>
      </c>
      <c r="DQ157" s="636">
        <v>0</v>
      </c>
      <c r="DR157" s="636">
        <v>0</v>
      </c>
      <c r="DS157" s="670">
        <v>0</v>
      </c>
      <c r="DT157" s="636">
        <v>0</v>
      </c>
      <c r="DU157" s="636">
        <v>0</v>
      </c>
      <c r="DV157" s="636">
        <v>0</v>
      </c>
      <c r="DW157" s="636">
        <v>0</v>
      </c>
      <c r="DX157" s="636">
        <v>0</v>
      </c>
      <c r="DY157" s="636">
        <v>0</v>
      </c>
      <c r="EB157" s="636">
        <v>1</v>
      </c>
      <c r="EC157" s="636">
        <v>1</v>
      </c>
      <c r="ED157" s="636">
        <v>82</v>
      </c>
      <c r="EG157" s="504"/>
      <c r="EH157" s="99"/>
      <c r="EI157" s="99"/>
      <c r="EJ157" s="99"/>
      <c r="EK157" s="99"/>
      <c r="EL157" s="99"/>
      <c r="EM157" s="99"/>
      <c r="EN157" s="99"/>
      <c r="EO157" s="408">
        <v>157</v>
      </c>
      <c r="EP157" s="504">
        <v>42564</v>
      </c>
      <c r="EQ157" s="95" t="s">
        <v>383</v>
      </c>
      <c r="ER157" s="95"/>
      <c r="ES157" s="95"/>
      <c r="ET157" s="670">
        <v>61</v>
      </c>
      <c r="EU157" s="95">
        <v>0</v>
      </c>
      <c r="EV157" s="95"/>
      <c r="EW157" s="95">
        <v>9</v>
      </c>
      <c r="EX157" s="670">
        <v>6</v>
      </c>
      <c r="EY157" s="670">
        <v>43</v>
      </c>
      <c r="EZ157" s="670">
        <v>24</v>
      </c>
      <c r="FA157" s="670">
        <v>13</v>
      </c>
      <c r="FB157" s="670">
        <v>15</v>
      </c>
      <c r="FC157" s="670">
        <v>42</v>
      </c>
      <c r="FD157" s="652">
        <v>18</v>
      </c>
      <c r="FE157" s="95">
        <v>27</v>
      </c>
      <c r="FF157" s="95">
        <v>120</v>
      </c>
      <c r="FG157" s="653">
        <v>300</v>
      </c>
      <c r="FH157" s="677">
        <v>120</v>
      </c>
      <c r="FI157" s="677">
        <v>300</v>
      </c>
      <c r="FJ157" s="677">
        <v>65.849999999999994</v>
      </c>
      <c r="FK157" s="677">
        <v>45.208684690611364</v>
      </c>
      <c r="FL157" s="375">
        <v>78.199999999999989</v>
      </c>
      <c r="FM157" s="375">
        <v>29.950000000000003</v>
      </c>
      <c r="FN157" s="375">
        <v>53.687458508820178</v>
      </c>
      <c r="FO157" s="375">
        <v>20.561884684644049</v>
      </c>
      <c r="FP157" s="375">
        <v>61.700767263427103</v>
      </c>
      <c r="FQ157" s="375"/>
      <c r="FR157" s="375">
        <v>0</v>
      </c>
      <c r="FS157" s="375">
        <v>73.099999999999994</v>
      </c>
      <c r="FT157" s="375">
        <v>62.3</v>
      </c>
      <c r="FU157" s="375">
        <v>150</v>
      </c>
      <c r="FV157" s="677">
        <v>4.8</v>
      </c>
      <c r="FW157" s="677">
        <v>6.7</v>
      </c>
      <c r="FX157" s="677">
        <v>15.229166666666666</v>
      </c>
      <c r="FY157" s="677">
        <v>1.173354735152488</v>
      </c>
      <c r="FZ157" s="669">
        <v>38.299999999999997</v>
      </c>
      <c r="GA157" s="678">
        <v>14.6</v>
      </c>
      <c r="GB157" s="678">
        <v>6.5</v>
      </c>
      <c r="GC157" s="678">
        <v>3.1</v>
      </c>
      <c r="GD157" s="725">
        <v>127.3</v>
      </c>
      <c r="GE157" s="678">
        <v>81.099999999999994</v>
      </c>
      <c r="GF157" s="678">
        <v>28</v>
      </c>
      <c r="GG157" s="95">
        <v>0</v>
      </c>
      <c r="GH157" s="95">
        <v>1</v>
      </c>
      <c r="GI157" s="636">
        <v>1</v>
      </c>
      <c r="GJ157" s="636">
        <v>0</v>
      </c>
      <c r="GK157" s="355">
        <v>25</v>
      </c>
      <c r="GL157" s="95">
        <v>0</v>
      </c>
      <c r="GM157" s="636">
        <v>0</v>
      </c>
      <c r="GN157" s="95">
        <v>0</v>
      </c>
      <c r="GO157" s="636">
        <v>0</v>
      </c>
      <c r="GP157" s="95">
        <v>46.65</v>
      </c>
      <c r="GQ157" s="677">
        <v>32.027109199954751</v>
      </c>
      <c r="GR157" s="678">
        <v>0.42056074766355134</v>
      </c>
      <c r="GS157" s="95">
        <v>0</v>
      </c>
      <c r="GT157" s="678">
        <v>0.45454545454545453</v>
      </c>
      <c r="GU157" s="375">
        <v>0</v>
      </c>
      <c r="GV157" s="677">
        <v>11.4</v>
      </c>
      <c r="GW157" s="95">
        <v>0</v>
      </c>
      <c r="GX157" s="677">
        <v>25</v>
      </c>
      <c r="GY157" s="95">
        <v>0</v>
      </c>
      <c r="GZ157" s="811">
        <v>30</v>
      </c>
      <c r="HA157" s="636">
        <v>9.8000000000000007</v>
      </c>
      <c r="HB157" s="636">
        <v>0.32</v>
      </c>
      <c r="HC157" s="636">
        <v>0</v>
      </c>
      <c r="HD157" s="681"/>
      <c r="HE157" s="681"/>
      <c r="HF157" s="682"/>
      <c r="HG157" s="681"/>
      <c r="HH157" s="682"/>
      <c r="HI157" s="681"/>
      <c r="HJ157" s="682"/>
      <c r="HK157" s="681"/>
      <c r="HL157" s="682"/>
      <c r="HM157" s="681"/>
      <c r="HN157" s="681"/>
      <c r="HO157" s="681"/>
      <c r="HP157" s="681"/>
      <c r="HQ157" s="682"/>
      <c r="HR157" s="681"/>
      <c r="HS157" s="682"/>
      <c r="HT157" s="681"/>
      <c r="HU157" s="682"/>
      <c r="HV157" s="681"/>
      <c r="HW157" s="681"/>
      <c r="HX157" s="677"/>
      <c r="HY157" s="725"/>
      <c r="IE157" s="677"/>
      <c r="IF157" s="677"/>
      <c r="IG157" s="652"/>
      <c r="IH157" s="840"/>
      <c r="II157" s="728"/>
      <c r="IJ157" s="840"/>
      <c r="IK157" s="840"/>
      <c r="IL157" s="840"/>
      <c r="IM157" s="840"/>
      <c r="IN157" s="840"/>
      <c r="IO157" s="670"/>
      <c r="IP157" s="677"/>
      <c r="IQ157" s="840"/>
      <c r="IR157" s="840"/>
      <c r="IS157" s="840"/>
      <c r="IT157" s="840"/>
      <c r="IU157" s="840"/>
      <c r="IV157" s="840"/>
      <c r="IW157" s="840"/>
      <c r="IX157" s="670"/>
      <c r="IY157" s="677"/>
      <c r="IZ157" s="840"/>
      <c r="JA157" s="406"/>
      <c r="JB157" s="683"/>
      <c r="JC157" s="408">
        <v>0</v>
      </c>
      <c r="JD157" s="407"/>
      <c r="JE157" s="407"/>
      <c r="JF157" s="407"/>
      <c r="JG157" s="408"/>
      <c r="JH157" s="408"/>
      <c r="JI157" s="408"/>
      <c r="JJ157" s="408"/>
      <c r="JL157" s="820"/>
      <c r="JM157" s="408">
        <v>157</v>
      </c>
      <c r="JN157" s="504">
        <v>42503</v>
      </c>
      <c r="JO157" s="504">
        <v>43106</v>
      </c>
      <c r="JP157" s="407">
        <v>1</v>
      </c>
      <c r="JQ157" s="504">
        <v>43106</v>
      </c>
      <c r="JR157" s="654">
        <v>19</v>
      </c>
      <c r="JS157" s="453">
        <v>0</v>
      </c>
      <c r="JT157" s="504">
        <v>43106</v>
      </c>
      <c r="JU157" s="654">
        <v>19</v>
      </c>
      <c r="JV157" s="453">
        <v>1</v>
      </c>
      <c r="JW157" s="680">
        <v>43106</v>
      </c>
      <c r="JX157" s="654">
        <v>19</v>
      </c>
      <c r="JY157" s="654">
        <v>19</v>
      </c>
      <c r="JZ157" s="654">
        <v>603</v>
      </c>
      <c r="KA157" s="654"/>
      <c r="KB157" s="654"/>
      <c r="KC157" s="654"/>
      <c r="KD157" s="95">
        <v>0</v>
      </c>
      <c r="KE157" s="355">
        <v>1</v>
      </c>
      <c r="KF157" s="811" t="s">
        <v>390</v>
      </c>
      <c r="KG157" s="95">
        <v>97.25</v>
      </c>
      <c r="KH157" s="95">
        <v>45.34</v>
      </c>
      <c r="KI157" s="95">
        <v>53.42</v>
      </c>
      <c r="KJ157" s="110">
        <v>-17.55</v>
      </c>
      <c r="KK157" s="95">
        <v>-13.92</v>
      </c>
      <c r="KL157" s="95">
        <v>55.47</v>
      </c>
      <c r="KM157" s="95">
        <v>27.2</v>
      </c>
      <c r="KN157" s="95">
        <v>5.3</v>
      </c>
      <c r="KO157" s="95"/>
      <c r="KP157" s="95">
        <v>0</v>
      </c>
      <c r="KQ157" s="110"/>
      <c r="KR157" s="684">
        <v>0.42056074766355134</v>
      </c>
      <c r="KS157" s="408">
        <v>56</v>
      </c>
      <c r="KT157" s="636">
        <v>46.46</v>
      </c>
      <c r="KU157" s="408">
        <v>-25.7</v>
      </c>
      <c r="KV157" s="636">
        <v>-31.8</v>
      </c>
      <c r="KW157" s="636">
        <v>-31.8</v>
      </c>
      <c r="KX157" s="636">
        <v>332</v>
      </c>
      <c r="KY157" s="636">
        <v>-19.3</v>
      </c>
      <c r="KZ157" s="636">
        <v>-18</v>
      </c>
      <c r="LA157" s="636">
        <v>282</v>
      </c>
      <c r="LB157" s="636">
        <v>-25.5</v>
      </c>
      <c r="LC157" s="636">
        <v>-24.9</v>
      </c>
      <c r="LD157" s="636">
        <v>316</v>
      </c>
      <c r="LE157" s="685">
        <v>42564</v>
      </c>
      <c r="LF157" s="95">
        <v>0</v>
      </c>
      <c r="LG157" s="95"/>
      <c r="LH157" s="636">
        <v>56</v>
      </c>
      <c r="LI157" s="636">
        <v>42.04</v>
      </c>
      <c r="LJ157" s="636">
        <v>-25.1</v>
      </c>
      <c r="LK157" s="636">
        <v>-29.6</v>
      </c>
      <c r="LL157" s="636">
        <v>-29.4</v>
      </c>
      <c r="LM157" s="636">
        <v>366</v>
      </c>
      <c r="LN157" s="636">
        <v>-19.2</v>
      </c>
      <c r="LO157" s="636">
        <v>-19.2</v>
      </c>
      <c r="LP157" s="636">
        <v>332</v>
      </c>
      <c r="LQ157" s="636">
        <v>-24.3</v>
      </c>
      <c r="LR157" s="636">
        <v>-24.3</v>
      </c>
      <c r="LS157" s="636">
        <v>332</v>
      </c>
      <c r="LT157" s="654">
        <v>41.85</v>
      </c>
      <c r="LU157" s="725">
        <v>-22.94</v>
      </c>
      <c r="LV157" s="654">
        <v>0</v>
      </c>
      <c r="LW157" s="654">
        <v>0</v>
      </c>
      <c r="LX157" s="654">
        <v>0</v>
      </c>
      <c r="LY157" s="654">
        <v>0</v>
      </c>
      <c r="LZ157" s="686"/>
      <c r="MC157" s="453"/>
      <c r="MD157" s="453"/>
      <c r="ME157" s="95">
        <v>157</v>
      </c>
      <c r="MF157" s="504">
        <v>42501</v>
      </c>
      <c r="MI157" s="678">
        <v>31.512</v>
      </c>
      <c r="MQ157" s="504"/>
      <c r="MR157" s="687"/>
      <c r="MS157" s="687"/>
      <c r="MT157" s="95">
        <v>0</v>
      </c>
      <c r="MU157" s="687"/>
      <c r="MV157" s="687"/>
      <c r="MW157" s="687"/>
      <c r="MX157" s="687"/>
      <c r="MY157" s="687"/>
      <c r="MZ157" s="678">
        <v>433</v>
      </c>
      <c r="NA157" s="687"/>
      <c r="NB157" s="678">
        <v>3</v>
      </c>
      <c r="ND157" s="876" t="s">
        <v>64</v>
      </c>
      <c r="NE157" s="877" t="s">
        <v>64</v>
      </c>
      <c r="NF157" s="877" t="s">
        <v>64</v>
      </c>
      <c r="NG157" s="877" t="s">
        <v>64</v>
      </c>
      <c r="NH157" s="877" t="s">
        <v>64</v>
      </c>
      <c r="NI157" s="877" t="s">
        <v>64</v>
      </c>
      <c r="NJ157" s="877" t="s">
        <v>64</v>
      </c>
      <c r="NK157" s="877" t="s">
        <v>64</v>
      </c>
      <c r="NL157" s="877" t="s">
        <v>64</v>
      </c>
      <c r="NM157" s="877" t="s">
        <v>64</v>
      </c>
      <c r="NN157" s="877" t="s">
        <v>64</v>
      </c>
      <c r="NO157" s="877" t="s">
        <v>64</v>
      </c>
      <c r="NP157" s="877" t="s">
        <v>64</v>
      </c>
      <c r="NQ157" s="877" t="s">
        <v>64</v>
      </c>
      <c r="NR157" s="877" t="s">
        <v>64</v>
      </c>
      <c r="NS157" s="877" t="s">
        <v>64</v>
      </c>
      <c r="NT157" s="877" t="s">
        <v>64</v>
      </c>
      <c r="NU157" s="877" t="s">
        <v>64</v>
      </c>
      <c r="NV157" s="877" t="s">
        <v>64</v>
      </c>
      <c r="NW157" s="877" t="s">
        <v>64</v>
      </c>
      <c r="NX157" s="877" t="s">
        <v>64</v>
      </c>
      <c r="NY157" s="877" t="s">
        <v>64</v>
      </c>
      <c r="NZ157" s="877" t="s">
        <v>64</v>
      </c>
      <c r="OA157" s="877" t="s">
        <v>64</v>
      </c>
      <c r="OB157" s="877" t="s">
        <v>64</v>
      </c>
      <c r="OC157" s="877" t="s">
        <v>64</v>
      </c>
      <c r="OD157" s="877" t="s">
        <v>64</v>
      </c>
      <c r="OE157" s="877" t="s">
        <v>64</v>
      </c>
      <c r="OF157" s="877" t="s">
        <v>64</v>
      </c>
      <c r="OG157" s="877" t="s">
        <v>64</v>
      </c>
      <c r="OH157" s="877" t="s">
        <v>64</v>
      </c>
      <c r="OI157" s="877" t="s">
        <v>64</v>
      </c>
      <c r="OJ157" s="877" t="s">
        <v>64</v>
      </c>
      <c r="OK157" s="877" t="s">
        <v>64</v>
      </c>
      <c r="OL157" s="877" t="s">
        <v>64</v>
      </c>
    </row>
    <row r="158" spans="1:402" s="636" customFormat="1" x14ac:dyDescent="0.25">
      <c r="A158" s="453">
        <v>157</v>
      </c>
      <c r="B158" s="453">
        <v>0</v>
      </c>
      <c r="C158" s="636">
        <v>0</v>
      </c>
      <c r="D158" s="652">
        <v>2</v>
      </c>
      <c r="E158" s="408">
        <v>158</v>
      </c>
      <c r="F158" s="880">
        <v>158</v>
      </c>
      <c r="G158" s="883"/>
      <c r="H158" s="636" t="s">
        <v>1281</v>
      </c>
      <c r="I158" s="95" t="s">
        <v>1282</v>
      </c>
      <c r="J158" s="504">
        <v>11550</v>
      </c>
      <c r="K158" s="668">
        <v>84</v>
      </c>
      <c r="L158" s="671">
        <v>67</v>
      </c>
      <c r="M158" s="671">
        <v>165</v>
      </c>
      <c r="N158" s="671">
        <v>24.609733700642796</v>
      </c>
      <c r="O158" s="669">
        <v>1.7382969748243402</v>
      </c>
      <c r="P158" s="670">
        <v>0</v>
      </c>
      <c r="S158" s="636">
        <v>0</v>
      </c>
      <c r="T158" s="673">
        <v>4</v>
      </c>
      <c r="U158" s="652">
        <v>0</v>
      </c>
      <c r="V158" s="652"/>
      <c r="W158" s="652">
        <v>1</v>
      </c>
      <c r="X158" s="636">
        <v>1</v>
      </c>
      <c r="Y158" s="652">
        <v>1</v>
      </c>
      <c r="Z158" s="652">
        <v>0</v>
      </c>
      <c r="AA158" s="636">
        <v>0</v>
      </c>
      <c r="AB158" s="636">
        <v>0</v>
      </c>
      <c r="AD158" s="95"/>
      <c r="AF158" s="653">
        <v>98</v>
      </c>
      <c r="AG158" s="653">
        <v>1.52</v>
      </c>
      <c r="AH158" s="653">
        <v>44</v>
      </c>
      <c r="AI158" s="670">
        <v>0</v>
      </c>
      <c r="AJ158" s="653">
        <v>12.6</v>
      </c>
      <c r="AK158" s="653">
        <v>40</v>
      </c>
      <c r="AL158" s="653"/>
      <c r="AM158" s="673">
        <v>27736</v>
      </c>
      <c r="AN158" s="674">
        <v>10.230486487364859</v>
      </c>
      <c r="AO158" s="95">
        <v>115</v>
      </c>
      <c r="AP158" s="95">
        <v>45</v>
      </c>
      <c r="AQ158" s="636">
        <v>61</v>
      </c>
      <c r="AR158" s="670">
        <v>47</v>
      </c>
      <c r="AS158" s="675">
        <v>1.58</v>
      </c>
      <c r="AT158" s="670">
        <v>249</v>
      </c>
      <c r="AU158" s="831">
        <v>42565</v>
      </c>
      <c r="AV158" s="832">
        <v>42563</v>
      </c>
      <c r="AW158" s="653">
        <v>1.52</v>
      </c>
      <c r="AX158" s="653">
        <v>49</v>
      </c>
      <c r="AY158" s="653"/>
      <c r="AZ158" s="653">
        <v>137</v>
      </c>
      <c r="BA158" s="676">
        <v>42576</v>
      </c>
      <c r="BB158" s="722">
        <v>124.97</v>
      </c>
      <c r="BC158" s="669"/>
      <c r="BD158" s="95">
        <v>124.97</v>
      </c>
      <c r="BE158" s="677">
        <v>132.85427061893338</v>
      </c>
      <c r="BF158" s="95"/>
      <c r="BG158" s="678">
        <v>2.0968057698227169</v>
      </c>
      <c r="BH158" s="679">
        <v>2.0968057698227169</v>
      </c>
      <c r="BI158" s="679">
        <v>2.1233755194269652</v>
      </c>
      <c r="BJ158" s="679"/>
      <c r="BK158" s="95">
        <v>2.36</v>
      </c>
      <c r="BL158" s="95">
        <v>2.04</v>
      </c>
      <c r="BM158" s="95">
        <v>69</v>
      </c>
      <c r="BN158" s="95">
        <v>1.08</v>
      </c>
      <c r="BO158" s="375">
        <v>2881</v>
      </c>
      <c r="BP158" s="95">
        <v>52</v>
      </c>
      <c r="BQ158" s="95">
        <v>319</v>
      </c>
      <c r="BR158" s="95">
        <v>63</v>
      </c>
      <c r="BS158" s="95">
        <v>34</v>
      </c>
      <c r="BT158" s="831">
        <v>42564</v>
      </c>
      <c r="BU158" s="833" t="s">
        <v>1283</v>
      </c>
      <c r="BV158" s="671">
        <v>0</v>
      </c>
      <c r="BW158" s="671">
        <v>1</v>
      </c>
      <c r="BX158" s="671">
        <v>40</v>
      </c>
      <c r="BY158" s="671"/>
      <c r="BZ158" s="671"/>
      <c r="CA158" s="833"/>
      <c r="CB158" s="833"/>
      <c r="CC158" s="671">
        <v>0</v>
      </c>
      <c r="CD158" s="671">
        <v>0</v>
      </c>
      <c r="CE158" s="671">
        <v>0</v>
      </c>
      <c r="CF158" s="652">
        <v>0</v>
      </c>
      <c r="CG158" s="652">
        <v>0</v>
      </c>
      <c r="CH158" s="671">
        <v>1</v>
      </c>
      <c r="CI158" s="671">
        <v>0</v>
      </c>
      <c r="CJ158" s="652">
        <v>0</v>
      </c>
      <c r="CK158" s="834">
        <v>0</v>
      </c>
      <c r="CL158" s="834">
        <v>0</v>
      </c>
      <c r="CM158" s="671">
        <v>1</v>
      </c>
      <c r="CN158" s="671">
        <v>0</v>
      </c>
      <c r="CO158" s="671">
        <v>0</v>
      </c>
      <c r="CP158" s="670">
        <v>1</v>
      </c>
      <c r="CQ158" s="670">
        <v>0</v>
      </c>
      <c r="CR158" s="670">
        <v>0</v>
      </c>
      <c r="CS158" s="652">
        <v>1</v>
      </c>
      <c r="CT158" s="652">
        <v>1</v>
      </c>
      <c r="CU158" s="95">
        <v>0</v>
      </c>
      <c r="CV158" s="634"/>
      <c r="CW158" s="634"/>
      <c r="CX158" s="634"/>
      <c r="CY158" s="634"/>
      <c r="CZ158" s="634"/>
      <c r="DA158" s="634"/>
      <c r="DB158" s="634"/>
      <c r="DC158" s="634"/>
      <c r="DD158" s="634"/>
      <c r="DE158" s="636">
        <v>1</v>
      </c>
      <c r="DF158" s="408">
        <v>1</v>
      </c>
      <c r="DG158" s="636">
        <v>1997</v>
      </c>
      <c r="DH158" s="636">
        <v>1</v>
      </c>
      <c r="DI158" s="636" t="s">
        <v>1284</v>
      </c>
      <c r="DJ158" s="408">
        <v>1</v>
      </c>
      <c r="DK158" s="408">
        <v>0</v>
      </c>
      <c r="DL158" s="408"/>
      <c r="DN158" s="636">
        <v>0</v>
      </c>
      <c r="DO158" s="636">
        <v>0</v>
      </c>
      <c r="DP158" s="636">
        <v>0</v>
      </c>
      <c r="DQ158" s="636">
        <v>1</v>
      </c>
      <c r="DR158" s="636">
        <v>1</v>
      </c>
      <c r="DS158" s="670">
        <v>1</v>
      </c>
      <c r="DT158" s="636">
        <v>1</v>
      </c>
      <c r="DU158" s="636">
        <v>0</v>
      </c>
      <c r="DV158" s="636">
        <v>0</v>
      </c>
      <c r="DW158" s="636">
        <v>0</v>
      </c>
      <c r="DX158" s="636">
        <v>0</v>
      </c>
      <c r="DY158" s="636">
        <v>0</v>
      </c>
      <c r="EB158" s="636">
        <v>1</v>
      </c>
      <c r="EC158" s="636">
        <v>2</v>
      </c>
      <c r="ED158" s="636">
        <v>44</v>
      </c>
      <c r="EG158" s="504" t="s">
        <v>1285</v>
      </c>
      <c r="EH158" s="99"/>
      <c r="EI158" s="99"/>
      <c r="EJ158" s="99"/>
      <c r="EK158" s="99"/>
      <c r="EL158" s="99"/>
      <c r="EM158" s="99"/>
      <c r="EN158" s="99"/>
      <c r="EO158" s="408">
        <v>158</v>
      </c>
      <c r="EP158" s="504">
        <v>42565</v>
      </c>
      <c r="EQ158" s="95" t="s">
        <v>383</v>
      </c>
      <c r="ER158" s="95"/>
      <c r="ES158" s="95"/>
      <c r="ET158" s="670">
        <v>80</v>
      </c>
      <c r="EU158" s="95">
        <v>0</v>
      </c>
      <c r="EV158" s="95"/>
      <c r="EW158" s="95">
        <v>10</v>
      </c>
      <c r="EX158" s="670">
        <v>9</v>
      </c>
      <c r="EY158" s="670">
        <v>47</v>
      </c>
      <c r="EZ158" s="670">
        <v>23</v>
      </c>
      <c r="FA158" s="670">
        <v>18</v>
      </c>
      <c r="FB158" s="670">
        <v>18</v>
      </c>
      <c r="FC158" s="670">
        <v>40</v>
      </c>
      <c r="FD158" s="652">
        <v>20</v>
      </c>
      <c r="FE158" s="95">
        <v>29</v>
      </c>
      <c r="FF158" s="95">
        <v>120</v>
      </c>
      <c r="FG158" s="653">
        <v>350</v>
      </c>
      <c r="FH158" s="677">
        <v>120</v>
      </c>
      <c r="FI158" s="677">
        <v>350</v>
      </c>
      <c r="FJ158" s="677">
        <v>51.8</v>
      </c>
      <c r="FK158" s="677">
        <v>29.799280991807819</v>
      </c>
      <c r="FL158" s="375">
        <v>102.55</v>
      </c>
      <c r="FM158" s="375">
        <v>32.75</v>
      </c>
      <c r="FN158" s="375">
        <v>58.994522504051972</v>
      </c>
      <c r="FO158" s="375">
        <v>18.840279005438344</v>
      </c>
      <c r="FP158" s="375">
        <v>68.064358849341787</v>
      </c>
      <c r="FQ158" s="375"/>
      <c r="FR158" s="375">
        <v>0</v>
      </c>
      <c r="FS158" s="375">
        <v>82</v>
      </c>
      <c r="FT158" s="375">
        <v>128.80000000000001</v>
      </c>
      <c r="FU158" s="375">
        <v>250</v>
      </c>
      <c r="FV158" s="677">
        <v>4.3</v>
      </c>
      <c r="FW158" s="677">
        <v>5.9</v>
      </c>
      <c r="FX158" s="677">
        <v>19.069767441860467</v>
      </c>
      <c r="FY158" s="677">
        <v>0.63664596273291918</v>
      </c>
      <c r="FZ158" s="669">
        <v>68.3</v>
      </c>
      <c r="GA158" s="678">
        <v>22.2</v>
      </c>
      <c r="GB158" s="678">
        <v>8</v>
      </c>
      <c r="GC158" s="678">
        <v>4.0999999999999996</v>
      </c>
      <c r="GD158" s="725">
        <v>141.19999999999999</v>
      </c>
      <c r="GE158" s="678">
        <v>95.1</v>
      </c>
      <c r="GF158" s="678">
        <v>29.9</v>
      </c>
      <c r="GG158" s="95">
        <v>1</v>
      </c>
      <c r="GH158" s="95">
        <v>1</v>
      </c>
      <c r="GI158" s="636">
        <v>1</v>
      </c>
      <c r="GJ158" s="636">
        <v>0</v>
      </c>
      <c r="GK158" s="355">
        <v>40</v>
      </c>
      <c r="GL158" s="95">
        <v>1</v>
      </c>
      <c r="GM158" s="636">
        <v>0</v>
      </c>
      <c r="GN158" s="95">
        <v>0</v>
      </c>
      <c r="GO158" s="636">
        <v>0</v>
      </c>
      <c r="GP158" s="95">
        <v>29.2</v>
      </c>
      <c r="GQ158" s="677">
        <v>16.79805028881831</v>
      </c>
      <c r="GR158" s="678">
        <v>0.36477987421383651</v>
      </c>
      <c r="GS158" s="95">
        <v>0</v>
      </c>
      <c r="GT158" s="678">
        <v>0.31034482758620691</v>
      </c>
      <c r="GU158" s="375">
        <v>0</v>
      </c>
      <c r="GV158" s="677">
        <v>12.8</v>
      </c>
      <c r="GW158" s="95">
        <v>0</v>
      </c>
      <c r="GX158" s="677">
        <v>20</v>
      </c>
      <c r="GY158" s="95">
        <v>0</v>
      </c>
      <c r="GZ158" s="811">
        <v>45</v>
      </c>
      <c r="HA158" s="636">
        <v>13</v>
      </c>
      <c r="HB158" s="636">
        <v>0.67</v>
      </c>
      <c r="HC158" s="95">
        <v>1</v>
      </c>
      <c r="HD158" s="681">
        <v>102.49902899999999</v>
      </c>
      <c r="HE158" s="681">
        <v>107.623981</v>
      </c>
      <c r="HF158" s="682">
        <v>61.913460449343361</v>
      </c>
      <c r="HG158" s="681">
        <v>110.74539300000001</v>
      </c>
      <c r="HH158" s="682">
        <v>63.709132906470792</v>
      </c>
      <c r="HI158" s="681">
        <v>39.372996000000001</v>
      </c>
      <c r="HJ158" s="682">
        <v>22.650327631145277</v>
      </c>
      <c r="HK158" s="681">
        <v>71.372397000000007</v>
      </c>
      <c r="HL158" s="682">
        <v>41.058805275325518</v>
      </c>
      <c r="HM158" s="681">
        <v>64.447282999999999</v>
      </c>
      <c r="HN158" s="681">
        <v>4.8533229999999996</v>
      </c>
      <c r="HO158" s="681">
        <v>2.766359</v>
      </c>
      <c r="HP158" s="681">
        <v>110.418246</v>
      </c>
      <c r="HQ158" s="682">
        <v>63.520933188736677</v>
      </c>
      <c r="HR158" s="681">
        <v>36.60586</v>
      </c>
      <c r="HS158" s="682">
        <v>21.058461546076799</v>
      </c>
      <c r="HT158" s="681">
        <v>73.812386000000004</v>
      </c>
      <c r="HU158" s="682">
        <v>42.462471642659878</v>
      </c>
      <c r="HV158" s="681">
        <v>66.847998000000004</v>
      </c>
      <c r="HW158" s="681">
        <v>0</v>
      </c>
      <c r="HX158" s="677">
        <v>0.97181452053721096</v>
      </c>
      <c r="HY158" s="725">
        <v>25</v>
      </c>
      <c r="HZ158" s="636">
        <v>6.2</v>
      </c>
      <c r="IA158" s="636">
        <v>24.4</v>
      </c>
      <c r="IB158" s="636">
        <v>5.6</v>
      </c>
      <c r="IC158" s="636">
        <v>19.100000000000001</v>
      </c>
      <c r="ID158" s="636">
        <v>5.2</v>
      </c>
      <c r="IE158" s="677">
        <v>82.38279569892471</v>
      </c>
      <c r="IF158" s="677">
        <v>47.392820037122668</v>
      </c>
      <c r="IG158" s="652"/>
      <c r="IH158" s="675">
        <v>0.33</v>
      </c>
      <c r="II158" s="652">
        <v>1066</v>
      </c>
      <c r="IJ158" s="670">
        <v>791</v>
      </c>
      <c r="IK158" s="670">
        <v>932</v>
      </c>
      <c r="IL158" s="670">
        <v>1010</v>
      </c>
      <c r="IM158" s="670">
        <v>1123</v>
      </c>
      <c r="IN158" s="670">
        <v>1130</v>
      </c>
      <c r="IO158" s="670"/>
      <c r="IP158" s="677">
        <v>1008.6666666666666</v>
      </c>
      <c r="IQ158" s="670">
        <v>1803</v>
      </c>
      <c r="IR158" s="670">
        <v>329</v>
      </c>
      <c r="IS158" s="670">
        <v>261</v>
      </c>
      <c r="IT158" s="670">
        <v>345</v>
      </c>
      <c r="IU158" s="670">
        <v>413</v>
      </c>
      <c r="IV158" s="670">
        <v>389</v>
      </c>
      <c r="IW158" s="670">
        <v>399</v>
      </c>
      <c r="IX158" s="670"/>
      <c r="IY158" s="677">
        <v>356</v>
      </c>
      <c r="IZ158" s="670">
        <v>240</v>
      </c>
      <c r="JA158" s="406">
        <v>33.714487239826802</v>
      </c>
      <c r="JB158" s="683">
        <v>1</v>
      </c>
      <c r="JC158" s="408">
        <v>1</v>
      </c>
      <c r="JD158" s="407">
        <v>0</v>
      </c>
      <c r="JE158" s="407">
        <v>0</v>
      </c>
      <c r="JF158" s="407"/>
      <c r="JG158" s="408">
        <v>0</v>
      </c>
      <c r="JH158" s="408">
        <v>0</v>
      </c>
      <c r="JI158" s="408">
        <v>0</v>
      </c>
      <c r="JJ158" s="408"/>
      <c r="JL158" s="820"/>
      <c r="JM158" s="408">
        <v>158</v>
      </c>
      <c r="JN158" s="504">
        <v>42565</v>
      </c>
      <c r="JO158" s="504">
        <v>43311</v>
      </c>
      <c r="JP158" s="407">
        <v>0</v>
      </c>
      <c r="JQ158" s="504">
        <v>43311</v>
      </c>
      <c r="JR158" s="654">
        <v>24</v>
      </c>
      <c r="JS158" s="453">
        <v>0</v>
      </c>
      <c r="JT158" s="504">
        <v>43311</v>
      </c>
      <c r="JU158" s="654">
        <v>24</v>
      </c>
      <c r="JV158" s="453">
        <v>0</v>
      </c>
      <c r="JW158" s="680">
        <v>43311</v>
      </c>
      <c r="JX158" s="654">
        <v>24</v>
      </c>
      <c r="JY158" s="654">
        <v>24</v>
      </c>
      <c r="JZ158" s="654">
        <v>746</v>
      </c>
      <c r="KA158" s="654"/>
      <c r="KB158" s="654"/>
      <c r="KC158" s="654"/>
      <c r="KD158" s="95">
        <v>1</v>
      </c>
      <c r="KE158" s="355">
        <v>1</v>
      </c>
      <c r="KF158" s="811" t="s">
        <v>390</v>
      </c>
      <c r="KG158" s="95">
        <v>110.3</v>
      </c>
      <c r="KH158" s="95">
        <v>46.46</v>
      </c>
      <c r="KI158" s="95">
        <v>58.83</v>
      </c>
      <c r="KJ158" s="110">
        <v>-19.41</v>
      </c>
      <c r="KK158" s="95">
        <v>-17.25</v>
      </c>
      <c r="KL158" s="95">
        <v>57.43</v>
      </c>
      <c r="KM158" s="95">
        <v>24</v>
      </c>
      <c r="KN158" s="95">
        <v>4.9000000000000004</v>
      </c>
      <c r="KO158" s="95"/>
      <c r="KP158" s="95">
        <v>0</v>
      </c>
      <c r="KQ158" s="110"/>
      <c r="KR158" s="684">
        <v>0.36477987421383651</v>
      </c>
      <c r="KS158" s="408">
        <v>68</v>
      </c>
      <c r="KT158" s="636">
        <v>35.549999999999997</v>
      </c>
      <c r="KU158" s="408">
        <v>-19.57</v>
      </c>
      <c r="KV158" s="636">
        <v>-15.2</v>
      </c>
      <c r="KW158" s="636">
        <v>-13.4</v>
      </c>
      <c r="KX158" s="636">
        <v>301</v>
      </c>
      <c r="KY158" s="636">
        <v>-22.1</v>
      </c>
      <c r="KZ158" s="636">
        <v>-21.5</v>
      </c>
      <c r="LA158" s="636">
        <v>319</v>
      </c>
      <c r="LB158" s="636">
        <v>-18.600000000000001</v>
      </c>
      <c r="LC158" s="636">
        <v>-17.5</v>
      </c>
      <c r="LD158" s="636">
        <v>301</v>
      </c>
      <c r="LE158" s="685">
        <v>42565</v>
      </c>
      <c r="LF158" s="95">
        <v>0</v>
      </c>
      <c r="LG158" s="95">
        <v>1</v>
      </c>
      <c r="LH158" s="636">
        <v>68</v>
      </c>
      <c r="LI158" s="636">
        <v>37.76</v>
      </c>
      <c r="LJ158" s="636">
        <v>-21.23</v>
      </c>
      <c r="LK158" s="636">
        <v>-18.8</v>
      </c>
      <c r="LL158" s="636">
        <v>-18.100000000000001</v>
      </c>
      <c r="LM158" s="636">
        <v>282</v>
      </c>
      <c r="LN158" s="636">
        <v>-25.1</v>
      </c>
      <c r="LO158" s="636">
        <v>-23.9</v>
      </c>
      <c r="LP158" s="636">
        <v>282</v>
      </c>
      <c r="LQ158" s="636">
        <v>-22</v>
      </c>
      <c r="LR158" s="636">
        <v>-21</v>
      </c>
      <c r="LS158" s="636">
        <v>282</v>
      </c>
      <c r="LT158" s="654">
        <v>38.869999999999997</v>
      </c>
      <c r="LU158" s="725">
        <v>-18.48</v>
      </c>
      <c r="LV158" s="654">
        <v>-18.399999999999999</v>
      </c>
      <c r="LW158" s="654">
        <v>3</v>
      </c>
      <c r="LX158" s="654">
        <v>-19.600000000000001</v>
      </c>
      <c r="LY158" s="654">
        <v>2</v>
      </c>
      <c r="LZ158" s="686">
        <v>62</v>
      </c>
      <c r="MA158" s="654">
        <v>62</v>
      </c>
      <c r="MC158" s="453"/>
      <c r="MD158" s="453"/>
      <c r="ME158" s="95">
        <v>158</v>
      </c>
      <c r="MF158" s="504">
        <v>42563</v>
      </c>
      <c r="MI158" s="687"/>
      <c r="MQ158" s="504"/>
      <c r="MR158" s="687"/>
      <c r="MS158" s="687"/>
      <c r="MT158" s="95">
        <v>0</v>
      </c>
      <c r="MU158" s="687"/>
      <c r="MV158" s="687"/>
      <c r="MW158" s="687"/>
      <c r="MX158" s="687"/>
      <c r="MY158" s="687"/>
      <c r="MZ158" s="678">
        <v>27736</v>
      </c>
      <c r="NA158" s="687"/>
      <c r="NB158" s="678">
        <v>4</v>
      </c>
      <c r="ND158" s="876" t="s">
        <v>64</v>
      </c>
      <c r="NE158" s="877" t="s">
        <v>64</v>
      </c>
      <c r="NF158" s="877" t="s">
        <v>64</v>
      </c>
      <c r="NG158" s="877" t="s">
        <v>64</v>
      </c>
      <c r="NH158" s="877" t="s">
        <v>64</v>
      </c>
      <c r="NI158" s="877" t="s">
        <v>64</v>
      </c>
      <c r="NJ158" s="877" t="s">
        <v>64</v>
      </c>
      <c r="NK158" s="877" t="s">
        <v>64</v>
      </c>
      <c r="NL158" s="877" t="s">
        <v>64</v>
      </c>
      <c r="NM158" s="877" t="s">
        <v>64</v>
      </c>
      <c r="NN158" s="877" t="s">
        <v>64</v>
      </c>
      <c r="NO158" s="877" t="s">
        <v>64</v>
      </c>
      <c r="NP158" s="877" t="s">
        <v>64</v>
      </c>
      <c r="NQ158" s="877" t="s">
        <v>64</v>
      </c>
      <c r="NR158" s="877" t="s">
        <v>64</v>
      </c>
      <c r="NS158" s="877" t="s">
        <v>64</v>
      </c>
      <c r="NT158" s="877" t="s">
        <v>64</v>
      </c>
      <c r="NU158" s="877" t="s">
        <v>64</v>
      </c>
      <c r="NV158" s="877" t="s">
        <v>64</v>
      </c>
      <c r="NW158" s="877" t="s">
        <v>64</v>
      </c>
      <c r="NX158" s="877" t="s">
        <v>64</v>
      </c>
      <c r="NY158" s="877" t="s">
        <v>64</v>
      </c>
      <c r="NZ158" s="877" t="s">
        <v>64</v>
      </c>
      <c r="OA158" s="877" t="s">
        <v>64</v>
      </c>
      <c r="OB158" s="877" t="s">
        <v>64</v>
      </c>
      <c r="OC158" s="877" t="s">
        <v>64</v>
      </c>
      <c r="OD158" s="877" t="s">
        <v>64</v>
      </c>
      <c r="OE158" s="877" t="s">
        <v>64</v>
      </c>
      <c r="OF158" s="877" t="s">
        <v>64</v>
      </c>
      <c r="OG158" s="877" t="s">
        <v>64</v>
      </c>
      <c r="OH158" s="877" t="s">
        <v>64</v>
      </c>
      <c r="OI158" s="877" t="s">
        <v>64</v>
      </c>
      <c r="OJ158" s="877" t="s">
        <v>64</v>
      </c>
      <c r="OK158" s="877" t="s">
        <v>64</v>
      </c>
      <c r="OL158" s="877" t="s">
        <v>64</v>
      </c>
    </row>
    <row r="159" spans="1:402" s="221" customFormat="1" x14ac:dyDescent="0.25">
      <c r="A159" s="221">
        <v>158</v>
      </c>
      <c r="B159" s="221">
        <v>0</v>
      </c>
      <c r="C159" s="221">
        <v>1</v>
      </c>
      <c r="D159" s="206">
        <v>2</v>
      </c>
      <c r="E159" s="267">
        <v>159</v>
      </c>
      <c r="F159" s="880">
        <v>159</v>
      </c>
      <c r="G159" s="883"/>
      <c r="H159" s="358" t="s">
        <v>1286</v>
      </c>
      <c r="I159" s="232" t="s">
        <v>1287</v>
      </c>
      <c r="J159" s="69">
        <v>11920</v>
      </c>
      <c r="K159" s="122">
        <v>83</v>
      </c>
      <c r="L159" s="342">
        <v>80</v>
      </c>
      <c r="M159" s="342">
        <v>178</v>
      </c>
      <c r="N159" s="342">
        <v>25.249337204898371</v>
      </c>
      <c r="O159" s="210">
        <v>1.980314054902822</v>
      </c>
      <c r="P159" s="208">
        <v>0</v>
      </c>
      <c r="Q159" s="221">
        <v>160</v>
      </c>
      <c r="R159" s="221">
        <v>80</v>
      </c>
      <c r="S159" s="221">
        <v>1</v>
      </c>
      <c r="T159" s="400">
        <v>2</v>
      </c>
      <c r="U159" s="327">
        <v>1</v>
      </c>
      <c r="V159" s="327">
        <v>2</v>
      </c>
      <c r="W159" s="327">
        <v>1</v>
      </c>
      <c r="X159" s="326">
        <v>0</v>
      </c>
      <c r="Y159" s="327">
        <v>0</v>
      </c>
      <c r="Z159" s="327">
        <v>0</v>
      </c>
      <c r="AA159" s="326">
        <v>0</v>
      </c>
      <c r="AB159" s="326">
        <v>0</v>
      </c>
      <c r="AD159" s="133"/>
      <c r="AF159" s="613">
        <v>139</v>
      </c>
      <c r="AG159" s="613">
        <v>1.33</v>
      </c>
      <c r="AH159" s="613">
        <v>55</v>
      </c>
      <c r="AI159" s="603">
        <v>0</v>
      </c>
      <c r="AJ159" s="613">
        <v>14</v>
      </c>
      <c r="AK159" s="613">
        <v>43</v>
      </c>
      <c r="AL159" s="613"/>
      <c r="AM159" s="609">
        <v>1183</v>
      </c>
      <c r="AN159" s="214">
        <v>7.0758088639783869</v>
      </c>
      <c r="AO159" s="63">
        <v>175</v>
      </c>
      <c r="AP159" s="63">
        <v>114</v>
      </c>
      <c r="AQ159" s="310">
        <v>38</v>
      </c>
      <c r="AR159" s="212">
        <v>116</v>
      </c>
      <c r="AS159" s="215"/>
      <c r="AT159" s="212"/>
      <c r="AU159" s="562">
        <v>42566</v>
      </c>
      <c r="AV159" s="563">
        <v>42522</v>
      </c>
      <c r="AW159" s="364">
        <v>1.33</v>
      </c>
      <c r="AX159" s="364" t="s">
        <v>381</v>
      </c>
      <c r="AY159" s="364"/>
      <c r="AZ159" s="613" t="s">
        <v>381</v>
      </c>
      <c r="BA159" s="558">
        <v>42566</v>
      </c>
      <c r="BB159" s="65">
        <v>65.92</v>
      </c>
      <c r="BC159" s="217"/>
      <c r="BD159" s="66">
        <v>65.92</v>
      </c>
      <c r="BE159" s="218">
        <v>591.79743015189672</v>
      </c>
      <c r="BF159" s="66"/>
      <c r="BG159" s="68">
        <v>1.8190171986890593</v>
      </c>
      <c r="BH159" s="219">
        <v>1.8190171986890593</v>
      </c>
      <c r="BI159" s="219">
        <v>2.7721730749285789</v>
      </c>
      <c r="BJ159" s="219"/>
      <c r="BK159" s="66">
        <v>2.29</v>
      </c>
      <c r="BL159" s="66">
        <v>1.26</v>
      </c>
      <c r="BM159" s="66">
        <v>103</v>
      </c>
      <c r="BN159" s="66">
        <v>0.86</v>
      </c>
      <c r="BO159" s="571">
        <v>1474</v>
      </c>
      <c r="BP159" s="66">
        <v>62</v>
      </c>
      <c r="BQ159" s="66">
        <v>129</v>
      </c>
      <c r="BR159" s="66">
        <v>37</v>
      </c>
      <c r="BS159" s="66">
        <v>17</v>
      </c>
      <c r="BT159" s="366" t="s">
        <v>1080</v>
      </c>
      <c r="BU159" s="345" t="s">
        <v>947</v>
      </c>
      <c r="BV159" s="342">
        <v>0</v>
      </c>
      <c r="BW159" s="342">
        <v>0</v>
      </c>
      <c r="BX159" s="342">
        <v>30</v>
      </c>
      <c r="BY159" s="342" t="s">
        <v>381</v>
      </c>
      <c r="BZ159" s="342"/>
      <c r="CA159" s="345" t="s">
        <v>381</v>
      </c>
      <c r="CB159" s="345"/>
      <c r="CC159" s="342" t="s">
        <v>381</v>
      </c>
      <c r="CD159" s="342">
        <v>0</v>
      </c>
      <c r="CE159" s="342">
        <v>0</v>
      </c>
      <c r="CF159" s="206">
        <v>0</v>
      </c>
      <c r="CG159" s="206">
        <v>0</v>
      </c>
      <c r="CH159" s="342">
        <v>0</v>
      </c>
      <c r="CI159" s="342">
        <v>0</v>
      </c>
      <c r="CJ159" s="327">
        <v>1</v>
      </c>
      <c r="CK159" s="659">
        <v>0</v>
      </c>
      <c r="CL159" s="659">
        <v>1</v>
      </c>
      <c r="CM159" s="660">
        <v>1</v>
      </c>
      <c r="CN159" s="660">
        <v>1</v>
      </c>
      <c r="CO159" s="660">
        <v>1</v>
      </c>
      <c r="CP159" s="325">
        <v>0</v>
      </c>
      <c r="CQ159" s="325">
        <v>1</v>
      </c>
      <c r="CR159" s="325">
        <v>1</v>
      </c>
      <c r="CS159" s="327">
        <v>0</v>
      </c>
      <c r="CT159" s="327">
        <v>0</v>
      </c>
      <c r="CU159" s="114">
        <v>0</v>
      </c>
      <c r="CV159" s="665"/>
      <c r="CW159" s="665"/>
      <c r="CX159" s="665"/>
      <c r="CY159" s="665"/>
      <c r="CZ159" s="254"/>
      <c r="DA159" s="254"/>
      <c r="DB159" s="254"/>
      <c r="DC159" s="254"/>
      <c r="DD159" s="254"/>
      <c r="DE159" s="221">
        <v>0</v>
      </c>
      <c r="DF159" s="267">
        <v>1</v>
      </c>
      <c r="DG159" s="246">
        <v>40361</v>
      </c>
      <c r="DH159" s="221">
        <v>0</v>
      </c>
      <c r="DJ159" s="267">
        <v>1</v>
      </c>
      <c r="DK159" s="267">
        <v>0</v>
      </c>
      <c r="DL159" s="267">
        <v>1</v>
      </c>
      <c r="DM159" s="221" t="s">
        <v>1288</v>
      </c>
      <c r="DN159" s="221">
        <v>1</v>
      </c>
      <c r="DO159" s="221">
        <v>0</v>
      </c>
      <c r="DP159" s="221">
        <v>0</v>
      </c>
      <c r="DQ159" s="221">
        <v>0</v>
      </c>
      <c r="DR159" s="221">
        <v>0</v>
      </c>
      <c r="DS159" s="212">
        <v>0</v>
      </c>
      <c r="DT159" s="221">
        <v>0</v>
      </c>
      <c r="DU159" s="221">
        <v>1</v>
      </c>
      <c r="DV159" s="221">
        <v>0</v>
      </c>
      <c r="DW159" s="221">
        <v>0</v>
      </c>
      <c r="DX159" s="221">
        <v>0</v>
      </c>
      <c r="DY159" s="221">
        <v>0</v>
      </c>
      <c r="EB159" s="221">
        <v>1</v>
      </c>
      <c r="EC159" s="221">
        <v>2</v>
      </c>
      <c r="ED159" s="221">
        <v>55</v>
      </c>
      <c r="EG159" s="69">
        <v>42485</v>
      </c>
      <c r="EH159" s="31">
        <v>1.2</v>
      </c>
      <c r="EI159" s="31">
        <v>51</v>
      </c>
      <c r="EJ159" s="31">
        <v>89</v>
      </c>
      <c r="EK159" s="31">
        <v>56</v>
      </c>
      <c r="EL159" s="31">
        <v>63</v>
      </c>
      <c r="EM159" s="31">
        <v>42</v>
      </c>
      <c r="EN159" s="31" t="s">
        <v>1289</v>
      </c>
      <c r="EO159" s="267">
        <v>159</v>
      </c>
      <c r="EP159" s="135"/>
      <c r="EQ159" s="133" t="s">
        <v>383</v>
      </c>
      <c r="ER159" s="133"/>
      <c r="ES159" s="133"/>
      <c r="ET159" s="208">
        <v>56</v>
      </c>
      <c r="EU159" s="133">
        <v>1</v>
      </c>
      <c r="EV159" s="133"/>
      <c r="EW159" s="133">
        <v>14</v>
      </c>
      <c r="EX159" s="208">
        <v>10</v>
      </c>
      <c r="EY159" s="208">
        <v>44</v>
      </c>
      <c r="EZ159" s="208">
        <v>25</v>
      </c>
      <c r="FA159" s="208">
        <v>22</v>
      </c>
      <c r="FB159" s="208">
        <v>19</v>
      </c>
      <c r="FC159" s="208">
        <v>46</v>
      </c>
      <c r="FD159" s="206">
        <v>21</v>
      </c>
      <c r="FE159" s="133">
        <v>31</v>
      </c>
      <c r="FF159" s="133">
        <v>120</v>
      </c>
      <c r="FG159" s="223">
        <v>310</v>
      </c>
      <c r="FH159" s="91">
        <v>115</v>
      </c>
      <c r="FI159" s="91">
        <v>310</v>
      </c>
      <c r="FJ159" s="227">
        <v>83.65</v>
      </c>
      <c r="FK159" s="227">
        <v>42.240774786656189</v>
      </c>
      <c r="FL159" s="228">
        <v>116.5</v>
      </c>
      <c r="FM159" s="228">
        <v>44.85</v>
      </c>
      <c r="FN159" s="228">
        <v>58.829052751290448</v>
      </c>
      <c r="FO159" s="228">
        <v>22.647922883222115</v>
      </c>
      <c r="FP159" s="228">
        <v>61.502145922746784</v>
      </c>
      <c r="FQ159" s="228"/>
      <c r="FR159" s="193">
        <v>0</v>
      </c>
      <c r="FS159" s="230">
        <v>78.399999999999991</v>
      </c>
      <c r="FT159" s="230"/>
      <c r="FU159" s="230">
        <v>133.33333333333334</v>
      </c>
      <c r="FV159" s="229">
        <v>4.3</v>
      </c>
      <c r="FW159" s="229">
        <v>6.2333333333333334</v>
      </c>
      <c r="FX159" s="229">
        <v>18.232558139534884</v>
      </c>
      <c r="FY159" s="229"/>
      <c r="FZ159" s="210">
        <v>26.2</v>
      </c>
      <c r="GA159" s="129">
        <v>15.133333333333335</v>
      </c>
      <c r="GB159" s="238">
        <v>15.9</v>
      </c>
      <c r="GC159" s="238">
        <v>8.3000000000000007</v>
      </c>
      <c r="GD159" s="348">
        <v>199.1</v>
      </c>
      <c r="GE159" s="238">
        <v>131.69999999999999</v>
      </c>
      <c r="GF159" s="238">
        <v>36.6</v>
      </c>
      <c r="GG159" s="133">
        <v>1</v>
      </c>
      <c r="GH159" s="133">
        <v>1</v>
      </c>
      <c r="GI159" s="221">
        <v>1</v>
      </c>
      <c r="GJ159" s="221">
        <v>0</v>
      </c>
      <c r="GK159" s="231">
        <v>35.366666666666667</v>
      </c>
      <c r="GL159" s="133">
        <v>0</v>
      </c>
      <c r="GM159" s="221">
        <v>0</v>
      </c>
      <c r="GN159" s="133">
        <v>0</v>
      </c>
      <c r="GO159" s="221">
        <v>0</v>
      </c>
      <c r="GP159" s="61">
        <v>106.45</v>
      </c>
      <c r="GQ159" s="106">
        <v>53.754100131973118</v>
      </c>
      <c r="GR159" s="111">
        <v>0.42211055276381904</v>
      </c>
      <c r="GS159" s="61">
        <v>0</v>
      </c>
      <c r="GT159" s="111">
        <v>0.52</v>
      </c>
      <c r="GU159" s="62">
        <v>0</v>
      </c>
      <c r="GV159" s="106">
        <v>10.566666666666666</v>
      </c>
      <c r="GW159" s="61">
        <v>0</v>
      </c>
      <c r="GX159" s="106">
        <v>16.5</v>
      </c>
      <c r="GY159" s="61">
        <v>1</v>
      </c>
      <c r="GZ159" s="745">
        <v>40.366666666666667</v>
      </c>
      <c r="HA159" s="221">
        <v>9</v>
      </c>
      <c r="HC159" s="61">
        <v>1</v>
      </c>
      <c r="HD159" s="236">
        <v>152.13593299999999</v>
      </c>
      <c r="HE159" s="236">
        <v>159.74272999999999</v>
      </c>
      <c r="HF159" s="144">
        <v>79.870576999999997</v>
      </c>
      <c r="HG159" s="236">
        <v>145.58821599999999</v>
      </c>
      <c r="HH159" s="125">
        <v>72.793390000000002</v>
      </c>
      <c r="HI159" s="236">
        <v>46.172342999999998</v>
      </c>
      <c r="HJ159" s="144">
        <v>23.085944000000001</v>
      </c>
      <c r="HK159" s="236">
        <v>99.415873000000005</v>
      </c>
      <c r="HL159" s="144">
        <v>49.707445999999997</v>
      </c>
      <c r="HM159" s="236">
        <v>68.285658999999995</v>
      </c>
      <c r="HN159" s="144">
        <v>6.5614480000000004</v>
      </c>
      <c r="HO159" s="144">
        <v>3.280691</v>
      </c>
      <c r="HP159" s="236">
        <v>165.95340200000001</v>
      </c>
      <c r="HQ159" s="144">
        <v>82.975881999999999</v>
      </c>
      <c r="HR159" s="236">
        <v>68.200989000000007</v>
      </c>
      <c r="HS159" s="144">
        <v>34.100158</v>
      </c>
      <c r="HT159" s="236">
        <v>97.752413000000004</v>
      </c>
      <c r="HU159" s="144">
        <v>48.875723999999998</v>
      </c>
      <c r="HV159" s="236">
        <v>58.903531000000001</v>
      </c>
      <c r="HW159" s="144">
        <v>0</v>
      </c>
      <c r="HX159" s="237">
        <v>1.0972229373289388</v>
      </c>
      <c r="HY159" s="348">
        <v>27.2</v>
      </c>
      <c r="HZ159" s="221">
        <v>6.6</v>
      </c>
      <c r="IA159" s="221">
        <v>39.700000000000003</v>
      </c>
      <c r="IB159" s="221">
        <v>6.9</v>
      </c>
      <c r="IC159" s="221">
        <v>36.1</v>
      </c>
      <c r="ID159" s="221">
        <v>6.9</v>
      </c>
      <c r="IE159" s="237">
        <v>136.99788282828283</v>
      </c>
      <c r="IF159" s="237">
        <v>69.179877044808222</v>
      </c>
      <c r="IG159" s="206"/>
      <c r="IH159" s="209">
        <v>0.43</v>
      </c>
      <c r="II159" s="206">
        <v>980</v>
      </c>
      <c r="IJ159" s="208"/>
      <c r="IK159" s="208">
        <v>775</v>
      </c>
      <c r="IL159" s="208">
        <v>945</v>
      </c>
      <c r="IM159" s="208">
        <v>1074</v>
      </c>
      <c r="IN159" s="208">
        <v>1001</v>
      </c>
      <c r="IO159" s="208"/>
      <c r="IP159" s="106">
        <v>955</v>
      </c>
      <c r="IQ159" s="208">
        <v>1720</v>
      </c>
      <c r="IR159" s="208">
        <v>348</v>
      </c>
      <c r="IS159" s="208"/>
      <c r="IT159" s="208">
        <v>297</v>
      </c>
      <c r="IU159" s="208">
        <v>414</v>
      </c>
      <c r="IV159" s="208">
        <v>429</v>
      </c>
      <c r="IW159" s="208">
        <v>347</v>
      </c>
      <c r="IX159" s="208"/>
      <c r="IY159" s="106">
        <v>367</v>
      </c>
      <c r="IZ159" s="208">
        <v>273</v>
      </c>
      <c r="JA159" s="240">
        <v>31.031681471224999</v>
      </c>
      <c r="JB159" s="241">
        <v>0</v>
      </c>
      <c r="JC159" s="267">
        <v>1</v>
      </c>
      <c r="JD159" s="70">
        <v>7</v>
      </c>
      <c r="JE159" s="70">
        <v>0</v>
      </c>
      <c r="JF159" s="70"/>
      <c r="JG159" s="267">
        <v>1</v>
      </c>
      <c r="JH159" s="267"/>
      <c r="JI159" s="267"/>
      <c r="JJ159" s="267">
        <v>1</v>
      </c>
      <c r="JK159" s="221" t="s">
        <v>1288</v>
      </c>
      <c r="JL159" s="285"/>
      <c r="JM159" s="198">
        <v>159</v>
      </c>
      <c r="JN159" s="244">
        <v>42566</v>
      </c>
      <c r="JO159" s="69">
        <v>43046</v>
      </c>
      <c r="JP159" s="201">
        <v>1</v>
      </c>
      <c r="JQ159" s="69">
        <v>43046</v>
      </c>
      <c r="JR159" s="31">
        <v>15</v>
      </c>
      <c r="JS159" s="243">
        <v>0</v>
      </c>
      <c r="JT159" s="69">
        <v>43046</v>
      </c>
      <c r="JU159" s="245">
        <v>15</v>
      </c>
      <c r="JV159" s="243">
        <v>1</v>
      </c>
      <c r="JW159" s="246">
        <v>43046</v>
      </c>
      <c r="JX159" s="245">
        <v>15</v>
      </c>
      <c r="JY159" s="245">
        <v>15</v>
      </c>
      <c r="JZ159" s="245">
        <v>480</v>
      </c>
      <c r="KA159" s="247"/>
      <c r="KB159" s="245"/>
      <c r="KC159" s="248"/>
      <c r="KD159" s="63">
        <v>0</v>
      </c>
      <c r="KE159" s="249">
        <v>1</v>
      </c>
      <c r="KF159" s="373" t="s">
        <v>421</v>
      </c>
      <c r="KG159" s="272">
        <v>118.53333333333335</v>
      </c>
      <c r="KH159" s="272">
        <v>62.45000000000001</v>
      </c>
      <c r="KI159" s="272">
        <v>47.823333333333331</v>
      </c>
      <c r="KJ159" s="373">
        <v>-15.096666666666666</v>
      </c>
      <c r="KK159" s="272">
        <v>-12.876666666666665</v>
      </c>
      <c r="KL159" s="272">
        <v>52.506666666666661</v>
      </c>
      <c r="KM159" s="272">
        <v>17.966666666666669</v>
      </c>
      <c r="KN159" s="272">
        <v>4.5</v>
      </c>
      <c r="KO159" s="250"/>
      <c r="KP159" s="250">
        <v>1</v>
      </c>
      <c r="KQ159" s="92"/>
      <c r="KR159" s="93">
        <v>0.42211055276381904</v>
      </c>
      <c r="KS159" s="264"/>
      <c r="KT159" s="265"/>
      <c r="KU159" s="264"/>
      <c r="KV159" s="265"/>
      <c r="KW159" s="265"/>
      <c r="KX159" s="265"/>
      <c r="KY159" s="265"/>
      <c r="KZ159" s="265"/>
      <c r="LA159" s="265"/>
      <c r="LB159" s="265"/>
      <c r="LC159" s="265"/>
      <c r="LD159" s="265"/>
      <c r="LE159" s="118">
        <v>42566</v>
      </c>
      <c r="LF159" s="454">
        <v>1</v>
      </c>
      <c r="LG159" s="454"/>
      <c r="LH159" s="455"/>
      <c r="LI159" s="455"/>
      <c r="LJ159" s="455"/>
      <c r="LK159" s="455"/>
      <c r="LL159" s="455"/>
      <c r="LM159" s="455"/>
      <c r="LN159" s="455"/>
      <c r="LO159" s="455"/>
      <c r="LP159" s="455"/>
      <c r="LQ159" s="455"/>
      <c r="LR159" s="455"/>
      <c r="LS159" s="455"/>
      <c r="LT159" s="500">
        <v>44.836666666666666</v>
      </c>
      <c r="LU159" s="693">
        <v>-23.99666666666667</v>
      </c>
      <c r="LV159" s="500">
        <v>-11.7</v>
      </c>
      <c r="LW159" s="500">
        <v>1</v>
      </c>
      <c r="LX159" s="500">
        <v>-12.1</v>
      </c>
      <c r="LY159" s="500">
        <v>1</v>
      </c>
      <c r="LZ159" s="690">
        <v>58.903531000000001</v>
      </c>
      <c r="MA159" s="455"/>
      <c r="MC159" s="253"/>
      <c r="MD159" s="274"/>
      <c r="ME159" s="581">
        <v>159</v>
      </c>
      <c r="MF159" s="135">
        <v>42522</v>
      </c>
      <c r="MI159" s="584">
        <v>43.973399999999998</v>
      </c>
      <c r="MQ159" s="135"/>
      <c r="MR159" s="585"/>
      <c r="MS159" s="585"/>
      <c r="MT159" s="133">
        <v>1</v>
      </c>
      <c r="MU159" s="133">
        <v>0</v>
      </c>
      <c r="MV159" s="133">
        <v>1</v>
      </c>
      <c r="MW159" s="133">
        <v>0</v>
      </c>
      <c r="MX159" s="133">
        <v>0</v>
      </c>
      <c r="MY159" s="238">
        <v>1</v>
      </c>
      <c r="MZ159" s="238">
        <v>1183</v>
      </c>
      <c r="NA159" s="585"/>
      <c r="NB159" s="238">
        <v>7</v>
      </c>
      <c r="ND159" s="876">
        <v>159</v>
      </c>
      <c r="NE159" s="877">
        <v>8.38145643014699</v>
      </c>
      <c r="NF159" s="877">
        <v>6.6954371104053703</v>
      </c>
      <c r="NG159" s="877">
        <v>5.2102329900958502</v>
      </c>
      <c r="NH159" s="877">
        <v>2.51853513898218</v>
      </c>
      <c r="NI159" s="877">
        <v>6.8498741937956202</v>
      </c>
      <c r="NJ159" s="877">
        <v>6.1426176554465801</v>
      </c>
      <c r="NK159" s="877">
        <v>9.1219996630429208</v>
      </c>
      <c r="NL159" s="877">
        <v>7.6448657230079196</v>
      </c>
      <c r="NM159" s="877">
        <v>6.2982917306201198</v>
      </c>
      <c r="NN159" s="877">
        <v>1.27500704749987</v>
      </c>
      <c r="NO159" s="877">
        <v>6.6940444130861998</v>
      </c>
      <c r="NP159" s="877">
        <v>7.15451435180477</v>
      </c>
      <c r="NQ159" s="877">
        <v>7.3781647798716303</v>
      </c>
      <c r="NR159" s="877">
        <v>4.6507645591169</v>
      </c>
      <c r="NS159" s="877">
        <v>5.6398109777167802</v>
      </c>
      <c r="NT159" s="877">
        <v>7.7673899620657201</v>
      </c>
      <c r="NU159" s="877">
        <v>6.7452373321297499</v>
      </c>
      <c r="NV159" s="877">
        <v>7.0064102391254801</v>
      </c>
      <c r="NW159" s="877">
        <v>6.1193561770396796</v>
      </c>
      <c r="NX159" s="877">
        <v>5.9478998862482699</v>
      </c>
      <c r="NY159" s="877">
        <v>8.2623767777635209</v>
      </c>
      <c r="NZ159" s="877">
        <v>-1.9378782880922001</v>
      </c>
      <c r="OA159" s="877">
        <v>10.5276333872909</v>
      </c>
      <c r="OB159" s="877">
        <v>1.5459683691052899</v>
      </c>
      <c r="OC159" s="877">
        <v>6.5501311041444596</v>
      </c>
      <c r="OD159" s="877">
        <v>6.2883585621936602</v>
      </c>
      <c r="OE159" s="877">
        <v>4.6369145803558798</v>
      </c>
      <c r="OF159" s="877">
        <v>11.840211432657499</v>
      </c>
      <c r="OG159" s="877">
        <v>2.8237493603082702</v>
      </c>
      <c r="OH159" s="877">
        <v>8.8748584291020407</v>
      </c>
      <c r="OI159" s="877">
        <v>4.3426969599819296</v>
      </c>
      <c r="OJ159" s="877">
        <v>2.9653530035554398</v>
      </c>
      <c r="OK159" s="877">
        <v>8.4880093922366608</v>
      </c>
      <c r="OL159" s="877">
        <v>8.9816650181856392</v>
      </c>
    </row>
    <row r="160" spans="1:402" s="221" customFormat="1" x14ac:dyDescent="0.25">
      <c r="A160" s="221">
        <v>159</v>
      </c>
      <c r="B160" s="221">
        <v>0</v>
      </c>
      <c r="C160" s="221">
        <v>1</v>
      </c>
      <c r="D160" s="206">
        <v>2</v>
      </c>
      <c r="E160" s="267">
        <v>160</v>
      </c>
      <c r="F160" s="880">
        <v>160</v>
      </c>
      <c r="G160" s="883"/>
      <c r="H160" s="358" t="s">
        <v>667</v>
      </c>
      <c r="I160" s="232" t="s">
        <v>1290</v>
      </c>
      <c r="J160" s="69">
        <v>16281</v>
      </c>
      <c r="K160" s="122">
        <v>71</v>
      </c>
      <c r="L160" s="342">
        <v>65</v>
      </c>
      <c r="M160" s="342">
        <v>175</v>
      </c>
      <c r="N160" s="342">
        <v>21.224489795918366</v>
      </c>
      <c r="O160" s="210">
        <v>1.790841234420639</v>
      </c>
      <c r="P160" s="208">
        <v>0</v>
      </c>
      <c r="Q160" s="292">
        <v>95</v>
      </c>
      <c r="R160" s="292">
        <v>50</v>
      </c>
      <c r="S160" s="221">
        <v>0</v>
      </c>
      <c r="T160" s="400">
        <v>2</v>
      </c>
      <c r="U160" s="327">
        <v>0</v>
      </c>
      <c r="V160" s="327"/>
      <c r="W160" s="327">
        <v>0</v>
      </c>
      <c r="X160" s="326">
        <v>1</v>
      </c>
      <c r="Y160" s="327">
        <v>0</v>
      </c>
      <c r="Z160" s="327">
        <v>1</v>
      </c>
      <c r="AA160" s="326">
        <v>0</v>
      </c>
      <c r="AB160" s="326">
        <v>0</v>
      </c>
      <c r="AD160" s="133"/>
      <c r="AF160" s="613">
        <v>105</v>
      </c>
      <c r="AG160" s="613">
        <v>0.98</v>
      </c>
      <c r="AH160" s="613">
        <v>77</v>
      </c>
      <c r="AI160" s="603">
        <v>1</v>
      </c>
      <c r="AJ160" s="613">
        <v>8.9</v>
      </c>
      <c r="AK160" s="613">
        <v>27</v>
      </c>
      <c r="AL160" s="613"/>
      <c r="AM160" s="609">
        <v>238.5</v>
      </c>
      <c r="AN160" s="214">
        <v>5.4743693103283961</v>
      </c>
      <c r="AO160" s="63">
        <v>81</v>
      </c>
      <c r="AP160" s="63">
        <v>18</v>
      </c>
      <c r="AQ160" s="310">
        <v>55</v>
      </c>
      <c r="AR160" s="212">
        <v>40</v>
      </c>
      <c r="AS160" s="215">
        <v>2.09</v>
      </c>
      <c r="AT160" s="212">
        <v>2074</v>
      </c>
      <c r="AU160" s="562">
        <v>42570</v>
      </c>
      <c r="AV160" s="563">
        <v>42570</v>
      </c>
      <c r="AW160" s="364">
        <v>0.96</v>
      </c>
      <c r="AX160" s="364">
        <v>58</v>
      </c>
      <c r="AY160" s="364"/>
      <c r="AZ160" s="613">
        <v>138</v>
      </c>
      <c r="BA160" s="558">
        <v>42570</v>
      </c>
      <c r="BB160" s="65">
        <v>82.81</v>
      </c>
      <c r="BC160" s="217"/>
      <c r="BD160" s="66">
        <v>82.81</v>
      </c>
      <c r="BE160" s="218">
        <v>86.514122800951199</v>
      </c>
      <c r="BF160" s="66"/>
      <c r="BG160" s="68">
        <v>1.9180827846421873</v>
      </c>
      <c r="BH160" s="219">
        <v>1.9180827846421873</v>
      </c>
      <c r="BI160" s="219">
        <v>1.9370870086656693</v>
      </c>
      <c r="BJ160" s="219"/>
      <c r="BK160" s="66">
        <v>2.17</v>
      </c>
      <c r="BL160" s="66">
        <v>0.91</v>
      </c>
      <c r="BM160" s="66">
        <v>284</v>
      </c>
      <c r="BN160" s="66">
        <v>1.22</v>
      </c>
      <c r="BO160" s="571">
        <v>350</v>
      </c>
      <c r="BP160" s="66">
        <v>23</v>
      </c>
      <c r="BQ160" s="66">
        <v>2063</v>
      </c>
      <c r="BR160" s="66">
        <v>9</v>
      </c>
      <c r="BS160" s="66">
        <v>31</v>
      </c>
      <c r="BT160" s="366">
        <v>42570</v>
      </c>
      <c r="BU160" s="345" t="s">
        <v>1291</v>
      </c>
      <c r="BV160" s="342">
        <v>0</v>
      </c>
      <c r="BW160" s="342">
        <v>1</v>
      </c>
      <c r="BX160" s="342">
        <v>45</v>
      </c>
      <c r="BY160" s="342">
        <v>1</v>
      </c>
      <c r="BZ160" s="342"/>
      <c r="CA160" s="345">
        <v>0</v>
      </c>
      <c r="CB160" s="345"/>
      <c r="CC160" s="342">
        <v>0</v>
      </c>
      <c r="CD160" s="342">
        <v>0</v>
      </c>
      <c r="CE160" s="342">
        <v>1</v>
      </c>
      <c r="CF160" s="206">
        <v>1</v>
      </c>
      <c r="CG160" s="206">
        <v>0</v>
      </c>
      <c r="CH160" s="342">
        <v>0</v>
      </c>
      <c r="CI160" s="342">
        <v>0</v>
      </c>
      <c r="CJ160" s="327">
        <v>1</v>
      </c>
      <c r="CK160" s="659">
        <v>1</v>
      </c>
      <c r="CL160" s="659">
        <v>0</v>
      </c>
      <c r="CM160" s="660">
        <v>0</v>
      </c>
      <c r="CN160" s="660">
        <v>1</v>
      </c>
      <c r="CO160" s="660">
        <v>0</v>
      </c>
      <c r="CP160" s="325">
        <v>0</v>
      </c>
      <c r="CQ160" s="325">
        <v>0</v>
      </c>
      <c r="CR160" s="325">
        <v>0</v>
      </c>
      <c r="CS160" s="327">
        <v>0</v>
      </c>
      <c r="CT160" s="327">
        <v>0</v>
      </c>
      <c r="CU160" s="114">
        <v>0</v>
      </c>
      <c r="CV160" s="665"/>
      <c r="CW160" s="665"/>
      <c r="CX160" s="665"/>
      <c r="CY160" s="665"/>
      <c r="CZ160" s="254"/>
      <c r="DA160" s="254"/>
      <c r="DB160" s="254"/>
      <c r="DC160" s="254"/>
      <c r="DD160" s="254"/>
      <c r="DE160" s="221">
        <v>0</v>
      </c>
      <c r="DF160" s="267">
        <v>1</v>
      </c>
      <c r="DG160" s="246">
        <v>42570</v>
      </c>
      <c r="DH160" s="221">
        <v>0</v>
      </c>
      <c r="DJ160" s="267">
        <v>1</v>
      </c>
      <c r="DK160" s="267">
        <v>0</v>
      </c>
      <c r="DL160" s="267"/>
      <c r="DN160" s="221">
        <v>0</v>
      </c>
      <c r="DO160" s="221">
        <v>0</v>
      </c>
      <c r="DP160" s="221">
        <v>0</v>
      </c>
      <c r="DQ160" s="221">
        <v>0</v>
      </c>
      <c r="DR160" s="221">
        <v>0</v>
      </c>
      <c r="DS160" s="212">
        <v>0</v>
      </c>
      <c r="DT160" s="221">
        <v>0</v>
      </c>
      <c r="DU160" s="221">
        <v>0</v>
      </c>
      <c r="DV160" s="221">
        <v>0</v>
      </c>
      <c r="DW160" s="221">
        <v>0</v>
      </c>
      <c r="DX160" s="221">
        <v>0</v>
      </c>
      <c r="DY160" s="221">
        <v>0</v>
      </c>
      <c r="EB160" s="221">
        <v>1</v>
      </c>
      <c r="EC160" s="221">
        <v>1</v>
      </c>
      <c r="ED160" s="221">
        <v>77</v>
      </c>
      <c r="EG160" s="69">
        <v>42366</v>
      </c>
      <c r="EH160" s="31">
        <v>2.19</v>
      </c>
      <c r="EI160" s="31">
        <v>81</v>
      </c>
      <c r="EJ160" s="31">
        <v>61</v>
      </c>
      <c r="EK160" s="31">
        <v>98</v>
      </c>
      <c r="EL160" s="31">
        <v>96</v>
      </c>
      <c r="EM160" s="31">
        <v>34</v>
      </c>
      <c r="EN160" s="31" t="s">
        <v>1292</v>
      </c>
      <c r="EO160" s="267">
        <v>160</v>
      </c>
      <c r="EP160" s="135"/>
      <c r="EQ160" s="133" t="s">
        <v>383</v>
      </c>
      <c r="ER160" s="133"/>
      <c r="ES160" s="133"/>
      <c r="ET160" s="208">
        <v>54</v>
      </c>
      <c r="EU160" s="133">
        <v>0</v>
      </c>
      <c r="EV160" s="133"/>
      <c r="EW160" s="133">
        <v>10</v>
      </c>
      <c r="EX160" s="208">
        <v>10</v>
      </c>
      <c r="EY160" s="208">
        <v>49</v>
      </c>
      <c r="EZ160" s="208">
        <v>25</v>
      </c>
      <c r="FA160" s="208">
        <v>17</v>
      </c>
      <c r="FB160" s="208">
        <v>11</v>
      </c>
      <c r="FC160" s="208">
        <v>45</v>
      </c>
      <c r="FD160" s="206">
        <v>22</v>
      </c>
      <c r="FE160" s="133">
        <v>36</v>
      </c>
      <c r="FF160" s="133">
        <v>100</v>
      </c>
      <c r="FG160" s="223">
        <v>360</v>
      </c>
      <c r="FH160" s="91">
        <v>100</v>
      </c>
      <c r="FI160" s="91">
        <v>360</v>
      </c>
      <c r="FJ160" s="227">
        <v>64.550000000000011</v>
      </c>
      <c r="FK160" s="227">
        <v>36.044512913442489</v>
      </c>
      <c r="FL160" s="377">
        <v>143.19999999999999</v>
      </c>
      <c r="FM160" s="377">
        <v>50.95</v>
      </c>
      <c r="FN160" s="228">
        <v>79.962420591866206</v>
      </c>
      <c r="FO160" s="228">
        <v>28.450316544382567</v>
      </c>
      <c r="FP160" s="228">
        <v>64.420391061452506</v>
      </c>
      <c r="FQ160" s="228"/>
      <c r="FR160" s="193">
        <v>0</v>
      </c>
      <c r="FS160" s="230">
        <v>50.7</v>
      </c>
      <c r="FT160" s="230">
        <v>59</v>
      </c>
      <c r="FU160" s="230">
        <v>180</v>
      </c>
      <c r="FV160" s="229">
        <v>5.7</v>
      </c>
      <c r="FW160" s="229">
        <v>8.9</v>
      </c>
      <c r="FX160" s="229">
        <v>8.8947368421052637</v>
      </c>
      <c r="FY160" s="229">
        <v>0.85932203389830508</v>
      </c>
      <c r="FZ160" s="210">
        <v>27.3</v>
      </c>
      <c r="GA160" s="129">
        <v>24</v>
      </c>
      <c r="GB160" s="238">
        <v>12.8</v>
      </c>
      <c r="GC160" s="238">
        <v>5.4</v>
      </c>
      <c r="GD160" s="348">
        <v>178.6</v>
      </c>
      <c r="GE160" s="238">
        <v>106.9</v>
      </c>
      <c r="GF160" s="238">
        <v>36.200000000000003</v>
      </c>
      <c r="GG160" s="133">
        <v>1</v>
      </c>
      <c r="GH160" s="133">
        <v>1</v>
      </c>
      <c r="GI160" s="221">
        <v>1</v>
      </c>
      <c r="GJ160" s="221">
        <v>1</v>
      </c>
      <c r="GK160" s="231">
        <v>42</v>
      </c>
      <c r="GL160" s="133">
        <v>1</v>
      </c>
      <c r="GM160" s="221">
        <v>0</v>
      </c>
      <c r="GN160" s="133">
        <v>0</v>
      </c>
      <c r="GO160" s="221">
        <v>0</v>
      </c>
      <c r="GP160" s="61">
        <v>61.75</v>
      </c>
      <c r="GQ160" s="106">
        <v>34.48100189628309</v>
      </c>
      <c r="GR160" s="111">
        <v>0.47682119205298007</v>
      </c>
      <c r="GS160" s="61">
        <v>0</v>
      </c>
      <c r="GT160" s="111">
        <v>0.53333333333333333</v>
      </c>
      <c r="GU160" s="62">
        <v>0</v>
      </c>
      <c r="GV160" s="106">
        <v>14.3</v>
      </c>
      <c r="GW160" s="61">
        <v>0</v>
      </c>
      <c r="GX160" s="106">
        <v>24</v>
      </c>
      <c r="GY160" s="61">
        <v>0</v>
      </c>
      <c r="GZ160" s="745">
        <v>57</v>
      </c>
      <c r="HA160" s="221">
        <v>19</v>
      </c>
      <c r="HB160" s="221">
        <v>0.42</v>
      </c>
      <c r="HC160" s="61">
        <v>1</v>
      </c>
      <c r="HD160" s="236">
        <v>116.91025</v>
      </c>
      <c r="HE160" s="236">
        <v>122.755762</v>
      </c>
      <c r="HF160" s="144">
        <v>68.790342999999993</v>
      </c>
      <c r="HG160" s="236">
        <v>203.598725</v>
      </c>
      <c r="HH160" s="125">
        <v>114.093431</v>
      </c>
      <c r="HI160" s="236">
        <v>65.498819999999995</v>
      </c>
      <c r="HJ160" s="144">
        <v>36.704478999999999</v>
      </c>
      <c r="HK160" s="236">
        <v>138.09990500000001</v>
      </c>
      <c r="HL160" s="144">
        <v>77.388952000000003</v>
      </c>
      <c r="HM160" s="236">
        <v>67.829454999999996</v>
      </c>
      <c r="HN160" s="144">
        <v>7.457395</v>
      </c>
      <c r="HO160" s="144">
        <v>4.1790029999999998</v>
      </c>
      <c r="HP160" s="236">
        <v>237.39183399999999</v>
      </c>
      <c r="HQ160" s="144">
        <v>133.030542</v>
      </c>
      <c r="HR160" s="236">
        <v>101.08208</v>
      </c>
      <c r="HS160" s="144">
        <v>56.644762</v>
      </c>
      <c r="HT160" s="236">
        <v>136.309754</v>
      </c>
      <c r="HU160" s="144">
        <v>76.385780999999994</v>
      </c>
      <c r="HV160" s="236">
        <v>57.419732000000003</v>
      </c>
      <c r="HW160" s="144">
        <v>0</v>
      </c>
      <c r="HX160" s="237">
        <v>0.60292991520452799</v>
      </c>
      <c r="HY160" s="348">
        <v>24.9</v>
      </c>
      <c r="HZ160" s="221">
        <v>5.9</v>
      </c>
      <c r="IA160" s="221">
        <v>26.8</v>
      </c>
      <c r="IB160" s="221">
        <v>6.2</v>
      </c>
      <c r="IC160" s="221">
        <v>27.7</v>
      </c>
      <c r="ID160" s="221">
        <v>6.1</v>
      </c>
      <c r="IE160" s="237">
        <v>94.706657627118631</v>
      </c>
      <c r="IF160" s="237">
        <v>52.883893785122439</v>
      </c>
      <c r="IG160" s="206"/>
      <c r="IH160" s="209">
        <v>0.27</v>
      </c>
      <c r="II160" s="206">
        <v>1087</v>
      </c>
      <c r="IJ160" s="208">
        <v>916</v>
      </c>
      <c r="IK160" s="208">
        <v>983</v>
      </c>
      <c r="IL160" s="208">
        <v>989</v>
      </c>
      <c r="IM160" s="208">
        <v>1065</v>
      </c>
      <c r="IN160" s="208">
        <v>1039</v>
      </c>
      <c r="IO160" s="208"/>
      <c r="IP160" s="106">
        <v>1013.1666666666666</v>
      </c>
      <c r="IQ160" s="208">
        <v>1623</v>
      </c>
      <c r="IR160" s="208">
        <v>443</v>
      </c>
      <c r="IS160" s="208">
        <v>453</v>
      </c>
      <c r="IT160" s="208">
        <v>434</v>
      </c>
      <c r="IU160" s="208">
        <v>451</v>
      </c>
      <c r="IV160" s="208">
        <v>458</v>
      </c>
      <c r="IW160" s="208">
        <v>434</v>
      </c>
      <c r="IX160" s="208"/>
      <c r="IY160" s="106">
        <v>445.5</v>
      </c>
      <c r="IZ160" s="208">
        <v>298</v>
      </c>
      <c r="JA160" s="240">
        <v>33.512479213845943</v>
      </c>
      <c r="JB160" s="241">
        <v>1</v>
      </c>
      <c r="JC160" s="267">
        <v>1</v>
      </c>
      <c r="JD160" s="70">
        <v>0</v>
      </c>
      <c r="JE160" s="70">
        <v>0</v>
      </c>
      <c r="JF160" s="70"/>
      <c r="JG160" s="267">
        <v>0</v>
      </c>
      <c r="JH160" s="267">
        <v>0</v>
      </c>
      <c r="JI160" s="267">
        <v>0</v>
      </c>
      <c r="JJ160" s="267"/>
      <c r="JL160" s="285">
        <v>48.333333333333336</v>
      </c>
      <c r="JM160" s="198">
        <v>160</v>
      </c>
      <c r="JN160" s="244">
        <v>42570</v>
      </c>
      <c r="JO160" s="69">
        <v>43090</v>
      </c>
      <c r="JP160" s="201">
        <v>1</v>
      </c>
      <c r="JQ160" s="69">
        <v>43090</v>
      </c>
      <c r="JR160" s="245">
        <v>17</v>
      </c>
      <c r="JS160" s="243">
        <v>1</v>
      </c>
      <c r="JT160" s="69">
        <v>43048</v>
      </c>
      <c r="JU160" s="245">
        <v>15</v>
      </c>
      <c r="JV160" s="243">
        <v>1</v>
      </c>
      <c r="JW160" s="246">
        <v>43048</v>
      </c>
      <c r="JX160" s="245">
        <v>15</v>
      </c>
      <c r="JY160" s="245">
        <v>17</v>
      </c>
      <c r="JZ160" s="245">
        <v>520</v>
      </c>
      <c r="KA160" s="247"/>
      <c r="KB160" s="245"/>
      <c r="KC160" s="248"/>
      <c r="KD160" s="63">
        <v>0</v>
      </c>
      <c r="KE160" s="263">
        <v>1</v>
      </c>
      <c r="KF160" s="312" t="s">
        <v>390</v>
      </c>
      <c r="KG160" s="250">
        <v>171.95</v>
      </c>
      <c r="KH160" s="250">
        <v>65.680000000000007</v>
      </c>
      <c r="KI160" s="250">
        <v>61.63</v>
      </c>
      <c r="KJ160" s="251">
        <v>-20.6</v>
      </c>
      <c r="KK160" s="250">
        <v>-18.45</v>
      </c>
      <c r="KL160" s="250">
        <v>52.31</v>
      </c>
      <c r="KM160" s="250">
        <v>21.3</v>
      </c>
      <c r="KN160" s="250">
        <v>4.3</v>
      </c>
      <c r="KO160" s="250"/>
      <c r="KP160" s="250">
        <v>0</v>
      </c>
      <c r="KQ160" s="92"/>
      <c r="KR160" s="93">
        <v>0.47682119205298007</v>
      </c>
      <c r="KS160" s="264">
        <v>61</v>
      </c>
      <c r="KT160" s="265">
        <v>44.76</v>
      </c>
      <c r="KU160" s="264">
        <v>-23.48</v>
      </c>
      <c r="KV160" s="265">
        <v>-28.8</v>
      </c>
      <c r="KW160" s="265">
        <v>-28.8</v>
      </c>
      <c r="KX160" s="265">
        <v>316</v>
      </c>
      <c r="KY160" s="265">
        <v>-20</v>
      </c>
      <c r="KZ160" s="265">
        <v>-20</v>
      </c>
      <c r="LA160" s="265">
        <v>316</v>
      </c>
      <c r="LB160" s="265">
        <v>-24.4</v>
      </c>
      <c r="LC160" s="265">
        <v>-24.4</v>
      </c>
      <c r="LD160" s="265">
        <v>316</v>
      </c>
      <c r="LE160" s="118">
        <v>42639</v>
      </c>
      <c r="LF160" s="454">
        <v>0</v>
      </c>
      <c r="LG160" s="454"/>
      <c r="LH160" s="455">
        <v>61</v>
      </c>
      <c r="LI160" s="455">
        <v>44.65</v>
      </c>
      <c r="LJ160" s="455">
        <v>-24.96</v>
      </c>
      <c r="LK160" s="455">
        <v>-33.4</v>
      </c>
      <c r="LL160" s="455">
        <v>-32.5</v>
      </c>
      <c r="LM160" s="455">
        <v>404</v>
      </c>
      <c r="LN160" s="455">
        <v>-20.3</v>
      </c>
      <c r="LO160" s="455">
        <v>-19.7</v>
      </c>
      <c r="LP160" s="455">
        <v>492</v>
      </c>
      <c r="LQ160" s="455">
        <v>-26.7</v>
      </c>
      <c r="LR160" s="455">
        <v>-26.1</v>
      </c>
      <c r="LS160" s="455">
        <v>404</v>
      </c>
      <c r="LT160" s="500">
        <v>43.91</v>
      </c>
      <c r="LU160" s="693">
        <v>-25.82</v>
      </c>
      <c r="LV160" s="500">
        <v>-10.5</v>
      </c>
      <c r="LW160" s="500">
        <v>3</v>
      </c>
      <c r="LX160" s="500">
        <v>-12.4</v>
      </c>
      <c r="LY160" s="500">
        <v>3</v>
      </c>
      <c r="LZ160" s="690">
        <v>57.419732000000003</v>
      </c>
      <c r="MA160" s="455"/>
      <c r="MC160" s="253"/>
      <c r="MD160" s="274"/>
      <c r="ME160" s="581">
        <v>160</v>
      </c>
      <c r="MF160" s="135">
        <v>42570</v>
      </c>
      <c r="MI160" s="584">
        <v>43.451099999999997</v>
      </c>
      <c r="MQ160" s="135"/>
      <c r="MR160" s="585"/>
      <c r="MS160" s="585"/>
      <c r="MT160" s="133">
        <v>0</v>
      </c>
      <c r="MU160" s="585"/>
      <c r="MV160" s="585"/>
      <c r="MW160" s="585"/>
      <c r="MX160" s="585"/>
      <c r="MY160" s="585"/>
      <c r="MZ160" s="238">
        <v>238.5</v>
      </c>
      <c r="NA160" s="585"/>
      <c r="NB160" s="238">
        <v>3</v>
      </c>
      <c r="ND160" s="876">
        <v>160</v>
      </c>
      <c r="NE160" s="877">
        <v>8.2852634915155505</v>
      </c>
      <c r="NF160" s="877">
        <v>6.6043678998937496</v>
      </c>
      <c r="NG160" s="877">
        <v>5.7713574089905597</v>
      </c>
      <c r="NH160" s="877">
        <v>2.4905701304462</v>
      </c>
      <c r="NI160" s="877">
        <v>7.9535562633720103</v>
      </c>
      <c r="NJ160" s="877">
        <v>6.1064320778169296</v>
      </c>
      <c r="NK160" s="877">
        <v>9.5008817049572993</v>
      </c>
      <c r="NL160" s="877">
        <v>8.55750199425594</v>
      </c>
      <c r="NM160" s="877">
        <v>6.1503565802083404</v>
      </c>
      <c r="NN160" s="877">
        <v>1.6644828403646801</v>
      </c>
      <c r="NO160" s="877">
        <v>6.4888041873725602</v>
      </c>
      <c r="NP160" s="877">
        <v>6.8991756304805101</v>
      </c>
      <c r="NQ160" s="877">
        <v>7.8540580029796097</v>
      </c>
      <c r="NR160" s="877">
        <v>4.7933757112647504</v>
      </c>
      <c r="NS160" s="877">
        <v>6.1826922975161898</v>
      </c>
      <c r="NT160" s="877">
        <v>8.1951999350231794</v>
      </c>
      <c r="NU160" s="877">
        <v>6.4960148734377601</v>
      </c>
      <c r="NV160" s="877">
        <v>7.3625575559358998</v>
      </c>
      <c r="NW160" s="877">
        <v>5.3327079336405996</v>
      </c>
      <c r="NX160" s="877">
        <v>5.9502351004856902</v>
      </c>
      <c r="NY160" s="877">
        <v>7.7944158663501097</v>
      </c>
      <c r="NZ160" s="877">
        <v>6.2738888236684902</v>
      </c>
      <c r="OA160" s="877">
        <v>10.556486895248</v>
      </c>
      <c r="OB160" s="877">
        <v>2.5434958834257699</v>
      </c>
      <c r="OC160" s="877">
        <v>7.5894638929560996</v>
      </c>
      <c r="OD160" s="877">
        <v>6.2026136201484903</v>
      </c>
      <c r="OE160" s="877">
        <v>4.6374943252063101</v>
      </c>
      <c r="OF160" s="877">
        <v>10.0922682328445</v>
      </c>
      <c r="OG160" s="877">
        <v>2.9240998856407399</v>
      </c>
      <c r="OH160" s="877">
        <v>8.0340285860782092</v>
      </c>
      <c r="OI160" s="877">
        <v>4.1858665453113302</v>
      </c>
      <c r="OJ160" s="877">
        <v>2.05823964676634</v>
      </c>
      <c r="OK160" s="877">
        <v>1.3155750692876</v>
      </c>
      <c r="OL160" s="877">
        <v>8.0129910118222405</v>
      </c>
    </row>
    <row r="161" spans="1:402" s="221" customFormat="1" x14ac:dyDescent="0.25">
      <c r="A161" s="274">
        <v>160</v>
      </c>
      <c r="B161" s="221">
        <v>0</v>
      </c>
      <c r="C161" s="221">
        <v>1</v>
      </c>
      <c r="D161" s="206">
        <v>2</v>
      </c>
      <c r="E161" s="267">
        <v>161</v>
      </c>
      <c r="F161" s="880">
        <v>161</v>
      </c>
      <c r="G161" s="883"/>
      <c r="H161" s="358" t="s">
        <v>1293</v>
      </c>
      <c r="I161" s="167" t="s">
        <v>1294</v>
      </c>
      <c r="J161" s="246">
        <v>14611</v>
      </c>
      <c r="K161" s="122">
        <v>76</v>
      </c>
      <c r="L161" s="342">
        <v>64</v>
      </c>
      <c r="M161" s="342">
        <v>148</v>
      </c>
      <c r="N161" s="342">
        <v>29.218407596785976</v>
      </c>
      <c r="O161" s="210">
        <v>1.5755513285927845</v>
      </c>
      <c r="P161" s="208">
        <v>1</v>
      </c>
      <c r="Q161" s="221">
        <v>150</v>
      </c>
      <c r="R161" s="221">
        <v>70</v>
      </c>
      <c r="S161" s="221">
        <v>0</v>
      </c>
      <c r="T161" s="400">
        <v>2</v>
      </c>
      <c r="U161" s="327">
        <v>0</v>
      </c>
      <c r="V161" s="327"/>
      <c r="W161" s="327">
        <v>1</v>
      </c>
      <c r="X161" s="326">
        <v>0</v>
      </c>
      <c r="Y161" s="327">
        <v>0</v>
      </c>
      <c r="Z161" s="327">
        <v>0</v>
      </c>
      <c r="AA161" s="326">
        <v>0</v>
      </c>
      <c r="AB161" s="326">
        <v>0</v>
      </c>
      <c r="AD161" s="133"/>
      <c r="AF161" s="613">
        <v>102</v>
      </c>
      <c r="AG161" s="613">
        <v>0.84</v>
      </c>
      <c r="AH161" s="613">
        <v>66</v>
      </c>
      <c r="AI161" s="603">
        <v>1</v>
      </c>
      <c r="AJ161" s="613">
        <v>9</v>
      </c>
      <c r="AK161" s="613">
        <v>28</v>
      </c>
      <c r="AL161" s="613"/>
      <c r="AM161" s="609">
        <v>3728</v>
      </c>
      <c r="AN161" s="214">
        <v>8.2236271758054826</v>
      </c>
      <c r="AO161" s="63">
        <v>153</v>
      </c>
      <c r="AP161" s="63">
        <v>95</v>
      </c>
      <c r="AQ161" s="310">
        <v>38</v>
      </c>
      <c r="AR161" s="212">
        <v>102</v>
      </c>
      <c r="AS161" s="215">
        <v>7.48</v>
      </c>
      <c r="AT161" s="212">
        <v>179</v>
      </c>
      <c r="AU161" s="557">
        <v>42577</v>
      </c>
      <c r="AV161" s="563">
        <v>42574</v>
      </c>
      <c r="AW161" s="364">
        <v>0.84</v>
      </c>
      <c r="AX161" s="364">
        <v>33</v>
      </c>
      <c r="AY161" s="364"/>
      <c r="AZ161" s="613">
        <v>139</v>
      </c>
      <c r="BA161" s="558">
        <v>42577</v>
      </c>
      <c r="BB161" s="65">
        <v>20.71</v>
      </c>
      <c r="BC161" s="217"/>
      <c r="BD161" s="66">
        <v>20.71</v>
      </c>
      <c r="BE161" s="218">
        <v>346.2467910806908</v>
      </c>
      <c r="BF161" s="66"/>
      <c r="BG161" s="68">
        <v>1.3161800988934527</v>
      </c>
      <c r="BH161" s="219">
        <v>1.3161800988934527</v>
      </c>
      <c r="BI161" s="219">
        <v>2.5393857571702476</v>
      </c>
      <c r="BJ161" s="219"/>
      <c r="BK161" s="66">
        <v>2.0299999999999998</v>
      </c>
      <c r="BL161" s="66">
        <v>0.94</v>
      </c>
      <c r="BM161" s="66">
        <v>32</v>
      </c>
      <c r="BN161" s="66">
        <v>1.53</v>
      </c>
      <c r="BO161" s="571">
        <v>693.1</v>
      </c>
      <c r="BP161" s="66">
        <v>42</v>
      </c>
      <c r="BQ161" s="66">
        <v>154</v>
      </c>
      <c r="BR161" s="66">
        <v>20</v>
      </c>
      <c r="BS161" s="66">
        <v>45</v>
      </c>
      <c r="BT161" s="366">
        <v>42574</v>
      </c>
      <c r="BU161" s="345" t="s">
        <v>458</v>
      </c>
      <c r="BV161" s="342">
        <v>0</v>
      </c>
      <c r="BW161" s="342">
        <v>1</v>
      </c>
      <c r="BX161" s="342">
        <v>52</v>
      </c>
      <c r="BY161" s="342">
        <v>0</v>
      </c>
      <c r="BZ161" s="342"/>
      <c r="CA161" s="345" t="s">
        <v>381</v>
      </c>
      <c r="CB161" s="345"/>
      <c r="CC161" s="342">
        <v>0</v>
      </c>
      <c r="CD161" s="342">
        <v>0</v>
      </c>
      <c r="CE161" s="342">
        <v>0</v>
      </c>
      <c r="CF161" s="206">
        <v>0</v>
      </c>
      <c r="CG161" s="206">
        <v>0</v>
      </c>
      <c r="CH161" s="342">
        <v>0</v>
      </c>
      <c r="CI161" s="342">
        <v>0</v>
      </c>
      <c r="CJ161" s="327">
        <v>0</v>
      </c>
      <c r="CK161" s="659">
        <v>0</v>
      </c>
      <c r="CL161" s="659">
        <v>0</v>
      </c>
      <c r="CM161" s="660">
        <v>1</v>
      </c>
      <c r="CN161" s="660">
        <v>1</v>
      </c>
      <c r="CO161" s="660">
        <v>0</v>
      </c>
      <c r="CP161" s="325">
        <v>0</v>
      </c>
      <c r="CQ161" s="325">
        <v>1</v>
      </c>
      <c r="CR161" s="325">
        <v>0</v>
      </c>
      <c r="CS161" s="327">
        <v>0</v>
      </c>
      <c r="CT161" s="327">
        <v>0</v>
      </c>
      <c r="CU161" s="114">
        <v>0</v>
      </c>
      <c r="CV161" s="665"/>
      <c r="CW161" s="665"/>
      <c r="CX161" s="665"/>
      <c r="CY161" s="665"/>
      <c r="CZ161" s="254"/>
      <c r="DA161" s="254"/>
      <c r="DB161" s="254"/>
      <c r="DC161" s="254"/>
      <c r="DD161" s="254"/>
      <c r="DE161" s="221">
        <v>0</v>
      </c>
      <c r="DF161" s="267">
        <v>0</v>
      </c>
      <c r="DJ161" s="267">
        <v>1</v>
      </c>
      <c r="DK161" s="267">
        <v>1</v>
      </c>
      <c r="DL161" s="267"/>
      <c r="DM161" s="221" t="s">
        <v>1295</v>
      </c>
      <c r="DN161" s="221">
        <v>1</v>
      </c>
      <c r="DO161" s="221">
        <v>0</v>
      </c>
      <c r="DP161" s="221">
        <v>0</v>
      </c>
      <c r="DQ161" s="221">
        <v>0</v>
      </c>
      <c r="DR161" s="221">
        <v>0</v>
      </c>
      <c r="DS161" s="212">
        <v>0</v>
      </c>
      <c r="DT161" s="221">
        <v>0</v>
      </c>
      <c r="DU161" s="221">
        <v>0</v>
      </c>
      <c r="DV161" s="221">
        <v>0</v>
      </c>
      <c r="DW161" s="221">
        <v>0</v>
      </c>
      <c r="DX161" s="221">
        <v>0</v>
      </c>
      <c r="DY161" s="221">
        <v>0</v>
      </c>
      <c r="EB161" s="221">
        <v>1</v>
      </c>
      <c r="EC161" s="221">
        <v>1</v>
      </c>
      <c r="ED161" s="221">
        <v>66</v>
      </c>
      <c r="EG161" s="294"/>
      <c r="EH161" s="31"/>
      <c r="EI161" s="31"/>
      <c r="EJ161" s="31"/>
      <c r="EK161" s="31"/>
      <c r="EL161" s="31"/>
      <c r="EM161" s="31"/>
      <c r="EN161" s="31"/>
      <c r="EO161" s="267">
        <v>161</v>
      </c>
      <c r="EP161" s="135">
        <v>42577</v>
      </c>
      <c r="EQ161" s="133" t="s">
        <v>383</v>
      </c>
      <c r="ER161" s="133"/>
      <c r="ES161" s="133"/>
      <c r="ET161" s="208">
        <v>52</v>
      </c>
      <c r="EU161" s="133">
        <v>0</v>
      </c>
      <c r="EV161" s="133"/>
      <c r="EW161" s="133">
        <v>10</v>
      </c>
      <c r="EX161" s="208">
        <v>8</v>
      </c>
      <c r="EY161" s="208">
        <v>48</v>
      </c>
      <c r="EZ161" s="208">
        <v>27</v>
      </c>
      <c r="FA161" s="208">
        <v>16</v>
      </c>
      <c r="FB161" s="208">
        <v>18</v>
      </c>
      <c r="FC161" s="208">
        <v>46</v>
      </c>
      <c r="FD161" s="206">
        <v>20</v>
      </c>
      <c r="FE161" s="133">
        <v>29</v>
      </c>
      <c r="FF161" s="133">
        <v>120</v>
      </c>
      <c r="FG161" s="223">
        <v>330</v>
      </c>
      <c r="FH161" s="91">
        <v>120</v>
      </c>
      <c r="FI161" s="91">
        <v>330</v>
      </c>
      <c r="FJ161" s="227">
        <v>96.4</v>
      </c>
      <c r="FK161" s="227">
        <v>61.184931427210557</v>
      </c>
      <c r="FL161" s="228">
        <v>110.6</v>
      </c>
      <c r="FM161" s="228">
        <v>44.2</v>
      </c>
      <c r="FN161" s="228">
        <v>70.197649542007127</v>
      </c>
      <c r="FO161" s="228">
        <v>28.053671878451315</v>
      </c>
      <c r="FP161" s="228">
        <v>60.036166365280287</v>
      </c>
      <c r="FQ161" s="228"/>
      <c r="FR161" s="193">
        <v>0</v>
      </c>
      <c r="FS161" s="230">
        <v>75.599999999999994</v>
      </c>
      <c r="FT161" s="230">
        <v>34.299999999999997</v>
      </c>
      <c r="FU161" s="230">
        <v>140</v>
      </c>
      <c r="FV161" s="229">
        <v>4.5999999999999996</v>
      </c>
      <c r="FW161" s="229">
        <v>5.6</v>
      </c>
      <c r="FX161" s="229">
        <v>16.434782608695652</v>
      </c>
      <c r="FY161" s="229">
        <v>2.2040816326530615</v>
      </c>
      <c r="FZ161" s="210">
        <v>39.299999999999997</v>
      </c>
      <c r="GA161" s="129">
        <v>14.9</v>
      </c>
      <c r="GB161" s="238">
        <v>3.8</v>
      </c>
      <c r="GC161" s="238">
        <v>1.6</v>
      </c>
      <c r="GD161" s="348">
        <v>97.8</v>
      </c>
      <c r="GE161" s="238">
        <v>58.8</v>
      </c>
      <c r="GF161" s="238">
        <v>20.7</v>
      </c>
      <c r="GG161" s="133">
        <v>0</v>
      </c>
      <c r="GH161" s="133">
        <v>1</v>
      </c>
      <c r="GI161" s="221">
        <v>1</v>
      </c>
      <c r="GJ161" s="221">
        <v>1</v>
      </c>
      <c r="GK161" s="231">
        <v>32</v>
      </c>
      <c r="GL161" s="133">
        <v>0</v>
      </c>
      <c r="GM161" s="221">
        <v>0</v>
      </c>
      <c r="GN161" s="133">
        <v>0</v>
      </c>
      <c r="GO161" s="221">
        <v>0</v>
      </c>
      <c r="GP161" s="61">
        <v>46.1</v>
      </c>
      <c r="GQ161" s="106">
        <v>29.259598950149446</v>
      </c>
      <c r="GR161" s="111">
        <v>0.43283582089552242</v>
      </c>
      <c r="GS161" s="61">
        <v>0</v>
      </c>
      <c r="GT161" s="111">
        <v>0.43333333333333335</v>
      </c>
      <c r="GU161" s="62">
        <v>0</v>
      </c>
      <c r="GV161" s="106">
        <v>11.3</v>
      </c>
      <c r="GW161" s="61">
        <v>0</v>
      </c>
      <c r="GX161" s="106">
        <v>16.5</v>
      </c>
      <c r="GY161" s="61">
        <v>1</v>
      </c>
      <c r="GZ161" s="745">
        <v>37</v>
      </c>
      <c r="HA161" s="221">
        <v>11</v>
      </c>
      <c r="HB161" s="221">
        <v>0.49</v>
      </c>
      <c r="HC161" s="61">
        <v>1</v>
      </c>
      <c r="HD161" s="236">
        <v>102.211113</v>
      </c>
      <c r="HE161" s="236">
        <v>107.321668</v>
      </c>
      <c r="HF161" s="144">
        <v>64.885448999999994</v>
      </c>
      <c r="HG161" s="236">
        <v>144.89217500000001</v>
      </c>
      <c r="HH161" s="125">
        <v>87.600145999999995</v>
      </c>
      <c r="HI161" s="236">
        <v>60.672590999999997</v>
      </c>
      <c r="HJ161" s="144">
        <v>36.681952000000003</v>
      </c>
      <c r="HK161" s="236">
        <v>84.219584999999995</v>
      </c>
      <c r="HL161" s="144">
        <v>50.918194</v>
      </c>
      <c r="HM161" s="236">
        <v>58.125695999999998</v>
      </c>
      <c r="HN161" s="144">
        <v>4.4636380000000004</v>
      </c>
      <c r="HO161" s="144">
        <v>2.698664</v>
      </c>
      <c r="HP161" s="236">
        <v>147.817699</v>
      </c>
      <c r="HQ161" s="144">
        <v>89.368885000000006</v>
      </c>
      <c r="HR161" s="236">
        <v>69.445141000000007</v>
      </c>
      <c r="HS161" s="144">
        <v>41.985734999999998</v>
      </c>
      <c r="HT161" s="236">
        <v>78.372557999999998</v>
      </c>
      <c r="HU161" s="144">
        <v>47.383149000000003</v>
      </c>
      <c r="HV161" s="236">
        <v>53.019739000000001</v>
      </c>
      <c r="HW161" s="144">
        <v>0</v>
      </c>
      <c r="HX161" s="237">
        <v>0.74070023450196665</v>
      </c>
      <c r="HY161" s="348">
        <v>32.5</v>
      </c>
      <c r="HZ161" s="221">
        <v>6.8</v>
      </c>
      <c r="IA161" s="221">
        <v>33.799999999999997</v>
      </c>
      <c r="IB161" s="221">
        <v>6.7</v>
      </c>
      <c r="IC161" s="221">
        <v>25.6</v>
      </c>
      <c r="ID161" s="221">
        <v>5.4</v>
      </c>
      <c r="IE161" s="237">
        <v>135.26627450980394</v>
      </c>
      <c r="IF161" s="237">
        <v>85.853295957433531</v>
      </c>
      <c r="IG161" s="206"/>
      <c r="IH161" s="209">
        <v>0.33500000000000002</v>
      </c>
      <c r="II161" s="206">
        <v>1023</v>
      </c>
      <c r="IJ161" s="208">
        <v>1048</v>
      </c>
      <c r="IK161" s="208">
        <v>1098</v>
      </c>
      <c r="IL161" s="208">
        <v>1068</v>
      </c>
      <c r="IM161" s="208">
        <v>1097</v>
      </c>
      <c r="IN161" s="208">
        <v>1086</v>
      </c>
      <c r="IO161" s="208"/>
      <c r="IP161" s="106">
        <v>1070</v>
      </c>
      <c r="IQ161" s="208">
        <v>1774</v>
      </c>
      <c r="IR161" s="208">
        <v>318</v>
      </c>
      <c r="IS161" s="208">
        <v>250</v>
      </c>
      <c r="IT161" s="208">
        <v>359</v>
      </c>
      <c r="IU161" s="208">
        <v>378</v>
      </c>
      <c r="IV161" s="208">
        <v>351</v>
      </c>
      <c r="IW161" s="208">
        <v>372</v>
      </c>
      <c r="IX161" s="208"/>
      <c r="IY161" s="106">
        <v>338</v>
      </c>
      <c r="IZ161" s="208">
        <v>209</v>
      </c>
      <c r="JA161" s="240">
        <v>31.887304436995262</v>
      </c>
      <c r="JB161" s="241">
        <v>0</v>
      </c>
      <c r="JC161" s="267">
        <v>1</v>
      </c>
      <c r="JD161" s="274">
        <v>2</v>
      </c>
      <c r="JE161" s="274">
        <v>0</v>
      </c>
      <c r="JF161" s="274"/>
      <c r="JG161" s="267">
        <v>1</v>
      </c>
      <c r="JH161" s="267"/>
      <c r="JI161" s="267"/>
      <c r="JJ161" s="267"/>
      <c r="JK161" s="221" t="s">
        <v>1295</v>
      </c>
      <c r="JL161" s="285">
        <v>50.333333333333336</v>
      </c>
      <c r="JM161" s="198">
        <v>161</v>
      </c>
      <c r="JN161" s="244">
        <v>42577</v>
      </c>
      <c r="JO161" s="69">
        <v>43474</v>
      </c>
      <c r="JP161" s="201">
        <v>0</v>
      </c>
      <c r="JQ161" s="69">
        <v>43474</v>
      </c>
      <c r="JR161" s="245">
        <v>29</v>
      </c>
      <c r="JS161" s="243">
        <v>0</v>
      </c>
      <c r="JT161" s="69">
        <v>43474</v>
      </c>
      <c r="JU161" s="245">
        <v>29</v>
      </c>
      <c r="JV161" s="243">
        <v>0</v>
      </c>
      <c r="JW161" s="246">
        <v>43474</v>
      </c>
      <c r="JX161" s="245">
        <v>29</v>
      </c>
      <c r="JY161" s="245">
        <v>29</v>
      </c>
      <c r="JZ161" s="245">
        <v>897</v>
      </c>
      <c r="KA161" s="247"/>
      <c r="KB161" s="245"/>
      <c r="KC161" s="248"/>
      <c r="KD161" s="63">
        <v>0</v>
      </c>
      <c r="KE161" s="263">
        <v>1</v>
      </c>
      <c r="KF161" s="312" t="s">
        <v>390</v>
      </c>
      <c r="KG161" s="250">
        <v>114.26</v>
      </c>
      <c r="KH161" s="250">
        <v>50.12</v>
      </c>
      <c r="KI161" s="250">
        <v>55.83</v>
      </c>
      <c r="KJ161" s="251">
        <v>-19.7</v>
      </c>
      <c r="KK161" s="250">
        <v>-15.5</v>
      </c>
      <c r="KL161" s="250">
        <v>51.9</v>
      </c>
      <c r="KM161" s="250">
        <v>24.1</v>
      </c>
      <c r="KN161" s="250">
        <v>3</v>
      </c>
      <c r="KO161" s="250"/>
      <c r="KP161" s="250">
        <v>0</v>
      </c>
      <c r="KQ161" s="92"/>
      <c r="KR161" s="93">
        <v>0.43283582089552242</v>
      </c>
      <c r="KS161" s="264">
        <v>62</v>
      </c>
      <c r="KT161" s="265">
        <v>46.18</v>
      </c>
      <c r="KU161" s="264">
        <v>-21.55</v>
      </c>
      <c r="KV161" s="265">
        <v>-25</v>
      </c>
      <c r="KW161" s="265">
        <v>-25</v>
      </c>
      <c r="KX161" s="265">
        <v>375</v>
      </c>
      <c r="KY161" s="265">
        <v>-13.4</v>
      </c>
      <c r="KZ161" s="265">
        <v>-13.4</v>
      </c>
      <c r="LA161" s="265">
        <v>375</v>
      </c>
      <c r="LB161" s="265">
        <v>-19.2</v>
      </c>
      <c r="LC161" s="265">
        <v>-19.2</v>
      </c>
      <c r="LD161" s="265">
        <v>375</v>
      </c>
      <c r="LE161" s="118">
        <v>42577</v>
      </c>
      <c r="LF161" s="454">
        <v>0</v>
      </c>
      <c r="LG161" s="454"/>
      <c r="LH161" s="455">
        <v>62</v>
      </c>
      <c r="LI161" s="455">
        <v>46.1</v>
      </c>
      <c r="LJ161" s="455">
        <v>-22.48</v>
      </c>
      <c r="LK161" s="455">
        <v>-23.7</v>
      </c>
      <c r="LL161" s="455">
        <v>-23.2</v>
      </c>
      <c r="LM161" s="455">
        <v>359</v>
      </c>
      <c r="LN161" s="455">
        <v>-16.2</v>
      </c>
      <c r="LO161" s="455">
        <v>-15.1</v>
      </c>
      <c r="LP161" s="455">
        <v>391</v>
      </c>
      <c r="LQ161" s="455">
        <v>-19.899999999999999</v>
      </c>
      <c r="LR161" s="455">
        <v>-19.2</v>
      </c>
      <c r="LS161" s="455">
        <v>359</v>
      </c>
      <c r="LT161" s="500">
        <v>43.02</v>
      </c>
      <c r="LU161" s="693">
        <v>-18.36</v>
      </c>
      <c r="LV161" s="500">
        <v>-14.1</v>
      </c>
      <c r="LW161" s="500">
        <v>1</v>
      </c>
      <c r="LX161" s="500">
        <v>-13.6</v>
      </c>
      <c r="LY161" s="500">
        <v>1</v>
      </c>
      <c r="LZ161" s="690">
        <v>53.019739000000001</v>
      </c>
      <c r="MA161" s="454"/>
      <c r="MC161" s="253"/>
      <c r="MD161" s="274"/>
      <c r="ME161" s="581">
        <v>161</v>
      </c>
      <c r="MF161" s="135">
        <v>42574</v>
      </c>
      <c r="MI161" s="584">
        <v>75.097300000000004</v>
      </c>
      <c r="MQ161" s="135"/>
      <c r="MR161" s="585"/>
      <c r="MS161" s="585"/>
      <c r="MT161" s="133">
        <v>0</v>
      </c>
      <c r="MU161" s="585"/>
      <c r="MV161" s="585"/>
      <c r="MW161" s="585"/>
      <c r="MX161" s="585"/>
      <c r="MY161" s="585"/>
      <c r="MZ161" s="238">
        <v>3728</v>
      </c>
      <c r="NA161" s="585"/>
      <c r="NB161" s="238">
        <v>7</v>
      </c>
      <c r="ND161" s="876">
        <v>161</v>
      </c>
      <c r="NE161" s="877">
        <v>8.8832847836446405</v>
      </c>
      <c r="NF161" s="877">
        <v>8.1880447964216998</v>
      </c>
      <c r="NG161" s="877">
        <v>5.7970129778361397</v>
      </c>
      <c r="NH161" s="877">
        <v>1.78240856492737</v>
      </c>
      <c r="NI161" s="877">
        <v>7.9422212448359701</v>
      </c>
      <c r="NJ161" s="877">
        <v>5.6308131522991296</v>
      </c>
      <c r="NK161" s="877">
        <v>9.1945106397205905</v>
      </c>
      <c r="NL161" s="877">
        <v>8.0313841678038305</v>
      </c>
      <c r="NM161" s="877">
        <v>5.9818526532897396</v>
      </c>
      <c r="NN161" s="877">
        <v>1.13750352374994</v>
      </c>
      <c r="NO161" s="877">
        <v>7.4487357980294</v>
      </c>
      <c r="NP161" s="877">
        <v>7.5888645181901504</v>
      </c>
      <c r="NQ161" s="877">
        <v>8.1416473644141991</v>
      </c>
      <c r="NR161" s="877">
        <v>5.7363342769751098</v>
      </c>
      <c r="NS161" s="877">
        <v>6.5617843530818396</v>
      </c>
      <c r="NT161" s="877">
        <v>8.2175700199091697</v>
      </c>
      <c r="NU161" s="877">
        <v>7.05658352836637</v>
      </c>
      <c r="NV161" s="877">
        <v>7.5260688116675896</v>
      </c>
      <c r="NW161" s="877">
        <v>6.4638512926110998</v>
      </c>
      <c r="NX161" s="877">
        <v>6.9546616208379</v>
      </c>
      <c r="NY161" s="877">
        <v>8.3743874640054603</v>
      </c>
      <c r="NZ161" s="877">
        <v>0.81557542886257295</v>
      </c>
      <c r="OA161" s="877">
        <v>10.437793677925301</v>
      </c>
      <c r="OB161" s="877">
        <v>2.4489009511451298</v>
      </c>
      <c r="OC161" s="877">
        <v>4.5453506448222996</v>
      </c>
      <c r="OD161" s="877">
        <v>6.7319977866437402</v>
      </c>
      <c r="OE161" s="877">
        <v>4.9708536543404804</v>
      </c>
      <c r="OF161" s="877">
        <v>10.2535520626375</v>
      </c>
      <c r="OG161" s="877">
        <v>3.2585189247113</v>
      </c>
      <c r="OH161" s="877">
        <v>8.0107798387532405</v>
      </c>
      <c r="OI161" s="877">
        <v>4.1060132376221201</v>
      </c>
      <c r="OJ161" s="877">
        <v>2.24277222388422</v>
      </c>
      <c r="OK161" s="877">
        <v>3.7297752159597302</v>
      </c>
      <c r="OL161" s="877">
        <v>7.9888927267801497</v>
      </c>
    </row>
    <row r="162" spans="1:402" s="221" customFormat="1" x14ac:dyDescent="0.25">
      <c r="A162" s="221">
        <v>161</v>
      </c>
      <c r="B162" s="274">
        <v>0</v>
      </c>
      <c r="C162" s="221">
        <v>1</v>
      </c>
      <c r="D162" s="206">
        <v>2</v>
      </c>
      <c r="E162" s="267">
        <v>162</v>
      </c>
      <c r="F162" s="880">
        <v>162</v>
      </c>
      <c r="G162" s="883"/>
      <c r="H162" s="358" t="s">
        <v>1296</v>
      </c>
      <c r="I162" s="232" t="s">
        <v>1297</v>
      </c>
      <c r="J162" s="69">
        <v>14317</v>
      </c>
      <c r="K162" s="122">
        <v>77</v>
      </c>
      <c r="L162" s="342">
        <v>95</v>
      </c>
      <c r="M162" s="342">
        <v>158</v>
      </c>
      <c r="N162" s="342">
        <v>38.054798910431018</v>
      </c>
      <c r="O162" s="210">
        <v>1.9540030800378203</v>
      </c>
      <c r="P162" s="208">
        <v>1</v>
      </c>
      <c r="Q162" s="221">
        <v>170</v>
      </c>
      <c r="R162" s="221">
        <v>90</v>
      </c>
      <c r="S162" s="221">
        <v>0</v>
      </c>
      <c r="T162" s="400">
        <v>3</v>
      </c>
      <c r="U162" s="327">
        <v>0</v>
      </c>
      <c r="V162" s="327"/>
      <c r="W162" s="327">
        <v>1</v>
      </c>
      <c r="X162" s="326">
        <v>1</v>
      </c>
      <c r="Y162" s="327">
        <v>0</v>
      </c>
      <c r="Z162" s="327">
        <v>0</v>
      </c>
      <c r="AA162" s="326">
        <v>1</v>
      </c>
      <c r="AB162" s="326">
        <v>0</v>
      </c>
      <c r="AD162" s="133"/>
      <c r="AF162" s="613">
        <v>105</v>
      </c>
      <c r="AG162" s="613">
        <v>0.74</v>
      </c>
      <c r="AH162" s="613">
        <v>76</v>
      </c>
      <c r="AI162" s="603">
        <v>1</v>
      </c>
      <c r="AJ162" s="613">
        <v>13.5</v>
      </c>
      <c r="AK162" s="613">
        <v>42</v>
      </c>
      <c r="AL162" s="613"/>
      <c r="AM162" s="609">
        <v>5539</v>
      </c>
      <c r="AN162" s="214">
        <v>8.6195692580331045</v>
      </c>
      <c r="AO162" s="63">
        <v>207</v>
      </c>
      <c r="AP162" s="63">
        <v>138</v>
      </c>
      <c r="AQ162" s="310">
        <v>54</v>
      </c>
      <c r="AR162" s="212">
        <v>75</v>
      </c>
      <c r="AS162" s="215">
        <v>1.76</v>
      </c>
      <c r="AT162" s="212">
        <v>54</v>
      </c>
      <c r="AU162" s="562">
        <v>42576</v>
      </c>
      <c r="AV162" s="563">
        <v>42575</v>
      </c>
      <c r="AW162" s="364">
        <v>0.74</v>
      </c>
      <c r="AX162" s="364">
        <v>63</v>
      </c>
      <c r="AY162" s="364"/>
      <c r="AZ162" s="613">
        <v>142</v>
      </c>
      <c r="BA162" s="558">
        <v>42577</v>
      </c>
      <c r="BB162" s="65">
        <v>22.91</v>
      </c>
      <c r="BC162" s="217">
        <v>1111</v>
      </c>
      <c r="BD162" s="66">
        <v>22.91</v>
      </c>
      <c r="BE162" s="218">
        <v>131.48456308650785</v>
      </c>
      <c r="BF162" s="66"/>
      <c r="BG162" s="68">
        <v>1.3600250891893975</v>
      </c>
      <c r="BH162" s="219">
        <v>1.3600250891893975</v>
      </c>
      <c r="BI162" s="219">
        <v>2.118874767579523</v>
      </c>
      <c r="BJ162" s="219"/>
      <c r="BK162" s="66">
        <v>2.5499999999999998</v>
      </c>
      <c r="BL162" s="66">
        <v>0.76</v>
      </c>
      <c r="BM162" s="66">
        <v>59</v>
      </c>
      <c r="BN162" s="66">
        <v>1.32</v>
      </c>
      <c r="BO162" s="571">
        <v>875.4</v>
      </c>
      <c r="BP162" s="66">
        <v>26</v>
      </c>
      <c r="BQ162" s="66">
        <v>78</v>
      </c>
      <c r="BR162" s="66">
        <v>16</v>
      </c>
      <c r="BS162" s="66">
        <v>53</v>
      </c>
      <c r="BT162" s="366">
        <v>42575</v>
      </c>
      <c r="BU162" s="345" t="s">
        <v>1298</v>
      </c>
      <c r="BV162" s="342">
        <v>0</v>
      </c>
      <c r="BW162" s="342">
        <v>1</v>
      </c>
      <c r="BX162" s="342">
        <v>45</v>
      </c>
      <c r="BY162" s="342">
        <v>1</v>
      </c>
      <c r="BZ162" s="342"/>
      <c r="CA162" s="345" t="s">
        <v>381</v>
      </c>
      <c r="CB162" s="345"/>
      <c r="CC162" s="342">
        <v>0</v>
      </c>
      <c r="CD162" s="342">
        <v>0</v>
      </c>
      <c r="CE162" s="342">
        <v>0</v>
      </c>
      <c r="CF162" s="206">
        <v>1</v>
      </c>
      <c r="CG162" s="206">
        <v>0</v>
      </c>
      <c r="CH162" s="342">
        <v>1</v>
      </c>
      <c r="CI162" s="342">
        <v>1</v>
      </c>
      <c r="CJ162" s="327">
        <v>0</v>
      </c>
      <c r="CK162" s="659">
        <v>1</v>
      </c>
      <c r="CL162" s="659">
        <v>0</v>
      </c>
      <c r="CM162" s="660">
        <v>1</v>
      </c>
      <c r="CN162" s="660">
        <v>1</v>
      </c>
      <c r="CO162" s="660">
        <v>1</v>
      </c>
      <c r="CP162" s="325">
        <v>0</v>
      </c>
      <c r="CQ162" s="325">
        <v>1</v>
      </c>
      <c r="CR162" s="325">
        <v>0</v>
      </c>
      <c r="CS162" s="327">
        <v>0</v>
      </c>
      <c r="CT162" s="327">
        <v>0</v>
      </c>
      <c r="CU162" s="114">
        <v>0</v>
      </c>
      <c r="CV162" s="665"/>
      <c r="CW162" s="665"/>
      <c r="CX162" s="665"/>
      <c r="CY162" s="665"/>
      <c r="CZ162" s="254"/>
      <c r="DA162" s="254"/>
      <c r="DB162" s="254"/>
      <c r="DC162" s="254"/>
      <c r="DD162" s="254"/>
      <c r="DE162" s="221">
        <v>0</v>
      </c>
      <c r="DF162" s="267">
        <v>1</v>
      </c>
      <c r="DG162" s="246">
        <v>42576</v>
      </c>
      <c r="DH162" s="221">
        <v>0</v>
      </c>
      <c r="DJ162" s="267">
        <v>1</v>
      </c>
      <c r="DK162" s="267">
        <v>0</v>
      </c>
      <c r="DL162" s="267"/>
      <c r="DN162" s="221">
        <v>1</v>
      </c>
      <c r="DO162" s="221">
        <v>0</v>
      </c>
      <c r="DP162" s="221">
        <v>0</v>
      </c>
      <c r="DQ162" s="221">
        <v>0</v>
      </c>
      <c r="DR162" s="221">
        <v>1</v>
      </c>
      <c r="DS162" s="212">
        <v>1</v>
      </c>
      <c r="DT162" s="221">
        <v>1</v>
      </c>
      <c r="DU162" s="221">
        <v>0</v>
      </c>
      <c r="DV162" s="221">
        <v>0</v>
      </c>
      <c r="DW162" s="221">
        <v>0</v>
      </c>
      <c r="DX162" s="221">
        <v>0</v>
      </c>
      <c r="DY162" s="221">
        <v>0</v>
      </c>
      <c r="EB162" s="221">
        <v>1</v>
      </c>
      <c r="EC162" s="221">
        <v>1</v>
      </c>
      <c r="ED162" s="221">
        <v>76</v>
      </c>
      <c r="EG162" s="69">
        <v>42578</v>
      </c>
      <c r="EH162" s="31">
        <v>1.1499999999999999</v>
      </c>
      <c r="EI162" s="31">
        <v>78</v>
      </c>
      <c r="EJ162" s="31">
        <v>74</v>
      </c>
      <c r="EK162" s="31">
        <v>80</v>
      </c>
      <c r="EL162" s="31">
        <v>96</v>
      </c>
      <c r="EM162" s="31">
        <v>67</v>
      </c>
      <c r="EN162" s="31" t="s">
        <v>1299</v>
      </c>
      <c r="EO162" s="267">
        <v>162</v>
      </c>
      <c r="EP162" s="135">
        <v>42577</v>
      </c>
      <c r="EQ162" s="133" t="s">
        <v>383</v>
      </c>
      <c r="ER162" s="133"/>
      <c r="ES162" s="133"/>
      <c r="ET162" s="208">
        <v>60</v>
      </c>
      <c r="EU162" s="133">
        <v>0</v>
      </c>
      <c r="EV162" s="133"/>
      <c r="EW162" s="133">
        <v>15</v>
      </c>
      <c r="EX162" s="208">
        <v>8</v>
      </c>
      <c r="EY162" s="208">
        <v>53</v>
      </c>
      <c r="EZ162" s="208">
        <v>29</v>
      </c>
      <c r="FA162" s="208">
        <v>20</v>
      </c>
      <c r="FB162" s="208">
        <v>17</v>
      </c>
      <c r="FC162" s="208">
        <v>48</v>
      </c>
      <c r="FD162" s="206">
        <v>23</v>
      </c>
      <c r="FE162" s="133">
        <v>34</v>
      </c>
      <c r="FF162" s="133">
        <v>120</v>
      </c>
      <c r="FG162" s="223">
        <v>400</v>
      </c>
      <c r="FH162" s="91">
        <v>120</v>
      </c>
      <c r="FI162" s="91">
        <v>400</v>
      </c>
      <c r="FJ162" s="227">
        <v>104.4</v>
      </c>
      <c r="FK162" s="227">
        <v>53.428779650633565</v>
      </c>
      <c r="FL162" s="228">
        <v>143.05000000000001</v>
      </c>
      <c r="FM162" s="228">
        <v>57.25</v>
      </c>
      <c r="FN162" s="228">
        <v>73.208687059608536</v>
      </c>
      <c r="FO162" s="228">
        <v>29.298827921444172</v>
      </c>
      <c r="FP162" s="228">
        <v>59.979028311779103</v>
      </c>
      <c r="FQ162" s="228"/>
      <c r="FR162" s="193">
        <v>0</v>
      </c>
      <c r="FS162" s="230">
        <v>88</v>
      </c>
      <c r="FT162" s="230">
        <v>68.3</v>
      </c>
      <c r="FU162" s="230">
        <v>135</v>
      </c>
      <c r="FV162" s="229">
        <v>5.3</v>
      </c>
      <c r="FW162" s="229">
        <v>9</v>
      </c>
      <c r="FX162" s="229">
        <v>16.60377358490566</v>
      </c>
      <c r="FY162" s="229">
        <v>1.2884333821376281</v>
      </c>
      <c r="FZ162" s="210">
        <v>38.200000000000003</v>
      </c>
      <c r="GA162" s="129">
        <v>20.9</v>
      </c>
      <c r="GB162" s="238">
        <v>6.4</v>
      </c>
      <c r="GC162" s="238">
        <v>2.9</v>
      </c>
      <c r="GD162" s="348">
        <v>126</v>
      </c>
      <c r="GE162" s="238">
        <v>77.900000000000006</v>
      </c>
      <c r="GF162" s="238">
        <v>27.3</v>
      </c>
      <c r="GG162" s="133">
        <v>0</v>
      </c>
      <c r="GH162" s="133">
        <v>1</v>
      </c>
      <c r="GI162" s="221">
        <v>1</v>
      </c>
      <c r="GJ162" s="221">
        <v>1</v>
      </c>
      <c r="GK162" s="231">
        <v>45</v>
      </c>
      <c r="GL162" s="133">
        <v>1</v>
      </c>
      <c r="GM162" s="221">
        <v>0</v>
      </c>
      <c r="GN162" s="133">
        <v>0</v>
      </c>
      <c r="GO162" s="221">
        <v>0</v>
      </c>
      <c r="GP162" s="61">
        <v>63.35</v>
      </c>
      <c r="GQ162" s="106">
        <v>32.42062443359805</v>
      </c>
      <c r="GR162" s="111">
        <v>0.32857142857142857</v>
      </c>
      <c r="GS162" s="61">
        <v>1</v>
      </c>
      <c r="GT162" s="111">
        <v>0.5</v>
      </c>
      <c r="GU162" s="62">
        <v>0</v>
      </c>
      <c r="GV162" s="106">
        <v>12</v>
      </c>
      <c r="GW162" s="61">
        <v>0</v>
      </c>
      <c r="GX162" s="106">
        <v>22</v>
      </c>
      <c r="GY162" s="61">
        <v>0</v>
      </c>
      <c r="GZ162" s="745">
        <v>50</v>
      </c>
      <c r="HA162" s="221">
        <v>13</v>
      </c>
      <c r="HB162" s="221">
        <v>0.45</v>
      </c>
      <c r="HC162" s="61">
        <v>1</v>
      </c>
      <c r="HD162" s="236">
        <v>133.71793199999999</v>
      </c>
      <c r="HE162" s="236">
        <v>140.403829</v>
      </c>
      <c r="HF162" s="144">
        <v>67.578564</v>
      </c>
      <c r="HG162" s="236">
        <v>176.10551699999999</v>
      </c>
      <c r="HH162" s="125">
        <v>84.762345999999994</v>
      </c>
      <c r="HI162" s="236">
        <v>61.264544999999998</v>
      </c>
      <c r="HJ162" s="144">
        <v>29.487586</v>
      </c>
      <c r="HK162" s="236">
        <v>114.84097199999999</v>
      </c>
      <c r="HL162" s="144">
        <v>55.274760000000001</v>
      </c>
      <c r="HM162" s="236">
        <v>65.211455999999998</v>
      </c>
      <c r="HN162" s="144">
        <v>6.7756169999999996</v>
      </c>
      <c r="HO162" s="144">
        <v>3.2612109999999999</v>
      </c>
      <c r="HP162" s="236">
        <v>197.187252</v>
      </c>
      <c r="HQ162" s="144">
        <v>94.909316000000004</v>
      </c>
      <c r="HR162" s="236">
        <v>100.09810400000001</v>
      </c>
      <c r="HS162" s="144">
        <v>48.178787</v>
      </c>
      <c r="HT162" s="236">
        <v>97.089147999999994</v>
      </c>
      <c r="HU162" s="144">
        <v>46.730528999999997</v>
      </c>
      <c r="HV162" s="236">
        <v>49.237031000000002</v>
      </c>
      <c r="HW162" s="144">
        <v>0</v>
      </c>
      <c r="HX162" s="237">
        <v>0.79727104176980446</v>
      </c>
      <c r="HY162" s="348">
        <v>39.700000000000003</v>
      </c>
      <c r="HZ162" s="221">
        <v>7.3</v>
      </c>
      <c r="IA162" s="221">
        <v>34.5</v>
      </c>
      <c r="IB162" s="221">
        <v>7.5</v>
      </c>
      <c r="IC162" s="221">
        <v>23.1</v>
      </c>
      <c r="ID162" s="221">
        <v>5.5</v>
      </c>
      <c r="IE162" s="237">
        <v>157.10323287671233</v>
      </c>
      <c r="IF162" s="237">
        <v>80.400708925019472</v>
      </c>
      <c r="IG162" s="206"/>
      <c r="IH162" s="209">
        <v>0.42</v>
      </c>
      <c r="II162" s="206">
        <v>1024</v>
      </c>
      <c r="IJ162" s="208">
        <v>939</v>
      </c>
      <c r="IK162" s="208">
        <v>1076</v>
      </c>
      <c r="IL162" s="208">
        <v>1100</v>
      </c>
      <c r="IM162" s="208">
        <v>1097</v>
      </c>
      <c r="IN162" s="208">
        <v>1070</v>
      </c>
      <c r="IO162" s="208"/>
      <c r="IP162" s="106">
        <v>1051</v>
      </c>
      <c r="IQ162" s="208">
        <v>1757</v>
      </c>
      <c r="IR162" s="208">
        <v>309</v>
      </c>
      <c r="IS162" s="208">
        <v>268</v>
      </c>
      <c r="IT162" s="208">
        <v>350</v>
      </c>
      <c r="IU162" s="208">
        <v>423</v>
      </c>
      <c r="IV162" s="208">
        <v>413</v>
      </c>
      <c r="IW162" s="208">
        <v>381</v>
      </c>
      <c r="IX162" s="208"/>
      <c r="IY162" s="106">
        <v>357.33333333333331</v>
      </c>
      <c r="IZ162" s="208">
        <v>265</v>
      </c>
      <c r="JA162" s="240">
        <v>33.431155274176547</v>
      </c>
      <c r="JB162" s="241">
        <v>1</v>
      </c>
      <c r="JC162" s="267">
        <v>1</v>
      </c>
      <c r="JD162" s="70">
        <v>0</v>
      </c>
      <c r="JE162" s="70">
        <v>0</v>
      </c>
      <c r="JF162" s="70"/>
      <c r="JG162" s="267">
        <v>0</v>
      </c>
      <c r="JH162" s="267">
        <v>0</v>
      </c>
      <c r="JI162" s="267">
        <v>0</v>
      </c>
      <c r="JJ162" s="267"/>
      <c r="JL162" s="285"/>
      <c r="JM162" s="198">
        <v>162</v>
      </c>
      <c r="JN162" s="244">
        <v>42576</v>
      </c>
      <c r="JO162" s="69">
        <v>43493</v>
      </c>
      <c r="JP162" s="201">
        <v>0</v>
      </c>
      <c r="JQ162" s="69">
        <v>43493</v>
      </c>
      <c r="JR162" s="245">
        <v>30</v>
      </c>
      <c r="JS162" s="243">
        <v>1</v>
      </c>
      <c r="JT162" s="69">
        <v>42800</v>
      </c>
      <c r="JU162" s="245">
        <v>7</v>
      </c>
      <c r="JV162" s="243">
        <v>1</v>
      </c>
      <c r="JW162" s="246">
        <v>42800</v>
      </c>
      <c r="JX162" s="245">
        <v>7</v>
      </c>
      <c r="JY162" s="245">
        <v>30</v>
      </c>
      <c r="JZ162" s="245">
        <v>917</v>
      </c>
      <c r="KA162" s="247"/>
      <c r="KB162" s="245"/>
      <c r="KC162" s="248"/>
      <c r="KD162" s="63">
        <v>0</v>
      </c>
      <c r="KE162" s="263">
        <v>1</v>
      </c>
      <c r="KF162" s="312" t="s">
        <v>390</v>
      </c>
      <c r="KG162" s="250">
        <v>136.04</v>
      </c>
      <c r="KH162" s="250">
        <v>60.6</v>
      </c>
      <c r="KI162" s="250">
        <v>55.8</v>
      </c>
      <c r="KJ162" s="251">
        <v>-16.440000000000001</v>
      </c>
      <c r="KK162" s="250">
        <v>-15.72</v>
      </c>
      <c r="KL162" s="250">
        <v>51.85</v>
      </c>
      <c r="KM162" s="250">
        <v>29.7</v>
      </c>
      <c r="KN162" s="250">
        <v>4.2</v>
      </c>
      <c r="KO162" s="250"/>
      <c r="KP162" s="250">
        <v>0</v>
      </c>
      <c r="KQ162" s="92"/>
      <c r="KR162" s="93">
        <v>0.32857142857142857</v>
      </c>
      <c r="KS162" s="264">
        <v>69</v>
      </c>
      <c r="KT162" s="265">
        <v>33.200000000000003</v>
      </c>
      <c r="KU162" s="264">
        <v>-18.46</v>
      </c>
      <c r="KV162" s="265">
        <v>-20.6</v>
      </c>
      <c r="KW162" s="265">
        <v>-18.899999999999999</v>
      </c>
      <c r="KX162" s="265">
        <v>385</v>
      </c>
      <c r="KY162" s="265">
        <v>-16.7</v>
      </c>
      <c r="KZ162" s="265">
        <v>-15.7</v>
      </c>
      <c r="LA162" s="265">
        <v>385</v>
      </c>
      <c r="LB162" s="265">
        <v>-18.7</v>
      </c>
      <c r="LC162" s="265">
        <v>-17.3</v>
      </c>
      <c r="LD162" s="265">
        <v>385</v>
      </c>
      <c r="LE162" s="118">
        <v>42577</v>
      </c>
      <c r="LF162" s="454">
        <v>0</v>
      </c>
      <c r="LG162" s="454"/>
      <c r="LH162" s="455">
        <v>69</v>
      </c>
      <c r="LI162" s="455">
        <v>38.049999999999997</v>
      </c>
      <c r="LJ162" s="455">
        <v>-20.91</v>
      </c>
      <c r="LK162" s="455">
        <v>-26.7</v>
      </c>
      <c r="LL162" s="455">
        <v>-23.6</v>
      </c>
      <c r="LM162" s="455">
        <v>384</v>
      </c>
      <c r="LN162" s="455">
        <v>-18.600000000000001</v>
      </c>
      <c r="LO162" s="455">
        <v>-16.2</v>
      </c>
      <c r="LP162" s="455">
        <v>399</v>
      </c>
      <c r="LQ162" s="455">
        <v>-22.6</v>
      </c>
      <c r="LR162" s="455">
        <v>-19.899999999999999</v>
      </c>
      <c r="LS162" s="455">
        <v>399</v>
      </c>
      <c r="LT162" s="500">
        <v>38.54</v>
      </c>
      <c r="LU162" s="693">
        <v>-22.06</v>
      </c>
      <c r="LV162" s="500">
        <v>-13.4</v>
      </c>
      <c r="LW162" s="500">
        <v>3</v>
      </c>
      <c r="LX162" s="500">
        <v>-7.3</v>
      </c>
      <c r="LY162" s="500">
        <v>3</v>
      </c>
      <c r="LZ162" s="690">
        <v>49.237031000000002</v>
      </c>
      <c r="MA162" s="455"/>
      <c r="MC162" s="253"/>
      <c r="MD162" s="274"/>
      <c r="ME162" s="581">
        <v>162</v>
      </c>
      <c r="MF162" s="135">
        <v>42575</v>
      </c>
      <c r="MI162" s="584">
        <v>38.471499999999999</v>
      </c>
      <c r="MQ162" s="135"/>
      <c r="MR162" s="585"/>
      <c r="MS162" s="585"/>
      <c r="MT162" s="133">
        <v>0</v>
      </c>
      <c r="MU162" s="585"/>
      <c r="MV162" s="585"/>
      <c r="MW162" s="585"/>
      <c r="MX162" s="585"/>
      <c r="MY162" s="585"/>
      <c r="MZ162" s="238">
        <v>5539</v>
      </c>
      <c r="NA162" s="585"/>
      <c r="NB162" s="238">
        <v>9</v>
      </c>
      <c r="ND162" s="876">
        <v>162</v>
      </c>
      <c r="NE162" s="877" t="s">
        <v>64</v>
      </c>
      <c r="NF162" s="877" t="s">
        <v>64</v>
      </c>
      <c r="NG162" s="877" t="s">
        <v>64</v>
      </c>
      <c r="NH162" s="877" t="s">
        <v>64</v>
      </c>
      <c r="NI162" s="877" t="s">
        <v>64</v>
      </c>
      <c r="NJ162" s="877" t="s">
        <v>64</v>
      </c>
      <c r="NK162" s="877" t="s">
        <v>64</v>
      </c>
      <c r="NL162" s="877" t="s">
        <v>64</v>
      </c>
      <c r="NM162" s="877" t="s">
        <v>64</v>
      </c>
      <c r="NN162" s="877" t="s">
        <v>64</v>
      </c>
      <c r="NO162" s="877" t="s">
        <v>64</v>
      </c>
      <c r="NP162" s="877" t="s">
        <v>64</v>
      </c>
      <c r="NQ162" s="877" t="s">
        <v>64</v>
      </c>
      <c r="NR162" s="877" t="s">
        <v>64</v>
      </c>
      <c r="NS162" s="877" t="s">
        <v>64</v>
      </c>
      <c r="NT162" s="877" t="s">
        <v>64</v>
      </c>
      <c r="NU162" s="877" t="s">
        <v>64</v>
      </c>
      <c r="NV162" s="877" t="s">
        <v>64</v>
      </c>
      <c r="NW162" s="877" t="s">
        <v>64</v>
      </c>
      <c r="NX162" s="877" t="s">
        <v>64</v>
      </c>
      <c r="NY162" s="877" t="s">
        <v>64</v>
      </c>
      <c r="NZ162" s="877" t="s">
        <v>64</v>
      </c>
      <c r="OA162" s="877" t="s">
        <v>64</v>
      </c>
      <c r="OB162" s="877" t="s">
        <v>64</v>
      </c>
      <c r="OC162" s="877" t="s">
        <v>64</v>
      </c>
      <c r="OD162" s="877" t="s">
        <v>64</v>
      </c>
      <c r="OE162" s="877" t="s">
        <v>64</v>
      </c>
      <c r="OF162" s="877" t="s">
        <v>64</v>
      </c>
      <c r="OG162" s="877" t="s">
        <v>64</v>
      </c>
      <c r="OH162" s="877" t="s">
        <v>64</v>
      </c>
      <c r="OI162" s="877" t="s">
        <v>64</v>
      </c>
      <c r="OJ162" s="877" t="s">
        <v>64</v>
      </c>
      <c r="OK162" s="877" t="s">
        <v>64</v>
      </c>
      <c r="OL162" s="877" t="s">
        <v>64</v>
      </c>
    </row>
    <row r="163" spans="1:402" s="133" customFormat="1" x14ac:dyDescent="0.25">
      <c r="A163" s="221">
        <v>162</v>
      </c>
      <c r="B163" s="221">
        <v>0</v>
      </c>
      <c r="C163" s="61">
        <v>0</v>
      </c>
      <c r="D163" s="31">
        <v>1</v>
      </c>
      <c r="E163" s="267">
        <v>163</v>
      </c>
      <c r="F163" s="880">
        <v>163</v>
      </c>
      <c r="G163" s="883"/>
      <c r="H163" s="358" t="s">
        <v>1300</v>
      </c>
      <c r="I163" s="232" t="s">
        <v>1301</v>
      </c>
      <c r="J163" s="135">
        <v>15207</v>
      </c>
      <c r="K163" s="122">
        <v>74</v>
      </c>
      <c r="L163" s="342">
        <v>60.5</v>
      </c>
      <c r="M163" s="342">
        <v>160</v>
      </c>
      <c r="N163" s="342">
        <v>23.632812499999996</v>
      </c>
      <c r="O163" s="210">
        <v>1.6277936325343663</v>
      </c>
      <c r="P163" s="208">
        <v>1</v>
      </c>
      <c r="Q163" s="221">
        <v>150</v>
      </c>
      <c r="R163" s="221">
        <v>85</v>
      </c>
      <c r="S163" s="221">
        <v>0</v>
      </c>
      <c r="T163" s="400">
        <v>2</v>
      </c>
      <c r="U163" s="327">
        <v>0</v>
      </c>
      <c r="V163" s="114"/>
      <c r="W163" s="327">
        <v>0</v>
      </c>
      <c r="X163" s="326">
        <v>0</v>
      </c>
      <c r="Y163" s="327">
        <v>1</v>
      </c>
      <c r="Z163" s="327">
        <v>1</v>
      </c>
      <c r="AA163" s="326">
        <v>0</v>
      </c>
      <c r="AB163" s="326">
        <v>0</v>
      </c>
      <c r="AC163" s="221"/>
      <c r="AE163" s="221"/>
      <c r="AF163" s="613">
        <v>98</v>
      </c>
      <c r="AG163" s="613">
        <v>0.81</v>
      </c>
      <c r="AH163" s="613">
        <v>69</v>
      </c>
      <c r="AI163" s="603">
        <v>1</v>
      </c>
      <c r="AJ163" s="613">
        <v>14.3</v>
      </c>
      <c r="AK163" s="613">
        <v>42</v>
      </c>
      <c r="AL163" s="613"/>
      <c r="AM163" s="609">
        <v>2303</v>
      </c>
      <c r="AN163" s="214">
        <v>7.7419678998206853</v>
      </c>
      <c r="AO163" s="63">
        <v>221</v>
      </c>
      <c r="AP163" s="63">
        <v>128</v>
      </c>
      <c r="AQ163" s="310">
        <v>53</v>
      </c>
      <c r="AR163" s="212">
        <v>201</v>
      </c>
      <c r="AS163" s="215">
        <v>1.89</v>
      </c>
      <c r="AT163" s="212">
        <v>365</v>
      </c>
      <c r="AU163" s="557">
        <v>42591</v>
      </c>
      <c r="AV163" s="557">
        <v>42439</v>
      </c>
      <c r="AW163" s="364">
        <v>0.81</v>
      </c>
      <c r="AX163" s="364">
        <v>40</v>
      </c>
      <c r="AY163" s="364"/>
      <c r="AZ163" s="613">
        <v>141</v>
      </c>
      <c r="BA163" s="558">
        <v>42591</v>
      </c>
      <c r="BB163" s="65">
        <v>14.81</v>
      </c>
      <c r="BC163" s="217"/>
      <c r="BD163" s="66">
        <v>14.81</v>
      </c>
      <c r="BE163" s="218">
        <v>53.076981369979883</v>
      </c>
      <c r="BF163" s="66"/>
      <c r="BG163" s="68">
        <v>1.1705550585212086</v>
      </c>
      <c r="BH163" s="219">
        <v>1.1705550585212086</v>
      </c>
      <c r="BI163" s="219">
        <v>1.7249062154049215</v>
      </c>
      <c r="BJ163" s="219"/>
      <c r="BK163" s="66">
        <v>2.5</v>
      </c>
      <c r="BL163" s="66">
        <v>0.67</v>
      </c>
      <c r="BM163" s="66">
        <v>60</v>
      </c>
      <c r="BN163" s="66">
        <v>1.35</v>
      </c>
      <c r="BO163" s="571">
        <v>82.4</v>
      </c>
      <c r="BP163" s="66">
        <v>33</v>
      </c>
      <c r="BQ163" s="66">
        <v>539</v>
      </c>
      <c r="BR163" s="66">
        <v>5</v>
      </c>
      <c r="BS163" s="66">
        <v>20</v>
      </c>
      <c r="BT163" s="69">
        <v>42531</v>
      </c>
      <c r="BU163" s="345" t="s">
        <v>1302</v>
      </c>
      <c r="BV163" s="342">
        <v>0</v>
      </c>
      <c r="BW163" s="342">
        <v>1</v>
      </c>
      <c r="BX163" s="342">
        <v>40</v>
      </c>
      <c r="BY163" s="342">
        <v>0</v>
      </c>
      <c r="BZ163" s="61"/>
      <c r="CA163" s="345" t="s">
        <v>381</v>
      </c>
      <c r="CB163" s="61"/>
      <c r="CC163" s="342">
        <v>1</v>
      </c>
      <c r="CD163" s="342">
        <v>1</v>
      </c>
      <c r="CE163" s="342">
        <v>0</v>
      </c>
      <c r="CF163" s="206">
        <v>0</v>
      </c>
      <c r="CG163" s="206">
        <v>0</v>
      </c>
      <c r="CH163" s="342">
        <v>0</v>
      </c>
      <c r="CI163" s="342">
        <v>0</v>
      </c>
      <c r="CJ163" s="327">
        <v>0</v>
      </c>
      <c r="CK163" s="659">
        <v>0</v>
      </c>
      <c r="CL163" s="659">
        <v>0</v>
      </c>
      <c r="CM163" s="660">
        <v>1</v>
      </c>
      <c r="CN163" s="660">
        <v>0</v>
      </c>
      <c r="CO163" s="660">
        <v>0</v>
      </c>
      <c r="CP163" s="325">
        <v>0</v>
      </c>
      <c r="CQ163" s="325">
        <v>1</v>
      </c>
      <c r="CR163" s="325">
        <v>0</v>
      </c>
      <c r="CS163" s="327">
        <v>0</v>
      </c>
      <c r="CT163" s="327">
        <v>0</v>
      </c>
      <c r="CU163" s="114">
        <v>0</v>
      </c>
      <c r="CV163" s="362"/>
      <c r="CW163" s="362"/>
      <c r="CX163" s="362"/>
      <c r="CY163" s="362"/>
      <c r="DE163" s="221">
        <v>0</v>
      </c>
      <c r="DF163" s="267">
        <v>0</v>
      </c>
      <c r="DG163" s="221"/>
      <c r="DH163" s="221"/>
      <c r="DI163" s="221"/>
      <c r="DJ163" s="267">
        <v>1</v>
      </c>
      <c r="DK163" s="267">
        <v>0</v>
      </c>
      <c r="DL163" s="267"/>
      <c r="DM163" s="221" t="s">
        <v>1303</v>
      </c>
      <c r="DN163" s="221">
        <v>1</v>
      </c>
      <c r="DO163" s="221">
        <v>0</v>
      </c>
      <c r="DP163" s="221">
        <v>0</v>
      </c>
      <c r="DQ163" s="221">
        <v>0</v>
      </c>
      <c r="DR163" s="221">
        <v>0</v>
      </c>
      <c r="DS163" s="212">
        <v>0</v>
      </c>
      <c r="DT163" s="221">
        <v>0</v>
      </c>
      <c r="DU163" s="221">
        <v>0</v>
      </c>
      <c r="DV163" s="221">
        <v>0</v>
      </c>
      <c r="DW163" s="221">
        <v>0</v>
      </c>
      <c r="DX163" s="221">
        <v>0</v>
      </c>
      <c r="DY163" s="221">
        <v>0</v>
      </c>
      <c r="EB163" s="221">
        <v>1</v>
      </c>
      <c r="EC163" s="221">
        <v>1</v>
      </c>
      <c r="ED163" s="221">
        <v>69</v>
      </c>
      <c r="EE163" s="221"/>
      <c r="EG163" s="103"/>
      <c r="EI163" s="225"/>
      <c r="EJ163" s="225"/>
      <c r="EK163" s="225"/>
      <c r="EL163" s="225"/>
      <c r="EM163" s="225"/>
      <c r="EO163" s="267">
        <v>163</v>
      </c>
      <c r="EP163" s="135">
        <v>42591</v>
      </c>
      <c r="EQ163" s="133" t="s">
        <v>383</v>
      </c>
      <c r="ET163" s="208">
        <v>73</v>
      </c>
      <c r="EU163" s="133">
        <v>0</v>
      </c>
      <c r="EW163" s="133">
        <v>12</v>
      </c>
      <c r="EX163" s="208">
        <v>6</v>
      </c>
      <c r="EY163" s="208">
        <v>46</v>
      </c>
      <c r="EZ163" s="208">
        <v>24</v>
      </c>
      <c r="FA163" s="208">
        <v>15</v>
      </c>
      <c r="FB163" s="208">
        <v>12</v>
      </c>
      <c r="FC163" s="208">
        <v>44</v>
      </c>
      <c r="FD163" s="206">
        <v>20</v>
      </c>
      <c r="FE163" s="133">
        <v>30</v>
      </c>
      <c r="FF163" s="133">
        <v>90</v>
      </c>
      <c r="FG163" s="223">
        <v>340</v>
      </c>
      <c r="FH163" s="91">
        <v>90</v>
      </c>
      <c r="FI163" s="91">
        <v>340</v>
      </c>
      <c r="FJ163" s="227">
        <v>74.05</v>
      </c>
      <c r="FK163" s="227">
        <v>45.49102448859508</v>
      </c>
      <c r="FL163" s="228">
        <v>98.25</v>
      </c>
      <c r="FM163" s="228">
        <v>31.950000000000003</v>
      </c>
      <c r="FN163" s="228">
        <v>60.35777388257214</v>
      </c>
      <c r="FO163" s="228">
        <v>19.62779517097384</v>
      </c>
      <c r="FP163" s="228">
        <v>67.480916030534345</v>
      </c>
      <c r="FQ163" s="228"/>
      <c r="FR163" s="193">
        <v>0</v>
      </c>
      <c r="FS163" s="230">
        <v>70.599999999999994</v>
      </c>
      <c r="FT163" s="230">
        <v>94</v>
      </c>
      <c r="FU163" s="230">
        <v>130</v>
      </c>
      <c r="FV163" s="229">
        <v>5.3</v>
      </c>
      <c r="FW163" s="229">
        <v>5.4</v>
      </c>
      <c r="FX163" s="229">
        <v>13.320754716981131</v>
      </c>
      <c r="FY163" s="229">
        <v>0.75106382978723396</v>
      </c>
      <c r="FZ163" s="133">
        <v>34.4</v>
      </c>
      <c r="GA163" s="129">
        <v>19</v>
      </c>
      <c r="GB163" s="238">
        <v>8.9</v>
      </c>
      <c r="GC163" s="238">
        <v>4.4000000000000004</v>
      </c>
      <c r="GD163" s="348">
        <v>149.30000000000001</v>
      </c>
      <c r="GE163" s="238">
        <v>99.3</v>
      </c>
      <c r="GF163" s="238">
        <v>34.299999999999997</v>
      </c>
      <c r="GG163" s="133">
        <v>1</v>
      </c>
      <c r="GH163" s="133">
        <v>1</v>
      </c>
      <c r="GI163" s="221">
        <v>1</v>
      </c>
      <c r="GJ163" s="221">
        <v>1</v>
      </c>
      <c r="GK163" s="231">
        <v>22</v>
      </c>
      <c r="GL163" s="133">
        <v>0</v>
      </c>
      <c r="GM163" s="221">
        <v>0</v>
      </c>
      <c r="GN163" s="133">
        <v>0</v>
      </c>
      <c r="GO163" s="221">
        <v>0</v>
      </c>
      <c r="GP163" s="61">
        <v>24.75</v>
      </c>
      <c r="GQ163" s="106">
        <v>15.204630062021989</v>
      </c>
      <c r="GR163" s="111">
        <v>0.43292682926829257</v>
      </c>
      <c r="GS163" s="61">
        <v>0</v>
      </c>
      <c r="GT163" s="111">
        <v>0.40625</v>
      </c>
      <c r="GU163" s="62">
        <v>0</v>
      </c>
      <c r="GV163" s="61">
        <v>13.7</v>
      </c>
      <c r="GW163" s="61">
        <v>0</v>
      </c>
      <c r="GX163" s="106">
        <v>21</v>
      </c>
      <c r="GY163" s="61">
        <v>0</v>
      </c>
      <c r="GZ163" s="745">
        <v>32</v>
      </c>
      <c r="HA163" s="221">
        <v>15</v>
      </c>
      <c r="HB163" s="221">
        <v>0.56000000000000005</v>
      </c>
      <c r="HC163" s="61">
        <v>1</v>
      </c>
      <c r="HD163" s="236">
        <v>80.982685000000004</v>
      </c>
      <c r="HE163" s="236">
        <v>85.031818999999999</v>
      </c>
      <c r="HF163" s="270">
        <v>52.237468743265154</v>
      </c>
      <c r="HG163" s="236">
        <v>107.50051000000001</v>
      </c>
      <c r="HH163" s="270">
        <v>66.040625698129105</v>
      </c>
      <c r="HI163" s="236">
        <v>39.805647</v>
      </c>
      <c r="HJ163" s="270">
        <v>24.453742909674158</v>
      </c>
      <c r="HK163" s="236">
        <v>67.694862999999998</v>
      </c>
      <c r="HL163" s="270">
        <v>41.58688278845495</v>
      </c>
      <c r="HM163" s="236">
        <v>62.971666999999997</v>
      </c>
      <c r="HN163" s="144">
        <v>3.7909120000000001</v>
      </c>
      <c r="HO163" s="144">
        <v>2.2893029999999999</v>
      </c>
      <c r="HP163" s="236">
        <v>101.718512</v>
      </c>
      <c r="HQ163" s="270">
        <v>62.488579612902811</v>
      </c>
      <c r="HR163" s="236">
        <v>39.586945</v>
      </c>
      <c r="HS163" s="270">
        <v>24.31938804083277</v>
      </c>
      <c r="HT163" s="236">
        <v>62.131568000000001</v>
      </c>
      <c r="HU163" s="270">
        <v>38.169192186398526</v>
      </c>
      <c r="HV163" s="236">
        <v>61.081868</v>
      </c>
      <c r="HW163" s="144">
        <v>0</v>
      </c>
      <c r="HX163" s="237">
        <v>0.79098991251297313</v>
      </c>
      <c r="HY163" s="348">
        <v>28.5</v>
      </c>
      <c r="HZ163" s="221">
        <v>6.4</v>
      </c>
      <c r="IA163" s="221">
        <v>25.5</v>
      </c>
      <c r="IB163" s="221">
        <v>6.1</v>
      </c>
      <c r="IC163" s="221">
        <v>14.5</v>
      </c>
      <c r="ID163" s="221">
        <v>4</v>
      </c>
      <c r="IE163" s="237">
        <v>95.083124999999995</v>
      </c>
      <c r="IF163" s="237">
        <v>58.412272354181596</v>
      </c>
      <c r="IH163" s="209">
        <v>0.39</v>
      </c>
      <c r="II163" s="206">
        <v>1106</v>
      </c>
      <c r="IJ163" s="208">
        <v>958</v>
      </c>
      <c r="IK163" s="208">
        <v>867</v>
      </c>
      <c r="IL163" s="208">
        <v>1086</v>
      </c>
      <c r="IM163" s="208">
        <v>1113</v>
      </c>
      <c r="IN163" s="208">
        <v>1040</v>
      </c>
      <c r="IO163" s="208"/>
      <c r="IP163" s="106">
        <v>1028.3333333333333</v>
      </c>
      <c r="IQ163" s="208">
        <v>1674</v>
      </c>
      <c r="IR163" s="208">
        <v>304</v>
      </c>
      <c r="IS163" s="208">
        <v>356</v>
      </c>
      <c r="IT163" s="208">
        <v>333</v>
      </c>
      <c r="IU163" s="208">
        <v>365</v>
      </c>
      <c r="IV163" s="208">
        <v>333</v>
      </c>
      <c r="IW163" s="208">
        <v>322</v>
      </c>
      <c r="IX163" s="208"/>
      <c r="IY163" s="106">
        <v>335.5</v>
      </c>
      <c r="IZ163" s="208">
        <v>191</v>
      </c>
      <c r="JA163" s="406">
        <v>26.410695668735617</v>
      </c>
      <c r="JB163" s="241">
        <v>0</v>
      </c>
      <c r="JC163" s="267">
        <v>1</v>
      </c>
      <c r="JD163" s="70">
        <v>0</v>
      </c>
      <c r="JE163" s="70">
        <v>0</v>
      </c>
      <c r="JF163" s="70"/>
      <c r="JG163" s="267">
        <v>0</v>
      </c>
      <c r="JH163" s="267">
        <v>0</v>
      </c>
      <c r="JI163" s="267">
        <v>0</v>
      </c>
      <c r="JJ163" s="267"/>
      <c r="JK163" s="221" t="s">
        <v>1303</v>
      </c>
      <c r="JL163" s="285">
        <v>41.333333333333336</v>
      </c>
      <c r="JM163" s="198">
        <v>163</v>
      </c>
      <c r="JN163" s="244">
        <v>42591</v>
      </c>
      <c r="JO163" s="69">
        <v>43264</v>
      </c>
      <c r="JP163" s="201">
        <v>0</v>
      </c>
      <c r="JQ163" s="69">
        <v>43264</v>
      </c>
      <c r="JR163" s="31">
        <v>22</v>
      </c>
      <c r="JS163" s="243">
        <v>0</v>
      </c>
      <c r="JT163" s="69">
        <v>43264</v>
      </c>
      <c r="JU163" s="245">
        <v>22</v>
      </c>
      <c r="JV163" s="243">
        <v>0</v>
      </c>
      <c r="JW163" s="246">
        <v>43264</v>
      </c>
      <c r="JX163" s="245">
        <v>22</v>
      </c>
      <c r="JY163" s="245">
        <v>22</v>
      </c>
      <c r="JZ163" s="245">
        <v>673</v>
      </c>
      <c r="KA163" s="247"/>
      <c r="KB163" s="245"/>
      <c r="KC163" s="248"/>
      <c r="KD163" s="63">
        <v>0</v>
      </c>
      <c r="KE163" s="263">
        <v>1</v>
      </c>
      <c r="KF163" s="312" t="s">
        <v>390</v>
      </c>
      <c r="KG163" s="250">
        <v>100.3</v>
      </c>
      <c r="KH163" s="250">
        <v>43.98</v>
      </c>
      <c r="KI163" s="250">
        <v>56.1</v>
      </c>
      <c r="KJ163" s="251">
        <v>-18.7</v>
      </c>
      <c r="KK163" s="250">
        <v>-15.35</v>
      </c>
      <c r="KL163" s="250">
        <v>62.32</v>
      </c>
      <c r="KM163" s="250">
        <v>46.6</v>
      </c>
      <c r="KN163" s="250">
        <v>3.9</v>
      </c>
      <c r="KO163" s="250"/>
      <c r="KP163" s="250">
        <v>0</v>
      </c>
      <c r="KQ163" s="92"/>
      <c r="KR163" s="93">
        <v>0.43292682926829257</v>
      </c>
      <c r="KS163" s="92">
        <v>58</v>
      </c>
      <c r="KT163" s="361">
        <v>51.14</v>
      </c>
      <c r="KU163" s="92">
        <v>-26.97</v>
      </c>
      <c r="KV163" s="361">
        <v>-29.4</v>
      </c>
      <c r="KW163" s="361">
        <v>-29.4</v>
      </c>
      <c r="KX163" s="361">
        <v>359</v>
      </c>
      <c r="KY163" s="361">
        <v>-22.7</v>
      </c>
      <c r="KZ163" s="361">
        <v>-22.3</v>
      </c>
      <c r="LA163" s="361">
        <v>294</v>
      </c>
      <c r="LB163" s="361">
        <v>-25.9</v>
      </c>
      <c r="LC163" s="361">
        <v>-25.9</v>
      </c>
      <c r="LD163" s="361">
        <v>359</v>
      </c>
      <c r="LE163" s="118">
        <v>42591</v>
      </c>
      <c r="LF163" s="454">
        <v>0</v>
      </c>
      <c r="LG163" s="454"/>
      <c r="LH163" s="454">
        <v>58</v>
      </c>
      <c r="LI163" s="454">
        <v>49.67</v>
      </c>
      <c r="LJ163" s="454">
        <v>-24.98</v>
      </c>
      <c r="LK163" s="454">
        <v>-30.5</v>
      </c>
      <c r="LL163" s="454">
        <v>-30.5</v>
      </c>
      <c r="LM163" s="454">
        <v>375</v>
      </c>
      <c r="LN163" s="454">
        <v>-20.100000000000001</v>
      </c>
      <c r="LO163" s="454">
        <v>-19.8</v>
      </c>
      <c r="LP163" s="454">
        <v>391</v>
      </c>
      <c r="LQ163" s="454">
        <v>-25.2</v>
      </c>
      <c r="LR163" s="454">
        <v>-25.1</v>
      </c>
      <c r="LS163" s="454">
        <v>375</v>
      </c>
      <c r="LT163" s="500">
        <v>46.33</v>
      </c>
      <c r="LU163" s="693">
        <v>-23.18</v>
      </c>
      <c r="LV163" s="500"/>
      <c r="LW163" s="500"/>
      <c r="LX163" s="500">
        <v>-17.2</v>
      </c>
      <c r="LY163" s="500">
        <v>2</v>
      </c>
      <c r="LZ163" s="690">
        <v>61.081868</v>
      </c>
      <c r="MA163" s="455"/>
      <c r="MC163" s="253">
        <v>0</v>
      </c>
      <c r="MD163" s="274"/>
      <c r="ME163" s="581">
        <v>163</v>
      </c>
      <c r="MF163" s="135">
        <v>42439</v>
      </c>
      <c r="MI163" s="584">
        <v>44.1404</v>
      </c>
      <c r="MQ163" s="135"/>
      <c r="MR163" s="585"/>
      <c r="MS163" s="585"/>
      <c r="MT163" s="133">
        <v>0</v>
      </c>
      <c r="MU163" s="585"/>
      <c r="MV163" s="585"/>
      <c r="MW163" s="585"/>
      <c r="MX163" s="585"/>
      <c r="MY163" s="585"/>
      <c r="MZ163" s="238">
        <v>2303</v>
      </c>
      <c r="NA163" s="133">
        <v>0</v>
      </c>
      <c r="NB163" s="238">
        <v>5</v>
      </c>
      <c r="ND163" s="876" t="s">
        <v>64</v>
      </c>
      <c r="NE163" s="877" t="s">
        <v>64</v>
      </c>
      <c r="NF163" s="877" t="s">
        <v>64</v>
      </c>
      <c r="NG163" s="877" t="s">
        <v>64</v>
      </c>
      <c r="NH163" s="877" t="s">
        <v>64</v>
      </c>
      <c r="NI163" s="877" t="s">
        <v>64</v>
      </c>
      <c r="NJ163" s="877" t="s">
        <v>64</v>
      </c>
      <c r="NK163" s="877" t="s">
        <v>64</v>
      </c>
      <c r="NL163" s="877" t="s">
        <v>64</v>
      </c>
      <c r="NM163" s="877" t="s">
        <v>64</v>
      </c>
      <c r="NN163" s="877" t="s">
        <v>64</v>
      </c>
      <c r="NO163" s="877" t="s">
        <v>64</v>
      </c>
      <c r="NP163" s="877" t="s">
        <v>64</v>
      </c>
      <c r="NQ163" s="877" t="s">
        <v>64</v>
      </c>
      <c r="NR163" s="877" t="s">
        <v>64</v>
      </c>
      <c r="NS163" s="877" t="s">
        <v>64</v>
      </c>
      <c r="NT163" s="877" t="s">
        <v>64</v>
      </c>
      <c r="NU163" s="877" t="s">
        <v>64</v>
      </c>
      <c r="NV163" s="877" t="s">
        <v>64</v>
      </c>
      <c r="NW163" s="877" t="s">
        <v>64</v>
      </c>
      <c r="NX163" s="877" t="s">
        <v>64</v>
      </c>
      <c r="NY163" s="877" t="s">
        <v>64</v>
      </c>
      <c r="NZ163" s="877" t="s">
        <v>64</v>
      </c>
      <c r="OA163" s="877" t="s">
        <v>64</v>
      </c>
      <c r="OB163" s="877" t="s">
        <v>64</v>
      </c>
      <c r="OC163" s="877" t="s">
        <v>64</v>
      </c>
      <c r="OD163" s="877" t="s">
        <v>64</v>
      </c>
      <c r="OE163" s="877" t="s">
        <v>64</v>
      </c>
      <c r="OF163" s="877" t="s">
        <v>64</v>
      </c>
      <c r="OG163" s="877" t="s">
        <v>64</v>
      </c>
      <c r="OH163" s="877" t="s">
        <v>64</v>
      </c>
      <c r="OI163" s="877" t="s">
        <v>64</v>
      </c>
      <c r="OJ163" s="877" t="s">
        <v>64</v>
      </c>
      <c r="OK163" s="877" t="s">
        <v>64</v>
      </c>
      <c r="OL163" s="877" t="s">
        <v>64</v>
      </c>
    </row>
    <row r="164" spans="1:402" s="133" customFormat="1" x14ac:dyDescent="0.25">
      <c r="A164" s="274">
        <v>163</v>
      </c>
      <c r="B164" s="221">
        <v>0</v>
      </c>
      <c r="C164" s="61">
        <v>0</v>
      </c>
      <c r="D164" s="31">
        <v>1</v>
      </c>
      <c r="E164" s="267">
        <v>164</v>
      </c>
      <c r="F164" s="880">
        <v>164</v>
      </c>
      <c r="G164" s="883"/>
      <c r="H164" s="358" t="s">
        <v>1304</v>
      </c>
      <c r="I164" s="232" t="s">
        <v>1305</v>
      </c>
      <c r="J164" s="135">
        <v>14318</v>
      </c>
      <c r="K164" s="31">
        <v>77</v>
      </c>
      <c r="L164" s="342">
        <v>75</v>
      </c>
      <c r="M164" s="342">
        <v>165</v>
      </c>
      <c r="N164" s="342">
        <v>27.548209366391188</v>
      </c>
      <c r="O164" s="210">
        <v>1.8236572610116129</v>
      </c>
      <c r="P164" s="208">
        <v>1</v>
      </c>
      <c r="Q164" s="221">
        <v>170</v>
      </c>
      <c r="R164" s="221">
        <v>90</v>
      </c>
      <c r="S164" s="221">
        <v>0</v>
      </c>
      <c r="T164" s="400">
        <v>2</v>
      </c>
      <c r="U164" s="327">
        <v>0</v>
      </c>
      <c r="V164" s="114"/>
      <c r="W164" s="327">
        <v>1</v>
      </c>
      <c r="X164" s="326">
        <v>0</v>
      </c>
      <c r="Y164" s="327">
        <v>1</v>
      </c>
      <c r="Z164" s="327">
        <v>1</v>
      </c>
      <c r="AA164" s="326">
        <v>0</v>
      </c>
      <c r="AB164" s="326">
        <v>0</v>
      </c>
      <c r="AC164" s="221"/>
      <c r="AE164" s="221"/>
      <c r="AF164" s="613">
        <v>91</v>
      </c>
      <c r="AG164" s="613">
        <v>0.62</v>
      </c>
      <c r="AH164" s="613">
        <v>93</v>
      </c>
      <c r="AI164" s="603">
        <v>1</v>
      </c>
      <c r="AJ164" s="613">
        <v>12</v>
      </c>
      <c r="AK164" s="613">
        <v>38</v>
      </c>
      <c r="AL164" s="613"/>
      <c r="AM164" s="609"/>
      <c r="AN164" s="214"/>
      <c r="AO164" s="63">
        <v>232</v>
      </c>
      <c r="AP164" s="63">
        <v>152</v>
      </c>
      <c r="AQ164" s="310">
        <v>57</v>
      </c>
      <c r="AR164" s="212">
        <v>114</v>
      </c>
      <c r="AS164" s="215">
        <v>1.43</v>
      </c>
      <c r="AT164" s="212">
        <v>87</v>
      </c>
      <c r="AU164" s="557">
        <v>42598</v>
      </c>
      <c r="AV164" s="557">
        <v>42590</v>
      </c>
      <c r="AW164" s="364">
        <v>0.62</v>
      </c>
      <c r="AX164" s="364">
        <v>23</v>
      </c>
      <c r="AY164" s="364"/>
      <c r="AZ164" s="613">
        <v>144</v>
      </c>
      <c r="BA164" s="558">
        <v>42598</v>
      </c>
      <c r="BB164" s="65">
        <v>22.6</v>
      </c>
      <c r="BC164" s="217"/>
      <c r="BD164" s="66">
        <v>22.6</v>
      </c>
      <c r="BE164" s="218">
        <v>241.37287888002226</v>
      </c>
      <c r="BF164" s="66"/>
      <c r="BG164" s="68">
        <v>1.354108439147401</v>
      </c>
      <c r="BH164" s="219">
        <v>1.354108439147401</v>
      </c>
      <c r="BI164" s="219">
        <v>2.3826884703410531</v>
      </c>
      <c r="BJ164" s="219"/>
      <c r="BK164" s="66">
        <v>2.35</v>
      </c>
      <c r="BL164" s="66">
        <v>0.75</v>
      </c>
      <c r="BM164" s="66">
        <v>32</v>
      </c>
      <c r="BN164" s="66">
        <v>1.1399999999999999</v>
      </c>
      <c r="BO164" s="571">
        <v>1530</v>
      </c>
      <c r="BP164" s="66">
        <v>33</v>
      </c>
      <c r="BQ164" s="66">
        <v>75</v>
      </c>
      <c r="BR164" s="66">
        <v>14</v>
      </c>
      <c r="BS164" s="66">
        <v>30</v>
      </c>
      <c r="BT164" s="69">
        <v>42522</v>
      </c>
      <c r="BU164" s="345" t="s">
        <v>947</v>
      </c>
      <c r="BV164" s="342">
        <v>0</v>
      </c>
      <c r="BW164" s="342">
        <v>1</v>
      </c>
      <c r="BX164" s="342">
        <v>62</v>
      </c>
      <c r="BY164" s="342">
        <v>0</v>
      </c>
      <c r="BZ164" s="61"/>
      <c r="CA164" s="345" t="s">
        <v>381</v>
      </c>
      <c r="CB164" s="61"/>
      <c r="CC164" s="342">
        <v>0</v>
      </c>
      <c r="CD164" s="342">
        <v>0</v>
      </c>
      <c r="CE164" s="342">
        <v>0</v>
      </c>
      <c r="CF164" s="206">
        <v>0</v>
      </c>
      <c r="CG164" s="206">
        <v>0</v>
      </c>
      <c r="CH164" s="342">
        <v>1</v>
      </c>
      <c r="CI164" s="342">
        <v>1</v>
      </c>
      <c r="CJ164" s="327">
        <v>0</v>
      </c>
      <c r="CK164" s="659">
        <v>0</v>
      </c>
      <c r="CL164" s="659">
        <v>0</v>
      </c>
      <c r="CM164" s="660">
        <v>0</v>
      </c>
      <c r="CN164" s="660">
        <v>1</v>
      </c>
      <c r="CO164" s="660">
        <v>0</v>
      </c>
      <c r="CP164" s="325">
        <v>1</v>
      </c>
      <c r="CQ164" s="325">
        <v>0</v>
      </c>
      <c r="CR164" s="325">
        <v>0</v>
      </c>
      <c r="CS164" s="327">
        <v>0</v>
      </c>
      <c r="CT164" s="327">
        <v>0</v>
      </c>
      <c r="CU164" s="114">
        <v>0</v>
      </c>
      <c r="CV164" s="362">
        <v>10.5</v>
      </c>
      <c r="CW164" s="362">
        <v>0.95</v>
      </c>
      <c r="CX164" s="362">
        <v>3</v>
      </c>
      <c r="CY164" s="362"/>
      <c r="CZ164" s="133">
        <v>77</v>
      </c>
      <c r="DA164" s="133">
        <v>98</v>
      </c>
      <c r="DE164" s="221">
        <v>0</v>
      </c>
      <c r="DF164" s="267">
        <v>1</v>
      </c>
      <c r="DG164" s="246">
        <v>40353</v>
      </c>
      <c r="DH164" s="221">
        <v>0</v>
      </c>
      <c r="DI164" s="221"/>
      <c r="DJ164" s="267">
        <v>1</v>
      </c>
      <c r="DK164" s="267">
        <v>0</v>
      </c>
      <c r="DL164" s="267"/>
      <c r="DM164" s="221"/>
      <c r="DN164" s="221">
        <v>0</v>
      </c>
      <c r="DO164" s="221">
        <v>0</v>
      </c>
      <c r="DP164" s="221">
        <v>0</v>
      </c>
      <c r="DQ164" s="221">
        <v>0</v>
      </c>
      <c r="DR164" s="221">
        <v>0</v>
      </c>
      <c r="DS164" s="212">
        <v>0</v>
      </c>
      <c r="DT164" s="221">
        <v>0</v>
      </c>
      <c r="DU164" s="221">
        <v>0</v>
      </c>
      <c r="DV164" s="221">
        <v>0</v>
      </c>
      <c r="DW164" s="221">
        <v>1</v>
      </c>
      <c r="DX164" s="221">
        <v>0</v>
      </c>
      <c r="DY164" s="221">
        <v>0</v>
      </c>
      <c r="EB164" s="221">
        <v>0</v>
      </c>
      <c r="EC164" s="221">
        <v>0</v>
      </c>
      <c r="ED164" s="221">
        <v>93</v>
      </c>
      <c r="EE164" s="221"/>
      <c r="EG164" s="117" t="s">
        <v>1306</v>
      </c>
      <c r="EI164" s="225"/>
      <c r="EJ164" s="225"/>
      <c r="EK164" s="225"/>
      <c r="EL164" s="225"/>
      <c r="EM164" s="225"/>
      <c r="EO164" s="267">
        <v>164</v>
      </c>
      <c r="EP164" s="135">
        <v>42598</v>
      </c>
      <c r="EQ164" s="133" t="s">
        <v>383</v>
      </c>
      <c r="ET164" s="208">
        <v>72</v>
      </c>
      <c r="EU164" s="133">
        <v>0</v>
      </c>
      <c r="EW164" s="133">
        <v>10</v>
      </c>
      <c r="EX164" s="208">
        <v>9</v>
      </c>
      <c r="EY164" s="208">
        <v>47</v>
      </c>
      <c r="EZ164" s="208">
        <v>31</v>
      </c>
      <c r="FA164" s="208">
        <v>15</v>
      </c>
      <c r="FB164" s="208">
        <v>14</v>
      </c>
      <c r="FC164" s="208">
        <v>26</v>
      </c>
      <c r="FD164" s="206">
        <v>20</v>
      </c>
      <c r="FE164" s="133">
        <v>29</v>
      </c>
      <c r="FF164" s="133">
        <v>90</v>
      </c>
      <c r="FG164" s="223">
        <v>350</v>
      </c>
      <c r="FH164" s="91">
        <v>90</v>
      </c>
      <c r="FI164" s="91">
        <v>350</v>
      </c>
      <c r="FJ164" s="227">
        <v>77.55</v>
      </c>
      <c r="FK164" s="227">
        <v>42.524437929187272</v>
      </c>
      <c r="FL164" s="228">
        <v>105.19999999999999</v>
      </c>
      <c r="FM164" s="228">
        <v>39.85</v>
      </c>
      <c r="FN164" s="228">
        <v>57.686278145074148</v>
      </c>
      <c r="FO164" s="228">
        <v>21.851693765030468</v>
      </c>
      <c r="FP164" s="228">
        <v>62.119771863117869</v>
      </c>
      <c r="FQ164" s="228"/>
      <c r="FR164" s="193">
        <v>0</v>
      </c>
      <c r="FS164" s="230">
        <v>79.7</v>
      </c>
      <c r="FT164" s="230">
        <v>72.7</v>
      </c>
      <c r="FU164" s="230">
        <v>185</v>
      </c>
      <c r="FV164" s="229">
        <v>3.9</v>
      </c>
      <c r="FW164" s="229">
        <v>4.7</v>
      </c>
      <c r="FX164" s="229">
        <v>20.435897435897438</v>
      </c>
      <c r="FY164" s="229">
        <v>1.0962861072902339</v>
      </c>
      <c r="FZ164" s="133">
        <v>28.1</v>
      </c>
      <c r="GA164" s="129">
        <v>20.7</v>
      </c>
      <c r="GB164" s="238">
        <v>9.9</v>
      </c>
      <c r="GC164" s="238">
        <v>4.8</v>
      </c>
      <c r="GD164" s="348">
        <v>157.19999999999999</v>
      </c>
      <c r="GE164" s="238">
        <v>100.7</v>
      </c>
      <c r="GF164" s="238">
        <v>31.9</v>
      </c>
      <c r="GG164" s="133">
        <v>0</v>
      </c>
      <c r="GH164" s="133">
        <v>1</v>
      </c>
      <c r="GI164" s="221">
        <v>1</v>
      </c>
      <c r="GJ164" s="221">
        <v>0</v>
      </c>
      <c r="GK164" s="231">
        <v>38</v>
      </c>
      <c r="GL164" s="133">
        <v>1</v>
      </c>
      <c r="GM164" s="221">
        <v>0</v>
      </c>
      <c r="GN164" s="133">
        <v>0</v>
      </c>
      <c r="GO164" s="221">
        <v>0</v>
      </c>
      <c r="GP164" s="61">
        <v>46.7</v>
      </c>
      <c r="GQ164" s="106">
        <v>25.607882028279118</v>
      </c>
      <c r="GR164" s="111">
        <v>0.44329896907216487</v>
      </c>
      <c r="GS164" s="61">
        <v>0</v>
      </c>
      <c r="GT164" s="111">
        <v>0.55172413793103448</v>
      </c>
      <c r="GU164" s="62">
        <v>1</v>
      </c>
      <c r="GV164" s="61">
        <v>13.8</v>
      </c>
      <c r="GW164" s="61">
        <v>0</v>
      </c>
      <c r="GX164" s="106">
        <v>23</v>
      </c>
      <c r="GY164" s="61">
        <v>0</v>
      </c>
      <c r="GZ164" s="745">
        <v>43</v>
      </c>
      <c r="HA164" s="221">
        <v>11</v>
      </c>
      <c r="HB164" s="221">
        <v>0.56999999999999995</v>
      </c>
      <c r="HC164" s="61">
        <v>1</v>
      </c>
      <c r="HD164" s="236">
        <v>129.296111</v>
      </c>
      <c r="HE164" s="236">
        <v>135.76091600000001</v>
      </c>
      <c r="HF164" s="144">
        <v>72.456458999999995</v>
      </c>
      <c r="HG164" s="236">
        <v>121.14046500000001</v>
      </c>
      <c r="HH164" s="125">
        <v>64.653431999999995</v>
      </c>
      <c r="HI164" s="236">
        <v>43.5533</v>
      </c>
      <c r="HJ164" s="144">
        <v>23.244671</v>
      </c>
      <c r="HK164" s="236">
        <v>77.587165999999996</v>
      </c>
      <c r="HL164" s="144">
        <v>41.408760999999998</v>
      </c>
      <c r="HM164" s="236">
        <v>64.047274000000002</v>
      </c>
      <c r="HN164" s="144">
        <v>6.1293860000000002</v>
      </c>
      <c r="HO164" s="144">
        <v>3.2712919999999999</v>
      </c>
      <c r="HP164" s="236">
        <v>133.41133600000001</v>
      </c>
      <c r="HQ164" s="144">
        <v>71.202472999999998</v>
      </c>
      <c r="HR164" s="236">
        <v>47.181500999999997</v>
      </c>
      <c r="HS164" s="144">
        <v>25.181065</v>
      </c>
      <c r="HT164" s="236">
        <v>86.229834999999994</v>
      </c>
      <c r="HU164" s="144">
        <v>46.021408000000001</v>
      </c>
      <c r="HV164" s="236">
        <v>64.634563999999997</v>
      </c>
      <c r="HW164" s="144">
        <v>0</v>
      </c>
      <c r="HX164" s="237">
        <v>1.1206900683433896</v>
      </c>
      <c r="HY164" s="348">
        <v>35.299999999999997</v>
      </c>
      <c r="HZ164" s="221">
        <v>6.9</v>
      </c>
      <c r="IA164" s="221">
        <v>27.4</v>
      </c>
      <c r="IB164" s="221">
        <v>7</v>
      </c>
      <c r="IC164" s="221">
        <v>23.5</v>
      </c>
      <c r="ID164" s="221">
        <v>6.1</v>
      </c>
      <c r="IE164" s="237">
        <v>117.37471690821251</v>
      </c>
      <c r="IF164" s="237">
        <v>64.362267744928573</v>
      </c>
      <c r="IH164" s="209">
        <v>0.38</v>
      </c>
      <c r="II164" s="206">
        <v>945</v>
      </c>
      <c r="IJ164" s="208"/>
      <c r="IK164" s="208">
        <v>963</v>
      </c>
      <c r="IL164" s="208"/>
      <c r="IM164" s="208">
        <v>961</v>
      </c>
      <c r="IN164" s="208"/>
      <c r="IO164" s="208"/>
      <c r="IP164" s="106">
        <v>956.33333333333337</v>
      </c>
      <c r="IQ164" s="208">
        <v>1600</v>
      </c>
      <c r="IR164" s="208">
        <v>400</v>
      </c>
      <c r="IS164" s="208">
        <v>397</v>
      </c>
      <c r="IT164" s="208">
        <v>390</v>
      </c>
      <c r="IU164" s="208">
        <v>377</v>
      </c>
      <c r="IV164" s="208">
        <v>328</v>
      </c>
      <c r="IW164" s="208">
        <v>372</v>
      </c>
      <c r="IX164" s="208"/>
      <c r="IY164" s="106">
        <v>377.33333333333331</v>
      </c>
      <c r="IZ164" s="208">
        <v>257</v>
      </c>
      <c r="JA164" s="240">
        <v>30.45880642826279</v>
      </c>
      <c r="JB164" s="241">
        <v>0</v>
      </c>
      <c r="JC164" s="267">
        <v>1</v>
      </c>
      <c r="JD164" s="70">
        <v>0</v>
      </c>
      <c r="JE164" s="70">
        <v>0</v>
      </c>
      <c r="JF164" s="70"/>
      <c r="JG164" s="267">
        <v>0</v>
      </c>
      <c r="JH164" s="267">
        <v>2</v>
      </c>
      <c r="JI164" s="267">
        <v>0</v>
      </c>
      <c r="JJ164" s="267"/>
      <c r="JK164" s="221"/>
      <c r="JL164" s="285">
        <v>61.833333333333336</v>
      </c>
      <c r="JM164" s="198">
        <v>164</v>
      </c>
      <c r="JN164" s="244">
        <v>42598</v>
      </c>
      <c r="JO164" s="69">
        <v>43060</v>
      </c>
      <c r="JP164" s="201">
        <v>0</v>
      </c>
      <c r="JQ164" s="69">
        <v>43060</v>
      </c>
      <c r="JR164" s="31">
        <v>15</v>
      </c>
      <c r="JS164" s="243">
        <v>0</v>
      </c>
      <c r="JT164" s="69">
        <v>43060</v>
      </c>
      <c r="JU164" s="245">
        <v>15</v>
      </c>
      <c r="JV164" s="243">
        <v>0</v>
      </c>
      <c r="JW164" s="246">
        <v>43060</v>
      </c>
      <c r="JX164" s="245">
        <v>15</v>
      </c>
      <c r="JY164" s="245">
        <v>15.2</v>
      </c>
      <c r="JZ164" s="245">
        <v>462</v>
      </c>
      <c r="KA164" s="247"/>
      <c r="KB164" s="245"/>
      <c r="KC164" s="248"/>
      <c r="KD164" s="63">
        <v>0</v>
      </c>
      <c r="KE164" s="263">
        <v>1</v>
      </c>
      <c r="KF164" s="312" t="s">
        <v>390</v>
      </c>
      <c r="KG164" s="250">
        <v>110.44</v>
      </c>
      <c r="KH164" s="250">
        <v>56.83</v>
      </c>
      <c r="KI164" s="250">
        <v>48.54</v>
      </c>
      <c r="KJ164" s="251">
        <v>-15.62</v>
      </c>
      <c r="KK164" s="250">
        <v>-12.39</v>
      </c>
      <c r="KL164" s="250">
        <v>50.12</v>
      </c>
      <c r="KM164" s="250">
        <v>37</v>
      </c>
      <c r="KN164" s="250">
        <v>5.8</v>
      </c>
      <c r="KO164" s="250"/>
      <c r="KP164" s="250">
        <v>1</v>
      </c>
      <c r="KQ164" s="92">
        <v>1</v>
      </c>
      <c r="KR164" s="93">
        <v>0.44329896907216487</v>
      </c>
      <c r="KS164" s="92">
        <v>66</v>
      </c>
      <c r="KT164" s="361">
        <v>53.4</v>
      </c>
      <c r="KU164" s="92">
        <v>-25.44</v>
      </c>
      <c r="KV164" s="361">
        <v>-28.5</v>
      </c>
      <c r="KW164" s="361">
        <v>-28.2</v>
      </c>
      <c r="KX164" s="361">
        <v>320</v>
      </c>
      <c r="KY164" s="361">
        <v>-16.100000000000001</v>
      </c>
      <c r="KZ164" s="361">
        <v>-14.5</v>
      </c>
      <c r="LA164" s="361">
        <v>432</v>
      </c>
      <c r="LB164" s="361">
        <v>-22.2</v>
      </c>
      <c r="LC164" s="361">
        <v>-21.3</v>
      </c>
      <c r="LD164" s="361">
        <v>416</v>
      </c>
      <c r="LE164" s="118">
        <v>42598</v>
      </c>
      <c r="LF164" s="454">
        <v>0</v>
      </c>
      <c r="LG164" s="454">
        <v>1</v>
      </c>
      <c r="LH164" s="454">
        <v>66</v>
      </c>
      <c r="LI164" s="454">
        <v>52.79</v>
      </c>
      <c r="LJ164" s="454">
        <v>-28.55</v>
      </c>
      <c r="LK164" s="454">
        <v>-28.3</v>
      </c>
      <c r="LL164" s="454">
        <v>-27.5</v>
      </c>
      <c r="LM164" s="454">
        <v>368</v>
      </c>
      <c r="LN164" s="454">
        <v>-21.1</v>
      </c>
      <c r="LO164" s="454">
        <v>-21</v>
      </c>
      <c r="LP164" s="454">
        <v>448</v>
      </c>
      <c r="LQ164" s="454">
        <v>-24.2</v>
      </c>
      <c r="LR164" s="454">
        <v>-24.2</v>
      </c>
      <c r="LS164" s="454">
        <v>432</v>
      </c>
      <c r="LT164" s="500">
        <v>44.8</v>
      </c>
      <c r="LU164" s="693">
        <v>-22.15</v>
      </c>
      <c r="LV164" s="500"/>
      <c r="LW164" s="500"/>
      <c r="LX164" s="500">
        <v>-8.6</v>
      </c>
      <c r="LY164" s="500">
        <v>3</v>
      </c>
      <c r="LZ164" s="690">
        <v>64.634563999999997</v>
      </c>
      <c r="MA164" s="455"/>
      <c r="MC164" s="253"/>
      <c r="MD164" s="274"/>
      <c r="ME164" s="581">
        <v>164</v>
      </c>
      <c r="MF164" s="135">
        <v>42590</v>
      </c>
      <c r="MI164" s="584">
        <v>41.313299999999998</v>
      </c>
      <c r="MQ164" s="135"/>
      <c r="MR164" s="585"/>
      <c r="MS164" s="585"/>
      <c r="MT164" s="133">
        <v>0</v>
      </c>
      <c r="MU164" s="585"/>
      <c r="MV164" s="585"/>
      <c r="MW164" s="585"/>
      <c r="MX164" s="585"/>
      <c r="MY164" s="585"/>
      <c r="MZ164" s="585"/>
      <c r="NA164" s="585"/>
      <c r="NB164" s="238">
        <v>3</v>
      </c>
      <c r="ND164" s="876" t="s">
        <v>64</v>
      </c>
      <c r="NE164" s="877" t="s">
        <v>64</v>
      </c>
      <c r="NF164" s="877" t="s">
        <v>64</v>
      </c>
      <c r="NG164" s="877" t="s">
        <v>64</v>
      </c>
      <c r="NH164" s="877" t="s">
        <v>64</v>
      </c>
      <c r="NI164" s="877" t="s">
        <v>64</v>
      </c>
      <c r="NJ164" s="877" t="s">
        <v>64</v>
      </c>
      <c r="NK164" s="877" t="s">
        <v>64</v>
      </c>
      <c r="NL164" s="877" t="s">
        <v>64</v>
      </c>
      <c r="NM164" s="877" t="s">
        <v>64</v>
      </c>
      <c r="NN164" s="877" t="s">
        <v>64</v>
      </c>
      <c r="NO164" s="877" t="s">
        <v>64</v>
      </c>
      <c r="NP164" s="877" t="s">
        <v>64</v>
      </c>
      <c r="NQ164" s="877" t="s">
        <v>64</v>
      </c>
      <c r="NR164" s="877" t="s">
        <v>64</v>
      </c>
      <c r="NS164" s="877" t="s">
        <v>64</v>
      </c>
      <c r="NT164" s="877" t="s">
        <v>64</v>
      </c>
      <c r="NU164" s="877" t="s">
        <v>64</v>
      </c>
      <c r="NV164" s="877" t="s">
        <v>64</v>
      </c>
      <c r="NW164" s="877" t="s">
        <v>64</v>
      </c>
      <c r="NX164" s="877" t="s">
        <v>64</v>
      </c>
      <c r="NY164" s="877" t="s">
        <v>64</v>
      </c>
      <c r="NZ164" s="877" t="s">
        <v>64</v>
      </c>
      <c r="OA164" s="877" t="s">
        <v>64</v>
      </c>
      <c r="OB164" s="877" t="s">
        <v>64</v>
      </c>
      <c r="OC164" s="877" t="s">
        <v>64</v>
      </c>
      <c r="OD164" s="877" t="s">
        <v>64</v>
      </c>
      <c r="OE164" s="877" t="s">
        <v>64</v>
      </c>
      <c r="OF164" s="877" t="s">
        <v>64</v>
      </c>
      <c r="OG164" s="877" t="s">
        <v>64</v>
      </c>
      <c r="OH164" s="877" t="s">
        <v>64</v>
      </c>
      <c r="OI164" s="877" t="s">
        <v>64</v>
      </c>
      <c r="OJ164" s="877" t="s">
        <v>64</v>
      </c>
      <c r="OK164" s="877" t="s">
        <v>64</v>
      </c>
      <c r="OL164" s="877" t="s">
        <v>64</v>
      </c>
    </row>
    <row r="165" spans="1:402" s="221" customFormat="1" x14ac:dyDescent="0.25">
      <c r="A165" s="221">
        <v>164</v>
      </c>
      <c r="B165" s="221">
        <v>0</v>
      </c>
      <c r="C165" s="221">
        <v>1</v>
      </c>
      <c r="D165" s="332">
        <v>2</v>
      </c>
      <c r="E165" s="267">
        <v>165</v>
      </c>
      <c r="F165" s="880">
        <v>165</v>
      </c>
      <c r="G165" s="883"/>
      <c r="H165" s="358" t="s">
        <v>1307</v>
      </c>
      <c r="I165" s="167" t="s">
        <v>1308</v>
      </c>
      <c r="J165" s="266">
        <v>12930</v>
      </c>
      <c r="K165" s="122">
        <v>81</v>
      </c>
      <c r="L165" s="342">
        <v>79</v>
      </c>
      <c r="M165" s="342">
        <v>178</v>
      </c>
      <c r="N165" s="342">
        <v>24.933720489837143</v>
      </c>
      <c r="O165" s="210">
        <v>1.9697555786045295</v>
      </c>
      <c r="P165" s="208">
        <v>0</v>
      </c>
      <c r="Q165" s="221">
        <v>160</v>
      </c>
      <c r="R165" s="221">
        <v>110</v>
      </c>
      <c r="S165" s="221">
        <v>0</v>
      </c>
      <c r="T165" s="400">
        <v>2</v>
      </c>
      <c r="U165" s="327">
        <v>0</v>
      </c>
      <c r="V165" s="327"/>
      <c r="W165" s="327">
        <v>1</v>
      </c>
      <c r="X165" s="326">
        <v>1</v>
      </c>
      <c r="Y165" s="327">
        <v>0</v>
      </c>
      <c r="Z165" s="327">
        <v>0</v>
      </c>
      <c r="AA165" s="326">
        <v>0</v>
      </c>
      <c r="AB165" s="326">
        <v>0</v>
      </c>
      <c r="AD165" s="133"/>
      <c r="AF165" s="613">
        <v>149</v>
      </c>
      <c r="AG165" s="613">
        <v>1.08</v>
      </c>
      <c r="AH165" s="613">
        <v>66</v>
      </c>
      <c r="AI165" s="603">
        <v>1</v>
      </c>
      <c r="AJ165" s="613">
        <v>15.4</v>
      </c>
      <c r="AK165" s="613">
        <v>45</v>
      </c>
      <c r="AL165" s="613"/>
      <c r="AM165" s="609"/>
      <c r="AN165" s="214"/>
      <c r="AO165" s="63">
        <v>195</v>
      </c>
      <c r="AP165" s="63">
        <v>107</v>
      </c>
      <c r="AQ165" s="310">
        <v>77</v>
      </c>
      <c r="AR165" s="212">
        <v>54</v>
      </c>
      <c r="AS165" s="215">
        <v>4.07</v>
      </c>
      <c r="AT165" s="213">
        <v>176</v>
      </c>
      <c r="AU165" s="562">
        <v>42605</v>
      </c>
      <c r="AV165" s="563">
        <v>42592</v>
      </c>
      <c r="AW165" s="364">
        <v>1.08</v>
      </c>
      <c r="AX165" s="364">
        <v>33</v>
      </c>
      <c r="AY165" s="364"/>
      <c r="AZ165" s="613">
        <v>141</v>
      </c>
      <c r="BA165" s="558">
        <v>42605</v>
      </c>
      <c r="BB165" s="65">
        <v>59.48</v>
      </c>
      <c r="BC165" s="217"/>
      <c r="BD165" s="66">
        <v>59.48</v>
      </c>
      <c r="BE165" s="218">
        <v>44.03047105702224</v>
      </c>
      <c r="BF165" s="66"/>
      <c r="BG165" s="68">
        <v>1.7743709598499167</v>
      </c>
      <c r="BH165" s="219">
        <v>1.7743709598499167</v>
      </c>
      <c r="BI165" s="219">
        <v>1.6437533317545765</v>
      </c>
      <c r="BJ165" s="219"/>
      <c r="BK165" s="66">
        <v>2.4</v>
      </c>
      <c r="BL165" s="66">
        <v>1.2</v>
      </c>
      <c r="BM165" s="66">
        <v>61</v>
      </c>
      <c r="BN165" s="66">
        <v>0.95</v>
      </c>
      <c r="BO165" s="571">
        <v>251.3</v>
      </c>
      <c r="BP165" s="66">
        <v>41</v>
      </c>
      <c r="BQ165" s="66">
        <v>172</v>
      </c>
      <c r="BR165" s="66">
        <v>10</v>
      </c>
      <c r="BS165" s="66">
        <v>35</v>
      </c>
      <c r="BT165" s="366" t="s">
        <v>1309</v>
      </c>
      <c r="BU165" s="345" t="s">
        <v>1310</v>
      </c>
      <c r="BV165" s="342">
        <v>0</v>
      </c>
      <c r="BW165" s="342">
        <v>1</v>
      </c>
      <c r="BX165" s="342">
        <v>36</v>
      </c>
      <c r="BY165" s="342">
        <v>0</v>
      </c>
      <c r="BZ165" s="342"/>
      <c r="CA165" s="345" t="s">
        <v>381</v>
      </c>
      <c r="CB165" s="345"/>
      <c r="CC165" s="342">
        <v>1</v>
      </c>
      <c r="CD165" s="342">
        <v>0</v>
      </c>
      <c r="CE165" s="342">
        <v>1</v>
      </c>
      <c r="CF165" s="206">
        <v>0</v>
      </c>
      <c r="CG165" s="206">
        <v>1</v>
      </c>
      <c r="CH165" s="342">
        <v>0</v>
      </c>
      <c r="CI165" s="342">
        <v>0</v>
      </c>
      <c r="CJ165" s="327">
        <v>1</v>
      </c>
      <c r="CK165" s="659">
        <v>1</v>
      </c>
      <c r="CL165" s="659">
        <v>0</v>
      </c>
      <c r="CM165" s="660">
        <v>0</v>
      </c>
      <c r="CN165" s="660">
        <v>1</v>
      </c>
      <c r="CO165" s="660">
        <v>1</v>
      </c>
      <c r="CP165" s="325">
        <v>1</v>
      </c>
      <c r="CQ165" s="325">
        <v>1</v>
      </c>
      <c r="CR165" s="325">
        <v>0</v>
      </c>
      <c r="CS165" s="327">
        <v>0</v>
      </c>
      <c r="CT165" s="327">
        <v>0</v>
      </c>
      <c r="CU165" s="114">
        <v>1</v>
      </c>
      <c r="CV165" s="665"/>
      <c r="CW165" s="665"/>
      <c r="CX165" s="665"/>
      <c r="CY165" s="665"/>
      <c r="CZ165" s="254">
        <v>93</v>
      </c>
      <c r="DA165" s="254">
        <v>137</v>
      </c>
      <c r="DB165" s="254"/>
      <c r="DC165" s="254"/>
      <c r="DD165" s="254"/>
      <c r="DE165" s="221">
        <v>1</v>
      </c>
      <c r="DF165" s="267">
        <v>1</v>
      </c>
      <c r="DG165" s="246">
        <v>38146</v>
      </c>
      <c r="DH165" s="221">
        <v>1</v>
      </c>
      <c r="DI165" s="221" t="s">
        <v>1311</v>
      </c>
      <c r="DJ165" s="267">
        <v>1</v>
      </c>
      <c r="DK165" s="267">
        <v>0</v>
      </c>
      <c r="DL165" s="267"/>
      <c r="DN165" s="221">
        <v>1</v>
      </c>
      <c r="DO165" s="221">
        <v>0</v>
      </c>
      <c r="DP165" s="221">
        <v>1</v>
      </c>
      <c r="DQ165" s="221">
        <v>0</v>
      </c>
      <c r="DR165" s="221">
        <v>1</v>
      </c>
      <c r="DS165" s="212">
        <v>1</v>
      </c>
      <c r="DT165" s="221">
        <v>1</v>
      </c>
      <c r="DU165" s="221">
        <v>0</v>
      </c>
      <c r="DV165" s="221">
        <v>0</v>
      </c>
      <c r="DW165" s="221">
        <v>0</v>
      </c>
      <c r="DX165" s="221">
        <v>0</v>
      </c>
      <c r="DY165" s="221">
        <v>0</v>
      </c>
      <c r="EB165" s="221">
        <v>1</v>
      </c>
      <c r="EC165" s="221">
        <v>1</v>
      </c>
      <c r="ED165" s="221">
        <v>66</v>
      </c>
      <c r="EG165" s="69">
        <v>42496</v>
      </c>
      <c r="EH165" s="31">
        <v>1.92</v>
      </c>
      <c r="EI165" s="31">
        <v>69</v>
      </c>
      <c r="EJ165" s="31">
        <v>73</v>
      </c>
      <c r="EK165" s="31">
        <v>67</v>
      </c>
      <c r="EL165" s="31" t="s">
        <v>381</v>
      </c>
      <c r="EM165" s="31"/>
      <c r="EN165" s="31" t="s">
        <v>1312</v>
      </c>
      <c r="EO165" s="267">
        <v>165</v>
      </c>
      <c r="EP165" s="135">
        <v>42605</v>
      </c>
      <c r="EQ165" s="133" t="s">
        <v>383</v>
      </c>
      <c r="ER165" s="133"/>
      <c r="ES165" s="133"/>
      <c r="ET165" s="208">
        <v>69</v>
      </c>
      <c r="EU165" s="133">
        <v>0</v>
      </c>
      <c r="EV165" s="133"/>
      <c r="EW165" s="133">
        <v>13</v>
      </c>
      <c r="EX165" s="208">
        <v>8</v>
      </c>
      <c r="EY165" s="208">
        <v>46</v>
      </c>
      <c r="EZ165" s="208">
        <v>25</v>
      </c>
      <c r="FA165" s="208">
        <v>19</v>
      </c>
      <c r="FB165" s="208">
        <v>12</v>
      </c>
      <c r="FC165" s="208">
        <v>44</v>
      </c>
      <c r="FD165" s="206">
        <v>25</v>
      </c>
      <c r="FE165" s="133">
        <v>39</v>
      </c>
      <c r="FF165" s="133">
        <v>120</v>
      </c>
      <c r="FG165" s="223">
        <v>280</v>
      </c>
      <c r="FH165" s="91">
        <v>120</v>
      </c>
      <c r="FI165" s="91">
        <v>280</v>
      </c>
      <c r="FJ165" s="227">
        <v>50.15</v>
      </c>
      <c r="FK165" s="227">
        <v>25.460011660699898</v>
      </c>
      <c r="FL165" s="228">
        <v>126.9</v>
      </c>
      <c r="FM165" s="228">
        <v>45.400000000000006</v>
      </c>
      <c r="FN165" s="228">
        <v>64.424236884203737</v>
      </c>
      <c r="FO165" s="228">
        <v>23.048544953056343</v>
      </c>
      <c r="FP165" s="228">
        <v>64.223798266351452</v>
      </c>
      <c r="FQ165" s="228"/>
      <c r="FR165" s="193">
        <v>0</v>
      </c>
      <c r="FS165" s="230">
        <v>38</v>
      </c>
      <c r="FT165" s="553">
        <v>69</v>
      </c>
      <c r="FU165" s="230">
        <v>350</v>
      </c>
      <c r="FV165" s="229">
        <v>7.7</v>
      </c>
      <c r="FW165" s="229">
        <v>13.6</v>
      </c>
      <c r="FX165" s="229">
        <v>4.9350649350649354</v>
      </c>
      <c r="FY165" s="229">
        <v>0.55072463768115942</v>
      </c>
      <c r="FZ165" s="221">
        <v>68.3</v>
      </c>
      <c r="GA165" s="129">
        <v>14.2</v>
      </c>
      <c r="GB165" s="348">
        <v>4.2</v>
      </c>
      <c r="GC165" s="348">
        <v>2.1</v>
      </c>
      <c r="GD165" s="348">
        <v>102.1</v>
      </c>
      <c r="GE165" s="348">
        <v>68</v>
      </c>
      <c r="GF165" s="348">
        <v>17.899999999999999</v>
      </c>
      <c r="GG165" s="221">
        <v>0</v>
      </c>
      <c r="GH165" s="221">
        <v>1</v>
      </c>
      <c r="GI165" s="221">
        <v>1</v>
      </c>
      <c r="GJ165" s="221">
        <v>1</v>
      </c>
      <c r="GK165" s="231">
        <v>18</v>
      </c>
      <c r="GL165" s="133">
        <v>0</v>
      </c>
      <c r="GM165" s="221">
        <v>0</v>
      </c>
      <c r="GN165" s="221">
        <v>0</v>
      </c>
      <c r="GO165" s="221">
        <v>0</v>
      </c>
      <c r="GP165" s="61">
        <v>49</v>
      </c>
      <c r="GQ165" s="106">
        <v>24.876182878849352</v>
      </c>
      <c r="GR165" s="111">
        <v>0.37711864406779666</v>
      </c>
      <c r="GS165" s="61">
        <v>0</v>
      </c>
      <c r="GT165" s="111">
        <v>0.51851851851851849</v>
      </c>
      <c r="GU165" s="62">
        <v>0</v>
      </c>
      <c r="GV165" s="61">
        <v>14</v>
      </c>
      <c r="GW165" s="61">
        <v>0</v>
      </c>
      <c r="GX165" s="106">
        <v>26</v>
      </c>
      <c r="GY165" s="61">
        <v>0</v>
      </c>
      <c r="GZ165" s="745">
        <v>23</v>
      </c>
      <c r="HA165" s="221">
        <v>8</v>
      </c>
      <c r="HB165" s="221">
        <v>0.69</v>
      </c>
      <c r="HC165" s="61">
        <v>1</v>
      </c>
      <c r="HD165" s="236">
        <v>141.26996500000001</v>
      </c>
      <c r="HE165" s="236">
        <v>148.33346299999999</v>
      </c>
      <c r="HF165" s="144">
        <v>74.647599</v>
      </c>
      <c r="HG165" s="236">
        <v>155.58416299999999</v>
      </c>
      <c r="HH165" s="125">
        <v>78.296453999999997</v>
      </c>
      <c r="HI165" s="236">
        <v>53.378177000000001</v>
      </c>
      <c r="HJ165" s="144">
        <v>26.862130000000001</v>
      </c>
      <c r="HK165" s="236">
        <v>102.205986</v>
      </c>
      <c r="HL165" s="144">
        <v>51.434323999999997</v>
      </c>
      <c r="HM165" s="236">
        <v>65.691766999999999</v>
      </c>
      <c r="HN165" s="144">
        <v>7.1544189999999999</v>
      </c>
      <c r="HO165" s="144">
        <v>3.600403</v>
      </c>
      <c r="HP165" s="236">
        <v>158.55631199999999</v>
      </c>
      <c r="HQ165" s="144">
        <v>79.792164</v>
      </c>
      <c r="HR165" s="236">
        <v>58.945298000000001</v>
      </c>
      <c r="HS165" s="144">
        <v>29.663737999999999</v>
      </c>
      <c r="HT165" s="236">
        <v>99.611013999999997</v>
      </c>
      <c r="HU165" s="144">
        <v>50.128425999999997</v>
      </c>
      <c r="HV165" s="236">
        <v>62.823746</v>
      </c>
      <c r="HW165" s="144">
        <v>0</v>
      </c>
      <c r="HX165" s="237">
        <v>0.95339692768087203</v>
      </c>
      <c r="HY165" s="348">
        <v>24.4</v>
      </c>
      <c r="HZ165" s="221">
        <v>6</v>
      </c>
      <c r="IA165" s="221">
        <v>21</v>
      </c>
      <c r="IB165" s="221">
        <v>6</v>
      </c>
      <c r="IC165" s="221">
        <v>24.5</v>
      </c>
      <c r="ID165" s="221">
        <v>5.3</v>
      </c>
      <c r="IE165" s="237">
        <v>71.508266666666657</v>
      </c>
      <c r="IF165" s="237">
        <v>36.303116713255655</v>
      </c>
      <c r="IH165" s="221">
        <v>0.45</v>
      </c>
      <c r="II165" s="221">
        <v>1031</v>
      </c>
      <c r="IJ165" s="221">
        <v>832</v>
      </c>
      <c r="IK165" s="221">
        <v>810</v>
      </c>
      <c r="IL165" s="221">
        <v>1026</v>
      </c>
      <c r="IM165" s="221">
        <v>1178</v>
      </c>
      <c r="IN165" s="221">
        <v>1115</v>
      </c>
      <c r="IP165" s="106">
        <v>998.66666666666663</v>
      </c>
      <c r="IQ165" s="221">
        <v>1677</v>
      </c>
      <c r="IR165" s="221">
        <v>388</v>
      </c>
      <c r="IS165" s="221">
        <v>402</v>
      </c>
      <c r="IT165" s="221">
        <v>377</v>
      </c>
      <c r="IU165" s="221">
        <v>451</v>
      </c>
      <c r="IV165" s="221">
        <v>453</v>
      </c>
      <c r="IW165" s="221">
        <v>444</v>
      </c>
      <c r="IY165" s="106">
        <v>419.16666666666669</v>
      </c>
      <c r="IZ165" s="221">
        <v>277</v>
      </c>
      <c r="JA165" s="240">
        <v>25.263506690640053</v>
      </c>
      <c r="JB165" s="241">
        <v>0</v>
      </c>
      <c r="JC165" s="267">
        <v>1</v>
      </c>
      <c r="JD165" s="280">
        <v>0</v>
      </c>
      <c r="JE165" s="70">
        <v>0</v>
      </c>
      <c r="JF165" s="70"/>
      <c r="JG165" s="267">
        <v>0</v>
      </c>
      <c r="JH165" s="267">
        <v>0</v>
      </c>
      <c r="JI165" s="267">
        <v>0</v>
      </c>
      <c r="JJ165" s="267"/>
      <c r="JL165" s="285">
        <v>55.833333333333336</v>
      </c>
      <c r="JM165" s="198">
        <v>165</v>
      </c>
      <c r="JN165" s="244">
        <v>42605</v>
      </c>
      <c r="JO165" s="69">
        <v>43494</v>
      </c>
      <c r="JP165" s="201">
        <v>0</v>
      </c>
      <c r="JQ165" s="69">
        <v>43494</v>
      </c>
      <c r="JR165" s="245">
        <v>29</v>
      </c>
      <c r="JS165" s="243">
        <v>0</v>
      </c>
      <c r="JT165" s="69">
        <v>43494</v>
      </c>
      <c r="JU165" s="245">
        <v>29</v>
      </c>
      <c r="JV165" s="243">
        <v>0</v>
      </c>
      <c r="JW165" s="246">
        <v>43494</v>
      </c>
      <c r="JX165" s="245">
        <v>29</v>
      </c>
      <c r="JY165" s="245">
        <v>29</v>
      </c>
      <c r="JZ165" s="245">
        <v>889</v>
      </c>
      <c r="KA165" s="247"/>
      <c r="KB165" s="245"/>
      <c r="KC165" s="248"/>
      <c r="KD165" s="63">
        <v>0</v>
      </c>
      <c r="KE165" s="263">
        <v>1</v>
      </c>
      <c r="KF165" s="312" t="s">
        <v>390</v>
      </c>
      <c r="KG165" s="250">
        <v>133.12</v>
      </c>
      <c r="KH165" s="250">
        <v>58.94</v>
      </c>
      <c r="KI165" s="250">
        <v>55.46</v>
      </c>
      <c r="KJ165" s="251">
        <v>-20.18</v>
      </c>
      <c r="KK165" s="250">
        <v>-15.6</v>
      </c>
      <c r="KL165" s="250">
        <v>48.48</v>
      </c>
      <c r="KM165" s="250">
        <v>26.7</v>
      </c>
      <c r="KN165" s="250">
        <v>3.9</v>
      </c>
      <c r="KO165" s="250"/>
      <c r="KP165" s="250">
        <v>0</v>
      </c>
      <c r="KQ165" s="92"/>
      <c r="KR165" s="93">
        <v>0.37711864406779666</v>
      </c>
      <c r="KS165" s="264">
        <v>60</v>
      </c>
      <c r="KT165" s="265">
        <v>46.2</v>
      </c>
      <c r="KU165" s="264">
        <v>-22.13</v>
      </c>
      <c r="KV165" s="265">
        <v>-27.8</v>
      </c>
      <c r="KW165" s="265">
        <v>-25.6</v>
      </c>
      <c r="KX165" s="265">
        <v>332</v>
      </c>
      <c r="KY165" s="265">
        <v>-22.5</v>
      </c>
      <c r="KZ165" s="265">
        <v>-20.100000000000001</v>
      </c>
      <c r="LA165" s="265">
        <v>316</v>
      </c>
      <c r="LB165" s="265">
        <v>-25</v>
      </c>
      <c r="LC165" s="265">
        <v>-22.8</v>
      </c>
      <c r="LD165" s="265">
        <v>332</v>
      </c>
      <c r="LE165" s="118">
        <v>42605</v>
      </c>
      <c r="LF165" s="454">
        <v>0</v>
      </c>
      <c r="LG165" s="454"/>
      <c r="LH165" s="455">
        <v>60</v>
      </c>
      <c r="LI165" s="455">
        <v>53.71</v>
      </c>
      <c r="LJ165" s="455">
        <v>-30.72</v>
      </c>
      <c r="LK165" s="455">
        <v>-34.299999999999997</v>
      </c>
      <c r="LL165" s="455">
        <v>-34.1</v>
      </c>
      <c r="LM165" s="455">
        <v>366</v>
      </c>
      <c r="LN165" s="455">
        <v>-26.8</v>
      </c>
      <c r="LO165" s="455">
        <v>-26.8</v>
      </c>
      <c r="LP165" s="455">
        <v>349</v>
      </c>
      <c r="LQ165" s="455">
        <v>-30.5</v>
      </c>
      <c r="LR165" s="455">
        <v>-30.5</v>
      </c>
      <c r="LS165" s="455">
        <v>366</v>
      </c>
      <c r="LT165" s="500">
        <v>44.32</v>
      </c>
      <c r="LU165" s="693">
        <v>-27.81</v>
      </c>
      <c r="LV165" s="500">
        <v>-13.7</v>
      </c>
      <c r="LW165" s="500">
        <v>2</v>
      </c>
      <c r="LX165" s="500">
        <v>-15.7</v>
      </c>
      <c r="LY165" s="500">
        <v>2</v>
      </c>
      <c r="LZ165" s="690">
        <v>62.823746</v>
      </c>
      <c r="MA165" s="455"/>
      <c r="MC165" s="253">
        <v>28</v>
      </c>
      <c r="MD165" s="274"/>
      <c r="ME165" s="581">
        <v>165</v>
      </c>
      <c r="MF165" s="135">
        <v>42592</v>
      </c>
      <c r="MI165" s="584">
        <v>55.045400000000001</v>
      </c>
      <c r="MQ165" s="135"/>
      <c r="MR165" s="585"/>
      <c r="MS165" s="585"/>
      <c r="MT165" s="133">
        <v>0</v>
      </c>
      <c r="MU165" s="585"/>
      <c r="MV165" s="585"/>
      <c r="MW165" s="585"/>
      <c r="MX165" s="585"/>
      <c r="MY165" s="585"/>
      <c r="MZ165" s="585"/>
      <c r="NA165" s="133">
        <v>28</v>
      </c>
      <c r="NB165" s="238">
        <v>5</v>
      </c>
      <c r="ND165" s="876">
        <v>165</v>
      </c>
      <c r="NE165" s="877">
        <v>8.2942990931233709</v>
      </c>
      <c r="NF165" s="877">
        <v>7.3051497456300298</v>
      </c>
      <c r="NG165" s="877">
        <v>5.0712478194614397</v>
      </c>
      <c r="NH165" s="877">
        <v>2.75702324650746</v>
      </c>
      <c r="NI165" s="877">
        <v>8.2041309328451302</v>
      </c>
      <c r="NJ165" s="877">
        <v>6.8489984304000204</v>
      </c>
      <c r="NK165" s="877">
        <v>8.8693779240313297</v>
      </c>
      <c r="NL165" s="877">
        <v>7.6524864949181604</v>
      </c>
      <c r="NM165" s="877">
        <v>6.0864016458800299</v>
      </c>
      <c r="NN165" s="877">
        <v>1.03562390973072</v>
      </c>
      <c r="NO165" s="877">
        <v>5.50557340028202</v>
      </c>
      <c r="NP165" s="877">
        <v>5.8614591663615103</v>
      </c>
      <c r="NQ165" s="877">
        <v>7.1969217338203304</v>
      </c>
      <c r="NR165" s="877">
        <v>4.3881895371560802</v>
      </c>
      <c r="NS165" s="877">
        <v>6.2999406298240697</v>
      </c>
      <c r="NT165" s="877">
        <v>7.14200491598488</v>
      </c>
      <c r="NU165" s="877">
        <v>6.2735158897021197</v>
      </c>
      <c r="NV165" s="877">
        <v>6.4431093133353601</v>
      </c>
      <c r="NW165" s="877">
        <v>6.2802139958106196</v>
      </c>
      <c r="NX165" s="877">
        <v>6.4692347936676597</v>
      </c>
      <c r="NY165" s="877">
        <v>7.2390733833789103</v>
      </c>
      <c r="NZ165" s="877">
        <v>-1.9378782880922001</v>
      </c>
      <c r="OA165" s="877">
        <v>10.3170281453664</v>
      </c>
      <c r="OB165" s="877">
        <v>1.68257329734758</v>
      </c>
      <c r="OC165" s="877">
        <v>4.7687136570304904</v>
      </c>
      <c r="OD165" s="877">
        <v>7.1836850003977801</v>
      </c>
      <c r="OE165" s="877">
        <v>5.5087455542444701</v>
      </c>
      <c r="OF165" s="877">
        <v>11.8130035293339</v>
      </c>
      <c r="OG165" s="877">
        <v>3.8718436485093202</v>
      </c>
      <c r="OH165" s="877">
        <v>9.1150176319822709</v>
      </c>
      <c r="OI165" s="877">
        <v>4.2779847472997696</v>
      </c>
      <c r="OJ165" s="877">
        <v>2.6979858973516802</v>
      </c>
      <c r="OK165" s="877">
        <v>6.7065919451226899</v>
      </c>
      <c r="OL165" s="877">
        <v>8.6344548480188301</v>
      </c>
    </row>
    <row r="166" spans="1:402" s="636" customFormat="1" x14ac:dyDescent="0.25">
      <c r="A166" s="636">
        <v>165</v>
      </c>
      <c r="B166" s="453">
        <v>0</v>
      </c>
      <c r="C166" s="636">
        <v>0</v>
      </c>
      <c r="D166" s="652">
        <v>4</v>
      </c>
      <c r="E166" s="408">
        <v>166</v>
      </c>
      <c r="F166" s="880">
        <v>166</v>
      </c>
      <c r="G166" s="883"/>
      <c r="H166" s="636" t="s">
        <v>1313</v>
      </c>
      <c r="I166" s="95" t="s">
        <v>1314</v>
      </c>
      <c r="J166" s="504">
        <v>16480</v>
      </c>
      <c r="K166" s="99">
        <v>71</v>
      </c>
      <c r="L166" s="671">
        <v>75</v>
      </c>
      <c r="M166" s="671">
        <v>150</v>
      </c>
      <c r="N166" s="671">
        <v>33.333333333333336</v>
      </c>
      <c r="O166" s="669">
        <v>1.701897982351066</v>
      </c>
      <c r="P166" s="670">
        <v>1</v>
      </c>
      <c r="S166" s="636">
        <v>0</v>
      </c>
      <c r="T166" s="673">
        <v>2</v>
      </c>
      <c r="U166" s="652"/>
      <c r="V166" s="652"/>
      <c r="W166" s="652"/>
      <c r="Y166" s="652"/>
      <c r="Z166" s="652"/>
      <c r="AA166" s="636">
        <v>0</v>
      </c>
      <c r="AB166" s="636">
        <v>0</v>
      </c>
      <c r="AD166" s="95"/>
      <c r="AF166" s="653">
        <v>80</v>
      </c>
      <c r="AG166" s="653">
        <v>0.56999999999999995</v>
      </c>
      <c r="AH166" s="653">
        <v>104</v>
      </c>
      <c r="AI166" s="670">
        <v>1</v>
      </c>
      <c r="AJ166" s="653">
        <v>14.3</v>
      </c>
      <c r="AK166" s="653">
        <v>43</v>
      </c>
      <c r="AL166" s="653"/>
      <c r="AM166" s="673"/>
      <c r="AN166" s="674"/>
      <c r="AO166" s="95">
        <v>255</v>
      </c>
      <c r="AP166" s="95">
        <v>168</v>
      </c>
      <c r="AQ166" s="636">
        <v>51</v>
      </c>
      <c r="AR166" s="670">
        <v>178</v>
      </c>
      <c r="AS166" s="675">
        <v>2</v>
      </c>
      <c r="AT166" s="670">
        <v>158</v>
      </c>
      <c r="AU166" s="831">
        <v>42625</v>
      </c>
      <c r="AV166" s="832">
        <v>42501</v>
      </c>
      <c r="AW166" s="653">
        <v>0.56999999999999995</v>
      </c>
      <c r="AX166" s="653"/>
      <c r="AY166" s="653"/>
      <c r="AZ166" s="653"/>
      <c r="BA166" s="676"/>
      <c r="BC166" s="669"/>
      <c r="BE166" s="677"/>
      <c r="BF166" s="95"/>
      <c r="BG166" s="678"/>
      <c r="BH166" s="679"/>
      <c r="BI166" s="679"/>
      <c r="BJ166" s="679"/>
      <c r="BO166" s="673"/>
      <c r="BT166" s="831">
        <v>42537</v>
      </c>
      <c r="BU166" s="833" t="s">
        <v>1315</v>
      </c>
      <c r="BV166" s="671">
        <v>0</v>
      </c>
      <c r="BW166" s="671">
        <v>1</v>
      </c>
      <c r="BX166" s="671">
        <v>36</v>
      </c>
      <c r="BY166" s="671">
        <v>0</v>
      </c>
      <c r="BZ166" s="671"/>
      <c r="CA166" s="833" t="s">
        <v>381</v>
      </c>
      <c r="CB166" s="833"/>
      <c r="CC166" s="671">
        <v>0</v>
      </c>
      <c r="CD166" s="671">
        <v>0</v>
      </c>
      <c r="CE166" s="671">
        <v>0</v>
      </c>
      <c r="CF166" s="652">
        <v>0</v>
      </c>
      <c r="CG166" s="652">
        <v>0</v>
      </c>
      <c r="CH166" s="671">
        <v>0</v>
      </c>
      <c r="CI166" s="671">
        <v>0</v>
      </c>
      <c r="CJ166" s="652">
        <v>0</v>
      </c>
      <c r="CK166" s="834">
        <v>0</v>
      </c>
      <c r="CL166" s="834">
        <v>0</v>
      </c>
      <c r="CM166" s="671">
        <v>0</v>
      </c>
      <c r="CN166" s="671">
        <v>1</v>
      </c>
      <c r="CO166" s="671">
        <v>0</v>
      </c>
      <c r="CP166" s="670">
        <v>0</v>
      </c>
      <c r="CQ166" s="670">
        <v>0</v>
      </c>
      <c r="CR166" s="670">
        <v>0</v>
      </c>
      <c r="CS166" s="652">
        <v>0</v>
      </c>
      <c r="CT166" s="652">
        <v>0</v>
      </c>
      <c r="CU166" s="95">
        <v>0</v>
      </c>
      <c r="CV166" s="634"/>
      <c r="CW166" s="634"/>
      <c r="CX166" s="634"/>
      <c r="CY166" s="634"/>
      <c r="CZ166" s="634"/>
      <c r="DA166" s="634"/>
      <c r="DB166" s="634"/>
      <c r="DC166" s="634"/>
      <c r="DD166" s="634"/>
      <c r="DE166" s="636">
        <v>0</v>
      </c>
      <c r="DF166" s="408"/>
      <c r="DJ166" s="408"/>
      <c r="DK166" s="408"/>
      <c r="DL166" s="408"/>
      <c r="DN166" s="636">
        <v>0</v>
      </c>
      <c r="DO166" s="636">
        <v>0</v>
      </c>
      <c r="DP166" s="636">
        <v>0</v>
      </c>
      <c r="DQ166" s="636">
        <v>0</v>
      </c>
      <c r="DR166" s="636">
        <v>0</v>
      </c>
      <c r="DS166" s="670">
        <v>0</v>
      </c>
      <c r="DT166" s="636">
        <v>0</v>
      </c>
      <c r="DU166" s="636">
        <v>0</v>
      </c>
      <c r="DV166" s="636">
        <v>0</v>
      </c>
      <c r="DW166" s="636">
        <v>0</v>
      </c>
      <c r="DX166" s="636">
        <v>0</v>
      </c>
      <c r="DY166" s="636">
        <v>0</v>
      </c>
      <c r="EB166" s="636">
        <v>0</v>
      </c>
      <c r="EC166" s="636">
        <v>0</v>
      </c>
      <c r="EG166" s="504">
        <v>42537</v>
      </c>
      <c r="EH166" s="99">
        <v>2</v>
      </c>
      <c r="EI166" s="99">
        <v>129.30000000000001</v>
      </c>
      <c r="EJ166" s="99">
        <v>92</v>
      </c>
      <c r="EK166" s="99">
        <v>108.3</v>
      </c>
      <c r="EL166" s="99">
        <v>89.1</v>
      </c>
      <c r="EM166" s="99">
        <v>82</v>
      </c>
      <c r="EN166" s="99" t="s">
        <v>425</v>
      </c>
      <c r="EO166" s="408">
        <v>166</v>
      </c>
      <c r="EP166" s="504">
        <v>42537</v>
      </c>
      <c r="EQ166" s="95" t="s">
        <v>383</v>
      </c>
      <c r="ER166" s="95"/>
      <c r="ES166" s="95"/>
      <c r="ET166" s="670">
        <v>59</v>
      </c>
      <c r="EU166" s="95">
        <v>0</v>
      </c>
      <c r="EV166" s="95"/>
      <c r="EW166" s="95">
        <v>12</v>
      </c>
      <c r="EX166" s="670">
        <v>6</v>
      </c>
      <c r="EY166" s="670">
        <v>44</v>
      </c>
      <c r="EZ166" s="670">
        <v>25</v>
      </c>
      <c r="FA166" s="670">
        <v>14</v>
      </c>
      <c r="FB166" s="670">
        <v>15</v>
      </c>
      <c r="FC166" s="670">
        <v>34</v>
      </c>
      <c r="FD166" s="652">
        <v>20</v>
      </c>
      <c r="FE166" s="95">
        <v>32</v>
      </c>
      <c r="FF166" s="95">
        <v>150</v>
      </c>
      <c r="FG166" s="653">
        <v>360</v>
      </c>
      <c r="FH166" s="677">
        <v>150</v>
      </c>
      <c r="FI166" s="677">
        <v>360</v>
      </c>
      <c r="FJ166" s="677">
        <v>19.850000000000001</v>
      </c>
      <c r="FK166" s="677">
        <v>11.663448811766298</v>
      </c>
      <c r="FL166" s="375"/>
      <c r="FM166" s="375"/>
      <c r="FN166" s="375"/>
      <c r="FO166" s="375"/>
      <c r="FP166" s="375"/>
      <c r="FQ166" s="375"/>
      <c r="FR166" s="375"/>
      <c r="FS166" s="375"/>
      <c r="FT166" s="673"/>
      <c r="FU166" s="375"/>
      <c r="FV166" s="677"/>
      <c r="FW166" s="677"/>
      <c r="FX166" s="677"/>
      <c r="FY166" s="677"/>
      <c r="GA166" s="678"/>
      <c r="GB166" s="725"/>
      <c r="GC166" s="725"/>
      <c r="GD166" s="725"/>
      <c r="GE166" s="725"/>
      <c r="GF166" s="725"/>
      <c r="GK166" s="355"/>
      <c r="GL166" s="95"/>
      <c r="GP166" s="95"/>
      <c r="GQ166" s="677"/>
      <c r="GR166" s="678"/>
      <c r="GS166" s="95"/>
      <c r="GT166" s="678"/>
      <c r="GU166" s="375"/>
      <c r="GV166" s="95"/>
      <c r="GW166" s="95"/>
      <c r="GX166" s="677"/>
      <c r="GY166" s="95"/>
      <c r="GZ166" s="811"/>
      <c r="HC166" s="636">
        <v>0</v>
      </c>
      <c r="HW166" s="681"/>
      <c r="HY166" s="725"/>
      <c r="IE166" s="729"/>
      <c r="IF166" s="729"/>
      <c r="IP166" s="729"/>
      <c r="JB166" s="683"/>
      <c r="JC166" s="408"/>
      <c r="JD166" s="407"/>
      <c r="JE166" s="407"/>
      <c r="JF166" s="407"/>
      <c r="JG166" s="408"/>
      <c r="JH166" s="408"/>
      <c r="JI166" s="408"/>
      <c r="JJ166" s="408"/>
      <c r="JL166" s="820"/>
      <c r="JN166" s="680"/>
      <c r="JO166" s="680"/>
      <c r="JP166" s="453"/>
      <c r="JQ166" s="654"/>
      <c r="JR166" s="654"/>
      <c r="JS166" s="453"/>
      <c r="JU166" s="654"/>
      <c r="JV166" s="453"/>
      <c r="JW166" s="654"/>
      <c r="JX166" s="654"/>
      <c r="JY166" s="654"/>
      <c r="JZ166" s="654"/>
      <c r="KA166" s="654"/>
      <c r="KB166" s="654"/>
      <c r="KC166" s="654"/>
      <c r="KD166" s="95">
        <v>0</v>
      </c>
      <c r="KE166" s="355">
        <v>1</v>
      </c>
      <c r="KF166" s="811" t="s">
        <v>390</v>
      </c>
      <c r="KG166" s="95">
        <v>104.5</v>
      </c>
      <c r="KH166" s="95">
        <v>48.81</v>
      </c>
      <c r="KI166" s="95">
        <v>53.99</v>
      </c>
      <c r="KJ166" s="110">
        <v>-20.54</v>
      </c>
      <c r="KK166" s="95">
        <v>-18.420000000000002</v>
      </c>
      <c r="KL166" s="95">
        <v>47.21</v>
      </c>
      <c r="KM166" s="95">
        <v>17.2</v>
      </c>
      <c r="KN166" s="95">
        <v>5.8</v>
      </c>
      <c r="KO166" s="95"/>
      <c r="KP166" s="95">
        <v>0</v>
      </c>
      <c r="KQ166" s="110"/>
      <c r="KR166" s="684"/>
      <c r="KS166" s="408"/>
      <c r="KU166" s="408"/>
      <c r="LE166" s="685">
        <v>42537</v>
      </c>
      <c r="LF166" s="95">
        <v>0</v>
      </c>
      <c r="LG166" s="95"/>
      <c r="LT166" s="654"/>
      <c r="LU166" s="654"/>
      <c r="LV166" s="654"/>
      <c r="LW166" s="654"/>
      <c r="LX166" s="654">
        <v>0</v>
      </c>
      <c r="LY166" s="654">
        <v>0</v>
      </c>
      <c r="LZ166" s="841"/>
      <c r="MA166" s="95"/>
      <c r="MC166" s="453"/>
      <c r="MD166" s="453"/>
      <c r="ME166" s="95">
        <v>166</v>
      </c>
      <c r="MF166" s="504">
        <v>42501</v>
      </c>
      <c r="MI166" s="687"/>
      <c r="MQ166" s="504"/>
      <c r="MR166" s="687"/>
      <c r="MS166" s="687"/>
      <c r="MT166" s="687"/>
      <c r="MU166" s="687"/>
      <c r="MV166" s="687"/>
      <c r="MW166" s="687"/>
      <c r="MX166" s="687"/>
      <c r="MY166" s="687"/>
      <c r="MZ166" s="687"/>
      <c r="NA166" s="687"/>
      <c r="NB166" s="678">
        <v>3</v>
      </c>
      <c r="ND166" s="876" t="s">
        <v>64</v>
      </c>
      <c r="NE166" s="877" t="s">
        <v>64</v>
      </c>
      <c r="NF166" s="877" t="s">
        <v>64</v>
      </c>
      <c r="NG166" s="877" t="s">
        <v>64</v>
      </c>
      <c r="NH166" s="877" t="s">
        <v>64</v>
      </c>
      <c r="NI166" s="877" t="s">
        <v>64</v>
      </c>
      <c r="NJ166" s="877" t="s">
        <v>64</v>
      </c>
      <c r="NK166" s="877" t="s">
        <v>64</v>
      </c>
      <c r="NL166" s="877" t="s">
        <v>64</v>
      </c>
      <c r="NM166" s="877" t="s">
        <v>64</v>
      </c>
      <c r="NN166" s="877" t="s">
        <v>64</v>
      </c>
      <c r="NO166" s="877" t="s">
        <v>64</v>
      </c>
      <c r="NP166" s="877" t="s">
        <v>64</v>
      </c>
      <c r="NQ166" s="877" t="s">
        <v>64</v>
      </c>
      <c r="NR166" s="877" t="s">
        <v>64</v>
      </c>
      <c r="NS166" s="877" t="s">
        <v>64</v>
      </c>
      <c r="NT166" s="877" t="s">
        <v>64</v>
      </c>
      <c r="NU166" s="877" t="s">
        <v>64</v>
      </c>
      <c r="NV166" s="877" t="s">
        <v>64</v>
      </c>
      <c r="NW166" s="877" t="s">
        <v>64</v>
      </c>
      <c r="NX166" s="877" t="s">
        <v>64</v>
      </c>
      <c r="NY166" s="877" t="s">
        <v>64</v>
      </c>
      <c r="NZ166" s="877" t="s">
        <v>64</v>
      </c>
      <c r="OA166" s="877" t="s">
        <v>64</v>
      </c>
      <c r="OB166" s="877" t="s">
        <v>64</v>
      </c>
      <c r="OC166" s="877" t="s">
        <v>64</v>
      </c>
      <c r="OD166" s="877" t="s">
        <v>64</v>
      </c>
      <c r="OE166" s="877" t="s">
        <v>64</v>
      </c>
      <c r="OF166" s="877" t="s">
        <v>64</v>
      </c>
      <c r="OG166" s="877" t="s">
        <v>64</v>
      </c>
      <c r="OH166" s="877" t="s">
        <v>64</v>
      </c>
      <c r="OI166" s="877" t="s">
        <v>64</v>
      </c>
      <c r="OJ166" s="877" t="s">
        <v>64</v>
      </c>
      <c r="OK166" s="877" t="s">
        <v>64</v>
      </c>
      <c r="OL166" s="877" t="s">
        <v>64</v>
      </c>
    </row>
    <row r="167" spans="1:402" s="221" customFormat="1" x14ac:dyDescent="0.25">
      <c r="A167" s="274">
        <v>166</v>
      </c>
      <c r="B167" s="221">
        <v>0</v>
      </c>
      <c r="C167" s="221">
        <v>1</v>
      </c>
      <c r="D167" s="332">
        <v>2</v>
      </c>
      <c r="E167" s="267">
        <v>167</v>
      </c>
      <c r="F167" s="880">
        <v>167</v>
      </c>
      <c r="G167" s="883"/>
      <c r="H167" s="358" t="s">
        <v>956</v>
      </c>
      <c r="I167" s="232" t="s">
        <v>1316</v>
      </c>
      <c r="J167" s="69">
        <v>14636</v>
      </c>
      <c r="K167" s="31">
        <v>76</v>
      </c>
      <c r="L167" s="342">
        <v>65</v>
      </c>
      <c r="M167" s="342">
        <v>163</v>
      </c>
      <c r="N167" s="342">
        <v>24.464601603372351</v>
      </c>
      <c r="O167" s="210">
        <v>1.7009459497034478</v>
      </c>
      <c r="P167" s="208">
        <v>0</v>
      </c>
      <c r="Q167" s="221">
        <v>130</v>
      </c>
      <c r="R167" s="221">
        <v>70</v>
      </c>
      <c r="S167" s="221">
        <v>0</v>
      </c>
      <c r="T167" s="400">
        <v>2</v>
      </c>
      <c r="U167" s="327">
        <v>1</v>
      </c>
      <c r="V167" s="327">
        <v>2</v>
      </c>
      <c r="W167" s="327">
        <v>1</v>
      </c>
      <c r="X167" s="326">
        <v>0</v>
      </c>
      <c r="Y167" s="327">
        <v>1</v>
      </c>
      <c r="Z167" s="327">
        <v>0</v>
      </c>
      <c r="AA167" s="326">
        <v>0</v>
      </c>
      <c r="AB167" s="326">
        <v>0</v>
      </c>
      <c r="AD167" s="133"/>
      <c r="AF167" s="613"/>
      <c r="AG167" s="613">
        <v>1.25</v>
      </c>
      <c r="AH167" s="613">
        <v>56</v>
      </c>
      <c r="AI167" s="603">
        <v>0</v>
      </c>
      <c r="AJ167" s="613">
        <v>10.5</v>
      </c>
      <c r="AK167" s="613">
        <v>31</v>
      </c>
      <c r="AL167" s="613"/>
      <c r="AM167" s="609">
        <v>374</v>
      </c>
      <c r="AN167" s="214">
        <v>5.9242557974145322</v>
      </c>
      <c r="AO167" s="63">
        <v>121</v>
      </c>
      <c r="AP167" s="63">
        <v>56</v>
      </c>
      <c r="AQ167" s="310">
        <v>51</v>
      </c>
      <c r="AR167" s="212">
        <v>68</v>
      </c>
      <c r="AS167" s="215">
        <v>1.1200000000000001</v>
      </c>
      <c r="AT167" s="212">
        <v>220</v>
      </c>
      <c r="AU167" s="562">
        <v>42438</v>
      </c>
      <c r="AV167" s="563">
        <v>42438</v>
      </c>
      <c r="AW167" s="364">
        <v>1.25</v>
      </c>
      <c r="AX167" s="364">
        <v>80</v>
      </c>
      <c r="AY167" s="364">
        <v>6.9</v>
      </c>
      <c r="AZ167" s="613">
        <v>132</v>
      </c>
      <c r="BA167" s="566">
        <v>42611</v>
      </c>
      <c r="BB167" s="65">
        <v>85.51</v>
      </c>
      <c r="BC167" s="217">
        <v>3858</v>
      </c>
      <c r="BD167" s="66">
        <v>85.51</v>
      </c>
      <c r="BE167" s="218">
        <v>137.00803263294679</v>
      </c>
      <c r="BF167" s="66"/>
      <c r="BG167" s="68">
        <v>1.9320169064342014</v>
      </c>
      <c r="BH167" s="219">
        <v>1.9320169064342014</v>
      </c>
      <c r="BI167" s="219">
        <v>2.1367460301191632</v>
      </c>
      <c r="BJ167" s="219"/>
      <c r="BK167" s="66">
        <v>2.54</v>
      </c>
      <c r="BL167" s="66">
        <v>1.63</v>
      </c>
      <c r="BM167" s="66">
        <v>99</v>
      </c>
      <c r="BN167" s="66">
        <v>1.37</v>
      </c>
      <c r="BO167" s="571">
        <v>597.20000000000005</v>
      </c>
      <c r="BP167" s="66">
        <v>44</v>
      </c>
      <c r="BQ167" s="66">
        <v>92</v>
      </c>
      <c r="BR167" s="66">
        <v>33</v>
      </c>
      <c r="BS167" s="66">
        <v>34</v>
      </c>
      <c r="BT167" s="366" t="s">
        <v>1317</v>
      </c>
      <c r="BU167" s="345" t="s">
        <v>1318</v>
      </c>
      <c r="BV167" s="342">
        <v>0</v>
      </c>
      <c r="BW167" s="342">
        <v>1</v>
      </c>
      <c r="BX167" s="342">
        <v>35</v>
      </c>
      <c r="BY167" s="342">
        <v>0</v>
      </c>
      <c r="BZ167" s="342"/>
      <c r="CA167" s="345" t="s">
        <v>381</v>
      </c>
      <c r="CB167" s="345"/>
      <c r="CC167" s="342">
        <v>0</v>
      </c>
      <c r="CD167" s="342">
        <v>0</v>
      </c>
      <c r="CE167" s="342">
        <v>1</v>
      </c>
      <c r="CF167" s="206">
        <v>0</v>
      </c>
      <c r="CG167" s="206">
        <v>1</v>
      </c>
      <c r="CH167" s="342">
        <v>0</v>
      </c>
      <c r="CI167" s="342">
        <v>0</v>
      </c>
      <c r="CJ167" s="327">
        <v>1</v>
      </c>
      <c r="CK167" s="659">
        <v>1</v>
      </c>
      <c r="CL167" s="659">
        <v>0</v>
      </c>
      <c r="CM167" s="660">
        <v>1</v>
      </c>
      <c r="CN167" s="660">
        <v>1</v>
      </c>
      <c r="CO167" s="660">
        <v>0</v>
      </c>
      <c r="CP167" s="325">
        <v>1</v>
      </c>
      <c r="CQ167" s="325">
        <v>0</v>
      </c>
      <c r="CR167" s="325">
        <v>0</v>
      </c>
      <c r="CS167" s="327">
        <v>0</v>
      </c>
      <c r="CT167" s="327">
        <v>1</v>
      </c>
      <c r="CU167" s="114">
        <v>0</v>
      </c>
      <c r="CV167" s="665"/>
      <c r="CW167" s="665"/>
      <c r="CX167" s="665"/>
      <c r="CY167" s="665"/>
      <c r="CZ167" s="254"/>
      <c r="DA167" s="254"/>
      <c r="DB167" s="254"/>
      <c r="DC167" s="254"/>
      <c r="DD167" s="254"/>
      <c r="DE167" s="221">
        <v>0</v>
      </c>
      <c r="DF167" s="267">
        <v>0</v>
      </c>
      <c r="DG167" s="221" t="s">
        <v>1319</v>
      </c>
      <c r="DJ167" s="267">
        <v>1</v>
      </c>
      <c r="DK167" s="267">
        <v>0</v>
      </c>
      <c r="DL167" s="267"/>
      <c r="DN167" s="221">
        <v>0</v>
      </c>
      <c r="DO167" s="221">
        <v>0</v>
      </c>
      <c r="DP167" s="221">
        <v>0</v>
      </c>
      <c r="DQ167" s="221">
        <v>0</v>
      </c>
      <c r="DR167" s="221">
        <v>2</v>
      </c>
      <c r="DS167" s="212">
        <v>1</v>
      </c>
      <c r="DT167" s="221">
        <v>2</v>
      </c>
      <c r="DU167" s="221">
        <v>0</v>
      </c>
      <c r="DV167" s="221">
        <v>0</v>
      </c>
      <c r="DW167" s="221">
        <v>1</v>
      </c>
      <c r="DX167" s="221">
        <v>0</v>
      </c>
      <c r="DY167" s="221">
        <v>0</v>
      </c>
      <c r="EB167" s="221">
        <v>1</v>
      </c>
      <c r="EC167" s="221">
        <v>2</v>
      </c>
      <c r="ED167" s="221">
        <v>49</v>
      </c>
      <c r="EG167" s="69">
        <v>42405</v>
      </c>
      <c r="EH167" s="31">
        <v>2.0099999999999998</v>
      </c>
      <c r="EI167" s="31">
        <v>85</v>
      </c>
      <c r="EJ167" s="31">
        <v>63.3</v>
      </c>
      <c r="EK167" s="31">
        <v>98</v>
      </c>
      <c r="EL167" s="31">
        <v>99</v>
      </c>
      <c r="EM167" s="31">
        <v>61</v>
      </c>
      <c r="EN167" s="31" t="s">
        <v>482</v>
      </c>
      <c r="EO167" s="267">
        <v>167</v>
      </c>
      <c r="EP167" s="135">
        <v>42438</v>
      </c>
      <c r="EQ167" s="133" t="s">
        <v>383</v>
      </c>
      <c r="ER167" s="133"/>
      <c r="ES167" s="133"/>
      <c r="ET167" s="208">
        <v>83</v>
      </c>
      <c r="EU167" s="133">
        <v>0</v>
      </c>
      <c r="EV167" s="133"/>
      <c r="EW167" s="133">
        <v>12</v>
      </c>
      <c r="EX167" s="208">
        <v>7</v>
      </c>
      <c r="EY167" s="208">
        <v>41</v>
      </c>
      <c r="EZ167" s="208">
        <v>21</v>
      </c>
      <c r="FA167" s="208">
        <v>18</v>
      </c>
      <c r="FB167" s="208">
        <v>16</v>
      </c>
      <c r="FC167" s="208">
        <v>43</v>
      </c>
      <c r="FD167" s="206">
        <v>23</v>
      </c>
      <c r="FE167" s="133">
        <v>32</v>
      </c>
      <c r="FF167" s="133">
        <v>100</v>
      </c>
      <c r="FG167" s="223">
        <v>270</v>
      </c>
      <c r="FH167" s="91">
        <v>100</v>
      </c>
      <c r="FI167" s="91">
        <v>270</v>
      </c>
      <c r="FJ167" s="227">
        <v>56.65</v>
      </c>
      <c r="FK167" s="227">
        <v>33.304997145780362</v>
      </c>
      <c r="FL167" s="228">
        <v>99.5</v>
      </c>
      <c r="FM167" s="228">
        <v>21.8</v>
      </c>
      <c r="FN167" s="228">
        <v>58.496861712359156</v>
      </c>
      <c r="FO167" s="228">
        <v>12.816397842506831</v>
      </c>
      <c r="FP167" s="228">
        <v>78.090452261306524</v>
      </c>
      <c r="FQ167" s="228"/>
      <c r="FR167" s="193">
        <v>0</v>
      </c>
      <c r="FS167" s="230">
        <v>118</v>
      </c>
      <c r="FT167" s="553">
        <v>150</v>
      </c>
      <c r="FU167" s="230">
        <v>200</v>
      </c>
      <c r="FV167" s="229">
        <v>4.9000000000000004</v>
      </c>
      <c r="FW167" s="229">
        <v>7.7</v>
      </c>
      <c r="FX167" s="229">
        <v>24.081632653061224</v>
      </c>
      <c r="FY167" s="229">
        <v>0.78666666666666663</v>
      </c>
      <c r="FZ167" s="221">
        <v>46.7</v>
      </c>
      <c r="GA167" s="129">
        <v>23.2</v>
      </c>
      <c r="GB167" s="348">
        <v>34</v>
      </c>
      <c r="GC167" s="348">
        <v>18</v>
      </c>
      <c r="GD167" s="348">
        <v>290.8</v>
      </c>
      <c r="GE167" s="348">
        <v>197.5</v>
      </c>
      <c r="GF167" s="348">
        <v>63.6</v>
      </c>
      <c r="GG167" s="221">
        <v>0</v>
      </c>
      <c r="GH167" s="221">
        <v>1</v>
      </c>
      <c r="GI167" s="221">
        <v>1</v>
      </c>
      <c r="GJ167" s="221">
        <v>0</v>
      </c>
      <c r="GK167" s="231">
        <v>35</v>
      </c>
      <c r="GL167" s="133">
        <v>0</v>
      </c>
      <c r="GM167" s="221">
        <v>0</v>
      </c>
      <c r="GN167" s="221">
        <v>0</v>
      </c>
      <c r="GO167" s="221">
        <v>0</v>
      </c>
      <c r="GP167" s="61">
        <v>30.2</v>
      </c>
      <c r="GQ167" s="106">
        <v>17.754826368977351</v>
      </c>
      <c r="GR167" s="111">
        <v>0.4788135593220339</v>
      </c>
      <c r="GS167" s="61">
        <v>0</v>
      </c>
      <c r="GT167" s="111">
        <v>0.66666666666666663</v>
      </c>
      <c r="GU167" s="62">
        <v>1</v>
      </c>
      <c r="GV167" s="61">
        <v>16.100000000000001</v>
      </c>
      <c r="GW167" s="61">
        <v>0</v>
      </c>
      <c r="GX167" s="106">
        <v>18</v>
      </c>
      <c r="GY167" s="61">
        <v>0</v>
      </c>
      <c r="GZ167" s="745">
        <v>40</v>
      </c>
      <c r="HA167" s="221">
        <v>4</v>
      </c>
      <c r="HB167" s="221">
        <v>0.8</v>
      </c>
      <c r="HC167" s="61">
        <v>1</v>
      </c>
      <c r="HD167" s="236">
        <v>110.68936100000001</v>
      </c>
      <c r="HE167" s="236">
        <v>116.22382899999999</v>
      </c>
      <c r="HF167" s="144">
        <v>67.114110999999994</v>
      </c>
      <c r="HG167" s="236">
        <v>97.251403999999994</v>
      </c>
      <c r="HH167" s="125">
        <v>56.158377000000002</v>
      </c>
      <c r="HI167" s="236">
        <v>22.453112999999998</v>
      </c>
      <c r="HJ167" s="144">
        <v>12.965678</v>
      </c>
      <c r="HK167" s="236">
        <v>74.798291000000006</v>
      </c>
      <c r="HL167" s="144">
        <v>43.192698999999998</v>
      </c>
      <c r="HM167" s="236">
        <v>76.912300000000002</v>
      </c>
      <c r="HN167" s="144">
        <v>4.7870910000000002</v>
      </c>
      <c r="HO167" s="144">
        <v>2.7643330000000002</v>
      </c>
      <c r="HP167" s="236">
        <v>113.322125</v>
      </c>
      <c r="HQ167" s="144">
        <v>65.438506000000004</v>
      </c>
      <c r="HR167" s="236">
        <v>46.744</v>
      </c>
      <c r="HS167" s="144">
        <v>26.992588999999999</v>
      </c>
      <c r="HT167" s="236">
        <v>66.578125999999997</v>
      </c>
      <c r="HU167" s="144">
        <v>38.445917999999999</v>
      </c>
      <c r="HV167" s="236">
        <v>58.751215000000002</v>
      </c>
      <c r="HW167" s="144">
        <v>0</v>
      </c>
      <c r="HX167" s="237">
        <v>1.1950863866191588</v>
      </c>
      <c r="HY167" s="348">
        <v>23</v>
      </c>
      <c r="HZ167" s="221">
        <v>6.1</v>
      </c>
      <c r="IA167" s="221">
        <v>23</v>
      </c>
      <c r="IB167" s="221">
        <v>6.2</v>
      </c>
      <c r="IC167" s="221">
        <v>13.9</v>
      </c>
      <c r="ID167" s="221">
        <v>3.7</v>
      </c>
      <c r="IE167" s="237">
        <v>72.614644808743179</v>
      </c>
      <c r="IF167" s="237">
        <v>42.69074206702642</v>
      </c>
      <c r="IH167" s="221">
        <v>0.34</v>
      </c>
      <c r="II167" s="221">
        <v>1188</v>
      </c>
      <c r="IJ167" s="221">
        <v>1017</v>
      </c>
      <c r="IK167" s="221">
        <v>1190</v>
      </c>
      <c r="IL167" s="221">
        <v>1179</v>
      </c>
      <c r="IM167" s="221">
        <v>1188</v>
      </c>
      <c r="IN167" s="221">
        <v>1200</v>
      </c>
      <c r="IP167" s="106">
        <v>1160.3333333333333</v>
      </c>
      <c r="IQ167" s="221">
        <v>1784</v>
      </c>
      <c r="IR167" s="221">
        <v>328</v>
      </c>
      <c r="IS167" s="221">
        <v>284</v>
      </c>
      <c r="IT167" s="221">
        <v>403</v>
      </c>
      <c r="IU167" s="221">
        <v>421</v>
      </c>
      <c r="IV167" s="221">
        <v>357</v>
      </c>
      <c r="IW167" s="221">
        <v>336</v>
      </c>
      <c r="IY167" s="106">
        <v>354.83333333333331</v>
      </c>
      <c r="IZ167" s="221">
        <v>259</v>
      </c>
      <c r="JA167" s="240">
        <v>39.122542509650991</v>
      </c>
      <c r="JB167" s="241">
        <v>1</v>
      </c>
      <c r="JC167" s="267">
        <v>1</v>
      </c>
      <c r="JD167" s="407">
        <v>5</v>
      </c>
      <c r="JE167" s="70">
        <v>0</v>
      </c>
      <c r="JF167" s="70"/>
      <c r="JG167" s="408">
        <v>0</v>
      </c>
      <c r="JH167" s="408">
        <v>1</v>
      </c>
      <c r="JI167" s="267">
        <v>2</v>
      </c>
      <c r="JJ167" s="267"/>
      <c r="JL167" s="285"/>
      <c r="JM167" s="198">
        <v>167</v>
      </c>
      <c r="JN167" s="244">
        <v>42438</v>
      </c>
      <c r="JO167" s="69">
        <v>43393</v>
      </c>
      <c r="JP167" s="201">
        <v>0</v>
      </c>
      <c r="JQ167" s="69">
        <v>43393</v>
      </c>
      <c r="JR167" s="245">
        <v>31</v>
      </c>
      <c r="JS167" s="243">
        <v>1</v>
      </c>
      <c r="JT167" s="69">
        <v>42464</v>
      </c>
      <c r="JU167" s="245">
        <v>1</v>
      </c>
      <c r="JV167" s="243">
        <v>1</v>
      </c>
      <c r="JW167" s="246">
        <v>42464</v>
      </c>
      <c r="JX167" s="245">
        <v>1</v>
      </c>
      <c r="JY167" s="245">
        <v>31</v>
      </c>
      <c r="JZ167" s="245">
        <v>955</v>
      </c>
      <c r="KA167" s="247"/>
      <c r="KB167" s="245"/>
      <c r="KC167" s="248"/>
      <c r="KD167" s="63">
        <v>0</v>
      </c>
      <c r="KE167" s="263">
        <v>1</v>
      </c>
      <c r="KF167" s="312" t="s">
        <v>390</v>
      </c>
      <c r="KG167" s="250">
        <v>95.42</v>
      </c>
      <c r="KH167" s="250">
        <v>29.89</v>
      </c>
      <c r="KI167" s="250">
        <v>69.39</v>
      </c>
      <c r="KJ167" s="251">
        <v>-22.02</v>
      </c>
      <c r="KK167" s="250">
        <v>-18.84</v>
      </c>
      <c r="KL167" s="250">
        <v>58.95</v>
      </c>
      <c r="KM167" s="250">
        <v>31.8</v>
      </c>
      <c r="KN167" s="250">
        <v>3.6</v>
      </c>
      <c r="KO167" s="250"/>
      <c r="KP167" s="250">
        <v>0</v>
      </c>
      <c r="KQ167" s="92"/>
      <c r="KR167" s="93">
        <v>0.4788135593220339</v>
      </c>
      <c r="KS167" s="264">
        <v>69</v>
      </c>
      <c r="KT167" s="265">
        <v>53.8</v>
      </c>
      <c r="KU167" s="264">
        <v>-26.97</v>
      </c>
      <c r="KV167" s="265">
        <v>-34.4</v>
      </c>
      <c r="KW167" s="265">
        <v>-33.6</v>
      </c>
      <c r="KX167" s="265">
        <v>226</v>
      </c>
      <c r="KY167" s="265">
        <v>-24.4</v>
      </c>
      <c r="KZ167" s="265">
        <v>-23.9</v>
      </c>
      <c r="LA167" s="265">
        <v>226</v>
      </c>
      <c r="LB167" s="265">
        <v>-29.4</v>
      </c>
      <c r="LC167" s="265">
        <v>-28.7</v>
      </c>
      <c r="LD167" s="265">
        <v>226</v>
      </c>
      <c r="LE167" s="118">
        <v>42438</v>
      </c>
      <c r="LF167" s="454">
        <v>0</v>
      </c>
      <c r="LG167" s="454"/>
      <c r="LH167" s="455">
        <v>69</v>
      </c>
      <c r="LI167" s="455">
        <v>52.54</v>
      </c>
      <c r="LJ167" s="455">
        <v>-27.61</v>
      </c>
      <c r="LK167" s="455">
        <v>-35.200000000000003</v>
      </c>
      <c r="LL167" s="455">
        <v>-35.200000000000003</v>
      </c>
      <c r="LM167" s="455">
        <v>282</v>
      </c>
      <c r="LN167" s="455">
        <v>-21.9</v>
      </c>
      <c r="LO167" s="455">
        <v>-21.9</v>
      </c>
      <c r="LP167" s="455">
        <v>282</v>
      </c>
      <c r="LQ167" s="455">
        <v>-28.5</v>
      </c>
      <c r="LR167" s="455">
        <v>-28.5</v>
      </c>
      <c r="LS167" s="455">
        <v>282</v>
      </c>
      <c r="LT167" s="500">
        <v>56.09</v>
      </c>
      <c r="LU167" s="693">
        <v>-22.93</v>
      </c>
      <c r="LV167" s="500">
        <v>-18.100000000000001</v>
      </c>
      <c r="LW167" s="500">
        <v>2</v>
      </c>
      <c r="LX167" s="500">
        <v>-18.100000000000001</v>
      </c>
      <c r="LY167" s="500">
        <v>2</v>
      </c>
      <c r="LZ167" s="690">
        <v>58.751215000000002</v>
      </c>
      <c r="MA167" s="455"/>
      <c r="MC167" s="253"/>
      <c r="MD167" s="274"/>
      <c r="ME167" s="581">
        <v>167</v>
      </c>
      <c r="MF167" s="135">
        <v>42438</v>
      </c>
      <c r="MI167" s="584">
        <v>160.38200000000001</v>
      </c>
      <c r="MQ167" s="135">
        <v>42443</v>
      </c>
      <c r="MR167" s="238">
        <v>6.5</v>
      </c>
      <c r="MS167" s="238">
        <v>21</v>
      </c>
      <c r="MT167" s="133">
        <v>1</v>
      </c>
      <c r="MU167" s="133">
        <v>1</v>
      </c>
      <c r="MV167" s="133">
        <v>0</v>
      </c>
      <c r="MW167" s="133">
        <v>0</v>
      </c>
      <c r="MX167" s="133">
        <v>0</v>
      </c>
      <c r="MY167" s="238">
        <v>1</v>
      </c>
      <c r="MZ167" s="238">
        <v>374</v>
      </c>
      <c r="NA167" s="585"/>
      <c r="NB167" s="238">
        <v>4</v>
      </c>
      <c r="ND167" s="876">
        <v>167</v>
      </c>
      <c r="NE167" s="877" t="s">
        <v>64</v>
      </c>
      <c r="NF167" s="877" t="s">
        <v>64</v>
      </c>
      <c r="NG167" s="877" t="s">
        <v>64</v>
      </c>
      <c r="NH167" s="877" t="s">
        <v>64</v>
      </c>
      <c r="NI167" s="877" t="s">
        <v>64</v>
      </c>
      <c r="NJ167" s="877" t="s">
        <v>64</v>
      </c>
      <c r="NK167" s="877" t="s">
        <v>64</v>
      </c>
      <c r="NL167" s="877" t="s">
        <v>64</v>
      </c>
      <c r="NM167" s="877" t="s">
        <v>64</v>
      </c>
      <c r="NN167" s="877" t="s">
        <v>64</v>
      </c>
      <c r="NO167" s="877" t="s">
        <v>64</v>
      </c>
      <c r="NP167" s="877" t="s">
        <v>64</v>
      </c>
      <c r="NQ167" s="877" t="s">
        <v>64</v>
      </c>
      <c r="NR167" s="877" t="s">
        <v>64</v>
      </c>
      <c r="NS167" s="877" t="s">
        <v>64</v>
      </c>
      <c r="NT167" s="877" t="s">
        <v>64</v>
      </c>
      <c r="NU167" s="877" t="s">
        <v>64</v>
      </c>
      <c r="NV167" s="877" t="s">
        <v>64</v>
      </c>
      <c r="NW167" s="877" t="s">
        <v>64</v>
      </c>
      <c r="NX167" s="877" t="s">
        <v>64</v>
      </c>
      <c r="NY167" s="877" t="s">
        <v>64</v>
      </c>
      <c r="NZ167" s="877" t="s">
        <v>64</v>
      </c>
      <c r="OA167" s="877" t="s">
        <v>64</v>
      </c>
      <c r="OB167" s="877" t="s">
        <v>64</v>
      </c>
      <c r="OC167" s="877" t="s">
        <v>64</v>
      </c>
      <c r="OD167" s="877" t="s">
        <v>64</v>
      </c>
      <c r="OE167" s="877" t="s">
        <v>64</v>
      </c>
      <c r="OF167" s="877" t="s">
        <v>64</v>
      </c>
      <c r="OG167" s="877" t="s">
        <v>64</v>
      </c>
      <c r="OH167" s="877" t="s">
        <v>64</v>
      </c>
      <c r="OI167" s="877" t="s">
        <v>64</v>
      </c>
      <c r="OJ167" s="877" t="s">
        <v>64</v>
      </c>
      <c r="OK167" s="877" t="s">
        <v>64</v>
      </c>
      <c r="OL167" s="877" t="s">
        <v>64</v>
      </c>
    </row>
    <row r="168" spans="1:402" s="133" customFormat="1" x14ac:dyDescent="0.25">
      <c r="A168" s="221">
        <v>167</v>
      </c>
      <c r="B168" s="221">
        <v>0</v>
      </c>
      <c r="C168" s="61">
        <v>0</v>
      </c>
      <c r="D168" s="61">
        <v>1</v>
      </c>
      <c r="E168" s="267">
        <v>168</v>
      </c>
      <c r="F168" s="880">
        <v>168</v>
      </c>
      <c r="G168" s="883"/>
      <c r="H168" s="358" t="s">
        <v>1320</v>
      </c>
      <c r="I168" s="167" t="s">
        <v>1321</v>
      </c>
      <c r="J168" s="135">
        <v>9216</v>
      </c>
      <c r="K168" s="122">
        <v>91</v>
      </c>
      <c r="L168" s="342">
        <v>69</v>
      </c>
      <c r="M168" s="342">
        <v>173</v>
      </c>
      <c r="N168" s="342">
        <v>23.054562464499313</v>
      </c>
      <c r="O168" s="210">
        <v>1.8216318540787257</v>
      </c>
      <c r="P168" s="208">
        <v>0</v>
      </c>
      <c r="Q168" s="221">
        <v>140</v>
      </c>
      <c r="R168" s="221">
        <v>70</v>
      </c>
      <c r="S168" s="221">
        <v>0</v>
      </c>
      <c r="T168" s="400">
        <v>2</v>
      </c>
      <c r="U168" s="327">
        <v>0</v>
      </c>
      <c r="V168" s="114"/>
      <c r="W168" s="327">
        <v>1</v>
      </c>
      <c r="X168" s="326">
        <v>0</v>
      </c>
      <c r="Y168" s="327">
        <v>1</v>
      </c>
      <c r="Z168" s="327">
        <v>1</v>
      </c>
      <c r="AA168" s="326">
        <v>0</v>
      </c>
      <c r="AB168" s="326">
        <v>0</v>
      </c>
      <c r="AC168" s="221"/>
      <c r="AE168" s="221"/>
      <c r="AF168" s="613">
        <v>78</v>
      </c>
      <c r="AG168" s="613">
        <v>1.45</v>
      </c>
      <c r="AH168" s="613">
        <v>46</v>
      </c>
      <c r="AI168" s="603">
        <v>0</v>
      </c>
      <c r="AJ168" s="613">
        <v>10.8</v>
      </c>
      <c r="AK168" s="613">
        <v>34</v>
      </c>
      <c r="AL168" s="613"/>
      <c r="AM168" s="609"/>
      <c r="AN168" s="409"/>
      <c r="AO168" s="63">
        <v>124</v>
      </c>
      <c r="AP168" s="63">
        <v>69</v>
      </c>
      <c r="AQ168" s="310">
        <v>44</v>
      </c>
      <c r="AR168" s="212">
        <v>53</v>
      </c>
      <c r="AS168" s="215">
        <v>1.35</v>
      </c>
      <c r="AT168" s="212">
        <v>104</v>
      </c>
      <c r="AU168" s="557">
        <v>42534</v>
      </c>
      <c r="AV168" s="557">
        <v>42516</v>
      </c>
      <c r="AW168" s="364">
        <v>1.45</v>
      </c>
      <c r="AX168" s="364">
        <v>66</v>
      </c>
      <c r="AY168" s="364">
        <v>5.9</v>
      </c>
      <c r="AZ168" s="613">
        <v>141</v>
      </c>
      <c r="BA168" s="558">
        <v>42607</v>
      </c>
      <c r="BB168" s="65">
        <v>23.09</v>
      </c>
      <c r="BC168" s="217"/>
      <c r="BD168" s="66">
        <v>23.09</v>
      </c>
      <c r="BE168" s="218">
        <v>213.71439079747549</v>
      </c>
      <c r="BF168" s="66"/>
      <c r="BG168" s="68">
        <v>1.3634239329171762</v>
      </c>
      <c r="BH168" s="219">
        <v>1.3634239329171762</v>
      </c>
      <c r="BI168" s="219">
        <v>2.3298337670564768</v>
      </c>
      <c r="BJ168" s="219"/>
      <c r="BK168" s="66">
        <v>2.52</v>
      </c>
      <c r="BL168" s="66">
        <v>1.73</v>
      </c>
      <c r="BM168" s="66">
        <v>70</v>
      </c>
      <c r="BN168" s="66">
        <v>0.95</v>
      </c>
      <c r="BO168" s="571">
        <v>243</v>
      </c>
      <c r="BP168" s="66">
        <v>72</v>
      </c>
      <c r="BQ168" s="66">
        <v>100</v>
      </c>
      <c r="BR168" s="66">
        <v>44</v>
      </c>
      <c r="BS168" s="66">
        <v>47</v>
      </c>
      <c r="BT168" s="61" t="s">
        <v>947</v>
      </c>
      <c r="BU168" s="345" t="s">
        <v>381</v>
      </c>
      <c r="BV168" s="342">
        <v>0</v>
      </c>
      <c r="BW168" s="342">
        <v>0</v>
      </c>
      <c r="BX168" s="61"/>
      <c r="BY168" s="61"/>
      <c r="BZ168" s="61"/>
      <c r="CA168" s="61"/>
      <c r="CB168" s="61"/>
      <c r="CC168" s="342">
        <v>0</v>
      </c>
      <c r="CD168" s="342">
        <v>0</v>
      </c>
      <c r="CE168" s="342">
        <v>0</v>
      </c>
      <c r="CF168" s="206">
        <v>0</v>
      </c>
      <c r="CG168" s="206">
        <v>0</v>
      </c>
      <c r="CH168" s="342">
        <v>1</v>
      </c>
      <c r="CI168" s="342">
        <v>1</v>
      </c>
      <c r="CJ168" s="327">
        <v>1</v>
      </c>
      <c r="CK168" s="659">
        <v>1</v>
      </c>
      <c r="CL168" s="659">
        <v>1</v>
      </c>
      <c r="CM168" s="660">
        <v>0</v>
      </c>
      <c r="CN168" s="660">
        <v>1</v>
      </c>
      <c r="CO168" s="660">
        <v>0</v>
      </c>
      <c r="CP168" s="325">
        <v>1</v>
      </c>
      <c r="CQ168" s="325">
        <v>0</v>
      </c>
      <c r="CR168" s="325">
        <v>0</v>
      </c>
      <c r="CS168" s="327">
        <v>0</v>
      </c>
      <c r="CT168" s="327">
        <v>1</v>
      </c>
      <c r="CU168" s="114">
        <v>0</v>
      </c>
      <c r="CV168" s="362"/>
      <c r="CW168" s="362"/>
      <c r="CX168" s="362"/>
      <c r="CY168" s="362"/>
      <c r="DE168" s="221">
        <v>1</v>
      </c>
      <c r="DF168" s="267">
        <v>1</v>
      </c>
      <c r="DG168" s="135">
        <v>39870</v>
      </c>
      <c r="DH168" s="221">
        <v>1</v>
      </c>
      <c r="DI168" s="133" t="s">
        <v>1322</v>
      </c>
      <c r="DJ168" s="267">
        <v>1</v>
      </c>
      <c r="DK168" s="267">
        <v>0</v>
      </c>
      <c r="DL168" s="267"/>
      <c r="DN168" s="221">
        <v>0</v>
      </c>
      <c r="DO168" s="221">
        <v>0</v>
      </c>
      <c r="DP168" s="221">
        <v>0</v>
      </c>
      <c r="DQ168" s="221">
        <v>1</v>
      </c>
      <c r="DR168" s="221">
        <v>0</v>
      </c>
      <c r="DS168" s="212">
        <v>0</v>
      </c>
      <c r="DT168" s="221">
        <v>0</v>
      </c>
      <c r="DU168" s="221">
        <v>0</v>
      </c>
      <c r="DV168" s="221">
        <v>0</v>
      </c>
      <c r="DW168" s="221">
        <v>0</v>
      </c>
      <c r="DX168" s="221">
        <v>0</v>
      </c>
      <c r="DY168" s="221">
        <v>0</v>
      </c>
      <c r="EB168" s="221">
        <v>1</v>
      </c>
      <c r="EC168" s="221">
        <v>2</v>
      </c>
      <c r="ED168" s="221">
        <v>46</v>
      </c>
      <c r="EE168" s="221"/>
      <c r="EG168" s="135">
        <v>42158</v>
      </c>
      <c r="EH168" s="31">
        <v>2.25</v>
      </c>
      <c r="EI168" s="31">
        <v>96</v>
      </c>
      <c r="EJ168" s="31">
        <v>82.6</v>
      </c>
      <c r="EK168" s="31">
        <v>81</v>
      </c>
      <c r="EL168" s="31">
        <v>74</v>
      </c>
      <c r="EM168" s="31">
        <v>50</v>
      </c>
      <c r="EN168" s="31" t="s">
        <v>579</v>
      </c>
      <c r="EO168" s="267">
        <v>168</v>
      </c>
      <c r="EP168" s="135">
        <v>42534</v>
      </c>
      <c r="EQ168" s="133" t="s">
        <v>383</v>
      </c>
      <c r="ET168" s="208">
        <v>53</v>
      </c>
      <c r="EU168" s="133">
        <v>0</v>
      </c>
      <c r="EW168" s="133">
        <v>7</v>
      </c>
      <c r="EX168" s="208">
        <v>8</v>
      </c>
      <c r="EY168" s="208">
        <v>42</v>
      </c>
      <c r="EZ168" s="208">
        <v>20</v>
      </c>
      <c r="FA168" s="208">
        <v>15</v>
      </c>
      <c r="FB168" s="208">
        <v>12</v>
      </c>
      <c r="FC168" s="208">
        <v>45</v>
      </c>
      <c r="FD168" s="206">
        <v>20</v>
      </c>
      <c r="FE168" s="133">
        <v>30</v>
      </c>
      <c r="FF168" s="133">
        <v>80</v>
      </c>
      <c r="FG168" s="223">
        <v>360</v>
      </c>
      <c r="FH168" s="91">
        <v>80</v>
      </c>
      <c r="FI168" s="91">
        <v>360</v>
      </c>
      <c r="FJ168" s="227">
        <v>76.55</v>
      </c>
      <c r="FK168" s="227">
        <v>42.022760981369906</v>
      </c>
      <c r="FL168" s="228">
        <v>136.05000000000001</v>
      </c>
      <c r="FM168" s="228">
        <v>45.05</v>
      </c>
      <c r="FN168" s="228">
        <v>74.685782253629995</v>
      </c>
      <c r="FO168" s="228">
        <v>24.730573248996922</v>
      </c>
      <c r="FP168" s="228">
        <v>66.887173833149589</v>
      </c>
      <c r="FQ168" s="228"/>
      <c r="FR168" s="193">
        <v>0</v>
      </c>
      <c r="FS168" s="230">
        <v>119</v>
      </c>
      <c r="FT168" s="230">
        <v>139</v>
      </c>
      <c r="FU168" s="230">
        <v>390</v>
      </c>
      <c r="FV168" s="229">
        <v>4.8</v>
      </c>
      <c r="FW168" s="229">
        <v>7.1</v>
      </c>
      <c r="FX168" s="229">
        <v>24.791666666666668</v>
      </c>
      <c r="FY168" s="229">
        <v>0.85611510791366907</v>
      </c>
      <c r="FZ168" s="221">
        <v>37.5</v>
      </c>
      <c r="GA168" s="129">
        <v>31</v>
      </c>
      <c r="GB168" s="348">
        <v>39</v>
      </c>
      <c r="GC168" s="348">
        <v>24.5</v>
      </c>
      <c r="GD168" s="348">
        <v>310.7</v>
      </c>
      <c r="GE168" s="348">
        <v>235</v>
      </c>
      <c r="GF168" s="348">
        <v>89.4</v>
      </c>
      <c r="GG168" s="221">
        <v>0</v>
      </c>
      <c r="GH168" s="221">
        <v>1</v>
      </c>
      <c r="GI168" s="221">
        <v>1</v>
      </c>
      <c r="GJ168" s="221">
        <v>0</v>
      </c>
      <c r="GK168" s="231"/>
      <c r="GM168" s="221">
        <v>0</v>
      </c>
      <c r="GN168" s="221">
        <v>0</v>
      </c>
      <c r="GO168" s="221">
        <v>0</v>
      </c>
      <c r="GP168" s="61">
        <v>32.700000000000003</v>
      </c>
      <c r="GQ168" s="106">
        <v>17.950937741225292</v>
      </c>
      <c r="GR168" s="111">
        <v>0.3902439024390244</v>
      </c>
      <c r="GS168" s="61">
        <v>0</v>
      </c>
      <c r="GT168" s="111"/>
      <c r="GU168" s="62"/>
      <c r="GV168" s="61">
        <v>11.5</v>
      </c>
      <c r="GW168" s="61">
        <v>0</v>
      </c>
      <c r="GX168" s="106">
        <v>16</v>
      </c>
      <c r="GY168" s="61">
        <v>1</v>
      </c>
      <c r="GZ168" s="745"/>
      <c r="HA168" s="221">
        <v>14</v>
      </c>
      <c r="HC168" s="61">
        <v>1</v>
      </c>
      <c r="HD168" s="236">
        <v>139.53387599999999</v>
      </c>
      <c r="HE168" s="236">
        <v>146.51057</v>
      </c>
      <c r="HF168" s="144">
        <v>80.005150999999998</v>
      </c>
      <c r="HG168" s="236">
        <v>95.269474000000002</v>
      </c>
      <c r="HH168" s="125">
        <v>52.023882999999998</v>
      </c>
      <c r="HI168" s="236">
        <v>36.697569999999999</v>
      </c>
      <c r="HJ168" s="144">
        <v>20.039473000000001</v>
      </c>
      <c r="HK168" s="236">
        <v>58.571905000000001</v>
      </c>
      <c r="HL168" s="144">
        <v>31.98441</v>
      </c>
      <c r="HM168" s="236">
        <v>61.480243000000002</v>
      </c>
      <c r="HN168" s="144">
        <v>4.7443239999999998</v>
      </c>
      <c r="HO168" s="144">
        <v>2.5907369999999998</v>
      </c>
      <c r="HP168" s="236">
        <v>124.158946</v>
      </c>
      <c r="HQ168" s="144">
        <v>67.799581000000003</v>
      </c>
      <c r="HR168" s="236">
        <v>57.586934999999997</v>
      </c>
      <c r="HS168" s="144">
        <v>31.446546999999999</v>
      </c>
      <c r="HT168" s="236">
        <v>66.572010000000006</v>
      </c>
      <c r="HU168" s="144">
        <v>36.353034000000001</v>
      </c>
      <c r="HV168" s="236">
        <v>53.618375999999998</v>
      </c>
      <c r="HW168" s="144">
        <v>0</v>
      </c>
      <c r="HX168" s="237">
        <v>1.5378542973796623</v>
      </c>
      <c r="HY168" s="348">
        <v>28.1</v>
      </c>
      <c r="HZ168" s="221">
        <v>5.6</v>
      </c>
      <c r="IA168" s="221">
        <v>27.4</v>
      </c>
      <c r="IB168" s="221">
        <v>6.4</v>
      </c>
      <c r="IC168" s="221">
        <v>19.5</v>
      </c>
      <c r="ID168" s="221">
        <v>4.5999999999999996</v>
      </c>
      <c r="IE168" s="237">
        <v>115.12436190476191</v>
      </c>
      <c r="IF168" s="237">
        <v>63.198478686564826</v>
      </c>
      <c r="IH168" s="221">
        <v>0.36</v>
      </c>
      <c r="II168" s="221">
        <v>1249</v>
      </c>
      <c r="IK168" s="221">
        <v>1035</v>
      </c>
      <c r="IL168" s="221">
        <v>986</v>
      </c>
      <c r="IM168" s="221">
        <v>1208</v>
      </c>
      <c r="IN168" s="221">
        <v>1219</v>
      </c>
      <c r="IO168" s="221"/>
      <c r="IP168" s="106">
        <v>1139.4000000000001</v>
      </c>
      <c r="IQ168" s="221">
        <v>1822</v>
      </c>
      <c r="IR168" s="221">
        <v>386</v>
      </c>
      <c r="IS168" s="221">
        <v>425</v>
      </c>
      <c r="IV168" s="221">
        <v>365</v>
      </c>
      <c r="IW168" s="221">
        <v>381</v>
      </c>
      <c r="IX168" s="221"/>
      <c r="IY168" s="106">
        <v>389.25</v>
      </c>
      <c r="IZ168" s="221">
        <v>222</v>
      </c>
      <c r="JA168" s="240">
        <v>27.36557738024576</v>
      </c>
      <c r="JB168" s="241">
        <v>0</v>
      </c>
      <c r="JC168" s="267">
        <v>1</v>
      </c>
      <c r="JD168" s="70">
        <v>0</v>
      </c>
      <c r="JE168" s="70">
        <v>0</v>
      </c>
      <c r="JF168" s="70"/>
      <c r="JG168" s="267">
        <v>0</v>
      </c>
      <c r="JH168" s="267">
        <v>0</v>
      </c>
      <c r="JI168" s="267">
        <v>0</v>
      </c>
      <c r="JJ168" s="267"/>
      <c r="JL168" s="410"/>
      <c r="JM168" s="198">
        <v>168</v>
      </c>
      <c r="JN168" s="244">
        <v>42534</v>
      </c>
      <c r="JO168" s="69">
        <v>43472</v>
      </c>
      <c r="JP168" s="201">
        <v>0</v>
      </c>
      <c r="JQ168" s="69">
        <v>43472</v>
      </c>
      <c r="JR168" s="31">
        <v>30</v>
      </c>
      <c r="JS168" s="243">
        <v>0</v>
      </c>
      <c r="JT168" s="69">
        <v>43472</v>
      </c>
      <c r="JU168" s="245">
        <v>30</v>
      </c>
      <c r="JV168" s="243">
        <v>0</v>
      </c>
      <c r="JW168" s="246">
        <v>43472</v>
      </c>
      <c r="JX168" s="245">
        <v>30</v>
      </c>
      <c r="JY168" s="245">
        <v>30</v>
      </c>
      <c r="JZ168" s="245">
        <v>938</v>
      </c>
      <c r="KA168" s="247"/>
      <c r="KB168" s="245"/>
      <c r="KC168" s="248"/>
      <c r="KD168" s="63">
        <v>1</v>
      </c>
      <c r="KE168" s="263">
        <v>1</v>
      </c>
      <c r="KF168" s="312" t="s">
        <v>390</v>
      </c>
      <c r="KG168" s="250">
        <v>143.81</v>
      </c>
      <c r="KH168" s="250">
        <v>77.180000000000007</v>
      </c>
      <c r="KI168" s="250">
        <v>46.46</v>
      </c>
      <c r="KJ168" s="251">
        <v>-14.78</v>
      </c>
      <c r="KK168" s="250">
        <v>-12.6</v>
      </c>
      <c r="KL168" s="250">
        <v>49.62</v>
      </c>
      <c r="KM168" s="250">
        <v>15.1</v>
      </c>
      <c r="KN168" s="250">
        <v>4.2</v>
      </c>
      <c r="KO168" s="250"/>
      <c r="KP168" s="250">
        <v>1</v>
      </c>
      <c r="KQ168" s="92">
        <v>1</v>
      </c>
      <c r="KR168" s="93">
        <v>0.3902439024390244</v>
      </c>
      <c r="KS168" s="92">
        <v>21</v>
      </c>
      <c r="KT168" s="361">
        <v>45.29</v>
      </c>
      <c r="KU168" s="92">
        <v>-24.91</v>
      </c>
      <c r="KV168" s="361">
        <v>-22.1</v>
      </c>
      <c r="KW168" s="361">
        <v>-19.7</v>
      </c>
      <c r="KX168" s="361">
        <v>320</v>
      </c>
      <c r="KY168" s="361">
        <v>-13.2</v>
      </c>
      <c r="KZ168" s="361">
        <v>-11.6</v>
      </c>
      <c r="LA168" s="361">
        <v>380</v>
      </c>
      <c r="LB168" s="361">
        <v>-17.3</v>
      </c>
      <c r="LC168" s="361">
        <v>-15.6</v>
      </c>
      <c r="LD168" s="361">
        <v>340</v>
      </c>
      <c r="LE168" s="118">
        <v>42534</v>
      </c>
      <c r="LF168" s="454">
        <v>0</v>
      </c>
      <c r="LG168" s="454">
        <v>1</v>
      </c>
      <c r="LH168" s="454">
        <v>21</v>
      </c>
      <c r="LI168" s="454">
        <v>49.14</v>
      </c>
      <c r="LJ168" s="454">
        <v>-22.91</v>
      </c>
      <c r="LK168" s="454">
        <v>-18.399999999999999</v>
      </c>
      <c r="LL168" s="454">
        <v>-17.100000000000001</v>
      </c>
      <c r="LM168" s="454">
        <v>340</v>
      </c>
      <c r="LN168" s="454">
        <v>-15.1</v>
      </c>
      <c r="LO168" s="454">
        <v>-15</v>
      </c>
      <c r="LP168" s="454">
        <v>360</v>
      </c>
      <c r="LQ168" s="454">
        <v>-16.600000000000001</v>
      </c>
      <c r="LR168" s="454">
        <v>-16.100000000000001</v>
      </c>
      <c r="LS168" s="454">
        <v>340</v>
      </c>
      <c r="LT168" s="500">
        <v>41.9</v>
      </c>
      <c r="LU168" s="693">
        <v>-18.53</v>
      </c>
      <c r="LV168" s="500"/>
      <c r="LW168" s="500"/>
      <c r="LX168" s="500">
        <v>-10.9</v>
      </c>
      <c r="LY168" s="500">
        <v>3</v>
      </c>
      <c r="LZ168" s="690">
        <v>53.618375999999998</v>
      </c>
      <c r="MA168" s="454"/>
      <c r="MC168" s="253"/>
      <c r="MD168" s="274"/>
      <c r="ME168" s="581">
        <v>168</v>
      </c>
      <c r="MF168" s="135">
        <v>42516</v>
      </c>
      <c r="MI168" s="584">
        <v>97.008600000000001</v>
      </c>
      <c r="MQ168" s="135"/>
      <c r="MR168" s="585"/>
      <c r="MS168" s="585"/>
      <c r="MT168" s="133">
        <v>0</v>
      </c>
      <c r="MU168" s="585"/>
      <c r="MV168" s="585"/>
      <c r="MW168" s="585"/>
      <c r="MX168" s="585"/>
      <c r="MY168" s="585"/>
      <c r="MZ168" s="585"/>
      <c r="NA168" s="585"/>
      <c r="NB168" s="238">
        <v>3</v>
      </c>
      <c r="ND168" s="876" t="s">
        <v>64</v>
      </c>
      <c r="NE168" s="877" t="s">
        <v>64</v>
      </c>
      <c r="NF168" s="877" t="s">
        <v>64</v>
      </c>
      <c r="NG168" s="877" t="s">
        <v>64</v>
      </c>
      <c r="NH168" s="877" t="s">
        <v>64</v>
      </c>
      <c r="NI168" s="877" t="s">
        <v>64</v>
      </c>
      <c r="NJ168" s="877" t="s">
        <v>64</v>
      </c>
      <c r="NK168" s="877" t="s">
        <v>64</v>
      </c>
      <c r="NL168" s="877" t="s">
        <v>64</v>
      </c>
      <c r="NM168" s="877" t="s">
        <v>64</v>
      </c>
      <c r="NN168" s="877" t="s">
        <v>64</v>
      </c>
      <c r="NO168" s="877" t="s">
        <v>64</v>
      </c>
      <c r="NP168" s="877" t="s">
        <v>64</v>
      </c>
      <c r="NQ168" s="877" t="s">
        <v>64</v>
      </c>
      <c r="NR168" s="877" t="s">
        <v>64</v>
      </c>
      <c r="NS168" s="877" t="s">
        <v>64</v>
      </c>
      <c r="NT168" s="877" t="s">
        <v>64</v>
      </c>
      <c r="NU168" s="877" t="s">
        <v>64</v>
      </c>
      <c r="NV168" s="877" t="s">
        <v>64</v>
      </c>
      <c r="NW168" s="877" t="s">
        <v>64</v>
      </c>
      <c r="NX168" s="877" t="s">
        <v>64</v>
      </c>
      <c r="NY168" s="877" t="s">
        <v>64</v>
      </c>
      <c r="NZ168" s="877" t="s">
        <v>64</v>
      </c>
      <c r="OA168" s="877" t="s">
        <v>64</v>
      </c>
      <c r="OB168" s="877" t="s">
        <v>64</v>
      </c>
      <c r="OC168" s="877" t="s">
        <v>64</v>
      </c>
      <c r="OD168" s="877" t="s">
        <v>64</v>
      </c>
      <c r="OE168" s="877" t="s">
        <v>64</v>
      </c>
      <c r="OF168" s="877" t="s">
        <v>64</v>
      </c>
      <c r="OG168" s="877" t="s">
        <v>64</v>
      </c>
      <c r="OH168" s="877" t="s">
        <v>64</v>
      </c>
      <c r="OI168" s="877" t="s">
        <v>64</v>
      </c>
      <c r="OJ168" s="877" t="s">
        <v>64</v>
      </c>
      <c r="OK168" s="877" t="s">
        <v>64</v>
      </c>
      <c r="OL168" s="877" t="s">
        <v>64</v>
      </c>
    </row>
    <row r="169" spans="1:402" s="133" customFormat="1" x14ac:dyDescent="0.25">
      <c r="A169" s="221">
        <v>168</v>
      </c>
      <c r="B169" s="221">
        <v>0</v>
      </c>
      <c r="C169" s="61">
        <v>1</v>
      </c>
      <c r="D169" s="90">
        <v>2</v>
      </c>
      <c r="E169" s="267">
        <v>169</v>
      </c>
      <c r="F169" s="880">
        <v>169</v>
      </c>
      <c r="G169" s="883"/>
      <c r="H169" s="358" t="s">
        <v>620</v>
      </c>
      <c r="I169" s="167" t="s">
        <v>1323</v>
      </c>
      <c r="J169" s="135">
        <v>11340</v>
      </c>
      <c r="K169" s="122">
        <v>85</v>
      </c>
      <c r="L169" s="342">
        <v>53.8</v>
      </c>
      <c r="M169" s="342">
        <v>185</v>
      </c>
      <c r="N169" s="342">
        <v>15.719503287070852</v>
      </c>
      <c r="O169" s="210">
        <v>1.7204747131206246</v>
      </c>
      <c r="P169" s="208">
        <v>0</v>
      </c>
      <c r="Q169" s="133">
        <v>115</v>
      </c>
      <c r="R169" s="133">
        <v>50</v>
      </c>
      <c r="S169" s="221">
        <v>1</v>
      </c>
      <c r="T169" s="400">
        <v>3</v>
      </c>
      <c r="U169" s="327">
        <v>0</v>
      </c>
      <c r="V169" s="114"/>
      <c r="W169" s="327">
        <v>1</v>
      </c>
      <c r="X169" s="326">
        <v>0</v>
      </c>
      <c r="Y169" s="327">
        <v>1</v>
      </c>
      <c r="Z169" s="327">
        <v>0</v>
      </c>
      <c r="AA169" s="326">
        <v>0</v>
      </c>
      <c r="AB169" s="326">
        <v>0</v>
      </c>
      <c r="AC169" s="221"/>
      <c r="AE169" s="221"/>
      <c r="AF169" s="613">
        <v>102</v>
      </c>
      <c r="AG169" s="613">
        <v>2.34</v>
      </c>
      <c r="AH169" s="613">
        <v>27</v>
      </c>
      <c r="AI169" s="603">
        <v>0</v>
      </c>
      <c r="AJ169" s="613">
        <v>8.8000000000000007</v>
      </c>
      <c r="AK169" s="613">
        <v>26</v>
      </c>
      <c r="AL169" s="613"/>
      <c r="AM169" s="614">
        <v>3918</v>
      </c>
      <c r="AN169" s="214">
        <v>8.2733365985044856</v>
      </c>
      <c r="AO169" s="63"/>
      <c r="AP169" s="63"/>
      <c r="AQ169" s="63"/>
      <c r="AR169" s="63"/>
      <c r="AS169" s="215">
        <v>0.84</v>
      </c>
      <c r="AT169" s="212">
        <v>86</v>
      </c>
      <c r="AU169" s="557">
        <v>42626</v>
      </c>
      <c r="AV169" s="557">
        <v>42614</v>
      </c>
      <c r="AW169" s="364">
        <v>2.34</v>
      </c>
      <c r="AX169" s="364">
        <v>169</v>
      </c>
      <c r="AY169" s="364"/>
      <c r="AZ169" s="613">
        <v>139</v>
      </c>
      <c r="BA169" s="558">
        <v>42629</v>
      </c>
      <c r="BB169" s="65">
        <v>146.36000000000001</v>
      </c>
      <c r="BC169" s="217"/>
      <c r="BD169" s="66">
        <v>146.36000000000001</v>
      </c>
      <c r="BE169" s="218">
        <v>760.49029567219463</v>
      </c>
      <c r="BF169" s="66"/>
      <c r="BG169" s="68">
        <v>2.1654224008145699</v>
      </c>
      <c r="BH169" s="219">
        <v>2.1654224008145699</v>
      </c>
      <c r="BI169" s="219">
        <v>2.8810936765574509</v>
      </c>
      <c r="BJ169" s="219"/>
      <c r="BK169" s="66">
        <v>2.48</v>
      </c>
      <c r="BL169" s="66">
        <v>2.1</v>
      </c>
      <c r="BM169" s="66">
        <v>127</v>
      </c>
      <c r="BN169" s="66">
        <v>1.17</v>
      </c>
      <c r="BO169" s="571">
        <v>2500</v>
      </c>
      <c r="BP169" s="66">
        <v>38</v>
      </c>
      <c r="BQ169" s="66">
        <v>1304</v>
      </c>
      <c r="BR169" s="66">
        <v>99</v>
      </c>
      <c r="BS169" s="66">
        <v>29</v>
      </c>
      <c r="BT169" s="69">
        <v>42614</v>
      </c>
      <c r="BU169" s="345" t="s">
        <v>458</v>
      </c>
      <c r="BV169" s="342">
        <v>0</v>
      </c>
      <c r="BW169" s="342">
        <v>0</v>
      </c>
      <c r="BX169" s="342">
        <v>16</v>
      </c>
      <c r="BY169" s="342">
        <v>0</v>
      </c>
      <c r="BZ169" s="61"/>
      <c r="CA169" s="345" t="s">
        <v>381</v>
      </c>
      <c r="CB169" s="61"/>
      <c r="CC169" s="342">
        <v>1</v>
      </c>
      <c r="CD169" s="342">
        <v>0</v>
      </c>
      <c r="CE169" s="342">
        <v>1</v>
      </c>
      <c r="CF169" s="206">
        <v>0</v>
      </c>
      <c r="CG169" s="206">
        <v>0</v>
      </c>
      <c r="CH169" s="342">
        <v>0</v>
      </c>
      <c r="CI169" s="342">
        <v>0</v>
      </c>
      <c r="CJ169" s="327">
        <v>1</v>
      </c>
      <c r="CK169" s="659">
        <v>0</v>
      </c>
      <c r="CL169" s="659">
        <v>1</v>
      </c>
      <c r="CM169" s="660">
        <v>1</v>
      </c>
      <c r="CN169" s="660">
        <v>0</v>
      </c>
      <c r="CO169" s="660">
        <v>0</v>
      </c>
      <c r="CP169" s="325">
        <v>0</v>
      </c>
      <c r="CQ169" s="325">
        <v>1</v>
      </c>
      <c r="CR169" s="325">
        <v>0</v>
      </c>
      <c r="CS169" s="327">
        <v>0</v>
      </c>
      <c r="CT169" s="327">
        <v>0</v>
      </c>
      <c r="CU169" s="114">
        <v>0</v>
      </c>
      <c r="CV169" s="362"/>
      <c r="CW169" s="362"/>
      <c r="CX169" s="362"/>
      <c r="CY169" s="362"/>
      <c r="DE169" s="221">
        <v>0</v>
      </c>
      <c r="DF169" s="267">
        <v>0</v>
      </c>
      <c r="DG169" s="133" t="s">
        <v>1324</v>
      </c>
      <c r="DJ169" s="267">
        <v>1</v>
      </c>
      <c r="DK169" s="267">
        <v>0</v>
      </c>
      <c r="DL169" s="267"/>
      <c r="DN169" s="221">
        <v>1</v>
      </c>
      <c r="DO169" s="221">
        <v>0</v>
      </c>
      <c r="DP169" s="221">
        <v>0</v>
      </c>
      <c r="DQ169" s="221">
        <v>0</v>
      </c>
      <c r="DR169" s="221">
        <v>1</v>
      </c>
      <c r="DS169" s="212">
        <v>1</v>
      </c>
      <c r="DT169" s="221">
        <v>1</v>
      </c>
      <c r="DU169" s="221">
        <v>0</v>
      </c>
      <c r="DV169" s="221">
        <v>0</v>
      </c>
      <c r="DW169" s="221">
        <v>0</v>
      </c>
      <c r="DX169" s="221">
        <v>0</v>
      </c>
      <c r="DY169" s="221">
        <v>0</v>
      </c>
      <c r="EB169" s="221">
        <v>1</v>
      </c>
      <c r="EC169" s="221">
        <v>2</v>
      </c>
      <c r="ED169" s="221">
        <v>37</v>
      </c>
      <c r="EE169" s="221"/>
      <c r="EG169" s="103" t="s">
        <v>381</v>
      </c>
      <c r="EH169" s="103"/>
      <c r="EI169" s="131"/>
      <c r="EJ169" s="131"/>
      <c r="EK169" s="131"/>
      <c r="EL169" s="131"/>
      <c r="EM169" s="131"/>
      <c r="EN169" s="103"/>
      <c r="EO169" s="267">
        <v>169</v>
      </c>
      <c r="EP169" s="135">
        <v>42629</v>
      </c>
      <c r="EQ169" s="133" t="s">
        <v>383</v>
      </c>
      <c r="ET169" s="208">
        <v>66</v>
      </c>
      <c r="EU169" s="133">
        <v>1</v>
      </c>
      <c r="EW169" s="133">
        <v>12</v>
      </c>
      <c r="EX169" s="208">
        <v>9</v>
      </c>
      <c r="EY169" s="208">
        <v>43</v>
      </c>
      <c r="EZ169" s="208">
        <v>20</v>
      </c>
      <c r="FA169" s="208">
        <v>19</v>
      </c>
      <c r="FB169" s="208">
        <v>20</v>
      </c>
      <c r="FC169" s="208">
        <v>44</v>
      </c>
      <c r="FD169" s="206">
        <v>22</v>
      </c>
      <c r="FE169" s="133">
        <v>30</v>
      </c>
      <c r="FF169" s="133">
        <v>130</v>
      </c>
      <c r="FG169" s="223">
        <v>320</v>
      </c>
      <c r="FH169" s="91">
        <v>123.33333333333333</v>
      </c>
      <c r="FI169" s="91">
        <v>303.33333333333331</v>
      </c>
      <c r="FJ169" s="227">
        <v>77.25</v>
      </c>
      <c r="FK169" s="227">
        <v>44.900398367310331</v>
      </c>
      <c r="FL169" s="228">
        <v>68</v>
      </c>
      <c r="FM169" s="228">
        <v>21.55</v>
      </c>
      <c r="FN169" s="228">
        <v>39.52397526183951</v>
      </c>
      <c r="FO169" s="228">
        <v>12.525612748421199</v>
      </c>
      <c r="FP169" s="228">
        <v>68.308823529411768</v>
      </c>
      <c r="FQ169" s="228"/>
      <c r="FR169" s="193">
        <v>0</v>
      </c>
      <c r="FS169" s="230">
        <v>87</v>
      </c>
      <c r="FT169" s="230"/>
      <c r="FU169" s="230">
        <v>166.66666666666666</v>
      </c>
      <c r="FV169" s="229">
        <v>4</v>
      </c>
      <c r="FW169" s="229">
        <v>5.55</v>
      </c>
      <c r="FX169" s="229">
        <v>21.75</v>
      </c>
      <c r="FY169" s="229"/>
      <c r="FZ169" s="221">
        <v>38.1</v>
      </c>
      <c r="GA169" s="129">
        <v>12.366666666666667</v>
      </c>
      <c r="GB169" s="348">
        <v>3.1</v>
      </c>
      <c r="GC169" s="348">
        <v>1.6</v>
      </c>
      <c r="GD169" s="348">
        <v>88.5</v>
      </c>
      <c r="GE169" s="348">
        <v>58.7</v>
      </c>
      <c r="GF169" s="348">
        <v>20.3</v>
      </c>
      <c r="GG169" s="221">
        <v>0</v>
      </c>
      <c r="GH169" s="221">
        <v>1</v>
      </c>
      <c r="GI169" s="221">
        <v>2</v>
      </c>
      <c r="GJ169" s="221">
        <v>2</v>
      </c>
      <c r="GK169" s="231">
        <v>38.333333333333336</v>
      </c>
      <c r="GL169" s="133">
        <v>1</v>
      </c>
      <c r="GM169" s="221">
        <v>0</v>
      </c>
      <c r="GN169" s="221">
        <v>0</v>
      </c>
      <c r="GO169" s="221">
        <v>0</v>
      </c>
      <c r="GP169" s="61">
        <v>190.45</v>
      </c>
      <c r="GQ169" s="106">
        <v>110.69619247966669</v>
      </c>
      <c r="GR169" s="111">
        <v>0.3154362416107383</v>
      </c>
      <c r="GS169" s="61">
        <v>1</v>
      </c>
      <c r="GT169" s="111">
        <v>0.8</v>
      </c>
      <c r="GU169" s="62">
        <v>1</v>
      </c>
      <c r="GV169" s="61">
        <v>9.2999999999999989</v>
      </c>
      <c r="GW169" s="61">
        <v>1</v>
      </c>
      <c r="GX169" s="106">
        <v>15</v>
      </c>
      <c r="GY169" s="61">
        <v>1</v>
      </c>
      <c r="GZ169" s="745">
        <v>53.333333333333336</v>
      </c>
      <c r="HA169" s="221">
        <v>24</v>
      </c>
      <c r="HB169" s="221">
        <v>0.52</v>
      </c>
      <c r="HC169" s="61">
        <v>1</v>
      </c>
      <c r="HD169" s="236">
        <v>111.851873</v>
      </c>
      <c r="HE169" s="236">
        <v>117.44446600000001</v>
      </c>
      <c r="HF169" s="144">
        <v>70.857202000000001</v>
      </c>
      <c r="HG169" s="236">
        <v>114.609859</v>
      </c>
      <c r="HH169" s="125">
        <v>69.147013000000001</v>
      </c>
      <c r="HI169" s="236">
        <v>28.755723</v>
      </c>
      <c r="HJ169" s="144">
        <v>17.349050999999999</v>
      </c>
      <c r="HK169" s="236">
        <v>85.854136999999994</v>
      </c>
      <c r="HL169" s="144">
        <v>51.797961000000001</v>
      </c>
      <c r="HM169" s="236">
        <v>74.909904999999995</v>
      </c>
      <c r="HN169" s="144">
        <v>6.4390599999999996</v>
      </c>
      <c r="HO169" s="144">
        <v>3.8848470000000002</v>
      </c>
      <c r="HP169" s="236">
        <v>238.59169600000001</v>
      </c>
      <c r="HQ169" s="144">
        <v>143.948375</v>
      </c>
      <c r="HR169" s="236">
        <v>136.231416</v>
      </c>
      <c r="HS169" s="144">
        <v>82.191841999999994</v>
      </c>
      <c r="HT169" s="236">
        <v>102.36027900000001</v>
      </c>
      <c r="HU169" s="144">
        <v>61.756532999999997</v>
      </c>
      <c r="HV169" s="236">
        <v>42.901862000000001</v>
      </c>
      <c r="HW169" s="144">
        <v>1</v>
      </c>
      <c r="HX169" s="237">
        <v>1.0247326628331339</v>
      </c>
      <c r="HY169" s="348">
        <v>42.7</v>
      </c>
      <c r="HZ169" s="221">
        <v>7.7</v>
      </c>
      <c r="IA169" s="221">
        <v>34.5</v>
      </c>
      <c r="IB169" s="221">
        <v>7.5</v>
      </c>
      <c r="IC169" s="221">
        <v>51.5</v>
      </c>
      <c r="ID169" s="221">
        <v>8.3000000000000007</v>
      </c>
      <c r="IE169" s="237">
        <v>160.19709090909092</v>
      </c>
      <c r="IF169" s="237">
        <v>93.112144972199488</v>
      </c>
      <c r="IH169" s="221">
        <v>0.34</v>
      </c>
      <c r="II169" s="133">
        <v>1056</v>
      </c>
      <c r="IJ169" s="133">
        <v>886</v>
      </c>
      <c r="IK169" s="133">
        <v>1041</v>
      </c>
      <c r="IL169" s="133">
        <v>1038</v>
      </c>
      <c r="IM169" s="133">
        <v>1286</v>
      </c>
      <c r="IN169" s="133">
        <v>1137</v>
      </c>
      <c r="IP169" s="106">
        <v>1074</v>
      </c>
      <c r="IQ169" s="133">
        <v>1788</v>
      </c>
      <c r="IR169" s="133">
        <v>537</v>
      </c>
      <c r="IS169" s="133">
        <v>534</v>
      </c>
      <c r="IT169" s="133">
        <v>557</v>
      </c>
      <c r="IU169" s="133">
        <v>507</v>
      </c>
      <c r="IV169" s="133">
        <v>607</v>
      </c>
      <c r="IW169" s="133">
        <v>561</v>
      </c>
      <c r="IY169" s="106">
        <v>550.5</v>
      </c>
      <c r="IZ169" s="133">
        <v>405</v>
      </c>
      <c r="JA169" s="240">
        <v>30.598446273111634</v>
      </c>
      <c r="JB169" s="241">
        <v>0</v>
      </c>
      <c r="JC169" s="267">
        <v>1</v>
      </c>
      <c r="JD169" s="278">
        <v>0</v>
      </c>
      <c r="JE169" s="70">
        <v>0</v>
      </c>
      <c r="JF169" s="70"/>
      <c r="JG169" s="267">
        <v>0</v>
      </c>
      <c r="JH169" s="267">
        <v>2</v>
      </c>
      <c r="JI169" s="267">
        <v>0</v>
      </c>
      <c r="JJ169" s="267"/>
      <c r="JL169" s="285">
        <v>62.166666666666664</v>
      </c>
      <c r="JM169" s="198">
        <v>169</v>
      </c>
      <c r="JN169" s="244">
        <v>42626</v>
      </c>
      <c r="JO169" s="69">
        <v>43544</v>
      </c>
      <c r="JP169" s="201">
        <v>0</v>
      </c>
      <c r="JQ169" s="69">
        <v>43544</v>
      </c>
      <c r="JR169" s="31">
        <v>30</v>
      </c>
      <c r="JS169" s="243">
        <v>1</v>
      </c>
      <c r="JT169" s="69">
        <v>42803</v>
      </c>
      <c r="JU169" s="245">
        <v>5</v>
      </c>
      <c r="JV169" s="243">
        <v>1</v>
      </c>
      <c r="JW169" s="246">
        <v>42803</v>
      </c>
      <c r="JX169" s="245">
        <v>5</v>
      </c>
      <c r="JY169" s="245">
        <v>30</v>
      </c>
      <c r="JZ169" s="245">
        <v>918</v>
      </c>
      <c r="KA169" s="247"/>
      <c r="KB169" s="245"/>
      <c r="KC169" s="248"/>
      <c r="KD169" s="63">
        <v>0</v>
      </c>
      <c r="KE169" s="263">
        <v>1</v>
      </c>
      <c r="KF169" s="312" t="s">
        <v>390</v>
      </c>
      <c r="KG169" s="250">
        <v>81.739999999999995</v>
      </c>
      <c r="KH169" s="250">
        <v>38.020000000000003</v>
      </c>
      <c r="KI169" s="250">
        <v>53.22</v>
      </c>
      <c r="KJ169" s="251">
        <v>-14.91</v>
      </c>
      <c r="KK169" s="250">
        <v>-13.5</v>
      </c>
      <c r="KL169" s="250">
        <v>34.729999999999997</v>
      </c>
      <c r="KM169" s="250">
        <v>13.8</v>
      </c>
      <c r="KN169" s="250">
        <v>6.2</v>
      </c>
      <c r="KO169" s="250"/>
      <c r="KP169" s="250">
        <v>1</v>
      </c>
      <c r="KQ169" s="92"/>
      <c r="KR169" s="93">
        <v>0.3154362416107383</v>
      </c>
      <c r="KS169" s="92"/>
      <c r="KT169" s="361"/>
      <c r="KU169" s="92"/>
      <c r="KV169" s="361"/>
      <c r="KW169" s="361"/>
      <c r="KX169" s="361"/>
      <c r="KY169" s="361"/>
      <c r="KZ169" s="361"/>
      <c r="LA169" s="361"/>
      <c r="LB169" s="361"/>
      <c r="LC169" s="361"/>
      <c r="LD169" s="361"/>
      <c r="LE169" s="118">
        <v>42629</v>
      </c>
      <c r="LF169" s="454">
        <v>1</v>
      </c>
      <c r="LG169" s="454"/>
      <c r="LH169" s="454"/>
      <c r="LI169" s="454"/>
      <c r="LJ169" s="454"/>
      <c r="LK169" s="454"/>
      <c r="LL169" s="454"/>
      <c r="LM169" s="454"/>
      <c r="LN169" s="454"/>
      <c r="LO169" s="454"/>
      <c r="LP169" s="454"/>
      <c r="LQ169" s="454"/>
      <c r="LR169" s="454"/>
      <c r="LS169" s="454"/>
      <c r="LT169" s="500">
        <v>39.303333333333335</v>
      </c>
      <c r="LU169" s="693">
        <v>-21.58</v>
      </c>
      <c r="LV169" s="500">
        <v>-12</v>
      </c>
      <c r="LW169" s="500">
        <v>2</v>
      </c>
      <c r="LX169" s="500">
        <v>-10.199999999999999</v>
      </c>
      <c r="LY169" s="500">
        <v>2</v>
      </c>
      <c r="LZ169" s="690">
        <v>42.901862000000001</v>
      </c>
      <c r="MA169" s="455"/>
      <c r="MC169" s="253"/>
      <c r="MD169" s="274"/>
      <c r="ME169" s="581">
        <v>169</v>
      </c>
      <c r="MF169" s="135">
        <v>42614</v>
      </c>
      <c r="MI169" s="584">
        <v>72.447299999999998</v>
      </c>
      <c r="MQ169" s="135"/>
      <c r="MR169" s="585"/>
      <c r="MS169" s="585"/>
      <c r="MT169" s="133">
        <v>0</v>
      </c>
      <c r="MU169" s="585"/>
      <c r="MV169" s="585"/>
      <c r="MW169" s="585"/>
      <c r="MX169" s="585"/>
      <c r="MY169" s="585"/>
      <c r="MZ169" s="238">
        <v>3918</v>
      </c>
      <c r="NA169" s="585"/>
      <c r="NB169" s="238">
        <v>7</v>
      </c>
      <c r="ND169" s="876">
        <v>169</v>
      </c>
      <c r="NE169" s="877">
        <v>8.9668514841772105</v>
      </c>
      <c r="NF169" s="877">
        <v>7.5982014158348203</v>
      </c>
      <c r="NG169" s="877">
        <v>5.4685833170068303</v>
      </c>
      <c r="NH169" s="877">
        <v>2.3561438102252801</v>
      </c>
      <c r="NI169" s="877">
        <v>7.6093265098353298</v>
      </c>
      <c r="NJ169" s="877">
        <v>6.0872506646133102</v>
      </c>
      <c r="NK169" s="877">
        <v>9.2243876279299108</v>
      </c>
      <c r="NL169" s="877">
        <v>7.8816034454046404</v>
      </c>
      <c r="NM169" s="877">
        <v>6.1403696706515296</v>
      </c>
      <c r="NN169" s="877">
        <v>1.4594316186373</v>
      </c>
      <c r="NO169" s="877">
        <v>6.75595576955096</v>
      </c>
      <c r="NP169" s="877">
        <v>7.1543118114364903</v>
      </c>
      <c r="NQ169" s="877">
        <v>7.7312511378962299</v>
      </c>
      <c r="NR169" s="877">
        <v>4.7246502717329699</v>
      </c>
      <c r="NS169" s="877">
        <v>6.1047559869622603</v>
      </c>
      <c r="NT169" s="877">
        <v>8.0414401300729708</v>
      </c>
      <c r="NU169" s="877">
        <v>6.7336254984082302</v>
      </c>
      <c r="NV169" s="877">
        <v>7.32912359629157</v>
      </c>
      <c r="NW169" s="877">
        <v>6.3847405872923799</v>
      </c>
      <c r="NX169" s="877">
        <v>6.4684204018645497</v>
      </c>
      <c r="NY169" s="877">
        <v>8.1405230536630206</v>
      </c>
      <c r="NZ169" s="877">
        <v>4.3398500028846199</v>
      </c>
      <c r="OA169" s="877">
        <v>10.617201125267201</v>
      </c>
      <c r="OB169" s="877">
        <v>2.75702324650746</v>
      </c>
      <c r="OC169" s="877">
        <v>5.4083722035726796</v>
      </c>
      <c r="OD169" s="877">
        <v>6.5941006235314701</v>
      </c>
      <c r="OE169" s="877">
        <v>4.8042601156347402</v>
      </c>
      <c r="OF169" s="877">
        <v>10.4311005734435</v>
      </c>
      <c r="OG169" s="877">
        <v>3.2203299548795599</v>
      </c>
      <c r="OH169" s="877">
        <v>8.3038720551003902</v>
      </c>
      <c r="OI169" s="877">
        <v>4.0018022426339899</v>
      </c>
      <c r="OJ169" s="877">
        <v>2.1272285183431401</v>
      </c>
      <c r="OK169" s="877">
        <v>1.0685222006880499</v>
      </c>
      <c r="OL169" s="877">
        <v>7.8601778787597798</v>
      </c>
    </row>
    <row r="170" spans="1:402" s="133" customFormat="1" x14ac:dyDescent="0.25">
      <c r="A170" s="274">
        <v>169</v>
      </c>
      <c r="B170" s="274">
        <v>0</v>
      </c>
      <c r="C170" s="61">
        <v>0</v>
      </c>
      <c r="D170" s="90">
        <v>1</v>
      </c>
      <c r="E170" s="267">
        <v>170</v>
      </c>
      <c r="F170" s="880">
        <v>170</v>
      </c>
      <c r="G170" s="883"/>
      <c r="H170" s="358" t="s">
        <v>658</v>
      </c>
      <c r="I170" s="167" t="s">
        <v>1325</v>
      </c>
      <c r="J170" s="411">
        <v>14419</v>
      </c>
      <c r="K170" s="122">
        <v>77</v>
      </c>
      <c r="L170" s="342">
        <v>86.5</v>
      </c>
      <c r="M170" s="342">
        <v>165</v>
      </c>
      <c r="N170" s="342">
        <v>31.772268135904504</v>
      </c>
      <c r="O170" s="210">
        <v>1.9376441830202451</v>
      </c>
      <c r="P170" s="208">
        <v>1</v>
      </c>
      <c r="Q170" s="133">
        <v>170</v>
      </c>
      <c r="R170" s="133">
        <v>110</v>
      </c>
      <c r="S170" s="133">
        <v>0</v>
      </c>
      <c r="T170" s="400">
        <v>2</v>
      </c>
      <c r="U170" s="327">
        <v>0</v>
      </c>
      <c r="V170" s="114"/>
      <c r="W170" s="327">
        <v>1</v>
      </c>
      <c r="X170" s="326">
        <v>0</v>
      </c>
      <c r="Y170" s="327">
        <v>1</v>
      </c>
      <c r="Z170" s="327">
        <v>0</v>
      </c>
      <c r="AA170" s="326">
        <v>0</v>
      </c>
      <c r="AB170" s="326">
        <v>0</v>
      </c>
      <c r="AC170" s="221"/>
      <c r="AE170" s="221"/>
      <c r="AF170" s="592">
        <v>109</v>
      </c>
      <c r="AG170" s="613">
        <v>0.87</v>
      </c>
      <c r="AH170" s="592"/>
      <c r="AI170" s="603"/>
      <c r="AJ170" s="592">
        <v>13.1</v>
      </c>
      <c r="AK170" s="592">
        <v>40.1</v>
      </c>
      <c r="AL170" s="592"/>
      <c r="AM170" s="607"/>
      <c r="AN170" s="409"/>
      <c r="AO170" s="63"/>
      <c r="AP170" s="63"/>
      <c r="AQ170" s="63"/>
      <c r="AR170" s="63"/>
      <c r="AS170" s="63">
        <v>2.79</v>
      </c>
      <c r="AT170" s="63"/>
      <c r="AU170" s="557">
        <v>42640</v>
      </c>
      <c r="AV170" s="557">
        <v>42542</v>
      </c>
      <c r="AW170" s="364">
        <v>0.87</v>
      </c>
      <c r="AX170" s="364"/>
      <c r="AY170" s="364"/>
      <c r="AZ170" s="613"/>
      <c r="BA170" s="558">
        <v>42640</v>
      </c>
      <c r="BB170" s="65">
        <v>18.27</v>
      </c>
      <c r="BC170" s="68"/>
      <c r="BD170" s="66">
        <v>18.27</v>
      </c>
      <c r="BE170" s="218">
        <v>75.124413398757568</v>
      </c>
      <c r="BF170" s="66"/>
      <c r="BG170" s="68">
        <v>1.2617385473525378</v>
      </c>
      <c r="BH170" s="219">
        <v>1.2617385473525378</v>
      </c>
      <c r="BI170" s="219">
        <v>1.8757810938803163</v>
      </c>
      <c r="BJ170" s="219"/>
      <c r="BK170" s="66">
        <v>2.5099999999999998</v>
      </c>
      <c r="BL170" s="66">
        <v>1.19</v>
      </c>
      <c r="BM170" s="66">
        <v>51</v>
      </c>
      <c r="BN170" s="66">
        <v>1.1100000000000001</v>
      </c>
      <c r="BO170" s="571">
        <v>138.80000000000001</v>
      </c>
      <c r="BP170" s="66">
        <v>37</v>
      </c>
      <c r="BQ170" s="66">
        <v>615</v>
      </c>
      <c r="BR170" s="66">
        <v>5</v>
      </c>
      <c r="BS170" s="66">
        <v>20</v>
      </c>
      <c r="BT170" s="69" t="s">
        <v>1326</v>
      </c>
      <c r="BU170" s="345" t="s">
        <v>381</v>
      </c>
      <c r="BV170" s="342">
        <v>0</v>
      </c>
      <c r="BW170" s="342">
        <v>0</v>
      </c>
      <c r="BX170" s="342">
        <v>29</v>
      </c>
      <c r="BY170" s="342">
        <v>0</v>
      </c>
      <c r="BZ170" s="61"/>
      <c r="CA170" s="345" t="s">
        <v>381</v>
      </c>
      <c r="CB170" s="61"/>
      <c r="CC170" s="342">
        <v>0</v>
      </c>
      <c r="CD170" s="342">
        <v>0</v>
      </c>
      <c r="CE170" s="342">
        <v>0</v>
      </c>
      <c r="CF170" s="206">
        <v>0</v>
      </c>
      <c r="CG170" s="206">
        <v>0</v>
      </c>
      <c r="CH170" s="342">
        <v>0</v>
      </c>
      <c r="CI170" s="342">
        <v>0</v>
      </c>
      <c r="CJ170" s="327">
        <v>0</v>
      </c>
      <c r="CK170" s="659">
        <v>1</v>
      </c>
      <c r="CL170" s="659">
        <v>1</v>
      </c>
      <c r="CM170" s="660">
        <v>0</v>
      </c>
      <c r="CN170" s="660">
        <v>0</v>
      </c>
      <c r="CO170" s="660">
        <v>0</v>
      </c>
      <c r="CP170" s="325">
        <v>0</v>
      </c>
      <c r="CQ170" s="325">
        <v>0</v>
      </c>
      <c r="CR170" s="325">
        <v>0</v>
      </c>
      <c r="CS170" s="327">
        <v>0</v>
      </c>
      <c r="CT170" s="327">
        <v>0</v>
      </c>
      <c r="CU170" s="114">
        <v>0</v>
      </c>
      <c r="CV170" s="362"/>
      <c r="CW170" s="362"/>
      <c r="CX170" s="362"/>
      <c r="CY170" s="362"/>
      <c r="DE170" s="221">
        <v>0</v>
      </c>
      <c r="DF170" s="267">
        <v>0</v>
      </c>
      <c r="DG170" s="133" t="s">
        <v>1327</v>
      </c>
      <c r="DJ170" s="267">
        <v>1</v>
      </c>
      <c r="DK170" s="267">
        <v>0</v>
      </c>
      <c r="DL170" s="267"/>
      <c r="DN170" s="221">
        <v>0</v>
      </c>
      <c r="DO170" s="221">
        <v>0</v>
      </c>
      <c r="DP170" s="221">
        <v>0</v>
      </c>
      <c r="DQ170" s="221">
        <v>0</v>
      </c>
      <c r="DR170" s="221">
        <v>0</v>
      </c>
      <c r="DS170" s="212">
        <v>0</v>
      </c>
      <c r="DT170" s="221">
        <v>0</v>
      </c>
      <c r="DU170" s="221">
        <v>0</v>
      </c>
      <c r="DV170" s="221">
        <v>0</v>
      </c>
      <c r="DW170" s="221">
        <v>0</v>
      </c>
      <c r="DX170" s="221">
        <v>0</v>
      </c>
      <c r="DY170" s="221">
        <v>0</v>
      </c>
      <c r="EB170" s="292"/>
      <c r="EC170" s="103"/>
      <c r="ED170" s="103"/>
      <c r="EE170" s="103"/>
      <c r="EG170" s="103" t="s">
        <v>381</v>
      </c>
      <c r="EH170" s="103"/>
      <c r="EI170" s="131"/>
      <c r="EJ170" s="131"/>
      <c r="EK170" s="131"/>
      <c r="EL170" s="131"/>
      <c r="EM170" s="131"/>
      <c r="EN170" s="103"/>
      <c r="EO170" s="267">
        <v>170</v>
      </c>
      <c r="EP170" s="135">
        <v>42640</v>
      </c>
      <c r="EQ170" s="133" t="s">
        <v>383</v>
      </c>
      <c r="ET170" s="208">
        <v>66</v>
      </c>
      <c r="EU170" s="133">
        <v>0</v>
      </c>
      <c r="EW170" s="133">
        <v>11</v>
      </c>
      <c r="EX170" s="208">
        <v>9</v>
      </c>
      <c r="EY170" s="208">
        <v>44</v>
      </c>
      <c r="EZ170" s="208">
        <v>19</v>
      </c>
      <c r="FA170" s="208">
        <v>19</v>
      </c>
      <c r="FB170" s="208">
        <v>18</v>
      </c>
      <c r="FC170" s="208">
        <v>43</v>
      </c>
      <c r="FD170" s="206">
        <v>19</v>
      </c>
      <c r="FE170" s="133">
        <v>29</v>
      </c>
      <c r="FF170" s="133">
        <v>90</v>
      </c>
      <c r="FG170" s="223">
        <v>340</v>
      </c>
      <c r="FH170" s="91">
        <v>90</v>
      </c>
      <c r="FI170" s="91">
        <v>340</v>
      </c>
      <c r="FJ170" s="227">
        <v>39.450000000000003</v>
      </c>
      <c r="FK170" s="227">
        <v>20.359775208319462</v>
      </c>
      <c r="FL170" s="228">
        <v>82.5</v>
      </c>
      <c r="FM170" s="228">
        <v>17.7</v>
      </c>
      <c r="FN170" s="228">
        <v>42.577476671390507</v>
      </c>
      <c r="FO170" s="228">
        <v>9.1348040858619619</v>
      </c>
      <c r="FP170" s="228">
        <v>78.545454545454547</v>
      </c>
      <c r="FQ170" s="228"/>
      <c r="FR170" s="193">
        <v>0</v>
      </c>
      <c r="FS170" s="230">
        <v>104</v>
      </c>
      <c r="FT170" s="230">
        <v>136</v>
      </c>
      <c r="FU170" s="230">
        <v>250</v>
      </c>
      <c r="FV170" s="229">
        <v>4.05</v>
      </c>
      <c r="FW170" s="229">
        <v>5.0999999999999996</v>
      </c>
      <c r="FX170" s="229">
        <v>25.679012345679013</v>
      </c>
      <c r="FY170" s="229">
        <v>0.76470588235294112</v>
      </c>
      <c r="FZ170" s="133">
        <v>58</v>
      </c>
      <c r="GA170" s="129">
        <v>26.3</v>
      </c>
      <c r="GB170" s="238">
        <v>31</v>
      </c>
      <c r="GC170" s="238">
        <v>18</v>
      </c>
      <c r="GD170" s="238">
        <v>279.89999999999998</v>
      </c>
      <c r="GE170" s="238">
        <v>200.8</v>
      </c>
      <c r="GF170" s="238">
        <v>65.8</v>
      </c>
      <c r="GG170" s="133">
        <v>0</v>
      </c>
      <c r="GH170" s="133">
        <v>1</v>
      </c>
      <c r="GI170" s="133">
        <v>1</v>
      </c>
      <c r="GJ170" s="133">
        <v>0</v>
      </c>
      <c r="GK170" s="231">
        <v>29</v>
      </c>
      <c r="GL170" s="133">
        <v>0</v>
      </c>
      <c r="GM170" s="133">
        <v>0</v>
      </c>
      <c r="GN170" s="133">
        <v>0</v>
      </c>
      <c r="GO170" s="133">
        <v>0</v>
      </c>
      <c r="GP170" s="61">
        <v>30.85</v>
      </c>
      <c r="GQ170" s="106">
        <v>15.921395821968451</v>
      </c>
      <c r="GR170" s="111">
        <v>0.49397590361445787</v>
      </c>
      <c r="GS170" s="61">
        <v>0</v>
      </c>
      <c r="GT170" s="111">
        <v>0.34482758620689657</v>
      </c>
      <c r="GU170" s="62">
        <v>0</v>
      </c>
      <c r="GV170" s="61">
        <v>15.1</v>
      </c>
      <c r="GW170" s="61">
        <v>0</v>
      </c>
      <c r="GX170" s="106">
        <v>24</v>
      </c>
      <c r="GY170" s="61">
        <v>0</v>
      </c>
      <c r="GZ170" s="745">
        <v>34</v>
      </c>
      <c r="HA170" s="133">
        <v>13</v>
      </c>
      <c r="HB170" s="133">
        <v>0.56999999999999995</v>
      </c>
      <c r="HC170" s="61">
        <v>1</v>
      </c>
      <c r="HD170" s="236">
        <v>90.960583</v>
      </c>
      <c r="HE170" s="236">
        <v>95.508611999999999</v>
      </c>
      <c r="HF170" s="144">
        <v>47.365856999999998</v>
      </c>
      <c r="HG170" s="236">
        <v>85.948184999999995</v>
      </c>
      <c r="HH170" s="125">
        <v>42.624527</v>
      </c>
      <c r="HI170" s="236">
        <v>17.346319999999999</v>
      </c>
      <c r="HJ170" s="144">
        <v>8.6026100000000003</v>
      </c>
      <c r="HK170" s="236">
        <v>68.601865000000004</v>
      </c>
      <c r="HL170" s="144">
        <v>34.021917999999999</v>
      </c>
      <c r="HM170" s="236">
        <v>79.817701</v>
      </c>
      <c r="HN170" s="144">
        <v>5.0079359999999999</v>
      </c>
      <c r="HO170" s="144">
        <v>2.4836</v>
      </c>
      <c r="HP170" s="236">
        <v>88.947326000000004</v>
      </c>
      <c r="HQ170" s="144">
        <v>44.111899000000001</v>
      </c>
      <c r="HR170" s="236">
        <v>24.997305999999998</v>
      </c>
      <c r="HS170" s="144">
        <v>12.396985000000001</v>
      </c>
      <c r="HT170" s="236">
        <v>63.950020000000002</v>
      </c>
      <c r="HU170" s="144">
        <v>31.714914</v>
      </c>
      <c r="HV170" s="236">
        <v>71.896506000000002</v>
      </c>
      <c r="HW170" s="144">
        <v>0</v>
      </c>
      <c r="HX170" s="237">
        <v>1.1112347747657498</v>
      </c>
      <c r="HY170" s="348">
        <v>15.7</v>
      </c>
      <c r="HZ170" s="221">
        <v>5.4</v>
      </c>
      <c r="IA170" s="221">
        <v>20.7</v>
      </c>
      <c r="IB170" s="221">
        <v>4.9000000000000004</v>
      </c>
      <c r="IC170" s="221">
        <v>15.7</v>
      </c>
      <c r="ID170" s="221">
        <v>4</v>
      </c>
      <c r="IE170" s="237">
        <v>50.393511111111103</v>
      </c>
      <c r="IF170" s="237">
        <v>26.007618711791409</v>
      </c>
      <c r="IH170" s="221">
        <v>0.38</v>
      </c>
      <c r="II170" s="221">
        <v>1025</v>
      </c>
      <c r="IJ170" s="221">
        <v>1003</v>
      </c>
      <c r="IK170" s="221">
        <v>874</v>
      </c>
      <c r="IL170" s="221">
        <v>832</v>
      </c>
      <c r="IM170" s="221">
        <v>986</v>
      </c>
      <c r="IN170" s="221">
        <v>1023</v>
      </c>
      <c r="IO170" s="221"/>
      <c r="IP170" s="106">
        <v>957.16666666666663</v>
      </c>
      <c r="IQ170" s="221">
        <v>1649</v>
      </c>
      <c r="IR170" s="221">
        <v>366</v>
      </c>
      <c r="IS170" s="221">
        <v>381</v>
      </c>
      <c r="IT170" s="221">
        <v>377</v>
      </c>
      <c r="IU170" s="221">
        <v>375</v>
      </c>
      <c r="IV170" s="221">
        <v>437</v>
      </c>
      <c r="IW170" s="221">
        <v>361</v>
      </c>
      <c r="IX170" s="221"/>
      <c r="IY170" s="106">
        <v>382.83333333333331</v>
      </c>
      <c r="IZ170" s="221">
        <v>225</v>
      </c>
      <c r="JA170" s="240">
        <v>25.319293666009557</v>
      </c>
      <c r="JB170" s="241">
        <v>0</v>
      </c>
      <c r="JC170" s="267">
        <v>1</v>
      </c>
      <c r="JD170" s="280">
        <v>0</v>
      </c>
      <c r="JE170" s="70">
        <v>0</v>
      </c>
      <c r="JF170" s="70"/>
      <c r="JG170" s="267">
        <v>0</v>
      </c>
      <c r="JH170" s="267"/>
      <c r="JI170" s="267"/>
      <c r="JJ170" s="267"/>
      <c r="JL170" s="285">
        <v>48.666666666666664</v>
      </c>
      <c r="JM170" s="198">
        <v>170</v>
      </c>
      <c r="JN170" s="244">
        <v>42640</v>
      </c>
      <c r="JO170" s="69">
        <v>43236</v>
      </c>
      <c r="JP170" s="201">
        <v>0</v>
      </c>
      <c r="JQ170" s="69">
        <v>43236</v>
      </c>
      <c r="JR170" s="31">
        <v>19</v>
      </c>
      <c r="JS170" s="243">
        <v>0</v>
      </c>
      <c r="JT170" s="69">
        <v>43236</v>
      </c>
      <c r="JU170" s="245">
        <v>19</v>
      </c>
      <c r="JV170" s="243">
        <v>0</v>
      </c>
      <c r="JW170" s="246">
        <v>43236</v>
      </c>
      <c r="JX170" s="245">
        <v>19</v>
      </c>
      <c r="JY170" s="245">
        <v>19</v>
      </c>
      <c r="JZ170" s="245">
        <v>596</v>
      </c>
      <c r="KA170" s="247"/>
      <c r="KB170" s="245"/>
      <c r="KC170" s="248"/>
      <c r="KD170" s="63">
        <v>1</v>
      </c>
      <c r="KE170" s="263">
        <v>1</v>
      </c>
      <c r="KF170" s="312" t="s">
        <v>390</v>
      </c>
      <c r="KG170" s="250">
        <v>75.94</v>
      </c>
      <c r="KH170" s="250">
        <v>25.48</v>
      </c>
      <c r="KI170" s="250">
        <v>66.599999999999994</v>
      </c>
      <c r="KJ170" s="251">
        <v>-20.059999999999999</v>
      </c>
      <c r="KK170" s="250">
        <v>-16.84</v>
      </c>
      <c r="KL170" s="250">
        <v>69.400000000000006</v>
      </c>
      <c r="KM170" s="250">
        <v>36.4</v>
      </c>
      <c r="KN170" s="250">
        <v>4.5</v>
      </c>
      <c r="KO170" s="250"/>
      <c r="KP170" s="250">
        <v>0</v>
      </c>
      <c r="KQ170" s="92"/>
      <c r="KR170" s="93">
        <v>0.49397590361445787</v>
      </c>
      <c r="KS170" s="92">
        <v>59</v>
      </c>
      <c r="KT170" s="361">
        <v>45.7</v>
      </c>
      <c r="KU170" s="92">
        <v>-28.03</v>
      </c>
      <c r="KV170" s="361">
        <v>-36.1</v>
      </c>
      <c r="KW170" s="361">
        <v>-31.4</v>
      </c>
      <c r="KX170" s="361">
        <v>281</v>
      </c>
      <c r="KY170" s="361">
        <v>-29.2</v>
      </c>
      <c r="KZ170" s="361">
        <v>-26.5</v>
      </c>
      <c r="LA170" s="361">
        <v>281</v>
      </c>
      <c r="LB170" s="361">
        <v>-32.6</v>
      </c>
      <c r="LC170" s="361">
        <v>-28.9</v>
      </c>
      <c r="LD170" s="361">
        <v>281</v>
      </c>
      <c r="LE170" s="118">
        <v>42640</v>
      </c>
      <c r="LF170" s="454">
        <v>0</v>
      </c>
      <c r="LG170" s="454"/>
      <c r="LH170" s="454">
        <v>59</v>
      </c>
      <c r="LI170" s="454">
        <v>51.12</v>
      </c>
      <c r="LJ170" s="454">
        <v>-30.03</v>
      </c>
      <c r="LK170" s="454">
        <v>-32.5</v>
      </c>
      <c r="LL170" s="454">
        <v>-32.4</v>
      </c>
      <c r="LM170" s="454">
        <v>316</v>
      </c>
      <c r="LN170" s="454">
        <v>-24.9</v>
      </c>
      <c r="LO170" s="454">
        <v>-24.6</v>
      </c>
      <c r="LP170" s="454">
        <v>316</v>
      </c>
      <c r="LQ170" s="454">
        <v>-28.7</v>
      </c>
      <c r="LR170" s="454">
        <v>-28.5</v>
      </c>
      <c r="LS170" s="454">
        <v>316</v>
      </c>
      <c r="LT170" s="500">
        <v>39.450000000000003</v>
      </c>
      <c r="LU170" s="693">
        <v>-23.27</v>
      </c>
      <c r="LV170" s="500"/>
      <c r="LW170" s="500"/>
      <c r="LX170" s="500">
        <v>-21.3</v>
      </c>
      <c r="LY170" s="500">
        <v>2</v>
      </c>
      <c r="LZ170" s="690">
        <v>62</v>
      </c>
      <c r="MA170" s="455">
        <v>62</v>
      </c>
      <c r="MC170" s="253">
        <v>29</v>
      </c>
      <c r="MD170" s="274"/>
      <c r="ME170" s="581">
        <v>170</v>
      </c>
      <c r="MF170" s="135">
        <v>42542</v>
      </c>
      <c r="MI170" s="584">
        <v>77.124399999999994</v>
      </c>
      <c r="MQ170" s="135"/>
      <c r="MR170" s="585"/>
      <c r="MS170" s="585"/>
      <c r="MT170" s="133">
        <v>0</v>
      </c>
      <c r="MU170" s="585"/>
      <c r="MV170" s="585"/>
      <c r="MW170" s="585"/>
      <c r="MX170" s="585"/>
      <c r="MY170" s="585"/>
      <c r="MZ170" s="585"/>
      <c r="NA170" s="133">
        <v>29</v>
      </c>
      <c r="NB170" s="238">
        <v>5</v>
      </c>
      <c r="ND170" s="876" t="s">
        <v>64</v>
      </c>
      <c r="NE170" s="877" t="s">
        <v>64</v>
      </c>
      <c r="NF170" s="877" t="s">
        <v>64</v>
      </c>
      <c r="NG170" s="877" t="s">
        <v>64</v>
      </c>
      <c r="NH170" s="877" t="s">
        <v>64</v>
      </c>
      <c r="NI170" s="877" t="s">
        <v>64</v>
      </c>
      <c r="NJ170" s="877" t="s">
        <v>64</v>
      </c>
      <c r="NK170" s="877" t="s">
        <v>64</v>
      </c>
      <c r="NL170" s="877" t="s">
        <v>64</v>
      </c>
      <c r="NM170" s="877" t="s">
        <v>64</v>
      </c>
      <c r="NN170" s="877" t="s">
        <v>64</v>
      </c>
      <c r="NO170" s="877" t="s">
        <v>64</v>
      </c>
      <c r="NP170" s="877" t="s">
        <v>64</v>
      </c>
      <c r="NQ170" s="877" t="s">
        <v>64</v>
      </c>
      <c r="NR170" s="877" t="s">
        <v>64</v>
      </c>
      <c r="NS170" s="877" t="s">
        <v>64</v>
      </c>
      <c r="NT170" s="877" t="s">
        <v>64</v>
      </c>
      <c r="NU170" s="877" t="s">
        <v>64</v>
      </c>
      <c r="NV170" s="877" t="s">
        <v>64</v>
      </c>
      <c r="NW170" s="877" t="s">
        <v>64</v>
      </c>
      <c r="NX170" s="877" t="s">
        <v>64</v>
      </c>
      <c r="NY170" s="877" t="s">
        <v>64</v>
      </c>
      <c r="NZ170" s="877" t="s">
        <v>64</v>
      </c>
      <c r="OA170" s="877" t="s">
        <v>64</v>
      </c>
      <c r="OB170" s="877" t="s">
        <v>64</v>
      </c>
      <c r="OC170" s="877" t="s">
        <v>64</v>
      </c>
      <c r="OD170" s="877" t="s">
        <v>64</v>
      </c>
      <c r="OE170" s="877" t="s">
        <v>64</v>
      </c>
      <c r="OF170" s="877" t="s">
        <v>64</v>
      </c>
      <c r="OG170" s="877" t="s">
        <v>64</v>
      </c>
      <c r="OH170" s="877" t="s">
        <v>64</v>
      </c>
      <c r="OI170" s="877" t="s">
        <v>64</v>
      </c>
      <c r="OJ170" s="877" t="s">
        <v>64</v>
      </c>
      <c r="OK170" s="877" t="s">
        <v>64</v>
      </c>
      <c r="OL170" s="877" t="s">
        <v>64</v>
      </c>
    </row>
    <row r="171" spans="1:402" s="133" customFormat="1" ht="16.5" customHeight="1" x14ac:dyDescent="0.25">
      <c r="A171" s="221">
        <v>170</v>
      </c>
      <c r="B171" s="221">
        <v>0</v>
      </c>
      <c r="C171" s="61">
        <v>1</v>
      </c>
      <c r="D171" s="90">
        <v>2</v>
      </c>
      <c r="E171" s="267">
        <v>171</v>
      </c>
      <c r="F171" s="880">
        <v>171</v>
      </c>
      <c r="G171" s="883"/>
      <c r="H171" s="358" t="s">
        <v>1328</v>
      </c>
      <c r="I171" s="232" t="s">
        <v>1329</v>
      </c>
      <c r="J171" s="135">
        <v>17414</v>
      </c>
      <c r="K171" s="122">
        <v>69</v>
      </c>
      <c r="L171" s="342">
        <v>77.099999999999994</v>
      </c>
      <c r="M171" s="342">
        <v>170</v>
      </c>
      <c r="N171" s="342">
        <v>26.678200692041525</v>
      </c>
      <c r="O171" s="210">
        <v>1.8855580279187985</v>
      </c>
      <c r="P171" s="208">
        <v>1</v>
      </c>
      <c r="Q171" s="133">
        <v>130</v>
      </c>
      <c r="R171" s="133">
        <v>70</v>
      </c>
      <c r="S171" s="133">
        <v>1</v>
      </c>
      <c r="T171" s="400">
        <v>3</v>
      </c>
      <c r="U171" s="327">
        <v>1</v>
      </c>
      <c r="V171" s="114"/>
      <c r="W171" s="327">
        <v>1</v>
      </c>
      <c r="X171" s="326">
        <v>1</v>
      </c>
      <c r="Y171" s="327">
        <v>1</v>
      </c>
      <c r="Z171" s="327">
        <v>0</v>
      </c>
      <c r="AA171" s="326">
        <v>1</v>
      </c>
      <c r="AB171" s="326">
        <v>0</v>
      </c>
      <c r="AC171" s="221"/>
      <c r="AE171" s="221"/>
      <c r="AF171" s="592">
        <v>94</v>
      </c>
      <c r="AG171" s="613">
        <v>0.68</v>
      </c>
      <c r="AH171" s="592">
        <v>86</v>
      </c>
      <c r="AI171" s="603">
        <v>1</v>
      </c>
      <c r="AJ171" s="592">
        <v>11.7</v>
      </c>
      <c r="AK171" s="592">
        <v>36</v>
      </c>
      <c r="AL171" s="592"/>
      <c r="AM171" s="607">
        <v>1601</v>
      </c>
      <c r="AN171" s="214">
        <v>7.3783837129967145</v>
      </c>
      <c r="AO171" s="63">
        <v>247</v>
      </c>
      <c r="AP171" s="63">
        <v>138</v>
      </c>
      <c r="AQ171" s="63">
        <v>94</v>
      </c>
      <c r="AR171" s="63">
        <v>76</v>
      </c>
      <c r="AS171" s="63">
        <v>1.9</v>
      </c>
      <c r="AT171" s="63">
        <v>48</v>
      </c>
      <c r="AU171" s="557">
        <v>42647</v>
      </c>
      <c r="AV171" s="557">
        <v>42640</v>
      </c>
      <c r="AW171" s="364">
        <v>0.68</v>
      </c>
      <c r="AX171" s="364">
        <v>27</v>
      </c>
      <c r="AY171" s="364"/>
      <c r="AZ171" s="613">
        <v>137</v>
      </c>
      <c r="BA171" s="558">
        <v>42647</v>
      </c>
      <c r="BB171" s="65">
        <v>72.41</v>
      </c>
      <c r="BC171" s="68"/>
      <c r="BD171" s="66">
        <v>72.41</v>
      </c>
      <c r="BE171" s="218">
        <v>318.30934914724463</v>
      </c>
      <c r="BF171" s="66"/>
      <c r="BG171" s="68">
        <v>1.8597985474805656</v>
      </c>
      <c r="BH171" s="219">
        <v>1.8597985474805656</v>
      </c>
      <c r="BI171" s="219">
        <v>2.5028493945852834</v>
      </c>
      <c r="BJ171" s="219"/>
      <c r="BK171" s="66">
        <v>2.83</v>
      </c>
      <c r="BL171" s="66">
        <v>1.1499999999999999</v>
      </c>
      <c r="BM171" s="66">
        <v>165</v>
      </c>
      <c r="BN171" s="66">
        <v>1.96</v>
      </c>
      <c r="BO171" s="571">
        <v>787</v>
      </c>
      <c r="BP171" s="66">
        <v>37</v>
      </c>
      <c r="BQ171" s="66">
        <v>33</v>
      </c>
      <c r="BR171" s="66">
        <v>32</v>
      </c>
      <c r="BS171" s="66">
        <v>53</v>
      </c>
      <c r="BT171" s="69">
        <v>42641</v>
      </c>
      <c r="BU171" s="345" t="s">
        <v>1330</v>
      </c>
      <c r="BV171" s="342">
        <v>0</v>
      </c>
      <c r="BW171" s="342">
        <v>0</v>
      </c>
      <c r="BX171" s="342">
        <v>31</v>
      </c>
      <c r="BY171" s="342">
        <v>0</v>
      </c>
      <c r="BZ171" s="61"/>
      <c r="CA171" s="345" t="s">
        <v>381</v>
      </c>
      <c r="CB171" s="61"/>
      <c r="CC171" s="342">
        <v>1</v>
      </c>
      <c r="CD171" s="342">
        <v>0</v>
      </c>
      <c r="CE171" s="342">
        <v>0</v>
      </c>
      <c r="CF171" s="206">
        <v>0</v>
      </c>
      <c r="CG171" s="206">
        <v>0</v>
      </c>
      <c r="CH171" s="342">
        <v>0</v>
      </c>
      <c r="CI171" s="342">
        <v>1</v>
      </c>
      <c r="CJ171" s="327">
        <v>1</v>
      </c>
      <c r="CK171" s="659">
        <v>0</v>
      </c>
      <c r="CL171" s="659">
        <v>0</v>
      </c>
      <c r="CM171" s="660">
        <v>0</v>
      </c>
      <c r="CN171" s="660">
        <v>0</v>
      </c>
      <c r="CO171" s="660">
        <v>0</v>
      </c>
      <c r="CP171" s="325">
        <v>0</v>
      </c>
      <c r="CQ171" s="325">
        <v>1</v>
      </c>
      <c r="CR171" s="325">
        <v>0</v>
      </c>
      <c r="CS171" s="327">
        <v>1</v>
      </c>
      <c r="CT171" s="327">
        <v>1</v>
      </c>
      <c r="CU171" s="114">
        <v>0</v>
      </c>
      <c r="CV171" s="362"/>
      <c r="CW171" s="362"/>
      <c r="CX171" s="362"/>
      <c r="CY171" s="362"/>
      <c r="DE171" s="221">
        <v>0</v>
      </c>
      <c r="DF171" s="267">
        <v>0</v>
      </c>
      <c r="DG171" s="133" t="s">
        <v>1331</v>
      </c>
      <c r="DJ171" s="267">
        <v>1</v>
      </c>
      <c r="DK171" s="267">
        <v>0</v>
      </c>
      <c r="DL171" s="267"/>
      <c r="DN171" s="221">
        <v>1</v>
      </c>
      <c r="DO171" s="221">
        <v>0</v>
      </c>
      <c r="DP171" s="221">
        <v>0</v>
      </c>
      <c r="DQ171" s="221">
        <v>0</v>
      </c>
      <c r="DR171" s="221">
        <v>1</v>
      </c>
      <c r="DS171" s="212">
        <v>1</v>
      </c>
      <c r="DT171" s="221">
        <v>1</v>
      </c>
      <c r="DU171" s="221">
        <v>0</v>
      </c>
      <c r="DV171" s="221">
        <v>0</v>
      </c>
      <c r="DW171" s="221">
        <v>0</v>
      </c>
      <c r="DX171" s="221">
        <v>0</v>
      </c>
      <c r="DY171" s="221">
        <v>0</v>
      </c>
      <c r="EB171" s="221">
        <v>1</v>
      </c>
      <c r="EC171" s="61">
        <v>1</v>
      </c>
      <c r="ED171" s="61">
        <v>72</v>
      </c>
      <c r="EE171" s="61"/>
      <c r="EG171" s="69">
        <v>42578</v>
      </c>
      <c r="EH171" s="61">
        <v>1.03</v>
      </c>
      <c r="EI171" s="31">
        <v>46</v>
      </c>
      <c r="EJ171" s="31">
        <v>42.4</v>
      </c>
      <c r="EK171" s="31">
        <v>86</v>
      </c>
      <c r="EL171" s="31">
        <v>125</v>
      </c>
      <c r="EM171" s="31">
        <v>26</v>
      </c>
      <c r="EN171" s="61" t="s">
        <v>1332</v>
      </c>
      <c r="EO171" s="267">
        <v>171</v>
      </c>
      <c r="EP171" s="135">
        <v>42647</v>
      </c>
      <c r="EQ171" s="133" t="s">
        <v>383</v>
      </c>
      <c r="ET171" s="208">
        <v>85</v>
      </c>
      <c r="EU171" s="133">
        <v>1</v>
      </c>
      <c r="EW171" s="133">
        <v>13</v>
      </c>
      <c r="EX171" s="208">
        <v>9</v>
      </c>
      <c r="EY171" s="208">
        <v>48</v>
      </c>
      <c r="EZ171" s="208">
        <v>30</v>
      </c>
      <c r="FA171" s="208">
        <v>19</v>
      </c>
      <c r="FB171" s="208">
        <v>16</v>
      </c>
      <c r="FC171" s="208">
        <v>52</v>
      </c>
      <c r="FD171" s="206">
        <v>22</v>
      </c>
      <c r="FE171" s="133">
        <v>33</v>
      </c>
      <c r="FF171" s="133">
        <v>90</v>
      </c>
      <c r="FG171" s="223">
        <v>230</v>
      </c>
      <c r="FH171" s="91">
        <v>93.333333333333329</v>
      </c>
      <c r="FI171" s="91">
        <v>220</v>
      </c>
      <c r="FJ171" s="227">
        <v>72.8</v>
      </c>
      <c r="FK171" s="227">
        <v>38.60925992309749</v>
      </c>
      <c r="FL171" s="228">
        <v>96.3</v>
      </c>
      <c r="FM171" s="228">
        <v>35.049999999999997</v>
      </c>
      <c r="FN171" s="228">
        <v>51.072413881789672</v>
      </c>
      <c r="FO171" s="228">
        <v>18.588661542645148</v>
      </c>
      <c r="FP171" s="228">
        <v>63.603322949117349</v>
      </c>
      <c r="FQ171" s="228"/>
      <c r="FR171" s="193">
        <v>0</v>
      </c>
      <c r="FS171" s="230">
        <v>132</v>
      </c>
      <c r="FT171" s="230"/>
      <c r="FU171" s="230">
        <v>176.66666666666666</v>
      </c>
      <c r="FV171" s="229">
        <v>5.8999999999999995</v>
      </c>
      <c r="FW171" s="229">
        <v>8.3333333333333339</v>
      </c>
      <c r="FX171" s="229">
        <v>22.372881355932204</v>
      </c>
      <c r="FY171" s="229"/>
      <c r="FZ171" s="133">
        <v>60.3</v>
      </c>
      <c r="GA171" s="129">
        <v>16.133333333333336</v>
      </c>
      <c r="GB171" s="238">
        <v>19</v>
      </c>
      <c r="GC171" s="238">
        <v>11.2</v>
      </c>
      <c r="GD171" s="238">
        <v>217.2</v>
      </c>
      <c r="GE171" s="238">
        <v>156.1</v>
      </c>
      <c r="GF171" s="238">
        <v>34.6</v>
      </c>
      <c r="GG171" s="133">
        <v>0</v>
      </c>
      <c r="GH171" s="133">
        <v>1</v>
      </c>
      <c r="GI171" s="133">
        <v>1</v>
      </c>
      <c r="GJ171" s="133">
        <v>1</v>
      </c>
      <c r="GK171" s="231">
        <v>29</v>
      </c>
      <c r="GL171" s="133">
        <v>0</v>
      </c>
      <c r="GM171" s="133">
        <v>0</v>
      </c>
      <c r="GN171" s="133">
        <v>0</v>
      </c>
      <c r="GO171" s="133">
        <v>0</v>
      </c>
      <c r="GP171" s="61">
        <v>65.900000000000006</v>
      </c>
      <c r="GQ171" s="106">
        <v>34.949865782034678</v>
      </c>
      <c r="GR171" s="111">
        <v>0.45909090909090905</v>
      </c>
      <c r="GS171" s="61">
        <v>0</v>
      </c>
      <c r="GT171" s="111">
        <v>0.54545454545454541</v>
      </c>
      <c r="GU171" s="62">
        <v>0</v>
      </c>
      <c r="GV171" s="61">
        <v>10.4</v>
      </c>
      <c r="GW171" s="61">
        <v>0</v>
      </c>
      <c r="GX171" s="106">
        <v>17</v>
      </c>
      <c r="GY171" s="61">
        <v>0</v>
      </c>
      <c r="GZ171" s="745">
        <v>44</v>
      </c>
      <c r="HA171" s="133">
        <v>18</v>
      </c>
      <c r="HB171" s="133">
        <v>0.63</v>
      </c>
      <c r="HC171" s="61">
        <v>1</v>
      </c>
      <c r="HD171" s="236">
        <v>111.899501</v>
      </c>
      <c r="HE171" s="236">
        <v>117.494477</v>
      </c>
      <c r="HF171" s="144">
        <v>61.047998999999997</v>
      </c>
      <c r="HG171" s="236">
        <v>88.529949999999999</v>
      </c>
      <c r="HH171" s="125">
        <v>45.998556999999998</v>
      </c>
      <c r="HI171" s="236">
        <v>34.487746000000001</v>
      </c>
      <c r="HJ171" s="144">
        <v>17.919208000000001</v>
      </c>
      <c r="HK171" s="236">
        <v>54.042203999999998</v>
      </c>
      <c r="HL171" s="144">
        <v>28.079349000000001</v>
      </c>
      <c r="HM171" s="236">
        <v>61.043979</v>
      </c>
      <c r="HN171" s="144">
        <v>4.5395450000000004</v>
      </c>
      <c r="HO171" s="144">
        <v>2.3586649999999998</v>
      </c>
      <c r="HP171" s="236">
        <v>118.99803</v>
      </c>
      <c r="HQ171" s="144">
        <v>61.829219000000002</v>
      </c>
      <c r="HR171" s="236">
        <v>53.039614</v>
      </c>
      <c r="HS171" s="144">
        <v>27.558422</v>
      </c>
      <c r="HT171" s="236">
        <v>65.958416</v>
      </c>
      <c r="HU171" s="144">
        <v>34.270797000000002</v>
      </c>
      <c r="HV171" s="236">
        <v>55.428158000000003</v>
      </c>
      <c r="HW171" s="144">
        <v>0</v>
      </c>
      <c r="HX171" s="237">
        <v>1.3271720700169829</v>
      </c>
      <c r="HY171" s="348">
        <v>25.1</v>
      </c>
      <c r="HZ171" s="221">
        <v>5.7</v>
      </c>
      <c r="IA171" s="221">
        <v>29</v>
      </c>
      <c r="IB171" s="221">
        <v>6.1</v>
      </c>
      <c r="IC171" s="221">
        <v>26.1</v>
      </c>
      <c r="ID171" s="221">
        <v>5.0999999999999996</v>
      </c>
      <c r="IE171" s="237">
        <v>106.92893567251463</v>
      </c>
      <c r="IF171" s="237">
        <v>56.709437784069898</v>
      </c>
      <c r="IH171" s="221">
        <v>0.37</v>
      </c>
      <c r="II171" s="221">
        <v>1269</v>
      </c>
      <c r="IJ171" s="221">
        <v>1238</v>
      </c>
      <c r="IK171" s="221">
        <v>1137</v>
      </c>
      <c r="IL171" s="221">
        <v>1078</v>
      </c>
      <c r="IM171" s="221">
        <v>1279</v>
      </c>
      <c r="IN171" s="221">
        <v>1281</v>
      </c>
      <c r="IO171" s="221"/>
      <c r="IP171" s="106">
        <v>1213.6666666666667</v>
      </c>
      <c r="IQ171" s="221">
        <v>1856</v>
      </c>
      <c r="IR171" s="221">
        <v>350</v>
      </c>
      <c r="IS171" s="221">
        <v>396</v>
      </c>
      <c r="IT171" s="221">
        <v>397</v>
      </c>
      <c r="IU171" s="221">
        <v>341</v>
      </c>
      <c r="IV171" s="221">
        <v>365</v>
      </c>
      <c r="IW171" s="221">
        <v>336</v>
      </c>
      <c r="IX171" s="221"/>
      <c r="IY171" s="106">
        <v>364.16666666666669</v>
      </c>
      <c r="IZ171" s="221">
        <v>249</v>
      </c>
      <c r="JA171" s="240">
        <v>34.822966074000469</v>
      </c>
      <c r="JB171" s="241">
        <v>1</v>
      </c>
      <c r="JC171" s="267">
        <v>1</v>
      </c>
      <c r="JD171" s="278">
        <v>0</v>
      </c>
      <c r="JE171" s="70">
        <v>0</v>
      </c>
      <c r="JF171" s="70"/>
      <c r="JG171" s="267">
        <v>0</v>
      </c>
      <c r="JH171" s="267">
        <v>0</v>
      </c>
      <c r="JI171" s="267">
        <v>0</v>
      </c>
      <c r="JJ171" s="267"/>
      <c r="JL171" s="285">
        <v>45</v>
      </c>
      <c r="JM171" s="198">
        <v>171</v>
      </c>
      <c r="JN171" s="244">
        <v>42647</v>
      </c>
      <c r="JO171" s="69">
        <v>43147</v>
      </c>
      <c r="JP171" s="201">
        <v>0</v>
      </c>
      <c r="JQ171" s="69">
        <v>43147</v>
      </c>
      <c r="JR171" s="31">
        <v>16</v>
      </c>
      <c r="JS171" s="243">
        <v>1</v>
      </c>
      <c r="JT171" s="69">
        <v>42664</v>
      </c>
      <c r="JU171" s="245">
        <v>1</v>
      </c>
      <c r="JV171" s="243">
        <v>1</v>
      </c>
      <c r="JW171" s="246">
        <v>42664</v>
      </c>
      <c r="JX171" s="245">
        <v>1</v>
      </c>
      <c r="JY171" s="245">
        <v>16</v>
      </c>
      <c r="JZ171" s="245">
        <v>500</v>
      </c>
      <c r="KA171" s="247"/>
      <c r="KB171" s="245"/>
      <c r="KC171" s="248"/>
      <c r="KD171" s="63">
        <v>0</v>
      </c>
      <c r="KE171" s="249">
        <v>1</v>
      </c>
      <c r="KF171" s="373" t="s">
        <v>421</v>
      </c>
      <c r="KG171" s="272">
        <v>100.16333333333334</v>
      </c>
      <c r="KH171" s="272">
        <v>45.273333333333333</v>
      </c>
      <c r="KI171" s="272">
        <v>54.79999999999999</v>
      </c>
      <c r="KJ171" s="373">
        <v>-14.806666666666667</v>
      </c>
      <c r="KK171" s="272">
        <v>-12.94</v>
      </c>
      <c r="KL171" s="272">
        <v>48.643333333333338</v>
      </c>
      <c r="KM171" s="272">
        <v>15.9</v>
      </c>
      <c r="KN171" s="272">
        <v>3.5</v>
      </c>
      <c r="KO171" s="250"/>
      <c r="KP171" s="250">
        <v>1</v>
      </c>
      <c r="KQ171" s="92"/>
      <c r="KR171" s="93">
        <v>0.45909090909090905</v>
      </c>
      <c r="KS171" s="92"/>
      <c r="KT171" s="361"/>
      <c r="KU171" s="92"/>
      <c r="KV171" s="361"/>
      <c r="KW171" s="361"/>
      <c r="KX171" s="361"/>
      <c r="KY171" s="361"/>
      <c r="KZ171" s="361"/>
      <c r="LA171" s="361"/>
      <c r="LB171" s="361"/>
      <c r="LC171" s="361"/>
      <c r="LD171" s="361"/>
      <c r="LE171" s="118">
        <v>42647</v>
      </c>
      <c r="LF171" s="454">
        <v>1</v>
      </c>
      <c r="LG171" s="454"/>
      <c r="LH171" s="454"/>
      <c r="LI171" s="454"/>
      <c r="LJ171" s="454"/>
      <c r="LK171" s="454"/>
      <c r="LL171" s="454"/>
      <c r="LM171" s="454"/>
      <c r="LN171" s="454"/>
      <c r="LO171" s="454"/>
      <c r="LP171" s="454"/>
      <c r="LQ171" s="454"/>
      <c r="LR171" s="454"/>
      <c r="LS171" s="454"/>
      <c r="LT171" s="500">
        <v>37.913333333333334</v>
      </c>
      <c r="LU171" s="693">
        <v>-18.656666666666666</v>
      </c>
      <c r="LV171" s="500">
        <v>-13.9</v>
      </c>
      <c r="LW171" s="500">
        <v>1</v>
      </c>
      <c r="LX171" s="500">
        <v>-11.5</v>
      </c>
      <c r="LY171" s="500">
        <v>2</v>
      </c>
      <c r="LZ171" s="690">
        <v>55.428158000000003</v>
      </c>
      <c r="MA171" s="454"/>
      <c r="MC171" s="253"/>
      <c r="MD171" s="274"/>
      <c r="ME171" s="581">
        <v>171</v>
      </c>
      <c r="MF171" s="135">
        <v>42640</v>
      </c>
      <c r="MI171" s="584">
        <v>101.8892</v>
      </c>
      <c r="MQ171" s="135">
        <v>42657</v>
      </c>
      <c r="MR171" s="238">
        <v>6</v>
      </c>
      <c r="MS171" s="238">
        <v>11</v>
      </c>
      <c r="MT171" s="133">
        <v>1</v>
      </c>
      <c r="MU171" s="133">
        <v>0</v>
      </c>
      <c r="MV171" s="133">
        <v>1</v>
      </c>
      <c r="MW171" s="133">
        <v>0</v>
      </c>
      <c r="MX171" s="133">
        <v>0</v>
      </c>
      <c r="MY171" s="238">
        <v>1</v>
      </c>
      <c r="MZ171" s="238">
        <v>1601</v>
      </c>
      <c r="NA171" s="585"/>
      <c r="NB171" s="238">
        <v>7</v>
      </c>
      <c r="ND171" s="876">
        <v>171</v>
      </c>
      <c r="NE171" s="877" t="s">
        <v>64</v>
      </c>
      <c r="NF171" s="877" t="s">
        <v>64</v>
      </c>
      <c r="NG171" s="877" t="s">
        <v>64</v>
      </c>
      <c r="NH171" s="877" t="s">
        <v>64</v>
      </c>
      <c r="NI171" s="877" t="s">
        <v>64</v>
      </c>
      <c r="NJ171" s="877" t="s">
        <v>64</v>
      </c>
      <c r="NK171" s="877" t="s">
        <v>64</v>
      </c>
      <c r="NL171" s="877" t="s">
        <v>64</v>
      </c>
      <c r="NM171" s="877" t="s">
        <v>64</v>
      </c>
      <c r="NN171" s="877" t="s">
        <v>64</v>
      </c>
      <c r="NO171" s="877" t="s">
        <v>64</v>
      </c>
      <c r="NP171" s="877" t="s">
        <v>64</v>
      </c>
      <c r="NQ171" s="877" t="s">
        <v>64</v>
      </c>
      <c r="NR171" s="877" t="s">
        <v>64</v>
      </c>
      <c r="NS171" s="877" t="s">
        <v>64</v>
      </c>
      <c r="NT171" s="877" t="s">
        <v>64</v>
      </c>
      <c r="NU171" s="877" t="s">
        <v>64</v>
      </c>
      <c r="NV171" s="877" t="s">
        <v>64</v>
      </c>
      <c r="NW171" s="877" t="s">
        <v>64</v>
      </c>
      <c r="NX171" s="877" t="s">
        <v>64</v>
      </c>
      <c r="NY171" s="877" t="s">
        <v>64</v>
      </c>
      <c r="NZ171" s="877" t="s">
        <v>64</v>
      </c>
      <c r="OA171" s="877" t="s">
        <v>64</v>
      </c>
      <c r="OB171" s="877" t="s">
        <v>64</v>
      </c>
      <c r="OC171" s="877" t="s">
        <v>64</v>
      </c>
      <c r="OD171" s="877" t="s">
        <v>64</v>
      </c>
      <c r="OE171" s="877" t="s">
        <v>64</v>
      </c>
      <c r="OF171" s="877" t="s">
        <v>64</v>
      </c>
      <c r="OG171" s="877" t="s">
        <v>64</v>
      </c>
      <c r="OH171" s="877" t="s">
        <v>64</v>
      </c>
      <c r="OI171" s="877" t="s">
        <v>64</v>
      </c>
      <c r="OJ171" s="877" t="s">
        <v>64</v>
      </c>
      <c r="OK171" s="877" t="s">
        <v>64</v>
      </c>
      <c r="OL171" s="877" t="s">
        <v>64</v>
      </c>
    </row>
    <row r="172" spans="1:402" s="133" customFormat="1" x14ac:dyDescent="0.25">
      <c r="A172" s="221">
        <v>171</v>
      </c>
      <c r="B172" s="221">
        <v>0</v>
      </c>
      <c r="C172" s="61">
        <v>0</v>
      </c>
      <c r="D172" s="61">
        <v>1</v>
      </c>
      <c r="E172" s="267">
        <v>172</v>
      </c>
      <c r="F172" s="880">
        <v>172</v>
      </c>
      <c r="G172" s="883"/>
      <c r="H172" s="643" t="s">
        <v>1333</v>
      </c>
      <c r="I172" s="167" t="s">
        <v>1334</v>
      </c>
      <c r="J172" s="135">
        <v>16713</v>
      </c>
      <c r="K172" s="122">
        <v>71</v>
      </c>
      <c r="L172" s="342">
        <v>60</v>
      </c>
      <c r="M172" s="342">
        <v>170</v>
      </c>
      <c r="N172" s="342">
        <v>20.761245674740486</v>
      </c>
      <c r="O172" s="210">
        <v>1.6949468066347397</v>
      </c>
      <c r="P172" s="208">
        <v>1</v>
      </c>
      <c r="Q172" s="221">
        <v>190</v>
      </c>
      <c r="R172" s="221">
        <v>65</v>
      </c>
      <c r="S172" s="221">
        <v>0</v>
      </c>
      <c r="T172" s="400">
        <v>2</v>
      </c>
      <c r="U172" s="327">
        <v>0</v>
      </c>
      <c r="V172" s="114"/>
      <c r="W172" s="327">
        <v>1</v>
      </c>
      <c r="X172" s="326">
        <v>1</v>
      </c>
      <c r="Y172" s="327">
        <v>1</v>
      </c>
      <c r="Z172" s="327">
        <v>0</v>
      </c>
      <c r="AA172" s="326">
        <v>0</v>
      </c>
      <c r="AB172" s="326">
        <v>0</v>
      </c>
      <c r="AC172" s="221"/>
      <c r="AE172" s="221"/>
      <c r="AF172" s="613">
        <v>112</v>
      </c>
      <c r="AG172" s="613">
        <v>1.4</v>
      </c>
      <c r="AH172" s="613">
        <v>37</v>
      </c>
      <c r="AI172" s="603">
        <v>0</v>
      </c>
      <c r="AJ172" s="613">
        <v>12.5</v>
      </c>
      <c r="AK172" s="613">
        <v>37</v>
      </c>
      <c r="AL172" s="613"/>
      <c r="AM172" s="607"/>
      <c r="AN172" s="409"/>
      <c r="AO172" s="63">
        <v>263</v>
      </c>
      <c r="AP172" s="63">
        <v>152</v>
      </c>
      <c r="AQ172" s="310">
        <v>60</v>
      </c>
      <c r="AR172" s="212">
        <v>254</v>
      </c>
      <c r="AS172" s="215">
        <v>3.11</v>
      </c>
      <c r="AT172" s="63"/>
      <c r="AU172" s="557">
        <v>42643</v>
      </c>
      <c r="AV172" s="557">
        <v>42485</v>
      </c>
      <c r="AW172" s="364">
        <v>1.4</v>
      </c>
      <c r="AX172" s="364">
        <v>51</v>
      </c>
      <c r="AY172" s="364"/>
      <c r="AZ172" s="613">
        <v>138</v>
      </c>
      <c r="BA172" s="558">
        <v>42643</v>
      </c>
      <c r="BB172" s="65">
        <v>33.81</v>
      </c>
      <c r="BC172" s="217"/>
      <c r="BD172" s="66">
        <v>33.81</v>
      </c>
      <c r="BE172" s="218">
        <v>153.98140010612593</v>
      </c>
      <c r="BF172" s="66"/>
      <c r="BG172" s="68">
        <v>1.5290451707657691</v>
      </c>
      <c r="BH172" s="219">
        <v>1.5290451707657691</v>
      </c>
      <c r="BI172" s="219">
        <v>2.1874682642187548</v>
      </c>
      <c r="BJ172" s="219"/>
      <c r="BK172" s="66">
        <v>2.35</v>
      </c>
      <c r="BL172" s="66">
        <v>1.45</v>
      </c>
      <c r="BM172" s="66">
        <v>54</v>
      </c>
      <c r="BN172" s="66">
        <v>1.24</v>
      </c>
      <c r="BO172" s="571">
        <v>516.6</v>
      </c>
      <c r="BP172" s="66">
        <v>28</v>
      </c>
      <c r="BQ172" s="66">
        <v>308</v>
      </c>
      <c r="BR172" s="66">
        <v>12</v>
      </c>
      <c r="BS172" s="66">
        <v>37</v>
      </c>
      <c r="BT172" s="61" t="s">
        <v>947</v>
      </c>
      <c r="BU172" s="345" t="s">
        <v>381</v>
      </c>
      <c r="BV172" s="342">
        <v>0</v>
      </c>
      <c r="BW172" s="342">
        <v>1</v>
      </c>
      <c r="BX172" s="342">
        <v>36</v>
      </c>
      <c r="BY172" s="342">
        <v>0</v>
      </c>
      <c r="BZ172" s="61"/>
      <c r="CA172" s="345" t="s">
        <v>381</v>
      </c>
      <c r="CB172" s="61"/>
      <c r="CC172" s="342">
        <v>0</v>
      </c>
      <c r="CD172" s="342">
        <v>0</v>
      </c>
      <c r="CE172" s="342">
        <v>0</v>
      </c>
      <c r="CF172" s="206">
        <v>0</v>
      </c>
      <c r="CG172" s="206">
        <v>0</v>
      </c>
      <c r="CH172" s="342">
        <v>0</v>
      </c>
      <c r="CI172" s="342">
        <v>0</v>
      </c>
      <c r="CJ172" s="327">
        <v>0</v>
      </c>
      <c r="CK172" s="659">
        <v>1</v>
      </c>
      <c r="CL172" s="659">
        <v>0</v>
      </c>
      <c r="CM172" s="660">
        <v>0</v>
      </c>
      <c r="CN172" s="660">
        <v>1</v>
      </c>
      <c r="CO172" s="660">
        <v>1</v>
      </c>
      <c r="CP172" s="325">
        <v>0</v>
      </c>
      <c r="CQ172" s="325">
        <v>0</v>
      </c>
      <c r="CR172" s="325">
        <v>0</v>
      </c>
      <c r="CS172" s="327">
        <v>0</v>
      </c>
      <c r="CT172" s="327">
        <v>0</v>
      </c>
      <c r="CU172" s="114">
        <v>0</v>
      </c>
      <c r="CV172" s="362"/>
      <c r="CW172" s="362"/>
      <c r="CX172" s="362"/>
      <c r="CY172" s="362"/>
      <c r="DE172" s="221">
        <v>0</v>
      </c>
      <c r="DF172" s="267">
        <v>0</v>
      </c>
      <c r="DG172" s="133" t="s">
        <v>1327</v>
      </c>
      <c r="DJ172" s="267">
        <v>1</v>
      </c>
      <c r="DK172" s="267">
        <v>0</v>
      </c>
      <c r="DL172" s="267"/>
      <c r="DN172" s="221">
        <v>0</v>
      </c>
      <c r="DO172" s="221">
        <v>0</v>
      </c>
      <c r="DP172" s="221">
        <v>0</v>
      </c>
      <c r="DQ172" s="221">
        <v>0</v>
      </c>
      <c r="DR172" s="221">
        <v>0</v>
      </c>
      <c r="DS172" s="212">
        <v>0</v>
      </c>
      <c r="DT172" s="221">
        <v>0</v>
      </c>
      <c r="DU172" s="221">
        <v>0</v>
      </c>
      <c r="DV172" s="221">
        <v>0</v>
      </c>
      <c r="DW172" s="221">
        <v>0</v>
      </c>
      <c r="DX172" s="221">
        <v>0</v>
      </c>
      <c r="DY172" s="221">
        <v>0</v>
      </c>
      <c r="EB172" s="221">
        <v>1</v>
      </c>
      <c r="EC172" s="221">
        <v>2</v>
      </c>
      <c r="ED172" s="221">
        <v>38</v>
      </c>
      <c r="EE172" s="221"/>
      <c r="EG172" s="135">
        <v>42485</v>
      </c>
      <c r="EH172" s="31">
        <v>1.52</v>
      </c>
      <c r="EI172" s="31">
        <v>67</v>
      </c>
      <c r="EJ172" s="31">
        <v>69</v>
      </c>
      <c r="EK172" s="31">
        <v>82</v>
      </c>
      <c r="EL172" s="31">
        <v>108</v>
      </c>
      <c r="EM172" s="225"/>
      <c r="EN172" s="31" t="s">
        <v>1335</v>
      </c>
      <c r="EO172" s="267">
        <v>172</v>
      </c>
      <c r="EQ172" s="133" t="s">
        <v>383</v>
      </c>
      <c r="ET172" s="208">
        <v>77</v>
      </c>
      <c r="EU172" s="133">
        <v>0</v>
      </c>
      <c r="EW172" s="133">
        <v>8</v>
      </c>
      <c r="EX172" s="208">
        <v>6</v>
      </c>
      <c r="EY172" s="208">
        <v>44</v>
      </c>
      <c r="EZ172" s="208">
        <v>22</v>
      </c>
      <c r="FA172" s="208">
        <v>10</v>
      </c>
      <c r="FB172" s="208">
        <v>15</v>
      </c>
      <c r="FC172" s="208">
        <v>33</v>
      </c>
      <c r="FD172" s="206">
        <v>19</v>
      </c>
      <c r="FE172" s="133">
        <v>27</v>
      </c>
      <c r="FF172" s="133">
        <v>150</v>
      </c>
      <c r="FG172" s="223">
        <v>360</v>
      </c>
      <c r="FH172" s="91">
        <v>150</v>
      </c>
      <c r="FI172" s="91">
        <v>360</v>
      </c>
      <c r="FJ172" s="227">
        <v>24.799999999999997</v>
      </c>
      <c r="FK172" s="227">
        <v>14.631727617009744</v>
      </c>
      <c r="FL172" s="228">
        <v>75.349999999999994</v>
      </c>
      <c r="FM172" s="228">
        <v>23.7</v>
      </c>
      <c r="FN172" s="228">
        <v>44.455672417003399</v>
      </c>
      <c r="FO172" s="228">
        <v>13.982739698513345</v>
      </c>
      <c r="FP172" s="228">
        <v>68.546781685467806</v>
      </c>
      <c r="FQ172" s="228"/>
      <c r="FR172" s="193">
        <v>0</v>
      </c>
      <c r="FS172" s="230">
        <v>106.1</v>
      </c>
      <c r="FT172" s="230">
        <v>95.7</v>
      </c>
      <c r="FU172" s="230">
        <v>135</v>
      </c>
      <c r="FV172" s="229">
        <v>4.8</v>
      </c>
      <c r="FW172" s="229">
        <v>5.9</v>
      </c>
      <c r="FX172" s="229">
        <v>22.104166666666668</v>
      </c>
      <c r="FY172" s="229">
        <v>1.108672936259143</v>
      </c>
      <c r="FZ172" s="133">
        <v>50.2</v>
      </c>
      <c r="GA172" s="129">
        <v>20.6</v>
      </c>
      <c r="GB172" s="238">
        <v>7.3</v>
      </c>
      <c r="GC172" s="238">
        <v>3.9</v>
      </c>
      <c r="GD172" s="238">
        <v>134.69999999999999</v>
      </c>
      <c r="GE172" s="238">
        <v>92.7</v>
      </c>
      <c r="GF172" s="238">
        <v>33.799999999999997</v>
      </c>
      <c r="GG172" s="133">
        <v>1</v>
      </c>
      <c r="GH172" s="133">
        <v>1</v>
      </c>
      <c r="GI172" s="133">
        <v>1</v>
      </c>
      <c r="GJ172" s="133">
        <v>0</v>
      </c>
      <c r="GK172" s="231">
        <v>26</v>
      </c>
      <c r="GL172" s="133">
        <v>0</v>
      </c>
      <c r="GM172" s="133">
        <v>0</v>
      </c>
      <c r="GN172" s="133">
        <v>0</v>
      </c>
      <c r="GO172" s="133">
        <v>0</v>
      </c>
      <c r="GP172" s="61">
        <v>25.25</v>
      </c>
      <c r="GQ172" s="106">
        <v>14.897222674576456</v>
      </c>
      <c r="GR172" s="111">
        <v>0.5976331360946745</v>
      </c>
      <c r="GS172" s="61">
        <v>0</v>
      </c>
      <c r="GT172" s="111">
        <v>0.44827586206896552</v>
      </c>
      <c r="GU172" s="62">
        <v>0</v>
      </c>
      <c r="GV172" s="61">
        <v>12.2</v>
      </c>
      <c r="GW172" s="61">
        <v>0</v>
      </c>
      <c r="GX172" s="106">
        <v>24</v>
      </c>
      <c r="GY172" s="61">
        <v>0</v>
      </c>
      <c r="GZ172" s="745">
        <v>31</v>
      </c>
      <c r="HA172" s="133">
        <v>9</v>
      </c>
      <c r="HB172" s="133">
        <v>0.46</v>
      </c>
      <c r="HC172" s="61">
        <v>1</v>
      </c>
      <c r="HD172" s="239">
        <v>78</v>
      </c>
      <c r="HE172" s="239">
        <v>82</v>
      </c>
      <c r="HF172" s="133">
        <v>48</v>
      </c>
      <c r="HG172" s="239">
        <v>111</v>
      </c>
      <c r="HH172" s="133">
        <v>65</v>
      </c>
      <c r="HI172" s="239">
        <v>29</v>
      </c>
      <c r="HJ172" s="133">
        <v>17</v>
      </c>
      <c r="HK172" s="239">
        <v>82</v>
      </c>
      <c r="HL172" s="133">
        <v>48</v>
      </c>
      <c r="HM172" s="239">
        <v>74</v>
      </c>
      <c r="HN172" s="133">
        <v>6</v>
      </c>
      <c r="HO172" s="133">
        <v>4</v>
      </c>
      <c r="HP172" s="239">
        <v>99</v>
      </c>
      <c r="HQ172" s="133">
        <v>59</v>
      </c>
      <c r="HR172" s="239">
        <v>30</v>
      </c>
      <c r="HS172" s="133">
        <v>18</v>
      </c>
      <c r="HT172" s="239">
        <v>69</v>
      </c>
      <c r="HU172" s="133">
        <v>41</v>
      </c>
      <c r="HV172" s="239">
        <v>69</v>
      </c>
      <c r="HW172" s="144">
        <v>0</v>
      </c>
      <c r="HX172" s="237">
        <v>0.73873873873873874</v>
      </c>
      <c r="HY172" s="238">
        <v>21.9</v>
      </c>
      <c r="HZ172" s="133">
        <v>5.7</v>
      </c>
      <c r="IA172" s="133">
        <v>20</v>
      </c>
      <c r="IB172" s="133">
        <v>5.6</v>
      </c>
      <c r="IC172" s="133">
        <v>14</v>
      </c>
      <c r="ID172" s="133">
        <v>4</v>
      </c>
      <c r="IE172" s="237">
        <v>64.342456140350862</v>
      </c>
      <c r="IF172" s="237">
        <v>37.961342437702015</v>
      </c>
      <c r="IH172" s="133">
        <v>0.31</v>
      </c>
      <c r="II172" s="133">
        <v>1190</v>
      </c>
      <c r="IJ172" s="133">
        <v>1100</v>
      </c>
      <c r="IK172" s="133">
        <v>1096</v>
      </c>
      <c r="IL172" s="133">
        <v>1017</v>
      </c>
      <c r="IM172" s="133">
        <v>1045</v>
      </c>
      <c r="IN172" s="133">
        <v>1158</v>
      </c>
      <c r="IP172" s="237">
        <v>1101</v>
      </c>
      <c r="IQ172" s="133">
        <v>1745</v>
      </c>
      <c r="IR172" s="133">
        <v>323</v>
      </c>
      <c r="IS172" s="133">
        <v>354</v>
      </c>
      <c r="IT172" s="133">
        <v>377</v>
      </c>
      <c r="IU172" s="133">
        <v>382</v>
      </c>
      <c r="IV172" s="133">
        <v>349</v>
      </c>
      <c r="IW172" s="133">
        <v>359</v>
      </c>
      <c r="IY172" s="237">
        <v>357.33333333333331</v>
      </c>
      <c r="IZ172" s="133">
        <v>210</v>
      </c>
      <c r="JA172" s="412">
        <v>31.136722986484116</v>
      </c>
      <c r="JB172" s="241">
        <v>0</v>
      </c>
      <c r="JC172" s="267">
        <v>1</v>
      </c>
      <c r="JD172" s="70">
        <v>0</v>
      </c>
      <c r="JE172" s="70">
        <v>0</v>
      </c>
      <c r="JF172" s="70"/>
      <c r="JG172" s="267">
        <v>0</v>
      </c>
      <c r="JH172" s="267">
        <v>0</v>
      </c>
      <c r="JI172" s="267"/>
      <c r="JJ172" s="267"/>
      <c r="JL172" s="285">
        <v>47.5</v>
      </c>
      <c r="JM172" s="198">
        <v>172</v>
      </c>
      <c r="JN172" s="244">
        <v>42643</v>
      </c>
      <c r="JO172" s="69">
        <v>43544</v>
      </c>
      <c r="JP172" s="201">
        <v>0</v>
      </c>
      <c r="JQ172" s="69">
        <v>43544</v>
      </c>
      <c r="JR172" s="31">
        <v>29</v>
      </c>
      <c r="JS172" s="243">
        <v>0</v>
      </c>
      <c r="JT172" s="69">
        <v>43544</v>
      </c>
      <c r="JU172" s="245">
        <v>29</v>
      </c>
      <c r="JV172" s="243">
        <v>0</v>
      </c>
      <c r="JW172" s="246">
        <v>43544</v>
      </c>
      <c r="JX172" s="245">
        <v>29</v>
      </c>
      <c r="JY172" s="245">
        <v>901</v>
      </c>
      <c r="JZ172" s="245">
        <v>901</v>
      </c>
      <c r="KA172" s="247"/>
      <c r="KB172" s="245"/>
      <c r="KC172" s="248"/>
      <c r="KD172" s="63">
        <v>1</v>
      </c>
      <c r="KE172" s="263">
        <v>1</v>
      </c>
      <c r="KF172" s="312" t="s">
        <v>390</v>
      </c>
      <c r="KG172" s="250">
        <v>80.349999999999994</v>
      </c>
      <c r="KH172" s="250">
        <v>30.24</v>
      </c>
      <c r="KI172" s="250">
        <v>-21.52</v>
      </c>
      <c r="KJ172" s="251">
        <v>-21.52</v>
      </c>
      <c r="KK172" s="250">
        <v>-17.010000000000002</v>
      </c>
      <c r="KL172" s="250">
        <v>63.93</v>
      </c>
      <c r="KM172" s="250">
        <v>46.9</v>
      </c>
      <c r="KN172" s="250">
        <v>4.0999999999999996</v>
      </c>
      <c r="KO172" s="250"/>
      <c r="KP172" s="250">
        <v>0</v>
      </c>
      <c r="KQ172" s="92"/>
      <c r="KR172" s="93">
        <v>0.5976331360946745</v>
      </c>
      <c r="KS172" s="92">
        <v>62</v>
      </c>
      <c r="KT172" s="361">
        <v>52.08</v>
      </c>
      <c r="KU172" s="92">
        <v>-25.83</v>
      </c>
      <c r="KV172" s="361">
        <v>-28.6</v>
      </c>
      <c r="KW172" s="361">
        <v>-25.1</v>
      </c>
      <c r="KX172" s="361">
        <v>298</v>
      </c>
      <c r="KY172" s="361">
        <v>-17.2</v>
      </c>
      <c r="KZ172" s="361">
        <v>-15.2</v>
      </c>
      <c r="LA172" s="361">
        <v>316</v>
      </c>
      <c r="LB172" s="361">
        <v>-22.9</v>
      </c>
      <c r="LC172" s="361">
        <v>-20.2</v>
      </c>
      <c r="LD172" s="361">
        <v>316</v>
      </c>
      <c r="LE172" s="118">
        <v>42643</v>
      </c>
      <c r="LF172" s="454">
        <v>0</v>
      </c>
      <c r="LG172" s="454"/>
      <c r="LH172" s="454">
        <v>62</v>
      </c>
      <c r="LI172" s="454">
        <v>50.79</v>
      </c>
      <c r="LJ172" s="454">
        <v>-32.57</v>
      </c>
      <c r="LK172" s="454">
        <v>-34.799999999999997</v>
      </c>
      <c r="LL172" s="454">
        <v>-34.700000000000003</v>
      </c>
      <c r="LM172" s="454">
        <v>334</v>
      </c>
      <c r="LN172" s="454">
        <v>-26.1</v>
      </c>
      <c r="LO172" s="454">
        <v>-25.9</v>
      </c>
      <c r="LP172" s="454">
        <v>334</v>
      </c>
      <c r="LQ172" s="454">
        <v>-30.5</v>
      </c>
      <c r="LR172" s="454">
        <v>-30.3</v>
      </c>
      <c r="LS172" s="454">
        <v>334</v>
      </c>
      <c r="LT172" s="500">
        <v>51.23</v>
      </c>
      <c r="LU172" s="693">
        <v>-25.76</v>
      </c>
      <c r="LV172" s="500"/>
      <c r="LW172" s="500"/>
      <c r="LX172" s="500">
        <v>-15.3</v>
      </c>
      <c r="LY172" s="500">
        <v>3</v>
      </c>
      <c r="LZ172" s="690">
        <v>69</v>
      </c>
      <c r="MA172" s="455"/>
      <c r="MC172" s="253">
        <v>69</v>
      </c>
      <c r="MD172" s="274"/>
      <c r="ME172" s="581">
        <v>172</v>
      </c>
      <c r="MF172" s="135">
        <v>42485</v>
      </c>
      <c r="MI172" s="584">
        <v>89.007000000000005</v>
      </c>
      <c r="MQ172" s="135"/>
      <c r="MR172" s="585"/>
      <c r="MS172" s="585"/>
      <c r="MT172" s="133">
        <v>0</v>
      </c>
      <c r="MU172" s="585"/>
      <c r="MV172" s="585"/>
      <c r="MW172" s="585"/>
      <c r="MX172" s="585"/>
      <c r="MY172" s="585"/>
      <c r="MZ172" s="585"/>
      <c r="NA172" s="133">
        <v>69</v>
      </c>
      <c r="NB172" s="238">
        <v>3</v>
      </c>
      <c r="ND172" s="876" t="s">
        <v>64</v>
      </c>
      <c r="NE172" s="877" t="s">
        <v>64</v>
      </c>
      <c r="NF172" s="877" t="s">
        <v>64</v>
      </c>
      <c r="NG172" s="877" t="s">
        <v>64</v>
      </c>
      <c r="NH172" s="877" t="s">
        <v>64</v>
      </c>
      <c r="NI172" s="877" t="s">
        <v>64</v>
      </c>
      <c r="NJ172" s="877" t="s">
        <v>64</v>
      </c>
      <c r="NK172" s="877" t="s">
        <v>64</v>
      </c>
      <c r="NL172" s="877" t="s">
        <v>64</v>
      </c>
      <c r="NM172" s="877" t="s">
        <v>64</v>
      </c>
      <c r="NN172" s="877" t="s">
        <v>64</v>
      </c>
      <c r="NO172" s="877" t="s">
        <v>64</v>
      </c>
      <c r="NP172" s="877" t="s">
        <v>64</v>
      </c>
      <c r="NQ172" s="877" t="s">
        <v>64</v>
      </c>
      <c r="NR172" s="877" t="s">
        <v>64</v>
      </c>
      <c r="NS172" s="877" t="s">
        <v>64</v>
      </c>
      <c r="NT172" s="877" t="s">
        <v>64</v>
      </c>
      <c r="NU172" s="877" t="s">
        <v>64</v>
      </c>
      <c r="NV172" s="877" t="s">
        <v>64</v>
      </c>
      <c r="NW172" s="877" t="s">
        <v>64</v>
      </c>
      <c r="NX172" s="877" t="s">
        <v>64</v>
      </c>
      <c r="NY172" s="877" t="s">
        <v>64</v>
      </c>
      <c r="NZ172" s="877" t="s">
        <v>64</v>
      </c>
      <c r="OA172" s="877" t="s">
        <v>64</v>
      </c>
      <c r="OB172" s="877" t="s">
        <v>64</v>
      </c>
      <c r="OC172" s="877" t="s">
        <v>64</v>
      </c>
      <c r="OD172" s="877" t="s">
        <v>64</v>
      </c>
      <c r="OE172" s="877" t="s">
        <v>64</v>
      </c>
      <c r="OF172" s="877" t="s">
        <v>64</v>
      </c>
      <c r="OG172" s="877" t="s">
        <v>64</v>
      </c>
      <c r="OH172" s="877" t="s">
        <v>64</v>
      </c>
      <c r="OI172" s="877" t="s">
        <v>64</v>
      </c>
      <c r="OJ172" s="877" t="s">
        <v>64</v>
      </c>
      <c r="OK172" s="877" t="s">
        <v>64</v>
      </c>
      <c r="OL172" s="877" t="s">
        <v>64</v>
      </c>
    </row>
    <row r="173" spans="1:402" s="95" customFormat="1" x14ac:dyDescent="0.25">
      <c r="A173" s="453">
        <v>172</v>
      </c>
      <c r="B173" s="636">
        <v>0</v>
      </c>
      <c r="C173" s="95">
        <v>0</v>
      </c>
      <c r="D173" s="95">
        <v>2</v>
      </c>
      <c r="E173" s="110">
        <v>173</v>
      </c>
      <c r="F173" s="880">
        <v>173</v>
      </c>
      <c r="G173" s="883"/>
      <c r="H173" s="95" t="s">
        <v>1336</v>
      </c>
      <c r="I173" s="95" t="s">
        <v>1337</v>
      </c>
      <c r="J173" s="680">
        <v>8951</v>
      </c>
      <c r="K173" s="842">
        <v>92</v>
      </c>
      <c r="L173" s="375">
        <v>74</v>
      </c>
      <c r="M173" s="375">
        <v>172</v>
      </c>
      <c r="N173" s="671">
        <v>25.013520822065985</v>
      </c>
      <c r="O173" s="669">
        <v>1.8687358987692386</v>
      </c>
      <c r="P173" s="95">
        <v>0</v>
      </c>
      <c r="Q173" s="95">
        <v>150</v>
      </c>
      <c r="R173" s="95">
        <v>70</v>
      </c>
      <c r="S173" s="95">
        <v>1</v>
      </c>
      <c r="T173" s="375">
        <v>2</v>
      </c>
      <c r="U173" s="95">
        <v>0</v>
      </c>
      <c r="W173" s="95">
        <v>1</v>
      </c>
      <c r="X173" s="95">
        <v>0</v>
      </c>
      <c r="Y173" s="95">
        <v>0</v>
      </c>
      <c r="Z173" s="95">
        <v>0</v>
      </c>
      <c r="AA173" s="681">
        <v>0</v>
      </c>
      <c r="AB173" s="95">
        <v>0</v>
      </c>
      <c r="AF173" s="95">
        <v>123</v>
      </c>
      <c r="AG173" s="843" t="s">
        <v>1338</v>
      </c>
      <c r="AH173" s="95">
        <v>45</v>
      </c>
      <c r="AI173" s="670">
        <v>0</v>
      </c>
      <c r="AJ173" s="99">
        <v>12.4</v>
      </c>
      <c r="AK173" s="95">
        <v>37</v>
      </c>
      <c r="AM173" s="375">
        <v>3198</v>
      </c>
      <c r="AN173" s="674">
        <v>8.0702808933938996</v>
      </c>
      <c r="AO173" s="95">
        <v>135</v>
      </c>
      <c r="AP173" s="95">
        <v>77</v>
      </c>
      <c r="AQ173" s="95">
        <v>38</v>
      </c>
      <c r="AR173" s="95">
        <v>100</v>
      </c>
      <c r="AS173" s="95">
        <v>2.96</v>
      </c>
      <c r="AT173" s="95">
        <v>228</v>
      </c>
      <c r="AU173" s="504">
        <v>42653</v>
      </c>
      <c r="AV173" s="504">
        <v>42653</v>
      </c>
      <c r="AW173" s="843" t="s">
        <v>1338</v>
      </c>
      <c r="AX173" s="843" t="s">
        <v>1339</v>
      </c>
      <c r="AY173" s="843" t="s">
        <v>1340</v>
      </c>
      <c r="AZ173" s="843" t="s">
        <v>1341</v>
      </c>
      <c r="BA173" s="844">
        <v>42653</v>
      </c>
      <c r="BB173" s="722">
        <v>108.12</v>
      </c>
      <c r="BC173" s="678"/>
      <c r="BD173" s="95">
        <v>108.12</v>
      </c>
      <c r="BE173" s="677">
        <v>246.91747129059362</v>
      </c>
      <c r="BG173" s="678">
        <v>2.0339060370266879</v>
      </c>
      <c r="BH173" s="679">
        <v>2.0339060370266879</v>
      </c>
      <c r="BI173" s="679">
        <v>2.3925518206595426</v>
      </c>
      <c r="BJ173" s="679"/>
      <c r="BK173" s="95">
        <v>2.46</v>
      </c>
      <c r="BL173" s="95">
        <v>1.68</v>
      </c>
      <c r="BM173" s="95">
        <v>83</v>
      </c>
      <c r="BN173" s="95">
        <v>1.28</v>
      </c>
      <c r="BO173" s="375">
        <v>2549</v>
      </c>
      <c r="BP173" s="95">
        <v>75</v>
      </c>
      <c r="BQ173" s="95">
        <v>252</v>
      </c>
      <c r="BR173" s="95">
        <v>34</v>
      </c>
      <c r="BS173" s="95">
        <v>27</v>
      </c>
      <c r="BT173" s="504">
        <v>42510</v>
      </c>
      <c r="BU173" s="95" t="s">
        <v>1342</v>
      </c>
      <c r="BV173" s="375">
        <v>0</v>
      </c>
      <c r="BW173" s="375">
        <v>1</v>
      </c>
      <c r="BX173" s="375">
        <v>44</v>
      </c>
      <c r="BY173" s="375">
        <v>0</v>
      </c>
      <c r="BZ173" s="375"/>
      <c r="CA173" s="375" t="s">
        <v>381</v>
      </c>
      <c r="CB173" s="375"/>
      <c r="CC173" s="355">
        <v>1</v>
      </c>
      <c r="CD173" s="95">
        <v>1</v>
      </c>
      <c r="CE173" s="95">
        <v>0</v>
      </c>
      <c r="CF173" s="95">
        <v>0</v>
      </c>
      <c r="CG173" s="95">
        <v>0</v>
      </c>
      <c r="CH173" s="95">
        <v>0</v>
      </c>
      <c r="CI173" s="95">
        <v>0</v>
      </c>
      <c r="CJ173" s="95">
        <v>1</v>
      </c>
      <c r="CK173" s="95">
        <v>0</v>
      </c>
      <c r="CL173" s="95">
        <v>0</v>
      </c>
      <c r="CM173" s="95">
        <v>0</v>
      </c>
      <c r="CN173" s="95">
        <v>1</v>
      </c>
      <c r="CO173" s="95">
        <v>1</v>
      </c>
      <c r="CP173" s="95">
        <v>0</v>
      </c>
      <c r="CQ173" s="95">
        <v>1</v>
      </c>
      <c r="CR173" s="95">
        <v>0</v>
      </c>
      <c r="CS173" s="95">
        <v>0</v>
      </c>
      <c r="CT173" s="95">
        <v>0</v>
      </c>
      <c r="CU173" s="95">
        <v>0</v>
      </c>
      <c r="CV173" s="95">
        <v>20.48</v>
      </c>
      <c r="CZ173" s="95">
        <v>68</v>
      </c>
      <c r="DA173" s="95">
        <v>106</v>
      </c>
      <c r="DE173" s="95">
        <v>0</v>
      </c>
      <c r="DF173" s="110">
        <v>0</v>
      </c>
      <c r="DG173" s="95" t="s">
        <v>1327</v>
      </c>
      <c r="DJ173" s="110">
        <v>0</v>
      </c>
      <c r="DK173" s="110"/>
      <c r="DL173" s="110"/>
      <c r="DN173" s="95">
        <v>1</v>
      </c>
      <c r="DO173" s="95">
        <v>0</v>
      </c>
      <c r="DP173" s="95">
        <v>0</v>
      </c>
      <c r="DQ173" s="95">
        <v>0</v>
      </c>
      <c r="DR173" s="95">
        <v>1</v>
      </c>
      <c r="DS173" s="670">
        <v>1</v>
      </c>
      <c r="DT173" s="95">
        <v>3</v>
      </c>
      <c r="DU173" s="95">
        <v>0</v>
      </c>
      <c r="DV173" s="95">
        <v>0</v>
      </c>
      <c r="DW173" s="95">
        <v>0</v>
      </c>
      <c r="DX173" s="95">
        <v>0</v>
      </c>
      <c r="DY173" s="95">
        <v>0</v>
      </c>
      <c r="EB173" s="95">
        <v>1</v>
      </c>
      <c r="EC173" s="95">
        <v>2</v>
      </c>
      <c r="ED173" s="95">
        <v>45</v>
      </c>
      <c r="EG173" s="95" t="s">
        <v>381</v>
      </c>
      <c r="EI173" s="99"/>
      <c r="EJ173" s="99"/>
      <c r="EK173" s="99"/>
      <c r="EL173" s="99"/>
      <c r="EM173" s="99"/>
      <c r="EO173" s="110">
        <v>173</v>
      </c>
      <c r="EP173" s="504">
        <v>42653</v>
      </c>
      <c r="EQ173" s="95" t="s">
        <v>383</v>
      </c>
      <c r="ET173" s="95">
        <v>52</v>
      </c>
      <c r="EU173" s="95">
        <v>1</v>
      </c>
      <c r="EW173" s="95">
        <v>11</v>
      </c>
      <c r="EX173" s="95">
        <v>8</v>
      </c>
      <c r="EY173" s="95">
        <v>55</v>
      </c>
      <c r="EZ173" s="95">
        <v>28</v>
      </c>
      <c r="FA173" s="95">
        <v>17</v>
      </c>
      <c r="FB173" s="95">
        <v>18</v>
      </c>
      <c r="FC173" s="95">
        <v>44</v>
      </c>
      <c r="FD173" s="95">
        <v>21</v>
      </c>
      <c r="FE173" s="95">
        <v>51</v>
      </c>
      <c r="FF173" s="95">
        <v>90</v>
      </c>
      <c r="FG173" s="95">
        <v>310</v>
      </c>
      <c r="FH173" s="677">
        <v>90</v>
      </c>
      <c r="FI173" s="677">
        <v>310</v>
      </c>
      <c r="FJ173" s="677">
        <v>68</v>
      </c>
      <c r="FK173" s="677">
        <v>36.388234444891452</v>
      </c>
      <c r="FL173" s="375">
        <v>144</v>
      </c>
      <c r="FM173" s="375">
        <v>35.299999999999997</v>
      </c>
      <c r="FN173" s="375">
        <v>77.057437648005433</v>
      </c>
      <c r="FO173" s="375">
        <v>18.889774645656885</v>
      </c>
      <c r="FP173" s="375">
        <v>75.486111111111114</v>
      </c>
      <c r="FQ173" s="375"/>
      <c r="FR173" s="375">
        <v>0</v>
      </c>
      <c r="FS173" s="375">
        <v>100</v>
      </c>
      <c r="FT173" s="375">
        <v>60.5</v>
      </c>
      <c r="FU173" s="375">
        <v>190</v>
      </c>
      <c r="FV173" s="677">
        <v>4.4000000000000004</v>
      </c>
      <c r="FW173" s="677">
        <v>5.3000000000000007</v>
      </c>
      <c r="FX173" s="677">
        <v>22.727272727272727</v>
      </c>
      <c r="FY173" s="677">
        <v>1.6528925619834711</v>
      </c>
      <c r="FZ173" s="95">
        <v>23.1</v>
      </c>
      <c r="GA173" s="678">
        <v>28.4</v>
      </c>
      <c r="GB173" s="678">
        <v>28</v>
      </c>
      <c r="GC173" s="678">
        <v>13</v>
      </c>
      <c r="GD173" s="678">
        <v>263</v>
      </c>
      <c r="GE173" s="845">
        <v>166.1</v>
      </c>
      <c r="GF173" s="845">
        <v>53.1</v>
      </c>
      <c r="GG173" s="95">
        <v>2</v>
      </c>
      <c r="GH173" s="95">
        <v>1</v>
      </c>
      <c r="GI173" s="95">
        <v>2</v>
      </c>
      <c r="GJ173" s="95">
        <v>0</v>
      </c>
      <c r="GK173" s="355">
        <v>44</v>
      </c>
      <c r="GL173" s="95">
        <v>1</v>
      </c>
      <c r="GM173" s="95">
        <v>0</v>
      </c>
      <c r="GN173" s="95">
        <v>0</v>
      </c>
      <c r="GO173" s="95">
        <v>0</v>
      </c>
      <c r="GP173" s="95">
        <v>31.2</v>
      </c>
      <c r="GQ173" s="677">
        <v>16.695778157067842</v>
      </c>
      <c r="GR173" s="678">
        <v>0.49159663865546221</v>
      </c>
      <c r="GS173" s="95">
        <v>0</v>
      </c>
      <c r="GT173" s="678">
        <v>0.33333333333333331</v>
      </c>
      <c r="GU173" s="375">
        <v>0</v>
      </c>
      <c r="GV173" s="95">
        <v>15.4</v>
      </c>
      <c r="GW173" s="95">
        <v>0</v>
      </c>
      <c r="GX173" s="677">
        <v>28</v>
      </c>
      <c r="GY173" s="95">
        <v>0</v>
      </c>
      <c r="GZ173" s="811">
        <v>54</v>
      </c>
      <c r="HA173" s="95">
        <v>16</v>
      </c>
      <c r="HB173" s="95">
        <v>0.55000000000000004</v>
      </c>
      <c r="HC173" s="95">
        <v>0</v>
      </c>
      <c r="HY173" s="678"/>
      <c r="IE173" s="677"/>
      <c r="IF173" s="677"/>
      <c r="IP173" s="677"/>
      <c r="JA173" s="684"/>
      <c r="JB173" s="683"/>
      <c r="JC173" s="110">
        <v>0</v>
      </c>
      <c r="JD173" s="453"/>
      <c r="JE173" s="453"/>
      <c r="JF173" s="453"/>
      <c r="JG173" s="110"/>
      <c r="JH173" s="110"/>
      <c r="JI173" s="110"/>
      <c r="JJ173" s="110"/>
      <c r="JL173" s="811"/>
      <c r="JM173" s="110">
        <v>173</v>
      </c>
      <c r="JN173" s="504">
        <v>42653</v>
      </c>
      <c r="JO173" s="504">
        <v>42805</v>
      </c>
      <c r="JP173" s="407">
        <v>1</v>
      </c>
      <c r="JQ173" s="504">
        <v>42805</v>
      </c>
      <c r="JR173" s="99">
        <v>5</v>
      </c>
      <c r="JS173" s="453">
        <v>0</v>
      </c>
      <c r="JT173" s="504">
        <v>42805</v>
      </c>
      <c r="JU173" s="654">
        <v>5</v>
      </c>
      <c r="JV173" s="453">
        <v>1</v>
      </c>
      <c r="JW173" s="680">
        <v>42805</v>
      </c>
      <c r="JX173" s="654">
        <v>5</v>
      </c>
      <c r="JY173" s="654">
        <v>5</v>
      </c>
      <c r="JZ173" s="654">
        <v>152</v>
      </c>
      <c r="KA173" s="654"/>
      <c r="KB173" s="654"/>
      <c r="KC173" s="654"/>
      <c r="KE173" s="355">
        <v>1</v>
      </c>
      <c r="KF173" s="811" t="s">
        <v>390</v>
      </c>
      <c r="KG173" s="95">
        <v>169.7</v>
      </c>
      <c r="KH173" s="95">
        <v>59.6</v>
      </c>
      <c r="KI173" s="95">
        <v>64.7</v>
      </c>
      <c r="KJ173" s="110">
        <v>-20.8</v>
      </c>
      <c r="KK173" s="95">
        <v>-18.2</v>
      </c>
      <c r="KL173" s="95">
        <v>51.9</v>
      </c>
      <c r="KM173" s="95">
        <v>32.9</v>
      </c>
      <c r="KN173" s="95">
        <v>4.4000000000000004</v>
      </c>
      <c r="KP173" s="95">
        <v>0</v>
      </c>
      <c r="KQ173" s="110"/>
      <c r="KR173" s="684">
        <v>0.49159663865546221</v>
      </c>
      <c r="KS173" s="110"/>
      <c r="KU173" s="110"/>
      <c r="LE173" s="685">
        <v>42653</v>
      </c>
      <c r="LF173" s="95">
        <v>1</v>
      </c>
      <c r="LT173" s="654">
        <v>49.213333333333331</v>
      </c>
      <c r="LU173" s="725">
        <v>-28.876666666666669</v>
      </c>
      <c r="LV173" s="654">
        <v>-15.2</v>
      </c>
      <c r="LW173" s="654">
        <v>3</v>
      </c>
      <c r="LX173" s="654">
        <v>0</v>
      </c>
      <c r="LY173" s="654">
        <v>0</v>
      </c>
      <c r="LZ173" s="686"/>
      <c r="MA173" s="636"/>
      <c r="MC173" s="453"/>
      <c r="MD173" s="453"/>
      <c r="ME173" s="95">
        <v>173</v>
      </c>
      <c r="MF173" s="504">
        <v>42653</v>
      </c>
      <c r="MI173" s="678">
        <v>99.714299999999994</v>
      </c>
      <c r="MQ173" s="504"/>
      <c r="MR173" s="687"/>
      <c r="MS173" s="687"/>
      <c r="MT173" s="95">
        <v>0</v>
      </c>
      <c r="MU173" s="687"/>
      <c r="MV173" s="687"/>
      <c r="MW173" s="687"/>
      <c r="MX173" s="687"/>
      <c r="MY173" s="687"/>
      <c r="MZ173" s="678">
        <v>3198</v>
      </c>
      <c r="NA173" s="687"/>
      <c r="NB173" s="678">
        <v>7</v>
      </c>
      <c r="ND173" s="876" t="s">
        <v>64</v>
      </c>
      <c r="NE173" s="877" t="s">
        <v>64</v>
      </c>
      <c r="NF173" s="877" t="s">
        <v>64</v>
      </c>
      <c r="NG173" s="877" t="s">
        <v>64</v>
      </c>
      <c r="NH173" s="877" t="s">
        <v>64</v>
      </c>
      <c r="NI173" s="877" t="s">
        <v>64</v>
      </c>
      <c r="NJ173" s="877" t="s">
        <v>64</v>
      </c>
      <c r="NK173" s="877" t="s">
        <v>64</v>
      </c>
      <c r="NL173" s="877" t="s">
        <v>64</v>
      </c>
      <c r="NM173" s="877" t="s">
        <v>64</v>
      </c>
      <c r="NN173" s="877" t="s">
        <v>64</v>
      </c>
      <c r="NO173" s="877" t="s">
        <v>64</v>
      </c>
      <c r="NP173" s="877" t="s">
        <v>64</v>
      </c>
      <c r="NQ173" s="877" t="s">
        <v>64</v>
      </c>
      <c r="NR173" s="877" t="s">
        <v>64</v>
      </c>
      <c r="NS173" s="877" t="s">
        <v>64</v>
      </c>
      <c r="NT173" s="877" t="s">
        <v>64</v>
      </c>
      <c r="NU173" s="877" t="s">
        <v>64</v>
      </c>
      <c r="NV173" s="877" t="s">
        <v>64</v>
      </c>
      <c r="NW173" s="877" t="s">
        <v>64</v>
      </c>
      <c r="NX173" s="877" t="s">
        <v>64</v>
      </c>
      <c r="NY173" s="877" t="s">
        <v>64</v>
      </c>
      <c r="NZ173" s="877" t="s">
        <v>64</v>
      </c>
      <c r="OA173" s="877" t="s">
        <v>64</v>
      </c>
      <c r="OB173" s="877" t="s">
        <v>64</v>
      </c>
      <c r="OC173" s="877" t="s">
        <v>64</v>
      </c>
      <c r="OD173" s="877" t="s">
        <v>64</v>
      </c>
      <c r="OE173" s="877" t="s">
        <v>64</v>
      </c>
      <c r="OF173" s="877" t="s">
        <v>64</v>
      </c>
      <c r="OG173" s="877" t="s">
        <v>64</v>
      </c>
      <c r="OH173" s="877" t="s">
        <v>64</v>
      </c>
      <c r="OI173" s="877" t="s">
        <v>64</v>
      </c>
      <c r="OJ173" s="877" t="s">
        <v>64</v>
      </c>
      <c r="OK173" s="877" t="s">
        <v>64</v>
      </c>
      <c r="OL173" s="877" t="s">
        <v>64</v>
      </c>
    </row>
    <row r="174" spans="1:402" s="95" customFormat="1" x14ac:dyDescent="0.25">
      <c r="A174" s="636">
        <v>173</v>
      </c>
      <c r="B174" s="453">
        <v>0</v>
      </c>
      <c r="C174" s="95">
        <v>0</v>
      </c>
      <c r="D174" s="95">
        <v>1</v>
      </c>
      <c r="E174" s="110">
        <v>174</v>
      </c>
      <c r="F174" s="880">
        <v>174</v>
      </c>
      <c r="G174" s="883"/>
      <c r="H174" s="95" t="s">
        <v>1343</v>
      </c>
      <c r="I174" s="95" t="s">
        <v>1344</v>
      </c>
      <c r="J174" s="680"/>
      <c r="K174" s="375">
        <v>86</v>
      </c>
      <c r="L174" s="375"/>
      <c r="M174" s="375" t="s">
        <v>64</v>
      </c>
      <c r="N174" s="671"/>
      <c r="O174" s="669">
        <v>0</v>
      </c>
      <c r="P174" s="95">
        <v>1</v>
      </c>
      <c r="T174" s="375"/>
      <c r="AA174" s="681"/>
      <c r="AG174" s="843"/>
      <c r="AI174" s="670">
        <v>0</v>
      </c>
      <c r="AJ174" s="99"/>
      <c r="AM174" s="375"/>
      <c r="AN174" s="846"/>
      <c r="AU174" s="504"/>
      <c r="AV174" s="504"/>
      <c r="AW174" s="843"/>
      <c r="AX174" s="843"/>
      <c r="AY174" s="843"/>
      <c r="AZ174" s="843"/>
      <c r="BA174" s="844"/>
      <c r="BC174" s="678"/>
      <c r="BE174" s="677"/>
      <c r="BG174" s="678"/>
      <c r="BH174" s="679"/>
      <c r="BI174" s="679"/>
      <c r="BJ174" s="679"/>
      <c r="BO174" s="375"/>
      <c r="BV174" s="375"/>
      <c r="BW174" s="375"/>
      <c r="BX174" s="375"/>
      <c r="BY174" s="375"/>
      <c r="BZ174" s="375"/>
      <c r="CA174" s="375"/>
      <c r="CB174" s="375"/>
      <c r="CC174" s="355"/>
      <c r="DF174" s="110"/>
      <c r="DJ174" s="110"/>
      <c r="DK174" s="110"/>
      <c r="DL174" s="110"/>
      <c r="DS174" s="670"/>
      <c r="EG174" s="95" t="s">
        <v>381</v>
      </c>
      <c r="EI174" s="99"/>
      <c r="EJ174" s="99"/>
      <c r="EK174" s="99"/>
      <c r="EL174" s="99"/>
      <c r="EM174" s="99"/>
      <c r="EO174" s="110">
        <v>174</v>
      </c>
      <c r="EP174" s="504"/>
      <c r="EQ174" s="95" t="s">
        <v>383</v>
      </c>
      <c r="ET174" s="95">
        <v>76</v>
      </c>
      <c r="EU174" s="95">
        <v>1</v>
      </c>
      <c r="EW174" s="95">
        <v>11</v>
      </c>
      <c r="EX174" s="95">
        <v>8</v>
      </c>
      <c r="EY174" s="95">
        <v>45</v>
      </c>
      <c r="EZ174" s="95">
        <v>24</v>
      </c>
      <c r="FA174" s="95">
        <v>15</v>
      </c>
      <c r="FB174" s="95">
        <v>14</v>
      </c>
      <c r="FC174" s="95">
        <v>40</v>
      </c>
      <c r="FD174" s="95">
        <v>20</v>
      </c>
      <c r="FE174" s="95">
        <v>28</v>
      </c>
      <c r="FF174" s="95">
        <v>120</v>
      </c>
      <c r="FG174" s="95">
        <v>340</v>
      </c>
      <c r="FH174" s="677">
        <v>123.33333333333333</v>
      </c>
      <c r="FI174" s="677">
        <v>336.66666666666669</v>
      </c>
      <c r="FJ174" s="677">
        <v>49.15</v>
      </c>
      <c r="FK174" s="677"/>
      <c r="FL174" s="375">
        <v>79.599999999999994</v>
      </c>
      <c r="FM174" s="375">
        <v>22.35</v>
      </c>
      <c r="FN174" s="375"/>
      <c r="FO174" s="375"/>
      <c r="FP174" s="375">
        <v>71.922110552763812</v>
      </c>
      <c r="FQ174" s="375"/>
      <c r="FR174" s="375">
        <v>0</v>
      </c>
      <c r="FS174" s="375">
        <v>145.33333333333334</v>
      </c>
      <c r="FT174" s="375"/>
      <c r="FU174" s="375">
        <v>160</v>
      </c>
      <c r="FV174" s="677">
        <v>6.0333333333333341</v>
      </c>
      <c r="FW174" s="677">
        <v>7.9333333333333336</v>
      </c>
      <c r="FX174" s="677">
        <v>24.088397790055247</v>
      </c>
      <c r="FY174" s="677"/>
      <c r="FZ174" s="95">
        <v>53</v>
      </c>
      <c r="GA174" s="678">
        <v>19.133333333333336</v>
      </c>
      <c r="GB174" s="678">
        <v>7.1</v>
      </c>
      <c r="GC174" s="678">
        <v>3.4</v>
      </c>
      <c r="GD174" s="678">
        <v>133.4</v>
      </c>
      <c r="GE174" s="845">
        <v>83.9</v>
      </c>
      <c r="GF174" s="845">
        <v>29</v>
      </c>
      <c r="GG174" s="95">
        <v>0</v>
      </c>
      <c r="GH174" s="95">
        <v>1</v>
      </c>
      <c r="GI174" s="95">
        <v>1</v>
      </c>
      <c r="GJ174" s="95">
        <v>1</v>
      </c>
      <c r="GK174" s="355">
        <v>32.333333333333336</v>
      </c>
      <c r="GL174" s="95">
        <v>0</v>
      </c>
      <c r="GM174" s="95">
        <v>0</v>
      </c>
      <c r="GN174" s="95">
        <v>0</v>
      </c>
      <c r="GO174" s="95">
        <v>0</v>
      </c>
      <c r="GP174" s="95">
        <v>58.25</v>
      </c>
      <c r="GQ174" s="677"/>
      <c r="GR174" s="678">
        <v>0.43292682926829257</v>
      </c>
      <c r="GS174" s="95">
        <v>0</v>
      </c>
      <c r="GT174" s="678">
        <v>0.37931034482758619</v>
      </c>
      <c r="GU174" s="375">
        <v>0</v>
      </c>
      <c r="GV174" s="95">
        <v>10.8</v>
      </c>
      <c r="GW174" s="95">
        <v>0</v>
      </c>
      <c r="GX174" s="677">
        <v>21</v>
      </c>
      <c r="GY174" s="95">
        <v>0</v>
      </c>
      <c r="GZ174" s="811">
        <v>47.333333333333336</v>
      </c>
      <c r="HA174" s="95">
        <v>16</v>
      </c>
      <c r="HB174" s="95">
        <v>0.5</v>
      </c>
      <c r="HC174" s="95">
        <v>0</v>
      </c>
      <c r="HY174" s="678"/>
      <c r="IE174" s="677"/>
      <c r="IF174" s="677"/>
      <c r="IH174" s="635"/>
      <c r="II174" s="635"/>
      <c r="IJ174" s="635"/>
      <c r="IK174" s="635"/>
      <c r="IL174" s="635"/>
      <c r="IM174" s="635"/>
      <c r="IN174" s="635"/>
      <c r="IP174" s="677"/>
      <c r="IQ174" s="635"/>
      <c r="IR174" s="635"/>
      <c r="IS174" s="635"/>
      <c r="IT174" s="635"/>
      <c r="IU174" s="635"/>
      <c r="IV174" s="635"/>
      <c r="IW174" s="635"/>
      <c r="IZ174" s="635"/>
      <c r="JA174" s="684"/>
      <c r="JB174" s="683"/>
      <c r="JC174" s="110"/>
      <c r="JD174" s="453"/>
      <c r="JE174" s="453"/>
      <c r="JF174" s="453"/>
      <c r="JG174" s="110"/>
      <c r="JH174" s="110"/>
      <c r="JI174" s="110"/>
      <c r="JJ174" s="110"/>
      <c r="JL174" s="811"/>
      <c r="JN174" s="504"/>
      <c r="JO174" s="504"/>
      <c r="JP174" s="407"/>
      <c r="JQ174" s="99"/>
      <c r="JR174" s="99"/>
      <c r="JS174" s="453"/>
      <c r="JU174" s="654"/>
      <c r="JV174" s="453"/>
      <c r="JW174" s="654"/>
      <c r="JX174" s="654"/>
      <c r="JY174" s="654"/>
      <c r="JZ174" s="654"/>
      <c r="KA174" s="654"/>
      <c r="KB174" s="654"/>
      <c r="KC174" s="654"/>
      <c r="KD174" s="95">
        <v>0</v>
      </c>
      <c r="KE174" s="355"/>
      <c r="KF174" s="811"/>
      <c r="KJ174" s="110"/>
      <c r="KQ174" s="110"/>
      <c r="KR174" s="684">
        <v>0.43292682926829257</v>
      </c>
      <c r="KS174" s="110"/>
      <c r="KU174" s="110"/>
      <c r="LE174" s="685"/>
      <c r="LT174" s="654"/>
      <c r="LU174" s="654"/>
      <c r="LV174" s="654"/>
      <c r="LW174" s="654"/>
      <c r="LX174" s="654">
        <v>0</v>
      </c>
      <c r="LY174" s="654">
        <v>0</v>
      </c>
      <c r="LZ174" s="686"/>
      <c r="MC174" s="453"/>
      <c r="MD174" s="453"/>
      <c r="ME174" s="95">
        <v>174</v>
      </c>
      <c r="MF174" s="504"/>
      <c r="MI174" s="687"/>
      <c r="MQ174" s="504"/>
      <c r="MR174" s="687"/>
      <c r="MS174" s="687"/>
      <c r="MT174" s="687"/>
      <c r="MU174" s="687"/>
      <c r="MV174" s="687"/>
      <c r="MW174" s="687"/>
      <c r="MX174" s="687"/>
      <c r="MY174" s="687"/>
      <c r="MZ174" s="687"/>
      <c r="NA174" s="687"/>
      <c r="NB174" s="678">
        <v>3</v>
      </c>
      <c r="ND174" s="876" t="s">
        <v>64</v>
      </c>
      <c r="NE174" s="877" t="s">
        <v>64</v>
      </c>
      <c r="NF174" s="877" t="s">
        <v>64</v>
      </c>
      <c r="NG174" s="877" t="s">
        <v>64</v>
      </c>
      <c r="NH174" s="877" t="s">
        <v>64</v>
      </c>
      <c r="NI174" s="877" t="s">
        <v>64</v>
      </c>
      <c r="NJ174" s="877" t="s">
        <v>64</v>
      </c>
      <c r="NK174" s="877" t="s">
        <v>64</v>
      </c>
      <c r="NL174" s="877" t="s">
        <v>64</v>
      </c>
      <c r="NM174" s="877" t="s">
        <v>64</v>
      </c>
      <c r="NN174" s="877" t="s">
        <v>64</v>
      </c>
      <c r="NO174" s="877" t="s">
        <v>64</v>
      </c>
      <c r="NP174" s="877" t="s">
        <v>64</v>
      </c>
      <c r="NQ174" s="877" t="s">
        <v>64</v>
      </c>
      <c r="NR174" s="877" t="s">
        <v>64</v>
      </c>
      <c r="NS174" s="877" t="s">
        <v>64</v>
      </c>
      <c r="NT174" s="877" t="s">
        <v>64</v>
      </c>
      <c r="NU174" s="877" t="s">
        <v>64</v>
      </c>
      <c r="NV174" s="877" t="s">
        <v>64</v>
      </c>
      <c r="NW174" s="877" t="s">
        <v>64</v>
      </c>
      <c r="NX174" s="877" t="s">
        <v>64</v>
      </c>
      <c r="NY174" s="877" t="s">
        <v>64</v>
      </c>
      <c r="NZ174" s="877" t="s">
        <v>64</v>
      </c>
      <c r="OA174" s="877" t="s">
        <v>64</v>
      </c>
      <c r="OB174" s="877" t="s">
        <v>64</v>
      </c>
      <c r="OC174" s="877" t="s">
        <v>64</v>
      </c>
      <c r="OD174" s="877" t="s">
        <v>64</v>
      </c>
      <c r="OE174" s="877" t="s">
        <v>64</v>
      </c>
      <c r="OF174" s="877" t="s">
        <v>64</v>
      </c>
      <c r="OG174" s="877" t="s">
        <v>64</v>
      </c>
      <c r="OH174" s="877" t="s">
        <v>64</v>
      </c>
      <c r="OI174" s="877" t="s">
        <v>64</v>
      </c>
      <c r="OJ174" s="877" t="s">
        <v>64</v>
      </c>
      <c r="OK174" s="877" t="s">
        <v>64</v>
      </c>
      <c r="OL174" s="877" t="s">
        <v>64</v>
      </c>
    </row>
    <row r="175" spans="1:402" s="133" customFormat="1" x14ac:dyDescent="0.25">
      <c r="A175" s="221">
        <v>174</v>
      </c>
      <c r="B175" s="221">
        <v>0</v>
      </c>
      <c r="C175" s="61">
        <v>1</v>
      </c>
      <c r="D175" s="61">
        <v>2</v>
      </c>
      <c r="E175" s="90">
        <v>175</v>
      </c>
      <c r="F175" s="880">
        <v>175</v>
      </c>
      <c r="G175" s="883"/>
      <c r="H175" s="167" t="s">
        <v>1345</v>
      </c>
      <c r="I175" s="167" t="s">
        <v>1346</v>
      </c>
      <c r="J175" s="135">
        <v>16613</v>
      </c>
      <c r="K175" s="146">
        <v>71</v>
      </c>
      <c r="L175" s="193">
        <v>98</v>
      </c>
      <c r="M175" s="193">
        <v>177</v>
      </c>
      <c r="N175" s="342">
        <v>31.28092182961473</v>
      </c>
      <c r="O175" s="210">
        <v>2.1498988329030557</v>
      </c>
      <c r="P175" s="133">
        <v>0</v>
      </c>
      <c r="Q175" s="133">
        <v>120</v>
      </c>
      <c r="R175" s="133">
        <v>60</v>
      </c>
      <c r="S175" s="133">
        <v>0</v>
      </c>
      <c r="T175" s="193">
        <v>2</v>
      </c>
      <c r="U175" s="114">
        <v>0</v>
      </c>
      <c r="V175" s="114"/>
      <c r="W175" s="114">
        <v>1</v>
      </c>
      <c r="X175" s="114">
        <v>1</v>
      </c>
      <c r="Y175" s="114">
        <v>0</v>
      </c>
      <c r="Z175" s="114">
        <v>0</v>
      </c>
      <c r="AA175" s="114">
        <v>0</v>
      </c>
      <c r="AB175" s="114">
        <v>0</v>
      </c>
      <c r="AF175" s="592">
        <v>120</v>
      </c>
      <c r="AG175" s="592">
        <v>1.61</v>
      </c>
      <c r="AH175" s="592">
        <v>41</v>
      </c>
      <c r="AI175" s="603">
        <v>0</v>
      </c>
      <c r="AJ175" s="592">
        <v>11.7</v>
      </c>
      <c r="AK175" s="592">
        <v>34</v>
      </c>
      <c r="AL175" s="592"/>
      <c r="AM175" s="607">
        <v>931</v>
      </c>
      <c r="AN175" s="214">
        <v>6.8362592772770672</v>
      </c>
      <c r="AO175" s="63">
        <v>203</v>
      </c>
      <c r="AP175" s="63">
        <v>111</v>
      </c>
      <c r="AQ175" s="63">
        <v>73</v>
      </c>
      <c r="AR175" s="63">
        <v>97</v>
      </c>
      <c r="AS175" s="63">
        <v>6.49</v>
      </c>
      <c r="AT175" s="63">
        <v>698</v>
      </c>
      <c r="AU175" s="557">
        <v>42662</v>
      </c>
      <c r="AV175" s="557">
        <v>42660</v>
      </c>
      <c r="AW175" s="63">
        <v>1.61</v>
      </c>
      <c r="AX175" s="63">
        <v>50</v>
      </c>
      <c r="AY175" s="63">
        <v>8.8000000000000007</v>
      </c>
      <c r="AZ175" s="592">
        <v>137</v>
      </c>
      <c r="BA175" s="567">
        <v>42669</v>
      </c>
      <c r="BB175" s="65">
        <v>31.02</v>
      </c>
      <c r="BC175" s="68"/>
      <c r="BD175" s="66">
        <v>31.02</v>
      </c>
      <c r="BE175" s="218">
        <v>31.717105792918872</v>
      </c>
      <c r="BF175" s="66"/>
      <c r="BG175" s="68">
        <v>1.4916417934775861</v>
      </c>
      <c r="BH175" s="219">
        <v>1.4916417934775861</v>
      </c>
      <c r="BI175" s="219">
        <v>1.5012935507921206</v>
      </c>
      <c r="BJ175" s="219"/>
      <c r="BK175" s="66">
        <v>2.4</v>
      </c>
      <c r="BL175" s="66">
        <v>0.86</v>
      </c>
      <c r="BM175" s="66">
        <v>81</v>
      </c>
      <c r="BN175" s="66">
        <v>1.26</v>
      </c>
      <c r="BO175" s="571">
        <v>11.9</v>
      </c>
      <c r="BP175" s="66">
        <v>31</v>
      </c>
      <c r="BQ175" s="66">
        <v>261</v>
      </c>
      <c r="BR175" s="66">
        <v>3</v>
      </c>
      <c r="BS175" s="66">
        <v>27</v>
      </c>
      <c r="BT175" s="69">
        <v>42660</v>
      </c>
      <c r="BU175" s="61" t="s">
        <v>442</v>
      </c>
      <c r="BV175" s="61">
        <v>0</v>
      </c>
      <c r="BW175" s="61">
        <v>0</v>
      </c>
      <c r="BX175" s="61">
        <v>26</v>
      </c>
      <c r="BY175" s="61">
        <v>1</v>
      </c>
      <c r="BZ175" s="61"/>
      <c r="CA175" s="61">
        <v>0</v>
      </c>
      <c r="CB175" s="61"/>
      <c r="CC175" s="61">
        <v>0</v>
      </c>
      <c r="CD175" s="61">
        <v>0</v>
      </c>
      <c r="CE175" s="61">
        <v>0</v>
      </c>
      <c r="CF175" s="61">
        <v>1</v>
      </c>
      <c r="CG175" s="61">
        <v>1</v>
      </c>
      <c r="CH175" s="61">
        <v>0</v>
      </c>
      <c r="CI175" s="61">
        <v>1</v>
      </c>
      <c r="CJ175" s="114">
        <v>1</v>
      </c>
      <c r="CK175" s="114">
        <v>0</v>
      </c>
      <c r="CL175" s="114">
        <v>0</v>
      </c>
      <c r="CM175" s="114">
        <v>1</v>
      </c>
      <c r="CN175" s="114">
        <v>1</v>
      </c>
      <c r="CO175" s="114">
        <v>0</v>
      </c>
      <c r="CP175" s="114">
        <v>0</v>
      </c>
      <c r="CQ175" s="114">
        <v>0</v>
      </c>
      <c r="CR175" s="114">
        <v>0</v>
      </c>
      <c r="CS175" s="114">
        <v>0</v>
      </c>
      <c r="CT175" s="114">
        <v>0</v>
      </c>
      <c r="CU175" s="114">
        <v>0</v>
      </c>
      <c r="CV175" s="362">
        <v>20</v>
      </c>
      <c r="CW175" s="362">
        <v>69.900000000000006</v>
      </c>
      <c r="CX175" s="362">
        <v>5.7</v>
      </c>
      <c r="CY175" s="362"/>
      <c r="DA175" s="133">
        <v>117</v>
      </c>
      <c r="DE175" s="133">
        <v>0</v>
      </c>
      <c r="DF175" s="136">
        <v>1</v>
      </c>
      <c r="DG175" s="135">
        <v>42668</v>
      </c>
      <c r="DH175" s="133">
        <v>0</v>
      </c>
      <c r="DJ175" s="136">
        <v>1</v>
      </c>
      <c r="DK175" s="136">
        <v>0</v>
      </c>
      <c r="DL175" s="136"/>
      <c r="DN175" s="133">
        <v>0</v>
      </c>
      <c r="DO175" s="133">
        <v>0</v>
      </c>
      <c r="DP175" s="133">
        <v>0</v>
      </c>
      <c r="DQ175" s="133">
        <v>0</v>
      </c>
      <c r="DR175" s="133">
        <v>1</v>
      </c>
      <c r="DS175" s="212">
        <v>1</v>
      </c>
      <c r="DT175" s="133">
        <v>1</v>
      </c>
      <c r="DU175" s="133">
        <v>0</v>
      </c>
      <c r="DV175" s="133">
        <v>0</v>
      </c>
      <c r="DW175" s="133">
        <v>0</v>
      </c>
      <c r="DX175" s="133">
        <v>0</v>
      </c>
      <c r="DY175" s="133">
        <v>0</v>
      </c>
      <c r="EB175" s="133">
        <v>1</v>
      </c>
      <c r="EC175" s="133">
        <v>2</v>
      </c>
      <c r="ED175" s="133">
        <v>41</v>
      </c>
      <c r="EG175" s="103" t="s">
        <v>381</v>
      </c>
      <c r="EH175" s="103"/>
      <c r="EI175" s="131"/>
      <c r="EJ175" s="131"/>
      <c r="EK175" s="131"/>
      <c r="EL175" s="131"/>
      <c r="EM175" s="131"/>
      <c r="EN175" s="103"/>
      <c r="EO175" s="136">
        <v>175</v>
      </c>
      <c r="EP175" s="135">
        <v>42662</v>
      </c>
      <c r="EQ175" s="133" t="s">
        <v>383</v>
      </c>
      <c r="ET175" s="133">
        <v>67</v>
      </c>
      <c r="EU175" s="133">
        <v>0</v>
      </c>
      <c r="EW175" s="133">
        <v>10</v>
      </c>
      <c r="EX175" s="133">
        <v>8.5</v>
      </c>
      <c r="EY175" s="133">
        <v>50</v>
      </c>
      <c r="EZ175" s="133">
        <v>27</v>
      </c>
      <c r="FA175" s="133">
        <v>14</v>
      </c>
      <c r="FB175" s="133">
        <v>15</v>
      </c>
      <c r="FC175" s="133">
        <v>41</v>
      </c>
      <c r="FD175" s="133">
        <v>22</v>
      </c>
      <c r="FE175" s="133">
        <v>32</v>
      </c>
      <c r="FF175" s="133">
        <v>180</v>
      </c>
      <c r="FG175" s="133">
        <v>330</v>
      </c>
      <c r="FH175" s="91">
        <v>180</v>
      </c>
      <c r="FI175" s="91">
        <v>330</v>
      </c>
      <c r="FJ175" s="227">
        <v>56.849999999999994</v>
      </c>
      <c r="FK175" s="227">
        <v>26.443104731227834</v>
      </c>
      <c r="FL175" s="228">
        <v>138.69999999999999</v>
      </c>
      <c r="FM175" s="228">
        <v>50.599999999999994</v>
      </c>
      <c r="FN175" s="228">
        <v>64.514663609873367</v>
      </c>
      <c r="FO175" s="228">
        <v>23.535991194373413</v>
      </c>
      <c r="FP175" s="228">
        <v>63.518385003604905</v>
      </c>
      <c r="FQ175" s="228"/>
      <c r="FR175" s="193">
        <v>0</v>
      </c>
      <c r="FS175" s="230">
        <v>122</v>
      </c>
      <c r="FT175" s="230">
        <v>67</v>
      </c>
      <c r="FU175" s="230">
        <v>160</v>
      </c>
      <c r="FV175" s="229">
        <v>6.5</v>
      </c>
      <c r="FW175" s="229">
        <v>9.1</v>
      </c>
      <c r="FX175" s="229">
        <v>18.76923076923077</v>
      </c>
      <c r="FY175" s="229">
        <v>1.8208955223880596</v>
      </c>
      <c r="FZ175" s="133">
        <v>49.8</v>
      </c>
      <c r="GA175" s="129">
        <v>22.2</v>
      </c>
      <c r="GB175" s="238">
        <v>5.0999999999999996</v>
      </c>
      <c r="GC175" s="238">
        <v>2.6</v>
      </c>
      <c r="GD175" s="238">
        <v>112.7</v>
      </c>
      <c r="GE175" s="238">
        <v>75</v>
      </c>
      <c r="GF175" s="238">
        <v>28.9</v>
      </c>
      <c r="GG175" s="133">
        <v>0</v>
      </c>
      <c r="GH175" s="133">
        <v>1</v>
      </c>
      <c r="GI175" s="133">
        <v>1</v>
      </c>
      <c r="GJ175" s="133">
        <v>0</v>
      </c>
      <c r="GK175" s="231">
        <v>27</v>
      </c>
      <c r="GL175" s="133">
        <v>0</v>
      </c>
      <c r="GM175" s="133">
        <v>0</v>
      </c>
      <c r="GN175" s="133">
        <v>0</v>
      </c>
      <c r="GO175" s="133">
        <v>0</v>
      </c>
      <c r="GP175" s="61">
        <v>66.05</v>
      </c>
      <c r="GQ175" s="106">
        <v>30.722375857477548</v>
      </c>
      <c r="GR175" s="111">
        <v>0.41004184100418406</v>
      </c>
      <c r="GS175" s="61">
        <v>0</v>
      </c>
      <c r="GT175" s="111">
        <v>0.25806451612903225</v>
      </c>
      <c r="GU175" s="62">
        <v>0</v>
      </c>
      <c r="GV175" s="61">
        <v>11.3</v>
      </c>
      <c r="GW175" s="61">
        <v>0</v>
      </c>
      <c r="GX175" s="106">
        <v>28</v>
      </c>
      <c r="GY175" s="61">
        <v>0</v>
      </c>
      <c r="GZ175" s="745">
        <v>42</v>
      </c>
      <c r="HA175" s="133">
        <v>18</v>
      </c>
      <c r="HB175" s="133">
        <v>0.54</v>
      </c>
      <c r="HC175" s="61">
        <v>1</v>
      </c>
      <c r="HD175" s="236">
        <v>108.949044</v>
      </c>
      <c r="HE175" s="236">
        <v>114.396497</v>
      </c>
      <c r="HF175" s="144">
        <v>51.648865000000001</v>
      </c>
      <c r="HG175" s="236">
        <v>152.75756699999999</v>
      </c>
      <c r="HH175" s="125">
        <v>68.968502000000001</v>
      </c>
      <c r="HI175" s="236">
        <v>58.194713</v>
      </c>
      <c r="HJ175" s="144">
        <v>26.274325999999999</v>
      </c>
      <c r="HK175" s="236">
        <v>94.562854000000002</v>
      </c>
      <c r="HL175" s="144">
        <v>42.694175999999999</v>
      </c>
      <c r="HM175" s="236">
        <v>61.903874999999999</v>
      </c>
      <c r="HN175" s="144">
        <v>6.6193999999999997</v>
      </c>
      <c r="HO175" s="144">
        <v>2.9885920000000001</v>
      </c>
      <c r="HP175" s="236">
        <v>169.49158</v>
      </c>
      <c r="HQ175" s="144">
        <v>76.523741000000001</v>
      </c>
      <c r="HR175" s="236">
        <v>60.741624999999999</v>
      </c>
      <c r="HS175" s="144">
        <v>27.424230999999999</v>
      </c>
      <c r="HT175" s="236">
        <v>108.749956</v>
      </c>
      <c r="HU175" s="144">
        <v>49.099508999999998</v>
      </c>
      <c r="HV175" s="236">
        <v>64.162452999999999</v>
      </c>
      <c r="HW175" s="144">
        <v>0</v>
      </c>
      <c r="HX175" s="237">
        <v>0.74887613914405959</v>
      </c>
      <c r="HY175" s="238">
        <v>28.5</v>
      </c>
      <c r="HZ175" s="133">
        <v>5.7</v>
      </c>
      <c r="IA175" s="133">
        <v>25</v>
      </c>
      <c r="IB175" s="133">
        <v>5.9</v>
      </c>
      <c r="IC175" s="133">
        <v>21.5</v>
      </c>
      <c r="ID175" s="133">
        <v>4.8</v>
      </c>
      <c r="IE175" s="237">
        <v>104.66666666666666</v>
      </c>
      <c r="IF175" s="237">
        <v>48.684461363855412</v>
      </c>
      <c r="IH175" s="133">
        <v>0.35</v>
      </c>
      <c r="II175" s="133">
        <v>1009</v>
      </c>
      <c r="IJ175" s="133">
        <v>821</v>
      </c>
      <c r="IK175" s="133">
        <v>1018</v>
      </c>
      <c r="IL175" s="133">
        <v>1012</v>
      </c>
      <c r="IM175" s="133">
        <v>1004</v>
      </c>
      <c r="IN175" s="133">
        <v>961</v>
      </c>
      <c r="IP175" s="237">
        <v>970.83333333333337</v>
      </c>
      <c r="IQ175" s="133">
        <v>1762</v>
      </c>
      <c r="IR175" s="133">
        <v>290</v>
      </c>
      <c r="IS175" s="133">
        <v>296</v>
      </c>
      <c r="IT175" s="133">
        <v>331</v>
      </c>
      <c r="IU175" s="133">
        <v>353</v>
      </c>
      <c r="IV175" s="133">
        <v>332</v>
      </c>
      <c r="IW175" s="133">
        <v>327</v>
      </c>
      <c r="IY175" s="133">
        <v>321.5</v>
      </c>
      <c r="IZ175" s="133">
        <v>218</v>
      </c>
      <c r="JA175" s="412">
        <v>33.64112413780677</v>
      </c>
      <c r="JB175" s="241">
        <v>1</v>
      </c>
      <c r="JC175" s="136">
        <v>1</v>
      </c>
      <c r="JD175" s="278">
        <v>1</v>
      </c>
      <c r="JE175" s="70">
        <v>0</v>
      </c>
      <c r="JF175" s="70"/>
      <c r="JG175" s="136">
        <v>0</v>
      </c>
      <c r="JH175" s="136">
        <v>2</v>
      </c>
      <c r="JI175" s="136">
        <v>0</v>
      </c>
      <c r="JJ175" s="136"/>
      <c r="JL175" s="285">
        <v>55.666666666666664</v>
      </c>
      <c r="JM175" s="200">
        <v>175</v>
      </c>
      <c r="JN175" s="244">
        <v>42662</v>
      </c>
      <c r="JO175" s="69">
        <v>43500</v>
      </c>
      <c r="JP175" s="201">
        <v>0</v>
      </c>
      <c r="JQ175" s="69">
        <v>43500</v>
      </c>
      <c r="JR175" s="31">
        <v>27</v>
      </c>
      <c r="JS175" s="243">
        <v>1</v>
      </c>
      <c r="JT175" s="69">
        <v>42710</v>
      </c>
      <c r="JU175" s="245">
        <v>1</v>
      </c>
      <c r="JV175" s="243">
        <v>1</v>
      </c>
      <c r="JW175" s="246">
        <v>42710</v>
      </c>
      <c r="JX175" s="245">
        <v>1</v>
      </c>
      <c r="JY175" s="245">
        <v>27</v>
      </c>
      <c r="JZ175" s="245">
        <v>838</v>
      </c>
      <c r="KA175" s="247"/>
      <c r="KB175" s="245"/>
      <c r="KC175" s="248"/>
      <c r="KD175" s="63">
        <v>0</v>
      </c>
      <c r="KE175" s="263">
        <v>1</v>
      </c>
      <c r="KF175" s="312" t="s">
        <v>390</v>
      </c>
      <c r="KG175" s="250">
        <v>140.80000000000001</v>
      </c>
      <c r="KH175" s="250">
        <v>65.3</v>
      </c>
      <c r="KI175" s="250">
        <v>53.92</v>
      </c>
      <c r="KJ175" s="251">
        <v>-19.12</v>
      </c>
      <c r="KK175" s="250">
        <v>-16.87</v>
      </c>
      <c r="KL175" s="250">
        <v>43.8</v>
      </c>
      <c r="KM175" s="250">
        <v>14.7</v>
      </c>
      <c r="KN175" s="250">
        <v>6.3</v>
      </c>
      <c r="KO175" s="250"/>
      <c r="KP175" s="250">
        <v>0</v>
      </c>
      <c r="KQ175" s="92"/>
      <c r="KR175" s="93">
        <v>0.41004184100418406</v>
      </c>
      <c r="KS175" s="92">
        <v>65</v>
      </c>
      <c r="KT175" s="361">
        <v>48.14</v>
      </c>
      <c r="KU175" s="92">
        <v>-28.5</v>
      </c>
      <c r="KV175" s="361">
        <v>-33.200000000000003</v>
      </c>
      <c r="KW175" s="361">
        <v>-31.2</v>
      </c>
      <c r="KX175" s="361">
        <v>277</v>
      </c>
      <c r="KY175" s="361">
        <v>-29.3</v>
      </c>
      <c r="KZ175" s="361">
        <v>-26.8</v>
      </c>
      <c r="LA175" s="361">
        <v>277</v>
      </c>
      <c r="LB175" s="361">
        <v>-31.3</v>
      </c>
      <c r="LC175" s="361">
        <v>-29</v>
      </c>
      <c r="LD175" s="361">
        <v>277</v>
      </c>
      <c r="LE175" s="118">
        <v>42662</v>
      </c>
      <c r="LF175" s="454">
        <v>0</v>
      </c>
      <c r="LG175" s="454"/>
      <c r="LH175" s="454">
        <v>65</v>
      </c>
      <c r="LI175" s="454">
        <v>49.04</v>
      </c>
      <c r="LJ175" s="454">
        <v>-28.19</v>
      </c>
      <c r="LK175" s="454">
        <v>-30.5</v>
      </c>
      <c r="LL175" s="454">
        <v>-30.3</v>
      </c>
      <c r="LM175" s="454">
        <v>342</v>
      </c>
      <c r="LN175" s="454">
        <v>-26.4</v>
      </c>
      <c r="LO175" s="454">
        <v>-25.9</v>
      </c>
      <c r="LP175" s="454">
        <v>342</v>
      </c>
      <c r="LQ175" s="454">
        <v>-28.5</v>
      </c>
      <c r="LR175" s="454">
        <v>-28.1</v>
      </c>
      <c r="LS175" s="454">
        <v>342</v>
      </c>
      <c r="LT175" s="500">
        <v>43.89</v>
      </c>
      <c r="LU175" s="693">
        <v>-29.51</v>
      </c>
      <c r="LV175" s="500">
        <v>-8</v>
      </c>
      <c r="LW175" s="500">
        <v>3</v>
      </c>
      <c r="LX175" s="500">
        <v>-8.3000000000000007</v>
      </c>
      <c r="LY175" s="500">
        <v>3</v>
      </c>
      <c r="LZ175" s="690">
        <v>64.162452999999999</v>
      </c>
      <c r="MA175" s="455"/>
      <c r="MC175" s="253">
        <v>67</v>
      </c>
      <c r="MD175" s="274"/>
      <c r="ME175" s="581">
        <v>175</v>
      </c>
      <c r="MF175" s="135">
        <v>42660</v>
      </c>
      <c r="MI175" s="584">
        <v>23.722200000000001</v>
      </c>
      <c r="MQ175" s="135"/>
      <c r="MR175" s="585"/>
      <c r="MS175" s="585"/>
      <c r="MT175" s="133">
        <v>0</v>
      </c>
      <c r="MU175" s="585"/>
      <c r="MV175" s="585"/>
      <c r="MW175" s="585"/>
      <c r="MX175" s="585"/>
      <c r="MY175" s="585"/>
      <c r="MZ175" s="238">
        <v>931</v>
      </c>
      <c r="NA175" s="133">
        <v>67</v>
      </c>
      <c r="NB175" s="238">
        <v>6</v>
      </c>
      <c r="ND175" s="876">
        <v>175</v>
      </c>
      <c r="NE175" s="877">
        <v>8.2538947469500599</v>
      </c>
      <c r="NF175" s="877">
        <v>7.0020273647442801</v>
      </c>
      <c r="NG175" s="877">
        <v>4.8904466926799097</v>
      </c>
      <c r="NH175" s="877">
        <v>2.0806576633452298</v>
      </c>
      <c r="NI175" s="877">
        <v>7.3715588626119599</v>
      </c>
      <c r="NJ175" s="877">
        <v>6.18646094003548</v>
      </c>
      <c r="NK175" s="877">
        <v>9.0992689005857201</v>
      </c>
      <c r="NL175" s="877">
        <v>7.3724297923340902</v>
      </c>
      <c r="NM175" s="877">
        <v>6.0563667610245302</v>
      </c>
      <c r="NN175" s="877">
        <v>1.3504972470841301</v>
      </c>
      <c r="NO175" s="877">
        <v>6.38577613826941</v>
      </c>
      <c r="NP175" s="877">
        <v>6.7375515700082804</v>
      </c>
      <c r="NQ175" s="877">
        <v>7.8530599865684003</v>
      </c>
      <c r="NR175" s="877">
        <v>4.3204846780176904</v>
      </c>
      <c r="NS175" s="877">
        <v>5.9255247697475699</v>
      </c>
      <c r="NT175" s="877">
        <v>7.5370630548895896</v>
      </c>
      <c r="NU175" s="877">
        <v>5.7631459581494804</v>
      </c>
      <c r="NV175" s="877">
        <v>6.5436505379835497</v>
      </c>
      <c r="NW175" s="877">
        <v>6.1422091913892398</v>
      </c>
      <c r="NX175" s="877">
        <v>6.1124916357418604</v>
      </c>
      <c r="NY175" s="877">
        <v>7.9789963960889398</v>
      </c>
      <c r="NZ175" s="877">
        <v>-1.9378782880922001</v>
      </c>
      <c r="OA175" s="877">
        <v>10.6726816804481</v>
      </c>
      <c r="OB175" s="877">
        <v>2.3305584000307999</v>
      </c>
      <c r="OC175" s="877">
        <v>4.4121040446775703</v>
      </c>
      <c r="OD175" s="877">
        <v>6.8302299672406699</v>
      </c>
      <c r="OE175" s="877">
        <v>5.0156938071051496</v>
      </c>
      <c r="OF175" s="877">
        <v>10.594613860476899</v>
      </c>
      <c r="OG175" s="877">
        <v>3.26002565596146</v>
      </c>
      <c r="OH175" s="877">
        <v>7.9780239790390501</v>
      </c>
      <c r="OI175" s="877">
        <v>3.84398384404833</v>
      </c>
      <c r="OJ175" s="877">
        <v>2.6165898814377999</v>
      </c>
      <c r="OK175" s="877">
        <v>6.3499823327697698</v>
      </c>
      <c r="OL175" s="877">
        <v>8.3421232804173293</v>
      </c>
    </row>
    <row r="176" spans="1:402" s="133" customFormat="1" x14ac:dyDescent="0.25">
      <c r="A176" s="274">
        <v>175</v>
      </c>
      <c r="B176" s="221">
        <v>0</v>
      </c>
      <c r="C176" s="61">
        <v>1</v>
      </c>
      <c r="D176" s="61">
        <v>2</v>
      </c>
      <c r="E176" s="90">
        <v>176</v>
      </c>
      <c r="F176" s="880">
        <v>176</v>
      </c>
      <c r="G176" s="883"/>
      <c r="H176" s="167" t="s">
        <v>469</v>
      </c>
      <c r="I176" s="167" t="s">
        <v>1347</v>
      </c>
      <c r="J176" s="411">
        <v>13061</v>
      </c>
      <c r="K176" s="146">
        <v>81</v>
      </c>
      <c r="L176" s="193">
        <v>82</v>
      </c>
      <c r="M176" s="193">
        <v>168</v>
      </c>
      <c r="N176" s="342">
        <v>29.053287981859416</v>
      </c>
      <c r="O176" s="210">
        <v>1.919050662550587</v>
      </c>
      <c r="P176" s="133">
        <v>0</v>
      </c>
      <c r="Q176" s="133">
        <v>135</v>
      </c>
      <c r="R176" s="133">
        <v>80</v>
      </c>
      <c r="S176" s="133">
        <v>0</v>
      </c>
      <c r="T176" s="193">
        <v>2</v>
      </c>
      <c r="U176" s="114">
        <v>0</v>
      </c>
      <c r="V176" s="114"/>
      <c r="W176" s="114">
        <v>1</v>
      </c>
      <c r="X176" s="114">
        <v>1</v>
      </c>
      <c r="Y176" s="114">
        <v>1</v>
      </c>
      <c r="Z176" s="114">
        <v>0</v>
      </c>
      <c r="AA176" s="114">
        <v>0</v>
      </c>
      <c r="AB176" s="114">
        <v>0</v>
      </c>
      <c r="AF176" s="592">
        <v>93</v>
      </c>
      <c r="AG176" s="592">
        <v>1.1499999999999999</v>
      </c>
      <c r="AH176" s="592">
        <v>58</v>
      </c>
      <c r="AI176" s="603">
        <v>1</v>
      </c>
      <c r="AJ176" s="592">
        <v>14.1</v>
      </c>
      <c r="AK176" s="592">
        <v>39</v>
      </c>
      <c r="AL176" s="592"/>
      <c r="AM176" s="607">
        <v>1927</v>
      </c>
      <c r="AN176" s="214">
        <v>7.5637196684143664</v>
      </c>
      <c r="AO176" s="63">
        <v>149</v>
      </c>
      <c r="AP176" s="63">
        <v>61</v>
      </c>
      <c r="AQ176" s="63">
        <v>58</v>
      </c>
      <c r="AR176" s="63">
        <v>148</v>
      </c>
      <c r="AS176" s="63">
        <v>1.21</v>
      </c>
      <c r="AT176" s="63">
        <v>365</v>
      </c>
      <c r="AU176" s="557">
        <v>42664</v>
      </c>
      <c r="AV176" s="557">
        <v>42663</v>
      </c>
      <c r="AW176" s="63">
        <v>1.1499999999999999</v>
      </c>
      <c r="AX176" s="63">
        <v>54</v>
      </c>
      <c r="AY176" s="63">
        <v>8.6999999999999993</v>
      </c>
      <c r="AZ176" s="592">
        <v>140</v>
      </c>
      <c r="BA176" s="567">
        <v>42664</v>
      </c>
      <c r="BB176" s="65">
        <v>45.57</v>
      </c>
      <c r="BC176" s="68"/>
      <c r="BD176" s="66">
        <v>45.57</v>
      </c>
      <c r="BE176" s="218">
        <v>43.491130991199988</v>
      </c>
      <c r="BF176" s="66"/>
      <c r="BG176" s="68">
        <v>1.6586790285824489</v>
      </c>
      <c r="BH176" s="219">
        <v>1.6586790285824489</v>
      </c>
      <c r="BI176" s="219">
        <v>1.6384007016835136</v>
      </c>
      <c r="BJ176" s="219"/>
      <c r="BK176" s="66">
        <v>2.54</v>
      </c>
      <c r="BL176" s="66">
        <v>1.1200000000000001</v>
      </c>
      <c r="BM176" s="66">
        <v>94</v>
      </c>
      <c r="BN176" s="66">
        <v>1.01</v>
      </c>
      <c r="BO176" s="571">
        <v>360.4</v>
      </c>
      <c r="BP176" s="66">
        <v>42</v>
      </c>
      <c r="BQ176" s="66">
        <v>362</v>
      </c>
      <c r="BR176" s="66">
        <v>16</v>
      </c>
      <c r="BS176" s="66">
        <v>20</v>
      </c>
      <c r="BT176" s="61" t="s">
        <v>1348</v>
      </c>
      <c r="BU176" s="61" t="s">
        <v>1349</v>
      </c>
      <c r="BV176" s="61">
        <v>0</v>
      </c>
      <c r="BW176" s="61">
        <v>0</v>
      </c>
      <c r="BX176" s="61"/>
      <c r="BY176" s="61">
        <v>0</v>
      </c>
      <c r="BZ176" s="61"/>
      <c r="CA176" s="61" t="s">
        <v>381</v>
      </c>
      <c r="CB176" s="61"/>
      <c r="CC176" s="61">
        <v>0</v>
      </c>
      <c r="CD176" s="61">
        <v>0</v>
      </c>
      <c r="CE176" s="61">
        <v>0</v>
      </c>
      <c r="CF176" s="61">
        <v>0</v>
      </c>
      <c r="CG176" s="61">
        <v>0</v>
      </c>
      <c r="CH176" s="61">
        <v>0</v>
      </c>
      <c r="CI176" s="61">
        <v>0</v>
      </c>
      <c r="CJ176" s="114">
        <v>0</v>
      </c>
      <c r="CK176" s="114">
        <v>1</v>
      </c>
      <c r="CL176" s="114">
        <v>0</v>
      </c>
      <c r="CM176" s="114">
        <v>1</v>
      </c>
      <c r="CN176" s="114">
        <v>1</v>
      </c>
      <c r="CO176" s="114">
        <v>1</v>
      </c>
      <c r="CP176" s="114">
        <v>1</v>
      </c>
      <c r="CQ176" s="114">
        <v>1</v>
      </c>
      <c r="CR176" s="114">
        <v>0</v>
      </c>
      <c r="CS176" s="114">
        <v>0</v>
      </c>
      <c r="CT176" s="114">
        <v>1</v>
      </c>
      <c r="CU176" s="114">
        <v>0</v>
      </c>
      <c r="CV176" s="362"/>
      <c r="CW176" s="362"/>
      <c r="CX176" s="362"/>
      <c r="CY176" s="362"/>
      <c r="CZ176" s="133">
        <v>64</v>
      </c>
      <c r="DA176" s="133">
        <v>96</v>
      </c>
      <c r="DE176" s="133">
        <v>1</v>
      </c>
      <c r="DF176" s="136">
        <v>1</v>
      </c>
      <c r="DG176" s="135">
        <v>42023</v>
      </c>
      <c r="DH176" s="133">
        <v>1</v>
      </c>
      <c r="DI176" s="133" t="s">
        <v>1350</v>
      </c>
      <c r="DJ176" s="136">
        <v>1</v>
      </c>
      <c r="DK176" s="136">
        <v>0</v>
      </c>
      <c r="DL176" s="136"/>
      <c r="DN176" s="133">
        <v>1</v>
      </c>
      <c r="DO176" s="133">
        <v>0</v>
      </c>
      <c r="DP176" s="133">
        <v>1</v>
      </c>
      <c r="DQ176" s="133">
        <v>1</v>
      </c>
      <c r="DR176" s="133">
        <v>0</v>
      </c>
      <c r="DS176" s="212">
        <v>0</v>
      </c>
      <c r="DT176" s="133">
        <v>0</v>
      </c>
      <c r="DU176" s="133">
        <v>0</v>
      </c>
      <c r="DV176" s="133">
        <v>0</v>
      </c>
      <c r="DW176" s="133">
        <v>0</v>
      </c>
      <c r="DX176" s="133">
        <v>0</v>
      </c>
      <c r="DY176" s="133">
        <v>0</v>
      </c>
      <c r="EB176" s="133">
        <v>1</v>
      </c>
      <c r="EC176" s="133">
        <v>2</v>
      </c>
      <c r="ED176" s="133" t="s">
        <v>381</v>
      </c>
      <c r="EG176" s="135">
        <v>42664</v>
      </c>
      <c r="EH176" s="133">
        <v>1.29</v>
      </c>
      <c r="EI176" s="225">
        <v>55</v>
      </c>
      <c r="EJ176" s="225">
        <v>51.6</v>
      </c>
      <c r="EK176" s="225">
        <v>76</v>
      </c>
      <c r="EL176" s="225">
        <v>94</v>
      </c>
      <c r="EM176" s="225">
        <v>73</v>
      </c>
      <c r="EN176" s="133" t="s">
        <v>1351</v>
      </c>
      <c r="EO176" s="136">
        <v>176</v>
      </c>
      <c r="EP176" s="135">
        <v>42664</v>
      </c>
      <c r="EQ176" s="133" t="s">
        <v>383</v>
      </c>
      <c r="ET176" s="133">
        <v>50</v>
      </c>
      <c r="EU176" s="133">
        <v>0</v>
      </c>
      <c r="EW176" s="133">
        <v>12</v>
      </c>
      <c r="EX176" s="133">
        <v>11</v>
      </c>
      <c r="EY176" s="133">
        <v>50</v>
      </c>
      <c r="EZ176" s="133">
        <v>34</v>
      </c>
      <c r="FA176" s="133">
        <v>17</v>
      </c>
      <c r="FB176" s="133">
        <v>19</v>
      </c>
      <c r="FC176" s="133">
        <v>46</v>
      </c>
      <c r="FD176" s="133">
        <v>22</v>
      </c>
      <c r="FE176" s="133">
        <v>34</v>
      </c>
      <c r="FF176" s="133">
        <v>100</v>
      </c>
      <c r="FG176" s="133">
        <v>370</v>
      </c>
      <c r="FH176" s="91">
        <v>100</v>
      </c>
      <c r="FI176" s="91">
        <v>370</v>
      </c>
      <c r="FJ176" s="227">
        <v>66.300000000000011</v>
      </c>
      <c r="FK176" s="227">
        <v>34.548332305037476</v>
      </c>
      <c r="FL176" s="228">
        <v>155.05000000000001</v>
      </c>
      <c r="FM176" s="228">
        <v>49.95</v>
      </c>
      <c r="FN176" s="228">
        <v>80.795157223168317</v>
      </c>
      <c r="FO176" s="228">
        <v>26.028494700401531</v>
      </c>
      <c r="FP176" s="228">
        <v>67.784585617542731</v>
      </c>
      <c r="FQ176" s="228"/>
      <c r="FR176" s="193">
        <v>0</v>
      </c>
      <c r="FS176" s="230">
        <v>49.4</v>
      </c>
      <c r="FT176" s="230">
        <v>80.5</v>
      </c>
      <c r="FU176" s="230">
        <v>260</v>
      </c>
      <c r="FV176" s="229">
        <v>4.5999999999999996</v>
      </c>
      <c r="FW176" s="229">
        <v>8.1</v>
      </c>
      <c r="FX176" s="229">
        <v>10.739130434782609</v>
      </c>
      <c r="FY176" s="229">
        <v>0.61366459627329195</v>
      </c>
      <c r="FZ176" s="133">
        <v>24.4</v>
      </c>
      <c r="GA176" s="129">
        <v>25.4</v>
      </c>
      <c r="GB176" s="238">
        <v>16.3</v>
      </c>
      <c r="GC176" s="238">
        <v>8.3000000000000007</v>
      </c>
      <c r="GD176" s="238">
        <v>202</v>
      </c>
      <c r="GE176" s="238">
        <v>133.69999999999999</v>
      </c>
      <c r="GF176" s="238">
        <v>44.9</v>
      </c>
      <c r="GG176" s="133">
        <v>1</v>
      </c>
      <c r="GH176" s="133">
        <v>1</v>
      </c>
      <c r="GI176" s="133">
        <v>1</v>
      </c>
      <c r="GJ176" s="133">
        <v>1</v>
      </c>
      <c r="GK176" s="231">
        <v>19</v>
      </c>
      <c r="GL176" s="133">
        <v>0</v>
      </c>
      <c r="GM176" s="133">
        <v>1</v>
      </c>
      <c r="GN176" s="133" t="s">
        <v>464</v>
      </c>
      <c r="GO176" s="133">
        <v>0</v>
      </c>
      <c r="GP176" s="61">
        <v>23.85</v>
      </c>
      <c r="GQ176" s="106">
        <v>12.428019992083614</v>
      </c>
      <c r="GR176" s="111">
        <v>0.41666666666666663</v>
      </c>
      <c r="GS176" s="61">
        <v>0</v>
      </c>
      <c r="GT176" s="111">
        <v>0.83870967741935487</v>
      </c>
      <c r="GU176" s="62">
        <v>1</v>
      </c>
      <c r="GV176" s="61">
        <v>8.4</v>
      </c>
      <c r="GW176" s="61">
        <v>1</v>
      </c>
      <c r="GX176" s="106">
        <v>17</v>
      </c>
      <c r="GY176" s="61">
        <v>0</v>
      </c>
      <c r="GZ176" s="745">
        <v>24</v>
      </c>
      <c r="HA176" s="133">
        <v>5</v>
      </c>
      <c r="HB176" s="133">
        <v>0.49</v>
      </c>
      <c r="HC176" s="61">
        <v>1</v>
      </c>
      <c r="HD176" s="236">
        <v>156.07594</v>
      </c>
      <c r="HE176" s="236">
        <v>163.87973700000001</v>
      </c>
      <c r="HF176" s="144">
        <v>82.697489000000004</v>
      </c>
      <c r="HG176" s="236">
        <v>176.76559599999999</v>
      </c>
      <c r="HH176" s="125">
        <v>89.19999</v>
      </c>
      <c r="HI176" s="236">
        <v>51.644455999999998</v>
      </c>
      <c r="HJ176" s="144">
        <v>26.060981999999999</v>
      </c>
      <c r="HK176" s="236">
        <v>125.12114</v>
      </c>
      <c r="HL176" s="144">
        <v>63.139007999999997</v>
      </c>
      <c r="HM176" s="236">
        <v>70.783649999999994</v>
      </c>
      <c r="HN176" s="144">
        <v>6.7565419999999996</v>
      </c>
      <c r="HO176" s="144">
        <v>3.4095059999999999</v>
      </c>
      <c r="HP176" s="236">
        <v>173.200762</v>
      </c>
      <c r="HQ176" s="144">
        <v>87.401093000000003</v>
      </c>
      <c r="HR176" s="236">
        <v>59.839863000000001</v>
      </c>
      <c r="HS176" s="144">
        <v>30.196573000000001</v>
      </c>
      <c r="HT176" s="236">
        <v>113.360899</v>
      </c>
      <c r="HU176" s="144">
        <v>57.204520000000002</v>
      </c>
      <c r="HV176" s="236">
        <v>65.450577999999993</v>
      </c>
      <c r="HW176" s="144">
        <v>0</v>
      </c>
      <c r="HX176" s="237">
        <v>0.92710199670302373</v>
      </c>
      <c r="HY176" s="238">
        <v>32</v>
      </c>
      <c r="HZ176" s="133">
        <v>6.9</v>
      </c>
      <c r="IA176" s="133">
        <v>29.7</v>
      </c>
      <c r="IB176" s="133">
        <v>7.2</v>
      </c>
      <c r="IC176" s="133">
        <v>18.899999999999999</v>
      </c>
      <c r="ID176" s="133">
        <v>4.9000000000000004</v>
      </c>
      <c r="IE176" s="237">
        <v>115.33356521739128</v>
      </c>
      <c r="IF176" s="237">
        <v>60.099281101887556</v>
      </c>
      <c r="IH176" s="133">
        <v>0.39</v>
      </c>
      <c r="II176" s="133">
        <v>1176</v>
      </c>
      <c r="IJ176" s="133">
        <v>1056</v>
      </c>
      <c r="IK176" s="133">
        <v>1046</v>
      </c>
      <c r="IL176" s="133">
        <v>946</v>
      </c>
      <c r="IM176" s="133">
        <v>1023</v>
      </c>
      <c r="IN176" s="133">
        <v>1177</v>
      </c>
      <c r="IP176" s="237">
        <v>1070.6666666666667</v>
      </c>
      <c r="IQ176" s="133">
        <v>1750</v>
      </c>
      <c r="IR176" s="133">
        <v>438</v>
      </c>
      <c r="IS176" s="133">
        <v>449</v>
      </c>
      <c r="IT176" s="133">
        <v>466</v>
      </c>
      <c r="IV176" s="133">
        <v>379</v>
      </c>
      <c r="IW176" s="133">
        <v>406</v>
      </c>
      <c r="IY176" s="133">
        <v>427.6</v>
      </c>
      <c r="IZ176" s="133">
        <v>277</v>
      </c>
      <c r="JA176" s="412">
        <v>28.197390967835556</v>
      </c>
      <c r="JB176" s="241">
        <v>0</v>
      </c>
      <c r="JC176" s="136">
        <v>1</v>
      </c>
      <c r="JD176" s="415">
        <v>0</v>
      </c>
      <c r="JE176" s="70">
        <v>0</v>
      </c>
      <c r="JF176" s="70"/>
      <c r="JG176" s="136">
        <v>0</v>
      </c>
      <c r="JH176" s="136">
        <v>0</v>
      </c>
      <c r="JI176" s="136"/>
      <c r="JJ176" s="136"/>
      <c r="JL176" s="285">
        <v>54</v>
      </c>
      <c r="JM176" s="200">
        <v>176</v>
      </c>
      <c r="JN176" s="244">
        <v>42664</v>
      </c>
      <c r="JO176" s="69">
        <v>43453</v>
      </c>
      <c r="JP176" s="201">
        <v>0</v>
      </c>
      <c r="JQ176" s="69">
        <v>43453</v>
      </c>
      <c r="JR176" s="31">
        <v>25</v>
      </c>
      <c r="JS176" s="243">
        <v>0</v>
      </c>
      <c r="JT176" s="69">
        <v>43453</v>
      </c>
      <c r="JU176" s="245">
        <v>25</v>
      </c>
      <c r="JV176" s="243">
        <v>0</v>
      </c>
      <c r="JW176" s="246">
        <v>43453</v>
      </c>
      <c r="JX176" s="245">
        <v>25</v>
      </c>
      <c r="JY176" s="245">
        <v>25</v>
      </c>
      <c r="JZ176" s="245">
        <v>789</v>
      </c>
      <c r="KA176" s="247"/>
      <c r="KB176" s="245"/>
      <c r="KC176" s="248"/>
      <c r="KD176" s="63">
        <v>0</v>
      </c>
      <c r="KE176" s="263">
        <v>1</v>
      </c>
      <c r="KF176" s="312" t="s">
        <v>390</v>
      </c>
      <c r="KG176" s="250">
        <v>160.12</v>
      </c>
      <c r="KH176" s="250">
        <v>63.9</v>
      </c>
      <c r="KI176" s="250">
        <v>61.24</v>
      </c>
      <c r="KJ176" s="251">
        <v>-23.4</v>
      </c>
      <c r="KK176" s="250">
        <v>-20.9</v>
      </c>
      <c r="KL176" s="250">
        <v>63.8</v>
      </c>
      <c r="KM176" s="250">
        <v>32.9</v>
      </c>
      <c r="KN176" s="250">
        <v>6.3</v>
      </c>
      <c r="KO176" s="250">
        <v>1</v>
      </c>
      <c r="KP176" s="250">
        <v>0</v>
      </c>
      <c r="KQ176" s="92"/>
      <c r="KR176" s="93">
        <v>0.41666666666666663</v>
      </c>
      <c r="KS176" s="92">
        <v>71</v>
      </c>
      <c r="KT176" s="361">
        <v>40.08</v>
      </c>
      <c r="KU176" s="92">
        <v>-15.76</v>
      </c>
      <c r="KV176" s="361">
        <v>-20.8</v>
      </c>
      <c r="KW176" s="361">
        <v>-18.8</v>
      </c>
      <c r="KX176" s="361">
        <v>482</v>
      </c>
      <c r="KY176" s="361">
        <v>-19.2</v>
      </c>
      <c r="KZ176" s="361">
        <v>-16.899999999999999</v>
      </c>
      <c r="LA176" s="361">
        <v>465</v>
      </c>
      <c r="LB176" s="361">
        <v>-20</v>
      </c>
      <c r="LC176" s="361">
        <v>-17.899999999999999</v>
      </c>
      <c r="LD176" s="361">
        <v>482</v>
      </c>
      <c r="LE176" s="118">
        <v>42664</v>
      </c>
      <c r="LF176" s="454">
        <v>0</v>
      </c>
      <c r="LG176" s="454"/>
      <c r="LH176" s="454">
        <v>71</v>
      </c>
      <c r="LI176" s="454">
        <v>40.83</v>
      </c>
      <c r="LJ176" s="454">
        <v>-16.91</v>
      </c>
      <c r="LK176" s="454">
        <v>-19.3</v>
      </c>
      <c r="LL176" s="454">
        <v>-17.5</v>
      </c>
      <c r="LM176" s="454">
        <v>416</v>
      </c>
      <c r="LN176" s="454">
        <v>-11.5</v>
      </c>
      <c r="LO176" s="454">
        <v>8.4</v>
      </c>
      <c r="LP176" s="454">
        <v>496</v>
      </c>
      <c r="LQ176" s="454">
        <v>-15.1</v>
      </c>
      <c r="LR176" s="454">
        <v>-13.4</v>
      </c>
      <c r="LS176" s="454">
        <v>416</v>
      </c>
      <c r="LT176" s="500">
        <v>37.69</v>
      </c>
      <c r="LU176" s="693">
        <v>-12.32</v>
      </c>
      <c r="LV176" s="500">
        <v>-14.2</v>
      </c>
      <c r="LW176" s="500">
        <v>3</v>
      </c>
      <c r="LX176" s="500">
        <v>-14.8</v>
      </c>
      <c r="LY176" s="500">
        <v>1</v>
      </c>
      <c r="LZ176" s="690">
        <v>59</v>
      </c>
      <c r="MA176" s="455">
        <v>59</v>
      </c>
      <c r="MC176" s="253">
        <v>25</v>
      </c>
      <c r="MD176" s="274"/>
      <c r="ME176" s="581">
        <v>176</v>
      </c>
      <c r="MF176" s="135">
        <v>42663</v>
      </c>
      <c r="MI176" s="584">
        <v>43.672400000000003</v>
      </c>
      <c r="MQ176" s="135"/>
      <c r="MR176" s="585"/>
      <c r="MS176" s="585"/>
      <c r="MT176" s="133">
        <v>0</v>
      </c>
      <c r="MU176" s="585"/>
      <c r="MV176" s="585"/>
      <c r="MW176" s="585"/>
      <c r="MX176" s="585"/>
      <c r="MY176" s="585"/>
      <c r="MZ176" s="238">
        <v>1927</v>
      </c>
      <c r="NA176" s="133">
        <v>25</v>
      </c>
      <c r="NB176" s="238">
        <v>6</v>
      </c>
      <c r="ND176" s="876">
        <v>176</v>
      </c>
      <c r="NE176" s="877">
        <v>7.9564632826535098</v>
      </c>
      <c r="NF176" s="877">
        <v>7.8206257456729498</v>
      </c>
      <c r="NG176" s="877">
        <v>5.3964335312509899</v>
      </c>
      <c r="NH176" s="877">
        <v>2.32192809488736</v>
      </c>
      <c r="NI176" s="877">
        <v>7.94795831269521</v>
      </c>
      <c r="NJ176" s="877">
        <v>5.6831349851260899</v>
      </c>
      <c r="NK176" s="877">
        <v>9.1686971864642306</v>
      </c>
      <c r="NL176" s="877">
        <v>8.3582116228758103</v>
      </c>
      <c r="NM176" s="877">
        <v>6.17672169288105</v>
      </c>
      <c r="NN176" s="877">
        <v>1.26903314645524</v>
      </c>
      <c r="NO176" s="877">
        <v>6.7376867614098597</v>
      </c>
      <c r="NP176" s="877">
        <v>6.8833764366728403</v>
      </c>
      <c r="NQ176" s="877">
        <v>7.7665951617292697</v>
      </c>
      <c r="NR176" s="877">
        <v>4.5515160176280096</v>
      </c>
      <c r="NS176" s="877">
        <v>5.8050344398545404</v>
      </c>
      <c r="NT176" s="877">
        <v>7.4043752269277201</v>
      </c>
      <c r="NU176" s="877">
        <v>6.3904269411871697</v>
      </c>
      <c r="NV176" s="877">
        <v>7.5362083546922598</v>
      </c>
      <c r="NW176" s="877">
        <v>6.0274637234085802</v>
      </c>
      <c r="NX176" s="877">
        <v>5.66931028620247</v>
      </c>
      <c r="NY176" s="877">
        <v>7.9583207056141001</v>
      </c>
      <c r="NZ176" s="877">
        <v>2.26002565596146</v>
      </c>
      <c r="OA176" s="877">
        <v>10.1541219040133</v>
      </c>
      <c r="OB176" s="877">
        <v>2.0703893278913998</v>
      </c>
      <c r="OC176" s="877">
        <v>6.3605398616518096</v>
      </c>
      <c r="OD176" s="877">
        <v>6.8383215214127198</v>
      </c>
      <c r="OE176" s="877">
        <v>4.5545888516776403</v>
      </c>
      <c r="OF176" s="877">
        <v>9.9724485468121404</v>
      </c>
      <c r="OG176" s="877">
        <v>3.1127001327493602</v>
      </c>
      <c r="OH176" s="877">
        <v>7.6790577854932902</v>
      </c>
      <c r="OI176" s="877">
        <v>4.2410774581750399</v>
      </c>
      <c r="OJ176" s="877">
        <v>2.2933907613188498</v>
      </c>
      <c r="OK176" s="877">
        <v>4.1005142056903496</v>
      </c>
      <c r="OL176" s="877">
        <v>8.0837325761218697</v>
      </c>
    </row>
    <row r="177" spans="1:402" s="133" customFormat="1" x14ac:dyDescent="0.25">
      <c r="A177" s="221">
        <v>176</v>
      </c>
      <c r="B177" s="221">
        <v>0</v>
      </c>
      <c r="C177" s="61">
        <v>1</v>
      </c>
      <c r="D177" s="61">
        <v>2</v>
      </c>
      <c r="E177" s="90">
        <v>177</v>
      </c>
      <c r="F177" s="880">
        <v>177</v>
      </c>
      <c r="G177" s="883"/>
      <c r="H177" s="167" t="s">
        <v>1352</v>
      </c>
      <c r="I177" s="167" t="s">
        <v>1353</v>
      </c>
      <c r="J177" s="135">
        <v>14009</v>
      </c>
      <c r="K177" s="146">
        <v>78</v>
      </c>
      <c r="L177" s="193">
        <v>88</v>
      </c>
      <c r="M177" s="193">
        <v>190</v>
      </c>
      <c r="N177" s="342">
        <v>24.37673130193906</v>
      </c>
      <c r="O177" s="210">
        <v>2.1620603882498211</v>
      </c>
      <c r="P177" s="133">
        <v>0</v>
      </c>
      <c r="Q177" s="133">
        <v>130</v>
      </c>
      <c r="R177" s="133">
        <v>70</v>
      </c>
      <c r="S177" s="133">
        <v>0</v>
      </c>
      <c r="T177" s="193">
        <v>2</v>
      </c>
      <c r="U177" s="114">
        <v>1</v>
      </c>
      <c r="V177" s="114">
        <v>2</v>
      </c>
      <c r="W177" s="114">
        <v>1</v>
      </c>
      <c r="X177" s="114">
        <v>0</v>
      </c>
      <c r="Y177" s="114">
        <v>1</v>
      </c>
      <c r="Z177" s="114">
        <v>0</v>
      </c>
      <c r="AA177" s="114">
        <v>0</v>
      </c>
      <c r="AB177" s="114">
        <v>0</v>
      </c>
      <c r="AF177" s="592">
        <v>184</v>
      </c>
      <c r="AG177" s="592">
        <v>1.1499999999999999</v>
      </c>
      <c r="AH177" s="592">
        <v>61</v>
      </c>
      <c r="AI177" s="603">
        <v>1</v>
      </c>
      <c r="AJ177" s="592">
        <v>11.3</v>
      </c>
      <c r="AK177" s="592">
        <v>34</v>
      </c>
      <c r="AL177" s="592"/>
      <c r="AM177" s="607">
        <v>3799</v>
      </c>
      <c r="AN177" s="214">
        <v>8.2424931531876258</v>
      </c>
      <c r="AO177" s="63">
        <v>148</v>
      </c>
      <c r="AP177" s="63">
        <v>100</v>
      </c>
      <c r="AQ177" s="63">
        <v>29</v>
      </c>
      <c r="AR177" s="63">
        <v>94</v>
      </c>
      <c r="AS177" s="63">
        <v>1.21</v>
      </c>
      <c r="AT177" s="63">
        <v>45</v>
      </c>
      <c r="AU177" s="557">
        <v>42670</v>
      </c>
      <c r="AV177" s="557">
        <v>42670</v>
      </c>
      <c r="AW177" s="63">
        <v>1.1499999999999999</v>
      </c>
      <c r="AX177" s="63">
        <v>43</v>
      </c>
      <c r="AY177" s="63"/>
      <c r="AZ177" s="592">
        <v>140</v>
      </c>
      <c r="BA177" s="567">
        <v>42671</v>
      </c>
      <c r="BB177" s="65">
        <v>32.78</v>
      </c>
      <c r="BC177" s="68"/>
      <c r="BD177" s="66">
        <v>32.78</v>
      </c>
      <c r="BE177" s="218">
        <v>101.20433984432815</v>
      </c>
      <c r="BF177" s="66"/>
      <c r="BG177" s="68">
        <v>1.5156089492344802</v>
      </c>
      <c r="BH177" s="219">
        <v>1.5156089492344802</v>
      </c>
      <c r="BI177" s="219">
        <v>2.0051991363183266</v>
      </c>
      <c r="BJ177" s="219"/>
      <c r="BK177" s="66">
        <v>2.2200000000000002</v>
      </c>
      <c r="BL177" s="66">
        <v>1.1399999999999999</v>
      </c>
      <c r="BM177" s="66">
        <v>96</v>
      </c>
      <c r="BN177" s="66">
        <v>0.97</v>
      </c>
      <c r="BO177" s="571">
        <v>1946</v>
      </c>
      <c r="BP177" s="66">
        <v>36</v>
      </c>
      <c r="BQ177" s="66">
        <v>48</v>
      </c>
      <c r="BR177" s="66">
        <v>46</v>
      </c>
      <c r="BS177" s="66">
        <v>19</v>
      </c>
      <c r="BT177" s="61" t="s">
        <v>1354</v>
      </c>
      <c r="BU177" s="61" t="s">
        <v>1355</v>
      </c>
      <c r="BV177" s="61">
        <v>0</v>
      </c>
      <c r="BW177" s="61">
        <v>0</v>
      </c>
      <c r="BX177" s="61">
        <v>24</v>
      </c>
      <c r="BY177" s="61">
        <v>0</v>
      </c>
      <c r="BZ177" s="61"/>
      <c r="CA177" s="61" t="s">
        <v>381</v>
      </c>
      <c r="CB177" s="61"/>
      <c r="CC177" s="61">
        <v>0</v>
      </c>
      <c r="CD177" s="61">
        <v>1</v>
      </c>
      <c r="CE177" s="61">
        <v>0</v>
      </c>
      <c r="CF177" s="61">
        <v>0</v>
      </c>
      <c r="CG177" s="61">
        <v>0</v>
      </c>
      <c r="CH177" s="61">
        <v>1</v>
      </c>
      <c r="CI177" s="61">
        <v>1</v>
      </c>
      <c r="CJ177" s="114">
        <v>1</v>
      </c>
      <c r="CK177" s="114">
        <v>0</v>
      </c>
      <c r="CL177" s="114">
        <v>1</v>
      </c>
      <c r="CM177" s="114">
        <v>1</v>
      </c>
      <c r="CN177" s="114">
        <v>1</v>
      </c>
      <c r="CO177" s="114">
        <v>1</v>
      </c>
      <c r="CP177" s="114">
        <v>1</v>
      </c>
      <c r="CQ177" s="114">
        <v>0</v>
      </c>
      <c r="CR177" s="114">
        <v>0</v>
      </c>
      <c r="CS177" s="114">
        <v>0</v>
      </c>
      <c r="CT177" s="114">
        <v>0</v>
      </c>
      <c r="CU177" s="114">
        <v>0</v>
      </c>
      <c r="CV177" s="362"/>
      <c r="CW177" s="362"/>
      <c r="CX177" s="362"/>
      <c r="CY177" s="362"/>
      <c r="CZ177" s="133">
        <v>75</v>
      </c>
      <c r="DA177" s="133">
        <v>96</v>
      </c>
      <c r="DE177" s="133">
        <v>0</v>
      </c>
      <c r="DF177" s="136">
        <v>1</v>
      </c>
      <c r="DG177" s="135">
        <v>42671</v>
      </c>
      <c r="DH177" s="133">
        <v>0</v>
      </c>
      <c r="DJ177" s="136">
        <v>1</v>
      </c>
      <c r="DK177" s="136">
        <v>1</v>
      </c>
      <c r="DL177" s="136"/>
      <c r="DM177" s="133" t="s">
        <v>1356</v>
      </c>
      <c r="DN177" s="133">
        <v>0</v>
      </c>
      <c r="DO177" s="133">
        <v>0</v>
      </c>
      <c r="DP177" s="133">
        <v>0</v>
      </c>
      <c r="DQ177" s="133">
        <v>0</v>
      </c>
      <c r="DR177" s="133">
        <v>1</v>
      </c>
      <c r="DS177" s="212">
        <v>1</v>
      </c>
      <c r="DT177" s="133">
        <v>1</v>
      </c>
      <c r="DU177" s="133">
        <v>0</v>
      </c>
      <c r="DV177" s="133">
        <v>0</v>
      </c>
      <c r="DW177" s="133">
        <v>0</v>
      </c>
      <c r="DX177" s="133">
        <v>0</v>
      </c>
      <c r="DY177" s="133">
        <v>1</v>
      </c>
      <c r="EB177" s="133">
        <v>1</v>
      </c>
      <c r="EC177" s="133">
        <v>1</v>
      </c>
      <c r="ED177" s="133">
        <v>61</v>
      </c>
      <c r="EG177" s="103" t="s">
        <v>381</v>
      </c>
      <c r="EH177" s="103"/>
      <c r="EI177" s="131"/>
      <c r="EJ177" s="131"/>
      <c r="EK177" s="131"/>
      <c r="EL177" s="131"/>
      <c r="EM177" s="131"/>
      <c r="EN177" s="103"/>
      <c r="EO177" s="136">
        <v>177</v>
      </c>
      <c r="EP177" s="135">
        <v>42670</v>
      </c>
      <c r="EQ177" s="133" t="s">
        <v>383</v>
      </c>
      <c r="ET177" s="133">
        <v>55</v>
      </c>
      <c r="EU177" s="133">
        <v>0</v>
      </c>
      <c r="EW177" s="133">
        <v>13</v>
      </c>
      <c r="EX177" s="133">
        <v>12</v>
      </c>
      <c r="EY177" s="133">
        <v>50</v>
      </c>
      <c r="EZ177" s="133">
        <v>36</v>
      </c>
      <c r="FA177" s="133">
        <v>16</v>
      </c>
      <c r="FB177" s="133">
        <v>20</v>
      </c>
      <c r="FC177" s="133">
        <v>39</v>
      </c>
      <c r="FD177" s="133">
        <v>22</v>
      </c>
      <c r="FE177" s="133">
        <v>36</v>
      </c>
      <c r="FF177" s="133">
        <v>120</v>
      </c>
      <c r="FG177" s="133">
        <v>340</v>
      </c>
      <c r="FH177" s="91">
        <v>120</v>
      </c>
      <c r="FI177" s="91">
        <v>340</v>
      </c>
      <c r="FJ177" s="227">
        <v>64.75</v>
      </c>
      <c r="FK177" s="227">
        <v>29.948284678771095</v>
      </c>
      <c r="FL177" s="228">
        <v>146.69999999999999</v>
      </c>
      <c r="FM177" s="228">
        <v>62.55</v>
      </c>
      <c r="FN177" s="228">
        <v>67.851943820474432</v>
      </c>
      <c r="FO177" s="228">
        <v>28.930736782349527</v>
      </c>
      <c r="FP177" s="228">
        <v>57.361963190184049</v>
      </c>
      <c r="FQ177" s="228"/>
      <c r="FR177" s="193">
        <v>0</v>
      </c>
      <c r="FS177" s="230">
        <v>73</v>
      </c>
      <c r="FT177" s="230">
        <v>57.7</v>
      </c>
      <c r="FU177" s="230">
        <v>190</v>
      </c>
      <c r="FV177" s="229">
        <v>3.9</v>
      </c>
      <c r="FW177" s="229">
        <v>3.8</v>
      </c>
      <c r="FX177" s="229">
        <v>18.717948717948719</v>
      </c>
      <c r="FY177" s="229">
        <v>1.2651646447140381</v>
      </c>
      <c r="FZ177" s="133">
        <v>23.6</v>
      </c>
      <c r="GA177" s="129">
        <v>18.5</v>
      </c>
      <c r="GB177" s="238">
        <v>4.5</v>
      </c>
      <c r="GC177" s="238">
        <v>2.7</v>
      </c>
      <c r="GD177" s="238">
        <v>106.3</v>
      </c>
      <c r="GE177" s="238">
        <v>78.2</v>
      </c>
      <c r="GF177" s="238">
        <v>24.8</v>
      </c>
      <c r="GG177" s="133">
        <v>0</v>
      </c>
      <c r="GH177" s="133">
        <v>1</v>
      </c>
      <c r="GI177" s="133">
        <v>1</v>
      </c>
      <c r="GJ177" s="133">
        <v>1</v>
      </c>
      <c r="GK177" s="231">
        <v>25</v>
      </c>
      <c r="GL177" s="133">
        <v>0</v>
      </c>
      <c r="GM177" s="133">
        <v>0</v>
      </c>
      <c r="GN177" s="133">
        <v>0</v>
      </c>
      <c r="GO177" s="133">
        <v>0</v>
      </c>
      <c r="GP177" s="61">
        <v>69.949999999999989</v>
      </c>
      <c r="GQ177" s="106">
        <v>32.35339788849479</v>
      </c>
      <c r="GR177" s="111">
        <v>0.49557522123893805</v>
      </c>
      <c r="GS177" s="61">
        <v>0</v>
      </c>
      <c r="GT177" s="111">
        <v>0.58064516129032262</v>
      </c>
      <c r="GU177" s="62">
        <v>1</v>
      </c>
      <c r="GV177" s="61">
        <v>11.3</v>
      </c>
      <c r="GW177" s="61">
        <v>0</v>
      </c>
      <c r="GX177" s="106">
        <v>24</v>
      </c>
      <c r="GY177" s="61">
        <v>0</v>
      </c>
      <c r="GZ177" s="745">
        <v>40</v>
      </c>
      <c r="HA177" s="133">
        <v>15</v>
      </c>
      <c r="HB177" s="133">
        <v>0.68</v>
      </c>
      <c r="HC177" s="61">
        <v>1</v>
      </c>
      <c r="HD177" s="236">
        <v>183.66602399999999</v>
      </c>
      <c r="HE177" s="236">
        <v>192.84932599999999</v>
      </c>
      <c r="HF177" s="144">
        <v>89.313068999999999</v>
      </c>
      <c r="HG177" s="236">
        <v>161.359613</v>
      </c>
      <c r="HH177" s="125">
        <v>74.729440999999994</v>
      </c>
      <c r="HI177" s="236">
        <v>72.226571000000007</v>
      </c>
      <c r="HJ177" s="144">
        <v>33.449827999999997</v>
      </c>
      <c r="HK177" s="236">
        <v>89.133042000000003</v>
      </c>
      <c r="HL177" s="144">
        <v>41.279612999999998</v>
      </c>
      <c r="HM177" s="236">
        <v>55.238754999999998</v>
      </c>
      <c r="HN177" s="144">
        <v>5.0805829999999998</v>
      </c>
      <c r="HO177" s="144">
        <v>2.352938</v>
      </c>
      <c r="HP177" s="236">
        <v>182.31814700000001</v>
      </c>
      <c r="HQ177" s="144">
        <v>84.435832000000005</v>
      </c>
      <c r="HR177" s="236">
        <v>81.860288999999995</v>
      </c>
      <c r="HS177" s="144">
        <v>37.911430000000003</v>
      </c>
      <c r="HT177" s="236">
        <v>100.457858</v>
      </c>
      <c r="HU177" s="144">
        <v>46.524402000000002</v>
      </c>
      <c r="HV177" s="236">
        <v>55.100307000000001</v>
      </c>
      <c r="HW177" s="144">
        <v>0</v>
      </c>
      <c r="HX177" s="237">
        <v>1.1951523830191635</v>
      </c>
      <c r="HY177" s="238">
        <v>27.2</v>
      </c>
      <c r="HZ177" s="133">
        <v>6.4</v>
      </c>
      <c r="IA177" s="133">
        <v>25.6</v>
      </c>
      <c r="IB177" s="133">
        <v>6.3</v>
      </c>
      <c r="IC177" s="133">
        <v>20.3</v>
      </c>
      <c r="ID177" s="133">
        <v>5.0999999999999996</v>
      </c>
      <c r="IE177" s="237">
        <v>91.101866666666666</v>
      </c>
      <c r="IF177" s="237">
        <v>42.136596721247571</v>
      </c>
      <c r="IH177" s="133">
        <v>0.34</v>
      </c>
      <c r="II177" s="133">
        <v>707</v>
      </c>
      <c r="IJ177" s="133">
        <v>701</v>
      </c>
      <c r="IK177" s="133">
        <v>698</v>
      </c>
      <c r="IL177" s="133">
        <v>550</v>
      </c>
      <c r="IM177" s="133">
        <v>452</v>
      </c>
      <c r="IN177" s="133">
        <v>501</v>
      </c>
      <c r="IP177" s="237">
        <v>601.5</v>
      </c>
      <c r="IQ177" s="133">
        <v>1309</v>
      </c>
      <c r="IT177" s="133">
        <v>376</v>
      </c>
      <c r="IY177" s="133">
        <v>376</v>
      </c>
      <c r="IZ177" s="133">
        <v>293</v>
      </c>
      <c r="JA177" s="412">
        <v>24.841657178568898</v>
      </c>
      <c r="JB177" s="241">
        <v>0</v>
      </c>
      <c r="JC177" s="136">
        <v>1</v>
      </c>
      <c r="JD177" s="278">
        <v>3</v>
      </c>
      <c r="JE177" s="70">
        <v>1</v>
      </c>
      <c r="JF177" s="70" t="s">
        <v>1357</v>
      </c>
      <c r="JG177" s="136">
        <v>1</v>
      </c>
      <c r="JH177" s="136">
        <v>1</v>
      </c>
      <c r="JI177" s="136">
        <v>1</v>
      </c>
      <c r="JJ177" s="136"/>
      <c r="JK177" s="133" t="s">
        <v>1356</v>
      </c>
      <c r="JL177" s="285">
        <v>41</v>
      </c>
      <c r="JM177" s="200">
        <v>177</v>
      </c>
      <c r="JN177" s="244">
        <v>42670</v>
      </c>
      <c r="JO177" s="69">
        <v>43202</v>
      </c>
      <c r="JP177" s="201">
        <v>0</v>
      </c>
      <c r="JQ177" s="69">
        <v>43202</v>
      </c>
      <c r="JR177" s="31">
        <v>17</v>
      </c>
      <c r="JS177" s="243">
        <v>0</v>
      </c>
      <c r="JT177" s="69">
        <v>43202</v>
      </c>
      <c r="JU177" s="245">
        <v>17</v>
      </c>
      <c r="JV177" s="243">
        <v>0</v>
      </c>
      <c r="JW177" s="246">
        <v>43202</v>
      </c>
      <c r="JX177" s="245">
        <v>17</v>
      </c>
      <c r="JY177" s="245">
        <v>17</v>
      </c>
      <c r="JZ177" s="245">
        <v>532</v>
      </c>
      <c r="KA177" s="247"/>
      <c r="KB177" s="245"/>
      <c r="KC177" s="248"/>
      <c r="KD177" s="63">
        <v>0</v>
      </c>
      <c r="KE177" s="263">
        <v>1</v>
      </c>
      <c r="KF177" s="312" t="s">
        <v>390</v>
      </c>
      <c r="KG177" s="250">
        <v>187.8</v>
      </c>
      <c r="KH177" s="250">
        <v>95.8</v>
      </c>
      <c r="KI177" s="250">
        <v>48.8</v>
      </c>
      <c r="KJ177" s="251">
        <v>-14.67</v>
      </c>
      <c r="KK177" s="250">
        <v>-12</v>
      </c>
      <c r="KL177" s="250">
        <v>58.8</v>
      </c>
      <c r="KM177" s="250">
        <v>17.8</v>
      </c>
      <c r="KN177" s="250">
        <v>4.4000000000000004</v>
      </c>
      <c r="KO177" s="250"/>
      <c r="KP177" s="250">
        <v>1</v>
      </c>
      <c r="KQ177" s="92"/>
      <c r="KR177" s="93">
        <v>0.49557522123893805</v>
      </c>
      <c r="KS177" s="92">
        <v>52</v>
      </c>
      <c r="KT177" s="361">
        <v>49.04</v>
      </c>
      <c r="KU177" s="92">
        <v>-21.7</v>
      </c>
      <c r="KV177" s="361">
        <v>-26.6</v>
      </c>
      <c r="KW177" s="361">
        <v>-22.9</v>
      </c>
      <c r="KX177" s="361">
        <v>276</v>
      </c>
      <c r="KY177" s="361">
        <v>-23.4</v>
      </c>
      <c r="KZ177" s="361">
        <v>-17.899999999999999</v>
      </c>
      <c r="LA177" s="361">
        <v>507</v>
      </c>
      <c r="LB177" s="361">
        <v>-24.2</v>
      </c>
      <c r="LC177" s="361">
        <v>-20.399999999999999</v>
      </c>
      <c r="LD177" s="361">
        <v>507</v>
      </c>
      <c r="LE177" s="118">
        <v>42670</v>
      </c>
      <c r="LF177" s="454">
        <v>0</v>
      </c>
      <c r="LG177" s="454"/>
      <c r="LH177" s="454">
        <v>52</v>
      </c>
      <c r="LI177" s="454">
        <v>46.79</v>
      </c>
      <c r="LJ177" s="454">
        <v>-21.52</v>
      </c>
      <c r="LK177" s="454">
        <v>-24.7</v>
      </c>
      <c r="LL177" s="454">
        <v>-21.7</v>
      </c>
      <c r="LM177" s="454">
        <v>307</v>
      </c>
      <c r="LN177" s="454">
        <v>-21.1</v>
      </c>
      <c r="LO177" s="454">
        <v>-16.5</v>
      </c>
      <c r="LP177" s="454">
        <v>507</v>
      </c>
      <c r="LQ177" s="454">
        <v>-22.2</v>
      </c>
      <c r="LR177" s="454">
        <v>-19.100000000000001</v>
      </c>
      <c r="LS177" s="454">
        <v>492</v>
      </c>
      <c r="LT177" s="500">
        <v>47.7</v>
      </c>
      <c r="LU177" s="693">
        <v>-21.78</v>
      </c>
      <c r="LV177" s="500">
        <v>-7.2</v>
      </c>
      <c r="LW177" s="500">
        <v>2</v>
      </c>
      <c r="LX177" s="500">
        <v>-9.6999999999999993</v>
      </c>
      <c r="LY177" s="500">
        <v>3</v>
      </c>
      <c r="LZ177" s="690">
        <v>55.100307000000001</v>
      </c>
      <c r="MA177" s="455"/>
      <c r="MC177" s="253"/>
      <c r="MD177" s="274"/>
      <c r="ME177" s="581">
        <v>177</v>
      </c>
      <c r="MF177" s="135">
        <v>42670</v>
      </c>
      <c r="MI177" s="584">
        <v>47.43</v>
      </c>
      <c r="MQ177" s="135">
        <v>42670</v>
      </c>
      <c r="MR177" s="238">
        <v>7.3</v>
      </c>
      <c r="MS177" s="238">
        <v>16</v>
      </c>
      <c r="MT177" s="133">
        <v>1</v>
      </c>
      <c r="MU177" s="133">
        <v>1</v>
      </c>
      <c r="MV177" s="133">
        <v>0</v>
      </c>
      <c r="MW177" s="133">
        <v>0</v>
      </c>
      <c r="MX177" s="133">
        <v>0</v>
      </c>
      <c r="MY177" s="238">
        <v>1</v>
      </c>
      <c r="MZ177" s="238">
        <v>3799</v>
      </c>
      <c r="NA177" s="585"/>
      <c r="NB177" s="238">
        <v>4</v>
      </c>
      <c r="ND177" s="876">
        <v>177</v>
      </c>
      <c r="NE177" s="877">
        <v>8.6292837548536596</v>
      </c>
      <c r="NF177" s="877">
        <v>7.3831858657903098</v>
      </c>
      <c r="NG177" s="877">
        <v>5.2753795962536199</v>
      </c>
      <c r="NH177" s="877">
        <v>1.3729520979118299</v>
      </c>
      <c r="NI177" s="877">
        <v>7.8305468967999197</v>
      </c>
      <c r="NJ177" s="877">
        <v>5.39951292418296</v>
      </c>
      <c r="NK177" s="877">
        <v>9.5265774848812903</v>
      </c>
      <c r="NL177" s="877">
        <v>7.4654031486090604</v>
      </c>
      <c r="NM177" s="877">
        <v>6.3856035980502401</v>
      </c>
      <c r="NN177" s="877">
        <v>1.2078928516413301</v>
      </c>
      <c r="NO177" s="877">
        <v>6.4775154361842402</v>
      </c>
      <c r="NP177" s="877">
        <v>6.9941271140031303</v>
      </c>
      <c r="NQ177" s="877">
        <v>7.7749188065571904</v>
      </c>
      <c r="NR177" s="877">
        <v>5.2410774581750399</v>
      </c>
      <c r="NS177" s="877">
        <v>6.5177481142281204</v>
      </c>
      <c r="NT177" s="877">
        <v>7.9209482722790403</v>
      </c>
      <c r="NU177" s="877">
        <v>6.22091032164872</v>
      </c>
      <c r="NV177" s="877">
        <v>7.07456965746987</v>
      </c>
      <c r="NW177" s="877">
        <v>6.23744899563932</v>
      </c>
      <c r="NX177" s="877">
        <v>7.15177765473205</v>
      </c>
      <c r="NY177" s="877">
        <v>8.1409831048784191</v>
      </c>
      <c r="NZ177" s="877">
        <v>2.9963887464476202</v>
      </c>
      <c r="OA177" s="877">
        <v>9.6893341091203595</v>
      </c>
      <c r="OB177" s="877">
        <v>1.70043971814109</v>
      </c>
      <c r="OC177" s="877">
        <v>4.5122268865139601</v>
      </c>
      <c r="OD177" s="877">
        <v>7.5050969750343999</v>
      </c>
      <c r="OE177" s="877">
        <v>5.1403696706515296</v>
      </c>
      <c r="OF177" s="877">
        <v>10.0242670356477</v>
      </c>
      <c r="OG177" s="877">
        <v>3.2448870591235299</v>
      </c>
      <c r="OH177" s="877">
        <v>7.87682387030637</v>
      </c>
      <c r="OI177" s="877">
        <v>3.8738131983590902</v>
      </c>
      <c r="OJ177" s="877">
        <v>2.1474431653412802</v>
      </c>
      <c r="OK177" s="877">
        <v>1.5158381400663401</v>
      </c>
      <c r="OL177" s="877">
        <v>7.9888943909792598</v>
      </c>
    </row>
    <row r="178" spans="1:402" s="133" customFormat="1" x14ac:dyDescent="0.25">
      <c r="A178" s="221">
        <v>177</v>
      </c>
      <c r="B178" s="274">
        <v>0</v>
      </c>
      <c r="C178" s="61">
        <v>1</v>
      </c>
      <c r="D178" s="61">
        <v>2</v>
      </c>
      <c r="E178" s="90">
        <v>178</v>
      </c>
      <c r="F178" s="880">
        <v>178</v>
      </c>
      <c r="G178" s="883"/>
      <c r="H178" s="232" t="s">
        <v>1345</v>
      </c>
      <c r="I178" s="167" t="s">
        <v>1358</v>
      </c>
      <c r="J178" s="411">
        <v>18430</v>
      </c>
      <c r="K178" s="146">
        <v>66</v>
      </c>
      <c r="L178" s="193">
        <v>86</v>
      </c>
      <c r="M178" s="193">
        <v>176</v>
      </c>
      <c r="N178" s="342">
        <v>27.763429752066116</v>
      </c>
      <c r="O178" s="210">
        <v>2.0254654972534958</v>
      </c>
      <c r="P178" s="133">
        <v>0</v>
      </c>
      <c r="Q178" s="61">
        <v>100</v>
      </c>
      <c r="R178" s="61">
        <v>60</v>
      </c>
      <c r="S178" s="133">
        <v>0</v>
      </c>
      <c r="T178" s="193">
        <v>3</v>
      </c>
      <c r="U178" s="114">
        <v>0</v>
      </c>
      <c r="V178" s="114"/>
      <c r="W178" s="114">
        <v>0</v>
      </c>
      <c r="X178" s="114">
        <v>0</v>
      </c>
      <c r="Y178" s="114">
        <v>1</v>
      </c>
      <c r="Z178" s="114">
        <v>0</v>
      </c>
      <c r="AA178" s="114">
        <v>0</v>
      </c>
      <c r="AB178" s="114">
        <v>0</v>
      </c>
      <c r="AF178" s="592">
        <v>105</v>
      </c>
      <c r="AG178" s="592">
        <v>1.26</v>
      </c>
      <c r="AH178" s="592">
        <v>70</v>
      </c>
      <c r="AI178" s="603">
        <v>1</v>
      </c>
      <c r="AJ178" s="592">
        <v>15.5</v>
      </c>
      <c r="AK178" s="592">
        <v>46</v>
      </c>
      <c r="AL178" s="592"/>
      <c r="AM178" s="607">
        <v>2573</v>
      </c>
      <c r="AN178" s="214">
        <v>7.8528278122817445</v>
      </c>
      <c r="AO178" s="63">
        <v>138</v>
      </c>
      <c r="AP178" s="63">
        <v>68</v>
      </c>
      <c r="AQ178" s="63">
        <v>51</v>
      </c>
      <c r="AR178" s="63">
        <v>93</v>
      </c>
      <c r="AS178" s="63">
        <v>2.11</v>
      </c>
      <c r="AT178" s="63"/>
      <c r="AU178" s="557">
        <v>42668</v>
      </c>
      <c r="AV178" s="557">
        <v>42572</v>
      </c>
      <c r="AW178" s="63">
        <v>1.26</v>
      </c>
      <c r="AX178" s="63">
        <v>60</v>
      </c>
      <c r="AY178" s="63"/>
      <c r="AZ178" s="592">
        <v>142</v>
      </c>
      <c r="BA178" s="567">
        <v>42668</v>
      </c>
      <c r="BB178" s="65">
        <v>30.03</v>
      </c>
      <c r="BC178" s="68"/>
      <c r="BD178" s="66">
        <v>30.03</v>
      </c>
      <c r="BE178" s="218">
        <v>60.136738147241672</v>
      </c>
      <c r="BF178" s="66"/>
      <c r="BG178" s="68">
        <v>1.4775553321989812</v>
      </c>
      <c r="BH178" s="219">
        <v>1.4775553321989812</v>
      </c>
      <c r="BI178" s="219">
        <v>1.779139868010063</v>
      </c>
      <c r="BJ178" s="219"/>
      <c r="BK178" s="66">
        <v>2.58</v>
      </c>
      <c r="BL178" s="66">
        <v>1.56</v>
      </c>
      <c r="BM178" s="66">
        <v>53</v>
      </c>
      <c r="BN178" s="66">
        <v>1.1200000000000001</v>
      </c>
      <c r="BO178" s="571">
        <v>1499</v>
      </c>
      <c r="BP178" s="66">
        <v>66</v>
      </c>
      <c r="BQ178" s="66">
        <v>418</v>
      </c>
      <c r="BR178" s="66">
        <v>18</v>
      </c>
      <c r="BS178" s="66">
        <v>38</v>
      </c>
      <c r="BT178" s="69">
        <v>42572</v>
      </c>
      <c r="BU178" s="61" t="s">
        <v>1359</v>
      </c>
      <c r="BV178" s="61">
        <v>0</v>
      </c>
      <c r="BW178" s="61">
        <v>1</v>
      </c>
      <c r="BX178" s="61">
        <v>42</v>
      </c>
      <c r="BY178" s="61">
        <v>1</v>
      </c>
      <c r="BZ178" s="61"/>
      <c r="CA178" s="61">
        <v>0</v>
      </c>
      <c r="CB178" s="61"/>
      <c r="CC178" s="61">
        <v>1</v>
      </c>
      <c r="CD178" s="61">
        <v>0</v>
      </c>
      <c r="CE178" s="61">
        <v>0</v>
      </c>
      <c r="CF178" s="61">
        <v>0</v>
      </c>
      <c r="CG178" s="61">
        <v>0</v>
      </c>
      <c r="CH178" s="61">
        <v>0</v>
      </c>
      <c r="CI178" s="61">
        <v>0</v>
      </c>
      <c r="CJ178" s="114">
        <v>1</v>
      </c>
      <c r="CK178" s="114">
        <v>0</v>
      </c>
      <c r="CL178" s="114">
        <v>0</v>
      </c>
      <c r="CM178" s="114">
        <v>1</v>
      </c>
      <c r="CN178" s="114">
        <v>0</v>
      </c>
      <c r="CO178" s="114">
        <v>0</v>
      </c>
      <c r="CP178" s="114">
        <v>0</v>
      </c>
      <c r="CQ178" s="114">
        <v>1</v>
      </c>
      <c r="CR178" s="114">
        <v>0</v>
      </c>
      <c r="CS178" s="114">
        <v>0</v>
      </c>
      <c r="CT178" s="114">
        <v>1</v>
      </c>
      <c r="CU178" s="114">
        <v>0</v>
      </c>
      <c r="CV178" s="362"/>
      <c r="CW178" s="362"/>
      <c r="CX178" s="362"/>
      <c r="CY178" s="362"/>
      <c r="DE178" s="133">
        <v>0</v>
      </c>
      <c r="DF178" s="136">
        <v>1</v>
      </c>
      <c r="DG178" s="135">
        <v>42573</v>
      </c>
      <c r="DH178" s="133">
        <v>0</v>
      </c>
      <c r="DJ178" s="136">
        <v>1</v>
      </c>
      <c r="DK178" s="136">
        <v>1</v>
      </c>
      <c r="DL178" s="136"/>
      <c r="DM178" s="133" t="s">
        <v>1356</v>
      </c>
      <c r="DN178" s="133">
        <v>1</v>
      </c>
      <c r="DO178" s="133">
        <v>0</v>
      </c>
      <c r="DP178" s="133">
        <v>0</v>
      </c>
      <c r="DQ178" s="133">
        <v>0</v>
      </c>
      <c r="DR178" s="133">
        <v>0</v>
      </c>
      <c r="DS178" s="212">
        <v>0</v>
      </c>
      <c r="DT178" s="133">
        <v>0</v>
      </c>
      <c r="DU178" s="133">
        <v>0</v>
      </c>
      <c r="DV178" s="133">
        <v>0</v>
      </c>
      <c r="DW178" s="133">
        <v>0</v>
      </c>
      <c r="DX178" s="133">
        <v>0</v>
      </c>
      <c r="DY178" s="133">
        <v>0</v>
      </c>
      <c r="EB178" s="133">
        <v>1</v>
      </c>
      <c r="EC178" s="133">
        <v>1</v>
      </c>
      <c r="ED178" s="133">
        <v>70</v>
      </c>
      <c r="EG178" s="103" t="s">
        <v>381</v>
      </c>
      <c r="EH178" s="103"/>
      <c r="EI178" s="131"/>
      <c r="EJ178" s="131"/>
      <c r="EK178" s="131"/>
      <c r="EL178" s="131"/>
      <c r="EM178" s="131"/>
      <c r="EN178" s="103"/>
      <c r="EO178" s="136">
        <v>178</v>
      </c>
      <c r="EP178" s="135">
        <v>42669</v>
      </c>
      <c r="EQ178" s="133" t="s">
        <v>383</v>
      </c>
      <c r="ET178" s="133">
        <v>87</v>
      </c>
      <c r="EU178" s="133">
        <v>0</v>
      </c>
      <c r="EW178" s="133">
        <v>19</v>
      </c>
      <c r="EX178" s="133">
        <v>8</v>
      </c>
      <c r="EY178" s="133">
        <v>43</v>
      </c>
      <c r="EZ178" s="133">
        <v>27</v>
      </c>
      <c r="FA178" s="133">
        <v>21</v>
      </c>
      <c r="FB178" s="133">
        <v>15</v>
      </c>
      <c r="FC178" s="133">
        <v>61</v>
      </c>
      <c r="FD178" s="133">
        <v>23</v>
      </c>
      <c r="FE178" s="133">
        <v>35</v>
      </c>
      <c r="FF178" s="133">
        <v>110</v>
      </c>
      <c r="FG178" s="133">
        <v>290</v>
      </c>
      <c r="FH178" s="91">
        <v>110</v>
      </c>
      <c r="FI178" s="91">
        <v>290</v>
      </c>
      <c r="FJ178" s="227">
        <v>180.4</v>
      </c>
      <c r="FK178" s="227">
        <v>89.06594570217068</v>
      </c>
      <c r="FL178" s="228">
        <v>146.80000000000001</v>
      </c>
      <c r="FM178" s="228">
        <v>57.95</v>
      </c>
      <c r="FN178" s="228">
        <v>72.477166458307408</v>
      </c>
      <c r="FO178" s="228">
        <v>28.610707058984431</v>
      </c>
      <c r="FP178" s="228">
        <v>60.524523160762946</v>
      </c>
      <c r="FQ178" s="228"/>
      <c r="FR178" s="193">
        <v>0</v>
      </c>
      <c r="FS178" s="230">
        <v>97</v>
      </c>
      <c r="FT178" s="230">
        <v>48.2</v>
      </c>
      <c r="FU178" s="230">
        <v>100</v>
      </c>
      <c r="FV178" s="229">
        <v>7.1</v>
      </c>
      <c r="FW178" s="229">
        <v>11.2</v>
      </c>
      <c r="FX178" s="229">
        <v>13.661971830985916</v>
      </c>
      <c r="FY178" s="229">
        <v>2.0124481327800829</v>
      </c>
      <c r="FZ178" s="133">
        <v>84.5</v>
      </c>
      <c r="GA178" s="129">
        <v>13.9</v>
      </c>
      <c r="GB178" s="238">
        <v>3.2</v>
      </c>
      <c r="GC178" s="238">
        <v>1.7</v>
      </c>
      <c r="GD178" s="238">
        <v>89.3</v>
      </c>
      <c r="GE178" s="238">
        <v>60.6</v>
      </c>
      <c r="GF178" s="238">
        <v>16.2</v>
      </c>
      <c r="GG178" s="133">
        <v>0</v>
      </c>
      <c r="GH178" s="133">
        <v>1</v>
      </c>
      <c r="GI178" s="133">
        <v>1</v>
      </c>
      <c r="GJ178" s="133">
        <v>0</v>
      </c>
      <c r="GK178" s="231">
        <v>28</v>
      </c>
      <c r="GL178" s="133">
        <v>0</v>
      </c>
      <c r="GM178" s="133">
        <v>1</v>
      </c>
      <c r="GN178" s="133" t="s">
        <v>464</v>
      </c>
      <c r="GO178" s="133">
        <v>0</v>
      </c>
      <c r="GP178" s="61">
        <v>72.699999999999989</v>
      </c>
      <c r="GQ178" s="106">
        <v>35.892983661573211</v>
      </c>
      <c r="GR178" s="111">
        <v>0.39743589743589741</v>
      </c>
      <c r="GS178" s="61">
        <v>0</v>
      </c>
      <c r="GT178" s="111">
        <v>0.44</v>
      </c>
      <c r="GU178" s="62">
        <v>0</v>
      </c>
      <c r="GV178" s="61">
        <v>10.7</v>
      </c>
      <c r="GW178" s="61">
        <v>0</v>
      </c>
      <c r="GX178" s="106">
        <v>23</v>
      </c>
      <c r="GY178" s="61">
        <v>0</v>
      </c>
      <c r="GZ178" s="745">
        <v>43</v>
      </c>
      <c r="HA178" s="133">
        <v>16</v>
      </c>
      <c r="HC178" s="61">
        <v>1</v>
      </c>
      <c r="HD178" s="236">
        <v>127.62665699999999</v>
      </c>
      <c r="HE178" s="236">
        <v>134.00799000000001</v>
      </c>
      <c r="HF178" s="144">
        <v>64.864642000000003</v>
      </c>
      <c r="HG178" s="236">
        <v>139.734477</v>
      </c>
      <c r="HH178" s="125">
        <v>67.636465999999999</v>
      </c>
      <c r="HI178" s="236">
        <v>57.108586000000003</v>
      </c>
      <c r="HJ178" s="144">
        <v>27.642589999999998</v>
      </c>
      <c r="HK178" s="236">
        <v>82.625890999999996</v>
      </c>
      <c r="HL178" s="144">
        <v>39.993875000000003</v>
      </c>
      <c r="HM178" s="236">
        <v>59.13064</v>
      </c>
      <c r="HN178" s="144">
        <v>7.1058269999999997</v>
      </c>
      <c r="HO178" s="144">
        <v>3.439473</v>
      </c>
      <c r="HP178" s="236">
        <v>111.666687</v>
      </c>
      <c r="HQ178" s="144">
        <v>54.050654999999999</v>
      </c>
      <c r="HR178" s="236">
        <v>38.201120000000003</v>
      </c>
      <c r="HS178" s="144">
        <v>18.490703</v>
      </c>
      <c r="HT178" s="236">
        <v>73.465565999999995</v>
      </c>
      <c r="HU178" s="144">
        <v>35.559952000000003</v>
      </c>
      <c r="HV178" s="236">
        <v>65.790047999999999</v>
      </c>
      <c r="HW178" s="144">
        <v>0</v>
      </c>
      <c r="HX178" s="237">
        <v>0.95901879677125068</v>
      </c>
      <c r="HY178" s="238">
        <v>55.5</v>
      </c>
      <c r="HZ178" s="133">
        <v>7.6</v>
      </c>
      <c r="IA178" s="133">
        <v>48.1</v>
      </c>
      <c r="IB178" s="133">
        <v>7.4</v>
      </c>
      <c r="IC178" s="133">
        <v>15.3</v>
      </c>
      <c r="ID178" s="133">
        <v>3.8</v>
      </c>
      <c r="IE178" s="237">
        <v>294.11884210526313</v>
      </c>
      <c r="IF178" s="237">
        <v>145.21049235550265</v>
      </c>
      <c r="IH178" s="133">
        <v>0.46</v>
      </c>
      <c r="II178" s="133">
        <v>1226</v>
      </c>
      <c r="IJ178" s="133">
        <v>1157</v>
      </c>
      <c r="IK178" s="133">
        <v>1169</v>
      </c>
      <c r="IL178" s="133">
        <v>1199</v>
      </c>
      <c r="IM178" s="133">
        <v>1182</v>
      </c>
      <c r="IN178" s="133">
        <v>1315</v>
      </c>
      <c r="IP178" s="237">
        <v>1208</v>
      </c>
      <c r="IQ178" s="133">
        <v>1739</v>
      </c>
      <c r="IR178" s="133">
        <v>343</v>
      </c>
      <c r="IS178" s="133">
        <v>314</v>
      </c>
      <c r="IT178" s="133">
        <v>411</v>
      </c>
      <c r="IU178" s="133">
        <v>457</v>
      </c>
      <c r="IV178" s="133">
        <v>345</v>
      </c>
      <c r="IW178" s="133">
        <v>380</v>
      </c>
      <c r="IY178" s="133">
        <v>375</v>
      </c>
      <c r="IZ178" s="133">
        <v>258</v>
      </c>
      <c r="JA178" s="412">
        <v>30.081867129333595</v>
      </c>
      <c r="JB178" s="241">
        <v>0</v>
      </c>
      <c r="JC178" s="136">
        <v>1</v>
      </c>
      <c r="JD178" s="415">
        <v>3</v>
      </c>
      <c r="JE178" s="70">
        <v>1</v>
      </c>
      <c r="JF178" s="70"/>
      <c r="JG178" s="136">
        <v>1</v>
      </c>
      <c r="JH178" s="136">
        <v>1</v>
      </c>
      <c r="JI178" s="136">
        <v>1</v>
      </c>
      <c r="JJ178" s="136"/>
      <c r="JK178" s="133" t="s">
        <v>1356</v>
      </c>
      <c r="JL178" s="285">
        <v>48.166666666666664</v>
      </c>
      <c r="JM178" s="362"/>
      <c r="JN178" s="244">
        <v>42668</v>
      </c>
      <c r="JO178" s="69">
        <v>43396</v>
      </c>
      <c r="JP178" s="201">
        <v>0</v>
      </c>
      <c r="JQ178" s="69">
        <v>43396</v>
      </c>
      <c r="JR178" s="31">
        <v>23</v>
      </c>
      <c r="JS178" s="243">
        <v>0</v>
      </c>
      <c r="JT178" s="69">
        <v>43396</v>
      </c>
      <c r="JU178" s="245">
        <v>23</v>
      </c>
      <c r="JV178" s="243">
        <v>0</v>
      </c>
      <c r="JW178" s="246">
        <v>43396</v>
      </c>
      <c r="JX178" s="245">
        <v>23</v>
      </c>
      <c r="JY178" s="245">
        <v>23</v>
      </c>
      <c r="JZ178" s="245">
        <v>728</v>
      </c>
      <c r="KA178" s="247"/>
      <c r="KB178" s="245"/>
      <c r="KC178" s="248"/>
      <c r="KD178" s="63"/>
      <c r="KE178" s="263">
        <v>1</v>
      </c>
      <c r="KF178" s="312" t="s">
        <v>390</v>
      </c>
      <c r="KG178" s="250">
        <v>121.2</v>
      </c>
      <c r="KH178" s="250">
        <v>59.7</v>
      </c>
      <c r="KI178" s="321">
        <v>51.12</v>
      </c>
      <c r="KJ178" s="323">
        <v>-10.54</v>
      </c>
      <c r="KK178" s="250">
        <v>-9.16</v>
      </c>
      <c r="KL178" s="250">
        <v>61.87</v>
      </c>
      <c r="KM178" s="250">
        <v>40.700000000000003</v>
      </c>
      <c r="KN178" s="250">
        <v>5.5</v>
      </c>
      <c r="KO178" s="250"/>
      <c r="KP178" s="250">
        <v>1</v>
      </c>
      <c r="KQ178" s="92"/>
      <c r="KR178" s="93">
        <v>0.39743589743589741</v>
      </c>
      <c r="KS178" s="92">
        <v>68</v>
      </c>
      <c r="KT178" s="361">
        <v>37.5</v>
      </c>
      <c r="KU178" s="92">
        <v>-17.260000000000002</v>
      </c>
      <c r="KV178" s="361">
        <v>-25.1</v>
      </c>
      <c r="KW178" s="361">
        <v>-19.3</v>
      </c>
      <c r="KX178" s="361">
        <v>239</v>
      </c>
      <c r="KY178" s="361">
        <v>-18.2</v>
      </c>
      <c r="KZ178" s="361">
        <v>-15.1</v>
      </c>
      <c r="LA178" s="361">
        <v>239</v>
      </c>
      <c r="LB178" s="361">
        <v>-21.7</v>
      </c>
      <c r="LC178" s="361">
        <v>-17.2</v>
      </c>
      <c r="LD178" s="361">
        <v>239</v>
      </c>
      <c r="LE178" s="118">
        <v>42669</v>
      </c>
      <c r="LF178" s="454">
        <v>0</v>
      </c>
      <c r="LG178" s="454"/>
      <c r="LH178" s="454">
        <v>68</v>
      </c>
      <c r="LI178" s="454">
        <v>36.07</v>
      </c>
      <c r="LJ178" s="454">
        <v>-18.46</v>
      </c>
      <c r="LK178" s="454">
        <v>-23.6</v>
      </c>
      <c r="LL178" s="454">
        <v>-23</v>
      </c>
      <c r="LM178" s="454">
        <v>367</v>
      </c>
      <c r="LN178" s="454">
        <v>-8</v>
      </c>
      <c r="LO178" s="454">
        <v>-7.2</v>
      </c>
      <c r="LP178" s="454">
        <v>353</v>
      </c>
      <c r="LQ178" s="454">
        <v>-15.7</v>
      </c>
      <c r="LR178" s="454">
        <v>-15.1</v>
      </c>
      <c r="LS178" s="454">
        <v>367</v>
      </c>
      <c r="LT178" s="500">
        <v>36.6</v>
      </c>
      <c r="LU178" s="693">
        <v>-18.21</v>
      </c>
      <c r="LV178" s="500">
        <v>-14.4</v>
      </c>
      <c r="LW178" s="500">
        <v>2</v>
      </c>
      <c r="LX178" s="500">
        <v>-11.5</v>
      </c>
      <c r="LY178" s="500">
        <v>2</v>
      </c>
      <c r="LZ178" s="690">
        <v>49.5</v>
      </c>
      <c r="MA178" s="500">
        <v>49.5</v>
      </c>
      <c r="MC178" s="253">
        <v>40</v>
      </c>
      <c r="MD178" s="274"/>
      <c r="ME178" s="581">
        <v>178</v>
      </c>
      <c r="MF178" s="135">
        <v>42572</v>
      </c>
      <c r="MI178" s="584">
        <v>51.081200000000003</v>
      </c>
      <c r="MQ178" s="135"/>
      <c r="MR178" s="585"/>
      <c r="MS178" s="585"/>
      <c r="MT178" s="133">
        <v>0</v>
      </c>
      <c r="MU178" s="585"/>
      <c r="MV178" s="585"/>
      <c r="MW178" s="585"/>
      <c r="MX178" s="585"/>
      <c r="MY178" s="585"/>
      <c r="MZ178" s="238">
        <v>2573</v>
      </c>
      <c r="NA178" s="133">
        <v>40</v>
      </c>
      <c r="NB178" s="238">
        <v>7</v>
      </c>
      <c r="ND178" s="876">
        <v>178</v>
      </c>
      <c r="NE178" s="877">
        <v>8.3189494635950201</v>
      </c>
      <c r="NF178" s="877">
        <v>7.2575764179547804</v>
      </c>
      <c r="NG178" s="877">
        <v>5.2125693388508099</v>
      </c>
      <c r="NH178" s="877">
        <v>1.76553474636298</v>
      </c>
      <c r="NI178" s="877">
        <v>7.6655491075962603</v>
      </c>
      <c r="NJ178" s="877">
        <v>6.0802312720192599</v>
      </c>
      <c r="NK178" s="877">
        <v>9.1385278014222706</v>
      </c>
      <c r="NL178" s="877">
        <v>7.28762004411207</v>
      </c>
      <c r="NM178" s="877">
        <v>6.1628947993747802</v>
      </c>
      <c r="NN178" s="877">
        <v>0.82374936030827295</v>
      </c>
      <c r="NO178" s="877">
        <v>6.1331935986641097</v>
      </c>
      <c r="NP178" s="877">
        <v>6.8633190287318797</v>
      </c>
      <c r="NQ178" s="877">
        <v>7.5205793962898904</v>
      </c>
      <c r="NR178" s="877">
        <v>4.5310694927259503</v>
      </c>
      <c r="NS178" s="877">
        <v>5.9945797242157504</v>
      </c>
      <c r="NT178" s="877">
        <v>7.6617068518132596</v>
      </c>
      <c r="NU178" s="877">
        <v>6.5315374191177202</v>
      </c>
      <c r="NV178" s="877">
        <v>7.0913824909436398</v>
      </c>
      <c r="NW178" s="877">
        <v>6.1003469613580998</v>
      </c>
      <c r="NX178" s="877">
        <v>6.3355690055567502</v>
      </c>
      <c r="NY178" s="877">
        <v>8.0464146627366997</v>
      </c>
      <c r="NZ178" s="877">
        <v>1.2630344058337899</v>
      </c>
      <c r="OA178" s="877">
        <v>9.4310378743782994</v>
      </c>
      <c r="OB178" s="877">
        <v>1.8519988371124501</v>
      </c>
      <c r="OC178" s="877">
        <v>7.0794847838268096</v>
      </c>
      <c r="OD178" s="877">
        <v>6.3947199129940602</v>
      </c>
      <c r="OE178" s="877">
        <v>4.0950804919014097</v>
      </c>
      <c r="OF178" s="877">
        <v>10.1061310487177</v>
      </c>
      <c r="OG178" s="877">
        <v>2.3729520979118299</v>
      </c>
      <c r="OH178" s="877">
        <v>7.7576900187340003</v>
      </c>
      <c r="OI178" s="877">
        <v>3.7441610955704099</v>
      </c>
      <c r="OJ178" s="877">
        <v>2.3484410299837299</v>
      </c>
      <c r="OK178" s="877">
        <v>5.8164503779930197</v>
      </c>
      <c r="OL178" s="877">
        <v>7.5790390372658498</v>
      </c>
    </row>
    <row r="179" spans="1:402" s="133" customFormat="1" x14ac:dyDescent="0.25">
      <c r="A179" s="274">
        <v>178</v>
      </c>
      <c r="B179" s="221">
        <v>0</v>
      </c>
      <c r="C179" s="61">
        <v>0</v>
      </c>
      <c r="D179" s="61">
        <v>2</v>
      </c>
      <c r="E179" s="90">
        <v>179</v>
      </c>
      <c r="F179" s="880">
        <v>179</v>
      </c>
      <c r="G179" s="883"/>
      <c r="H179" s="232" t="s">
        <v>478</v>
      </c>
      <c r="I179" s="232" t="s">
        <v>1360</v>
      </c>
      <c r="J179" s="135">
        <v>16032</v>
      </c>
      <c r="K179" s="146">
        <v>73</v>
      </c>
      <c r="L179" s="193">
        <v>95</v>
      </c>
      <c r="M179" s="193">
        <v>172</v>
      </c>
      <c r="N179" s="342">
        <v>32.11195240670633</v>
      </c>
      <c r="O179" s="210">
        <v>2.0780547226908821</v>
      </c>
      <c r="P179" s="133">
        <v>0</v>
      </c>
      <c r="Q179" s="133">
        <v>130</v>
      </c>
      <c r="R179" s="133">
        <v>80</v>
      </c>
      <c r="S179" s="133">
        <v>1</v>
      </c>
      <c r="T179" s="193">
        <v>2</v>
      </c>
      <c r="U179" s="114">
        <v>0</v>
      </c>
      <c r="V179" s="114"/>
      <c r="W179" s="114">
        <v>1</v>
      </c>
      <c r="X179" s="114">
        <v>0</v>
      </c>
      <c r="Y179" s="114">
        <v>1</v>
      </c>
      <c r="Z179" s="114">
        <v>0</v>
      </c>
      <c r="AA179" s="114">
        <v>0</v>
      </c>
      <c r="AB179" s="114">
        <v>0</v>
      </c>
      <c r="AF179" s="592"/>
      <c r="AG179" s="592">
        <v>1.0900000000000001</v>
      </c>
      <c r="AH179" s="592">
        <v>81</v>
      </c>
      <c r="AI179" s="603">
        <v>1</v>
      </c>
      <c r="AJ179" s="592">
        <v>16.3</v>
      </c>
      <c r="AK179" s="592">
        <v>49</v>
      </c>
      <c r="AL179" s="592"/>
      <c r="AM179" s="607">
        <v>573</v>
      </c>
      <c r="AN179" s="214">
        <v>6.3508857167147399</v>
      </c>
      <c r="AO179" s="63"/>
      <c r="AP179" s="63"/>
      <c r="AQ179" s="63"/>
      <c r="AR179" s="63"/>
      <c r="AS179" s="63"/>
      <c r="AT179" s="63"/>
      <c r="AU179" s="557">
        <v>42682</v>
      </c>
      <c r="AV179" s="557">
        <v>42601</v>
      </c>
      <c r="AW179" s="147">
        <v>1.0900000000000001</v>
      </c>
      <c r="AX179" s="63">
        <v>47</v>
      </c>
      <c r="AY179" s="63"/>
      <c r="AZ179" s="592">
        <v>141</v>
      </c>
      <c r="BA179" s="567"/>
      <c r="BB179" s="66"/>
      <c r="BC179" s="68"/>
      <c r="BD179" s="66"/>
      <c r="BE179" s="218"/>
      <c r="BF179" s="66"/>
      <c r="BG179" s="68"/>
      <c r="BH179" s="219"/>
      <c r="BI179" s="219"/>
      <c r="BJ179" s="219"/>
      <c r="BK179" s="66"/>
      <c r="BL179" s="66"/>
      <c r="BM179" s="66"/>
      <c r="BN179" s="66"/>
      <c r="BO179" s="571"/>
      <c r="BP179" s="66"/>
      <c r="BQ179" s="66"/>
      <c r="BR179" s="66"/>
      <c r="BS179" s="66"/>
      <c r="BT179" s="69">
        <v>42480</v>
      </c>
      <c r="BU179" s="61"/>
      <c r="BV179" s="61"/>
      <c r="BW179" s="61"/>
      <c r="BX179" s="61" t="s">
        <v>381</v>
      </c>
      <c r="BY179" s="61"/>
      <c r="BZ179" s="61"/>
      <c r="CA179" s="61"/>
      <c r="CB179" s="61"/>
      <c r="CC179" s="61" t="s">
        <v>381</v>
      </c>
      <c r="CD179" s="61">
        <v>0</v>
      </c>
      <c r="CE179" s="61">
        <v>0</v>
      </c>
      <c r="CF179" s="61">
        <v>1</v>
      </c>
      <c r="CG179" s="61">
        <v>0</v>
      </c>
      <c r="CH179" s="61">
        <v>0</v>
      </c>
      <c r="CI179" s="61">
        <v>0</v>
      </c>
      <c r="CJ179" s="114">
        <v>0</v>
      </c>
      <c r="CK179" s="114">
        <v>0</v>
      </c>
      <c r="CL179" s="114">
        <v>0</v>
      </c>
      <c r="CM179" s="114">
        <v>1</v>
      </c>
      <c r="CN179" s="114">
        <v>1</v>
      </c>
      <c r="CO179" s="114">
        <v>0</v>
      </c>
      <c r="CP179" s="114">
        <v>0</v>
      </c>
      <c r="CQ179" s="114">
        <v>1</v>
      </c>
      <c r="CR179" s="114">
        <v>1</v>
      </c>
      <c r="CS179" s="114">
        <v>0</v>
      </c>
      <c r="CT179" s="114">
        <v>0</v>
      </c>
      <c r="CU179" s="114">
        <v>0</v>
      </c>
      <c r="CV179" s="362"/>
      <c r="CW179" s="362"/>
      <c r="CX179" s="362"/>
      <c r="CY179" s="362"/>
      <c r="DE179" s="133">
        <v>0</v>
      </c>
      <c r="DF179" s="136">
        <v>0</v>
      </c>
      <c r="DJ179" s="136">
        <v>1</v>
      </c>
      <c r="DK179" s="136">
        <v>0</v>
      </c>
      <c r="DL179" s="136"/>
      <c r="DN179" s="133">
        <v>1</v>
      </c>
      <c r="DO179" s="133">
        <v>0</v>
      </c>
      <c r="DP179" s="133">
        <v>0</v>
      </c>
      <c r="DQ179" s="133">
        <v>0</v>
      </c>
      <c r="DR179" s="133">
        <v>1</v>
      </c>
      <c r="DS179" s="212">
        <v>1</v>
      </c>
      <c r="DT179" s="133">
        <v>1</v>
      </c>
      <c r="DU179" s="133">
        <v>0</v>
      </c>
      <c r="DV179" s="133">
        <v>0</v>
      </c>
      <c r="DW179" s="133">
        <v>0</v>
      </c>
      <c r="DX179" s="133">
        <v>0</v>
      </c>
      <c r="DY179" s="133">
        <v>0</v>
      </c>
      <c r="EB179" s="133">
        <v>0</v>
      </c>
      <c r="EG179" s="103" t="s">
        <v>381</v>
      </c>
      <c r="EH179" s="103"/>
      <c r="EI179" s="131"/>
      <c r="EJ179" s="131"/>
      <c r="EK179" s="131"/>
      <c r="EL179" s="131"/>
      <c r="EM179" s="131"/>
      <c r="EN179" s="103" t="s">
        <v>1361</v>
      </c>
      <c r="EO179" s="136">
        <v>179</v>
      </c>
      <c r="EP179" s="135">
        <v>42769</v>
      </c>
      <c r="EQ179" s="133" t="s">
        <v>383</v>
      </c>
      <c r="ET179" s="133">
        <v>94</v>
      </c>
      <c r="EU179" s="133">
        <v>1</v>
      </c>
      <c r="EW179" s="133">
        <v>15</v>
      </c>
      <c r="EX179" s="133">
        <v>9</v>
      </c>
      <c r="EY179" s="133">
        <v>60</v>
      </c>
      <c r="EZ179" s="133">
        <v>38</v>
      </c>
      <c r="FA179" s="133">
        <v>19</v>
      </c>
      <c r="FB179" s="133">
        <v>19</v>
      </c>
      <c r="FC179" s="133">
        <v>45</v>
      </c>
      <c r="FD179" s="133">
        <v>22</v>
      </c>
      <c r="FE179" s="133">
        <v>35</v>
      </c>
      <c r="FF179" s="133">
        <v>90</v>
      </c>
      <c r="FG179" s="133">
        <v>320</v>
      </c>
      <c r="FH179" s="91">
        <v>96.666666666666671</v>
      </c>
      <c r="FI179" s="91">
        <v>310</v>
      </c>
      <c r="FJ179" s="227">
        <v>83.45</v>
      </c>
      <c r="FK179" s="227">
        <v>40.157749018245404</v>
      </c>
      <c r="FL179" s="228">
        <v>142.75</v>
      </c>
      <c r="FM179" s="228">
        <v>66.55</v>
      </c>
      <c r="FN179" s="228">
        <v>68.694052394901519</v>
      </c>
      <c r="FO179" s="228">
        <v>32.025143165539028</v>
      </c>
      <c r="FP179" s="228">
        <v>53.380035026269702</v>
      </c>
      <c r="FQ179" s="228"/>
      <c r="FR179" s="193">
        <v>0</v>
      </c>
      <c r="FS179" s="230">
        <v>95.600000000000009</v>
      </c>
      <c r="FT179" s="230"/>
      <c r="FU179" s="230">
        <v>113.33333333333333</v>
      </c>
      <c r="FV179" s="229">
        <v>4.0666666666666664</v>
      </c>
      <c r="FW179" s="229">
        <v>8.7000000000000011</v>
      </c>
      <c r="FX179" s="229">
        <v>23.508196721311478</v>
      </c>
      <c r="FY179" s="229"/>
      <c r="FZ179" s="133" t="s">
        <v>381</v>
      </c>
      <c r="GA179" s="129">
        <v>10.9</v>
      </c>
      <c r="GB179" s="238">
        <v>9.4</v>
      </c>
      <c r="GC179" s="238">
        <v>4.5999999999999996</v>
      </c>
      <c r="GD179" s="238">
        <v>153.69999999999999</v>
      </c>
      <c r="GE179" s="238">
        <v>98.9</v>
      </c>
      <c r="GF179" s="238">
        <v>28.2</v>
      </c>
      <c r="GG179" s="133">
        <v>1</v>
      </c>
      <c r="GH179" s="133">
        <v>2</v>
      </c>
      <c r="GI179" s="133">
        <v>1</v>
      </c>
      <c r="GJ179" s="133">
        <v>1</v>
      </c>
      <c r="GK179" s="231">
        <v>32</v>
      </c>
      <c r="GL179" s="133">
        <v>0</v>
      </c>
      <c r="GM179" s="133">
        <v>0</v>
      </c>
      <c r="GN179" s="133">
        <v>0</v>
      </c>
      <c r="GO179" s="133">
        <v>0</v>
      </c>
      <c r="GP179" s="61">
        <v>90.7</v>
      </c>
      <c r="GQ179" s="106">
        <v>43.646588807128325</v>
      </c>
      <c r="GR179" s="111">
        <v>0.38020833333333331</v>
      </c>
      <c r="GS179" s="61">
        <v>0</v>
      </c>
      <c r="GT179" s="111"/>
      <c r="GU179" s="62"/>
      <c r="GV179" s="61"/>
      <c r="GW179" s="61"/>
      <c r="GX179" s="106">
        <v>22</v>
      </c>
      <c r="GY179" s="61">
        <v>0</v>
      </c>
      <c r="GZ179" s="745">
        <v>37</v>
      </c>
      <c r="HA179" s="133">
        <v>8</v>
      </c>
      <c r="HC179" s="61"/>
      <c r="HD179" s="236">
        <v>186.052087</v>
      </c>
      <c r="HE179" s="236">
        <v>195.354691</v>
      </c>
      <c r="HF179" s="144">
        <v>90.714596999999998</v>
      </c>
      <c r="HG179" s="236">
        <v>205.26394199999999</v>
      </c>
      <c r="HH179" s="125">
        <v>95.316040999999998</v>
      </c>
      <c r="HI179" s="236">
        <v>87.763846000000001</v>
      </c>
      <c r="HJ179" s="144">
        <v>40.753881</v>
      </c>
      <c r="HK179" s="236">
        <v>117.500096</v>
      </c>
      <c r="HL179" s="144">
        <v>54.562159999999999</v>
      </c>
      <c r="HM179" s="236">
        <v>57.243417999999998</v>
      </c>
      <c r="HN179" s="144">
        <v>10.340007999999999</v>
      </c>
      <c r="HO179" s="144">
        <v>4.8014700000000001</v>
      </c>
      <c r="HP179" s="236">
        <v>176.93123199999999</v>
      </c>
      <c r="HQ179" s="144">
        <v>82.159509</v>
      </c>
      <c r="HR179" s="236">
        <v>91.836428999999995</v>
      </c>
      <c r="HS179" s="144">
        <v>42.645020000000002</v>
      </c>
      <c r="HT179" s="236">
        <v>85.094802999999999</v>
      </c>
      <c r="HU179" s="144">
        <v>39.514488999999998</v>
      </c>
      <c r="HV179" s="236">
        <v>48.094845999999997</v>
      </c>
      <c r="HW179" s="144">
        <v>0</v>
      </c>
      <c r="HX179" s="237">
        <v>0.95172434620786939</v>
      </c>
      <c r="HY179" s="238">
        <v>36.799999999999997</v>
      </c>
      <c r="HZ179" s="133">
        <v>7.4</v>
      </c>
      <c r="IA179" s="133">
        <v>33.1</v>
      </c>
      <c r="IB179" s="133">
        <v>6.8</v>
      </c>
      <c r="IC179" s="133">
        <v>37.9</v>
      </c>
      <c r="ID179" s="133">
        <v>7.1</v>
      </c>
      <c r="IE179" s="237">
        <v>137.82959279279277</v>
      </c>
      <c r="IF179" s="237">
        <v>66.326257575313818</v>
      </c>
      <c r="IH179" s="146">
        <v>0.49</v>
      </c>
      <c r="II179" s="146">
        <v>894</v>
      </c>
      <c r="IJ179" s="146">
        <v>1035</v>
      </c>
      <c r="IK179" s="146">
        <v>1119</v>
      </c>
      <c r="IL179" s="146">
        <v>1148</v>
      </c>
      <c r="IM179" s="146">
        <v>1094</v>
      </c>
      <c r="IN179" s="146">
        <v>907</v>
      </c>
      <c r="IP179" s="237">
        <v>1032.8333333333333</v>
      </c>
      <c r="IQ179" s="146">
        <v>1683</v>
      </c>
      <c r="IR179" s="146">
        <v>398</v>
      </c>
      <c r="IS179" s="146">
        <v>572</v>
      </c>
      <c r="IT179" s="146">
        <v>499</v>
      </c>
      <c r="IU179" s="146">
        <v>505</v>
      </c>
      <c r="IV179" s="146">
        <v>436</v>
      </c>
      <c r="IW179" s="146">
        <v>433</v>
      </c>
      <c r="IY179" s="133">
        <v>489</v>
      </c>
      <c r="IZ179" s="146">
        <v>311</v>
      </c>
      <c r="JA179" s="412">
        <v>20.950157305692063</v>
      </c>
      <c r="JB179" s="241">
        <v>0</v>
      </c>
      <c r="JC179" s="136">
        <v>1</v>
      </c>
      <c r="JD179" s="278">
        <v>0</v>
      </c>
      <c r="JE179" s="70">
        <v>0</v>
      </c>
      <c r="JF179" s="70"/>
      <c r="JG179" s="136">
        <v>0</v>
      </c>
      <c r="JH179" s="136">
        <v>0</v>
      </c>
      <c r="JI179" s="136">
        <v>0</v>
      </c>
      <c r="JJ179" s="136"/>
      <c r="JL179" s="285"/>
      <c r="JM179" s="200">
        <v>179</v>
      </c>
      <c r="JN179" s="244">
        <v>42682</v>
      </c>
      <c r="JO179" s="69">
        <v>43544</v>
      </c>
      <c r="JP179" s="201">
        <v>0</v>
      </c>
      <c r="JQ179" s="69">
        <v>43544</v>
      </c>
      <c r="JR179" s="31">
        <v>28</v>
      </c>
      <c r="JS179" s="243">
        <v>0</v>
      </c>
      <c r="JT179" s="69">
        <v>43544</v>
      </c>
      <c r="JU179" s="245">
        <v>28</v>
      </c>
      <c r="JV179" s="243">
        <v>0</v>
      </c>
      <c r="JW179" s="246">
        <v>43544</v>
      </c>
      <c r="JX179" s="245">
        <v>28</v>
      </c>
      <c r="JY179" s="245">
        <v>28</v>
      </c>
      <c r="JZ179" s="245">
        <v>862</v>
      </c>
      <c r="KA179" s="247"/>
      <c r="KB179" s="245"/>
      <c r="KC179" s="248"/>
      <c r="KD179" s="63">
        <v>0</v>
      </c>
      <c r="KE179" s="263">
        <v>1</v>
      </c>
      <c r="KF179" s="312" t="s">
        <v>390</v>
      </c>
      <c r="KG179" s="250">
        <v>151.6</v>
      </c>
      <c r="KH179" s="250">
        <v>81.8</v>
      </c>
      <c r="KI179" s="250">
        <v>45.9</v>
      </c>
      <c r="KJ179" s="251">
        <v>-15.97</v>
      </c>
      <c r="KK179" s="250">
        <v>-13.4</v>
      </c>
      <c r="KL179" s="250">
        <v>43.8</v>
      </c>
      <c r="KM179" s="250">
        <v>18.399999999999999</v>
      </c>
      <c r="KN179" s="250">
        <v>5.7</v>
      </c>
      <c r="KO179" s="250"/>
      <c r="KP179" s="250">
        <v>0</v>
      </c>
      <c r="KQ179" s="92"/>
      <c r="KR179" s="93">
        <v>0.38020833333333331</v>
      </c>
      <c r="KS179" s="92"/>
      <c r="KT179" s="361"/>
      <c r="KU179" s="92"/>
      <c r="KV179" s="361"/>
      <c r="KW179" s="361"/>
      <c r="KX179" s="361"/>
      <c r="KY179" s="361"/>
      <c r="KZ179" s="361"/>
      <c r="LA179" s="361"/>
      <c r="LB179" s="361"/>
      <c r="LC179" s="361"/>
      <c r="LD179" s="361"/>
      <c r="LE179" s="118">
        <v>42769</v>
      </c>
      <c r="LF179" s="454"/>
      <c r="LG179" s="454"/>
      <c r="LH179" s="454"/>
      <c r="LI179" s="454"/>
      <c r="LJ179" s="454"/>
      <c r="LK179" s="454"/>
      <c r="LL179" s="454"/>
      <c r="LM179" s="454"/>
      <c r="LN179" s="454"/>
      <c r="LO179" s="454"/>
      <c r="LP179" s="454"/>
      <c r="LQ179" s="454"/>
      <c r="LR179" s="454"/>
      <c r="LS179" s="454"/>
      <c r="LT179" s="500"/>
      <c r="LU179" s="500"/>
      <c r="LV179" s="500"/>
      <c r="LW179" s="500"/>
      <c r="LX179" s="500">
        <v>-14.9</v>
      </c>
      <c r="LY179" s="500">
        <v>1</v>
      </c>
      <c r="LZ179" s="690">
        <v>48.094845999999997</v>
      </c>
      <c r="MA179" s="454"/>
      <c r="MC179" s="253"/>
      <c r="MD179" s="274"/>
      <c r="ME179" s="581">
        <v>179</v>
      </c>
      <c r="MF179" s="135">
        <v>42601</v>
      </c>
      <c r="MI179" s="586"/>
      <c r="MQ179" s="135"/>
      <c r="MR179" s="585"/>
      <c r="MS179" s="585"/>
      <c r="MT179" s="133">
        <v>0</v>
      </c>
      <c r="MU179" s="585"/>
      <c r="MV179" s="585"/>
      <c r="MW179" s="585"/>
      <c r="MX179" s="585"/>
      <c r="MY179" s="585"/>
      <c r="MZ179" s="238">
        <v>573</v>
      </c>
      <c r="NA179" s="585"/>
      <c r="NB179" s="238">
        <v>9</v>
      </c>
      <c r="ND179" s="876" t="s">
        <v>64</v>
      </c>
      <c r="NE179" s="877" t="s">
        <v>64</v>
      </c>
      <c r="NF179" s="877" t="s">
        <v>64</v>
      </c>
      <c r="NG179" s="877" t="s">
        <v>64</v>
      </c>
      <c r="NH179" s="877" t="s">
        <v>64</v>
      </c>
      <c r="NI179" s="877" t="s">
        <v>64</v>
      </c>
      <c r="NJ179" s="877" t="s">
        <v>64</v>
      </c>
      <c r="NK179" s="877" t="s">
        <v>64</v>
      </c>
      <c r="NL179" s="877" t="s">
        <v>64</v>
      </c>
      <c r="NM179" s="877" t="s">
        <v>64</v>
      </c>
      <c r="NN179" s="877" t="s">
        <v>64</v>
      </c>
      <c r="NO179" s="877" t="s">
        <v>64</v>
      </c>
      <c r="NP179" s="877" t="s">
        <v>64</v>
      </c>
      <c r="NQ179" s="877" t="s">
        <v>64</v>
      </c>
      <c r="NR179" s="877" t="s">
        <v>64</v>
      </c>
      <c r="NS179" s="877" t="s">
        <v>64</v>
      </c>
      <c r="NT179" s="877" t="s">
        <v>64</v>
      </c>
      <c r="NU179" s="877" t="s">
        <v>64</v>
      </c>
      <c r="NV179" s="877" t="s">
        <v>64</v>
      </c>
      <c r="NW179" s="877" t="s">
        <v>64</v>
      </c>
      <c r="NX179" s="877" t="s">
        <v>64</v>
      </c>
      <c r="NY179" s="877" t="s">
        <v>64</v>
      </c>
      <c r="NZ179" s="877" t="s">
        <v>64</v>
      </c>
      <c r="OA179" s="877" t="s">
        <v>64</v>
      </c>
      <c r="OB179" s="877" t="s">
        <v>64</v>
      </c>
      <c r="OC179" s="877" t="s">
        <v>64</v>
      </c>
      <c r="OD179" s="877" t="s">
        <v>64</v>
      </c>
      <c r="OE179" s="877" t="s">
        <v>64</v>
      </c>
      <c r="OF179" s="877" t="s">
        <v>64</v>
      </c>
      <c r="OG179" s="877" t="s">
        <v>64</v>
      </c>
      <c r="OH179" s="877" t="s">
        <v>64</v>
      </c>
      <c r="OI179" s="877" t="s">
        <v>64</v>
      </c>
      <c r="OJ179" s="877" t="s">
        <v>64</v>
      </c>
      <c r="OK179" s="877" t="s">
        <v>64</v>
      </c>
      <c r="OL179" s="877" t="s">
        <v>64</v>
      </c>
    </row>
    <row r="180" spans="1:402" s="133" customFormat="1" x14ac:dyDescent="0.25">
      <c r="A180" s="221">
        <v>179</v>
      </c>
      <c r="B180" s="221">
        <v>0</v>
      </c>
      <c r="C180" s="61">
        <v>1</v>
      </c>
      <c r="D180" s="61">
        <v>2</v>
      </c>
      <c r="E180" s="90">
        <v>180</v>
      </c>
      <c r="F180" s="880">
        <v>180</v>
      </c>
      <c r="G180" s="883"/>
      <c r="H180" s="232" t="s">
        <v>1362</v>
      </c>
      <c r="I180" s="232" t="s">
        <v>1363</v>
      </c>
      <c r="J180" s="135">
        <v>17945</v>
      </c>
      <c r="K180" s="133">
        <v>67</v>
      </c>
      <c r="L180" s="193">
        <v>123</v>
      </c>
      <c r="M180" s="193">
        <v>188</v>
      </c>
      <c r="N180" s="342">
        <v>34.80081484834767</v>
      </c>
      <c r="O180" s="210">
        <v>2.473662451005139</v>
      </c>
      <c r="P180" s="133">
        <v>0</v>
      </c>
      <c r="Q180" s="133">
        <v>150</v>
      </c>
      <c r="R180" s="133">
        <v>90</v>
      </c>
      <c r="S180" s="133">
        <v>0</v>
      </c>
      <c r="T180" s="193">
        <v>2</v>
      </c>
      <c r="U180" s="114">
        <v>1</v>
      </c>
      <c r="V180" s="114">
        <v>2</v>
      </c>
      <c r="W180" s="114">
        <v>1</v>
      </c>
      <c r="X180" s="114">
        <v>1</v>
      </c>
      <c r="Y180" s="114">
        <v>1</v>
      </c>
      <c r="Z180" s="114">
        <v>0</v>
      </c>
      <c r="AA180" s="114">
        <v>0</v>
      </c>
      <c r="AB180" s="114">
        <v>0</v>
      </c>
      <c r="AF180" s="592">
        <v>117</v>
      </c>
      <c r="AG180" s="592">
        <v>2.08</v>
      </c>
      <c r="AH180" s="592">
        <v>48</v>
      </c>
      <c r="AI180" s="603">
        <v>0</v>
      </c>
      <c r="AJ180" s="592">
        <v>11.6</v>
      </c>
      <c r="AK180" s="592">
        <v>36</v>
      </c>
      <c r="AL180" s="592"/>
      <c r="AM180" s="607">
        <v>2489</v>
      </c>
      <c r="AN180" s="409">
        <v>7.8196363023675923</v>
      </c>
      <c r="AO180" s="63">
        <v>137</v>
      </c>
      <c r="AP180" s="63">
        <v>55</v>
      </c>
      <c r="AQ180" s="63">
        <v>56</v>
      </c>
      <c r="AR180" s="63">
        <v>132</v>
      </c>
      <c r="AS180" s="63">
        <v>1.68</v>
      </c>
      <c r="AT180" s="63">
        <v>412</v>
      </c>
      <c r="AU180" s="557">
        <v>42703</v>
      </c>
      <c r="AV180" s="557">
        <v>42699</v>
      </c>
      <c r="AW180" s="63">
        <v>2.08</v>
      </c>
      <c r="AX180" s="63">
        <v>58</v>
      </c>
      <c r="AY180" s="63">
        <v>7.9</v>
      </c>
      <c r="AZ180" s="592">
        <v>143</v>
      </c>
      <c r="BA180" s="567">
        <v>42703</v>
      </c>
      <c r="BB180" s="65">
        <v>19.079999999999998</v>
      </c>
      <c r="BC180" s="68">
        <v>399</v>
      </c>
      <c r="BD180" s="66">
        <v>19.079999999999998</v>
      </c>
      <c r="BE180" s="218">
        <v>279.22950438313148</v>
      </c>
      <c r="BF180" s="66"/>
      <c r="BG180" s="68">
        <v>1.2805783703680762</v>
      </c>
      <c r="BH180" s="219">
        <v>1.2805783703680762</v>
      </c>
      <c r="BI180" s="219">
        <v>2.4459613054761853</v>
      </c>
      <c r="BJ180" s="219"/>
      <c r="BK180" s="66">
        <v>2.1</v>
      </c>
      <c r="BL180" s="66">
        <v>2.72</v>
      </c>
      <c r="BM180" s="66">
        <v>79</v>
      </c>
      <c r="BN180" s="66">
        <v>1.34</v>
      </c>
      <c r="BO180" s="571">
        <v>1922</v>
      </c>
      <c r="BP180" s="66">
        <v>173</v>
      </c>
      <c r="BQ180" s="66">
        <v>560</v>
      </c>
      <c r="BR180" s="66">
        <v>33</v>
      </c>
      <c r="BS180" s="66">
        <v>14</v>
      </c>
      <c r="BT180" s="69">
        <v>42699</v>
      </c>
      <c r="BU180" s="61" t="s">
        <v>1364</v>
      </c>
      <c r="BV180" s="61">
        <v>0</v>
      </c>
      <c r="BW180" s="61">
        <v>0</v>
      </c>
      <c r="BX180" s="61"/>
      <c r="BY180" s="61">
        <v>0</v>
      </c>
      <c r="BZ180" s="61"/>
      <c r="CA180" s="61"/>
      <c r="CB180" s="61"/>
      <c r="CC180" s="61">
        <v>0</v>
      </c>
      <c r="CD180" s="61">
        <v>0</v>
      </c>
      <c r="CE180" s="61">
        <v>1</v>
      </c>
      <c r="CF180" s="61">
        <v>0</v>
      </c>
      <c r="CG180" s="61">
        <v>0</v>
      </c>
      <c r="CH180" s="61">
        <v>0</v>
      </c>
      <c r="CI180" s="61">
        <v>0</v>
      </c>
      <c r="CJ180" s="114">
        <v>1</v>
      </c>
      <c r="CK180" s="114">
        <v>0</v>
      </c>
      <c r="CL180" s="114">
        <v>0</v>
      </c>
      <c r="CM180" s="114">
        <v>0</v>
      </c>
      <c r="CN180" s="114">
        <v>1</v>
      </c>
      <c r="CO180" s="114">
        <v>1</v>
      </c>
      <c r="CP180" s="114">
        <v>1</v>
      </c>
      <c r="CQ180" s="114">
        <v>0</v>
      </c>
      <c r="CR180" s="114">
        <v>0</v>
      </c>
      <c r="CS180" s="114">
        <v>0</v>
      </c>
      <c r="CT180" s="114">
        <v>0</v>
      </c>
      <c r="CU180" s="114">
        <v>0</v>
      </c>
      <c r="CV180" s="362"/>
      <c r="CW180" s="362"/>
      <c r="CX180" s="362"/>
      <c r="CY180" s="362"/>
      <c r="CZ180" s="133">
        <v>66</v>
      </c>
      <c r="DA180" s="133">
        <v>75</v>
      </c>
      <c r="DE180" s="133">
        <v>1</v>
      </c>
      <c r="DF180" s="136">
        <v>1</v>
      </c>
      <c r="DG180" s="135">
        <v>41192</v>
      </c>
      <c r="DH180" s="133">
        <v>1</v>
      </c>
      <c r="DI180" s="133" t="s">
        <v>1365</v>
      </c>
      <c r="DJ180" s="136">
        <v>1</v>
      </c>
      <c r="DK180" s="136">
        <v>1</v>
      </c>
      <c r="DL180" s="136"/>
      <c r="DM180" s="133" t="s">
        <v>1366</v>
      </c>
      <c r="DN180" s="133">
        <v>0</v>
      </c>
      <c r="DO180" s="133">
        <v>0</v>
      </c>
      <c r="DP180" s="133">
        <v>1</v>
      </c>
      <c r="DQ180" s="133">
        <v>0</v>
      </c>
      <c r="DR180" s="133">
        <v>1</v>
      </c>
      <c r="DS180" s="212">
        <v>1</v>
      </c>
      <c r="DT180" s="133">
        <v>1</v>
      </c>
      <c r="DU180" s="133">
        <v>0</v>
      </c>
      <c r="DV180" s="133">
        <v>0</v>
      </c>
      <c r="DW180" s="133">
        <v>1</v>
      </c>
      <c r="DX180" s="133">
        <v>0</v>
      </c>
      <c r="DY180" s="133">
        <v>1</v>
      </c>
      <c r="EB180" s="133">
        <v>1</v>
      </c>
      <c r="EC180" s="133">
        <v>2</v>
      </c>
      <c r="ED180" s="133">
        <v>40</v>
      </c>
      <c r="EG180" s="135">
        <v>41116</v>
      </c>
      <c r="EH180" s="133">
        <v>2.41</v>
      </c>
      <c r="EI180" s="225">
        <v>65</v>
      </c>
      <c r="EJ180" s="225">
        <v>77.25</v>
      </c>
      <c r="EK180" s="225">
        <v>63</v>
      </c>
      <c r="EL180" s="225">
        <v>74</v>
      </c>
      <c r="EM180" s="225">
        <v>62</v>
      </c>
      <c r="EN180" s="133" t="s">
        <v>1367</v>
      </c>
      <c r="EO180" s="136">
        <v>180</v>
      </c>
      <c r="EP180" s="135">
        <v>42702</v>
      </c>
      <c r="EQ180" s="133" t="s">
        <v>415</v>
      </c>
      <c r="ET180" s="133">
        <v>52</v>
      </c>
      <c r="EU180" s="133">
        <v>0</v>
      </c>
      <c r="EW180" s="133">
        <v>13</v>
      </c>
      <c r="EX180" s="133">
        <v>9.5</v>
      </c>
      <c r="EY180" s="133">
        <v>53</v>
      </c>
      <c r="EZ180" s="133">
        <v>30</v>
      </c>
      <c r="FA180" s="133">
        <v>18</v>
      </c>
      <c r="FB180" s="133">
        <v>21</v>
      </c>
      <c r="FC180" s="133">
        <v>48</v>
      </c>
      <c r="FD180" s="133">
        <v>23</v>
      </c>
      <c r="FE180" s="133">
        <v>34</v>
      </c>
      <c r="FF180" s="133">
        <v>160</v>
      </c>
      <c r="FG180" s="133">
        <v>350</v>
      </c>
      <c r="FH180" s="91">
        <v>160</v>
      </c>
      <c r="FI180" s="91">
        <v>350</v>
      </c>
      <c r="FJ180" s="227">
        <v>73.75</v>
      </c>
      <c r="FK180" s="227">
        <v>29.814092043978228</v>
      </c>
      <c r="FL180" s="228">
        <v>212.7</v>
      </c>
      <c r="FM180" s="228">
        <v>105.75</v>
      </c>
      <c r="FN180" s="228">
        <v>85.985862749209062</v>
      </c>
      <c r="FO180" s="228">
        <v>42.750376049500986</v>
      </c>
      <c r="FP180" s="228">
        <v>50.282087447108601</v>
      </c>
      <c r="FQ180" s="228"/>
      <c r="FR180" s="193">
        <v>0</v>
      </c>
      <c r="FS180" s="230">
        <v>48</v>
      </c>
      <c r="FT180" s="230">
        <v>69</v>
      </c>
      <c r="FU180" s="230">
        <v>280</v>
      </c>
      <c r="FV180" s="229">
        <v>2.9</v>
      </c>
      <c r="FW180" s="229">
        <v>3.6</v>
      </c>
      <c r="FX180" s="229">
        <v>16.551724137931036</v>
      </c>
      <c r="FY180" s="229">
        <v>0.69565217391304346</v>
      </c>
      <c r="FZ180" s="133">
        <v>32.299999999999997</v>
      </c>
      <c r="GA180" s="129">
        <v>18.899999999999999</v>
      </c>
      <c r="GB180" s="238">
        <v>7</v>
      </c>
      <c r="GC180" s="238">
        <v>3.8</v>
      </c>
      <c r="GD180" s="238">
        <v>132</v>
      </c>
      <c r="GE180" s="238">
        <v>90.4</v>
      </c>
      <c r="GF180" s="238">
        <v>31.5</v>
      </c>
      <c r="GG180" s="133">
        <v>0</v>
      </c>
      <c r="GH180" s="133">
        <v>1</v>
      </c>
      <c r="GI180" s="133">
        <v>1</v>
      </c>
      <c r="GJ180" s="133">
        <v>0</v>
      </c>
      <c r="GK180" s="231"/>
      <c r="GM180" s="133">
        <v>0</v>
      </c>
      <c r="GN180" s="133">
        <v>0</v>
      </c>
      <c r="GO180" s="133">
        <v>0</v>
      </c>
      <c r="GP180" s="61">
        <v>56.55</v>
      </c>
      <c r="GQ180" s="106">
        <v>22.860839391009744</v>
      </c>
      <c r="GR180" s="111">
        <v>0.37638376383763844</v>
      </c>
      <c r="GS180" s="61">
        <v>0</v>
      </c>
      <c r="GT180" s="111">
        <v>0.38461538461538464</v>
      </c>
      <c r="GU180" s="62">
        <v>0</v>
      </c>
      <c r="GV180" s="61">
        <v>9.8999999999999986</v>
      </c>
      <c r="GW180" s="61">
        <v>0</v>
      </c>
      <c r="GX180" s="106">
        <v>20</v>
      </c>
      <c r="GY180" s="61">
        <v>0</v>
      </c>
      <c r="GZ180" s="745">
        <v>0</v>
      </c>
      <c r="HA180" s="133">
        <v>17</v>
      </c>
      <c r="HB180" s="133">
        <v>0.68</v>
      </c>
      <c r="HC180" s="61">
        <v>1</v>
      </c>
      <c r="HD180" s="236">
        <v>227.640771</v>
      </c>
      <c r="HE180" s="236">
        <v>239.022809</v>
      </c>
      <c r="HF180" s="144">
        <v>93.594254000000006</v>
      </c>
      <c r="HG180" s="236">
        <v>245.56688299999999</v>
      </c>
      <c r="HH180" s="125">
        <v>96.156718999999995</v>
      </c>
      <c r="HI180" s="236">
        <v>133.694726</v>
      </c>
      <c r="HJ180" s="144">
        <v>52.350895000000001</v>
      </c>
      <c r="HK180" s="236">
        <v>111.872157</v>
      </c>
      <c r="HL180" s="144">
        <v>43.805824000000001</v>
      </c>
      <c r="HM180" s="236">
        <v>45.556696000000002</v>
      </c>
      <c r="HN180" s="144">
        <v>5.5936079999999997</v>
      </c>
      <c r="HO180" s="144">
        <v>2.1902910000000002</v>
      </c>
      <c r="HP180" s="236">
        <v>200.82668200000001</v>
      </c>
      <c r="HQ180" s="144">
        <v>78.637781000000004</v>
      </c>
      <c r="HR180" s="236">
        <v>83.580605000000006</v>
      </c>
      <c r="HS180" s="144">
        <v>32.727690000000003</v>
      </c>
      <c r="HT180" s="236">
        <v>117.246077</v>
      </c>
      <c r="HU180" s="144">
        <v>45.910091000000001</v>
      </c>
      <c r="HV180" s="236">
        <v>58.381723000000001</v>
      </c>
      <c r="HW180" s="144">
        <v>0</v>
      </c>
      <c r="HX180" s="237">
        <v>0.97335115419451734</v>
      </c>
      <c r="HY180" s="238">
        <v>29.1</v>
      </c>
      <c r="HZ180" s="133">
        <v>6.5</v>
      </c>
      <c r="IA180" s="133">
        <v>31</v>
      </c>
      <c r="IB180" s="133">
        <v>5.8</v>
      </c>
      <c r="IC180" s="133">
        <v>28.6</v>
      </c>
      <c r="ID180" s="133">
        <v>6</v>
      </c>
      <c r="IE180" s="237">
        <v>116.20898461538461</v>
      </c>
      <c r="IF180" s="237">
        <v>46.978513405563753</v>
      </c>
      <c r="IH180" s="133">
        <v>0.4</v>
      </c>
      <c r="II180" s="133">
        <v>1121</v>
      </c>
      <c r="IJ180" s="133">
        <v>977</v>
      </c>
      <c r="IK180" s="133">
        <v>1015</v>
      </c>
      <c r="IL180" s="133">
        <v>1059</v>
      </c>
      <c r="IM180" s="133">
        <v>1137</v>
      </c>
      <c r="IN180" s="133">
        <v>1071</v>
      </c>
      <c r="IP180" s="237">
        <v>1063.3333333333333</v>
      </c>
      <c r="IQ180" s="133">
        <v>1781</v>
      </c>
      <c r="IR180" s="133">
        <v>335</v>
      </c>
      <c r="IS180" s="133">
        <v>297</v>
      </c>
      <c r="IT180" s="133">
        <v>338</v>
      </c>
      <c r="IU180" s="133">
        <v>386</v>
      </c>
      <c r="IV180" s="133">
        <v>375</v>
      </c>
      <c r="IW180" s="133">
        <v>354</v>
      </c>
      <c r="IY180" s="133">
        <v>350</v>
      </c>
      <c r="IZ180" s="133">
        <v>209</v>
      </c>
      <c r="JA180" s="412">
        <v>27.2310232015944</v>
      </c>
      <c r="JB180" s="241">
        <v>0</v>
      </c>
      <c r="JC180" s="136">
        <v>1</v>
      </c>
      <c r="JD180" s="278">
        <v>2</v>
      </c>
      <c r="JE180" s="70">
        <v>0</v>
      </c>
      <c r="JF180" s="70"/>
      <c r="JG180" s="136">
        <v>1</v>
      </c>
      <c r="JH180" s="136">
        <v>1</v>
      </c>
      <c r="JI180" s="136">
        <v>1</v>
      </c>
      <c r="JJ180" s="136"/>
      <c r="JK180" s="133" t="s">
        <v>1366</v>
      </c>
      <c r="JL180" s="285">
        <v>58.166666666666664</v>
      </c>
      <c r="JM180" s="200">
        <v>180</v>
      </c>
      <c r="JN180" s="244">
        <v>42703</v>
      </c>
      <c r="JO180" s="69">
        <v>43510</v>
      </c>
      <c r="JP180" s="201">
        <v>0</v>
      </c>
      <c r="JQ180" s="69">
        <v>43510</v>
      </c>
      <c r="JR180" s="31">
        <v>26</v>
      </c>
      <c r="JS180" s="243">
        <v>1</v>
      </c>
      <c r="JT180" s="69">
        <v>43068</v>
      </c>
      <c r="JU180" s="245">
        <v>12</v>
      </c>
      <c r="JV180" s="243">
        <v>1</v>
      </c>
      <c r="JW180" s="246">
        <v>43068</v>
      </c>
      <c r="JX180" s="245">
        <v>12</v>
      </c>
      <c r="JY180" s="245">
        <v>26</v>
      </c>
      <c r="JZ180" s="245">
        <v>807</v>
      </c>
      <c r="KA180" s="247"/>
      <c r="KB180" s="245"/>
      <c r="KC180" s="248"/>
      <c r="KD180" s="63">
        <v>0</v>
      </c>
      <c r="KE180" s="263">
        <v>1</v>
      </c>
      <c r="KF180" s="312" t="s">
        <v>390</v>
      </c>
      <c r="KG180" s="250">
        <v>253</v>
      </c>
      <c r="KH180" s="250">
        <v>148.25</v>
      </c>
      <c r="KI180" s="250">
        <v>41.52</v>
      </c>
      <c r="KJ180" s="251">
        <v>-13.48</v>
      </c>
      <c r="KK180" s="250">
        <v>-10.9</v>
      </c>
      <c r="KL180" s="250">
        <v>41.46</v>
      </c>
      <c r="KM180" s="250">
        <v>15.2</v>
      </c>
      <c r="KN180" s="250">
        <v>4.0999999999999996</v>
      </c>
      <c r="KO180" s="250"/>
      <c r="KP180" s="250">
        <v>1</v>
      </c>
      <c r="KQ180" s="92"/>
      <c r="KR180" s="93">
        <v>0.37638376383763844</v>
      </c>
      <c r="KS180" s="92">
        <v>55</v>
      </c>
      <c r="KT180" s="361">
        <v>43.13</v>
      </c>
      <c r="KU180" s="92">
        <v>-21.74</v>
      </c>
      <c r="KV180" s="361">
        <v>-29.7</v>
      </c>
      <c r="KW180" s="361">
        <v>-29.3</v>
      </c>
      <c r="KX180" s="361">
        <v>401</v>
      </c>
      <c r="KY180" s="361">
        <v>-19.100000000000001</v>
      </c>
      <c r="KZ180" s="361">
        <v>-16.7</v>
      </c>
      <c r="LA180" s="361">
        <v>361</v>
      </c>
      <c r="LB180" s="361">
        <v>-24.3</v>
      </c>
      <c r="LC180" s="361">
        <v>-23</v>
      </c>
      <c r="LD180" s="361">
        <v>381</v>
      </c>
      <c r="LE180" s="118">
        <v>42702</v>
      </c>
      <c r="LF180" s="454">
        <v>0</v>
      </c>
      <c r="LG180" s="454"/>
      <c r="LH180" s="454">
        <v>55</v>
      </c>
      <c r="LI180" s="454">
        <v>39.46</v>
      </c>
      <c r="LJ180" s="454">
        <v>-23.42</v>
      </c>
      <c r="LK180" s="454">
        <v>-28.3</v>
      </c>
      <c r="LL180" s="454">
        <v>-27.8</v>
      </c>
      <c r="LM180" s="454">
        <v>461</v>
      </c>
      <c r="LN180" s="454">
        <v>-19.600000000000001</v>
      </c>
      <c r="LO180" s="454">
        <v>-19.2</v>
      </c>
      <c r="LP180" s="454">
        <v>542</v>
      </c>
      <c r="LQ180" s="454">
        <v>-23.5</v>
      </c>
      <c r="LR180" s="454">
        <v>-23.5</v>
      </c>
      <c r="LS180" s="454">
        <v>421</v>
      </c>
      <c r="LT180" s="500">
        <v>42.85</v>
      </c>
      <c r="LU180" s="693">
        <v>-22.28</v>
      </c>
      <c r="LV180" s="500">
        <v>-14.7</v>
      </c>
      <c r="LW180" s="500">
        <v>2</v>
      </c>
      <c r="LX180" s="500">
        <v>-17.8</v>
      </c>
      <c r="LY180" s="500">
        <v>2</v>
      </c>
      <c r="LZ180" s="690">
        <v>58.381723000000001</v>
      </c>
      <c r="MA180" s="455"/>
      <c r="MC180" s="253"/>
      <c r="MD180" s="274"/>
      <c r="ME180" s="581">
        <v>180</v>
      </c>
      <c r="MF180" s="135">
        <v>42699</v>
      </c>
      <c r="MI180" s="584">
        <v>207.59909999999999</v>
      </c>
      <c r="MQ180" s="135">
        <v>42700</v>
      </c>
      <c r="MR180" s="238">
        <v>6.2</v>
      </c>
      <c r="MS180" s="238">
        <v>25</v>
      </c>
      <c r="MT180" s="133">
        <v>1</v>
      </c>
      <c r="MU180" s="133">
        <v>1</v>
      </c>
      <c r="MV180" s="133">
        <v>0</v>
      </c>
      <c r="MW180" s="133">
        <v>0</v>
      </c>
      <c r="MX180" s="133">
        <v>0</v>
      </c>
      <c r="MY180" s="238">
        <v>1</v>
      </c>
      <c r="MZ180" s="238">
        <v>2489</v>
      </c>
      <c r="NA180" s="585"/>
      <c r="NB180" s="238">
        <v>5</v>
      </c>
      <c r="ND180" s="876">
        <v>180</v>
      </c>
      <c r="NE180" s="877">
        <v>8.4226535011497194</v>
      </c>
      <c r="NF180" s="877">
        <v>6.7705647919716903</v>
      </c>
      <c r="NG180" s="877">
        <v>4.5310694927259503</v>
      </c>
      <c r="NH180" s="877">
        <v>2.48026512205446</v>
      </c>
      <c r="NI180" s="877">
        <v>7.1933775105643596</v>
      </c>
      <c r="NJ180" s="877">
        <v>6.3979740493267698</v>
      </c>
      <c r="NK180" s="877">
        <v>8.5540899612918402</v>
      </c>
      <c r="NL180" s="877">
        <v>7.7532836164608803</v>
      </c>
      <c r="NM180" s="877">
        <v>6.1505596765753801</v>
      </c>
      <c r="NN180" s="877">
        <v>0.93357263826102399</v>
      </c>
      <c r="NO180" s="877">
        <v>5.6820113908006897</v>
      </c>
      <c r="NP180" s="877">
        <v>6.1959381004278304</v>
      </c>
      <c r="NQ180" s="877">
        <v>7.1610814822771802</v>
      </c>
      <c r="NR180" s="877">
        <v>4.0635029423061599</v>
      </c>
      <c r="NS180" s="877">
        <v>5.8938475581329204</v>
      </c>
      <c r="NT180" s="877">
        <v>7.2357270598380596</v>
      </c>
      <c r="NU180" s="877">
        <v>5.6879005224807502</v>
      </c>
      <c r="NV180" s="877">
        <v>5.98504496225347</v>
      </c>
      <c r="NW180" s="877">
        <v>5.0417686499516297</v>
      </c>
      <c r="NX180" s="877">
        <v>6.0916998341368096</v>
      </c>
      <c r="NY180" s="877">
        <v>7.8851472517084398</v>
      </c>
      <c r="NZ180" s="877">
        <v>-1.9378782880922001</v>
      </c>
      <c r="OA180" s="877">
        <v>10.4154143259635</v>
      </c>
      <c r="OB180" s="877">
        <v>2.3561438102252801</v>
      </c>
      <c r="OC180" s="877">
        <v>4.7834566543602399</v>
      </c>
      <c r="OD180" s="877">
        <v>6.8895952222040098</v>
      </c>
      <c r="OE180" s="877">
        <v>4.8227301479445197</v>
      </c>
      <c r="OF180" s="877">
        <v>10.810619830875099</v>
      </c>
      <c r="OG180" s="877">
        <v>3.5957423394744001</v>
      </c>
      <c r="OH180" s="877">
        <v>8.7950980607956293</v>
      </c>
      <c r="OI180" s="877">
        <v>4.5141222601707103</v>
      </c>
      <c r="OJ180" s="877">
        <v>2.0155217700794599</v>
      </c>
      <c r="OK180" s="877">
        <v>6.7213349424524402</v>
      </c>
      <c r="OL180" s="877">
        <v>8.0592705157382003</v>
      </c>
    </row>
    <row r="181" spans="1:402" s="133" customFormat="1" x14ac:dyDescent="0.25">
      <c r="A181" s="221">
        <v>180</v>
      </c>
      <c r="B181" s="221">
        <v>0</v>
      </c>
      <c r="C181" s="61">
        <v>0</v>
      </c>
      <c r="D181" s="61">
        <v>1</v>
      </c>
      <c r="E181" s="90">
        <v>181</v>
      </c>
      <c r="F181" s="880">
        <v>181</v>
      </c>
      <c r="G181" s="883"/>
      <c r="H181" s="232" t="s">
        <v>1368</v>
      </c>
      <c r="I181" s="232" t="s">
        <v>1369</v>
      </c>
      <c r="J181" s="135">
        <v>16072</v>
      </c>
      <c r="K181" s="146">
        <v>73</v>
      </c>
      <c r="L181" s="193">
        <v>94</v>
      </c>
      <c r="M181" s="193">
        <v>168</v>
      </c>
      <c r="N181" s="342">
        <v>33.304988662131521</v>
      </c>
      <c r="O181" s="210">
        <v>2.0337374721360741</v>
      </c>
      <c r="P181" s="133">
        <v>0</v>
      </c>
      <c r="Q181" s="133">
        <v>150</v>
      </c>
      <c r="R181" s="133">
        <v>80</v>
      </c>
      <c r="S181" s="133">
        <v>0</v>
      </c>
      <c r="T181" s="193">
        <v>2</v>
      </c>
      <c r="U181" s="114">
        <v>0</v>
      </c>
      <c r="V181" s="114"/>
      <c r="W181" s="114">
        <v>1</v>
      </c>
      <c r="X181" s="114">
        <v>0</v>
      </c>
      <c r="Y181" s="114">
        <v>1</v>
      </c>
      <c r="Z181" s="114">
        <v>0</v>
      </c>
      <c r="AA181" s="114">
        <v>0</v>
      </c>
      <c r="AB181" s="114">
        <v>0</v>
      </c>
      <c r="AF181" s="592"/>
      <c r="AG181" s="592">
        <v>0.74</v>
      </c>
      <c r="AH181" s="592">
        <v>104</v>
      </c>
      <c r="AI181" s="603">
        <v>1</v>
      </c>
      <c r="AJ181" s="592">
        <v>15</v>
      </c>
      <c r="AK181" s="592">
        <v>42</v>
      </c>
      <c r="AL181" s="592"/>
      <c r="AM181" s="607"/>
      <c r="AN181" s="409"/>
      <c r="AO181" s="63"/>
      <c r="AP181" s="63">
        <v>119</v>
      </c>
      <c r="AQ181" s="63"/>
      <c r="AR181" s="63"/>
      <c r="AS181" s="63"/>
      <c r="AT181" s="63"/>
      <c r="AU181" s="557">
        <v>42703</v>
      </c>
      <c r="AV181" s="557">
        <v>42656</v>
      </c>
      <c r="AW181" s="63">
        <v>0.74</v>
      </c>
      <c r="AX181" s="63">
        <v>28</v>
      </c>
      <c r="AY181" s="63"/>
      <c r="AZ181" s="592">
        <v>140</v>
      </c>
      <c r="BA181" s="567">
        <v>42703</v>
      </c>
      <c r="BB181" s="65">
        <v>23.86</v>
      </c>
      <c r="BC181" s="68"/>
      <c r="BD181" s="66">
        <v>23.86</v>
      </c>
      <c r="BE181" s="218">
        <v>47.273205909954903</v>
      </c>
      <c r="BF181" s="66"/>
      <c r="BG181" s="68">
        <v>1.3776704393343231</v>
      </c>
      <c r="BH181" s="219">
        <v>1.3776704393343231</v>
      </c>
      <c r="BI181" s="219">
        <v>1.6746150556938799</v>
      </c>
      <c r="BJ181" s="219"/>
      <c r="BK181" s="66">
        <v>2.41</v>
      </c>
      <c r="BL181" s="66">
        <v>0.93</v>
      </c>
      <c r="BM181" s="66">
        <v>83</v>
      </c>
      <c r="BN181" s="66">
        <v>0.99</v>
      </c>
      <c r="BO181" s="571">
        <v>79.8</v>
      </c>
      <c r="BP181" s="66">
        <v>56</v>
      </c>
      <c r="BQ181" s="66">
        <v>126</v>
      </c>
      <c r="BR181" s="66">
        <v>11</v>
      </c>
      <c r="BS181" s="66">
        <v>42</v>
      </c>
      <c r="BT181" s="61" t="s">
        <v>1370</v>
      </c>
      <c r="BU181" s="61"/>
      <c r="BV181" s="61"/>
      <c r="BW181" s="61"/>
      <c r="BX181" s="61"/>
      <c r="BY181" s="61"/>
      <c r="BZ181" s="61"/>
      <c r="CA181" s="61"/>
      <c r="CB181" s="61"/>
      <c r="CC181" s="61" t="s">
        <v>381</v>
      </c>
      <c r="CD181" s="61">
        <v>0</v>
      </c>
      <c r="CE181" s="61">
        <v>0</v>
      </c>
      <c r="CF181" s="61">
        <v>0</v>
      </c>
      <c r="CG181" s="61">
        <v>0</v>
      </c>
      <c r="CH181" s="61">
        <v>0</v>
      </c>
      <c r="CI181" s="61">
        <v>0</v>
      </c>
      <c r="CJ181" s="114">
        <v>0</v>
      </c>
      <c r="CK181" s="114">
        <v>0</v>
      </c>
      <c r="CL181" s="114">
        <v>0</v>
      </c>
      <c r="CM181" s="114">
        <v>0</v>
      </c>
      <c r="CN181" s="114">
        <v>1</v>
      </c>
      <c r="CO181" s="114">
        <v>0</v>
      </c>
      <c r="CP181" s="114">
        <v>0</v>
      </c>
      <c r="CQ181" s="114">
        <v>0</v>
      </c>
      <c r="CR181" s="114">
        <v>0</v>
      </c>
      <c r="CS181" s="114">
        <v>0</v>
      </c>
      <c r="CT181" s="114">
        <v>0</v>
      </c>
      <c r="CU181" s="114">
        <v>0</v>
      </c>
      <c r="CV181" s="362"/>
      <c r="CW181" s="362"/>
      <c r="CX181" s="362"/>
      <c r="CY181" s="362"/>
      <c r="DE181" s="133">
        <v>0</v>
      </c>
      <c r="DF181" s="136">
        <v>0</v>
      </c>
      <c r="DJ181" s="136">
        <v>1</v>
      </c>
      <c r="DK181" s="136">
        <v>0</v>
      </c>
      <c r="DL181" s="136"/>
      <c r="DN181" s="133">
        <v>0</v>
      </c>
      <c r="DO181" s="133">
        <v>0</v>
      </c>
      <c r="DP181" s="133">
        <v>0</v>
      </c>
      <c r="DQ181" s="133">
        <v>0</v>
      </c>
      <c r="DR181" s="133">
        <v>0</v>
      </c>
      <c r="DS181" s="212">
        <v>0</v>
      </c>
      <c r="DT181" s="133">
        <v>0</v>
      </c>
      <c r="DU181" s="133">
        <v>0</v>
      </c>
      <c r="DV181" s="133">
        <v>0</v>
      </c>
      <c r="DW181" s="133">
        <v>0</v>
      </c>
      <c r="DX181" s="133">
        <v>0</v>
      </c>
      <c r="DY181" s="133">
        <v>0</v>
      </c>
      <c r="EB181" s="133">
        <v>0</v>
      </c>
      <c r="EG181" s="103"/>
      <c r="EH181" s="103"/>
      <c r="EI181" s="131"/>
      <c r="EJ181" s="131"/>
      <c r="EK181" s="131"/>
      <c r="EL181" s="131"/>
      <c r="EM181" s="131"/>
      <c r="EN181" s="103"/>
      <c r="EO181" s="136">
        <v>181</v>
      </c>
      <c r="EP181" s="135">
        <v>42703</v>
      </c>
      <c r="EQ181" s="133" t="s">
        <v>383</v>
      </c>
      <c r="ET181" s="133">
        <v>71</v>
      </c>
      <c r="EU181" s="133">
        <v>0</v>
      </c>
      <c r="EW181" s="133">
        <v>12</v>
      </c>
      <c r="EX181" s="133">
        <v>9</v>
      </c>
      <c r="EY181" s="133">
        <v>53</v>
      </c>
      <c r="EZ181" s="133">
        <v>30</v>
      </c>
      <c r="FA181" s="133">
        <v>18</v>
      </c>
      <c r="FB181" s="133">
        <v>18</v>
      </c>
      <c r="FC181" s="133">
        <v>45</v>
      </c>
      <c r="FD181" s="133">
        <v>19</v>
      </c>
      <c r="FE181" s="133">
        <v>33</v>
      </c>
      <c r="FF181" s="133">
        <v>130</v>
      </c>
      <c r="FG181" s="133">
        <v>300</v>
      </c>
      <c r="FH181" s="91">
        <v>130</v>
      </c>
      <c r="FI181" s="91">
        <v>300</v>
      </c>
      <c r="FJ181" s="227">
        <v>60.9</v>
      </c>
      <c r="FK181" s="227">
        <v>29.944867926358036</v>
      </c>
      <c r="FL181" s="228">
        <v>139.64999999999998</v>
      </c>
      <c r="FM181" s="228">
        <v>49.2</v>
      </c>
      <c r="FN181" s="228">
        <v>68.666679900096867</v>
      </c>
      <c r="FO181" s="228">
        <v>24.191913004545412</v>
      </c>
      <c r="FP181" s="228">
        <v>64.769065520945219</v>
      </c>
      <c r="FQ181" s="228"/>
      <c r="FR181" s="193">
        <v>0</v>
      </c>
      <c r="FS181" s="230">
        <v>97</v>
      </c>
      <c r="FT181" s="230">
        <v>86</v>
      </c>
      <c r="FU181" s="230">
        <v>150</v>
      </c>
      <c r="FV181" s="229">
        <v>7.9</v>
      </c>
      <c r="FW181" s="229">
        <v>7.6</v>
      </c>
      <c r="FX181" s="229">
        <v>12.278481012658228</v>
      </c>
      <c r="FY181" s="229">
        <v>1.1279069767441861</v>
      </c>
      <c r="FZ181" s="133">
        <v>65</v>
      </c>
      <c r="GA181" s="129">
        <v>20.3</v>
      </c>
      <c r="GB181" s="238">
        <v>8.8000000000000007</v>
      </c>
      <c r="GC181" s="238">
        <v>4.5</v>
      </c>
      <c r="GD181" s="238">
        <v>148.4</v>
      </c>
      <c r="GE181" s="238">
        <v>98.3</v>
      </c>
      <c r="GF181" s="238">
        <v>28</v>
      </c>
      <c r="GG181" s="133">
        <v>0</v>
      </c>
      <c r="GH181" s="133">
        <v>1</v>
      </c>
      <c r="GI181" s="133">
        <v>1</v>
      </c>
      <c r="GJ181" s="133">
        <v>1</v>
      </c>
      <c r="GK181" s="231">
        <v>13</v>
      </c>
      <c r="GL181" s="133">
        <v>0</v>
      </c>
      <c r="GM181" s="133">
        <v>0</v>
      </c>
      <c r="GN181" s="133">
        <v>0</v>
      </c>
      <c r="GO181" s="133">
        <v>0</v>
      </c>
      <c r="GP181" s="61">
        <v>62.45</v>
      </c>
      <c r="GQ181" s="106">
        <v>30.707011527110993</v>
      </c>
      <c r="GR181" s="111">
        <v>0.48000000000000004</v>
      </c>
      <c r="GS181" s="61">
        <v>0</v>
      </c>
      <c r="GT181" s="111">
        <v>0.625</v>
      </c>
      <c r="GU181" s="62">
        <v>1</v>
      </c>
      <c r="GV181" s="61">
        <v>18.5</v>
      </c>
      <c r="GW181" s="61">
        <v>0</v>
      </c>
      <c r="GX181" s="106">
        <v>32</v>
      </c>
      <c r="GY181" s="61">
        <v>0</v>
      </c>
      <c r="GZ181" s="745">
        <v>18</v>
      </c>
      <c r="HA181" s="133">
        <v>13</v>
      </c>
      <c r="HB181" s="133">
        <v>0.72</v>
      </c>
      <c r="HC181" s="61">
        <v>1</v>
      </c>
      <c r="HD181" s="236">
        <v>140.582775</v>
      </c>
      <c r="HE181" s="236">
        <v>147.61191400000001</v>
      </c>
      <c r="HF181" s="144">
        <v>69.607609999999994</v>
      </c>
      <c r="HG181" s="236">
        <v>184.777332</v>
      </c>
      <c r="HH181" s="125">
        <v>87.133268000000001</v>
      </c>
      <c r="HI181" s="236">
        <v>64.181582000000006</v>
      </c>
      <c r="HJ181" s="144">
        <v>30.265352</v>
      </c>
      <c r="HK181" s="236">
        <v>120.59575</v>
      </c>
      <c r="HL181" s="144">
        <v>56.867916000000001</v>
      </c>
      <c r="HM181" s="236">
        <v>65.265445999999997</v>
      </c>
      <c r="HN181" s="144">
        <v>7.95932</v>
      </c>
      <c r="HO181" s="144">
        <v>3.753282</v>
      </c>
      <c r="HP181" s="236">
        <v>169.556084</v>
      </c>
      <c r="HQ181" s="144">
        <v>79.955562999999998</v>
      </c>
      <c r="HR181" s="236">
        <v>51.147441999999998</v>
      </c>
      <c r="HS181" s="144">
        <v>24.118995999999999</v>
      </c>
      <c r="HT181" s="236">
        <v>118.408642</v>
      </c>
      <c r="HU181" s="144">
        <v>55.836567000000002</v>
      </c>
      <c r="HV181" s="236">
        <v>69.834498999999994</v>
      </c>
      <c r="HW181" s="144">
        <v>0</v>
      </c>
      <c r="HX181" s="237">
        <v>0.79886375889440819</v>
      </c>
      <c r="HY181" s="238">
        <v>30.6</v>
      </c>
      <c r="HZ181" s="133">
        <v>6.7</v>
      </c>
      <c r="IA181" s="133">
        <v>27.4</v>
      </c>
      <c r="IB181" s="133">
        <v>6.2</v>
      </c>
      <c r="IC181" s="133">
        <v>25.4</v>
      </c>
      <c r="ID181" s="133">
        <v>5.2</v>
      </c>
      <c r="IE181" s="237">
        <v>104.78414328358208</v>
      </c>
      <c r="IF181" s="237">
        <v>51.522944686427621</v>
      </c>
      <c r="IH181" s="133">
        <v>0.42</v>
      </c>
      <c r="II181" s="133">
        <v>1192</v>
      </c>
      <c r="IJ181" s="133">
        <v>1105</v>
      </c>
      <c r="IK181" s="133">
        <v>1217</v>
      </c>
      <c r="IL181" s="133">
        <v>1226</v>
      </c>
      <c r="IM181" s="133">
        <v>1245</v>
      </c>
      <c r="IN181" s="133">
        <v>1178</v>
      </c>
      <c r="IP181" s="237">
        <v>1193.8333333333333</v>
      </c>
      <c r="IQ181" s="133">
        <v>1821</v>
      </c>
      <c r="IR181" s="133">
        <v>266</v>
      </c>
      <c r="IS181" s="133">
        <v>314</v>
      </c>
      <c r="IT181" s="133">
        <v>382</v>
      </c>
      <c r="IU181" s="133">
        <v>398</v>
      </c>
      <c r="IV181" s="133">
        <v>342</v>
      </c>
      <c r="IW181" s="133">
        <v>238</v>
      </c>
      <c r="IY181" s="193">
        <v>323.33333333333331</v>
      </c>
      <c r="IZ181" s="133">
        <v>180</v>
      </c>
      <c r="JA181" s="412">
        <v>26.126212718818177</v>
      </c>
      <c r="JB181" s="241">
        <v>0</v>
      </c>
      <c r="JC181" s="136">
        <v>1</v>
      </c>
      <c r="JD181" s="278">
        <v>0</v>
      </c>
      <c r="JE181" s="70">
        <v>0</v>
      </c>
      <c r="JF181" s="70"/>
      <c r="JG181" s="136">
        <v>0</v>
      </c>
      <c r="JH181" s="136">
        <v>0</v>
      </c>
      <c r="JI181" s="136">
        <v>0</v>
      </c>
      <c r="JJ181" s="136"/>
      <c r="JL181" s="285">
        <v>46.333333333333336</v>
      </c>
      <c r="JM181" s="200">
        <v>181</v>
      </c>
      <c r="JN181" s="244">
        <v>42703</v>
      </c>
      <c r="JO181" s="69">
        <v>43290</v>
      </c>
      <c r="JP181" s="201">
        <v>0</v>
      </c>
      <c r="JQ181" s="69">
        <v>43290</v>
      </c>
      <c r="JR181" s="31">
        <v>19</v>
      </c>
      <c r="JS181" s="243">
        <v>0</v>
      </c>
      <c r="JT181" s="69">
        <v>43290</v>
      </c>
      <c r="JU181" s="245">
        <v>19</v>
      </c>
      <c r="JV181" s="243">
        <v>0</v>
      </c>
      <c r="JW181" s="246">
        <v>43290</v>
      </c>
      <c r="JX181" s="245">
        <v>19</v>
      </c>
      <c r="JY181" s="245">
        <v>19</v>
      </c>
      <c r="JZ181" s="245">
        <v>587</v>
      </c>
      <c r="KA181" s="247"/>
      <c r="KB181" s="245"/>
      <c r="KC181" s="248"/>
      <c r="KD181" s="63">
        <v>0</v>
      </c>
      <c r="KE181" s="263">
        <v>1</v>
      </c>
      <c r="KF181" s="312" t="s">
        <v>390</v>
      </c>
      <c r="KG181" s="250">
        <v>146.41999999999999</v>
      </c>
      <c r="KH181" s="250">
        <v>63.89</v>
      </c>
      <c r="KI181" s="250">
        <v>56.38</v>
      </c>
      <c r="KJ181" s="251">
        <v>-20.86</v>
      </c>
      <c r="KK181" s="250">
        <v>-17.7</v>
      </c>
      <c r="KL181" s="250">
        <v>56.4</v>
      </c>
      <c r="KM181" s="250">
        <v>20.5</v>
      </c>
      <c r="KN181" s="250">
        <v>4.8</v>
      </c>
      <c r="KO181" s="250"/>
      <c r="KP181" s="250">
        <v>0</v>
      </c>
      <c r="KQ181" s="92"/>
      <c r="KR181" s="93">
        <v>0.48000000000000004</v>
      </c>
      <c r="KS181" s="92">
        <v>33</v>
      </c>
      <c r="KT181" s="361">
        <v>57.4</v>
      </c>
      <c r="KU181" s="92">
        <v>-34.18</v>
      </c>
      <c r="KV181" s="361">
        <v>-34.9</v>
      </c>
      <c r="KW181" s="361">
        <v>-34.9</v>
      </c>
      <c r="KX181" s="361">
        <v>309</v>
      </c>
      <c r="KY181" s="361">
        <v>-30.2</v>
      </c>
      <c r="KZ181" s="361">
        <v>-30.2</v>
      </c>
      <c r="LA181" s="361">
        <v>309</v>
      </c>
      <c r="LB181" s="361">
        <v>-32.6</v>
      </c>
      <c r="LC181" s="361">
        <v>-32.5</v>
      </c>
      <c r="LD181" s="361">
        <v>309</v>
      </c>
      <c r="LE181" s="118">
        <v>42703</v>
      </c>
      <c r="LF181" s="454">
        <v>0</v>
      </c>
      <c r="LG181" s="454"/>
      <c r="LH181" s="454">
        <v>33</v>
      </c>
      <c r="LI181" s="454">
        <v>55.83</v>
      </c>
      <c r="LJ181" s="454">
        <v>-28.41</v>
      </c>
      <c r="LK181" s="454">
        <v>-28.3</v>
      </c>
      <c r="LL181" s="454">
        <v>-28.2</v>
      </c>
      <c r="LM181" s="454">
        <v>383</v>
      </c>
      <c r="LN181" s="454">
        <v>-20.100000000000001</v>
      </c>
      <c r="LO181" s="454">
        <v>-19.7</v>
      </c>
      <c r="LP181" s="454">
        <v>383</v>
      </c>
      <c r="LQ181" s="454">
        <v>-24.2</v>
      </c>
      <c r="LR181" s="454">
        <v>-24</v>
      </c>
      <c r="LS181" s="454">
        <v>383</v>
      </c>
      <c r="LT181" s="500">
        <v>52.06</v>
      </c>
      <c r="LU181" s="693">
        <v>-25.52</v>
      </c>
      <c r="LV181" s="500"/>
      <c r="LW181" s="500"/>
      <c r="LX181" s="500">
        <v>-19.8</v>
      </c>
      <c r="LY181" s="500">
        <v>2</v>
      </c>
      <c r="LZ181" s="690">
        <v>69.834498999999994</v>
      </c>
      <c r="MA181" s="455"/>
      <c r="MC181" s="253"/>
      <c r="MD181" s="274"/>
      <c r="ME181" s="581">
        <v>181</v>
      </c>
      <c r="MF181" s="135">
        <v>42656</v>
      </c>
      <c r="MI181" s="584">
        <v>19.340699999999998</v>
      </c>
      <c r="MQ181" s="135"/>
      <c r="MR181" s="585"/>
      <c r="MS181" s="585"/>
      <c r="MT181" s="133">
        <v>0</v>
      </c>
      <c r="MU181" s="585"/>
      <c r="MV181" s="585"/>
      <c r="MW181" s="585"/>
      <c r="MX181" s="585"/>
      <c r="MY181" s="585"/>
      <c r="MZ181" s="585"/>
      <c r="NA181" s="585"/>
      <c r="NB181" s="238">
        <v>4</v>
      </c>
      <c r="ND181" s="876" t="s">
        <v>64</v>
      </c>
      <c r="NE181" s="877" t="s">
        <v>64</v>
      </c>
      <c r="NF181" s="877" t="s">
        <v>64</v>
      </c>
      <c r="NG181" s="877" t="s">
        <v>64</v>
      </c>
      <c r="NH181" s="877" t="s">
        <v>64</v>
      </c>
      <c r="NI181" s="877" t="s">
        <v>64</v>
      </c>
      <c r="NJ181" s="877" t="s">
        <v>64</v>
      </c>
      <c r="NK181" s="877" t="s">
        <v>64</v>
      </c>
      <c r="NL181" s="877" t="s">
        <v>64</v>
      </c>
      <c r="NM181" s="877" t="s">
        <v>64</v>
      </c>
      <c r="NN181" s="877" t="s">
        <v>64</v>
      </c>
      <c r="NO181" s="877" t="s">
        <v>64</v>
      </c>
      <c r="NP181" s="877" t="s">
        <v>64</v>
      </c>
      <c r="NQ181" s="877" t="s">
        <v>64</v>
      </c>
      <c r="NR181" s="877" t="s">
        <v>64</v>
      </c>
      <c r="NS181" s="877" t="s">
        <v>64</v>
      </c>
      <c r="NT181" s="877" t="s">
        <v>64</v>
      </c>
      <c r="NU181" s="877" t="s">
        <v>64</v>
      </c>
      <c r="NV181" s="877" t="s">
        <v>64</v>
      </c>
      <c r="NW181" s="877" t="s">
        <v>64</v>
      </c>
      <c r="NX181" s="877" t="s">
        <v>64</v>
      </c>
      <c r="NY181" s="877" t="s">
        <v>64</v>
      </c>
      <c r="NZ181" s="877" t="s">
        <v>64</v>
      </c>
      <c r="OA181" s="877" t="s">
        <v>64</v>
      </c>
      <c r="OB181" s="877" t="s">
        <v>64</v>
      </c>
      <c r="OC181" s="877" t="s">
        <v>64</v>
      </c>
      <c r="OD181" s="877" t="s">
        <v>64</v>
      </c>
      <c r="OE181" s="877" t="s">
        <v>64</v>
      </c>
      <c r="OF181" s="877" t="s">
        <v>64</v>
      </c>
      <c r="OG181" s="877" t="s">
        <v>64</v>
      </c>
      <c r="OH181" s="877" t="s">
        <v>64</v>
      </c>
      <c r="OI181" s="877" t="s">
        <v>64</v>
      </c>
      <c r="OJ181" s="877" t="s">
        <v>64</v>
      </c>
      <c r="OK181" s="877" t="s">
        <v>64</v>
      </c>
      <c r="OL181" s="877" t="s">
        <v>64</v>
      </c>
    </row>
    <row r="182" spans="1:402" s="95" customFormat="1" x14ac:dyDescent="0.25">
      <c r="A182" s="453">
        <v>181</v>
      </c>
      <c r="B182" s="453">
        <v>0</v>
      </c>
      <c r="C182" s="95">
        <v>1</v>
      </c>
      <c r="D182" s="95">
        <v>2</v>
      </c>
      <c r="E182" s="110">
        <v>182</v>
      </c>
      <c r="F182" s="880">
        <v>182</v>
      </c>
      <c r="G182" s="883"/>
      <c r="H182" s="95" t="s">
        <v>1371</v>
      </c>
      <c r="I182" s="95" t="s">
        <v>1372</v>
      </c>
      <c r="J182" s="504">
        <v>11852</v>
      </c>
      <c r="K182" s="635">
        <v>84</v>
      </c>
      <c r="L182" s="375">
        <v>84</v>
      </c>
      <c r="M182" s="375">
        <v>166</v>
      </c>
      <c r="N182" s="671">
        <v>30.483379300333869</v>
      </c>
      <c r="O182" s="669">
        <v>1.9220442594348652</v>
      </c>
      <c r="P182" s="95">
        <v>1</v>
      </c>
      <c r="Q182" s="95">
        <v>210</v>
      </c>
      <c r="R182" s="95">
        <v>80</v>
      </c>
      <c r="S182" s="95">
        <v>0</v>
      </c>
      <c r="T182" s="375">
        <v>3</v>
      </c>
      <c r="U182" s="95">
        <v>1</v>
      </c>
      <c r="V182" s="95">
        <v>2</v>
      </c>
      <c r="W182" s="95">
        <v>1</v>
      </c>
      <c r="X182" s="95">
        <v>1</v>
      </c>
      <c r="Y182" s="95">
        <v>1</v>
      </c>
      <c r="Z182" s="95">
        <v>0</v>
      </c>
      <c r="AA182" s="95">
        <v>1</v>
      </c>
      <c r="AB182" s="95">
        <v>0</v>
      </c>
      <c r="AG182" s="95">
        <v>0.92</v>
      </c>
      <c r="AH182" s="95">
        <v>58</v>
      </c>
      <c r="AI182" s="670">
        <v>0</v>
      </c>
      <c r="AJ182" s="95">
        <v>12</v>
      </c>
      <c r="AK182" s="95">
        <v>36</v>
      </c>
      <c r="AM182" s="375">
        <v>761</v>
      </c>
      <c r="AN182" s="846">
        <v>6.6346333578616861</v>
      </c>
      <c r="AO182" s="95">
        <v>189</v>
      </c>
      <c r="AP182" s="95">
        <v>94</v>
      </c>
      <c r="AQ182" s="95">
        <v>70</v>
      </c>
      <c r="AR182" s="95">
        <v>126</v>
      </c>
      <c r="AS182" s="95">
        <v>0.69</v>
      </c>
      <c r="AT182" s="95">
        <v>84</v>
      </c>
      <c r="AU182" s="504">
        <v>42724</v>
      </c>
      <c r="AV182" s="504">
        <v>42723</v>
      </c>
      <c r="AW182" s="95">
        <v>0.92</v>
      </c>
      <c r="AX182" s="95">
        <v>50</v>
      </c>
      <c r="AZ182" s="95">
        <v>142</v>
      </c>
      <c r="BA182" s="844">
        <v>42725</v>
      </c>
      <c r="BB182" s="722">
        <v>36.33</v>
      </c>
      <c r="BC182" s="678"/>
      <c r="BD182" s="95">
        <v>36.33</v>
      </c>
      <c r="BE182" s="677">
        <v>81.75643742909412</v>
      </c>
      <c r="BG182" s="678">
        <v>1.5602653978627146</v>
      </c>
      <c r="BH182" s="679">
        <v>1.5602653978627146</v>
      </c>
      <c r="BI182" s="679">
        <v>1.9125219586395199</v>
      </c>
      <c r="BJ182" s="679"/>
      <c r="BK182" s="95">
        <v>2.48</v>
      </c>
      <c r="BL182" s="95">
        <v>0.73</v>
      </c>
      <c r="BM182" s="95">
        <v>104</v>
      </c>
      <c r="BN182" s="95">
        <v>1.22</v>
      </c>
      <c r="BO182" s="375">
        <v>829.4</v>
      </c>
      <c r="BP182" s="95">
        <v>49</v>
      </c>
      <c r="BQ182" s="95">
        <v>110</v>
      </c>
      <c r="BR182" s="95">
        <v>30</v>
      </c>
      <c r="BS182" s="95">
        <v>29</v>
      </c>
      <c r="BT182" s="504">
        <v>42723</v>
      </c>
      <c r="BU182" s="95" t="s">
        <v>1373</v>
      </c>
      <c r="BV182" s="95">
        <v>0</v>
      </c>
      <c r="BW182" s="95">
        <v>1</v>
      </c>
      <c r="BX182" s="95">
        <v>39</v>
      </c>
      <c r="BY182" s="95">
        <v>0</v>
      </c>
      <c r="CC182" s="95">
        <v>0</v>
      </c>
      <c r="CD182" s="95">
        <v>0</v>
      </c>
      <c r="CE182" s="95">
        <v>0</v>
      </c>
      <c r="CF182" s="95">
        <v>0</v>
      </c>
      <c r="CG182" s="95">
        <v>0</v>
      </c>
      <c r="CH182" s="95">
        <v>0</v>
      </c>
      <c r="CI182" s="95">
        <v>0</v>
      </c>
      <c r="CJ182" s="95">
        <v>1</v>
      </c>
      <c r="CK182" s="95">
        <v>0</v>
      </c>
      <c r="CL182" s="95">
        <v>0</v>
      </c>
      <c r="CM182" s="95">
        <v>1</v>
      </c>
      <c r="CN182" s="95">
        <v>1</v>
      </c>
      <c r="CO182" s="95">
        <v>0</v>
      </c>
      <c r="CP182" s="95">
        <v>1</v>
      </c>
      <c r="CQ182" s="95">
        <v>1</v>
      </c>
      <c r="CR182" s="95">
        <v>0</v>
      </c>
      <c r="CS182" s="95">
        <v>0</v>
      </c>
      <c r="CT182" s="95">
        <v>0</v>
      </c>
      <c r="CU182" s="95">
        <v>0</v>
      </c>
      <c r="DE182" s="95">
        <v>1</v>
      </c>
      <c r="DF182" s="110">
        <v>1</v>
      </c>
      <c r="DG182" s="95">
        <v>2007</v>
      </c>
      <c r="DH182" s="95">
        <v>1</v>
      </c>
      <c r="DI182" s="95" t="s">
        <v>1374</v>
      </c>
      <c r="DJ182" s="110">
        <v>0</v>
      </c>
      <c r="DK182" s="110"/>
      <c r="DL182" s="110"/>
      <c r="DN182" s="95">
        <v>1</v>
      </c>
      <c r="DO182" s="95">
        <v>0</v>
      </c>
      <c r="DP182" s="95">
        <v>1</v>
      </c>
      <c r="DQ182" s="95">
        <v>0</v>
      </c>
      <c r="DR182" s="95">
        <v>0</v>
      </c>
      <c r="DS182" s="670">
        <v>0</v>
      </c>
      <c r="DT182" s="95">
        <v>0</v>
      </c>
      <c r="DU182" s="95">
        <v>0</v>
      </c>
      <c r="DV182" s="95">
        <v>1</v>
      </c>
      <c r="DW182" s="95">
        <v>1</v>
      </c>
      <c r="DX182" s="95">
        <v>0</v>
      </c>
      <c r="DY182" s="95">
        <v>0</v>
      </c>
      <c r="EB182" s="95">
        <v>1</v>
      </c>
      <c r="EC182" s="95">
        <v>1</v>
      </c>
      <c r="ED182" s="95">
        <v>61</v>
      </c>
      <c r="EG182" s="504">
        <v>42724</v>
      </c>
      <c r="EH182" s="95">
        <v>0.86</v>
      </c>
      <c r="EI182" s="99">
        <v>50</v>
      </c>
      <c r="EJ182" s="99">
        <v>53</v>
      </c>
      <c r="EK182" s="99">
        <v>69</v>
      </c>
      <c r="EL182" s="99">
        <v>89</v>
      </c>
      <c r="EM182" s="99" t="s">
        <v>381</v>
      </c>
      <c r="EN182" s="95" t="s">
        <v>1375</v>
      </c>
      <c r="EO182" s="110">
        <v>182</v>
      </c>
      <c r="EP182" s="504">
        <v>42724</v>
      </c>
      <c r="EQ182" s="95" t="s">
        <v>415</v>
      </c>
      <c r="ET182" s="95">
        <v>65</v>
      </c>
      <c r="EU182" s="95">
        <v>0</v>
      </c>
      <c r="EW182" s="95">
        <v>15</v>
      </c>
      <c r="EX182" s="95">
        <v>10</v>
      </c>
      <c r="EY182" s="95">
        <v>57</v>
      </c>
      <c r="EZ182" s="95">
        <v>42</v>
      </c>
      <c r="FA182" s="95">
        <v>20</v>
      </c>
      <c r="FB182" s="95">
        <v>17</v>
      </c>
      <c r="FC182" s="95">
        <v>49</v>
      </c>
      <c r="FD182" s="95">
        <v>23</v>
      </c>
      <c r="FE182" s="95">
        <v>36</v>
      </c>
      <c r="FF182" s="95">
        <v>100</v>
      </c>
      <c r="FG182" s="95">
        <v>370</v>
      </c>
      <c r="FH182" s="677">
        <v>100</v>
      </c>
      <c r="FI182" s="677">
        <v>370</v>
      </c>
      <c r="FJ182" s="677">
        <v>96.85</v>
      </c>
      <c r="FK182" s="677">
        <v>50.389058173133122</v>
      </c>
      <c r="FL182" s="375">
        <v>155.25</v>
      </c>
      <c r="FM182" s="375">
        <v>73.900000000000006</v>
      </c>
      <c r="FN182" s="375">
        <v>80.77337409787215</v>
      </c>
      <c r="FO182" s="375">
        <v>38.448646349969415</v>
      </c>
      <c r="FP182" s="375">
        <v>52.399355877616749</v>
      </c>
      <c r="FQ182" s="375"/>
      <c r="FR182" s="375">
        <v>0</v>
      </c>
      <c r="FS182" s="375">
        <v>93.5</v>
      </c>
      <c r="FT182" s="375">
        <v>56</v>
      </c>
      <c r="FU182" s="375">
        <v>130</v>
      </c>
      <c r="FV182" s="677">
        <v>3.4</v>
      </c>
      <c r="FW182" s="677">
        <v>4.5999999999999996</v>
      </c>
      <c r="FX182" s="677">
        <v>27.5</v>
      </c>
      <c r="FY182" s="677">
        <v>1.6696428571428572</v>
      </c>
      <c r="FZ182" s="95">
        <v>32.200000000000003</v>
      </c>
      <c r="GA182" s="678">
        <v>16.399999999999999</v>
      </c>
      <c r="GB182" s="678">
        <v>10.5</v>
      </c>
      <c r="GC182" s="678">
        <v>5.8</v>
      </c>
      <c r="GD182" s="678">
        <v>161.69999999999999</v>
      </c>
      <c r="GE182" s="678">
        <v>112.6</v>
      </c>
      <c r="GF182" s="678">
        <v>39.6</v>
      </c>
      <c r="GG182" s="95">
        <v>0</v>
      </c>
      <c r="GH182" s="95">
        <v>1</v>
      </c>
      <c r="GI182" s="95">
        <v>1</v>
      </c>
      <c r="GJ182" s="95">
        <v>1</v>
      </c>
      <c r="GK182" s="355">
        <v>39</v>
      </c>
      <c r="GL182" s="95">
        <v>1</v>
      </c>
      <c r="GM182" s="95">
        <v>0</v>
      </c>
      <c r="GN182" s="95">
        <v>0</v>
      </c>
      <c r="GO182" s="95">
        <v>0</v>
      </c>
      <c r="GP182" s="95">
        <v>40.35</v>
      </c>
      <c r="GQ182" s="677">
        <v>20.993273074712665</v>
      </c>
      <c r="GR182" s="678">
        <v>0.47892720306513414</v>
      </c>
      <c r="GS182" s="95">
        <v>0</v>
      </c>
      <c r="GT182" s="678">
        <v>0.39393939393939392</v>
      </c>
      <c r="GU182" s="375">
        <v>0</v>
      </c>
      <c r="GV182" s="95">
        <v>11.6</v>
      </c>
      <c r="GW182" s="95">
        <v>0</v>
      </c>
      <c r="GX182" s="677">
        <v>24.5</v>
      </c>
      <c r="GY182" s="95">
        <v>0</v>
      </c>
      <c r="GZ182" s="811">
        <v>49</v>
      </c>
      <c r="HA182" s="95">
        <v>21</v>
      </c>
      <c r="HB182" s="95">
        <v>0.64</v>
      </c>
      <c r="HC182" s="95">
        <v>0</v>
      </c>
      <c r="HD182" s="681"/>
      <c r="HE182" s="681"/>
      <c r="HF182" s="681"/>
      <c r="HG182" s="681"/>
      <c r="HH182" s="681"/>
      <c r="HI182" s="681"/>
      <c r="HJ182" s="681"/>
      <c r="HK182" s="681"/>
      <c r="HL182" s="681"/>
      <c r="HM182" s="681"/>
      <c r="HN182" s="681"/>
      <c r="HO182" s="681"/>
      <c r="HP182" s="681"/>
      <c r="HQ182" s="681"/>
      <c r="HR182" s="681"/>
      <c r="HS182" s="681"/>
      <c r="HT182" s="681"/>
      <c r="HU182" s="681"/>
      <c r="HV182" s="681"/>
      <c r="HW182" s="681"/>
      <c r="HX182" s="677"/>
      <c r="HY182" s="678"/>
      <c r="IE182" s="677"/>
      <c r="IF182" s="677"/>
      <c r="IP182" s="677"/>
      <c r="JB182" s="683"/>
      <c r="JC182" s="110">
        <v>0</v>
      </c>
      <c r="JD182" s="407"/>
      <c r="JE182" s="407"/>
      <c r="JF182" s="407"/>
      <c r="JG182" s="110"/>
      <c r="JH182" s="110"/>
      <c r="JI182" s="110"/>
      <c r="JJ182" s="110"/>
      <c r="JL182" s="811"/>
      <c r="JM182" s="110">
        <v>182</v>
      </c>
      <c r="JN182" s="504">
        <v>42724</v>
      </c>
      <c r="JO182" s="504">
        <v>43544</v>
      </c>
      <c r="JP182" s="407">
        <v>0</v>
      </c>
      <c r="JQ182" s="504">
        <v>43544</v>
      </c>
      <c r="JR182" s="99">
        <v>27</v>
      </c>
      <c r="JS182" s="453">
        <v>1</v>
      </c>
      <c r="JT182" s="504">
        <v>42858</v>
      </c>
      <c r="JU182" s="654">
        <v>4</v>
      </c>
      <c r="JV182" s="453">
        <v>1</v>
      </c>
      <c r="JW182" s="680">
        <v>42858</v>
      </c>
      <c r="JX182" s="654">
        <v>4</v>
      </c>
      <c r="JY182" s="654">
        <v>27</v>
      </c>
      <c r="JZ182" s="654">
        <v>820</v>
      </c>
      <c r="KA182" s="654"/>
      <c r="KB182" s="654"/>
      <c r="KC182" s="654"/>
      <c r="KD182" s="95">
        <v>0</v>
      </c>
      <c r="KE182" s="355">
        <v>1</v>
      </c>
      <c r="KF182" s="811" t="s">
        <v>390</v>
      </c>
      <c r="KG182" s="95">
        <v>164.9</v>
      </c>
      <c r="KH182" s="95">
        <v>97.6</v>
      </c>
      <c r="KI182" s="95">
        <v>40.799999999999997</v>
      </c>
      <c r="KJ182" s="110">
        <v>-11.08</v>
      </c>
      <c r="KK182" s="95">
        <v>-8.56</v>
      </c>
      <c r="KL182" s="95">
        <v>42.6</v>
      </c>
      <c r="KM182" s="95">
        <v>23.6</v>
      </c>
      <c r="KN182" s="95">
        <v>3.1</v>
      </c>
      <c r="KP182" s="95">
        <v>1</v>
      </c>
      <c r="KQ182" s="110"/>
      <c r="KR182" s="684">
        <v>0.47892720306513414</v>
      </c>
      <c r="KS182" s="110">
        <v>55</v>
      </c>
      <c r="KT182" s="95">
        <v>52.14</v>
      </c>
      <c r="KU182" s="110">
        <v>-30.96</v>
      </c>
      <c r="KV182" s="95">
        <v>-33.799999999999997</v>
      </c>
      <c r="KW182" s="95">
        <v>-31.5</v>
      </c>
      <c r="KX182" s="95">
        <v>352</v>
      </c>
      <c r="KY182" s="95">
        <v>-28.2</v>
      </c>
      <c r="KZ182" s="95">
        <v>-25.9</v>
      </c>
      <c r="LA182" s="95">
        <v>352</v>
      </c>
      <c r="LB182" s="95">
        <v>-31</v>
      </c>
      <c r="LC182" s="95">
        <v>-28.7</v>
      </c>
      <c r="LD182" s="95">
        <v>352</v>
      </c>
      <c r="LE182" s="685">
        <v>42724</v>
      </c>
      <c r="LF182" s="95">
        <v>0</v>
      </c>
      <c r="LH182" s="95">
        <v>55</v>
      </c>
      <c r="LI182" s="95">
        <v>53.2</v>
      </c>
      <c r="LJ182" s="95">
        <v>-30.04</v>
      </c>
      <c r="LK182" s="95">
        <v>-32.4</v>
      </c>
      <c r="LL182" s="95">
        <v>-31.9</v>
      </c>
      <c r="LM182" s="95">
        <v>400</v>
      </c>
      <c r="LN182" s="95">
        <v>-24.7</v>
      </c>
      <c r="LO182" s="95">
        <v>-24.4</v>
      </c>
      <c r="LP182" s="95">
        <v>448</v>
      </c>
      <c r="LQ182" s="95">
        <v>-28.3</v>
      </c>
      <c r="LR182" s="95">
        <v>-28.1</v>
      </c>
      <c r="LS182" s="95">
        <v>400</v>
      </c>
      <c r="LT182" s="654">
        <v>53.46</v>
      </c>
      <c r="LU182" s="725">
        <v>-30.25</v>
      </c>
      <c r="LV182" s="654">
        <v>0</v>
      </c>
      <c r="LW182" s="654">
        <v>0</v>
      </c>
      <c r="LX182" s="654">
        <v>0</v>
      </c>
      <c r="LY182" s="654">
        <v>0</v>
      </c>
      <c r="LZ182" s="686"/>
      <c r="MA182" s="636"/>
      <c r="MC182" s="453"/>
      <c r="MD182" s="453"/>
      <c r="ME182" s="95">
        <v>182</v>
      </c>
      <c r="MF182" s="504">
        <v>42723</v>
      </c>
      <c r="MI182" s="678">
        <v>28.803000000000001</v>
      </c>
      <c r="MQ182" s="504"/>
      <c r="MR182" s="687"/>
      <c r="MS182" s="678">
        <v>9</v>
      </c>
      <c r="MT182" s="95">
        <v>1</v>
      </c>
      <c r="MU182" s="95">
        <v>0</v>
      </c>
      <c r="MV182" s="95">
        <v>1</v>
      </c>
      <c r="MW182" s="95">
        <v>1</v>
      </c>
      <c r="MX182" s="95">
        <v>0</v>
      </c>
      <c r="MY182" s="678">
        <v>2</v>
      </c>
      <c r="MZ182" s="678">
        <v>761</v>
      </c>
      <c r="NA182" s="687"/>
      <c r="NB182" s="678">
        <v>9</v>
      </c>
      <c r="ND182" s="876">
        <v>182</v>
      </c>
      <c r="NE182" s="877" t="s">
        <v>64</v>
      </c>
      <c r="NF182" s="877" t="s">
        <v>64</v>
      </c>
      <c r="NG182" s="877" t="s">
        <v>64</v>
      </c>
      <c r="NH182" s="877" t="s">
        <v>64</v>
      </c>
      <c r="NI182" s="877" t="s">
        <v>64</v>
      </c>
      <c r="NJ182" s="877" t="s">
        <v>64</v>
      </c>
      <c r="NK182" s="877" t="s">
        <v>64</v>
      </c>
      <c r="NL182" s="877" t="s">
        <v>64</v>
      </c>
      <c r="NM182" s="877" t="s">
        <v>64</v>
      </c>
      <c r="NN182" s="877" t="s">
        <v>64</v>
      </c>
      <c r="NO182" s="877" t="s">
        <v>64</v>
      </c>
      <c r="NP182" s="877" t="s">
        <v>64</v>
      </c>
      <c r="NQ182" s="877" t="s">
        <v>64</v>
      </c>
      <c r="NR182" s="877" t="s">
        <v>64</v>
      </c>
      <c r="NS182" s="877" t="s">
        <v>64</v>
      </c>
      <c r="NT182" s="877" t="s">
        <v>64</v>
      </c>
      <c r="NU182" s="877" t="s">
        <v>64</v>
      </c>
      <c r="NV182" s="877" t="s">
        <v>64</v>
      </c>
      <c r="NW182" s="877" t="s">
        <v>64</v>
      </c>
      <c r="NX182" s="877" t="s">
        <v>64</v>
      </c>
      <c r="NY182" s="877" t="s">
        <v>64</v>
      </c>
      <c r="NZ182" s="877" t="s">
        <v>64</v>
      </c>
      <c r="OA182" s="877" t="s">
        <v>64</v>
      </c>
      <c r="OB182" s="877" t="s">
        <v>64</v>
      </c>
      <c r="OC182" s="877" t="s">
        <v>64</v>
      </c>
      <c r="OD182" s="877" t="s">
        <v>64</v>
      </c>
      <c r="OE182" s="877" t="s">
        <v>64</v>
      </c>
      <c r="OF182" s="877" t="s">
        <v>64</v>
      </c>
      <c r="OG182" s="877" t="s">
        <v>64</v>
      </c>
      <c r="OH182" s="877" t="s">
        <v>64</v>
      </c>
      <c r="OI182" s="877" t="s">
        <v>64</v>
      </c>
      <c r="OJ182" s="877" t="s">
        <v>64</v>
      </c>
      <c r="OK182" s="877" t="s">
        <v>64</v>
      </c>
      <c r="OL182" s="877" t="s">
        <v>64</v>
      </c>
    </row>
    <row r="183" spans="1:402" s="133" customFormat="1" x14ac:dyDescent="0.25">
      <c r="A183" s="221">
        <v>182</v>
      </c>
      <c r="B183" s="221">
        <v>0</v>
      </c>
      <c r="C183" s="61">
        <v>1</v>
      </c>
      <c r="D183" s="61">
        <v>2</v>
      </c>
      <c r="E183" s="90">
        <v>183</v>
      </c>
      <c r="F183" s="880">
        <v>183</v>
      </c>
      <c r="G183" s="883"/>
      <c r="H183" s="232" t="s">
        <v>1376</v>
      </c>
      <c r="I183" s="232" t="s">
        <v>1377</v>
      </c>
      <c r="J183" s="135">
        <v>14015</v>
      </c>
      <c r="K183" s="133">
        <v>78</v>
      </c>
      <c r="L183" s="193">
        <v>61</v>
      </c>
      <c r="M183" s="193">
        <v>166</v>
      </c>
      <c r="N183" s="342">
        <v>22.136739730004358</v>
      </c>
      <c r="O183" s="210">
        <v>1.6776828591201036</v>
      </c>
      <c r="P183" s="133">
        <v>1</v>
      </c>
      <c r="Q183" s="133">
        <v>145</v>
      </c>
      <c r="R183" s="133">
        <v>70</v>
      </c>
      <c r="S183" s="133">
        <v>0</v>
      </c>
      <c r="T183" s="193">
        <v>3</v>
      </c>
      <c r="U183" s="114">
        <v>0</v>
      </c>
      <c r="V183" s="114"/>
      <c r="W183" s="114">
        <v>1</v>
      </c>
      <c r="X183" s="114">
        <v>0</v>
      </c>
      <c r="Y183" s="114">
        <v>1</v>
      </c>
      <c r="Z183" s="114">
        <v>0</v>
      </c>
      <c r="AA183" s="114">
        <v>0</v>
      </c>
      <c r="AB183" s="114">
        <v>0</v>
      </c>
      <c r="AF183" s="592">
        <v>101</v>
      </c>
      <c r="AG183" s="592">
        <v>1.1100000000000001</v>
      </c>
      <c r="AH183" s="592">
        <v>47</v>
      </c>
      <c r="AI183" s="603">
        <v>0</v>
      </c>
      <c r="AJ183" s="592">
        <v>10.6</v>
      </c>
      <c r="AK183" s="592">
        <v>32</v>
      </c>
      <c r="AL183" s="592"/>
      <c r="AM183" s="607">
        <v>2204</v>
      </c>
      <c r="AN183" s="409">
        <v>7.6980291702728048</v>
      </c>
      <c r="AO183" s="63">
        <v>221</v>
      </c>
      <c r="AP183" s="63">
        <v>127</v>
      </c>
      <c r="AQ183" s="63">
        <v>82</v>
      </c>
      <c r="AR183" s="63">
        <v>62</v>
      </c>
      <c r="AS183" s="63">
        <v>0.7</v>
      </c>
      <c r="AT183" s="63"/>
      <c r="AU183" s="557">
        <v>42725</v>
      </c>
      <c r="AV183" s="557">
        <v>42717</v>
      </c>
      <c r="AW183" s="63">
        <v>1.1100000000000001</v>
      </c>
      <c r="AX183" s="63">
        <v>41</v>
      </c>
      <c r="AY183" s="63"/>
      <c r="AZ183" s="592">
        <v>138</v>
      </c>
      <c r="BA183" s="567">
        <v>42725</v>
      </c>
      <c r="BB183" s="65">
        <v>22.91</v>
      </c>
      <c r="BC183" s="68"/>
      <c r="BD183" s="66">
        <v>22.91</v>
      </c>
      <c r="BE183" s="218">
        <v>141.79597146284308</v>
      </c>
      <c r="BF183" s="66"/>
      <c r="BG183" s="68">
        <v>1.3600250891893975</v>
      </c>
      <c r="BH183" s="219">
        <v>1.3600250891893975</v>
      </c>
      <c r="BI183" s="219">
        <v>2.1516638923681302</v>
      </c>
      <c r="BJ183" s="219"/>
      <c r="BK183" s="66">
        <v>2.67</v>
      </c>
      <c r="BL183" s="66">
        <v>1.45</v>
      </c>
      <c r="BM183" s="66">
        <v>105</v>
      </c>
      <c r="BN183" s="66">
        <v>1.36</v>
      </c>
      <c r="BO183" s="571">
        <v>280.89999999999998</v>
      </c>
      <c r="BP183" s="66">
        <v>46</v>
      </c>
      <c r="BQ183" s="66">
        <v>370</v>
      </c>
      <c r="BR183" s="66">
        <v>19</v>
      </c>
      <c r="BS183" s="66">
        <v>45</v>
      </c>
      <c r="BT183" s="69">
        <v>43083</v>
      </c>
      <c r="BU183" s="61" t="s">
        <v>1378</v>
      </c>
      <c r="BV183" s="61">
        <v>0</v>
      </c>
      <c r="BW183" s="61">
        <v>1</v>
      </c>
      <c r="BX183" s="61">
        <v>33</v>
      </c>
      <c r="BY183" s="61">
        <v>0</v>
      </c>
      <c r="BZ183" s="61"/>
      <c r="CA183" s="61"/>
      <c r="CB183" s="61"/>
      <c r="CC183" s="61">
        <v>0</v>
      </c>
      <c r="CD183" s="61">
        <v>0</v>
      </c>
      <c r="CE183" s="61">
        <v>0</v>
      </c>
      <c r="CF183" s="61">
        <v>0</v>
      </c>
      <c r="CG183" s="61">
        <v>0</v>
      </c>
      <c r="CH183" s="61">
        <v>0</v>
      </c>
      <c r="CI183" s="61">
        <v>0</v>
      </c>
      <c r="CJ183" s="114">
        <v>0</v>
      </c>
      <c r="CK183" s="114">
        <v>0</v>
      </c>
      <c r="CL183" s="114">
        <v>0</v>
      </c>
      <c r="CM183" s="114">
        <v>0</v>
      </c>
      <c r="CN183" s="114">
        <v>1</v>
      </c>
      <c r="CO183" s="114">
        <v>0</v>
      </c>
      <c r="CP183" s="114">
        <v>1</v>
      </c>
      <c r="CQ183" s="114">
        <v>0</v>
      </c>
      <c r="CR183" s="114">
        <v>0</v>
      </c>
      <c r="CS183" s="114">
        <v>0</v>
      </c>
      <c r="CT183" s="114">
        <v>0</v>
      </c>
      <c r="CU183" s="114">
        <v>0</v>
      </c>
      <c r="CV183" s="362"/>
      <c r="CW183" s="362"/>
      <c r="CX183" s="362"/>
      <c r="CY183" s="362"/>
      <c r="DE183" s="133">
        <v>0</v>
      </c>
      <c r="DF183" s="136">
        <v>0</v>
      </c>
      <c r="DJ183" s="136">
        <v>1</v>
      </c>
      <c r="DK183" s="136">
        <v>0</v>
      </c>
      <c r="DL183" s="136"/>
      <c r="DN183" s="133">
        <v>0</v>
      </c>
      <c r="DO183" s="133">
        <v>0</v>
      </c>
      <c r="DP183" s="133">
        <v>0</v>
      </c>
      <c r="DQ183" s="133">
        <v>0</v>
      </c>
      <c r="DR183" s="133">
        <v>0</v>
      </c>
      <c r="DS183" s="212">
        <v>0</v>
      </c>
      <c r="DT183" s="133">
        <v>0</v>
      </c>
      <c r="DU183" s="133">
        <v>0</v>
      </c>
      <c r="DV183" s="133">
        <v>0</v>
      </c>
      <c r="DW183" s="133">
        <v>0</v>
      </c>
      <c r="DX183" s="133">
        <v>0</v>
      </c>
      <c r="DY183" s="133">
        <v>0</v>
      </c>
      <c r="EB183" s="133">
        <v>1</v>
      </c>
      <c r="EC183" s="133">
        <v>2</v>
      </c>
      <c r="ED183" s="133">
        <v>47</v>
      </c>
      <c r="EG183" s="103"/>
      <c r="EH183" s="103"/>
      <c r="EI183" s="131"/>
      <c r="EJ183" s="131"/>
      <c r="EK183" s="131"/>
      <c r="EL183" s="131"/>
      <c r="EM183" s="131"/>
      <c r="EN183" s="103"/>
      <c r="EO183" s="136">
        <v>183</v>
      </c>
      <c r="EP183" s="135">
        <v>42747</v>
      </c>
      <c r="EQ183" s="133" t="s">
        <v>383</v>
      </c>
      <c r="ET183" s="133">
        <v>59</v>
      </c>
      <c r="EU183" s="133">
        <v>0</v>
      </c>
      <c r="EW183" s="133">
        <v>10</v>
      </c>
      <c r="EX183" s="133">
        <v>8</v>
      </c>
      <c r="EY183" s="133">
        <v>41</v>
      </c>
      <c r="EZ183" s="133">
        <v>20</v>
      </c>
      <c r="FA183" s="133">
        <v>17</v>
      </c>
      <c r="FB183" s="133">
        <v>14</v>
      </c>
      <c r="FC183" s="133">
        <v>32</v>
      </c>
      <c r="FD183" s="133">
        <v>18</v>
      </c>
      <c r="FE183" s="133">
        <v>30</v>
      </c>
      <c r="FF183" s="133">
        <v>130</v>
      </c>
      <c r="FG183" s="133">
        <v>360</v>
      </c>
      <c r="FH183" s="91">
        <v>130</v>
      </c>
      <c r="FI183" s="91">
        <v>360</v>
      </c>
      <c r="FJ183" s="227">
        <v>26.45</v>
      </c>
      <c r="FK183" s="227">
        <v>15.765792596743978</v>
      </c>
      <c r="FL183" s="228">
        <v>79.7</v>
      </c>
      <c r="FM183" s="228">
        <v>23.35</v>
      </c>
      <c r="FN183" s="228">
        <v>47.50599886429093</v>
      </c>
      <c r="FO183" s="228">
        <v>13.918005940792888</v>
      </c>
      <c r="FP183" s="228">
        <v>70.702634880803004</v>
      </c>
      <c r="FQ183" s="228"/>
      <c r="FR183" s="193">
        <v>0</v>
      </c>
      <c r="FS183" s="230">
        <v>72.099999999999994</v>
      </c>
      <c r="FT183" s="230">
        <v>102</v>
      </c>
      <c r="FU183" s="230">
        <v>180</v>
      </c>
      <c r="FV183" s="229">
        <v>5.4</v>
      </c>
      <c r="FW183" s="229">
        <v>7.3</v>
      </c>
      <c r="FX183" s="229">
        <v>13.351851851851849</v>
      </c>
      <c r="FY183" s="229">
        <v>0.70686274509803915</v>
      </c>
      <c r="FZ183" s="133">
        <v>33</v>
      </c>
      <c r="GA183" s="129">
        <v>21.8</v>
      </c>
      <c r="GB183" s="238">
        <v>6.2</v>
      </c>
      <c r="GC183" s="238">
        <v>124.2</v>
      </c>
      <c r="GD183" s="238" t="s">
        <v>381</v>
      </c>
      <c r="GE183" s="238" t="s">
        <v>381</v>
      </c>
      <c r="GF183" s="238" t="s">
        <v>381</v>
      </c>
      <c r="GG183" s="133">
        <v>0</v>
      </c>
      <c r="GH183" s="133">
        <v>1</v>
      </c>
      <c r="GI183" s="133">
        <v>1</v>
      </c>
      <c r="GJ183" s="133">
        <v>0</v>
      </c>
      <c r="GK183" s="231">
        <v>21</v>
      </c>
      <c r="GL183" s="133">
        <v>0</v>
      </c>
      <c r="GM183" s="133">
        <v>0</v>
      </c>
      <c r="GN183" s="133">
        <v>0</v>
      </c>
      <c r="GO183" s="133">
        <v>0</v>
      </c>
      <c r="GP183" s="61">
        <v>33.299999999999997</v>
      </c>
      <c r="GQ183" s="106">
        <v>19.848805046184289</v>
      </c>
      <c r="GR183" s="111">
        <v>0.449438202247191</v>
      </c>
      <c r="GS183" s="61">
        <v>0</v>
      </c>
      <c r="GT183" s="111">
        <v>0.48275862068965519</v>
      </c>
      <c r="GU183" s="62">
        <v>0</v>
      </c>
      <c r="GV183" s="61">
        <v>19.100000000000001</v>
      </c>
      <c r="GW183" s="61">
        <v>0</v>
      </c>
      <c r="GX183" s="106">
        <v>25</v>
      </c>
      <c r="GY183" s="61">
        <v>0</v>
      </c>
      <c r="GZ183" s="745">
        <v>26</v>
      </c>
      <c r="HA183" s="133">
        <v>11</v>
      </c>
      <c r="HB183" s="133">
        <v>0.8</v>
      </c>
      <c r="HC183" s="61">
        <v>1</v>
      </c>
      <c r="HD183" s="236">
        <v>88.771383999999998</v>
      </c>
      <c r="HE183" s="236">
        <v>93.209952999999999</v>
      </c>
      <c r="HF183" s="144">
        <v>55.185915000000001</v>
      </c>
      <c r="HG183" s="236">
        <v>92.205243999999993</v>
      </c>
      <c r="HH183" s="125">
        <v>54.591065999999998</v>
      </c>
      <c r="HI183" s="236">
        <v>24.85567</v>
      </c>
      <c r="HJ183" s="144">
        <v>14.716056</v>
      </c>
      <c r="HK183" s="236">
        <v>67.349574000000004</v>
      </c>
      <c r="HL183" s="144">
        <v>39.875010000000003</v>
      </c>
      <c r="HM183" s="236">
        <v>73.043105999999995</v>
      </c>
      <c r="HN183" s="144">
        <v>4.243023</v>
      </c>
      <c r="HO183" s="144">
        <v>2.5121259999999999</v>
      </c>
      <c r="HP183" s="236">
        <v>110.33340800000001</v>
      </c>
      <c r="HQ183" s="144">
        <v>65.324033</v>
      </c>
      <c r="HR183" s="236">
        <v>39.474083</v>
      </c>
      <c r="HS183" s="144">
        <v>23.371037999999999</v>
      </c>
      <c r="HT183" s="236">
        <v>70.859324999999998</v>
      </c>
      <c r="HU183" s="144">
        <v>41.952995000000001</v>
      </c>
      <c r="HV183" s="236">
        <v>64.222909999999999</v>
      </c>
      <c r="HW183" s="144">
        <v>0</v>
      </c>
      <c r="HX183" s="237">
        <v>1.0108964409876731</v>
      </c>
      <c r="HY183" s="238">
        <v>23.7</v>
      </c>
      <c r="HZ183" s="133">
        <v>5.9</v>
      </c>
      <c r="IA183" s="133">
        <v>17.899999999999999</v>
      </c>
      <c r="IB183" s="133">
        <v>4.8</v>
      </c>
      <c r="IC183" s="133">
        <v>18.2</v>
      </c>
      <c r="ID183" s="133">
        <v>4.5</v>
      </c>
      <c r="IE183" s="237">
        <v>60.207105084745749</v>
      </c>
      <c r="IF183" s="237">
        <v>35.887059796463944</v>
      </c>
      <c r="IH183" s="117">
        <v>0.37</v>
      </c>
      <c r="II183" s="117">
        <v>1255</v>
      </c>
      <c r="IJ183" s="117">
        <v>1226</v>
      </c>
      <c r="IK183" s="117">
        <v>1228</v>
      </c>
      <c r="IL183" s="117">
        <v>1290</v>
      </c>
      <c r="IM183" s="117">
        <v>1236</v>
      </c>
      <c r="IN183" s="117">
        <v>1271</v>
      </c>
      <c r="IO183" s="117"/>
      <c r="IP183" s="237">
        <v>1251</v>
      </c>
      <c r="IQ183" s="117">
        <v>1843</v>
      </c>
      <c r="IR183" s="117">
        <v>367</v>
      </c>
      <c r="IS183" s="117">
        <v>395</v>
      </c>
      <c r="IT183" s="117">
        <v>397</v>
      </c>
      <c r="IU183" s="117">
        <v>372</v>
      </c>
      <c r="IV183" s="117">
        <v>383</v>
      </c>
      <c r="IW183" s="117">
        <v>380</v>
      </c>
      <c r="IX183" s="117"/>
      <c r="IY183" s="193">
        <v>382.33333333333331</v>
      </c>
      <c r="IZ183" s="117">
        <v>242</v>
      </c>
      <c r="JA183" s="412">
        <v>31.874516263291614</v>
      </c>
      <c r="JB183" s="241">
        <v>0</v>
      </c>
      <c r="JC183" s="136">
        <v>1</v>
      </c>
      <c r="JD183" s="278">
        <v>1</v>
      </c>
      <c r="JE183" s="70">
        <v>0</v>
      </c>
      <c r="JF183" s="70"/>
      <c r="JG183" s="136">
        <v>0</v>
      </c>
      <c r="JH183" s="136">
        <v>0</v>
      </c>
      <c r="JI183" s="136">
        <v>0</v>
      </c>
      <c r="JJ183" s="136"/>
      <c r="JL183" s="285">
        <v>48.666666666666664</v>
      </c>
      <c r="JM183" s="200">
        <v>183</v>
      </c>
      <c r="JN183" s="244">
        <v>42725</v>
      </c>
      <c r="JO183" s="69">
        <v>43413</v>
      </c>
      <c r="JP183" s="201">
        <v>0</v>
      </c>
      <c r="JQ183" s="69">
        <v>43413</v>
      </c>
      <c r="JR183" s="31">
        <v>22</v>
      </c>
      <c r="JS183" s="243">
        <v>0</v>
      </c>
      <c r="JT183" s="69">
        <v>43413</v>
      </c>
      <c r="JU183" s="245">
        <v>22</v>
      </c>
      <c r="JV183" s="243">
        <v>0</v>
      </c>
      <c r="JW183" s="246">
        <v>43413</v>
      </c>
      <c r="JX183" s="245">
        <v>22</v>
      </c>
      <c r="JY183" s="245">
        <v>22</v>
      </c>
      <c r="JZ183" s="245">
        <v>688</v>
      </c>
      <c r="KA183" s="247"/>
      <c r="KB183" s="245"/>
      <c r="KC183" s="248"/>
      <c r="KD183" s="63">
        <v>1</v>
      </c>
      <c r="KE183" s="263">
        <v>1</v>
      </c>
      <c r="KF183" s="312" t="s">
        <v>390</v>
      </c>
      <c r="KG183" s="250">
        <v>80.489999999999995</v>
      </c>
      <c r="KH183" s="250">
        <v>35.5</v>
      </c>
      <c r="KI183" s="250">
        <v>55.7</v>
      </c>
      <c r="KJ183" s="251">
        <v>-18.600000000000001</v>
      </c>
      <c r="KK183" s="250">
        <v>-15.6</v>
      </c>
      <c r="KL183" s="250">
        <v>59.27</v>
      </c>
      <c r="KM183" s="250">
        <v>26.4</v>
      </c>
      <c r="KN183" s="250">
        <v>5.3</v>
      </c>
      <c r="KO183" s="250"/>
      <c r="KP183" s="250">
        <v>0</v>
      </c>
      <c r="KQ183" s="92"/>
      <c r="KR183" s="93">
        <v>0.449438202247191</v>
      </c>
      <c r="KS183" s="92">
        <v>54</v>
      </c>
      <c r="KT183" s="361">
        <v>44.5</v>
      </c>
      <c r="KU183" s="92">
        <v>-24.45</v>
      </c>
      <c r="KV183" s="361">
        <v>-27.7</v>
      </c>
      <c r="KW183" s="361">
        <v>-26.6</v>
      </c>
      <c r="KX183" s="361">
        <v>336</v>
      </c>
      <c r="KY183" s="361">
        <v>-18.100000000000001</v>
      </c>
      <c r="KZ183" s="361">
        <v>-17.3</v>
      </c>
      <c r="LA183" s="361">
        <v>336</v>
      </c>
      <c r="LB183" s="361">
        <v>-22.9</v>
      </c>
      <c r="LC183" s="361">
        <v>-21.9</v>
      </c>
      <c r="LD183" s="361">
        <v>336</v>
      </c>
      <c r="LE183" s="118">
        <v>42747</v>
      </c>
      <c r="LF183" s="454">
        <v>0</v>
      </c>
      <c r="LG183" s="454"/>
      <c r="LH183" s="454">
        <v>54</v>
      </c>
      <c r="LI183" s="454">
        <v>46.48</v>
      </c>
      <c r="LJ183" s="454">
        <v>-23.91</v>
      </c>
      <c r="LK183" s="454">
        <v>-27.4</v>
      </c>
      <c r="LL183" s="454">
        <v>-27.4</v>
      </c>
      <c r="LM183" s="454">
        <v>320</v>
      </c>
      <c r="LN183" s="454">
        <v>-16.899999999999999</v>
      </c>
      <c r="LO183" s="454">
        <v>-16.5</v>
      </c>
      <c r="LP183" s="454">
        <v>336</v>
      </c>
      <c r="LQ183" s="454">
        <v>-22</v>
      </c>
      <c r="LR183" s="454">
        <v>-22</v>
      </c>
      <c r="LS183" s="454">
        <v>320</v>
      </c>
      <c r="LT183" s="500">
        <v>39.71</v>
      </c>
      <c r="LU183" s="693">
        <v>-21.45</v>
      </c>
      <c r="LV183" s="500">
        <v>-23.4</v>
      </c>
      <c r="LW183" s="500">
        <v>2</v>
      </c>
      <c r="LX183" s="500">
        <v>-23.3</v>
      </c>
      <c r="LY183" s="500">
        <v>2</v>
      </c>
      <c r="LZ183" s="690">
        <v>64.222909999999999</v>
      </c>
      <c r="MA183" s="454"/>
      <c r="MC183" s="253"/>
      <c r="MD183" s="274"/>
      <c r="ME183" s="581">
        <v>183</v>
      </c>
      <c r="MF183" s="135">
        <v>42717</v>
      </c>
      <c r="MI183" s="584">
        <v>102.8443</v>
      </c>
      <c r="MQ183" s="135"/>
      <c r="MR183" s="585"/>
      <c r="MS183" s="585"/>
      <c r="MT183" s="133">
        <v>0</v>
      </c>
      <c r="MU183" s="585"/>
      <c r="MV183" s="585"/>
      <c r="MW183" s="585"/>
      <c r="MX183" s="585"/>
      <c r="MY183" s="585"/>
      <c r="MZ183" s="238">
        <v>2204</v>
      </c>
      <c r="NA183" s="585"/>
      <c r="NB183" s="238">
        <v>2</v>
      </c>
      <c r="ND183" s="876">
        <v>183</v>
      </c>
      <c r="NE183" s="877" t="s">
        <v>64</v>
      </c>
      <c r="NF183" s="877" t="s">
        <v>64</v>
      </c>
      <c r="NG183" s="877" t="s">
        <v>64</v>
      </c>
      <c r="NH183" s="877" t="s">
        <v>64</v>
      </c>
      <c r="NI183" s="877" t="s">
        <v>64</v>
      </c>
      <c r="NJ183" s="877" t="s">
        <v>64</v>
      </c>
      <c r="NK183" s="877" t="s">
        <v>64</v>
      </c>
      <c r="NL183" s="877" t="s">
        <v>64</v>
      </c>
      <c r="NM183" s="877" t="s">
        <v>64</v>
      </c>
      <c r="NN183" s="877" t="s">
        <v>64</v>
      </c>
      <c r="NO183" s="877" t="s">
        <v>64</v>
      </c>
      <c r="NP183" s="877" t="s">
        <v>64</v>
      </c>
      <c r="NQ183" s="877" t="s">
        <v>64</v>
      </c>
      <c r="NR183" s="877" t="s">
        <v>64</v>
      </c>
      <c r="NS183" s="877" t="s">
        <v>64</v>
      </c>
      <c r="NT183" s="877" t="s">
        <v>64</v>
      </c>
      <c r="NU183" s="877" t="s">
        <v>64</v>
      </c>
      <c r="NV183" s="877" t="s">
        <v>64</v>
      </c>
      <c r="NW183" s="877" t="s">
        <v>64</v>
      </c>
      <c r="NX183" s="877" t="s">
        <v>64</v>
      </c>
      <c r="NY183" s="877" t="s">
        <v>64</v>
      </c>
      <c r="NZ183" s="877" t="s">
        <v>64</v>
      </c>
      <c r="OA183" s="877" t="s">
        <v>64</v>
      </c>
      <c r="OB183" s="877" t="s">
        <v>64</v>
      </c>
      <c r="OC183" s="877" t="s">
        <v>64</v>
      </c>
      <c r="OD183" s="877" t="s">
        <v>64</v>
      </c>
      <c r="OE183" s="877" t="s">
        <v>64</v>
      </c>
      <c r="OF183" s="877" t="s">
        <v>64</v>
      </c>
      <c r="OG183" s="877" t="s">
        <v>64</v>
      </c>
      <c r="OH183" s="877" t="s">
        <v>64</v>
      </c>
      <c r="OI183" s="877" t="s">
        <v>64</v>
      </c>
      <c r="OJ183" s="877" t="s">
        <v>64</v>
      </c>
      <c r="OK183" s="877" t="s">
        <v>64</v>
      </c>
      <c r="OL183" s="877" t="s">
        <v>64</v>
      </c>
    </row>
    <row r="184" spans="1:402" s="133" customFormat="1" x14ac:dyDescent="0.25">
      <c r="A184" s="221">
        <v>183</v>
      </c>
      <c r="B184" s="221">
        <v>0</v>
      </c>
      <c r="C184" s="61">
        <v>1</v>
      </c>
      <c r="D184" s="61">
        <v>2</v>
      </c>
      <c r="E184" s="90">
        <v>184</v>
      </c>
      <c r="F184" s="880">
        <v>184</v>
      </c>
      <c r="G184" s="883"/>
      <c r="H184" s="232" t="s">
        <v>478</v>
      </c>
      <c r="I184" s="167" t="s">
        <v>1379</v>
      </c>
      <c r="J184" s="135">
        <v>11799</v>
      </c>
      <c r="K184" s="146">
        <v>84</v>
      </c>
      <c r="L184" s="193">
        <v>83</v>
      </c>
      <c r="M184" s="193">
        <v>178</v>
      </c>
      <c r="N184" s="342">
        <v>26.196187350082059</v>
      </c>
      <c r="O184" s="210">
        <v>2.011541581927212</v>
      </c>
      <c r="P184" s="133">
        <v>0</v>
      </c>
      <c r="Q184" s="133">
        <v>190</v>
      </c>
      <c r="R184" s="133">
        <v>80</v>
      </c>
      <c r="S184" s="133">
        <v>1</v>
      </c>
      <c r="T184" s="193">
        <v>2</v>
      </c>
      <c r="U184" s="114">
        <v>1</v>
      </c>
      <c r="V184" s="114">
        <v>2</v>
      </c>
      <c r="W184" s="114">
        <v>1</v>
      </c>
      <c r="X184" s="114">
        <v>1</v>
      </c>
      <c r="Y184" s="114">
        <v>1</v>
      </c>
      <c r="Z184" s="114">
        <v>0</v>
      </c>
      <c r="AA184" s="114">
        <v>0</v>
      </c>
      <c r="AB184" s="114">
        <v>0</v>
      </c>
      <c r="AF184" s="592">
        <v>206</v>
      </c>
      <c r="AG184" s="592">
        <v>1.73</v>
      </c>
      <c r="AH184" s="592">
        <v>38</v>
      </c>
      <c r="AI184" s="603">
        <v>0</v>
      </c>
      <c r="AJ184" s="592">
        <v>8.6</v>
      </c>
      <c r="AK184" s="592">
        <v>27</v>
      </c>
      <c r="AL184" s="592"/>
      <c r="AM184" s="607">
        <v>2401</v>
      </c>
      <c r="AN184" s="409">
        <v>7.7836405962212529</v>
      </c>
      <c r="AO184" s="63">
        <v>123</v>
      </c>
      <c r="AP184" s="63">
        <v>30</v>
      </c>
      <c r="AQ184" s="63">
        <v>53</v>
      </c>
      <c r="AR184" s="63">
        <v>201</v>
      </c>
      <c r="AS184" s="63">
        <v>0.42</v>
      </c>
      <c r="AT184" s="63">
        <v>211</v>
      </c>
      <c r="AU184" s="557">
        <v>42705</v>
      </c>
      <c r="AV184" s="557">
        <v>42705</v>
      </c>
      <c r="AW184" s="63">
        <v>1.73</v>
      </c>
      <c r="AX184" s="63">
        <v>100</v>
      </c>
      <c r="AY184" s="63"/>
      <c r="AZ184" s="592">
        <v>133</v>
      </c>
      <c r="BA184" s="567">
        <v>42745</v>
      </c>
      <c r="BB184" s="65">
        <v>47.5</v>
      </c>
      <c r="BC184" s="68"/>
      <c r="BD184" s="66">
        <v>47.5</v>
      </c>
      <c r="BE184" s="218">
        <v>428.92248359861856</v>
      </c>
      <c r="BF184" s="66"/>
      <c r="BG184" s="68">
        <v>1.6766936096248666</v>
      </c>
      <c r="BH184" s="219">
        <v>1.6766936096248666</v>
      </c>
      <c r="BI184" s="219">
        <v>2.6323788120280383</v>
      </c>
      <c r="BJ184" s="219"/>
      <c r="BK184" s="66">
        <v>2.42</v>
      </c>
      <c r="BL184" s="66">
        <v>1.68</v>
      </c>
      <c r="BM184" s="66">
        <v>81</v>
      </c>
      <c r="BN184" s="66">
        <v>1.4</v>
      </c>
      <c r="BO184" s="571">
        <v>2106</v>
      </c>
      <c r="BP184" s="66">
        <v>79</v>
      </c>
      <c r="BQ184" s="66">
        <v>235</v>
      </c>
      <c r="BR184" s="66">
        <v>47</v>
      </c>
      <c r="BS184" s="66">
        <v>70</v>
      </c>
      <c r="BT184" s="69">
        <v>42705</v>
      </c>
      <c r="BU184" s="61" t="s">
        <v>1380</v>
      </c>
      <c r="BV184" s="61">
        <v>0</v>
      </c>
      <c r="BW184" s="61">
        <v>1</v>
      </c>
      <c r="BX184" s="61">
        <v>40</v>
      </c>
      <c r="BY184" s="61">
        <v>0</v>
      </c>
      <c r="BZ184" s="61"/>
      <c r="CA184" s="61"/>
      <c r="CB184" s="61"/>
      <c r="CC184" s="61">
        <v>1</v>
      </c>
      <c r="CD184" s="61">
        <v>0</v>
      </c>
      <c r="CE184" s="61">
        <v>0</v>
      </c>
      <c r="CF184" s="61">
        <v>0</v>
      </c>
      <c r="CG184" s="61">
        <v>0</v>
      </c>
      <c r="CH184" s="61">
        <v>0</v>
      </c>
      <c r="CI184" s="61">
        <v>0</v>
      </c>
      <c r="CJ184" s="114">
        <v>1</v>
      </c>
      <c r="CK184" s="114">
        <v>1</v>
      </c>
      <c r="CL184" s="114">
        <v>1</v>
      </c>
      <c r="CM184" s="114">
        <v>0</v>
      </c>
      <c r="CN184" s="114">
        <v>1</v>
      </c>
      <c r="CO184" s="114">
        <v>1</v>
      </c>
      <c r="CP184" s="114">
        <v>1</v>
      </c>
      <c r="CQ184" s="114">
        <v>0</v>
      </c>
      <c r="CR184" s="114">
        <v>0</v>
      </c>
      <c r="CS184" s="114">
        <v>0</v>
      </c>
      <c r="CT184" s="114">
        <v>1</v>
      </c>
      <c r="CU184" s="114">
        <v>0</v>
      </c>
      <c r="CV184" s="362"/>
      <c r="CW184" s="362"/>
      <c r="CX184" s="362"/>
      <c r="CY184" s="362"/>
      <c r="CZ184" s="133">
        <v>64</v>
      </c>
      <c r="DA184" s="133">
        <v>133</v>
      </c>
      <c r="DE184" s="133">
        <v>1</v>
      </c>
      <c r="DF184" s="136">
        <v>1</v>
      </c>
      <c r="DG184" s="133">
        <v>2015</v>
      </c>
      <c r="DH184" s="133">
        <v>1</v>
      </c>
      <c r="DI184" s="133" t="s">
        <v>1381</v>
      </c>
      <c r="DJ184" s="136">
        <v>1</v>
      </c>
      <c r="DK184" s="136">
        <v>1</v>
      </c>
      <c r="DL184" s="136"/>
      <c r="DM184" s="133" t="s">
        <v>1382</v>
      </c>
      <c r="DN184" s="133">
        <v>1</v>
      </c>
      <c r="DO184" s="133">
        <v>0</v>
      </c>
      <c r="DP184" s="133">
        <v>1</v>
      </c>
      <c r="DQ184" s="133">
        <v>1</v>
      </c>
      <c r="DR184" s="133">
        <v>1</v>
      </c>
      <c r="DS184" s="212">
        <v>1</v>
      </c>
      <c r="DT184" s="133">
        <v>1</v>
      </c>
      <c r="DU184" s="133">
        <v>0</v>
      </c>
      <c r="DV184" s="133">
        <v>0</v>
      </c>
      <c r="DW184" s="133">
        <v>1</v>
      </c>
      <c r="DX184" s="133">
        <v>0</v>
      </c>
      <c r="DY184" s="133">
        <v>0</v>
      </c>
      <c r="EB184" s="133">
        <v>1</v>
      </c>
      <c r="EC184" s="133">
        <v>2</v>
      </c>
      <c r="ED184" s="133">
        <v>41</v>
      </c>
      <c r="EG184" s="103"/>
      <c r="EH184" s="103"/>
      <c r="EI184" s="131"/>
      <c r="EJ184" s="131"/>
      <c r="EK184" s="131"/>
      <c r="EL184" s="131"/>
      <c r="EM184" s="131"/>
      <c r="EN184" s="103"/>
      <c r="EO184" s="136">
        <v>184</v>
      </c>
      <c r="EP184" s="135">
        <v>42746</v>
      </c>
      <c r="EQ184" s="133" t="s">
        <v>383</v>
      </c>
      <c r="ET184" s="133">
        <v>75</v>
      </c>
      <c r="EU184" s="133">
        <v>1</v>
      </c>
      <c r="EW184" s="133">
        <v>14</v>
      </c>
      <c r="EX184" s="133">
        <v>10</v>
      </c>
      <c r="EY184" s="133">
        <v>52</v>
      </c>
      <c r="EZ184" s="133">
        <v>40</v>
      </c>
      <c r="FA184" s="133">
        <v>17</v>
      </c>
      <c r="FB184" s="133">
        <v>17</v>
      </c>
      <c r="FC184" s="133">
        <v>52</v>
      </c>
      <c r="FD184" s="133">
        <v>24</v>
      </c>
      <c r="FE184" s="133">
        <v>43</v>
      </c>
      <c r="FF184" s="133">
        <v>90</v>
      </c>
      <c r="FG184" s="133">
        <v>310</v>
      </c>
      <c r="FH184" s="91">
        <v>76.666666666666671</v>
      </c>
      <c r="FI184" s="91">
        <v>306.66666666666669</v>
      </c>
      <c r="FJ184" s="227">
        <v>96.6</v>
      </c>
      <c r="FK184" s="227">
        <v>48.02287005543765</v>
      </c>
      <c r="FL184" s="228">
        <v>161.75</v>
      </c>
      <c r="FM184" s="228">
        <v>80.599999999999994</v>
      </c>
      <c r="FN184" s="228">
        <v>80.410965129058397</v>
      </c>
      <c r="FO184" s="228">
        <v>40.068771495530797</v>
      </c>
      <c r="FP184" s="228">
        <v>50.170015455950548</v>
      </c>
      <c r="FQ184" s="228"/>
      <c r="FR184" s="193">
        <v>0</v>
      </c>
      <c r="FS184" s="230">
        <v>101.7</v>
      </c>
      <c r="FT184" s="230"/>
      <c r="FU184" s="230">
        <v>123.33333333333333</v>
      </c>
      <c r="FV184" s="229">
        <v>4.0333333333333332</v>
      </c>
      <c r="FW184" s="229">
        <v>5.35</v>
      </c>
      <c r="FX184" s="229">
        <v>25.214876033057852</v>
      </c>
      <c r="FY184" s="229"/>
      <c r="FZ184" s="133">
        <v>24.8</v>
      </c>
      <c r="GA184" s="129">
        <v>14.3</v>
      </c>
      <c r="GB184" s="238">
        <v>11.4</v>
      </c>
      <c r="GC184" s="238">
        <v>168.9</v>
      </c>
      <c r="GD184" s="238">
        <v>5.9</v>
      </c>
      <c r="GE184" s="238">
        <v>113</v>
      </c>
      <c r="GF184" s="238">
        <v>34.200000000000003</v>
      </c>
      <c r="GG184" s="133">
        <v>0</v>
      </c>
      <c r="GH184" s="133">
        <v>0</v>
      </c>
      <c r="GI184" s="133">
        <v>1</v>
      </c>
      <c r="GJ184" s="133">
        <v>0</v>
      </c>
      <c r="GK184" s="231">
        <v>36</v>
      </c>
      <c r="GL184" s="133">
        <v>0</v>
      </c>
      <c r="GM184" s="133">
        <v>0</v>
      </c>
      <c r="GN184" s="133">
        <v>0</v>
      </c>
      <c r="GO184" s="133">
        <v>1</v>
      </c>
      <c r="GP184" s="61">
        <v>80.099999999999994</v>
      </c>
      <c r="GQ184" s="106">
        <v>39.820205915533705</v>
      </c>
      <c r="GR184" s="111">
        <v>0.36679536679536684</v>
      </c>
      <c r="GS184" s="61">
        <v>0</v>
      </c>
      <c r="GT184" s="111">
        <v>0.39285714285714285</v>
      </c>
      <c r="GU184" s="62">
        <v>0</v>
      </c>
      <c r="GV184" s="61">
        <v>7.6333333333333329</v>
      </c>
      <c r="GW184" s="61">
        <v>1</v>
      </c>
      <c r="GX184" s="106">
        <v>9</v>
      </c>
      <c r="GY184" s="61">
        <v>1</v>
      </c>
      <c r="GZ184" s="745">
        <v>51</v>
      </c>
      <c r="HA184" s="133">
        <v>18</v>
      </c>
      <c r="HB184" s="133">
        <v>0.56999999999999995</v>
      </c>
      <c r="HC184" s="61">
        <v>1</v>
      </c>
      <c r="HD184" s="236">
        <v>171.703564</v>
      </c>
      <c r="HE184" s="236">
        <v>180.28874200000001</v>
      </c>
      <c r="HF184" s="144">
        <v>88.451965999999999</v>
      </c>
      <c r="HG184" s="236">
        <v>177.55519899999999</v>
      </c>
      <c r="HH184" s="125">
        <v>87.110854000000003</v>
      </c>
      <c r="HI184" s="236">
        <v>89.649513999999996</v>
      </c>
      <c r="HJ184" s="144">
        <v>43.983199999999997</v>
      </c>
      <c r="HK184" s="236">
        <v>87.905683999999994</v>
      </c>
      <c r="HL184" s="144">
        <v>43.127654</v>
      </c>
      <c r="HM184" s="236">
        <v>49.508932999999999</v>
      </c>
      <c r="HN184" s="144">
        <v>6.7687379999999999</v>
      </c>
      <c r="HO184" s="144">
        <v>3.3208289999999998</v>
      </c>
      <c r="HP184" s="236">
        <v>186.92626899999999</v>
      </c>
      <c r="HQ184" s="144">
        <v>91.708421000000001</v>
      </c>
      <c r="HR184" s="236">
        <v>98.172312000000005</v>
      </c>
      <c r="HS184" s="144">
        <v>48.164594000000001</v>
      </c>
      <c r="HT184" s="236">
        <v>88.753957</v>
      </c>
      <c r="HU184" s="144">
        <v>43.543827999999998</v>
      </c>
      <c r="HV184" s="236">
        <v>47.480730000000001</v>
      </c>
      <c r="HW184" s="144">
        <v>0</v>
      </c>
      <c r="HX184" s="237">
        <v>1.0153954545707222</v>
      </c>
      <c r="HY184" s="238">
        <v>27.6</v>
      </c>
      <c r="HZ184" s="133">
        <v>6</v>
      </c>
      <c r="IA184" s="133">
        <v>32.700000000000003</v>
      </c>
      <c r="IB184" s="133">
        <v>6.7</v>
      </c>
      <c r="IC184" s="133">
        <v>35.700000000000003</v>
      </c>
      <c r="ID184" s="133">
        <v>6.9</v>
      </c>
      <c r="IE184" s="237">
        <v>125.95168000000001</v>
      </c>
      <c r="IF184" s="237">
        <v>62.614504781615594</v>
      </c>
      <c r="IH184" s="117">
        <v>0.28999999999999998</v>
      </c>
      <c r="II184" s="117">
        <v>1175</v>
      </c>
      <c r="IJ184" s="117">
        <v>1080</v>
      </c>
      <c r="IK184" s="117">
        <v>1212</v>
      </c>
      <c r="IL184" s="117">
        <v>1007</v>
      </c>
      <c r="IM184" s="117">
        <v>1130</v>
      </c>
      <c r="IN184" s="117">
        <v>1176</v>
      </c>
      <c r="IO184" s="117"/>
      <c r="IP184" s="237">
        <v>1130</v>
      </c>
      <c r="IQ184" s="117">
        <v>1953</v>
      </c>
      <c r="IR184" s="117">
        <v>387</v>
      </c>
      <c r="IS184" s="117">
        <v>465</v>
      </c>
      <c r="IT184" s="117">
        <v>456</v>
      </c>
      <c r="IU184" s="117">
        <v>418</v>
      </c>
      <c r="IV184" s="117">
        <v>409</v>
      </c>
      <c r="IW184" s="117">
        <v>440</v>
      </c>
      <c r="IX184" s="117"/>
      <c r="IY184" s="193">
        <v>429.16666666666669</v>
      </c>
      <c r="IZ184" s="117">
        <v>279</v>
      </c>
      <c r="JA184" s="412">
        <v>33.397938826359642</v>
      </c>
      <c r="JB184" s="241">
        <v>1</v>
      </c>
      <c r="JC184" s="136">
        <v>1</v>
      </c>
      <c r="JD184" s="278">
        <v>4</v>
      </c>
      <c r="JE184" s="70">
        <v>0</v>
      </c>
      <c r="JF184" s="70"/>
      <c r="JG184" s="136">
        <v>1</v>
      </c>
      <c r="JH184" s="136">
        <v>1</v>
      </c>
      <c r="JI184" s="136">
        <v>0</v>
      </c>
      <c r="JJ184" s="136"/>
      <c r="JK184" s="133" t="s">
        <v>1382</v>
      </c>
      <c r="JL184" s="285">
        <v>57.6</v>
      </c>
      <c r="JM184" s="200">
        <v>184</v>
      </c>
      <c r="JN184" s="244">
        <v>42705</v>
      </c>
      <c r="JO184" s="69">
        <v>43224</v>
      </c>
      <c r="JP184" s="201">
        <v>0</v>
      </c>
      <c r="JQ184" s="69">
        <v>43224</v>
      </c>
      <c r="JR184" s="31">
        <v>17</v>
      </c>
      <c r="JS184" s="243">
        <v>1</v>
      </c>
      <c r="JT184" s="69">
        <v>43208</v>
      </c>
      <c r="JU184" s="245">
        <v>16</v>
      </c>
      <c r="JV184" s="243">
        <v>1</v>
      </c>
      <c r="JW184" s="246">
        <v>43208</v>
      </c>
      <c r="JX184" s="245">
        <v>16</v>
      </c>
      <c r="JY184" s="245">
        <v>17</v>
      </c>
      <c r="JZ184" s="245">
        <v>519</v>
      </c>
      <c r="KA184" s="247"/>
      <c r="KB184" s="245"/>
      <c r="KC184" s="248"/>
      <c r="KD184" s="63">
        <v>0</v>
      </c>
      <c r="KE184" s="263">
        <v>1</v>
      </c>
      <c r="KF184" s="251" t="s">
        <v>390</v>
      </c>
      <c r="KG184" s="311">
        <v>174.76666666666665</v>
      </c>
      <c r="KH184" s="311">
        <v>91.2</v>
      </c>
      <c r="KI184" s="311">
        <v>48.103333333333332</v>
      </c>
      <c r="KJ184" s="312">
        <v>-14.44</v>
      </c>
      <c r="KK184" s="311">
        <v>-12.163333333333334</v>
      </c>
      <c r="KL184" s="311">
        <v>57.826666666666675</v>
      </c>
      <c r="KM184" s="311">
        <v>30.866666666666664</v>
      </c>
      <c r="KN184" s="311">
        <v>4.1333333333333329</v>
      </c>
      <c r="KO184" s="250"/>
      <c r="KP184" s="250">
        <v>1</v>
      </c>
      <c r="KQ184" s="92"/>
      <c r="KR184" s="93">
        <v>0.36679536679536684</v>
      </c>
      <c r="KS184" s="92"/>
      <c r="KT184" s="361"/>
      <c r="KU184" s="92"/>
      <c r="KV184" s="361"/>
      <c r="KW184" s="361"/>
      <c r="KX184" s="361"/>
      <c r="KY184" s="361"/>
      <c r="KZ184" s="361"/>
      <c r="LA184" s="361"/>
      <c r="LB184" s="361"/>
      <c r="LC184" s="361"/>
      <c r="LD184" s="361"/>
      <c r="LE184" s="118">
        <v>42746</v>
      </c>
      <c r="LF184" s="454">
        <v>1</v>
      </c>
      <c r="LG184" s="454"/>
      <c r="LH184" s="454"/>
      <c r="LI184" s="454"/>
      <c r="LJ184" s="454"/>
      <c r="LK184" s="454"/>
      <c r="LL184" s="454"/>
      <c r="LM184" s="454"/>
      <c r="LN184" s="454"/>
      <c r="LO184" s="454"/>
      <c r="LP184" s="454"/>
      <c r="LQ184" s="454"/>
      <c r="LR184" s="454"/>
      <c r="LS184" s="454"/>
      <c r="LT184" s="500">
        <v>40.533333333333331</v>
      </c>
      <c r="LU184" s="693">
        <v>-22.116666666666664</v>
      </c>
      <c r="LV184" s="500">
        <v>0</v>
      </c>
      <c r="LW184" s="500">
        <v>0</v>
      </c>
      <c r="LX184" s="500">
        <v>0</v>
      </c>
      <c r="LY184" s="500">
        <v>0</v>
      </c>
      <c r="LZ184" s="690">
        <v>47.480730000000001</v>
      </c>
      <c r="MA184" s="455"/>
      <c r="MC184" s="253">
        <v>40</v>
      </c>
      <c r="MD184" s="274"/>
      <c r="ME184" s="581">
        <v>184</v>
      </c>
      <c r="MF184" s="135">
        <v>42705</v>
      </c>
      <c r="MI184" s="584">
        <v>78.023200000000003</v>
      </c>
      <c r="MQ184" s="135">
        <v>42705</v>
      </c>
      <c r="MR184" s="238">
        <v>6.7</v>
      </c>
      <c r="MS184" s="585"/>
      <c r="MT184" s="133">
        <v>1</v>
      </c>
      <c r="MU184" s="133">
        <v>1</v>
      </c>
      <c r="MV184" s="133">
        <v>1</v>
      </c>
      <c r="MW184" s="133">
        <v>1</v>
      </c>
      <c r="MX184" s="133">
        <v>0</v>
      </c>
      <c r="MY184" s="238">
        <v>3</v>
      </c>
      <c r="MZ184" s="238">
        <v>2401</v>
      </c>
      <c r="NA184" s="133">
        <v>40</v>
      </c>
      <c r="NB184" s="238">
        <v>7</v>
      </c>
      <c r="ND184" s="876">
        <v>184</v>
      </c>
      <c r="NE184" s="877" t="s">
        <v>64</v>
      </c>
      <c r="NF184" s="877" t="s">
        <v>64</v>
      </c>
      <c r="NG184" s="877" t="s">
        <v>64</v>
      </c>
      <c r="NH184" s="877" t="s">
        <v>64</v>
      </c>
      <c r="NI184" s="877" t="s">
        <v>64</v>
      </c>
      <c r="NJ184" s="877" t="s">
        <v>64</v>
      </c>
      <c r="NK184" s="877" t="s">
        <v>64</v>
      </c>
      <c r="NL184" s="877" t="s">
        <v>64</v>
      </c>
      <c r="NM184" s="877" t="s">
        <v>64</v>
      </c>
      <c r="NN184" s="877" t="s">
        <v>64</v>
      </c>
      <c r="NO184" s="877" t="s">
        <v>64</v>
      </c>
      <c r="NP184" s="877" t="s">
        <v>64</v>
      </c>
      <c r="NQ184" s="877" t="s">
        <v>64</v>
      </c>
      <c r="NR184" s="877" t="s">
        <v>64</v>
      </c>
      <c r="NS184" s="877" t="s">
        <v>64</v>
      </c>
      <c r="NT184" s="877" t="s">
        <v>64</v>
      </c>
      <c r="NU184" s="877" t="s">
        <v>64</v>
      </c>
      <c r="NV184" s="877" t="s">
        <v>64</v>
      </c>
      <c r="NW184" s="877" t="s">
        <v>64</v>
      </c>
      <c r="NX184" s="877" t="s">
        <v>64</v>
      </c>
      <c r="NY184" s="877" t="s">
        <v>64</v>
      </c>
      <c r="NZ184" s="877" t="s">
        <v>64</v>
      </c>
      <c r="OA184" s="877" t="s">
        <v>64</v>
      </c>
      <c r="OB184" s="877" t="s">
        <v>64</v>
      </c>
      <c r="OC184" s="877" t="s">
        <v>64</v>
      </c>
      <c r="OD184" s="877" t="s">
        <v>64</v>
      </c>
      <c r="OE184" s="877" t="s">
        <v>64</v>
      </c>
      <c r="OF184" s="877" t="s">
        <v>64</v>
      </c>
      <c r="OG184" s="877" t="s">
        <v>64</v>
      </c>
      <c r="OH184" s="877" t="s">
        <v>64</v>
      </c>
      <c r="OI184" s="877" t="s">
        <v>64</v>
      </c>
      <c r="OJ184" s="877" t="s">
        <v>64</v>
      </c>
      <c r="OK184" s="877" t="s">
        <v>64</v>
      </c>
      <c r="OL184" s="877" t="s">
        <v>64</v>
      </c>
    </row>
    <row r="185" spans="1:402" s="133" customFormat="1" x14ac:dyDescent="0.25">
      <c r="A185" s="274">
        <v>184</v>
      </c>
      <c r="B185" s="221">
        <v>0</v>
      </c>
      <c r="C185" s="61">
        <v>0</v>
      </c>
      <c r="D185" s="61">
        <v>2</v>
      </c>
      <c r="E185" s="90">
        <v>185</v>
      </c>
      <c r="F185" s="880">
        <v>185</v>
      </c>
      <c r="G185" s="883"/>
      <c r="H185" s="232" t="s">
        <v>1383</v>
      </c>
      <c r="I185" s="232" t="s">
        <v>1384</v>
      </c>
      <c r="J185" s="135">
        <v>20076</v>
      </c>
      <c r="K185" s="146">
        <v>62</v>
      </c>
      <c r="L185" s="193">
        <v>102</v>
      </c>
      <c r="M185" s="193">
        <v>176</v>
      </c>
      <c r="N185" s="342">
        <v>32.928719008264466</v>
      </c>
      <c r="O185" s="210">
        <v>2.1778004380349234</v>
      </c>
      <c r="P185" s="133">
        <v>0</v>
      </c>
      <c r="Q185" s="61">
        <v>180</v>
      </c>
      <c r="R185" s="61">
        <v>90</v>
      </c>
      <c r="S185" s="133">
        <v>0</v>
      </c>
      <c r="T185" s="193">
        <v>3</v>
      </c>
      <c r="U185" s="114">
        <v>1</v>
      </c>
      <c r="V185" s="114">
        <v>2</v>
      </c>
      <c r="W185" s="114">
        <v>1</v>
      </c>
      <c r="X185" s="114">
        <v>1</v>
      </c>
      <c r="Y185" s="114">
        <v>0</v>
      </c>
      <c r="Z185" s="114">
        <v>1</v>
      </c>
      <c r="AA185" s="114">
        <v>0</v>
      </c>
      <c r="AB185" s="114">
        <v>0</v>
      </c>
      <c r="AF185" s="592"/>
      <c r="AG185" s="592">
        <v>1.24</v>
      </c>
      <c r="AH185" s="592">
        <v>59</v>
      </c>
      <c r="AI185" s="603">
        <v>0</v>
      </c>
      <c r="AJ185" s="592">
        <v>10.4</v>
      </c>
      <c r="AK185" s="592">
        <v>31</v>
      </c>
      <c r="AL185" s="592"/>
      <c r="AM185" s="607">
        <v>705</v>
      </c>
      <c r="AN185" s="409">
        <v>6.5581978028122689</v>
      </c>
      <c r="AO185" s="63">
        <v>170</v>
      </c>
      <c r="AP185" s="63">
        <v>98</v>
      </c>
      <c r="AQ185" s="63">
        <v>40</v>
      </c>
      <c r="AR185" s="63">
        <v>158</v>
      </c>
      <c r="AS185" s="63">
        <v>1.72</v>
      </c>
      <c r="AT185" s="63">
        <v>431</v>
      </c>
      <c r="AU185" s="557">
        <v>42658</v>
      </c>
      <c r="AV185" s="557">
        <v>42710</v>
      </c>
      <c r="AW185" s="63">
        <v>1.24</v>
      </c>
      <c r="AX185" s="63">
        <v>76</v>
      </c>
      <c r="AY185" s="63"/>
      <c r="AZ185" s="592">
        <v>142</v>
      </c>
      <c r="BA185" s="567"/>
      <c r="BB185" s="66"/>
      <c r="BC185" s="68"/>
      <c r="BD185" s="66"/>
      <c r="BE185" s="218"/>
      <c r="BF185" s="66"/>
      <c r="BG185" s="68"/>
      <c r="BH185" s="219"/>
      <c r="BI185" s="219"/>
      <c r="BJ185" s="219"/>
      <c r="BK185" s="66"/>
      <c r="BL185" s="66"/>
      <c r="BM185" s="66"/>
      <c r="BN185" s="66"/>
      <c r="BO185" s="571"/>
      <c r="BP185" s="66"/>
      <c r="BQ185" s="66"/>
      <c r="BR185" s="66"/>
      <c r="BS185" s="66"/>
      <c r="BT185" s="69">
        <v>42659</v>
      </c>
      <c r="BU185" s="61" t="s">
        <v>1385</v>
      </c>
      <c r="BV185" s="61">
        <v>0</v>
      </c>
      <c r="BW185" s="61">
        <v>1</v>
      </c>
      <c r="BX185" s="61">
        <v>31</v>
      </c>
      <c r="BY185" s="61">
        <v>1</v>
      </c>
      <c r="BZ185" s="61"/>
      <c r="CA185" s="61">
        <v>1</v>
      </c>
      <c r="CB185" s="61"/>
      <c r="CC185" s="61">
        <v>0</v>
      </c>
      <c r="CD185" s="61">
        <v>0</v>
      </c>
      <c r="CE185" s="61">
        <v>0</v>
      </c>
      <c r="CF185" s="61">
        <v>0</v>
      </c>
      <c r="CG185" s="61">
        <v>0</v>
      </c>
      <c r="CH185" s="61">
        <v>0</v>
      </c>
      <c r="CI185" s="61">
        <v>0</v>
      </c>
      <c r="CJ185" s="114">
        <v>0</v>
      </c>
      <c r="CK185" s="114">
        <v>0</v>
      </c>
      <c r="CL185" s="114">
        <v>0</v>
      </c>
      <c r="CM185" s="114">
        <v>0</v>
      </c>
      <c r="CN185" s="114">
        <v>0</v>
      </c>
      <c r="CO185" s="114">
        <v>0</v>
      </c>
      <c r="CP185" s="114">
        <v>0</v>
      </c>
      <c r="CQ185" s="114">
        <v>0</v>
      </c>
      <c r="CR185" s="114">
        <v>0</v>
      </c>
      <c r="CS185" s="114">
        <v>0</v>
      </c>
      <c r="CT185" s="114">
        <v>0</v>
      </c>
      <c r="CU185" s="114">
        <v>0</v>
      </c>
      <c r="CV185" s="362"/>
      <c r="CW185" s="362"/>
      <c r="CX185" s="362"/>
      <c r="CY185" s="362"/>
      <c r="DE185" s="133">
        <v>0</v>
      </c>
      <c r="DF185" s="136">
        <v>1</v>
      </c>
      <c r="DG185" s="135">
        <v>42745</v>
      </c>
      <c r="DH185" s="133">
        <v>1</v>
      </c>
      <c r="DI185" s="133" t="s">
        <v>1386</v>
      </c>
      <c r="DJ185" s="136">
        <v>1</v>
      </c>
      <c r="DK185" s="136">
        <v>0</v>
      </c>
      <c r="DL185" s="136"/>
      <c r="DN185" s="133">
        <v>0</v>
      </c>
      <c r="DO185" s="133">
        <v>0</v>
      </c>
      <c r="DP185" s="133">
        <v>0</v>
      </c>
      <c r="DQ185" s="133">
        <v>0</v>
      </c>
      <c r="DR185" s="133">
        <v>1</v>
      </c>
      <c r="DS185" s="212">
        <v>1</v>
      </c>
      <c r="DT185" s="133">
        <v>1</v>
      </c>
      <c r="DU185" s="133">
        <v>0</v>
      </c>
      <c r="DV185" s="133">
        <v>0</v>
      </c>
      <c r="DW185" s="133">
        <v>1</v>
      </c>
      <c r="DX185" s="133">
        <v>0</v>
      </c>
      <c r="DY185" s="133">
        <v>0</v>
      </c>
      <c r="EB185" s="133">
        <v>1</v>
      </c>
      <c r="EC185" s="133">
        <v>1</v>
      </c>
      <c r="ED185" s="133">
        <v>61</v>
      </c>
      <c r="EG185" s="103"/>
      <c r="EH185" s="103"/>
      <c r="EI185" s="131"/>
      <c r="EJ185" s="131"/>
      <c r="EK185" s="131"/>
      <c r="EL185" s="131"/>
      <c r="EM185" s="131"/>
      <c r="EN185" s="103"/>
      <c r="EO185" s="136">
        <v>185</v>
      </c>
      <c r="EP185" s="135">
        <v>42797</v>
      </c>
      <c r="EQ185" s="133" t="s">
        <v>415</v>
      </c>
      <c r="ET185" s="133">
        <v>82</v>
      </c>
      <c r="EU185" s="133">
        <v>0</v>
      </c>
      <c r="EW185" s="133">
        <v>12</v>
      </c>
      <c r="EX185" s="133">
        <v>12</v>
      </c>
      <c r="EY185" s="133">
        <v>49</v>
      </c>
      <c r="EZ185" s="133">
        <v>26</v>
      </c>
      <c r="FA185" s="133">
        <v>18</v>
      </c>
      <c r="FB185" s="133">
        <v>20</v>
      </c>
      <c r="FC185" s="133">
        <v>41</v>
      </c>
      <c r="FD185" s="133">
        <v>22</v>
      </c>
      <c r="FE185" s="133">
        <v>29</v>
      </c>
      <c r="FF185" s="133">
        <v>170</v>
      </c>
      <c r="FG185" s="133">
        <v>310</v>
      </c>
      <c r="FH185" s="91">
        <v>146.66666666666666</v>
      </c>
      <c r="FI185" s="91">
        <v>300</v>
      </c>
      <c r="FJ185" s="227">
        <v>84.35</v>
      </c>
      <c r="FK185" s="227">
        <v>38.731739844864222</v>
      </c>
      <c r="FL185" s="228">
        <v>187.75</v>
      </c>
      <c r="FM185" s="228">
        <v>75.45</v>
      </c>
      <c r="FN185" s="228">
        <v>86.21083765113525</v>
      </c>
      <c r="FO185" s="228">
        <v>34.645047673918263</v>
      </c>
      <c r="FP185" s="228">
        <v>59.813581890812252</v>
      </c>
      <c r="FQ185" s="228"/>
      <c r="FR185" s="193">
        <v>0</v>
      </c>
      <c r="FS185" s="230">
        <v>134</v>
      </c>
      <c r="FT185" s="230">
        <v>88.4</v>
      </c>
      <c r="FU185" s="230">
        <v>130</v>
      </c>
      <c r="FV185" s="229">
        <v>3.9</v>
      </c>
      <c r="FW185" s="229">
        <v>4.97</v>
      </c>
      <c r="FX185" s="229">
        <v>34.358974358974358</v>
      </c>
      <c r="FY185" s="229">
        <v>1.5158371040723981</v>
      </c>
      <c r="FZ185" s="133">
        <v>50.1</v>
      </c>
      <c r="GA185" s="129">
        <v>24.4</v>
      </c>
      <c r="GB185" s="238">
        <v>5.7</v>
      </c>
      <c r="GC185" s="238">
        <v>119.5</v>
      </c>
      <c r="GD185" s="238">
        <v>3.2</v>
      </c>
      <c r="GE185" s="238">
        <v>83.2</v>
      </c>
      <c r="GF185" s="238">
        <v>28.1</v>
      </c>
      <c r="GG185" s="133">
        <v>0</v>
      </c>
      <c r="GH185" s="133">
        <v>1</v>
      </c>
      <c r="GI185" s="133">
        <v>1</v>
      </c>
      <c r="GJ185" s="133">
        <v>0</v>
      </c>
      <c r="GK185" s="231">
        <v>35</v>
      </c>
      <c r="GL185" s="133">
        <v>0</v>
      </c>
      <c r="GM185" s="133">
        <v>0</v>
      </c>
      <c r="GN185" s="133">
        <v>0</v>
      </c>
      <c r="GO185" s="133">
        <v>0</v>
      </c>
      <c r="GP185" s="61">
        <v>41.349999999999994</v>
      </c>
      <c r="GQ185" s="106">
        <v>18.987047333552287</v>
      </c>
      <c r="GR185" s="111">
        <v>0.41825095057034217</v>
      </c>
      <c r="GS185" s="61">
        <v>0</v>
      </c>
      <c r="GT185" s="111">
        <v>0.5</v>
      </c>
      <c r="GU185" s="62">
        <v>0</v>
      </c>
      <c r="GV185" s="61">
        <v>11.6</v>
      </c>
      <c r="GW185" s="61">
        <v>0</v>
      </c>
      <c r="GX185" s="106">
        <v>22</v>
      </c>
      <c r="GY185" s="61">
        <v>0</v>
      </c>
      <c r="GZ185" s="745">
        <v>50</v>
      </c>
      <c r="HA185" s="133">
        <v>18</v>
      </c>
      <c r="HB185" s="133">
        <v>0.57999999999999996</v>
      </c>
      <c r="HC185" s="61">
        <v>1</v>
      </c>
      <c r="HD185" s="236">
        <v>188.90222800000001</v>
      </c>
      <c r="HE185" s="236">
        <v>198.34733900000001</v>
      </c>
      <c r="HF185" s="144">
        <v>87.937462999999994</v>
      </c>
      <c r="HG185" s="236">
        <v>130.34779800000001</v>
      </c>
      <c r="HH185" s="125">
        <v>57.789808000000001</v>
      </c>
      <c r="HI185" s="236">
        <v>43.936900000000001</v>
      </c>
      <c r="HJ185" s="144">
        <v>19.479462000000002</v>
      </c>
      <c r="HK185" s="236">
        <v>86.410898000000003</v>
      </c>
      <c r="HL185" s="144">
        <v>38.310346000000003</v>
      </c>
      <c r="HM185" s="236">
        <v>66.292564999999996</v>
      </c>
      <c r="HN185" s="144">
        <v>7.2585150000000001</v>
      </c>
      <c r="HO185" s="144">
        <v>3.2180689999999998</v>
      </c>
      <c r="HP185" s="236">
        <v>128.19867300000001</v>
      </c>
      <c r="HQ185" s="144">
        <v>56.836992000000002</v>
      </c>
      <c r="HR185" s="236">
        <v>51.731645999999998</v>
      </c>
      <c r="HS185" s="144">
        <v>22.935269999999999</v>
      </c>
      <c r="HT185" s="236">
        <v>76.467027000000002</v>
      </c>
      <c r="HU185" s="144">
        <v>33.901721999999999</v>
      </c>
      <c r="HV185" s="236">
        <v>59.647283999999999</v>
      </c>
      <c r="HW185" s="144">
        <v>0</v>
      </c>
      <c r="HX185" s="237">
        <v>1.52167771180914</v>
      </c>
      <c r="HY185" s="238">
        <v>17.8</v>
      </c>
      <c r="HZ185" s="133">
        <v>4.8</v>
      </c>
      <c r="IA185" s="133">
        <v>18.5</v>
      </c>
      <c r="IB185" s="133">
        <v>5</v>
      </c>
      <c r="IC185" s="133">
        <v>15.2</v>
      </c>
      <c r="ID185" s="133">
        <v>4.7</v>
      </c>
      <c r="IE185" s="237">
        <v>57.444555555555567</v>
      </c>
      <c r="IF185" s="237">
        <v>26.377327578916752</v>
      </c>
      <c r="IH185" s="117">
        <v>0.3</v>
      </c>
      <c r="II185" s="117">
        <v>1209</v>
      </c>
      <c r="IJ185" s="117">
        <v>1150</v>
      </c>
      <c r="IK185" s="117">
        <v>1187</v>
      </c>
      <c r="IL185" s="117">
        <v>1113</v>
      </c>
      <c r="IM185" s="117">
        <v>1168</v>
      </c>
      <c r="IN185" s="117">
        <v>1178</v>
      </c>
      <c r="IO185" s="117"/>
      <c r="IP185" s="237">
        <v>1167.5</v>
      </c>
      <c r="IQ185" s="117">
        <v>1792</v>
      </c>
      <c r="IR185" s="117">
        <v>465</v>
      </c>
      <c r="IS185" s="117">
        <v>545</v>
      </c>
      <c r="IT185" s="117">
        <v>499</v>
      </c>
      <c r="IU185" s="117">
        <v>489</v>
      </c>
      <c r="IV185" s="117">
        <v>473</v>
      </c>
      <c r="IW185" s="117">
        <v>470</v>
      </c>
      <c r="IX185" s="117"/>
      <c r="IY185" s="193">
        <v>490.16666666666669</v>
      </c>
      <c r="IZ185" s="117">
        <v>263</v>
      </c>
      <c r="JA185" s="412">
        <v>25.537953622822602</v>
      </c>
      <c r="JB185" s="241">
        <v>0</v>
      </c>
      <c r="JC185" s="136">
        <v>1</v>
      </c>
      <c r="JD185" s="278">
        <v>0</v>
      </c>
      <c r="JE185" s="70">
        <v>0</v>
      </c>
      <c r="JF185" s="70"/>
      <c r="JG185" s="136">
        <v>0</v>
      </c>
      <c r="JH185" s="136">
        <v>0</v>
      </c>
      <c r="JI185" s="136">
        <v>0</v>
      </c>
      <c r="JJ185" s="136"/>
      <c r="JL185" s="285"/>
      <c r="JM185" s="200">
        <v>185</v>
      </c>
      <c r="JN185" s="244">
        <v>42658</v>
      </c>
      <c r="JO185" s="69">
        <v>43157</v>
      </c>
      <c r="JP185" s="201">
        <v>0</v>
      </c>
      <c r="JQ185" s="69">
        <v>43157</v>
      </c>
      <c r="JR185" s="31">
        <v>16</v>
      </c>
      <c r="JS185" s="243">
        <v>1</v>
      </c>
      <c r="JT185" s="69">
        <v>42971</v>
      </c>
      <c r="JU185" s="245">
        <v>10</v>
      </c>
      <c r="JV185" s="243">
        <v>1</v>
      </c>
      <c r="JW185" s="246">
        <v>42971</v>
      </c>
      <c r="JX185" s="245">
        <v>10</v>
      </c>
      <c r="JY185" s="245">
        <v>16</v>
      </c>
      <c r="JZ185" s="245">
        <v>499</v>
      </c>
      <c r="KA185" s="247"/>
      <c r="KB185" s="245"/>
      <c r="KC185" s="248"/>
      <c r="KD185" s="63">
        <v>1</v>
      </c>
      <c r="KE185" s="263">
        <v>1</v>
      </c>
      <c r="KF185" s="251" t="s">
        <v>390</v>
      </c>
      <c r="KG185" s="311">
        <v>190.9</v>
      </c>
      <c r="KH185" s="311">
        <v>86.29</v>
      </c>
      <c r="KI185" s="311">
        <v>54.84</v>
      </c>
      <c r="KJ185" s="312">
        <v>-16.96</v>
      </c>
      <c r="KK185" s="311">
        <v>-15.3</v>
      </c>
      <c r="KL185" s="311">
        <v>44.7</v>
      </c>
      <c r="KM185" s="311">
        <v>23</v>
      </c>
      <c r="KN185" s="311">
        <v>4.5</v>
      </c>
      <c r="KO185" s="250"/>
      <c r="KP185" s="250">
        <v>0</v>
      </c>
      <c r="KQ185" s="92"/>
      <c r="KR185" s="93">
        <v>0.41825095057034217</v>
      </c>
      <c r="KS185" s="92">
        <v>52</v>
      </c>
      <c r="KT185" s="361">
        <v>43.23</v>
      </c>
      <c r="KU185" s="92">
        <v>-23.74</v>
      </c>
      <c r="KV185" s="361">
        <v>-27.2</v>
      </c>
      <c r="KW185" s="361">
        <v>-25.6</v>
      </c>
      <c r="KX185" s="361">
        <v>307</v>
      </c>
      <c r="KY185" s="361">
        <v>-21</v>
      </c>
      <c r="KZ185" s="361">
        <v>-19.2</v>
      </c>
      <c r="LA185" s="361">
        <v>292</v>
      </c>
      <c r="LB185" s="361">
        <v>-24</v>
      </c>
      <c r="LC185" s="361">
        <v>-22.4</v>
      </c>
      <c r="LD185" s="361">
        <v>307</v>
      </c>
      <c r="LE185" s="118">
        <v>42797</v>
      </c>
      <c r="LF185" s="454">
        <v>0</v>
      </c>
      <c r="LG185" s="454"/>
      <c r="LH185" s="454">
        <v>52</v>
      </c>
      <c r="LI185" s="454">
        <v>42.4</v>
      </c>
      <c r="LJ185" s="454">
        <v>-21.25</v>
      </c>
      <c r="LK185" s="454">
        <v>-21.1</v>
      </c>
      <c r="LL185" s="454">
        <v>-21.1</v>
      </c>
      <c r="LM185" s="454">
        <v>323</v>
      </c>
      <c r="LN185" s="454">
        <v>-16.5</v>
      </c>
      <c r="LO185" s="454">
        <v>-15.8</v>
      </c>
      <c r="LP185" s="454">
        <v>292</v>
      </c>
      <c r="LQ185" s="454">
        <v>-18.5</v>
      </c>
      <c r="LR185" s="454">
        <v>-18.5</v>
      </c>
      <c r="LS185" s="454">
        <v>323</v>
      </c>
      <c r="LT185" s="500">
        <v>44.41</v>
      </c>
      <c r="LU185" s="693">
        <v>-24.42</v>
      </c>
      <c r="LV185" s="500"/>
      <c r="LW185" s="500"/>
      <c r="LX185" s="500">
        <v>-21</v>
      </c>
      <c r="LY185" s="500">
        <v>1</v>
      </c>
      <c r="LZ185" s="690">
        <v>59.647283999999999</v>
      </c>
      <c r="MA185" s="455"/>
      <c r="MC185" s="253"/>
      <c r="MD185" s="274"/>
      <c r="ME185" s="581">
        <v>185</v>
      </c>
      <c r="MF185" s="135">
        <v>42710</v>
      </c>
      <c r="MI185" s="586"/>
      <c r="MQ185" s="135">
        <v>42710</v>
      </c>
      <c r="MR185" s="238">
        <v>6.5</v>
      </c>
      <c r="MS185" s="238">
        <v>22</v>
      </c>
      <c r="MT185" s="133">
        <v>1</v>
      </c>
      <c r="MU185" s="133">
        <v>0</v>
      </c>
      <c r="MV185" s="133">
        <v>1</v>
      </c>
      <c r="MW185" s="133">
        <v>1</v>
      </c>
      <c r="MX185" s="133">
        <v>0</v>
      </c>
      <c r="MY185" s="238">
        <v>2</v>
      </c>
      <c r="MZ185" s="238">
        <v>705</v>
      </c>
      <c r="NA185" s="585"/>
      <c r="NB185" s="238">
        <v>5</v>
      </c>
      <c r="ND185" s="876" t="s">
        <v>64</v>
      </c>
      <c r="NE185" s="877" t="s">
        <v>64</v>
      </c>
      <c r="NF185" s="877" t="s">
        <v>64</v>
      </c>
      <c r="NG185" s="877" t="s">
        <v>64</v>
      </c>
      <c r="NH185" s="877" t="s">
        <v>64</v>
      </c>
      <c r="NI185" s="877" t="s">
        <v>64</v>
      </c>
      <c r="NJ185" s="877" t="s">
        <v>64</v>
      </c>
      <c r="NK185" s="877" t="s">
        <v>64</v>
      </c>
      <c r="NL185" s="877" t="s">
        <v>64</v>
      </c>
      <c r="NM185" s="877" t="s">
        <v>64</v>
      </c>
      <c r="NN185" s="877" t="s">
        <v>64</v>
      </c>
      <c r="NO185" s="877" t="s">
        <v>64</v>
      </c>
      <c r="NP185" s="877" t="s">
        <v>64</v>
      </c>
      <c r="NQ185" s="877" t="s">
        <v>64</v>
      </c>
      <c r="NR185" s="877" t="s">
        <v>64</v>
      </c>
      <c r="NS185" s="877" t="s">
        <v>64</v>
      </c>
      <c r="NT185" s="877" t="s">
        <v>64</v>
      </c>
      <c r="NU185" s="877" t="s">
        <v>64</v>
      </c>
      <c r="NV185" s="877" t="s">
        <v>64</v>
      </c>
      <c r="NW185" s="877" t="s">
        <v>64</v>
      </c>
      <c r="NX185" s="877" t="s">
        <v>64</v>
      </c>
      <c r="NY185" s="877" t="s">
        <v>64</v>
      </c>
      <c r="NZ185" s="877" t="s">
        <v>64</v>
      </c>
      <c r="OA185" s="877" t="s">
        <v>64</v>
      </c>
      <c r="OB185" s="877" t="s">
        <v>64</v>
      </c>
      <c r="OC185" s="877" t="s">
        <v>64</v>
      </c>
      <c r="OD185" s="877" t="s">
        <v>64</v>
      </c>
      <c r="OE185" s="877" t="s">
        <v>64</v>
      </c>
      <c r="OF185" s="877" t="s">
        <v>64</v>
      </c>
      <c r="OG185" s="877" t="s">
        <v>64</v>
      </c>
      <c r="OH185" s="877" t="s">
        <v>64</v>
      </c>
      <c r="OI185" s="877" t="s">
        <v>64</v>
      </c>
      <c r="OJ185" s="877" t="s">
        <v>64</v>
      </c>
      <c r="OK185" s="877" t="s">
        <v>64</v>
      </c>
      <c r="OL185" s="877" t="s">
        <v>64</v>
      </c>
    </row>
    <row r="186" spans="1:402" s="133" customFormat="1" x14ac:dyDescent="0.25">
      <c r="A186" s="221">
        <v>185</v>
      </c>
      <c r="B186" s="274">
        <v>0</v>
      </c>
      <c r="C186" s="61">
        <v>1</v>
      </c>
      <c r="D186" s="61">
        <v>2</v>
      </c>
      <c r="E186" s="90">
        <v>186</v>
      </c>
      <c r="F186" s="880">
        <v>186</v>
      </c>
      <c r="G186" s="883"/>
      <c r="H186" s="167" t="s">
        <v>1387</v>
      </c>
      <c r="I186" s="167" t="s">
        <v>1388</v>
      </c>
      <c r="J186" s="135">
        <v>16772</v>
      </c>
      <c r="K186" s="146">
        <v>71</v>
      </c>
      <c r="L186" s="193">
        <v>64</v>
      </c>
      <c r="M186" s="193">
        <v>162</v>
      </c>
      <c r="N186" s="342">
        <v>24.386526444139609</v>
      </c>
      <c r="O186" s="210">
        <v>1.6822525610640755</v>
      </c>
      <c r="P186" s="133">
        <v>1</v>
      </c>
      <c r="Q186" s="133">
        <v>120</v>
      </c>
      <c r="R186" s="133">
        <v>80</v>
      </c>
      <c r="S186" s="133">
        <v>1</v>
      </c>
      <c r="T186" s="193">
        <v>3</v>
      </c>
      <c r="U186" s="114">
        <v>0</v>
      </c>
      <c r="V186" s="114"/>
      <c r="W186" s="114">
        <v>1</v>
      </c>
      <c r="X186" s="114">
        <v>1</v>
      </c>
      <c r="Y186" s="114">
        <v>1</v>
      </c>
      <c r="Z186" s="114">
        <v>1</v>
      </c>
      <c r="AA186" s="114">
        <v>0</v>
      </c>
      <c r="AB186" s="114">
        <v>0</v>
      </c>
      <c r="AF186" s="592">
        <v>141</v>
      </c>
      <c r="AG186" s="592">
        <v>1.02</v>
      </c>
      <c r="AH186" s="592">
        <v>55</v>
      </c>
      <c r="AI186" s="603">
        <v>0</v>
      </c>
      <c r="AJ186" s="592">
        <v>10.8</v>
      </c>
      <c r="AK186" s="592">
        <v>34</v>
      </c>
      <c r="AL186" s="592"/>
      <c r="AM186" s="607">
        <v>2020</v>
      </c>
      <c r="AN186" s="214">
        <v>7.6108527903952501</v>
      </c>
      <c r="AO186" s="63">
        <v>135</v>
      </c>
      <c r="AP186" s="63">
        <v>70</v>
      </c>
      <c r="AQ186" s="63">
        <v>40</v>
      </c>
      <c r="AR186" s="63">
        <v>126</v>
      </c>
      <c r="AS186" s="63">
        <v>9.7899999999999991</v>
      </c>
      <c r="AT186" s="63">
        <v>172</v>
      </c>
      <c r="AU186" s="557">
        <v>42724</v>
      </c>
      <c r="AV186" s="557">
        <v>42762</v>
      </c>
      <c r="AW186" s="63">
        <v>1.02</v>
      </c>
      <c r="AX186" s="63">
        <v>74</v>
      </c>
      <c r="AY186" s="63"/>
      <c r="AZ186" s="592">
        <v>138</v>
      </c>
      <c r="BA186" s="567">
        <v>42766</v>
      </c>
      <c r="BB186" s="65">
        <v>24.71</v>
      </c>
      <c r="BC186" s="68"/>
      <c r="BD186" s="66">
        <v>24.71</v>
      </c>
      <c r="BE186" s="218">
        <v>855.25065083587253</v>
      </c>
      <c r="BF186" s="66"/>
      <c r="BG186" s="68">
        <v>1.3928727454020795</v>
      </c>
      <c r="BH186" s="219">
        <v>1.3928727454020795</v>
      </c>
      <c r="BI186" s="219">
        <v>2.9320934133503131</v>
      </c>
      <c r="BJ186" s="219"/>
      <c r="BK186" s="66">
        <v>2.35</v>
      </c>
      <c r="BL186" s="66">
        <v>1.63</v>
      </c>
      <c r="BM186" s="66">
        <v>45</v>
      </c>
      <c r="BN186" s="66">
        <v>1.38</v>
      </c>
      <c r="BO186" s="571">
        <v>476.2</v>
      </c>
      <c r="BP186" s="66">
        <v>38</v>
      </c>
      <c r="BQ186" s="66">
        <v>184</v>
      </c>
      <c r="BR186" s="66">
        <v>13</v>
      </c>
      <c r="BS186" s="66">
        <v>70</v>
      </c>
      <c r="BT186" s="69">
        <v>42724</v>
      </c>
      <c r="BU186" s="61" t="s">
        <v>1389</v>
      </c>
      <c r="BV186" s="61">
        <v>0</v>
      </c>
      <c r="BW186" s="61">
        <v>1</v>
      </c>
      <c r="BX186" s="61">
        <v>32</v>
      </c>
      <c r="BY186" s="61">
        <v>0</v>
      </c>
      <c r="BZ186" s="61"/>
      <c r="CA186" s="61"/>
      <c r="CB186" s="61"/>
      <c r="CC186" s="61">
        <v>1</v>
      </c>
      <c r="CD186" s="61">
        <v>1</v>
      </c>
      <c r="CE186" s="61">
        <v>0</v>
      </c>
      <c r="CF186" s="61">
        <v>0</v>
      </c>
      <c r="CG186" s="61">
        <v>0</v>
      </c>
      <c r="CH186" s="61">
        <v>1</v>
      </c>
      <c r="CI186" s="61">
        <v>0</v>
      </c>
      <c r="CJ186" s="114">
        <v>1</v>
      </c>
      <c r="CK186" s="114">
        <v>0</v>
      </c>
      <c r="CL186" s="114">
        <v>0</v>
      </c>
      <c r="CM186" s="114">
        <v>1</v>
      </c>
      <c r="CN186" s="114">
        <v>1</v>
      </c>
      <c r="CO186" s="114">
        <v>0</v>
      </c>
      <c r="CP186" s="114">
        <v>0</v>
      </c>
      <c r="CQ186" s="114">
        <v>1</v>
      </c>
      <c r="CR186" s="114">
        <v>0</v>
      </c>
      <c r="CS186" s="114">
        <v>0</v>
      </c>
      <c r="CT186" s="114">
        <v>1</v>
      </c>
      <c r="CU186" s="114">
        <v>1</v>
      </c>
      <c r="CV186" s="362"/>
      <c r="CW186" s="362"/>
      <c r="CX186" s="362"/>
      <c r="CY186" s="362"/>
      <c r="CZ186" s="133">
        <v>99</v>
      </c>
      <c r="DA186" s="133">
        <v>181</v>
      </c>
      <c r="DE186" s="133">
        <v>1</v>
      </c>
      <c r="DF186" s="136">
        <v>1</v>
      </c>
      <c r="DG186" s="135">
        <v>42254</v>
      </c>
      <c r="DH186" s="133">
        <v>1</v>
      </c>
      <c r="DI186" s="133" t="s">
        <v>1390</v>
      </c>
      <c r="DJ186" s="136">
        <v>1</v>
      </c>
      <c r="DK186" s="136">
        <v>0</v>
      </c>
      <c r="DL186" s="136"/>
      <c r="DN186" s="133">
        <v>1</v>
      </c>
      <c r="DO186" s="133">
        <v>0</v>
      </c>
      <c r="DP186" s="133">
        <v>1</v>
      </c>
      <c r="DQ186" s="133">
        <v>0</v>
      </c>
      <c r="DR186" s="133">
        <v>1</v>
      </c>
      <c r="DS186" s="212">
        <v>1</v>
      </c>
      <c r="DT186" s="133">
        <v>3</v>
      </c>
      <c r="DU186" s="133">
        <v>0</v>
      </c>
      <c r="DV186" s="133">
        <v>0</v>
      </c>
      <c r="DW186" s="133">
        <v>0</v>
      </c>
      <c r="DX186" s="133">
        <v>0</v>
      </c>
      <c r="DY186" s="133">
        <v>0</v>
      </c>
      <c r="EB186" s="133">
        <v>1</v>
      </c>
      <c r="EC186" s="133">
        <v>2</v>
      </c>
      <c r="ED186" s="133">
        <v>55</v>
      </c>
      <c r="EG186" s="135">
        <v>41183</v>
      </c>
      <c r="EH186" s="133">
        <v>2.4500000000000002</v>
      </c>
      <c r="EI186" s="225">
        <v>118.6</v>
      </c>
      <c r="EJ186" s="225">
        <v>74.760000000000005</v>
      </c>
      <c r="EK186" s="225">
        <v>127</v>
      </c>
      <c r="EL186" s="225">
        <v>112</v>
      </c>
      <c r="EM186" s="225" t="s">
        <v>381</v>
      </c>
      <c r="EN186" s="133" t="s">
        <v>1391</v>
      </c>
      <c r="EO186" s="136">
        <v>186</v>
      </c>
      <c r="EP186" s="135">
        <v>42766</v>
      </c>
      <c r="EQ186" s="133" t="s">
        <v>383</v>
      </c>
      <c r="ET186" s="133">
        <v>71</v>
      </c>
      <c r="EU186" s="133">
        <v>1</v>
      </c>
      <c r="EW186" s="133">
        <v>8</v>
      </c>
      <c r="EX186" s="133">
        <v>8</v>
      </c>
      <c r="EY186" s="133">
        <v>49</v>
      </c>
      <c r="EZ186" s="133">
        <v>28</v>
      </c>
      <c r="FA186" s="133">
        <v>11</v>
      </c>
      <c r="FB186" s="133">
        <v>18</v>
      </c>
      <c r="FC186" s="133">
        <v>45</v>
      </c>
      <c r="FD186" s="133">
        <v>18</v>
      </c>
      <c r="FE186" s="133">
        <v>28</v>
      </c>
      <c r="FF186" s="133">
        <v>100</v>
      </c>
      <c r="FG186" s="133">
        <v>350</v>
      </c>
      <c r="FH186" s="91">
        <v>83.333333333333329</v>
      </c>
      <c r="FI186" s="91">
        <v>306.66666666666669</v>
      </c>
      <c r="FJ186" s="227">
        <v>94.4</v>
      </c>
      <c r="FK186" s="227">
        <v>56.115236311656531</v>
      </c>
      <c r="FL186" s="228">
        <v>89.9</v>
      </c>
      <c r="FM186" s="228">
        <v>38.200000000000003</v>
      </c>
      <c r="FN186" s="228">
        <v>53.440251529850869</v>
      </c>
      <c r="FO186" s="228">
        <v>22.707648592216945</v>
      </c>
      <c r="FP186" s="228">
        <v>57.508342602892107</v>
      </c>
      <c r="FQ186" s="228"/>
      <c r="FR186" s="193">
        <v>0</v>
      </c>
      <c r="FS186" s="230">
        <v>93.7</v>
      </c>
      <c r="FT186" s="230"/>
      <c r="FU186" s="230">
        <v>150</v>
      </c>
      <c r="FV186" s="229">
        <v>5.1000000000000005</v>
      </c>
      <c r="FW186" s="229">
        <v>9</v>
      </c>
      <c r="FX186" s="229">
        <v>18.372549019607842</v>
      </c>
      <c r="FY186" s="229"/>
      <c r="FZ186" s="133">
        <v>31.1</v>
      </c>
      <c r="GA186" s="129">
        <v>22.5</v>
      </c>
      <c r="GB186" s="238">
        <v>15.5</v>
      </c>
      <c r="GC186" s="238">
        <v>8.4</v>
      </c>
      <c r="GD186" s="238">
        <v>198.8</v>
      </c>
      <c r="GE186" s="238">
        <v>135.69999999999999</v>
      </c>
      <c r="GF186" s="238">
        <v>39.4</v>
      </c>
      <c r="GG186" s="133">
        <v>1</v>
      </c>
      <c r="GH186" s="133">
        <v>1</v>
      </c>
      <c r="GI186" s="133">
        <v>1</v>
      </c>
      <c r="GJ186" s="133">
        <v>1</v>
      </c>
      <c r="GK186" s="231">
        <v>34</v>
      </c>
      <c r="GL186" s="133">
        <v>0</v>
      </c>
      <c r="GM186" s="133">
        <v>0</v>
      </c>
      <c r="GN186" s="133">
        <v>0</v>
      </c>
      <c r="GO186" s="133">
        <v>0</v>
      </c>
      <c r="GP186" s="61">
        <v>56.5</v>
      </c>
      <c r="GQ186" s="106">
        <v>33.585920038226632</v>
      </c>
      <c r="GR186" s="111">
        <v>0.37499999999999994</v>
      </c>
      <c r="GS186" s="61">
        <v>0</v>
      </c>
      <c r="GT186" s="111">
        <v>0.39393939393939392</v>
      </c>
      <c r="GU186" s="62">
        <v>0</v>
      </c>
      <c r="GV186" s="61">
        <v>8.8000000000000007</v>
      </c>
      <c r="GW186" s="61">
        <v>1</v>
      </c>
      <c r="GX186" s="106">
        <v>17</v>
      </c>
      <c r="GY186" s="61">
        <v>0</v>
      </c>
      <c r="GZ186" s="745">
        <v>44</v>
      </c>
      <c r="HA186" s="133">
        <v>17</v>
      </c>
      <c r="HB186" s="133">
        <v>0.37</v>
      </c>
      <c r="HC186" s="61">
        <v>1</v>
      </c>
      <c r="HD186" s="236">
        <v>115.002528</v>
      </c>
      <c r="HE186" s="236">
        <v>120.75265400000001</v>
      </c>
      <c r="HF186" s="144">
        <v>70.470791000000006</v>
      </c>
      <c r="HG186" s="236">
        <v>138.456907</v>
      </c>
      <c r="HH186" s="125">
        <v>80.802925000000002</v>
      </c>
      <c r="HI186" s="236">
        <v>58.155791000000001</v>
      </c>
      <c r="HJ186" s="144">
        <v>33.939498999999998</v>
      </c>
      <c r="HK186" s="236">
        <v>80.301115999999993</v>
      </c>
      <c r="HL186" s="144">
        <v>46.863427000000001</v>
      </c>
      <c r="HM186" s="236">
        <v>57.997191000000001</v>
      </c>
      <c r="HN186" s="144">
        <v>4.8983679999999996</v>
      </c>
      <c r="HO186" s="144">
        <v>2.8586689999999999</v>
      </c>
      <c r="HP186" s="236">
        <v>121.610713</v>
      </c>
      <c r="HQ186" s="144">
        <v>70.971549999999993</v>
      </c>
      <c r="HR186" s="236">
        <v>49.535325999999998</v>
      </c>
      <c r="HS186" s="144">
        <v>28.908628</v>
      </c>
      <c r="HT186" s="236">
        <v>72.075387000000006</v>
      </c>
      <c r="HU186" s="144">
        <v>42.062922</v>
      </c>
      <c r="HV186" s="236">
        <v>59.267301000000003</v>
      </c>
      <c r="HW186" s="144">
        <v>0</v>
      </c>
      <c r="HX186" s="237">
        <v>0.87213167343106979</v>
      </c>
      <c r="HY186" s="238">
        <v>41.8</v>
      </c>
      <c r="HZ186" s="133">
        <v>7.7</v>
      </c>
      <c r="IA186" s="133">
        <v>34.200000000000003</v>
      </c>
      <c r="IB186" s="133">
        <v>6.7</v>
      </c>
      <c r="IC186" s="133">
        <v>22.3</v>
      </c>
      <c r="ID186" s="133">
        <v>5.9</v>
      </c>
      <c r="IE186" s="237">
        <v>155.45691428571428</v>
      </c>
      <c r="IF186" s="237">
        <v>92.409973320167268</v>
      </c>
      <c r="IH186" s="133">
        <v>0.36</v>
      </c>
      <c r="II186" s="133">
        <v>1042</v>
      </c>
      <c r="IJ186" s="133">
        <v>926</v>
      </c>
      <c r="IK186" s="133">
        <v>948</v>
      </c>
      <c r="IL186" s="133">
        <v>941</v>
      </c>
      <c r="IM186" s="133">
        <v>1051</v>
      </c>
      <c r="IN186" s="133">
        <v>1115</v>
      </c>
      <c r="IP186" s="237">
        <v>1003.8333333333334</v>
      </c>
      <c r="IQ186" s="133">
        <v>1539</v>
      </c>
      <c r="IR186" s="133">
        <v>341</v>
      </c>
      <c r="IS186" s="133">
        <v>308</v>
      </c>
      <c r="IT186" s="133">
        <v>350</v>
      </c>
      <c r="IU186" s="133">
        <v>305</v>
      </c>
      <c r="IV186" s="133">
        <v>339</v>
      </c>
      <c r="IW186" s="133">
        <v>337</v>
      </c>
      <c r="IY186" s="133">
        <v>330</v>
      </c>
      <c r="IZ186" s="133">
        <v>225</v>
      </c>
      <c r="JA186" s="412">
        <v>34.30699545474188</v>
      </c>
      <c r="JB186" s="241">
        <v>1</v>
      </c>
      <c r="JC186" s="136">
        <v>1</v>
      </c>
      <c r="JD186" s="278">
        <v>1</v>
      </c>
      <c r="JE186" s="70">
        <v>0</v>
      </c>
      <c r="JF186" s="70"/>
      <c r="JG186" s="136">
        <v>0</v>
      </c>
      <c r="JH186" s="136">
        <v>2</v>
      </c>
      <c r="JI186" s="136">
        <v>0</v>
      </c>
      <c r="JJ186" s="136"/>
      <c r="JL186" s="360"/>
      <c r="JM186" s="200">
        <v>186</v>
      </c>
      <c r="JN186" s="244">
        <v>42724</v>
      </c>
      <c r="JO186" s="69">
        <v>43483</v>
      </c>
      <c r="JP186" s="201">
        <v>0</v>
      </c>
      <c r="JQ186" s="69">
        <v>43483</v>
      </c>
      <c r="JR186" s="31">
        <v>24</v>
      </c>
      <c r="JS186" s="243">
        <v>1</v>
      </c>
      <c r="JT186" s="69">
        <v>42762</v>
      </c>
      <c r="JU186" s="245">
        <v>1</v>
      </c>
      <c r="JV186" s="243">
        <v>1</v>
      </c>
      <c r="JW186" s="246">
        <v>42762</v>
      </c>
      <c r="JX186" s="245">
        <v>1</v>
      </c>
      <c r="JY186" s="245">
        <v>24</v>
      </c>
      <c r="JZ186" s="245">
        <v>759</v>
      </c>
      <c r="KA186" s="247"/>
      <c r="KB186" s="245"/>
      <c r="KC186" s="248"/>
      <c r="KD186" s="63">
        <v>1</v>
      </c>
      <c r="KE186" s="263">
        <v>1</v>
      </c>
      <c r="KF186" s="251" t="s">
        <v>390</v>
      </c>
      <c r="KG186" s="311">
        <v>95.75</v>
      </c>
      <c r="KH186" s="311">
        <v>44.423333333333325</v>
      </c>
      <c r="KI186" s="311">
        <v>53.550000000000004</v>
      </c>
      <c r="KJ186" s="312">
        <v>-17.506666666666668</v>
      </c>
      <c r="KK186" s="311">
        <v>-14.876666666666667</v>
      </c>
      <c r="KL186" s="311">
        <v>55.28</v>
      </c>
      <c r="KM186" s="311">
        <v>23.400000000000002</v>
      </c>
      <c r="KN186" s="311">
        <v>3.9666666666666668</v>
      </c>
      <c r="KO186" s="63"/>
      <c r="KP186" s="250">
        <v>0</v>
      </c>
      <c r="KQ186" s="92"/>
      <c r="KR186" s="93">
        <v>0.37499999999999994</v>
      </c>
      <c r="KS186" s="92"/>
      <c r="KT186" s="361"/>
      <c r="KU186" s="92"/>
      <c r="KV186" s="361"/>
      <c r="KW186" s="361"/>
      <c r="KX186" s="361"/>
      <c r="KY186" s="361"/>
      <c r="KZ186" s="361"/>
      <c r="LA186" s="361"/>
      <c r="LB186" s="361"/>
      <c r="LC186" s="361"/>
      <c r="LD186" s="361"/>
      <c r="LE186" s="118">
        <v>42766</v>
      </c>
      <c r="LF186" s="454">
        <v>1</v>
      </c>
      <c r="LG186" s="454"/>
      <c r="LH186" s="454"/>
      <c r="LI186" s="454"/>
      <c r="LJ186" s="454"/>
      <c r="LK186" s="454"/>
      <c r="LL186" s="454"/>
      <c r="LM186" s="454"/>
      <c r="LN186" s="454"/>
      <c r="LO186" s="454"/>
      <c r="LP186" s="454"/>
      <c r="LQ186" s="454"/>
      <c r="LR186" s="454"/>
      <c r="LS186" s="454"/>
      <c r="LT186" s="500">
        <v>42.25333333333333</v>
      </c>
      <c r="LU186" s="693">
        <v>-20.553333333333331</v>
      </c>
      <c r="LV186" s="500">
        <v>-10.5</v>
      </c>
      <c r="LW186" s="500">
        <v>2</v>
      </c>
      <c r="LX186" s="500">
        <v>-11</v>
      </c>
      <c r="LY186" s="500">
        <v>1</v>
      </c>
      <c r="LZ186" s="690">
        <v>59.267301000000003</v>
      </c>
      <c r="MA186" s="454"/>
      <c r="MC186" s="253">
        <v>70</v>
      </c>
      <c r="MD186" s="274"/>
      <c r="ME186" s="581">
        <v>186</v>
      </c>
      <c r="MF186" s="135">
        <v>42762</v>
      </c>
      <c r="MI186" s="584">
        <v>76.098299999999995</v>
      </c>
      <c r="MQ186" s="135"/>
      <c r="MR186" s="585"/>
      <c r="MS186" s="585"/>
      <c r="MT186" s="133">
        <v>0</v>
      </c>
      <c r="MU186" s="585"/>
      <c r="MV186" s="585"/>
      <c r="MW186" s="585"/>
      <c r="MX186" s="585"/>
      <c r="MY186" s="585"/>
      <c r="MZ186" s="238">
        <v>2020</v>
      </c>
      <c r="NA186" s="133">
        <v>70</v>
      </c>
      <c r="NB186" s="238">
        <v>7</v>
      </c>
      <c r="ND186" s="876">
        <v>186</v>
      </c>
      <c r="NE186" s="877">
        <v>8.2625177233021105</v>
      </c>
      <c r="NF186" s="877">
        <v>7.4318736379521804</v>
      </c>
      <c r="NG186" s="877">
        <v>5.9882302230604596</v>
      </c>
      <c r="NH186" s="877">
        <v>0.81885056089543395</v>
      </c>
      <c r="NI186" s="877">
        <v>8.43854237365308</v>
      </c>
      <c r="NJ186" s="877">
        <v>6.0660891904577703</v>
      </c>
      <c r="NK186" s="877">
        <v>9.1225433094036994</v>
      </c>
      <c r="NL186" s="877">
        <v>8.4007086930379007</v>
      </c>
      <c r="NM186" s="877">
        <v>6.0281270823171402</v>
      </c>
      <c r="NN186" s="877">
        <v>0.67807190511263804</v>
      </c>
      <c r="NO186" s="877">
        <v>5.8285808102766001</v>
      </c>
      <c r="NP186" s="877">
        <v>6.2063306478710496</v>
      </c>
      <c r="NQ186" s="877">
        <v>7.2738888236684902</v>
      </c>
      <c r="NR186" s="877">
        <v>4.3895668117627302</v>
      </c>
      <c r="NS186" s="877">
        <v>5.8549930167569997</v>
      </c>
      <c r="NT186" s="877">
        <v>7.3098855709877704</v>
      </c>
      <c r="NU186" s="877">
        <v>6.7090148649032697</v>
      </c>
      <c r="NV186" s="877">
        <v>7.1629954724177001</v>
      </c>
      <c r="NW186" s="877">
        <v>6.2082831384125203</v>
      </c>
      <c r="NX186" s="877">
        <v>5.8755343515732399</v>
      </c>
      <c r="NY186" s="877">
        <v>7.9741277431914197</v>
      </c>
      <c r="NZ186" s="877">
        <v>4.7136958148433603</v>
      </c>
      <c r="OA186" s="877">
        <v>9.5628720346514005</v>
      </c>
      <c r="OB186" s="877">
        <v>1.7048719644563499</v>
      </c>
      <c r="OC186" s="877">
        <v>5.0130155358392603</v>
      </c>
      <c r="OD186" s="877">
        <v>7.3670215332323101</v>
      </c>
      <c r="OE186" s="877">
        <v>6.0812970141382703</v>
      </c>
      <c r="OF186" s="877">
        <v>9.8226186278958103</v>
      </c>
      <c r="OG186" s="877">
        <v>3.6403895600549498</v>
      </c>
      <c r="OH186" s="877">
        <v>7.9385798533678997</v>
      </c>
      <c r="OI186" s="877">
        <v>4.1659119389356896</v>
      </c>
      <c r="OJ186" s="877">
        <v>1.8840387745279099</v>
      </c>
      <c r="OK186" s="877">
        <v>0.29931972099589699</v>
      </c>
      <c r="OL186" s="877">
        <v>7.8580000701950503</v>
      </c>
    </row>
    <row r="187" spans="1:402" s="133" customFormat="1" x14ac:dyDescent="0.25">
      <c r="A187" s="221">
        <v>186</v>
      </c>
      <c r="B187" s="221">
        <v>0</v>
      </c>
      <c r="C187" s="61">
        <v>1</v>
      </c>
      <c r="D187" s="61">
        <v>2</v>
      </c>
      <c r="E187" s="90">
        <v>187</v>
      </c>
      <c r="F187" s="880">
        <v>187</v>
      </c>
      <c r="G187" s="883"/>
      <c r="H187" s="232" t="s">
        <v>667</v>
      </c>
      <c r="I187" s="232" t="s">
        <v>1392</v>
      </c>
      <c r="J187" s="135">
        <v>11813</v>
      </c>
      <c r="K187" s="146">
        <v>84</v>
      </c>
      <c r="L187" s="193">
        <v>90</v>
      </c>
      <c r="M187" s="193">
        <v>185</v>
      </c>
      <c r="N187" s="342">
        <v>26.296566837107374</v>
      </c>
      <c r="O187" s="210">
        <v>2.1410109736858627</v>
      </c>
      <c r="P187" s="133">
        <v>0</v>
      </c>
      <c r="Q187" s="133">
        <v>170</v>
      </c>
      <c r="R187" s="133">
        <v>100</v>
      </c>
      <c r="S187" s="133">
        <v>1</v>
      </c>
      <c r="T187" s="193">
        <v>3</v>
      </c>
      <c r="U187" s="114">
        <v>0</v>
      </c>
      <c r="V187" s="114"/>
      <c r="W187" s="114">
        <v>1</v>
      </c>
      <c r="X187" s="114">
        <v>1</v>
      </c>
      <c r="Y187" s="114">
        <v>1</v>
      </c>
      <c r="Z187" s="114">
        <v>0</v>
      </c>
      <c r="AA187" s="114">
        <v>0</v>
      </c>
      <c r="AB187" s="114">
        <v>0</v>
      </c>
      <c r="AF187" s="592">
        <v>121</v>
      </c>
      <c r="AG187" s="592">
        <v>0.87</v>
      </c>
      <c r="AH187" s="592">
        <v>83</v>
      </c>
      <c r="AI187" s="603">
        <v>1</v>
      </c>
      <c r="AJ187" s="592">
        <v>11.9</v>
      </c>
      <c r="AK187" s="592">
        <v>36</v>
      </c>
      <c r="AL187" s="592"/>
      <c r="AM187" s="607">
        <v>4474</v>
      </c>
      <c r="AN187" s="214">
        <v>8.4060381420500754</v>
      </c>
      <c r="AO187" s="63">
        <v>154</v>
      </c>
      <c r="AP187" s="63">
        <v>91</v>
      </c>
      <c r="AQ187" s="63">
        <v>51</v>
      </c>
      <c r="AR187" s="63">
        <v>60</v>
      </c>
      <c r="AS187" s="63">
        <v>3.67</v>
      </c>
      <c r="AT187" s="63">
        <v>250</v>
      </c>
      <c r="AU187" s="557">
        <v>42766</v>
      </c>
      <c r="AV187" s="557">
        <v>42716</v>
      </c>
      <c r="AW187" s="63">
        <v>0.87</v>
      </c>
      <c r="AX187" s="63">
        <v>39</v>
      </c>
      <c r="AY187" s="63"/>
      <c r="AZ187" s="592">
        <v>142</v>
      </c>
      <c r="BA187" s="567">
        <v>42766</v>
      </c>
      <c r="BB187" s="65">
        <v>42.41</v>
      </c>
      <c r="BC187" s="68"/>
      <c r="BD187" s="66">
        <v>42.41</v>
      </c>
      <c r="BE187" s="218">
        <v>198.92332127379791</v>
      </c>
      <c r="BF187" s="66"/>
      <c r="BG187" s="68">
        <v>1.6274682724597096</v>
      </c>
      <c r="BH187" s="219">
        <v>1.6274682724597096</v>
      </c>
      <c r="BI187" s="219">
        <v>2.2986857017106086</v>
      </c>
      <c r="BJ187" s="219"/>
      <c r="BK187" s="66">
        <v>2.11</v>
      </c>
      <c r="BL187" s="66">
        <v>1.04</v>
      </c>
      <c r="BM187" s="66">
        <v>48</v>
      </c>
      <c r="BN187" s="66">
        <v>0.85</v>
      </c>
      <c r="BO187" s="571">
        <v>3249</v>
      </c>
      <c r="BP187" s="66">
        <v>65</v>
      </c>
      <c r="BQ187" s="66">
        <v>85</v>
      </c>
      <c r="BR187" s="66">
        <v>35</v>
      </c>
      <c r="BS187" s="66">
        <v>17</v>
      </c>
      <c r="BT187" s="69">
        <v>42713</v>
      </c>
      <c r="BU187" s="61" t="s">
        <v>1393</v>
      </c>
      <c r="BV187" s="61">
        <v>0</v>
      </c>
      <c r="BW187" s="61">
        <v>1</v>
      </c>
      <c r="BX187" s="61">
        <v>31</v>
      </c>
      <c r="BY187" s="61">
        <v>0</v>
      </c>
      <c r="BZ187" s="61"/>
      <c r="CA187" s="61"/>
      <c r="CB187" s="61"/>
      <c r="CC187" s="61">
        <v>1</v>
      </c>
      <c r="CD187" s="61">
        <v>0</v>
      </c>
      <c r="CE187" s="61">
        <v>0</v>
      </c>
      <c r="CF187" s="61">
        <v>0</v>
      </c>
      <c r="CG187" s="61">
        <v>0</v>
      </c>
      <c r="CH187" s="61">
        <v>0</v>
      </c>
      <c r="CI187" s="61">
        <v>0</v>
      </c>
      <c r="CJ187" s="114">
        <v>0</v>
      </c>
      <c r="CK187" s="114">
        <v>0</v>
      </c>
      <c r="CL187" s="114">
        <v>1</v>
      </c>
      <c r="CM187" s="114">
        <v>1</v>
      </c>
      <c r="CN187" s="114">
        <v>1</v>
      </c>
      <c r="CO187" s="114">
        <v>1</v>
      </c>
      <c r="CP187" s="114">
        <v>1</v>
      </c>
      <c r="CQ187" s="114">
        <v>1</v>
      </c>
      <c r="CR187" s="114">
        <v>0</v>
      </c>
      <c r="CS187" s="114">
        <v>0</v>
      </c>
      <c r="CT187" s="114">
        <v>1</v>
      </c>
      <c r="CU187" s="114">
        <v>0</v>
      </c>
      <c r="CV187" s="362">
        <v>15.8</v>
      </c>
      <c r="CW187" s="362">
        <v>1</v>
      </c>
      <c r="CX187" s="362">
        <v>4.5</v>
      </c>
      <c r="CY187" s="362">
        <v>26.5</v>
      </c>
      <c r="CZ187" s="133">
        <v>62</v>
      </c>
      <c r="DA187" s="133">
        <v>98</v>
      </c>
      <c r="DE187" s="133">
        <v>1</v>
      </c>
      <c r="DF187" s="136">
        <v>1</v>
      </c>
      <c r="DG187" s="135">
        <v>42595</v>
      </c>
      <c r="DH187" s="133">
        <v>1</v>
      </c>
      <c r="DI187" s="133" t="s">
        <v>1394</v>
      </c>
      <c r="DJ187" s="136">
        <v>1</v>
      </c>
      <c r="DK187" s="136"/>
      <c r="DL187" s="136"/>
      <c r="DN187" s="133">
        <v>1</v>
      </c>
      <c r="DO187" s="133">
        <v>1</v>
      </c>
      <c r="DP187" s="133">
        <v>0</v>
      </c>
      <c r="DQ187" s="133">
        <v>0</v>
      </c>
      <c r="DR187" s="133">
        <v>1</v>
      </c>
      <c r="DS187" s="212">
        <v>1</v>
      </c>
      <c r="DT187" s="133">
        <v>1</v>
      </c>
      <c r="DU187" s="133">
        <v>0</v>
      </c>
      <c r="DV187" s="133">
        <v>0</v>
      </c>
      <c r="DW187" s="133">
        <v>0</v>
      </c>
      <c r="DX187" s="133">
        <v>0</v>
      </c>
      <c r="DY187" s="133">
        <v>0</v>
      </c>
      <c r="EB187" s="133">
        <v>1</v>
      </c>
      <c r="EC187" s="133">
        <v>1</v>
      </c>
      <c r="ED187" s="133">
        <v>72</v>
      </c>
      <c r="EG187" s="103"/>
      <c r="EH187" s="103"/>
      <c r="EI187" s="131"/>
      <c r="EJ187" s="131"/>
      <c r="EK187" s="131"/>
      <c r="EL187" s="131"/>
      <c r="EM187" s="131"/>
      <c r="EN187" s="103"/>
      <c r="EO187" s="136">
        <v>187</v>
      </c>
      <c r="EP187" s="135">
        <v>42767</v>
      </c>
      <c r="EQ187" s="133" t="s">
        <v>383</v>
      </c>
      <c r="ET187" s="133">
        <v>78</v>
      </c>
      <c r="EU187" s="133">
        <v>1</v>
      </c>
      <c r="EW187" s="133">
        <v>12</v>
      </c>
      <c r="EX187" s="133">
        <v>8</v>
      </c>
      <c r="EY187" s="133">
        <v>57</v>
      </c>
      <c r="EZ187" s="133">
        <v>37</v>
      </c>
      <c r="FA187" s="133">
        <v>15</v>
      </c>
      <c r="FB187" s="133">
        <v>18</v>
      </c>
      <c r="FC187" s="133">
        <v>57</v>
      </c>
      <c r="FD187" s="133">
        <v>24</v>
      </c>
      <c r="FE187" s="133">
        <v>38</v>
      </c>
      <c r="FF187" s="133">
        <v>110</v>
      </c>
      <c r="FG187" s="133">
        <v>350</v>
      </c>
      <c r="FH187" s="91">
        <v>100</v>
      </c>
      <c r="FI187" s="91">
        <v>356.66666666666669</v>
      </c>
      <c r="FJ187" s="227">
        <v>110.2</v>
      </c>
      <c r="FK187" s="227">
        <v>51.471011290654396</v>
      </c>
      <c r="FL187" s="228">
        <v>168.15</v>
      </c>
      <c r="FM187" s="228">
        <v>78.900000000000006</v>
      </c>
      <c r="FN187" s="228">
        <v>78.537663779705412</v>
      </c>
      <c r="FO187" s="228">
        <v>36.851749463091039</v>
      </c>
      <c r="FP187" s="228">
        <v>53.077609277430859</v>
      </c>
      <c r="FQ187" s="228"/>
      <c r="FR187" s="193">
        <v>0</v>
      </c>
      <c r="FS187" s="230">
        <v>75.066666666666663</v>
      </c>
      <c r="FT187" s="230"/>
      <c r="FU187" s="230">
        <v>170</v>
      </c>
      <c r="FV187" s="229">
        <v>6.8999999999999995</v>
      </c>
      <c r="FW187" s="229">
        <v>11.65</v>
      </c>
      <c r="FX187" s="229">
        <v>10.879227053140097</v>
      </c>
      <c r="FY187" s="229"/>
      <c r="FZ187" s="133">
        <v>30.4</v>
      </c>
      <c r="GA187" s="129">
        <v>13.7</v>
      </c>
      <c r="GB187" s="238">
        <v>5.0999999999999996</v>
      </c>
      <c r="GC187" s="238">
        <v>2.6</v>
      </c>
      <c r="GD187" s="238">
        <v>112.7</v>
      </c>
      <c r="GE187" s="238">
        <v>75.3</v>
      </c>
      <c r="GF187" s="238">
        <v>26</v>
      </c>
      <c r="GG187" s="133">
        <v>0</v>
      </c>
      <c r="GH187" s="133">
        <v>1</v>
      </c>
      <c r="GI187" s="133">
        <v>1</v>
      </c>
      <c r="GJ187" s="133">
        <v>1</v>
      </c>
      <c r="GK187" s="231">
        <v>23.5</v>
      </c>
      <c r="GL187" s="133">
        <v>0</v>
      </c>
      <c r="GM187" s="133">
        <v>0</v>
      </c>
      <c r="GN187" s="133">
        <v>0</v>
      </c>
      <c r="GO187" s="133">
        <v>0</v>
      </c>
      <c r="GP187" s="61">
        <v>79.099999999999994</v>
      </c>
      <c r="GQ187" s="106">
        <v>36.945163276685683</v>
      </c>
      <c r="GR187" s="111">
        <v>0.38127090301003341</v>
      </c>
      <c r="GS187" s="61">
        <v>0</v>
      </c>
      <c r="GT187" s="111">
        <v>0.55172413793103448</v>
      </c>
      <c r="GU187" s="62">
        <v>1</v>
      </c>
      <c r="GV187" s="61">
        <v>8.9333333333333336</v>
      </c>
      <c r="GW187" s="61">
        <v>1</v>
      </c>
      <c r="GX187" s="106">
        <v>17.666666666666668</v>
      </c>
      <c r="GY187" s="61">
        <v>0</v>
      </c>
      <c r="GZ187" s="745">
        <v>38.5</v>
      </c>
      <c r="HA187" s="133">
        <v>22</v>
      </c>
      <c r="HB187" s="133">
        <v>0.65</v>
      </c>
      <c r="HC187" s="61">
        <v>1</v>
      </c>
      <c r="HD187" s="236">
        <v>154.71583000000001</v>
      </c>
      <c r="HE187" s="236">
        <v>162.45162099999999</v>
      </c>
      <c r="HF187" s="144">
        <v>75.212806</v>
      </c>
      <c r="HG187" s="236">
        <v>231.297642</v>
      </c>
      <c r="HH187" s="125">
        <v>107.087542</v>
      </c>
      <c r="HI187" s="236">
        <v>120.436144</v>
      </c>
      <c r="HJ187" s="144">
        <v>55.760233999999997</v>
      </c>
      <c r="HK187" s="236">
        <v>110.861498</v>
      </c>
      <c r="HL187" s="144">
        <v>51.327308000000002</v>
      </c>
      <c r="HM187" s="236">
        <v>47.930233000000001</v>
      </c>
      <c r="HN187" s="144">
        <v>6.2082439999999997</v>
      </c>
      <c r="HO187" s="144">
        <v>2.8743289999999999</v>
      </c>
      <c r="HP187" s="236">
        <v>249.15249700000001</v>
      </c>
      <c r="HQ187" s="144">
        <v>115.354088</v>
      </c>
      <c r="HR187" s="236">
        <v>143.26479800000001</v>
      </c>
      <c r="HS187" s="144">
        <v>66.329577999999998</v>
      </c>
      <c r="HT187" s="236">
        <v>105.8877</v>
      </c>
      <c r="HU187" s="144">
        <v>49.024509999999999</v>
      </c>
      <c r="HV187" s="236">
        <v>42.499152000000002</v>
      </c>
      <c r="HW187" s="144">
        <v>1</v>
      </c>
      <c r="HX187" s="237">
        <v>0.7023487986963568</v>
      </c>
      <c r="HY187" s="238">
        <v>42.7</v>
      </c>
      <c r="HZ187" s="133">
        <v>7.8</v>
      </c>
      <c r="IA187" s="133">
        <v>44</v>
      </c>
      <c r="IB187" s="133">
        <v>8.3000000000000007</v>
      </c>
      <c r="IC187" s="133">
        <v>28.2</v>
      </c>
      <c r="ID187" s="133">
        <v>6.3</v>
      </c>
      <c r="IE187" s="237">
        <v>201.68998290598293</v>
      </c>
      <c r="IF187" s="237">
        <v>94.203152335442283</v>
      </c>
      <c r="IH187" s="133">
        <v>0.4</v>
      </c>
      <c r="II187" s="133">
        <v>1079</v>
      </c>
      <c r="IJ187" s="133">
        <v>948</v>
      </c>
      <c r="IK187" s="133">
        <v>1005</v>
      </c>
      <c r="IL187" s="133">
        <v>1179</v>
      </c>
      <c r="IM187" s="133">
        <v>1144</v>
      </c>
      <c r="IN187" s="133">
        <v>1106</v>
      </c>
      <c r="IP187" s="237">
        <v>1076.8333333333333</v>
      </c>
      <c r="IQ187" s="133">
        <v>1869</v>
      </c>
      <c r="IR187" s="133">
        <v>514</v>
      </c>
      <c r="IS187" s="133">
        <v>424</v>
      </c>
      <c r="IT187" s="133">
        <v>455</v>
      </c>
      <c r="IU187" s="133">
        <v>522</v>
      </c>
      <c r="IV187" s="133">
        <v>535</v>
      </c>
      <c r="IW187" s="133">
        <v>520</v>
      </c>
      <c r="IY187" s="133">
        <v>495</v>
      </c>
      <c r="IZ187" s="133">
        <v>362</v>
      </c>
      <c r="JA187" s="412">
        <v>29.403618466265087</v>
      </c>
      <c r="JB187" s="241">
        <v>0</v>
      </c>
      <c r="JC187" s="136">
        <v>1</v>
      </c>
      <c r="JD187" s="278">
        <v>3</v>
      </c>
      <c r="JE187" s="70">
        <v>0</v>
      </c>
      <c r="JF187" s="70"/>
      <c r="JG187" s="136"/>
      <c r="JH187" s="136">
        <v>2</v>
      </c>
      <c r="JI187" s="136">
        <v>1</v>
      </c>
      <c r="JJ187" s="136"/>
      <c r="JL187" s="416"/>
      <c r="JM187" s="200">
        <v>187</v>
      </c>
      <c r="JN187" s="244">
        <v>42766</v>
      </c>
      <c r="JO187" s="69">
        <v>43493</v>
      </c>
      <c r="JP187" s="201">
        <v>0</v>
      </c>
      <c r="JQ187" s="69">
        <v>43493</v>
      </c>
      <c r="JR187" s="31">
        <v>23</v>
      </c>
      <c r="JS187" s="243">
        <v>0</v>
      </c>
      <c r="JT187" s="69">
        <v>43493</v>
      </c>
      <c r="JU187" s="245">
        <v>23</v>
      </c>
      <c r="JV187" s="243">
        <v>0</v>
      </c>
      <c r="JW187" s="246">
        <v>43493</v>
      </c>
      <c r="JX187" s="245">
        <v>23</v>
      </c>
      <c r="JY187" s="245">
        <v>23</v>
      </c>
      <c r="JZ187" s="245">
        <v>727</v>
      </c>
      <c r="KA187" s="247"/>
      <c r="KB187" s="245"/>
      <c r="KC187" s="248"/>
      <c r="KD187" s="63">
        <v>1</v>
      </c>
      <c r="KE187" s="263">
        <v>1</v>
      </c>
      <c r="KF187" s="251" t="s">
        <v>390</v>
      </c>
      <c r="KG187" s="311">
        <v>181.87</v>
      </c>
      <c r="KH187" s="311">
        <v>84.793333333333337</v>
      </c>
      <c r="KI187" s="311">
        <v>53.193333333333328</v>
      </c>
      <c r="KJ187" s="312">
        <v>-14.366666666666665</v>
      </c>
      <c r="KK187" s="311">
        <v>-12.866666666666667</v>
      </c>
      <c r="KL187" s="311">
        <v>47.086666666666666</v>
      </c>
      <c r="KM187" s="311">
        <v>19.166666666666664</v>
      </c>
      <c r="KN187" s="311">
        <v>3.1</v>
      </c>
      <c r="KO187" s="63"/>
      <c r="KP187" s="250">
        <v>1</v>
      </c>
      <c r="KQ187" s="92"/>
      <c r="KR187" s="93">
        <v>0.38127090301003341</v>
      </c>
      <c r="KS187" s="92"/>
      <c r="KT187" s="361"/>
      <c r="KU187" s="92"/>
      <c r="KV187" s="361"/>
      <c r="KW187" s="361"/>
      <c r="KX187" s="361"/>
      <c r="KY187" s="361"/>
      <c r="KZ187" s="361"/>
      <c r="LA187" s="361"/>
      <c r="LB187" s="361"/>
      <c r="LC187" s="361"/>
      <c r="LD187" s="361"/>
      <c r="LE187" s="118">
        <v>42767</v>
      </c>
      <c r="LF187" s="454">
        <v>1</v>
      </c>
      <c r="LG187" s="454"/>
      <c r="LH187" s="454"/>
      <c r="LI187" s="454"/>
      <c r="LJ187" s="454"/>
      <c r="LK187" s="454"/>
      <c r="LL187" s="454"/>
      <c r="LM187" s="454"/>
      <c r="LN187" s="454"/>
      <c r="LO187" s="454"/>
      <c r="LP187" s="454"/>
      <c r="LQ187" s="454"/>
      <c r="LR187" s="454"/>
      <c r="LS187" s="454"/>
      <c r="LT187" s="500">
        <v>38.099999999999994</v>
      </c>
      <c r="LU187" s="693">
        <v>-20.976666666666667</v>
      </c>
      <c r="LV187" s="500">
        <v>-8.9</v>
      </c>
      <c r="LW187" s="500">
        <v>3</v>
      </c>
      <c r="LX187" s="500">
        <v>-6.7</v>
      </c>
      <c r="LY187" s="500">
        <v>3</v>
      </c>
      <c r="LZ187" s="690">
        <v>56</v>
      </c>
      <c r="MA187" s="454">
        <v>56</v>
      </c>
      <c r="MC187" s="253">
        <v>17</v>
      </c>
      <c r="MD187" s="274"/>
      <c r="ME187" s="581">
        <v>187</v>
      </c>
      <c r="MF187" s="135">
        <v>42716</v>
      </c>
      <c r="MI187" s="584">
        <v>47.553199999999997</v>
      </c>
      <c r="MQ187" s="135"/>
      <c r="MR187" s="585"/>
      <c r="MS187" s="585"/>
      <c r="MT187" s="133">
        <v>0</v>
      </c>
      <c r="MU187" s="585"/>
      <c r="MV187" s="585"/>
      <c r="MW187" s="585"/>
      <c r="MX187" s="585"/>
      <c r="MY187" s="585"/>
      <c r="MZ187" s="238">
        <v>4474</v>
      </c>
      <c r="NA187" s="133">
        <v>17</v>
      </c>
      <c r="NB187" s="238">
        <v>7</v>
      </c>
      <c r="ND187" s="876">
        <v>187</v>
      </c>
      <c r="NE187" s="877">
        <v>9.3557695274305299</v>
      </c>
      <c r="NF187" s="877">
        <v>7.1167598133815604</v>
      </c>
      <c r="NG187" s="877">
        <v>5.3081569751147599</v>
      </c>
      <c r="NH187" s="877">
        <v>2.6158870739160598</v>
      </c>
      <c r="NI187" s="877">
        <v>7.4731374877722603</v>
      </c>
      <c r="NJ187" s="877">
        <v>6.6387978999517001</v>
      </c>
      <c r="NK187" s="877">
        <v>9.2171822377502295</v>
      </c>
      <c r="NL187" s="877">
        <v>7.71170138448469</v>
      </c>
      <c r="NM187" s="877">
        <v>6.7492660838148097</v>
      </c>
      <c r="NN187" s="877">
        <v>1.2141248053528499</v>
      </c>
      <c r="NO187" s="877">
        <v>6.88386515450979</v>
      </c>
      <c r="NP187" s="877">
        <v>7.21052524068753</v>
      </c>
      <c r="NQ187" s="877">
        <v>8.2784959210806903</v>
      </c>
      <c r="NR187" s="877">
        <v>5.0938136734027299</v>
      </c>
      <c r="NS187" s="877">
        <v>6.1701253618399496</v>
      </c>
      <c r="NT187" s="877">
        <v>8.4439381150131805</v>
      </c>
      <c r="NU187" s="877">
        <v>6.5130169281748396</v>
      </c>
      <c r="NV187" s="877">
        <v>7.3098855709877704</v>
      </c>
      <c r="NW187" s="877">
        <v>6.0080924209487199</v>
      </c>
      <c r="NX187" s="877">
        <v>6.0170310805278397</v>
      </c>
      <c r="NY187" s="877">
        <v>8.3344967683904194</v>
      </c>
      <c r="NZ187" s="877">
        <v>0.51601514700366502</v>
      </c>
      <c r="OA187" s="877">
        <v>10.4801237219621</v>
      </c>
      <c r="OB187" s="877">
        <v>2.7070829917717099</v>
      </c>
      <c r="OC187" s="877">
        <v>5.6319773202387502</v>
      </c>
      <c r="OD187" s="877">
        <v>6.9408714781891998</v>
      </c>
      <c r="OE187" s="877">
        <v>4.6403895600549498</v>
      </c>
      <c r="OF187" s="877">
        <v>11.694915006448699</v>
      </c>
      <c r="OG187" s="877">
        <v>3.81147103052984</v>
      </c>
      <c r="OH187" s="877">
        <v>9.1854701460669403</v>
      </c>
      <c r="OI187" s="877">
        <v>4.1602748314085902</v>
      </c>
      <c r="OJ187" s="877">
        <v>2.5094448603817199</v>
      </c>
      <c r="OK187" s="877">
        <v>5.1159621732350802</v>
      </c>
      <c r="OL187" s="877">
        <v>7.7730407301904298</v>
      </c>
    </row>
    <row r="188" spans="1:402" s="95" customFormat="1" x14ac:dyDescent="0.25">
      <c r="A188" s="453">
        <v>187</v>
      </c>
      <c r="B188" s="636">
        <v>0</v>
      </c>
      <c r="C188" s="95">
        <v>1</v>
      </c>
      <c r="D188" s="95">
        <v>2</v>
      </c>
      <c r="E188" s="110">
        <v>188</v>
      </c>
      <c r="F188" s="880">
        <v>188</v>
      </c>
      <c r="G188" s="883"/>
      <c r="H188" s="95" t="s">
        <v>1387</v>
      </c>
      <c r="I188" s="95" t="s">
        <v>1395</v>
      </c>
      <c r="J188" s="504">
        <v>12262</v>
      </c>
      <c r="K188" s="95">
        <v>83</v>
      </c>
      <c r="L188" s="375">
        <v>115</v>
      </c>
      <c r="M188" s="375">
        <v>167</v>
      </c>
      <c r="N188" s="671">
        <v>41.234895478504072</v>
      </c>
      <c r="O188" s="669">
        <v>2.2061363344456866</v>
      </c>
      <c r="P188" s="95">
        <v>1</v>
      </c>
      <c r="Q188" s="95">
        <v>130</v>
      </c>
      <c r="R188" s="95">
        <v>80</v>
      </c>
      <c r="S188" s="95">
        <v>1</v>
      </c>
      <c r="T188" s="375">
        <v>3</v>
      </c>
      <c r="U188" s="95">
        <v>0</v>
      </c>
      <c r="W188" s="95">
        <v>1</v>
      </c>
      <c r="X188" s="95">
        <v>0</v>
      </c>
      <c r="Y188" s="95">
        <v>0</v>
      </c>
      <c r="Z188" s="95">
        <v>1</v>
      </c>
      <c r="AA188" s="95">
        <v>0</v>
      </c>
      <c r="AB188" s="95">
        <v>0</v>
      </c>
      <c r="AF188" s="95">
        <v>100</v>
      </c>
      <c r="AG188" s="95">
        <v>1.18</v>
      </c>
      <c r="AH188" s="95">
        <v>44</v>
      </c>
      <c r="AI188" s="670">
        <v>0</v>
      </c>
      <c r="AJ188" s="95">
        <v>11.3</v>
      </c>
      <c r="AK188" s="95">
        <v>37</v>
      </c>
      <c r="AM188" s="375">
        <v>13149</v>
      </c>
      <c r="AN188" s="674">
        <v>9.4841009890869188</v>
      </c>
      <c r="AU188" s="504">
        <v>42713</v>
      </c>
      <c r="AV188" s="504">
        <v>42697</v>
      </c>
      <c r="AW188" s="635">
        <v>1.18</v>
      </c>
      <c r="AX188" s="95">
        <v>41</v>
      </c>
      <c r="AZ188" s="95">
        <v>142</v>
      </c>
      <c r="BA188" s="844">
        <v>42713</v>
      </c>
      <c r="BB188" s="722">
        <v>49.3</v>
      </c>
      <c r="BC188" s="678"/>
      <c r="BD188" s="95">
        <v>49.3</v>
      </c>
      <c r="BE188" s="677">
        <v>475.80921048079017</v>
      </c>
      <c r="BG188" s="678">
        <v>1.69284691927723</v>
      </c>
      <c r="BH188" s="679">
        <v>1.69284691927723</v>
      </c>
      <c r="BI188" s="679">
        <v>2.6774328446416993</v>
      </c>
      <c r="BJ188" s="679"/>
      <c r="BK188" s="95">
        <v>2.81</v>
      </c>
      <c r="BL188" s="95">
        <v>1.72</v>
      </c>
      <c r="BM188" s="95">
        <v>48</v>
      </c>
      <c r="BN188" s="95">
        <v>1.2</v>
      </c>
      <c r="BO188" s="375">
        <v>1482</v>
      </c>
      <c r="BP188" s="95">
        <v>127</v>
      </c>
      <c r="BQ188" s="95">
        <v>102</v>
      </c>
      <c r="BR188" s="95">
        <v>78</v>
      </c>
      <c r="BS188" s="95">
        <v>22</v>
      </c>
      <c r="BT188" s="95" t="s">
        <v>1396</v>
      </c>
      <c r="BX188" s="95" t="s">
        <v>381</v>
      </c>
      <c r="CC188" s="95" t="s">
        <v>381</v>
      </c>
      <c r="CD188" s="95">
        <v>0</v>
      </c>
      <c r="CE188" s="95">
        <v>0</v>
      </c>
      <c r="CF188" s="95">
        <v>0</v>
      </c>
      <c r="CG188" s="95">
        <v>1</v>
      </c>
      <c r="CH188" s="95">
        <v>1</v>
      </c>
      <c r="CI188" s="95">
        <v>1</v>
      </c>
      <c r="CJ188" s="95">
        <v>1</v>
      </c>
      <c r="CK188" s="95">
        <v>1</v>
      </c>
      <c r="CL188" s="95">
        <v>1</v>
      </c>
      <c r="CM188" s="95">
        <v>1</v>
      </c>
      <c r="CN188" s="95">
        <v>1</v>
      </c>
      <c r="CO188" s="95">
        <v>1</v>
      </c>
      <c r="CP188" s="95">
        <v>0</v>
      </c>
      <c r="CQ188" s="95">
        <v>1</v>
      </c>
      <c r="CR188" s="95">
        <v>0</v>
      </c>
      <c r="CS188" s="95">
        <v>1</v>
      </c>
      <c r="CT188" s="95">
        <v>0</v>
      </c>
      <c r="CU188" s="95">
        <v>0</v>
      </c>
      <c r="DE188" s="95">
        <v>0</v>
      </c>
      <c r="DF188" s="110">
        <v>0</v>
      </c>
      <c r="DJ188" s="110">
        <v>0</v>
      </c>
      <c r="DK188" s="110"/>
      <c r="DL188" s="110"/>
      <c r="DN188" s="95">
        <v>1</v>
      </c>
      <c r="DO188" s="95">
        <v>0</v>
      </c>
      <c r="DP188" s="95">
        <v>0</v>
      </c>
      <c r="DQ188" s="95">
        <v>0</v>
      </c>
      <c r="DR188" s="95">
        <v>1</v>
      </c>
      <c r="DS188" s="670">
        <v>1</v>
      </c>
      <c r="DT188" s="95">
        <v>1</v>
      </c>
      <c r="DU188" s="95">
        <v>0</v>
      </c>
      <c r="DV188" s="95">
        <v>0</v>
      </c>
      <c r="DW188" s="95">
        <v>0</v>
      </c>
      <c r="DX188" s="95">
        <v>0</v>
      </c>
      <c r="DY188" s="95">
        <v>0</v>
      </c>
      <c r="EB188" s="95">
        <v>1</v>
      </c>
      <c r="EC188" s="95">
        <v>2</v>
      </c>
      <c r="ED188" s="95">
        <v>44</v>
      </c>
      <c r="EG188" s="95">
        <v>2015</v>
      </c>
      <c r="EH188" s="95">
        <v>1.38</v>
      </c>
      <c r="EI188" s="99">
        <v>82</v>
      </c>
      <c r="EJ188" s="99">
        <v>85</v>
      </c>
      <c r="EK188" s="99" t="s">
        <v>381</v>
      </c>
      <c r="EL188" s="99" t="s">
        <v>381</v>
      </c>
      <c r="EM188" s="99" t="s">
        <v>381</v>
      </c>
      <c r="EN188" s="95" t="s">
        <v>1397</v>
      </c>
      <c r="EO188" s="110">
        <v>188</v>
      </c>
      <c r="EP188" s="504">
        <v>42713</v>
      </c>
      <c r="EQ188" s="95" t="s">
        <v>415</v>
      </c>
      <c r="ET188" s="95">
        <v>84</v>
      </c>
      <c r="EU188" s="95">
        <v>1</v>
      </c>
      <c r="EW188" s="95">
        <v>13</v>
      </c>
      <c r="EX188" s="95">
        <v>9</v>
      </c>
      <c r="EY188" s="95">
        <v>50</v>
      </c>
      <c r="EZ188" s="95">
        <v>35</v>
      </c>
      <c r="FA188" s="95">
        <v>20</v>
      </c>
      <c r="FB188" s="95">
        <v>15</v>
      </c>
      <c r="FC188" s="95">
        <v>54</v>
      </c>
      <c r="FD188" s="95">
        <v>20</v>
      </c>
      <c r="FE188" s="95">
        <v>34</v>
      </c>
      <c r="FF188" s="95">
        <v>100</v>
      </c>
      <c r="FG188" s="95">
        <v>210</v>
      </c>
      <c r="FH188" s="677">
        <v>90</v>
      </c>
      <c r="FI188" s="677">
        <v>260</v>
      </c>
      <c r="FJ188" s="677">
        <v>65.3</v>
      </c>
      <c r="FK188" s="677">
        <v>29.599258658874888</v>
      </c>
      <c r="FL188" s="375">
        <v>84.25</v>
      </c>
      <c r="FM188" s="375">
        <v>35.65</v>
      </c>
      <c r="FN188" s="375">
        <v>38.188936324811785</v>
      </c>
      <c r="FO188" s="375">
        <v>16.159472759401069</v>
      </c>
      <c r="FP188" s="375">
        <v>57.685459940652819</v>
      </c>
      <c r="FQ188" s="375"/>
      <c r="FR188" s="375">
        <v>0</v>
      </c>
      <c r="FS188" s="375">
        <v>95.633333333333326</v>
      </c>
      <c r="FT188" s="375"/>
      <c r="FU188" s="375">
        <v>150</v>
      </c>
      <c r="FV188" s="677">
        <v>5.1000000000000005</v>
      </c>
      <c r="FW188" s="677">
        <v>6.1333333333333329</v>
      </c>
      <c r="FX188" s="677">
        <v>18.751633986928102</v>
      </c>
      <c r="FY188" s="677"/>
      <c r="FZ188" s="95" t="s">
        <v>381</v>
      </c>
      <c r="GA188" s="678" t="s">
        <v>381</v>
      </c>
      <c r="GB188" s="678">
        <v>4.7</v>
      </c>
      <c r="GC188" s="678" t="s">
        <v>1398</v>
      </c>
      <c r="GD188" s="678">
        <v>108.6</v>
      </c>
      <c r="GE188" s="678" t="s">
        <v>1399</v>
      </c>
      <c r="GF188" s="678" t="s">
        <v>1400</v>
      </c>
      <c r="GG188" s="95">
        <v>0</v>
      </c>
      <c r="GH188" s="95">
        <v>1</v>
      </c>
      <c r="GI188" s="95">
        <v>1</v>
      </c>
      <c r="GJ188" s="95">
        <v>1</v>
      </c>
      <c r="GK188" s="355">
        <v>24.666666666666668</v>
      </c>
      <c r="GL188" s="95">
        <v>0</v>
      </c>
      <c r="GM188" s="95">
        <v>0</v>
      </c>
      <c r="GN188" s="95">
        <v>0</v>
      </c>
      <c r="GO188" s="95">
        <v>0</v>
      </c>
      <c r="GQ188" s="677"/>
      <c r="GR188" s="678">
        <v>0.44155844155844159</v>
      </c>
      <c r="GS188" s="95">
        <v>0</v>
      </c>
      <c r="GX188" s="677">
        <v>16</v>
      </c>
      <c r="GY188" s="95">
        <v>1</v>
      </c>
      <c r="GZ188" s="811">
        <v>29.666666666666668</v>
      </c>
      <c r="HA188" s="95">
        <v>10</v>
      </c>
      <c r="HC188" s="95">
        <v>0</v>
      </c>
      <c r="HD188" s="681"/>
      <c r="HE188" s="681"/>
      <c r="HF188" s="681"/>
      <c r="HG188" s="681"/>
      <c r="HH188" s="681"/>
      <c r="HI188" s="681"/>
      <c r="HJ188" s="681"/>
      <c r="HK188" s="681"/>
      <c r="HL188" s="681"/>
      <c r="HM188" s="681"/>
      <c r="HN188" s="681"/>
      <c r="HO188" s="681"/>
      <c r="HP188" s="681"/>
      <c r="HQ188" s="681"/>
      <c r="HR188" s="681"/>
      <c r="HS188" s="681"/>
      <c r="HT188" s="681"/>
      <c r="HU188" s="681"/>
      <c r="HV188" s="681"/>
      <c r="HY188" s="678"/>
      <c r="IE188" s="677"/>
      <c r="IF188" s="677"/>
      <c r="IH188" s="635"/>
      <c r="II188" s="635"/>
      <c r="IJ188" s="635"/>
      <c r="IK188" s="635"/>
      <c r="IM188" s="635"/>
      <c r="IN188" s="635"/>
      <c r="IP188" s="677"/>
      <c r="IQ188" s="635"/>
      <c r="IR188" s="635"/>
      <c r="IS188" s="635"/>
      <c r="IT188" s="635"/>
      <c r="IU188" s="635"/>
      <c r="IV188" s="635"/>
      <c r="IW188" s="635"/>
      <c r="IZ188" s="635"/>
      <c r="JB188" s="683"/>
      <c r="JC188" s="110">
        <v>0</v>
      </c>
      <c r="JD188" s="407"/>
      <c r="JE188" s="407"/>
      <c r="JF188" s="407"/>
      <c r="JG188" s="110"/>
      <c r="JH188" s="110"/>
      <c r="JI188" s="110"/>
      <c r="JJ188" s="110"/>
      <c r="JL188" s="110"/>
      <c r="JM188" s="110">
        <v>188</v>
      </c>
      <c r="JN188" s="504">
        <v>42713</v>
      </c>
      <c r="JO188" s="504">
        <v>43307</v>
      </c>
      <c r="JP188" s="407">
        <v>1</v>
      </c>
      <c r="JQ188" s="504">
        <v>43307</v>
      </c>
      <c r="JR188" s="99">
        <v>19</v>
      </c>
      <c r="JS188" s="453">
        <v>0</v>
      </c>
      <c r="JT188" s="504">
        <v>43307</v>
      </c>
      <c r="JU188" s="654">
        <v>19</v>
      </c>
      <c r="JV188" s="453">
        <v>1</v>
      </c>
      <c r="JW188" s="680">
        <v>43307</v>
      </c>
      <c r="JX188" s="654">
        <v>19</v>
      </c>
      <c r="JY188" s="654">
        <v>19</v>
      </c>
      <c r="JZ188" s="654">
        <v>594</v>
      </c>
      <c r="KA188" s="654"/>
      <c r="KB188" s="654"/>
      <c r="KC188" s="654"/>
      <c r="KD188" s="95">
        <v>1</v>
      </c>
      <c r="KE188" s="355">
        <v>1</v>
      </c>
      <c r="KF188" s="110" t="s">
        <v>390</v>
      </c>
      <c r="KG188" s="95">
        <v>96.5</v>
      </c>
      <c r="KH188" s="95">
        <v>49.6</v>
      </c>
      <c r="KI188" s="95">
        <v>48.7</v>
      </c>
      <c r="KJ188" s="110">
        <v>-13.3</v>
      </c>
      <c r="KK188" s="95">
        <v>-10.7</v>
      </c>
      <c r="KL188" s="95">
        <v>46.8</v>
      </c>
      <c r="KM188" s="95">
        <v>16.399999999999999</v>
      </c>
      <c r="KN188" s="95">
        <v>4.0999999999999996</v>
      </c>
      <c r="KP188" s="95">
        <v>1</v>
      </c>
      <c r="KQ188" s="110"/>
      <c r="KR188" s="684">
        <v>0.44155844155844159</v>
      </c>
      <c r="KS188" s="110"/>
      <c r="KU188" s="110"/>
      <c r="LE188" s="685">
        <v>42713</v>
      </c>
      <c r="LF188" s="95">
        <v>1</v>
      </c>
      <c r="LT188" s="654"/>
      <c r="LU188" s="654"/>
      <c r="LV188" s="654">
        <v>0</v>
      </c>
      <c r="LW188" s="654">
        <v>0</v>
      </c>
      <c r="LX188" s="654">
        <v>0</v>
      </c>
      <c r="LY188" s="654">
        <v>0</v>
      </c>
      <c r="LZ188" s="686"/>
      <c r="MC188" s="453"/>
      <c r="MD188" s="453"/>
      <c r="ME188" s="95">
        <v>188</v>
      </c>
      <c r="MF188" s="504">
        <v>42697</v>
      </c>
      <c r="MI188" s="678">
        <v>54.399500000000003</v>
      </c>
      <c r="MQ188" s="504"/>
      <c r="MR188" s="687"/>
      <c r="MS188" s="687"/>
      <c r="MT188" s="95">
        <v>0</v>
      </c>
      <c r="MU188" s="687"/>
      <c r="MV188" s="687"/>
      <c r="MW188" s="687"/>
      <c r="MX188" s="687"/>
      <c r="MY188" s="687"/>
      <c r="MZ188" s="678">
        <v>13149</v>
      </c>
      <c r="NA188" s="687"/>
      <c r="NB188" s="678">
        <v>8</v>
      </c>
      <c r="ND188" s="876">
        <v>188</v>
      </c>
      <c r="NE188" s="877">
        <v>8.4188645773903197</v>
      </c>
      <c r="NF188" s="877">
        <v>7.5488219084587502</v>
      </c>
      <c r="NG188" s="877">
        <v>4.9768218523606897</v>
      </c>
      <c r="NH188" s="877">
        <v>1.94485844580754</v>
      </c>
      <c r="NI188" s="877">
        <v>8.3520875779902308</v>
      </c>
      <c r="NJ188" s="877">
        <v>5.8747969658986596</v>
      </c>
      <c r="NK188" s="877">
        <v>9.3033697954953691</v>
      </c>
      <c r="NL188" s="877">
        <v>8.0411663063507604</v>
      </c>
      <c r="NM188" s="877">
        <v>5.8811751553492799</v>
      </c>
      <c r="NN188" s="877">
        <v>1.0703893278914001</v>
      </c>
      <c r="NO188" s="877">
        <v>5.9131287678197397</v>
      </c>
      <c r="NP188" s="877">
        <v>6.1466959480306604</v>
      </c>
      <c r="NQ188" s="877">
        <v>7.4590217038622999</v>
      </c>
      <c r="NR188" s="877">
        <v>4.2203299548795599</v>
      </c>
      <c r="NS188" s="877">
        <v>5.8479969065549504</v>
      </c>
      <c r="NT188" s="877">
        <v>7.3399390553855604</v>
      </c>
      <c r="NU188" s="877">
        <v>6.3192205025238701</v>
      </c>
      <c r="NV188" s="877">
        <v>6.5555094270832601</v>
      </c>
      <c r="NW188" s="877">
        <v>5.2016338611696504</v>
      </c>
      <c r="NX188" s="877">
        <v>5.6845382485777298</v>
      </c>
      <c r="NY188" s="877">
        <v>7.5291181641615204</v>
      </c>
      <c r="NZ188" s="877">
        <v>3.9514012916743102</v>
      </c>
      <c r="OA188" s="877">
        <v>10.2446254708418</v>
      </c>
      <c r="OB188" s="877">
        <v>1.82781902461732</v>
      </c>
      <c r="OC188" s="877">
        <v>6.7976615258537603</v>
      </c>
      <c r="OD188" s="877">
        <v>6.6616356023359602</v>
      </c>
      <c r="OE188" s="877">
        <v>5.4963345134171098</v>
      </c>
      <c r="OF188" s="877">
        <v>10.9215583196443</v>
      </c>
      <c r="OG188" s="877">
        <v>3.0669502439246301</v>
      </c>
      <c r="OH188" s="877">
        <v>8.2066725245220908</v>
      </c>
      <c r="OI188" s="877">
        <v>4.1602748314085902</v>
      </c>
      <c r="OJ188" s="877">
        <v>2.7148857951221901</v>
      </c>
      <c r="OK188" s="877">
        <v>2.8462602341794501</v>
      </c>
      <c r="OL188" s="877">
        <v>8.4168064462244896</v>
      </c>
    </row>
    <row r="189" spans="1:402" s="133" customFormat="1" x14ac:dyDescent="0.25">
      <c r="A189" s="221">
        <v>188</v>
      </c>
      <c r="B189" s="221">
        <v>0</v>
      </c>
      <c r="C189" s="61">
        <v>1</v>
      </c>
      <c r="D189" s="61">
        <v>2</v>
      </c>
      <c r="E189" s="90">
        <v>189</v>
      </c>
      <c r="F189" s="880">
        <v>189</v>
      </c>
      <c r="G189" s="883"/>
      <c r="H189" s="232" t="s">
        <v>1401</v>
      </c>
      <c r="I189" s="167" t="s">
        <v>1402</v>
      </c>
      <c r="J189" s="411">
        <v>12631</v>
      </c>
      <c r="K189" s="146">
        <v>82</v>
      </c>
      <c r="L189" s="193">
        <v>77</v>
      </c>
      <c r="M189" s="193">
        <v>170</v>
      </c>
      <c r="N189" s="342">
        <v>26.643598615916957</v>
      </c>
      <c r="O189" s="210">
        <v>1.8845182598418453</v>
      </c>
      <c r="P189" s="133">
        <v>0</v>
      </c>
      <c r="Q189" s="133">
        <v>110</v>
      </c>
      <c r="R189" s="133">
        <v>60</v>
      </c>
      <c r="S189" s="133">
        <v>1</v>
      </c>
      <c r="T189" s="193">
        <v>2</v>
      </c>
      <c r="U189" s="114">
        <v>0</v>
      </c>
      <c r="V189" s="114"/>
      <c r="W189" s="114">
        <v>1</v>
      </c>
      <c r="X189" s="114">
        <v>0</v>
      </c>
      <c r="Y189" s="114">
        <v>0</v>
      </c>
      <c r="Z189" s="114">
        <v>0</v>
      </c>
      <c r="AA189" s="114">
        <v>0</v>
      </c>
      <c r="AB189" s="114">
        <v>1</v>
      </c>
      <c r="AF189" s="592">
        <v>109</v>
      </c>
      <c r="AG189" s="592">
        <v>0.89</v>
      </c>
      <c r="AH189" s="592">
        <v>80</v>
      </c>
      <c r="AI189" s="603">
        <v>1</v>
      </c>
      <c r="AJ189" s="592">
        <v>13.5</v>
      </c>
      <c r="AK189" s="592">
        <v>41.1</v>
      </c>
      <c r="AL189" s="592"/>
      <c r="AM189" s="607"/>
      <c r="AN189" s="409"/>
      <c r="AO189" s="63"/>
      <c r="AP189" s="63"/>
      <c r="AQ189" s="63"/>
      <c r="AR189" s="63"/>
      <c r="AS189" s="63"/>
      <c r="AT189" s="63"/>
      <c r="AU189" s="557">
        <v>42797</v>
      </c>
      <c r="AV189" s="557">
        <v>42689</v>
      </c>
      <c r="AW189" s="63">
        <v>0.89</v>
      </c>
      <c r="AX189" s="63"/>
      <c r="AY189" s="63"/>
      <c r="AZ189" s="592"/>
      <c r="BA189" s="567">
        <v>42797</v>
      </c>
      <c r="BB189" s="65">
        <v>15.66</v>
      </c>
      <c r="BC189" s="68"/>
      <c r="BD189" s="66">
        <v>15.66</v>
      </c>
      <c r="BE189" s="218">
        <v>85.423806514818892</v>
      </c>
      <c r="BF189" s="66"/>
      <c r="BG189" s="68">
        <v>1.1947917577219247</v>
      </c>
      <c r="BH189" s="219">
        <v>1.1947917577219247</v>
      </c>
      <c r="BI189" s="219">
        <v>1.9315789198366276</v>
      </c>
      <c r="BJ189" s="219"/>
      <c r="BK189" s="66">
        <v>2.57</v>
      </c>
      <c r="BL189" s="66">
        <v>1.0900000000000001</v>
      </c>
      <c r="BM189" s="66">
        <v>101</v>
      </c>
      <c r="BN189" s="66">
        <v>1.02</v>
      </c>
      <c r="BO189" s="571">
        <v>1043</v>
      </c>
      <c r="BP189" s="66">
        <v>62</v>
      </c>
      <c r="BQ189" s="66">
        <v>108</v>
      </c>
      <c r="BR189" s="66">
        <v>11</v>
      </c>
      <c r="BS189" s="66">
        <v>13</v>
      </c>
      <c r="BT189" s="61" t="s">
        <v>1403</v>
      </c>
      <c r="BU189" s="61" t="s">
        <v>1404</v>
      </c>
      <c r="BV189" s="61">
        <v>0</v>
      </c>
      <c r="BW189" s="61">
        <v>1</v>
      </c>
      <c r="BX189" s="61">
        <v>36</v>
      </c>
      <c r="BY189" s="61">
        <v>0</v>
      </c>
      <c r="BZ189" s="61"/>
      <c r="CA189" s="61"/>
      <c r="CB189" s="61"/>
      <c r="CC189" s="61">
        <v>1</v>
      </c>
      <c r="CD189" s="61">
        <v>1</v>
      </c>
      <c r="CE189" s="61">
        <v>0</v>
      </c>
      <c r="CF189" s="61">
        <v>0</v>
      </c>
      <c r="CG189" s="61">
        <v>0</v>
      </c>
      <c r="CH189" s="61">
        <v>0</v>
      </c>
      <c r="CI189" s="61">
        <v>0</v>
      </c>
      <c r="CJ189" s="114">
        <v>1</v>
      </c>
      <c r="CK189" s="114">
        <v>0</v>
      </c>
      <c r="CL189" s="114">
        <v>0</v>
      </c>
      <c r="CM189" s="114">
        <v>1</v>
      </c>
      <c r="CN189" s="114">
        <v>1</v>
      </c>
      <c r="CO189" s="114">
        <v>0</v>
      </c>
      <c r="CP189" s="114">
        <v>0</v>
      </c>
      <c r="CQ189" s="114">
        <v>1</v>
      </c>
      <c r="CR189" s="114">
        <v>1</v>
      </c>
      <c r="CS189" s="114">
        <v>0</v>
      </c>
      <c r="CT189" s="114">
        <v>0</v>
      </c>
      <c r="CU189" s="114">
        <v>0</v>
      </c>
      <c r="CV189" s="362"/>
      <c r="CW189" s="362"/>
      <c r="CX189" s="362"/>
      <c r="CY189" s="362"/>
      <c r="DE189" s="133">
        <v>0</v>
      </c>
      <c r="DF189" s="136">
        <v>0</v>
      </c>
      <c r="DJ189" s="136">
        <v>1</v>
      </c>
      <c r="DK189" s="136"/>
      <c r="DL189" s="136"/>
      <c r="DN189" s="133">
        <v>1</v>
      </c>
      <c r="DO189" s="133">
        <v>0</v>
      </c>
      <c r="DP189" s="133">
        <v>0</v>
      </c>
      <c r="DQ189" s="133">
        <v>0</v>
      </c>
      <c r="DR189" s="133">
        <v>2</v>
      </c>
      <c r="DS189" s="212">
        <v>1</v>
      </c>
      <c r="DT189" s="133">
        <v>2</v>
      </c>
      <c r="DU189" s="133">
        <v>0</v>
      </c>
      <c r="DV189" s="133">
        <v>0</v>
      </c>
      <c r="DW189" s="133">
        <v>0</v>
      </c>
      <c r="DX189" s="133">
        <v>0</v>
      </c>
      <c r="DY189" s="133">
        <v>0</v>
      </c>
      <c r="EB189" s="61">
        <v>0</v>
      </c>
      <c r="EC189" s="61">
        <v>0.89</v>
      </c>
      <c r="ED189" s="61">
        <v>80</v>
      </c>
      <c r="EE189" s="61"/>
      <c r="EG189" s="103"/>
      <c r="EH189" s="103"/>
      <c r="EI189" s="131"/>
      <c r="EJ189" s="131"/>
      <c r="EK189" s="131"/>
      <c r="EL189" s="131"/>
      <c r="EM189" s="131"/>
      <c r="EN189" s="103"/>
      <c r="EO189" s="136">
        <v>189</v>
      </c>
      <c r="EP189" s="135">
        <v>42797</v>
      </c>
      <c r="EQ189" s="133" t="s">
        <v>383</v>
      </c>
      <c r="ET189" s="133">
        <v>90</v>
      </c>
      <c r="EU189" s="133">
        <v>1</v>
      </c>
      <c r="EW189" s="133">
        <v>14</v>
      </c>
      <c r="EX189" s="133">
        <v>8</v>
      </c>
      <c r="EY189" s="133">
        <v>57</v>
      </c>
      <c r="EZ189" s="133">
        <v>36</v>
      </c>
      <c r="FA189" s="133">
        <v>18</v>
      </c>
      <c r="FB189" s="133">
        <v>17</v>
      </c>
      <c r="FC189" s="133">
        <v>56</v>
      </c>
      <c r="FD189" s="133">
        <v>23</v>
      </c>
      <c r="FE189" s="133">
        <v>32</v>
      </c>
      <c r="FF189" s="133">
        <v>80</v>
      </c>
      <c r="FG189" s="133">
        <v>300</v>
      </c>
      <c r="FH189" s="91">
        <v>80</v>
      </c>
      <c r="FI189" s="91">
        <v>283.33333333333331</v>
      </c>
      <c r="FJ189" s="227">
        <v>112.55</v>
      </c>
      <c r="FK189" s="227">
        <v>59.723486048601913</v>
      </c>
      <c r="FL189" s="228">
        <v>165.45</v>
      </c>
      <c r="FM189" s="228">
        <v>68.300000000000011</v>
      </c>
      <c r="FN189" s="228">
        <v>87.794320450832387</v>
      </c>
      <c r="FO189" s="228">
        <v>36.242684114789085</v>
      </c>
      <c r="FP189" s="228">
        <v>58.718646116651549</v>
      </c>
      <c r="FQ189" s="228"/>
      <c r="FR189" s="193">
        <v>0</v>
      </c>
      <c r="FS189" s="230">
        <v>128</v>
      </c>
      <c r="FT189" s="230"/>
      <c r="FU189" s="230">
        <v>153.33333333333334</v>
      </c>
      <c r="FV189" s="229">
        <v>5.9666666666666659</v>
      </c>
      <c r="FW189" s="229">
        <v>9.4</v>
      </c>
      <c r="FX189" s="229">
        <v>21.452513966480449</v>
      </c>
      <c r="FY189" s="229"/>
      <c r="FZ189" s="133">
        <v>37.5</v>
      </c>
      <c r="GA189" s="129">
        <v>14.666666666666666</v>
      </c>
      <c r="GB189" s="238">
        <v>8.8000000000000007</v>
      </c>
      <c r="GC189" s="238">
        <v>4.5999999999999996</v>
      </c>
      <c r="GD189" s="238">
        <v>148.6</v>
      </c>
      <c r="GE189" s="238">
        <v>100.3</v>
      </c>
      <c r="GF189" s="238">
        <v>28.1</v>
      </c>
      <c r="GG189" s="133">
        <v>0</v>
      </c>
      <c r="GH189" s="133">
        <v>2</v>
      </c>
      <c r="GI189" s="133">
        <v>1</v>
      </c>
      <c r="GJ189" s="133">
        <v>0</v>
      </c>
      <c r="GK189" s="231">
        <v>35</v>
      </c>
      <c r="GL189" s="133">
        <v>0</v>
      </c>
      <c r="GM189" s="133">
        <v>0</v>
      </c>
      <c r="GN189" s="133">
        <v>0</v>
      </c>
      <c r="GO189" s="133">
        <v>0</v>
      </c>
      <c r="GP189" s="61">
        <v>80</v>
      </c>
      <c r="GQ189" s="106">
        <v>42.451167337966709</v>
      </c>
      <c r="GR189" s="111">
        <v>0.27467811158798294</v>
      </c>
      <c r="GS189" s="61">
        <v>1</v>
      </c>
      <c r="GT189" s="111">
        <v>0.48275862068965519</v>
      </c>
      <c r="GU189" s="62">
        <v>0</v>
      </c>
      <c r="GV189" s="61">
        <v>12.200000000000001</v>
      </c>
      <c r="GW189" s="61">
        <v>0</v>
      </c>
      <c r="GX189" s="106">
        <v>16</v>
      </c>
      <c r="GY189" s="61">
        <v>1</v>
      </c>
      <c r="GZ189" s="745">
        <v>40</v>
      </c>
      <c r="HA189" s="133">
        <v>14</v>
      </c>
      <c r="HB189" s="133">
        <v>0.5</v>
      </c>
      <c r="HC189" s="61">
        <v>1</v>
      </c>
      <c r="HD189" s="236">
        <v>128.486053</v>
      </c>
      <c r="HE189" s="236">
        <v>134.91035500000001</v>
      </c>
      <c r="HF189" s="144">
        <v>70.143801999999994</v>
      </c>
      <c r="HG189" s="236">
        <v>209.94557599999999</v>
      </c>
      <c r="HH189" s="125">
        <v>109.15678699999999</v>
      </c>
      <c r="HI189" s="236">
        <v>100.027338</v>
      </c>
      <c r="HJ189" s="144">
        <v>52.007111000000002</v>
      </c>
      <c r="HK189" s="236">
        <v>109.918238</v>
      </c>
      <c r="HL189" s="144">
        <v>57.149676999999997</v>
      </c>
      <c r="HM189" s="236">
        <v>52.355587</v>
      </c>
      <c r="HN189" s="144">
        <v>8.3537859999999995</v>
      </c>
      <c r="HO189" s="144">
        <v>4.343375</v>
      </c>
      <c r="HP189" s="236">
        <v>166.13243399999999</v>
      </c>
      <c r="HQ189" s="144">
        <v>86.377065999999999</v>
      </c>
      <c r="HR189" s="236">
        <v>79.933649000000003</v>
      </c>
      <c r="HS189" s="144">
        <v>41.559820000000002</v>
      </c>
      <c r="HT189" s="236">
        <v>86.198785000000001</v>
      </c>
      <c r="HU189" s="144">
        <v>44.817245999999997</v>
      </c>
      <c r="HV189" s="236">
        <v>51.885584999999999</v>
      </c>
      <c r="HW189" s="144">
        <v>0</v>
      </c>
      <c r="HX189" s="237">
        <v>0.64259679851505902</v>
      </c>
      <c r="HY189" s="238">
        <v>41.4</v>
      </c>
      <c r="HZ189" s="133">
        <v>7</v>
      </c>
      <c r="IA189" s="133">
        <v>24.7</v>
      </c>
      <c r="IB189" s="133">
        <v>5</v>
      </c>
      <c r="IC189" s="133">
        <v>35.200000000000003</v>
      </c>
      <c r="ID189" s="133">
        <v>6.3</v>
      </c>
      <c r="IE189" s="237">
        <v>122.3200457142857</v>
      </c>
      <c r="IF189" s="237">
        <v>64.907859117560989</v>
      </c>
      <c r="IH189" s="133">
        <v>0.41</v>
      </c>
      <c r="II189" s="133">
        <v>1056</v>
      </c>
      <c r="IJ189" s="133">
        <v>1094</v>
      </c>
      <c r="IK189" s="133">
        <v>1115</v>
      </c>
      <c r="IL189" s="133">
        <v>1126</v>
      </c>
      <c r="IM189" s="133">
        <v>1146</v>
      </c>
      <c r="IN189" s="133">
        <v>1023</v>
      </c>
      <c r="IP189" s="237">
        <v>1093.3333333333333</v>
      </c>
      <c r="IQ189" s="133">
        <v>1825</v>
      </c>
      <c r="IR189" s="133">
        <v>338</v>
      </c>
      <c r="IS189" s="133">
        <v>385</v>
      </c>
      <c r="IT189" s="133">
        <v>433</v>
      </c>
      <c r="IY189" s="193">
        <v>385.33333333333331</v>
      </c>
      <c r="IZ189" s="133">
        <v>234</v>
      </c>
      <c r="JA189" s="412">
        <v>26.613662649464175</v>
      </c>
      <c r="JB189" s="241">
        <v>0</v>
      </c>
      <c r="JC189" s="136">
        <v>1</v>
      </c>
      <c r="JD189" s="415">
        <v>0</v>
      </c>
      <c r="JE189" s="70">
        <v>0</v>
      </c>
      <c r="JF189" s="70"/>
      <c r="JG189" s="136"/>
      <c r="JH189" s="136">
        <v>0</v>
      </c>
      <c r="JI189" s="136">
        <v>0</v>
      </c>
      <c r="JJ189" s="136"/>
      <c r="JL189" s="417"/>
      <c r="JM189" s="200">
        <v>189</v>
      </c>
      <c r="JN189" s="244">
        <v>42797</v>
      </c>
      <c r="JO189" s="69">
        <v>43482</v>
      </c>
      <c r="JP189" s="201">
        <v>0</v>
      </c>
      <c r="JQ189" s="69">
        <v>43482</v>
      </c>
      <c r="JR189" s="31">
        <v>22</v>
      </c>
      <c r="JS189" s="243">
        <v>0</v>
      </c>
      <c r="JT189" s="69">
        <v>43482</v>
      </c>
      <c r="JU189" s="245">
        <v>22</v>
      </c>
      <c r="JV189" s="243">
        <v>0</v>
      </c>
      <c r="JW189" s="246">
        <v>43482</v>
      </c>
      <c r="JX189" s="245">
        <v>22</v>
      </c>
      <c r="JY189" s="245">
        <v>22</v>
      </c>
      <c r="JZ189" s="245">
        <v>685</v>
      </c>
      <c r="KA189" s="247"/>
      <c r="KB189" s="245"/>
      <c r="KC189" s="248"/>
      <c r="KD189" s="63">
        <v>0</v>
      </c>
      <c r="KE189" s="263">
        <v>1</v>
      </c>
      <c r="KF189" s="251" t="s">
        <v>390</v>
      </c>
      <c r="KG189" s="311">
        <v>159.36666666666665</v>
      </c>
      <c r="KH189" s="311">
        <v>69.446666666666673</v>
      </c>
      <c r="KI189" s="311">
        <v>56.46</v>
      </c>
      <c r="KJ189" s="312">
        <v>-17.009999999999998</v>
      </c>
      <c r="KK189" s="311">
        <v>-15.583333333333334</v>
      </c>
      <c r="KL189" s="311">
        <v>47.25333333333333</v>
      </c>
      <c r="KM189" s="311">
        <v>22.600000000000005</v>
      </c>
      <c r="KN189" s="311">
        <v>5.2</v>
      </c>
      <c r="KO189" s="63"/>
      <c r="KP189" s="250">
        <v>0</v>
      </c>
      <c r="KQ189" s="92"/>
      <c r="KR189" s="93">
        <v>0.27467811158798294</v>
      </c>
      <c r="KS189" s="92"/>
      <c r="KT189" s="361"/>
      <c r="KU189" s="92"/>
      <c r="KV189" s="361"/>
      <c r="KW189" s="361"/>
      <c r="KX189" s="361"/>
      <c r="KY189" s="361"/>
      <c r="KZ189" s="361"/>
      <c r="LA189" s="361"/>
      <c r="LB189" s="361"/>
      <c r="LC189" s="361"/>
      <c r="LD189" s="361"/>
      <c r="LE189" s="118">
        <v>42797</v>
      </c>
      <c r="LF189" s="454">
        <v>1</v>
      </c>
      <c r="LG189" s="454"/>
      <c r="LH189" s="454"/>
      <c r="LI189" s="454"/>
      <c r="LJ189" s="454"/>
      <c r="LK189" s="454"/>
      <c r="LL189" s="454"/>
      <c r="LM189" s="454"/>
      <c r="LN189" s="454"/>
      <c r="LO189" s="454"/>
      <c r="LP189" s="454"/>
      <c r="LQ189" s="454"/>
      <c r="LR189" s="454"/>
      <c r="LS189" s="454"/>
      <c r="LT189" s="500">
        <v>41.156666666666666</v>
      </c>
      <c r="LU189" s="693">
        <v>-22.400000000000002</v>
      </c>
      <c r="LV189" s="500">
        <v>-11.9</v>
      </c>
      <c r="LW189" s="500">
        <v>3</v>
      </c>
      <c r="LX189" s="500">
        <v>-10.1</v>
      </c>
      <c r="LY189" s="500">
        <v>2</v>
      </c>
      <c r="LZ189" s="690">
        <v>51.885584999999999</v>
      </c>
      <c r="MA189" s="455"/>
      <c r="MC189" s="253">
        <v>28</v>
      </c>
      <c r="MD189" s="274"/>
      <c r="ME189" s="581">
        <v>189</v>
      </c>
      <c r="MF189" s="135">
        <v>42689</v>
      </c>
      <c r="MI189" s="584">
        <v>32.697499999999998</v>
      </c>
      <c r="MQ189" s="135"/>
      <c r="MR189" s="585"/>
      <c r="MS189" s="585"/>
      <c r="MT189" s="133">
        <v>0</v>
      </c>
      <c r="MU189" s="585"/>
      <c r="MV189" s="585"/>
      <c r="MW189" s="585"/>
      <c r="MX189" s="585"/>
      <c r="MY189" s="585"/>
      <c r="MZ189" s="585"/>
      <c r="NA189" s="133">
        <v>28</v>
      </c>
      <c r="NB189" s="238">
        <v>7</v>
      </c>
      <c r="ND189" s="876">
        <v>189</v>
      </c>
      <c r="NE189" s="877">
        <v>9.09676785471469</v>
      </c>
      <c r="NF189" s="877">
        <v>6.9945797242157504</v>
      </c>
      <c r="NG189" s="877">
        <v>5.46988597627446</v>
      </c>
      <c r="NH189" s="877">
        <v>0.81885056089543395</v>
      </c>
      <c r="NI189" s="877">
        <v>8.1521834190550493</v>
      </c>
      <c r="NJ189" s="877">
        <v>5.4229057426121798</v>
      </c>
      <c r="NK189" s="877">
        <v>9.2237362711009201</v>
      </c>
      <c r="NL189" s="877">
        <v>7.7297566801441997</v>
      </c>
      <c r="NM189" s="877">
        <v>6.3570240927840898</v>
      </c>
      <c r="NN189" s="877">
        <v>1.67807190511264</v>
      </c>
      <c r="NO189" s="877">
        <v>6.4939354855805203</v>
      </c>
      <c r="NP189" s="877">
        <v>6.83402853457702</v>
      </c>
      <c r="NQ189" s="877">
        <v>8.0079803364953506</v>
      </c>
      <c r="NR189" s="877">
        <v>4.6409679104499002</v>
      </c>
      <c r="NS189" s="877">
        <v>5.9371089462026001</v>
      </c>
      <c r="NT189" s="877">
        <v>7.8808079483628104</v>
      </c>
      <c r="NU189" s="877">
        <v>6.3854310371935199</v>
      </c>
      <c r="NV189" s="877">
        <v>7.00596132584581</v>
      </c>
      <c r="NW189" s="877">
        <v>4.5741015080893899</v>
      </c>
      <c r="NX189" s="877">
        <v>5.8232398441310202</v>
      </c>
      <c r="NY189" s="877">
        <v>8.1397559754813091</v>
      </c>
      <c r="NZ189" s="877">
        <v>4.6188259525874402</v>
      </c>
      <c r="OA189" s="877">
        <v>9.9730515601535608</v>
      </c>
      <c r="OB189" s="877">
        <v>2.4646682670034399</v>
      </c>
      <c r="OC189" s="877">
        <v>5.3564959877055802</v>
      </c>
      <c r="OD189" s="877">
        <v>7.0082044966948196</v>
      </c>
      <c r="OE189" s="877">
        <v>4.3868109464722203</v>
      </c>
      <c r="OF189" s="877">
        <v>10.518161355757</v>
      </c>
      <c r="OG189" s="877">
        <v>3.1243281350021999</v>
      </c>
      <c r="OH189" s="877">
        <v>8.6291015756864802</v>
      </c>
      <c r="OI189" s="877">
        <v>3.8042601156347402</v>
      </c>
      <c r="OJ189" s="877">
        <v>1.88905978007048</v>
      </c>
      <c r="OK189" s="877">
        <v>0.737670035118136</v>
      </c>
      <c r="OL189" s="877">
        <v>7.5083832931501204</v>
      </c>
    </row>
    <row r="190" spans="1:402" s="133" customFormat="1" x14ac:dyDescent="0.25">
      <c r="A190" s="221">
        <v>189</v>
      </c>
      <c r="B190" s="274">
        <v>0</v>
      </c>
      <c r="C190" s="61">
        <v>0</v>
      </c>
      <c r="D190" s="61">
        <v>1</v>
      </c>
      <c r="E190" s="90">
        <v>190</v>
      </c>
      <c r="F190" s="880">
        <v>190</v>
      </c>
      <c r="G190" s="883"/>
      <c r="H190" s="232" t="s">
        <v>466</v>
      </c>
      <c r="I190" s="232" t="s">
        <v>1405</v>
      </c>
      <c r="J190" s="135">
        <v>14472</v>
      </c>
      <c r="K190" s="133">
        <v>77</v>
      </c>
      <c r="L190" s="193">
        <v>64</v>
      </c>
      <c r="M190" s="193">
        <v>172</v>
      </c>
      <c r="N190" s="342">
        <v>21.63331530557058</v>
      </c>
      <c r="O190" s="210">
        <v>1.7569157519906455</v>
      </c>
      <c r="P190" s="133">
        <v>1</v>
      </c>
      <c r="Q190" s="133">
        <v>150</v>
      </c>
      <c r="R190" s="133">
        <v>90</v>
      </c>
      <c r="S190" s="133">
        <v>1</v>
      </c>
      <c r="T190" s="193">
        <v>2</v>
      </c>
      <c r="U190" s="114">
        <v>0</v>
      </c>
      <c r="V190" s="114"/>
      <c r="W190" s="114">
        <v>1</v>
      </c>
      <c r="X190" s="114">
        <v>0</v>
      </c>
      <c r="Y190" s="114">
        <v>1</v>
      </c>
      <c r="Z190" s="114">
        <v>0</v>
      </c>
      <c r="AA190" s="114">
        <v>0</v>
      </c>
      <c r="AB190" s="114">
        <v>0</v>
      </c>
      <c r="AF190" s="592">
        <v>106</v>
      </c>
      <c r="AG190" s="592">
        <v>1.57</v>
      </c>
      <c r="AH190" s="592">
        <v>31</v>
      </c>
      <c r="AI190" s="603">
        <v>0</v>
      </c>
      <c r="AJ190" s="592">
        <v>11.3</v>
      </c>
      <c r="AK190" s="592">
        <v>35</v>
      </c>
      <c r="AL190" s="592"/>
      <c r="AM190" s="607"/>
      <c r="AN190" s="409"/>
      <c r="AO190" s="63">
        <v>149</v>
      </c>
      <c r="AP190" s="63">
        <v>82</v>
      </c>
      <c r="AQ190" s="63">
        <v>43</v>
      </c>
      <c r="AR190" s="63">
        <v>121</v>
      </c>
      <c r="AS190" s="63"/>
      <c r="AT190" s="63">
        <v>216</v>
      </c>
      <c r="AU190" s="557">
        <v>42773</v>
      </c>
      <c r="AV190" s="557">
        <v>42773</v>
      </c>
      <c r="AW190" s="63">
        <v>1.57</v>
      </c>
      <c r="AX190" s="63">
        <v>66</v>
      </c>
      <c r="AY190" s="63"/>
      <c r="AZ190" s="592">
        <v>142</v>
      </c>
      <c r="BA190" s="567">
        <v>42773</v>
      </c>
      <c r="BB190" s="66"/>
      <c r="BC190" s="68"/>
      <c r="BD190" s="418"/>
      <c r="BE190" s="419"/>
      <c r="BF190" s="418"/>
      <c r="BG190" s="68"/>
      <c r="BH190" s="219"/>
      <c r="BI190" s="219"/>
      <c r="BJ190" s="219"/>
      <c r="BK190" s="66">
        <v>2.33</v>
      </c>
      <c r="BL190" s="66">
        <v>1.59</v>
      </c>
      <c r="BM190" s="66">
        <v>60</v>
      </c>
      <c r="BN190" s="66">
        <v>1.01</v>
      </c>
      <c r="BO190" s="571">
        <v>462.9</v>
      </c>
      <c r="BP190" s="66">
        <v>53</v>
      </c>
      <c r="BQ190" s="66">
        <v>309</v>
      </c>
      <c r="BR190" s="66">
        <v>25</v>
      </c>
      <c r="BS190" s="66">
        <v>46</v>
      </c>
      <c r="BT190" s="61" t="s">
        <v>381</v>
      </c>
      <c r="BU190" s="61" t="s">
        <v>381</v>
      </c>
      <c r="BV190" s="61"/>
      <c r="BW190" s="61"/>
      <c r="BX190" s="61"/>
      <c r="BY190" s="61"/>
      <c r="BZ190" s="61"/>
      <c r="CA190" s="61"/>
      <c r="CB190" s="61"/>
      <c r="CC190" s="61" t="s">
        <v>381</v>
      </c>
      <c r="CD190" s="61">
        <v>0</v>
      </c>
      <c r="CE190" s="61">
        <v>0</v>
      </c>
      <c r="CF190" s="61">
        <v>0</v>
      </c>
      <c r="CG190" s="61">
        <v>0</v>
      </c>
      <c r="CH190" s="61">
        <v>0</v>
      </c>
      <c r="CI190" s="61">
        <v>0</v>
      </c>
      <c r="CJ190" s="114">
        <v>0</v>
      </c>
      <c r="CK190" s="114">
        <v>1</v>
      </c>
      <c r="CL190" s="114">
        <v>0</v>
      </c>
      <c r="CM190" s="114">
        <v>1</v>
      </c>
      <c r="CN190" s="114">
        <v>0</v>
      </c>
      <c r="CO190" s="114">
        <v>0</v>
      </c>
      <c r="CP190" s="114">
        <v>0</v>
      </c>
      <c r="CQ190" s="114">
        <v>0</v>
      </c>
      <c r="CR190" s="114">
        <v>0</v>
      </c>
      <c r="CS190" s="114">
        <v>0</v>
      </c>
      <c r="CT190" s="114">
        <v>1</v>
      </c>
      <c r="CU190" s="114">
        <v>0</v>
      </c>
      <c r="CV190" s="362">
        <v>16.82</v>
      </c>
      <c r="CW190" s="362">
        <v>78.3</v>
      </c>
      <c r="CX190" s="362"/>
      <c r="CY190" s="362"/>
      <c r="DA190" s="133">
        <v>96</v>
      </c>
      <c r="DE190" s="133">
        <v>0</v>
      </c>
      <c r="DF190" s="136">
        <v>0</v>
      </c>
      <c r="DJ190" s="136">
        <v>1</v>
      </c>
      <c r="DK190" s="136"/>
      <c r="DL190" s="136"/>
      <c r="DN190" s="133">
        <v>0</v>
      </c>
      <c r="DO190" s="133">
        <v>0</v>
      </c>
      <c r="DP190" s="133">
        <v>0</v>
      </c>
      <c r="DQ190" s="133">
        <v>0</v>
      </c>
      <c r="DR190" s="133">
        <v>0</v>
      </c>
      <c r="DS190" s="212">
        <v>0</v>
      </c>
      <c r="DT190" s="133">
        <v>0</v>
      </c>
      <c r="DU190" s="133">
        <v>0</v>
      </c>
      <c r="DV190" s="133">
        <v>0</v>
      </c>
      <c r="DW190" s="133">
        <v>0</v>
      </c>
      <c r="DX190" s="133">
        <v>0</v>
      </c>
      <c r="DY190" s="133">
        <v>0</v>
      </c>
      <c r="EB190" s="133">
        <v>1</v>
      </c>
      <c r="EC190" s="133">
        <v>2</v>
      </c>
      <c r="ED190" s="133">
        <v>31</v>
      </c>
      <c r="EG190" s="103"/>
      <c r="EH190" s="103"/>
      <c r="EI190" s="131"/>
      <c r="EJ190" s="131"/>
      <c r="EK190" s="131"/>
      <c r="EL190" s="131"/>
      <c r="EM190" s="131"/>
      <c r="EN190" s="103"/>
      <c r="EO190" s="136">
        <v>190</v>
      </c>
      <c r="EP190" s="135">
        <v>42773</v>
      </c>
      <c r="EQ190" s="133" t="s">
        <v>383</v>
      </c>
      <c r="ET190" s="133">
        <v>83</v>
      </c>
      <c r="EU190" s="133">
        <v>0</v>
      </c>
      <c r="EW190" s="133">
        <v>9</v>
      </c>
      <c r="EX190" s="133">
        <v>6</v>
      </c>
      <c r="EY190" s="133">
        <v>45</v>
      </c>
      <c r="EZ190" s="133">
        <v>26</v>
      </c>
      <c r="FA190" s="133">
        <v>13</v>
      </c>
      <c r="FB190" s="133">
        <v>14</v>
      </c>
      <c r="FC190" s="133">
        <v>29</v>
      </c>
      <c r="FD190" s="133">
        <v>22</v>
      </c>
      <c r="FE190" s="133">
        <v>36</v>
      </c>
      <c r="FF190" s="133">
        <v>110</v>
      </c>
      <c r="FG190" s="133">
        <v>190</v>
      </c>
      <c r="FH190" s="91">
        <v>110</v>
      </c>
      <c r="FI190" s="91">
        <v>190</v>
      </c>
      <c r="FJ190" s="227">
        <v>25.299999999999997</v>
      </c>
      <c r="FK190" s="227">
        <v>14.400235168552751</v>
      </c>
      <c r="FL190" s="228">
        <v>68.05</v>
      </c>
      <c r="FM190" s="228">
        <v>23.15</v>
      </c>
      <c r="FN190" s="228">
        <v>38.732648348617182</v>
      </c>
      <c r="FO190" s="228">
        <v>13.176499768853605</v>
      </c>
      <c r="FP190" s="228">
        <v>65.980896399706097</v>
      </c>
      <c r="FQ190" s="228"/>
      <c r="FR190" s="193">
        <v>0</v>
      </c>
      <c r="FS190" s="230">
        <v>52</v>
      </c>
      <c r="FT190" s="230">
        <v>79</v>
      </c>
      <c r="FU190" s="230">
        <v>80</v>
      </c>
      <c r="FV190" s="229">
        <v>4.9000000000000004</v>
      </c>
      <c r="FW190" s="229">
        <v>3.8</v>
      </c>
      <c r="FX190" s="229">
        <v>10.612244897959183</v>
      </c>
      <c r="FY190" s="229">
        <v>0.65822784810126578</v>
      </c>
      <c r="FZ190" s="133">
        <v>39.4</v>
      </c>
      <c r="GA190" s="129">
        <v>16.3</v>
      </c>
      <c r="GB190" s="238">
        <v>4.2</v>
      </c>
      <c r="GC190" s="238">
        <v>2.7</v>
      </c>
      <c r="GD190" s="238">
        <v>102.5</v>
      </c>
      <c r="GE190" s="238">
        <v>79</v>
      </c>
      <c r="GF190" s="238">
        <v>21.3</v>
      </c>
      <c r="GG190" s="133">
        <v>0</v>
      </c>
      <c r="GH190" s="133">
        <v>1</v>
      </c>
      <c r="GI190" s="133">
        <v>1</v>
      </c>
      <c r="GJ190" s="133">
        <v>1</v>
      </c>
      <c r="GK190" s="231">
        <v>22</v>
      </c>
      <c r="GL190" s="133">
        <v>0</v>
      </c>
      <c r="GM190" s="133">
        <v>0</v>
      </c>
      <c r="GN190" s="133">
        <v>0</v>
      </c>
      <c r="GO190" s="133">
        <v>0</v>
      </c>
      <c r="GP190" s="61">
        <v>33.799999999999997</v>
      </c>
      <c r="GQ190" s="106">
        <v>19.238258841781938</v>
      </c>
      <c r="GR190" s="111">
        <v>0.49710982658959546</v>
      </c>
      <c r="GS190" s="61">
        <v>0</v>
      </c>
      <c r="GT190" s="61"/>
      <c r="GU190" s="61"/>
      <c r="GV190" s="61">
        <v>15</v>
      </c>
      <c r="GW190" s="61">
        <v>0</v>
      </c>
      <c r="GX190" s="106">
        <v>25</v>
      </c>
      <c r="GY190" s="61">
        <v>0</v>
      </c>
      <c r="GZ190" s="745">
        <v>27</v>
      </c>
      <c r="HA190" s="133">
        <v>9</v>
      </c>
      <c r="HC190" s="61">
        <v>1</v>
      </c>
      <c r="HD190" s="236">
        <v>68.743460999999996</v>
      </c>
      <c r="HE190" s="236">
        <v>72.180633999999998</v>
      </c>
      <c r="HF190" s="144">
        <v>41.071778999999999</v>
      </c>
      <c r="HG190" s="236">
        <v>92.705776</v>
      </c>
      <c r="HH190" s="125">
        <v>52.750869000000002</v>
      </c>
      <c r="HI190" s="236">
        <v>28.359829999999999</v>
      </c>
      <c r="HJ190" s="144">
        <v>16.137136000000002</v>
      </c>
      <c r="HK190" s="236">
        <v>64.345945</v>
      </c>
      <c r="HL190" s="144">
        <v>36.613733000000003</v>
      </c>
      <c r="HM190" s="236">
        <v>69.408777000000001</v>
      </c>
      <c r="HN190" s="144">
        <v>5.0189839999999997</v>
      </c>
      <c r="HO190" s="144">
        <v>2.855871</v>
      </c>
      <c r="HP190" s="236">
        <v>113.68270099999999</v>
      </c>
      <c r="HQ190" s="144">
        <v>64.687028999999995</v>
      </c>
      <c r="HR190" s="236">
        <v>40.543790999999999</v>
      </c>
      <c r="HS190" s="144">
        <v>23.069977999999999</v>
      </c>
      <c r="HT190" s="236">
        <v>73.138909999999996</v>
      </c>
      <c r="HU190" s="144">
        <v>41.617050999999996</v>
      </c>
      <c r="HV190" s="236">
        <v>64.336005999999998</v>
      </c>
      <c r="HW190" s="144">
        <v>0</v>
      </c>
      <c r="HX190" s="237">
        <v>0.77859910260607712</v>
      </c>
      <c r="HY190" s="238">
        <v>20.5</v>
      </c>
      <c r="HZ190" s="133">
        <v>5.2</v>
      </c>
      <c r="IA190" s="133">
        <v>19.8</v>
      </c>
      <c r="IB190" s="133">
        <v>5.7</v>
      </c>
      <c r="IC190" s="133">
        <v>21.6</v>
      </c>
      <c r="ID190" s="133">
        <v>5.2</v>
      </c>
      <c r="IE190" s="237">
        <v>65.360307692307686</v>
      </c>
      <c r="IF190" s="237">
        <v>37.201731282932734</v>
      </c>
      <c r="IH190" s="61">
        <v>0.35</v>
      </c>
      <c r="II190" s="133">
        <v>1032</v>
      </c>
      <c r="IJ190" s="133">
        <v>991</v>
      </c>
      <c r="IK190" s="133">
        <v>1025</v>
      </c>
      <c r="IL190" s="133">
        <v>1092</v>
      </c>
      <c r="IM190" s="133">
        <v>1125</v>
      </c>
      <c r="IN190" s="133">
        <v>1036</v>
      </c>
      <c r="IP190" s="237">
        <v>1050.1666666666667</v>
      </c>
      <c r="IQ190" s="133">
        <v>1517</v>
      </c>
      <c r="IR190" s="133">
        <v>230</v>
      </c>
      <c r="IS190" s="133">
        <v>239</v>
      </c>
      <c r="IT190" s="133">
        <v>275</v>
      </c>
      <c r="IU190" s="133">
        <v>225</v>
      </c>
      <c r="IV190" s="133">
        <v>261</v>
      </c>
      <c r="IW190" s="133">
        <v>246</v>
      </c>
      <c r="IY190" s="133">
        <v>246</v>
      </c>
      <c r="IZ190" s="133">
        <v>136</v>
      </c>
      <c r="JA190" s="412">
        <v>30.227128911452095</v>
      </c>
      <c r="JB190" s="241">
        <v>0</v>
      </c>
      <c r="JC190" s="136">
        <v>1</v>
      </c>
      <c r="JD190" s="278">
        <v>0</v>
      </c>
      <c r="JE190" s="70">
        <v>0</v>
      </c>
      <c r="JF190" s="70"/>
      <c r="JG190" s="136"/>
      <c r="JH190" s="136">
        <v>0</v>
      </c>
      <c r="JI190" s="136">
        <v>2</v>
      </c>
      <c r="JJ190" s="136"/>
      <c r="JL190" s="417"/>
      <c r="JM190" s="200">
        <v>190</v>
      </c>
      <c r="JN190" s="244">
        <v>42773</v>
      </c>
      <c r="JO190" s="69">
        <v>43052</v>
      </c>
      <c r="JP190" s="201">
        <v>0</v>
      </c>
      <c r="JQ190" s="69">
        <v>43052</v>
      </c>
      <c r="JR190" s="31">
        <v>9</v>
      </c>
      <c r="JS190" s="243">
        <v>0</v>
      </c>
      <c r="JT190" s="69">
        <v>43052</v>
      </c>
      <c r="JU190" s="245">
        <v>9</v>
      </c>
      <c r="JV190" s="243">
        <v>0</v>
      </c>
      <c r="JW190" s="246">
        <v>43052</v>
      </c>
      <c r="JX190" s="245">
        <v>9</v>
      </c>
      <c r="JY190" s="245">
        <v>9.1999999999999993</v>
      </c>
      <c r="JZ190" s="245">
        <v>279</v>
      </c>
      <c r="KA190" s="247"/>
      <c r="KB190" s="245"/>
      <c r="KC190" s="248"/>
      <c r="KD190" s="63">
        <v>1</v>
      </c>
      <c r="KE190" s="263">
        <v>1</v>
      </c>
      <c r="KF190" s="251" t="s">
        <v>390</v>
      </c>
      <c r="KG190" s="250">
        <v>67.11</v>
      </c>
      <c r="KH190" s="250">
        <v>25.3</v>
      </c>
      <c r="KI190" s="311">
        <v>60.8</v>
      </c>
      <c r="KJ190" s="251">
        <v>-16.7</v>
      </c>
      <c r="KK190" s="250">
        <v>-14.97</v>
      </c>
      <c r="KL190" s="250">
        <v>47.26</v>
      </c>
      <c r="KM190" s="250">
        <v>17.7</v>
      </c>
      <c r="KN190" s="250">
        <v>6.4</v>
      </c>
      <c r="KO190" s="63"/>
      <c r="KP190" s="250">
        <v>0</v>
      </c>
      <c r="KQ190" s="92"/>
      <c r="KR190" s="93">
        <v>0.49710982658959546</v>
      </c>
      <c r="KS190" s="92">
        <v>61</v>
      </c>
      <c r="KT190" s="361">
        <v>48.8</v>
      </c>
      <c r="KU190" s="92">
        <v>-23.51</v>
      </c>
      <c r="KV190" s="361">
        <v>-27.6</v>
      </c>
      <c r="KW190" s="361">
        <v>-27.6</v>
      </c>
      <c r="KX190" s="361">
        <v>299</v>
      </c>
      <c r="KY190" s="361">
        <v>-25.2</v>
      </c>
      <c r="KZ190" s="361">
        <v>-25.1</v>
      </c>
      <c r="LA190" s="361">
        <v>282</v>
      </c>
      <c r="LB190" s="361">
        <v>-26.3</v>
      </c>
      <c r="LC190" s="361">
        <v>-26.3</v>
      </c>
      <c r="LD190" s="361">
        <v>299</v>
      </c>
      <c r="LE190" s="118">
        <v>42773</v>
      </c>
      <c r="LF190" s="454">
        <v>0</v>
      </c>
      <c r="LG190" s="454"/>
      <c r="LH190" s="454">
        <v>61</v>
      </c>
      <c r="LI190" s="454">
        <v>50.4</v>
      </c>
      <c r="LJ190" s="454">
        <v>-26.06</v>
      </c>
      <c r="LK190" s="454">
        <v>-30.6</v>
      </c>
      <c r="LL190" s="454">
        <v>-30.1</v>
      </c>
      <c r="LM190" s="454">
        <v>199</v>
      </c>
      <c r="LN190" s="454">
        <v>-28.9</v>
      </c>
      <c r="LO190" s="454">
        <v>-27.6</v>
      </c>
      <c r="LP190" s="454">
        <v>382</v>
      </c>
      <c r="LQ190" s="454">
        <v>-29.3</v>
      </c>
      <c r="LR190" s="454">
        <v>-28.9</v>
      </c>
      <c r="LS190" s="454">
        <v>366</v>
      </c>
      <c r="LT190" s="500">
        <v>49.56</v>
      </c>
      <c r="LU190" s="693">
        <v>-20.72</v>
      </c>
      <c r="LV190" s="500"/>
      <c r="LW190" s="500"/>
      <c r="LX190" s="500">
        <v>-11.8</v>
      </c>
      <c r="LY190" s="500">
        <v>2</v>
      </c>
      <c r="LZ190" s="690">
        <v>64.336005999999998</v>
      </c>
      <c r="MA190" s="454"/>
      <c r="MC190" s="253"/>
      <c r="MD190" s="274"/>
      <c r="ME190" s="581">
        <v>190</v>
      </c>
      <c r="MF190" s="135">
        <v>42773</v>
      </c>
      <c r="MI190" s="586"/>
      <c r="MQ190" s="135"/>
      <c r="MR190" s="585"/>
      <c r="MS190" s="585"/>
      <c r="MT190" s="133">
        <v>0</v>
      </c>
      <c r="MU190" s="585"/>
      <c r="MV190" s="585"/>
      <c r="MW190" s="585"/>
      <c r="MX190" s="585"/>
      <c r="MY190" s="585"/>
      <c r="MZ190" s="585"/>
      <c r="NA190" s="585"/>
      <c r="NB190" s="238">
        <v>3</v>
      </c>
      <c r="ND190" s="876" t="s">
        <v>64</v>
      </c>
      <c r="NE190" s="877" t="s">
        <v>64</v>
      </c>
      <c r="NF190" s="877" t="s">
        <v>64</v>
      </c>
      <c r="NG190" s="877" t="s">
        <v>64</v>
      </c>
      <c r="NH190" s="877" t="s">
        <v>64</v>
      </c>
      <c r="NI190" s="877" t="s">
        <v>64</v>
      </c>
      <c r="NJ190" s="877" t="s">
        <v>64</v>
      </c>
      <c r="NK190" s="877" t="s">
        <v>64</v>
      </c>
      <c r="NL190" s="877" t="s">
        <v>64</v>
      </c>
      <c r="NM190" s="877" t="s">
        <v>64</v>
      </c>
      <c r="NN190" s="877" t="s">
        <v>64</v>
      </c>
      <c r="NO190" s="877" t="s">
        <v>64</v>
      </c>
      <c r="NP190" s="877" t="s">
        <v>64</v>
      </c>
      <c r="NQ190" s="877" t="s">
        <v>64</v>
      </c>
      <c r="NR190" s="877" t="s">
        <v>64</v>
      </c>
      <c r="NS190" s="877" t="s">
        <v>64</v>
      </c>
      <c r="NT190" s="877" t="s">
        <v>64</v>
      </c>
      <c r="NU190" s="877" t="s">
        <v>64</v>
      </c>
      <c r="NV190" s="877" t="s">
        <v>64</v>
      </c>
      <c r="NW190" s="877" t="s">
        <v>64</v>
      </c>
      <c r="NX190" s="877" t="s">
        <v>64</v>
      </c>
      <c r="NY190" s="877" t="s">
        <v>64</v>
      </c>
      <c r="NZ190" s="877" t="s">
        <v>64</v>
      </c>
      <c r="OA190" s="877" t="s">
        <v>64</v>
      </c>
      <c r="OB190" s="877" t="s">
        <v>64</v>
      </c>
      <c r="OC190" s="877" t="s">
        <v>64</v>
      </c>
      <c r="OD190" s="877" t="s">
        <v>64</v>
      </c>
      <c r="OE190" s="877" t="s">
        <v>64</v>
      </c>
      <c r="OF190" s="877" t="s">
        <v>64</v>
      </c>
      <c r="OG190" s="877" t="s">
        <v>64</v>
      </c>
      <c r="OH190" s="877" t="s">
        <v>64</v>
      </c>
      <c r="OI190" s="877" t="s">
        <v>64</v>
      </c>
      <c r="OJ190" s="877" t="s">
        <v>64</v>
      </c>
      <c r="OK190" s="877" t="s">
        <v>64</v>
      </c>
      <c r="OL190" s="877" t="s">
        <v>64</v>
      </c>
    </row>
    <row r="191" spans="1:402" s="133" customFormat="1" x14ac:dyDescent="0.25">
      <c r="A191" s="274">
        <v>190</v>
      </c>
      <c r="B191" s="221">
        <v>0</v>
      </c>
      <c r="C191" s="61">
        <v>0</v>
      </c>
      <c r="D191" s="61">
        <v>2</v>
      </c>
      <c r="E191" s="90">
        <v>191</v>
      </c>
      <c r="F191" s="880">
        <v>191</v>
      </c>
      <c r="G191" s="883"/>
      <c r="H191" s="232" t="s">
        <v>1406</v>
      </c>
      <c r="I191" s="232" t="s">
        <v>1407</v>
      </c>
      <c r="J191" s="135">
        <v>12872</v>
      </c>
      <c r="K191" s="133">
        <v>82</v>
      </c>
      <c r="L191" s="193">
        <v>109</v>
      </c>
      <c r="M191" s="193">
        <v>172</v>
      </c>
      <c r="N191" s="342">
        <v>36.844240129799893</v>
      </c>
      <c r="O191" s="210">
        <v>2.2030822391608091</v>
      </c>
      <c r="P191" s="133">
        <v>0</v>
      </c>
      <c r="Q191" s="133">
        <v>120</v>
      </c>
      <c r="R191" s="133">
        <v>60</v>
      </c>
      <c r="S191" s="133">
        <v>1</v>
      </c>
      <c r="T191" s="193">
        <v>3</v>
      </c>
      <c r="U191" s="114">
        <v>1</v>
      </c>
      <c r="V191" s="114">
        <v>2</v>
      </c>
      <c r="W191" s="114">
        <v>1</v>
      </c>
      <c r="X191" s="114">
        <v>1</v>
      </c>
      <c r="Y191" s="114">
        <v>1</v>
      </c>
      <c r="Z191" s="114">
        <v>0</v>
      </c>
      <c r="AA191" s="114">
        <v>1</v>
      </c>
      <c r="AB191" s="114">
        <v>1</v>
      </c>
      <c r="AF191" s="592">
        <v>263</v>
      </c>
      <c r="AG191" s="592">
        <v>2.14</v>
      </c>
      <c r="AH191" s="592">
        <v>30</v>
      </c>
      <c r="AI191" s="603">
        <v>0</v>
      </c>
      <c r="AJ191" s="592">
        <v>8.1999999999999993</v>
      </c>
      <c r="AK191" s="592">
        <v>27</v>
      </c>
      <c r="AL191" s="592"/>
      <c r="AM191" s="607">
        <v>1464</v>
      </c>
      <c r="AN191" s="214">
        <v>7.2889276945212567</v>
      </c>
      <c r="AO191" s="63"/>
      <c r="AP191" s="63"/>
      <c r="AQ191" s="63"/>
      <c r="AR191" s="63"/>
      <c r="AS191" s="63">
        <v>0.44</v>
      </c>
      <c r="AT191" s="63">
        <v>24</v>
      </c>
      <c r="AU191" s="557">
        <v>42703</v>
      </c>
      <c r="AV191" s="557">
        <v>42703</v>
      </c>
      <c r="AW191" s="147">
        <v>2.14</v>
      </c>
      <c r="AX191" s="63">
        <v>116</v>
      </c>
      <c r="AY191" s="63"/>
      <c r="AZ191" s="592">
        <v>139</v>
      </c>
      <c r="BA191" s="567"/>
      <c r="BB191" s="66"/>
      <c r="BC191" s="68"/>
      <c r="BD191" s="418"/>
      <c r="BE191" s="419"/>
      <c r="BF191" s="418"/>
      <c r="BG191" s="68"/>
      <c r="BH191" s="219"/>
      <c r="BI191" s="219"/>
      <c r="BJ191" s="219"/>
      <c r="BK191" s="66"/>
      <c r="BL191" s="66"/>
      <c r="BM191" s="66"/>
      <c r="BN191" s="66"/>
      <c r="BO191" s="571"/>
      <c r="BP191" s="66"/>
      <c r="BQ191" s="66"/>
      <c r="BR191" s="66"/>
      <c r="BS191" s="66"/>
      <c r="BT191" s="69">
        <v>42703</v>
      </c>
      <c r="BU191" s="61" t="s">
        <v>1408</v>
      </c>
      <c r="BV191" s="61">
        <v>0</v>
      </c>
      <c r="BW191" s="61">
        <v>1</v>
      </c>
      <c r="BX191" s="61">
        <v>30</v>
      </c>
      <c r="BY191" s="61">
        <v>0</v>
      </c>
      <c r="BZ191" s="61"/>
      <c r="CA191" s="61"/>
      <c r="CB191" s="61"/>
      <c r="CC191" s="61">
        <v>1</v>
      </c>
      <c r="CD191" s="61">
        <v>0</v>
      </c>
      <c r="CE191" s="61">
        <v>1</v>
      </c>
      <c r="CF191" s="61">
        <v>0</v>
      </c>
      <c r="CG191" s="61">
        <v>1</v>
      </c>
      <c r="CH191" s="61">
        <v>0</v>
      </c>
      <c r="CI191" s="61">
        <v>1</v>
      </c>
      <c r="CJ191" s="114">
        <v>1</v>
      </c>
      <c r="CK191" s="114">
        <v>0</v>
      </c>
      <c r="CL191" s="114">
        <v>0</v>
      </c>
      <c r="CM191" s="114">
        <v>1</v>
      </c>
      <c r="CN191" s="114">
        <v>0</v>
      </c>
      <c r="CO191" s="114">
        <v>0</v>
      </c>
      <c r="CP191" s="114">
        <v>0</v>
      </c>
      <c r="CQ191" s="114">
        <v>1</v>
      </c>
      <c r="CR191" s="114">
        <v>0</v>
      </c>
      <c r="CS191" s="114">
        <v>0</v>
      </c>
      <c r="CT191" s="114">
        <v>1</v>
      </c>
      <c r="CU191" s="114">
        <v>0</v>
      </c>
      <c r="CV191" s="362"/>
      <c r="CW191" s="362"/>
      <c r="CX191" s="362"/>
      <c r="CY191" s="362"/>
      <c r="DE191" s="133">
        <v>1</v>
      </c>
      <c r="DF191" s="136">
        <v>1</v>
      </c>
      <c r="DG191" s="133">
        <v>2013</v>
      </c>
      <c r="DH191" s="133">
        <v>1</v>
      </c>
      <c r="DI191" s="133" t="s">
        <v>1409</v>
      </c>
      <c r="DJ191" s="136">
        <v>0</v>
      </c>
      <c r="DK191" s="136"/>
      <c r="DL191" s="136"/>
      <c r="DN191" s="133">
        <v>1</v>
      </c>
      <c r="DO191" s="133">
        <v>0</v>
      </c>
      <c r="DP191" s="133">
        <v>0</v>
      </c>
      <c r="DQ191" s="133">
        <v>0</v>
      </c>
      <c r="DR191" s="133">
        <v>1</v>
      </c>
      <c r="DS191" s="212">
        <v>1</v>
      </c>
      <c r="DT191" s="133">
        <v>3</v>
      </c>
      <c r="DU191" s="133">
        <v>0</v>
      </c>
      <c r="DV191" s="133">
        <v>0</v>
      </c>
      <c r="DW191" s="133">
        <v>0</v>
      </c>
      <c r="DX191" s="133">
        <v>0</v>
      </c>
      <c r="DY191" s="133">
        <v>0</v>
      </c>
      <c r="EB191" s="133">
        <v>1</v>
      </c>
      <c r="EC191" s="133">
        <v>3</v>
      </c>
      <c r="ED191" s="133">
        <v>31</v>
      </c>
      <c r="EG191" s="135">
        <v>42709</v>
      </c>
      <c r="EH191" s="133">
        <v>1.44</v>
      </c>
      <c r="EI191" s="225">
        <v>57</v>
      </c>
      <c r="EJ191" s="225">
        <v>56</v>
      </c>
      <c r="EK191" s="225">
        <v>74</v>
      </c>
      <c r="EL191" s="225">
        <v>82</v>
      </c>
      <c r="EM191" s="225" t="s">
        <v>381</v>
      </c>
      <c r="EN191" s="133" t="s">
        <v>1410</v>
      </c>
      <c r="EO191" s="136">
        <v>191</v>
      </c>
      <c r="EP191" s="135">
        <v>42766</v>
      </c>
      <c r="EQ191" s="133" t="s">
        <v>415</v>
      </c>
      <c r="ET191" s="133">
        <v>97</v>
      </c>
      <c r="EU191" s="133">
        <v>1</v>
      </c>
      <c r="EW191" s="133">
        <v>16</v>
      </c>
      <c r="EX191" s="133">
        <v>13</v>
      </c>
      <c r="EY191" s="133">
        <v>47</v>
      </c>
      <c r="EZ191" s="133">
        <v>26</v>
      </c>
      <c r="FA191" s="133">
        <v>21</v>
      </c>
      <c r="FB191" s="133">
        <v>19</v>
      </c>
      <c r="FC191" s="133">
        <v>53</v>
      </c>
      <c r="FD191" s="133">
        <v>22</v>
      </c>
      <c r="FE191" s="133">
        <v>35</v>
      </c>
      <c r="FF191" s="133">
        <v>100</v>
      </c>
      <c r="FG191" s="133">
        <v>290</v>
      </c>
      <c r="FH191" s="91">
        <v>100</v>
      </c>
      <c r="FI191" s="91">
        <v>283.33333333333331</v>
      </c>
      <c r="FJ191" s="227">
        <v>144.94999999999999</v>
      </c>
      <c r="FK191" s="227">
        <v>65.794184812280932</v>
      </c>
      <c r="FL191" s="228">
        <v>122.5</v>
      </c>
      <c r="FM191" s="228">
        <v>45.599999999999994</v>
      </c>
      <c r="FN191" s="228">
        <v>55.603916105584098</v>
      </c>
      <c r="FO191" s="228">
        <v>20.698274076854162</v>
      </c>
      <c r="FP191" s="228">
        <v>62.775510204081641</v>
      </c>
      <c r="FQ191" s="228"/>
      <c r="FR191" s="193">
        <v>0</v>
      </c>
      <c r="FS191" s="230">
        <v>104.13333333333333</v>
      </c>
      <c r="FT191" s="230"/>
      <c r="FU191" s="230">
        <v>173.33333333333334</v>
      </c>
      <c r="FV191" s="229">
        <v>4.166666666666667</v>
      </c>
      <c r="FW191" s="229">
        <v>4.7333333333333334</v>
      </c>
      <c r="FX191" s="229">
        <v>24.991999999999997</v>
      </c>
      <c r="FY191" s="229"/>
      <c r="FZ191" s="133">
        <v>37.700000000000003</v>
      </c>
      <c r="GA191" s="129">
        <v>18.7</v>
      </c>
      <c r="GB191" s="238">
        <v>32</v>
      </c>
      <c r="GC191" s="238">
        <v>21</v>
      </c>
      <c r="GD191" s="238">
        <v>282.3</v>
      </c>
      <c r="GE191" s="238">
        <v>215</v>
      </c>
      <c r="GF191" s="238">
        <v>63.8</v>
      </c>
      <c r="GG191" s="133">
        <v>1</v>
      </c>
      <c r="GH191" s="133">
        <v>1</v>
      </c>
      <c r="GI191" s="133">
        <v>1</v>
      </c>
      <c r="GJ191" s="133">
        <v>1</v>
      </c>
      <c r="GK191" s="231">
        <v>23</v>
      </c>
      <c r="GL191" s="133">
        <v>0</v>
      </c>
      <c r="GM191" s="133">
        <v>1</v>
      </c>
      <c r="GN191" s="133" t="s">
        <v>464</v>
      </c>
      <c r="GO191" s="133">
        <v>0</v>
      </c>
      <c r="GP191" s="61">
        <v>92.15</v>
      </c>
      <c r="GQ191" s="61">
        <v>41.827762196976124</v>
      </c>
      <c r="GR191" s="111">
        <v>0.33478260869565213</v>
      </c>
      <c r="GS191" s="61">
        <v>1</v>
      </c>
      <c r="GT191" s="111">
        <v>0.6785714285714286</v>
      </c>
      <c r="GU191" s="62">
        <v>1</v>
      </c>
      <c r="GV191" s="61">
        <v>6.166666666666667</v>
      </c>
      <c r="GW191" s="61">
        <v>1</v>
      </c>
      <c r="GX191" s="106">
        <v>15.5</v>
      </c>
      <c r="GY191" s="61">
        <v>1</v>
      </c>
      <c r="GZ191" s="745">
        <v>28</v>
      </c>
      <c r="HA191" s="133">
        <v>13</v>
      </c>
      <c r="HB191" s="133">
        <v>0.67</v>
      </c>
      <c r="HC191" s="103">
        <v>0</v>
      </c>
      <c r="HD191" s="269"/>
      <c r="HE191" s="269"/>
      <c r="HF191" s="269"/>
      <c r="HG191" s="269"/>
      <c r="HH191" s="269"/>
      <c r="HI191" s="269"/>
      <c r="HJ191" s="269"/>
      <c r="HK191" s="269"/>
      <c r="HL191" s="269"/>
      <c r="HM191" s="269"/>
      <c r="HN191" s="269"/>
      <c r="HO191" s="269"/>
      <c r="HP191" s="269"/>
      <c r="HQ191" s="269"/>
      <c r="HR191" s="269"/>
      <c r="HS191" s="269"/>
      <c r="HT191" s="269"/>
      <c r="HU191" s="269"/>
      <c r="HV191" s="269"/>
      <c r="HW191" s="103"/>
      <c r="HX191" s="103"/>
      <c r="HY191" s="104"/>
      <c r="HZ191" s="103"/>
      <c r="IA191" s="103"/>
      <c r="IB191" s="103"/>
      <c r="IC191" s="103"/>
      <c r="ID191" s="103"/>
      <c r="IE191" s="91"/>
      <c r="IF191" s="91"/>
      <c r="IG191" s="103"/>
      <c r="IH191" s="296"/>
      <c r="II191" s="296"/>
      <c r="IJ191" s="296"/>
      <c r="IK191" s="296"/>
      <c r="IL191" s="296"/>
      <c r="IM191" s="296"/>
      <c r="IN191" s="296"/>
      <c r="IO191" s="103"/>
      <c r="IP191" s="91"/>
      <c r="IQ191" s="296"/>
      <c r="IR191" s="296"/>
      <c r="IS191" s="296"/>
      <c r="IT191" s="296"/>
      <c r="IU191" s="296"/>
      <c r="IV191" s="296"/>
      <c r="IW191" s="296"/>
      <c r="IX191" s="103"/>
      <c r="IY191" s="103"/>
      <c r="IZ191" s="296"/>
      <c r="JA191" s="103"/>
      <c r="JB191" s="297"/>
      <c r="JC191" s="136">
        <v>0</v>
      </c>
      <c r="JD191" s="278"/>
      <c r="JE191" s="70"/>
      <c r="JF191" s="70"/>
      <c r="JG191" s="136"/>
      <c r="JH191" s="136"/>
      <c r="JI191" s="136"/>
      <c r="JJ191" s="136"/>
      <c r="JL191" s="420"/>
      <c r="JM191" s="200">
        <v>191</v>
      </c>
      <c r="JN191" s="244">
        <v>42766</v>
      </c>
      <c r="JO191" s="69">
        <v>42993</v>
      </c>
      <c r="JP191" s="201">
        <v>1</v>
      </c>
      <c r="JQ191" s="69">
        <v>42993</v>
      </c>
      <c r="JR191" s="31">
        <v>7</v>
      </c>
      <c r="JS191" s="243">
        <v>1</v>
      </c>
      <c r="JT191" s="69">
        <v>42885</v>
      </c>
      <c r="JU191" s="245">
        <v>3</v>
      </c>
      <c r="JV191" s="243">
        <v>1</v>
      </c>
      <c r="JW191" s="246">
        <v>42885</v>
      </c>
      <c r="JX191" s="245">
        <v>3</v>
      </c>
      <c r="JY191" s="245">
        <v>7</v>
      </c>
      <c r="JZ191" s="245">
        <v>227</v>
      </c>
      <c r="KA191" s="247"/>
      <c r="KB191" s="245"/>
      <c r="KC191" s="248"/>
      <c r="KD191" s="63">
        <v>1</v>
      </c>
      <c r="KE191" s="263">
        <v>1</v>
      </c>
      <c r="KF191" s="251" t="s">
        <v>390</v>
      </c>
      <c r="KG191" s="311">
        <v>115.99333333333334</v>
      </c>
      <c r="KH191" s="311">
        <v>53.053333333333335</v>
      </c>
      <c r="KI191" s="311">
        <v>53.963333333333331</v>
      </c>
      <c r="KJ191" s="312">
        <v>-16.183333333333334</v>
      </c>
      <c r="KK191" s="311">
        <v>-13.386666666666668</v>
      </c>
      <c r="KL191" s="311">
        <v>54.156666666666666</v>
      </c>
      <c r="KM191" s="311">
        <v>18.033333333333331</v>
      </c>
      <c r="KN191" s="311">
        <v>3.2666666666666671</v>
      </c>
      <c r="KO191" s="63"/>
      <c r="KP191" s="250">
        <v>0</v>
      </c>
      <c r="KQ191" s="92"/>
      <c r="KR191" s="93">
        <v>0.33478260869565213</v>
      </c>
      <c r="KS191" s="92"/>
      <c r="KT191" s="361"/>
      <c r="KU191" s="92"/>
      <c r="KV191" s="361"/>
      <c r="KW191" s="361"/>
      <c r="KX191" s="361"/>
      <c r="KY191" s="361"/>
      <c r="KZ191" s="361"/>
      <c r="LA191" s="361"/>
      <c r="LB191" s="361"/>
      <c r="LC191" s="361"/>
      <c r="LD191" s="361"/>
      <c r="LE191" s="118">
        <v>42766</v>
      </c>
      <c r="LF191" s="454">
        <v>1</v>
      </c>
      <c r="LG191" s="454"/>
      <c r="LH191" s="454"/>
      <c r="LI191" s="454"/>
      <c r="LJ191" s="454"/>
      <c r="LK191" s="454"/>
      <c r="LL191" s="454"/>
      <c r="LM191" s="454"/>
      <c r="LN191" s="454"/>
      <c r="LO191" s="454"/>
      <c r="LP191" s="454"/>
      <c r="LQ191" s="454"/>
      <c r="LR191" s="454"/>
      <c r="LS191" s="454"/>
      <c r="LT191" s="500"/>
      <c r="LU191" s="500"/>
      <c r="LV191" s="500"/>
      <c r="LW191" s="500"/>
      <c r="LX191" s="500">
        <v>0</v>
      </c>
      <c r="LY191" s="500">
        <v>0</v>
      </c>
      <c r="LZ191" s="690"/>
      <c r="MA191" s="454"/>
      <c r="MC191" s="253"/>
      <c r="MD191" s="274"/>
      <c r="ME191" s="581">
        <v>191</v>
      </c>
      <c r="MF191" s="135">
        <v>42703</v>
      </c>
      <c r="MI191" s="586"/>
      <c r="MQ191" s="135">
        <v>42705</v>
      </c>
      <c r="MR191" s="238">
        <v>7.2</v>
      </c>
      <c r="MS191" s="238">
        <v>5</v>
      </c>
      <c r="MT191" s="133">
        <v>1</v>
      </c>
      <c r="MU191" s="133">
        <v>1</v>
      </c>
      <c r="MV191" s="133">
        <v>0</v>
      </c>
      <c r="MW191" s="133">
        <v>0</v>
      </c>
      <c r="MX191" s="133">
        <v>0</v>
      </c>
      <c r="MY191" s="238">
        <v>1</v>
      </c>
      <c r="MZ191" s="238">
        <v>1464</v>
      </c>
      <c r="NA191" s="585"/>
      <c r="NB191" s="238">
        <v>8</v>
      </c>
      <c r="ND191" s="876" t="s">
        <v>64</v>
      </c>
      <c r="NE191" s="877" t="s">
        <v>64</v>
      </c>
      <c r="NF191" s="877" t="s">
        <v>64</v>
      </c>
      <c r="NG191" s="877" t="s">
        <v>64</v>
      </c>
      <c r="NH191" s="877" t="s">
        <v>64</v>
      </c>
      <c r="NI191" s="877" t="s">
        <v>64</v>
      </c>
      <c r="NJ191" s="877" t="s">
        <v>64</v>
      </c>
      <c r="NK191" s="877" t="s">
        <v>64</v>
      </c>
      <c r="NL191" s="877" t="s">
        <v>64</v>
      </c>
      <c r="NM191" s="877" t="s">
        <v>64</v>
      </c>
      <c r="NN191" s="877" t="s">
        <v>64</v>
      </c>
      <c r="NO191" s="877" t="s">
        <v>64</v>
      </c>
      <c r="NP191" s="877" t="s">
        <v>64</v>
      </c>
      <c r="NQ191" s="877" t="s">
        <v>64</v>
      </c>
      <c r="NR191" s="877" t="s">
        <v>64</v>
      </c>
      <c r="NS191" s="877" t="s">
        <v>64</v>
      </c>
      <c r="NT191" s="877" t="s">
        <v>64</v>
      </c>
      <c r="NU191" s="877" t="s">
        <v>64</v>
      </c>
      <c r="NV191" s="877" t="s">
        <v>64</v>
      </c>
      <c r="NW191" s="877" t="s">
        <v>64</v>
      </c>
      <c r="NX191" s="877" t="s">
        <v>64</v>
      </c>
      <c r="NY191" s="877" t="s">
        <v>64</v>
      </c>
      <c r="NZ191" s="877" t="s">
        <v>64</v>
      </c>
      <c r="OA191" s="877" t="s">
        <v>64</v>
      </c>
      <c r="OB191" s="877" t="s">
        <v>64</v>
      </c>
      <c r="OC191" s="877" t="s">
        <v>64</v>
      </c>
      <c r="OD191" s="877" t="s">
        <v>64</v>
      </c>
      <c r="OE191" s="877" t="s">
        <v>64</v>
      </c>
      <c r="OF191" s="877" t="s">
        <v>64</v>
      </c>
      <c r="OG191" s="877" t="s">
        <v>64</v>
      </c>
      <c r="OH191" s="877" t="s">
        <v>64</v>
      </c>
      <c r="OI191" s="877" t="s">
        <v>64</v>
      </c>
      <c r="OJ191" s="877" t="s">
        <v>64</v>
      </c>
      <c r="OK191" s="877" t="s">
        <v>64</v>
      </c>
      <c r="OL191" s="877" t="s">
        <v>64</v>
      </c>
    </row>
    <row r="192" spans="1:402" s="133" customFormat="1" x14ac:dyDescent="0.25">
      <c r="A192" s="221">
        <v>191</v>
      </c>
      <c r="B192" s="221">
        <v>0</v>
      </c>
      <c r="C192" s="61">
        <v>0</v>
      </c>
      <c r="D192" s="61">
        <v>2</v>
      </c>
      <c r="E192" s="90">
        <v>192</v>
      </c>
      <c r="F192" s="880">
        <v>192</v>
      </c>
      <c r="G192" s="883"/>
      <c r="H192" s="232" t="s">
        <v>1411</v>
      </c>
      <c r="I192" s="167" t="s">
        <v>1412</v>
      </c>
      <c r="J192" s="411">
        <v>14070</v>
      </c>
      <c r="K192" s="146">
        <v>78</v>
      </c>
      <c r="L192" s="193">
        <v>78</v>
      </c>
      <c r="M192" s="193">
        <v>177</v>
      </c>
      <c r="N192" s="342">
        <v>24.897060231734173</v>
      </c>
      <c r="O192" s="210">
        <v>1.9511342291951068</v>
      </c>
      <c r="P192" s="133">
        <v>0</v>
      </c>
      <c r="Q192" s="133">
        <v>120</v>
      </c>
      <c r="R192" s="133">
        <v>70</v>
      </c>
      <c r="S192" s="133">
        <v>1</v>
      </c>
      <c r="T192" s="193">
        <v>3</v>
      </c>
      <c r="U192" s="114">
        <v>0</v>
      </c>
      <c r="V192" s="114"/>
      <c r="W192" s="114">
        <v>1</v>
      </c>
      <c r="X192" s="114">
        <v>1</v>
      </c>
      <c r="Y192" s="114">
        <v>1</v>
      </c>
      <c r="Z192" s="114">
        <v>0</v>
      </c>
      <c r="AA192" s="114">
        <v>0</v>
      </c>
      <c r="AB192" s="114">
        <v>0</v>
      </c>
      <c r="AF192" s="592">
        <v>114</v>
      </c>
      <c r="AG192" s="592">
        <v>0.8</v>
      </c>
      <c r="AH192" s="592">
        <v>93</v>
      </c>
      <c r="AI192" s="603">
        <v>1</v>
      </c>
      <c r="AJ192" s="592">
        <v>12.8</v>
      </c>
      <c r="AK192" s="592">
        <v>39</v>
      </c>
      <c r="AL192" s="592"/>
      <c r="AM192" s="607">
        <v>1422</v>
      </c>
      <c r="AN192" s="214">
        <v>7.259819610363186</v>
      </c>
      <c r="AO192" s="63">
        <v>147</v>
      </c>
      <c r="AP192" s="63">
        <v>56</v>
      </c>
      <c r="AQ192" s="63">
        <v>75</v>
      </c>
      <c r="AR192" s="63">
        <v>81</v>
      </c>
      <c r="AS192" s="63">
        <v>0.9</v>
      </c>
      <c r="AT192" s="63">
        <v>113</v>
      </c>
      <c r="AU192" s="557">
        <v>42783</v>
      </c>
      <c r="AV192" s="557">
        <v>42708</v>
      </c>
      <c r="AW192" s="63">
        <v>0.8</v>
      </c>
      <c r="AX192" s="63">
        <v>39</v>
      </c>
      <c r="AY192" s="63"/>
      <c r="AZ192" s="592">
        <v>143</v>
      </c>
      <c r="BA192" s="567">
        <v>42783</v>
      </c>
      <c r="BB192" s="66"/>
      <c r="BC192" s="68"/>
      <c r="BD192" s="66"/>
      <c r="BE192" s="419"/>
      <c r="BF192" s="418"/>
      <c r="BG192" s="68"/>
      <c r="BH192" s="219"/>
      <c r="BI192" s="219"/>
      <c r="BJ192" s="219"/>
      <c r="BK192" s="66">
        <v>2.52</v>
      </c>
      <c r="BL192" s="66">
        <v>1.07</v>
      </c>
      <c r="BM192" s="66">
        <v>52</v>
      </c>
      <c r="BN192" s="66">
        <v>1.23</v>
      </c>
      <c r="BO192" s="571">
        <v>2142</v>
      </c>
      <c r="BP192" s="66">
        <v>5</v>
      </c>
      <c r="BQ192" s="66">
        <v>151</v>
      </c>
      <c r="BR192" s="66">
        <v>34</v>
      </c>
      <c r="BS192" s="66">
        <v>33</v>
      </c>
      <c r="BT192" s="69">
        <v>42708</v>
      </c>
      <c r="BU192" s="61" t="s">
        <v>1413</v>
      </c>
      <c r="BV192" s="61">
        <v>0</v>
      </c>
      <c r="BW192" s="61">
        <v>1</v>
      </c>
      <c r="BX192" s="61">
        <v>47</v>
      </c>
      <c r="BY192" s="61">
        <v>1</v>
      </c>
      <c r="BZ192" s="61"/>
      <c r="CA192" s="61">
        <v>0</v>
      </c>
      <c r="CB192" s="61" t="s">
        <v>1414</v>
      </c>
      <c r="CC192" s="61">
        <v>1</v>
      </c>
      <c r="CD192" s="61">
        <v>0</v>
      </c>
      <c r="CE192" s="61">
        <v>1</v>
      </c>
      <c r="CF192" s="61">
        <v>1</v>
      </c>
      <c r="CG192" s="61">
        <v>1</v>
      </c>
      <c r="CH192" s="61">
        <v>1</v>
      </c>
      <c r="CI192" s="61">
        <v>1</v>
      </c>
      <c r="CJ192" s="114">
        <v>0</v>
      </c>
      <c r="CK192" s="114">
        <v>0</v>
      </c>
      <c r="CL192" s="114">
        <v>0</v>
      </c>
      <c r="CM192" s="114">
        <v>0</v>
      </c>
      <c r="CN192" s="114">
        <v>1</v>
      </c>
      <c r="CO192" s="114">
        <v>0</v>
      </c>
      <c r="CP192" s="114">
        <v>1</v>
      </c>
      <c r="CQ192" s="114">
        <v>1</v>
      </c>
      <c r="CR192" s="114">
        <v>0</v>
      </c>
      <c r="CS192" s="114">
        <v>0</v>
      </c>
      <c r="CT192" s="114">
        <v>0</v>
      </c>
      <c r="CU192" s="114">
        <v>0</v>
      </c>
      <c r="CV192" s="362"/>
      <c r="CW192" s="362"/>
      <c r="CX192" s="362"/>
      <c r="CY192" s="362"/>
      <c r="DE192" s="133">
        <v>1</v>
      </c>
      <c r="DF192" s="136">
        <v>1</v>
      </c>
      <c r="DG192" s="135">
        <v>42716</v>
      </c>
      <c r="DH192" s="133">
        <v>0</v>
      </c>
      <c r="DJ192" s="136">
        <v>1</v>
      </c>
      <c r="DK192" s="136"/>
      <c r="DL192" s="136"/>
      <c r="DN192" s="133">
        <v>1</v>
      </c>
      <c r="DO192" s="133">
        <v>1</v>
      </c>
      <c r="DP192" s="133">
        <v>1</v>
      </c>
      <c r="DQ192" s="133">
        <v>1</v>
      </c>
      <c r="DR192" s="133">
        <v>1</v>
      </c>
      <c r="DS192" s="212">
        <v>1</v>
      </c>
      <c r="DT192" s="133">
        <v>1</v>
      </c>
      <c r="DU192" s="133">
        <v>1</v>
      </c>
      <c r="DV192" s="133">
        <v>0</v>
      </c>
      <c r="DW192" s="133">
        <v>1</v>
      </c>
      <c r="DX192" s="133">
        <v>0</v>
      </c>
      <c r="DY192" s="133">
        <v>0</v>
      </c>
      <c r="EB192" s="133">
        <v>0</v>
      </c>
      <c r="EC192" s="133">
        <v>0</v>
      </c>
      <c r="ED192" s="133">
        <v>89</v>
      </c>
      <c r="EG192" s="135">
        <v>42412</v>
      </c>
      <c r="EH192" s="133">
        <v>1.71</v>
      </c>
      <c r="EI192" s="225">
        <v>63</v>
      </c>
      <c r="EJ192" s="225">
        <v>76.36</v>
      </c>
      <c r="EK192" s="225">
        <v>59</v>
      </c>
      <c r="EL192" s="225">
        <v>86</v>
      </c>
      <c r="EM192" s="225" t="s">
        <v>381</v>
      </c>
      <c r="EN192" s="133" t="s">
        <v>1415</v>
      </c>
      <c r="EO192" s="136">
        <v>192</v>
      </c>
      <c r="EP192" s="135">
        <v>42783</v>
      </c>
      <c r="EQ192" s="133" t="s">
        <v>415</v>
      </c>
      <c r="ET192" s="133">
        <v>69</v>
      </c>
      <c r="EU192" s="133">
        <v>1</v>
      </c>
      <c r="EW192" s="133">
        <v>12</v>
      </c>
      <c r="EX192" s="133">
        <v>11</v>
      </c>
      <c r="EY192" s="133">
        <v>54</v>
      </c>
      <c r="EZ192" s="133">
        <v>37</v>
      </c>
      <c r="FA192" s="133">
        <v>15</v>
      </c>
      <c r="FB192" s="133">
        <v>19</v>
      </c>
      <c r="FC192" s="133">
        <v>50</v>
      </c>
      <c r="FD192" s="133">
        <v>19</v>
      </c>
      <c r="FE192" s="133">
        <v>25</v>
      </c>
      <c r="FF192" s="133">
        <v>100</v>
      </c>
      <c r="FG192" s="133">
        <v>300</v>
      </c>
      <c r="FH192" s="91">
        <v>100</v>
      </c>
      <c r="FI192" s="91">
        <v>270</v>
      </c>
      <c r="FJ192" s="227">
        <v>84.8</v>
      </c>
      <c r="FK192" s="227">
        <v>43.461899612607475</v>
      </c>
      <c r="FL192" s="228">
        <v>112.75</v>
      </c>
      <c r="FM192" s="228">
        <v>45.25</v>
      </c>
      <c r="FN192" s="228">
        <v>57.786900723130813</v>
      </c>
      <c r="FO192" s="228">
        <v>23.191638649416134</v>
      </c>
      <c r="FP192" s="228">
        <v>59.866962305986689</v>
      </c>
      <c r="FQ192" s="228"/>
      <c r="FR192" s="193">
        <v>0</v>
      </c>
      <c r="FS192" s="230">
        <v>146.33333333333334</v>
      </c>
      <c r="FT192" s="230"/>
      <c r="FU192" s="230">
        <v>183.33333333333334</v>
      </c>
      <c r="FV192" s="229">
        <v>3.45</v>
      </c>
      <c r="FW192" s="229">
        <v>4.4000000000000004</v>
      </c>
      <c r="FX192" s="229">
        <v>42.415458937198068</v>
      </c>
      <c r="FY192" s="229"/>
      <c r="FZ192" s="133">
        <v>58.3</v>
      </c>
      <c r="GA192" s="129">
        <v>15.1</v>
      </c>
      <c r="GB192" s="238">
        <v>18</v>
      </c>
      <c r="GC192" s="238">
        <v>10</v>
      </c>
      <c r="GD192" s="238" t="s">
        <v>858</v>
      </c>
      <c r="GE192" s="238" t="s">
        <v>858</v>
      </c>
      <c r="GF192" s="238" t="s">
        <v>858</v>
      </c>
      <c r="GG192" s="133">
        <v>0</v>
      </c>
      <c r="GH192" s="133">
        <v>1</v>
      </c>
      <c r="GI192" s="133">
        <v>1</v>
      </c>
      <c r="GJ192" s="133">
        <v>1</v>
      </c>
      <c r="GK192" s="231">
        <v>29.5</v>
      </c>
      <c r="GL192" s="133">
        <v>0</v>
      </c>
      <c r="GM192" s="133">
        <v>0</v>
      </c>
      <c r="GN192" s="133">
        <v>0</v>
      </c>
      <c r="GO192" s="133">
        <v>1</v>
      </c>
      <c r="GP192" s="61">
        <v>63.849999999999994</v>
      </c>
      <c r="GQ192" s="106">
        <v>32.724555309728622</v>
      </c>
      <c r="GR192" s="111">
        <v>0.38435374149659857</v>
      </c>
      <c r="GS192" s="61">
        <v>0</v>
      </c>
      <c r="GT192" s="111">
        <v>0.46153846153846156</v>
      </c>
      <c r="GU192" s="62">
        <v>0</v>
      </c>
      <c r="GV192" s="61">
        <v>7.2</v>
      </c>
      <c r="GW192" s="61">
        <v>1</v>
      </c>
      <c r="GX192" s="106">
        <v>6.666666666666667</v>
      </c>
      <c r="GY192" s="61">
        <v>1</v>
      </c>
      <c r="GZ192" s="745">
        <v>34.5</v>
      </c>
      <c r="HA192" s="133">
        <v>12</v>
      </c>
      <c r="HB192" s="133">
        <v>0.41</v>
      </c>
      <c r="HC192" s="61">
        <v>1</v>
      </c>
      <c r="HD192" s="236">
        <v>122.46367100000001</v>
      </c>
      <c r="HE192" s="236">
        <v>128.58685399999999</v>
      </c>
      <c r="HF192" s="144">
        <v>65.291060999999999</v>
      </c>
      <c r="HG192" s="236">
        <v>111.777102</v>
      </c>
      <c r="HH192" s="125">
        <v>56.755766999999999</v>
      </c>
      <c r="HI192" s="236">
        <v>42.389310999999999</v>
      </c>
      <c r="HJ192" s="144">
        <v>21.523530999999998</v>
      </c>
      <c r="HK192" s="236">
        <v>69.387790999999993</v>
      </c>
      <c r="HL192" s="144">
        <v>35.232236999999998</v>
      </c>
      <c r="HM192" s="236">
        <v>62.076928000000002</v>
      </c>
      <c r="HN192" s="144">
        <v>5.2040839999999999</v>
      </c>
      <c r="HO192" s="144">
        <v>2.6424180000000002</v>
      </c>
      <c r="HP192" s="236">
        <v>139.34283600000001</v>
      </c>
      <c r="HQ192" s="144">
        <v>70.752500999999995</v>
      </c>
      <c r="HR192" s="236">
        <v>80.571858000000006</v>
      </c>
      <c r="HS192" s="144">
        <v>40.911040999999997</v>
      </c>
      <c r="HT192" s="236">
        <v>58.770977000000002</v>
      </c>
      <c r="HU192" s="144">
        <v>29.841460000000001</v>
      </c>
      <c r="HV192" s="236">
        <v>42.177250999999998</v>
      </c>
      <c r="HW192" s="144">
        <v>1</v>
      </c>
      <c r="HX192" s="237">
        <v>1.1503863644630901</v>
      </c>
      <c r="HY192" s="238">
        <v>32.200000000000003</v>
      </c>
      <c r="HZ192" s="133">
        <v>7.4</v>
      </c>
      <c r="IA192" s="133">
        <v>30.7</v>
      </c>
      <c r="IB192" s="133">
        <v>7.1</v>
      </c>
      <c r="IC192" s="133">
        <v>27</v>
      </c>
      <c r="ID192" s="133">
        <v>5.8</v>
      </c>
      <c r="IE192" s="237">
        <v>111.856418018018</v>
      </c>
      <c r="IF192" s="237">
        <v>57.328919940152794</v>
      </c>
      <c r="IH192" s="146">
        <v>0.37</v>
      </c>
      <c r="II192" s="133">
        <v>791</v>
      </c>
      <c r="IJ192" s="133">
        <v>824</v>
      </c>
      <c r="IK192" s="133">
        <v>900</v>
      </c>
      <c r="IL192" s="133">
        <v>1008</v>
      </c>
      <c r="IM192" s="133">
        <v>886</v>
      </c>
      <c r="IN192" s="133">
        <v>907</v>
      </c>
      <c r="IP192" s="237">
        <v>886</v>
      </c>
      <c r="IQ192" s="133">
        <v>1588</v>
      </c>
      <c r="IS192" s="133">
        <v>427</v>
      </c>
      <c r="IT192" s="133">
        <v>330</v>
      </c>
      <c r="IV192" s="133">
        <v>316</v>
      </c>
      <c r="IY192" s="193">
        <v>357.66666666666669</v>
      </c>
      <c r="IZ192" s="133">
        <v>276</v>
      </c>
      <c r="JA192" s="412">
        <v>35.088283014345755</v>
      </c>
      <c r="JB192" s="241">
        <v>1</v>
      </c>
      <c r="JC192" s="136">
        <v>1</v>
      </c>
      <c r="JD192" s="421">
        <v>0</v>
      </c>
      <c r="JE192" s="70">
        <v>0</v>
      </c>
      <c r="JF192" s="70" t="s">
        <v>1416</v>
      </c>
      <c r="JG192" s="136"/>
      <c r="JH192" s="136">
        <v>2</v>
      </c>
      <c r="JI192" s="136">
        <v>1</v>
      </c>
      <c r="JJ192" s="136"/>
      <c r="JL192" s="420"/>
      <c r="JM192" s="200">
        <v>192</v>
      </c>
      <c r="JN192" s="244">
        <v>42783</v>
      </c>
      <c r="JO192" s="69">
        <v>43443</v>
      </c>
      <c r="JP192" s="201">
        <v>1</v>
      </c>
      <c r="JQ192" s="69">
        <v>43443</v>
      </c>
      <c r="JR192" s="31">
        <v>21</v>
      </c>
      <c r="JS192" s="243">
        <v>1</v>
      </c>
      <c r="JT192" s="69">
        <v>43427</v>
      </c>
      <c r="JU192" s="245">
        <v>21</v>
      </c>
      <c r="JV192" s="243">
        <v>1</v>
      </c>
      <c r="JW192" s="246">
        <v>43427</v>
      </c>
      <c r="JX192" s="245">
        <v>21</v>
      </c>
      <c r="JY192" s="245">
        <v>21</v>
      </c>
      <c r="JZ192" s="245">
        <v>660</v>
      </c>
      <c r="KA192" s="247"/>
      <c r="KB192" s="245"/>
      <c r="KC192" s="248"/>
      <c r="KD192" s="63">
        <v>1</v>
      </c>
      <c r="KE192" s="263">
        <v>1</v>
      </c>
      <c r="KF192" s="251" t="s">
        <v>390</v>
      </c>
      <c r="KG192" s="311">
        <v>106.8</v>
      </c>
      <c r="KH192" s="311">
        <v>42.050000000000004</v>
      </c>
      <c r="KI192" s="311">
        <v>60.803333333333335</v>
      </c>
      <c r="KJ192" s="312">
        <v>-16.193333333333332</v>
      </c>
      <c r="KK192" s="311">
        <v>-13.969999999999999</v>
      </c>
      <c r="KL192" s="311">
        <v>56.903333333333336</v>
      </c>
      <c r="KM192" s="311">
        <v>22.5</v>
      </c>
      <c r="KN192" s="311">
        <v>5.0333333333333341</v>
      </c>
      <c r="KO192" s="63"/>
      <c r="KP192" s="250">
        <v>0</v>
      </c>
      <c r="KQ192" s="92"/>
      <c r="KR192" s="93">
        <v>0.38435374149659857</v>
      </c>
      <c r="KS192" s="92"/>
      <c r="KT192" s="361"/>
      <c r="KU192" s="92"/>
      <c r="KV192" s="361"/>
      <c r="KW192" s="361"/>
      <c r="KX192" s="361"/>
      <c r="KY192" s="361"/>
      <c r="KZ192" s="361"/>
      <c r="LA192" s="361"/>
      <c r="LB192" s="361"/>
      <c r="LC192" s="361"/>
      <c r="LD192" s="361"/>
      <c r="LE192" s="118">
        <v>42783</v>
      </c>
      <c r="LF192" s="454">
        <v>1</v>
      </c>
      <c r="LG192" s="454"/>
      <c r="LH192" s="454"/>
      <c r="LI192" s="454"/>
      <c r="LJ192" s="454"/>
      <c r="LK192" s="454"/>
      <c r="LL192" s="454"/>
      <c r="LM192" s="454"/>
      <c r="LN192" s="454"/>
      <c r="LO192" s="454"/>
      <c r="LP192" s="454"/>
      <c r="LQ192" s="454"/>
      <c r="LR192" s="454"/>
      <c r="LS192" s="454"/>
      <c r="LT192" s="500">
        <v>39.966666666666669</v>
      </c>
      <c r="LU192" s="693">
        <v>-20.876666666666665</v>
      </c>
      <c r="LV192" s="500"/>
      <c r="LW192" s="500"/>
      <c r="LX192" s="500">
        <v>-10.7</v>
      </c>
      <c r="LY192" s="500">
        <v>1</v>
      </c>
      <c r="LZ192" s="690">
        <v>51</v>
      </c>
      <c r="MA192" s="454">
        <v>51</v>
      </c>
      <c r="MC192" s="253"/>
      <c r="MD192" s="274"/>
      <c r="ME192" s="581">
        <v>192</v>
      </c>
      <c r="MF192" s="135">
        <v>42708</v>
      </c>
      <c r="MI192" s="586"/>
      <c r="MQ192" s="135"/>
      <c r="MR192" s="585"/>
      <c r="MS192" s="585"/>
      <c r="MT192" s="133">
        <v>0</v>
      </c>
      <c r="MU192" s="585"/>
      <c r="MV192" s="585"/>
      <c r="MW192" s="585"/>
      <c r="MX192" s="585"/>
      <c r="MY192" s="585"/>
      <c r="MZ192" s="238">
        <v>1422</v>
      </c>
      <c r="NA192" s="585"/>
      <c r="NB192" s="238">
        <v>5</v>
      </c>
      <c r="ND192" s="876" t="s">
        <v>64</v>
      </c>
      <c r="NE192" s="877" t="s">
        <v>64</v>
      </c>
      <c r="NF192" s="877" t="s">
        <v>64</v>
      </c>
      <c r="NG192" s="877" t="s">
        <v>64</v>
      </c>
      <c r="NH192" s="877" t="s">
        <v>64</v>
      </c>
      <c r="NI192" s="877" t="s">
        <v>64</v>
      </c>
      <c r="NJ192" s="877" t="s">
        <v>64</v>
      </c>
      <c r="NK192" s="877" t="s">
        <v>64</v>
      </c>
      <c r="NL192" s="877" t="s">
        <v>64</v>
      </c>
      <c r="NM192" s="877" t="s">
        <v>64</v>
      </c>
      <c r="NN192" s="877" t="s">
        <v>64</v>
      </c>
      <c r="NO192" s="877" t="s">
        <v>64</v>
      </c>
      <c r="NP192" s="877" t="s">
        <v>64</v>
      </c>
      <c r="NQ192" s="877" t="s">
        <v>64</v>
      </c>
      <c r="NR192" s="877" t="s">
        <v>64</v>
      </c>
      <c r="NS192" s="877" t="s">
        <v>64</v>
      </c>
      <c r="NT192" s="877" t="s">
        <v>64</v>
      </c>
      <c r="NU192" s="877" t="s">
        <v>64</v>
      </c>
      <c r="NV192" s="877" t="s">
        <v>64</v>
      </c>
      <c r="NW192" s="877" t="s">
        <v>64</v>
      </c>
      <c r="NX192" s="877" t="s">
        <v>64</v>
      </c>
      <c r="NY192" s="877" t="s">
        <v>64</v>
      </c>
      <c r="NZ192" s="877" t="s">
        <v>64</v>
      </c>
      <c r="OA192" s="877" t="s">
        <v>64</v>
      </c>
      <c r="OB192" s="877" t="s">
        <v>64</v>
      </c>
      <c r="OC192" s="877" t="s">
        <v>64</v>
      </c>
      <c r="OD192" s="877" t="s">
        <v>64</v>
      </c>
      <c r="OE192" s="877" t="s">
        <v>64</v>
      </c>
      <c r="OF192" s="877" t="s">
        <v>64</v>
      </c>
      <c r="OG192" s="877" t="s">
        <v>64</v>
      </c>
      <c r="OH192" s="877" t="s">
        <v>64</v>
      </c>
      <c r="OI192" s="877" t="s">
        <v>64</v>
      </c>
      <c r="OJ192" s="877" t="s">
        <v>64</v>
      </c>
      <c r="OK192" s="877" t="s">
        <v>64</v>
      </c>
      <c r="OL192" s="877" t="s">
        <v>64</v>
      </c>
    </row>
    <row r="193" spans="1:402" s="95" customFormat="1" x14ac:dyDescent="0.25">
      <c r="A193" s="636">
        <v>192</v>
      </c>
      <c r="B193" s="636">
        <v>0</v>
      </c>
      <c r="C193" s="95">
        <v>0</v>
      </c>
      <c r="D193" s="95">
        <v>2</v>
      </c>
      <c r="E193" s="110">
        <v>193</v>
      </c>
      <c r="F193" s="880">
        <v>193</v>
      </c>
      <c r="G193" s="883"/>
      <c r="H193" s="95" t="s">
        <v>658</v>
      </c>
      <c r="I193" s="95" t="s">
        <v>1417</v>
      </c>
      <c r="J193" s="504">
        <v>15357</v>
      </c>
      <c r="K193" s="635">
        <v>75</v>
      </c>
      <c r="L193" s="375">
        <v>56</v>
      </c>
      <c r="M193" s="375">
        <v>161</v>
      </c>
      <c r="N193" s="671">
        <v>21.60410477990818</v>
      </c>
      <c r="O193" s="669">
        <v>1.5823224695333697</v>
      </c>
      <c r="P193" s="95">
        <v>1</v>
      </c>
      <c r="Q193" s="95">
        <v>155</v>
      </c>
      <c r="R193" s="95">
        <v>80</v>
      </c>
      <c r="S193" s="95">
        <v>0</v>
      </c>
      <c r="T193" s="375">
        <v>2</v>
      </c>
      <c r="U193" s="95">
        <v>0</v>
      </c>
      <c r="W193" s="95">
        <v>1</v>
      </c>
      <c r="X193" s="95">
        <v>0</v>
      </c>
      <c r="Y193" s="95">
        <v>1</v>
      </c>
      <c r="Z193" s="95">
        <v>1</v>
      </c>
      <c r="AA193" s="95">
        <v>0</v>
      </c>
      <c r="AB193" s="95">
        <v>0</v>
      </c>
      <c r="AF193" s="95">
        <v>99</v>
      </c>
      <c r="AG193" s="95">
        <v>1.1599999999999999</v>
      </c>
      <c r="AH193" s="95">
        <v>46</v>
      </c>
      <c r="AI193" s="670">
        <v>0</v>
      </c>
      <c r="AJ193" s="95">
        <v>12.1</v>
      </c>
      <c r="AK193" s="95">
        <v>35</v>
      </c>
      <c r="AM193" s="375">
        <v>921.1</v>
      </c>
      <c r="AN193" s="674">
        <v>6.8255686079941897</v>
      </c>
      <c r="AO193" s="95">
        <v>167</v>
      </c>
      <c r="AP193" s="95">
        <v>87</v>
      </c>
      <c r="AQ193" s="95">
        <v>61</v>
      </c>
      <c r="AR193" s="95">
        <v>94</v>
      </c>
      <c r="AS193" s="95">
        <v>7.61</v>
      </c>
      <c r="AU193" s="504">
        <v>42697</v>
      </c>
      <c r="AV193" s="504">
        <v>42697</v>
      </c>
      <c r="AW193" s="95">
        <v>1.1599999999999999</v>
      </c>
      <c r="AX193" s="95">
        <v>38</v>
      </c>
      <c r="AZ193" s="95">
        <v>140</v>
      </c>
      <c r="BA193" s="844">
        <v>42787</v>
      </c>
      <c r="BC193" s="678"/>
      <c r="BE193" s="833"/>
      <c r="BF193" s="670"/>
      <c r="BG193" s="678"/>
      <c r="BH193" s="679"/>
      <c r="BI193" s="679"/>
      <c r="BJ193" s="679"/>
      <c r="BK193" s="95">
        <v>2.48</v>
      </c>
      <c r="BL193" s="95">
        <v>1.46</v>
      </c>
      <c r="BM193" s="95">
        <v>121</v>
      </c>
      <c r="BN193" s="95">
        <v>1.22</v>
      </c>
      <c r="BO193" s="375">
        <v>820.3</v>
      </c>
      <c r="BP193" s="95">
        <v>58</v>
      </c>
      <c r="BQ193" s="95">
        <v>78</v>
      </c>
      <c r="BR193" s="95">
        <v>9</v>
      </c>
      <c r="BS193" s="95">
        <v>60</v>
      </c>
      <c r="BT193" s="504">
        <v>42697</v>
      </c>
      <c r="BU193" s="95" t="s">
        <v>1418</v>
      </c>
      <c r="BV193" s="95">
        <v>0</v>
      </c>
      <c r="BW193" s="95">
        <v>1</v>
      </c>
      <c r="BX193" s="95">
        <v>38</v>
      </c>
      <c r="BY193" s="95">
        <v>0</v>
      </c>
      <c r="CA193" s="95">
        <v>0</v>
      </c>
      <c r="CC193" s="95">
        <v>0</v>
      </c>
      <c r="CD193" s="95">
        <v>0</v>
      </c>
      <c r="CE193" s="95">
        <v>0</v>
      </c>
      <c r="CF193" s="95">
        <v>0</v>
      </c>
      <c r="CG193" s="95">
        <v>0</v>
      </c>
      <c r="CH193" s="95">
        <v>0</v>
      </c>
      <c r="CI193" s="95">
        <v>0</v>
      </c>
      <c r="CJ193" s="95">
        <v>0</v>
      </c>
      <c r="CK193" s="95">
        <v>0</v>
      </c>
      <c r="CL193" s="95">
        <v>0</v>
      </c>
      <c r="CM193" s="95">
        <v>1</v>
      </c>
      <c r="CN193" s="95">
        <v>1</v>
      </c>
      <c r="CO193" s="95">
        <v>1</v>
      </c>
      <c r="CP193" s="95">
        <v>0</v>
      </c>
      <c r="CQ193" s="95">
        <v>1</v>
      </c>
      <c r="CR193" s="95">
        <v>0</v>
      </c>
      <c r="CS193" s="95">
        <v>0</v>
      </c>
      <c r="CT193" s="95">
        <v>1</v>
      </c>
      <c r="CU193" s="95">
        <v>0</v>
      </c>
      <c r="DE193" s="95">
        <v>0</v>
      </c>
      <c r="DF193" s="110">
        <v>0</v>
      </c>
      <c r="DG193" s="504"/>
      <c r="DJ193" s="110">
        <v>1</v>
      </c>
      <c r="DK193" s="110">
        <v>0</v>
      </c>
      <c r="DL193" s="110"/>
      <c r="DN193" s="95">
        <v>1</v>
      </c>
      <c r="DO193" s="95">
        <v>0</v>
      </c>
      <c r="DP193" s="95">
        <v>0</v>
      </c>
      <c r="DQ193" s="95">
        <v>0</v>
      </c>
      <c r="DR193" s="95">
        <v>0</v>
      </c>
      <c r="DS193" s="670">
        <v>0</v>
      </c>
      <c r="DT193" s="95">
        <v>0</v>
      </c>
      <c r="DU193" s="95">
        <v>0</v>
      </c>
      <c r="DV193" s="95">
        <v>0</v>
      </c>
      <c r="DW193" s="95">
        <v>0</v>
      </c>
      <c r="DX193" s="95">
        <v>0</v>
      </c>
      <c r="DY193" s="95">
        <v>0</v>
      </c>
      <c r="EB193" s="95">
        <v>1</v>
      </c>
      <c r="EC193" s="95">
        <v>2</v>
      </c>
      <c r="ED193" s="95">
        <v>46</v>
      </c>
      <c r="EG193" s="95" t="s">
        <v>381</v>
      </c>
      <c r="EI193" s="99"/>
      <c r="EJ193" s="99"/>
      <c r="EK193" s="99"/>
      <c r="EL193" s="99"/>
      <c r="EM193" s="99"/>
      <c r="EO193" s="110">
        <v>193</v>
      </c>
      <c r="EP193" s="504">
        <v>42788</v>
      </c>
      <c r="EQ193" s="95" t="s">
        <v>383</v>
      </c>
      <c r="ET193" s="95">
        <v>66</v>
      </c>
      <c r="EU193" s="95">
        <v>1</v>
      </c>
      <c r="EW193" s="95">
        <v>8</v>
      </c>
      <c r="EX193" s="95">
        <v>7</v>
      </c>
      <c r="EY193" s="95">
        <v>45</v>
      </c>
      <c r="EZ193" s="95">
        <v>26</v>
      </c>
      <c r="FA193" s="95">
        <v>12</v>
      </c>
      <c r="FB193" s="95">
        <v>14</v>
      </c>
      <c r="FC193" s="95">
        <v>40</v>
      </c>
      <c r="FD193" s="95">
        <v>19</v>
      </c>
      <c r="FE193" s="95">
        <v>28</v>
      </c>
      <c r="FF193" s="95">
        <v>140</v>
      </c>
      <c r="FG193" s="95">
        <v>370</v>
      </c>
      <c r="FH193" s="677">
        <v>140</v>
      </c>
      <c r="FI193" s="677">
        <v>370</v>
      </c>
      <c r="FJ193" s="677">
        <v>48.599999999999994</v>
      </c>
      <c r="FK193" s="677">
        <v>30.714346118292966</v>
      </c>
      <c r="FL193" s="375">
        <v>73.599999999999994</v>
      </c>
      <c r="FM193" s="375">
        <v>26.95</v>
      </c>
      <c r="FN193" s="375">
        <v>46.513906878731738</v>
      </c>
      <c r="FO193" s="375">
        <v>17.031926499752995</v>
      </c>
      <c r="FP193" s="375">
        <v>63.383152173913039</v>
      </c>
      <c r="FQ193" s="375"/>
      <c r="FR193" s="375">
        <v>0</v>
      </c>
      <c r="FS193" s="375">
        <v>68.2</v>
      </c>
      <c r="FT193" s="375">
        <v>57.2</v>
      </c>
      <c r="FU193" s="375">
        <v>145</v>
      </c>
      <c r="FV193" s="677">
        <v>5.2</v>
      </c>
      <c r="FW193" s="677">
        <v>6.03</v>
      </c>
      <c r="FX193" s="677">
        <v>13.115384615384615</v>
      </c>
      <c r="FY193" s="677">
        <v>1.1923076923076923</v>
      </c>
      <c r="FZ193" s="95">
        <v>36.299999999999997</v>
      </c>
      <c r="GA193" s="678">
        <v>16.399999999999999</v>
      </c>
      <c r="GB193" s="678">
        <v>5.3</v>
      </c>
      <c r="GC193" s="678">
        <v>2.6</v>
      </c>
      <c r="GD193" s="678">
        <v>115.5</v>
      </c>
      <c r="GE193" s="678">
        <v>75.5</v>
      </c>
      <c r="GF193" s="678">
        <v>27.5</v>
      </c>
      <c r="GG193" s="95">
        <v>0</v>
      </c>
      <c r="GH193" s="95">
        <v>1</v>
      </c>
      <c r="GI193" s="95">
        <v>1</v>
      </c>
      <c r="GJ193" s="95">
        <v>1</v>
      </c>
      <c r="GK193" s="355">
        <v>31</v>
      </c>
      <c r="GL193" s="95">
        <v>0</v>
      </c>
      <c r="GM193" s="95">
        <v>0</v>
      </c>
      <c r="GN193" s="95">
        <v>0</v>
      </c>
      <c r="GO193" s="95">
        <v>0</v>
      </c>
      <c r="GP193" s="95">
        <v>62.650000000000006</v>
      </c>
      <c r="GQ193" s="677">
        <v>39.593699265659559</v>
      </c>
      <c r="GR193" s="678">
        <v>0.37037037037037035</v>
      </c>
      <c r="GS193" s="95">
        <v>0</v>
      </c>
      <c r="GT193" s="678">
        <v>0.4375</v>
      </c>
      <c r="GU193" s="375">
        <v>0</v>
      </c>
      <c r="GV193" s="95">
        <v>15.4</v>
      </c>
      <c r="GW193" s="95">
        <v>0</v>
      </c>
      <c r="GX193" s="677">
        <v>20</v>
      </c>
      <c r="GY193" s="95">
        <v>0</v>
      </c>
      <c r="GZ193" s="811">
        <v>46</v>
      </c>
      <c r="HA193" s="95">
        <v>18</v>
      </c>
      <c r="HB193" s="95">
        <v>0.87</v>
      </c>
      <c r="HC193" s="95">
        <v>1</v>
      </c>
      <c r="HD193" s="681">
        <v>64.679632999999995</v>
      </c>
      <c r="HE193" s="681">
        <v>67.913614999999993</v>
      </c>
      <c r="HF193" s="681">
        <v>42.564318999999998</v>
      </c>
      <c r="HG193" s="681">
        <v>114.551671</v>
      </c>
      <c r="HH193" s="681">
        <v>71.794351000000006</v>
      </c>
      <c r="HI193" s="681">
        <v>43.400790000000001</v>
      </c>
      <c r="HJ193" s="681">
        <v>27.201101000000001</v>
      </c>
      <c r="HK193" s="681">
        <v>71.150880999999998</v>
      </c>
      <c r="HL193" s="681">
        <v>44.593249999999998</v>
      </c>
      <c r="HM193" s="681">
        <v>62.112476999999998</v>
      </c>
      <c r="HN193" s="681">
        <v>4.83826</v>
      </c>
      <c r="HO193" s="681">
        <v>3.0323410000000002</v>
      </c>
      <c r="HP193" s="681">
        <v>101.48142199999999</v>
      </c>
      <c r="HQ193" s="681">
        <v>63.602676000000002</v>
      </c>
      <c r="HR193" s="681">
        <v>28.402246999999999</v>
      </c>
      <c r="HS193" s="681">
        <v>17.800882999999999</v>
      </c>
      <c r="HT193" s="681">
        <v>73.079176000000004</v>
      </c>
      <c r="HU193" s="681">
        <v>45.801794000000001</v>
      </c>
      <c r="HV193" s="681">
        <v>72.012367999999995</v>
      </c>
      <c r="HW193" s="681">
        <v>0</v>
      </c>
      <c r="HX193" s="677">
        <v>0.59286446375801882</v>
      </c>
      <c r="HY193" s="678">
        <v>24.9</v>
      </c>
      <c r="HZ193" s="95">
        <v>5.8</v>
      </c>
      <c r="IA193" s="95">
        <v>23.4</v>
      </c>
      <c r="IB193" s="95">
        <v>5.8</v>
      </c>
      <c r="IC193" s="95">
        <v>21.9</v>
      </c>
      <c r="ID193" s="95">
        <v>5</v>
      </c>
      <c r="IE193" s="677">
        <v>84.117351724137919</v>
      </c>
      <c r="IF193" s="677">
        <v>53.160688382908639</v>
      </c>
      <c r="IH193" s="95">
        <v>0.33</v>
      </c>
      <c r="II193" s="95">
        <v>1090</v>
      </c>
      <c r="IJ193" s="95">
        <v>755</v>
      </c>
      <c r="IK193" s="95">
        <v>765</v>
      </c>
      <c r="IL193" s="95">
        <v>951</v>
      </c>
      <c r="IM193" s="95">
        <v>898</v>
      </c>
      <c r="IN193" s="95">
        <v>1103</v>
      </c>
      <c r="IP193" s="677">
        <v>927</v>
      </c>
      <c r="IQ193" s="95">
        <v>1705</v>
      </c>
      <c r="IR193" s="95">
        <v>293</v>
      </c>
      <c r="IS193" s="95">
        <v>301</v>
      </c>
      <c r="IT193" s="95">
        <v>313</v>
      </c>
      <c r="IU193" s="95">
        <v>289</v>
      </c>
      <c r="IV193" s="95">
        <v>257</v>
      </c>
      <c r="IW193" s="95">
        <v>333</v>
      </c>
      <c r="IY193" s="375">
        <v>297.66666666666669</v>
      </c>
      <c r="IZ193" s="95">
        <v>199</v>
      </c>
      <c r="JA193" s="811">
        <v>34.426913433286309</v>
      </c>
      <c r="JB193" s="683">
        <v>1</v>
      </c>
      <c r="JC193" s="110">
        <v>1</v>
      </c>
      <c r="JD193" s="407">
        <v>0</v>
      </c>
      <c r="JE193" s="407">
        <v>0</v>
      </c>
      <c r="JF193" s="407"/>
      <c r="JG193" s="110">
        <v>0</v>
      </c>
      <c r="JH193" s="110">
        <v>0</v>
      </c>
      <c r="JI193" s="110">
        <v>0</v>
      </c>
      <c r="JJ193" s="110"/>
      <c r="JM193" s="110">
        <v>193</v>
      </c>
      <c r="JN193" s="504">
        <v>42697</v>
      </c>
      <c r="JO193" s="504">
        <v>43060</v>
      </c>
      <c r="JP193" s="407">
        <v>0</v>
      </c>
      <c r="JQ193" s="504">
        <v>43060</v>
      </c>
      <c r="JR193" s="99">
        <v>12</v>
      </c>
      <c r="JS193" s="453">
        <v>0</v>
      </c>
      <c r="JT193" s="504">
        <v>43060</v>
      </c>
      <c r="JU193" s="654">
        <v>12</v>
      </c>
      <c r="JV193" s="453">
        <v>0</v>
      </c>
      <c r="JW193" s="680">
        <v>43060</v>
      </c>
      <c r="JX193" s="654">
        <v>12</v>
      </c>
      <c r="JY193" s="654">
        <v>11.93</v>
      </c>
      <c r="JZ193" s="654">
        <v>363</v>
      </c>
      <c r="KA193" s="654"/>
      <c r="KB193" s="654"/>
      <c r="KC193" s="654"/>
      <c r="KD193" s="95">
        <v>1</v>
      </c>
      <c r="KE193" s="355">
        <v>1</v>
      </c>
      <c r="KF193" s="110" t="s">
        <v>390</v>
      </c>
      <c r="KG193" s="677">
        <v>73.2</v>
      </c>
      <c r="KH193" s="677">
        <v>29.033333333333331</v>
      </c>
      <c r="KI193" s="677">
        <v>60.266666666666673</v>
      </c>
      <c r="KJ193" s="811">
        <v>-21.180000000000003</v>
      </c>
      <c r="KK193" s="677">
        <v>-18.346666666666668</v>
      </c>
      <c r="KL193" s="677">
        <v>62.726666666666667</v>
      </c>
      <c r="KM193" s="677">
        <v>16.933333333333334</v>
      </c>
      <c r="KN193" s="677">
        <v>4.666666666666667</v>
      </c>
      <c r="KP193" s="95">
        <v>0</v>
      </c>
      <c r="KQ193" s="110"/>
      <c r="KR193" s="684">
        <v>0.37037037037037035</v>
      </c>
      <c r="KS193" s="110"/>
      <c r="KU193" s="110"/>
      <c r="LE193" s="685">
        <v>42788</v>
      </c>
      <c r="LF193" s="95">
        <v>1</v>
      </c>
      <c r="LT193" s="654">
        <v>39.096666666666671</v>
      </c>
      <c r="LU193" s="725">
        <v>-20.193333333333332</v>
      </c>
      <c r="LV193" s="654"/>
      <c r="LW193" s="654"/>
      <c r="LX193" s="654">
        <v>-12.3</v>
      </c>
      <c r="LY193" s="654">
        <v>3</v>
      </c>
      <c r="LZ193" s="686">
        <v>62</v>
      </c>
      <c r="MA193" s="95">
        <v>62</v>
      </c>
      <c r="MC193" s="453">
        <v>8</v>
      </c>
      <c r="MD193" s="453"/>
      <c r="ME193" s="95">
        <v>193</v>
      </c>
      <c r="MF193" s="504">
        <v>42697</v>
      </c>
      <c r="MI193" s="687"/>
      <c r="MQ193" s="504"/>
      <c r="MR193" s="687"/>
      <c r="MS193" s="687"/>
      <c r="MT193" s="95">
        <v>0</v>
      </c>
      <c r="MU193" s="687"/>
      <c r="MV193" s="687"/>
      <c r="MW193" s="687"/>
      <c r="MX193" s="687"/>
      <c r="MY193" s="687"/>
      <c r="MZ193" s="678">
        <v>921.1</v>
      </c>
      <c r="NA193" s="95">
        <v>8</v>
      </c>
      <c r="NB193" s="678">
        <v>7</v>
      </c>
      <c r="ND193" s="876" t="s">
        <v>64</v>
      </c>
      <c r="NE193" s="877" t="s">
        <v>64</v>
      </c>
      <c r="NF193" s="877" t="s">
        <v>64</v>
      </c>
      <c r="NG193" s="877" t="s">
        <v>64</v>
      </c>
      <c r="NH193" s="877" t="s">
        <v>64</v>
      </c>
      <c r="NI193" s="877" t="s">
        <v>64</v>
      </c>
      <c r="NJ193" s="877" t="s">
        <v>64</v>
      </c>
      <c r="NK193" s="877" t="s">
        <v>64</v>
      </c>
      <c r="NL193" s="877" t="s">
        <v>64</v>
      </c>
      <c r="NM193" s="877" t="s">
        <v>64</v>
      </c>
      <c r="NN193" s="877" t="s">
        <v>64</v>
      </c>
      <c r="NO193" s="877" t="s">
        <v>64</v>
      </c>
      <c r="NP193" s="877" t="s">
        <v>64</v>
      </c>
      <c r="NQ193" s="877" t="s">
        <v>64</v>
      </c>
      <c r="NR193" s="877" t="s">
        <v>64</v>
      </c>
      <c r="NS193" s="877" t="s">
        <v>64</v>
      </c>
      <c r="NT193" s="877" t="s">
        <v>64</v>
      </c>
      <c r="NU193" s="877" t="s">
        <v>64</v>
      </c>
      <c r="NV193" s="877" t="s">
        <v>64</v>
      </c>
      <c r="NW193" s="877" t="s">
        <v>64</v>
      </c>
      <c r="NX193" s="877" t="s">
        <v>64</v>
      </c>
      <c r="NY193" s="877" t="s">
        <v>64</v>
      </c>
      <c r="NZ193" s="877" t="s">
        <v>64</v>
      </c>
      <c r="OA193" s="877" t="s">
        <v>64</v>
      </c>
      <c r="OB193" s="877" t="s">
        <v>64</v>
      </c>
      <c r="OC193" s="877" t="s">
        <v>64</v>
      </c>
      <c r="OD193" s="877" t="s">
        <v>64</v>
      </c>
      <c r="OE193" s="877" t="s">
        <v>64</v>
      </c>
      <c r="OF193" s="877" t="s">
        <v>64</v>
      </c>
      <c r="OG193" s="877" t="s">
        <v>64</v>
      </c>
      <c r="OH193" s="877" t="s">
        <v>64</v>
      </c>
      <c r="OI193" s="877" t="s">
        <v>64</v>
      </c>
      <c r="OJ193" s="877" t="s">
        <v>64</v>
      </c>
      <c r="OK193" s="877" t="s">
        <v>64</v>
      </c>
      <c r="OL193" s="877" t="s">
        <v>64</v>
      </c>
    </row>
    <row r="194" spans="1:402" s="133" customFormat="1" x14ac:dyDescent="0.25">
      <c r="A194" s="274">
        <v>193</v>
      </c>
      <c r="B194" s="274">
        <v>0</v>
      </c>
      <c r="C194" s="61">
        <v>0</v>
      </c>
      <c r="D194" s="61">
        <v>2</v>
      </c>
      <c r="E194" s="90">
        <v>194</v>
      </c>
      <c r="F194" s="880">
        <v>194</v>
      </c>
      <c r="G194" s="883"/>
      <c r="H194" s="232" t="s">
        <v>1419</v>
      </c>
      <c r="I194" s="167" t="s">
        <v>1420</v>
      </c>
      <c r="J194" s="135">
        <v>16307</v>
      </c>
      <c r="K194" s="146">
        <v>72</v>
      </c>
      <c r="L194" s="193">
        <v>101</v>
      </c>
      <c r="M194" s="193">
        <v>160</v>
      </c>
      <c r="N194" s="342">
        <v>39.453124999999993</v>
      </c>
      <c r="O194" s="210">
        <v>2.0239039357400745</v>
      </c>
      <c r="P194" s="133">
        <v>1</v>
      </c>
      <c r="Q194" s="133">
        <v>125</v>
      </c>
      <c r="R194" s="133">
        <v>85</v>
      </c>
      <c r="S194" s="133">
        <v>1</v>
      </c>
      <c r="T194" s="193">
        <v>3</v>
      </c>
      <c r="U194" s="114">
        <v>0</v>
      </c>
      <c r="V194" s="114"/>
      <c r="W194" s="114">
        <v>1</v>
      </c>
      <c r="X194" s="114">
        <v>0</v>
      </c>
      <c r="Y194" s="114">
        <v>0</v>
      </c>
      <c r="Z194" s="114">
        <v>0</v>
      </c>
      <c r="AA194" s="114">
        <v>0</v>
      </c>
      <c r="AB194" s="114">
        <v>1</v>
      </c>
      <c r="AF194" s="592">
        <v>125</v>
      </c>
      <c r="AG194" s="592">
        <v>0.77</v>
      </c>
      <c r="AH194" s="592">
        <v>77</v>
      </c>
      <c r="AI194" s="603">
        <v>1</v>
      </c>
      <c r="AJ194" s="592">
        <v>13.6</v>
      </c>
      <c r="AK194" s="592">
        <v>41</v>
      </c>
      <c r="AL194" s="592"/>
      <c r="AM194" s="607">
        <v>1436</v>
      </c>
      <c r="AN194" s="214">
        <v>7.2696167496081694</v>
      </c>
      <c r="AO194" s="63">
        <v>173</v>
      </c>
      <c r="AP194" s="63">
        <v>97</v>
      </c>
      <c r="AQ194" s="63">
        <v>39</v>
      </c>
      <c r="AR194" s="63">
        <v>183</v>
      </c>
      <c r="AS194" s="63">
        <v>0.59</v>
      </c>
      <c r="AT194" s="63"/>
      <c r="AU194" s="557">
        <v>42790</v>
      </c>
      <c r="AV194" s="557">
        <v>42787</v>
      </c>
      <c r="AW194" s="63">
        <v>0.77</v>
      </c>
      <c r="AX194" s="63">
        <v>39</v>
      </c>
      <c r="AY194" s="63"/>
      <c r="AZ194" s="592">
        <v>139</v>
      </c>
      <c r="BA194" s="567"/>
      <c r="BB194" s="66"/>
      <c r="BC194" s="68"/>
      <c r="BD194" s="66"/>
      <c r="BE194" s="419"/>
      <c r="BF194" s="418"/>
      <c r="BG194" s="68"/>
      <c r="BH194" s="219"/>
      <c r="BI194" s="219"/>
      <c r="BJ194" s="219"/>
      <c r="BK194" s="66"/>
      <c r="BL194" s="66"/>
      <c r="BM194" s="66"/>
      <c r="BN194" s="66"/>
      <c r="BO194" s="571"/>
      <c r="BP194" s="66"/>
      <c r="BQ194" s="66"/>
      <c r="BR194" s="66"/>
      <c r="BS194" s="66"/>
      <c r="BT194" s="69">
        <v>42787</v>
      </c>
      <c r="BU194" s="61" t="s">
        <v>1421</v>
      </c>
      <c r="BV194" s="61">
        <v>0</v>
      </c>
      <c r="BW194" s="61">
        <v>0</v>
      </c>
      <c r="BX194" s="61"/>
      <c r="BY194" s="61">
        <v>1</v>
      </c>
      <c r="BZ194" s="61"/>
      <c r="CA194" s="61">
        <v>0</v>
      </c>
      <c r="CB194" s="61"/>
      <c r="CC194" s="61">
        <v>1</v>
      </c>
      <c r="CD194" s="61">
        <v>0</v>
      </c>
      <c r="CE194" s="61">
        <v>0</v>
      </c>
      <c r="CF194" s="61">
        <v>0</v>
      </c>
      <c r="CG194" s="61">
        <v>0</v>
      </c>
      <c r="CH194" s="61">
        <v>0</v>
      </c>
      <c r="CI194" s="61">
        <v>0</v>
      </c>
      <c r="CJ194" s="114">
        <v>1</v>
      </c>
      <c r="CK194" s="114">
        <v>0</v>
      </c>
      <c r="CL194" s="114">
        <v>0</v>
      </c>
      <c r="CM194" s="114">
        <v>1</v>
      </c>
      <c r="CN194" s="114">
        <v>1</v>
      </c>
      <c r="CO194" s="114">
        <v>0</v>
      </c>
      <c r="CP194" s="114">
        <v>0</v>
      </c>
      <c r="CQ194" s="114">
        <v>1</v>
      </c>
      <c r="CR194" s="114">
        <v>1</v>
      </c>
      <c r="CS194" s="114">
        <v>0</v>
      </c>
      <c r="CT194" s="114">
        <v>0</v>
      </c>
      <c r="CU194" s="114">
        <v>0</v>
      </c>
      <c r="CV194" s="362"/>
      <c r="CW194" s="362"/>
      <c r="CX194" s="362"/>
      <c r="CY194" s="362"/>
      <c r="DE194" s="133">
        <v>0</v>
      </c>
      <c r="DF194" s="136">
        <v>1</v>
      </c>
      <c r="DG194" s="135">
        <v>42789</v>
      </c>
      <c r="DH194" s="133">
        <v>0</v>
      </c>
      <c r="DI194" s="133">
        <v>0</v>
      </c>
      <c r="DJ194" s="136">
        <v>1</v>
      </c>
      <c r="DK194" s="136"/>
      <c r="DL194" s="136"/>
      <c r="DN194" s="133">
        <v>1</v>
      </c>
      <c r="DO194" s="133">
        <v>0</v>
      </c>
      <c r="DP194" s="133">
        <v>0</v>
      </c>
      <c r="DQ194" s="133">
        <v>0</v>
      </c>
      <c r="DR194" s="133">
        <v>1</v>
      </c>
      <c r="DS194" s="212">
        <v>1</v>
      </c>
      <c r="DT194" s="133">
        <v>1</v>
      </c>
      <c r="DU194" s="133">
        <v>0</v>
      </c>
      <c r="DV194" s="133">
        <v>0</v>
      </c>
      <c r="DW194" s="133">
        <v>0</v>
      </c>
      <c r="DX194" s="133">
        <v>0</v>
      </c>
      <c r="DY194" s="133">
        <v>0</v>
      </c>
      <c r="EB194" s="133">
        <v>0</v>
      </c>
      <c r="ED194" s="133">
        <v>77</v>
      </c>
      <c r="EG194" s="135">
        <v>42788</v>
      </c>
      <c r="EH194" s="133">
        <v>1.97</v>
      </c>
      <c r="EI194" s="225">
        <v>103</v>
      </c>
      <c r="EJ194" s="225">
        <v>86.47</v>
      </c>
      <c r="EK194" s="225">
        <v>97</v>
      </c>
      <c r="EL194" s="225">
        <v>102</v>
      </c>
      <c r="EM194" s="225">
        <v>56</v>
      </c>
      <c r="EN194" s="133" t="s">
        <v>1422</v>
      </c>
      <c r="EO194" s="136">
        <v>194</v>
      </c>
      <c r="EP194" s="135">
        <v>42790</v>
      </c>
      <c r="EQ194" s="133" t="s">
        <v>383</v>
      </c>
      <c r="ET194" s="133">
        <v>88</v>
      </c>
      <c r="EU194" s="133">
        <v>1</v>
      </c>
      <c r="EW194" s="133">
        <v>12</v>
      </c>
      <c r="EX194" s="133">
        <v>9</v>
      </c>
      <c r="EY194" s="133">
        <v>52</v>
      </c>
      <c r="EZ194" s="133">
        <v>33</v>
      </c>
      <c r="FA194" s="133">
        <v>20</v>
      </c>
      <c r="FB194" s="133">
        <v>18</v>
      </c>
      <c r="FC194" s="133">
        <v>53</v>
      </c>
      <c r="FD194" s="133">
        <v>25</v>
      </c>
      <c r="FE194" s="133">
        <v>51</v>
      </c>
      <c r="FF194" s="133">
        <v>90</v>
      </c>
      <c r="FG194" s="133">
        <v>290</v>
      </c>
      <c r="FH194" s="91">
        <v>93.333333333333329</v>
      </c>
      <c r="FI194" s="91">
        <v>280</v>
      </c>
      <c r="FJ194" s="227">
        <v>114.85</v>
      </c>
      <c r="FK194" s="227">
        <v>56.746764494038672</v>
      </c>
      <c r="FL194" s="228">
        <v>105.15</v>
      </c>
      <c r="FM194" s="228">
        <v>39.450000000000003</v>
      </c>
      <c r="FN194" s="228">
        <v>51.954046900724137</v>
      </c>
      <c r="FO194" s="228">
        <v>19.492031861469968</v>
      </c>
      <c r="FP194" s="228">
        <v>62.48216833095578</v>
      </c>
      <c r="FQ194" s="228"/>
      <c r="FR194" s="193">
        <v>0</v>
      </c>
      <c r="FS194" s="230">
        <v>57.766666666666673</v>
      </c>
      <c r="FT194" s="230"/>
      <c r="FU194" s="230">
        <v>143.33333333333334</v>
      </c>
      <c r="FV194" s="229">
        <v>5.7333333333333334</v>
      </c>
      <c r="FW194" s="229">
        <v>8.4333333333333318</v>
      </c>
      <c r="FX194" s="229">
        <v>10.075581395348838</v>
      </c>
      <c r="FY194" s="229"/>
      <c r="FZ194" s="133">
        <v>77</v>
      </c>
      <c r="GA194" s="129" t="s">
        <v>381</v>
      </c>
      <c r="GB194" s="238" t="s">
        <v>381</v>
      </c>
      <c r="GC194" s="238" t="s">
        <v>381</v>
      </c>
      <c r="GD194" s="238" t="s">
        <v>381</v>
      </c>
      <c r="GE194" s="238" t="s">
        <v>381</v>
      </c>
      <c r="GF194" s="238" t="s">
        <v>381</v>
      </c>
      <c r="GG194" s="133">
        <v>1</v>
      </c>
      <c r="GH194" s="133">
        <v>1</v>
      </c>
      <c r="GI194" s="133">
        <v>1</v>
      </c>
      <c r="GJ194" s="133">
        <v>0</v>
      </c>
      <c r="GK194" s="231">
        <v>28</v>
      </c>
      <c r="GL194" s="133">
        <v>0</v>
      </c>
      <c r="GM194" s="133">
        <v>0</v>
      </c>
      <c r="GN194" s="133">
        <v>0</v>
      </c>
      <c r="GO194" s="133">
        <v>0</v>
      </c>
      <c r="GP194" s="61">
        <v>55.55</v>
      </c>
      <c r="GQ194" s="106">
        <v>27.44695487717761</v>
      </c>
      <c r="GR194" s="111">
        <v>0.26605504587155965</v>
      </c>
      <c r="GS194" s="61">
        <v>1</v>
      </c>
      <c r="GT194" s="111">
        <v>0.625</v>
      </c>
      <c r="GU194" s="62">
        <v>1</v>
      </c>
      <c r="GV194" s="61">
        <v>9.7999999999999989</v>
      </c>
      <c r="GW194" s="61">
        <v>0</v>
      </c>
      <c r="GX194" s="106">
        <v>13.333333333333334</v>
      </c>
      <c r="GY194" s="61">
        <v>1</v>
      </c>
      <c r="GZ194" s="745">
        <v>38</v>
      </c>
      <c r="HA194" s="133">
        <v>20</v>
      </c>
      <c r="HB194" s="133">
        <v>0.59</v>
      </c>
      <c r="HC194" s="61">
        <v>1</v>
      </c>
      <c r="HD194" s="236">
        <v>118.638699</v>
      </c>
      <c r="HE194" s="236">
        <v>124.570634</v>
      </c>
      <c r="HF194" s="144">
        <v>57.789864999999999</v>
      </c>
      <c r="HG194" s="236">
        <v>133.21458799999999</v>
      </c>
      <c r="HH194" s="125">
        <v>61.799902000000003</v>
      </c>
      <c r="HI194" s="236">
        <v>63.497087999999998</v>
      </c>
      <c r="HJ194" s="144">
        <v>29.457087999999999</v>
      </c>
      <c r="HK194" s="236">
        <v>69.717499000000004</v>
      </c>
      <c r="HL194" s="144">
        <v>32.342813999999997</v>
      </c>
      <c r="HM194" s="236">
        <v>52.334733</v>
      </c>
      <c r="HN194" s="144">
        <v>5.8562700000000003</v>
      </c>
      <c r="HO194" s="144">
        <v>2.716796</v>
      </c>
      <c r="HP194" s="236">
        <v>135.578239</v>
      </c>
      <c r="HQ194" s="144">
        <v>62.896430000000002</v>
      </c>
      <c r="HR194" s="236">
        <v>63.951186999999997</v>
      </c>
      <c r="HS194" s="144">
        <v>29.667750000000002</v>
      </c>
      <c r="HT194" s="236">
        <v>71.627052000000006</v>
      </c>
      <c r="HU194" s="144">
        <v>33.228679999999997</v>
      </c>
      <c r="HV194" s="236">
        <v>52.830787999999998</v>
      </c>
      <c r="HW194" s="144">
        <v>0</v>
      </c>
      <c r="HX194" s="237">
        <v>0.93511255689204253</v>
      </c>
      <c r="HY194" s="238">
        <v>49.5</v>
      </c>
      <c r="HZ194" s="133">
        <v>7.2</v>
      </c>
      <c r="IA194" s="133">
        <v>42.5</v>
      </c>
      <c r="IB194" s="133">
        <v>7.5</v>
      </c>
      <c r="IC194" s="133">
        <v>25.9</v>
      </c>
      <c r="ID194" s="133">
        <v>5.6</v>
      </c>
      <c r="IE194" s="237">
        <v>244.6583333333333</v>
      </c>
      <c r="IF194" s="237">
        <v>120.88436067192579</v>
      </c>
      <c r="IH194" s="133">
        <v>0.41</v>
      </c>
      <c r="II194" s="133">
        <v>1126</v>
      </c>
      <c r="IJ194" s="133">
        <v>1157</v>
      </c>
      <c r="IM194" s="133">
        <v>1119</v>
      </c>
      <c r="IN194" s="133">
        <v>1023</v>
      </c>
      <c r="IP194" s="237">
        <v>1106.25</v>
      </c>
      <c r="IQ194" s="133">
        <v>1673</v>
      </c>
      <c r="IR194" s="133">
        <v>329</v>
      </c>
      <c r="IS194" s="133">
        <v>367</v>
      </c>
      <c r="IT194" s="133">
        <v>370</v>
      </c>
      <c r="IV194" s="133">
        <v>277</v>
      </c>
      <c r="IW194" s="133">
        <v>322</v>
      </c>
      <c r="IY194" s="193">
        <v>333</v>
      </c>
      <c r="IZ194" s="133">
        <v>197</v>
      </c>
      <c r="JA194" s="412">
        <v>27.653508060906439</v>
      </c>
      <c r="JB194" s="241">
        <v>0</v>
      </c>
      <c r="JC194" s="136">
        <v>1</v>
      </c>
      <c r="JD194" s="278">
        <v>0</v>
      </c>
      <c r="JE194" s="70">
        <v>0</v>
      </c>
      <c r="JF194" s="70"/>
      <c r="JG194" s="136"/>
      <c r="JH194" s="136">
        <v>2</v>
      </c>
      <c r="JI194" s="136">
        <v>0</v>
      </c>
      <c r="JJ194" s="136"/>
      <c r="JL194" s="420"/>
      <c r="JM194" s="200">
        <v>194</v>
      </c>
      <c r="JN194" s="244">
        <v>42790</v>
      </c>
      <c r="JO194" s="69">
        <v>43249</v>
      </c>
      <c r="JP194" s="201">
        <v>0</v>
      </c>
      <c r="JQ194" s="69">
        <v>43249</v>
      </c>
      <c r="JR194" s="31">
        <v>15</v>
      </c>
      <c r="JS194" s="243">
        <v>1</v>
      </c>
      <c r="JT194" s="69">
        <v>42827</v>
      </c>
      <c r="JU194" s="245">
        <v>1</v>
      </c>
      <c r="JV194" s="243">
        <v>1</v>
      </c>
      <c r="JW194" s="246">
        <v>42827</v>
      </c>
      <c r="JX194" s="245">
        <v>1</v>
      </c>
      <c r="JY194" s="245">
        <v>15</v>
      </c>
      <c r="JZ194" s="245">
        <v>459</v>
      </c>
      <c r="KA194" s="247"/>
      <c r="KB194" s="245"/>
      <c r="KC194" s="248"/>
      <c r="KD194" s="63">
        <v>0</v>
      </c>
      <c r="KE194" s="263">
        <v>1</v>
      </c>
      <c r="KF194" s="251" t="s">
        <v>421</v>
      </c>
      <c r="KG194" s="311">
        <v>102.95</v>
      </c>
      <c r="KH194" s="311">
        <v>44.946666666666665</v>
      </c>
      <c r="KI194" s="311">
        <v>56.04666666666666</v>
      </c>
      <c r="KJ194" s="312">
        <v>-15.536666666666667</v>
      </c>
      <c r="KK194" s="311">
        <v>-13.023333333333333</v>
      </c>
      <c r="KL194" s="311">
        <v>59.59</v>
      </c>
      <c r="KM194" s="311">
        <v>21.366666666666664</v>
      </c>
      <c r="KN194" s="311">
        <v>5.2333333333333334</v>
      </c>
      <c r="KO194" s="63"/>
      <c r="KP194" s="250">
        <v>1</v>
      </c>
      <c r="KQ194" s="92"/>
      <c r="KR194" s="93">
        <v>0.26605504587155965</v>
      </c>
      <c r="KS194" s="92"/>
      <c r="KT194" s="361"/>
      <c r="KU194" s="92"/>
      <c r="KV194" s="361"/>
      <c r="KW194" s="361"/>
      <c r="KX194" s="361"/>
      <c r="KY194" s="361"/>
      <c r="KZ194" s="361"/>
      <c r="LA194" s="361"/>
      <c r="LB194" s="361"/>
      <c r="LC194" s="361"/>
      <c r="LD194" s="361"/>
      <c r="LE194" s="118">
        <v>42790</v>
      </c>
      <c r="LF194" s="454">
        <v>1</v>
      </c>
      <c r="LG194" s="454"/>
      <c r="LH194" s="454"/>
      <c r="LI194" s="454"/>
      <c r="LJ194" s="454"/>
      <c r="LK194" s="454"/>
      <c r="LL194" s="454"/>
      <c r="LM194" s="454"/>
      <c r="LN194" s="454"/>
      <c r="LO194" s="454"/>
      <c r="LP194" s="454"/>
      <c r="LQ194" s="454"/>
      <c r="LR194" s="454"/>
      <c r="LS194" s="454"/>
      <c r="LT194" s="500">
        <v>16.690000000000001</v>
      </c>
      <c r="LU194" s="693">
        <v>-9.5200000000000014</v>
      </c>
      <c r="LV194" s="500"/>
      <c r="LW194" s="500"/>
      <c r="LX194" s="500">
        <v>-13.6</v>
      </c>
      <c r="LY194" s="500">
        <v>2</v>
      </c>
      <c r="LZ194" s="690">
        <v>45</v>
      </c>
      <c r="MA194" s="455">
        <v>45</v>
      </c>
      <c r="MC194" s="253">
        <v>58</v>
      </c>
      <c r="MD194" s="274"/>
      <c r="ME194" s="581">
        <v>194</v>
      </c>
      <c r="MF194" s="135">
        <v>42787</v>
      </c>
      <c r="MI194" s="586"/>
      <c r="MQ194" s="135"/>
      <c r="MR194" s="585"/>
      <c r="MS194" s="585"/>
      <c r="MT194" s="133">
        <v>0</v>
      </c>
      <c r="MU194" s="585"/>
      <c r="MV194" s="585"/>
      <c r="MW194" s="585"/>
      <c r="MX194" s="585"/>
      <c r="MY194" s="585"/>
      <c r="MZ194" s="238">
        <v>1436</v>
      </c>
      <c r="NA194" s="133">
        <v>58</v>
      </c>
      <c r="NB194" s="238">
        <v>9</v>
      </c>
      <c r="ND194" s="876" t="s">
        <v>64</v>
      </c>
      <c r="NE194" s="877" t="s">
        <v>64</v>
      </c>
      <c r="NF194" s="877" t="s">
        <v>64</v>
      </c>
      <c r="NG194" s="877" t="s">
        <v>64</v>
      </c>
      <c r="NH194" s="877" t="s">
        <v>64</v>
      </c>
      <c r="NI194" s="877" t="s">
        <v>64</v>
      </c>
      <c r="NJ194" s="877" t="s">
        <v>64</v>
      </c>
      <c r="NK194" s="877" t="s">
        <v>64</v>
      </c>
      <c r="NL194" s="877" t="s">
        <v>64</v>
      </c>
      <c r="NM194" s="877" t="s">
        <v>64</v>
      </c>
      <c r="NN194" s="877" t="s">
        <v>64</v>
      </c>
      <c r="NO194" s="877" t="s">
        <v>64</v>
      </c>
      <c r="NP194" s="877" t="s">
        <v>64</v>
      </c>
      <c r="NQ194" s="877" t="s">
        <v>64</v>
      </c>
      <c r="NR194" s="877" t="s">
        <v>64</v>
      </c>
      <c r="NS194" s="877" t="s">
        <v>64</v>
      </c>
      <c r="NT194" s="877" t="s">
        <v>64</v>
      </c>
      <c r="NU194" s="877" t="s">
        <v>64</v>
      </c>
      <c r="NV194" s="877" t="s">
        <v>64</v>
      </c>
      <c r="NW194" s="877" t="s">
        <v>64</v>
      </c>
      <c r="NX194" s="877" t="s">
        <v>64</v>
      </c>
      <c r="NY194" s="877" t="s">
        <v>64</v>
      </c>
      <c r="NZ194" s="877" t="s">
        <v>64</v>
      </c>
      <c r="OA194" s="877" t="s">
        <v>64</v>
      </c>
      <c r="OB194" s="877" t="s">
        <v>64</v>
      </c>
      <c r="OC194" s="877" t="s">
        <v>64</v>
      </c>
      <c r="OD194" s="877" t="s">
        <v>64</v>
      </c>
      <c r="OE194" s="877" t="s">
        <v>64</v>
      </c>
      <c r="OF194" s="877" t="s">
        <v>64</v>
      </c>
      <c r="OG194" s="877" t="s">
        <v>64</v>
      </c>
      <c r="OH194" s="877" t="s">
        <v>64</v>
      </c>
      <c r="OI194" s="877" t="s">
        <v>64</v>
      </c>
      <c r="OJ194" s="877" t="s">
        <v>64</v>
      </c>
      <c r="OK194" s="877" t="s">
        <v>64</v>
      </c>
      <c r="OL194" s="877" t="s">
        <v>64</v>
      </c>
    </row>
    <row r="195" spans="1:402" s="133" customFormat="1" x14ac:dyDescent="0.25">
      <c r="A195" s="221">
        <v>194</v>
      </c>
      <c r="B195" s="221">
        <v>0</v>
      </c>
      <c r="C195" s="61">
        <v>0</v>
      </c>
      <c r="D195" s="267">
        <v>0</v>
      </c>
      <c r="E195" s="267">
        <v>200</v>
      </c>
      <c r="F195" s="880">
        <v>3</v>
      </c>
      <c r="G195" s="883"/>
      <c r="H195" s="232" t="s">
        <v>1423</v>
      </c>
      <c r="I195" s="167" t="s">
        <v>1424</v>
      </c>
      <c r="J195" s="266">
        <v>33869</v>
      </c>
      <c r="K195" s="422">
        <v>22</v>
      </c>
      <c r="L195" s="400">
        <v>70</v>
      </c>
      <c r="M195" s="400">
        <v>178</v>
      </c>
      <c r="N195" s="342">
        <v>22.093170054286073</v>
      </c>
      <c r="O195" s="348">
        <v>1.8710590432526397</v>
      </c>
      <c r="P195" s="221">
        <v>0</v>
      </c>
      <c r="Q195" s="140">
        <v>110</v>
      </c>
      <c r="R195" s="140">
        <v>80</v>
      </c>
      <c r="S195" s="142">
        <v>0</v>
      </c>
      <c r="T195" s="400">
        <v>1</v>
      </c>
      <c r="U195" s="709">
        <v>0</v>
      </c>
      <c r="V195" s="709"/>
      <c r="W195" s="325">
        <v>0</v>
      </c>
      <c r="X195" s="710">
        <v>0</v>
      </c>
      <c r="Y195" s="325">
        <v>1</v>
      </c>
      <c r="Z195" s="325">
        <v>0</v>
      </c>
      <c r="AA195" s="329">
        <v>0</v>
      </c>
      <c r="AB195" s="328">
        <v>0</v>
      </c>
      <c r="AC195" s="142"/>
      <c r="AE195" s="142"/>
      <c r="AF195" s="615">
        <v>90</v>
      </c>
      <c r="AG195" s="608">
        <v>1.02</v>
      </c>
      <c r="AH195" s="608">
        <v>91</v>
      </c>
      <c r="AI195" s="608"/>
      <c r="AJ195" s="616">
        <v>16.3</v>
      </c>
      <c r="AK195" s="608">
        <v>47</v>
      </c>
      <c r="AL195" s="608"/>
      <c r="AM195" s="609"/>
      <c r="AN195" s="214"/>
      <c r="AO195" s="310">
        <v>209</v>
      </c>
      <c r="AP195" s="310">
        <v>139</v>
      </c>
      <c r="AQ195" s="310">
        <v>57</v>
      </c>
      <c r="AR195" s="310">
        <v>66</v>
      </c>
      <c r="AS195" s="310">
        <v>1.41</v>
      </c>
      <c r="AT195" s="310">
        <v>167</v>
      </c>
      <c r="AU195" s="564"/>
      <c r="AV195" s="564"/>
      <c r="AW195" s="310">
        <v>1.02</v>
      </c>
      <c r="AX195" s="310"/>
      <c r="AY195" s="310"/>
      <c r="AZ195" s="608"/>
      <c r="BA195" s="558"/>
      <c r="BB195" s="65">
        <v>39.56</v>
      </c>
      <c r="BC195" s="425"/>
      <c r="BD195" s="66">
        <v>39.56</v>
      </c>
      <c r="BE195" s="218">
        <v>40.607176253365409</v>
      </c>
      <c r="BF195" s="66">
        <v>57.58</v>
      </c>
      <c r="BG195" s="68">
        <v>1.5972562829251418</v>
      </c>
      <c r="BH195" s="219">
        <v>1.5972562829251418</v>
      </c>
      <c r="BI195" s="219">
        <v>1.6086027905188645</v>
      </c>
      <c r="BJ195" s="219">
        <v>1.7602716605420632</v>
      </c>
      <c r="BK195" s="66">
        <v>2.27</v>
      </c>
      <c r="BL195" s="66">
        <v>0.99</v>
      </c>
      <c r="BM195" s="66">
        <v>97</v>
      </c>
      <c r="BN195" s="66">
        <v>0.88</v>
      </c>
      <c r="BO195" s="571">
        <v>5.3</v>
      </c>
      <c r="BP195" s="66">
        <v>43</v>
      </c>
      <c r="BQ195" s="66">
        <v>160</v>
      </c>
      <c r="BR195" s="66">
        <v>4</v>
      </c>
      <c r="BS195" s="66">
        <v>32</v>
      </c>
      <c r="BT195" s="221">
        <v>0</v>
      </c>
      <c r="BU195" s="221"/>
      <c r="BV195" s="221"/>
      <c r="BW195" s="221"/>
      <c r="BX195" s="221"/>
      <c r="BY195" s="221"/>
      <c r="BZ195" s="221"/>
      <c r="CA195" s="221"/>
      <c r="CB195" s="221"/>
      <c r="CC195" s="221"/>
      <c r="CD195" s="221"/>
      <c r="CE195" s="221"/>
      <c r="CF195" s="61">
        <v>0</v>
      </c>
      <c r="CG195" s="61">
        <v>0</v>
      </c>
      <c r="CH195" s="61">
        <v>0</v>
      </c>
      <c r="CI195" s="61">
        <v>0</v>
      </c>
      <c r="CJ195" s="326">
        <v>0</v>
      </c>
      <c r="CK195" s="114">
        <v>0</v>
      </c>
      <c r="CL195" s="326">
        <v>0</v>
      </c>
      <c r="CM195" s="114">
        <v>0</v>
      </c>
      <c r="CN195" s="326">
        <v>0</v>
      </c>
      <c r="CO195" s="114">
        <v>0</v>
      </c>
      <c r="CP195" s="326">
        <v>0</v>
      </c>
      <c r="CQ195" s="114">
        <v>0</v>
      </c>
      <c r="CR195" s="326">
        <v>0</v>
      </c>
      <c r="CS195" s="114">
        <v>0</v>
      </c>
      <c r="CT195" s="326">
        <v>0</v>
      </c>
      <c r="CU195" s="114">
        <v>0</v>
      </c>
      <c r="CV195" s="299">
        <v>38.6</v>
      </c>
      <c r="CW195" s="299">
        <v>1.17</v>
      </c>
      <c r="CX195" s="299">
        <v>11</v>
      </c>
      <c r="CY195" s="299"/>
      <c r="CZ195" s="61"/>
      <c r="DA195" s="221"/>
      <c r="DB195" s="221"/>
      <c r="DC195" s="221"/>
      <c r="DD195" s="221"/>
      <c r="DE195" s="208">
        <v>0</v>
      </c>
      <c r="DF195" s="308"/>
      <c r="DG195" s="208"/>
      <c r="DH195" s="208"/>
      <c r="DI195" s="208"/>
      <c r="DJ195" s="308"/>
      <c r="DK195" s="308"/>
      <c r="DL195" s="308"/>
      <c r="DM195" s="208"/>
      <c r="DN195" s="254">
        <v>0</v>
      </c>
      <c r="DO195" s="208">
        <v>0</v>
      </c>
      <c r="DP195" s="208">
        <v>0</v>
      </c>
      <c r="DQ195" s="208">
        <v>0</v>
      </c>
      <c r="DR195" s="208">
        <v>0</v>
      </c>
      <c r="DS195" s="212"/>
      <c r="DT195" s="208">
        <v>0</v>
      </c>
      <c r="DU195" s="208">
        <v>0</v>
      </c>
      <c r="DV195" s="208">
        <v>0</v>
      </c>
      <c r="DW195" s="208">
        <v>0</v>
      </c>
      <c r="DX195" s="208">
        <v>0</v>
      </c>
      <c r="DY195" s="206">
        <v>0</v>
      </c>
      <c r="EB195" s="223">
        <v>0</v>
      </c>
      <c r="EC195" s="223">
        <v>0</v>
      </c>
      <c r="ED195" s="221">
        <v>91</v>
      </c>
      <c r="EE195" s="221"/>
      <c r="EG195" s="221">
        <v>0</v>
      </c>
      <c r="EH195" s="221"/>
      <c r="EI195" s="221"/>
      <c r="EJ195" s="221"/>
      <c r="EK195" s="221"/>
      <c r="EL195" s="221"/>
      <c r="EM195" s="221"/>
      <c r="EN195" s="221"/>
      <c r="EO195" s="267">
        <v>200</v>
      </c>
      <c r="EP195" s="135">
        <v>42090</v>
      </c>
      <c r="EQ195" s="143" t="s">
        <v>383</v>
      </c>
      <c r="ER195" s="315">
        <v>105</v>
      </c>
      <c r="ES195" s="315">
        <v>70</v>
      </c>
      <c r="ET195" s="133">
        <v>80</v>
      </c>
      <c r="EU195" s="133">
        <v>0</v>
      </c>
      <c r="EW195" s="133">
        <v>8</v>
      </c>
      <c r="EX195" s="133">
        <v>7</v>
      </c>
      <c r="EY195" s="133">
        <v>47</v>
      </c>
      <c r="EZ195" s="133">
        <v>26</v>
      </c>
      <c r="FA195" s="133">
        <v>12</v>
      </c>
      <c r="FB195" s="133">
        <v>15</v>
      </c>
      <c r="FC195" s="133">
        <v>32</v>
      </c>
      <c r="FD195" s="133">
        <v>23</v>
      </c>
      <c r="FE195" s="133">
        <v>32</v>
      </c>
      <c r="FF195" s="133">
        <v>100</v>
      </c>
      <c r="FG195" s="133">
        <v>230</v>
      </c>
      <c r="FH195" s="91">
        <v>100</v>
      </c>
      <c r="FI195" s="91">
        <v>230</v>
      </c>
      <c r="FJ195" s="227">
        <v>30.05</v>
      </c>
      <c r="FK195" s="227">
        <v>16.060423164285201</v>
      </c>
      <c r="FL195" s="228">
        <v>127.4</v>
      </c>
      <c r="FM195" s="228">
        <v>48</v>
      </c>
      <c r="FN195" s="228">
        <v>68.089780736437092</v>
      </c>
      <c r="FO195" s="228">
        <v>25.653920528641919</v>
      </c>
      <c r="FP195" s="228">
        <v>62.323390894819461</v>
      </c>
      <c r="FQ195" s="228"/>
      <c r="FR195" s="193">
        <v>0</v>
      </c>
      <c r="FS195" s="230">
        <v>97.2</v>
      </c>
      <c r="FT195" s="230">
        <v>55.1</v>
      </c>
      <c r="FU195" s="230">
        <v>180</v>
      </c>
      <c r="FV195" s="229">
        <v>12.166666666666666</v>
      </c>
      <c r="FW195" s="229">
        <v>18.866666666666667</v>
      </c>
      <c r="FX195" s="426">
        <v>8.3076923076923084</v>
      </c>
      <c r="FY195" s="229">
        <v>1.7640653357531761</v>
      </c>
      <c r="FZ195" s="133">
        <v>51.9</v>
      </c>
      <c r="GA195" s="129" t="s">
        <v>381</v>
      </c>
      <c r="GB195" s="111" t="s">
        <v>381</v>
      </c>
      <c r="GC195" s="111" t="s">
        <v>381</v>
      </c>
      <c r="GD195" s="111" t="s">
        <v>381</v>
      </c>
      <c r="GE195" s="111" t="s">
        <v>381</v>
      </c>
      <c r="GF195" s="111" t="s">
        <v>381</v>
      </c>
      <c r="GG195" s="133">
        <v>0</v>
      </c>
      <c r="GH195" s="133">
        <v>0</v>
      </c>
      <c r="GI195" s="133">
        <v>1</v>
      </c>
      <c r="GJ195" s="133">
        <v>1</v>
      </c>
      <c r="GK195" s="231"/>
      <c r="GM195" s="133">
        <v>0</v>
      </c>
      <c r="GN195" s="133">
        <v>0</v>
      </c>
      <c r="GO195" s="133">
        <v>0</v>
      </c>
      <c r="GP195" s="61"/>
      <c r="GQ195" s="106"/>
      <c r="GR195" s="111"/>
      <c r="GS195" s="61"/>
      <c r="GT195" s="111">
        <v>1.0526315789473684</v>
      </c>
      <c r="GU195" s="61">
        <v>1</v>
      </c>
      <c r="GV195" s="106">
        <v>17.5</v>
      </c>
      <c r="GW195" s="61"/>
      <c r="GX195" s="106">
        <v>24</v>
      </c>
      <c r="GY195" s="61"/>
      <c r="GZ195" s="745"/>
      <c r="HA195" s="133">
        <v>1.5</v>
      </c>
      <c r="HB195" s="133">
        <v>7</v>
      </c>
      <c r="HC195" s="117" t="s">
        <v>1425</v>
      </c>
      <c r="HD195" s="236">
        <v>105.826196</v>
      </c>
      <c r="HE195" s="236">
        <v>111.11750600000001</v>
      </c>
      <c r="HF195" s="144">
        <v>59.509807000000002</v>
      </c>
      <c r="HG195" s="236">
        <v>184.04762700000001</v>
      </c>
      <c r="HH195" s="125">
        <v>98.568076000000005</v>
      </c>
      <c r="HI195" s="236">
        <v>67.339009000000004</v>
      </c>
      <c r="HJ195" s="144">
        <v>36.063907</v>
      </c>
      <c r="HK195" s="236">
        <v>116.708618</v>
      </c>
      <c r="HL195" s="144">
        <v>62.504168</v>
      </c>
      <c r="HM195" s="236">
        <v>63.412182999999999</v>
      </c>
      <c r="HN195" s="144">
        <v>7.819477</v>
      </c>
      <c r="HO195" s="144">
        <v>4.1877789999999999</v>
      </c>
      <c r="HP195" s="236">
        <v>210.044781</v>
      </c>
      <c r="HQ195" s="144">
        <v>112.491045</v>
      </c>
      <c r="HR195" s="236">
        <v>86.013655999999997</v>
      </c>
      <c r="HS195" s="144">
        <v>46.065252999999998</v>
      </c>
      <c r="HT195" s="236">
        <v>124.031126</v>
      </c>
      <c r="HU195" s="144">
        <v>66.425792000000001</v>
      </c>
      <c r="HV195" s="236">
        <v>59.049849000000002</v>
      </c>
      <c r="HW195" s="144">
        <v>0</v>
      </c>
      <c r="HX195" s="427">
        <v>0.60374321479298398</v>
      </c>
      <c r="HY195" s="428">
        <v>20</v>
      </c>
      <c r="HZ195" s="427">
        <v>4.5999999999999996</v>
      </c>
      <c r="IA195" s="427">
        <v>15.6</v>
      </c>
      <c r="IB195" s="427">
        <v>3.8</v>
      </c>
      <c r="IC195" s="427">
        <v>16.3</v>
      </c>
      <c r="ID195" s="427">
        <v>4.5</v>
      </c>
      <c r="IE195" s="237">
        <v>56.793043478260884</v>
      </c>
      <c r="IF195" s="237">
        <v>30.353421332729372</v>
      </c>
      <c r="IG195" s="239"/>
      <c r="IH195" s="161">
        <v>0.47</v>
      </c>
      <c r="II195" s="133">
        <v>1032</v>
      </c>
      <c r="IJ195" s="133">
        <v>1003</v>
      </c>
      <c r="IK195" s="133">
        <v>1069</v>
      </c>
      <c r="IL195" s="133">
        <v>1006</v>
      </c>
      <c r="IM195" s="133">
        <v>1125</v>
      </c>
      <c r="IN195" s="133">
        <v>1025</v>
      </c>
      <c r="IO195" s="133">
        <v>1028.5</v>
      </c>
      <c r="IP195" s="429">
        <v>1043.3333333333333</v>
      </c>
      <c r="IQ195" s="133">
        <v>1636</v>
      </c>
      <c r="IR195" s="61">
        <v>473</v>
      </c>
      <c r="IS195" s="61">
        <v>506</v>
      </c>
      <c r="IT195" s="61">
        <v>454</v>
      </c>
      <c r="IU195" s="61">
        <v>438</v>
      </c>
      <c r="IV195" s="61">
        <v>470</v>
      </c>
      <c r="IW195" s="61">
        <v>459</v>
      </c>
      <c r="IX195" s="61">
        <v>466</v>
      </c>
      <c r="IY195" s="430">
        <v>466.66666666666669</v>
      </c>
      <c r="IZ195" s="61">
        <v>317</v>
      </c>
      <c r="JA195" s="431">
        <v>24.681333492968164</v>
      </c>
      <c r="JB195" s="240">
        <v>24.457155772532214</v>
      </c>
      <c r="JC195" s="308"/>
      <c r="JD195" s="280"/>
      <c r="JE195" s="70"/>
      <c r="JF195" s="70"/>
      <c r="JG195" s="308"/>
      <c r="JH195" s="308"/>
      <c r="JI195" s="308"/>
      <c r="JJ195" s="308"/>
      <c r="JK195" s="208"/>
      <c r="JL195" s="420">
        <v>68</v>
      </c>
      <c r="JM195" s="362"/>
      <c r="JN195" s="244"/>
      <c r="JO195" s="250"/>
      <c r="JP195" s="200"/>
      <c r="JQ195" s="90"/>
      <c r="JR195" s="90"/>
      <c r="JS195" s="432"/>
      <c r="JT195" s="248"/>
      <c r="JU195" s="200"/>
      <c r="JV195" s="433"/>
      <c r="JW195" s="248"/>
      <c r="JX195" s="243"/>
      <c r="JY195" s="433"/>
      <c r="JZ195" s="248"/>
      <c r="KA195" s="247"/>
      <c r="KB195" s="245"/>
      <c r="KC195" s="248"/>
      <c r="KD195" s="63">
        <v>0</v>
      </c>
      <c r="KE195" s="263"/>
      <c r="KF195" s="263"/>
      <c r="KG195" s="250"/>
      <c r="KH195" s="250"/>
      <c r="KI195" s="250"/>
      <c r="KJ195" s="251"/>
      <c r="KK195" s="250"/>
      <c r="KL195" s="250"/>
      <c r="KM195" s="250"/>
      <c r="KN195" s="250"/>
      <c r="KO195" s="250"/>
      <c r="KP195" s="250"/>
      <c r="KQ195" s="92"/>
      <c r="KR195" s="93" t="s">
        <v>381</v>
      </c>
      <c r="KS195" s="264"/>
      <c r="KT195" s="265"/>
      <c r="KU195" s="264"/>
      <c r="KV195" s="265"/>
      <c r="KW195" s="265"/>
      <c r="KX195" s="265"/>
      <c r="KY195" s="265"/>
      <c r="KZ195" s="265"/>
      <c r="LA195" s="265"/>
      <c r="LB195" s="265"/>
      <c r="LC195" s="265"/>
      <c r="LD195" s="265"/>
      <c r="LE195" s="118">
        <v>42090</v>
      </c>
      <c r="LF195" s="454">
        <v>0</v>
      </c>
      <c r="LG195" s="454"/>
      <c r="LH195" s="455">
        <v>40</v>
      </c>
      <c r="LI195" s="455">
        <v>59.63</v>
      </c>
      <c r="LJ195" s="455">
        <v>-32.44</v>
      </c>
      <c r="LK195" s="455">
        <v>-38.6</v>
      </c>
      <c r="LL195" s="455">
        <v>-38.6</v>
      </c>
      <c r="LM195" s="455">
        <v>320</v>
      </c>
      <c r="LN195" s="455">
        <v>-31.3</v>
      </c>
      <c r="LO195" s="455">
        <v>-31.3</v>
      </c>
      <c r="LP195" s="455">
        <v>320</v>
      </c>
      <c r="LQ195" s="455">
        <v>-35</v>
      </c>
      <c r="LR195" s="455">
        <v>-35</v>
      </c>
      <c r="LS195" s="455">
        <v>320</v>
      </c>
      <c r="LT195" s="500">
        <v>51.84</v>
      </c>
      <c r="LU195" s="693">
        <v>-27.31</v>
      </c>
      <c r="LV195" s="500">
        <v>-8.5</v>
      </c>
      <c r="LW195" s="500">
        <v>3</v>
      </c>
      <c r="LX195" s="500">
        <v>-8.1999999999999993</v>
      </c>
      <c r="LY195" s="500">
        <v>3</v>
      </c>
      <c r="LZ195" s="690">
        <v>59.049849000000002</v>
      </c>
      <c r="MA195" s="455"/>
      <c r="MC195" s="253"/>
      <c r="MD195" s="274"/>
      <c r="ME195" s="581">
        <v>200</v>
      </c>
      <c r="MF195" s="135"/>
      <c r="MI195" s="584">
        <v>33.6175</v>
      </c>
      <c r="MQ195" s="135"/>
      <c r="MR195" s="585"/>
      <c r="MS195" s="585"/>
      <c r="MT195" s="133">
        <v>0</v>
      </c>
      <c r="MU195" s="585"/>
      <c r="MV195" s="585"/>
      <c r="MW195" s="585"/>
      <c r="MX195" s="585"/>
      <c r="MY195" s="585"/>
      <c r="MZ195" s="585"/>
      <c r="NA195" s="585"/>
      <c r="NB195" s="238">
        <v>0</v>
      </c>
      <c r="ND195" s="876" t="s">
        <v>64</v>
      </c>
      <c r="NE195" s="877" t="s">
        <v>64</v>
      </c>
      <c r="NF195" s="877" t="s">
        <v>64</v>
      </c>
      <c r="NG195" s="877" t="s">
        <v>64</v>
      </c>
      <c r="NH195" s="877" t="s">
        <v>64</v>
      </c>
      <c r="NI195" s="877" t="s">
        <v>64</v>
      </c>
      <c r="NJ195" s="877" t="s">
        <v>64</v>
      </c>
      <c r="NK195" s="877" t="s">
        <v>64</v>
      </c>
      <c r="NL195" s="877" t="s">
        <v>64</v>
      </c>
      <c r="NM195" s="877" t="s">
        <v>64</v>
      </c>
      <c r="NN195" s="877" t="s">
        <v>64</v>
      </c>
      <c r="NO195" s="877" t="s">
        <v>64</v>
      </c>
      <c r="NP195" s="877" t="s">
        <v>64</v>
      </c>
      <c r="NQ195" s="877" t="s">
        <v>64</v>
      </c>
      <c r="NR195" s="877" t="s">
        <v>64</v>
      </c>
      <c r="NS195" s="877" t="s">
        <v>64</v>
      </c>
      <c r="NT195" s="877" t="s">
        <v>64</v>
      </c>
      <c r="NU195" s="877" t="s">
        <v>64</v>
      </c>
      <c r="NV195" s="877" t="s">
        <v>64</v>
      </c>
      <c r="NW195" s="877" t="s">
        <v>64</v>
      </c>
      <c r="NX195" s="877" t="s">
        <v>64</v>
      </c>
      <c r="NY195" s="877" t="s">
        <v>64</v>
      </c>
      <c r="NZ195" s="877" t="s">
        <v>64</v>
      </c>
      <c r="OA195" s="877" t="s">
        <v>64</v>
      </c>
      <c r="OB195" s="877" t="s">
        <v>64</v>
      </c>
      <c r="OC195" s="877" t="s">
        <v>64</v>
      </c>
      <c r="OD195" s="877" t="s">
        <v>64</v>
      </c>
      <c r="OE195" s="877" t="s">
        <v>64</v>
      </c>
      <c r="OF195" s="877" t="s">
        <v>64</v>
      </c>
      <c r="OG195" s="877" t="s">
        <v>64</v>
      </c>
      <c r="OH195" s="877" t="s">
        <v>64</v>
      </c>
      <c r="OI195" s="877" t="s">
        <v>64</v>
      </c>
      <c r="OJ195" s="877" t="s">
        <v>64</v>
      </c>
      <c r="OK195" s="877" t="s">
        <v>64</v>
      </c>
      <c r="OL195" s="877" t="s">
        <v>64</v>
      </c>
    </row>
    <row r="196" spans="1:402" s="133" customFormat="1" x14ac:dyDescent="0.25">
      <c r="A196" s="221">
        <v>195</v>
      </c>
      <c r="B196" s="221">
        <v>0</v>
      </c>
      <c r="C196" s="61">
        <v>0</v>
      </c>
      <c r="D196" s="267">
        <v>0</v>
      </c>
      <c r="E196" s="267">
        <v>201</v>
      </c>
      <c r="F196" s="880">
        <v>4</v>
      </c>
      <c r="G196" s="883"/>
      <c r="H196" s="167" t="s">
        <v>1426</v>
      </c>
      <c r="I196" s="167" t="s">
        <v>1427</v>
      </c>
      <c r="J196" s="266">
        <v>33785</v>
      </c>
      <c r="K196" s="422">
        <v>23</v>
      </c>
      <c r="L196" s="62">
        <v>75</v>
      </c>
      <c r="M196" s="62">
        <v>183</v>
      </c>
      <c r="N196" s="342">
        <v>22.395413419331717</v>
      </c>
      <c r="O196" s="348">
        <v>1.9658229487461969</v>
      </c>
      <c r="P196" s="61">
        <v>0</v>
      </c>
      <c r="Q196" s="144">
        <v>120</v>
      </c>
      <c r="R196" s="144">
        <v>80</v>
      </c>
      <c r="S196" s="133">
        <v>0</v>
      </c>
      <c r="T196" s="400">
        <v>1</v>
      </c>
      <c r="U196" s="326">
        <v>0</v>
      </c>
      <c r="V196" s="326"/>
      <c r="W196" s="326">
        <v>0</v>
      </c>
      <c r="X196" s="710">
        <v>0</v>
      </c>
      <c r="Y196" s="326">
        <v>0</v>
      </c>
      <c r="Z196" s="326">
        <v>0</v>
      </c>
      <c r="AA196" s="329">
        <v>0</v>
      </c>
      <c r="AB196" s="328">
        <v>0</v>
      </c>
      <c r="AF196" s="592">
        <v>90</v>
      </c>
      <c r="AG196" s="617">
        <v>0.78</v>
      </c>
      <c r="AH196" s="592">
        <v>123</v>
      </c>
      <c r="AI196" s="592"/>
      <c r="AJ196" s="606">
        <v>14.8</v>
      </c>
      <c r="AK196" s="592">
        <v>44</v>
      </c>
      <c r="AL196" s="592"/>
      <c r="AM196" s="607">
        <v>18.5</v>
      </c>
      <c r="AN196" s="214">
        <v>2.917770732084279</v>
      </c>
      <c r="AO196" s="63">
        <v>150</v>
      </c>
      <c r="AP196" s="63">
        <v>74</v>
      </c>
      <c r="AQ196" s="63">
        <v>70</v>
      </c>
      <c r="AR196" s="63">
        <v>28</v>
      </c>
      <c r="AS196" s="63">
        <v>2.4300000000000002</v>
      </c>
      <c r="AT196" s="63">
        <v>47</v>
      </c>
      <c r="AU196" s="564"/>
      <c r="AV196" s="564"/>
      <c r="AW196" s="434">
        <v>0.78</v>
      </c>
      <c r="AX196" s="434"/>
      <c r="AY196" s="434"/>
      <c r="AZ196" s="617"/>
      <c r="BA196" s="558"/>
      <c r="BB196" s="65">
        <v>35.200000000000003</v>
      </c>
      <c r="BC196" s="68"/>
      <c r="BD196" s="66">
        <v>35.200000000000003</v>
      </c>
      <c r="BE196" s="218">
        <v>61.758320781614373</v>
      </c>
      <c r="BF196" s="66">
        <v>69.09</v>
      </c>
      <c r="BG196" s="68">
        <v>1.546542663478131</v>
      </c>
      <c r="BH196" s="219">
        <v>1.546542663478131</v>
      </c>
      <c r="BI196" s="219">
        <v>1.7906954789534366</v>
      </c>
      <c r="BJ196" s="219">
        <v>1.8394151926838935</v>
      </c>
      <c r="BK196" s="66">
        <v>3.23</v>
      </c>
      <c r="BL196" s="66">
        <v>1.41</v>
      </c>
      <c r="BM196" s="66">
        <v>131</v>
      </c>
      <c r="BN196" s="66">
        <v>1.75</v>
      </c>
      <c r="BO196" s="571">
        <v>46.6</v>
      </c>
      <c r="BP196" s="66">
        <v>42</v>
      </c>
      <c r="BQ196" s="66">
        <v>52</v>
      </c>
      <c r="BR196" s="66">
        <v>3</v>
      </c>
      <c r="BS196" s="66">
        <v>46</v>
      </c>
      <c r="BT196" s="221">
        <v>0</v>
      </c>
      <c r="BU196" s="221"/>
      <c r="BV196" s="221"/>
      <c r="BW196" s="221"/>
      <c r="BX196" s="221"/>
      <c r="BY196" s="221"/>
      <c r="BZ196" s="221"/>
      <c r="CA196" s="221"/>
      <c r="CB196" s="221"/>
      <c r="CC196" s="221"/>
      <c r="CD196" s="221"/>
      <c r="CE196" s="221"/>
      <c r="CF196" s="61">
        <v>0</v>
      </c>
      <c r="CG196" s="61">
        <v>0</v>
      </c>
      <c r="CH196" s="61">
        <v>0</v>
      </c>
      <c r="CI196" s="61">
        <v>0</v>
      </c>
      <c r="CJ196" s="326">
        <v>0</v>
      </c>
      <c r="CK196" s="114">
        <v>0</v>
      </c>
      <c r="CL196" s="326">
        <v>0</v>
      </c>
      <c r="CM196" s="114">
        <v>0</v>
      </c>
      <c r="CN196" s="326">
        <v>0</v>
      </c>
      <c r="CO196" s="114">
        <v>0</v>
      </c>
      <c r="CP196" s="326">
        <v>0</v>
      </c>
      <c r="CQ196" s="114">
        <v>0</v>
      </c>
      <c r="CR196" s="326">
        <v>0</v>
      </c>
      <c r="CS196" s="114">
        <v>0</v>
      </c>
      <c r="CT196" s="326">
        <v>0</v>
      </c>
      <c r="CU196" s="114">
        <v>0</v>
      </c>
      <c r="CV196" s="299">
        <v>38.4</v>
      </c>
      <c r="CW196" s="299">
        <v>1.07</v>
      </c>
      <c r="CX196" s="299">
        <v>11</v>
      </c>
      <c r="CY196" s="362"/>
      <c r="CZ196" s="61"/>
      <c r="DA196" s="221"/>
      <c r="DB196" s="221"/>
      <c r="DC196" s="221"/>
      <c r="DD196" s="221"/>
      <c r="DE196" s="208">
        <v>0</v>
      </c>
      <c r="DF196" s="308"/>
      <c r="DG196" s="208"/>
      <c r="DH196" s="208"/>
      <c r="DI196" s="208"/>
      <c r="DJ196" s="308"/>
      <c r="DK196" s="308"/>
      <c r="DL196" s="308"/>
      <c r="DM196" s="208"/>
      <c r="DN196" s="254">
        <v>0</v>
      </c>
      <c r="DO196" s="208">
        <v>0</v>
      </c>
      <c r="DP196" s="208">
        <v>0</v>
      </c>
      <c r="DQ196" s="208">
        <v>0</v>
      </c>
      <c r="DR196" s="208">
        <v>0</v>
      </c>
      <c r="DS196" s="212"/>
      <c r="DT196" s="208">
        <v>0</v>
      </c>
      <c r="DU196" s="208">
        <v>0</v>
      </c>
      <c r="DV196" s="208">
        <v>0</v>
      </c>
      <c r="DW196" s="208">
        <v>0</v>
      </c>
      <c r="DX196" s="208">
        <v>0</v>
      </c>
      <c r="DY196" s="206">
        <v>0</v>
      </c>
      <c r="EB196" s="223">
        <v>0</v>
      </c>
      <c r="EC196" s="223">
        <v>0</v>
      </c>
      <c r="ED196" s="61">
        <v>123</v>
      </c>
      <c r="EE196" s="61"/>
      <c r="EG196" s="221">
        <v>0</v>
      </c>
      <c r="EH196" s="221"/>
      <c r="EI196" s="221"/>
      <c r="EJ196" s="221"/>
      <c r="EK196" s="221"/>
      <c r="EL196" s="221"/>
      <c r="EM196" s="221"/>
      <c r="EN196" s="221"/>
      <c r="EO196" s="267">
        <v>201</v>
      </c>
      <c r="EP196" s="135">
        <v>42202</v>
      </c>
      <c r="EQ196" s="143" t="s">
        <v>383</v>
      </c>
      <c r="ER196" s="161"/>
      <c r="ES196" s="161"/>
      <c r="ET196" s="133">
        <v>66</v>
      </c>
      <c r="EU196" s="133">
        <v>0</v>
      </c>
      <c r="EW196" s="133">
        <v>7</v>
      </c>
      <c r="EX196" s="133">
        <v>8</v>
      </c>
      <c r="EY196" s="133">
        <v>50</v>
      </c>
      <c r="EZ196" s="133">
        <v>33</v>
      </c>
      <c r="FA196" s="133">
        <v>10</v>
      </c>
      <c r="FB196" s="133">
        <v>15</v>
      </c>
      <c r="FC196" s="133">
        <v>30</v>
      </c>
      <c r="FD196" s="133">
        <v>24</v>
      </c>
      <c r="FE196" s="133">
        <v>33</v>
      </c>
      <c r="FF196" s="133">
        <v>160</v>
      </c>
      <c r="FG196" s="133">
        <v>290</v>
      </c>
      <c r="FH196" s="91">
        <v>160</v>
      </c>
      <c r="FI196" s="91">
        <v>290</v>
      </c>
      <c r="FJ196" s="227">
        <v>40.450000000000003</v>
      </c>
      <c r="FK196" s="227">
        <v>20.576624169434506</v>
      </c>
      <c r="FL196" s="228">
        <v>198.10000000000002</v>
      </c>
      <c r="FM196" s="228">
        <v>93.6</v>
      </c>
      <c r="FN196" s="228">
        <v>100.77204568516628</v>
      </c>
      <c r="FO196" s="228">
        <v>47.613647027418281</v>
      </c>
      <c r="FP196" s="228">
        <v>52.751135790005051</v>
      </c>
      <c r="FQ196" s="228"/>
      <c r="FR196" s="193">
        <v>0</v>
      </c>
      <c r="FS196" s="230">
        <v>67.5</v>
      </c>
      <c r="FT196" s="230">
        <v>45.6</v>
      </c>
      <c r="FU196" s="230">
        <v>220</v>
      </c>
      <c r="FV196" s="229">
        <v>9.6999999999999993</v>
      </c>
      <c r="FW196" s="229">
        <v>12.2</v>
      </c>
      <c r="FX196" s="426">
        <v>6.9587628865979383</v>
      </c>
      <c r="FY196" s="229">
        <v>1.4802631578947367</v>
      </c>
      <c r="FZ196" s="133">
        <v>56</v>
      </c>
      <c r="GA196" s="129">
        <v>16.5</v>
      </c>
      <c r="GB196" s="238">
        <v>7.6</v>
      </c>
      <c r="GC196" s="238">
        <v>4.3</v>
      </c>
      <c r="GD196" s="238">
        <v>138.1</v>
      </c>
      <c r="GE196" s="238">
        <v>97.1</v>
      </c>
      <c r="GF196" s="238">
        <v>26.4</v>
      </c>
      <c r="GG196" s="133">
        <v>1</v>
      </c>
      <c r="GH196" s="133">
        <v>0</v>
      </c>
      <c r="GI196" s="133">
        <v>1</v>
      </c>
      <c r="GJ196" s="133">
        <v>1</v>
      </c>
      <c r="GK196" s="231"/>
      <c r="GM196" s="133">
        <v>0</v>
      </c>
      <c r="GN196" s="133">
        <v>0</v>
      </c>
      <c r="GO196" s="133">
        <v>0</v>
      </c>
      <c r="GP196" s="61">
        <v>75.650000000000006</v>
      </c>
      <c r="GQ196" s="106">
        <v>38.482611085728564</v>
      </c>
      <c r="GR196" s="111">
        <v>0.33928571428571419</v>
      </c>
      <c r="GS196" s="61">
        <v>1</v>
      </c>
      <c r="GT196" s="111">
        <v>1.1111111111111112</v>
      </c>
      <c r="GU196" s="61">
        <v>1</v>
      </c>
      <c r="GV196" s="106">
        <v>15.4</v>
      </c>
      <c r="GW196" s="61"/>
      <c r="GX196" s="106">
        <v>22</v>
      </c>
      <c r="GY196" s="61"/>
      <c r="GZ196" s="745"/>
      <c r="HA196" s="133">
        <v>1.3</v>
      </c>
      <c r="HB196" s="133">
        <v>6</v>
      </c>
      <c r="HC196" s="117" t="s">
        <v>1428</v>
      </c>
      <c r="HD196" s="227">
        <v>134.90478100000001</v>
      </c>
      <c r="HE196" s="227">
        <v>141.65002000000001</v>
      </c>
      <c r="HF196" s="270">
        <v>72.056346727636125</v>
      </c>
      <c r="HG196" s="106">
        <v>232.65898300000001</v>
      </c>
      <c r="HH196" s="270">
        <v>118.35195186239434</v>
      </c>
      <c r="HI196" s="106">
        <v>98.723586999999995</v>
      </c>
      <c r="HJ196" s="270">
        <v>50.219978896352778</v>
      </c>
      <c r="HK196" s="106">
        <v>133.93539699999999</v>
      </c>
      <c r="HL196" s="270">
        <v>68.131973474734366</v>
      </c>
      <c r="HM196" s="227">
        <v>57.567258000000002</v>
      </c>
      <c r="HN196" s="106">
        <v>7.7682529999999996</v>
      </c>
      <c r="HO196" s="106">
        <v>3.9685229999999998</v>
      </c>
      <c r="HP196" s="435">
        <v>260.10352399999999</v>
      </c>
      <c r="HQ196" s="270">
        <v>132.31279254619253</v>
      </c>
      <c r="HR196" s="435">
        <v>126.150024</v>
      </c>
      <c r="HS196" s="270">
        <v>64.171610205516501</v>
      </c>
      <c r="HT196" s="435">
        <v>133.95349999999999</v>
      </c>
      <c r="HU196" s="270">
        <v>68.141182340676011</v>
      </c>
      <c r="HV196" s="427">
        <v>51.500070999999998</v>
      </c>
      <c r="HW196" s="144">
        <v>0</v>
      </c>
      <c r="HX196" s="427">
        <v>0.60883108046595391</v>
      </c>
      <c r="HY196" s="428">
        <v>16</v>
      </c>
      <c r="HZ196" s="427">
        <v>4.2</v>
      </c>
      <c r="IA196" s="427">
        <v>22.4</v>
      </c>
      <c r="IB196" s="427">
        <v>5.5</v>
      </c>
      <c r="IC196" s="427">
        <v>18.899999999999999</v>
      </c>
      <c r="ID196" s="427">
        <v>4.5</v>
      </c>
      <c r="IE196" s="237">
        <v>71.452444444444438</v>
      </c>
      <c r="IF196" s="237">
        <v>36.347344754529828</v>
      </c>
      <c r="IG196" s="239"/>
      <c r="IH196" s="161">
        <v>0.44</v>
      </c>
      <c r="II196" s="61">
        <v>1028</v>
      </c>
      <c r="IJ196" s="61">
        <v>983</v>
      </c>
      <c r="IK196" s="61">
        <v>1065</v>
      </c>
      <c r="IL196" s="61">
        <v>1001</v>
      </c>
      <c r="IM196" s="61">
        <v>1113</v>
      </c>
      <c r="IN196" s="61">
        <v>1045</v>
      </c>
      <c r="IO196" s="133">
        <v>1036.5</v>
      </c>
      <c r="IP196" s="429">
        <v>1039.1666666666667</v>
      </c>
      <c r="IQ196" s="61">
        <v>1642</v>
      </c>
      <c r="IR196" s="61">
        <v>375</v>
      </c>
      <c r="IS196" s="61">
        <v>404</v>
      </c>
      <c r="IT196" s="61">
        <v>430</v>
      </c>
      <c r="IU196" s="61">
        <v>403</v>
      </c>
      <c r="IV196" s="61">
        <v>429</v>
      </c>
      <c r="IW196" s="61">
        <v>397</v>
      </c>
      <c r="IX196" s="61">
        <v>386</v>
      </c>
      <c r="IY196" s="430">
        <v>406.33333333333331</v>
      </c>
      <c r="IZ196" s="61">
        <v>237</v>
      </c>
      <c r="JA196" s="431">
        <v>23.246356298770479</v>
      </c>
      <c r="JB196" s="240">
        <v>25.218769450131873</v>
      </c>
      <c r="JC196" s="308"/>
      <c r="JD196" s="280"/>
      <c r="JE196" s="70"/>
      <c r="JF196" s="70"/>
      <c r="JG196" s="308"/>
      <c r="JH196" s="308"/>
      <c r="JI196" s="308"/>
      <c r="JJ196" s="308"/>
      <c r="JK196" s="208"/>
      <c r="JL196" s="420">
        <v>87</v>
      </c>
      <c r="JM196" s="362"/>
      <c r="JN196" s="244"/>
      <c r="JO196" s="250"/>
      <c r="JP196" s="200"/>
      <c r="JQ196" s="90"/>
      <c r="JR196" s="90"/>
      <c r="JS196" s="432"/>
      <c r="JT196" s="248"/>
      <c r="JU196" s="200"/>
      <c r="JV196" s="433"/>
      <c r="JW196" s="248"/>
      <c r="JX196" s="243"/>
      <c r="JY196" s="433"/>
      <c r="JZ196" s="248"/>
      <c r="KA196" s="247"/>
      <c r="KB196" s="245"/>
      <c r="KC196" s="248"/>
      <c r="KD196" s="63">
        <v>0</v>
      </c>
      <c r="KE196" s="263"/>
      <c r="KF196" s="263"/>
      <c r="KG196" s="250"/>
      <c r="KH196" s="250"/>
      <c r="KI196" s="250"/>
      <c r="KJ196" s="251"/>
      <c r="KK196" s="250"/>
      <c r="KL196" s="250"/>
      <c r="KM196" s="250"/>
      <c r="KN196" s="250"/>
      <c r="KO196" s="250"/>
      <c r="KP196" s="250"/>
      <c r="KQ196" s="92"/>
      <c r="KR196" s="93">
        <v>0.33928571428571419</v>
      </c>
      <c r="KS196" s="264"/>
      <c r="KT196" s="265"/>
      <c r="KU196" s="264"/>
      <c r="KV196" s="265"/>
      <c r="KW196" s="265"/>
      <c r="KX196" s="265"/>
      <c r="KY196" s="265"/>
      <c r="KZ196" s="265"/>
      <c r="LA196" s="265"/>
      <c r="LB196" s="265"/>
      <c r="LC196" s="265"/>
      <c r="LD196" s="265"/>
      <c r="LE196" s="118">
        <v>42202</v>
      </c>
      <c r="LF196" s="454">
        <v>0</v>
      </c>
      <c r="LG196" s="454"/>
      <c r="LH196" s="455">
        <v>47</v>
      </c>
      <c r="LI196" s="455">
        <v>51.4</v>
      </c>
      <c r="LJ196" s="455">
        <v>-22.12</v>
      </c>
      <c r="LK196" s="455">
        <v>-25.8</v>
      </c>
      <c r="LL196" s="455">
        <v>-24.9</v>
      </c>
      <c r="LM196" s="455">
        <v>338</v>
      </c>
      <c r="LN196" s="455">
        <v>-23.5</v>
      </c>
      <c r="LO196" s="455">
        <v>-22.2</v>
      </c>
      <c r="LP196" s="455">
        <v>338</v>
      </c>
      <c r="LQ196" s="455">
        <v>-24.6</v>
      </c>
      <c r="LR196" s="455">
        <v>-23.6</v>
      </c>
      <c r="LS196" s="455">
        <v>338</v>
      </c>
      <c r="LT196" s="500">
        <v>42.37</v>
      </c>
      <c r="LU196" s="693">
        <v>-23.95</v>
      </c>
      <c r="LV196" s="500">
        <v>-4.5</v>
      </c>
      <c r="LW196" s="500">
        <v>3</v>
      </c>
      <c r="LX196" s="500">
        <v>0</v>
      </c>
      <c r="LY196" s="500">
        <v>3</v>
      </c>
      <c r="LZ196" s="692">
        <v>51.500070999999998</v>
      </c>
      <c r="MA196" s="455"/>
      <c r="MC196" s="253"/>
      <c r="MD196" s="274"/>
      <c r="ME196" s="581">
        <v>201</v>
      </c>
      <c r="MF196" s="135"/>
      <c r="MI196" s="584">
        <v>32.976199999999999</v>
      </c>
      <c r="MQ196" s="135"/>
      <c r="MR196" s="585"/>
      <c r="MS196" s="585"/>
      <c r="MT196" s="133">
        <v>0</v>
      </c>
      <c r="MU196" s="585"/>
      <c r="MV196" s="585"/>
      <c r="MW196" s="585"/>
      <c r="MX196" s="585"/>
      <c r="MY196" s="585"/>
      <c r="MZ196" s="238">
        <v>18.5</v>
      </c>
      <c r="NA196" s="585"/>
      <c r="NB196" s="238">
        <v>0</v>
      </c>
      <c r="ND196" s="876" t="s">
        <v>64</v>
      </c>
      <c r="NE196" s="877" t="s">
        <v>64</v>
      </c>
      <c r="NF196" s="877" t="s">
        <v>64</v>
      </c>
      <c r="NG196" s="877" t="s">
        <v>64</v>
      </c>
      <c r="NH196" s="877" t="s">
        <v>64</v>
      </c>
      <c r="NI196" s="877" t="s">
        <v>64</v>
      </c>
      <c r="NJ196" s="877" t="s">
        <v>64</v>
      </c>
      <c r="NK196" s="877" t="s">
        <v>64</v>
      </c>
      <c r="NL196" s="877" t="s">
        <v>64</v>
      </c>
      <c r="NM196" s="877" t="s">
        <v>64</v>
      </c>
      <c r="NN196" s="877" t="s">
        <v>64</v>
      </c>
      <c r="NO196" s="877" t="s">
        <v>64</v>
      </c>
      <c r="NP196" s="877" t="s">
        <v>64</v>
      </c>
      <c r="NQ196" s="877" t="s">
        <v>64</v>
      </c>
      <c r="NR196" s="877" t="s">
        <v>64</v>
      </c>
      <c r="NS196" s="877" t="s">
        <v>64</v>
      </c>
      <c r="NT196" s="877" t="s">
        <v>64</v>
      </c>
      <c r="NU196" s="877" t="s">
        <v>64</v>
      </c>
      <c r="NV196" s="877" t="s">
        <v>64</v>
      </c>
      <c r="NW196" s="877" t="s">
        <v>64</v>
      </c>
      <c r="NX196" s="877" t="s">
        <v>64</v>
      </c>
      <c r="NY196" s="877" t="s">
        <v>64</v>
      </c>
      <c r="NZ196" s="877" t="s">
        <v>64</v>
      </c>
      <c r="OA196" s="877" t="s">
        <v>64</v>
      </c>
      <c r="OB196" s="877" t="s">
        <v>64</v>
      </c>
      <c r="OC196" s="877" t="s">
        <v>64</v>
      </c>
      <c r="OD196" s="877" t="s">
        <v>64</v>
      </c>
      <c r="OE196" s="877" t="s">
        <v>64</v>
      </c>
      <c r="OF196" s="877" t="s">
        <v>64</v>
      </c>
      <c r="OG196" s="877" t="s">
        <v>64</v>
      </c>
      <c r="OH196" s="877" t="s">
        <v>64</v>
      </c>
      <c r="OI196" s="877" t="s">
        <v>64</v>
      </c>
      <c r="OJ196" s="877" t="s">
        <v>64</v>
      </c>
      <c r="OK196" s="877" t="s">
        <v>64</v>
      </c>
      <c r="OL196" s="877" t="s">
        <v>64</v>
      </c>
    </row>
    <row r="197" spans="1:402" s="133" customFormat="1" x14ac:dyDescent="0.25">
      <c r="A197" s="274">
        <v>196</v>
      </c>
      <c r="B197" s="221">
        <v>0</v>
      </c>
      <c r="C197" s="61">
        <v>0</v>
      </c>
      <c r="D197" s="267">
        <v>0</v>
      </c>
      <c r="E197" s="267">
        <v>202</v>
      </c>
      <c r="F197" s="880">
        <v>5</v>
      </c>
      <c r="G197" s="883"/>
      <c r="H197" s="232" t="s">
        <v>1429</v>
      </c>
      <c r="I197" s="167" t="s">
        <v>1430</v>
      </c>
      <c r="J197" s="69">
        <v>33016</v>
      </c>
      <c r="K197" s="422">
        <v>24</v>
      </c>
      <c r="L197" s="193">
        <v>64</v>
      </c>
      <c r="M197" s="193">
        <v>177</v>
      </c>
      <c r="N197" s="342">
        <v>20.428357113217785</v>
      </c>
      <c r="O197" s="348">
        <v>1.7937975673575057</v>
      </c>
      <c r="P197" s="146">
        <v>0</v>
      </c>
      <c r="Q197" s="145">
        <v>145</v>
      </c>
      <c r="R197" s="145">
        <v>90</v>
      </c>
      <c r="S197" s="146">
        <v>0</v>
      </c>
      <c r="T197" s="400">
        <v>1</v>
      </c>
      <c r="U197" s="326">
        <v>0</v>
      </c>
      <c r="V197" s="326"/>
      <c r="W197" s="326">
        <v>0</v>
      </c>
      <c r="X197" s="710">
        <v>0</v>
      </c>
      <c r="Y197" s="326">
        <v>0</v>
      </c>
      <c r="Z197" s="326">
        <v>0</v>
      </c>
      <c r="AA197" s="329">
        <v>0</v>
      </c>
      <c r="AB197" s="328">
        <v>0</v>
      </c>
      <c r="AC197" s="146"/>
      <c r="AE197" s="146"/>
      <c r="AF197" s="618">
        <v>78</v>
      </c>
      <c r="AG197" s="619">
        <v>0.9</v>
      </c>
      <c r="AH197" s="592">
        <v>103</v>
      </c>
      <c r="AI197" s="592"/>
      <c r="AJ197" s="606">
        <v>16.399999999999999</v>
      </c>
      <c r="AK197" s="592">
        <v>46</v>
      </c>
      <c r="AL197" s="592"/>
      <c r="AM197" s="607"/>
      <c r="AN197" s="214"/>
      <c r="AO197" s="63">
        <v>159</v>
      </c>
      <c r="AP197" s="63">
        <v>91</v>
      </c>
      <c r="AQ197" s="63">
        <v>53</v>
      </c>
      <c r="AR197" s="63">
        <v>75</v>
      </c>
      <c r="AS197" s="63">
        <v>1.0900000000000001</v>
      </c>
      <c r="AT197" s="63">
        <v>172</v>
      </c>
      <c r="AU197" s="564"/>
      <c r="AV197" s="564"/>
      <c r="AW197" s="436">
        <v>0.9</v>
      </c>
      <c r="AX197" s="436"/>
      <c r="AY197" s="436"/>
      <c r="AZ197" s="619"/>
      <c r="BA197" s="558"/>
      <c r="BB197" s="65">
        <v>36.869999999999997</v>
      </c>
      <c r="BC197" s="68"/>
      <c r="BD197" s="66">
        <v>36.869999999999997</v>
      </c>
      <c r="BE197" s="218">
        <v>50.264915658158202</v>
      </c>
      <c r="BF197" s="66">
        <v>70.09</v>
      </c>
      <c r="BG197" s="68">
        <v>1.5666731376061165</v>
      </c>
      <c r="BH197" s="219">
        <v>1.5666731376061165</v>
      </c>
      <c r="BI197" s="219">
        <v>1.7012649581686368</v>
      </c>
      <c r="BJ197" s="219">
        <v>1.8456560599835443</v>
      </c>
      <c r="BK197" s="66">
        <v>2.56</v>
      </c>
      <c r="BL197" s="66">
        <v>1.1100000000000001</v>
      </c>
      <c r="BM197" s="66">
        <v>154</v>
      </c>
      <c r="BN197" s="66">
        <v>1.17</v>
      </c>
      <c r="BO197" s="571">
        <v>20</v>
      </c>
      <c r="BP197" s="66">
        <v>25</v>
      </c>
      <c r="BQ197" s="66">
        <v>182</v>
      </c>
      <c r="BR197" s="66">
        <v>3</v>
      </c>
      <c r="BS197" s="66">
        <v>25</v>
      </c>
      <c r="BT197" s="221">
        <v>0</v>
      </c>
      <c r="BU197" s="221"/>
      <c r="BV197" s="221"/>
      <c r="BW197" s="221"/>
      <c r="BX197" s="221"/>
      <c r="BY197" s="221"/>
      <c r="BZ197" s="221"/>
      <c r="CA197" s="221"/>
      <c r="CB197" s="221"/>
      <c r="CC197" s="221"/>
      <c r="CD197" s="221"/>
      <c r="CE197" s="221"/>
      <c r="CF197" s="61">
        <v>0</v>
      </c>
      <c r="CG197" s="61">
        <v>0</v>
      </c>
      <c r="CH197" s="61">
        <v>0</v>
      </c>
      <c r="CI197" s="61">
        <v>0</v>
      </c>
      <c r="CJ197" s="326">
        <v>0</v>
      </c>
      <c r="CK197" s="114">
        <v>0</v>
      </c>
      <c r="CL197" s="326">
        <v>0</v>
      </c>
      <c r="CM197" s="114">
        <v>0</v>
      </c>
      <c r="CN197" s="326">
        <v>0</v>
      </c>
      <c r="CO197" s="114">
        <v>0</v>
      </c>
      <c r="CP197" s="326">
        <v>0</v>
      </c>
      <c r="CQ197" s="114">
        <v>0</v>
      </c>
      <c r="CR197" s="326">
        <v>0</v>
      </c>
      <c r="CS197" s="114">
        <v>0</v>
      </c>
      <c r="CT197" s="326">
        <v>0</v>
      </c>
      <c r="CU197" s="114">
        <v>0</v>
      </c>
      <c r="CV197" s="299">
        <v>42.2</v>
      </c>
      <c r="CW197" s="299">
        <v>1.06</v>
      </c>
      <c r="CX197" s="299">
        <v>12.1</v>
      </c>
      <c r="CY197" s="362"/>
      <c r="CZ197" s="61"/>
      <c r="DA197" s="221"/>
      <c r="DB197" s="221"/>
      <c r="DC197" s="221"/>
      <c r="DD197" s="221"/>
      <c r="DE197" s="208">
        <v>0</v>
      </c>
      <c r="DF197" s="308"/>
      <c r="DG197" s="208"/>
      <c r="DH197" s="208"/>
      <c r="DI197" s="208"/>
      <c r="DJ197" s="308"/>
      <c r="DK197" s="308"/>
      <c r="DL197" s="308"/>
      <c r="DM197" s="208"/>
      <c r="DN197" s="254">
        <v>0</v>
      </c>
      <c r="DO197" s="208">
        <v>0</v>
      </c>
      <c r="DP197" s="208">
        <v>0</v>
      </c>
      <c r="DQ197" s="208">
        <v>0</v>
      </c>
      <c r="DR197" s="208">
        <v>0</v>
      </c>
      <c r="DS197" s="212"/>
      <c r="DT197" s="208">
        <v>0</v>
      </c>
      <c r="DU197" s="208">
        <v>0</v>
      </c>
      <c r="DV197" s="208">
        <v>0</v>
      </c>
      <c r="DW197" s="208">
        <v>0</v>
      </c>
      <c r="DX197" s="208">
        <v>0</v>
      </c>
      <c r="DY197" s="206">
        <v>0</v>
      </c>
      <c r="EB197" s="223">
        <v>0</v>
      </c>
      <c r="EC197" s="223">
        <v>0</v>
      </c>
      <c r="ED197" s="133">
        <v>103</v>
      </c>
      <c r="EG197" s="221">
        <v>0</v>
      </c>
      <c r="EH197" s="221"/>
      <c r="EI197" s="221"/>
      <c r="EJ197" s="221"/>
      <c r="EK197" s="221"/>
      <c r="EL197" s="221"/>
      <c r="EM197" s="221"/>
      <c r="EN197" s="221"/>
      <c r="EO197" s="267">
        <v>202</v>
      </c>
      <c r="EP197" s="135">
        <v>42023</v>
      </c>
      <c r="EQ197" s="143" t="s">
        <v>383</v>
      </c>
      <c r="ET197" s="133">
        <v>63</v>
      </c>
      <c r="EU197" s="133">
        <v>0</v>
      </c>
      <c r="EW197" s="133">
        <v>6</v>
      </c>
      <c r="EX197" s="133">
        <v>7</v>
      </c>
      <c r="EY197" s="133">
        <v>53</v>
      </c>
      <c r="EZ197" s="133">
        <v>32</v>
      </c>
      <c r="FA197" s="133">
        <v>9</v>
      </c>
      <c r="FB197" s="133">
        <v>13</v>
      </c>
      <c r="FC197" s="133">
        <v>33</v>
      </c>
      <c r="FD197" s="133">
        <v>23</v>
      </c>
      <c r="FE197" s="133">
        <v>28</v>
      </c>
      <c r="FF197" s="133">
        <v>150</v>
      </c>
      <c r="FG197" s="133">
        <v>310</v>
      </c>
      <c r="FH197" s="91">
        <v>150</v>
      </c>
      <c r="FI197" s="91">
        <v>310</v>
      </c>
      <c r="FJ197" s="227"/>
      <c r="FK197" s="227"/>
      <c r="FL197" s="228">
        <v>124.85</v>
      </c>
      <c r="FM197" s="228">
        <v>51</v>
      </c>
      <c r="FN197" s="228">
        <v>69.600941751705065</v>
      </c>
      <c r="FO197" s="228">
        <v>28.431301796851891</v>
      </c>
      <c r="FP197" s="228">
        <v>59.150981177412895</v>
      </c>
      <c r="FQ197" s="228"/>
      <c r="FR197" s="193">
        <v>0</v>
      </c>
      <c r="FS197" s="230">
        <v>92.3</v>
      </c>
      <c r="FT197" s="230">
        <v>50.8</v>
      </c>
      <c r="FU197" s="230">
        <v>150</v>
      </c>
      <c r="FV197" s="229">
        <v>13.4</v>
      </c>
      <c r="FW197" s="229">
        <v>18.666666666666668</v>
      </c>
      <c r="FX197" s="426">
        <v>6.9924242424242422</v>
      </c>
      <c r="FY197" s="229">
        <v>1.8169291338582678</v>
      </c>
      <c r="FZ197" s="133">
        <v>110</v>
      </c>
      <c r="GA197" s="129">
        <v>21.9</v>
      </c>
      <c r="GB197" s="238">
        <v>4.5999999999999996</v>
      </c>
      <c r="GC197" s="238">
        <v>3.2</v>
      </c>
      <c r="GD197" s="238">
        <v>107.7</v>
      </c>
      <c r="GE197" s="238">
        <v>87.1</v>
      </c>
      <c r="GF197" s="238">
        <v>23.6</v>
      </c>
      <c r="GG197" s="133">
        <v>0</v>
      </c>
      <c r="GH197" s="133">
        <v>0</v>
      </c>
      <c r="GI197" s="133">
        <v>1</v>
      </c>
      <c r="GJ197" s="133">
        <v>0</v>
      </c>
      <c r="GK197" s="231"/>
      <c r="GM197" s="133">
        <v>0</v>
      </c>
      <c r="GN197" s="133">
        <v>0</v>
      </c>
      <c r="GO197" s="133">
        <v>0</v>
      </c>
      <c r="GP197" s="61"/>
      <c r="GQ197" s="106"/>
      <c r="GR197" s="111">
        <v>0.50232558139534889</v>
      </c>
      <c r="GS197" s="61">
        <v>0</v>
      </c>
      <c r="GT197" s="111"/>
      <c r="GU197" s="61"/>
      <c r="GV197" s="106"/>
      <c r="GW197" s="61"/>
      <c r="GX197" s="106">
        <v>26</v>
      </c>
      <c r="GY197" s="61"/>
      <c r="GZ197" s="745"/>
      <c r="HA197" s="133">
        <v>1</v>
      </c>
      <c r="HB197" s="133">
        <v>5</v>
      </c>
      <c r="HC197" s="117" t="s">
        <v>1431</v>
      </c>
      <c r="HD197" s="236">
        <v>97.213860999999994</v>
      </c>
      <c r="HE197" s="236">
        <v>102.07455400000001</v>
      </c>
      <c r="HF197" s="144">
        <v>57.382950000000001</v>
      </c>
      <c r="HG197" s="236">
        <v>184.06242599999999</v>
      </c>
      <c r="HH197" s="125">
        <v>103.47383000000001</v>
      </c>
      <c r="HI197" s="236">
        <v>79.848493000000005</v>
      </c>
      <c r="HJ197" s="144">
        <v>44.888191999999997</v>
      </c>
      <c r="HK197" s="236">
        <v>104.213933</v>
      </c>
      <c r="HL197" s="144">
        <v>58.585639</v>
      </c>
      <c r="HM197" s="236">
        <v>56.618797999999998</v>
      </c>
      <c r="HN197" s="144">
        <v>6.1486219999999996</v>
      </c>
      <c r="HO197" s="144">
        <v>3.456553</v>
      </c>
      <c r="HP197" s="236">
        <v>190.49194900000001</v>
      </c>
      <c r="HQ197" s="144">
        <v>107.088297</v>
      </c>
      <c r="HR197" s="236">
        <v>79.518849000000003</v>
      </c>
      <c r="HS197" s="144">
        <v>44.702876000000003</v>
      </c>
      <c r="HT197" s="236">
        <v>110.9731</v>
      </c>
      <c r="HU197" s="144">
        <v>62.385420000000003</v>
      </c>
      <c r="HV197" s="236">
        <v>58.256058000000003</v>
      </c>
      <c r="HW197" s="144">
        <v>0</v>
      </c>
      <c r="HX197" s="427">
        <v>0.55456486268414185</v>
      </c>
      <c r="HY197" s="428">
        <v>16.8</v>
      </c>
      <c r="HZ197" s="427">
        <v>4.0999999999999996</v>
      </c>
      <c r="IA197" s="427">
        <v>9.9</v>
      </c>
      <c r="IB197" s="427">
        <v>2.7</v>
      </c>
      <c r="IC197" s="427">
        <v>17.8</v>
      </c>
      <c r="ID197" s="427">
        <v>4.5</v>
      </c>
      <c r="IE197" s="237">
        <v>33.967141463414642</v>
      </c>
      <c r="IF197" s="237">
        <v>18.935883335739273</v>
      </c>
      <c r="IG197" s="239"/>
      <c r="IH197" s="161">
        <v>0.46</v>
      </c>
      <c r="II197" s="161">
        <v>1121</v>
      </c>
      <c r="IJ197" s="161">
        <v>1107</v>
      </c>
      <c r="IK197" s="161">
        <v>1155</v>
      </c>
      <c r="IL197" s="161">
        <v>1084</v>
      </c>
      <c r="IM197" s="161">
        <v>1092</v>
      </c>
      <c r="IN197" s="161">
        <v>1173</v>
      </c>
      <c r="IO197" s="133">
        <v>1147</v>
      </c>
      <c r="IP197" s="429">
        <v>1122</v>
      </c>
      <c r="IQ197" s="161">
        <v>1694</v>
      </c>
      <c r="IR197" s="161">
        <v>456</v>
      </c>
      <c r="IS197" s="161">
        <v>501</v>
      </c>
      <c r="IT197" s="161">
        <v>491</v>
      </c>
      <c r="IU197" s="161">
        <v>396</v>
      </c>
      <c r="IV197" s="161">
        <v>414</v>
      </c>
      <c r="IW197" s="161">
        <v>466</v>
      </c>
      <c r="IX197" s="61">
        <v>461</v>
      </c>
      <c r="IY197" s="430">
        <v>454</v>
      </c>
      <c r="IZ197" s="161">
        <v>309</v>
      </c>
      <c r="JA197" s="431">
        <v>26.763544174011155</v>
      </c>
      <c r="JB197" s="240">
        <v>26.477418764950617</v>
      </c>
      <c r="JC197" s="308"/>
      <c r="JD197" s="70"/>
      <c r="JE197" s="70"/>
      <c r="JF197" s="70"/>
      <c r="JG197" s="308"/>
      <c r="JH197" s="308"/>
      <c r="JI197" s="308"/>
      <c r="JJ197" s="308"/>
      <c r="JK197" s="208"/>
      <c r="JL197" s="420"/>
      <c r="JM197" s="362"/>
      <c r="JN197" s="244"/>
      <c r="JO197" s="250"/>
      <c r="JP197" s="200"/>
      <c r="JQ197" s="90"/>
      <c r="JR197" s="90"/>
      <c r="JS197" s="432"/>
      <c r="JT197" s="248"/>
      <c r="JU197" s="200"/>
      <c r="JV197" s="433"/>
      <c r="JW197" s="248"/>
      <c r="JX197" s="243"/>
      <c r="JY197" s="433"/>
      <c r="JZ197" s="248"/>
      <c r="KA197" s="247"/>
      <c r="KB197" s="245"/>
      <c r="KC197" s="248"/>
      <c r="KD197" s="63">
        <v>0</v>
      </c>
      <c r="KE197" s="263"/>
      <c r="KF197" s="263"/>
      <c r="KG197" s="250"/>
      <c r="KH197" s="250"/>
      <c r="KI197" s="250"/>
      <c r="KJ197" s="251"/>
      <c r="KK197" s="250"/>
      <c r="KL197" s="250"/>
      <c r="KM197" s="250"/>
      <c r="KN197" s="250"/>
      <c r="KO197" s="250"/>
      <c r="KP197" s="250"/>
      <c r="KQ197" s="92"/>
      <c r="KR197" s="93">
        <v>0.50232558139534889</v>
      </c>
      <c r="KS197" s="265">
        <v>34</v>
      </c>
      <c r="KT197" s="264">
        <v>50.89</v>
      </c>
      <c r="KU197" s="264">
        <v>-24.77</v>
      </c>
      <c r="KV197" s="265">
        <v>-27.8</v>
      </c>
      <c r="KW197" s="265">
        <v>-27.4</v>
      </c>
      <c r="KX197" s="265">
        <v>360</v>
      </c>
      <c r="KY197" s="265">
        <v>-21.6</v>
      </c>
      <c r="KZ197" s="265">
        <v>-21.2</v>
      </c>
      <c r="LA197" s="265">
        <v>360</v>
      </c>
      <c r="LB197" s="265">
        <v>-24.7</v>
      </c>
      <c r="LC197" s="265">
        <v>-24.3</v>
      </c>
      <c r="LD197" s="265">
        <v>360</v>
      </c>
      <c r="LE197" s="118">
        <v>42023</v>
      </c>
      <c r="LF197" s="454">
        <v>0</v>
      </c>
      <c r="LG197" s="454"/>
      <c r="LH197" s="455">
        <v>34</v>
      </c>
      <c r="LI197" s="455">
        <v>57.23</v>
      </c>
      <c r="LJ197" s="455">
        <v>-28.11</v>
      </c>
      <c r="LK197" s="455">
        <v>-32.6</v>
      </c>
      <c r="LL197" s="455">
        <v>-30.9</v>
      </c>
      <c r="LM197" s="455">
        <v>412</v>
      </c>
      <c r="LN197" s="455">
        <v>-28.1</v>
      </c>
      <c r="LO197" s="455">
        <v>-26.5</v>
      </c>
      <c r="LP197" s="455">
        <v>399</v>
      </c>
      <c r="LQ197" s="455">
        <v>-30.3</v>
      </c>
      <c r="LR197" s="455">
        <v>-28.7</v>
      </c>
      <c r="LS197" s="455">
        <v>412</v>
      </c>
      <c r="LT197" s="500">
        <v>53.2</v>
      </c>
      <c r="LU197" s="693">
        <v>-28.26</v>
      </c>
      <c r="LV197" s="500">
        <v>-11.3</v>
      </c>
      <c r="LW197" s="500">
        <v>2</v>
      </c>
      <c r="LX197" s="500">
        <v>-13.1</v>
      </c>
      <c r="LY197" s="500">
        <v>3</v>
      </c>
      <c r="LZ197" s="690">
        <v>58.256058000000003</v>
      </c>
      <c r="MA197" s="455"/>
      <c r="MC197" s="253"/>
      <c r="MD197" s="274"/>
      <c r="ME197" s="581">
        <v>202</v>
      </c>
      <c r="MF197" s="135"/>
      <c r="MI197" s="584">
        <v>33.398499999999999</v>
      </c>
      <c r="MQ197" s="135"/>
      <c r="MR197" s="585"/>
      <c r="MS197" s="585"/>
      <c r="MT197" s="133">
        <v>0</v>
      </c>
      <c r="MU197" s="585"/>
      <c r="MV197" s="585"/>
      <c r="MW197" s="585"/>
      <c r="MX197" s="585"/>
      <c r="MY197" s="585"/>
      <c r="MZ197" s="585"/>
      <c r="NA197" s="585"/>
      <c r="NB197" s="238">
        <v>0</v>
      </c>
      <c r="ND197" s="876" t="s">
        <v>64</v>
      </c>
      <c r="NE197" s="877" t="s">
        <v>64</v>
      </c>
      <c r="NF197" s="877" t="s">
        <v>64</v>
      </c>
      <c r="NG197" s="877" t="s">
        <v>64</v>
      </c>
      <c r="NH197" s="877" t="s">
        <v>64</v>
      </c>
      <c r="NI197" s="877" t="s">
        <v>64</v>
      </c>
      <c r="NJ197" s="877" t="s">
        <v>64</v>
      </c>
      <c r="NK197" s="877" t="s">
        <v>64</v>
      </c>
      <c r="NL197" s="877" t="s">
        <v>64</v>
      </c>
      <c r="NM197" s="877" t="s">
        <v>64</v>
      </c>
      <c r="NN197" s="877" t="s">
        <v>64</v>
      </c>
      <c r="NO197" s="877" t="s">
        <v>64</v>
      </c>
      <c r="NP197" s="877" t="s">
        <v>64</v>
      </c>
      <c r="NQ197" s="877" t="s">
        <v>64</v>
      </c>
      <c r="NR197" s="877" t="s">
        <v>64</v>
      </c>
      <c r="NS197" s="877" t="s">
        <v>64</v>
      </c>
      <c r="NT197" s="877" t="s">
        <v>64</v>
      </c>
      <c r="NU197" s="877" t="s">
        <v>64</v>
      </c>
      <c r="NV197" s="877" t="s">
        <v>64</v>
      </c>
      <c r="NW197" s="877" t="s">
        <v>64</v>
      </c>
      <c r="NX197" s="877" t="s">
        <v>64</v>
      </c>
      <c r="NY197" s="877" t="s">
        <v>64</v>
      </c>
      <c r="NZ197" s="877" t="s">
        <v>64</v>
      </c>
      <c r="OA197" s="877" t="s">
        <v>64</v>
      </c>
      <c r="OB197" s="877" t="s">
        <v>64</v>
      </c>
      <c r="OC197" s="877" t="s">
        <v>64</v>
      </c>
      <c r="OD197" s="877" t="s">
        <v>64</v>
      </c>
      <c r="OE197" s="877" t="s">
        <v>64</v>
      </c>
      <c r="OF197" s="877" t="s">
        <v>64</v>
      </c>
      <c r="OG197" s="877" t="s">
        <v>64</v>
      </c>
      <c r="OH197" s="877" t="s">
        <v>64</v>
      </c>
      <c r="OI197" s="877" t="s">
        <v>64</v>
      </c>
      <c r="OJ197" s="877" t="s">
        <v>64</v>
      </c>
      <c r="OK197" s="877" t="s">
        <v>64</v>
      </c>
      <c r="OL197" s="877" t="s">
        <v>64</v>
      </c>
    </row>
    <row r="198" spans="1:402" s="133" customFormat="1" x14ac:dyDescent="0.25">
      <c r="A198" s="221">
        <v>197</v>
      </c>
      <c r="B198" s="274">
        <v>0</v>
      </c>
      <c r="C198" s="61">
        <v>0</v>
      </c>
      <c r="D198" s="267">
        <v>0</v>
      </c>
      <c r="E198" s="267">
        <v>203</v>
      </c>
      <c r="F198" s="880">
        <v>6</v>
      </c>
      <c r="G198" s="883"/>
      <c r="H198" s="167" t="s">
        <v>1432</v>
      </c>
      <c r="I198" s="167" t="s">
        <v>1433</v>
      </c>
      <c r="J198" s="266">
        <v>32611</v>
      </c>
      <c r="K198" s="422">
        <v>26</v>
      </c>
      <c r="L198" s="400">
        <v>56</v>
      </c>
      <c r="M198" s="400">
        <v>175</v>
      </c>
      <c r="N198" s="342">
        <v>18.285714285714285</v>
      </c>
      <c r="O198" s="348">
        <v>1.6809268734649554</v>
      </c>
      <c r="P198" s="221">
        <v>1</v>
      </c>
      <c r="Q198" s="144">
        <v>110</v>
      </c>
      <c r="R198" s="144">
        <v>80</v>
      </c>
      <c r="S198" s="133">
        <v>0</v>
      </c>
      <c r="T198" s="400">
        <v>1</v>
      </c>
      <c r="U198" s="709">
        <v>0</v>
      </c>
      <c r="V198" s="709"/>
      <c r="W198" s="325">
        <v>0</v>
      </c>
      <c r="X198" s="114">
        <v>0</v>
      </c>
      <c r="Y198" s="325">
        <v>0</v>
      </c>
      <c r="Z198" s="325">
        <v>0</v>
      </c>
      <c r="AA198" s="329">
        <v>0</v>
      </c>
      <c r="AB198" s="328">
        <v>0</v>
      </c>
      <c r="AF198" s="592">
        <v>81</v>
      </c>
      <c r="AG198" s="608">
        <v>0.69</v>
      </c>
      <c r="AH198" s="608">
        <v>103</v>
      </c>
      <c r="AI198" s="608"/>
      <c r="AJ198" s="616">
        <v>13.4</v>
      </c>
      <c r="AK198" s="608">
        <v>39</v>
      </c>
      <c r="AL198" s="608"/>
      <c r="AM198" s="609">
        <v>58.8</v>
      </c>
      <c r="AN198" s="214">
        <v>4.0741418549045809</v>
      </c>
      <c r="AO198" s="310">
        <v>170</v>
      </c>
      <c r="AP198" s="310">
        <v>105</v>
      </c>
      <c r="AQ198" s="310">
        <v>54</v>
      </c>
      <c r="AR198" s="310">
        <v>56</v>
      </c>
      <c r="AS198" s="310">
        <v>1.23</v>
      </c>
      <c r="AT198" s="310">
        <v>71</v>
      </c>
      <c r="AU198" s="564"/>
      <c r="AV198" s="564"/>
      <c r="AW198" s="310">
        <v>0.69</v>
      </c>
      <c r="AX198" s="310"/>
      <c r="AY198" s="310"/>
      <c r="AZ198" s="608"/>
      <c r="BA198" s="558"/>
      <c r="BB198" s="65">
        <v>30.68</v>
      </c>
      <c r="BC198" s="425"/>
      <c r="BD198" s="66">
        <v>30.68</v>
      </c>
      <c r="BE198" s="218">
        <v>51.58524810721206</v>
      </c>
      <c r="BF198" s="66">
        <v>45.87</v>
      </c>
      <c r="BG198" s="68">
        <v>1.4868553552769432</v>
      </c>
      <c r="BH198" s="219">
        <v>1.4868553552769432</v>
      </c>
      <c r="BI198" s="219">
        <v>1.7125255236890544</v>
      </c>
      <c r="BJ198" s="219">
        <v>1.6615287401319825</v>
      </c>
      <c r="BK198" s="66">
        <v>3.16</v>
      </c>
      <c r="BL198" s="66">
        <v>1.1000000000000001</v>
      </c>
      <c r="BM198" s="66">
        <v>92</v>
      </c>
      <c r="BN198" s="66">
        <v>1.63</v>
      </c>
      <c r="BO198" s="571">
        <v>22.3</v>
      </c>
      <c r="BP198" s="66">
        <v>50</v>
      </c>
      <c r="BQ198" s="66">
        <v>122</v>
      </c>
      <c r="BR198" s="66">
        <v>3</v>
      </c>
      <c r="BS198" s="66">
        <v>26</v>
      </c>
      <c r="BT198" s="221">
        <v>0</v>
      </c>
      <c r="BU198" s="221"/>
      <c r="BV198" s="221"/>
      <c r="BW198" s="221"/>
      <c r="BX198" s="221"/>
      <c r="BY198" s="221"/>
      <c r="BZ198" s="221"/>
      <c r="CA198" s="221"/>
      <c r="CB198" s="221"/>
      <c r="CC198" s="221"/>
      <c r="CD198" s="221"/>
      <c r="CE198" s="221"/>
      <c r="CF198" s="61">
        <v>0</v>
      </c>
      <c r="CG198" s="61">
        <v>0</v>
      </c>
      <c r="CH198" s="61">
        <v>0</v>
      </c>
      <c r="CI198" s="61">
        <v>0</v>
      </c>
      <c r="CJ198" s="326">
        <v>0</v>
      </c>
      <c r="CK198" s="114">
        <v>0</v>
      </c>
      <c r="CL198" s="326">
        <v>0</v>
      </c>
      <c r="CM198" s="114">
        <v>0</v>
      </c>
      <c r="CN198" s="326">
        <v>0</v>
      </c>
      <c r="CO198" s="114">
        <v>0</v>
      </c>
      <c r="CP198" s="326">
        <v>0</v>
      </c>
      <c r="CQ198" s="114">
        <v>0</v>
      </c>
      <c r="CR198" s="326">
        <v>0</v>
      </c>
      <c r="CS198" s="114">
        <v>0</v>
      </c>
      <c r="CT198" s="326">
        <v>0</v>
      </c>
      <c r="CU198" s="114">
        <v>0</v>
      </c>
      <c r="CV198" s="299">
        <v>28.4</v>
      </c>
      <c r="CW198" s="299">
        <v>1.1399999999999999</v>
      </c>
      <c r="CX198" s="299">
        <v>8.1</v>
      </c>
      <c r="CY198" s="299"/>
      <c r="CZ198" s="61"/>
      <c r="DA198" s="221"/>
      <c r="DB198" s="221"/>
      <c r="DC198" s="221"/>
      <c r="DD198" s="221"/>
      <c r="DE198" s="208">
        <v>0</v>
      </c>
      <c r="DF198" s="308"/>
      <c r="DG198" s="208"/>
      <c r="DH198" s="208"/>
      <c r="DI198" s="208"/>
      <c r="DJ198" s="308"/>
      <c r="DK198" s="308"/>
      <c r="DL198" s="308"/>
      <c r="DM198" s="208"/>
      <c r="DN198" s="254">
        <v>0</v>
      </c>
      <c r="DO198" s="208">
        <v>0</v>
      </c>
      <c r="DP198" s="208">
        <v>0</v>
      </c>
      <c r="DQ198" s="208">
        <v>0</v>
      </c>
      <c r="DR198" s="208">
        <v>0</v>
      </c>
      <c r="DS198" s="212"/>
      <c r="DT198" s="208">
        <v>0</v>
      </c>
      <c r="DU198" s="208">
        <v>0</v>
      </c>
      <c r="DV198" s="208">
        <v>0</v>
      </c>
      <c r="DW198" s="208">
        <v>0</v>
      </c>
      <c r="DX198" s="208">
        <v>0</v>
      </c>
      <c r="DY198" s="206">
        <v>0</v>
      </c>
      <c r="EB198" s="223">
        <v>0</v>
      </c>
      <c r="EC198" s="223">
        <v>0</v>
      </c>
      <c r="ED198" s="221">
        <v>103</v>
      </c>
      <c r="EE198" s="221"/>
      <c r="EG198" s="221">
        <v>0</v>
      </c>
      <c r="EH198" s="221"/>
      <c r="EI198" s="221"/>
      <c r="EJ198" s="221"/>
      <c r="EK198" s="221"/>
      <c r="EL198" s="221"/>
      <c r="EM198" s="221"/>
      <c r="EN198" s="221"/>
      <c r="EO198" s="267">
        <v>203</v>
      </c>
      <c r="EP198" s="135">
        <v>42017</v>
      </c>
      <c r="EQ198" s="143" t="s">
        <v>415</v>
      </c>
      <c r="ET198" s="133">
        <v>62</v>
      </c>
      <c r="EU198" s="133">
        <v>0</v>
      </c>
      <c r="EW198" s="133">
        <v>8</v>
      </c>
      <c r="EX198" s="133">
        <v>8</v>
      </c>
      <c r="EY198" s="133">
        <v>56</v>
      </c>
      <c r="EZ198" s="133">
        <v>35</v>
      </c>
      <c r="FA198" s="133">
        <v>12</v>
      </c>
      <c r="FB198" s="133">
        <v>12</v>
      </c>
      <c r="FC198" s="133">
        <v>35</v>
      </c>
      <c r="FD198" s="133">
        <v>23</v>
      </c>
      <c r="FE198" s="133">
        <v>34</v>
      </c>
      <c r="FF198" s="133">
        <v>130</v>
      </c>
      <c r="FG198" s="133">
        <v>270</v>
      </c>
      <c r="FH198" s="91">
        <v>130</v>
      </c>
      <c r="FI198" s="91">
        <v>270</v>
      </c>
      <c r="FJ198" s="227">
        <v>34.6</v>
      </c>
      <c r="FK198" s="227">
        <v>20.58388175368853</v>
      </c>
      <c r="FL198" s="228">
        <v>112.15</v>
      </c>
      <c r="FM198" s="228">
        <v>44.150000000000006</v>
      </c>
      <c r="FN198" s="228">
        <v>66.719142736305443</v>
      </c>
      <c r="FO198" s="228">
        <v>26.265271081657474</v>
      </c>
      <c r="FP198" s="228">
        <v>60.6330806954971</v>
      </c>
      <c r="FQ198" s="228"/>
      <c r="FR198" s="193">
        <v>0</v>
      </c>
      <c r="FS198" s="230">
        <v>64</v>
      </c>
      <c r="FT198" s="230">
        <v>35.1</v>
      </c>
      <c r="FU198" s="230">
        <v>170</v>
      </c>
      <c r="FV198" s="229">
        <v>9.0500000000000007</v>
      </c>
      <c r="FW198" s="229">
        <v>11.649999999999999</v>
      </c>
      <c r="FX198" s="426">
        <v>7.1111111111111107</v>
      </c>
      <c r="FY198" s="229">
        <v>1.8233618233618234</v>
      </c>
      <c r="FZ198" s="61">
        <v>75</v>
      </c>
      <c r="GA198" s="129">
        <v>19</v>
      </c>
      <c r="GB198" s="238">
        <v>5.3</v>
      </c>
      <c r="GC198" s="238">
        <v>2.6</v>
      </c>
      <c r="GD198" s="238">
        <v>114.6</v>
      </c>
      <c r="GE198" s="238">
        <v>75.5</v>
      </c>
      <c r="GF198" s="238">
        <v>22.3</v>
      </c>
      <c r="GG198" s="133">
        <v>0</v>
      </c>
      <c r="GH198" s="133">
        <v>0</v>
      </c>
      <c r="GI198" s="133">
        <v>1</v>
      </c>
      <c r="GJ198" s="133">
        <v>1</v>
      </c>
      <c r="GK198" s="231">
        <v>17</v>
      </c>
      <c r="GM198" s="133">
        <v>0</v>
      </c>
      <c r="GN198" s="133">
        <v>0</v>
      </c>
      <c r="GO198" s="133">
        <v>0</v>
      </c>
      <c r="GP198" s="61">
        <v>59.900000000000006</v>
      </c>
      <c r="GQ198" s="106">
        <v>35.635101648726675</v>
      </c>
      <c r="GR198" s="111">
        <v>0.34054054054054056</v>
      </c>
      <c r="GS198" s="61">
        <v>1</v>
      </c>
      <c r="GT198" s="111">
        <v>0.52</v>
      </c>
      <c r="GU198" s="61">
        <v>0</v>
      </c>
      <c r="GV198" s="106">
        <v>11.7</v>
      </c>
      <c r="GW198" s="61"/>
      <c r="GX198" s="106">
        <v>29</v>
      </c>
      <c r="GY198" s="61"/>
      <c r="GZ198" s="745">
        <v>22</v>
      </c>
      <c r="HA198" s="133">
        <v>1.1000000000000001</v>
      </c>
      <c r="HB198" s="437"/>
      <c r="HC198" s="117" t="s">
        <v>1434</v>
      </c>
      <c r="HD198" s="427">
        <v>77.457736999999995</v>
      </c>
      <c r="HE198" s="427">
        <v>81.330623000000003</v>
      </c>
      <c r="HF198" s="270">
        <v>48.38439094756707</v>
      </c>
      <c r="HG198" s="435">
        <v>147.107124</v>
      </c>
      <c r="HH198" s="270">
        <v>87.515481085005661</v>
      </c>
      <c r="HI198" s="435">
        <v>54.099874999999997</v>
      </c>
      <c r="HJ198" s="270">
        <v>32.184549996801451</v>
      </c>
      <c r="HK198" s="435">
        <v>93.007249000000002</v>
      </c>
      <c r="HL198" s="270">
        <v>55.33093108820421</v>
      </c>
      <c r="HM198" s="427">
        <v>63.224164000000002</v>
      </c>
      <c r="HN198" s="435">
        <v>5.5804349999999996</v>
      </c>
      <c r="HO198" s="435">
        <v>3.3764370000000001</v>
      </c>
      <c r="HP198" s="435">
        <v>157.845191</v>
      </c>
      <c r="HQ198" s="270">
        <v>93.903663206138162</v>
      </c>
      <c r="HR198" s="435">
        <v>70.859852000000004</v>
      </c>
      <c r="HS198" s="270">
        <v>42.155225856990448</v>
      </c>
      <c r="HT198" s="435">
        <v>86.985338999999996</v>
      </c>
      <c r="HU198" s="270">
        <v>51.748437349147714</v>
      </c>
      <c r="HV198" s="427">
        <v>55.108007000000001</v>
      </c>
      <c r="HW198" s="144">
        <v>0</v>
      </c>
      <c r="HX198" s="427">
        <v>0.55286665110793687</v>
      </c>
      <c r="HY198" s="428">
        <v>20.5</v>
      </c>
      <c r="HZ198" s="427">
        <v>4.8</v>
      </c>
      <c r="IA198" s="427">
        <v>19.3</v>
      </c>
      <c r="IB198" s="427">
        <v>4.8</v>
      </c>
      <c r="IC198" s="427">
        <v>18.5</v>
      </c>
      <c r="ID198" s="427">
        <v>4.9000000000000004</v>
      </c>
      <c r="IE198" s="237">
        <v>69.018944444444458</v>
      </c>
      <c r="IF198" s="237">
        <v>41.060051769041692</v>
      </c>
      <c r="IG198" s="239"/>
      <c r="IH198" s="161">
        <v>0.39</v>
      </c>
      <c r="II198" s="61">
        <v>1132</v>
      </c>
      <c r="IJ198" s="61">
        <v>1075</v>
      </c>
      <c r="IK198" s="61">
        <v>1144</v>
      </c>
      <c r="IL198" s="61">
        <v>1148</v>
      </c>
      <c r="IM198" s="61">
        <v>1138</v>
      </c>
      <c r="IN198" s="61">
        <v>1143</v>
      </c>
      <c r="IO198" s="133">
        <v>1137.5</v>
      </c>
      <c r="IP198" s="429">
        <v>1130</v>
      </c>
      <c r="IQ198" s="61">
        <v>1835</v>
      </c>
      <c r="IR198" s="61">
        <v>409</v>
      </c>
      <c r="IS198" s="61">
        <v>409</v>
      </c>
      <c r="IT198" s="61">
        <v>413</v>
      </c>
      <c r="IU198" s="61">
        <v>408</v>
      </c>
      <c r="IV198" s="61">
        <v>416</v>
      </c>
      <c r="IW198" s="61">
        <v>407</v>
      </c>
      <c r="IX198" s="61">
        <v>408</v>
      </c>
      <c r="IY198" s="430">
        <v>410.33333333333331</v>
      </c>
      <c r="IZ198" s="61">
        <v>252</v>
      </c>
      <c r="JA198" s="431">
        <v>27.656783845674809</v>
      </c>
      <c r="JB198" s="240">
        <v>28.009106656414453</v>
      </c>
      <c r="JC198" s="308"/>
      <c r="JD198" s="280"/>
      <c r="JE198" s="70"/>
      <c r="JF198" s="70"/>
      <c r="JG198" s="308"/>
      <c r="JH198" s="308"/>
      <c r="JI198" s="308"/>
      <c r="JJ198" s="308"/>
      <c r="JK198" s="208"/>
      <c r="JL198" s="420">
        <v>60</v>
      </c>
      <c r="JM198" s="362"/>
      <c r="JN198" s="244"/>
      <c r="JO198" s="250"/>
      <c r="JP198" s="200"/>
      <c r="JQ198" s="90"/>
      <c r="JR198" s="90"/>
      <c r="JS198" s="432"/>
      <c r="JT198" s="248"/>
      <c r="JU198" s="200"/>
      <c r="JV198" s="433"/>
      <c r="JW198" s="248"/>
      <c r="JX198" s="243"/>
      <c r="JY198" s="433"/>
      <c r="JZ198" s="248"/>
      <c r="KA198" s="247"/>
      <c r="KB198" s="245"/>
      <c r="KC198" s="248"/>
      <c r="KD198" s="63">
        <v>0</v>
      </c>
      <c r="KE198" s="263"/>
      <c r="KF198" s="263"/>
      <c r="KG198" s="250"/>
      <c r="KH198" s="250"/>
      <c r="KI198" s="250"/>
      <c r="KJ198" s="251"/>
      <c r="KK198" s="250"/>
      <c r="KL198" s="250"/>
      <c r="KM198" s="250"/>
      <c r="KN198" s="250"/>
      <c r="KO198" s="250"/>
      <c r="KP198" s="250"/>
      <c r="KQ198" s="92"/>
      <c r="KR198" s="93">
        <v>0.34054054054054056</v>
      </c>
      <c r="KS198" s="264"/>
      <c r="KT198" s="265"/>
      <c r="KU198" s="264"/>
      <c r="KV198" s="265"/>
      <c r="KW198" s="265"/>
      <c r="KX198" s="265"/>
      <c r="KY198" s="265"/>
      <c r="KZ198" s="265"/>
      <c r="LA198" s="265"/>
      <c r="LB198" s="265"/>
      <c r="LC198" s="265"/>
      <c r="LD198" s="265"/>
      <c r="LE198" s="118">
        <v>42017</v>
      </c>
      <c r="LF198" s="454">
        <v>0</v>
      </c>
      <c r="LG198" s="454"/>
      <c r="LH198" s="455">
        <v>53</v>
      </c>
      <c r="LI198" s="455">
        <v>39.24</v>
      </c>
      <c r="LJ198" s="455">
        <v>-25.94</v>
      </c>
      <c r="LK198" s="455">
        <v>-24.1</v>
      </c>
      <c r="LL198" s="455">
        <v>-24.1</v>
      </c>
      <c r="LM198" s="455">
        <v>354</v>
      </c>
      <c r="LN198" s="455">
        <v>-28.9</v>
      </c>
      <c r="LO198" s="455">
        <v>-28.9</v>
      </c>
      <c r="LP198" s="455">
        <v>354</v>
      </c>
      <c r="LQ198" s="455">
        <v>-26.5</v>
      </c>
      <c r="LR198" s="455">
        <v>-26.5</v>
      </c>
      <c r="LS198" s="455">
        <v>354</v>
      </c>
      <c r="LT198" s="500">
        <v>38.35</v>
      </c>
      <c r="LU198" s="693">
        <v>-26.03</v>
      </c>
      <c r="LV198" s="500">
        <v>-13.3</v>
      </c>
      <c r="LW198" s="500">
        <v>3</v>
      </c>
      <c r="LX198" s="500">
        <v>0</v>
      </c>
      <c r="LY198" s="500">
        <v>3</v>
      </c>
      <c r="LZ198" s="692">
        <v>55.108007000000001</v>
      </c>
      <c r="MA198" s="455"/>
      <c r="MC198" s="253"/>
      <c r="MD198" s="274"/>
      <c r="ME198" s="581">
        <v>203</v>
      </c>
      <c r="MF198" s="135"/>
      <c r="MI198" s="584">
        <v>26.158799999999999</v>
      </c>
      <c r="MQ198" s="135"/>
      <c r="MR198" s="585"/>
      <c r="MS198" s="585"/>
      <c r="MT198" s="133">
        <v>0</v>
      </c>
      <c r="MU198" s="585"/>
      <c r="MV198" s="585"/>
      <c r="MW198" s="585"/>
      <c r="MX198" s="585"/>
      <c r="MY198" s="585"/>
      <c r="MZ198" s="238">
        <v>58.8</v>
      </c>
      <c r="NA198" s="585"/>
      <c r="NB198" s="238">
        <v>0</v>
      </c>
      <c r="ND198" s="876" t="s">
        <v>64</v>
      </c>
      <c r="NE198" s="877" t="s">
        <v>64</v>
      </c>
      <c r="NF198" s="877" t="s">
        <v>64</v>
      </c>
      <c r="NG198" s="877" t="s">
        <v>64</v>
      </c>
      <c r="NH198" s="877" t="s">
        <v>64</v>
      </c>
      <c r="NI198" s="877" t="s">
        <v>64</v>
      </c>
      <c r="NJ198" s="877" t="s">
        <v>64</v>
      </c>
      <c r="NK198" s="877" t="s">
        <v>64</v>
      </c>
      <c r="NL198" s="877" t="s">
        <v>64</v>
      </c>
      <c r="NM198" s="877" t="s">
        <v>64</v>
      </c>
      <c r="NN198" s="877" t="s">
        <v>64</v>
      </c>
      <c r="NO198" s="877" t="s">
        <v>64</v>
      </c>
      <c r="NP198" s="877" t="s">
        <v>64</v>
      </c>
      <c r="NQ198" s="877" t="s">
        <v>64</v>
      </c>
      <c r="NR198" s="877" t="s">
        <v>64</v>
      </c>
      <c r="NS198" s="877" t="s">
        <v>64</v>
      </c>
      <c r="NT198" s="877" t="s">
        <v>64</v>
      </c>
      <c r="NU198" s="877" t="s">
        <v>64</v>
      </c>
      <c r="NV198" s="877" t="s">
        <v>64</v>
      </c>
      <c r="NW198" s="877" t="s">
        <v>64</v>
      </c>
      <c r="NX198" s="877" t="s">
        <v>64</v>
      </c>
      <c r="NY198" s="877" t="s">
        <v>64</v>
      </c>
      <c r="NZ198" s="877" t="s">
        <v>64</v>
      </c>
      <c r="OA198" s="877" t="s">
        <v>64</v>
      </c>
      <c r="OB198" s="877" t="s">
        <v>64</v>
      </c>
      <c r="OC198" s="877" t="s">
        <v>64</v>
      </c>
      <c r="OD198" s="877" t="s">
        <v>64</v>
      </c>
      <c r="OE198" s="877" t="s">
        <v>64</v>
      </c>
      <c r="OF198" s="877" t="s">
        <v>64</v>
      </c>
      <c r="OG198" s="877" t="s">
        <v>64</v>
      </c>
      <c r="OH198" s="877" t="s">
        <v>64</v>
      </c>
      <c r="OI198" s="877" t="s">
        <v>64</v>
      </c>
      <c r="OJ198" s="877" t="s">
        <v>64</v>
      </c>
      <c r="OK198" s="877" t="s">
        <v>64</v>
      </c>
      <c r="OL198" s="877" t="s">
        <v>64</v>
      </c>
    </row>
    <row r="199" spans="1:402" s="133" customFormat="1" x14ac:dyDescent="0.25">
      <c r="A199" s="221">
        <v>198</v>
      </c>
      <c r="B199" s="221">
        <v>0</v>
      </c>
      <c r="C199" s="61">
        <v>0</v>
      </c>
      <c r="D199" s="267">
        <v>0</v>
      </c>
      <c r="E199" s="267">
        <v>204</v>
      </c>
      <c r="F199" s="880">
        <v>7</v>
      </c>
      <c r="G199" s="883"/>
      <c r="H199" s="167" t="s">
        <v>1435</v>
      </c>
      <c r="I199" s="167" t="s">
        <v>1436</v>
      </c>
      <c r="J199" s="266">
        <v>32849</v>
      </c>
      <c r="K199" s="422">
        <v>25</v>
      </c>
      <c r="L199" s="62">
        <v>73</v>
      </c>
      <c r="M199" s="62">
        <v>180</v>
      </c>
      <c r="N199" s="342">
        <v>22.530864197530864</v>
      </c>
      <c r="O199" s="348">
        <v>1.9202205157565202</v>
      </c>
      <c r="P199" s="61">
        <v>0</v>
      </c>
      <c r="Q199" s="144">
        <v>130</v>
      </c>
      <c r="R199" s="144">
        <v>90</v>
      </c>
      <c r="S199" s="133">
        <v>0</v>
      </c>
      <c r="T199" s="400">
        <v>1</v>
      </c>
      <c r="U199" s="326">
        <v>0</v>
      </c>
      <c r="V199" s="326"/>
      <c r="W199" s="326">
        <v>0</v>
      </c>
      <c r="X199" s="710">
        <v>0</v>
      </c>
      <c r="Y199" s="326">
        <v>0</v>
      </c>
      <c r="Z199" s="326">
        <v>0</v>
      </c>
      <c r="AA199" s="329">
        <v>0</v>
      </c>
      <c r="AB199" s="328">
        <v>0</v>
      </c>
      <c r="AF199" s="592">
        <v>95</v>
      </c>
      <c r="AG199" s="617">
        <v>1.29</v>
      </c>
      <c r="AH199" s="592">
        <v>68</v>
      </c>
      <c r="AI199" s="592"/>
      <c r="AJ199" s="606">
        <v>16.2</v>
      </c>
      <c r="AK199" s="592">
        <v>45</v>
      </c>
      <c r="AL199" s="592"/>
      <c r="AM199" s="607"/>
      <c r="AN199" s="214"/>
      <c r="AO199" s="63">
        <v>156</v>
      </c>
      <c r="AP199" s="63">
        <v>95</v>
      </c>
      <c r="AQ199" s="63">
        <v>48</v>
      </c>
      <c r="AR199" s="63">
        <v>63</v>
      </c>
      <c r="AS199" s="63">
        <v>2.1</v>
      </c>
      <c r="AT199" s="63">
        <v>190</v>
      </c>
      <c r="AU199" s="564"/>
      <c r="AV199" s="564"/>
      <c r="AW199" s="434">
        <v>1.29</v>
      </c>
      <c r="AX199" s="434"/>
      <c r="AY199" s="434"/>
      <c r="AZ199" s="617"/>
      <c r="BA199" s="558"/>
      <c r="BB199" s="65">
        <v>24.74</v>
      </c>
      <c r="BC199" s="68"/>
      <c r="BD199" s="66">
        <v>24.74</v>
      </c>
      <c r="BE199" s="218">
        <v>48.541662045702715</v>
      </c>
      <c r="BF199" s="66">
        <v>64.239999999999995</v>
      </c>
      <c r="BG199" s="68">
        <v>1.3933996952931018</v>
      </c>
      <c r="BH199" s="219">
        <v>1.3933996952931018</v>
      </c>
      <c r="BI199" s="219">
        <v>1.6861146423074087</v>
      </c>
      <c r="BJ199" s="219">
        <v>1.8078055322706246</v>
      </c>
      <c r="BK199" s="66">
        <v>2.54</v>
      </c>
      <c r="BL199" s="66">
        <v>1.58</v>
      </c>
      <c r="BM199" s="66">
        <v>85</v>
      </c>
      <c r="BN199" s="66">
        <v>1.33</v>
      </c>
      <c r="BO199" s="571">
        <v>7.2</v>
      </c>
      <c r="BP199" s="66">
        <v>40</v>
      </c>
      <c r="BQ199" s="66">
        <v>199</v>
      </c>
      <c r="BR199" s="66">
        <v>4</v>
      </c>
      <c r="BS199" s="66">
        <v>23</v>
      </c>
      <c r="BT199" s="221">
        <v>0</v>
      </c>
      <c r="BU199" s="221"/>
      <c r="BV199" s="221"/>
      <c r="BW199" s="221"/>
      <c r="BX199" s="221"/>
      <c r="BY199" s="221"/>
      <c r="BZ199" s="221"/>
      <c r="CA199" s="221"/>
      <c r="CB199" s="221"/>
      <c r="CC199" s="221"/>
      <c r="CD199" s="221"/>
      <c r="CE199" s="221"/>
      <c r="CF199" s="61">
        <v>0</v>
      </c>
      <c r="CG199" s="61">
        <v>0</v>
      </c>
      <c r="CH199" s="61">
        <v>0</v>
      </c>
      <c r="CI199" s="61">
        <v>0</v>
      </c>
      <c r="CJ199" s="326">
        <v>0</v>
      </c>
      <c r="CK199" s="114">
        <v>0</v>
      </c>
      <c r="CL199" s="326">
        <v>0</v>
      </c>
      <c r="CM199" s="114">
        <v>0</v>
      </c>
      <c r="CN199" s="326">
        <v>0</v>
      </c>
      <c r="CO199" s="114">
        <v>0</v>
      </c>
      <c r="CP199" s="326">
        <v>0</v>
      </c>
      <c r="CQ199" s="114">
        <v>0</v>
      </c>
      <c r="CR199" s="326">
        <v>0</v>
      </c>
      <c r="CS199" s="114">
        <v>0</v>
      </c>
      <c r="CT199" s="326">
        <v>0</v>
      </c>
      <c r="CU199" s="114">
        <v>0</v>
      </c>
      <c r="CV199" s="299">
        <v>46.5</v>
      </c>
      <c r="CW199" s="299">
        <v>1.08</v>
      </c>
      <c r="CX199" s="299">
        <v>13.3</v>
      </c>
      <c r="CY199" s="362"/>
      <c r="CZ199" s="61"/>
      <c r="DA199" s="221"/>
      <c r="DB199" s="221"/>
      <c r="DC199" s="221"/>
      <c r="DD199" s="221"/>
      <c r="DE199" s="208">
        <v>0</v>
      </c>
      <c r="DF199" s="308"/>
      <c r="DG199" s="208"/>
      <c r="DH199" s="208"/>
      <c r="DI199" s="208"/>
      <c r="DJ199" s="308"/>
      <c r="DK199" s="308"/>
      <c r="DL199" s="308"/>
      <c r="DM199" s="208"/>
      <c r="DN199" s="254">
        <v>0</v>
      </c>
      <c r="DO199" s="208">
        <v>0</v>
      </c>
      <c r="DP199" s="208">
        <v>0</v>
      </c>
      <c r="DQ199" s="208">
        <v>0</v>
      </c>
      <c r="DR199" s="208">
        <v>0</v>
      </c>
      <c r="DS199" s="212"/>
      <c r="DT199" s="208">
        <v>0</v>
      </c>
      <c r="DU199" s="208">
        <v>0</v>
      </c>
      <c r="DV199" s="208">
        <v>0</v>
      </c>
      <c r="DW199" s="208">
        <v>0</v>
      </c>
      <c r="DX199" s="208">
        <v>0</v>
      </c>
      <c r="DY199" s="206">
        <v>0</v>
      </c>
      <c r="EB199" s="223">
        <v>1</v>
      </c>
      <c r="EC199" s="223">
        <v>1</v>
      </c>
      <c r="ED199" s="61">
        <v>68</v>
      </c>
      <c r="EE199" s="61"/>
      <c r="EG199" s="221">
        <v>0</v>
      </c>
      <c r="EH199" s="221"/>
      <c r="EI199" s="221"/>
      <c r="EJ199" s="221"/>
      <c r="EK199" s="221"/>
      <c r="EL199" s="221"/>
      <c r="EM199" s="221"/>
      <c r="EN199" s="221"/>
      <c r="EO199" s="259">
        <v>204</v>
      </c>
      <c r="EP199" s="135">
        <v>42142</v>
      </c>
      <c r="EQ199" s="143" t="s">
        <v>383</v>
      </c>
      <c r="ET199" s="133">
        <v>64</v>
      </c>
      <c r="EU199" s="133">
        <v>0</v>
      </c>
      <c r="EW199" s="133">
        <v>5</v>
      </c>
      <c r="EX199" s="133">
        <v>6</v>
      </c>
      <c r="EY199" s="133">
        <v>47</v>
      </c>
      <c r="EZ199" s="133">
        <v>31</v>
      </c>
      <c r="FA199" s="133">
        <v>7</v>
      </c>
      <c r="FB199" s="133">
        <v>8</v>
      </c>
      <c r="FC199" s="133">
        <v>32</v>
      </c>
      <c r="FD199" s="133">
        <v>19</v>
      </c>
      <c r="FE199" s="133">
        <v>26</v>
      </c>
      <c r="FF199" s="133">
        <v>170</v>
      </c>
      <c r="FG199" s="133">
        <v>380</v>
      </c>
      <c r="FH199" s="91">
        <v>170</v>
      </c>
      <c r="FI199" s="91">
        <v>380</v>
      </c>
      <c r="FJ199" s="227">
        <v>46.55</v>
      </c>
      <c r="FK199" s="227">
        <v>24.242007424683944</v>
      </c>
      <c r="FL199" s="228">
        <v>146.94999999999999</v>
      </c>
      <c r="FM199" s="228">
        <v>62.45</v>
      </c>
      <c r="FN199" s="228">
        <v>76.527668980822895</v>
      </c>
      <c r="FO199" s="228">
        <v>32.522306416144204</v>
      </c>
      <c r="FP199" s="228">
        <v>57.502551888397413</v>
      </c>
      <c r="FQ199" s="228"/>
      <c r="FR199" s="193">
        <v>0</v>
      </c>
      <c r="FS199" s="230">
        <v>99.6</v>
      </c>
      <c r="FT199" s="230">
        <v>50.7</v>
      </c>
      <c r="FU199" s="230">
        <v>140</v>
      </c>
      <c r="FV199" s="229">
        <v>11.233333333333334</v>
      </c>
      <c r="FW199" s="229">
        <v>17.333333333333332</v>
      </c>
      <c r="FX199" s="426">
        <v>8.7368421052631575</v>
      </c>
      <c r="FY199" s="229">
        <v>1.9644970414201182</v>
      </c>
      <c r="FZ199" s="61">
        <v>59.3</v>
      </c>
      <c r="GA199" s="129">
        <v>25.4</v>
      </c>
      <c r="GB199" s="238">
        <v>7.2</v>
      </c>
      <c r="GC199" s="238">
        <v>4.5999999999999996</v>
      </c>
      <c r="GD199" s="238">
        <v>133.9</v>
      </c>
      <c r="GE199" s="238">
        <v>104.2</v>
      </c>
      <c r="GF199" s="238">
        <v>30.8</v>
      </c>
      <c r="GG199" s="133">
        <v>0</v>
      </c>
      <c r="GH199" s="133">
        <v>0</v>
      </c>
      <c r="GI199" s="133">
        <v>1</v>
      </c>
      <c r="GJ199" s="133">
        <v>1</v>
      </c>
      <c r="GK199" s="231">
        <v>13</v>
      </c>
      <c r="GM199" s="133">
        <v>0</v>
      </c>
      <c r="GN199" s="133">
        <v>0</v>
      </c>
      <c r="GO199" s="133">
        <v>0</v>
      </c>
      <c r="GP199" s="61"/>
      <c r="GQ199" s="106"/>
      <c r="GR199" s="111">
        <v>0.43373493975903615</v>
      </c>
      <c r="GS199" s="61">
        <v>0</v>
      </c>
      <c r="GT199" s="111">
        <v>0.4642857142857143</v>
      </c>
      <c r="GU199" s="61">
        <v>0</v>
      </c>
      <c r="GV199" s="106">
        <v>14.9</v>
      </c>
      <c r="GW199" s="61"/>
      <c r="GX199" s="106">
        <v>24</v>
      </c>
      <c r="GY199" s="61"/>
      <c r="GZ199" s="745">
        <v>18</v>
      </c>
      <c r="HA199" s="133">
        <v>2.2000000000000002</v>
      </c>
      <c r="HB199" s="133">
        <v>7</v>
      </c>
      <c r="HC199" s="117" t="s">
        <v>1437</v>
      </c>
      <c r="HD199" s="227">
        <v>109.568382</v>
      </c>
      <c r="HE199" s="227">
        <v>115.046801</v>
      </c>
      <c r="HF199" s="270">
        <v>59.913327691259646</v>
      </c>
      <c r="HG199" s="106">
        <v>209.66294099999999</v>
      </c>
      <c r="HH199" s="270">
        <v>109.18690810747738</v>
      </c>
      <c r="HI199" s="106">
        <v>95.477746999999994</v>
      </c>
      <c r="HJ199" s="270">
        <v>49.722282527735665</v>
      </c>
      <c r="HK199" s="106">
        <v>114.185194</v>
      </c>
      <c r="HL199" s="270">
        <v>59.464625579741714</v>
      </c>
      <c r="HM199" s="227">
        <v>54.461314999999999</v>
      </c>
      <c r="HN199" s="106">
        <v>6.3943709999999996</v>
      </c>
      <c r="HO199" s="106">
        <v>3.3356170000000001</v>
      </c>
      <c r="HP199" s="435">
        <v>218.427538</v>
      </c>
      <c r="HQ199" s="270">
        <v>113.75127815148088</v>
      </c>
      <c r="HR199" s="435">
        <v>106.577619</v>
      </c>
      <c r="HS199" s="270">
        <v>55.502801957102832</v>
      </c>
      <c r="HT199" s="435">
        <v>111.84992</v>
      </c>
      <c r="HU199" s="270">
        <v>58.248476715151568</v>
      </c>
      <c r="HV199" s="427">
        <v>51.206876000000001</v>
      </c>
      <c r="HW199" s="144">
        <v>0</v>
      </c>
      <c r="HX199" s="427">
        <v>0.54872263286624412</v>
      </c>
      <c r="HY199" s="428">
        <v>14.1</v>
      </c>
      <c r="HZ199" s="427">
        <v>3.9</v>
      </c>
      <c r="IA199" s="427">
        <v>17.5</v>
      </c>
      <c r="IB199" s="427">
        <v>4.5</v>
      </c>
      <c r="IC199" s="427">
        <v>20.5</v>
      </c>
      <c r="ID199" s="427">
        <v>5</v>
      </c>
      <c r="IE199" s="237">
        <v>52.977435897435896</v>
      </c>
      <c r="IF199" s="237">
        <v>27.589245851049601</v>
      </c>
      <c r="IG199" s="239"/>
      <c r="IH199" s="161">
        <v>0.45</v>
      </c>
      <c r="II199" s="61">
        <v>763</v>
      </c>
      <c r="IJ199" s="61">
        <v>864</v>
      </c>
      <c r="IK199" s="61">
        <v>985</v>
      </c>
      <c r="IL199" s="61">
        <v>1042</v>
      </c>
      <c r="IM199" s="61"/>
      <c r="IN199" s="61">
        <v>772</v>
      </c>
      <c r="IO199" s="133">
        <v>767.5</v>
      </c>
      <c r="IP199" s="429">
        <v>885.2</v>
      </c>
      <c r="IQ199" s="61">
        <v>1565</v>
      </c>
      <c r="IR199" s="61">
        <v>280</v>
      </c>
      <c r="IS199" s="61"/>
      <c r="IT199" s="61">
        <v>361</v>
      </c>
      <c r="IU199" s="61">
        <v>421</v>
      </c>
      <c r="IV199" s="61">
        <v>373</v>
      </c>
      <c r="IW199" s="61">
        <v>307</v>
      </c>
      <c r="IX199" s="61">
        <v>293.5</v>
      </c>
      <c r="IY199" s="430">
        <v>348.4</v>
      </c>
      <c r="IZ199" s="61">
        <v>208</v>
      </c>
      <c r="JA199" s="431">
        <v>22.964313880297667</v>
      </c>
      <c r="JB199" s="240">
        <v>27.762103604807702</v>
      </c>
      <c r="JC199" s="308"/>
      <c r="JD199" s="280"/>
      <c r="JE199" s="70"/>
      <c r="JF199" s="70"/>
      <c r="JG199" s="308"/>
      <c r="JH199" s="308"/>
      <c r="JI199" s="308"/>
      <c r="JJ199" s="308"/>
      <c r="JK199" s="208"/>
      <c r="JL199" s="420"/>
      <c r="JM199" s="362"/>
      <c r="JN199" s="244"/>
      <c r="JO199" s="250"/>
      <c r="JP199" s="200"/>
      <c r="JQ199" s="90"/>
      <c r="JR199" s="90"/>
      <c r="JS199" s="432"/>
      <c r="JT199" s="248"/>
      <c r="JU199" s="200"/>
      <c r="JV199" s="433"/>
      <c r="JW199" s="248"/>
      <c r="JX199" s="243"/>
      <c r="JY199" s="433"/>
      <c r="JZ199" s="248"/>
      <c r="KA199" s="247"/>
      <c r="KB199" s="245"/>
      <c r="KC199" s="248"/>
      <c r="KD199" s="63">
        <v>0</v>
      </c>
      <c r="KE199" s="263"/>
      <c r="KF199" s="263"/>
      <c r="KG199" s="250"/>
      <c r="KH199" s="250"/>
      <c r="KI199" s="250"/>
      <c r="KJ199" s="251"/>
      <c r="KK199" s="250"/>
      <c r="KL199" s="250"/>
      <c r="KM199" s="250"/>
      <c r="KN199" s="250"/>
      <c r="KO199" s="250"/>
      <c r="KP199" s="250"/>
      <c r="KQ199" s="92"/>
      <c r="KR199" s="93">
        <v>0.43373493975903615</v>
      </c>
      <c r="KS199" s="264">
        <v>44</v>
      </c>
      <c r="KT199" s="265">
        <v>47.53</v>
      </c>
      <c r="KU199" s="264">
        <v>-21.79</v>
      </c>
      <c r="KV199" s="265">
        <v>-19.5</v>
      </c>
      <c r="KW199" s="265">
        <v>-19.399999999999999</v>
      </c>
      <c r="KX199" s="265">
        <v>261</v>
      </c>
      <c r="KY199" s="265">
        <v>-12.3</v>
      </c>
      <c r="KZ199" s="265">
        <v>-12</v>
      </c>
      <c r="LA199" s="265">
        <v>261</v>
      </c>
      <c r="LB199" s="265">
        <v>-15.9</v>
      </c>
      <c r="LC199" s="265">
        <v>-15.7</v>
      </c>
      <c r="LD199" s="265">
        <v>261</v>
      </c>
      <c r="LE199" s="118">
        <v>42142</v>
      </c>
      <c r="LF199" s="454">
        <v>0</v>
      </c>
      <c r="LG199" s="454"/>
      <c r="LH199" s="455">
        <v>44</v>
      </c>
      <c r="LI199" s="455">
        <v>52.42</v>
      </c>
      <c r="LJ199" s="455">
        <v>-25.13</v>
      </c>
      <c r="LK199" s="455">
        <v>-21.4</v>
      </c>
      <c r="LL199" s="455">
        <v>-21.3</v>
      </c>
      <c r="LM199" s="455">
        <v>361</v>
      </c>
      <c r="LN199" s="455">
        <v>-14.5</v>
      </c>
      <c r="LO199" s="455">
        <v>-14.5</v>
      </c>
      <c r="LP199" s="455">
        <v>361</v>
      </c>
      <c r="LQ199" s="455">
        <v>-17.899999999999999</v>
      </c>
      <c r="LR199" s="455">
        <v>-17.899999999999999</v>
      </c>
      <c r="LS199" s="455">
        <v>361</v>
      </c>
      <c r="LT199" s="500">
        <v>49.79</v>
      </c>
      <c r="LU199" s="693">
        <v>-25.8</v>
      </c>
      <c r="LV199" s="500">
        <v>-13.4</v>
      </c>
      <c r="LW199" s="500">
        <v>2</v>
      </c>
      <c r="LX199" s="500">
        <v>-13.1</v>
      </c>
      <c r="LY199" s="500">
        <v>2</v>
      </c>
      <c r="LZ199" s="692">
        <v>51.206876000000001</v>
      </c>
      <c r="MA199" s="455"/>
      <c r="MC199" s="253"/>
      <c r="MD199" s="274"/>
      <c r="ME199" s="581">
        <v>204</v>
      </c>
      <c r="MF199" s="135"/>
      <c r="MI199" s="584">
        <v>41.330399999999997</v>
      </c>
      <c r="MQ199" s="135"/>
      <c r="MR199" s="585"/>
      <c r="MS199" s="585"/>
      <c r="MT199" s="133">
        <v>0</v>
      </c>
      <c r="MU199" s="585"/>
      <c r="MV199" s="585"/>
      <c r="MW199" s="585"/>
      <c r="MX199" s="585"/>
      <c r="MY199" s="585"/>
      <c r="MZ199" s="585"/>
      <c r="NA199" s="585"/>
      <c r="NB199" s="238">
        <v>0</v>
      </c>
      <c r="ND199" s="876" t="s">
        <v>64</v>
      </c>
      <c r="NE199" s="877" t="s">
        <v>64</v>
      </c>
      <c r="NF199" s="877" t="s">
        <v>64</v>
      </c>
      <c r="NG199" s="877" t="s">
        <v>64</v>
      </c>
      <c r="NH199" s="877" t="s">
        <v>64</v>
      </c>
      <c r="NI199" s="877" t="s">
        <v>64</v>
      </c>
      <c r="NJ199" s="877" t="s">
        <v>64</v>
      </c>
      <c r="NK199" s="877" t="s">
        <v>64</v>
      </c>
      <c r="NL199" s="877" t="s">
        <v>64</v>
      </c>
      <c r="NM199" s="877" t="s">
        <v>64</v>
      </c>
      <c r="NN199" s="877" t="s">
        <v>64</v>
      </c>
      <c r="NO199" s="877" t="s">
        <v>64</v>
      </c>
      <c r="NP199" s="877" t="s">
        <v>64</v>
      </c>
      <c r="NQ199" s="877" t="s">
        <v>64</v>
      </c>
      <c r="NR199" s="877" t="s">
        <v>64</v>
      </c>
      <c r="NS199" s="877" t="s">
        <v>64</v>
      </c>
      <c r="NT199" s="877" t="s">
        <v>64</v>
      </c>
      <c r="NU199" s="877" t="s">
        <v>64</v>
      </c>
      <c r="NV199" s="877" t="s">
        <v>64</v>
      </c>
      <c r="NW199" s="877" t="s">
        <v>64</v>
      </c>
      <c r="NX199" s="877" t="s">
        <v>64</v>
      </c>
      <c r="NY199" s="877" t="s">
        <v>64</v>
      </c>
      <c r="NZ199" s="877" t="s">
        <v>64</v>
      </c>
      <c r="OA199" s="877" t="s">
        <v>64</v>
      </c>
      <c r="OB199" s="877" t="s">
        <v>64</v>
      </c>
      <c r="OC199" s="877" t="s">
        <v>64</v>
      </c>
      <c r="OD199" s="877" t="s">
        <v>64</v>
      </c>
      <c r="OE199" s="877" t="s">
        <v>64</v>
      </c>
      <c r="OF199" s="877" t="s">
        <v>64</v>
      </c>
      <c r="OG199" s="877" t="s">
        <v>64</v>
      </c>
      <c r="OH199" s="877" t="s">
        <v>64</v>
      </c>
      <c r="OI199" s="877" t="s">
        <v>64</v>
      </c>
      <c r="OJ199" s="877" t="s">
        <v>64</v>
      </c>
      <c r="OK199" s="877" t="s">
        <v>64</v>
      </c>
      <c r="OL199" s="877" t="s">
        <v>64</v>
      </c>
    </row>
    <row r="200" spans="1:402" s="133" customFormat="1" x14ac:dyDescent="0.25">
      <c r="A200" s="274">
        <v>199</v>
      </c>
      <c r="B200" s="221">
        <v>0</v>
      </c>
      <c r="C200" s="61">
        <v>0</v>
      </c>
      <c r="D200" s="267">
        <v>0</v>
      </c>
      <c r="E200" s="267">
        <v>205</v>
      </c>
      <c r="F200" s="880">
        <v>8</v>
      </c>
      <c r="G200" s="883"/>
      <c r="H200" s="167" t="s">
        <v>1438</v>
      </c>
      <c r="I200" s="167" t="s">
        <v>1439</v>
      </c>
      <c r="J200" s="69">
        <v>32185</v>
      </c>
      <c r="K200" s="422">
        <v>27</v>
      </c>
      <c r="L200" s="62">
        <v>58</v>
      </c>
      <c r="M200" s="62">
        <v>170</v>
      </c>
      <c r="N200" s="342">
        <v>20.069204152249139</v>
      </c>
      <c r="O200" s="348">
        <v>1.6707008321421861</v>
      </c>
      <c r="P200" s="61">
        <v>1</v>
      </c>
      <c r="Q200" s="144">
        <v>130</v>
      </c>
      <c r="R200" s="144">
        <v>80</v>
      </c>
      <c r="S200" s="133">
        <v>0</v>
      </c>
      <c r="T200" s="400">
        <v>1</v>
      </c>
      <c r="U200" s="326">
        <v>0</v>
      </c>
      <c r="V200" s="326"/>
      <c r="W200" s="326">
        <v>0</v>
      </c>
      <c r="X200" s="710">
        <v>0</v>
      </c>
      <c r="Y200" s="326">
        <v>0</v>
      </c>
      <c r="Z200" s="326">
        <v>0</v>
      </c>
      <c r="AA200" s="329">
        <v>0</v>
      </c>
      <c r="AB200" s="328">
        <v>0</v>
      </c>
      <c r="AC200" s="61"/>
      <c r="AE200" s="61"/>
      <c r="AF200" s="592">
        <v>85</v>
      </c>
      <c r="AG200" s="617">
        <v>0.86</v>
      </c>
      <c r="AH200" s="592">
        <v>79</v>
      </c>
      <c r="AI200" s="592"/>
      <c r="AJ200" s="606">
        <v>13</v>
      </c>
      <c r="AK200" s="592">
        <v>38</v>
      </c>
      <c r="AL200" s="592"/>
      <c r="AM200" s="607">
        <v>39.1</v>
      </c>
      <c r="AN200" s="214">
        <v>3.6661224669913199</v>
      </c>
      <c r="AO200" s="63">
        <v>132</v>
      </c>
      <c r="AP200" s="63">
        <v>59</v>
      </c>
      <c r="AQ200" s="63">
        <v>60</v>
      </c>
      <c r="AR200" s="63">
        <v>67</v>
      </c>
      <c r="AS200" s="63">
        <v>2.67</v>
      </c>
      <c r="AT200" s="63">
        <v>52</v>
      </c>
      <c r="AU200" s="564"/>
      <c r="AV200" s="564"/>
      <c r="AW200" s="434">
        <v>0.86</v>
      </c>
      <c r="AX200" s="434"/>
      <c r="AY200" s="434"/>
      <c r="AZ200" s="617"/>
      <c r="BA200" s="558"/>
      <c r="BB200" s="65">
        <v>17.899999999999999</v>
      </c>
      <c r="BC200" s="68"/>
      <c r="BD200" s="66">
        <v>17.899999999999999</v>
      </c>
      <c r="BE200" s="218">
        <v>56.590070780618397</v>
      </c>
      <c r="BF200" s="66">
        <v>55.29</v>
      </c>
      <c r="BG200" s="68">
        <v>1.2528530309798931</v>
      </c>
      <c r="BH200" s="219">
        <v>1.2528530309798931</v>
      </c>
      <c r="BI200" s="219">
        <v>1.7527402371339986</v>
      </c>
      <c r="BJ200" s="219">
        <v>1.7426465899387362</v>
      </c>
      <c r="BK200" s="66">
        <v>2.65</v>
      </c>
      <c r="BL200" s="66">
        <v>1.05</v>
      </c>
      <c r="BM200" s="66">
        <v>97</v>
      </c>
      <c r="BN200" s="66">
        <v>1.44</v>
      </c>
      <c r="BO200" s="571">
        <v>28.6</v>
      </c>
      <c r="BP200" s="66">
        <v>51</v>
      </c>
      <c r="BQ200" s="66">
        <v>62</v>
      </c>
      <c r="BR200" s="66">
        <v>3</v>
      </c>
      <c r="BS200" s="66">
        <v>24</v>
      </c>
      <c r="BT200" s="221">
        <v>0</v>
      </c>
      <c r="BU200" s="221"/>
      <c r="BV200" s="221"/>
      <c r="BW200" s="221"/>
      <c r="BX200" s="221"/>
      <c r="BY200" s="221"/>
      <c r="BZ200" s="221"/>
      <c r="CA200" s="221"/>
      <c r="CB200" s="221"/>
      <c r="CC200" s="221"/>
      <c r="CD200" s="221"/>
      <c r="CE200" s="221"/>
      <c r="CF200" s="61">
        <v>0</v>
      </c>
      <c r="CG200" s="61">
        <v>0</v>
      </c>
      <c r="CH200" s="61">
        <v>0</v>
      </c>
      <c r="CI200" s="61">
        <v>0</v>
      </c>
      <c r="CJ200" s="326">
        <v>0</v>
      </c>
      <c r="CK200" s="114">
        <v>0</v>
      </c>
      <c r="CL200" s="326">
        <v>0</v>
      </c>
      <c r="CM200" s="114">
        <v>0</v>
      </c>
      <c r="CN200" s="326">
        <v>0</v>
      </c>
      <c r="CO200" s="114">
        <v>0</v>
      </c>
      <c r="CP200" s="326">
        <v>0</v>
      </c>
      <c r="CQ200" s="114">
        <v>0</v>
      </c>
      <c r="CR200" s="326">
        <v>0</v>
      </c>
      <c r="CS200" s="114">
        <v>0</v>
      </c>
      <c r="CT200" s="326">
        <v>0</v>
      </c>
      <c r="CU200" s="114">
        <v>0</v>
      </c>
      <c r="CV200" s="299">
        <v>33.799999999999997</v>
      </c>
      <c r="CW200" s="299">
        <v>1.1499999999999999</v>
      </c>
      <c r="CX200" s="299">
        <v>9.6999999999999993</v>
      </c>
      <c r="CY200" s="362"/>
      <c r="CZ200" s="61"/>
      <c r="DA200" s="221"/>
      <c r="DB200" s="221"/>
      <c r="DC200" s="221"/>
      <c r="DD200" s="221"/>
      <c r="DE200" s="208">
        <v>0</v>
      </c>
      <c r="DF200" s="308"/>
      <c r="DG200" s="208"/>
      <c r="DH200" s="208"/>
      <c r="DI200" s="208"/>
      <c r="DJ200" s="308"/>
      <c r="DK200" s="308"/>
      <c r="DL200" s="308"/>
      <c r="DM200" s="208"/>
      <c r="DN200" s="254">
        <v>0</v>
      </c>
      <c r="DO200" s="208">
        <v>0</v>
      </c>
      <c r="DP200" s="208">
        <v>0</v>
      </c>
      <c r="DQ200" s="208">
        <v>0</v>
      </c>
      <c r="DR200" s="208">
        <v>0</v>
      </c>
      <c r="DS200" s="212"/>
      <c r="DT200" s="208">
        <v>0</v>
      </c>
      <c r="DU200" s="208">
        <v>0</v>
      </c>
      <c r="DV200" s="208">
        <v>0</v>
      </c>
      <c r="DW200" s="208">
        <v>0</v>
      </c>
      <c r="DX200" s="208">
        <v>0</v>
      </c>
      <c r="DY200" s="206">
        <v>0</v>
      </c>
      <c r="EB200" s="223">
        <v>1</v>
      </c>
      <c r="EC200" s="223">
        <v>1</v>
      </c>
      <c r="ED200" s="61">
        <v>79</v>
      </c>
      <c r="EE200" s="61"/>
      <c r="EG200" s="221">
        <v>0</v>
      </c>
      <c r="EH200" s="221"/>
      <c r="EI200" s="221"/>
      <c r="EJ200" s="221"/>
      <c r="EK200" s="221"/>
      <c r="EL200" s="221"/>
      <c r="EM200" s="221"/>
      <c r="EN200" s="221"/>
      <c r="EO200" s="267">
        <v>205</v>
      </c>
      <c r="EP200" s="135">
        <v>42079</v>
      </c>
      <c r="EQ200" s="143" t="s">
        <v>383</v>
      </c>
      <c r="ER200" s="133">
        <v>110</v>
      </c>
      <c r="ES200" s="133">
        <v>80</v>
      </c>
      <c r="ET200" s="133">
        <v>74</v>
      </c>
      <c r="EU200" s="133">
        <v>0</v>
      </c>
      <c r="EW200" s="133">
        <v>8</v>
      </c>
      <c r="EX200" s="133">
        <v>6</v>
      </c>
      <c r="EY200" s="133">
        <v>37</v>
      </c>
      <c r="EZ200" s="133">
        <v>27</v>
      </c>
      <c r="FA200" s="133">
        <v>10</v>
      </c>
      <c r="FB200" s="133">
        <v>10</v>
      </c>
      <c r="FC200" s="133">
        <v>26</v>
      </c>
      <c r="FD200" s="133">
        <v>21</v>
      </c>
      <c r="FE200" s="133">
        <v>28</v>
      </c>
      <c r="FF200" s="133">
        <v>170</v>
      </c>
      <c r="FG200" s="133">
        <v>320</v>
      </c>
      <c r="FH200" s="91">
        <v>170</v>
      </c>
      <c r="FI200" s="91">
        <v>320</v>
      </c>
      <c r="FJ200" s="227"/>
      <c r="FK200" s="227"/>
      <c r="FL200" s="228">
        <v>122.94999999999999</v>
      </c>
      <c r="FM200" s="228">
        <v>44.4</v>
      </c>
      <c r="FN200" s="228">
        <v>73.591870929011577</v>
      </c>
      <c r="FO200" s="228">
        <v>26.575673601042002</v>
      </c>
      <c r="FP200" s="228">
        <v>63.88775925172834</v>
      </c>
      <c r="FQ200" s="228"/>
      <c r="FR200" s="193">
        <v>0</v>
      </c>
      <c r="FS200" s="230">
        <v>92.2</v>
      </c>
      <c r="FT200" s="230">
        <v>51.3</v>
      </c>
      <c r="FU200" s="230">
        <v>170</v>
      </c>
      <c r="FV200" s="229">
        <v>12.200000000000001</v>
      </c>
      <c r="FW200" s="229">
        <v>19.8</v>
      </c>
      <c r="FX200" s="426">
        <v>7.3174603174603181</v>
      </c>
      <c r="FY200" s="229">
        <v>1.7972709551656922</v>
      </c>
      <c r="FZ200" s="61">
        <v>93.4</v>
      </c>
      <c r="GA200" s="129">
        <v>21</v>
      </c>
      <c r="GB200" s="238">
        <v>7.8</v>
      </c>
      <c r="GC200" s="238">
        <v>5.0999999999999996</v>
      </c>
      <c r="GD200" s="238">
        <v>140</v>
      </c>
      <c r="GE200" s="238">
        <v>108.1</v>
      </c>
      <c r="GF200" s="238">
        <v>31.2</v>
      </c>
      <c r="GG200" s="133">
        <v>0</v>
      </c>
      <c r="GH200" s="133">
        <v>0</v>
      </c>
      <c r="GI200" s="133">
        <v>1</v>
      </c>
      <c r="GJ200" s="133">
        <v>0</v>
      </c>
      <c r="GK200" s="231">
        <v>13</v>
      </c>
      <c r="GM200" s="133">
        <v>0</v>
      </c>
      <c r="GN200" s="133">
        <v>0</v>
      </c>
      <c r="GO200" s="133">
        <v>0</v>
      </c>
      <c r="GP200" s="61"/>
      <c r="GQ200" s="106"/>
      <c r="GR200" s="111">
        <v>0.43888888888888888</v>
      </c>
      <c r="GS200" s="61">
        <v>0</v>
      </c>
      <c r="GT200" s="111">
        <v>0.82608695652173914</v>
      </c>
      <c r="GU200" s="61">
        <v>1</v>
      </c>
      <c r="GV200" s="106">
        <v>11.5</v>
      </c>
      <c r="GW200" s="61"/>
      <c r="GX200" s="106">
        <v>19</v>
      </c>
      <c r="GY200" s="61"/>
      <c r="GZ200" s="745">
        <v>18</v>
      </c>
      <c r="HA200" s="133">
        <v>1.5</v>
      </c>
      <c r="HB200" s="133">
        <v>6</v>
      </c>
      <c r="HC200" s="117" t="s">
        <v>1440</v>
      </c>
      <c r="HD200" s="236">
        <v>90.703337000000005</v>
      </c>
      <c r="HE200" s="236">
        <v>95.238504000000006</v>
      </c>
      <c r="HF200" s="144">
        <v>57.290121999999997</v>
      </c>
      <c r="HG200" s="236">
        <v>146.28951699999999</v>
      </c>
      <c r="HH200" s="125">
        <v>87.999536000000006</v>
      </c>
      <c r="HI200" s="236">
        <v>53.505291</v>
      </c>
      <c r="HJ200" s="144">
        <v>32.185769999999998</v>
      </c>
      <c r="HK200" s="236">
        <v>92.784226000000004</v>
      </c>
      <c r="HL200" s="144">
        <v>55.813766000000001</v>
      </c>
      <c r="HM200" s="236">
        <v>63.425068000000003</v>
      </c>
      <c r="HN200" s="144">
        <v>6.4021119999999998</v>
      </c>
      <c r="HO200" s="144">
        <v>3.8511500000000001</v>
      </c>
      <c r="HP200" s="236">
        <v>139.41967399999999</v>
      </c>
      <c r="HQ200" s="144">
        <v>83.867025999999996</v>
      </c>
      <c r="HR200" s="236">
        <v>58.122661000000001</v>
      </c>
      <c r="HS200" s="144">
        <v>34.963320000000003</v>
      </c>
      <c r="HT200" s="236">
        <v>81.297013000000007</v>
      </c>
      <c r="HU200" s="144">
        <v>48.903705000000002</v>
      </c>
      <c r="HV200" s="236">
        <v>58.311005000000002</v>
      </c>
      <c r="HW200" s="144">
        <v>0</v>
      </c>
      <c r="HX200" s="427">
        <v>0.65102753740037311</v>
      </c>
      <c r="HY200" s="428">
        <v>11.9</v>
      </c>
      <c r="HZ200" s="427">
        <v>3.6</v>
      </c>
      <c r="IA200" s="427">
        <v>13.7</v>
      </c>
      <c r="IB200" s="427">
        <v>3.9</v>
      </c>
      <c r="IC200" s="427">
        <v>17.399999999999999</v>
      </c>
      <c r="ID200" s="427">
        <v>4.8</v>
      </c>
      <c r="IE200" s="237">
        <v>37.919570370370373</v>
      </c>
      <c r="IF200" s="237">
        <v>22.696804622853747</v>
      </c>
      <c r="IG200" s="239"/>
      <c r="IH200" s="161">
        <v>0.38</v>
      </c>
      <c r="II200" s="61">
        <v>1185</v>
      </c>
      <c r="IJ200" s="61">
        <v>1138</v>
      </c>
      <c r="IK200" s="61">
        <v>1097</v>
      </c>
      <c r="IL200" s="61">
        <v>1136</v>
      </c>
      <c r="IM200" s="61">
        <v>1129</v>
      </c>
      <c r="IN200" s="61">
        <v>1205</v>
      </c>
      <c r="IO200" s="133">
        <v>1195</v>
      </c>
      <c r="IP200" s="429">
        <v>1148.3333333333333</v>
      </c>
      <c r="IQ200" s="61">
        <v>1745</v>
      </c>
      <c r="IR200" s="61">
        <v>392</v>
      </c>
      <c r="IS200" s="61">
        <v>416</v>
      </c>
      <c r="IT200" s="61">
        <v>408</v>
      </c>
      <c r="IU200" s="61">
        <v>433</v>
      </c>
      <c r="IV200" s="61">
        <v>394</v>
      </c>
      <c r="IW200" s="61">
        <v>406</v>
      </c>
      <c r="IX200" s="61">
        <v>399</v>
      </c>
      <c r="IY200" s="430">
        <v>408.16666666666669</v>
      </c>
      <c r="IZ200" s="61">
        <v>222</v>
      </c>
      <c r="JA200" s="431">
        <v>24.903719061545843</v>
      </c>
      <c r="JB200" s="240">
        <v>26.327671997461934</v>
      </c>
      <c r="JC200" s="308"/>
      <c r="JD200" s="70"/>
      <c r="JE200" s="70"/>
      <c r="JF200" s="70"/>
      <c r="JG200" s="308"/>
      <c r="JH200" s="308"/>
      <c r="JI200" s="308"/>
      <c r="JJ200" s="308"/>
      <c r="JK200" s="208"/>
      <c r="JL200" s="420">
        <v>59</v>
      </c>
      <c r="JM200" s="299"/>
      <c r="JN200" s="300"/>
      <c r="JO200" s="221"/>
      <c r="JP200" s="198"/>
      <c r="JQ200" s="90"/>
      <c r="JR200" s="90"/>
      <c r="JS200" s="246"/>
      <c r="JT200" s="248"/>
      <c r="JU200" s="198"/>
      <c r="JV200" s="433"/>
      <c r="JW200" s="248"/>
      <c r="JX200" s="243"/>
      <c r="JY200" s="433"/>
      <c r="JZ200" s="248"/>
      <c r="KA200" s="247"/>
      <c r="KB200" s="245"/>
      <c r="KC200" s="248"/>
      <c r="KD200" s="565">
        <v>0</v>
      </c>
      <c r="KE200" s="263"/>
      <c r="KF200" s="263"/>
      <c r="KG200" s="250"/>
      <c r="KH200" s="250"/>
      <c r="KI200" s="250"/>
      <c r="KJ200" s="251"/>
      <c r="KK200" s="250"/>
      <c r="KL200" s="250"/>
      <c r="KM200" s="250"/>
      <c r="KN200" s="250"/>
      <c r="KO200" s="250"/>
      <c r="KP200" s="250"/>
      <c r="KQ200" s="92"/>
      <c r="KR200" s="93">
        <v>0.43888888888888888</v>
      </c>
      <c r="KS200" s="264"/>
      <c r="KT200" s="265"/>
      <c r="KU200" s="264"/>
      <c r="KV200" s="265"/>
      <c r="KW200" s="265"/>
      <c r="KX200" s="265"/>
      <c r="KY200" s="265"/>
      <c r="KZ200" s="265"/>
      <c r="LA200" s="265"/>
      <c r="LB200" s="265"/>
      <c r="LC200" s="265"/>
      <c r="LD200" s="265"/>
      <c r="LE200" s="118">
        <v>42079</v>
      </c>
      <c r="LF200" s="454">
        <v>0</v>
      </c>
      <c r="LG200" s="454"/>
      <c r="LH200" s="455">
        <v>59</v>
      </c>
      <c r="LI200" s="455">
        <v>52.86</v>
      </c>
      <c r="LJ200" s="455">
        <v>-29.06</v>
      </c>
      <c r="LK200" s="455">
        <v>-34.1</v>
      </c>
      <c r="LL200" s="455">
        <v>-34.1</v>
      </c>
      <c r="LM200" s="455">
        <v>341</v>
      </c>
      <c r="LN200" s="455">
        <v>-27.2</v>
      </c>
      <c r="LO200" s="455">
        <v>-27.2</v>
      </c>
      <c r="LP200" s="455">
        <v>341</v>
      </c>
      <c r="LQ200" s="455">
        <v>-30.7</v>
      </c>
      <c r="LR200" s="455">
        <v>-30.7</v>
      </c>
      <c r="LS200" s="455">
        <v>341</v>
      </c>
      <c r="LT200" s="500">
        <v>49.37</v>
      </c>
      <c r="LU200" s="693">
        <v>-24.78</v>
      </c>
      <c r="LV200" s="500">
        <v>-19.8</v>
      </c>
      <c r="LW200" s="500">
        <v>1</v>
      </c>
      <c r="LX200" s="500">
        <v>-21.1</v>
      </c>
      <c r="LY200" s="500">
        <v>1</v>
      </c>
      <c r="LZ200" s="690">
        <v>58.311005000000002</v>
      </c>
      <c r="MA200" s="455"/>
      <c r="MC200" s="253"/>
      <c r="MD200" s="274"/>
      <c r="ME200" s="581">
        <v>205</v>
      </c>
      <c r="MF200" s="135"/>
      <c r="MI200" s="584">
        <v>28.829499999999999</v>
      </c>
      <c r="MQ200" s="135"/>
      <c r="MR200" s="585"/>
      <c r="MS200" s="585"/>
      <c r="MT200" s="133">
        <v>0</v>
      </c>
      <c r="MU200" s="585"/>
      <c r="MV200" s="585"/>
      <c r="MW200" s="585"/>
      <c r="MX200" s="585"/>
      <c r="MY200" s="585"/>
      <c r="MZ200" s="238">
        <v>39.1</v>
      </c>
      <c r="NA200" s="585"/>
      <c r="NB200" s="238">
        <v>0</v>
      </c>
      <c r="ND200" s="876" t="s">
        <v>64</v>
      </c>
      <c r="NE200" s="877" t="s">
        <v>64</v>
      </c>
      <c r="NF200" s="877" t="s">
        <v>64</v>
      </c>
      <c r="NG200" s="877" t="s">
        <v>64</v>
      </c>
      <c r="NH200" s="877" t="s">
        <v>64</v>
      </c>
      <c r="NI200" s="877" t="s">
        <v>64</v>
      </c>
      <c r="NJ200" s="877" t="s">
        <v>64</v>
      </c>
      <c r="NK200" s="877" t="s">
        <v>64</v>
      </c>
      <c r="NL200" s="877" t="s">
        <v>64</v>
      </c>
      <c r="NM200" s="877" t="s">
        <v>64</v>
      </c>
      <c r="NN200" s="877" t="s">
        <v>64</v>
      </c>
      <c r="NO200" s="877" t="s">
        <v>64</v>
      </c>
      <c r="NP200" s="877" t="s">
        <v>64</v>
      </c>
      <c r="NQ200" s="877" t="s">
        <v>64</v>
      </c>
      <c r="NR200" s="877" t="s">
        <v>64</v>
      </c>
      <c r="NS200" s="877" t="s">
        <v>64</v>
      </c>
      <c r="NT200" s="877" t="s">
        <v>64</v>
      </c>
      <c r="NU200" s="877" t="s">
        <v>64</v>
      </c>
      <c r="NV200" s="877" t="s">
        <v>64</v>
      </c>
      <c r="NW200" s="877" t="s">
        <v>64</v>
      </c>
      <c r="NX200" s="877" t="s">
        <v>64</v>
      </c>
      <c r="NY200" s="877" t="s">
        <v>64</v>
      </c>
      <c r="NZ200" s="877" t="s">
        <v>64</v>
      </c>
      <c r="OA200" s="877" t="s">
        <v>64</v>
      </c>
      <c r="OB200" s="877" t="s">
        <v>64</v>
      </c>
      <c r="OC200" s="877" t="s">
        <v>64</v>
      </c>
      <c r="OD200" s="877" t="s">
        <v>64</v>
      </c>
      <c r="OE200" s="877" t="s">
        <v>64</v>
      </c>
      <c r="OF200" s="877" t="s">
        <v>64</v>
      </c>
      <c r="OG200" s="877" t="s">
        <v>64</v>
      </c>
      <c r="OH200" s="877" t="s">
        <v>64</v>
      </c>
      <c r="OI200" s="877" t="s">
        <v>64</v>
      </c>
      <c r="OJ200" s="877" t="s">
        <v>64</v>
      </c>
      <c r="OK200" s="877" t="s">
        <v>64</v>
      </c>
      <c r="OL200" s="877" t="s">
        <v>64</v>
      </c>
    </row>
    <row r="201" spans="1:402" s="133" customFormat="1" x14ac:dyDescent="0.25">
      <c r="A201" s="221">
        <v>200</v>
      </c>
      <c r="B201" s="221">
        <v>0</v>
      </c>
      <c r="C201" s="61">
        <v>0</v>
      </c>
      <c r="D201" s="267">
        <v>0</v>
      </c>
      <c r="E201" s="267">
        <v>206</v>
      </c>
      <c r="F201" s="880">
        <v>9</v>
      </c>
      <c r="G201" s="883"/>
      <c r="H201" s="167" t="s">
        <v>1441</v>
      </c>
      <c r="I201" s="167" t="s">
        <v>1442</v>
      </c>
      <c r="J201" s="266">
        <v>31734</v>
      </c>
      <c r="K201" s="422">
        <v>28</v>
      </c>
      <c r="L201" s="62">
        <v>54</v>
      </c>
      <c r="M201" s="62">
        <v>164</v>
      </c>
      <c r="N201" s="342">
        <v>20.077334919690664</v>
      </c>
      <c r="O201" s="348">
        <v>1.5790484708436923</v>
      </c>
      <c r="P201" s="61">
        <v>1</v>
      </c>
      <c r="Q201" s="144">
        <v>90</v>
      </c>
      <c r="R201" s="144">
        <v>60</v>
      </c>
      <c r="S201" s="133">
        <v>0</v>
      </c>
      <c r="T201" s="400">
        <v>1</v>
      </c>
      <c r="U201" s="326">
        <v>0</v>
      </c>
      <c r="V201" s="326"/>
      <c r="W201" s="326">
        <v>0</v>
      </c>
      <c r="X201" s="114">
        <v>0</v>
      </c>
      <c r="Y201" s="326">
        <v>1</v>
      </c>
      <c r="Z201" s="326">
        <v>0</v>
      </c>
      <c r="AA201" s="329">
        <v>0</v>
      </c>
      <c r="AB201" s="711">
        <v>0</v>
      </c>
      <c r="AC201" s="61"/>
      <c r="AD201" s="315"/>
      <c r="AE201" s="61"/>
      <c r="AF201" s="592">
        <v>78</v>
      </c>
      <c r="AG201" s="617">
        <v>1</v>
      </c>
      <c r="AH201" s="592">
        <v>66</v>
      </c>
      <c r="AI201" s="592"/>
      <c r="AJ201" s="606">
        <v>14.9</v>
      </c>
      <c r="AK201" s="592">
        <v>42</v>
      </c>
      <c r="AL201" s="592"/>
      <c r="AM201" s="607">
        <v>45.1</v>
      </c>
      <c r="AN201" s="214">
        <v>3.8088822465086327</v>
      </c>
      <c r="AO201" s="63">
        <v>203</v>
      </c>
      <c r="AP201" s="63">
        <v>98</v>
      </c>
      <c r="AQ201" s="63">
        <v>94</v>
      </c>
      <c r="AR201" s="63">
        <v>54</v>
      </c>
      <c r="AS201" s="63">
        <v>3.5</v>
      </c>
      <c r="AT201" s="63">
        <v>35</v>
      </c>
      <c r="AU201" s="564"/>
      <c r="AV201" s="564"/>
      <c r="AW201" s="434">
        <v>1</v>
      </c>
      <c r="AX201" s="434"/>
      <c r="AY201" s="434"/>
      <c r="AZ201" s="617"/>
      <c r="BA201" s="558"/>
      <c r="BB201" s="65">
        <v>18.329999999999998</v>
      </c>
      <c r="BC201" s="68"/>
      <c r="BD201" s="66">
        <v>18.329999999999998</v>
      </c>
      <c r="BE201" s="218">
        <v>41.758353846527932</v>
      </c>
      <c r="BF201" s="66">
        <v>57.55</v>
      </c>
      <c r="BG201" s="68">
        <v>1.2631624649622166</v>
      </c>
      <c r="BH201" s="219">
        <v>1.2631624649622166</v>
      </c>
      <c r="BI201" s="219">
        <v>1.6207433700358624</v>
      </c>
      <c r="BJ201" s="219">
        <v>1.7600453279658106</v>
      </c>
      <c r="BK201" s="66">
        <v>2.4300000000000002</v>
      </c>
      <c r="BL201" s="66">
        <v>1.03</v>
      </c>
      <c r="BM201" s="66">
        <v>101</v>
      </c>
      <c r="BN201" s="66">
        <v>1.07</v>
      </c>
      <c r="BO201" s="571">
        <v>39.700000000000003</v>
      </c>
      <c r="BP201" s="66">
        <v>24</v>
      </c>
      <c r="BQ201" s="66">
        <v>36</v>
      </c>
      <c r="BR201" s="66">
        <v>3</v>
      </c>
      <c r="BS201" s="66">
        <v>30</v>
      </c>
      <c r="BT201" s="221">
        <v>0</v>
      </c>
      <c r="BU201" s="221"/>
      <c r="BV201" s="221"/>
      <c r="BW201" s="221"/>
      <c r="BX201" s="221"/>
      <c r="BY201" s="221"/>
      <c r="BZ201" s="221"/>
      <c r="CA201" s="221"/>
      <c r="CB201" s="221"/>
      <c r="CC201" s="221"/>
      <c r="CD201" s="221"/>
      <c r="CE201" s="221"/>
      <c r="CF201" s="61">
        <v>0</v>
      </c>
      <c r="CG201" s="61">
        <v>0</v>
      </c>
      <c r="CH201" s="61">
        <v>0</v>
      </c>
      <c r="CI201" s="61">
        <v>0</v>
      </c>
      <c r="CJ201" s="326">
        <v>0</v>
      </c>
      <c r="CK201" s="114">
        <v>0</v>
      </c>
      <c r="CL201" s="326">
        <v>0</v>
      </c>
      <c r="CM201" s="114">
        <v>0</v>
      </c>
      <c r="CN201" s="326">
        <v>0</v>
      </c>
      <c r="CO201" s="114">
        <v>0</v>
      </c>
      <c r="CP201" s="326">
        <v>0</v>
      </c>
      <c r="CQ201" s="114">
        <v>0</v>
      </c>
      <c r="CR201" s="326">
        <v>0</v>
      </c>
      <c r="CS201" s="114">
        <v>0</v>
      </c>
      <c r="CT201" s="326">
        <v>0</v>
      </c>
      <c r="CU201" s="114">
        <v>0</v>
      </c>
      <c r="CV201" s="299">
        <v>30.6</v>
      </c>
      <c r="CW201" s="299">
        <v>1.1299999999999999</v>
      </c>
      <c r="CX201" s="299">
        <v>8.6999999999999993</v>
      </c>
      <c r="CY201" s="362"/>
      <c r="CZ201" s="61"/>
      <c r="DA201" s="221"/>
      <c r="DB201" s="221"/>
      <c r="DC201" s="221"/>
      <c r="DD201" s="221"/>
      <c r="DE201" s="221">
        <v>0</v>
      </c>
      <c r="DF201" s="267"/>
      <c r="DG201" s="221"/>
      <c r="DH201" s="221"/>
      <c r="DI201" s="221"/>
      <c r="DJ201" s="267"/>
      <c r="DK201" s="267"/>
      <c r="DL201" s="267"/>
      <c r="DM201" s="221"/>
      <c r="DN201" s="282">
        <v>0</v>
      </c>
      <c r="DO201" s="221">
        <v>0</v>
      </c>
      <c r="DP201" s="221">
        <v>0</v>
      </c>
      <c r="DQ201" s="221">
        <v>0</v>
      </c>
      <c r="DR201" s="221">
        <v>0</v>
      </c>
      <c r="DS201" s="310"/>
      <c r="DT201" s="221">
        <v>0</v>
      </c>
      <c r="DU201" s="221">
        <v>0</v>
      </c>
      <c r="DV201" s="221">
        <v>0</v>
      </c>
      <c r="DW201" s="221">
        <v>0</v>
      </c>
      <c r="DX201" s="221">
        <v>0</v>
      </c>
      <c r="DY201" s="438">
        <v>0</v>
      </c>
      <c r="EB201" s="317">
        <v>1</v>
      </c>
      <c r="EC201" s="317">
        <v>1</v>
      </c>
      <c r="ED201" s="61">
        <v>66</v>
      </c>
      <c r="EE201" s="61"/>
      <c r="EG201" s="221">
        <v>0</v>
      </c>
      <c r="EH201" s="221"/>
      <c r="EI201" s="221"/>
      <c r="EJ201" s="221"/>
      <c r="EK201" s="221"/>
      <c r="EL201" s="221"/>
      <c r="EM201" s="221"/>
      <c r="EN201" s="221"/>
      <c r="EO201" s="267">
        <v>206</v>
      </c>
      <c r="EP201" s="69">
        <v>42093</v>
      </c>
      <c r="EQ201" s="439" t="s">
        <v>415</v>
      </c>
      <c r="ER201" s="61">
        <v>100</v>
      </c>
      <c r="ES201" s="61">
        <v>80</v>
      </c>
      <c r="ET201" s="315">
        <v>54</v>
      </c>
      <c r="EU201" s="315">
        <v>0</v>
      </c>
      <c r="EV201" s="315"/>
      <c r="EW201" s="161">
        <v>6</v>
      </c>
      <c r="EX201" s="161">
        <v>6</v>
      </c>
      <c r="EY201" s="161">
        <v>47</v>
      </c>
      <c r="EZ201" s="161">
        <v>33</v>
      </c>
      <c r="FA201" s="161">
        <v>8</v>
      </c>
      <c r="FB201" s="161">
        <v>6</v>
      </c>
      <c r="FC201" s="161">
        <v>31</v>
      </c>
      <c r="FD201" s="161">
        <v>21</v>
      </c>
      <c r="FE201" s="61">
        <v>25</v>
      </c>
      <c r="FF201" s="61">
        <v>150</v>
      </c>
      <c r="FG201" s="61">
        <v>320</v>
      </c>
      <c r="FH201" s="91">
        <v>150</v>
      </c>
      <c r="FI201" s="91">
        <v>320</v>
      </c>
      <c r="FJ201" s="227"/>
      <c r="FK201" s="227"/>
      <c r="FL201" s="228">
        <v>109.9</v>
      </c>
      <c r="FM201" s="228">
        <v>39.400000000000006</v>
      </c>
      <c r="FN201" s="228">
        <v>69.598876810462926</v>
      </c>
      <c r="FO201" s="228">
        <v>24.951735635416195</v>
      </c>
      <c r="FP201" s="228">
        <v>64.149226569608729</v>
      </c>
      <c r="FQ201" s="228"/>
      <c r="FR201" s="193">
        <v>0</v>
      </c>
      <c r="FS201" s="230">
        <v>90.1</v>
      </c>
      <c r="FT201" s="230">
        <v>43.7</v>
      </c>
      <c r="FU201" s="230">
        <v>180</v>
      </c>
      <c r="FV201" s="229">
        <v>14.55</v>
      </c>
      <c r="FW201" s="229">
        <v>20.400000000000002</v>
      </c>
      <c r="FX201" s="426">
        <v>5.9276315789473681</v>
      </c>
      <c r="FY201" s="229">
        <v>2.0617848970251713</v>
      </c>
      <c r="FZ201" s="61">
        <v>100</v>
      </c>
      <c r="GA201" s="129">
        <v>22.4</v>
      </c>
      <c r="GB201" s="111">
        <v>5.7</v>
      </c>
      <c r="GC201" s="111">
        <v>3.4</v>
      </c>
      <c r="GD201" s="111">
        <v>119.4</v>
      </c>
      <c r="GE201" s="111">
        <v>88.9</v>
      </c>
      <c r="GF201" s="111">
        <v>26.6</v>
      </c>
      <c r="GG201" s="61">
        <v>0</v>
      </c>
      <c r="GH201" s="61">
        <v>0</v>
      </c>
      <c r="GI201" s="61">
        <v>1</v>
      </c>
      <c r="GJ201" s="61">
        <v>1</v>
      </c>
      <c r="GK201" s="231">
        <v>15</v>
      </c>
      <c r="GM201" s="61">
        <v>0</v>
      </c>
      <c r="GN201" s="61">
        <v>0</v>
      </c>
      <c r="GO201" s="61">
        <v>0</v>
      </c>
      <c r="GP201" s="61"/>
      <c r="GQ201" s="106"/>
      <c r="GR201" s="111">
        <v>0.46206896551724141</v>
      </c>
      <c r="GS201" s="61">
        <v>0</v>
      </c>
      <c r="GT201" s="111">
        <v>0.85</v>
      </c>
      <c r="GU201" s="61">
        <v>1</v>
      </c>
      <c r="GV201" s="106">
        <v>12.8</v>
      </c>
      <c r="GW201" s="61"/>
      <c r="GX201" s="106">
        <v>24</v>
      </c>
      <c r="GY201" s="61"/>
      <c r="GZ201" s="745">
        <v>20</v>
      </c>
      <c r="HA201" s="61">
        <v>1.5</v>
      </c>
      <c r="HB201" s="61">
        <v>6</v>
      </c>
      <c r="HC201" s="117" t="s">
        <v>1443</v>
      </c>
      <c r="HD201" s="227">
        <v>70.436745000000002</v>
      </c>
      <c r="HE201" s="227">
        <v>73.958583000000004</v>
      </c>
      <c r="HF201" s="270">
        <v>46.837436827055484</v>
      </c>
      <c r="HG201" s="106">
        <v>144.94190699999999</v>
      </c>
      <c r="HH201" s="270">
        <v>91.790663602971549</v>
      </c>
      <c r="HI201" s="106">
        <v>57.870614000000003</v>
      </c>
      <c r="HJ201" s="270">
        <v>36.649042172264345</v>
      </c>
      <c r="HK201" s="106">
        <v>87.071292999999997</v>
      </c>
      <c r="HL201" s="270">
        <v>55.141621430707211</v>
      </c>
      <c r="HM201" s="227">
        <v>60.073234999999997</v>
      </c>
      <c r="HN201" s="106">
        <v>4.6147790000000004</v>
      </c>
      <c r="HO201" s="106">
        <v>2.8965369999999999</v>
      </c>
      <c r="HP201" s="435">
        <v>152.97048599999999</v>
      </c>
      <c r="HQ201" s="270">
        <v>96.875104738404403</v>
      </c>
      <c r="HR201" s="435">
        <v>67.828883000000005</v>
      </c>
      <c r="HS201" s="270">
        <v>42.955542057400393</v>
      </c>
      <c r="HT201" s="435">
        <v>85.141603000000003</v>
      </c>
      <c r="HU201" s="270">
        <v>53.919562681004017</v>
      </c>
      <c r="HV201" s="427">
        <v>55.658842999999997</v>
      </c>
      <c r="HW201" s="144">
        <v>0</v>
      </c>
      <c r="HX201" s="427">
        <v>0.51026362582631135</v>
      </c>
      <c r="HY201" s="428">
        <v>11.6</v>
      </c>
      <c r="HZ201" s="427">
        <v>3.2</v>
      </c>
      <c r="IA201" s="427">
        <v>14.2</v>
      </c>
      <c r="IB201" s="427">
        <v>4.0999999999999996</v>
      </c>
      <c r="IC201" s="427">
        <v>14.1</v>
      </c>
      <c r="ID201" s="427">
        <v>4.3</v>
      </c>
      <c r="IE201" s="237">
        <v>43.101733333333321</v>
      </c>
      <c r="IF201" s="237">
        <v>27.29601663861774</v>
      </c>
      <c r="IG201" s="239"/>
      <c r="IH201" s="161">
        <v>0.42</v>
      </c>
      <c r="II201" s="61"/>
      <c r="IJ201" s="61"/>
      <c r="IK201" s="61"/>
      <c r="IL201" s="61"/>
      <c r="IM201" s="61"/>
      <c r="IN201" s="61"/>
      <c r="IP201" s="429">
        <v>1100</v>
      </c>
      <c r="IQ201" s="61">
        <v>1700</v>
      </c>
      <c r="IR201" s="61">
        <v>362</v>
      </c>
      <c r="IS201" s="61">
        <v>301</v>
      </c>
      <c r="IT201" s="61">
        <v>336</v>
      </c>
      <c r="IU201" s="61">
        <v>402</v>
      </c>
      <c r="IV201" s="61">
        <v>346</v>
      </c>
      <c r="IW201" s="61">
        <v>348</v>
      </c>
      <c r="IX201" s="61">
        <v>355</v>
      </c>
      <c r="IY201" s="430">
        <v>349.16666666666669</v>
      </c>
      <c r="IZ201" s="61">
        <v>245</v>
      </c>
      <c r="JA201" s="431">
        <v>25.582988115315636</v>
      </c>
      <c r="JB201" s="240"/>
      <c r="JC201" s="267"/>
      <c r="JD201" s="280"/>
      <c r="JE201" s="70"/>
      <c r="JF201" s="70"/>
      <c r="JG201" s="267"/>
      <c r="JH201" s="267"/>
      <c r="JI201" s="267"/>
      <c r="JJ201" s="267"/>
      <c r="JK201" s="221"/>
      <c r="JL201" s="420">
        <v>56</v>
      </c>
      <c r="JM201" s="299"/>
      <c r="JN201" s="300"/>
      <c r="JO201" s="221"/>
      <c r="JP201" s="198"/>
      <c r="JQ201" s="90"/>
      <c r="JR201" s="90"/>
      <c r="JS201" s="246"/>
      <c r="JT201" s="248"/>
      <c r="JU201" s="198"/>
      <c r="JV201" s="433"/>
      <c r="JW201" s="248"/>
      <c r="JX201" s="243"/>
      <c r="JY201" s="433"/>
      <c r="JZ201" s="248"/>
      <c r="KA201" s="247"/>
      <c r="KB201" s="245"/>
      <c r="KC201" s="248"/>
      <c r="KD201" s="63">
        <v>0</v>
      </c>
      <c r="KE201" s="263"/>
      <c r="KF201" s="263"/>
      <c r="KG201" s="250"/>
      <c r="KH201" s="250"/>
      <c r="KI201" s="250"/>
      <c r="KJ201" s="251"/>
      <c r="KK201" s="250"/>
      <c r="KL201" s="250"/>
      <c r="KM201" s="250"/>
      <c r="KN201" s="250"/>
      <c r="KO201" s="250"/>
      <c r="KP201" s="250"/>
      <c r="KQ201" s="440"/>
      <c r="KR201" s="441">
        <v>0.46206896551724141</v>
      </c>
      <c r="KS201" s="264"/>
      <c r="KT201" s="265"/>
      <c r="KU201" s="264"/>
      <c r="KV201" s="265"/>
      <c r="KW201" s="265"/>
      <c r="KX201" s="265"/>
      <c r="KY201" s="265"/>
      <c r="KZ201" s="265"/>
      <c r="LA201" s="265"/>
      <c r="LB201" s="265"/>
      <c r="LC201" s="265"/>
      <c r="LD201" s="265"/>
      <c r="LE201" s="118">
        <v>42093</v>
      </c>
      <c r="LF201" s="697">
        <v>0</v>
      </c>
      <c r="LG201" s="697"/>
      <c r="LH201" s="455">
        <v>28</v>
      </c>
      <c r="LI201" s="455">
        <v>58.08</v>
      </c>
      <c r="LJ201" s="455">
        <v>-32.67</v>
      </c>
      <c r="LK201" s="455">
        <v>-35.799999999999997</v>
      </c>
      <c r="LL201" s="455">
        <v>-35.1</v>
      </c>
      <c r="LM201" s="455">
        <v>381</v>
      </c>
      <c r="LN201" s="455">
        <v>-31</v>
      </c>
      <c r="LO201" s="455">
        <v>-30.2</v>
      </c>
      <c r="LP201" s="455">
        <v>421</v>
      </c>
      <c r="LQ201" s="455">
        <v>-33.299999999999997</v>
      </c>
      <c r="LR201" s="455">
        <v>-32.6</v>
      </c>
      <c r="LS201" s="455">
        <v>401</v>
      </c>
      <c r="LT201" s="500">
        <v>55.29</v>
      </c>
      <c r="LU201" s="693">
        <v>-31.93</v>
      </c>
      <c r="LV201" s="500">
        <v>-14.1</v>
      </c>
      <c r="LW201" s="500">
        <v>2</v>
      </c>
      <c r="LX201" s="500">
        <v>-15.8</v>
      </c>
      <c r="LY201" s="500">
        <v>3</v>
      </c>
      <c r="LZ201" s="692">
        <v>61</v>
      </c>
      <c r="MA201" s="455">
        <v>61</v>
      </c>
      <c r="MC201" s="253"/>
      <c r="MD201" s="274"/>
      <c r="ME201" s="581">
        <v>206</v>
      </c>
      <c r="MF201" s="135"/>
      <c r="MI201" s="584">
        <v>25.803599999999999</v>
      </c>
      <c r="MQ201" s="135"/>
      <c r="MR201" s="585"/>
      <c r="MS201" s="585"/>
      <c r="MT201" s="133">
        <v>0</v>
      </c>
      <c r="MU201" s="585"/>
      <c r="MV201" s="585"/>
      <c r="MW201" s="585"/>
      <c r="MX201" s="585"/>
      <c r="MY201" s="585"/>
      <c r="MZ201" s="238">
        <v>45.1</v>
      </c>
      <c r="NA201" s="585"/>
      <c r="NB201" s="238">
        <v>0</v>
      </c>
      <c r="ND201" s="876" t="s">
        <v>64</v>
      </c>
      <c r="NE201" s="877" t="s">
        <v>64</v>
      </c>
      <c r="NF201" s="877" t="s">
        <v>64</v>
      </c>
      <c r="NG201" s="877" t="s">
        <v>64</v>
      </c>
      <c r="NH201" s="877" t="s">
        <v>64</v>
      </c>
      <c r="NI201" s="877" t="s">
        <v>64</v>
      </c>
      <c r="NJ201" s="877" t="s">
        <v>64</v>
      </c>
      <c r="NK201" s="877" t="s">
        <v>64</v>
      </c>
      <c r="NL201" s="877" t="s">
        <v>64</v>
      </c>
      <c r="NM201" s="877" t="s">
        <v>64</v>
      </c>
      <c r="NN201" s="877" t="s">
        <v>64</v>
      </c>
      <c r="NO201" s="877" t="s">
        <v>64</v>
      </c>
      <c r="NP201" s="877" t="s">
        <v>64</v>
      </c>
      <c r="NQ201" s="877" t="s">
        <v>64</v>
      </c>
      <c r="NR201" s="877" t="s">
        <v>64</v>
      </c>
      <c r="NS201" s="877" t="s">
        <v>64</v>
      </c>
      <c r="NT201" s="877" t="s">
        <v>64</v>
      </c>
      <c r="NU201" s="877" t="s">
        <v>64</v>
      </c>
      <c r="NV201" s="877" t="s">
        <v>64</v>
      </c>
      <c r="NW201" s="877" t="s">
        <v>64</v>
      </c>
      <c r="NX201" s="877" t="s">
        <v>64</v>
      </c>
      <c r="NY201" s="877" t="s">
        <v>64</v>
      </c>
      <c r="NZ201" s="877" t="s">
        <v>64</v>
      </c>
      <c r="OA201" s="877" t="s">
        <v>64</v>
      </c>
      <c r="OB201" s="877" t="s">
        <v>64</v>
      </c>
      <c r="OC201" s="877" t="s">
        <v>64</v>
      </c>
      <c r="OD201" s="877" t="s">
        <v>64</v>
      </c>
      <c r="OE201" s="877" t="s">
        <v>64</v>
      </c>
      <c r="OF201" s="877" t="s">
        <v>64</v>
      </c>
      <c r="OG201" s="877" t="s">
        <v>64</v>
      </c>
      <c r="OH201" s="877" t="s">
        <v>64</v>
      </c>
      <c r="OI201" s="877" t="s">
        <v>64</v>
      </c>
      <c r="OJ201" s="877" t="s">
        <v>64</v>
      </c>
      <c r="OK201" s="877" t="s">
        <v>64</v>
      </c>
      <c r="OL201" s="877" t="s">
        <v>64</v>
      </c>
    </row>
    <row r="202" spans="1:402" s="133" customFormat="1" x14ac:dyDescent="0.25">
      <c r="A202" s="221">
        <v>201</v>
      </c>
      <c r="B202" s="274">
        <v>0</v>
      </c>
      <c r="C202" s="61">
        <v>0</v>
      </c>
      <c r="D202" s="267">
        <v>0</v>
      </c>
      <c r="E202" s="267">
        <v>207</v>
      </c>
      <c r="F202" s="880">
        <v>10</v>
      </c>
      <c r="G202" s="883"/>
      <c r="H202" s="166" t="s">
        <v>1444</v>
      </c>
      <c r="I202" s="167" t="s">
        <v>1445</v>
      </c>
      <c r="J202" s="403">
        <v>31739</v>
      </c>
      <c r="K202" s="422">
        <v>28</v>
      </c>
      <c r="L202" s="62">
        <v>59</v>
      </c>
      <c r="M202" s="62">
        <v>171</v>
      </c>
      <c r="N202" s="342">
        <v>20.177148524332274</v>
      </c>
      <c r="O202" s="348">
        <v>1.6900541065661765</v>
      </c>
      <c r="P202" s="61">
        <v>1</v>
      </c>
      <c r="Q202" s="125">
        <v>120</v>
      </c>
      <c r="R202" s="125">
        <v>80</v>
      </c>
      <c r="S202" s="61">
        <v>0</v>
      </c>
      <c r="T202" s="400">
        <v>1</v>
      </c>
      <c r="U202" s="326">
        <v>0</v>
      </c>
      <c r="V202" s="326"/>
      <c r="W202" s="326">
        <v>0</v>
      </c>
      <c r="X202" s="710">
        <v>0</v>
      </c>
      <c r="Y202" s="326">
        <v>0</v>
      </c>
      <c r="Z202" s="326">
        <v>0</v>
      </c>
      <c r="AA202" s="329">
        <v>0</v>
      </c>
      <c r="AB202" s="328">
        <v>0</v>
      </c>
      <c r="AC202" s="61"/>
      <c r="AE202" s="61"/>
      <c r="AF202" s="592"/>
      <c r="AG202" s="617"/>
      <c r="AH202" s="592"/>
      <c r="AI202" s="592"/>
      <c r="AJ202" s="606">
        <v>13</v>
      </c>
      <c r="AK202" s="592">
        <v>0.38</v>
      </c>
      <c r="AL202" s="592"/>
      <c r="AM202" s="607"/>
      <c r="AN202" s="214"/>
      <c r="AO202" s="63"/>
      <c r="AP202" s="63"/>
      <c r="AQ202" s="63"/>
      <c r="AR202" s="63"/>
      <c r="AS202" s="63"/>
      <c r="AT202" s="63"/>
      <c r="AU202" s="564"/>
      <c r="AV202" s="564"/>
      <c r="AW202" s="434"/>
      <c r="AX202" s="434"/>
      <c r="AY202" s="434"/>
      <c r="AZ202" s="617"/>
      <c r="BA202" s="558"/>
      <c r="BB202" s="65">
        <v>38.96</v>
      </c>
      <c r="BC202" s="68"/>
      <c r="BD202" s="66">
        <v>38.96</v>
      </c>
      <c r="BE202" s="218">
        <v>40.522219592717647</v>
      </c>
      <c r="BF202" s="66">
        <v>60.11</v>
      </c>
      <c r="BG202" s="68">
        <v>1.590618948206578</v>
      </c>
      <c r="BH202" s="219">
        <v>1.590618948206578</v>
      </c>
      <c r="BI202" s="219">
        <v>1.6076932256928982</v>
      </c>
      <c r="BJ202" s="219">
        <v>1.7789467279686166</v>
      </c>
      <c r="BK202" s="66">
        <v>2.29</v>
      </c>
      <c r="BL202" s="66">
        <v>0.87</v>
      </c>
      <c r="BM202" s="66">
        <v>112</v>
      </c>
      <c r="BN202" s="66">
        <v>1.42</v>
      </c>
      <c r="BO202" s="571">
        <v>75.2</v>
      </c>
      <c r="BP202" s="66">
        <v>24</v>
      </c>
      <c r="BQ202" s="66">
        <v>54</v>
      </c>
      <c r="BR202" s="66">
        <v>3</v>
      </c>
      <c r="BS202" s="66">
        <v>32</v>
      </c>
      <c r="BT202" s="221">
        <v>0</v>
      </c>
      <c r="BU202" s="221"/>
      <c r="BV202" s="221"/>
      <c r="BW202" s="221"/>
      <c r="BX202" s="221"/>
      <c r="BY202" s="221"/>
      <c r="BZ202" s="221"/>
      <c r="CA202" s="221"/>
      <c r="CB202" s="221"/>
      <c r="CC202" s="221"/>
      <c r="CD202" s="221"/>
      <c r="CE202" s="221"/>
      <c r="CF202" s="61">
        <v>0</v>
      </c>
      <c r="CG202" s="61">
        <v>0</v>
      </c>
      <c r="CH202" s="61">
        <v>0</v>
      </c>
      <c r="CI202" s="61">
        <v>0</v>
      </c>
      <c r="CJ202" s="326">
        <v>0</v>
      </c>
      <c r="CK202" s="114">
        <v>0</v>
      </c>
      <c r="CL202" s="326">
        <v>0</v>
      </c>
      <c r="CM202" s="114">
        <v>0</v>
      </c>
      <c r="CN202" s="326">
        <v>0</v>
      </c>
      <c r="CO202" s="114">
        <v>0</v>
      </c>
      <c r="CP202" s="326">
        <v>0</v>
      </c>
      <c r="CQ202" s="114">
        <v>0</v>
      </c>
      <c r="CR202" s="326">
        <v>0</v>
      </c>
      <c r="CS202" s="114">
        <v>0</v>
      </c>
      <c r="CT202" s="326">
        <v>0</v>
      </c>
      <c r="CU202" s="114">
        <v>0</v>
      </c>
      <c r="CV202" s="362"/>
      <c r="CW202" s="362"/>
      <c r="CX202" s="362"/>
      <c r="CY202" s="362"/>
      <c r="CZ202" s="61"/>
      <c r="DA202" s="221"/>
      <c r="DB202" s="221"/>
      <c r="DC202" s="221"/>
      <c r="DD202" s="221"/>
      <c r="DE202" s="208">
        <v>0</v>
      </c>
      <c r="DF202" s="308"/>
      <c r="DG202" s="208"/>
      <c r="DH202" s="208"/>
      <c r="DI202" s="208"/>
      <c r="DJ202" s="308"/>
      <c r="DK202" s="308"/>
      <c r="DL202" s="308"/>
      <c r="DM202" s="208"/>
      <c r="DN202" s="254">
        <v>0</v>
      </c>
      <c r="DO202" s="208">
        <v>0</v>
      </c>
      <c r="DP202" s="208">
        <v>0</v>
      </c>
      <c r="DQ202" s="208">
        <v>0</v>
      </c>
      <c r="DR202" s="208">
        <v>0</v>
      </c>
      <c r="DS202" s="212"/>
      <c r="DT202" s="208">
        <v>0</v>
      </c>
      <c r="DU202" s="208">
        <v>0</v>
      </c>
      <c r="DV202" s="208">
        <v>0</v>
      </c>
      <c r="DW202" s="208">
        <v>0</v>
      </c>
      <c r="DX202" s="208">
        <v>0</v>
      </c>
      <c r="DY202" s="206">
        <v>0</v>
      </c>
      <c r="EB202" s="223">
        <v>0</v>
      </c>
      <c r="EC202" s="223">
        <v>0</v>
      </c>
      <c r="ED202" s="334"/>
      <c r="EE202" s="334"/>
      <c r="EG202" s="221">
        <v>0</v>
      </c>
      <c r="EH202" s="221"/>
      <c r="EI202" s="221"/>
      <c r="EJ202" s="221"/>
      <c r="EK202" s="221"/>
      <c r="EL202" s="221"/>
      <c r="EM202" s="221"/>
      <c r="EN202" s="221"/>
      <c r="EO202" s="267">
        <v>207</v>
      </c>
      <c r="EP202" s="135">
        <v>42601</v>
      </c>
      <c r="EQ202" s="439" t="s">
        <v>383</v>
      </c>
      <c r="ET202" s="133">
        <v>66</v>
      </c>
      <c r="EU202" s="133">
        <v>0</v>
      </c>
      <c r="EW202" s="161">
        <v>5</v>
      </c>
      <c r="EX202" s="161">
        <v>6</v>
      </c>
      <c r="EY202" s="161">
        <v>48</v>
      </c>
      <c r="EZ202" s="161">
        <v>33</v>
      </c>
      <c r="FA202" s="161">
        <v>10</v>
      </c>
      <c r="FB202" s="161">
        <v>10</v>
      </c>
      <c r="FC202" s="161">
        <v>35</v>
      </c>
      <c r="FD202" s="161">
        <v>20</v>
      </c>
      <c r="FF202" s="61">
        <v>130</v>
      </c>
      <c r="FG202" s="61">
        <v>270</v>
      </c>
      <c r="FH202" s="91">
        <v>130</v>
      </c>
      <c r="FI202" s="91">
        <v>270</v>
      </c>
      <c r="FJ202" s="227">
        <v>29.9</v>
      </c>
      <c r="FK202" s="227">
        <v>17.691741278479135</v>
      </c>
      <c r="FL202" s="228">
        <v>117</v>
      </c>
      <c r="FM202" s="228">
        <v>42.25</v>
      </c>
      <c r="FN202" s="228">
        <v>69.228552828831397</v>
      </c>
      <c r="FO202" s="228">
        <v>24.999199632633562</v>
      </c>
      <c r="FP202" s="228">
        <v>63.888888888888886</v>
      </c>
      <c r="FQ202" s="228"/>
      <c r="FR202" s="193">
        <v>0</v>
      </c>
      <c r="FS202" s="230">
        <v>75.900000000000006</v>
      </c>
      <c r="FT202" s="230">
        <v>41</v>
      </c>
      <c r="FU202" s="230">
        <v>170</v>
      </c>
      <c r="FV202" s="229">
        <v>12.766666666666666</v>
      </c>
      <c r="FW202" s="229">
        <v>18.3</v>
      </c>
      <c r="FX202" s="426">
        <v>5.838461538461539</v>
      </c>
      <c r="FY202" s="229">
        <v>1.851219512195122</v>
      </c>
      <c r="FZ202" s="61">
        <v>70.5</v>
      </c>
      <c r="GA202" s="129" t="s">
        <v>381</v>
      </c>
      <c r="GB202" s="111">
        <v>4.0999999999999996</v>
      </c>
      <c r="GC202" s="111">
        <v>2.5</v>
      </c>
      <c r="GD202" s="111">
        <v>101.8</v>
      </c>
      <c r="GE202" s="111">
        <v>75.5</v>
      </c>
      <c r="GF202" s="111">
        <v>22.1</v>
      </c>
      <c r="GG202" s="61">
        <v>0</v>
      </c>
      <c r="GH202" s="61">
        <v>0</v>
      </c>
      <c r="GI202" s="61">
        <v>1</v>
      </c>
      <c r="GJ202" s="61">
        <v>1</v>
      </c>
      <c r="GK202" s="231"/>
      <c r="GM202" s="61">
        <v>0</v>
      </c>
      <c r="GN202" s="61">
        <v>0</v>
      </c>
      <c r="GO202" s="133">
        <v>0</v>
      </c>
      <c r="GP202" s="61"/>
      <c r="GQ202" s="106"/>
      <c r="GR202" s="111">
        <v>0.375</v>
      </c>
      <c r="GS202" s="61">
        <v>0</v>
      </c>
      <c r="GT202" s="111">
        <v>0.55172413793103448</v>
      </c>
      <c r="GU202" s="61">
        <v>1</v>
      </c>
      <c r="GV202" s="106">
        <v>13.2</v>
      </c>
      <c r="GW202" s="61"/>
      <c r="GX202" s="106">
        <v>29</v>
      </c>
      <c r="GY202" s="61"/>
      <c r="GZ202" s="745"/>
      <c r="HA202" s="61">
        <v>0</v>
      </c>
      <c r="HB202" s="61">
        <v>5.6</v>
      </c>
      <c r="HC202" s="442" t="s">
        <v>1446</v>
      </c>
      <c r="HD202" s="227">
        <v>71.614366000000004</v>
      </c>
      <c r="HE202" s="227">
        <v>75.195083999999994</v>
      </c>
      <c r="HF202" s="270">
        <v>44.492708078311232</v>
      </c>
      <c r="HG202" s="227">
        <v>146.82060799999999</v>
      </c>
      <c r="HH202" s="270">
        <v>86.873318096488418</v>
      </c>
      <c r="HI202" s="227">
        <v>61.798482</v>
      </c>
      <c r="HJ202" s="270">
        <v>36.565978426312704</v>
      </c>
      <c r="HK202" s="227">
        <v>85.022126</v>
      </c>
      <c r="HL202" s="270">
        <v>50.307339670175722</v>
      </c>
      <c r="HM202" s="227">
        <v>57.908850000000001</v>
      </c>
      <c r="HN202" s="227">
        <v>5.3563939999999999</v>
      </c>
      <c r="HO202" s="227">
        <v>3.1507779999999999</v>
      </c>
      <c r="HP202" s="435">
        <v>146.800544</v>
      </c>
      <c r="HQ202" s="270">
        <v>86.861446287223828</v>
      </c>
      <c r="HR202" s="435">
        <v>66.966436000000002</v>
      </c>
      <c r="HS202" s="270">
        <v>39.623841473372281</v>
      </c>
      <c r="HT202" s="435">
        <v>79.834108000000001</v>
      </c>
      <c r="HU202" s="270">
        <v>47.237604813851547</v>
      </c>
      <c r="HV202" s="427">
        <v>54.382705999999999</v>
      </c>
      <c r="HW202" s="144">
        <v>0</v>
      </c>
      <c r="HX202" s="427">
        <v>0.51215619540275981</v>
      </c>
      <c r="HY202" s="428">
        <v>13.9</v>
      </c>
      <c r="HZ202" s="427">
        <v>3.6</v>
      </c>
      <c r="IA202" s="427">
        <v>10.4</v>
      </c>
      <c r="IB202" s="427">
        <v>3.2</v>
      </c>
      <c r="IC202" s="427">
        <v>14.5</v>
      </c>
      <c r="ID202" s="427">
        <v>4</v>
      </c>
      <c r="IE202" s="237">
        <v>33.623585185185178</v>
      </c>
      <c r="IF202" s="237">
        <v>19.89497558365218</v>
      </c>
      <c r="IG202" s="239"/>
      <c r="IH202" s="161">
        <v>0.38</v>
      </c>
      <c r="II202" s="61">
        <v>1182</v>
      </c>
      <c r="IJ202" s="61">
        <v>1077</v>
      </c>
      <c r="IK202" s="61">
        <v>1145</v>
      </c>
      <c r="IL202" s="61">
        <v>1052</v>
      </c>
      <c r="IM202" s="61">
        <v>1202</v>
      </c>
      <c r="IN202" s="61">
        <v>1236</v>
      </c>
      <c r="IO202" s="133">
        <v>1209</v>
      </c>
      <c r="IP202" s="429">
        <v>1149</v>
      </c>
      <c r="IQ202" s="61">
        <v>1844</v>
      </c>
      <c r="IR202" s="61">
        <v>343</v>
      </c>
      <c r="IS202" s="61">
        <v>243</v>
      </c>
      <c r="IT202" s="61">
        <v>327</v>
      </c>
      <c r="IU202" s="61"/>
      <c r="IV202" s="61">
        <v>348</v>
      </c>
      <c r="IW202" s="61">
        <v>331</v>
      </c>
      <c r="IX202" s="61">
        <v>337</v>
      </c>
      <c r="IY202" s="430">
        <v>318.39999999999998</v>
      </c>
      <c r="IZ202" s="61">
        <v>191</v>
      </c>
      <c r="JA202" s="431">
        <v>27.0899557988532</v>
      </c>
      <c r="JB202" s="240">
        <v>28.273098296697146</v>
      </c>
      <c r="JC202" s="308"/>
      <c r="JD202" s="443"/>
      <c r="JE202" s="443"/>
      <c r="JF202" s="443"/>
      <c r="JG202" s="308"/>
      <c r="JH202" s="308"/>
      <c r="JI202" s="308"/>
      <c r="JJ202" s="308"/>
      <c r="JK202" s="208"/>
      <c r="JL202" s="444">
        <v>57</v>
      </c>
      <c r="JM202" s="299"/>
      <c r="JN202" s="300"/>
      <c r="JO202" s="221"/>
      <c r="JP202" s="198"/>
      <c r="JQ202" s="90"/>
      <c r="JR202" s="90"/>
      <c r="JS202" s="246"/>
      <c r="JT202" s="248"/>
      <c r="JU202" s="198"/>
      <c r="JV202" s="433"/>
      <c r="JW202" s="248"/>
      <c r="JX202" s="243"/>
      <c r="JY202" s="433"/>
      <c r="JZ202" s="248"/>
      <c r="KA202" s="247"/>
      <c r="KB202" s="245"/>
      <c r="KC202" s="248"/>
      <c r="KD202" s="63">
        <v>0</v>
      </c>
      <c r="KE202" s="263"/>
      <c r="KF202" s="263"/>
      <c r="KG202" s="250"/>
      <c r="KH202" s="250"/>
      <c r="KI202" s="250"/>
      <c r="KJ202" s="251"/>
      <c r="KK202" s="250"/>
      <c r="KL202" s="250"/>
      <c r="KM202" s="250"/>
      <c r="KN202" s="250"/>
      <c r="KO202" s="250"/>
      <c r="KP202" s="250"/>
      <c r="KQ202" s="92"/>
      <c r="KR202" s="93">
        <v>0.375</v>
      </c>
      <c r="KS202" s="264"/>
      <c r="KT202" s="265"/>
      <c r="KU202" s="264"/>
      <c r="KV202" s="265"/>
      <c r="KW202" s="265"/>
      <c r="KX202" s="265"/>
      <c r="KY202" s="265"/>
      <c r="KZ202" s="265"/>
      <c r="LA202" s="265"/>
      <c r="LB202" s="265"/>
      <c r="LC202" s="265"/>
      <c r="LD202" s="265"/>
      <c r="LE202" s="118">
        <v>42601</v>
      </c>
      <c r="LF202" s="454">
        <v>0</v>
      </c>
      <c r="LG202" s="454"/>
      <c r="LH202" s="455">
        <v>23</v>
      </c>
      <c r="LI202" s="455">
        <v>48.93</v>
      </c>
      <c r="LJ202" s="455">
        <v>-25.38</v>
      </c>
      <c r="LK202" s="455">
        <v>-27.8</v>
      </c>
      <c r="LL202" s="455">
        <v>-27.8</v>
      </c>
      <c r="LM202" s="455">
        <v>361</v>
      </c>
      <c r="LN202" s="455">
        <v>-17</v>
      </c>
      <c r="LO202" s="455">
        <v>-17</v>
      </c>
      <c r="LP202" s="455">
        <v>351</v>
      </c>
      <c r="LQ202" s="455">
        <v>-22.4</v>
      </c>
      <c r="LR202" s="455">
        <v>-22.4</v>
      </c>
      <c r="LS202" s="455">
        <v>351</v>
      </c>
      <c r="LT202" s="500">
        <v>41.05</v>
      </c>
      <c r="LU202" s="693">
        <v>-24.26</v>
      </c>
      <c r="LV202" s="500">
        <v>-17.2</v>
      </c>
      <c r="LW202" s="500">
        <v>1</v>
      </c>
      <c r="LX202" s="500">
        <v>-18.600000000000001</v>
      </c>
      <c r="LY202" s="500">
        <v>2</v>
      </c>
      <c r="LZ202" s="692">
        <v>54.382705999999999</v>
      </c>
      <c r="MA202" s="455"/>
      <c r="MC202" s="253"/>
      <c r="MD202" s="274"/>
      <c r="ME202" s="581">
        <v>207</v>
      </c>
      <c r="MF202" s="135"/>
      <c r="MI202" s="584">
        <v>31.316099999999999</v>
      </c>
      <c r="MQ202" s="135"/>
      <c r="MR202" s="585"/>
      <c r="MS202" s="585"/>
      <c r="MT202" s="133">
        <v>0</v>
      </c>
      <c r="MU202" s="585"/>
      <c r="MV202" s="585"/>
      <c r="MW202" s="585"/>
      <c r="MX202" s="585"/>
      <c r="MY202" s="585"/>
      <c r="MZ202" s="585"/>
      <c r="NA202" s="585"/>
      <c r="NB202" s="238">
        <v>0</v>
      </c>
      <c r="ND202" s="876" t="s">
        <v>64</v>
      </c>
      <c r="NE202" s="877" t="s">
        <v>64</v>
      </c>
      <c r="NF202" s="877" t="s">
        <v>64</v>
      </c>
      <c r="NG202" s="877" t="s">
        <v>64</v>
      </c>
      <c r="NH202" s="877" t="s">
        <v>64</v>
      </c>
      <c r="NI202" s="877" t="s">
        <v>64</v>
      </c>
      <c r="NJ202" s="877" t="s">
        <v>64</v>
      </c>
      <c r="NK202" s="877" t="s">
        <v>64</v>
      </c>
      <c r="NL202" s="877" t="s">
        <v>64</v>
      </c>
      <c r="NM202" s="877" t="s">
        <v>64</v>
      </c>
      <c r="NN202" s="877" t="s">
        <v>64</v>
      </c>
      <c r="NO202" s="877" t="s">
        <v>64</v>
      </c>
      <c r="NP202" s="877" t="s">
        <v>64</v>
      </c>
      <c r="NQ202" s="877" t="s">
        <v>64</v>
      </c>
      <c r="NR202" s="877" t="s">
        <v>64</v>
      </c>
      <c r="NS202" s="877" t="s">
        <v>64</v>
      </c>
      <c r="NT202" s="877" t="s">
        <v>64</v>
      </c>
      <c r="NU202" s="877" t="s">
        <v>64</v>
      </c>
      <c r="NV202" s="877" t="s">
        <v>64</v>
      </c>
      <c r="NW202" s="877" t="s">
        <v>64</v>
      </c>
      <c r="NX202" s="877" t="s">
        <v>64</v>
      </c>
      <c r="NY202" s="877" t="s">
        <v>64</v>
      </c>
      <c r="NZ202" s="877" t="s">
        <v>64</v>
      </c>
      <c r="OA202" s="877" t="s">
        <v>64</v>
      </c>
      <c r="OB202" s="877" t="s">
        <v>64</v>
      </c>
      <c r="OC202" s="877" t="s">
        <v>64</v>
      </c>
      <c r="OD202" s="877" t="s">
        <v>64</v>
      </c>
      <c r="OE202" s="877" t="s">
        <v>64</v>
      </c>
      <c r="OF202" s="877" t="s">
        <v>64</v>
      </c>
      <c r="OG202" s="877" t="s">
        <v>64</v>
      </c>
      <c r="OH202" s="877" t="s">
        <v>64</v>
      </c>
      <c r="OI202" s="877" t="s">
        <v>64</v>
      </c>
      <c r="OJ202" s="877" t="s">
        <v>64</v>
      </c>
      <c r="OK202" s="877" t="s">
        <v>64</v>
      </c>
      <c r="OL202" s="877" t="s">
        <v>64</v>
      </c>
    </row>
    <row r="203" spans="1:402" s="133" customFormat="1" x14ac:dyDescent="0.25">
      <c r="A203" s="274">
        <v>202</v>
      </c>
      <c r="B203" s="221">
        <v>0</v>
      </c>
      <c r="C203" s="61">
        <v>0</v>
      </c>
      <c r="D203" s="267">
        <v>0</v>
      </c>
      <c r="E203" s="267">
        <v>208</v>
      </c>
      <c r="F203" s="880">
        <v>11</v>
      </c>
      <c r="G203" s="883"/>
      <c r="H203" s="232" t="s">
        <v>1447</v>
      </c>
      <c r="I203" s="167" t="s">
        <v>1448</v>
      </c>
      <c r="J203" s="69">
        <v>31273</v>
      </c>
      <c r="K203" s="422">
        <v>29</v>
      </c>
      <c r="L203" s="400">
        <v>88</v>
      </c>
      <c r="M203" s="400">
        <v>182</v>
      </c>
      <c r="N203" s="342">
        <v>26.566839753652939</v>
      </c>
      <c r="O203" s="348">
        <v>2.0956715402894779</v>
      </c>
      <c r="P203" s="221">
        <v>0</v>
      </c>
      <c r="Q203" s="125">
        <v>140</v>
      </c>
      <c r="R203" s="125">
        <v>90</v>
      </c>
      <c r="S203" s="61">
        <v>0</v>
      </c>
      <c r="T203" s="400">
        <v>1</v>
      </c>
      <c r="U203" s="709">
        <v>0</v>
      </c>
      <c r="V203" s="709"/>
      <c r="W203" s="325">
        <v>0</v>
      </c>
      <c r="X203" s="710">
        <v>0</v>
      </c>
      <c r="Y203" s="325">
        <v>0</v>
      </c>
      <c r="Z203" s="325">
        <v>0</v>
      </c>
      <c r="AA203" s="329">
        <v>0</v>
      </c>
      <c r="AB203" s="328">
        <v>0</v>
      </c>
      <c r="AC203" s="61"/>
      <c r="AE203" s="61"/>
      <c r="AF203" s="592">
        <v>108</v>
      </c>
      <c r="AG203" s="608">
        <v>1.22</v>
      </c>
      <c r="AH203" s="608">
        <v>70</v>
      </c>
      <c r="AI203" s="608"/>
      <c r="AJ203" s="616">
        <v>16.100000000000001</v>
      </c>
      <c r="AK203" s="608">
        <v>45</v>
      </c>
      <c r="AL203" s="608"/>
      <c r="AM203" s="609"/>
      <c r="AN203" s="214"/>
      <c r="AO203" s="310">
        <v>151</v>
      </c>
      <c r="AP203" s="310">
        <v>75</v>
      </c>
      <c r="AQ203" s="310">
        <v>65</v>
      </c>
      <c r="AR203" s="310">
        <v>55</v>
      </c>
      <c r="AS203" s="310">
        <v>1.0900000000000001</v>
      </c>
      <c r="AT203" s="310">
        <v>294</v>
      </c>
      <c r="AU203" s="564"/>
      <c r="AV203" s="564"/>
      <c r="AW203" s="310">
        <v>1.22</v>
      </c>
      <c r="AX203" s="310"/>
      <c r="AY203" s="310"/>
      <c r="AZ203" s="608"/>
      <c r="BA203" s="558"/>
      <c r="BB203" s="65">
        <v>26.15</v>
      </c>
      <c r="BC203" s="425"/>
      <c r="BD203" s="66">
        <v>26.15</v>
      </c>
      <c r="BE203" s="218">
        <v>36.784761842408834</v>
      </c>
      <c r="BF203" s="66">
        <v>68.599999999999994</v>
      </c>
      <c r="BG203" s="68">
        <v>1.4174716932032929</v>
      </c>
      <c r="BH203" s="219">
        <v>1.4174716932032929</v>
      </c>
      <c r="BI203" s="219">
        <v>1.5656679486111538</v>
      </c>
      <c r="BJ203" s="219">
        <v>1.8363241157067516</v>
      </c>
      <c r="BK203" s="66">
        <v>2.41</v>
      </c>
      <c r="BL203" s="66">
        <v>1.25</v>
      </c>
      <c r="BM203" s="66">
        <v>140</v>
      </c>
      <c r="BN203" s="66">
        <v>1.05</v>
      </c>
      <c r="BO203" s="571">
        <v>21.2</v>
      </c>
      <c r="BP203" s="66">
        <v>39</v>
      </c>
      <c r="BQ203" s="66">
        <v>294</v>
      </c>
      <c r="BR203" s="66">
        <v>3</v>
      </c>
      <c r="BS203" s="66">
        <v>13</v>
      </c>
      <c r="BT203" s="221">
        <v>0</v>
      </c>
      <c r="BU203" s="221"/>
      <c r="BV203" s="221"/>
      <c r="BW203" s="221"/>
      <c r="BX203" s="221"/>
      <c r="BY203" s="221"/>
      <c r="BZ203" s="221"/>
      <c r="CA203" s="221"/>
      <c r="CB203" s="221"/>
      <c r="CC203" s="221"/>
      <c r="CD203" s="221"/>
      <c r="CE203" s="221"/>
      <c r="CF203" s="61">
        <v>0</v>
      </c>
      <c r="CG203" s="61">
        <v>0</v>
      </c>
      <c r="CH203" s="61">
        <v>0</v>
      </c>
      <c r="CI203" s="61">
        <v>0</v>
      </c>
      <c r="CJ203" s="326">
        <v>0</v>
      </c>
      <c r="CK203" s="114">
        <v>0</v>
      </c>
      <c r="CL203" s="326">
        <v>0</v>
      </c>
      <c r="CM203" s="114">
        <v>0</v>
      </c>
      <c r="CN203" s="326">
        <v>0</v>
      </c>
      <c r="CO203" s="114">
        <v>0</v>
      </c>
      <c r="CP203" s="326">
        <v>0</v>
      </c>
      <c r="CQ203" s="114">
        <v>0</v>
      </c>
      <c r="CR203" s="326">
        <v>0</v>
      </c>
      <c r="CS203" s="114">
        <v>0</v>
      </c>
      <c r="CT203" s="326">
        <v>0</v>
      </c>
      <c r="CU203" s="114">
        <v>0</v>
      </c>
      <c r="CV203" s="299">
        <v>36.9</v>
      </c>
      <c r="CW203" s="299">
        <v>1.1000000000000001</v>
      </c>
      <c r="CX203" s="299">
        <v>10.5</v>
      </c>
      <c r="CY203" s="299"/>
      <c r="CZ203" s="61"/>
      <c r="DA203" s="221"/>
      <c r="DB203" s="221"/>
      <c r="DC203" s="221"/>
      <c r="DD203" s="221"/>
      <c r="DE203" s="208">
        <v>0</v>
      </c>
      <c r="DF203" s="308"/>
      <c r="DG203" s="208"/>
      <c r="DH203" s="208"/>
      <c r="DI203" s="208"/>
      <c r="DJ203" s="308"/>
      <c r="DK203" s="308"/>
      <c r="DL203" s="308"/>
      <c r="DM203" s="208"/>
      <c r="DN203" s="254">
        <v>0</v>
      </c>
      <c r="DO203" s="208">
        <v>0</v>
      </c>
      <c r="DP203" s="208">
        <v>0</v>
      </c>
      <c r="DQ203" s="208">
        <v>0</v>
      </c>
      <c r="DR203" s="208">
        <v>0</v>
      </c>
      <c r="DS203" s="212"/>
      <c r="DT203" s="208">
        <v>0</v>
      </c>
      <c r="DU203" s="208">
        <v>0</v>
      </c>
      <c r="DV203" s="208">
        <v>0</v>
      </c>
      <c r="DW203" s="208">
        <v>0</v>
      </c>
      <c r="DX203" s="208">
        <v>0</v>
      </c>
      <c r="DY203" s="206">
        <v>0</v>
      </c>
      <c r="EB203" s="223">
        <v>1</v>
      </c>
      <c r="EC203" s="223">
        <v>1</v>
      </c>
      <c r="ED203" s="221">
        <v>70</v>
      </c>
      <c r="EE203" s="221"/>
      <c r="EG203" s="221">
        <v>0</v>
      </c>
      <c r="EH203" s="221"/>
      <c r="EI203" s="221"/>
      <c r="EJ203" s="221"/>
      <c r="EK203" s="221"/>
      <c r="EL203" s="221"/>
      <c r="EM203" s="221"/>
      <c r="EN203" s="221"/>
      <c r="EO203" s="267">
        <v>208</v>
      </c>
      <c r="EP203" s="135">
        <v>42051</v>
      </c>
      <c r="EQ203" s="439" t="s">
        <v>383</v>
      </c>
      <c r="ET203" s="133">
        <v>53</v>
      </c>
      <c r="EU203" s="133">
        <v>0</v>
      </c>
      <c r="EW203" s="161">
        <v>7</v>
      </c>
      <c r="EX203" s="161">
        <v>9</v>
      </c>
      <c r="EY203" s="161">
        <v>50</v>
      </c>
      <c r="EZ203" s="161">
        <v>35</v>
      </c>
      <c r="FA203" s="161">
        <v>11</v>
      </c>
      <c r="FB203" s="161">
        <v>13</v>
      </c>
      <c r="FC203" s="161">
        <v>36</v>
      </c>
      <c r="FD203" s="161">
        <v>24</v>
      </c>
      <c r="FE203" s="133">
        <v>33</v>
      </c>
      <c r="FF203" s="61">
        <v>190</v>
      </c>
      <c r="FG203" s="61">
        <v>350</v>
      </c>
      <c r="FH203" s="91">
        <v>190</v>
      </c>
      <c r="FI203" s="91">
        <v>350</v>
      </c>
      <c r="FJ203" s="227">
        <v>50.05</v>
      </c>
      <c r="FK203" s="227">
        <v>23.882559379074511</v>
      </c>
      <c r="FL203" s="228">
        <v>193.6</v>
      </c>
      <c r="FM203" s="228">
        <v>83.15</v>
      </c>
      <c r="FN203" s="228">
        <v>92.380889026749756</v>
      </c>
      <c r="FO203" s="228">
        <v>39.677019228172746</v>
      </c>
      <c r="FP203" s="228">
        <v>57.050619834710737</v>
      </c>
      <c r="FQ203" s="228"/>
      <c r="FR203" s="193">
        <v>0</v>
      </c>
      <c r="FS203" s="230">
        <v>73.099999999999994</v>
      </c>
      <c r="FT203" s="230">
        <v>42</v>
      </c>
      <c r="FU203" s="230">
        <v>160</v>
      </c>
      <c r="FV203" s="229">
        <v>12.033333333333333</v>
      </c>
      <c r="FW203" s="229">
        <v>12.85</v>
      </c>
      <c r="FX203" s="426">
        <v>6.4690265486725655</v>
      </c>
      <c r="FY203" s="229">
        <v>1.7404761904761903</v>
      </c>
      <c r="FZ203" s="61" t="s">
        <v>381</v>
      </c>
      <c r="GA203" s="129">
        <v>21.1</v>
      </c>
      <c r="GB203" s="111">
        <v>5.5</v>
      </c>
      <c r="GC203" s="111">
        <v>3.1</v>
      </c>
      <c r="GD203" s="111">
        <v>117</v>
      </c>
      <c r="GE203" s="111">
        <v>83.4</v>
      </c>
      <c r="GF203" s="111">
        <v>28.2</v>
      </c>
      <c r="GG203" s="61">
        <v>1</v>
      </c>
      <c r="GH203" s="61">
        <v>0</v>
      </c>
      <c r="GI203" s="61">
        <v>1</v>
      </c>
      <c r="GJ203" s="61">
        <v>1</v>
      </c>
      <c r="GK203" s="231"/>
      <c r="GM203" s="61">
        <v>0</v>
      </c>
      <c r="GN203" s="61">
        <v>0</v>
      </c>
      <c r="GO203" s="133">
        <v>0</v>
      </c>
      <c r="GP203" s="61"/>
      <c r="GQ203" s="106"/>
      <c r="GR203" s="111">
        <v>0.40291262135922329</v>
      </c>
      <c r="GS203" s="61">
        <v>0</v>
      </c>
      <c r="GT203" s="111">
        <v>0.77777777777777779</v>
      </c>
      <c r="GU203" s="61">
        <v>1</v>
      </c>
      <c r="GV203" s="106">
        <v>13.8</v>
      </c>
      <c r="GW203" s="61"/>
      <c r="GX203" s="106">
        <v>23</v>
      </c>
      <c r="GY203" s="61"/>
      <c r="GZ203" s="745"/>
      <c r="HA203" s="133" t="s">
        <v>1449</v>
      </c>
      <c r="HB203" s="61" t="s">
        <v>1450</v>
      </c>
      <c r="HC203" s="117" t="s">
        <v>1451</v>
      </c>
      <c r="HD203" s="427">
        <v>134.847916</v>
      </c>
      <c r="HE203" s="427">
        <v>141.59031200000001</v>
      </c>
      <c r="HF203" s="270">
        <v>67.563217459374357</v>
      </c>
      <c r="HG203" s="435">
        <v>223.798011</v>
      </c>
      <c r="HH203" s="270">
        <v>106.79059513738802</v>
      </c>
      <c r="HI203" s="435">
        <v>91.295959999999994</v>
      </c>
      <c r="HJ203" s="270">
        <v>43.564059655736493</v>
      </c>
      <c r="HK203" s="435">
        <v>132.50205099999999</v>
      </c>
      <c r="HL203" s="270">
        <v>63.226535481651531</v>
      </c>
      <c r="HM203" s="427">
        <v>59.206090000000003</v>
      </c>
      <c r="HN203" s="435">
        <v>7.6851190000000003</v>
      </c>
      <c r="HO203" s="435">
        <v>3.6244320000000001</v>
      </c>
      <c r="HP203" s="435">
        <v>261.14809400000001</v>
      </c>
      <c r="HQ203" s="270">
        <v>124.61308414959306</v>
      </c>
      <c r="HR203" s="435">
        <v>132.379955</v>
      </c>
      <c r="HS203" s="270">
        <v>63.168274443290947</v>
      </c>
      <c r="HT203" s="435">
        <v>128.76813899999999</v>
      </c>
      <c r="HU203" s="270">
        <v>61.444809706302102</v>
      </c>
      <c r="HV203" s="427">
        <v>49.308472999999999</v>
      </c>
      <c r="HW203" s="144">
        <v>1</v>
      </c>
      <c r="HX203" s="427">
        <v>0.63267010894033371</v>
      </c>
      <c r="HY203" s="428">
        <v>24.3</v>
      </c>
      <c r="HZ203" s="427">
        <v>5.7</v>
      </c>
      <c r="IA203" s="427">
        <v>27</v>
      </c>
      <c r="IB203" s="427">
        <v>5.8</v>
      </c>
      <c r="IC203" s="427">
        <v>22.7</v>
      </c>
      <c r="ID203" s="427">
        <v>5.0999999999999996</v>
      </c>
      <c r="IE203" s="237">
        <v>96.381473684210533</v>
      </c>
      <c r="IF203" s="237">
        <v>45.990734631485829</v>
      </c>
      <c r="IG203" s="239"/>
      <c r="IH203" s="161">
        <v>0.45</v>
      </c>
      <c r="II203" s="61">
        <v>1008</v>
      </c>
      <c r="IJ203" s="61">
        <v>966</v>
      </c>
      <c r="IK203" s="61">
        <v>1005</v>
      </c>
      <c r="IL203" s="61">
        <v>1035</v>
      </c>
      <c r="IM203" s="61">
        <v>1094</v>
      </c>
      <c r="IN203" s="61">
        <v>1039</v>
      </c>
      <c r="IO203" s="133">
        <v>1023.5</v>
      </c>
      <c r="IP203" s="429">
        <v>1024.5</v>
      </c>
      <c r="IQ203" s="61">
        <v>1645</v>
      </c>
      <c r="IR203" s="61">
        <v>387</v>
      </c>
      <c r="IS203" s="61">
        <v>408</v>
      </c>
      <c r="IT203" s="61">
        <v>439</v>
      </c>
      <c r="IU203" s="61">
        <v>382</v>
      </c>
      <c r="IV203" s="61">
        <v>398</v>
      </c>
      <c r="IW203" s="61">
        <v>381</v>
      </c>
      <c r="IX203" s="61">
        <v>384</v>
      </c>
      <c r="IY203" s="430">
        <v>399.16666666666669</v>
      </c>
      <c r="IZ203" s="61">
        <v>257</v>
      </c>
      <c r="JA203" s="431">
        <v>25.616370630548889</v>
      </c>
      <c r="JB203" s="240">
        <v>27.257983633890614</v>
      </c>
      <c r="JC203" s="308"/>
      <c r="JD203" s="70"/>
      <c r="JE203" s="70"/>
      <c r="JF203" s="70"/>
      <c r="JG203" s="308"/>
      <c r="JH203" s="308"/>
      <c r="JI203" s="308"/>
      <c r="JJ203" s="308"/>
      <c r="JK203" s="208"/>
      <c r="JL203" s="420">
        <v>81</v>
      </c>
      <c r="JM203" s="299"/>
      <c r="JN203" s="300"/>
      <c r="JO203" s="221"/>
      <c r="JP203" s="198"/>
      <c r="JQ203" s="90"/>
      <c r="JR203" s="90"/>
      <c r="JS203" s="246"/>
      <c r="JT203" s="248"/>
      <c r="JU203" s="198"/>
      <c r="JV203" s="433"/>
      <c r="JW203" s="248"/>
      <c r="JX203" s="243"/>
      <c r="JY203" s="433"/>
      <c r="JZ203" s="248"/>
      <c r="KA203" s="247"/>
      <c r="KB203" s="245"/>
      <c r="KC203" s="248"/>
      <c r="KD203" s="63">
        <v>0</v>
      </c>
      <c r="KE203" s="263"/>
      <c r="KF203" s="263"/>
      <c r="KG203" s="250"/>
      <c r="KH203" s="250"/>
      <c r="KI203" s="250"/>
      <c r="KJ203" s="251"/>
      <c r="KK203" s="250"/>
      <c r="KL203" s="250"/>
      <c r="KM203" s="250"/>
      <c r="KN203" s="250"/>
      <c r="KO203" s="250"/>
      <c r="KP203" s="250"/>
      <c r="KQ203" s="92"/>
      <c r="KR203" s="93">
        <v>0.40291262135922329</v>
      </c>
      <c r="KS203" s="264">
        <v>35</v>
      </c>
      <c r="KT203" s="265">
        <v>42.04</v>
      </c>
      <c r="KU203" s="264">
        <v>-26.48</v>
      </c>
      <c r="KV203" s="265">
        <v>-29.6</v>
      </c>
      <c r="KW203" s="265">
        <v>-28.8</v>
      </c>
      <c r="KX203" s="265">
        <v>293</v>
      </c>
      <c r="KY203" s="265">
        <v>-27</v>
      </c>
      <c r="KZ203" s="265">
        <v>-26.7</v>
      </c>
      <c r="LA203" s="265">
        <v>383</v>
      </c>
      <c r="LB203" s="265">
        <v>-27.9</v>
      </c>
      <c r="LC203" s="265">
        <v>-27.8</v>
      </c>
      <c r="LD203" s="265">
        <v>361</v>
      </c>
      <c r="LE203" s="118">
        <v>42051</v>
      </c>
      <c r="LF203" s="454">
        <v>0</v>
      </c>
      <c r="LG203" s="454"/>
      <c r="LH203" s="455">
        <v>36</v>
      </c>
      <c r="LI203" s="455">
        <v>49.66</v>
      </c>
      <c r="LJ203" s="455">
        <v>-25.3</v>
      </c>
      <c r="LK203" s="455">
        <v>-29</v>
      </c>
      <c r="LL203" s="455">
        <v>-28.9</v>
      </c>
      <c r="LM203" s="455">
        <v>362</v>
      </c>
      <c r="LN203" s="455">
        <v>-22.9</v>
      </c>
      <c r="LO203" s="455">
        <v>-22.7</v>
      </c>
      <c r="LP203" s="455">
        <v>362</v>
      </c>
      <c r="LQ203" s="455">
        <v>-25.9</v>
      </c>
      <c r="LR203" s="455">
        <v>-25.8</v>
      </c>
      <c r="LS203" s="455">
        <v>362</v>
      </c>
      <c r="LT203" s="500">
        <v>46.96</v>
      </c>
      <c r="LU203" s="693">
        <v>-23.1</v>
      </c>
      <c r="LV203" s="500">
        <v>-14.5</v>
      </c>
      <c r="LW203" s="500">
        <v>3</v>
      </c>
      <c r="LX203" s="500">
        <v>0</v>
      </c>
      <c r="LY203" s="500">
        <v>3</v>
      </c>
      <c r="LZ203" s="692">
        <v>49.308472999999999</v>
      </c>
      <c r="MA203" s="455"/>
      <c r="MC203" s="253"/>
      <c r="MD203" s="274"/>
      <c r="ME203" s="581">
        <v>208</v>
      </c>
      <c r="MF203" s="135"/>
      <c r="MI203" s="584">
        <v>24.821999999999999</v>
      </c>
      <c r="MQ203" s="135"/>
      <c r="MR203" s="585"/>
      <c r="MS203" s="585"/>
      <c r="MT203" s="133">
        <v>0</v>
      </c>
      <c r="MU203" s="585"/>
      <c r="MV203" s="585"/>
      <c r="MW203" s="585"/>
      <c r="MX203" s="585"/>
      <c r="MY203" s="585"/>
      <c r="MZ203" s="585"/>
      <c r="NA203" s="585"/>
      <c r="NB203" s="238">
        <v>0</v>
      </c>
      <c r="ND203" s="876" t="s">
        <v>64</v>
      </c>
      <c r="NE203" s="877" t="s">
        <v>64</v>
      </c>
      <c r="NF203" s="877" t="s">
        <v>64</v>
      </c>
      <c r="NG203" s="877" t="s">
        <v>64</v>
      </c>
      <c r="NH203" s="877" t="s">
        <v>64</v>
      </c>
      <c r="NI203" s="877" t="s">
        <v>64</v>
      </c>
      <c r="NJ203" s="877" t="s">
        <v>64</v>
      </c>
      <c r="NK203" s="877" t="s">
        <v>64</v>
      </c>
      <c r="NL203" s="877" t="s">
        <v>64</v>
      </c>
      <c r="NM203" s="877" t="s">
        <v>64</v>
      </c>
      <c r="NN203" s="877" t="s">
        <v>64</v>
      </c>
      <c r="NO203" s="877" t="s">
        <v>64</v>
      </c>
      <c r="NP203" s="877" t="s">
        <v>64</v>
      </c>
      <c r="NQ203" s="877" t="s">
        <v>64</v>
      </c>
      <c r="NR203" s="877" t="s">
        <v>64</v>
      </c>
      <c r="NS203" s="877" t="s">
        <v>64</v>
      </c>
      <c r="NT203" s="877" t="s">
        <v>64</v>
      </c>
      <c r="NU203" s="877" t="s">
        <v>64</v>
      </c>
      <c r="NV203" s="877" t="s">
        <v>64</v>
      </c>
      <c r="NW203" s="877" t="s">
        <v>64</v>
      </c>
      <c r="NX203" s="877" t="s">
        <v>64</v>
      </c>
      <c r="NY203" s="877" t="s">
        <v>64</v>
      </c>
      <c r="NZ203" s="877" t="s">
        <v>64</v>
      </c>
      <c r="OA203" s="877" t="s">
        <v>64</v>
      </c>
      <c r="OB203" s="877" t="s">
        <v>64</v>
      </c>
      <c r="OC203" s="877" t="s">
        <v>64</v>
      </c>
      <c r="OD203" s="877" t="s">
        <v>64</v>
      </c>
      <c r="OE203" s="877" t="s">
        <v>64</v>
      </c>
      <c r="OF203" s="877" t="s">
        <v>64</v>
      </c>
      <c r="OG203" s="877" t="s">
        <v>64</v>
      </c>
      <c r="OH203" s="877" t="s">
        <v>64</v>
      </c>
      <c r="OI203" s="877" t="s">
        <v>64</v>
      </c>
      <c r="OJ203" s="877" t="s">
        <v>64</v>
      </c>
      <c r="OK203" s="877" t="s">
        <v>64</v>
      </c>
      <c r="OL203" s="877" t="s">
        <v>64</v>
      </c>
    </row>
    <row r="204" spans="1:402" s="133" customFormat="1" x14ac:dyDescent="0.25">
      <c r="A204" s="221">
        <v>203</v>
      </c>
      <c r="B204" s="221">
        <v>0</v>
      </c>
      <c r="C204" s="61">
        <v>0</v>
      </c>
      <c r="D204" s="267">
        <v>0</v>
      </c>
      <c r="E204" s="267">
        <v>209</v>
      </c>
      <c r="F204" s="880">
        <v>12</v>
      </c>
      <c r="G204" s="883"/>
      <c r="H204" s="232" t="s">
        <v>1452</v>
      </c>
      <c r="I204" s="232" t="s">
        <v>1453</v>
      </c>
      <c r="J204" s="69">
        <v>31132</v>
      </c>
      <c r="K204" s="422">
        <v>29</v>
      </c>
      <c r="L204" s="62">
        <v>64</v>
      </c>
      <c r="M204" s="62">
        <v>175</v>
      </c>
      <c r="N204" s="342">
        <v>20.897959183673468</v>
      </c>
      <c r="O204" s="348">
        <v>1.7790796740437449</v>
      </c>
      <c r="P204" s="61">
        <v>0</v>
      </c>
      <c r="Q204" s="144">
        <v>100</v>
      </c>
      <c r="R204" s="144">
        <v>60</v>
      </c>
      <c r="S204" s="133">
        <v>0</v>
      </c>
      <c r="T204" s="400">
        <v>1</v>
      </c>
      <c r="U204" s="709">
        <v>0</v>
      </c>
      <c r="V204" s="709"/>
      <c r="W204" s="325">
        <v>0</v>
      </c>
      <c r="X204" s="114">
        <v>0</v>
      </c>
      <c r="Y204" s="325">
        <v>0</v>
      </c>
      <c r="Z204" s="325">
        <v>1</v>
      </c>
      <c r="AA204" s="329">
        <v>0</v>
      </c>
      <c r="AB204" s="328">
        <v>0</v>
      </c>
      <c r="AC204" s="61"/>
      <c r="AE204" s="61"/>
      <c r="AF204" s="592">
        <v>92</v>
      </c>
      <c r="AG204" s="617">
        <v>0.99</v>
      </c>
      <c r="AH204" s="592">
        <v>89</v>
      </c>
      <c r="AI204" s="592"/>
      <c r="AJ204" s="606">
        <v>14.9</v>
      </c>
      <c r="AK204" s="592">
        <v>43</v>
      </c>
      <c r="AL204" s="592"/>
      <c r="AM204" s="607">
        <v>17.600000000000001</v>
      </c>
      <c r="AN204" s="214">
        <v>2.8678989020441064</v>
      </c>
      <c r="AO204" s="63">
        <v>137</v>
      </c>
      <c r="AP204" s="63">
        <v>80</v>
      </c>
      <c r="AQ204" s="63">
        <v>45</v>
      </c>
      <c r="AR204" s="63">
        <v>58</v>
      </c>
      <c r="AS204" s="63">
        <v>2.59</v>
      </c>
      <c r="AT204" s="63">
        <v>169</v>
      </c>
      <c r="AU204" s="564"/>
      <c r="AV204" s="564"/>
      <c r="AW204" s="434">
        <v>0.99</v>
      </c>
      <c r="AX204" s="434"/>
      <c r="AY204" s="434"/>
      <c r="AZ204" s="617"/>
      <c r="BA204" s="558"/>
      <c r="BB204" s="65">
        <v>26.75</v>
      </c>
      <c r="BC204" s="68"/>
      <c r="BD204" s="66">
        <v>26.75</v>
      </c>
      <c r="BE204" s="218">
        <v>78.652933637737817</v>
      </c>
      <c r="BF204" s="66">
        <v>73.66</v>
      </c>
      <c r="BG204" s="68">
        <v>1.4273237863572472</v>
      </c>
      <c r="BH204" s="219">
        <v>1.4273237863572472</v>
      </c>
      <c r="BI204" s="219">
        <v>1.895714925801274</v>
      </c>
      <c r="BJ204" s="219">
        <v>1.8672317145188941</v>
      </c>
      <c r="BK204" s="66">
        <v>2.4500000000000002</v>
      </c>
      <c r="BL204" s="66">
        <v>0.99</v>
      </c>
      <c r="BM204" s="66">
        <v>73</v>
      </c>
      <c r="BN204" s="66">
        <v>0.9</v>
      </c>
      <c r="BO204" s="571">
        <v>19.899999999999999</v>
      </c>
      <c r="BP204" s="66">
        <v>22</v>
      </c>
      <c r="BQ204" s="66">
        <v>188</v>
      </c>
      <c r="BR204" s="66">
        <v>3</v>
      </c>
      <c r="BS204" s="66">
        <v>19</v>
      </c>
      <c r="BT204" s="221">
        <v>0</v>
      </c>
      <c r="BU204" s="221"/>
      <c r="BV204" s="221"/>
      <c r="BW204" s="221"/>
      <c r="BX204" s="221"/>
      <c r="BY204" s="221"/>
      <c r="BZ204" s="221"/>
      <c r="CA204" s="221"/>
      <c r="CB204" s="221"/>
      <c r="CC204" s="221"/>
      <c r="CD204" s="221"/>
      <c r="CE204" s="221"/>
      <c r="CF204" s="61">
        <v>0</v>
      </c>
      <c r="CG204" s="61">
        <v>0</v>
      </c>
      <c r="CH204" s="61">
        <v>0</v>
      </c>
      <c r="CI204" s="61">
        <v>0</v>
      </c>
      <c r="CJ204" s="326">
        <v>0</v>
      </c>
      <c r="CK204" s="114">
        <v>0</v>
      </c>
      <c r="CL204" s="326">
        <v>0</v>
      </c>
      <c r="CM204" s="114">
        <v>0</v>
      </c>
      <c r="CN204" s="326">
        <v>0</v>
      </c>
      <c r="CO204" s="114">
        <v>0</v>
      </c>
      <c r="CP204" s="326">
        <v>0</v>
      </c>
      <c r="CQ204" s="114">
        <v>0</v>
      </c>
      <c r="CR204" s="326">
        <v>0</v>
      </c>
      <c r="CS204" s="114">
        <v>0</v>
      </c>
      <c r="CT204" s="326">
        <v>0</v>
      </c>
      <c r="CU204" s="114">
        <v>0</v>
      </c>
      <c r="CV204" s="299">
        <v>42</v>
      </c>
      <c r="CW204" s="299">
        <v>1.22</v>
      </c>
      <c r="CX204" s="299">
        <v>12</v>
      </c>
      <c r="CY204" s="362"/>
      <c r="CZ204" s="61"/>
      <c r="DA204" s="221"/>
      <c r="DB204" s="221"/>
      <c r="DC204" s="221"/>
      <c r="DD204" s="221"/>
      <c r="DE204" s="208">
        <v>0</v>
      </c>
      <c r="DF204" s="308"/>
      <c r="DG204" s="208"/>
      <c r="DH204" s="208"/>
      <c r="DI204" s="208"/>
      <c r="DJ204" s="308"/>
      <c r="DK204" s="308"/>
      <c r="DL204" s="308"/>
      <c r="DM204" s="208"/>
      <c r="DN204" s="254">
        <v>0</v>
      </c>
      <c r="DO204" s="208">
        <v>0</v>
      </c>
      <c r="DP204" s="208">
        <v>0</v>
      </c>
      <c r="DQ204" s="208">
        <v>0</v>
      </c>
      <c r="DR204" s="208">
        <v>0</v>
      </c>
      <c r="DS204" s="212"/>
      <c r="DT204" s="208">
        <v>0</v>
      </c>
      <c r="DU204" s="208">
        <v>0</v>
      </c>
      <c r="DV204" s="208">
        <v>0</v>
      </c>
      <c r="DW204" s="208">
        <v>0</v>
      </c>
      <c r="DX204" s="208">
        <v>0</v>
      </c>
      <c r="DY204" s="206">
        <v>0</v>
      </c>
      <c r="EB204" s="223">
        <v>1</v>
      </c>
      <c r="EC204" s="223">
        <v>1</v>
      </c>
      <c r="ED204" s="61">
        <v>89</v>
      </c>
      <c r="EE204" s="61"/>
      <c r="EG204" s="221">
        <v>0</v>
      </c>
      <c r="EH204" s="221"/>
      <c r="EI204" s="221"/>
      <c r="EJ204" s="221"/>
      <c r="EK204" s="221"/>
      <c r="EL204" s="221"/>
      <c r="EM204" s="221"/>
      <c r="EN204" s="221"/>
      <c r="EO204" s="259">
        <v>209</v>
      </c>
      <c r="EP204" s="135">
        <v>42079</v>
      </c>
      <c r="EQ204" s="61" t="s">
        <v>415</v>
      </c>
      <c r="ET204" s="133">
        <v>81</v>
      </c>
      <c r="EU204" s="133">
        <v>0</v>
      </c>
      <c r="EW204" s="161">
        <v>6</v>
      </c>
      <c r="EX204" s="161">
        <v>7</v>
      </c>
      <c r="EY204" s="161">
        <v>48</v>
      </c>
      <c r="EZ204" s="161">
        <v>34</v>
      </c>
      <c r="FA204" s="161">
        <v>8</v>
      </c>
      <c r="FB204" s="161">
        <v>8</v>
      </c>
      <c r="FC204" s="161">
        <v>27</v>
      </c>
      <c r="FD204" s="161">
        <v>23</v>
      </c>
      <c r="FE204" s="133">
        <v>30</v>
      </c>
      <c r="FF204" s="61">
        <v>130</v>
      </c>
      <c r="FG204" s="61">
        <v>280</v>
      </c>
      <c r="FH204" s="91">
        <v>130</v>
      </c>
      <c r="FI204" s="91">
        <v>280</v>
      </c>
      <c r="FJ204" s="227">
        <v>22.35</v>
      </c>
      <c r="FK204" s="227">
        <v>12.562675143828578</v>
      </c>
      <c r="FL204" s="228">
        <v>111</v>
      </c>
      <c r="FM204" s="228">
        <v>45.8</v>
      </c>
      <c r="FN204" s="228">
        <v>62.391809439148638</v>
      </c>
      <c r="FO204" s="228">
        <v>25.743647498315383</v>
      </c>
      <c r="FP204" s="228">
        <v>58.738738738738739</v>
      </c>
      <c r="FQ204" s="228"/>
      <c r="FR204" s="193">
        <v>0</v>
      </c>
      <c r="FS204" s="230">
        <v>77.7</v>
      </c>
      <c r="FT204" s="230">
        <v>63.1</v>
      </c>
      <c r="FU204" s="230">
        <v>170</v>
      </c>
      <c r="FV204" s="229">
        <v>8.1333333333333329</v>
      </c>
      <c r="FW204" s="229">
        <v>11.866666666666667</v>
      </c>
      <c r="FX204" s="426">
        <v>9.8354430379746827</v>
      </c>
      <c r="FY204" s="229">
        <v>1.2313787638668781</v>
      </c>
      <c r="FZ204" s="61">
        <v>53.5</v>
      </c>
      <c r="GA204" s="129">
        <v>14.6</v>
      </c>
      <c r="GB204" s="111">
        <v>5.9</v>
      </c>
      <c r="GC204" s="111">
        <v>3.4</v>
      </c>
      <c r="GD204" s="111">
        <v>121.9</v>
      </c>
      <c r="GE204" s="111">
        <v>87.5</v>
      </c>
      <c r="GF204" s="111">
        <v>23.7</v>
      </c>
      <c r="GG204" s="61">
        <v>0</v>
      </c>
      <c r="GH204" s="61">
        <v>0</v>
      </c>
      <c r="GI204" s="61">
        <v>1</v>
      </c>
      <c r="GJ204" s="61">
        <v>0</v>
      </c>
      <c r="GK204" s="231"/>
      <c r="GM204" s="61">
        <v>0</v>
      </c>
      <c r="GN204" s="61">
        <v>0</v>
      </c>
      <c r="GO204" s="133">
        <v>0</v>
      </c>
      <c r="GP204" s="61"/>
      <c r="GQ204" s="106"/>
      <c r="GR204" s="111">
        <v>0.47651006711409399</v>
      </c>
      <c r="GS204" s="61">
        <v>0</v>
      </c>
      <c r="GT204" s="111">
        <v>0.59259259259259256</v>
      </c>
      <c r="GU204" s="61">
        <v>1</v>
      </c>
      <c r="GV204" s="106">
        <v>13.5</v>
      </c>
      <c r="GW204" s="61"/>
      <c r="GX204" s="106">
        <v>22</v>
      </c>
      <c r="GY204" s="61"/>
      <c r="GZ204" s="745"/>
      <c r="HA204" s="133">
        <v>0.8</v>
      </c>
      <c r="HB204" s="133">
        <v>6</v>
      </c>
      <c r="HC204" s="117" t="s">
        <v>1454</v>
      </c>
      <c r="HD204" s="227">
        <v>88.017546999999993</v>
      </c>
      <c r="HE204" s="227">
        <v>92.418424000000002</v>
      </c>
      <c r="HF204" s="270">
        <v>51.947321611481449</v>
      </c>
      <c r="HG204" s="106">
        <v>164.839234</v>
      </c>
      <c r="HH204" s="270">
        <v>92.654216899308381</v>
      </c>
      <c r="HI204" s="106">
        <v>71.586517999999998</v>
      </c>
      <c r="HJ204" s="270">
        <v>40.237949454668318</v>
      </c>
      <c r="HK204" s="106">
        <v>93.252716000000007</v>
      </c>
      <c r="HL204" s="270">
        <v>52.416267444640063</v>
      </c>
      <c r="HM204" s="227">
        <v>56.571917999999997</v>
      </c>
      <c r="HN204" s="106">
        <v>6.9007009999999998</v>
      </c>
      <c r="HO204" s="106">
        <v>3.898015</v>
      </c>
      <c r="HP204" s="435">
        <v>155.07665499999999</v>
      </c>
      <c r="HQ204" s="270">
        <v>87.1667847497351</v>
      </c>
      <c r="HR204" s="435">
        <v>69.439266000000003</v>
      </c>
      <c r="HS204" s="270">
        <v>39.031004070868043</v>
      </c>
      <c r="HT204" s="435">
        <v>85.637389999999996</v>
      </c>
      <c r="HU204" s="270">
        <v>48.135781240955431</v>
      </c>
      <c r="HV204" s="427">
        <v>55.222617999999997</v>
      </c>
      <c r="HW204" s="144">
        <v>0</v>
      </c>
      <c r="HX204" s="427">
        <v>0.56065793171545553</v>
      </c>
      <c r="HY204" s="428">
        <v>12.9</v>
      </c>
      <c r="HZ204" s="427">
        <v>3.9</v>
      </c>
      <c r="IA204" s="427">
        <v>10.1</v>
      </c>
      <c r="IB204" s="427">
        <v>2.9</v>
      </c>
      <c r="IC204" s="427">
        <v>14.5</v>
      </c>
      <c r="ID204" s="427">
        <v>4</v>
      </c>
      <c r="IE204" s="237">
        <v>27.973374358974361</v>
      </c>
      <c r="IF204" s="237">
        <v>15.72350848986572</v>
      </c>
      <c r="IG204" s="239"/>
      <c r="IH204" s="161">
        <v>0.43</v>
      </c>
      <c r="II204" s="61">
        <v>993</v>
      </c>
      <c r="IJ204" s="61">
        <v>1038</v>
      </c>
      <c r="IK204" s="61">
        <v>928</v>
      </c>
      <c r="IL204" s="61">
        <v>1134</v>
      </c>
      <c r="IM204" s="61">
        <v>1171</v>
      </c>
      <c r="IN204" s="61">
        <v>1109</v>
      </c>
      <c r="IO204" s="133">
        <v>1051</v>
      </c>
      <c r="IP204" s="429">
        <v>1062.1666666666667</v>
      </c>
      <c r="IQ204" s="61">
        <v>1640</v>
      </c>
      <c r="IR204" s="61">
        <v>334</v>
      </c>
      <c r="IS204" s="61">
        <v>408</v>
      </c>
      <c r="IT204" s="61">
        <v>400</v>
      </c>
      <c r="IU204" s="61">
        <v>435</v>
      </c>
      <c r="IV204" s="61">
        <v>388</v>
      </c>
      <c r="IW204" s="61">
        <v>368</v>
      </c>
      <c r="IX204" s="61">
        <v>351</v>
      </c>
      <c r="IY204" s="430">
        <v>388.83333333333331</v>
      </c>
      <c r="IZ204" s="61">
        <v>213</v>
      </c>
      <c r="JA204" s="431">
        <v>22.748265704751287</v>
      </c>
      <c r="JB204" s="240">
        <v>26.476619951516554</v>
      </c>
      <c r="JC204" s="308"/>
      <c r="JD204" s="70"/>
      <c r="JE204" s="70"/>
      <c r="JF204" s="70"/>
      <c r="JG204" s="308"/>
      <c r="JH204" s="308"/>
      <c r="JI204" s="308"/>
      <c r="JJ204" s="308"/>
      <c r="JK204" s="208"/>
      <c r="JL204" s="420">
        <v>72</v>
      </c>
      <c r="JM204" s="299"/>
      <c r="JN204" s="300"/>
      <c r="JO204" s="221"/>
      <c r="JP204" s="198"/>
      <c r="JQ204" s="90"/>
      <c r="JR204" s="90"/>
      <c r="JS204" s="246"/>
      <c r="JT204" s="248"/>
      <c r="JU204" s="198"/>
      <c r="JV204" s="433"/>
      <c r="JW204" s="248"/>
      <c r="JX204" s="243"/>
      <c r="JY204" s="433"/>
      <c r="JZ204" s="248"/>
      <c r="KA204" s="247"/>
      <c r="KB204" s="245"/>
      <c r="KC204" s="248"/>
      <c r="KD204" s="63">
        <v>0</v>
      </c>
      <c r="KE204" s="263"/>
      <c r="KF204" s="263"/>
      <c r="KG204" s="250"/>
      <c r="KH204" s="250"/>
      <c r="KI204" s="250"/>
      <c r="KJ204" s="251"/>
      <c r="KK204" s="250"/>
      <c r="KL204" s="250"/>
      <c r="KM204" s="250"/>
      <c r="KN204" s="250"/>
      <c r="KO204" s="250"/>
      <c r="KP204" s="250"/>
      <c r="KQ204" s="92"/>
      <c r="KR204" s="93">
        <v>0.47651006711409399</v>
      </c>
      <c r="KS204" s="264"/>
      <c r="KT204" s="265"/>
      <c r="KU204" s="264"/>
      <c r="KV204" s="265"/>
      <c r="KW204" s="265"/>
      <c r="KX204" s="265"/>
      <c r="KY204" s="265"/>
      <c r="KZ204" s="265"/>
      <c r="LA204" s="265"/>
      <c r="LB204" s="265"/>
      <c r="LC204" s="265"/>
      <c r="LD204" s="265"/>
      <c r="LE204" s="118">
        <v>42079</v>
      </c>
      <c r="LF204" s="454">
        <v>0</v>
      </c>
      <c r="LG204" s="454"/>
      <c r="LH204" s="455">
        <v>51</v>
      </c>
      <c r="LI204" s="455">
        <v>63.29</v>
      </c>
      <c r="LJ204" s="455">
        <v>-32.49</v>
      </c>
      <c r="LK204" s="455">
        <v>-37.1</v>
      </c>
      <c r="LL204" s="455">
        <v>-37</v>
      </c>
      <c r="LM204" s="455">
        <v>296</v>
      </c>
      <c r="LN204" s="455">
        <v>-26.6</v>
      </c>
      <c r="LO204" s="455">
        <v>-26.5</v>
      </c>
      <c r="LP204" s="455">
        <v>296</v>
      </c>
      <c r="LQ204" s="455">
        <v>-31.8</v>
      </c>
      <c r="LR204" s="455">
        <v>-31.8</v>
      </c>
      <c r="LS204" s="455">
        <v>296</v>
      </c>
      <c r="LT204" s="500">
        <v>55.62</v>
      </c>
      <c r="LU204" s="693">
        <v>-31.94</v>
      </c>
      <c r="LV204" s="500">
        <v>-11</v>
      </c>
      <c r="LW204" s="500">
        <v>3</v>
      </c>
      <c r="LX204" s="500">
        <v>0</v>
      </c>
      <c r="LY204" s="500">
        <v>3</v>
      </c>
      <c r="LZ204" s="692">
        <v>62</v>
      </c>
      <c r="MA204" s="455">
        <v>62</v>
      </c>
      <c r="MC204" s="253"/>
      <c r="MD204" s="274"/>
      <c r="ME204" s="581">
        <v>209</v>
      </c>
      <c r="MF204" s="135"/>
      <c r="MI204" s="584">
        <v>28.8416</v>
      </c>
      <c r="MQ204" s="135"/>
      <c r="MR204" s="585"/>
      <c r="MS204" s="585"/>
      <c r="MT204" s="133">
        <v>0</v>
      </c>
      <c r="MU204" s="585"/>
      <c r="MV204" s="585"/>
      <c r="MW204" s="585"/>
      <c r="MX204" s="585"/>
      <c r="MY204" s="585"/>
      <c r="MZ204" s="238">
        <v>17.600000000000001</v>
      </c>
      <c r="NA204" s="585"/>
      <c r="NB204" s="238">
        <v>1</v>
      </c>
      <c r="ND204" s="876" t="s">
        <v>64</v>
      </c>
      <c r="NE204" s="877" t="s">
        <v>64</v>
      </c>
      <c r="NF204" s="877" t="s">
        <v>64</v>
      </c>
      <c r="NG204" s="877" t="s">
        <v>64</v>
      </c>
      <c r="NH204" s="877" t="s">
        <v>64</v>
      </c>
      <c r="NI204" s="877" t="s">
        <v>64</v>
      </c>
      <c r="NJ204" s="877" t="s">
        <v>64</v>
      </c>
      <c r="NK204" s="877" t="s">
        <v>64</v>
      </c>
      <c r="NL204" s="877" t="s">
        <v>64</v>
      </c>
      <c r="NM204" s="877" t="s">
        <v>64</v>
      </c>
      <c r="NN204" s="877" t="s">
        <v>64</v>
      </c>
      <c r="NO204" s="877" t="s">
        <v>64</v>
      </c>
      <c r="NP204" s="877" t="s">
        <v>64</v>
      </c>
      <c r="NQ204" s="877" t="s">
        <v>64</v>
      </c>
      <c r="NR204" s="877" t="s">
        <v>64</v>
      </c>
      <c r="NS204" s="877" t="s">
        <v>64</v>
      </c>
      <c r="NT204" s="877" t="s">
        <v>64</v>
      </c>
      <c r="NU204" s="877" t="s">
        <v>64</v>
      </c>
      <c r="NV204" s="877" t="s">
        <v>64</v>
      </c>
      <c r="NW204" s="877" t="s">
        <v>64</v>
      </c>
      <c r="NX204" s="877" t="s">
        <v>64</v>
      </c>
      <c r="NY204" s="877" t="s">
        <v>64</v>
      </c>
      <c r="NZ204" s="877" t="s">
        <v>64</v>
      </c>
      <c r="OA204" s="877" t="s">
        <v>64</v>
      </c>
      <c r="OB204" s="877" t="s">
        <v>64</v>
      </c>
      <c r="OC204" s="877" t="s">
        <v>64</v>
      </c>
      <c r="OD204" s="877" t="s">
        <v>64</v>
      </c>
      <c r="OE204" s="877" t="s">
        <v>64</v>
      </c>
      <c r="OF204" s="877" t="s">
        <v>64</v>
      </c>
      <c r="OG204" s="877" t="s">
        <v>64</v>
      </c>
      <c r="OH204" s="877" t="s">
        <v>64</v>
      </c>
      <c r="OI204" s="877" t="s">
        <v>64</v>
      </c>
      <c r="OJ204" s="877" t="s">
        <v>64</v>
      </c>
      <c r="OK204" s="877" t="s">
        <v>64</v>
      </c>
      <c r="OL204" s="877" t="s">
        <v>64</v>
      </c>
    </row>
    <row r="205" spans="1:402" s="133" customFormat="1" x14ac:dyDescent="0.25">
      <c r="A205" s="221">
        <v>204</v>
      </c>
      <c r="B205" s="221">
        <v>0</v>
      </c>
      <c r="C205" s="61">
        <v>0</v>
      </c>
      <c r="D205" s="267">
        <v>0</v>
      </c>
      <c r="E205" s="267">
        <v>210</v>
      </c>
      <c r="F205" s="880">
        <v>13</v>
      </c>
      <c r="G205" s="883"/>
      <c r="H205" s="232" t="s">
        <v>1455</v>
      </c>
      <c r="I205" s="232" t="s">
        <v>1456</v>
      </c>
      <c r="J205" s="69">
        <v>30676</v>
      </c>
      <c r="K205" s="422">
        <v>31</v>
      </c>
      <c r="L205" s="400">
        <v>79</v>
      </c>
      <c r="M205" s="400">
        <v>182</v>
      </c>
      <c r="N205" s="342">
        <v>23.849776597029344</v>
      </c>
      <c r="O205" s="348">
        <v>2.0017488779720298</v>
      </c>
      <c r="P205" s="221">
        <v>0</v>
      </c>
      <c r="Q205" s="125">
        <v>110</v>
      </c>
      <c r="R205" s="125">
        <v>80</v>
      </c>
      <c r="S205" s="61">
        <v>0</v>
      </c>
      <c r="T205" s="400">
        <v>1</v>
      </c>
      <c r="U205" s="709">
        <v>0</v>
      </c>
      <c r="V205" s="709"/>
      <c r="W205" s="325">
        <v>0</v>
      </c>
      <c r="X205" s="710">
        <v>0</v>
      </c>
      <c r="Y205" s="325">
        <v>1</v>
      </c>
      <c r="Z205" s="325">
        <v>1</v>
      </c>
      <c r="AA205" s="329">
        <v>0</v>
      </c>
      <c r="AB205" s="711">
        <v>0</v>
      </c>
      <c r="AC205" s="61"/>
      <c r="AE205" s="61"/>
      <c r="AF205" s="592">
        <v>88</v>
      </c>
      <c r="AG205" s="616">
        <v>1.08</v>
      </c>
      <c r="AH205" s="608">
        <v>80</v>
      </c>
      <c r="AI205" s="608"/>
      <c r="AJ205" s="616">
        <v>16.5</v>
      </c>
      <c r="AK205" s="608">
        <v>47</v>
      </c>
      <c r="AL205" s="608"/>
      <c r="AM205" s="609">
        <v>30.6</v>
      </c>
      <c r="AN205" s="214">
        <v>3.4210000089583352</v>
      </c>
      <c r="AO205" s="310">
        <v>185</v>
      </c>
      <c r="AP205" s="310">
        <v>113</v>
      </c>
      <c r="AQ205" s="310">
        <v>59</v>
      </c>
      <c r="AR205" s="310">
        <v>66</v>
      </c>
      <c r="AS205" s="310">
        <v>3.82</v>
      </c>
      <c r="AT205" s="310">
        <v>26</v>
      </c>
      <c r="AU205" s="564"/>
      <c r="AV205" s="564"/>
      <c r="AW205" s="423">
        <v>1.08</v>
      </c>
      <c r="AX205" s="423"/>
      <c r="AY205" s="423"/>
      <c r="AZ205" s="616"/>
      <c r="BA205" s="558"/>
      <c r="BB205" s="65">
        <v>40.76</v>
      </c>
      <c r="BC205" s="425"/>
      <c r="BD205" s="66">
        <v>40.76</v>
      </c>
      <c r="BE205" s="218">
        <v>56.51735515482958</v>
      </c>
      <c r="BF205" s="66">
        <v>60.22</v>
      </c>
      <c r="BG205" s="68">
        <v>1.6102341753343887</v>
      </c>
      <c r="BH205" s="219">
        <v>1.6102341753343887</v>
      </c>
      <c r="BI205" s="219">
        <v>1.7521818299539609</v>
      </c>
      <c r="BJ205" s="219">
        <v>1.7797407511767405</v>
      </c>
      <c r="BK205" s="66">
        <v>2.34</v>
      </c>
      <c r="BL205" s="66">
        <v>1.18</v>
      </c>
      <c r="BM205" s="66">
        <v>126</v>
      </c>
      <c r="BN205" s="66">
        <v>1.31</v>
      </c>
      <c r="BO205" s="571">
        <v>13.6</v>
      </c>
      <c r="BP205" s="66">
        <v>66</v>
      </c>
      <c r="BQ205" s="66">
        <v>28</v>
      </c>
      <c r="BR205" s="66">
        <v>6</v>
      </c>
      <c r="BS205" s="66">
        <v>17</v>
      </c>
      <c r="BT205" s="221">
        <v>0</v>
      </c>
      <c r="BU205" s="221"/>
      <c r="BV205" s="221"/>
      <c r="BW205" s="221"/>
      <c r="BX205" s="221"/>
      <c r="BY205" s="221"/>
      <c r="BZ205" s="221"/>
      <c r="CA205" s="221"/>
      <c r="CB205" s="221"/>
      <c r="CC205" s="221"/>
      <c r="CD205" s="221"/>
      <c r="CE205" s="221"/>
      <c r="CF205" s="61">
        <v>0</v>
      </c>
      <c r="CG205" s="61">
        <v>0</v>
      </c>
      <c r="CH205" s="61">
        <v>0</v>
      </c>
      <c r="CI205" s="61">
        <v>0</v>
      </c>
      <c r="CJ205" s="326">
        <v>0</v>
      </c>
      <c r="CK205" s="114">
        <v>0</v>
      </c>
      <c r="CL205" s="326">
        <v>0</v>
      </c>
      <c r="CM205" s="114">
        <v>0</v>
      </c>
      <c r="CN205" s="326">
        <v>0</v>
      </c>
      <c r="CO205" s="114">
        <v>0</v>
      </c>
      <c r="CP205" s="326">
        <v>0</v>
      </c>
      <c r="CQ205" s="114">
        <v>0</v>
      </c>
      <c r="CR205" s="326">
        <v>0</v>
      </c>
      <c r="CS205" s="114">
        <v>0</v>
      </c>
      <c r="CT205" s="326">
        <v>1</v>
      </c>
      <c r="CU205" s="114">
        <v>0</v>
      </c>
      <c r="CV205" s="299">
        <v>30.7</v>
      </c>
      <c r="CW205" s="299">
        <v>1.19</v>
      </c>
      <c r="CX205" s="299">
        <v>9.9</v>
      </c>
      <c r="CY205" s="299"/>
      <c r="CZ205" s="61"/>
      <c r="DA205" s="221"/>
      <c r="DB205" s="221"/>
      <c r="DC205" s="221"/>
      <c r="DD205" s="221"/>
      <c r="DE205" s="221">
        <v>0</v>
      </c>
      <c r="DF205" s="267"/>
      <c r="DG205" s="221"/>
      <c r="DH205" s="221"/>
      <c r="DI205" s="221"/>
      <c r="DJ205" s="267"/>
      <c r="DK205" s="267"/>
      <c r="DL205" s="267"/>
      <c r="DM205" s="221"/>
      <c r="DN205" s="282">
        <v>0</v>
      </c>
      <c r="DO205" s="221">
        <v>0</v>
      </c>
      <c r="DP205" s="221">
        <v>0</v>
      </c>
      <c r="DQ205" s="221">
        <v>0</v>
      </c>
      <c r="DR205" s="221">
        <v>0</v>
      </c>
      <c r="DS205" s="310"/>
      <c r="DT205" s="221">
        <v>0</v>
      </c>
      <c r="DU205" s="221">
        <v>0</v>
      </c>
      <c r="DV205" s="221">
        <v>0</v>
      </c>
      <c r="DW205" s="221">
        <v>0</v>
      </c>
      <c r="DX205" s="221">
        <v>0</v>
      </c>
      <c r="DY205" s="438">
        <v>0</v>
      </c>
      <c r="EB205" s="317">
        <v>1</v>
      </c>
      <c r="EC205" s="317">
        <v>1</v>
      </c>
      <c r="ED205" s="221">
        <v>80</v>
      </c>
      <c r="EE205" s="221"/>
      <c r="EG205" s="221">
        <v>0</v>
      </c>
      <c r="EH205" s="221"/>
      <c r="EI205" s="221"/>
      <c r="EJ205" s="221"/>
      <c r="EK205" s="221"/>
      <c r="EL205" s="221"/>
      <c r="EM205" s="221"/>
      <c r="EN205" s="221"/>
      <c r="EO205" s="267">
        <v>210</v>
      </c>
      <c r="EP205" s="135">
        <v>42060</v>
      </c>
      <c r="EQ205" s="439" t="s">
        <v>383</v>
      </c>
      <c r="ET205" s="133">
        <v>66</v>
      </c>
      <c r="EU205" s="133">
        <v>0</v>
      </c>
      <c r="EW205" s="161">
        <v>8</v>
      </c>
      <c r="EX205" s="161">
        <v>10</v>
      </c>
      <c r="EY205" s="161">
        <v>47</v>
      </c>
      <c r="EZ205" s="161">
        <v>31</v>
      </c>
      <c r="FA205" s="161">
        <v>11</v>
      </c>
      <c r="FB205" s="161">
        <v>14</v>
      </c>
      <c r="FC205" s="161">
        <v>36</v>
      </c>
      <c r="FD205" s="161">
        <v>23</v>
      </c>
      <c r="FE205" s="133">
        <v>32</v>
      </c>
      <c r="FF205" s="61">
        <v>120</v>
      </c>
      <c r="FG205" s="61">
        <v>280</v>
      </c>
      <c r="FH205" s="91">
        <v>120</v>
      </c>
      <c r="FI205" s="91">
        <v>280</v>
      </c>
      <c r="FJ205" s="227">
        <v>44.1</v>
      </c>
      <c r="FK205" s="227">
        <v>22.030735466017934</v>
      </c>
      <c r="FL205" s="228">
        <v>142.69999999999999</v>
      </c>
      <c r="FM205" s="228">
        <v>47.8</v>
      </c>
      <c r="FN205" s="228">
        <v>71.287663287999067</v>
      </c>
      <c r="FO205" s="228">
        <v>23.879119167248462</v>
      </c>
      <c r="FP205" s="228">
        <v>66.503153468815697</v>
      </c>
      <c r="FQ205" s="228"/>
      <c r="FR205" s="193">
        <v>0</v>
      </c>
      <c r="FS205" s="230">
        <v>101.4</v>
      </c>
      <c r="FT205" s="230">
        <v>52.8</v>
      </c>
      <c r="FU205" s="230">
        <v>190</v>
      </c>
      <c r="FV205" s="229">
        <v>12.05</v>
      </c>
      <c r="FW205" s="229">
        <v>17.350000000000001</v>
      </c>
      <c r="FX205" s="426">
        <v>8.8173913043478258</v>
      </c>
      <c r="FY205" s="229">
        <v>1.9204545454545456</v>
      </c>
      <c r="FZ205" s="61">
        <v>91.4</v>
      </c>
      <c r="GA205" s="129">
        <v>23.3</v>
      </c>
      <c r="GB205" s="111">
        <v>6.5</v>
      </c>
      <c r="GC205" s="111">
        <v>3.5</v>
      </c>
      <c r="GD205" s="111">
        <v>127.9</v>
      </c>
      <c r="GE205" s="111">
        <v>88.1</v>
      </c>
      <c r="GF205" s="111">
        <v>25.4</v>
      </c>
      <c r="GG205" s="61">
        <v>0</v>
      </c>
      <c r="GH205" s="61">
        <v>0</v>
      </c>
      <c r="GI205" s="61">
        <v>1</v>
      </c>
      <c r="GJ205" s="61">
        <v>0</v>
      </c>
      <c r="GK205" s="231"/>
      <c r="GM205" s="61">
        <v>0</v>
      </c>
      <c r="GN205" s="61">
        <v>0</v>
      </c>
      <c r="GO205" s="133">
        <v>0</v>
      </c>
      <c r="GP205" s="61">
        <v>34.4</v>
      </c>
      <c r="GQ205" s="106">
        <v>17.184972789818975</v>
      </c>
      <c r="GR205" s="111">
        <v>0.49390243902439018</v>
      </c>
      <c r="GS205" s="61">
        <v>0</v>
      </c>
      <c r="GT205" s="111">
        <v>0.54166666666666663</v>
      </c>
      <c r="GU205" s="61">
        <v>0</v>
      </c>
      <c r="GV205" s="106">
        <v>16.399999999999999</v>
      </c>
      <c r="GW205" s="61"/>
      <c r="GX205" s="106">
        <v>28</v>
      </c>
      <c r="GY205" s="61"/>
      <c r="GZ205" s="745"/>
      <c r="HA205" s="61">
        <v>1.7</v>
      </c>
      <c r="HB205" s="133">
        <v>6.2</v>
      </c>
      <c r="HC205" s="117" t="s">
        <v>1457</v>
      </c>
      <c r="HD205" s="236">
        <v>95.938528000000005</v>
      </c>
      <c r="HE205" s="236">
        <v>100.735455</v>
      </c>
      <c r="HF205" s="144">
        <v>50.220581000000003</v>
      </c>
      <c r="HG205" s="236">
        <v>182.47887499999999</v>
      </c>
      <c r="HH205" s="125">
        <v>90.972887</v>
      </c>
      <c r="HI205" s="236">
        <v>73.161244999999994</v>
      </c>
      <c r="HJ205" s="144">
        <v>36.473754</v>
      </c>
      <c r="HK205" s="236">
        <v>109.31762999999999</v>
      </c>
      <c r="HL205" s="144">
        <v>54.499133</v>
      </c>
      <c r="HM205" s="236">
        <v>59.907006000000003</v>
      </c>
      <c r="HN205" s="144">
        <v>6.9963280000000001</v>
      </c>
      <c r="HO205" s="144">
        <v>3.4879440000000002</v>
      </c>
      <c r="HP205" s="236">
        <v>185.68689599999999</v>
      </c>
      <c r="HQ205" s="144">
        <v>92.572211999999993</v>
      </c>
      <c r="HR205" s="236">
        <v>75.994837000000004</v>
      </c>
      <c r="HS205" s="144">
        <v>37.886411000000003</v>
      </c>
      <c r="HT205" s="236">
        <v>109.69206</v>
      </c>
      <c r="HU205" s="144">
        <v>54.685800999999998</v>
      </c>
      <c r="HV205" s="236">
        <v>59.073667999999998</v>
      </c>
      <c r="HW205" s="144">
        <v>0</v>
      </c>
      <c r="HX205" s="427">
        <v>0.5520389962947766</v>
      </c>
      <c r="HY205" s="428">
        <v>20.3</v>
      </c>
      <c r="HZ205" s="427">
        <v>4.7</v>
      </c>
      <c r="IA205" s="427">
        <v>19.399999999999999</v>
      </c>
      <c r="IB205" s="427">
        <v>4.5</v>
      </c>
      <c r="IC205" s="427">
        <v>25.4</v>
      </c>
      <c r="ID205" s="427">
        <v>5.3</v>
      </c>
      <c r="IE205" s="237">
        <v>70.161407092198573</v>
      </c>
      <c r="IF205" s="237">
        <v>35.050054412059438</v>
      </c>
      <c r="IG205" s="239"/>
      <c r="IH205" s="161">
        <v>0.47</v>
      </c>
      <c r="II205" s="61">
        <v>1181</v>
      </c>
      <c r="IJ205" s="61">
        <v>1086</v>
      </c>
      <c r="IK205" s="61">
        <v>1100</v>
      </c>
      <c r="IL205" s="61">
        <v>1150</v>
      </c>
      <c r="IM205" s="61">
        <v>1178</v>
      </c>
      <c r="IN205" s="61">
        <v>1169</v>
      </c>
      <c r="IO205" s="133">
        <v>1175</v>
      </c>
      <c r="IP205" s="429">
        <v>1144</v>
      </c>
      <c r="IQ205" s="61">
        <v>1663</v>
      </c>
      <c r="IR205" s="61">
        <v>396</v>
      </c>
      <c r="IS205" s="61">
        <v>395</v>
      </c>
      <c r="IT205" s="61">
        <v>405</v>
      </c>
      <c r="IU205" s="61">
        <v>421</v>
      </c>
      <c r="IV205" s="61">
        <v>394</v>
      </c>
      <c r="IW205" s="61">
        <v>383</v>
      </c>
      <c r="IX205" s="61">
        <v>389.5</v>
      </c>
      <c r="IY205" s="430">
        <v>399</v>
      </c>
      <c r="IZ205" s="61">
        <v>222</v>
      </c>
      <c r="JA205" s="431">
        <v>22.162281407186263</v>
      </c>
      <c r="JB205" s="240">
        <v>23.305475767102664</v>
      </c>
      <c r="JC205" s="267"/>
      <c r="JD205" s="70"/>
      <c r="JE205" s="70"/>
      <c r="JF205" s="70"/>
      <c r="JG205" s="267"/>
      <c r="JH205" s="267"/>
      <c r="JI205" s="267"/>
      <c r="JJ205" s="267"/>
      <c r="JK205" s="221"/>
      <c r="JL205" s="420">
        <v>74</v>
      </c>
      <c r="JM205" s="299"/>
      <c r="JN205" s="300"/>
      <c r="JO205" s="221"/>
      <c r="JP205" s="198"/>
      <c r="JQ205" s="90"/>
      <c r="JR205" s="90"/>
      <c r="JS205" s="246"/>
      <c r="JT205" s="248"/>
      <c r="JU205" s="198"/>
      <c r="JV205" s="433"/>
      <c r="JW205" s="248"/>
      <c r="JX205" s="243"/>
      <c r="JY205" s="433"/>
      <c r="JZ205" s="248"/>
      <c r="KA205" s="247"/>
      <c r="KB205" s="245"/>
      <c r="KC205" s="248"/>
      <c r="KD205" s="63">
        <v>0</v>
      </c>
      <c r="KE205" s="263"/>
      <c r="KF205" s="263"/>
      <c r="KG205" s="250"/>
      <c r="KH205" s="250"/>
      <c r="KI205" s="250"/>
      <c r="KJ205" s="251"/>
      <c r="KK205" s="250"/>
      <c r="KL205" s="250"/>
      <c r="KM205" s="250"/>
      <c r="KN205" s="250"/>
      <c r="KO205" s="250"/>
      <c r="KP205" s="250"/>
      <c r="KQ205" s="92"/>
      <c r="KR205" s="93">
        <v>0.49390243902439018</v>
      </c>
      <c r="KS205" s="264"/>
      <c r="KT205" s="265"/>
      <c r="KU205" s="264"/>
      <c r="KV205" s="265"/>
      <c r="KW205" s="265"/>
      <c r="KX205" s="265"/>
      <c r="KY205" s="265"/>
      <c r="KZ205" s="265"/>
      <c r="LA205" s="265"/>
      <c r="LB205" s="265"/>
      <c r="LC205" s="265"/>
      <c r="LD205" s="265"/>
      <c r="LE205" s="118">
        <v>42060</v>
      </c>
      <c r="LF205" s="454">
        <v>0</v>
      </c>
      <c r="LG205" s="454"/>
      <c r="LH205" s="455">
        <v>39</v>
      </c>
      <c r="LI205" s="455">
        <v>54.41</v>
      </c>
      <c r="LJ205" s="455">
        <v>-30.33</v>
      </c>
      <c r="LK205" s="455">
        <v>-34.299999999999997</v>
      </c>
      <c r="LL205" s="455">
        <v>-33.299999999999997</v>
      </c>
      <c r="LM205" s="455">
        <v>361</v>
      </c>
      <c r="LN205" s="455">
        <v>-20.8</v>
      </c>
      <c r="LO205" s="455">
        <v>-19.7</v>
      </c>
      <c r="LP205" s="455">
        <v>381</v>
      </c>
      <c r="LQ205" s="455">
        <v>-27.4</v>
      </c>
      <c r="LR205" s="455">
        <v>-26.5</v>
      </c>
      <c r="LS205" s="455">
        <v>361</v>
      </c>
      <c r="LT205" s="500">
        <v>50.53</v>
      </c>
      <c r="LU205" s="693">
        <v>-30.82</v>
      </c>
      <c r="LV205" s="500">
        <v>-8</v>
      </c>
      <c r="LW205" s="500">
        <v>3</v>
      </c>
      <c r="LX205" s="500">
        <v>0</v>
      </c>
      <c r="LY205" s="500">
        <v>3</v>
      </c>
      <c r="LZ205" s="690">
        <v>59.073667999999998</v>
      </c>
      <c r="MA205" s="455"/>
      <c r="MC205" s="253"/>
      <c r="MD205" s="274"/>
      <c r="ME205" s="581">
        <v>210</v>
      </c>
      <c r="MF205" s="135"/>
      <c r="MI205" s="584">
        <v>30.010300000000001</v>
      </c>
      <c r="MQ205" s="135"/>
      <c r="MR205" s="585"/>
      <c r="MS205" s="585"/>
      <c r="MT205" s="133">
        <v>0</v>
      </c>
      <c r="MU205" s="585"/>
      <c r="MV205" s="585"/>
      <c r="MW205" s="585"/>
      <c r="MX205" s="585"/>
      <c r="MY205" s="585"/>
      <c r="MZ205" s="238">
        <v>30.6</v>
      </c>
      <c r="NA205" s="585"/>
      <c r="NB205" s="238">
        <v>0</v>
      </c>
      <c r="ND205" s="876" t="s">
        <v>64</v>
      </c>
      <c r="NE205" s="877" t="s">
        <v>64</v>
      </c>
      <c r="NF205" s="877" t="s">
        <v>64</v>
      </c>
      <c r="NG205" s="877" t="s">
        <v>64</v>
      </c>
      <c r="NH205" s="877" t="s">
        <v>64</v>
      </c>
      <c r="NI205" s="877" t="s">
        <v>64</v>
      </c>
      <c r="NJ205" s="877" t="s">
        <v>64</v>
      </c>
      <c r="NK205" s="877" t="s">
        <v>64</v>
      </c>
      <c r="NL205" s="877" t="s">
        <v>64</v>
      </c>
      <c r="NM205" s="877" t="s">
        <v>64</v>
      </c>
      <c r="NN205" s="877" t="s">
        <v>64</v>
      </c>
      <c r="NO205" s="877" t="s">
        <v>64</v>
      </c>
      <c r="NP205" s="877" t="s">
        <v>64</v>
      </c>
      <c r="NQ205" s="877" t="s">
        <v>64</v>
      </c>
      <c r="NR205" s="877" t="s">
        <v>64</v>
      </c>
      <c r="NS205" s="877" t="s">
        <v>64</v>
      </c>
      <c r="NT205" s="877" t="s">
        <v>64</v>
      </c>
      <c r="NU205" s="877" t="s">
        <v>64</v>
      </c>
      <c r="NV205" s="877" t="s">
        <v>64</v>
      </c>
      <c r="NW205" s="877" t="s">
        <v>64</v>
      </c>
      <c r="NX205" s="877" t="s">
        <v>64</v>
      </c>
      <c r="NY205" s="877" t="s">
        <v>64</v>
      </c>
      <c r="NZ205" s="877" t="s">
        <v>64</v>
      </c>
      <c r="OA205" s="877" t="s">
        <v>64</v>
      </c>
      <c r="OB205" s="877" t="s">
        <v>64</v>
      </c>
      <c r="OC205" s="877" t="s">
        <v>64</v>
      </c>
      <c r="OD205" s="877" t="s">
        <v>64</v>
      </c>
      <c r="OE205" s="877" t="s">
        <v>64</v>
      </c>
      <c r="OF205" s="877" t="s">
        <v>64</v>
      </c>
      <c r="OG205" s="877" t="s">
        <v>64</v>
      </c>
      <c r="OH205" s="877" t="s">
        <v>64</v>
      </c>
      <c r="OI205" s="877" t="s">
        <v>64</v>
      </c>
      <c r="OJ205" s="877" t="s">
        <v>64</v>
      </c>
      <c r="OK205" s="877" t="s">
        <v>64</v>
      </c>
      <c r="OL205" s="877" t="s">
        <v>64</v>
      </c>
    </row>
    <row r="206" spans="1:402" s="133" customFormat="1" x14ac:dyDescent="0.25">
      <c r="A206" s="274">
        <v>205</v>
      </c>
      <c r="B206" s="274">
        <v>0</v>
      </c>
      <c r="C206" s="61">
        <v>0</v>
      </c>
      <c r="D206" s="267">
        <v>0</v>
      </c>
      <c r="E206" s="267">
        <v>211</v>
      </c>
      <c r="F206" s="880">
        <v>14</v>
      </c>
      <c r="G206" s="883"/>
      <c r="H206" s="167" t="s">
        <v>1458</v>
      </c>
      <c r="I206" s="167" t="s">
        <v>1459</v>
      </c>
      <c r="J206" s="69">
        <v>29878</v>
      </c>
      <c r="K206" s="422">
        <v>33</v>
      </c>
      <c r="L206" s="400">
        <v>55</v>
      </c>
      <c r="M206" s="400">
        <v>170</v>
      </c>
      <c r="N206" s="342">
        <v>19.031141868512112</v>
      </c>
      <c r="O206" s="348">
        <v>1.6334127253151871</v>
      </c>
      <c r="P206" s="221">
        <v>1</v>
      </c>
      <c r="Q206" s="125">
        <v>110</v>
      </c>
      <c r="R206" s="125">
        <v>70</v>
      </c>
      <c r="S206" s="61">
        <v>0</v>
      </c>
      <c r="T206" s="400">
        <v>1</v>
      </c>
      <c r="U206" s="709">
        <v>0</v>
      </c>
      <c r="V206" s="709"/>
      <c r="W206" s="325">
        <v>0</v>
      </c>
      <c r="X206" s="710">
        <v>0</v>
      </c>
      <c r="Y206" s="325">
        <v>0</v>
      </c>
      <c r="Z206" s="325">
        <v>0</v>
      </c>
      <c r="AA206" s="329">
        <v>0</v>
      </c>
      <c r="AB206" s="328">
        <v>0</v>
      </c>
      <c r="AC206" s="61"/>
      <c r="AE206" s="61"/>
      <c r="AF206" s="592">
        <v>97</v>
      </c>
      <c r="AG206" s="616">
        <v>0.68</v>
      </c>
      <c r="AH206" s="608">
        <v>99</v>
      </c>
      <c r="AI206" s="608"/>
      <c r="AJ206" s="616">
        <v>14.7</v>
      </c>
      <c r="AK206" s="608">
        <v>43</v>
      </c>
      <c r="AL206" s="608"/>
      <c r="AM206" s="609"/>
      <c r="AN206" s="214"/>
      <c r="AO206" s="310">
        <v>177</v>
      </c>
      <c r="AP206" s="310">
        <v>99</v>
      </c>
      <c r="AQ206" s="310">
        <v>70</v>
      </c>
      <c r="AR206" s="310">
        <v>38</v>
      </c>
      <c r="AS206" s="310">
        <v>1.47</v>
      </c>
      <c r="AT206" s="310">
        <v>118</v>
      </c>
      <c r="AU206" s="564"/>
      <c r="AV206" s="564"/>
      <c r="AW206" s="423">
        <v>0.68</v>
      </c>
      <c r="AX206" s="423"/>
      <c r="AY206" s="423"/>
      <c r="AZ206" s="616"/>
      <c r="BA206" s="558"/>
      <c r="BB206" s="65">
        <v>25.64</v>
      </c>
      <c r="BC206" s="425"/>
      <c r="BD206" s="66">
        <v>25.64</v>
      </c>
      <c r="BE206" s="218">
        <v>63.727208840947384</v>
      </c>
      <c r="BF206" s="66">
        <v>55.09</v>
      </c>
      <c r="BG206" s="68">
        <v>1.4089180208467798</v>
      </c>
      <c r="BH206" s="219">
        <v>1.4089180208467798</v>
      </c>
      <c r="BI206" s="219">
        <v>1.8043248974298072</v>
      </c>
      <c r="BJ206" s="219">
        <v>1.7410727723733215</v>
      </c>
      <c r="BK206" s="66">
        <v>2.61</v>
      </c>
      <c r="BL206" s="66">
        <v>1.0900000000000001</v>
      </c>
      <c r="BM206" s="66">
        <v>70</v>
      </c>
      <c r="BN206" s="66">
        <v>1.4</v>
      </c>
      <c r="BO206" s="571">
        <v>8.6999999999999993</v>
      </c>
      <c r="BP206" s="66">
        <v>39</v>
      </c>
      <c r="BQ206" s="66">
        <v>324</v>
      </c>
      <c r="BR206" s="66">
        <v>3</v>
      </c>
      <c r="BS206" s="66">
        <v>29</v>
      </c>
      <c r="BT206" s="221">
        <v>0</v>
      </c>
      <c r="BU206" s="221"/>
      <c r="BV206" s="221"/>
      <c r="BW206" s="221"/>
      <c r="BX206" s="221"/>
      <c r="BY206" s="221"/>
      <c r="BZ206" s="221"/>
      <c r="CA206" s="221"/>
      <c r="CB206" s="221"/>
      <c r="CC206" s="221"/>
      <c r="CD206" s="221"/>
      <c r="CE206" s="221"/>
      <c r="CF206" s="61">
        <v>0</v>
      </c>
      <c r="CG206" s="61">
        <v>0</v>
      </c>
      <c r="CH206" s="61">
        <v>0</v>
      </c>
      <c r="CI206" s="61">
        <v>0</v>
      </c>
      <c r="CJ206" s="326">
        <v>0</v>
      </c>
      <c r="CK206" s="114">
        <v>0</v>
      </c>
      <c r="CL206" s="326">
        <v>0</v>
      </c>
      <c r="CM206" s="114">
        <v>0</v>
      </c>
      <c r="CN206" s="326">
        <v>0</v>
      </c>
      <c r="CO206" s="114">
        <v>0</v>
      </c>
      <c r="CP206" s="326">
        <v>0</v>
      </c>
      <c r="CQ206" s="114">
        <v>0</v>
      </c>
      <c r="CR206" s="326">
        <v>0</v>
      </c>
      <c r="CS206" s="114">
        <v>0</v>
      </c>
      <c r="CT206" s="326">
        <v>0</v>
      </c>
      <c r="CU206" s="114">
        <v>0</v>
      </c>
      <c r="CV206" s="299">
        <v>27.1</v>
      </c>
      <c r="CW206" s="299">
        <v>1.34</v>
      </c>
      <c r="CX206" s="299">
        <v>7.8</v>
      </c>
      <c r="CY206" s="299"/>
      <c r="CZ206" s="61"/>
      <c r="DA206" s="221"/>
      <c r="DB206" s="221"/>
      <c r="DC206" s="221"/>
      <c r="DD206" s="221"/>
      <c r="DE206" s="208">
        <v>0</v>
      </c>
      <c r="DF206" s="308"/>
      <c r="DG206" s="208"/>
      <c r="DH206" s="208"/>
      <c r="DI206" s="208"/>
      <c r="DJ206" s="308"/>
      <c r="DK206" s="308"/>
      <c r="DL206" s="308"/>
      <c r="DM206" s="208"/>
      <c r="DN206" s="254">
        <v>0</v>
      </c>
      <c r="DO206" s="208">
        <v>0</v>
      </c>
      <c r="DP206" s="208">
        <v>0</v>
      </c>
      <c r="DQ206" s="208">
        <v>0</v>
      </c>
      <c r="DR206" s="208">
        <v>0</v>
      </c>
      <c r="DS206" s="212"/>
      <c r="DT206" s="208">
        <v>0</v>
      </c>
      <c r="DU206" s="208">
        <v>0</v>
      </c>
      <c r="DV206" s="208">
        <v>0</v>
      </c>
      <c r="DW206" s="208">
        <v>0</v>
      </c>
      <c r="DX206" s="208">
        <v>0</v>
      </c>
      <c r="DY206" s="206">
        <v>0</v>
      </c>
      <c r="EB206" s="223">
        <v>0</v>
      </c>
      <c r="EC206" s="223">
        <v>0</v>
      </c>
      <c r="ED206" s="221">
        <v>99</v>
      </c>
      <c r="EE206" s="221"/>
      <c r="EG206" s="221">
        <v>0</v>
      </c>
      <c r="EH206" s="221"/>
      <c r="EI206" s="221"/>
      <c r="EJ206" s="221"/>
      <c r="EK206" s="221"/>
      <c r="EL206" s="221"/>
      <c r="EM206" s="221"/>
      <c r="EN206" s="221"/>
      <c r="EO206" s="267">
        <v>211</v>
      </c>
      <c r="EP206" s="135">
        <v>42122</v>
      </c>
      <c r="EQ206" s="439" t="s">
        <v>415</v>
      </c>
      <c r="ET206" s="133">
        <v>57</v>
      </c>
      <c r="EU206" s="133">
        <v>0</v>
      </c>
      <c r="EW206" s="161">
        <v>5</v>
      </c>
      <c r="EX206" s="161">
        <v>5</v>
      </c>
      <c r="EY206" s="161">
        <v>49</v>
      </c>
      <c r="EZ206" s="161">
        <v>29</v>
      </c>
      <c r="FA206" s="161">
        <v>8</v>
      </c>
      <c r="FB206" s="161">
        <v>11</v>
      </c>
      <c r="FC206" s="161">
        <v>34</v>
      </c>
      <c r="FD206" s="161">
        <v>20</v>
      </c>
      <c r="FE206" s="133">
        <v>27</v>
      </c>
      <c r="FF206" s="61">
        <v>150</v>
      </c>
      <c r="FG206" s="61">
        <v>320</v>
      </c>
      <c r="FH206" s="91">
        <v>150</v>
      </c>
      <c r="FI206" s="91">
        <v>320</v>
      </c>
      <c r="FJ206" s="227">
        <v>39.5</v>
      </c>
      <c r="FK206" s="227">
        <v>24.18249802258519</v>
      </c>
      <c r="FL206" s="228">
        <v>126.45</v>
      </c>
      <c r="FM206" s="228">
        <v>39.65</v>
      </c>
      <c r="FN206" s="228">
        <v>77.414604429263221</v>
      </c>
      <c r="FO206" s="228">
        <v>24.274330293557032</v>
      </c>
      <c r="FP206" s="228">
        <v>68.643732700672217</v>
      </c>
      <c r="FQ206" s="228"/>
      <c r="FR206" s="193">
        <v>0</v>
      </c>
      <c r="FS206" s="230">
        <v>115.4</v>
      </c>
      <c r="FT206" s="230">
        <v>50.6</v>
      </c>
      <c r="FU206" s="230">
        <v>140</v>
      </c>
      <c r="FV206" s="229">
        <v>12.933333333333332</v>
      </c>
      <c r="FW206" s="229">
        <v>14.5</v>
      </c>
      <c r="FX206" s="426">
        <v>9.306451612903226</v>
      </c>
      <c r="FY206" s="229">
        <v>2.2806324110671938</v>
      </c>
      <c r="FZ206" s="61">
        <v>94.4</v>
      </c>
      <c r="GA206" s="129">
        <v>24.8</v>
      </c>
      <c r="GB206" s="111">
        <v>6.5</v>
      </c>
      <c r="GC206" s="111">
        <v>3.7</v>
      </c>
      <c r="GD206" s="111">
        <v>127.9</v>
      </c>
      <c r="GE206" s="111">
        <v>89.4</v>
      </c>
      <c r="GF206" s="111">
        <v>29.3</v>
      </c>
      <c r="GG206" s="61">
        <v>0</v>
      </c>
      <c r="GH206" s="61">
        <v>1</v>
      </c>
      <c r="GI206" s="61">
        <v>1</v>
      </c>
      <c r="GJ206" s="61">
        <v>0</v>
      </c>
      <c r="GK206" s="231"/>
      <c r="GM206" s="61">
        <v>0</v>
      </c>
      <c r="GN206" s="61">
        <v>0</v>
      </c>
      <c r="GO206" s="133">
        <v>0</v>
      </c>
      <c r="GP206" s="61"/>
      <c r="GQ206" s="106"/>
      <c r="GR206" s="111">
        <v>0.35862068965517235</v>
      </c>
      <c r="GS206" s="61">
        <v>0</v>
      </c>
      <c r="GT206" s="111">
        <v>0.51724137931034486</v>
      </c>
      <c r="GU206" s="61">
        <v>0</v>
      </c>
      <c r="GV206" s="106">
        <v>12.7</v>
      </c>
      <c r="GW206" s="61"/>
      <c r="GX206" s="106">
        <v>26</v>
      </c>
      <c r="GY206" s="61"/>
      <c r="GZ206" s="745"/>
      <c r="HA206" s="61">
        <v>1.6</v>
      </c>
      <c r="HB206" s="61">
        <v>4.0999999999999996</v>
      </c>
      <c r="HC206" s="117" t="s">
        <v>1460</v>
      </c>
      <c r="HD206" s="427">
        <v>76.177289000000002</v>
      </c>
      <c r="HE206" s="427">
        <v>79.986153000000002</v>
      </c>
      <c r="HF206" s="270">
        <v>48.968733841941685</v>
      </c>
      <c r="HG206" s="435">
        <v>158.67938799999999</v>
      </c>
      <c r="HH206" s="270">
        <v>97.145923709747549</v>
      </c>
      <c r="HI206" s="435">
        <v>59.006740000000001</v>
      </c>
      <c r="HJ206" s="270">
        <v>36.124819578967049</v>
      </c>
      <c r="HK206" s="435">
        <v>99.672646999999998</v>
      </c>
      <c r="HL206" s="270">
        <v>61.021103518565361</v>
      </c>
      <c r="HM206" s="427">
        <v>62.813859000000001</v>
      </c>
      <c r="HN206" s="435">
        <v>6.1797040000000001</v>
      </c>
      <c r="HO206" s="435">
        <v>3.8203520000000002</v>
      </c>
      <c r="HP206" s="435">
        <v>162.05443299999999</v>
      </c>
      <c r="HQ206" s="270">
        <v>99.2121773562953</v>
      </c>
      <c r="HR206" s="435">
        <v>68.942498999999998</v>
      </c>
      <c r="HS206" s="270">
        <v>42.207641664293199</v>
      </c>
      <c r="HT206" s="435">
        <v>93.111934000000005</v>
      </c>
      <c r="HU206" s="270">
        <v>57.004535692002101</v>
      </c>
      <c r="HV206" s="427">
        <v>57.457196000000003</v>
      </c>
      <c r="HW206" s="144">
        <v>0</v>
      </c>
      <c r="HX206" s="427">
        <v>0.504073994790048</v>
      </c>
      <c r="HY206" s="428">
        <v>20.9</v>
      </c>
      <c r="HZ206" s="427">
        <v>5.2</v>
      </c>
      <c r="IA206" s="427">
        <v>15.6</v>
      </c>
      <c r="IB206" s="427">
        <v>4.4000000000000004</v>
      </c>
      <c r="IC206" s="427">
        <v>16.600000000000001</v>
      </c>
      <c r="ID206" s="427">
        <v>4.7</v>
      </c>
      <c r="IE206" s="237">
        <v>52.500799999999991</v>
      </c>
      <c r="IF206" s="237">
        <v>32.141784612256721</v>
      </c>
      <c r="IG206" s="239"/>
      <c r="IH206" s="161">
        <v>0.43</v>
      </c>
      <c r="II206" s="61">
        <v>1207</v>
      </c>
      <c r="IJ206" s="61">
        <v>1158</v>
      </c>
      <c r="IK206" s="61">
        <v>1193</v>
      </c>
      <c r="IL206" s="61">
        <v>1065</v>
      </c>
      <c r="IM206" s="61">
        <v>1123</v>
      </c>
      <c r="IN206" s="61">
        <v>1196</v>
      </c>
      <c r="IO206" s="133">
        <v>1201.5</v>
      </c>
      <c r="IP206" s="429">
        <v>1157</v>
      </c>
      <c r="IQ206" s="61">
        <v>1842</v>
      </c>
      <c r="IR206" s="61">
        <v>420</v>
      </c>
      <c r="IS206" s="61">
        <v>441</v>
      </c>
      <c r="IT206" s="61">
        <v>389</v>
      </c>
      <c r="IU206" s="61">
        <v>406</v>
      </c>
      <c r="IV206" s="61">
        <v>413</v>
      </c>
      <c r="IW206" s="61">
        <v>379</v>
      </c>
      <c r="IX206" s="61">
        <v>399.5</v>
      </c>
      <c r="IY206" s="430">
        <v>408</v>
      </c>
      <c r="IZ206" s="61">
        <v>263</v>
      </c>
      <c r="JA206" s="431">
        <v>27.747662002789614</v>
      </c>
      <c r="JB206" s="240">
        <v>29.219441428018143</v>
      </c>
      <c r="JC206" s="308"/>
      <c r="JD206" s="70"/>
      <c r="JE206" s="70"/>
      <c r="JF206" s="70"/>
      <c r="JG206" s="308"/>
      <c r="JH206" s="308"/>
      <c r="JI206" s="308"/>
      <c r="JJ206" s="308"/>
      <c r="JK206" s="208"/>
      <c r="JL206" s="420">
        <v>62</v>
      </c>
      <c r="JM206" s="299"/>
      <c r="JN206" s="300"/>
      <c r="JO206" s="221"/>
      <c r="JP206" s="198"/>
      <c r="JQ206" s="90"/>
      <c r="JR206" s="90"/>
      <c r="JS206" s="246"/>
      <c r="JT206" s="248"/>
      <c r="JU206" s="198"/>
      <c r="JV206" s="433"/>
      <c r="JW206" s="248"/>
      <c r="JX206" s="243"/>
      <c r="JY206" s="433"/>
      <c r="JZ206" s="248"/>
      <c r="KA206" s="247"/>
      <c r="KB206" s="245"/>
      <c r="KC206" s="248"/>
      <c r="KD206" s="63">
        <v>0</v>
      </c>
      <c r="KE206" s="263"/>
      <c r="KF206" s="263"/>
      <c r="KG206" s="250"/>
      <c r="KH206" s="250"/>
      <c r="KI206" s="250"/>
      <c r="KJ206" s="251"/>
      <c r="KK206" s="250"/>
      <c r="KL206" s="250"/>
      <c r="KM206" s="250"/>
      <c r="KN206" s="250"/>
      <c r="KO206" s="250"/>
      <c r="KP206" s="250"/>
      <c r="KQ206" s="92"/>
      <c r="KR206" s="93">
        <v>0.35862068965517235</v>
      </c>
      <c r="KS206" s="264"/>
      <c r="KT206" s="265"/>
      <c r="KU206" s="264"/>
      <c r="KV206" s="265"/>
      <c r="KW206" s="265"/>
      <c r="KX206" s="265"/>
      <c r="KY206" s="265"/>
      <c r="KZ206" s="265"/>
      <c r="LA206" s="265"/>
      <c r="LB206" s="265"/>
      <c r="LC206" s="265"/>
      <c r="LD206" s="265"/>
      <c r="LE206" s="118">
        <v>42122</v>
      </c>
      <c r="LF206" s="454">
        <v>0</v>
      </c>
      <c r="LG206" s="454"/>
      <c r="LH206" s="455">
        <v>36</v>
      </c>
      <c r="LI206" s="455">
        <v>50.61</v>
      </c>
      <c r="LJ206" s="455">
        <v>-27.06</v>
      </c>
      <c r="LK206" s="455">
        <v>-32.6</v>
      </c>
      <c r="LL206" s="455">
        <v>-32.299999999999997</v>
      </c>
      <c r="LM206" s="455">
        <v>381</v>
      </c>
      <c r="LN206" s="455">
        <v>-20.8</v>
      </c>
      <c r="LO206" s="455">
        <v>-20.7</v>
      </c>
      <c r="LP206" s="455">
        <v>353</v>
      </c>
      <c r="LQ206" s="455">
        <v>-26.6</v>
      </c>
      <c r="LR206" s="455">
        <v>-26.5</v>
      </c>
      <c r="LS206" s="455">
        <v>381</v>
      </c>
      <c r="LT206" s="500">
        <v>49.88</v>
      </c>
      <c r="LU206" s="693">
        <v>-25.23</v>
      </c>
      <c r="LV206" s="500">
        <v>-12.8</v>
      </c>
      <c r="LW206" s="500">
        <v>3</v>
      </c>
      <c r="LX206" s="500">
        <v>0</v>
      </c>
      <c r="LY206" s="500">
        <v>3</v>
      </c>
      <c r="LZ206" s="692">
        <v>57.457196000000003</v>
      </c>
      <c r="MA206" s="455"/>
      <c r="MC206" s="253"/>
      <c r="MD206" s="274"/>
      <c r="ME206" s="581">
        <v>211</v>
      </c>
      <c r="MF206" s="135"/>
      <c r="MI206" s="584">
        <v>20.252700000000001</v>
      </c>
      <c r="MQ206" s="135"/>
      <c r="MR206" s="585"/>
      <c r="MS206" s="585"/>
      <c r="MT206" s="133">
        <v>0</v>
      </c>
      <c r="MU206" s="585"/>
      <c r="MV206" s="585"/>
      <c r="MW206" s="585"/>
      <c r="MX206" s="585"/>
      <c r="MY206" s="585"/>
      <c r="MZ206" s="585"/>
      <c r="NA206" s="585"/>
      <c r="NB206" s="238">
        <v>1</v>
      </c>
      <c r="ND206" s="876" t="s">
        <v>64</v>
      </c>
      <c r="NE206" s="877" t="s">
        <v>64</v>
      </c>
      <c r="NF206" s="877" t="s">
        <v>64</v>
      </c>
      <c r="NG206" s="877" t="s">
        <v>64</v>
      </c>
      <c r="NH206" s="877" t="s">
        <v>64</v>
      </c>
      <c r="NI206" s="877" t="s">
        <v>64</v>
      </c>
      <c r="NJ206" s="877" t="s">
        <v>64</v>
      </c>
      <c r="NK206" s="877" t="s">
        <v>64</v>
      </c>
      <c r="NL206" s="877" t="s">
        <v>64</v>
      </c>
      <c r="NM206" s="877" t="s">
        <v>64</v>
      </c>
      <c r="NN206" s="877" t="s">
        <v>64</v>
      </c>
      <c r="NO206" s="877" t="s">
        <v>64</v>
      </c>
      <c r="NP206" s="877" t="s">
        <v>64</v>
      </c>
      <c r="NQ206" s="877" t="s">
        <v>64</v>
      </c>
      <c r="NR206" s="877" t="s">
        <v>64</v>
      </c>
      <c r="NS206" s="877" t="s">
        <v>64</v>
      </c>
      <c r="NT206" s="877" t="s">
        <v>64</v>
      </c>
      <c r="NU206" s="877" t="s">
        <v>64</v>
      </c>
      <c r="NV206" s="877" t="s">
        <v>64</v>
      </c>
      <c r="NW206" s="877" t="s">
        <v>64</v>
      </c>
      <c r="NX206" s="877" t="s">
        <v>64</v>
      </c>
      <c r="NY206" s="877" t="s">
        <v>64</v>
      </c>
      <c r="NZ206" s="877" t="s">
        <v>64</v>
      </c>
      <c r="OA206" s="877" t="s">
        <v>64</v>
      </c>
      <c r="OB206" s="877" t="s">
        <v>64</v>
      </c>
      <c r="OC206" s="877" t="s">
        <v>64</v>
      </c>
      <c r="OD206" s="877" t="s">
        <v>64</v>
      </c>
      <c r="OE206" s="877" t="s">
        <v>64</v>
      </c>
      <c r="OF206" s="877" t="s">
        <v>64</v>
      </c>
      <c r="OG206" s="877" t="s">
        <v>64</v>
      </c>
      <c r="OH206" s="877" t="s">
        <v>64</v>
      </c>
      <c r="OI206" s="877" t="s">
        <v>64</v>
      </c>
      <c r="OJ206" s="877" t="s">
        <v>64</v>
      </c>
      <c r="OK206" s="877" t="s">
        <v>64</v>
      </c>
      <c r="OL206" s="877" t="s">
        <v>64</v>
      </c>
    </row>
    <row r="207" spans="1:402" s="103" customFormat="1" x14ac:dyDescent="0.25">
      <c r="A207" s="221">
        <v>206</v>
      </c>
      <c r="B207" s="221">
        <v>0</v>
      </c>
      <c r="C207" s="61">
        <v>0</v>
      </c>
      <c r="D207" s="267">
        <v>0</v>
      </c>
      <c r="E207" s="267">
        <v>212</v>
      </c>
      <c r="F207" s="880">
        <v>15</v>
      </c>
      <c r="G207" s="883"/>
      <c r="H207" s="232" t="s">
        <v>1461</v>
      </c>
      <c r="I207" s="232" t="s">
        <v>1462</v>
      </c>
      <c r="J207" s="69">
        <v>29308</v>
      </c>
      <c r="K207" s="143">
        <v>35</v>
      </c>
      <c r="L207" s="400">
        <v>78</v>
      </c>
      <c r="M207" s="400">
        <v>180</v>
      </c>
      <c r="N207" s="342">
        <v>24.074074074074073</v>
      </c>
      <c r="O207" s="348">
        <v>1.9750545540121707</v>
      </c>
      <c r="P207" s="221">
        <v>0</v>
      </c>
      <c r="Q207" s="125">
        <v>125</v>
      </c>
      <c r="R207" s="125">
        <v>60</v>
      </c>
      <c r="S207" s="61">
        <v>0</v>
      </c>
      <c r="T207" s="400">
        <v>1</v>
      </c>
      <c r="U207" s="709">
        <v>0</v>
      </c>
      <c r="V207" s="709"/>
      <c r="W207" s="325">
        <v>0</v>
      </c>
      <c r="X207" s="710">
        <v>0</v>
      </c>
      <c r="Y207" s="325">
        <v>0</v>
      </c>
      <c r="Z207" s="325">
        <v>0</v>
      </c>
      <c r="AA207" s="329">
        <v>0</v>
      </c>
      <c r="AB207" s="328">
        <v>0</v>
      </c>
      <c r="AC207" s="61"/>
      <c r="AD207" s="133"/>
      <c r="AE207" s="61"/>
      <c r="AF207" s="592">
        <v>89</v>
      </c>
      <c r="AG207" s="616">
        <v>0.94</v>
      </c>
      <c r="AH207" s="608">
        <v>91</v>
      </c>
      <c r="AI207" s="608"/>
      <c r="AJ207" s="616">
        <v>16.399999999999999</v>
      </c>
      <c r="AK207" s="608">
        <v>0.47</v>
      </c>
      <c r="AL207" s="608"/>
      <c r="AM207" s="609"/>
      <c r="AN207" s="214"/>
      <c r="AO207" s="310">
        <v>184</v>
      </c>
      <c r="AP207" s="310">
        <v>88</v>
      </c>
      <c r="AQ207" s="310">
        <v>80</v>
      </c>
      <c r="AR207" s="310">
        <v>79</v>
      </c>
      <c r="AS207" s="310">
        <v>1.18</v>
      </c>
      <c r="AT207" s="310">
        <v>317</v>
      </c>
      <c r="AU207" s="564"/>
      <c r="AV207" s="564"/>
      <c r="AW207" s="423">
        <v>0.94</v>
      </c>
      <c r="AX207" s="423"/>
      <c r="AY207" s="423"/>
      <c r="AZ207" s="616"/>
      <c r="BA207" s="558"/>
      <c r="BB207" s="65">
        <v>39.26</v>
      </c>
      <c r="BC207" s="425"/>
      <c r="BD207" s="66">
        <v>39.26</v>
      </c>
      <c r="BE207" s="218">
        <v>20.435333740974752</v>
      </c>
      <c r="BF207" s="66">
        <v>22.63</v>
      </c>
      <c r="BG207" s="68">
        <v>1.5939502952639875</v>
      </c>
      <c r="BH207" s="219">
        <v>1.5939502952639875</v>
      </c>
      <c r="BI207" s="219">
        <v>1.3103817348139519</v>
      </c>
      <c r="BJ207" s="219">
        <v>1.3546845539547285</v>
      </c>
      <c r="BK207" s="66">
        <v>2.84</v>
      </c>
      <c r="BL207" s="66">
        <v>0.9</v>
      </c>
      <c r="BM207" s="66">
        <v>104</v>
      </c>
      <c r="BN207" s="66">
        <v>1.39</v>
      </c>
      <c r="BO207" s="571">
        <v>121.4</v>
      </c>
      <c r="BP207" s="66">
        <v>25</v>
      </c>
      <c r="BQ207" s="66">
        <v>168</v>
      </c>
      <c r="BR207" s="66">
        <v>3</v>
      </c>
      <c r="BS207" s="66">
        <v>70</v>
      </c>
      <c r="BT207" s="221">
        <v>0</v>
      </c>
      <c r="BU207" s="221"/>
      <c r="BV207" s="221"/>
      <c r="BW207" s="221"/>
      <c r="BX207" s="221"/>
      <c r="BY207" s="221"/>
      <c r="BZ207" s="221"/>
      <c r="CA207" s="221"/>
      <c r="CB207" s="221"/>
      <c r="CC207" s="221"/>
      <c r="CD207" s="221"/>
      <c r="CE207" s="221"/>
      <c r="CF207" s="61">
        <v>0</v>
      </c>
      <c r="CG207" s="61">
        <v>0</v>
      </c>
      <c r="CH207" s="61">
        <v>0</v>
      </c>
      <c r="CI207" s="61">
        <v>0</v>
      </c>
      <c r="CJ207" s="326">
        <v>0</v>
      </c>
      <c r="CK207" s="114">
        <v>0</v>
      </c>
      <c r="CL207" s="326">
        <v>0</v>
      </c>
      <c r="CM207" s="114">
        <v>0</v>
      </c>
      <c r="CN207" s="326">
        <v>0</v>
      </c>
      <c r="CO207" s="114">
        <v>0</v>
      </c>
      <c r="CP207" s="326">
        <v>0</v>
      </c>
      <c r="CQ207" s="114">
        <v>0</v>
      </c>
      <c r="CR207" s="326">
        <v>0</v>
      </c>
      <c r="CS207" s="114">
        <v>0</v>
      </c>
      <c r="CT207" s="326">
        <v>0</v>
      </c>
      <c r="CU207" s="114">
        <v>0</v>
      </c>
      <c r="CV207" s="299">
        <v>25.4</v>
      </c>
      <c r="CW207" s="299">
        <v>1.27</v>
      </c>
      <c r="CX207" s="299">
        <v>7.2</v>
      </c>
      <c r="CY207" s="299"/>
      <c r="CZ207" s="61"/>
      <c r="DA207" s="221"/>
      <c r="DB207" s="221"/>
      <c r="DC207" s="221"/>
      <c r="DD207" s="221"/>
      <c r="DE207" s="208">
        <v>0</v>
      </c>
      <c r="DF207" s="308"/>
      <c r="DG207" s="208"/>
      <c r="DH207" s="208"/>
      <c r="DI207" s="208"/>
      <c r="DJ207" s="308"/>
      <c r="DK207" s="308"/>
      <c r="DL207" s="308"/>
      <c r="DM207" s="208"/>
      <c r="DN207" s="254">
        <v>0</v>
      </c>
      <c r="DO207" s="208">
        <v>0</v>
      </c>
      <c r="DP207" s="208">
        <v>0</v>
      </c>
      <c r="DQ207" s="208">
        <v>0</v>
      </c>
      <c r="DR207" s="208">
        <v>0</v>
      </c>
      <c r="DS207" s="212"/>
      <c r="DT207" s="208">
        <v>0</v>
      </c>
      <c r="DU207" s="208">
        <v>0</v>
      </c>
      <c r="DV207" s="208">
        <v>0</v>
      </c>
      <c r="DW207" s="208">
        <v>0</v>
      </c>
      <c r="DX207" s="208">
        <v>0</v>
      </c>
      <c r="DY207" s="206">
        <v>0</v>
      </c>
      <c r="EB207" s="223">
        <v>0</v>
      </c>
      <c r="EC207" s="223">
        <v>0</v>
      </c>
      <c r="ED207" s="221">
        <v>91</v>
      </c>
      <c r="EE207" s="221"/>
      <c r="EG207" s="221">
        <v>0</v>
      </c>
      <c r="EH207" s="221"/>
      <c r="EI207" s="221"/>
      <c r="EJ207" s="221"/>
      <c r="EK207" s="221"/>
      <c r="EL207" s="221"/>
      <c r="EM207" s="221"/>
      <c r="EN207" s="221"/>
      <c r="EO207" s="267">
        <v>212</v>
      </c>
      <c r="EP207" s="135">
        <v>42122</v>
      </c>
      <c r="EQ207" s="439" t="s">
        <v>383</v>
      </c>
      <c r="ER207" s="133"/>
      <c r="ES207" s="133"/>
      <c r="ET207" s="133">
        <v>55</v>
      </c>
      <c r="EU207" s="133">
        <v>0</v>
      </c>
      <c r="EV207" s="133"/>
      <c r="EW207" s="161">
        <v>8</v>
      </c>
      <c r="EX207" s="161">
        <v>7</v>
      </c>
      <c r="EY207" s="161">
        <v>45</v>
      </c>
      <c r="EZ207" s="161">
        <v>30</v>
      </c>
      <c r="FA207" s="161">
        <v>10</v>
      </c>
      <c r="FB207" s="161">
        <v>13</v>
      </c>
      <c r="FC207" s="161">
        <v>33</v>
      </c>
      <c r="FD207" s="161">
        <v>22</v>
      </c>
      <c r="FE207" s="161">
        <v>29</v>
      </c>
      <c r="FF207" s="161">
        <v>180</v>
      </c>
      <c r="FG207" s="161">
        <v>350</v>
      </c>
      <c r="FH207" s="91">
        <v>180</v>
      </c>
      <c r="FI207" s="91">
        <v>350</v>
      </c>
      <c r="FJ207" s="227">
        <v>27.4</v>
      </c>
      <c r="FK207" s="227">
        <v>13.873034516610701</v>
      </c>
      <c r="FL207" s="228">
        <v>141.35000000000002</v>
      </c>
      <c r="FM207" s="228">
        <v>57.05</v>
      </c>
      <c r="FN207" s="228">
        <v>71.567643391347559</v>
      </c>
      <c r="FO207" s="228">
        <v>28.885278071994179</v>
      </c>
      <c r="FP207" s="228">
        <v>59.639193491333572</v>
      </c>
      <c r="FQ207" s="228"/>
      <c r="FR207" s="193">
        <v>0</v>
      </c>
      <c r="FS207" s="230">
        <v>84</v>
      </c>
      <c r="FT207" s="230">
        <v>46.3</v>
      </c>
      <c r="FU207" s="230">
        <v>160</v>
      </c>
      <c r="FV207" s="229">
        <v>13.433333333333332</v>
      </c>
      <c r="FW207" s="229">
        <v>16.833333333333332</v>
      </c>
      <c r="FX207" s="426">
        <v>6.3636363636363642</v>
      </c>
      <c r="FY207" s="229">
        <v>1.8142548596112311</v>
      </c>
      <c r="FZ207" s="61" t="s">
        <v>381</v>
      </c>
      <c r="GA207" s="129">
        <v>18.899999999999999</v>
      </c>
      <c r="GB207" s="111">
        <v>5.3</v>
      </c>
      <c r="GC207" s="111">
        <v>3</v>
      </c>
      <c r="GD207" s="111">
        <v>114.6</v>
      </c>
      <c r="GE207" s="111">
        <v>81.7</v>
      </c>
      <c r="GF207" s="111">
        <v>24.2</v>
      </c>
      <c r="GG207" s="61">
        <v>0</v>
      </c>
      <c r="GH207" s="61">
        <v>1</v>
      </c>
      <c r="GI207" s="61">
        <v>1</v>
      </c>
      <c r="GJ207" s="61">
        <v>0</v>
      </c>
      <c r="GK207" s="231"/>
      <c r="GL207" s="133"/>
      <c r="GM207" s="61">
        <v>0</v>
      </c>
      <c r="GN207" s="61">
        <v>0</v>
      </c>
      <c r="GO207" s="133">
        <v>0</v>
      </c>
      <c r="GP207" s="61"/>
      <c r="GQ207" s="106"/>
      <c r="GR207" s="111">
        <v>0.26973684210526316</v>
      </c>
      <c r="GS207" s="61">
        <v>1</v>
      </c>
      <c r="GT207" s="111">
        <v>0.55555555555555558</v>
      </c>
      <c r="GU207" s="61">
        <v>1</v>
      </c>
      <c r="GV207" s="106">
        <v>13.9</v>
      </c>
      <c r="GW207" s="61"/>
      <c r="GX207" s="106">
        <v>24</v>
      </c>
      <c r="GY207" s="61"/>
      <c r="GZ207" s="745"/>
      <c r="HA207" s="61">
        <v>1.5</v>
      </c>
      <c r="HB207" s="133">
        <v>5</v>
      </c>
      <c r="HC207" s="117" t="s">
        <v>1463</v>
      </c>
      <c r="HD207" s="427">
        <v>113.50051000000001</v>
      </c>
      <c r="HE207" s="427">
        <v>119.175535</v>
      </c>
      <c r="HF207" s="270">
        <v>60.340376298925065</v>
      </c>
      <c r="HG207" s="435">
        <v>171.28327300000001</v>
      </c>
      <c r="HH207" s="270">
        <v>86.72331235208226</v>
      </c>
      <c r="HI207" s="435">
        <v>61.427148000000003</v>
      </c>
      <c r="HJ207" s="270">
        <v>31.101494323392487</v>
      </c>
      <c r="HK207" s="435">
        <v>109.85612500000001</v>
      </c>
      <c r="HL207" s="270">
        <v>55.621818028689781</v>
      </c>
      <c r="HM207" s="427">
        <v>64.137100000000004</v>
      </c>
      <c r="HN207" s="435">
        <v>6.2617989999999999</v>
      </c>
      <c r="HO207" s="435">
        <v>3.1569859999999998</v>
      </c>
      <c r="HP207" s="435">
        <v>170.387248</v>
      </c>
      <c r="HQ207" s="270">
        <v>86.26964133920832</v>
      </c>
      <c r="HR207" s="435">
        <v>65.352766000000003</v>
      </c>
      <c r="HS207" s="270">
        <v>33.089094104889867</v>
      </c>
      <c r="HT207" s="435">
        <v>105.034482</v>
      </c>
      <c r="HU207" s="270">
        <v>53.180547234318446</v>
      </c>
      <c r="HV207" s="427">
        <v>61.644568</v>
      </c>
      <c r="HW207" s="144">
        <v>0</v>
      </c>
      <c r="HX207" s="427">
        <v>0.69578034628051499</v>
      </c>
      <c r="HY207" s="428">
        <v>14.9</v>
      </c>
      <c r="HZ207" s="427">
        <v>4.0999999999999996</v>
      </c>
      <c r="IA207" s="427">
        <v>13.5</v>
      </c>
      <c r="IB207" s="427">
        <v>4.4000000000000004</v>
      </c>
      <c r="IC207" s="427">
        <v>16.3</v>
      </c>
      <c r="ID207" s="427">
        <v>4.5999999999999996</v>
      </c>
      <c r="IE207" s="237">
        <v>41.080390243902443</v>
      </c>
      <c r="IF207" s="237">
        <v>20.799623058740735</v>
      </c>
      <c r="IG207" s="239"/>
      <c r="IH207" s="161">
        <v>0.47</v>
      </c>
      <c r="II207" s="61">
        <v>1189</v>
      </c>
      <c r="IJ207" s="61">
        <v>965</v>
      </c>
      <c r="IK207" s="61">
        <v>1077</v>
      </c>
      <c r="IL207" s="61">
        <v>961</v>
      </c>
      <c r="IM207" s="61">
        <v>1102</v>
      </c>
      <c r="IN207" s="61">
        <v>1277</v>
      </c>
      <c r="IO207" s="133">
        <v>1233</v>
      </c>
      <c r="IP207" s="429">
        <v>1095.1666666666667</v>
      </c>
      <c r="IQ207" s="61">
        <v>1767</v>
      </c>
      <c r="IR207" s="61">
        <v>391</v>
      </c>
      <c r="IS207" s="61">
        <v>392</v>
      </c>
      <c r="IT207" s="61">
        <v>409</v>
      </c>
      <c r="IU207" s="61">
        <v>348</v>
      </c>
      <c r="IV207" s="61">
        <v>352</v>
      </c>
      <c r="IW207" s="61">
        <v>402</v>
      </c>
      <c r="IX207" s="61">
        <v>396.5</v>
      </c>
      <c r="IY207" s="430">
        <v>382.33333333333331</v>
      </c>
      <c r="IZ207" s="61">
        <v>236</v>
      </c>
      <c r="JA207" s="431">
        <v>24.576206713101595</v>
      </c>
      <c r="JB207" s="240">
        <v>24.700679945856749</v>
      </c>
      <c r="JC207" s="308"/>
      <c r="JD207" s="70"/>
      <c r="JE207" s="70"/>
      <c r="JF207" s="70"/>
      <c r="JG207" s="308"/>
      <c r="JH207" s="308"/>
      <c r="JI207" s="308"/>
      <c r="JJ207" s="308"/>
      <c r="JK207" s="208"/>
      <c r="JL207" s="420">
        <v>62</v>
      </c>
      <c r="JM207" s="299"/>
      <c r="JN207" s="300"/>
      <c r="JO207" s="221"/>
      <c r="JP207" s="198"/>
      <c r="JQ207" s="90"/>
      <c r="JR207" s="90"/>
      <c r="JS207" s="246"/>
      <c r="JT207" s="248"/>
      <c r="JU207" s="198"/>
      <c r="JV207" s="433"/>
      <c r="JW207" s="248"/>
      <c r="JX207" s="243"/>
      <c r="JY207" s="433"/>
      <c r="JZ207" s="248"/>
      <c r="KA207" s="247"/>
      <c r="KB207" s="245"/>
      <c r="KC207" s="248"/>
      <c r="KD207" s="63">
        <v>0</v>
      </c>
      <c r="KE207" s="263"/>
      <c r="KF207" s="263"/>
      <c r="KG207" s="250"/>
      <c r="KH207" s="250"/>
      <c r="KI207" s="250"/>
      <c r="KJ207" s="251"/>
      <c r="KK207" s="250"/>
      <c r="KL207" s="250"/>
      <c r="KM207" s="250"/>
      <c r="KN207" s="250"/>
      <c r="KO207" s="250"/>
      <c r="KP207" s="250"/>
      <c r="KQ207" s="92"/>
      <c r="KR207" s="93">
        <v>0.26973684210526316</v>
      </c>
      <c r="KS207" s="264"/>
      <c r="KT207" s="265"/>
      <c r="KU207" s="264"/>
      <c r="KV207" s="265"/>
      <c r="KW207" s="265"/>
      <c r="KX207" s="265"/>
      <c r="KY207" s="265"/>
      <c r="KZ207" s="265"/>
      <c r="LA207" s="265"/>
      <c r="LB207" s="265"/>
      <c r="LC207" s="265"/>
      <c r="LD207" s="265"/>
      <c r="LE207" s="118">
        <v>42122</v>
      </c>
      <c r="LF207" s="454">
        <v>0</v>
      </c>
      <c r="LG207" s="454"/>
      <c r="LH207" s="455">
        <v>49</v>
      </c>
      <c r="LI207" s="455">
        <v>51.98</v>
      </c>
      <c r="LJ207" s="455">
        <v>-25.85</v>
      </c>
      <c r="LK207" s="455">
        <v>-28.5</v>
      </c>
      <c r="LL207" s="455">
        <v>-27.9</v>
      </c>
      <c r="LM207" s="455">
        <v>350</v>
      </c>
      <c r="LN207" s="455">
        <v>-24.5</v>
      </c>
      <c r="LO207" s="455">
        <v>-23.6</v>
      </c>
      <c r="LP207" s="455">
        <v>350</v>
      </c>
      <c r="LQ207" s="455">
        <v>-26.5</v>
      </c>
      <c r="LR207" s="455">
        <v>-25.7</v>
      </c>
      <c r="LS207" s="455">
        <v>350</v>
      </c>
      <c r="LT207" s="500">
        <v>30.12</v>
      </c>
      <c r="LU207" s="693">
        <v>-17.170000000000002</v>
      </c>
      <c r="LV207" s="500">
        <v>-9.6</v>
      </c>
      <c r="LW207" s="500">
        <v>0</v>
      </c>
      <c r="LX207" s="500">
        <v>0</v>
      </c>
      <c r="LY207" s="500">
        <v>3</v>
      </c>
      <c r="LZ207" s="692">
        <v>61.644568</v>
      </c>
      <c r="MA207" s="455"/>
      <c r="MC207" s="253"/>
      <c r="MD207" s="274"/>
      <c r="ME207" s="581">
        <v>212</v>
      </c>
      <c r="MF207" s="135"/>
      <c r="MI207" s="584">
        <v>29.84</v>
      </c>
      <c r="MQ207" s="135"/>
      <c r="MR207" s="585"/>
      <c r="MS207" s="585"/>
      <c r="MT207" s="133">
        <v>0</v>
      </c>
      <c r="MU207" s="585"/>
      <c r="MV207" s="585"/>
      <c r="MW207" s="585"/>
      <c r="MX207" s="585"/>
      <c r="MY207" s="585"/>
      <c r="MZ207" s="585"/>
      <c r="NA207" s="585"/>
      <c r="NB207" s="238">
        <v>0</v>
      </c>
      <c r="ND207" s="876" t="s">
        <v>64</v>
      </c>
      <c r="NE207" s="877" t="s">
        <v>64</v>
      </c>
      <c r="NF207" s="877" t="s">
        <v>64</v>
      </c>
      <c r="NG207" s="877" t="s">
        <v>64</v>
      </c>
      <c r="NH207" s="877" t="s">
        <v>64</v>
      </c>
      <c r="NI207" s="877" t="s">
        <v>64</v>
      </c>
      <c r="NJ207" s="877" t="s">
        <v>64</v>
      </c>
      <c r="NK207" s="877" t="s">
        <v>64</v>
      </c>
      <c r="NL207" s="877" t="s">
        <v>64</v>
      </c>
      <c r="NM207" s="877" t="s">
        <v>64</v>
      </c>
      <c r="NN207" s="877" t="s">
        <v>64</v>
      </c>
      <c r="NO207" s="877" t="s">
        <v>64</v>
      </c>
      <c r="NP207" s="877" t="s">
        <v>64</v>
      </c>
      <c r="NQ207" s="877" t="s">
        <v>64</v>
      </c>
      <c r="NR207" s="877" t="s">
        <v>64</v>
      </c>
      <c r="NS207" s="877" t="s">
        <v>64</v>
      </c>
      <c r="NT207" s="877" t="s">
        <v>64</v>
      </c>
      <c r="NU207" s="877" t="s">
        <v>64</v>
      </c>
      <c r="NV207" s="877" t="s">
        <v>64</v>
      </c>
      <c r="NW207" s="877" t="s">
        <v>64</v>
      </c>
      <c r="NX207" s="877" t="s">
        <v>64</v>
      </c>
      <c r="NY207" s="877" t="s">
        <v>64</v>
      </c>
      <c r="NZ207" s="877" t="s">
        <v>64</v>
      </c>
      <c r="OA207" s="877" t="s">
        <v>64</v>
      </c>
      <c r="OB207" s="877" t="s">
        <v>64</v>
      </c>
      <c r="OC207" s="877" t="s">
        <v>64</v>
      </c>
      <c r="OD207" s="877" t="s">
        <v>64</v>
      </c>
      <c r="OE207" s="877" t="s">
        <v>64</v>
      </c>
      <c r="OF207" s="877" t="s">
        <v>64</v>
      </c>
      <c r="OG207" s="877" t="s">
        <v>64</v>
      </c>
      <c r="OH207" s="877" t="s">
        <v>64</v>
      </c>
      <c r="OI207" s="877" t="s">
        <v>64</v>
      </c>
      <c r="OJ207" s="877" t="s">
        <v>64</v>
      </c>
      <c r="OK207" s="877" t="s">
        <v>64</v>
      </c>
      <c r="OL207" s="877" t="s">
        <v>64</v>
      </c>
    </row>
    <row r="208" spans="1:402" s="133" customFormat="1" x14ac:dyDescent="0.25">
      <c r="A208" s="221">
        <v>207</v>
      </c>
      <c r="B208" s="221">
        <v>0</v>
      </c>
      <c r="C208" s="61">
        <v>0</v>
      </c>
      <c r="D208" s="267">
        <v>0</v>
      </c>
      <c r="E208" s="267">
        <v>213</v>
      </c>
      <c r="F208" s="880">
        <v>17</v>
      </c>
      <c r="G208" s="883"/>
      <c r="H208" s="232" t="s">
        <v>1464</v>
      </c>
      <c r="I208" s="232" t="s">
        <v>1465</v>
      </c>
      <c r="J208" s="69">
        <v>29255</v>
      </c>
      <c r="K208" s="143">
        <v>35</v>
      </c>
      <c r="L208" s="400">
        <v>80</v>
      </c>
      <c r="M208" s="400">
        <v>183</v>
      </c>
      <c r="N208" s="342">
        <v>23.888440980620498</v>
      </c>
      <c r="O208" s="348">
        <v>2.020489548036704</v>
      </c>
      <c r="P208" s="221">
        <v>0</v>
      </c>
      <c r="Q208" s="125">
        <v>90</v>
      </c>
      <c r="R208" s="125">
        <v>60</v>
      </c>
      <c r="S208" s="61">
        <v>0</v>
      </c>
      <c r="T208" s="400">
        <v>1</v>
      </c>
      <c r="U208" s="709">
        <v>0</v>
      </c>
      <c r="V208" s="709"/>
      <c r="W208" s="325">
        <v>0</v>
      </c>
      <c r="X208" s="710">
        <v>0</v>
      </c>
      <c r="Y208" s="325">
        <v>0</v>
      </c>
      <c r="Z208" s="325">
        <v>0</v>
      </c>
      <c r="AA208" s="329">
        <v>0</v>
      </c>
      <c r="AB208" s="328">
        <v>0</v>
      </c>
      <c r="AC208" s="61"/>
      <c r="AE208" s="61"/>
      <c r="AF208" s="592">
        <v>97</v>
      </c>
      <c r="AG208" s="616">
        <v>0.96</v>
      </c>
      <c r="AH208" s="608">
        <v>89</v>
      </c>
      <c r="AI208" s="608"/>
      <c r="AJ208" s="616">
        <v>14.2</v>
      </c>
      <c r="AK208" s="608">
        <v>42</v>
      </c>
      <c r="AL208" s="608"/>
      <c r="AM208" s="609"/>
      <c r="AN208" s="214"/>
      <c r="AO208" s="310">
        <v>137</v>
      </c>
      <c r="AP208" s="310">
        <v>65</v>
      </c>
      <c r="AQ208" s="310">
        <v>61</v>
      </c>
      <c r="AR208" s="310">
        <v>55</v>
      </c>
      <c r="AS208" s="310">
        <v>2.83</v>
      </c>
      <c r="AT208" s="310">
        <v>114</v>
      </c>
      <c r="AU208" s="557"/>
      <c r="AV208" s="557"/>
      <c r="AW208" s="423">
        <v>0.96</v>
      </c>
      <c r="AX208" s="423"/>
      <c r="AY208" s="423"/>
      <c r="AZ208" s="616"/>
      <c r="BA208" s="558"/>
      <c r="BB208" s="65">
        <v>22.3</v>
      </c>
      <c r="BC208" s="68"/>
      <c r="BD208" s="66">
        <v>22.3</v>
      </c>
      <c r="BE208" s="218">
        <v>26.963568204738475</v>
      </c>
      <c r="BF208" s="66">
        <v>49.31</v>
      </c>
      <c r="BG208" s="68">
        <v>1.3483048630481607</v>
      </c>
      <c r="BH208" s="219">
        <v>1.3483048630481607</v>
      </c>
      <c r="BI208" s="219">
        <v>1.4307773637196499</v>
      </c>
      <c r="BJ208" s="219">
        <v>1.6929350025311378</v>
      </c>
      <c r="BK208" s="66">
        <v>3.02</v>
      </c>
      <c r="BL208" s="66">
        <v>1.23</v>
      </c>
      <c r="BM208" s="66">
        <v>92</v>
      </c>
      <c r="BN208" s="66">
        <v>1.56</v>
      </c>
      <c r="BO208" s="571">
        <v>16.399999999999999</v>
      </c>
      <c r="BP208" s="66">
        <v>33</v>
      </c>
      <c r="BQ208" s="66">
        <v>146</v>
      </c>
      <c r="BR208" s="66">
        <v>3</v>
      </c>
      <c r="BS208" s="66">
        <v>42</v>
      </c>
      <c r="BT208" s="221">
        <v>0</v>
      </c>
      <c r="BU208" s="61"/>
      <c r="BV208" s="61"/>
      <c r="BW208" s="61"/>
      <c r="BX208" s="61"/>
      <c r="BY208" s="61"/>
      <c r="BZ208" s="61"/>
      <c r="CA208" s="61"/>
      <c r="CB208" s="61"/>
      <c r="CC208" s="61"/>
      <c r="CD208" s="61"/>
      <c r="CE208" s="61"/>
      <c r="CF208" s="61">
        <v>0</v>
      </c>
      <c r="CG208" s="61">
        <v>0</v>
      </c>
      <c r="CH208" s="61">
        <v>0</v>
      </c>
      <c r="CI208" s="61">
        <v>0</v>
      </c>
      <c r="CJ208" s="326">
        <v>0</v>
      </c>
      <c r="CK208" s="114">
        <v>0</v>
      </c>
      <c r="CL208" s="326">
        <v>0</v>
      </c>
      <c r="CM208" s="114">
        <v>0</v>
      </c>
      <c r="CN208" s="326">
        <v>0</v>
      </c>
      <c r="CO208" s="114">
        <v>0</v>
      </c>
      <c r="CP208" s="326">
        <v>0</v>
      </c>
      <c r="CQ208" s="114">
        <v>0</v>
      </c>
      <c r="CR208" s="326">
        <v>0</v>
      </c>
      <c r="CS208" s="114">
        <v>0</v>
      </c>
      <c r="CT208" s="326">
        <v>0</v>
      </c>
      <c r="CU208" s="114">
        <v>0</v>
      </c>
      <c r="CV208" s="299">
        <v>47.5</v>
      </c>
      <c r="CW208" s="299">
        <v>1.1399999999999999</v>
      </c>
      <c r="CX208" s="299">
        <v>13.6</v>
      </c>
      <c r="CY208" s="299"/>
      <c r="CZ208" s="61"/>
      <c r="DE208" s="208">
        <v>0</v>
      </c>
      <c r="DF208" s="308"/>
      <c r="DG208" s="208"/>
      <c r="DH208" s="208"/>
      <c r="DI208" s="208"/>
      <c r="DJ208" s="308"/>
      <c r="DK208" s="308"/>
      <c r="DL208" s="308"/>
      <c r="DM208" s="208"/>
      <c r="DN208" s="254">
        <v>0</v>
      </c>
      <c r="DO208" s="208">
        <v>0</v>
      </c>
      <c r="DP208" s="208">
        <v>0</v>
      </c>
      <c r="DQ208" s="208">
        <v>0</v>
      </c>
      <c r="DR208" s="208">
        <v>0</v>
      </c>
      <c r="DS208" s="212"/>
      <c r="DT208" s="208">
        <v>0</v>
      </c>
      <c r="DU208" s="208">
        <v>0</v>
      </c>
      <c r="DV208" s="208">
        <v>0</v>
      </c>
      <c r="DW208" s="208">
        <v>0</v>
      </c>
      <c r="DX208" s="208">
        <v>0</v>
      </c>
      <c r="DY208" s="206">
        <v>0</v>
      </c>
      <c r="EB208" s="223">
        <v>1</v>
      </c>
      <c r="EC208" s="223">
        <v>1</v>
      </c>
      <c r="ED208" s="221">
        <v>89</v>
      </c>
      <c r="EE208" s="221"/>
      <c r="EG208" s="221">
        <v>0</v>
      </c>
      <c r="EO208" s="267">
        <v>213</v>
      </c>
      <c r="EP208" s="135">
        <v>42086</v>
      </c>
      <c r="EQ208" s="133" t="s">
        <v>383</v>
      </c>
      <c r="ET208" s="133">
        <v>58</v>
      </c>
      <c r="EU208" s="133">
        <v>0</v>
      </c>
      <c r="EW208" s="133">
        <v>11</v>
      </c>
      <c r="EX208" s="133">
        <v>9</v>
      </c>
      <c r="EY208" s="133">
        <v>54</v>
      </c>
      <c r="EZ208" s="133">
        <v>34</v>
      </c>
      <c r="FA208" s="133">
        <v>16</v>
      </c>
      <c r="FB208" s="133">
        <v>19</v>
      </c>
      <c r="FC208" s="133">
        <v>36</v>
      </c>
      <c r="FD208" s="133">
        <v>25</v>
      </c>
      <c r="FE208" s="133">
        <v>30</v>
      </c>
      <c r="FF208" s="133">
        <v>160</v>
      </c>
      <c r="FG208" s="133">
        <v>310</v>
      </c>
      <c r="FH208" s="91">
        <v>160</v>
      </c>
      <c r="FI208" s="91">
        <v>310</v>
      </c>
      <c r="FJ208" s="227">
        <v>49.85</v>
      </c>
      <c r="FK208" s="227">
        <v>24.67223849212133</v>
      </c>
      <c r="FL208" s="228">
        <v>185.10000000000002</v>
      </c>
      <c r="FM208" s="228">
        <v>75.199999999999989</v>
      </c>
      <c r="FN208" s="228">
        <v>91.611461281678217</v>
      </c>
      <c r="FO208" s="228">
        <v>37.21870280055213</v>
      </c>
      <c r="FP208" s="228">
        <v>59.373311723392774</v>
      </c>
      <c r="FQ208" s="228"/>
      <c r="FR208" s="193">
        <v>0</v>
      </c>
      <c r="FS208" s="230">
        <v>76</v>
      </c>
      <c r="FT208" s="230">
        <v>37</v>
      </c>
      <c r="FU208" s="230">
        <v>160</v>
      </c>
      <c r="FV208" s="229">
        <v>10.6</v>
      </c>
      <c r="FW208" s="229">
        <v>17</v>
      </c>
      <c r="FX208" s="426">
        <v>7.1698113207547172</v>
      </c>
      <c r="FY208" s="229">
        <v>2.0540540540540539</v>
      </c>
      <c r="FZ208" s="133">
        <v>52.8</v>
      </c>
      <c r="GA208" s="129">
        <v>20.8</v>
      </c>
      <c r="GB208" s="238">
        <v>7.8</v>
      </c>
      <c r="GC208" s="238">
        <v>3.5</v>
      </c>
      <c r="GD208" s="238">
        <v>140</v>
      </c>
      <c r="GE208" s="238">
        <v>86.3</v>
      </c>
      <c r="GF208" s="238">
        <v>25.2</v>
      </c>
      <c r="GG208" s="133">
        <v>0</v>
      </c>
      <c r="GH208" s="133">
        <v>1</v>
      </c>
      <c r="GI208" s="133">
        <v>1</v>
      </c>
      <c r="GJ208" s="133">
        <v>0</v>
      </c>
      <c r="GK208" s="231">
        <v>14</v>
      </c>
      <c r="GM208" s="133">
        <v>0</v>
      </c>
      <c r="GN208" s="133">
        <v>0</v>
      </c>
      <c r="GO208" s="133">
        <v>0</v>
      </c>
      <c r="GP208" s="61"/>
      <c r="GQ208" s="106"/>
      <c r="GR208" s="111">
        <v>0.50591715976331364</v>
      </c>
      <c r="GS208" s="61">
        <v>0</v>
      </c>
      <c r="GT208" s="111">
        <v>0.44827586206896552</v>
      </c>
      <c r="GU208" s="61">
        <v>0</v>
      </c>
      <c r="GV208" s="106">
        <v>13.6</v>
      </c>
      <c r="GW208" s="61"/>
      <c r="GX208" s="106">
        <v>31</v>
      </c>
      <c r="GY208" s="61"/>
      <c r="GZ208" s="745">
        <v>24</v>
      </c>
      <c r="HA208" s="133">
        <v>17</v>
      </c>
      <c r="HB208" s="133">
        <v>0.55000000000000004</v>
      </c>
      <c r="HC208" s="117" t="s">
        <v>1466</v>
      </c>
      <c r="HD208" s="227">
        <v>150.15226200000001</v>
      </c>
      <c r="HE208" s="227">
        <v>157.659875</v>
      </c>
      <c r="HF208" s="270">
        <v>78.030532329750002</v>
      </c>
      <c r="HG208" s="237">
        <v>244.27098000000001</v>
      </c>
      <c r="HH208" s="270">
        <v>120.89692829015446</v>
      </c>
      <c r="HI208" s="237">
        <v>90.486583999999993</v>
      </c>
      <c r="HJ208" s="270">
        <v>44.784485070920162</v>
      </c>
      <c r="HK208" s="237">
        <v>153.78439499999999</v>
      </c>
      <c r="HL208" s="270">
        <v>76.112442724304728</v>
      </c>
      <c r="HM208" s="227">
        <v>62.956474</v>
      </c>
      <c r="HN208" s="237">
        <v>8.3043569999999995</v>
      </c>
      <c r="HO208" s="237">
        <v>4.1038269999999999</v>
      </c>
      <c r="HP208" s="237">
        <v>269.69537000000003</v>
      </c>
      <c r="HQ208" s="270">
        <v>133.48021040844344</v>
      </c>
      <c r="HR208" s="237">
        <v>111.124313</v>
      </c>
      <c r="HS208" s="270">
        <v>54.998707173703892</v>
      </c>
      <c r="HT208" s="237">
        <v>158.571057</v>
      </c>
      <c r="HU208" s="270">
        <v>78.481503234739534</v>
      </c>
      <c r="HV208" s="227">
        <v>58.796359000000002</v>
      </c>
      <c r="HW208" s="144">
        <v>0</v>
      </c>
      <c r="HX208" s="427">
        <v>0.6454302308035117</v>
      </c>
      <c r="HY208" s="428">
        <v>20.9</v>
      </c>
      <c r="HZ208" s="427">
        <v>5.4</v>
      </c>
      <c r="IA208" s="427">
        <v>19</v>
      </c>
      <c r="IB208" s="427">
        <v>4.5999999999999996</v>
      </c>
      <c r="IC208" s="427">
        <v>30.2</v>
      </c>
      <c r="ID208" s="427">
        <v>6.3</v>
      </c>
      <c r="IE208" s="237">
        <v>61.575012345678999</v>
      </c>
      <c r="IF208" s="237">
        <v>30.475293675986109</v>
      </c>
      <c r="IG208" s="239"/>
      <c r="IH208" s="161">
        <v>0.42</v>
      </c>
      <c r="II208" s="61">
        <v>1026</v>
      </c>
      <c r="IJ208" s="61">
        <v>1133</v>
      </c>
      <c r="IK208" s="61">
        <v>1043</v>
      </c>
      <c r="IL208" s="61">
        <v>1019</v>
      </c>
      <c r="IM208" s="61">
        <v>1059</v>
      </c>
      <c r="IN208" s="61">
        <v>947</v>
      </c>
      <c r="IO208" s="133">
        <v>986.5</v>
      </c>
      <c r="IP208" s="429">
        <v>1037.8333333333333</v>
      </c>
      <c r="IQ208" s="61">
        <v>1771</v>
      </c>
      <c r="IR208" s="61">
        <v>260</v>
      </c>
      <c r="IS208" s="61"/>
      <c r="IT208" s="61">
        <v>373</v>
      </c>
      <c r="IU208" s="61">
        <v>389</v>
      </c>
      <c r="IV208" s="61">
        <v>345</v>
      </c>
      <c r="IW208" s="61">
        <v>277</v>
      </c>
      <c r="IX208" s="61">
        <v>268.5</v>
      </c>
      <c r="IY208" s="430">
        <v>328.8</v>
      </c>
      <c r="IZ208" s="61">
        <v>198</v>
      </c>
      <c r="JA208" s="431">
        <v>26.865210701941255</v>
      </c>
      <c r="JB208" s="240">
        <v>35.048229743566509</v>
      </c>
      <c r="JC208" s="308"/>
      <c r="JD208" s="70"/>
      <c r="JE208" s="70"/>
      <c r="JF208" s="70"/>
      <c r="JG208" s="308"/>
      <c r="JH208" s="308"/>
      <c r="JI208" s="308"/>
      <c r="JJ208" s="308"/>
      <c r="JK208" s="208"/>
      <c r="JL208" s="420">
        <v>87</v>
      </c>
      <c r="JM208" s="299"/>
      <c r="JN208" s="300"/>
      <c r="JO208" s="221"/>
      <c r="JP208" s="198"/>
      <c r="JQ208" s="90"/>
      <c r="JR208" s="90"/>
      <c r="JS208" s="246"/>
      <c r="JT208" s="248"/>
      <c r="JU208" s="198"/>
      <c r="JV208" s="433"/>
      <c r="JW208" s="248"/>
      <c r="JX208" s="243"/>
      <c r="JY208" s="433"/>
      <c r="JZ208" s="248"/>
      <c r="KA208" s="247"/>
      <c r="KB208" s="245"/>
      <c r="KC208" s="248"/>
      <c r="KD208" s="63">
        <v>0</v>
      </c>
      <c r="KE208" s="263"/>
      <c r="KF208" s="263"/>
      <c r="KG208" s="250"/>
      <c r="KH208" s="250"/>
      <c r="KI208" s="250"/>
      <c r="KJ208" s="251"/>
      <c r="KK208" s="250"/>
      <c r="KL208" s="250"/>
      <c r="KM208" s="250"/>
      <c r="KN208" s="250"/>
      <c r="KO208" s="250"/>
      <c r="KP208" s="250"/>
      <c r="KQ208" s="92"/>
      <c r="KR208" s="93">
        <v>0.50591715976331364</v>
      </c>
      <c r="KS208" s="92"/>
      <c r="KT208" s="361"/>
      <c r="KU208" s="92"/>
      <c r="KV208" s="361"/>
      <c r="KW208" s="361"/>
      <c r="KX208" s="361"/>
      <c r="KY208" s="361"/>
      <c r="KZ208" s="361"/>
      <c r="LA208" s="361"/>
      <c r="LB208" s="361"/>
      <c r="LC208" s="361"/>
      <c r="LD208" s="361"/>
      <c r="LE208" s="118">
        <v>42086</v>
      </c>
      <c r="LF208" s="454">
        <v>0</v>
      </c>
      <c r="LG208" s="454"/>
      <c r="LH208" s="454">
        <v>32</v>
      </c>
      <c r="LI208" s="454">
        <v>47.31</v>
      </c>
      <c r="LJ208" s="454">
        <v>-26.65</v>
      </c>
      <c r="LK208" s="454">
        <v>-31.1</v>
      </c>
      <c r="LL208" s="454">
        <v>-30.6</v>
      </c>
      <c r="LM208" s="454">
        <v>412</v>
      </c>
      <c r="LN208" s="454">
        <v>-24.4</v>
      </c>
      <c r="LO208" s="454">
        <v>-24.1</v>
      </c>
      <c r="LP208" s="454">
        <v>427</v>
      </c>
      <c r="LQ208" s="454">
        <v>-27.7</v>
      </c>
      <c r="LR208" s="454">
        <v>-27.4</v>
      </c>
      <c r="LS208" s="454">
        <v>412</v>
      </c>
      <c r="LT208" s="500">
        <v>43.26</v>
      </c>
      <c r="LU208" s="693">
        <v>-21.54</v>
      </c>
      <c r="LV208" s="500">
        <v>-14.6</v>
      </c>
      <c r="LW208" s="500">
        <v>3</v>
      </c>
      <c r="LX208" s="500">
        <v>0</v>
      </c>
      <c r="LY208" s="500">
        <v>3</v>
      </c>
      <c r="LZ208" s="690">
        <v>58.796359000000002</v>
      </c>
      <c r="MA208" s="455"/>
      <c r="MC208" s="253"/>
      <c r="MD208" s="274"/>
      <c r="ME208" s="581">
        <v>213</v>
      </c>
      <c r="MF208" s="135"/>
      <c r="MI208" s="584">
        <v>39.835500000000003</v>
      </c>
      <c r="MQ208" s="135"/>
      <c r="MR208" s="585"/>
      <c r="MS208" s="585"/>
      <c r="MT208" s="133">
        <v>0</v>
      </c>
      <c r="MU208" s="585"/>
      <c r="MV208" s="585"/>
      <c r="MW208" s="585"/>
      <c r="MX208" s="585"/>
      <c r="MY208" s="585"/>
      <c r="MZ208" s="585"/>
      <c r="NA208" s="585"/>
      <c r="NB208" s="238">
        <v>0</v>
      </c>
      <c r="ND208" s="876" t="s">
        <v>64</v>
      </c>
      <c r="NE208" s="877" t="s">
        <v>64</v>
      </c>
      <c r="NF208" s="877" t="s">
        <v>64</v>
      </c>
      <c r="NG208" s="877" t="s">
        <v>64</v>
      </c>
      <c r="NH208" s="877" t="s">
        <v>64</v>
      </c>
      <c r="NI208" s="877" t="s">
        <v>64</v>
      </c>
      <c r="NJ208" s="877" t="s">
        <v>64</v>
      </c>
      <c r="NK208" s="877" t="s">
        <v>64</v>
      </c>
      <c r="NL208" s="877" t="s">
        <v>64</v>
      </c>
      <c r="NM208" s="877" t="s">
        <v>64</v>
      </c>
      <c r="NN208" s="877" t="s">
        <v>64</v>
      </c>
      <c r="NO208" s="877" t="s">
        <v>64</v>
      </c>
      <c r="NP208" s="877" t="s">
        <v>64</v>
      </c>
      <c r="NQ208" s="877" t="s">
        <v>64</v>
      </c>
      <c r="NR208" s="877" t="s">
        <v>64</v>
      </c>
      <c r="NS208" s="877" t="s">
        <v>64</v>
      </c>
      <c r="NT208" s="877" t="s">
        <v>64</v>
      </c>
      <c r="NU208" s="877" t="s">
        <v>64</v>
      </c>
      <c r="NV208" s="877" t="s">
        <v>64</v>
      </c>
      <c r="NW208" s="877" t="s">
        <v>64</v>
      </c>
      <c r="NX208" s="877" t="s">
        <v>64</v>
      </c>
      <c r="NY208" s="877" t="s">
        <v>64</v>
      </c>
      <c r="NZ208" s="877" t="s">
        <v>64</v>
      </c>
      <c r="OA208" s="877" t="s">
        <v>64</v>
      </c>
      <c r="OB208" s="877" t="s">
        <v>64</v>
      </c>
      <c r="OC208" s="877" t="s">
        <v>64</v>
      </c>
      <c r="OD208" s="877" t="s">
        <v>64</v>
      </c>
      <c r="OE208" s="877" t="s">
        <v>64</v>
      </c>
      <c r="OF208" s="877" t="s">
        <v>64</v>
      </c>
      <c r="OG208" s="877" t="s">
        <v>64</v>
      </c>
      <c r="OH208" s="877" t="s">
        <v>64</v>
      </c>
      <c r="OI208" s="877" t="s">
        <v>64</v>
      </c>
      <c r="OJ208" s="877" t="s">
        <v>64</v>
      </c>
      <c r="OK208" s="877" t="s">
        <v>64</v>
      </c>
      <c r="OL208" s="877" t="s">
        <v>64</v>
      </c>
    </row>
    <row r="209" spans="1:402" s="133" customFormat="1" x14ac:dyDescent="0.25">
      <c r="A209" s="274">
        <v>208</v>
      </c>
      <c r="B209" s="221">
        <v>0</v>
      </c>
      <c r="C209" s="61">
        <v>0</v>
      </c>
      <c r="D209" s="267">
        <v>0</v>
      </c>
      <c r="E209" s="267">
        <v>214</v>
      </c>
      <c r="F209" s="880">
        <v>20</v>
      </c>
      <c r="G209" s="883"/>
      <c r="H209" s="167" t="s">
        <v>1467</v>
      </c>
      <c r="I209" s="167" t="s">
        <v>1468</v>
      </c>
      <c r="J209" s="266">
        <v>28240</v>
      </c>
      <c r="K209" s="422">
        <v>37</v>
      </c>
      <c r="L209" s="400">
        <v>82</v>
      </c>
      <c r="M209" s="400">
        <v>171</v>
      </c>
      <c r="N209" s="342">
        <v>28.042816593139772</v>
      </c>
      <c r="O209" s="348">
        <v>1.9438349702139903</v>
      </c>
      <c r="P209" s="221">
        <v>0</v>
      </c>
      <c r="Q209" s="125">
        <v>115</v>
      </c>
      <c r="R209" s="125">
        <v>70</v>
      </c>
      <c r="S209" s="61">
        <v>0</v>
      </c>
      <c r="T209" s="400">
        <v>1</v>
      </c>
      <c r="U209" s="709">
        <v>0</v>
      </c>
      <c r="V209" s="709"/>
      <c r="W209" s="325">
        <v>0</v>
      </c>
      <c r="X209" s="710">
        <v>0</v>
      </c>
      <c r="Y209" s="325">
        <v>0</v>
      </c>
      <c r="Z209" s="325">
        <v>0</v>
      </c>
      <c r="AA209" s="329">
        <v>0</v>
      </c>
      <c r="AB209" s="328">
        <v>0</v>
      </c>
      <c r="AC209" s="61"/>
      <c r="AE209" s="61"/>
      <c r="AF209" s="592">
        <v>94</v>
      </c>
      <c r="AG209" s="616">
        <v>1.18</v>
      </c>
      <c r="AH209" s="608">
        <v>69</v>
      </c>
      <c r="AI209" s="608"/>
      <c r="AJ209" s="616">
        <v>15.1</v>
      </c>
      <c r="AK209" s="608">
        <v>43</v>
      </c>
      <c r="AL209" s="608"/>
      <c r="AM209" s="609"/>
      <c r="AN209" s="214"/>
      <c r="AO209" s="310">
        <v>183</v>
      </c>
      <c r="AP209" s="310">
        <v>115</v>
      </c>
      <c r="AQ209" s="310">
        <v>57</v>
      </c>
      <c r="AR209" s="310">
        <v>54</v>
      </c>
      <c r="AS209" s="310">
        <v>1.05</v>
      </c>
      <c r="AT209" s="310">
        <v>152</v>
      </c>
      <c r="AU209" s="557"/>
      <c r="AV209" s="557"/>
      <c r="AW209" s="423">
        <v>1.18</v>
      </c>
      <c r="AX209" s="423"/>
      <c r="AY209" s="423"/>
      <c r="AZ209" s="616"/>
      <c r="BA209" s="558"/>
      <c r="BB209" s="65">
        <v>18.89</v>
      </c>
      <c r="BC209" s="68"/>
      <c r="BD209" s="66">
        <v>18.89</v>
      </c>
      <c r="BE209" s="218">
        <v>60.982127473999874</v>
      </c>
      <c r="BF209" s="66">
        <v>69.84</v>
      </c>
      <c r="BG209" s="68">
        <v>1.2762319579218335</v>
      </c>
      <c r="BH209" s="219">
        <v>1.2762319579218335</v>
      </c>
      <c r="BI209" s="219">
        <v>1.7852025714577235</v>
      </c>
      <c r="BJ209" s="219">
        <v>1.8441042306975133</v>
      </c>
      <c r="BK209" s="66">
        <v>2.64</v>
      </c>
      <c r="BL209" s="66">
        <v>1.44</v>
      </c>
      <c r="BM209" s="66">
        <v>74</v>
      </c>
      <c r="BN209" s="66">
        <v>1.1000000000000001</v>
      </c>
      <c r="BO209" s="571">
        <v>19.899999999999999</v>
      </c>
      <c r="BP209" s="66">
        <v>25</v>
      </c>
      <c r="BQ209" s="66">
        <v>171</v>
      </c>
      <c r="BR209" s="66">
        <v>4</v>
      </c>
      <c r="BS209" s="66">
        <v>41</v>
      </c>
      <c r="BT209" s="221">
        <v>0</v>
      </c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>
        <v>0</v>
      </c>
      <c r="CG209" s="61">
        <v>0</v>
      </c>
      <c r="CH209" s="61">
        <v>0</v>
      </c>
      <c r="CI209" s="61">
        <v>0</v>
      </c>
      <c r="CJ209" s="326">
        <v>0</v>
      </c>
      <c r="CK209" s="114">
        <v>0</v>
      </c>
      <c r="CL209" s="326">
        <v>0</v>
      </c>
      <c r="CM209" s="114">
        <v>0</v>
      </c>
      <c r="CN209" s="326">
        <v>0</v>
      </c>
      <c r="CO209" s="114">
        <v>0</v>
      </c>
      <c r="CP209" s="326">
        <v>0</v>
      </c>
      <c r="CQ209" s="114">
        <v>0</v>
      </c>
      <c r="CR209" s="326">
        <v>0</v>
      </c>
      <c r="CS209" s="114">
        <v>0</v>
      </c>
      <c r="CT209" s="326">
        <v>0</v>
      </c>
      <c r="CU209" s="114">
        <v>0</v>
      </c>
      <c r="CV209" s="299">
        <v>33</v>
      </c>
      <c r="CW209" s="299">
        <v>1.1299999999999999</v>
      </c>
      <c r="CX209" s="299">
        <v>9.4</v>
      </c>
      <c r="CY209" s="299"/>
      <c r="CZ209" s="61"/>
      <c r="DE209" s="208">
        <v>0</v>
      </c>
      <c r="DF209" s="308"/>
      <c r="DG209" s="208"/>
      <c r="DH209" s="208"/>
      <c r="DI209" s="208"/>
      <c r="DJ209" s="308"/>
      <c r="DK209" s="308"/>
      <c r="DL209" s="308"/>
      <c r="DM209" s="208"/>
      <c r="DN209" s="254">
        <v>0</v>
      </c>
      <c r="DO209" s="208">
        <v>0</v>
      </c>
      <c r="DP209" s="208">
        <v>0</v>
      </c>
      <c r="DQ209" s="208">
        <v>0</v>
      </c>
      <c r="DR209" s="208">
        <v>0</v>
      </c>
      <c r="DS209" s="212"/>
      <c r="DT209" s="208">
        <v>0</v>
      </c>
      <c r="DU209" s="208">
        <v>0</v>
      </c>
      <c r="DV209" s="208">
        <v>0</v>
      </c>
      <c r="DW209" s="208">
        <v>0</v>
      </c>
      <c r="DX209" s="208">
        <v>0</v>
      </c>
      <c r="DY209" s="206">
        <v>0</v>
      </c>
      <c r="EB209" s="223">
        <v>1</v>
      </c>
      <c r="EC209" s="223">
        <v>1</v>
      </c>
      <c r="ED209" s="221">
        <v>69</v>
      </c>
      <c r="EE209" s="221"/>
      <c r="EG209" s="221">
        <v>0</v>
      </c>
      <c r="EO209" s="259">
        <v>214</v>
      </c>
      <c r="EP209" s="135">
        <v>42199</v>
      </c>
      <c r="EQ209" s="133" t="s">
        <v>383</v>
      </c>
      <c r="ET209" s="133">
        <v>49</v>
      </c>
      <c r="EU209" s="133">
        <v>0</v>
      </c>
      <c r="EW209" s="133">
        <v>11</v>
      </c>
      <c r="EX209" s="133">
        <v>8</v>
      </c>
      <c r="EY209" s="133">
        <v>51</v>
      </c>
      <c r="EZ209" s="133">
        <v>34</v>
      </c>
      <c r="FA209" s="133">
        <v>14</v>
      </c>
      <c r="FB209" s="133">
        <v>15</v>
      </c>
      <c r="FC209" s="133">
        <v>40</v>
      </c>
      <c r="FD209" s="133">
        <v>20</v>
      </c>
      <c r="FE209" s="133">
        <v>28</v>
      </c>
      <c r="FF209" s="133">
        <v>140</v>
      </c>
      <c r="FG209" s="133">
        <v>290</v>
      </c>
      <c r="FH209" s="91">
        <v>140</v>
      </c>
      <c r="FI209" s="91">
        <v>290</v>
      </c>
      <c r="FJ209" s="227">
        <v>43.6</v>
      </c>
      <c r="FK209" s="227">
        <v>22.429887654094536</v>
      </c>
      <c r="FL209" s="228">
        <v>137.94999999999999</v>
      </c>
      <c r="FM209" s="228">
        <v>50.25</v>
      </c>
      <c r="FN209" s="228">
        <v>70.967958758769285</v>
      </c>
      <c r="FO209" s="228">
        <v>25.850959968308494</v>
      </c>
      <c r="FP209" s="228">
        <v>63.573758608191369</v>
      </c>
      <c r="FQ209" s="228"/>
      <c r="FR209" s="193">
        <v>0</v>
      </c>
      <c r="FS209" s="230">
        <v>60</v>
      </c>
      <c r="FT209" s="230">
        <v>49</v>
      </c>
      <c r="FU209" s="230">
        <v>135</v>
      </c>
      <c r="FV209" s="229">
        <v>9.1999999999999993</v>
      </c>
      <c r="FW209" s="229">
        <v>15.5</v>
      </c>
      <c r="FX209" s="426">
        <v>6.5217391304347831</v>
      </c>
      <c r="FY209" s="229">
        <v>1.2244897959183674</v>
      </c>
      <c r="FZ209" s="133">
        <v>57.5</v>
      </c>
      <c r="GA209" s="129">
        <v>20.100000000000001</v>
      </c>
      <c r="GB209" s="238">
        <v>4.3</v>
      </c>
      <c r="GC209" s="238">
        <v>2.2000000000000002</v>
      </c>
      <c r="GD209" s="238">
        <v>103.4</v>
      </c>
      <c r="GE209" s="238">
        <v>69.8</v>
      </c>
      <c r="GF209" s="238">
        <v>22.3</v>
      </c>
      <c r="GG209" s="133">
        <v>0</v>
      </c>
      <c r="GH209" s="133">
        <v>1</v>
      </c>
      <c r="GI209" s="133">
        <v>1</v>
      </c>
      <c r="GJ209" s="133">
        <v>0</v>
      </c>
      <c r="GK209" s="231">
        <v>17</v>
      </c>
      <c r="GM209" s="133">
        <v>0</v>
      </c>
      <c r="GN209" s="133">
        <v>0</v>
      </c>
      <c r="GO209" s="133">
        <v>0</v>
      </c>
      <c r="GP209" s="61">
        <v>34.35</v>
      </c>
      <c r="GQ209" s="106">
        <v>17.671253232067599</v>
      </c>
      <c r="GR209" s="111">
        <v>0.37109375</v>
      </c>
      <c r="GS209" s="61">
        <v>0</v>
      </c>
      <c r="GT209" s="111">
        <v>0.96</v>
      </c>
      <c r="GU209" s="61">
        <v>1</v>
      </c>
      <c r="GV209" s="106">
        <v>9.1999999999999993</v>
      </c>
      <c r="GW209" s="61"/>
      <c r="GX209" s="106">
        <v>20</v>
      </c>
      <c r="GY209" s="61"/>
      <c r="GZ209" s="745">
        <v>27</v>
      </c>
      <c r="HA209" s="133">
        <v>16</v>
      </c>
      <c r="HB209" s="133">
        <v>0.52</v>
      </c>
      <c r="HC209" s="117" t="s">
        <v>1469</v>
      </c>
      <c r="HD209" s="227">
        <v>96.030142999999995</v>
      </c>
      <c r="HE209" s="227">
        <v>100.83165</v>
      </c>
      <c r="HF209" s="270">
        <v>51.872536272407828</v>
      </c>
      <c r="HG209" s="237">
        <v>158.76428100000001</v>
      </c>
      <c r="HH209" s="270">
        <v>81.675802438373751</v>
      </c>
      <c r="HI209" s="237">
        <v>62.667799000000002</v>
      </c>
      <c r="HJ209" s="270">
        <v>32.239258970169217</v>
      </c>
      <c r="HK209" s="237">
        <v>96.096480999999997</v>
      </c>
      <c r="HL209" s="270">
        <v>49.436542953757566</v>
      </c>
      <c r="HM209" s="227">
        <v>60.527771999999999</v>
      </c>
      <c r="HN209" s="237">
        <v>6.1501749999999999</v>
      </c>
      <c r="HO209" s="237">
        <v>3.1764929999999998</v>
      </c>
      <c r="HP209" s="237">
        <v>171.25377700000001</v>
      </c>
      <c r="HQ209" s="270">
        <v>88.100985744251346</v>
      </c>
      <c r="HR209" s="237">
        <v>85.399189000000007</v>
      </c>
      <c r="HS209" s="270">
        <v>43.933353555522615</v>
      </c>
      <c r="HT209" s="237">
        <v>85.854588000000007</v>
      </c>
      <c r="HU209" s="270">
        <v>44.167632188728739</v>
      </c>
      <c r="HV209" s="227">
        <v>50.132959999999997</v>
      </c>
      <c r="HW209" s="144">
        <v>0</v>
      </c>
      <c r="HX209" s="427">
        <v>0.63510286674620464</v>
      </c>
      <c r="HY209" s="428">
        <v>15.7</v>
      </c>
      <c r="HZ209" s="427">
        <v>3.8</v>
      </c>
      <c r="IA209" s="427">
        <v>11.8</v>
      </c>
      <c r="IB209" s="427">
        <v>3.4</v>
      </c>
      <c r="IC209" s="427">
        <v>14.3</v>
      </c>
      <c r="ID209" s="427">
        <v>4.2</v>
      </c>
      <c r="IE209" s="237">
        <v>40.822203508771935</v>
      </c>
      <c r="IF209" s="237">
        <v>21.000858681062805</v>
      </c>
      <c r="IG209" s="239"/>
      <c r="IH209" s="161">
        <v>0.43</v>
      </c>
      <c r="II209" s="61">
        <v>1205</v>
      </c>
      <c r="IJ209" s="61">
        <v>1025</v>
      </c>
      <c r="IK209" s="61">
        <v>1146</v>
      </c>
      <c r="IL209" s="61">
        <v>1201</v>
      </c>
      <c r="IM209" s="61">
        <v>1188</v>
      </c>
      <c r="IN209" s="61">
        <v>1183</v>
      </c>
      <c r="IO209" s="133">
        <v>1194</v>
      </c>
      <c r="IP209" s="429">
        <v>1158</v>
      </c>
      <c r="IQ209" s="61">
        <v>1695</v>
      </c>
      <c r="IR209" s="61">
        <v>293</v>
      </c>
      <c r="IS209" s="61">
        <v>364</v>
      </c>
      <c r="IT209" s="61">
        <v>397</v>
      </c>
      <c r="IU209" s="61">
        <v>395</v>
      </c>
      <c r="IV209" s="61">
        <v>378</v>
      </c>
      <c r="IW209" s="61">
        <v>369</v>
      </c>
      <c r="IX209" s="61">
        <v>331</v>
      </c>
      <c r="IY209" s="430">
        <v>366</v>
      </c>
      <c r="IZ209" s="61">
        <v>206</v>
      </c>
      <c r="JA209" s="431">
        <v>24.977709922026804</v>
      </c>
      <c r="JB209" s="240">
        <v>29.187409813081082</v>
      </c>
      <c r="JC209" s="308"/>
      <c r="JD209" s="280"/>
      <c r="JE209" s="70"/>
      <c r="JF209" s="70"/>
      <c r="JG209" s="308"/>
      <c r="JH209" s="308"/>
      <c r="JI209" s="308"/>
      <c r="JJ209" s="308"/>
      <c r="JK209" s="208"/>
      <c r="JL209" s="420"/>
      <c r="JM209" s="299"/>
      <c r="JN209" s="300"/>
      <c r="JO209" s="221"/>
      <c r="JP209" s="198"/>
      <c r="JQ209" s="90"/>
      <c r="JR209" s="90"/>
      <c r="JS209" s="246"/>
      <c r="JT209" s="248"/>
      <c r="JU209" s="198"/>
      <c r="JV209" s="433"/>
      <c r="JW209" s="248"/>
      <c r="JX209" s="243"/>
      <c r="JY209" s="433"/>
      <c r="JZ209" s="248"/>
      <c r="KA209" s="247"/>
      <c r="KB209" s="245"/>
      <c r="KC209" s="248"/>
      <c r="KD209" s="63">
        <v>0</v>
      </c>
      <c r="KE209" s="263"/>
      <c r="KF209" s="263"/>
      <c r="KG209" s="250"/>
      <c r="KH209" s="250"/>
      <c r="KI209" s="250"/>
      <c r="KJ209" s="251"/>
      <c r="KK209" s="250"/>
      <c r="KL209" s="250"/>
      <c r="KM209" s="250"/>
      <c r="KN209" s="250"/>
      <c r="KO209" s="250"/>
      <c r="KP209" s="250"/>
      <c r="KQ209" s="92"/>
      <c r="KR209" s="93">
        <v>0.37109375</v>
      </c>
      <c r="KS209" s="92">
        <v>30</v>
      </c>
      <c r="KT209" s="361">
        <v>38.17</v>
      </c>
      <c r="KU209" s="92">
        <v>-21.35</v>
      </c>
      <c r="KV209" s="361">
        <v>-25.9</v>
      </c>
      <c r="KW209" s="361">
        <v>-24.8</v>
      </c>
      <c r="KX209" s="361">
        <v>324</v>
      </c>
      <c r="KY209" s="361">
        <v>-17.2</v>
      </c>
      <c r="KZ209" s="361">
        <v>-17.100000000000001</v>
      </c>
      <c r="LA209" s="361">
        <v>324</v>
      </c>
      <c r="LB209" s="361">
        <v>-21.5</v>
      </c>
      <c r="LC209" s="361">
        <v>-20.9</v>
      </c>
      <c r="LD209" s="361">
        <v>324</v>
      </c>
      <c r="LE209" s="118">
        <v>42199</v>
      </c>
      <c r="LF209" s="454">
        <v>0</v>
      </c>
      <c r="LG209" s="454"/>
      <c r="LH209" s="454">
        <v>30</v>
      </c>
      <c r="LI209" s="454">
        <v>39.82</v>
      </c>
      <c r="LJ209" s="454">
        <v>-22.1</v>
      </c>
      <c r="LK209" s="454">
        <v>-22.6</v>
      </c>
      <c r="LL209" s="454">
        <v>-22.6</v>
      </c>
      <c r="LM209" s="454">
        <v>354</v>
      </c>
      <c r="LN209" s="454">
        <v>-19.600000000000001</v>
      </c>
      <c r="LO209" s="454">
        <v>-19.600000000000001</v>
      </c>
      <c r="LP209" s="454">
        <v>354</v>
      </c>
      <c r="LQ209" s="454">
        <v>-21.1</v>
      </c>
      <c r="LR209" s="454">
        <v>-21.1</v>
      </c>
      <c r="LS209" s="454">
        <v>354</v>
      </c>
      <c r="LT209" s="500">
        <v>35.54</v>
      </c>
      <c r="LU209" s="693">
        <v>-22.72</v>
      </c>
      <c r="LV209" s="500">
        <v>-10</v>
      </c>
      <c r="LW209" s="500">
        <v>3</v>
      </c>
      <c r="LX209" s="500">
        <v>0</v>
      </c>
      <c r="LY209" s="500">
        <v>3</v>
      </c>
      <c r="LZ209" s="690">
        <v>50.132959999999997</v>
      </c>
      <c r="MA209" s="455"/>
      <c r="MC209" s="253"/>
      <c r="MD209" s="274"/>
      <c r="ME209" s="581">
        <v>214</v>
      </c>
      <c r="MF209" s="135"/>
      <c r="MI209" s="584">
        <v>32.706000000000003</v>
      </c>
      <c r="MQ209" s="135"/>
      <c r="MR209" s="585"/>
      <c r="MS209" s="585"/>
      <c r="MT209" s="133">
        <v>0</v>
      </c>
      <c r="MU209" s="585"/>
      <c r="MV209" s="585"/>
      <c r="MW209" s="585"/>
      <c r="MX209" s="585"/>
      <c r="MY209" s="585"/>
      <c r="MZ209" s="585"/>
      <c r="NA209" s="585"/>
      <c r="NB209" s="238">
        <v>0</v>
      </c>
      <c r="ND209" s="876" t="s">
        <v>64</v>
      </c>
      <c r="NE209" s="877" t="s">
        <v>64</v>
      </c>
      <c r="NF209" s="877" t="s">
        <v>64</v>
      </c>
      <c r="NG209" s="877" t="s">
        <v>64</v>
      </c>
      <c r="NH209" s="877" t="s">
        <v>64</v>
      </c>
      <c r="NI209" s="877" t="s">
        <v>64</v>
      </c>
      <c r="NJ209" s="877" t="s">
        <v>64</v>
      </c>
      <c r="NK209" s="877" t="s">
        <v>64</v>
      </c>
      <c r="NL209" s="877" t="s">
        <v>64</v>
      </c>
      <c r="NM209" s="877" t="s">
        <v>64</v>
      </c>
      <c r="NN209" s="877" t="s">
        <v>64</v>
      </c>
      <c r="NO209" s="877" t="s">
        <v>64</v>
      </c>
      <c r="NP209" s="877" t="s">
        <v>64</v>
      </c>
      <c r="NQ209" s="877" t="s">
        <v>64</v>
      </c>
      <c r="NR209" s="877" t="s">
        <v>64</v>
      </c>
      <c r="NS209" s="877" t="s">
        <v>64</v>
      </c>
      <c r="NT209" s="877" t="s">
        <v>64</v>
      </c>
      <c r="NU209" s="877" t="s">
        <v>64</v>
      </c>
      <c r="NV209" s="877" t="s">
        <v>64</v>
      </c>
      <c r="NW209" s="877" t="s">
        <v>64</v>
      </c>
      <c r="NX209" s="877" t="s">
        <v>64</v>
      </c>
      <c r="NY209" s="877" t="s">
        <v>64</v>
      </c>
      <c r="NZ209" s="877" t="s">
        <v>64</v>
      </c>
      <c r="OA209" s="877" t="s">
        <v>64</v>
      </c>
      <c r="OB209" s="877" t="s">
        <v>64</v>
      </c>
      <c r="OC209" s="877" t="s">
        <v>64</v>
      </c>
      <c r="OD209" s="877" t="s">
        <v>64</v>
      </c>
      <c r="OE209" s="877" t="s">
        <v>64</v>
      </c>
      <c r="OF209" s="877" t="s">
        <v>64</v>
      </c>
      <c r="OG209" s="877" t="s">
        <v>64</v>
      </c>
      <c r="OH209" s="877" t="s">
        <v>64</v>
      </c>
      <c r="OI209" s="877" t="s">
        <v>64</v>
      </c>
      <c r="OJ209" s="877" t="s">
        <v>64</v>
      </c>
      <c r="OK209" s="877" t="s">
        <v>64</v>
      </c>
      <c r="OL209" s="877" t="s">
        <v>64</v>
      </c>
    </row>
    <row r="210" spans="1:402" s="133" customFormat="1" x14ac:dyDescent="0.25">
      <c r="A210" s="221">
        <v>209</v>
      </c>
      <c r="B210" s="274">
        <v>0</v>
      </c>
      <c r="C210" s="61">
        <v>1</v>
      </c>
      <c r="D210" s="267">
        <v>0</v>
      </c>
      <c r="E210" s="267">
        <v>215</v>
      </c>
      <c r="F210" s="880">
        <v>21</v>
      </c>
      <c r="G210" s="883"/>
      <c r="H210" s="232" t="s">
        <v>1470</v>
      </c>
      <c r="I210" s="232" t="s">
        <v>1471</v>
      </c>
      <c r="J210" s="69">
        <v>28060</v>
      </c>
      <c r="K210" s="422">
        <v>38</v>
      </c>
      <c r="L210" s="400">
        <v>74</v>
      </c>
      <c r="M210" s="400">
        <v>177</v>
      </c>
      <c r="N210" s="342">
        <v>23.620287912158062</v>
      </c>
      <c r="O210" s="348">
        <v>1.9079650833842317</v>
      </c>
      <c r="P210" s="221">
        <v>0</v>
      </c>
      <c r="Q210" s="125">
        <v>120</v>
      </c>
      <c r="R210" s="125">
        <v>80</v>
      </c>
      <c r="S210" s="61">
        <v>0</v>
      </c>
      <c r="T210" s="400">
        <v>1</v>
      </c>
      <c r="U210" s="709">
        <v>0</v>
      </c>
      <c r="V210" s="709"/>
      <c r="W210" s="325">
        <v>0</v>
      </c>
      <c r="X210" s="710">
        <v>0</v>
      </c>
      <c r="Y210" s="325">
        <v>0</v>
      </c>
      <c r="Z210" s="325">
        <v>1</v>
      </c>
      <c r="AA210" s="329">
        <v>0</v>
      </c>
      <c r="AB210" s="328">
        <v>0</v>
      </c>
      <c r="AC210" s="61"/>
      <c r="AE210" s="61"/>
      <c r="AF210" s="592">
        <v>97</v>
      </c>
      <c r="AG210" s="616">
        <v>0.85</v>
      </c>
      <c r="AH210" s="608">
        <v>101</v>
      </c>
      <c r="AI210" s="608"/>
      <c r="AJ210" s="616">
        <v>14.9</v>
      </c>
      <c r="AK210" s="608">
        <v>42</v>
      </c>
      <c r="AL210" s="608"/>
      <c r="AM210" s="609">
        <v>26.5</v>
      </c>
      <c r="AN210" s="214">
        <v>3.2771447329921766</v>
      </c>
      <c r="AO210" s="310">
        <v>158</v>
      </c>
      <c r="AP210" s="310">
        <v>91</v>
      </c>
      <c r="AQ210" s="310">
        <v>46</v>
      </c>
      <c r="AR210" s="310">
        <v>106</v>
      </c>
      <c r="AS210" s="310">
        <v>3.12</v>
      </c>
      <c r="AT210" s="310">
        <v>162</v>
      </c>
      <c r="AU210" s="557"/>
      <c r="AV210" s="557"/>
      <c r="AW210" s="423">
        <v>0.85</v>
      </c>
      <c r="AX210" s="423"/>
      <c r="AY210" s="423"/>
      <c r="AZ210" s="616"/>
      <c r="BA210" s="558"/>
      <c r="BB210" s="65">
        <v>47.16</v>
      </c>
      <c r="BC210" s="425"/>
      <c r="BD210" s="66">
        <v>47.16</v>
      </c>
      <c r="BE210" s="218">
        <v>48.167632803885454</v>
      </c>
      <c r="BF210" s="66">
        <v>59.12</v>
      </c>
      <c r="BG210" s="68">
        <v>1.6735737964230515</v>
      </c>
      <c r="BH210" s="219">
        <v>1.6735737964230515</v>
      </c>
      <c r="BI210" s="219">
        <v>1.6827553034563958</v>
      </c>
      <c r="BJ210" s="219">
        <v>1.7717344253867693</v>
      </c>
      <c r="BK210" s="66">
        <v>2.46</v>
      </c>
      <c r="BL210" s="66">
        <v>1.03</v>
      </c>
      <c r="BM210" s="66">
        <v>89</v>
      </c>
      <c r="BN210" s="66">
        <v>1.32</v>
      </c>
      <c r="BO210" s="571">
        <v>11.7</v>
      </c>
      <c r="BP210" s="66">
        <v>47</v>
      </c>
      <c r="BQ210" s="66">
        <v>168</v>
      </c>
      <c r="BR210" s="66">
        <v>3</v>
      </c>
      <c r="BS210" s="66">
        <v>27</v>
      </c>
      <c r="BT210" s="221">
        <v>0</v>
      </c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>
        <v>0</v>
      </c>
      <c r="CG210" s="61">
        <v>0</v>
      </c>
      <c r="CH210" s="61">
        <v>0</v>
      </c>
      <c r="CI210" s="61">
        <v>0</v>
      </c>
      <c r="CJ210" s="326">
        <v>0</v>
      </c>
      <c r="CK210" s="114">
        <v>0</v>
      </c>
      <c r="CL210" s="326">
        <v>0</v>
      </c>
      <c r="CM210" s="114">
        <v>0</v>
      </c>
      <c r="CN210" s="326">
        <v>0</v>
      </c>
      <c r="CO210" s="114">
        <v>0</v>
      </c>
      <c r="CP210" s="326">
        <v>0</v>
      </c>
      <c r="CQ210" s="114">
        <v>0</v>
      </c>
      <c r="CR210" s="326">
        <v>0</v>
      </c>
      <c r="CS210" s="114">
        <v>0</v>
      </c>
      <c r="CT210" s="326">
        <v>0</v>
      </c>
      <c r="CU210" s="114">
        <v>0</v>
      </c>
      <c r="CV210" s="299">
        <v>38.700000000000003</v>
      </c>
      <c r="CW210" s="299">
        <v>1.08</v>
      </c>
      <c r="CX210" s="299">
        <v>11</v>
      </c>
      <c r="CY210" s="299"/>
      <c r="CZ210" s="61"/>
      <c r="DE210" s="208">
        <v>0</v>
      </c>
      <c r="DF210" s="308"/>
      <c r="DG210" s="208"/>
      <c r="DH210" s="208"/>
      <c r="DI210" s="208"/>
      <c r="DJ210" s="308"/>
      <c r="DK210" s="308"/>
      <c r="DL210" s="308"/>
      <c r="DM210" s="208"/>
      <c r="DN210" s="254">
        <v>0</v>
      </c>
      <c r="DO210" s="208">
        <v>0</v>
      </c>
      <c r="DP210" s="208">
        <v>0</v>
      </c>
      <c r="DQ210" s="208">
        <v>0</v>
      </c>
      <c r="DR210" s="208">
        <v>0</v>
      </c>
      <c r="DS210" s="212"/>
      <c r="DT210" s="208">
        <v>0</v>
      </c>
      <c r="DU210" s="208">
        <v>0</v>
      </c>
      <c r="DV210" s="208">
        <v>0</v>
      </c>
      <c r="DW210" s="208">
        <v>0</v>
      </c>
      <c r="DX210" s="208">
        <v>0</v>
      </c>
      <c r="DY210" s="206">
        <v>0</v>
      </c>
      <c r="EB210" s="223">
        <v>0</v>
      </c>
      <c r="EC210" s="223">
        <v>0</v>
      </c>
      <c r="ED210" s="221">
        <v>101</v>
      </c>
      <c r="EE210" s="221"/>
      <c r="EG210" s="221">
        <v>0</v>
      </c>
      <c r="EO210" s="267">
        <v>215</v>
      </c>
      <c r="EP210" s="135">
        <v>42037</v>
      </c>
      <c r="EQ210" s="133" t="s">
        <v>383</v>
      </c>
      <c r="ET210" s="133">
        <v>61</v>
      </c>
      <c r="EU210" s="133">
        <v>0</v>
      </c>
      <c r="EW210" s="133">
        <v>10</v>
      </c>
      <c r="EX210" s="133">
        <v>7</v>
      </c>
      <c r="EY210" s="133">
        <v>54</v>
      </c>
      <c r="EZ210" s="133">
        <v>36</v>
      </c>
      <c r="FA210" s="133">
        <v>14</v>
      </c>
      <c r="FB210" s="133">
        <v>15</v>
      </c>
      <c r="FC210" s="133">
        <v>33</v>
      </c>
      <c r="FD210" s="133">
        <v>23</v>
      </c>
      <c r="FE210" s="133">
        <v>34</v>
      </c>
      <c r="FF210" s="133">
        <v>120</v>
      </c>
      <c r="FG210" s="133">
        <v>290</v>
      </c>
      <c r="FH210" s="91">
        <v>120</v>
      </c>
      <c r="FI210" s="91">
        <v>290</v>
      </c>
      <c r="FJ210" s="227">
        <v>33.75</v>
      </c>
      <c r="FK210" s="227">
        <v>17.689002956037495</v>
      </c>
      <c r="FL210" s="228">
        <v>158.19999999999999</v>
      </c>
      <c r="FM210" s="228">
        <v>54.9</v>
      </c>
      <c r="FN210" s="228">
        <v>82.915563485781675</v>
      </c>
      <c r="FO210" s="228">
        <v>28.774111475154324</v>
      </c>
      <c r="FP210" s="228">
        <v>65.297092288242723</v>
      </c>
      <c r="FQ210" s="228"/>
      <c r="FR210" s="193">
        <v>0</v>
      </c>
      <c r="FS210" s="230">
        <v>66.599999999999994</v>
      </c>
      <c r="FT210" s="230">
        <v>41.5</v>
      </c>
      <c r="FU210" s="230">
        <v>135</v>
      </c>
      <c r="FV210" s="229">
        <v>8.4</v>
      </c>
      <c r="FW210" s="229">
        <v>9.1</v>
      </c>
      <c r="FX210" s="426">
        <v>7.9285714285714279</v>
      </c>
      <c r="FY210" s="229">
        <v>1.6048192771084335</v>
      </c>
      <c r="FZ210" s="133">
        <v>76.2</v>
      </c>
      <c r="GA210" s="129">
        <v>15.4</v>
      </c>
      <c r="GB210" s="238">
        <v>3.1</v>
      </c>
      <c r="GC210" s="238">
        <v>1.6</v>
      </c>
      <c r="GD210" s="238">
        <v>88.4</v>
      </c>
      <c r="GE210" s="238">
        <v>60.3</v>
      </c>
      <c r="GF210" s="238">
        <v>17.2</v>
      </c>
      <c r="GG210" s="133">
        <v>0</v>
      </c>
      <c r="GH210" s="133">
        <v>1</v>
      </c>
      <c r="GI210" s="133">
        <v>0</v>
      </c>
      <c r="GJ210" s="133">
        <v>0</v>
      </c>
      <c r="GK210" s="231"/>
      <c r="GM210" s="133">
        <v>0</v>
      </c>
      <c r="GN210" s="133">
        <v>0</v>
      </c>
      <c r="GO210" s="133">
        <v>0</v>
      </c>
      <c r="GP210" s="61"/>
      <c r="GQ210" s="106"/>
      <c r="GR210" s="111">
        <v>0.45019920318725098</v>
      </c>
      <c r="GS210" s="61">
        <v>0</v>
      </c>
      <c r="GT210" s="111">
        <v>0.44</v>
      </c>
      <c r="GU210" s="61">
        <v>0</v>
      </c>
      <c r="GV210" s="106">
        <v>13.2</v>
      </c>
      <c r="GW210" s="61"/>
      <c r="GX210" s="106">
        <v>24</v>
      </c>
      <c r="GY210" s="61"/>
      <c r="GZ210" s="745"/>
      <c r="HA210" s="133">
        <v>0</v>
      </c>
      <c r="HC210" s="117" t="s">
        <v>1472</v>
      </c>
      <c r="HD210" s="427">
        <v>104.480054</v>
      </c>
      <c r="HE210" s="427">
        <v>109.70405599999999</v>
      </c>
      <c r="HF210" s="270">
        <v>57.49793691476453</v>
      </c>
      <c r="HG210" s="435">
        <v>165.254017</v>
      </c>
      <c r="HH210" s="270">
        <v>86.612705043261357</v>
      </c>
      <c r="HI210" s="435">
        <v>59.914588999999999</v>
      </c>
      <c r="HJ210" s="270">
        <v>31.402350872022861</v>
      </c>
      <c r="HK210" s="435">
        <v>105.339428</v>
      </c>
      <c r="HL210" s="270">
        <v>55.210354171238485</v>
      </c>
      <c r="HM210" s="427">
        <v>63.743943999999999</v>
      </c>
      <c r="HN210" s="435">
        <v>8.3218150000000009</v>
      </c>
      <c r="HO210" s="435">
        <v>4.3414970000000004</v>
      </c>
      <c r="HP210" s="435">
        <v>161.88538399999999</v>
      </c>
      <c r="HQ210" s="270">
        <v>84.847141810822663</v>
      </c>
      <c r="HR210" s="435">
        <v>70.822434000000001</v>
      </c>
      <c r="HS210" s="270">
        <v>37.119355389030233</v>
      </c>
      <c r="HT210" s="435">
        <v>91.062949000000003</v>
      </c>
      <c r="HU210" s="270">
        <v>47.727785897673826</v>
      </c>
      <c r="HV210" s="427">
        <v>56.251496000000003</v>
      </c>
      <c r="HW210" s="144">
        <v>0</v>
      </c>
      <c r="HX210" s="427">
        <v>0.66385106995613907</v>
      </c>
      <c r="HY210" s="428">
        <v>13</v>
      </c>
      <c r="HZ210" s="427">
        <v>3.5</v>
      </c>
      <c r="IA210" s="427">
        <v>14.2</v>
      </c>
      <c r="IB210" s="427">
        <v>4.0999999999999996</v>
      </c>
      <c r="IC210" s="427">
        <v>22.6</v>
      </c>
      <c r="ID210" s="427">
        <v>5.2</v>
      </c>
      <c r="IE210" s="237">
        <v>44.163352380952375</v>
      </c>
      <c r="IF210" s="237">
        <v>23.146834690820508</v>
      </c>
      <c r="IG210" s="239"/>
      <c r="IH210" s="161">
        <v>0.42</v>
      </c>
      <c r="II210" s="61">
        <v>1089</v>
      </c>
      <c r="IJ210" s="61">
        <v>984</v>
      </c>
      <c r="IK210" s="61">
        <v>1083</v>
      </c>
      <c r="IL210" s="61">
        <v>1098</v>
      </c>
      <c r="IM210" s="61">
        <v>1139</v>
      </c>
      <c r="IN210" s="61">
        <v>1045</v>
      </c>
      <c r="IO210" s="133">
        <v>1067</v>
      </c>
      <c r="IP210" s="429">
        <v>1073</v>
      </c>
      <c r="IQ210" s="61">
        <v>1622</v>
      </c>
      <c r="IR210" s="61">
        <v>420</v>
      </c>
      <c r="IS210" s="61">
        <v>449</v>
      </c>
      <c r="IT210" s="61">
        <v>465</v>
      </c>
      <c r="IU210" s="61">
        <v>485</v>
      </c>
      <c r="IV210" s="61">
        <v>438</v>
      </c>
      <c r="IW210" s="61">
        <v>443</v>
      </c>
      <c r="IX210" s="61">
        <v>431.5</v>
      </c>
      <c r="IY210" s="430">
        <v>450</v>
      </c>
      <c r="IZ210" s="61">
        <v>266</v>
      </c>
      <c r="JA210" s="431">
        <v>23.810943332713251</v>
      </c>
      <c r="JB210" s="240">
        <v>25.472473901936926</v>
      </c>
      <c r="JC210" s="308"/>
      <c r="JD210" s="70"/>
      <c r="JE210" s="70"/>
      <c r="JF210" s="70"/>
      <c r="JG210" s="308"/>
      <c r="JH210" s="308"/>
      <c r="JI210" s="308"/>
      <c r="JJ210" s="308"/>
      <c r="JK210" s="208"/>
      <c r="JL210" s="420">
        <v>53</v>
      </c>
      <c r="JM210" s="299"/>
      <c r="JN210" s="300"/>
      <c r="JO210" s="221"/>
      <c r="JP210" s="198"/>
      <c r="JQ210" s="90"/>
      <c r="JR210" s="90"/>
      <c r="JS210" s="246"/>
      <c r="JT210" s="248"/>
      <c r="JU210" s="198"/>
      <c r="JV210" s="433"/>
      <c r="JW210" s="248"/>
      <c r="JX210" s="243"/>
      <c r="JY210" s="433"/>
      <c r="JZ210" s="248"/>
      <c r="KA210" s="247"/>
      <c r="KB210" s="245"/>
      <c r="KC210" s="248"/>
      <c r="KD210" s="63">
        <v>0</v>
      </c>
      <c r="KE210" s="263"/>
      <c r="KF210" s="263"/>
      <c r="KG210" s="250"/>
      <c r="KH210" s="250"/>
      <c r="KI210" s="250"/>
      <c r="KJ210" s="251"/>
      <c r="KK210" s="250"/>
      <c r="KL210" s="250"/>
      <c r="KM210" s="250"/>
      <c r="KN210" s="250"/>
      <c r="KO210" s="250"/>
      <c r="KP210" s="250"/>
      <c r="KQ210" s="92"/>
      <c r="KR210" s="93">
        <v>0.45019920318725098</v>
      </c>
      <c r="KS210" s="92">
        <v>32</v>
      </c>
      <c r="KT210" s="361">
        <v>42.98</v>
      </c>
      <c r="KU210" s="92">
        <v>-26.63</v>
      </c>
      <c r="KV210" s="361">
        <v>-30.1</v>
      </c>
      <c r="KW210" s="361">
        <v>-29.8</v>
      </c>
      <c r="KX210" s="361">
        <v>321</v>
      </c>
      <c r="KY210" s="361">
        <v>-24.1</v>
      </c>
      <c r="KZ210" s="361">
        <v>-23.7</v>
      </c>
      <c r="LA210" s="361">
        <v>321</v>
      </c>
      <c r="LB210" s="361">
        <v>-27.1</v>
      </c>
      <c r="LC210" s="361">
        <v>-26.7</v>
      </c>
      <c r="LD210" s="361">
        <v>321</v>
      </c>
      <c r="LE210" s="118">
        <v>42037</v>
      </c>
      <c r="LF210" s="454">
        <v>0</v>
      </c>
      <c r="LG210" s="454"/>
      <c r="LH210" s="454">
        <v>32</v>
      </c>
      <c r="LI210" s="454">
        <v>48.12</v>
      </c>
      <c r="LJ210" s="454">
        <v>-27.12</v>
      </c>
      <c r="LK210" s="454">
        <v>-29.8</v>
      </c>
      <c r="LL210" s="454">
        <v>-29.1</v>
      </c>
      <c r="LM210" s="454">
        <v>421</v>
      </c>
      <c r="LN210" s="454">
        <v>-16.5</v>
      </c>
      <c r="LO210" s="454">
        <v>-15.8</v>
      </c>
      <c r="LP210" s="454">
        <v>421</v>
      </c>
      <c r="LQ210" s="454">
        <v>-23.2</v>
      </c>
      <c r="LR210" s="454">
        <v>-22.4</v>
      </c>
      <c r="LS210" s="454">
        <v>421</v>
      </c>
      <c r="LT210" s="500">
        <v>39.25</v>
      </c>
      <c r="LU210" s="693">
        <v>-19.05</v>
      </c>
      <c r="LV210" s="500">
        <v>-13.3</v>
      </c>
      <c r="LW210" s="500">
        <v>3</v>
      </c>
      <c r="LX210" s="500">
        <v>-11.9</v>
      </c>
      <c r="LY210" s="500">
        <v>3</v>
      </c>
      <c r="LZ210" s="692">
        <v>56.251496000000003</v>
      </c>
      <c r="MA210" s="454"/>
      <c r="MC210" s="253"/>
      <c r="MD210" s="274"/>
      <c r="ME210" s="581">
        <v>215</v>
      </c>
      <c r="MF210" s="135"/>
      <c r="MI210" s="584">
        <v>24.689900000000002</v>
      </c>
      <c r="MQ210" s="135"/>
      <c r="MR210" s="585"/>
      <c r="MS210" s="585"/>
      <c r="MT210" s="133">
        <v>0</v>
      </c>
      <c r="MU210" s="585"/>
      <c r="MV210" s="585"/>
      <c r="MW210" s="585"/>
      <c r="MX210" s="585"/>
      <c r="MY210" s="585"/>
      <c r="MZ210" s="238">
        <v>26.5</v>
      </c>
      <c r="NA210" s="585"/>
      <c r="NB210" s="238">
        <v>0</v>
      </c>
      <c r="ND210" s="876">
        <v>215</v>
      </c>
      <c r="NE210" s="877" t="s">
        <v>64</v>
      </c>
      <c r="NF210" s="877" t="s">
        <v>64</v>
      </c>
      <c r="NG210" s="877" t="s">
        <v>64</v>
      </c>
      <c r="NH210" s="877" t="s">
        <v>64</v>
      </c>
      <c r="NI210" s="877" t="s">
        <v>64</v>
      </c>
      <c r="NJ210" s="877" t="s">
        <v>64</v>
      </c>
      <c r="NK210" s="877" t="s">
        <v>64</v>
      </c>
      <c r="NL210" s="877" t="s">
        <v>64</v>
      </c>
      <c r="NM210" s="877" t="s">
        <v>64</v>
      </c>
      <c r="NN210" s="877" t="s">
        <v>64</v>
      </c>
      <c r="NO210" s="877" t="s">
        <v>64</v>
      </c>
      <c r="NP210" s="877" t="s">
        <v>64</v>
      </c>
      <c r="NQ210" s="877" t="s">
        <v>64</v>
      </c>
      <c r="NR210" s="877" t="s">
        <v>64</v>
      </c>
      <c r="NS210" s="877" t="s">
        <v>64</v>
      </c>
      <c r="NT210" s="877" t="s">
        <v>64</v>
      </c>
      <c r="NU210" s="877" t="s">
        <v>64</v>
      </c>
      <c r="NV210" s="877" t="s">
        <v>64</v>
      </c>
      <c r="NW210" s="877" t="s">
        <v>64</v>
      </c>
      <c r="NX210" s="877" t="s">
        <v>64</v>
      </c>
      <c r="NY210" s="877" t="s">
        <v>64</v>
      </c>
      <c r="NZ210" s="877" t="s">
        <v>64</v>
      </c>
      <c r="OA210" s="877" t="s">
        <v>64</v>
      </c>
      <c r="OB210" s="877" t="s">
        <v>64</v>
      </c>
      <c r="OC210" s="877" t="s">
        <v>64</v>
      </c>
      <c r="OD210" s="877" t="s">
        <v>64</v>
      </c>
      <c r="OE210" s="877" t="s">
        <v>64</v>
      </c>
      <c r="OF210" s="877" t="s">
        <v>64</v>
      </c>
      <c r="OG210" s="877" t="s">
        <v>64</v>
      </c>
      <c r="OH210" s="877" t="s">
        <v>64</v>
      </c>
      <c r="OI210" s="877" t="s">
        <v>64</v>
      </c>
      <c r="OJ210" s="877" t="s">
        <v>64</v>
      </c>
      <c r="OK210" s="877" t="s">
        <v>64</v>
      </c>
      <c r="OL210" s="877" t="s">
        <v>64</v>
      </c>
    </row>
    <row r="211" spans="1:402" s="133" customFormat="1" x14ac:dyDescent="0.25">
      <c r="A211" s="221">
        <v>210</v>
      </c>
      <c r="B211" s="221">
        <v>0</v>
      </c>
      <c r="C211" s="61">
        <v>0</v>
      </c>
      <c r="D211" s="267">
        <v>0</v>
      </c>
      <c r="E211" s="267">
        <v>216</v>
      </c>
      <c r="F211" s="880">
        <v>22</v>
      </c>
      <c r="G211" s="883"/>
      <c r="H211" s="232" t="s">
        <v>1473</v>
      </c>
      <c r="I211" s="232" t="s">
        <v>1474</v>
      </c>
      <c r="J211" s="69">
        <v>27531</v>
      </c>
      <c r="K211" s="422">
        <v>39</v>
      </c>
      <c r="L211" s="400">
        <v>54</v>
      </c>
      <c r="M211" s="400">
        <v>165</v>
      </c>
      <c r="N211" s="342">
        <v>19.834710743801654</v>
      </c>
      <c r="O211" s="348">
        <v>1.5860231830055624</v>
      </c>
      <c r="P211" s="221">
        <v>1</v>
      </c>
      <c r="Q211" s="144">
        <v>130</v>
      </c>
      <c r="R211" s="144">
        <v>80</v>
      </c>
      <c r="S211" s="133">
        <v>0</v>
      </c>
      <c r="T211" s="400">
        <v>1</v>
      </c>
      <c r="U211" s="709">
        <v>0</v>
      </c>
      <c r="V211" s="709"/>
      <c r="W211" s="325">
        <v>0</v>
      </c>
      <c r="X211" s="710">
        <v>0</v>
      </c>
      <c r="Y211" s="325">
        <v>0</v>
      </c>
      <c r="Z211" s="325">
        <v>0</v>
      </c>
      <c r="AA211" s="325">
        <v>0</v>
      </c>
      <c r="AB211" s="325">
        <v>0</v>
      </c>
      <c r="AF211" s="592">
        <v>82</v>
      </c>
      <c r="AG211" s="616">
        <v>0.72</v>
      </c>
      <c r="AH211" s="608">
        <v>90</v>
      </c>
      <c r="AI211" s="608"/>
      <c r="AJ211" s="616">
        <v>13.8</v>
      </c>
      <c r="AK211" s="608">
        <v>41</v>
      </c>
      <c r="AL211" s="608"/>
      <c r="AM211" s="609"/>
      <c r="AN211" s="214"/>
      <c r="AO211" s="310">
        <v>182</v>
      </c>
      <c r="AP211" s="310">
        <v>88</v>
      </c>
      <c r="AQ211" s="310">
        <v>83</v>
      </c>
      <c r="AR211" s="310">
        <v>53</v>
      </c>
      <c r="AS211" s="310">
        <v>1.27</v>
      </c>
      <c r="AT211" s="310">
        <v>118</v>
      </c>
      <c r="AU211" s="564"/>
      <c r="AV211" s="564"/>
      <c r="AW211" s="423">
        <v>0.72</v>
      </c>
      <c r="AX211" s="423"/>
      <c r="AY211" s="423"/>
      <c r="AZ211" s="616"/>
      <c r="BA211" s="558"/>
      <c r="BB211" s="65">
        <v>31.4</v>
      </c>
      <c r="BC211" s="425"/>
      <c r="BD211" s="66">
        <v>31.4</v>
      </c>
      <c r="BE211" s="218">
        <v>50.627197097270191</v>
      </c>
      <c r="BF211" s="66">
        <v>75.069999999999993</v>
      </c>
      <c r="BG211" s="68">
        <v>1.4969296480732148</v>
      </c>
      <c r="BH211" s="219">
        <v>1.4969296480732148</v>
      </c>
      <c r="BI211" s="219">
        <v>1.7043838839563674</v>
      </c>
      <c r="BJ211" s="219">
        <v>1.8754664158663856</v>
      </c>
      <c r="BK211" s="66">
        <v>2.33</v>
      </c>
      <c r="BL211" s="66">
        <v>0.78</v>
      </c>
      <c r="BM211" s="66">
        <v>114</v>
      </c>
      <c r="BN211" s="66">
        <v>0.97</v>
      </c>
      <c r="BO211" s="571">
        <v>63.6</v>
      </c>
      <c r="BP211" s="66">
        <v>36</v>
      </c>
      <c r="BQ211" s="66">
        <v>113</v>
      </c>
      <c r="BR211" s="66">
        <v>3</v>
      </c>
      <c r="BS211" s="66">
        <v>14</v>
      </c>
      <c r="BT211" s="221">
        <v>0</v>
      </c>
      <c r="BU211" s="221"/>
      <c r="BV211" s="221"/>
      <c r="BW211" s="221"/>
      <c r="BX211" s="221"/>
      <c r="BY211" s="221"/>
      <c r="BZ211" s="221"/>
      <c r="CA211" s="221"/>
      <c r="CB211" s="221"/>
      <c r="CC211" s="221"/>
      <c r="CD211" s="221"/>
      <c r="CE211" s="221"/>
      <c r="CF211" s="61">
        <v>0</v>
      </c>
      <c r="CG211" s="61">
        <v>0</v>
      </c>
      <c r="CH211" s="61">
        <v>0</v>
      </c>
      <c r="CI211" s="61">
        <v>0</v>
      </c>
      <c r="CJ211" s="326">
        <v>0</v>
      </c>
      <c r="CK211" s="114">
        <v>0</v>
      </c>
      <c r="CL211" s="326">
        <v>0</v>
      </c>
      <c r="CM211" s="114">
        <v>0</v>
      </c>
      <c r="CN211" s="326">
        <v>0</v>
      </c>
      <c r="CO211" s="114">
        <v>0</v>
      </c>
      <c r="CP211" s="326">
        <v>0</v>
      </c>
      <c r="CQ211" s="114">
        <v>0</v>
      </c>
      <c r="CR211" s="326">
        <v>0</v>
      </c>
      <c r="CS211" s="114">
        <v>0</v>
      </c>
      <c r="CT211" s="326">
        <v>0</v>
      </c>
      <c r="CU211" s="114">
        <v>0</v>
      </c>
      <c r="CV211" s="299">
        <v>40.9</v>
      </c>
      <c r="CW211" s="299">
        <v>1.32</v>
      </c>
      <c r="CX211" s="299">
        <v>11.7</v>
      </c>
      <c r="CY211" s="299"/>
      <c r="CZ211" s="61"/>
      <c r="DA211" s="221"/>
      <c r="DB211" s="221"/>
      <c r="DC211" s="221"/>
      <c r="DD211" s="221"/>
      <c r="DE211" s="208">
        <v>0</v>
      </c>
      <c r="DF211" s="308"/>
      <c r="DG211" s="208"/>
      <c r="DH211" s="208"/>
      <c r="DI211" s="208"/>
      <c r="DJ211" s="308"/>
      <c r="DK211" s="308"/>
      <c r="DL211" s="308"/>
      <c r="DM211" s="208"/>
      <c r="DN211" s="254">
        <v>0</v>
      </c>
      <c r="DO211" s="208">
        <v>0</v>
      </c>
      <c r="DP211" s="208">
        <v>0</v>
      </c>
      <c r="DQ211" s="208">
        <v>0</v>
      </c>
      <c r="DR211" s="208">
        <v>0</v>
      </c>
      <c r="DS211" s="212"/>
      <c r="DT211" s="208">
        <v>0</v>
      </c>
      <c r="DU211" s="208">
        <v>0</v>
      </c>
      <c r="DV211" s="208">
        <v>0</v>
      </c>
      <c r="DW211" s="208">
        <v>0</v>
      </c>
      <c r="DX211" s="208">
        <v>0</v>
      </c>
      <c r="DY211" s="208">
        <v>0</v>
      </c>
      <c r="EB211" s="208">
        <v>0</v>
      </c>
      <c r="EC211" s="208">
        <v>0</v>
      </c>
      <c r="ED211" s="221">
        <v>90</v>
      </c>
      <c r="EE211" s="221"/>
      <c r="EG211" s="221">
        <v>0</v>
      </c>
      <c r="EH211" s="221"/>
      <c r="EI211" s="221"/>
      <c r="EJ211" s="221"/>
      <c r="EK211" s="221"/>
      <c r="EL211" s="221"/>
      <c r="EM211" s="221"/>
      <c r="EN211" s="221"/>
      <c r="EO211" s="267">
        <v>216</v>
      </c>
      <c r="EP211" s="135">
        <v>42059</v>
      </c>
      <c r="EQ211" s="133" t="s">
        <v>383</v>
      </c>
      <c r="ET211" s="133">
        <v>68</v>
      </c>
      <c r="EU211" s="133">
        <v>0</v>
      </c>
      <c r="EW211" s="133">
        <v>9</v>
      </c>
      <c r="EX211" s="133">
        <v>7</v>
      </c>
      <c r="EY211" s="133">
        <v>55</v>
      </c>
      <c r="EZ211" s="133">
        <v>35</v>
      </c>
      <c r="FA211" s="133">
        <v>13</v>
      </c>
      <c r="FB211" s="133">
        <v>15</v>
      </c>
      <c r="FC211" s="133">
        <v>30</v>
      </c>
      <c r="FD211" s="133">
        <v>24</v>
      </c>
      <c r="FE211" s="133">
        <v>32</v>
      </c>
      <c r="FF211" s="133">
        <v>110</v>
      </c>
      <c r="FG211" s="133">
        <v>260</v>
      </c>
      <c r="FH211" s="91">
        <v>110</v>
      </c>
      <c r="FI211" s="91">
        <v>260</v>
      </c>
      <c r="FJ211" s="227">
        <v>19.5</v>
      </c>
      <c r="FK211" s="227">
        <v>12.294902249188377</v>
      </c>
      <c r="FL211" s="228">
        <v>138.75</v>
      </c>
      <c r="FM211" s="228">
        <v>47.95</v>
      </c>
      <c r="FN211" s="228">
        <v>87.482958311532684</v>
      </c>
      <c r="FO211" s="228">
        <v>30.232849376850396</v>
      </c>
      <c r="FP211" s="228">
        <v>65.441441441441441</v>
      </c>
      <c r="FQ211" s="228"/>
      <c r="FR211" s="193">
        <v>0</v>
      </c>
      <c r="FS211" s="230">
        <v>73.3</v>
      </c>
      <c r="FT211" s="230">
        <v>66.7</v>
      </c>
      <c r="FU211" s="230">
        <v>120</v>
      </c>
      <c r="FV211" s="229">
        <v>10.8</v>
      </c>
      <c r="FW211" s="229">
        <v>15.9</v>
      </c>
      <c r="FX211" s="426">
        <v>6.7870370370370363</v>
      </c>
      <c r="FY211" s="229">
        <v>1.098950524737631</v>
      </c>
      <c r="FZ211" s="133">
        <v>53.6</v>
      </c>
      <c r="GA211" s="129">
        <v>17.7</v>
      </c>
      <c r="GB211" s="238">
        <v>6.5</v>
      </c>
      <c r="GC211" s="238">
        <v>3.3</v>
      </c>
      <c r="GD211" s="238">
        <v>127.9</v>
      </c>
      <c r="GE211" s="238">
        <v>84.8</v>
      </c>
      <c r="GF211" s="238">
        <v>26</v>
      </c>
      <c r="GG211" s="133">
        <v>0</v>
      </c>
      <c r="GH211" s="133">
        <v>1</v>
      </c>
      <c r="GI211" s="133">
        <v>1</v>
      </c>
      <c r="GJ211" s="133">
        <v>0</v>
      </c>
      <c r="GK211" s="231"/>
      <c r="GM211" s="133">
        <v>0</v>
      </c>
      <c r="GN211" s="133">
        <v>0</v>
      </c>
      <c r="GO211" s="133">
        <v>0</v>
      </c>
      <c r="GP211" s="61">
        <v>44.900000000000006</v>
      </c>
      <c r="GQ211" s="106">
        <v>28.309800563515807</v>
      </c>
      <c r="GR211" s="111">
        <v>0.44067796610169496</v>
      </c>
      <c r="GS211" s="61">
        <v>0</v>
      </c>
      <c r="GT211" s="111">
        <v>0.70370370370370372</v>
      </c>
      <c r="GU211" s="61">
        <v>1</v>
      </c>
      <c r="GV211" s="106">
        <v>13.4</v>
      </c>
      <c r="GW211" s="61"/>
      <c r="GX211" s="106">
        <v>25</v>
      </c>
      <c r="GY211" s="61"/>
      <c r="GZ211" s="745"/>
      <c r="HA211" s="133">
        <v>19</v>
      </c>
      <c r="HB211" s="133">
        <v>0.47</v>
      </c>
      <c r="HC211" s="117" t="s">
        <v>1475</v>
      </c>
      <c r="HD211" s="236">
        <v>87.707007000000004</v>
      </c>
      <c r="HE211" s="236">
        <v>92.092357000000007</v>
      </c>
      <c r="HF211" s="144">
        <v>58.201867999999997</v>
      </c>
      <c r="HG211" s="236">
        <v>164.1909</v>
      </c>
      <c r="HH211" s="125">
        <v>103.76775499999999</v>
      </c>
      <c r="HI211" s="236">
        <v>57.426040999999998</v>
      </c>
      <c r="HJ211" s="144">
        <v>36.292945000000003</v>
      </c>
      <c r="HK211" s="236">
        <v>106.764859</v>
      </c>
      <c r="HL211" s="144">
        <v>67.474810000000005</v>
      </c>
      <c r="HM211" s="236">
        <v>65.024833000000001</v>
      </c>
      <c r="HN211" s="144">
        <v>7.046481</v>
      </c>
      <c r="HO211" s="144">
        <v>4.4533370000000003</v>
      </c>
      <c r="HP211" s="236">
        <v>153.47731099999999</v>
      </c>
      <c r="HQ211" s="144">
        <v>96.996825000000001</v>
      </c>
      <c r="HR211" s="236">
        <v>58.962589000000001</v>
      </c>
      <c r="HS211" s="144">
        <v>37.264035999999997</v>
      </c>
      <c r="HT211" s="236">
        <v>94.514722000000006</v>
      </c>
      <c r="HU211" s="144">
        <v>59.732790000000001</v>
      </c>
      <c r="HV211" s="236">
        <v>61.582211000000001</v>
      </c>
      <c r="HW211" s="144">
        <v>0</v>
      </c>
      <c r="HX211" s="427">
        <v>0.56088587735373885</v>
      </c>
      <c r="HY211" s="428">
        <v>16.2</v>
      </c>
      <c r="HZ211" s="427">
        <v>4.5</v>
      </c>
      <c r="IA211" s="427">
        <v>19.8</v>
      </c>
      <c r="IB211" s="427">
        <v>5.4</v>
      </c>
      <c r="IC211" s="427">
        <v>21.5</v>
      </c>
      <c r="ID211" s="427">
        <v>5.2</v>
      </c>
      <c r="IE211" s="237">
        <v>59.685120000000005</v>
      </c>
      <c r="IF211" s="237">
        <v>37.631934160568115</v>
      </c>
      <c r="IG211" s="239"/>
      <c r="IH211" s="161">
        <v>0.41</v>
      </c>
      <c r="II211" s="61">
        <v>1062</v>
      </c>
      <c r="IJ211" s="61">
        <v>895</v>
      </c>
      <c r="IK211" s="61">
        <v>1088</v>
      </c>
      <c r="IL211" s="61">
        <v>1131</v>
      </c>
      <c r="IM211" s="61">
        <v>1164</v>
      </c>
      <c r="IN211" s="61">
        <v>1162</v>
      </c>
      <c r="IO211" s="133">
        <v>1112</v>
      </c>
      <c r="IP211" s="429">
        <v>1083.6666666666667</v>
      </c>
      <c r="IQ211" s="61">
        <v>1725</v>
      </c>
      <c r="IR211" s="61">
        <v>454</v>
      </c>
      <c r="IS211" s="61">
        <v>427</v>
      </c>
      <c r="IT211" s="61">
        <v>440</v>
      </c>
      <c r="IU211" s="61">
        <v>436</v>
      </c>
      <c r="IV211" s="61">
        <v>442</v>
      </c>
      <c r="IW211" s="61">
        <v>461</v>
      </c>
      <c r="IX211" s="61">
        <v>457.5</v>
      </c>
      <c r="IY211" s="430">
        <v>443.33333333333331</v>
      </c>
      <c r="IZ211" s="61">
        <v>276</v>
      </c>
      <c r="JA211" s="431">
        <v>25.838173894110422</v>
      </c>
      <c r="JB211" s="240">
        <v>24.939949679600584</v>
      </c>
      <c r="JC211" s="308"/>
      <c r="JD211" s="70"/>
      <c r="JE211" s="70"/>
      <c r="JF211" s="70"/>
      <c r="JG211" s="308"/>
      <c r="JH211" s="308"/>
      <c r="JI211" s="308"/>
      <c r="JJ211" s="308"/>
      <c r="JK211" s="208"/>
      <c r="JL211" s="420"/>
      <c r="JM211" s="299"/>
      <c r="JN211" s="300"/>
      <c r="JO211" s="221"/>
      <c r="JP211" s="198"/>
      <c r="JQ211" s="90"/>
      <c r="JR211" s="90"/>
      <c r="JS211" s="246"/>
      <c r="JT211" s="248"/>
      <c r="JU211" s="198"/>
      <c r="JV211" s="433"/>
      <c r="JW211" s="248"/>
      <c r="JX211" s="243"/>
      <c r="JY211" s="433"/>
      <c r="JZ211" s="248"/>
      <c r="KA211" s="247"/>
      <c r="KB211" s="245"/>
      <c r="KC211" s="248"/>
      <c r="KD211" s="63">
        <v>0</v>
      </c>
      <c r="KE211" s="263"/>
      <c r="KF211" s="263"/>
      <c r="KG211" s="250"/>
      <c r="KH211" s="250"/>
      <c r="KI211" s="250"/>
      <c r="KJ211" s="251"/>
      <c r="KK211" s="250"/>
      <c r="KL211" s="250"/>
      <c r="KM211" s="250"/>
      <c r="KN211" s="250"/>
      <c r="KO211" s="250"/>
      <c r="KP211" s="250"/>
      <c r="KQ211" s="92"/>
      <c r="KR211" s="93">
        <v>0.44067796610169496</v>
      </c>
      <c r="KS211" s="264"/>
      <c r="KT211" s="265"/>
      <c r="KU211" s="264"/>
      <c r="KV211" s="265"/>
      <c r="KW211" s="265"/>
      <c r="KX211" s="265"/>
      <c r="KY211" s="265"/>
      <c r="KZ211" s="265"/>
      <c r="LA211" s="265"/>
      <c r="LB211" s="265"/>
      <c r="LC211" s="265"/>
      <c r="LD211" s="265"/>
      <c r="LE211" s="118">
        <v>42059</v>
      </c>
      <c r="LF211" s="454">
        <v>0</v>
      </c>
      <c r="LG211" s="454"/>
      <c r="LH211" s="455">
        <v>39</v>
      </c>
      <c r="LI211" s="455">
        <v>52.57</v>
      </c>
      <c r="LJ211" s="455">
        <v>-27.86</v>
      </c>
      <c r="LK211" s="455">
        <v>-30.3</v>
      </c>
      <c r="LL211" s="455">
        <v>-30</v>
      </c>
      <c r="LM211" s="455">
        <v>369</v>
      </c>
      <c r="LN211" s="455">
        <v>-17.8</v>
      </c>
      <c r="LO211" s="455">
        <v>-17.5</v>
      </c>
      <c r="LP211" s="455">
        <v>434</v>
      </c>
      <c r="LQ211" s="455">
        <v>-24</v>
      </c>
      <c r="LR211" s="455">
        <v>-23.7</v>
      </c>
      <c r="LS211" s="455">
        <v>369</v>
      </c>
      <c r="LT211" s="500">
        <v>46.31</v>
      </c>
      <c r="LU211" s="693">
        <v>-24.33</v>
      </c>
      <c r="LV211" s="500">
        <v>-16.2</v>
      </c>
      <c r="LW211" s="500">
        <v>3</v>
      </c>
      <c r="LX211" s="500">
        <v>0</v>
      </c>
      <c r="LY211" s="500">
        <v>3</v>
      </c>
      <c r="LZ211" s="690">
        <v>61.582211000000001</v>
      </c>
      <c r="MA211" s="455"/>
      <c r="MC211" s="253"/>
      <c r="MD211" s="274"/>
      <c r="ME211" s="581">
        <v>216</v>
      </c>
      <c r="MF211" s="135"/>
      <c r="MI211" s="584">
        <v>18.9712</v>
      </c>
      <c r="MQ211" s="135"/>
      <c r="MR211" s="585"/>
      <c r="MS211" s="585"/>
      <c r="MT211" s="133">
        <v>0</v>
      </c>
      <c r="MU211" s="585"/>
      <c r="MV211" s="585"/>
      <c r="MW211" s="585"/>
      <c r="MX211" s="585"/>
      <c r="MY211" s="585"/>
      <c r="MZ211" s="585"/>
      <c r="NA211" s="585"/>
      <c r="NB211" s="238">
        <v>0</v>
      </c>
      <c r="ND211" s="876" t="s">
        <v>64</v>
      </c>
      <c r="NE211" s="877" t="s">
        <v>64</v>
      </c>
      <c r="NF211" s="877" t="s">
        <v>64</v>
      </c>
      <c r="NG211" s="877" t="s">
        <v>64</v>
      </c>
      <c r="NH211" s="877" t="s">
        <v>64</v>
      </c>
      <c r="NI211" s="877" t="s">
        <v>64</v>
      </c>
      <c r="NJ211" s="877" t="s">
        <v>64</v>
      </c>
      <c r="NK211" s="877" t="s">
        <v>64</v>
      </c>
      <c r="NL211" s="877" t="s">
        <v>64</v>
      </c>
      <c r="NM211" s="877" t="s">
        <v>64</v>
      </c>
      <c r="NN211" s="877" t="s">
        <v>64</v>
      </c>
      <c r="NO211" s="877" t="s">
        <v>64</v>
      </c>
      <c r="NP211" s="877" t="s">
        <v>64</v>
      </c>
      <c r="NQ211" s="877" t="s">
        <v>64</v>
      </c>
      <c r="NR211" s="877" t="s">
        <v>64</v>
      </c>
      <c r="NS211" s="877" t="s">
        <v>64</v>
      </c>
      <c r="NT211" s="877" t="s">
        <v>64</v>
      </c>
      <c r="NU211" s="877" t="s">
        <v>64</v>
      </c>
      <c r="NV211" s="877" t="s">
        <v>64</v>
      </c>
      <c r="NW211" s="877" t="s">
        <v>64</v>
      </c>
      <c r="NX211" s="877" t="s">
        <v>64</v>
      </c>
      <c r="NY211" s="877" t="s">
        <v>64</v>
      </c>
      <c r="NZ211" s="877" t="s">
        <v>64</v>
      </c>
      <c r="OA211" s="877" t="s">
        <v>64</v>
      </c>
      <c r="OB211" s="877" t="s">
        <v>64</v>
      </c>
      <c r="OC211" s="877" t="s">
        <v>64</v>
      </c>
      <c r="OD211" s="877" t="s">
        <v>64</v>
      </c>
      <c r="OE211" s="877" t="s">
        <v>64</v>
      </c>
      <c r="OF211" s="877" t="s">
        <v>64</v>
      </c>
      <c r="OG211" s="877" t="s">
        <v>64</v>
      </c>
      <c r="OH211" s="877" t="s">
        <v>64</v>
      </c>
      <c r="OI211" s="877" t="s">
        <v>64</v>
      </c>
      <c r="OJ211" s="877" t="s">
        <v>64</v>
      </c>
      <c r="OK211" s="877" t="s">
        <v>64</v>
      </c>
      <c r="OL211" s="877" t="s">
        <v>64</v>
      </c>
    </row>
    <row r="212" spans="1:402" s="133" customFormat="1" x14ac:dyDescent="0.25">
      <c r="A212" s="274">
        <v>211</v>
      </c>
      <c r="B212" s="221">
        <v>0</v>
      </c>
      <c r="C212" s="61">
        <v>1</v>
      </c>
      <c r="D212" s="267">
        <v>0</v>
      </c>
      <c r="E212" s="267">
        <v>217</v>
      </c>
      <c r="F212" s="880">
        <v>23</v>
      </c>
      <c r="G212" s="883"/>
      <c r="H212" s="167" t="s">
        <v>1455</v>
      </c>
      <c r="I212" s="167" t="s">
        <v>1476</v>
      </c>
      <c r="J212" s="69">
        <v>28579</v>
      </c>
      <c r="K212" s="422">
        <v>37</v>
      </c>
      <c r="L212" s="400">
        <v>83</v>
      </c>
      <c r="M212" s="400">
        <v>182</v>
      </c>
      <c r="N212" s="342">
        <v>25.057360222195385</v>
      </c>
      <c r="O212" s="348">
        <v>2.0442135807882913</v>
      </c>
      <c r="P212" s="221">
        <v>0</v>
      </c>
      <c r="Q212" s="125">
        <v>160</v>
      </c>
      <c r="R212" s="125">
        <v>100</v>
      </c>
      <c r="S212" s="61">
        <v>0</v>
      </c>
      <c r="T212" s="400">
        <v>1</v>
      </c>
      <c r="U212" s="709">
        <v>0</v>
      </c>
      <c r="V212" s="709"/>
      <c r="W212" s="325">
        <v>0</v>
      </c>
      <c r="X212" s="710">
        <v>0</v>
      </c>
      <c r="Y212" s="325">
        <v>1</v>
      </c>
      <c r="Z212" s="325">
        <v>1</v>
      </c>
      <c r="AA212" s="329">
        <v>0</v>
      </c>
      <c r="AB212" s="328">
        <v>0</v>
      </c>
      <c r="AC212" s="61"/>
      <c r="AE212" s="61"/>
      <c r="AF212" s="592">
        <v>91</v>
      </c>
      <c r="AG212" s="616">
        <v>0.88</v>
      </c>
      <c r="AH212" s="608">
        <v>97</v>
      </c>
      <c r="AI212" s="608"/>
      <c r="AJ212" s="616">
        <v>15.9</v>
      </c>
      <c r="AK212" s="608">
        <v>46</v>
      </c>
      <c r="AL212" s="608"/>
      <c r="AM212" s="609">
        <v>45.6</v>
      </c>
      <c r="AN212" s="214">
        <v>3.8199077165203406</v>
      </c>
      <c r="AO212" s="310">
        <v>208</v>
      </c>
      <c r="AP212" s="310">
        <v>137</v>
      </c>
      <c r="AQ212" s="310">
        <v>55</v>
      </c>
      <c r="AR212" s="310">
        <v>79</v>
      </c>
      <c r="AS212" s="310">
        <v>1.49</v>
      </c>
      <c r="AT212" s="310">
        <v>55</v>
      </c>
      <c r="AU212" s="564"/>
      <c r="AV212" s="564"/>
      <c r="AW212" s="423">
        <v>0.88</v>
      </c>
      <c r="AX212" s="423"/>
      <c r="AY212" s="423"/>
      <c r="AZ212" s="616"/>
      <c r="BA212" s="558"/>
      <c r="BB212" s="65">
        <v>36.57</v>
      </c>
      <c r="BC212" s="68"/>
      <c r="BD212" s="66">
        <v>36.57</v>
      </c>
      <c r="BE212" s="218">
        <v>56.63074888969026</v>
      </c>
      <c r="BF212" s="66">
        <v>74.930000000000007</v>
      </c>
      <c r="BG212" s="68">
        <v>1.5631249603380444</v>
      </c>
      <c r="BH212" s="219">
        <v>1.5631249603380444</v>
      </c>
      <c r="BI212" s="219">
        <v>1.7530523048105222</v>
      </c>
      <c r="BJ212" s="219">
        <v>1.874655732598101</v>
      </c>
      <c r="BK212" s="66">
        <v>2.4900000000000002</v>
      </c>
      <c r="BL212" s="66">
        <v>1.17</v>
      </c>
      <c r="BM212" s="66">
        <v>93</v>
      </c>
      <c r="BN212" s="66">
        <v>1.1200000000000001</v>
      </c>
      <c r="BO212" s="571">
        <v>33.9</v>
      </c>
      <c r="BP212" s="66">
        <v>57</v>
      </c>
      <c r="BQ212" s="66">
        <v>80</v>
      </c>
      <c r="BR212" s="66">
        <v>4</v>
      </c>
      <c r="BS212" s="66">
        <v>36</v>
      </c>
      <c r="BT212" s="221">
        <v>0</v>
      </c>
      <c r="BU212" s="221"/>
      <c r="BV212" s="221"/>
      <c r="BW212" s="221"/>
      <c r="BX212" s="221"/>
      <c r="BY212" s="221"/>
      <c r="BZ212" s="221"/>
      <c r="CA212" s="221"/>
      <c r="CB212" s="221"/>
      <c r="CC212" s="221"/>
      <c r="CD212" s="221"/>
      <c r="CE212" s="221"/>
      <c r="CF212" s="61">
        <v>0</v>
      </c>
      <c r="CG212" s="61">
        <v>0</v>
      </c>
      <c r="CH212" s="61">
        <v>0</v>
      </c>
      <c r="CI212" s="61">
        <v>0</v>
      </c>
      <c r="CJ212" s="326">
        <v>0</v>
      </c>
      <c r="CK212" s="114">
        <v>0</v>
      </c>
      <c r="CL212" s="326">
        <v>0</v>
      </c>
      <c r="CM212" s="114">
        <v>0</v>
      </c>
      <c r="CN212" s="326">
        <v>0</v>
      </c>
      <c r="CO212" s="114">
        <v>0</v>
      </c>
      <c r="CP212" s="326">
        <v>0</v>
      </c>
      <c r="CQ212" s="114">
        <v>0</v>
      </c>
      <c r="CR212" s="326">
        <v>0</v>
      </c>
      <c r="CS212" s="114">
        <v>0</v>
      </c>
      <c r="CT212" s="326">
        <v>0</v>
      </c>
      <c r="CU212" s="114">
        <v>0</v>
      </c>
      <c r="CV212" s="299">
        <v>34.4</v>
      </c>
      <c r="CW212" s="299">
        <v>1.1200000000000001</v>
      </c>
      <c r="CX212" s="299">
        <v>9.8000000000000007</v>
      </c>
      <c r="CY212" s="299"/>
      <c r="CZ212" s="61"/>
      <c r="DA212" s="221"/>
      <c r="DB212" s="221"/>
      <c r="DC212" s="221"/>
      <c r="DD212" s="221"/>
      <c r="DE212" s="208">
        <v>0</v>
      </c>
      <c r="DF212" s="308"/>
      <c r="DG212" s="208"/>
      <c r="DH212" s="208"/>
      <c r="DI212" s="208"/>
      <c r="DJ212" s="308"/>
      <c r="DK212" s="308"/>
      <c r="DL212" s="308"/>
      <c r="DM212" s="208"/>
      <c r="DN212" s="315">
        <v>0</v>
      </c>
      <c r="DO212" s="208">
        <v>0</v>
      </c>
      <c r="DP212" s="208">
        <v>0</v>
      </c>
      <c r="DQ212" s="208">
        <v>0</v>
      </c>
      <c r="DR212" s="208">
        <v>0</v>
      </c>
      <c r="DS212" s="212"/>
      <c r="DT212" s="208">
        <v>0</v>
      </c>
      <c r="DU212" s="208">
        <v>0</v>
      </c>
      <c r="DV212" s="208">
        <v>0</v>
      </c>
      <c r="DW212" s="208">
        <v>0</v>
      </c>
      <c r="DX212" s="208">
        <v>0</v>
      </c>
      <c r="DY212" s="206">
        <v>0</v>
      </c>
      <c r="EB212" s="223">
        <v>0</v>
      </c>
      <c r="EC212" s="223">
        <v>0</v>
      </c>
      <c r="ED212" s="221">
        <v>97</v>
      </c>
      <c r="EE212" s="221"/>
      <c r="EG212" s="221">
        <v>0</v>
      </c>
      <c r="EH212" s="221"/>
      <c r="EI212" s="221"/>
      <c r="EJ212" s="221"/>
      <c r="EK212" s="221"/>
      <c r="EL212" s="221"/>
      <c r="EM212" s="221"/>
      <c r="EN212" s="221"/>
      <c r="EO212" s="267">
        <v>217</v>
      </c>
      <c r="EP212" s="135">
        <v>42094</v>
      </c>
      <c r="EQ212" s="133" t="s">
        <v>383</v>
      </c>
      <c r="ET212" s="133">
        <v>75</v>
      </c>
      <c r="EU212" s="133">
        <v>0</v>
      </c>
      <c r="EW212" s="133">
        <v>12</v>
      </c>
      <c r="EX212" s="133">
        <v>9</v>
      </c>
      <c r="EY212" s="133">
        <v>48</v>
      </c>
      <c r="EZ212" s="133">
        <v>27</v>
      </c>
      <c r="FA212" s="133">
        <v>18</v>
      </c>
      <c r="FB212" s="133">
        <v>17</v>
      </c>
      <c r="FC212" s="133">
        <v>37</v>
      </c>
      <c r="FD212" s="133">
        <v>20</v>
      </c>
      <c r="FE212" s="133">
        <v>27</v>
      </c>
      <c r="FF212" s="133">
        <v>120</v>
      </c>
      <c r="FG212" s="133">
        <v>230</v>
      </c>
      <c r="FH212" s="91">
        <v>120</v>
      </c>
      <c r="FI212" s="91">
        <v>230</v>
      </c>
      <c r="FJ212" s="227">
        <v>30</v>
      </c>
      <c r="FK212" s="227">
        <v>14.675570244686162</v>
      </c>
      <c r="FL212" s="228">
        <v>138.25</v>
      </c>
      <c r="FM212" s="228">
        <v>56.150000000000006</v>
      </c>
      <c r="FN212" s="228">
        <v>67.629919544262066</v>
      </c>
      <c r="FO212" s="228">
        <v>27.467775641304272</v>
      </c>
      <c r="FP212" s="228">
        <v>59.385171790235077</v>
      </c>
      <c r="FQ212" s="228"/>
      <c r="FR212" s="193">
        <v>0</v>
      </c>
      <c r="FS212" s="230">
        <v>40.5</v>
      </c>
      <c r="FT212" s="230">
        <v>59.8</v>
      </c>
      <c r="FU212" s="230">
        <v>170</v>
      </c>
      <c r="FV212" s="229">
        <v>9</v>
      </c>
      <c r="FW212" s="229">
        <v>13.2</v>
      </c>
      <c r="FX212" s="426">
        <v>4.5</v>
      </c>
      <c r="FY212" s="229">
        <v>0.67725752508361203</v>
      </c>
      <c r="FZ212" s="133">
        <v>45.6</v>
      </c>
      <c r="GA212" s="129">
        <v>18.2</v>
      </c>
      <c r="GB212" s="238">
        <v>7.7</v>
      </c>
      <c r="GC212" s="238">
        <v>4</v>
      </c>
      <c r="GD212" s="238">
        <v>138.80000000000001</v>
      </c>
      <c r="GE212" s="238">
        <v>93.8</v>
      </c>
      <c r="GF212" s="238">
        <v>26.4</v>
      </c>
      <c r="GG212" s="133">
        <v>0</v>
      </c>
      <c r="GH212" s="133">
        <v>1</v>
      </c>
      <c r="GI212" s="133">
        <v>1</v>
      </c>
      <c r="GJ212" s="133">
        <v>0</v>
      </c>
      <c r="GK212" s="231"/>
      <c r="GM212" s="133">
        <v>0</v>
      </c>
      <c r="GN212" s="133">
        <v>0</v>
      </c>
      <c r="GO212" s="133">
        <v>0</v>
      </c>
      <c r="GP212" s="61">
        <v>26.049999999999997</v>
      </c>
      <c r="GQ212" s="106">
        <v>12.743286829135815</v>
      </c>
      <c r="GR212" s="111">
        <v>0.46759259259259262</v>
      </c>
      <c r="GS212" s="61">
        <v>0</v>
      </c>
      <c r="GT212" s="111">
        <v>0.36666666666666664</v>
      </c>
      <c r="GU212" s="61">
        <v>0</v>
      </c>
      <c r="GV212" s="106">
        <v>11.1</v>
      </c>
      <c r="GW212" s="61"/>
      <c r="GX212" s="106">
        <v>23</v>
      </c>
      <c r="GY212" s="61"/>
      <c r="GZ212" s="745"/>
      <c r="HA212" s="133">
        <v>12</v>
      </c>
      <c r="HB212" s="133">
        <v>0.45</v>
      </c>
      <c r="HC212" s="117" t="s">
        <v>1477</v>
      </c>
      <c r="HD212" s="236">
        <v>116.277266</v>
      </c>
      <c r="HE212" s="236">
        <v>122.091129</v>
      </c>
      <c r="HF212" s="144">
        <v>59.339744000000003</v>
      </c>
      <c r="HG212" s="236">
        <v>205.71570800000001</v>
      </c>
      <c r="HH212" s="125">
        <v>99.983654999999999</v>
      </c>
      <c r="HI212" s="236">
        <v>88.068353999999999</v>
      </c>
      <c r="HJ212" s="144">
        <v>42.803711999999997</v>
      </c>
      <c r="HK212" s="236">
        <v>117.64735400000001</v>
      </c>
      <c r="HL212" s="144">
        <v>57.179943000000002</v>
      </c>
      <c r="HM212" s="236">
        <v>57.189290999999997</v>
      </c>
      <c r="HN212" s="144">
        <v>6.4706039999999998</v>
      </c>
      <c r="HO212" s="144">
        <v>3.1448969999999998</v>
      </c>
      <c r="HP212" s="236">
        <v>203.019012</v>
      </c>
      <c r="HQ212" s="144">
        <v>98.672984999999997</v>
      </c>
      <c r="HR212" s="236">
        <v>91.849012000000002</v>
      </c>
      <c r="HS212" s="144">
        <v>44.641219</v>
      </c>
      <c r="HT212" s="236">
        <v>111.17</v>
      </c>
      <c r="HU212" s="144">
        <v>54.031765999999998</v>
      </c>
      <c r="HV212" s="236">
        <v>54.758419000000004</v>
      </c>
      <c r="HW212" s="144">
        <v>0</v>
      </c>
      <c r="HX212" s="427">
        <v>0.59349444039538291</v>
      </c>
      <c r="HY212" s="428">
        <v>25.3</v>
      </c>
      <c r="HZ212" s="427">
        <v>5.9</v>
      </c>
      <c r="IA212" s="427">
        <v>20</v>
      </c>
      <c r="IB212" s="427">
        <v>4.8</v>
      </c>
      <c r="IC212" s="427">
        <v>20.399999999999999</v>
      </c>
      <c r="ID212" s="427">
        <v>4.9000000000000004</v>
      </c>
      <c r="IE212" s="237">
        <v>71.811977401129951</v>
      </c>
      <c r="IF212" s="237">
        <v>35.129390625336598</v>
      </c>
      <c r="IG212" s="239"/>
      <c r="IH212" s="161">
        <v>0.46</v>
      </c>
      <c r="II212" s="61">
        <v>1164</v>
      </c>
      <c r="IJ212" s="61">
        <v>1115</v>
      </c>
      <c r="IK212" s="61">
        <v>1133</v>
      </c>
      <c r="IL212" s="61">
        <v>1027</v>
      </c>
      <c r="IM212" s="61">
        <v>1195</v>
      </c>
      <c r="IN212" s="61">
        <v>1139</v>
      </c>
      <c r="IO212" s="133">
        <v>1151.5</v>
      </c>
      <c r="IP212" s="429">
        <v>1128.8333333333333</v>
      </c>
      <c r="IQ212" s="61">
        <v>1748</v>
      </c>
      <c r="IR212" s="61">
        <v>400</v>
      </c>
      <c r="IS212" s="61">
        <v>351</v>
      </c>
      <c r="IT212" s="61">
        <v>394</v>
      </c>
      <c r="IU212" s="61">
        <v>385</v>
      </c>
      <c r="IV212" s="61">
        <v>380</v>
      </c>
      <c r="IW212" s="61">
        <v>367</v>
      </c>
      <c r="IX212" s="61">
        <v>383.5</v>
      </c>
      <c r="IY212" s="430">
        <v>379.5</v>
      </c>
      <c r="IZ212" s="61">
        <v>227</v>
      </c>
      <c r="JA212" s="431">
        <v>24.641394290385193</v>
      </c>
      <c r="JB212" s="240">
        <v>24.499867786861465</v>
      </c>
      <c r="JC212" s="308"/>
      <c r="JD212" s="70"/>
      <c r="JE212" s="70"/>
      <c r="JF212" s="70"/>
      <c r="JG212" s="308"/>
      <c r="JH212" s="308"/>
      <c r="JI212" s="308"/>
      <c r="JJ212" s="308"/>
      <c r="JK212" s="208"/>
      <c r="JL212" s="420">
        <v>68</v>
      </c>
      <c r="JM212" s="299"/>
      <c r="JN212" s="300"/>
      <c r="JO212" s="221"/>
      <c r="JP212" s="198"/>
      <c r="JQ212" s="90"/>
      <c r="JR212" s="90"/>
      <c r="JS212" s="246"/>
      <c r="JT212" s="248"/>
      <c r="JU212" s="198"/>
      <c r="JV212" s="433"/>
      <c r="JW212" s="248"/>
      <c r="JX212" s="243"/>
      <c r="JY212" s="433"/>
      <c r="JZ212" s="248"/>
      <c r="KA212" s="247"/>
      <c r="KB212" s="245"/>
      <c r="KC212" s="248"/>
      <c r="KD212" s="63">
        <v>0</v>
      </c>
      <c r="KE212" s="263"/>
      <c r="KF212" s="263"/>
      <c r="KG212" s="250"/>
      <c r="KH212" s="250"/>
      <c r="KI212" s="250"/>
      <c r="KJ212" s="251"/>
      <c r="KK212" s="250"/>
      <c r="KL212" s="250"/>
      <c r="KM212" s="250"/>
      <c r="KN212" s="250"/>
      <c r="KO212" s="250"/>
      <c r="KP212" s="250"/>
      <c r="KQ212" s="92"/>
      <c r="KR212" s="93">
        <v>0.46759259259259262</v>
      </c>
      <c r="KS212" s="264"/>
      <c r="KT212" s="265"/>
      <c r="KU212" s="264"/>
      <c r="KV212" s="265"/>
      <c r="KW212" s="265"/>
      <c r="KX212" s="265"/>
      <c r="KY212" s="265"/>
      <c r="KZ212" s="265"/>
      <c r="LA212" s="265"/>
      <c r="LB212" s="265"/>
      <c r="LC212" s="265"/>
      <c r="LD212" s="265"/>
      <c r="LE212" s="118">
        <v>42094</v>
      </c>
      <c r="LF212" s="454">
        <v>0</v>
      </c>
      <c r="LG212" s="454"/>
      <c r="LH212" s="455">
        <v>70</v>
      </c>
      <c r="LI212" s="455">
        <v>43.78</v>
      </c>
      <c r="LJ212" s="455">
        <v>-25.75</v>
      </c>
      <c r="LK212" s="455">
        <v>-26.5</v>
      </c>
      <c r="LL212" s="455">
        <v>-26</v>
      </c>
      <c r="LM212" s="455">
        <v>381</v>
      </c>
      <c r="LN212" s="455">
        <v>-24.2</v>
      </c>
      <c r="LO212" s="455">
        <v>-23.5</v>
      </c>
      <c r="LP212" s="455">
        <v>381</v>
      </c>
      <c r="LQ212" s="455">
        <v>-25.4</v>
      </c>
      <c r="LR212" s="455">
        <v>-24.7</v>
      </c>
      <c r="LS212" s="455">
        <v>381</v>
      </c>
      <c r="LT212" s="500">
        <v>40.729999999999997</v>
      </c>
      <c r="LU212" s="693">
        <v>-23.43</v>
      </c>
      <c r="LV212" s="500">
        <v>-13.4</v>
      </c>
      <c r="LW212" s="500">
        <v>3</v>
      </c>
      <c r="LX212" s="500">
        <v>0</v>
      </c>
      <c r="LY212" s="500">
        <v>3</v>
      </c>
      <c r="LZ212" s="690">
        <v>54.758419000000004</v>
      </c>
      <c r="MA212" s="455"/>
      <c r="MC212" s="253"/>
      <c r="MD212" s="274"/>
      <c r="ME212" s="581">
        <v>217</v>
      </c>
      <c r="MF212" s="135"/>
      <c r="MI212" s="584">
        <v>35.9255</v>
      </c>
      <c r="MQ212" s="135"/>
      <c r="MR212" s="585"/>
      <c r="MS212" s="585"/>
      <c r="MT212" s="133">
        <v>0</v>
      </c>
      <c r="MU212" s="585"/>
      <c r="MV212" s="585"/>
      <c r="MW212" s="585"/>
      <c r="MX212" s="585"/>
      <c r="MY212" s="585"/>
      <c r="MZ212" s="238">
        <v>45.6</v>
      </c>
      <c r="NA212" s="585"/>
      <c r="NB212" s="238">
        <v>0</v>
      </c>
      <c r="ND212" s="876">
        <v>217</v>
      </c>
      <c r="NE212" s="877" t="s">
        <v>64</v>
      </c>
      <c r="NF212" s="877" t="s">
        <v>64</v>
      </c>
      <c r="NG212" s="877" t="s">
        <v>64</v>
      </c>
      <c r="NH212" s="877" t="s">
        <v>64</v>
      </c>
      <c r="NI212" s="877" t="s">
        <v>64</v>
      </c>
      <c r="NJ212" s="877" t="s">
        <v>64</v>
      </c>
      <c r="NK212" s="877" t="s">
        <v>64</v>
      </c>
      <c r="NL212" s="877" t="s">
        <v>64</v>
      </c>
      <c r="NM212" s="877" t="s">
        <v>64</v>
      </c>
      <c r="NN212" s="877" t="s">
        <v>64</v>
      </c>
      <c r="NO212" s="877" t="s">
        <v>64</v>
      </c>
      <c r="NP212" s="877" t="s">
        <v>64</v>
      </c>
      <c r="NQ212" s="877" t="s">
        <v>64</v>
      </c>
      <c r="NR212" s="877" t="s">
        <v>64</v>
      </c>
      <c r="NS212" s="877" t="s">
        <v>64</v>
      </c>
      <c r="NT212" s="877" t="s">
        <v>64</v>
      </c>
      <c r="NU212" s="877" t="s">
        <v>64</v>
      </c>
      <c r="NV212" s="877" t="s">
        <v>64</v>
      </c>
      <c r="NW212" s="877" t="s">
        <v>64</v>
      </c>
      <c r="NX212" s="877" t="s">
        <v>64</v>
      </c>
      <c r="NY212" s="877" t="s">
        <v>64</v>
      </c>
      <c r="NZ212" s="877" t="s">
        <v>64</v>
      </c>
      <c r="OA212" s="877" t="s">
        <v>64</v>
      </c>
      <c r="OB212" s="877" t="s">
        <v>64</v>
      </c>
      <c r="OC212" s="877" t="s">
        <v>64</v>
      </c>
      <c r="OD212" s="877" t="s">
        <v>64</v>
      </c>
      <c r="OE212" s="877" t="s">
        <v>64</v>
      </c>
      <c r="OF212" s="877" t="s">
        <v>64</v>
      </c>
      <c r="OG212" s="877" t="s">
        <v>64</v>
      </c>
      <c r="OH212" s="877" t="s">
        <v>64</v>
      </c>
      <c r="OI212" s="877" t="s">
        <v>64</v>
      </c>
      <c r="OJ212" s="877" t="s">
        <v>64</v>
      </c>
      <c r="OK212" s="877" t="s">
        <v>64</v>
      </c>
      <c r="OL212" s="877" t="s">
        <v>64</v>
      </c>
    </row>
    <row r="213" spans="1:402" s="133" customFormat="1" x14ac:dyDescent="0.25">
      <c r="A213" s="221">
        <v>212</v>
      </c>
      <c r="B213" s="221">
        <v>0</v>
      </c>
      <c r="C213" s="61">
        <v>0</v>
      </c>
      <c r="D213" s="267">
        <v>0</v>
      </c>
      <c r="E213" s="267">
        <v>218</v>
      </c>
      <c r="F213" s="880">
        <v>24</v>
      </c>
      <c r="G213" s="883"/>
      <c r="H213" s="232" t="s">
        <v>1478</v>
      </c>
      <c r="I213" s="167" t="s">
        <v>1479</v>
      </c>
      <c r="J213" s="266">
        <v>27284</v>
      </c>
      <c r="K213" s="422">
        <v>40</v>
      </c>
      <c r="L213" s="400">
        <v>82</v>
      </c>
      <c r="M213" s="400">
        <v>170</v>
      </c>
      <c r="N213" s="342">
        <v>28.373702422145332</v>
      </c>
      <c r="O213" s="348">
        <v>1.9355869212520533</v>
      </c>
      <c r="P213" s="221">
        <v>1</v>
      </c>
      <c r="Q213" s="144">
        <v>110</v>
      </c>
      <c r="R213" s="144">
        <v>80</v>
      </c>
      <c r="S213" s="133">
        <v>0</v>
      </c>
      <c r="T213" s="400">
        <v>1</v>
      </c>
      <c r="U213" s="709">
        <v>0</v>
      </c>
      <c r="V213" s="709"/>
      <c r="W213" s="325">
        <v>0</v>
      </c>
      <c r="X213" s="114">
        <v>0</v>
      </c>
      <c r="Y213" s="325">
        <v>1</v>
      </c>
      <c r="Z213" s="325">
        <v>0</v>
      </c>
      <c r="AA213" s="329">
        <v>0</v>
      </c>
      <c r="AB213" s="328">
        <v>0</v>
      </c>
      <c r="AF213" s="592">
        <v>96</v>
      </c>
      <c r="AG213" s="608">
        <v>0.81</v>
      </c>
      <c r="AH213" s="608">
        <v>78</v>
      </c>
      <c r="AI213" s="608"/>
      <c r="AJ213" s="616">
        <v>12.8</v>
      </c>
      <c r="AK213" s="608">
        <v>37</v>
      </c>
      <c r="AL213" s="608"/>
      <c r="AM213" s="609">
        <v>125.7</v>
      </c>
      <c r="AN213" s="214">
        <v>4.8338981155962015</v>
      </c>
      <c r="AO213" s="310">
        <v>232</v>
      </c>
      <c r="AP213" s="310">
        <v>122</v>
      </c>
      <c r="AQ213" s="310">
        <v>81</v>
      </c>
      <c r="AR213" s="310">
        <v>144</v>
      </c>
      <c r="AS213" s="310">
        <v>1.71</v>
      </c>
      <c r="AT213" s="310">
        <v>44</v>
      </c>
      <c r="AU213" s="564"/>
      <c r="AV213" s="564"/>
      <c r="AW213" s="310">
        <v>0.81</v>
      </c>
      <c r="AX213" s="310"/>
      <c r="AY213" s="310"/>
      <c r="AZ213" s="608"/>
      <c r="BA213" s="558"/>
      <c r="BB213" s="65">
        <v>12.95</v>
      </c>
      <c r="BC213" s="425"/>
      <c r="BD213" s="66">
        <v>12.95</v>
      </c>
      <c r="BE213" s="218">
        <v>48.504939717076994</v>
      </c>
      <c r="BF213" s="66">
        <v>69.790000000000006</v>
      </c>
      <c r="BG213" s="68">
        <v>1.1122697684172707</v>
      </c>
      <c r="BH213" s="219">
        <v>1.1122697684172707</v>
      </c>
      <c r="BI213" s="219">
        <v>1.6857859691718988</v>
      </c>
      <c r="BJ213" s="219">
        <v>1.8437931983259126</v>
      </c>
      <c r="BK213" s="66">
        <v>2.35</v>
      </c>
      <c r="BL213" s="66">
        <v>0.89</v>
      </c>
      <c r="BM213" s="66">
        <v>71</v>
      </c>
      <c r="BN213" s="66">
        <v>1.02</v>
      </c>
      <c r="BO213" s="571">
        <v>53.4</v>
      </c>
      <c r="BP213" s="66">
        <v>37</v>
      </c>
      <c r="BQ213" s="66">
        <v>49</v>
      </c>
      <c r="BR213" s="66">
        <v>3</v>
      </c>
      <c r="BS213" s="66">
        <v>13</v>
      </c>
      <c r="BT213" s="221">
        <v>0</v>
      </c>
      <c r="BU213" s="221"/>
      <c r="BV213" s="221"/>
      <c r="BW213" s="221"/>
      <c r="BX213" s="221"/>
      <c r="BY213" s="221"/>
      <c r="BZ213" s="221"/>
      <c r="CA213" s="221"/>
      <c r="CB213" s="221"/>
      <c r="CC213" s="221"/>
      <c r="CD213" s="221"/>
      <c r="CE213" s="221"/>
      <c r="CF213" s="61">
        <v>0</v>
      </c>
      <c r="CG213" s="61">
        <v>0</v>
      </c>
      <c r="CH213" s="61">
        <v>0</v>
      </c>
      <c r="CI213" s="61">
        <v>0</v>
      </c>
      <c r="CJ213" s="326">
        <v>0</v>
      </c>
      <c r="CK213" s="114">
        <v>0</v>
      </c>
      <c r="CL213" s="326">
        <v>0</v>
      </c>
      <c r="CM213" s="114">
        <v>0</v>
      </c>
      <c r="CN213" s="326">
        <v>0</v>
      </c>
      <c r="CO213" s="114">
        <v>0</v>
      </c>
      <c r="CP213" s="326">
        <v>0</v>
      </c>
      <c r="CQ213" s="114">
        <v>0</v>
      </c>
      <c r="CR213" s="326">
        <v>0</v>
      </c>
      <c r="CS213" s="114">
        <v>0</v>
      </c>
      <c r="CT213" s="326">
        <v>0</v>
      </c>
      <c r="CU213" s="114">
        <v>0</v>
      </c>
      <c r="CV213" s="299">
        <v>20</v>
      </c>
      <c r="CW213" s="299">
        <v>1.1399999999999999</v>
      </c>
      <c r="CX213" s="299">
        <v>5.7</v>
      </c>
      <c r="CY213" s="299"/>
      <c r="CZ213" s="61"/>
      <c r="DA213" s="221"/>
      <c r="DB213" s="221"/>
      <c r="DC213" s="221"/>
      <c r="DD213" s="221"/>
      <c r="DE213" s="208">
        <v>0</v>
      </c>
      <c r="DF213" s="308"/>
      <c r="DG213" s="208"/>
      <c r="DH213" s="208"/>
      <c r="DI213" s="208"/>
      <c r="DJ213" s="308"/>
      <c r="DK213" s="308"/>
      <c r="DL213" s="308"/>
      <c r="DM213" s="208"/>
      <c r="DN213" s="254">
        <v>0</v>
      </c>
      <c r="DO213" s="208">
        <v>0</v>
      </c>
      <c r="DP213" s="208">
        <v>0</v>
      </c>
      <c r="DQ213" s="208">
        <v>0</v>
      </c>
      <c r="DR213" s="208">
        <v>0</v>
      </c>
      <c r="DS213" s="212"/>
      <c r="DT213" s="208">
        <v>0</v>
      </c>
      <c r="DU213" s="208">
        <v>0</v>
      </c>
      <c r="DV213" s="208">
        <v>0</v>
      </c>
      <c r="DW213" s="208">
        <v>0</v>
      </c>
      <c r="DX213" s="208">
        <v>0</v>
      </c>
      <c r="DY213" s="206">
        <v>0</v>
      </c>
      <c r="EB213" s="223">
        <v>1</v>
      </c>
      <c r="EC213" s="223">
        <v>1</v>
      </c>
      <c r="ED213" s="221">
        <v>78</v>
      </c>
      <c r="EE213" s="221"/>
      <c r="EG213" s="221">
        <v>0</v>
      </c>
      <c r="EH213" s="221"/>
      <c r="EI213" s="221"/>
      <c r="EJ213" s="221"/>
      <c r="EK213" s="221"/>
      <c r="EL213" s="221"/>
      <c r="EM213" s="221"/>
      <c r="EN213" s="221"/>
      <c r="EO213" s="267">
        <v>218</v>
      </c>
      <c r="EP213" s="135">
        <v>27531</v>
      </c>
      <c r="EQ213" s="133" t="s">
        <v>383</v>
      </c>
      <c r="ET213" s="133">
        <v>70</v>
      </c>
      <c r="EU213" s="133">
        <v>0</v>
      </c>
      <c r="EW213" s="133">
        <v>9</v>
      </c>
      <c r="EX213" s="133">
        <v>6</v>
      </c>
      <c r="EY213" s="133">
        <v>47</v>
      </c>
      <c r="EZ213" s="133">
        <v>30</v>
      </c>
      <c r="FA213" s="133">
        <v>13</v>
      </c>
      <c r="FB213" s="133">
        <v>15</v>
      </c>
      <c r="FC213" s="133">
        <v>35</v>
      </c>
      <c r="FD213" s="133">
        <v>20</v>
      </c>
      <c r="FE213" s="133">
        <v>27</v>
      </c>
      <c r="FF213" s="133">
        <v>130</v>
      </c>
      <c r="FG213" s="133">
        <v>260</v>
      </c>
      <c r="FH213" s="91">
        <v>130</v>
      </c>
      <c r="FI213" s="91">
        <v>260</v>
      </c>
      <c r="FJ213" s="227">
        <v>41.349999999999994</v>
      </c>
      <c r="FK213" s="227">
        <v>21.363029242444117</v>
      </c>
      <c r="FL213" s="228">
        <v>131.94999999999999</v>
      </c>
      <c r="FM213" s="228">
        <v>44.1</v>
      </c>
      <c r="FN213" s="228">
        <v>68.170537086831956</v>
      </c>
      <c r="FO213" s="228">
        <v>22.783786930877525</v>
      </c>
      <c r="FP213" s="228">
        <v>66.57824933687003</v>
      </c>
      <c r="FQ213" s="228"/>
      <c r="FR213" s="193">
        <v>0</v>
      </c>
      <c r="FS213" s="230">
        <v>87.5</v>
      </c>
      <c r="FT213" s="230">
        <v>57.2</v>
      </c>
      <c r="FU213" s="230">
        <v>180</v>
      </c>
      <c r="FV213" s="229">
        <v>10.6</v>
      </c>
      <c r="FW213" s="229">
        <v>14</v>
      </c>
      <c r="FX213" s="426">
        <v>8.2547169811320753</v>
      </c>
      <c r="FY213" s="229">
        <v>1.5297202797202796</v>
      </c>
      <c r="FZ213" s="133" t="s">
        <v>858</v>
      </c>
      <c r="GA213" s="129">
        <v>25.7</v>
      </c>
      <c r="GB213" s="238">
        <v>7.1</v>
      </c>
      <c r="GC213" s="238">
        <v>3.5</v>
      </c>
      <c r="GD213" s="238">
        <v>133.4</v>
      </c>
      <c r="GE213" s="238">
        <v>86.4</v>
      </c>
      <c r="GF213" s="238">
        <v>28</v>
      </c>
      <c r="GG213" s="133">
        <v>0</v>
      </c>
      <c r="GH213" s="133">
        <v>1</v>
      </c>
      <c r="GI213" s="133">
        <v>1</v>
      </c>
      <c r="GJ213" s="133">
        <v>1</v>
      </c>
      <c r="GK213" s="231">
        <v>20</v>
      </c>
      <c r="GM213" s="133">
        <v>0</v>
      </c>
      <c r="GN213" s="133">
        <v>0</v>
      </c>
      <c r="GO213" s="133">
        <v>0</v>
      </c>
      <c r="GP213" s="61"/>
      <c r="GQ213" s="106"/>
      <c r="GR213" s="111">
        <v>0.54824561403508765</v>
      </c>
      <c r="GS213" s="61">
        <v>0</v>
      </c>
      <c r="GT213" s="111">
        <v>0.42857142857142855</v>
      </c>
      <c r="GU213" s="61">
        <v>0</v>
      </c>
      <c r="GV213" s="106">
        <v>16.3</v>
      </c>
      <c r="GW213" s="61"/>
      <c r="GX213" s="106">
        <v>30</v>
      </c>
      <c r="GY213" s="61"/>
      <c r="GZ213" s="745">
        <v>25</v>
      </c>
      <c r="HA213" s="133">
        <v>8</v>
      </c>
      <c r="HB213" s="133">
        <v>0.5</v>
      </c>
      <c r="HC213" s="117" t="s">
        <v>1480</v>
      </c>
      <c r="HD213" s="427">
        <v>64.296014999999997</v>
      </c>
      <c r="HE213" s="427">
        <v>67.510816000000005</v>
      </c>
      <c r="HF213" s="270">
        <v>34.878731230695635</v>
      </c>
      <c r="HG213" s="435">
        <v>115.606674</v>
      </c>
      <c r="HH213" s="270">
        <v>59.726934879896113</v>
      </c>
      <c r="HI213" s="435">
        <v>46.429859999999998</v>
      </c>
      <c r="HJ213" s="270">
        <v>23.987483842867871</v>
      </c>
      <c r="HK213" s="435">
        <v>69.176813999999993</v>
      </c>
      <c r="HL213" s="270">
        <v>35.739451037028239</v>
      </c>
      <c r="HM213" s="427">
        <v>59.838079999999998</v>
      </c>
      <c r="HN213" s="435">
        <v>4.4273160000000003</v>
      </c>
      <c r="HO213" s="435">
        <v>2.228564</v>
      </c>
      <c r="HP213" s="435">
        <v>121.919117</v>
      </c>
      <c r="HQ213" s="270">
        <v>62.988190125367979</v>
      </c>
      <c r="HR213" s="435">
        <v>58.311954</v>
      </c>
      <c r="HS213" s="270">
        <v>30.126238899300034</v>
      </c>
      <c r="HT213" s="435">
        <v>63.607163999999997</v>
      </c>
      <c r="HU213" s="270">
        <v>32.861951742707106</v>
      </c>
      <c r="HV213" s="427">
        <v>52.171607999999999</v>
      </c>
      <c r="HW213" s="144">
        <v>0</v>
      </c>
      <c r="HX213" s="427">
        <v>0.58396988395323968</v>
      </c>
      <c r="HY213" s="428">
        <v>21.5</v>
      </c>
      <c r="HZ213" s="427">
        <v>5.3</v>
      </c>
      <c r="IA213" s="427">
        <v>19.8</v>
      </c>
      <c r="IB213" s="427">
        <v>5.3</v>
      </c>
      <c r="IC213" s="427">
        <v>20.7</v>
      </c>
      <c r="ID213" s="427">
        <v>5.6</v>
      </c>
      <c r="IE213" s="237">
        <v>67.255245283018866</v>
      </c>
      <c r="IF213" s="237">
        <v>34.746693390299491</v>
      </c>
      <c r="IG213" s="239"/>
      <c r="IH213" s="161">
        <v>0.37</v>
      </c>
      <c r="II213" s="61">
        <v>1140</v>
      </c>
      <c r="IJ213" s="61">
        <v>945</v>
      </c>
      <c r="IK213" s="61">
        <v>1032</v>
      </c>
      <c r="IL213" s="61">
        <v>1028</v>
      </c>
      <c r="IM213" s="61">
        <v>1172</v>
      </c>
      <c r="IN213" s="61">
        <v>1184</v>
      </c>
      <c r="IO213" s="133">
        <v>1162</v>
      </c>
      <c r="IP213" s="429">
        <v>1083.5</v>
      </c>
      <c r="IQ213" s="61">
        <v>1816</v>
      </c>
      <c r="IR213" s="61">
        <v>264</v>
      </c>
      <c r="IS213" s="61"/>
      <c r="IT213" s="61"/>
      <c r="IU213" s="61"/>
      <c r="IV213" s="61">
        <v>302</v>
      </c>
      <c r="IW213" s="61">
        <v>284</v>
      </c>
      <c r="IX213" s="61">
        <v>274</v>
      </c>
      <c r="IY213" s="430">
        <v>283.33333333333331</v>
      </c>
      <c r="IZ213" s="61">
        <v>221</v>
      </c>
      <c r="JA213" s="431">
        <v>33.72</v>
      </c>
      <c r="JB213" s="240">
        <v>44.212416726375096</v>
      </c>
      <c r="JC213" s="308"/>
      <c r="JD213" s="280"/>
      <c r="JE213" s="70"/>
      <c r="JF213" s="70"/>
      <c r="JG213" s="308"/>
      <c r="JH213" s="308"/>
      <c r="JI213" s="308"/>
      <c r="JJ213" s="308"/>
      <c r="JK213" s="208"/>
      <c r="JL213" s="420">
        <v>61</v>
      </c>
      <c r="JM213" s="362"/>
      <c r="JN213" s="244"/>
      <c r="JO213" s="61"/>
      <c r="JP213" s="200"/>
      <c r="JQ213" s="90"/>
      <c r="JR213" s="90"/>
      <c r="JS213" s="69"/>
      <c r="JT213" s="248"/>
      <c r="JU213" s="200"/>
      <c r="JV213" s="433"/>
      <c r="JW213" s="248"/>
      <c r="JX213" s="243"/>
      <c r="JY213" s="433"/>
      <c r="JZ213" s="248"/>
      <c r="KA213" s="247"/>
      <c r="KB213" s="245"/>
      <c r="KC213" s="248"/>
      <c r="KD213" s="63">
        <v>0</v>
      </c>
      <c r="KE213" s="263"/>
      <c r="KF213" s="263"/>
      <c r="KG213" s="250"/>
      <c r="KH213" s="250"/>
      <c r="KI213" s="250"/>
      <c r="KJ213" s="251"/>
      <c r="KK213" s="250"/>
      <c r="KL213" s="250"/>
      <c r="KM213" s="250"/>
      <c r="KN213" s="250"/>
      <c r="KO213" s="250"/>
      <c r="KP213" s="250"/>
      <c r="KQ213" s="92"/>
      <c r="KR213" s="93">
        <v>0.54824561403508765</v>
      </c>
      <c r="KS213" s="264"/>
      <c r="KT213" s="265"/>
      <c r="KU213" s="264"/>
      <c r="KV213" s="265"/>
      <c r="KW213" s="265"/>
      <c r="KX213" s="265"/>
      <c r="KY213" s="265"/>
      <c r="KZ213" s="265"/>
      <c r="LA213" s="265"/>
      <c r="LB213" s="265"/>
      <c r="LC213" s="265"/>
      <c r="LD213" s="265"/>
      <c r="LE213" s="118">
        <v>27531</v>
      </c>
      <c r="LF213" s="454">
        <v>0</v>
      </c>
      <c r="LG213" s="454"/>
      <c r="LH213" s="455">
        <v>30</v>
      </c>
      <c r="LI213" s="455">
        <v>54.3</v>
      </c>
      <c r="LJ213" s="455">
        <v>-30.18</v>
      </c>
      <c r="LK213" s="455">
        <v>-34.299999999999997</v>
      </c>
      <c r="LL213" s="455">
        <v>-33.5</v>
      </c>
      <c r="LM213" s="455">
        <v>341</v>
      </c>
      <c r="LN213" s="455">
        <v>-27.6</v>
      </c>
      <c r="LO213" s="455">
        <v>-26.5</v>
      </c>
      <c r="LP213" s="455">
        <v>341</v>
      </c>
      <c r="LQ213" s="455">
        <v>-30.9</v>
      </c>
      <c r="LR213" s="455">
        <v>-30</v>
      </c>
      <c r="LS213" s="455">
        <v>341</v>
      </c>
      <c r="LT213" s="500">
        <v>50.75</v>
      </c>
      <c r="LU213" s="693">
        <v>-25.41</v>
      </c>
      <c r="LV213" s="500">
        <v>-13.1</v>
      </c>
      <c r="LW213" s="500">
        <v>1</v>
      </c>
      <c r="LX213" s="500">
        <v>-16.600000000000001</v>
      </c>
      <c r="LY213" s="500">
        <v>2</v>
      </c>
      <c r="LZ213" s="692">
        <v>52.171607999999999</v>
      </c>
      <c r="MA213" s="455"/>
      <c r="MC213" s="253"/>
      <c r="MD213" s="274"/>
      <c r="ME213" s="581">
        <v>218</v>
      </c>
      <c r="MF213" s="135"/>
      <c r="MI213" s="584">
        <v>38.700000000000003</v>
      </c>
      <c r="MQ213" s="135"/>
      <c r="MR213" s="585"/>
      <c r="MS213" s="585"/>
      <c r="MT213" s="133">
        <v>0</v>
      </c>
      <c r="MU213" s="585"/>
      <c r="MV213" s="585"/>
      <c r="MW213" s="585"/>
      <c r="MX213" s="585"/>
      <c r="MY213" s="585"/>
      <c r="MZ213" s="238">
        <v>125.7</v>
      </c>
      <c r="NA213" s="585"/>
      <c r="NB213" s="238">
        <v>0</v>
      </c>
      <c r="ND213" s="876" t="s">
        <v>64</v>
      </c>
      <c r="NE213" s="877" t="s">
        <v>64</v>
      </c>
      <c r="NF213" s="877" t="s">
        <v>64</v>
      </c>
      <c r="NG213" s="877" t="s">
        <v>64</v>
      </c>
      <c r="NH213" s="877" t="s">
        <v>64</v>
      </c>
      <c r="NI213" s="877" t="s">
        <v>64</v>
      </c>
      <c r="NJ213" s="877" t="s">
        <v>64</v>
      </c>
      <c r="NK213" s="877" t="s">
        <v>64</v>
      </c>
      <c r="NL213" s="877" t="s">
        <v>64</v>
      </c>
      <c r="NM213" s="877" t="s">
        <v>64</v>
      </c>
      <c r="NN213" s="877" t="s">
        <v>64</v>
      </c>
      <c r="NO213" s="877" t="s">
        <v>64</v>
      </c>
      <c r="NP213" s="877" t="s">
        <v>64</v>
      </c>
      <c r="NQ213" s="877" t="s">
        <v>64</v>
      </c>
      <c r="NR213" s="877" t="s">
        <v>64</v>
      </c>
      <c r="NS213" s="877" t="s">
        <v>64</v>
      </c>
      <c r="NT213" s="877" t="s">
        <v>64</v>
      </c>
      <c r="NU213" s="877" t="s">
        <v>64</v>
      </c>
      <c r="NV213" s="877" t="s">
        <v>64</v>
      </c>
      <c r="NW213" s="877" t="s">
        <v>64</v>
      </c>
      <c r="NX213" s="877" t="s">
        <v>64</v>
      </c>
      <c r="NY213" s="877" t="s">
        <v>64</v>
      </c>
      <c r="NZ213" s="877" t="s">
        <v>64</v>
      </c>
      <c r="OA213" s="877" t="s">
        <v>64</v>
      </c>
      <c r="OB213" s="877" t="s">
        <v>64</v>
      </c>
      <c r="OC213" s="877" t="s">
        <v>64</v>
      </c>
      <c r="OD213" s="877" t="s">
        <v>64</v>
      </c>
      <c r="OE213" s="877" t="s">
        <v>64</v>
      </c>
      <c r="OF213" s="877" t="s">
        <v>64</v>
      </c>
      <c r="OG213" s="877" t="s">
        <v>64</v>
      </c>
      <c r="OH213" s="877" t="s">
        <v>64</v>
      </c>
      <c r="OI213" s="877" t="s">
        <v>64</v>
      </c>
      <c r="OJ213" s="877" t="s">
        <v>64</v>
      </c>
      <c r="OK213" s="877" t="s">
        <v>64</v>
      </c>
      <c r="OL213" s="877" t="s">
        <v>64</v>
      </c>
    </row>
    <row r="214" spans="1:402" s="103" customFormat="1" x14ac:dyDescent="0.25">
      <c r="A214" s="221">
        <v>213</v>
      </c>
      <c r="B214" s="274">
        <v>0</v>
      </c>
      <c r="C214" s="61">
        <v>1</v>
      </c>
      <c r="D214" s="267">
        <v>0</v>
      </c>
      <c r="E214" s="267">
        <v>219</v>
      </c>
      <c r="F214" s="880">
        <v>25</v>
      </c>
      <c r="G214" s="883"/>
      <c r="H214" s="232" t="s">
        <v>1481</v>
      </c>
      <c r="I214" s="232" t="s">
        <v>1482</v>
      </c>
      <c r="J214" s="69">
        <v>26857</v>
      </c>
      <c r="K214" s="422">
        <v>41</v>
      </c>
      <c r="L214" s="400">
        <v>55</v>
      </c>
      <c r="M214" s="400">
        <v>164</v>
      </c>
      <c r="N214" s="342">
        <v>20.449137418203453</v>
      </c>
      <c r="O214" s="348">
        <v>1.5914106368780472</v>
      </c>
      <c r="P214" s="221">
        <v>1</v>
      </c>
      <c r="Q214" s="125">
        <v>110</v>
      </c>
      <c r="R214" s="125">
        <v>70</v>
      </c>
      <c r="S214" s="61">
        <v>0</v>
      </c>
      <c r="T214" s="400">
        <v>1</v>
      </c>
      <c r="U214" s="709">
        <v>0</v>
      </c>
      <c r="V214" s="709"/>
      <c r="W214" s="325">
        <v>0</v>
      </c>
      <c r="X214" s="710">
        <v>0</v>
      </c>
      <c r="Y214" s="325">
        <v>0</v>
      </c>
      <c r="Z214" s="325">
        <v>0</v>
      </c>
      <c r="AA214" s="329">
        <v>0</v>
      </c>
      <c r="AB214" s="328">
        <v>0</v>
      </c>
      <c r="AC214" s="61"/>
      <c r="AD214" s="133"/>
      <c r="AE214" s="61"/>
      <c r="AF214" s="592">
        <v>90</v>
      </c>
      <c r="AG214" s="608">
        <v>0.85</v>
      </c>
      <c r="AH214" s="608">
        <v>73</v>
      </c>
      <c r="AI214" s="608"/>
      <c r="AJ214" s="616">
        <v>13.5</v>
      </c>
      <c r="AK214" s="608">
        <v>0.41</v>
      </c>
      <c r="AL214" s="608"/>
      <c r="AM214" s="609"/>
      <c r="AN214" s="214"/>
      <c r="AO214" s="310">
        <v>188</v>
      </c>
      <c r="AP214" s="310">
        <v>95</v>
      </c>
      <c r="AQ214" s="310">
        <v>85</v>
      </c>
      <c r="AR214" s="310">
        <v>41</v>
      </c>
      <c r="AS214" s="310">
        <v>1.5</v>
      </c>
      <c r="AT214" s="310">
        <v>28</v>
      </c>
      <c r="AU214" s="564"/>
      <c r="AV214" s="564"/>
      <c r="AW214" s="310">
        <v>0.85</v>
      </c>
      <c r="AX214" s="310"/>
      <c r="AY214" s="310"/>
      <c r="AZ214" s="608"/>
      <c r="BA214" s="558"/>
      <c r="BB214" s="65">
        <v>17.86</v>
      </c>
      <c r="BC214" s="425"/>
      <c r="BD214" s="66">
        <v>17.86</v>
      </c>
      <c r="BE214" s="218">
        <v>81.317685607230942</v>
      </c>
      <c r="BF214" s="66">
        <v>104.4</v>
      </c>
      <c r="BG214" s="68">
        <v>1.2518814545525276</v>
      </c>
      <c r="BH214" s="219">
        <v>1.2518814545525276</v>
      </c>
      <c r="BI214" s="219">
        <v>1.9101850096326025</v>
      </c>
      <c r="BJ214" s="219">
        <v>2.0187004986662433</v>
      </c>
      <c r="BK214" s="66">
        <v>2.33</v>
      </c>
      <c r="BL214" s="66">
        <v>0.85</v>
      </c>
      <c r="BM214" s="66">
        <v>72</v>
      </c>
      <c r="BN214" s="66">
        <v>0.93</v>
      </c>
      <c r="BO214" s="571">
        <v>70.599999999999994</v>
      </c>
      <c r="BP214" s="66">
        <v>30</v>
      </c>
      <c r="BQ214" s="66">
        <v>33</v>
      </c>
      <c r="BR214" s="66">
        <v>4</v>
      </c>
      <c r="BS214" s="66">
        <v>18</v>
      </c>
      <c r="BT214" s="221">
        <v>0</v>
      </c>
      <c r="BU214" s="221"/>
      <c r="BV214" s="221"/>
      <c r="BW214" s="221"/>
      <c r="BX214" s="221"/>
      <c r="BY214" s="221"/>
      <c r="BZ214" s="221"/>
      <c r="CA214" s="221"/>
      <c r="CB214" s="221"/>
      <c r="CC214" s="221"/>
      <c r="CD214" s="221"/>
      <c r="CE214" s="221"/>
      <c r="CF214" s="61">
        <v>0</v>
      </c>
      <c r="CG214" s="61">
        <v>0</v>
      </c>
      <c r="CH214" s="61">
        <v>0</v>
      </c>
      <c r="CI214" s="61">
        <v>0</v>
      </c>
      <c r="CJ214" s="326">
        <v>0</v>
      </c>
      <c r="CK214" s="114">
        <v>0</v>
      </c>
      <c r="CL214" s="326">
        <v>0</v>
      </c>
      <c r="CM214" s="114">
        <v>0</v>
      </c>
      <c r="CN214" s="326">
        <v>0</v>
      </c>
      <c r="CO214" s="114">
        <v>0</v>
      </c>
      <c r="CP214" s="326">
        <v>0</v>
      </c>
      <c r="CQ214" s="114">
        <v>0</v>
      </c>
      <c r="CR214" s="326">
        <v>0</v>
      </c>
      <c r="CS214" s="114">
        <v>0</v>
      </c>
      <c r="CT214" s="326">
        <v>0</v>
      </c>
      <c r="CU214" s="114">
        <v>0</v>
      </c>
      <c r="CV214" s="299">
        <v>24.3</v>
      </c>
      <c r="CW214" s="299">
        <v>1.22</v>
      </c>
      <c r="CX214" s="299">
        <v>7</v>
      </c>
      <c r="CY214" s="299"/>
      <c r="CZ214" s="61"/>
      <c r="DA214" s="221"/>
      <c r="DB214" s="221"/>
      <c r="DC214" s="221"/>
      <c r="DD214" s="221"/>
      <c r="DE214" s="208">
        <v>0</v>
      </c>
      <c r="DF214" s="308"/>
      <c r="DG214" s="208"/>
      <c r="DH214" s="208"/>
      <c r="DI214" s="208"/>
      <c r="DJ214" s="308"/>
      <c r="DK214" s="308"/>
      <c r="DL214" s="308"/>
      <c r="DM214" s="208"/>
      <c r="DN214" s="254">
        <v>0</v>
      </c>
      <c r="DO214" s="208">
        <v>0</v>
      </c>
      <c r="DP214" s="208">
        <v>0</v>
      </c>
      <c r="DQ214" s="208">
        <v>0</v>
      </c>
      <c r="DR214" s="208">
        <v>0</v>
      </c>
      <c r="DS214" s="212"/>
      <c r="DT214" s="208">
        <v>0</v>
      </c>
      <c r="DU214" s="208">
        <v>0</v>
      </c>
      <c r="DV214" s="208">
        <v>0</v>
      </c>
      <c r="DW214" s="208">
        <v>0</v>
      </c>
      <c r="DX214" s="208">
        <v>0</v>
      </c>
      <c r="DY214" s="206">
        <v>0</v>
      </c>
      <c r="EB214" s="223">
        <v>1</v>
      </c>
      <c r="EC214" s="223">
        <v>1</v>
      </c>
      <c r="ED214" s="221">
        <v>73</v>
      </c>
      <c r="EE214" s="221"/>
      <c r="EG214" s="221">
        <v>0</v>
      </c>
      <c r="EH214" s="221"/>
      <c r="EI214" s="221"/>
      <c r="EJ214" s="221"/>
      <c r="EK214" s="221"/>
      <c r="EL214" s="221"/>
      <c r="EM214" s="221"/>
      <c r="EN214" s="221"/>
      <c r="EO214" s="259">
        <v>219</v>
      </c>
      <c r="EP214" s="135">
        <v>42094</v>
      </c>
      <c r="EQ214" s="133" t="s">
        <v>383</v>
      </c>
      <c r="ER214" s="133"/>
      <c r="ES214" s="133"/>
      <c r="ET214" s="133">
        <v>72</v>
      </c>
      <c r="EU214" s="133">
        <v>0</v>
      </c>
      <c r="EV214" s="133"/>
      <c r="EW214" s="133">
        <v>8</v>
      </c>
      <c r="EX214" s="133">
        <v>6</v>
      </c>
      <c r="EY214" s="133">
        <v>44</v>
      </c>
      <c r="EZ214" s="133">
        <v>26</v>
      </c>
      <c r="FA214" s="133">
        <v>10</v>
      </c>
      <c r="FB214" s="133">
        <v>14</v>
      </c>
      <c r="FC214" s="133">
        <v>29</v>
      </c>
      <c r="FD214" s="133">
        <v>20</v>
      </c>
      <c r="FE214" s="133">
        <v>25</v>
      </c>
      <c r="FF214" s="133">
        <v>120</v>
      </c>
      <c r="FG214" s="133">
        <v>340</v>
      </c>
      <c r="FH214" s="91">
        <v>120</v>
      </c>
      <c r="FI214" s="91">
        <v>340</v>
      </c>
      <c r="FJ214" s="227">
        <v>38.15</v>
      </c>
      <c r="FK214" s="227">
        <v>23.972442508516114</v>
      </c>
      <c r="FL214" s="228">
        <v>111.8</v>
      </c>
      <c r="FM214" s="228">
        <v>43.5</v>
      </c>
      <c r="FN214" s="228">
        <v>70.252138203200559</v>
      </c>
      <c r="FO214" s="228">
        <v>27.334239819671062</v>
      </c>
      <c r="FP214" s="228">
        <v>61.091234347048292</v>
      </c>
      <c r="FQ214" s="228"/>
      <c r="FR214" s="193">
        <v>0</v>
      </c>
      <c r="FS214" s="230">
        <v>88.8</v>
      </c>
      <c r="FT214" s="230">
        <v>48.1</v>
      </c>
      <c r="FU214" s="230">
        <v>150</v>
      </c>
      <c r="FV214" s="229">
        <v>8.6999999999999993</v>
      </c>
      <c r="FW214" s="229">
        <v>12.4</v>
      </c>
      <c r="FX214" s="426">
        <v>10.206896551724139</v>
      </c>
      <c r="FY214" s="229">
        <v>1.846153846153846</v>
      </c>
      <c r="FZ214" s="133">
        <v>90.1</v>
      </c>
      <c r="GA214" s="129">
        <v>15.7</v>
      </c>
      <c r="GB214" s="238">
        <v>7.5</v>
      </c>
      <c r="GC214" s="238">
        <v>3.5</v>
      </c>
      <c r="GD214" s="238">
        <v>136.80000000000001</v>
      </c>
      <c r="GE214" s="238">
        <v>87</v>
      </c>
      <c r="GF214" s="238">
        <v>26.7</v>
      </c>
      <c r="GG214" s="133">
        <v>0</v>
      </c>
      <c r="GH214" s="133">
        <v>1</v>
      </c>
      <c r="GI214" s="133">
        <v>1</v>
      </c>
      <c r="GJ214" s="133">
        <v>0</v>
      </c>
      <c r="GK214" s="231"/>
      <c r="GL214" s="133"/>
      <c r="GM214" s="133">
        <v>0</v>
      </c>
      <c r="GN214" s="133">
        <v>0</v>
      </c>
      <c r="GO214" s="133">
        <v>0</v>
      </c>
      <c r="GP214" s="61"/>
      <c r="GQ214" s="106"/>
      <c r="GR214" s="111">
        <v>0.53749999999999998</v>
      </c>
      <c r="GS214" s="61">
        <v>0</v>
      </c>
      <c r="GT214" s="111">
        <v>0.40740740740740738</v>
      </c>
      <c r="GU214" s="61">
        <v>0</v>
      </c>
      <c r="GV214" s="106">
        <v>11.1</v>
      </c>
      <c r="GW214" s="61"/>
      <c r="GX214" s="106">
        <v>25</v>
      </c>
      <c r="GY214" s="61"/>
      <c r="GZ214" s="745"/>
      <c r="HA214" s="133">
        <v>5</v>
      </c>
      <c r="HB214" s="133">
        <v>0.47</v>
      </c>
      <c r="HC214" s="117" t="s">
        <v>1483</v>
      </c>
      <c r="HD214" s="427">
        <v>69.412616</v>
      </c>
      <c r="HE214" s="427">
        <v>72.883246</v>
      </c>
      <c r="HF214" s="270">
        <v>45.797887931036357</v>
      </c>
      <c r="HG214" s="435">
        <v>129.97495900000001</v>
      </c>
      <c r="HH214" s="270">
        <v>81.67279769788307</v>
      </c>
      <c r="HI214" s="435">
        <v>47.286242999999999</v>
      </c>
      <c r="HJ214" s="270">
        <v>29.713413938695215</v>
      </c>
      <c r="HK214" s="435">
        <v>82.688715999999999</v>
      </c>
      <c r="HL214" s="270">
        <v>51.959383759187851</v>
      </c>
      <c r="HM214" s="427">
        <v>63.618958999999997</v>
      </c>
      <c r="HN214" s="435">
        <v>5.3747670000000003</v>
      </c>
      <c r="HO214" s="435">
        <v>3.3735550000000001</v>
      </c>
      <c r="HP214" s="435">
        <v>133.08006900000001</v>
      </c>
      <c r="HQ214" s="270">
        <v>83.623966006077524</v>
      </c>
      <c r="HR214" s="435">
        <v>56.384453000000001</v>
      </c>
      <c r="HS214" s="270">
        <v>35.430486446045322</v>
      </c>
      <c r="HT214" s="435">
        <v>76.695616000000001</v>
      </c>
      <c r="HU214" s="270">
        <v>48.193479560032209</v>
      </c>
      <c r="HV214" s="427">
        <v>57.631180999999998</v>
      </c>
      <c r="HW214" s="144">
        <v>0</v>
      </c>
      <c r="HX214" s="427">
        <v>0.56074836692196994</v>
      </c>
      <c r="HY214" s="428">
        <v>16.899999999999999</v>
      </c>
      <c r="HZ214" s="427">
        <v>3.7</v>
      </c>
      <c r="IA214" s="427">
        <v>11.7</v>
      </c>
      <c r="IB214" s="427">
        <v>3.4</v>
      </c>
      <c r="IC214" s="427">
        <v>18.2</v>
      </c>
      <c r="ID214" s="427">
        <v>4.9000000000000004</v>
      </c>
      <c r="IE214" s="237">
        <v>44.747545945945937</v>
      </c>
      <c r="IF214" s="237">
        <v>28.118164419039903</v>
      </c>
      <c r="IG214" s="239"/>
      <c r="IH214" s="161">
        <v>0.41</v>
      </c>
      <c r="II214" s="61">
        <v>1216</v>
      </c>
      <c r="IJ214" s="61">
        <v>1081</v>
      </c>
      <c r="IK214" s="61">
        <v>1149</v>
      </c>
      <c r="IL214" s="61">
        <v>1171</v>
      </c>
      <c r="IM214" s="61">
        <v>1263</v>
      </c>
      <c r="IN214" s="61">
        <v>1234</v>
      </c>
      <c r="IO214" s="133">
        <v>1225</v>
      </c>
      <c r="IP214" s="429">
        <v>1185.6666666666667</v>
      </c>
      <c r="IQ214" s="61">
        <v>1857</v>
      </c>
      <c r="IR214" s="61">
        <v>417</v>
      </c>
      <c r="IS214" s="61">
        <v>447</v>
      </c>
      <c r="IT214" s="61">
        <v>408</v>
      </c>
      <c r="IU214" s="61"/>
      <c r="IV214" s="61"/>
      <c r="IW214" s="61">
        <v>366</v>
      </c>
      <c r="IX214" s="61">
        <v>391.5</v>
      </c>
      <c r="IY214" s="430">
        <v>409.5</v>
      </c>
      <c r="IZ214" s="61">
        <v>271</v>
      </c>
      <c r="JA214" s="431">
        <v>29.927365954453023</v>
      </c>
      <c r="JB214" s="240">
        <v>32.536270672000306</v>
      </c>
      <c r="JC214" s="308"/>
      <c r="JD214" s="70"/>
      <c r="JE214" s="70"/>
      <c r="JF214" s="70"/>
      <c r="JG214" s="308"/>
      <c r="JH214" s="308"/>
      <c r="JI214" s="308"/>
      <c r="JJ214" s="308"/>
      <c r="JK214" s="208"/>
      <c r="JL214" s="420">
        <v>66</v>
      </c>
      <c r="JM214" s="362"/>
      <c r="JN214" s="244"/>
      <c r="JO214" s="61"/>
      <c r="JP214" s="200"/>
      <c r="JQ214" s="90"/>
      <c r="JR214" s="90"/>
      <c r="JS214" s="69"/>
      <c r="JT214" s="248"/>
      <c r="JU214" s="200"/>
      <c r="JV214" s="433"/>
      <c r="JW214" s="248"/>
      <c r="JX214" s="243"/>
      <c r="JY214" s="433"/>
      <c r="JZ214" s="248"/>
      <c r="KA214" s="247"/>
      <c r="KB214" s="245"/>
      <c r="KC214" s="248"/>
      <c r="KD214" s="63">
        <v>0</v>
      </c>
      <c r="KE214" s="263"/>
      <c r="KF214" s="263"/>
      <c r="KG214" s="250"/>
      <c r="KH214" s="250"/>
      <c r="KI214" s="250"/>
      <c r="KJ214" s="251"/>
      <c r="KK214" s="250"/>
      <c r="KL214" s="250"/>
      <c r="KM214" s="250"/>
      <c r="KN214" s="250"/>
      <c r="KO214" s="250"/>
      <c r="KP214" s="250"/>
      <c r="KQ214" s="92"/>
      <c r="KR214" s="93">
        <v>0.53749999999999998</v>
      </c>
      <c r="KS214" s="264">
        <v>25</v>
      </c>
      <c r="KT214" s="265">
        <v>50.14</v>
      </c>
      <c r="KU214" s="264">
        <v>-23.75</v>
      </c>
      <c r="KV214" s="265">
        <v>-30.5</v>
      </c>
      <c r="KW214" s="265">
        <v>-30.5</v>
      </c>
      <c r="KX214" s="265">
        <v>301</v>
      </c>
      <c r="KY214" s="265">
        <v>-13.1</v>
      </c>
      <c r="KZ214" s="265">
        <v>-13.1</v>
      </c>
      <c r="LA214" s="265">
        <v>341</v>
      </c>
      <c r="LB214" s="265">
        <v>-21.8</v>
      </c>
      <c r="LC214" s="265">
        <v>-21.8</v>
      </c>
      <c r="LD214" s="265">
        <v>321</v>
      </c>
      <c r="LE214" s="118">
        <v>42094</v>
      </c>
      <c r="LF214" s="454">
        <v>0</v>
      </c>
      <c r="LG214" s="454"/>
      <c r="LH214" s="455">
        <v>25</v>
      </c>
      <c r="LI214" s="455">
        <v>51.79</v>
      </c>
      <c r="LJ214" s="455">
        <v>-26.04</v>
      </c>
      <c r="LK214" s="455">
        <v>-30.9</v>
      </c>
      <c r="LL214" s="455">
        <v>-29.1</v>
      </c>
      <c r="LM214" s="455">
        <v>382</v>
      </c>
      <c r="LN214" s="455">
        <v>-21.3</v>
      </c>
      <c r="LO214" s="455">
        <v>-19.399999999999999</v>
      </c>
      <c r="LP214" s="455">
        <v>382</v>
      </c>
      <c r="LQ214" s="455">
        <v>-26.4</v>
      </c>
      <c r="LR214" s="455">
        <v>-24.3</v>
      </c>
      <c r="LS214" s="455">
        <v>382</v>
      </c>
      <c r="LT214" s="500">
        <v>50.64</v>
      </c>
      <c r="LU214" s="693">
        <v>-29.22</v>
      </c>
      <c r="LV214" s="500">
        <v>-14.9</v>
      </c>
      <c r="LW214" s="500">
        <v>3</v>
      </c>
      <c r="LX214" s="500">
        <v>-15.4</v>
      </c>
      <c r="LY214" s="500">
        <v>3</v>
      </c>
      <c r="LZ214" s="692">
        <v>57.631180999999998</v>
      </c>
      <c r="MA214" s="455"/>
      <c r="MC214" s="253"/>
      <c r="MD214" s="274"/>
      <c r="ME214" s="581">
        <v>219</v>
      </c>
      <c r="MF214" s="135"/>
      <c r="MI214" s="584">
        <v>19.4346</v>
      </c>
      <c r="MQ214" s="135"/>
      <c r="MR214" s="585"/>
      <c r="MS214" s="585"/>
      <c r="MT214" s="133">
        <v>0</v>
      </c>
      <c r="MU214" s="585"/>
      <c r="MV214" s="585"/>
      <c r="MW214" s="585"/>
      <c r="MX214" s="585"/>
      <c r="MY214" s="585"/>
      <c r="MZ214" s="585"/>
      <c r="NA214" s="585"/>
      <c r="NB214" s="238">
        <v>1</v>
      </c>
      <c r="ND214" s="876">
        <v>219</v>
      </c>
      <c r="NE214" s="877">
        <v>7.7930505089459299</v>
      </c>
      <c r="NF214" s="877">
        <v>7.2800283566106101</v>
      </c>
      <c r="NG214" s="877">
        <v>5.4672794804599798</v>
      </c>
      <c r="NH214" s="877">
        <v>1.59454854955035</v>
      </c>
      <c r="NI214" s="877">
        <v>6.7062542535732002</v>
      </c>
      <c r="NJ214" s="877">
        <v>4.6490405656344498</v>
      </c>
      <c r="NK214" s="877">
        <v>9.12974666583996</v>
      </c>
      <c r="NL214" s="877">
        <v>8.01385302983957</v>
      </c>
      <c r="NM214" s="877">
        <v>6.3021362346220497</v>
      </c>
      <c r="NN214" s="877">
        <v>1.5993177936982299</v>
      </c>
      <c r="NO214" s="877">
        <v>5.9763636357327599</v>
      </c>
      <c r="NP214" s="877">
        <v>6.4599233626768999</v>
      </c>
      <c r="NQ214" s="877">
        <v>7.0173652052927302</v>
      </c>
      <c r="NR214" s="877">
        <v>3.8757800630684902</v>
      </c>
      <c r="NS214" s="877">
        <v>6.3262497008374599</v>
      </c>
      <c r="NT214" s="877">
        <v>7.6286278021601497</v>
      </c>
      <c r="NU214" s="877">
        <v>6.2993912061268302</v>
      </c>
      <c r="NV214" s="877">
        <v>6.5742529165001802</v>
      </c>
      <c r="NW214" s="877">
        <v>5.5260688116675896</v>
      </c>
      <c r="NX214" s="877">
        <v>5.6715764481306499</v>
      </c>
      <c r="NY214" s="877">
        <v>7.7431513941125001</v>
      </c>
      <c r="NZ214" s="877">
        <v>3.7290088703378599</v>
      </c>
      <c r="OA214" s="877">
        <v>10.413807725852999</v>
      </c>
      <c r="OB214" s="877">
        <v>2.1634987322828798</v>
      </c>
      <c r="OC214" s="877">
        <v>7.3664096476594301</v>
      </c>
      <c r="OD214" s="877">
        <v>6.7985690035568798</v>
      </c>
      <c r="OE214" s="877">
        <v>4.7787342441178398</v>
      </c>
      <c r="OF214" s="877">
        <v>9.5898009318645094</v>
      </c>
      <c r="OG214" s="877">
        <v>2.7246502717329699</v>
      </c>
      <c r="OH214" s="877">
        <v>7.2936095891796597</v>
      </c>
      <c r="OI214" s="877">
        <v>4.0259146987507899</v>
      </c>
      <c r="OJ214" s="877">
        <v>2.2961913426848501</v>
      </c>
      <c r="OK214" s="877">
        <v>3.6374007773215702</v>
      </c>
      <c r="OL214" s="877">
        <v>8.2503089935701297</v>
      </c>
    </row>
    <row r="215" spans="1:402" s="221" customFormat="1" x14ac:dyDescent="0.25">
      <c r="A215" s="274">
        <v>214</v>
      </c>
      <c r="B215" s="221">
        <v>0</v>
      </c>
      <c r="C215" s="221">
        <v>1</v>
      </c>
      <c r="D215" s="267">
        <v>0</v>
      </c>
      <c r="E215" s="267">
        <v>220</v>
      </c>
      <c r="F215" s="880">
        <v>26</v>
      </c>
      <c r="G215" s="883"/>
      <c r="H215" s="232" t="s">
        <v>1484</v>
      </c>
      <c r="I215" s="232" t="s">
        <v>1485</v>
      </c>
      <c r="J215" s="69">
        <v>25799</v>
      </c>
      <c r="K215" s="422">
        <v>44</v>
      </c>
      <c r="L215" s="62">
        <v>74</v>
      </c>
      <c r="M215" s="62">
        <v>182</v>
      </c>
      <c r="N215" s="342">
        <v>22.340297065571789</v>
      </c>
      <c r="O215" s="348">
        <v>1.9468906563771637</v>
      </c>
      <c r="P215" s="61">
        <v>0</v>
      </c>
      <c r="Q215" s="144">
        <v>120</v>
      </c>
      <c r="R215" s="144">
        <v>80</v>
      </c>
      <c r="S215" s="133">
        <v>0</v>
      </c>
      <c r="T215" s="400">
        <v>1</v>
      </c>
      <c r="U215" s="326">
        <v>0</v>
      </c>
      <c r="V215" s="326"/>
      <c r="W215" s="326">
        <v>0</v>
      </c>
      <c r="X215" s="710">
        <v>1</v>
      </c>
      <c r="Y215" s="326">
        <v>0</v>
      </c>
      <c r="Z215" s="326">
        <v>0</v>
      </c>
      <c r="AA215" s="329">
        <v>0</v>
      </c>
      <c r="AB215" s="328">
        <v>0</v>
      </c>
      <c r="AC215" s="133"/>
      <c r="AD215" s="133"/>
      <c r="AE215" s="133"/>
      <c r="AF215" s="592">
        <v>101</v>
      </c>
      <c r="AG215" s="617">
        <v>0.8</v>
      </c>
      <c r="AH215" s="592">
        <v>105</v>
      </c>
      <c r="AI215" s="592"/>
      <c r="AJ215" s="606">
        <v>15</v>
      </c>
      <c r="AK215" s="592">
        <v>42</v>
      </c>
      <c r="AL215" s="592"/>
      <c r="AM215" s="607">
        <v>17.2</v>
      </c>
      <c r="AN215" s="214">
        <v>2.8449093838194073</v>
      </c>
      <c r="AO215" s="63">
        <v>155</v>
      </c>
      <c r="AP215" s="63">
        <v>79</v>
      </c>
      <c r="AQ215" s="63">
        <v>58</v>
      </c>
      <c r="AR215" s="63">
        <v>92</v>
      </c>
      <c r="AS215" s="63">
        <v>1.4</v>
      </c>
      <c r="AT215" s="63">
        <v>75</v>
      </c>
      <c r="AU215" s="564"/>
      <c r="AV215" s="564"/>
      <c r="AW215" s="434">
        <v>0.8</v>
      </c>
      <c r="AX215" s="434"/>
      <c r="AY215" s="434"/>
      <c r="AZ215" s="617"/>
      <c r="BA215" s="558"/>
      <c r="BB215" s="65">
        <v>27.43</v>
      </c>
      <c r="BC215" s="425"/>
      <c r="BD215" s="66">
        <v>27.43</v>
      </c>
      <c r="BE215" s="218">
        <v>62.862109440502259</v>
      </c>
      <c r="BF215" s="66">
        <v>56.21</v>
      </c>
      <c r="BG215" s="68">
        <v>1.4382258076045293</v>
      </c>
      <c r="BH215" s="219">
        <v>1.4382258076045293</v>
      </c>
      <c r="BI215" s="219">
        <v>1.7983889503850123</v>
      </c>
      <c r="BJ215" s="219">
        <v>1.7498135852929377</v>
      </c>
      <c r="BK215" s="66">
        <v>2.62</v>
      </c>
      <c r="BL215" s="66">
        <v>1.1599999999999999</v>
      </c>
      <c r="BM215" s="66">
        <v>65</v>
      </c>
      <c r="BN215" s="66">
        <v>1.04</v>
      </c>
      <c r="BO215" s="571">
        <v>26.5</v>
      </c>
      <c r="BP215" s="66">
        <v>42</v>
      </c>
      <c r="BQ215" s="66">
        <v>88</v>
      </c>
      <c r="BR215" s="66">
        <v>5</v>
      </c>
      <c r="BS215" s="66">
        <v>30</v>
      </c>
      <c r="BT215" s="221">
        <v>0</v>
      </c>
      <c r="CF215" s="61">
        <v>0</v>
      </c>
      <c r="CG215" s="61">
        <v>0</v>
      </c>
      <c r="CH215" s="61">
        <v>0</v>
      </c>
      <c r="CI215" s="61">
        <v>0</v>
      </c>
      <c r="CJ215" s="326">
        <v>0</v>
      </c>
      <c r="CK215" s="114">
        <v>0</v>
      </c>
      <c r="CL215" s="326">
        <v>0</v>
      </c>
      <c r="CM215" s="114">
        <v>0</v>
      </c>
      <c r="CN215" s="326">
        <v>0</v>
      </c>
      <c r="CO215" s="114">
        <v>0</v>
      </c>
      <c r="CP215" s="326">
        <v>0</v>
      </c>
      <c r="CQ215" s="114">
        <v>0</v>
      </c>
      <c r="CR215" s="326">
        <v>0</v>
      </c>
      <c r="CS215" s="114">
        <v>0</v>
      </c>
      <c r="CT215" s="326">
        <v>0</v>
      </c>
      <c r="CU215" s="114">
        <v>0</v>
      </c>
      <c r="CV215" s="299">
        <v>36.700000000000003</v>
      </c>
      <c r="CW215" s="299">
        <v>1.23</v>
      </c>
      <c r="CX215" s="299">
        <v>10.5</v>
      </c>
      <c r="CY215" s="362"/>
      <c r="CZ215" s="61"/>
      <c r="DE215" s="208">
        <v>0</v>
      </c>
      <c r="DF215" s="308"/>
      <c r="DG215" s="208"/>
      <c r="DH215" s="208"/>
      <c r="DI215" s="208"/>
      <c r="DJ215" s="308"/>
      <c r="DK215" s="308"/>
      <c r="DL215" s="308"/>
      <c r="DM215" s="208"/>
      <c r="DN215" s="254">
        <v>0</v>
      </c>
      <c r="DO215" s="208">
        <v>0</v>
      </c>
      <c r="DP215" s="208">
        <v>0</v>
      </c>
      <c r="DQ215" s="208">
        <v>0</v>
      </c>
      <c r="DR215" s="208">
        <v>0</v>
      </c>
      <c r="DS215" s="212"/>
      <c r="DT215" s="208">
        <v>0</v>
      </c>
      <c r="DU215" s="208">
        <v>0</v>
      </c>
      <c r="DV215" s="208">
        <v>0</v>
      </c>
      <c r="DW215" s="208">
        <v>0</v>
      </c>
      <c r="DX215" s="208">
        <v>0</v>
      </c>
      <c r="DY215" s="206">
        <v>0</v>
      </c>
      <c r="EB215" s="223">
        <v>0</v>
      </c>
      <c r="EC215" s="223">
        <v>0</v>
      </c>
      <c r="ED215" s="61">
        <v>105</v>
      </c>
      <c r="EE215" s="61"/>
      <c r="EG215" s="221">
        <v>0</v>
      </c>
      <c r="EO215" s="267">
        <v>220</v>
      </c>
      <c r="EP215" s="135">
        <v>42045</v>
      </c>
      <c r="EQ215" s="133" t="s">
        <v>383</v>
      </c>
      <c r="ER215" s="133"/>
      <c r="ES215" s="133"/>
      <c r="ET215" s="133">
        <v>65</v>
      </c>
      <c r="EU215" s="133">
        <v>0</v>
      </c>
      <c r="EV215" s="133"/>
      <c r="EW215" s="133">
        <v>6</v>
      </c>
      <c r="EX215" s="133">
        <v>5</v>
      </c>
      <c r="EY215" s="133">
        <v>47</v>
      </c>
      <c r="EZ215" s="133">
        <v>32</v>
      </c>
      <c r="FA215" s="133">
        <v>12</v>
      </c>
      <c r="FB215" s="133">
        <v>15</v>
      </c>
      <c r="FC215" s="133">
        <v>29</v>
      </c>
      <c r="FD215" s="133">
        <v>19</v>
      </c>
      <c r="FE215" s="133">
        <v>33</v>
      </c>
      <c r="FF215" s="133">
        <v>140</v>
      </c>
      <c r="FG215" s="133">
        <v>300</v>
      </c>
      <c r="FH215" s="91">
        <v>140</v>
      </c>
      <c r="FI215" s="91">
        <v>300</v>
      </c>
      <c r="FJ215" s="227">
        <v>26.5</v>
      </c>
      <c r="FK215" s="227">
        <v>13.611447521820278</v>
      </c>
      <c r="FL215" s="228">
        <v>169.85000000000002</v>
      </c>
      <c r="FM215" s="228">
        <v>66.25</v>
      </c>
      <c r="FN215" s="228">
        <v>87.241674021931118</v>
      </c>
      <c r="FO215" s="228">
        <v>34.028618804550696</v>
      </c>
      <c r="FP215" s="228">
        <v>60.994995584339129</v>
      </c>
      <c r="FQ215" s="228"/>
      <c r="FR215" s="193">
        <v>0</v>
      </c>
      <c r="FS215" s="230">
        <v>89.5</v>
      </c>
      <c r="FT215" s="230">
        <v>46.3</v>
      </c>
      <c r="FU215" s="230">
        <v>140</v>
      </c>
      <c r="FV215" s="229">
        <v>12.1</v>
      </c>
      <c r="FW215" s="229">
        <v>12.4</v>
      </c>
      <c r="FX215" s="426">
        <v>7.3966942148760335</v>
      </c>
      <c r="FY215" s="229">
        <v>1.9330453563714904</v>
      </c>
      <c r="FZ215" s="133">
        <v>42.3</v>
      </c>
      <c r="GA215" s="129">
        <v>20.2</v>
      </c>
      <c r="GB215" s="238">
        <v>5.8</v>
      </c>
      <c r="GC215" s="238">
        <v>3</v>
      </c>
      <c r="GD215" s="238">
        <v>120.7</v>
      </c>
      <c r="GE215" s="238">
        <v>82.7</v>
      </c>
      <c r="GF215" s="238">
        <v>25.8</v>
      </c>
      <c r="GG215" s="133">
        <v>0</v>
      </c>
      <c r="GH215" s="133">
        <v>1</v>
      </c>
      <c r="GI215" s="133">
        <v>1</v>
      </c>
      <c r="GJ215" s="133">
        <v>0</v>
      </c>
      <c r="GK215" s="231">
        <v>10</v>
      </c>
      <c r="GL215" s="133"/>
      <c r="GM215" s="133">
        <v>0</v>
      </c>
      <c r="GN215" s="133">
        <v>0</v>
      </c>
      <c r="GO215" s="133">
        <v>0</v>
      </c>
      <c r="GP215" s="61"/>
      <c r="GQ215" s="106"/>
      <c r="GR215" s="111">
        <v>0.50285714285714289</v>
      </c>
      <c r="GS215" s="61">
        <v>0</v>
      </c>
      <c r="GT215" s="111">
        <v>0.42857142857142855</v>
      </c>
      <c r="GU215" s="61">
        <v>0</v>
      </c>
      <c r="GV215" s="106">
        <v>14.9</v>
      </c>
      <c r="GW215" s="61"/>
      <c r="GX215" s="106">
        <v>30.5</v>
      </c>
      <c r="GY215" s="61"/>
      <c r="GZ215" s="745">
        <v>20</v>
      </c>
      <c r="HA215" s="133">
        <v>15</v>
      </c>
      <c r="HB215" s="133">
        <v>0.43</v>
      </c>
      <c r="HC215" s="117" t="s">
        <v>1486</v>
      </c>
      <c r="HD215" s="427">
        <v>117.285854</v>
      </c>
      <c r="HE215" s="427">
        <v>123.150147</v>
      </c>
      <c r="HF215" s="270">
        <v>63.254783516790681</v>
      </c>
      <c r="HG215" s="435">
        <v>197.98038</v>
      </c>
      <c r="HH215" s="270">
        <v>101.69054915924667</v>
      </c>
      <c r="HI215" s="435">
        <v>87.070639999999997</v>
      </c>
      <c r="HJ215" s="270">
        <v>44.722922530237945</v>
      </c>
      <c r="HK215" s="435">
        <v>110.90974</v>
      </c>
      <c r="HL215" s="270">
        <v>56.967626629008734</v>
      </c>
      <c r="HM215" s="427">
        <v>56.020570999999997</v>
      </c>
      <c r="HN215" s="435">
        <v>6.2109449999999997</v>
      </c>
      <c r="HO215" s="435">
        <v>3.2023459999999999</v>
      </c>
      <c r="HP215" s="435">
        <v>172.64918299999999</v>
      </c>
      <c r="HQ215" s="270">
        <v>88.67944505998662</v>
      </c>
      <c r="HR215" s="435">
        <v>77.413489999999996</v>
      </c>
      <c r="HS215" s="270">
        <v>39.762628551545617</v>
      </c>
      <c r="HT215" s="435">
        <v>95.235692999999998</v>
      </c>
      <c r="HU215" s="270">
        <v>48.916816508441009</v>
      </c>
      <c r="HV215" s="427">
        <v>55.161391999999999</v>
      </c>
      <c r="HW215" s="144">
        <v>0</v>
      </c>
      <c r="HX215" s="427">
        <v>0.62203207711794473</v>
      </c>
      <c r="HY215" s="428">
        <v>24.8</v>
      </c>
      <c r="HZ215" s="427">
        <v>5.2</v>
      </c>
      <c r="IA215" s="427">
        <v>21.7</v>
      </c>
      <c r="IB215" s="427">
        <v>5.4</v>
      </c>
      <c r="IC215" s="427">
        <v>20.3</v>
      </c>
      <c r="ID215" s="427">
        <v>5</v>
      </c>
      <c r="IE215" s="237">
        <v>86.657558974358963</v>
      </c>
      <c r="IF215" s="237">
        <v>44.510747786737092</v>
      </c>
      <c r="IG215" s="239"/>
      <c r="IH215" s="133">
        <v>0.42</v>
      </c>
      <c r="II215" s="61">
        <v>1205</v>
      </c>
      <c r="IJ215" s="61">
        <v>1050</v>
      </c>
      <c r="IK215" s="61">
        <v>1101</v>
      </c>
      <c r="IL215" s="61">
        <v>1086</v>
      </c>
      <c r="IM215" s="61">
        <v>1138</v>
      </c>
      <c r="IN215" s="61">
        <v>1166</v>
      </c>
      <c r="IO215" s="133">
        <v>1185.5</v>
      </c>
      <c r="IP215" s="429">
        <v>1124.3333333333333</v>
      </c>
      <c r="IQ215" s="61">
        <v>1832</v>
      </c>
      <c r="IR215" s="61">
        <v>431</v>
      </c>
      <c r="IS215" s="61">
        <v>430</v>
      </c>
      <c r="IT215" s="61">
        <v>435</v>
      </c>
      <c r="IU215" s="61">
        <v>417</v>
      </c>
      <c r="IV215" s="61">
        <v>404</v>
      </c>
      <c r="IW215" s="61">
        <v>432</v>
      </c>
      <c r="IX215" s="61">
        <v>431.5</v>
      </c>
      <c r="IY215" s="430">
        <v>424.83333333333331</v>
      </c>
      <c r="IZ215" s="61">
        <v>223</v>
      </c>
      <c r="JA215" s="431">
        <v>21.566334110657454</v>
      </c>
      <c r="JB215" s="240">
        <v>21.706573310858619</v>
      </c>
      <c r="JC215" s="308"/>
      <c r="JD215" s="70"/>
      <c r="JE215" s="70"/>
      <c r="JF215" s="70"/>
      <c r="JG215" s="308"/>
      <c r="JH215" s="308"/>
      <c r="JI215" s="308"/>
      <c r="JJ215" s="308"/>
      <c r="JK215" s="208"/>
      <c r="JL215" s="420">
        <v>61</v>
      </c>
      <c r="JM215" s="362"/>
      <c r="JN215" s="244"/>
      <c r="JO215" s="61"/>
      <c r="JP215" s="200"/>
      <c r="JQ215" s="90"/>
      <c r="JR215" s="90"/>
      <c r="JS215" s="69"/>
      <c r="JT215" s="248"/>
      <c r="JU215" s="200"/>
      <c r="JV215" s="433"/>
      <c r="JW215" s="248"/>
      <c r="JX215" s="243"/>
      <c r="JY215" s="433"/>
      <c r="JZ215" s="248"/>
      <c r="KA215" s="247"/>
      <c r="KB215" s="245"/>
      <c r="KC215" s="248"/>
      <c r="KD215" s="63">
        <v>0</v>
      </c>
      <c r="KE215" s="263"/>
      <c r="KF215" s="263"/>
      <c r="KG215" s="250"/>
      <c r="KH215" s="250"/>
      <c r="KI215" s="250"/>
      <c r="KJ215" s="251"/>
      <c r="KK215" s="250"/>
      <c r="KL215" s="250"/>
      <c r="KM215" s="250"/>
      <c r="KN215" s="250"/>
      <c r="KO215" s="250"/>
      <c r="KP215" s="250"/>
      <c r="KQ215" s="92"/>
      <c r="KR215" s="93">
        <v>0.50285714285714289</v>
      </c>
      <c r="KS215" s="264"/>
      <c r="KT215" s="265"/>
      <c r="KU215" s="264"/>
      <c r="KV215" s="265"/>
      <c r="KW215" s="265"/>
      <c r="KX215" s="265"/>
      <c r="KY215" s="265"/>
      <c r="KZ215" s="265"/>
      <c r="LA215" s="265"/>
      <c r="LB215" s="265"/>
      <c r="LC215" s="265"/>
      <c r="LD215" s="265"/>
      <c r="LE215" s="118">
        <v>42045</v>
      </c>
      <c r="LF215" s="454">
        <v>0</v>
      </c>
      <c r="LG215" s="454"/>
      <c r="LH215" s="455">
        <v>47</v>
      </c>
      <c r="LI215" s="455">
        <v>42.55</v>
      </c>
      <c r="LJ215" s="455">
        <v>-26.77</v>
      </c>
      <c r="LK215" s="455">
        <v>-17.399999999999999</v>
      </c>
      <c r="LL215" s="455">
        <v>-17.399999999999999</v>
      </c>
      <c r="LM215" s="455">
        <v>308</v>
      </c>
      <c r="LN215" s="455">
        <v>-20</v>
      </c>
      <c r="LO215" s="455">
        <v>-20</v>
      </c>
      <c r="LP215" s="455">
        <v>308</v>
      </c>
      <c r="LQ215" s="455">
        <v>-18.7</v>
      </c>
      <c r="LR215" s="455">
        <v>-18.7</v>
      </c>
      <c r="LS215" s="455">
        <v>308</v>
      </c>
      <c r="LT215" s="500">
        <v>44.2</v>
      </c>
      <c r="LU215" s="693">
        <v>-26.46</v>
      </c>
      <c r="LV215" s="500">
        <v>-11.3</v>
      </c>
      <c r="LW215" s="500">
        <v>3</v>
      </c>
      <c r="LX215" s="500">
        <v>0</v>
      </c>
      <c r="LY215" s="500">
        <v>3</v>
      </c>
      <c r="LZ215" s="692">
        <v>55.161391999999999</v>
      </c>
      <c r="MA215" s="455"/>
      <c r="MC215" s="253"/>
      <c r="MD215" s="274"/>
      <c r="ME215" s="581">
        <v>220</v>
      </c>
      <c r="MF215" s="135"/>
      <c r="MI215" s="584">
        <v>27.043199999999999</v>
      </c>
      <c r="MQ215" s="135"/>
      <c r="MR215" s="585"/>
      <c r="MS215" s="585"/>
      <c r="MT215" s="133">
        <v>0</v>
      </c>
      <c r="MU215" s="585"/>
      <c r="MV215" s="585"/>
      <c r="MW215" s="585"/>
      <c r="MX215" s="585"/>
      <c r="MY215" s="585"/>
      <c r="MZ215" s="238">
        <v>17.2</v>
      </c>
      <c r="NA215" s="585"/>
      <c r="NB215" s="238">
        <v>0</v>
      </c>
      <c r="ND215" s="876">
        <v>220</v>
      </c>
      <c r="NE215" s="877" t="s">
        <v>64</v>
      </c>
      <c r="NF215" s="877" t="s">
        <v>64</v>
      </c>
      <c r="NG215" s="877" t="s">
        <v>64</v>
      </c>
      <c r="NH215" s="877" t="s">
        <v>64</v>
      </c>
      <c r="NI215" s="877" t="s">
        <v>64</v>
      </c>
      <c r="NJ215" s="877" t="s">
        <v>64</v>
      </c>
      <c r="NK215" s="877" t="s">
        <v>64</v>
      </c>
      <c r="NL215" s="877" t="s">
        <v>64</v>
      </c>
      <c r="NM215" s="877" t="s">
        <v>64</v>
      </c>
      <c r="NN215" s="877" t="s">
        <v>64</v>
      </c>
      <c r="NO215" s="877" t="s">
        <v>64</v>
      </c>
      <c r="NP215" s="877" t="s">
        <v>64</v>
      </c>
      <c r="NQ215" s="877" t="s">
        <v>64</v>
      </c>
      <c r="NR215" s="877" t="s">
        <v>64</v>
      </c>
      <c r="NS215" s="877" t="s">
        <v>64</v>
      </c>
      <c r="NT215" s="877" t="s">
        <v>64</v>
      </c>
      <c r="NU215" s="877" t="s">
        <v>64</v>
      </c>
      <c r="NV215" s="877" t="s">
        <v>64</v>
      </c>
      <c r="NW215" s="877" t="s">
        <v>64</v>
      </c>
      <c r="NX215" s="877" t="s">
        <v>64</v>
      </c>
      <c r="NY215" s="877" t="s">
        <v>64</v>
      </c>
      <c r="NZ215" s="877" t="s">
        <v>64</v>
      </c>
      <c r="OA215" s="877" t="s">
        <v>64</v>
      </c>
      <c r="OB215" s="877" t="s">
        <v>64</v>
      </c>
      <c r="OC215" s="877" t="s">
        <v>64</v>
      </c>
      <c r="OD215" s="877" t="s">
        <v>64</v>
      </c>
      <c r="OE215" s="877" t="s">
        <v>64</v>
      </c>
      <c r="OF215" s="877" t="s">
        <v>64</v>
      </c>
      <c r="OG215" s="877" t="s">
        <v>64</v>
      </c>
      <c r="OH215" s="877" t="s">
        <v>64</v>
      </c>
      <c r="OI215" s="877" t="s">
        <v>64</v>
      </c>
      <c r="OJ215" s="877" t="s">
        <v>64</v>
      </c>
      <c r="OK215" s="877" t="s">
        <v>64</v>
      </c>
      <c r="OL215" s="877" t="s">
        <v>64</v>
      </c>
    </row>
    <row r="216" spans="1:402" s="221" customFormat="1" x14ac:dyDescent="0.25">
      <c r="A216" s="221">
        <v>215</v>
      </c>
      <c r="B216" s="221">
        <v>0</v>
      </c>
      <c r="C216" s="221">
        <v>1</v>
      </c>
      <c r="D216" s="267">
        <v>0</v>
      </c>
      <c r="E216" s="267">
        <v>221</v>
      </c>
      <c r="F216" s="880">
        <v>27</v>
      </c>
      <c r="G216" s="883"/>
      <c r="H216" s="167" t="s">
        <v>1487</v>
      </c>
      <c r="I216" s="167" t="s">
        <v>1488</v>
      </c>
      <c r="J216" s="266">
        <v>25596</v>
      </c>
      <c r="K216" s="422">
        <v>45</v>
      </c>
      <c r="L216" s="400">
        <v>78</v>
      </c>
      <c r="M216" s="400">
        <v>179</v>
      </c>
      <c r="N216" s="342">
        <v>24.343809494085704</v>
      </c>
      <c r="O216" s="348">
        <v>1.9670933819782597</v>
      </c>
      <c r="P216" s="221">
        <v>0</v>
      </c>
      <c r="Q216" s="125">
        <v>135</v>
      </c>
      <c r="R216" s="125">
        <v>85</v>
      </c>
      <c r="S216" s="61">
        <v>0</v>
      </c>
      <c r="T216" s="400">
        <v>1</v>
      </c>
      <c r="U216" s="709">
        <v>0</v>
      </c>
      <c r="V216" s="709"/>
      <c r="W216" s="325">
        <v>0</v>
      </c>
      <c r="X216" s="710">
        <v>0</v>
      </c>
      <c r="Y216" s="325">
        <v>1</v>
      </c>
      <c r="Z216" s="325">
        <v>0</v>
      </c>
      <c r="AA216" s="329">
        <v>0</v>
      </c>
      <c r="AB216" s="328">
        <v>0</v>
      </c>
      <c r="AC216" s="61"/>
      <c r="AD216" s="133"/>
      <c r="AE216" s="61"/>
      <c r="AF216" s="592">
        <v>102</v>
      </c>
      <c r="AG216" s="608">
        <v>1.25</v>
      </c>
      <c r="AH216" s="608">
        <v>62</v>
      </c>
      <c r="AI216" s="608"/>
      <c r="AJ216" s="616">
        <v>15.3</v>
      </c>
      <c r="AK216" s="608">
        <v>44</v>
      </c>
      <c r="AL216" s="608"/>
      <c r="AM216" s="609">
        <v>12.1</v>
      </c>
      <c r="AN216" s="214">
        <v>2.4932054526026954</v>
      </c>
      <c r="AO216" s="310">
        <v>211</v>
      </c>
      <c r="AP216" s="310">
        <v>142</v>
      </c>
      <c r="AQ216" s="310">
        <v>57</v>
      </c>
      <c r="AR216" s="310">
        <v>62</v>
      </c>
      <c r="AS216" s="310">
        <v>1.08</v>
      </c>
      <c r="AT216" s="310">
        <v>250</v>
      </c>
      <c r="AU216" s="564"/>
      <c r="AV216" s="564"/>
      <c r="AW216" s="310">
        <v>1.25</v>
      </c>
      <c r="AX216" s="310"/>
      <c r="AY216" s="310"/>
      <c r="AZ216" s="608"/>
      <c r="BA216" s="558"/>
      <c r="BB216" s="65">
        <v>18.670000000000002</v>
      </c>
      <c r="BC216" s="425"/>
      <c r="BD216" s="66">
        <v>18.670000000000002</v>
      </c>
      <c r="BE216" s="218">
        <v>43.738396559055964</v>
      </c>
      <c r="BF216" s="66">
        <v>78.790000000000006</v>
      </c>
      <c r="BG216" s="68">
        <v>1.2711443179490785</v>
      </c>
      <c r="BH216" s="219">
        <v>1.2711443179490785</v>
      </c>
      <c r="BI216" s="219">
        <v>1.6408628578438631</v>
      </c>
      <c r="BJ216" s="219">
        <v>1.8964711004792774</v>
      </c>
      <c r="BK216" s="66">
        <v>2.37</v>
      </c>
      <c r="BL216" s="66">
        <v>1.27</v>
      </c>
      <c r="BM216" s="66">
        <v>103</v>
      </c>
      <c r="BN216" s="66">
        <v>1.33</v>
      </c>
      <c r="BO216" s="571">
        <v>6.5</v>
      </c>
      <c r="BP216" s="66">
        <v>42</v>
      </c>
      <c r="BQ216" s="66">
        <v>252</v>
      </c>
      <c r="BR216" s="66">
        <v>5</v>
      </c>
      <c r="BS216" s="66">
        <v>35</v>
      </c>
      <c r="BT216" s="221">
        <v>0</v>
      </c>
      <c r="CF216" s="61">
        <v>0</v>
      </c>
      <c r="CG216" s="61">
        <v>0</v>
      </c>
      <c r="CH216" s="61">
        <v>0</v>
      </c>
      <c r="CI216" s="61">
        <v>0</v>
      </c>
      <c r="CJ216" s="326">
        <v>0</v>
      </c>
      <c r="CK216" s="114">
        <v>0</v>
      </c>
      <c r="CL216" s="326">
        <v>0</v>
      </c>
      <c r="CM216" s="114">
        <v>0</v>
      </c>
      <c r="CN216" s="326">
        <v>0</v>
      </c>
      <c r="CO216" s="114">
        <v>0</v>
      </c>
      <c r="CP216" s="326">
        <v>0</v>
      </c>
      <c r="CQ216" s="114">
        <v>0</v>
      </c>
      <c r="CR216" s="326">
        <v>0</v>
      </c>
      <c r="CS216" s="114">
        <v>0</v>
      </c>
      <c r="CT216" s="326">
        <v>0</v>
      </c>
      <c r="CU216" s="114">
        <v>0</v>
      </c>
      <c r="CV216" s="299">
        <v>50.1</v>
      </c>
      <c r="CW216" s="299">
        <v>1.0900000000000001</v>
      </c>
      <c r="CX216" s="299">
        <v>14.3</v>
      </c>
      <c r="CY216" s="299"/>
      <c r="CZ216" s="61"/>
      <c r="DE216" s="208">
        <v>0</v>
      </c>
      <c r="DF216" s="308"/>
      <c r="DG216" s="208"/>
      <c r="DH216" s="208"/>
      <c r="DI216" s="208"/>
      <c r="DJ216" s="308"/>
      <c r="DK216" s="308"/>
      <c r="DL216" s="308"/>
      <c r="DM216" s="208"/>
      <c r="DN216" s="254">
        <v>0</v>
      </c>
      <c r="DO216" s="208">
        <v>0</v>
      </c>
      <c r="DP216" s="208">
        <v>0</v>
      </c>
      <c r="DQ216" s="208">
        <v>0</v>
      </c>
      <c r="DR216" s="208">
        <v>0</v>
      </c>
      <c r="DS216" s="212"/>
      <c r="DT216" s="208">
        <v>0</v>
      </c>
      <c r="DU216" s="208">
        <v>0</v>
      </c>
      <c r="DV216" s="208">
        <v>0</v>
      </c>
      <c r="DW216" s="208">
        <v>0</v>
      </c>
      <c r="DX216" s="208">
        <v>0</v>
      </c>
      <c r="DY216" s="206">
        <v>0</v>
      </c>
      <c r="EB216" s="223">
        <v>1</v>
      </c>
      <c r="EC216" s="223">
        <v>1</v>
      </c>
      <c r="ED216" s="221">
        <v>62</v>
      </c>
      <c r="EG216" s="221">
        <v>0</v>
      </c>
      <c r="EO216" s="267">
        <v>221</v>
      </c>
      <c r="EP216" s="135">
        <v>42114</v>
      </c>
      <c r="EQ216" s="133" t="s">
        <v>383</v>
      </c>
      <c r="ER216" s="133"/>
      <c r="ES216" s="133"/>
      <c r="ET216" s="133">
        <v>57</v>
      </c>
      <c r="EU216" s="133">
        <v>0</v>
      </c>
      <c r="EV216" s="133"/>
      <c r="EW216" s="133">
        <v>11</v>
      </c>
      <c r="EX216" s="133">
        <v>8</v>
      </c>
      <c r="EY216" s="133">
        <v>52</v>
      </c>
      <c r="EZ216" s="133">
        <v>33</v>
      </c>
      <c r="FA216" s="133">
        <v>15</v>
      </c>
      <c r="FB216" s="133">
        <v>15</v>
      </c>
      <c r="FC216" s="133">
        <v>39</v>
      </c>
      <c r="FD216" s="133">
        <v>21</v>
      </c>
      <c r="FE216" s="133">
        <v>31</v>
      </c>
      <c r="FF216" s="133">
        <v>140</v>
      </c>
      <c r="FG216" s="133">
        <v>310</v>
      </c>
      <c r="FH216" s="91">
        <v>140</v>
      </c>
      <c r="FI216" s="91">
        <v>310</v>
      </c>
      <c r="FJ216" s="227">
        <v>53.199999999999996</v>
      </c>
      <c r="FK216" s="227">
        <v>27.044979403315363</v>
      </c>
      <c r="FL216" s="228">
        <v>142.80000000000001</v>
      </c>
      <c r="FM216" s="228">
        <v>55.85</v>
      </c>
      <c r="FN216" s="228">
        <v>72.594418398372838</v>
      </c>
      <c r="FO216" s="228">
        <v>28.392144730736153</v>
      </c>
      <c r="FP216" s="228">
        <v>60.889355742296928</v>
      </c>
      <c r="FQ216" s="228"/>
      <c r="FR216" s="193">
        <v>0</v>
      </c>
      <c r="FS216" s="230">
        <v>86.6</v>
      </c>
      <c r="FT216" s="230">
        <v>57.2</v>
      </c>
      <c r="FU216" s="230">
        <v>170</v>
      </c>
      <c r="FV216" s="229">
        <v>8.8000000000000007</v>
      </c>
      <c r="FW216" s="229">
        <v>13.6</v>
      </c>
      <c r="FX216" s="426">
        <v>9.8409090909090899</v>
      </c>
      <c r="FY216" s="229">
        <v>1.5139860139860137</v>
      </c>
      <c r="FZ216" s="133">
        <v>39.5</v>
      </c>
      <c r="GA216" s="129">
        <v>20.2</v>
      </c>
      <c r="GB216" s="238">
        <v>6.9</v>
      </c>
      <c r="GC216" s="238">
        <v>3.4</v>
      </c>
      <c r="GD216" s="238">
        <v>131.5</v>
      </c>
      <c r="GE216" s="238">
        <v>86.4</v>
      </c>
      <c r="GF216" s="238">
        <v>27.1</v>
      </c>
      <c r="GG216" s="133">
        <v>0</v>
      </c>
      <c r="GH216" s="133">
        <v>0</v>
      </c>
      <c r="GI216" s="133">
        <v>1</v>
      </c>
      <c r="GJ216" s="133">
        <v>0</v>
      </c>
      <c r="GK216" s="231"/>
      <c r="GL216" s="133"/>
      <c r="GM216" s="133">
        <v>0</v>
      </c>
      <c r="GN216" s="133">
        <v>0</v>
      </c>
      <c r="GO216" s="133">
        <v>0</v>
      </c>
      <c r="GP216" s="61"/>
      <c r="GQ216" s="106"/>
      <c r="GR216" s="111">
        <v>0.43459915611814343</v>
      </c>
      <c r="GS216" s="61">
        <v>0</v>
      </c>
      <c r="GT216" s="111">
        <v>0.64</v>
      </c>
      <c r="GU216" s="61">
        <v>1</v>
      </c>
      <c r="GV216" s="106">
        <v>13.9</v>
      </c>
      <c r="GW216" s="61"/>
      <c r="GX216" s="106">
        <v>26</v>
      </c>
      <c r="GY216" s="61"/>
      <c r="GZ216" s="745"/>
      <c r="HA216" s="133">
        <v>20</v>
      </c>
      <c r="HB216" s="133">
        <v>0.4</v>
      </c>
      <c r="HC216" s="117" t="s">
        <v>1489</v>
      </c>
      <c r="HD216" s="427">
        <v>119.072946</v>
      </c>
      <c r="HE216" s="427">
        <v>125.02659300000001</v>
      </c>
      <c r="HF216" s="270">
        <v>63.55905324345288</v>
      </c>
      <c r="HG216" s="435">
        <v>138.68668</v>
      </c>
      <c r="HH216" s="270">
        <v>70.503353460793022</v>
      </c>
      <c r="HI216" s="435">
        <v>51.257613999999997</v>
      </c>
      <c r="HJ216" s="270">
        <v>26.057539753629499</v>
      </c>
      <c r="HK216" s="435">
        <v>87.429067000000003</v>
      </c>
      <c r="HL216" s="270">
        <v>44.445814215527804</v>
      </c>
      <c r="HM216" s="427">
        <v>63.040709</v>
      </c>
      <c r="HN216" s="435">
        <v>4.2840239999999996</v>
      </c>
      <c r="HO216" s="435">
        <v>2.1649479999999999</v>
      </c>
      <c r="HP216" s="435">
        <v>144.30931699999999</v>
      </c>
      <c r="HQ216" s="270">
        <v>73.361701240065941</v>
      </c>
      <c r="HR216" s="435">
        <v>69.270349999999993</v>
      </c>
      <c r="HS216" s="270">
        <v>35.21457122200087</v>
      </c>
      <c r="HT216" s="435">
        <v>75.038967</v>
      </c>
      <c r="HU216" s="270">
        <v>38.147130018065063</v>
      </c>
      <c r="HV216" s="427">
        <v>51.998699000000002</v>
      </c>
      <c r="HW216" s="144">
        <v>0</v>
      </c>
      <c r="HX216" s="427">
        <v>0.90150397284007378</v>
      </c>
      <c r="HY216" s="428">
        <v>17.2</v>
      </c>
      <c r="HZ216" s="427">
        <v>4.5</v>
      </c>
      <c r="IA216" s="427">
        <v>20.100000000000001</v>
      </c>
      <c r="IB216" s="427">
        <v>5.4</v>
      </c>
      <c r="IC216" s="427">
        <v>15.3</v>
      </c>
      <c r="ID216" s="427">
        <v>4.0999999999999996</v>
      </c>
      <c r="IE216" s="237">
        <v>64.329528888888888</v>
      </c>
      <c r="IF216" s="237">
        <v>32.702834282424455</v>
      </c>
      <c r="IG216" s="239"/>
      <c r="IH216" s="133">
        <v>0.44</v>
      </c>
      <c r="II216" s="61">
        <v>1061</v>
      </c>
      <c r="IJ216" s="61">
        <v>1012</v>
      </c>
      <c r="IK216" s="61">
        <v>1093</v>
      </c>
      <c r="IL216" s="61">
        <v>1088</v>
      </c>
      <c r="IM216" s="61">
        <v>1071</v>
      </c>
      <c r="IN216" s="61">
        <v>1092</v>
      </c>
      <c r="IO216" s="133">
        <v>1076.5</v>
      </c>
      <c r="IP216" s="429">
        <v>1069.5</v>
      </c>
      <c r="IQ216" s="61">
        <v>1747</v>
      </c>
      <c r="IR216" s="61">
        <v>398</v>
      </c>
      <c r="IS216" s="61">
        <v>365</v>
      </c>
      <c r="IT216" s="61">
        <v>345</v>
      </c>
      <c r="IU216" s="61">
        <v>376</v>
      </c>
      <c r="IV216" s="61">
        <v>408</v>
      </c>
      <c r="IW216" s="61">
        <v>391</v>
      </c>
      <c r="IX216" s="61">
        <v>394.5</v>
      </c>
      <c r="IY216" s="430">
        <v>380.5</v>
      </c>
      <c r="IZ216" s="61">
        <v>235</v>
      </c>
      <c r="JA216" s="431">
        <v>25.744281466182294</v>
      </c>
      <c r="JB216" s="240">
        <v>24.418576119724694</v>
      </c>
      <c r="JC216" s="308"/>
      <c r="JD216" s="280"/>
      <c r="JE216" s="70"/>
      <c r="JF216" s="70"/>
      <c r="JG216" s="308"/>
      <c r="JH216" s="308"/>
      <c r="JI216" s="308"/>
      <c r="JJ216" s="308"/>
      <c r="JK216" s="208"/>
      <c r="JL216" s="420">
        <v>66</v>
      </c>
      <c r="JM216" s="299"/>
      <c r="JN216" s="300"/>
      <c r="JP216" s="198"/>
      <c r="JQ216" s="90"/>
      <c r="JR216" s="90"/>
      <c r="JS216" s="246"/>
      <c r="JT216" s="248"/>
      <c r="JU216" s="198"/>
      <c r="JV216" s="433"/>
      <c r="JW216" s="248"/>
      <c r="JX216" s="243"/>
      <c r="JY216" s="433"/>
      <c r="JZ216" s="248"/>
      <c r="KA216" s="247"/>
      <c r="KB216" s="245"/>
      <c r="KC216" s="248"/>
      <c r="KD216" s="63">
        <v>0</v>
      </c>
      <c r="KE216" s="263"/>
      <c r="KF216" s="263"/>
      <c r="KG216" s="250"/>
      <c r="KH216" s="250"/>
      <c r="KI216" s="250"/>
      <c r="KJ216" s="251"/>
      <c r="KK216" s="250"/>
      <c r="KL216" s="250"/>
      <c r="KM216" s="250"/>
      <c r="KN216" s="250"/>
      <c r="KO216" s="250"/>
      <c r="KP216" s="250"/>
      <c r="KQ216" s="92"/>
      <c r="KR216" s="93">
        <v>0.43459915611814343</v>
      </c>
      <c r="KS216" s="264">
        <v>65</v>
      </c>
      <c r="KT216" s="265">
        <v>43.89</v>
      </c>
      <c r="KU216" s="264">
        <v>-25.52</v>
      </c>
      <c r="KV216" s="265">
        <v>-26</v>
      </c>
      <c r="KW216" s="265">
        <v>-26</v>
      </c>
      <c r="KX216" s="265">
        <v>402</v>
      </c>
      <c r="KY216" s="265">
        <v>-21.4</v>
      </c>
      <c r="KZ216" s="265">
        <v>-21.4</v>
      </c>
      <c r="LA216" s="265">
        <v>402</v>
      </c>
      <c r="LB216" s="265">
        <v>-23.7</v>
      </c>
      <c r="LC216" s="265">
        <v>-23.7</v>
      </c>
      <c r="LD216" s="265">
        <v>402</v>
      </c>
      <c r="LE216" s="118">
        <v>42114</v>
      </c>
      <c r="LF216" s="454">
        <v>0</v>
      </c>
      <c r="LG216" s="454"/>
      <c r="LH216" s="455">
        <v>65</v>
      </c>
      <c r="LI216" s="455">
        <v>48.75</v>
      </c>
      <c r="LJ216" s="455">
        <v>-26.68</v>
      </c>
      <c r="LK216" s="455">
        <v>-32</v>
      </c>
      <c r="LL216" s="455">
        <v>-31.2</v>
      </c>
      <c r="LM216" s="455">
        <v>402</v>
      </c>
      <c r="LN216" s="455">
        <v>-22</v>
      </c>
      <c r="LO216" s="455">
        <v>-21.2</v>
      </c>
      <c r="LP216" s="455">
        <v>402</v>
      </c>
      <c r="LQ216" s="455">
        <v>-27</v>
      </c>
      <c r="LR216" s="455">
        <v>-26.2</v>
      </c>
      <c r="LS216" s="455">
        <v>402</v>
      </c>
      <c r="LT216" s="500">
        <v>41.39</v>
      </c>
      <c r="LU216" s="693">
        <v>-22.89</v>
      </c>
      <c r="LV216" s="500">
        <v>-11.6</v>
      </c>
      <c r="LW216" s="500">
        <v>0</v>
      </c>
      <c r="LX216" s="500">
        <v>-10.6</v>
      </c>
      <c r="LY216" s="500">
        <v>3</v>
      </c>
      <c r="LZ216" s="692">
        <v>51.998699000000002</v>
      </c>
      <c r="MA216" s="455"/>
      <c r="MC216" s="253"/>
      <c r="MD216" s="274"/>
      <c r="ME216" s="581">
        <v>221</v>
      </c>
      <c r="MF216" s="135"/>
      <c r="MI216" s="584">
        <v>64.357200000000006</v>
      </c>
      <c r="MQ216" s="135"/>
      <c r="MR216" s="585"/>
      <c r="MS216" s="585"/>
      <c r="MT216" s="133">
        <v>0</v>
      </c>
      <c r="MU216" s="585"/>
      <c r="MV216" s="585"/>
      <c r="MW216" s="585"/>
      <c r="MX216" s="585"/>
      <c r="MY216" s="585"/>
      <c r="MZ216" s="238">
        <v>12.1</v>
      </c>
      <c r="NA216" s="585"/>
      <c r="NB216" s="238">
        <v>1</v>
      </c>
      <c r="ND216" s="876">
        <v>221</v>
      </c>
      <c r="NE216" s="877" t="s">
        <v>64</v>
      </c>
      <c r="NF216" s="877" t="s">
        <v>64</v>
      </c>
      <c r="NG216" s="877" t="s">
        <v>64</v>
      </c>
      <c r="NH216" s="877" t="s">
        <v>64</v>
      </c>
      <c r="NI216" s="877" t="s">
        <v>64</v>
      </c>
      <c r="NJ216" s="877" t="s">
        <v>64</v>
      </c>
      <c r="NK216" s="877" t="s">
        <v>64</v>
      </c>
      <c r="NL216" s="877" t="s">
        <v>64</v>
      </c>
      <c r="NM216" s="877" t="s">
        <v>64</v>
      </c>
      <c r="NN216" s="877" t="s">
        <v>64</v>
      </c>
      <c r="NO216" s="877" t="s">
        <v>64</v>
      </c>
      <c r="NP216" s="877" t="s">
        <v>64</v>
      </c>
      <c r="NQ216" s="877" t="s">
        <v>64</v>
      </c>
      <c r="NR216" s="877" t="s">
        <v>64</v>
      </c>
      <c r="NS216" s="877" t="s">
        <v>64</v>
      </c>
      <c r="NT216" s="877" t="s">
        <v>64</v>
      </c>
      <c r="NU216" s="877" t="s">
        <v>64</v>
      </c>
      <c r="NV216" s="877" t="s">
        <v>64</v>
      </c>
      <c r="NW216" s="877" t="s">
        <v>64</v>
      </c>
      <c r="NX216" s="877" t="s">
        <v>64</v>
      </c>
      <c r="NY216" s="877" t="s">
        <v>64</v>
      </c>
      <c r="NZ216" s="877" t="s">
        <v>64</v>
      </c>
      <c r="OA216" s="877" t="s">
        <v>64</v>
      </c>
      <c r="OB216" s="877" t="s">
        <v>64</v>
      </c>
      <c r="OC216" s="877" t="s">
        <v>64</v>
      </c>
      <c r="OD216" s="877" t="s">
        <v>64</v>
      </c>
      <c r="OE216" s="877" t="s">
        <v>64</v>
      </c>
      <c r="OF216" s="877" t="s">
        <v>64</v>
      </c>
      <c r="OG216" s="877" t="s">
        <v>64</v>
      </c>
      <c r="OH216" s="877" t="s">
        <v>64</v>
      </c>
      <c r="OI216" s="877" t="s">
        <v>64</v>
      </c>
      <c r="OJ216" s="877" t="s">
        <v>64</v>
      </c>
      <c r="OK216" s="877" t="s">
        <v>64</v>
      </c>
      <c r="OL216" s="877" t="s">
        <v>64</v>
      </c>
    </row>
    <row r="217" spans="1:402" s="221" customFormat="1" x14ac:dyDescent="0.25">
      <c r="A217" s="221">
        <v>216</v>
      </c>
      <c r="B217" s="221">
        <v>0</v>
      </c>
      <c r="C217" s="221">
        <v>1</v>
      </c>
      <c r="D217" s="267">
        <v>0</v>
      </c>
      <c r="E217" s="267">
        <v>222</v>
      </c>
      <c r="F217" s="880">
        <v>28</v>
      </c>
      <c r="G217" s="883"/>
      <c r="H217" s="232" t="s">
        <v>1490</v>
      </c>
      <c r="I217" s="167" t="s">
        <v>1491</v>
      </c>
      <c r="J217" s="266">
        <v>25653</v>
      </c>
      <c r="K217" s="422">
        <v>45</v>
      </c>
      <c r="L217" s="62">
        <v>61</v>
      </c>
      <c r="M217" s="62">
        <v>165</v>
      </c>
      <c r="N217" s="342">
        <v>22.4058769513315</v>
      </c>
      <c r="O217" s="348">
        <v>1.6703495449321595</v>
      </c>
      <c r="P217" s="61">
        <v>1</v>
      </c>
      <c r="Q217" s="144">
        <v>125</v>
      </c>
      <c r="R217" s="144">
        <v>80</v>
      </c>
      <c r="S217" s="133">
        <v>0</v>
      </c>
      <c r="T217" s="400">
        <v>1</v>
      </c>
      <c r="U217" s="326">
        <v>0</v>
      </c>
      <c r="V217" s="326" t="s">
        <v>1492</v>
      </c>
      <c r="W217" s="326">
        <v>0</v>
      </c>
      <c r="X217" s="114">
        <v>0</v>
      </c>
      <c r="Y217" s="326">
        <v>0</v>
      </c>
      <c r="Z217" s="326">
        <v>0</v>
      </c>
      <c r="AA217" s="329">
        <v>0</v>
      </c>
      <c r="AB217" s="328">
        <v>0</v>
      </c>
      <c r="AC217" s="133"/>
      <c r="AD217" s="133"/>
      <c r="AE217" s="133"/>
      <c r="AF217" s="592">
        <v>90</v>
      </c>
      <c r="AG217" s="617">
        <v>0.76</v>
      </c>
      <c r="AH217" s="592">
        <v>82</v>
      </c>
      <c r="AI217" s="592"/>
      <c r="AJ217" s="606">
        <v>13.7</v>
      </c>
      <c r="AK217" s="592">
        <v>39</v>
      </c>
      <c r="AL217" s="592"/>
      <c r="AM217" s="607">
        <v>53.2</v>
      </c>
      <c r="AN217" s="214">
        <v>3.9740583963475986</v>
      </c>
      <c r="AO217" s="63">
        <v>183</v>
      </c>
      <c r="AP217" s="63">
        <v>112</v>
      </c>
      <c r="AQ217" s="63">
        <v>52</v>
      </c>
      <c r="AR217" s="63">
        <v>96</v>
      </c>
      <c r="AS217" s="63">
        <v>1.8</v>
      </c>
      <c r="AT217" s="63">
        <v>115</v>
      </c>
      <c r="AU217" s="564"/>
      <c r="AV217" s="564"/>
      <c r="AW217" s="434">
        <v>0.76</v>
      </c>
      <c r="AX217" s="434"/>
      <c r="AY217" s="434"/>
      <c r="AZ217" s="617"/>
      <c r="BA217" s="558"/>
      <c r="BB217" s="65">
        <v>26.32</v>
      </c>
      <c r="BC217" s="425"/>
      <c r="BD217" s="66">
        <v>26.32</v>
      </c>
      <c r="BE217" s="218">
        <v>27.048119228055846</v>
      </c>
      <c r="BF217" s="66">
        <v>38.380000000000003</v>
      </c>
      <c r="BG217" s="68">
        <v>1.420285884941918</v>
      </c>
      <c r="BH217" s="219">
        <v>1.420285884941918</v>
      </c>
      <c r="BI217" s="219">
        <v>1.4321370721311457</v>
      </c>
      <c r="BJ217" s="219">
        <v>1.5841049703994527</v>
      </c>
      <c r="BK217" s="66">
        <v>2.41</v>
      </c>
      <c r="BL217" s="66">
        <v>0.74</v>
      </c>
      <c r="BM217" s="66">
        <v>87</v>
      </c>
      <c r="BN217" s="66">
        <v>1.0900000000000001</v>
      </c>
      <c r="BO217" s="571">
        <v>39.700000000000003</v>
      </c>
      <c r="BP217" s="66">
        <v>33</v>
      </c>
      <c r="BQ217" s="66">
        <v>127</v>
      </c>
      <c r="BR217" s="66">
        <v>3</v>
      </c>
      <c r="BS217" s="66">
        <v>25</v>
      </c>
      <c r="BT217" s="221">
        <v>0</v>
      </c>
      <c r="CF217" s="61">
        <v>0</v>
      </c>
      <c r="CG217" s="61">
        <v>0</v>
      </c>
      <c r="CH217" s="61">
        <v>0</v>
      </c>
      <c r="CI217" s="61">
        <v>0</v>
      </c>
      <c r="CJ217" s="326">
        <v>0</v>
      </c>
      <c r="CK217" s="114">
        <v>0</v>
      </c>
      <c r="CL217" s="326">
        <v>0</v>
      </c>
      <c r="CM217" s="114">
        <v>0</v>
      </c>
      <c r="CN217" s="326">
        <v>0</v>
      </c>
      <c r="CO217" s="114">
        <v>0</v>
      </c>
      <c r="CP217" s="326">
        <v>0</v>
      </c>
      <c r="CQ217" s="114">
        <v>0</v>
      </c>
      <c r="CR217" s="326">
        <v>0</v>
      </c>
      <c r="CS217" s="114">
        <v>0</v>
      </c>
      <c r="CT217" s="326">
        <v>0</v>
      </c>
      <c r="CU217" s="114">
        <v>0</v>
      </c>
      <c r="CV217" s="299">
        <v>25.7</v>
      </c>
      <c r="CW217" s="299">
        <v>1.1499999999999999</v>
      </c>
      <c r="CX217" s="299">
        <v>7.3</v>
      </c>
      <c r="CY217" s="362"/>
      <c r="CZ217" s="61"/>
      <c r="DE217" s="208">
        <v>0</v>
      </c>
      <c r="DF217" s="308"/>
      <c r="DG217" s="208"/>
      <c r="DH217" s="208"/>
      <c r="DI217" s="208"/>
      <c r="DJ217" s="308"/>
      <c r="DK217" s="308"/>
      <c r="DL217" s="308"/>
      <c r="DM217" s="208"/>
      <c r="DN217" s="254">
        <v>0</v>
      </c>
      <c r="DO217" s="208">
        <v>0</v>
      </c>
      <c r="DP217" s="208">
        <v>0</v>
      </c>
      <c r="DQ217" s="208">
        <v>0</v>
      </c>
      <c r="DR217" s="208">
        <v>0</v>
      </c>
      <c r="DS217" s="212"/>
      <c r="DT217" s="208">
        <v>0</v>
      </c>
      <c r="DU217" s="208">
        <v>0</v>
      </c>
      <c r="DV217" s="208">
        <v>0</v>
      </c>
      <c r="DW217" s="208">
        <v>0</v>
      </c>
      <c r="DX217" s="208">
        <v>0</v>
      </c>
      <c r="DY217" s="206">
        <v>0</v>
      </c>
      <c r="EB217" s="223">
        <v>1</v>
      </c>
      <c r="EC217" s="223">
        <v>1</v>
      </c>
      <c r="ED217" s="61">
        <v>82</v>
      </c>
      <c r="EE217" s="61"/>
      <c r="EG217" s="221">
        <v>0</v>
      </c>
      <c r="EO217" s="267">
        <v>222</v>
      </c>
      <c r="EP217" s="135">
        <v>42177</v>
      </c>
      <c r="EQ217" s="133" t="s">
        <v>383</v>
      </c>
      <c r="ER217" s="133"/>
      <c r="ES217" s="133"/>
      <c r="ET217" s="133">
        <v>76</v>
      </c>
      <c r="EU217" s="133">
        <v>0</v>
      </c>
      <c r="EV217" s="133"/>
      <c r="EW217" s="133">
        <v>7</v>
      </c>
      <c r="EX217" s="133">
        <v>6</v>
      </c>
      <c r="EY217" s="133">
        <v>48</v>
      </c>
      <c r="EZ217" s="133">
        <v>32</v>
      </c>
      <c r="FA217" s="133">
        <v>10</v>
      </c>
      <c r="FB217" s="133">
        <v>13</v>
      </c>
      <c r="FC217" s="133">
        <v>32</v>
      </c>
      <c r="FD217" s="133">
        <v>20</v>
      </c>
      <c r="FE217" s="133">
        <v>28</v>
      </c>
      <c r="FF217" s="133">
        <v>130</v>
      </c>
      <c r="FG217" s="133">
        <v>300</v>
      </c>
      <c r="FH217" s="91">
        <v>130</v>
      </c>
      <c r="FI217" s="91">
        <v>300</v>
      </c>
      <c r="FJ217" s="227">
        <v>34.049999999999997</v>
      </c>
      <c r="FK217" s="227">
        <v>20.384954815779547</v>
      </c>
      <c r="FL217" s="228">
        <v>100.05</v>
      </c>
      <c r="FM217" s="228">
        <v>49.25</v>
      </c>
      <c r="FN217" s="228">
        <v>59.89764256442713</v>
      </c>
      <c r="FO217" s="228">
        <v>29.484846539710507</v>
      </c>
      <c r="FP217" s="228">
        <v>50.774612693653175</v>
      </c>
      <c r="FQ217" s="228"/>
      <c r="FR217" s="193">
        <v>0</v>
      </c>
      <c r="FS217" s="230">
        <v>62.4</v>
      </c>
      <c r="FT217" s="230">
        <v>39.4</v>
      </c>
      <c r="FU217" s="230">
        <v>110</v>
      </c>
      <c r="FV217" s="229">
        <v>9.3000000000000007</v>
      </c>
      <c r="FW217" s="229">
        <v>12.9</v>
      </c>
      <c r="FX217" s="426">
        <v>6.7096774193548381</v>
      </c>
      <c r="FY217" s="229">
        <v>1.5837563451776651</v>
      </c>
      <c r="FZ217" s="133">
        <v>51.8</v>
      </c>
      <c r="GA217" s="129">
        <v>16.7</v>
      </c>
      <c r="GB217" s="238">
        <v>3.5</v>
      </c>
      <c r="GC217" s="238">
        <v>2.1</v>
      </c>
      <c r="GD217" s="238">
        <v>93.7</v>
      </c>
      <c r="GE217" s="238">
        <v>69.5</v>
      </c>
      <c r="GF217" s="238">
        <v>19.100000000000001</v>
      </c>
      <c r="GG217" s="133">
        <v>0</v>
      </c>
      <c r="GH217" s="133">
        <v>1</v>
      </c>
      <c r="GI217" s="133">
        <v>1</v>
      </c>
      <c r="GJ217" s="133">
        <v>0</v>
      </c>
      <c r="GK217" s="231">
        <v>14</v>
      </c>
      <c r="GL217" s="133"/>
      <c r="GM217" s="133">
        <v>0</v>
      </c>
      <c r="GN217" s="133">
        <v>0</v>
      </c>
      <c r="GO217" s="133">
        <v>0</v>
      </c>
      <c r="GP217" s="61"/>
      <c r="GQ217" s="106"/>
      <c r="GR217" s="111">
        <v>0.53424657534246578</v>
      </c>
      <c r="GS217" s="61">
        <v>0</v>
      </c>
      <c r="GT217" s="111">
        <v>0.7142857142857143</v>
      </c>
      <c r="GU217" s="61">
        <v>1</v>
      </c>
      <c r="GV217" s="106">
        <v>14.4</v>
      </c>
      <c r="GW217" s="61"/>
      <c r="GX217" s="106">
        <v>25</v>
      </c>
      <c r="GY217" s="61"/>
      <c r="GZ217" s="745">
        <v>24</v>
      </c>
      <c r="HA217" s="133">
        <v>19</v>
      </c>
      <c r="HB217" s="133">
        <v>0.46</v>
      </c>
      <c r="HC217" s="117" t="s">
        <v>1493</v>
      </c>
      <c r="HD217" s="236">
        <v>58.772010999999999</v>
      </c>
      <c r="HE217" s="236">
        <v>61.710611</v>
      </c>
      <c r="HF217" s="144">
        <v>36.942664000000001</v>
      </c>
      <c r="HG217" s="236">
        <v>134.03593699999999</v>
      </c>
      <c r="HH217" s="125">
        <v>80.239760000000004</v>
      </c>
      <c r="HI217" s="236">
        <v>60.054765000000003</v>
      </c>
      <c r="HJ217" s="144">
        <v>35.951402000000002</v>
      </c>
      <c r="HK217" s="236">
        <v>73.981172000000001</v>
      </c>
      <c r="HL217" s="144">
        <v>44.288356999999998</v>
      </c>
      <c r="HM217" s="236">
        <v>55.195027000000003</v>
      </c>
      <c r="HN217" s="144">
        <v>4.8827569999999998</v>
      </c>
      <c r="HO217" s="144">
        <v>2.9230320000000001</v>
      </c>
      <c r="HP217" s="236">
        <v>135.96801400000001</v>
      </c>
      <c r="HQ217" s="144">
        <v>81.396384999999995</v>
      </c>
      <c r="HR217" s="236">
        <v>62.895609</v>
      </c>
      <c r="HS217" s="144">
        <v>37.652056000000002</v>
      </c>
      <c r="HT217" s="236">
        <v>73.072405000000003</v>
      </c>
      <c r="HU217" s="144">
        <v>43.744329</v>
      </c>
      <c r="HV217" s="236">
        <v>53.742348999999997</v>
      </c>
      <c r="HW217" s="144">
        <v>0</v>
      </c>
      <c r="HX217" s="427">
        <v>0.46040347373406287</v>
      </c>
      <c r="HY217" s="428">
        <v>15.9</v>
      </c>
      <c r="HZ217" s="427">
        <v>4.0999999999999996</v>
      </c>
      <c r="IA217" s="427">
        <v>16.2</v>
      </c>
      <c r="IB217" s="427">
        <v>4.3</v>
      </c>
      <c r="IC217" s="427">
        <v>13.9</v>
      </c>
      <c r="ID217" s="427">
        <v>4.4000000000000004</v>
      </c>
      <c r="IE217" s="237">
        <v>52.604956097560979</v>
      </c>
      <c r="IF217" s="237">
        <v>31.493381883549116</v>
      </c>
      <c r="IG217" s="239"/>
      <c r="IH217" s="161">
        <v>0.39</v>
      </c>
      <c r="II217" s="61">
        <v>1119</v>
      </c>
      <c r="IJ217" s="61">
        <v>1112</v>
      </c>
      <c r="IK217" s="61">
        <v>1098</v>
      </c>
      <c r="IL217" s="61">
        <v>1115</v>
      </c>
      <c r="IM217" s="61">
        <v>1050</v>
      </c>
      <c r="IN217" s="61">
        <v>1117</v>
      </c>
      <c r="IO217" s="133">
        <v>1118</v>
      </c>
      <c r="IP217" s="429">
        <v>1101.8333333333333</v>
      </c>
      <c r="IQ217" s="61">
        <v>1750</v>
      </c>
      <c r="IR217" s="61"/>
      <c r="IS217" s="61"/>
      <c r="IT217" s="61"/>
      <c r="IU217" s="61"/>
      <c r="IV217" s="61"/>
      <c r="IW217" s="61"/>
      <c r="IX217" s="61"/>
      <c r="IY217" s="430"/>
      <c r="IZ217" s="61"/>
      <c r="JA217" s="445"/>
      <c r="JB217" s="240"/>
      <c r="JC217" s="308"/>
      <c r="JD217" s="280"/>
      <c r="JE217" s="70"/>
      <c r="JF217" s="70"/>
      <c r="JG217" s="308"/>
      <c r="JH217" s="308"/>
      <c r="JI217" s="308"/>
      <c r="JJ217" s="308"/>
      <c r="JK217" s="208"/>
      <c r="JL217" s="420">
        <v>56</v>
      </c>
      <c r="JM217" s="299"/>
      <c r="JN217" s="300"/>
      <c r="JP217" s="198"/>
      <c r="JQ217" s="90"/>
      <c r="JR217" s="90"/>
      <c r="JS217" s="246"/>
      <c r="JT217" s="248"/>
      <c r="JU217" s="198"/>
      <c r="JV217" s="433"/>
      <c r="JW217" s="248"/>
      <c r="JX217" s="243"/>
      <c r="JY217" s="433"/>
      <c r="JZ217" s="248"/>
      <c r="KA217" s="247"/>
      <c r="KB217" s="245"/>
      <c r="KC217" s="248"/>
      <c r="KD217" s="63">
        <v>0</v>
      </c>
      <c r="KE217" s="263"/>
      <c r="KF217" s="263"/>
      <c r="KG217" s="250"/>
      <c r="KH217" s="250"/>
      <c r="KI217" s="250"/>
      <c r="KJ217" s="251"/>
      <c r="KK217" s="250"/>
      <c r="KL217" s="250"/>
      <c r="KM217" s="250"/>
      <c r="KN217" s="250"/>
      <c r="KO217" s="250"/>
      <c r="KP217" s="250"/>
      <c r="KQ217" s="92"/>
      <c r="KR217" s="93">
        <v>0.53424657534246578</v>
      </c>
      <c r="KS217" s="264"/>
      <c r="KT217" s="265"/>
      <c r="KU217" s="264"/>
      <c r="KV217" s="265"/>
      <c r="KW217" s="265"/>
      <c r="KX217" s="265"/>
      <c r="KY217" s="265"/>
      <c r="KZ217" s="265"/>
      <c r="LA217" s="265"/>
      <c r="LB217" s="265"/>
      <c r="LC217" s="265"/>
      <c r="LD217" s="265"/>
      <c r="LE217" s="118">
        <v>42177</v>
      </c>
      <c r="LF217" s="454">
        <v>0</v>
      </c>
      <c r="LG217" s="454"/>
      <c r="LH217" s="455">
        <v>51</v>
      </c>
      <c r="LI217" s="455">
        <v>54.88</v>
      </c>
      <c r="LJ217" s="455">
        <v>-30.65</v>
      </c>
      <c r="LK217" s="455">
        <v>-34.5</v>
      </c>
      <c r="LL217" s="455">
        <v>-33.9</v>
      </c>
      <c r="LM217" s="455">
        <v>354</v>
      </c>
      <c r="LN217" s="455">
        <v>-23.6</v>
      </c>
      <c r="LO217" s="455">
        <v>-23.1</v>
      </c>
      <c r="LP217" s="455">
        <v>354</v>
      </c>
      <c r="LQ217" s="455">
        <v>-29</v>
      </c>
      <c r="LR217" s="455">
        <v>-28.5</v>
      </c>
      <c r="LS217" s="455">
        <v>354</v>
      </c>
      <c r="LT217" s="500">
        <v>54.59</v>
      </c>
      <c r="LU217" s="693">
        <v>-31.58</v>
      </c>
      <c r="LV217" s="500">
        <v>-11.4</v>
      </c>
      <c r="LW217" s="500">
        <v>3</v>
      </c>
      <c r="LX217" s="500">
        <v>0</v>
      </c>
      <c r="LY217" s="500">
        <v>3</v>
      </c>
      <c r="LZ217" s="690">
        <v>61</v>
      </c>
      <c r="MA217" s="500">
        <v>61</v>
      </c>
      <c r="MC217" s="253"/>
      <c r="MD217" s="274"/>
      <c r="ME217" s="581">
        <v>222</v>
      </c>
      <c r="MF217" s="135"/>
      <c r="MI217" s="584">
        <v>24.542300000000001</v>
      </c>
      <c r="MQ217" s="135"/>
      <c r="MR217" s="585"/>
      <c r="MS217" s="585"/>
      <c r="MT217" s="133">
        <v>0</v>
      </c>
      <c r="MU217" s="585"/>
      <c r="MV217" s="585"/>
      <c r="MW217" s="585"/>
      <c r="MX217" s="585"/>
      <c r="MY217" s="585"/>
      <c r="MZ217" s="238">
        <v>53.2</v>
      </c>
      <c r="NA217" s="585"/>
      <c r="NB217" s="238">
        <v>0</v>
      </c>
      <c r="ND217" s="876">
        <v>222</v>
      </c>
      <c r="NE217" s="877">
        <v>8.2457428347537007</v>
      </c>
      <c r="NF217" s="877">
        <v>7.6440725778021603</v>
      </c>
      <c r="NG217" s="877">
        <v>5.4715126480454996</v>
      </c>
      <c r="NH217" s="877">
        <v>2.0806576633452298</v>
      </c>
      <c r="NI217" s="877">
        <v>7.1710266394431397</v>
      </c>
      <c r="NJ217" s="877">
        <v>4.8634429343480399</v>
      </c>
      <c r="NK217" s="877">
        <v>9.1785403680657307</v>
      </c>
      <c r="NL217" s="877">
        <v>8.6870956911916899</v>
      </c>
      <c r="NM217" s="877">
        <v>6.1816989110961096</v>
      </c>
      <c r="NN217" s="877">
        <v>0.79077203786200001</v>
      </c>
      <c r="NO217" s="877">
        <v>6.4301179748920303</v>
      </c>
      <c r="NP217" s="877">
        <v>6.8229850185468797</v>
      </c>
      <c r="NQ217" s="877">
        <v>7.3787717010793097</v>
      </c>
      <c r="NR217" s="877">
        <v>4.6633446193660903</v>
      </c>
      <c r="NS217" s="877">
        <v>6.2634100587563397</v>
      </c>
      <c r="NT217" s="877">
        <v>6.8997798500482901</v>
      </c>
      <c r="NU217" s="877">
        <v>6.9080923408182704</v>
      </c>
      <c r="NV217" s="877">
        <v>6.8341549814013201</v>
      </c>
      <c r="NW217" s="877">
        <v>5.9685516033639496</v>
      </c>
      <c r="NX217" s="877">
        <v>6.0334230015374501</v>
      </c>
      <c r="NY217" s="877">
        <v>7.8028394409351103</v>
      </c>
      <c r="NZ217" s="877">
        <v>4.1018181342274103</v>
      </c>
      <c r="OA217" s="877">
        <v>10.128922298093</v>
      </c>
      <c r="OB217" s="877">
        <v>2.3617683594191501</v>
      </c>
      <c r="OC217" s="877">
        <v>5.8262942454996303</v>
      </c>
      <c r="OD217" s="877">
        <v>6.4880007708340699</v>
      </c>
      <c r="OE217" s="877">
        <v>4.9941271140031303</v>
      </c>
      <c r="OF217" s="877">
        <v>9.3060844806391696</v>
      </c>
      <c r="OG217" s="877">
        <v>2.66902676550963</v>
      </c>
      <c r="OH217" s="877">
        <v>7.6238814900134599</v>
      </c>
      <c r="OI217" s="877">
        <v>3.9030382701129098</v>
      </c>
      <c r="OJ217" s="877">
        <v>1.6822029906257101</v>
      </c>
      <c r="OK217" s="877">
        <v>1.72447611127223</v>
      </c>
      <c r="OL217" s="877">
        <v>7.7671539386738599</v>
      </c>
    </row>
    <row r="218" spans="1:402" s="221" customFormat="1" x14ac:dyDescent="0.25">
      <c r="A218" s="274">
        <v>217</v>
      </c>
      <c r="B218" s="274">
        <v>0</v>
      </c>
      <c r="C218" s="221">
        <v>1</v>
      </c>
      <c r="D218" s="267">
        <v>0</v>
      </c>
      <c r="E218" s="267">
        <v>223</v>
      </c>
      <c r="F218" s="880">
        <v>29</v>
      </c>
      <c r="G218" s="883"/>
      <c r="H218" s="232" t="s">
        <v>1383</v>
      </c>
      <c r="I218" s="232" t="s">
        <v>1494</v>
      </c>
      <c r="J218" s="69">
        <v>24561</v>
      </c>
      <c r="K218" s="422">
        <v>47</v>
      </c>
      <c r="L218" s="62">
        <v>65</v>
      </c>
      <c r="M218" s="62">
        <v>175</v>
      </c>
      <c r="N218" s="342">
        <v>21.224489795918366</v>
      </c>
      <c r="O218" s="348">
        <v>1.790841234420639</v>
      </c>
      <c r="P218" s="61">
        <v>0</v>
      </c>
      <c r="Q218" s="144">
        <v>120</v>
      </c>
      <c r="R218" s="144">
        <v>75</v>
      </c>
      <c r="S218" s="133">
        <v>0</v>
      </c>
      <c r="T218" s="400">
        <v>1</v>
      </c>
      <c r="U218" s="326">
        <v>0</v>
      </c>
      <c r="V218" s="326"/>
      <c r="W218" s="326">
        <v>0</v>
      </c>
      <c r="X218" s="114">
        <v>0</v>
      </c>
      <c r="Y218" s="326">
        <v>0</v>
      </c>
      <c r="Z218" s="326">
        <v>0</v>
      </c>
      <c r="AA218" s="329">
        <v>0</v>
      </c>
      <c r="AB218" s="328">
        <v>0</v>
      </c>
      <c r="AC218" s="133"/>
      <c r="AD218" s="133"/>
      <c r="AE218" s="133"/>
      <c r="AF218" s="592">
        <v>84</v>
      </c>
      <c r="AG218" s="617">
        <v>0.99</v>
      </c>
      <c r="AH218" s="592">
        <v>81</v>
      </c>
      <c r="AI218" s="592"/>
      <c r="AJ218" s="606">
        <v>14.6</v>
      </c>
      <c r="AK218" s="592">
        <v>42</v>
      </c>
      <c r="AL218" s="592"/>
      <c r="AM218" s="607"/>
      <c r="AN218" s="214"/>
      <c r="AO218" s="63">
        <v>120</v>
      </c>
      <c r="AP218" s="63">
        <v>63</v>
      </c>
      <c r="AQ218" s="63">
        <v>52</v>
      </c>
      <c r="AR218" s="63">
        <v>25</v>
      </c>
      <c r="AS218" s="63">
        <v>2.17</v>
      </c>
      <c r="AT218" s="63">
        <v>257</v>
      </c>
      <c r="AU218" s="564"/>
      <c r="AV218" s="564"/>
      <c r="AW218" s="434">
        <v>0.99</v>
      </c>
      <c r="AX218" s="434"/>
      <c r="AY218" s="434"/>
      <c r="AZ218" s="617"/>
      <c r="BA218" s="558"/>
      <c r="BB218" s="65">
        <v>32.299999999999997</v>
      </c>
      <c r="BC218" s="425"/>
      <c r="BD218" s="66">
        <v>32.299999999999997</v>
      </c>
      <c r="BE218" s="218">
        <v>29.480757980895532</v>
      </c>
      <c r="BF218" s="66">
        <v>49.69</v>
      </c>
      <c r="BG218" s="68">
        <v>1.5092025223311027</v>
      </c>
      <c r="BH218" s="219">
        <v>1.5092025223311027</v>
      </c>
      <c r="BI218" s="219">
        <v>1.4695386454925909</v>
      </c>
      <c r="BJ218" s="219">
        <v>1.6962689967455329</v>
      </c>
      <c r="BO218" s="400"/>
      <c r="BT218" s="221">
        <v>0</v>
      </c>
      <c r="CF218" s="61">
        <v>0</v>
      </c>
      <c r="CG218" s="61">
        <v>0</v>
      </c>
      <c r="CH218" s="61">
        <v>0</v>
      </c>
      <c r="CI218" s="61">
        <v>0</v>
      </c>
      <c r="CJ218" s="326">
        <v>0</v>
      </c>
      <c r="CK218" s="114">
        <v>0</v>
      </c>
      <c r="CL218" s="326">
        <v>0</v>
      </c>
      <c r="CM218" s="114">
        <v>0</v>
      </c>
      <c r="CN218" s="326">
        <v>0</v>
      </c>
      <c r="CO218" s="114">
        <v>0</v>
      </c>
      <c r="CP218" s="326">
        <v>0</v>
      </c>
      <c r="CQ218" s="114">
        <v>0</v>
      </c>
      <c r="CR218" s="326">
        <v>0</v>
      </c>
      <c r="CS218" s="114">
        <v>0</v>
      </c>
      <c r="CT218" s="326">
        <v>0</v>
      </c>
      <c r="CU218" s="114">
        <v>0</v>
      </c>
      <c r="CV218" s="299">
        <v>34.799999999999997</v>
      </c>
      <c r="CW218" s="299">
        <v>1.19</v>
      </c>
      <c r="CX218" s="299">
        <v>9.9</v>
      </c>
      <c r="CY218" s="362"/>
      <c r="CZ218" s="61"/>
      <c r="DE218" s="208">
        <v>0</v>
      </c>
      <c r="DF218" s="308"/>
      <c r="DG218" s="208"/>
      <c r="DH218" s="208"/>
      <c r="DI218" s="208"/>
      <c r="DJ218" s="308"/>
      <c r="DK218" s="308"/>
      <c r="DL218" s="308"/>
      <c r="DM218" s="208"/>
      <c r="DN218" s="254">
        <v>0</v>
      </c>
      <c r="DO218" s="208">
        <v>0</v>
      </c>
      <c r="DP218" s="208">
        <v>0</v>
      </c>
      <c r="DQ218" s="208">
        <v>0</v>
      </c>
      <c r="DR218" s="208">
        <v>0</v>
      </c>
      <c r="DS218" s="212"/>
      <c r="DT218" s="208">
        <v>0</v>
      </c>
      <c r="DU218" s="208">
        <v>0</v>
      </c>
      <c r="DV218" s="208">
        <v>0</v>
      </c>
      <c r="DW218" s="208">
        <v>0</v>
      </c>
      <c r="DX218" s="208">
        <v>0</v>
      </c>
      <c r="DY218" s="206">
        <v>0</v>
      </c>
      <c r="EB218" s="223">
        <v>1</v>
      </c>
      <c r="EC218" s="223">
        <v>1</v>
      </c>
      <c r="ED218" s="61">
        <v>81</v>
      </c>
      <c r="EE218" s="61"/>
      <c r="EG218" s="221">
        <v>0</v>
      </c>
      <c r="EO218" s="267">
        <v>223</v>
      </c>
      <c r="EP218" s="135">
        <v>42163</v>
      </c>
      <c r="EQ218" s="133" t="s">
        <v>383</v>
      </c>
      <c r="ER218" s="133"/>
      <c r="ES218" s="133"/>
      <c r="ET218" s="133">
        <v>49</v>
      </c>
      <c r="EU218" s="133">
        <v>0</v>
      </c>
      <c r="EV218" s="133"/>
      <c r="EW218" s="133">
        <v>10</v>
      </c>
      <c r="EX218" s="133">
        <v>7</v>
      </c>
      <c r="EY218" s="133">
        <v>50</v>
      </c>
      <c r="EZ218" s="133">
        <v>29</v>
      </c>
      <c r="FA218" s="133">
        <v>15</v>
      </c>
      <c r="FB218" s="133">
        <v>15</v>
      </c>
      <c r="FC218" s="133">
        <v>34</v>
      </c>
      <c r="FD218" s="133">
        <v>20</v>
      </c>
      <c r="FE218" s="133">
        <v>29</v>
      </c>
      <c r="FF218" s="133">
        <v>140</v>
      </c>
      <c r="FG218" s="133">
        <v>350</v>
      </c>
      <c r="FH218" s="91">
        <v>140</v>
      </c>
      <c r="FI218" s="91">
        <v>350</v>
      </c>
      <c r="FJ218" s="227">
        <v>43.8</v>
      </c>
      <c r="FK218" s="227">
        <v>24.457779482707679</v>
      </c>
      <c r="FL218" s="228">
        <v>152.89999999999998</v>
      </c>
      <c r="FM218" s="228">
        <v>57.25</v>
      </c>
      <c r="FN218" s="228">
        <v>85.378869472739808</v>
      </c>
      <c r="FO218" s="228">
        <v>31.968216332991204</v>
      </c>
      <c r="FP218" s="228">
        <v>62.557226945716152</v>
      </c>
      <c r="FQ218" s="228"/>
      <c r="FR218" s="193">
        <v>0</v>
      </c>
      <c r="FS218" s="230">
        <v>78.8</v>
      </c>
      <c r="FT218" s="230">
        <v>38.1</v>
      </c>
      <c r="FU218" s="230">
        <v>140</v>
      </c>
      <c r="FV218" s="229">
        <v>8.8000000000000007</v>
      </c>
      <c r="FW218" s="229">
        <v>11.6</v>
      </c>
      <c r="FX218" s="426">
        <v>8.9545454545454533</v>
      </c>
      <c r="FY218" s="229">
        <v>2.068241469816273</v>
      </c>
      <c r="FZ218" s="133">
        <v>64.2</v>
      </c>
      <c r="GA218" s="129">
        <v>18</v>
      </c>
      <c r="GB218" s="238">
        <v>5.7</v>
      </c>
      <c r="GC218" s="238">
        <v>2.9</v>
      </c>
      <c r="GD218" s="238">
        <v>119.4</v>
      </c>
      <c r="GE218" s="238">
        <v>78.7</v>
      </c>
      <c r="GF218" s="238">
        <v>26.3</v>
      </c>
      <c r="GG218" s="133">
        <v>0</v>
      </c>
      <c r="GH218" s="133">
        <v>1</v>
      </c>
      <c r="GI218" s="133">
        <v>1</v>
      </c>
      <c r="GJ218" s="133">
        <v>0</v>
      </c>
      <c r="GK218" s="231">
        <v>11</v>
      </c>
      <c r="GL218" s="133"/>
      <c r="GM218" s="133">
        <v>0</v>
      </c>
      <c r="GN218" s="133">
        <v>0</v>
      </c>
      <c r="GO218" s="133">
        <v>0</v>
      </c>
      <c r="GP218" s="61">
        <v>60.2</v>
      </c>
      <c r="GQ218" s="106">
        <v>33.615486868926993</v>
      </c>
      <c r="GR218" s="111">
        <v>0.40277777777777779</v>
      </c>
      <c r="GS218" s="61">
        <v>0</v>
      </c>
      <c r="GT218" s="111">
        <v>0.34482758620689657</v>
      </c>
      <c r="GU218" s="61">
        <v>0</v>
      </c>
      <c r="GV218" s="106">
        <v>11</v>
      </c>
      <c r="GW218" s="61"/>
      <c r="GX218" s="106">
        <v>28</v>
      </c>
      <c r="GY218" s="61"/>
      <c r="GZ218" s="745">
        <v>21</v>
      </c>
      <c r="HA218" s="133">
        <v>19</v>
      </c>
      <c r="HB218" s="133">
        <v>0.43</v>
      </c>
      <c r="HC218" s="117" t="s">
        <v>1495</v>
      </c>
      <c r="HD218" s="427">
        <v>115.025706</v>
      </c>
      <c r="HE218" s="427">
        <v>120.77699200000001</v>
      </c>
      <c r="HF218" s="270">
        <v>67.44148486120433</v>
      </c>
      <c r="HG218" s="435">
        <v>161.25482600000001</v>
      </c>
      <c r="HH218" s="270">
        <v>90.04417750754331</v>
      </c>
      <c r="HI218" s="435">
        <v>61.507286000000001</v>
      </c>
      <c r="HJ218" s="270">
        <v>34.345471177347797</v>
      </c>
      <c r="HK218" s="435">
        <v>99.747539000000003</v>
      </c>
      <c r="HL218" s="270">
        <v>55.698705771798728</v>
      </c>
      <c r="HM218" s="427">
        <v>61.857087999999997</v>
      </c>
      <c r="HN218" s="435">
        <v>5.5858619999999997</v>
      </c>
      <c r="HO218" s="435">
        <v>3.145464</v>
      </c>
      <c r="HP218" s="435">
        <v>156.75196399999999</v>
      </c>
      <c r="HQ218" s="270">
        <v>87.529793812633159</v>
      </c>
      <c r="HR218" s="435">
        <v>65.843472000000006</v>
      </c>
      <c r="HS218" s="270">
        <v>36.766783528580774</v>
      </c>
      <c r="HT218" s="435">
        <v>90.908491999999995</v>
      </c>
      <c r="HU218" s="270">
        <v>50.763010284052399</v>
      </c>
      <c r="HV218" s="427">
        <v>57.995122000000002</v>
      </c>
      <c r="HW218" s="144">
        <v>0</v>
      </c>
      <c r="HX218" s="427">
        <v>0.74898218550060636</v>
      </c>
      <c r="HY218" s="428">
        <v>20.100000000000001</v>
      </c>
      <c r="HZ218" s="427">
        <v>4.9000000000000004</v>
      </c>
      <c r="IA218" s="427">
        <v>24.3</v>
      </c>
      <c r="IB218" s="427">
        <v>5.3</v>
      </c>
      <c r="IC218" s="427">
        <v>20.7</v>
      </c>
      <c r="ID218" s="427">
        <v>4.7</v>
      </c>
      <c r="IE218" s="237">
        <v>83.465044897959174</v>
      </c>
      <c r="IF218" s="237">
        <v>46.606613302022403</v>
      </c>
      <c r="IG218" s="239"/>
      <c r="IH218" s="161">
        <v>0.42</v>
      </c>
      <c r="II218" s="61">
        <v>1207</v>
      </c>
      <c r="IJ218" s="61">
        <v>1066</v>
      </c>
      <c r="IK218" s="61">
        <v>1090</v>
      </c>
      <c r="IL218" s="61">
        <v>1113</v>
      </c>
      <c r="IM218" s="61">
        <v>1211</v>
      </c>
      <c r="IN218" s="61">
        <v>1202</v>
      </c>
      <c r="IO218" s="133">
        <v>1204.5</v>
      </c>
      <c r="IP218" s="429">
        <v>1148.1666666666667</v>
      </c>
      <c r="IQ218" s="61">
        <v>1864</v>
      </c>
      <c r="IR218" s="61">
        <v>344</v>
      </c>
      <c r="IS218" s="61">
        <v>403</v>
      </c>
      <c r="IT218" s="61">
        <v>392</v>
      </c>
      <c r="IU218" s="61">
        <v>311</v>
      </c>
      <c r="IV218" s="61">
        <v>355</v>
      </c>
      <c r="IW218" s="61">
        <v>371</v>
      </c>
      <c r="IX218" s="61">
        <v>357.5</v>
      </c>
      <c r="IY218" s="430">
        <v>362.66666666666669</v>
      </c>
      <c r="IZ218" s="61">
        <v>212</v>
      </c>
      <c r="JA218" s="431">
        <v>26.171784394860953</v>
      </c>
      <c r="JB218" s="240">
        <v>27.289795383781918</v>
      </c>
      <c r="JC218" s="308"/>
      <c r="JD218" s="70"/>
      <c r="JE218" s="70"/>
      <c r="JF218" s="70"/>
      <c r="JG218" s="308"/>
      <c r="JH218" s="308"/>
      <c r="JI218" s="308"/>
      <c r="JJ218" s="308"/>
      <c r="JK218" s="208"/>
      <c r="JL218" s="420">
        <v>62</v>
      </c>
      <c r="JM218" s="299"/>
      <c r="JN218" s="300"/>
      <c r="JP218" s="198"/>
      <c r="JQ218" s="90"/>
      <c r="JR218" s="90"/>
      <c r="JS218" s="246"/>
      <c r="JT218" s="248"/>
      <c r="JU218" s="198"/>
      <c r="JV218" s="433"/>
      <c r="JW218" s="248"/>
      <c r="JX218" s="243"/>
      <c r="JY218" s="433"/>
      <c r="JZ218" s="248"/>
      <c r="KA218" s="247"/>
      <c r="KB218" s="245"/>
      <c r="KC218" s="248"/>
      <c r="KD218" s="63">
        <v>0</v>
      </c>
      <c r="KE218" s="263"/>
      <c r="KF218" s="263"/>
      <c r="KG218" s="250"/>
      <c r="KH218" s="250"/>
      <c r="KI218" s="250"/>
      <c r="KJ218" s="251"/>
      <c r="KK218" s="250"/>
      <c r="KL218" s="250"/>
      <c r="KM218" s="250"/>
      <c r="KN218" s="250"/>
      <c r="KO218" s="250"/>
      <c r="KP218" s="250"/>
      <c r="KQ218" s="92"/>
      <c r="KR218" s="93">
        <v>0.40277777777777779</v>
      </c>
      <c r="KS218" s="264">
        <v>44</v>
      </c>
      <c r="KT218" s="265">
        <v>40.840000000000003</v>
      </c>
      <c r="KU218" s="264">
        <v>-21.49</v>
      </c>
      <c r="KV218" s="265">
        <v>-26.1</v>
      </c>
      <c r="KW218" s="265">
        <v>-26.1</v>
      </c>
      <c r="KX218" s="265">
        <v>333</v>
      </c>
      <c r="KY218" s="265">
        <v>-20.5</v>
      </c>
      <c r="KZ218" s="265">
        <v>-20.399999999999999</v>
      </c>
      <c r="LA218" s="265">
        <v>316</v>
      </c>
      <c r="LB218" s="265">
        <v>-23.2</v>
      </c>
      <c r="LC218" s="265">
        <v>-23.2</v>
      </c>
      <c r="LD218" s="265">
        <v>333</v>
      </c>
      <c r="LE218" s="118">
        <v>42163</v>
      </c>
      <c r="LF218" s="454">
        <v>0</v>
      </c>
      <c r="LG218" s="454"/>
      <c r="LH218" s="455">
        <v>44</v>
      </c>
      <c r="LI218" s="455">
        <v>36.28</v>
      </c>
      <c r="LJ218" s="455">
        <v>-24.07</v>
      </c>
      <c r="LK218" s="455">
        <v>-25.6</v>
      </c>
      <c r="LL218" s="455">
        <v>-25.6</v>
      </c>
      <c r="LM218" s="455">
        <v>369</v>
      </c>
      <c r="LN218" s="455">
        <v>-24.4</v>
      </c>
      <c r="LO218" s="455">
        <v>-24.3</v>
      </c>
      <c r="LP218" s="455">
        <v>351</v>
      </c>
      <c r="LQ218" s="455">
        <v>-25</v>
      </c>
      <c r="LR218" s="455">
        <v>-25</v>
      </c>
      <c r="LS218" s="455">
        <v>369</v>
      </c>
      <c r="LT218" s="500">
        <v>36.93</v>
      </c>
      <c r="LU218" s="693">
        <v>-23.23</v>
      </c>
      <c r="LV218" s="500">
        <v>-13.1</v>
      </c>
      <c r="LW218" s="500">
        <v>2</v>
      </c>
      <c r="LX218" s="500">
        <v>-15.6</v>
      </c>
      <c r="LY218" s="500">
        <v>2</v>
      </c>
      <c r="LZ218" s="692">
        <v>57.995122000000002</v>
      </c>
      <c r="MA218" s="455"/>
      <c r="MC218" s="253"/>
      <c r="MD218" s="274"/>
      <c r="ME218" s="581">
        <v>223</v>
      </c>
      <c r="MF218" s="135"/>
      <c r="MI218" s="584">
        <v>36.800600000000003</v>
      </c>
      <c r="MQ218" s="135"/>
      <c r="MR218" s="585"/>
      <c r="MS218" s="585"/>
      <c r="MT218" s="133">
        <v>0</v>
      </c>
      <c r="MU218" s="585"/>
      <c r="MV218" s="585"/>
      <c r="MW218" s="585"/>
      <c r="MX218" s="585"/>
      <c r="MY218" s="585"/>
      <c r="MZ218" s="585"/>
      <c r="NA218" s="585"/>
      <c r="NB218" s="238">
        <v>0</v>
      </c>
      <c r="ND218" s="876">
        <v>223</v>
      </c>
      <c r="NE218" s="877" t="s">
        <v>64</v>
      </c>
      <c r="NF218" s="877" t="s">
        <v>64</v>
      </c>
      <c r="NG218" s="877" t="s">
        <v>64</v>
      </c>
      <c r="NH218" s="877" t="s">
        <v>64</v>
      </c>
      <c r="NI218" s="877" t="s">
        <v>64</v>
      </c>
      <c r="NJ218" s="877" t="s">
        <v>64</v>
      </c>
      <c r="NK218" s="877" t="s">
        <v>64</v>
      </c>
      <c r="NL218" s="877" t="s">
        <v>64</v>
      </c>
      <c r="NM218" s="877" t="s">
        <v>64</v>
      </c>
      <c r="NN218" s="877" t="s">
        <v>64</v>
      </c>
      <c r="NO218" s="877" t="s">
        <v>64</v>
      </c>
      <c r="NP218" s="877" t="s">
        <v>64</v>
      </c>
      <c r="NQ218" s="877" t="s">
        <v>64</v>
      </c>
      <c r="NR218" s="877" t="s">
        <v>64</v>
      </c>
      <c r="NS218" s="877" t="s">
        <v>64</v>
      </c>
      <c r="NT218" s="877" t="s">
        <v>64</v>
      </c>
      <c r="NU218" s="877" t="s">
        <v>64</v>
      </c>
      <c r="NV218" s="877" t="s">
        <v>64</v>
      </c>
      <c r="NW218" s="877" t="s">
        <v>64</v>
      </c>
      <c r="NX218" s="877" t="s">
        <v>64</v>
      </c>
      <c r="NY218" s="877" t="s">
        <v>64</v>
      </c>
      <c r="NZ218" s="877" t="s">
        <v>64</v>
      </c>
      <c r="OA218" s="877" t="s">
        <v>64</v>
      </c>
      <c r="OB218" s="877" t="s">
        <v>64</v>
      </c>
      <c r="OC218" s="877" t="s">
        <v>64</v>
      </c>
      <c r="OD218" s="877" t="s">
        <v>64</v>
      </c>
      <c r="OE218" s="877" t="s">
        <v>64</v>
      </c>
      <c r="OF218" s="877" t="s">
        <v>64</v>
      </c>
      <c r="OG218" s="877" t="s">
        <v>64</v>
      </c>
      <c r="OH218" s="877" t="s">
        <v>64</v>
      </c>
      <c r="OI218" s="877" t="s">
        <v>64</v>
      </c>
      <c r="OJ218" s="877" t="s">
        <v>64</v>
      </c>
      <c r="OK218" s="877" t="s">
        <v>64</v>
      </c>
      <c r="OL218" s="877" t="s">
        <v>64</v>
      </c>
    </row>
    <row r="219" spans="1:402" s="221" customFormat="1" x14ac:dyDescent="0.25">
      <c r="A219" s="221">
        <v>218</v>
      </c>
      <c r="B219" s="221">
        <v>0</v>
      </c>
      <c r="C219" s="221">
        <v>1</v>
      </c>
      <c r="D219" s="267">
        <v>0</v>
      </c>
      <c r="E219" s="267">
        <v>224</v>
      </c>
      <c r="F219" s="880">
        <v>31</v>
      </c>
      <c r="G219" s="883"/>
      <c r="H219" s="232" t="s">
        <v>1496</v>
      </c>
      <c r="I219" s="167" t="s">
        <v>1497</v>
      </c>
      <c r="J219" s="69">
        <v>28000</v>
      </c>
      <c r="K219" s="422">
        <v>38</v>
      </c>
      <c r="L219" s="400">
        <v>94</v>
      </c>
      <c r="M219" s="400">
        <v>176</v>
      </c>
      <c r="N219" s="342">
        <v>30.346074380165291</v>
      </c>
      <c r="O219" s="348">
        <v>2.1034991729812331</v>
      </c>
      <c r="P219" s="221">
        <v>0</v>
      </c>
      <c r="Q219" s="144">
        <v>135</v>
      </c>
      <c r="R219" s="144">
        <v>80</v>
      </c>
      <c r="S219" s="133">
        <v>0</v>
      </c>
      <c r="T219" s="400">
        <v>1</v>
      </c>
      <c r="U219" s="709">
        <v>0</v>
      </c>
      <c r="V219" s="709"/>
      <c r="W219" s="325">
        <v>0</v>
      </c>
      <c r="X219" s="710">
        <v>0</v>
      </c>
      <c r="Y219" s="325">
        <v>0</v>
      </c>
      <c r="Z219" s="325">
        <v>0</v>
      </c>
      <c r="AA219" s="329">
        <v>0</v>
      </c>
      <c r="AB219" s="328">
        <v>0</v>
      </c>
      <c r="AC219" s="133"/>
      <c r="AD219" s="133"/>
      <c r="AE219" s="133"/>
      <c r="AF219" s="592">
        <v>99</v>
      </c>
      <c r="AG219" s="616">
        <v>1.06</v>
      </c>
      <c r="AH219" s="608">
        <v>78</v>
      </c>
      <c r="AI219" s="608"/>
      <c r="AJ219" s="616">
        <v>15.8</v>
      </c>
      <c r="AK219" s="608">
        <v>46</v>
      </c>
      <c r="AL219" s="608"/>
      <c r="AM219" s="609">
        <v>23.2</v>
      </c>
      <c r="AN219" s="214">
        <v>3.1441522786722644</v>
      </c>
      <c r="AO219" s="310">
        <v>179</v>
      </c>
      <c r="AP219" s="310">
        <v>118</v>
      </c>
      <c r="AQ219" s="310">
        <v>40</v>
      </c>
      <c r="AR219" s="310">
        <v>106</v>
      </c>
      <c r="AS219" s="310">
        <v>1.51</v>
      </c>
      <c r="AT219" s="310">
        <v>591</v>
      </c>
      <c r="AU219" s="564"/>
      <c r="AV219" s="564"/>
      <c r="AW219" s="423">
        <v>1.06</v>
      </c>
      <c r="AX219" s="423"/>
      <c r="AY219" s="423"/>
      <c r="AZ219" s="616"/>
      <c r="BA219" s="558"/>
      <c r="BB219" s="65">
        <v>26.23</v>
      </c>
      <c r="BC219" s="425"/>
      <c r="BD219" s="66">
        <v>26.23</v>
      </c>
      <c r="BE219" s="218">
        <v>89.017928981616961</v>
      </c>
      <c r="BF219" s="66">
        <v>59.41</v>
      </c>
      <c r="BG219" s="68">
        <v>1.4187982905903536</v>
      </c>
      <c r="BH219" s="219">
        <v>1.4187982905903536</v>
      </c>
      <c r="BI219" s="219">
        <v>1.9494774861235615</v>
      </c>
      <c r="BJ219" s="219">
        <v>1.7738595523766869</v>
      </c>
      <c r="BK219" s="66">
        <v>2.38</v>
      </c>
      <c r="BL219" s="66">
        <v>1.2</v>
      </c>
      <c r="BM219" s="66">
        <v>71</v>
      </c>
      <c r="BN219" s="66">
        <v>0.96</v>
      </c>
      <c r="BO219" s="571">
        <v>21.6</v>
      </c>
      <c r="BP219" s="66">
        <v>42</v>
      </c>
      <c r="BQ219" s="66">
        <v>592</v>
      </c>
      <c r="BR219" s="66">
        <v>3</v>
      </c>
      <c r="BS219" s="66">
        <v>15</v>
      </c>
      <c r="BT219" s="221">
        <v>0</v>
      </c>
      <c r="CF219" s="61">
        <v>0</v>
      </c>
      <c r="CG219" s="61">
        <v>0</v>
      </c>
      <c r="CH219" s="61">
        <v>0</v>
      </c>
      <c r="CI219" s="61">
        <v>0</v>
      </c>
      <c r="CJ219" s="326">
        <v>0</v>
      </c>
      <c r="CK219" s="114">
        <v>0</v>
      </c>
      <c r="CL219" s="326">
        <v>0</v>
      </c>
      <c r="CM219" s="114">
        <v>0</v>
      </c>
      <c r="CN219" s="326">
        <v>0</v>
      </c>
      <c r="CO219" s="114">
        <v>0</v>
      </c>
      <c r="CP219" s="326">
        <v>0</v>
      </c>
      <c r="CQ219" s="114">
        <v>0</v>
      </c>
      <c r="CR219" s="326">
        <v>0</v>
      </c>
      <c r="CS219" s="114">
        <v>0</v>
      </c>
      <c r="CT219" s="326">
        <v>0</v>
      </c>
      <c r="CU219" s="114">
        <v>0</v>
      </c>
      <c r="CV219" s="299">
        <v>24.2</v>
      </c>
      <c r="CW219" s="299">
        <v>1.18</v>
      </c>
      <c r="CX219" s="299">
        <v>6.9</v>
      </c>
      <c r="CY219" s="299"/>
      <c r="CZ219" s="61"/>
      <c r="DE219" s="208">
        <v>0</v>
      </c>
      <c r="DF219" s="308"/>
      <c r="DG219" s="208"/>
      <c r="DH219" s="208"/>
      <c r="DI219" s="208"/>
      <c r="DJ219" s="308"/>
      <c r="DK219" s="308"/>
      <c r="DL219" s="308"/>
      <c r="DM219" s="208"/>
      <c r="DN219" s="254">
        <v>0</v>
      </c>
      <c r="DO219" s="208">
        <v>0</v>
      </c>
      <c r="DP219" s="208">
        <v>0</v>
      </c>
      <c r="DQ219" s="208">
        <v>0</v>
      </c>
      <c r="DR219" s="208">
        <v>0</v>
      </c>
      <c r="DS219" s="212"/>
      <c r="DT219" s="208">
        <v>0</v>
      </c>
      <c r="DU219" s="208">
        <v>0</v>
      </c>
      <c r="DV219" s="208">
        <v>0</v>
      </c>
      <c r="DW219" s="208">
        <v>0</v>
      </c>
      <c r="DX219" s="208">
        <v>0</v>
      </c>
      <c r="DY219" s="206">
        <v>0</v>
      </c>
      <c r="EB219" s="223">
        <v>1</v>
      </c>
      <c r="EC219" s="223">
        <v>1</v>
      </c>
      <c r="ED219" s="221">
        <v>78</v>
      </c>
      <c r="EG219" s="221">
        <v>0</v>
      </c>
      <c r="EO219" s="259">
        <v>224</v>
      </c>
      <c r="EP219" s="135">
        <v>42066</v>
      </c>
      <c r="EQ219" s="133" t="s">
        <v>383</v>
      </c>
      <c r="ER219" s="133"/>
      <c r="ES219" s="133"/>
      <c r="ET219" s="133">
        <v>68</v>
      </c>
      <c r="EU219" s="133">
        <v>0</v>
      </c>
      <c r="EV219" s="133"/>
      <c r="EW219" s="133">
        <v>10</v>
      </c>
      <c r="EX219" s="133">
        <v>6</v>
      </c>
      <c r="EY219" s="133">
        <v>50</v>
      </c>
      <c r="EZ219" s="133">
        <v>30</v>
      </c>
      <c r="FA219" s="133">
        <v>15</v>
      </c>
      <c r="FB219" s="133">
        <v>16</v>
      </c>
      <c r="FC219" s="133">
        <v>38</v>
      </c>
      <c r="FD219" s="133">
        <v>22</v>
      </c>
      <c r="FE219" s="133">
        <v>32</v>
      </c>
      <c r="FF219" s="133">
        <v>140</v>
      </c>
      <c r="FG219" s="133">
        <v>300</v>
      </c>
      <c r="FH219" s="91">
        <v>140</v>
      </c>
      <c r="FI219" s="91">
        <v>300</v>
      </c>
      <c r="FJ219" s="227">
        <v>51.6</v>
      </c>
      <c r="FK219" s="227">
        <v>24.530553975387924</v>
      </c>
      <c r="FL219" s="228">
        <v>106.2</v>
      </c>
      <c r="FM219" s="228">
        <v>33.549999999999997</v>
      </c>
      <c r="FN219" s="228">
        <v>50.487302949344915</v>
      </c>
      <c r="FO219" s="228">
        <v>15.949614067330714</v>
      </c>
      <c r="FP219" s="228">
        <v>68.408662900188332</v>
      </c>
      <c r="FQ219" s="228"/>
      <c r="FR219" s="193">
        <v>0</v>
      </c>
      <c r="FS219" s="230">
        <v>62.5</v>
      </c>
      <c r="FT219" s="230">
        <v>44.3</v>
      </c>
      <c r="FU219" s="230">
        <v>150</v>
      </c>
      <c r="FV219" s="229">
        <v>8.9</v>
      </c>
      <c r="FW219" s="229">
        <v>10.7</v>
      </c>
      <c r="FX219" s="426">
        <v>7.0224719101123592</v>
      </c>
      <c r="FY219" s="229">
        <v>1.4108352144469527</v>
      </c>
      <c r="FZ219" s="133">
        <v>59.2</v>
      </c>
      <c r="GA219" s="129">
        <v>18.5</v>
      </c>
      <c r="GB219" s="238">
        <v>5.3</v>
      </c>
      <c r="GC219" s="238">
        <v>2.2999999999999998</v>
      </c>
      <c r="GD219" s="238">
        <v>114.6</v>
      </c>
      <c r="GE219" s="238">
        <v>70.400000000000006</v>
      </c>
      <c r="GF219" s="238">
        <v>21.1</v>
      </c>
      <c r="GG219" s="133">
        <v>0</v>
      </c>
      <c r="GH219" s="133">
        <v>0</v>
      </c>
      <c r="GI219" s="133">
        <v>1</v>
      </c>
      <c r="GJ219" s="133">
        <v>0</v>
      </c>
      <c r="GK219" s="231"/>
      <c r="GL219" s="133"/>
      <c r="GM219" s="133">
        <v>0</v>
      </c>
      <c r="GN219" s="133">
        <v>0</v>
      </c>
      <c r="GO219" s="133">
        <v>0</v>
      </c>
      <c r="GP219" s="61">
        <v>46.55</v>
      </c>
      <c r="GQ219" s="106">
        <v>22.12979239446333</v>
      </c>
      <c r="GR219" s="111">
        <v>0.41851851851851857</v>
      </c>
      <c r="GS219" s="61">
        <v>0</v>
      </c>
      <c r="GT219" s="111">
        <v>0.36</v>
      </c>
      <c r="GU219" s="61">
        <v>0</v>
      </c>
      <c r="GV219" s="106">
        <v>14.3</v>
      </c>
      <c r="GW219" s="61"/>
      <c r="GX219" s="106">
        <v>24</v>
      </c>
      <c r="GY219" s="61"/>
      <c r="GZ219" s="745"/>
      <c r="HA219" s="133">
        <v>12</v>
      </c>
      <c r="HB219" s="133">
        <v>0.42</v>
      </c>
      <c r="HC219" s="117" t="s">
        <v>1498</v>
      </c>
      <c r="HD219" s="236">
        <v>121.64628399999999</v>
      </c>
      <c r="HE219" s="236">
        <v>127.72859800000001</v>
      </c>
      <c r="HF219" s="144">
        <v>59.059305000000002</v>
      </c>
      <c r="HG219" s="236">
        <v>150.93992299999999</v>
      </c>
      <c r="HH219" s="125">
        <v>69.791786000000002</v>
      </c>
      <c r="HI219" s="236">
        <v>37.968035</v>
      </c>
      <c r="HJ219" s="144">
        <v>17.555706000000001</v>
      </c>
      <c r="HK219" s="236">
        <v>112.97188800000001</v>
      </c>
      <c r="HL219" s="144">
        <v>52.236080000000001</v>
      </c>
      <c r="HM219" s="236">
        <v>74.845597999999995</v>
      </c>
      <c r="HN219" s="144">
        <v>9.1507229999999993</v>
      </c>
      <c r="HO219" s="144">
        <v>4.231122</v>
      </c>
      <c r="HP219" s="236">
        <v>148.498752</v>
      </c>
      <c r="HQ219" s="144">
        <v>68.663033999999996</v>
      </c>
      <c r="HR219" s="236">
        <v>54.803458999999997</v>
      </c>
      <c r="HS219" s="144">
        <v>25.34009</v>
      </c>
      <c r="HT219" s="236">
        <v>93.695293000000007</v>
      </c>
      <c r="HU219" s="144">
        <v>43.322944</v>
      </c>
      <c r="HV219" s="236">
        <v>63.095004000000003</v>
      </c>
      <c r="HW219" s="144">
        <v>0</v>
      </c>
      <c r="HX219" s="427">
        <v>0.84622143341096057</v>
      </c>
      <c r="HY219" s="428">
        <v>21.2</v>
      </c>
      <c r="HZ219" s="427">
        <v>5.2</v>
      </c>
      <c r="IA219" s="427">
        <v>14.9</v>
      </c>
      <c r="IB219" s="427">
        <v>3.9</v>
      </c>
      <c r="IC219" s="427">
        <v>24.5</v>
      </c>
      <c r="ID219" s="427">
        <v>5.4</v>
      </c>
      <c r="IE219" s="237">
        <v>50.864779487179483</v>
      </c>
      <c r="IF219" s="237">
        <v>24.181031369311256</v>
      </c>
      <c r="IG219" s="239"/>
      <c r="IH219" s="161">
        <v>0.46</v>
      </c>
      <c r="II219" s="61">
        <v>1154</v>
      </c>
      <c r="IJ219" s="61">
        <v>1071</v>
      </c>
      <c r="IK219" s="61">
        <v>1159</v>
      </c>
      <c r="IL219" s="61">
        <v>1194</v>
      </c>
      <c r="IM219" s="61">
        <v>1147</v>
      </c>
      <c r="IN219" s="61">
        <v>1141</v>
      </c>
      <c r="IO219" s="133">
        <v>1147.5</v>
      </c>
      <c r="IP219" s="429">
        <v>1144.3333333333333</v>
      </c>
      <c r="IQ219" s="61">
        <v>1671</v>
      </c>
      <c r="IR219" s="61">
        <v>388</v>
      </c>
      <c r="IS219" s="61">
        <v>329</v>
      </c>
      <c r="IT219" s="61">
        <v>365</v>
      </c>
      <c r="IU219" s="61">
        <v>404</v>
      </c>
      <c r="IV219" s="61">
        <v>385</v>
      </c>
      <c r="IW219" s="61">
        <v>399</v>
      </c>
      <c r="IX219" s="61">
        <v>393.5</v>
      </c>
      <c r="IY219" s="430">
        <v>378.33333333333331</v>
      </c>
      <c r="IZ219" s="61">
        <v>204</v>
      </c>
      <c r="JA219" s="431">
        <v>22.200966291264617</v>
      </c>
      <c r="JB219" s="240">
        <v>20.952901832695414</v>
      </c>
      <c r="JC219" s="308"/>
      <c r="JD219" s="70"/>
      <c r="JE219" s="70"/>
      <c r="JF219" s="70"/>
      <c r="JG219" s="308"/>
      <c r="JH219" s="308"/>
      <c r="JI219" s="308"/>
      <c r="JJ219" s="308"/>
      <c r="JK219" s="208"/>
      <c r="JL219" s="420">
        <v>65</v>
      </c>
      <c r="JM219" s="299"/>
      <c r="JN219" s="300"/>
      <c r="JP219" s="198"/>
      <c r="JQ219" s="90"/>
      <c r="JR219" s="90"/>
      <c r="JS219" s="246"/>
      <c r="JT219" s="248"/>
      <c r="JU219" s="198"/>
      <c r="JV219" s="433"/>
      <c r="JW219" s="248"/>
      <c r="JX219" s="243"/>
      <c r="JY219" s="433"/>
      <c r="JZ219" s="248"/>
      <c r="KA219" s="247"/>
      <c r="KB219" s="245"/>
      <c r="KC219" s="248"/>
      <c r="KD219" s="63">
        <v>0</v>
      </c>
      <c r="KE219" s="263"/>
      <c r="KF219" s="263"/>
      <c r="KG219" s="250"/>
      <c r="KH219" s="250"/>
      <c r="KI219" s="250"/>
      <c r="KJ219" s="251"/>
      <c r="KK219" s="250"/>
      <c r="KL219" s="250"/>
      <c r="KM219" s="250"/>
      <c r="KN219" s="250"/>
      <c r="KO219" s="250"/>
      <c r="KP219" s="250"/>
      <c r="KQ219" s="92"/>
      <c r="KR219" s="93">
        <v>0.41851851851851857</v>
      </c>
      <c r="KS219" s="264"/>
      <c r="KT219" s="265"/>
      <c r="KU219" s="264"/>
      <c r="KV219" s="265"/>
      <c r="KW219" s="265"/>
      <c r="KX219" s="265"/>
      <c r="KY219" s="265"/>
      <c r="KZ219" s="265"/>
      <c r="LA219" s="265"/>
      <c r="LB219" s="265"/>
      <c r="LC219" s="265"/>
      <c r="LD219" s="265"/>
      <c r="LE219" s="118">
        <v>42066</v>
      </c>
      <c r="LF219" s="454">
        <v>0</v>
      </c>
      <c r="LG219" s="454"/>
      <c r="LH219" s="455">
        <v>32</v>
      </c>
      <c r="LI219" s="455">
        <v>49.03</v>
      </c>
      <c r="LJ219" s="455">
        <v>-31.1</v>
      </c>
      <c r="LK219" s="455">
        <v>-32.299999999999997</v>
      </c>
      <c r="LL219" s="455">
        <v>-32.200000000000003</v>
      </c>
      <c r="LM219" s="455">
        <v>354</v>
      </c>
      <c r="LN219" s="455">
        <v>-27.7</v>
      </c>
      <c r="LO219" s="455">
        <v>-27.6</v>
      </c>
      <c r="LP219" s="455">
        <v>354</v>
      </c>
      <c r="LQ219" s="455">
        <v>-30</v>
      </c>
      <c r="LR219" s="455">
        <v>-29.9</v>
      </c>
      <c r="LS219" s="455">
        <v>354</v>
      </c>
      <c r="LT219" s="500">
        <v>43.97</v>
      </c>
      <c r="LU219" s="693">
        <v>-25.81</v>
      </c>
      <c r="LV219" s="500">
        <v>-22</v>
      </c>
      <c r="LW219" s="500">
        <v>0</v>
      </c>
      <c r="LX219" s="500">
        <v>-20.2</v>
      </c>
      <c r="LY219" s="500">
        <v>2</v>
      </c>
      <c r="LZ219" s="690">
        <v>63.095004000000003</v>
      </c>
      <c r="MA219" s="455"/>
      <c r="MC219" s="253"/>
      <c r="MD219" s="274"/>
      <c r="ME219" s="581">
        <v>224</v>
      </c>
      <c r="MF219" s="135"/>
      <c r="MI219" s="584">
        <v>31.225999999999999</v>
      </c>
      <c r="MQ219" s="135"/>
      <c r="MR219" s="585"/>
      <c r="MS219" s="585"/>
      <c r="MT219" s="133">
        <v>0</v>
      </c>
      <c r="MU219" s="585"/>
      <c r="MV219" s="585"/>
      <c r="MW219" s="585"/>
      <c r="MX219" s="585"/>
      <c r="MY219" s="585"/>
      <c r="MZ219" s="238">
        <v>23.2</v>
      </c>
      <c r="NA219" s="585"/>
      <c r="NB219" s="238">
        <v>2</v>
      </c>
      <c r="ND219" s="876">
        <v>224</v>
      </c>
      <c r="NE219" s="877" t="s">
        <v>64</v>
      </c>
      <c r="NF219" s="877" t="s">
        <v>64</v>
      </c>
      <c r="NG219" s="877" t="s">
        <v>64</v>
      </c>
      <c r="NH219" s="877" t="s">
        <v>64</v>
      </c>
      <c r="NI219" s="877" t="s">
        <v>64</v>
      </c>
      <c r="NJ219" s="877" t="s">
        <v>64</v>
      </c>
      <c r="NK219" s="877" t="s">
        <v>64</v>
      </c>
      <c r="NL219" s="877" t="s">
        <v>64</v>
      </c>
      <c r="NM219" s="877" t="s">
        <v>64</v>
      </c>
      <c r="NN219" s="877" t="s">
        <v>64</v>
      </c>
      <c r="NO219" s="877" t="s">
        <v>64</v>
      </c>
      <c r="NP219" s="877" t="s">
        <v>64</v>
      </c>
      <c r="NQ219" s="877" t="s">
        <v>64</v>
      </c>
      <c r="NR219" s="877" t="s">
        <v>64</v>
      </c>
      <c r="NS219" s="877" t="s">
        <v>64</v>
      </c>
      <c r="NT219" s="877" t="s">
        <v>64</v>
      </c>
      <c r="NU219" s="877" t="s">
        <v>64</v>
      </c>
      <c r="NV219" s="877" t="s">
        <v>64</v>
      </c>
      <c r="NW219" s="877" t="s">
        <v>64</v>
      </c>
      <c r="NX219" s="877" t="s">
        <v>64</v>
      </c>
      <c r="NY219" s="877" t="s">
        <v>64</v>
      </c>
      <c r="NZ219" s="877" t="s">
        <v>64</v>
      </c>
      <c r="OA219" s="877" t="s">
        <v>64</v>
      </c>
      <c r="OB219" s="877" t="s">
        <v>64</v>
      </c>
      <c r="OC219" s="877" t="s">
        <v>64</v>
      </c>
      <c r="OD219" s="877" t="s">
        <v>64</v>
      </c>
      <c r="OE219" s="877" t="s">
        <v>64</v>
      </c>
      <c r="OF219" s="877" t="s">
        <v>64</v>
      </c>
      <c r="OG219" s="877" t="s">
        <v>64</v>
      </c>
      <c r="OH219" s="877" t="s">
        <v>64</v>
      </c>
      <c r="OI219" s="877" t="s">
        <v>64</v>
      </c>
      <c r="OJ219" s="877" t="s">
        <v>64</v>
      </c>
      <c r="OK219" s="877" t="s">
        <v>64</v>
      </c>
      <c r="OL219" s="877" t="s">
        <v>64</v>
      </c>
    </row>
    <row r="220" spans="1:402" s="221" customFormat="1" x14ac:dyDescent="0.25">
      <c r="A220" s="221">
        <v>219</v>
      </c>
      <c r="B220" s="221">
        <v>0</v>
      </c>
      <c r="C220" s="221">
        <v>1</v>
      </c>
      <c r="D220" s="267">
        <v>0</v>
      </c>
      <c r="E220" s="267">
        <v>225</v>
      </c>
      <c r="F220" s="880">
        <v>32</v>
      </c>
      <c r="G220" s="883"/>
      <c r="H220" s="167" t="s">
        <v>1499</v>
      </c>
      <c r="I220" s="167" t="s">
        <v>1500</v>
      </c>
      <c r="J220" s="69">
        <v>24142</v>
      </c>
      <c r="K220" s="422">
        <v>49</v>
      </c>
      <c r="L220" s="400">
        <v>62</v>
      </c>
      <c r="M220" s="400">
        <v>170</v>
      </c>
      <c r="N220" s="342">
        <v>21.453287197231838</v>
      </c>
      <c r="O220" s="348">
        <v>1.7187323830585415</v>
      </c>
      <c r="P220" s="221">
        <v>1</v>
      </c>
      <c r="Q220" s="125">
        <v>130</v>
      </c>
      <c r="R220" s="125">
        <v>80</v>
      </c>
      <c r="S220" s="61">
        <v>0</v>
      </c>
      <c r="T220" s="400">
        <v>1</v>
      </c>
      <c r="U220" s="709">
        <v>0</v>
      </c>
      <c r="V220" s="709"/>
      <c r="W220" s="325">
        <v>0</v>
      </c>
      <c r="X220" s="114">
        <v>0</v>
      </c>
      <c r="Y220" s="325">
        <v>1</v>
      </c>
      <c r="Z220" s="325">
        <v>0</v>
      </c>
      <c r="AA220" s="329">
        <v>0</v>
      </c>
      <c r="AB220" s="328">
        <v>0</v>
      </c>
      <c r="AC220" s="61"/>
      <c r="AD220" s="133"/>
      <c r="AE220" s="61"/>
      <c r="AF220" s="592">
        <v>78</v>
      </c>
      <c r="AG220" s="608">
        <v>0.78</v>
      </c>
      <c r="AH220" s="608">
        <v>78</v>
      </c>
      <c r="AI220" s="608"/>
      <c r="AJ220" s="616">
        <v>14.8</v>
      </c>
      <c r="AK220" s="608">
        <v>44</v>
      </c>
      <c r="AL220" s="608"/>
      <c r="AM220" s="609">
        <v>108.8</v>
      </c>
      <c r="AN220" s="214">
        <v>4.6895113344218426</v>
      </c>
      <c r="AO220" s="310">
        <v>274</v>
      </c>
      <c r="AP220" s="310">
        <v>150</v>
      </c>
      <c r="AQ220" s="310">
        <v>112</v>
      </c>
      <c r="AR220" s="310">
        <v>62</v>
      </c>
      <c r="AS220" s="310">
        <v>4.55</v>
      </c>
      <c r="AT220" s="310">
        <v>138</v>
      </c>
      <c r="AU220" s="564"/>
      <c r="AV220" s="564"/>
      <c r="AW220" s="310">
        <v>0.78</v>
      </c>
      <c r="AX220" s="310"/>
      <c r="AY220" s="310"/>
      <c r="AZ220" s="608"/>
      <c r="BA220" s="558"/>
      <c r="BB220" s="65">
        <v>19.7</v>
      </c>
      <c r="BC220" s="425"/>
      <c r="BD220" s="66">
        <v>19.7</v>
      </c>
      <c r="BE220" s="218">
        <v>35.622767366147556</v>
      </c>
      <c r="BF220" s="66">
        <v>74.55</v>
      </c>
      <c r="BG220" s="68">
        <v>1.2944662261615929</v>
      </c>
      <c r="BH220" s="219">
        <v>1.2944662261615929</v>
      </c>
      <c r="BI220" s="219">
        <v>1.5517276547443768</v>
      </c>
      <c r="BJ220" s="219">
        <v>1.8724476477890133</v>
      </c>
      <c r="BK220" s="66">
        <v>2.34</v>
      </c>
      <c r="BL220" s="66">
        <v>0.94</v>
      </c>
      <c r="BM220" s="66">
        <v>73</v>
      </c>
      <c r="BN220" s="66">
        <v>1.2</v>
      </c>
      <c r="BO220" s="571">
        <v>74.7</v>
      </c>
      <c r="BP220" s="66">
        <v>33</v>
      </c>
      <c r="BQ220" s="66">
        <v>134</v>
      </c>
      <c r="BR220" s="66">
        <v>3</v>
      </c>
      <c r="BS220" s="66">
        <v>34</v>
      </c>
      <c r="BT220" s="221">
        <v>0</v>
      </c>
      <c r="CF220" s="61">
        <v>0</v>
      </c>
      <c r="CG220" s="61">
        <v>0</v>
      </c>
      <c r="CH220" s="61">
        <v>0</v>
      </c>
      <c r="CI220" s="61">
        <v>0</v>
      </c>
      <c r="CJ220" s="326">
        <v>0</v>
      </c>
      <c r="CK220" s="114">
        <v>0</v>
      </c>
      <c r="CL220" s="326">
        <v>0</v>
      </c>
      <c r="CM220" s="114">
        <v>0</v>
      </c>
      <c r="CN220" s="326">
        <v>0</v>
      </c>
      <c r="CO220" s="114">
        <v>0</v>
      </c>
      <c r="CP220" s="326">
        <v>0</v>
      </c>
      <c r="CQ220" s="114">
        <v>0</v>
      </c>
      <c r="CR220" s="326">
        <v>0</v>
      </c>
      <c r="CS220" s="114">
        <v>0</v>
      </c>
      <c r="CT220" s="326">
        <v>0</v>
      </c>
      <c r="CU220" s="114">
        <v>0</v>
      </c>
      <c r="CV220" s="299">
        <v>23</v>
      </c>
      <c r="CW220" s="299">
        <v>1.19</v>
      </c>
      <c r="CX220" s="299">
        <v>6.6</v>
      </c>
      <c r="CY220" s="299"/>
      <c r="CZ220" s="61"/>
      <c r="DE220" s="208">
        <v>0</v>
      </c>
      <c r="DF220" s="308"/>
      <c r="DG220" s="208"/>
      <c r="DH220" s="208"/>
      <c r="DI220" s="208"/>
      <c r="DJ220" s="308"/>
      <c r="DK220" s="308"/>
      <c r="DL220" s="308"/>
      <c r="DM220" s="208"/>
      <c r="DN220" s="254">
        <v>0</v>
      </c>
      <c r="DO220" s="208">
        <v>0</v>
      </c>
      <c r="DP220" s="208">
        <v>0</v>
      </c>
      <c r="DQ220" s="208">
        <v>0</v>
      </c>
      <c r="DR220" s="208">
        <v>0</v>
      </c>
      <c r="DS220" s="212"/>
      <c r="DT220" s="208">
        <v>0</v>
      </c>
      <c r="DU220" s="208">
        <v>0</v>
      </c>
      <c r="DV220" s="208">
        <v>0</v>
      </c>
      <c r="DW220" s="208">
        <v>0</v>
      </c>
      <c r="DX220" s="208">
        <v>0</v>
      </c>
      <c r="DY220" s="206">
        <v>0</v>
      </c>
      <c r="EB220" s="223">
        <v>1</v>
      </c>
      <c r="EC220" s="223">
        <v>1</v>
      </c>
      <c r="ED220" s="221">
        <v>78</v>
      </c>
      <c r="EG220" s="221">
        <v>0</v>
      </c>
      <c r="EO220" s="267">
        <v>225</v>
      </c>
      <c r="EP220" s="135">
        <v>42101</v>
      </c>
      <c r="EQ220" s="133" t="s">
        <v>383</v>
      </c>
      <c r="ER220" s="133"/>
      <c r="ES220" s="133"/>
      <c r="ET220" s="133">
        <v>81</v>
      </c>
      <c r="EU220" s="133">
        <v>0</v>
      </c>
      <c r="EV220" s="133"/>
      <c r="EW220" s="133">
        <v>10</v>
      </c>
      <c r="EX220" s="133">
        <v>7.5</v>
      </c>
      <c r="EY220" s="133">
        <v>45</v>
      </c>
      <c r="EZ220" s="133">
        <v>29</v>
      </c>
      <c r="FA220" s="133">
        <v>16</v>
      </c>
      <c r="FB220" s="133">
        <v>14</v>
      </c>
      <c r="FC220" s="133">
        <v>34</v>
      </c>
      <c r="FD220" s="133">
        <v>21</v>
      </c>
      <c r="FE220" s="133">
        <v>33</v>
      </c>
      <c r="FF220" s="133">
        <v>140</v>
      </c>
      <c r="FG220" s="133">
        <v>300</v>
      </c>
      <c r="FH220" s="91">
        <v>140</v>
      </c>
      <c r="FI220" s="91">
        <v>300</v>
      </c>
      <c r="FJ220" s="227">
        <v>51.900000000000006</v>
      </c>
      <c r="FK220" s="227">
        <v>30.196673147940711</v>
      </c>
      <c r="FL220" s="228">
        <v>131.14999999999998</v>
      </c>
      <c r="FM220" s="228">
        <v>46.55</v>
      </c>
      <c r="FN220" s="228">
        <v>76.306236673457093</v>
      </c>
      <c r="FO220" s="228">
        <v>27.083913969877454</v>
      </c>
      <c r="FP220" s="228">
        <v>64.506290507052995</v>
      </c>
      <c r="FQ220" s="228"/>
      <c r="FR220" s="193">
        <v>0</v>
      </c>
      <c r="FS220" s="230">
        <v>51.7</v>
      </c>
      <c r="FT220" s="230">
        <v>58.2</v>
      </c>
      <c r="FU220" s="230">
        <v>140</v>
      </c>
      <c r="FV220" s="229">
        <v>5.3</v>
      </c>
      <c r="FW220" s="229">
        <v>8.1</v>
      </c>
      <c r="FX220" s="426">
        <v>9.7547169811320771</v>
      </c>
      <c r="FY220" s="229">
        <v>0.88831615120274909</v>
      </c>
      <c r="FZ220" s="133">
        <v>52.8</v>
      </c>
      <c r="GA220" s="129">
        <v>20</v>
      </c>
      <c r="GB220" s="238">
        <v>7.6</v>
      </c>
      <c r="GC220" s="238">
        <v>3.6</v>
      </c>
      <c r="GD220" s="238">
        <v>137.5</v>
      </c>
      <c r="GE220" s="238">
        <v>88.6</v>
      </c>
      <c r="GF220" s="238">
        <v>25</v>
      </c>
      <c r="GG220" s="133">
        <v>0</v>
      </c>
      <c r="GH220" s="133">
        <v>1</v>
      </c>
      <c r="GI220" s="133">
        <v>1</v>
      </c>
      <c r="GJ220" s="133">
        <v>0</v>
      </c>
      <c r="GK220" s="231">
        <v>18</v>
      </c>
      <c r="GL220" s="133"/>
      <c r="GM220" s="133">
        <v>0</v>
      </c>
      <c r="GN220" s="133">
        <v>0</v>
      </c>
      <c r="GO220" s="133">
        <v>0</v>
      </c>
      <c r="GP220" s="61">
        <v>23.5</v>
      </c>
      <c r="GQ220" s="106">
        <v>13.672867417661013</v>
      </c>
      <c r="GR220" s="111">
        <v>0.41919191919191923</v>
      </c>
      <c r="GS220" s="61">
        <v>0</v>
      </c>
      <c r="GT220" s="111">
        <v>0.56000000000000005</v>
      </c>
      <c r="GU220" s="61">
        <v>1</v>
      </c>
      <c r="GV220" s="106">
        <v>14.1</v>
      </c>
      <c r="GW220" s="61"/>
      <c r="GX220" s="106">
        <v>18</v>
      </c>
      <c r="GY220" s="61"/>
      <c r="GZ220" s="745">
        <v>23</v>
      </c>
      <c r="HA220" s="133">
        <v>7</v>
      </c>
      <c r="HB220" s="133"/>
      <c r="HC220" s="117" t="s">
        <v>1501</v>
      </c>
      <c r="HD220" s="236">
        <v>63.613585999999998</v>
      </c>
      <c r="HE220" s="236">
        <v>66.794264999999996</v>
      </c>
      <c r="HF220" s="144">
        <v>38.824224999999998</v>
      </c>
      <c r="HG220" s="236">
        <v>158.10193200000001</v>
      </c>
      <c r="HH220" s="125">
        <v>91.896885999999995</v>
      </c>
      <c r="HI220" s="236">
        <v>67.258806000000007</v>
      </c>
      <c r="HJ220" s="144">
        <v>39.094239999999999</v>
      </c>
      <c r="HK220" s="236">
        <v>90.843125000000001</v>
      </c>
      <c r="HL220" s="144">
        <v>52.802646000000003</v>
      </c>
      <c r="HM220" s="236">
        <v>57.458579999999998</v>
      </c>
      <c r="HN220" s="144">
        <v>4.1787840000000003</v>
      </c>
      <c r="HO220" s="144">
        <v>2.428922</v>
      </c>
      <c r="HP220" s="236">
        <v>181.16578699999999</v>
      </c>
      <c r="HQ220" s="144">
        <v>105.302772</v>
      </c>
      <c r="HR220" s="236">
        <v>76.633578999999997</v>
      </c>
      <c r="HS220" s="144">
        <v>44.543334999999999</v>
      </c>
      <c r="HT220" s="236">
        <v>104.532208</v>
      </c>
      <c r="HU220" s="144">
        <v>60.759436999999998</v>
      </c>
      <c r="HV220" s="236">
        <v>57.699750999999999</v>
      </c>
      <c r="HW220" s="144">
        <v>0</v>
      </c>
      <c r="HX220" s="427">
        <v>0.42247595684029965</v>
      </c>
      <c r="HY220" s="428">
        <v>16</v>
      </c>
      <c r="HZ220" s="427">
        <v>4.5999999999999996</v>
      </c>
      <c r="IA220" s="427">
        <v>18.2</v>
      </c>
      <c r="IB220" s="427">
        <v>5.0999999999999996</v>
      </c>
      <c r="IC220" s="427">
        <v>21.4</v>
      </c>
      <c r="ID220" s="427">
        <v>5.3</v>
      </c>
      <c r="IE220" s="237">
        <v>53.006840579710151</v>
      </c>
      <c r="IF220" s="237">
        <v>30.840659722360449</v>
      </c>
      <c r="IG220" s="239"/>
      <c r="IH220" s="161">
        <v>0.44</v>
      </c>
      <c r="II220" s="61">
        <v>1179</v>
      </c>
      <c r="IJ220" s="61">
        <v>876</v>
      </c>
      <c r="IK220" s="61">
        <v>1064</v>
      </c>
      <c r="IL220" s="61">
        <v>1024</v>
      </c>
      <c r="IM220" s="61">
        <v>1242</v>
      </c>
      <c r="IN220" s="61">
        <v>1257</v>
      </c>
      <c r="IO220" s="133">
        <v>1218</v>
      </c>
      <c r="IP220" s="429">
        <v>1107</v>
      </c>
      <c r="IQ220" s="61">
        <v>1903</v>
      </c>
      <c r="IR220" s="61">
        <v>410</v>
      </c>
      <c r="IS220" s="61">
        <v>373</v>
      </c>
      <c r="IT220" s="61">
        <v>385</v>
      </c>
      <c r="IU220" s="61">
        <v>366</v>
      </c>
      <c r="IV220" s="61">
        <v>374</v>
      </c>
      <c r="IW220" s="61">
        <v>398</v>
      </c>
      <c r="IX220" s="61">
        <v>404</v>
      </c>
      <c r="IY220" s="430">
        <v>384.33333333333331</v>
      </c>
      <c r="IZ220" s="61">
        <v>279</v>
      </c>
      <c r="JA220" s="431">
        <v>31.097633676339765</v>
      </c>
      <c r="JB220" s="240">
        <v>30.285918208773495</v>
      </c>
      <c r="JC220" s="308"/>
      <c r="JD220" s="70"/>
      <c r="JE220" s="70"/>
      <c r="JF220" s="70"/>
      <c r="JG220" s="308"/>
      <c r="JH220" s="308"/>
      <c r="JI220" s="308"/>
      <c r="JJ220" s="308"/>
      <c r="JK220" s="208"/>
      <c r="JL220" s="420">
        <v>51</v>
      </c>
      <c r="JM220" s="299"/>
      <c r="JN220" s="300"/>
      <c r="JP220" s="198"/>
      <c r="JQ220" s="90"/>
      <c r="JR220" s="90"/>
      <c r="JS220" s="246"/>
      <c r="JT220" s="248"/>
      <c r="JU220" s="198"/>
      <c r="JV220" s="433"/>
      <c r="JW220" s="248"/>
      <c r="JX220" s="243"/>
      <c r="JY220" s="433"/>
      <c r="JZ220" s="248"/>
      <c r="KA220" s="247"/>
      <c r="KB220" s="245"/>
      <c r="KC220" s="248"/>
      <c r="KD220" s="63">
        <v>0</v>
      </c>
      <c r="KE220" s="263"/>
      <c r="KF220" s="263"/>
      <c r="KG220" s="250"/>
      <c r="KH220" s="250"/>
      <c r="KI220" s="250"/>
      <c r="KJ220" s="251"/>
      <c r="KK220" s="250"/>
      <c r="KL220" s="250"/>
      <c r="KM220" s="250"/>
      <c r="KN220" s="250"/>
      <c r="KO220" s="250"/>
      <c r="KP220" s="250"/>
      <c r="KQ220" s="92"/>
      <c r="KR220" s="93">
        <v>0.41919191919191923</v>
      </c>
      <c r="KS220" s="264"/>
      <c r="KT220" s="265"/>
      <c r="KU220" s="264"/>
      <c r="KV220" s="265"/>
      <c r="KW220" s="265"/>
      <c r="KX220" s="265"/>
      <c r="KY220" s="265"/>
      <c r="KZ220" s="265"/>
      <c r="LA220" s="265"/>
      <c r="LB220" s="265"/>
      <c r="LC220" s="265"/>
      <c r="LD220" s="265"/>
      <c r="LE220" s="118">
        <v>42101</v>
      </c>
      <c r="LF220" s="454">
        <v>0</v>
      </c>
      <c r="LG220" s="454"/>
      <c r="LH220" s="455">
        <v>41</v>
      </c>
      <c r="LI220" s="455">
        <v>50.63</v>
      </c>
      <c r="LJ220" s="455">
        <v>-29.35</v>
      </c>
      <c r="LK220" s="455">
        <v>-33.6</v>
      </c>
      <c r="LL220" s="455">
        <v>-33.5</v>
      </c>
      <c r="LM220" s="455">
        <v>368</v>
      </c>
      <c r="LN220" s="455">
        <v>-26.5</v>
      </c>
      <c r="LO220" s="455">
        <v>-26.2</v>
      </c>
      <c r="LP220" s="455">
        <v>368</v>
      </c>
      <c r="LQ220" s="455">
        <v>-30.1</v>
      </c>
      <c r="LR220" s="455">
        <v>-29.9</v>
      </c>
      <c r="LS220" s="455">
        <v>368</v>
      </c>
      <c r="LT220" s="500">
        <v>44.9</v>
      </c>
      <c r="LU220" s="693">
        <v>-24.89</v>
      </c>
      <c r="LV220" s="500">
        <v>-10.5</v>
      </c>
      <c r="LW220" s="500">
        <v>3</v>
      </c>
      <c r="LX220" s="500">
        <v>0</v>
      </c>
      <c r="LY220" s="500">
        <v>3</v>
      </c>
      <c r="LZ220" s="690">
        <v>57.699750999999999</v>
      </c>
      <c r="MA220" s="455"/>
      <c r="MC220" s="253"/>
      <c r="MD220" s="274"/>
      <c r="ME220" s="581">
        <v>225</v>
      </c>
      <c r="MF220" s="135"/>
      <c r="MI220" s="584">
        <v>25.539899999999999</v>
      </c>
      <c r="MQ220" s="135"/>
      <c r="MR220" s="585"/>
      <c r="MS220" s="585"/>
      <c r="MT220" s="133">
        <v>0</v>
      </c>
      <c r="MU220" s="585"/>
      <c r="MV220" s="585"/>
      <c r="MW220" s="585"/>
      <c r="MX220" s="585"/>
      <c r="MY220" s="585"/>
      <c r="MZ220" s="238">
        <v>108.8</v>
      </c>
      <c r="NA220" s="585"/>
      <c r="NB220" s="238">
        <v>1</v>
      </c>
      <c r="ND220" s="876">
        <v>225</v>
      </c>
      <c r="NE220" s="877" t="s">
        <v>64</v>
      </c>
      <c r="NF220" s="877" t="s">
        <v>64</v>
      </c>
      <c r="NG220" s="877" t="s">
        <v>64</v>
      </c>
      <c r="NH220" s="877" t="s">
        <v>64</v>
      </c>
      <c r="NI220" s="877" t="s">
        <v>64</v>
      </c>
      <c r="NJ220" s="877" t="s">
        <v>64</v>
      </c>
      <c r="NK220" s="877" t="s">
        <v>64</v>
      </c>
      <c r="NL220" s="877" t="s">
        <v>64</v>
      </c>
      <c r="NM220" s="877" t="s">
        <v>64</v>
      </c>
      <c r="NN220" s="877" t="s">
        <v>64</v>
      </c>
      <c r="NO220" s="877" t="s">
        <v>64</v>
      </c>
      <c r="NP220" s="877" t="s">
        <v>64</v>
      </c>
      <c r="NQ220" s="877" t="s">
        <v>64</v>
      </c>
      <c r="NR220" s="877" t="s">
        <v>64</v>
      </c>
      <c r="NS220" s="877" t="s">
        <v>64</v>
      </c>
      <c r="NT220" s="877" t="s">
        <v>64</v>
      </c>
      <c r="NU220" s="877" t="s">
        <v>64</v>
      </c>
      <c r="NV220" s="877" t="s">
        <v>64</v>
      </c>
      <c r="NW220" s="877" t="s">
        <v>64</v>
      </c>
      <c r="NX220" s="877" t="s">
        <v>64</v>
      </c>
      <c r="NY220" s="877" t="s">
        <v>64</v>
      </c>
      <c r="NZ220" s="877" t="s">
        <v>64</v>
      </c>
      <c r="OA220" s="877" t="s">
        <v>64</v>
      </c>
      <c r="OB220" s="877" t="s">
        <v>64</v>
      </c>
      <c r="OC220" s="877" t="s">
        <v>64</v>
      </c>
      <c r="OD220" s="877" t="s">
        <v>64</v>
      </c>
      <c r="OE220" s="877" t="s">
        <v>64</v>
      </c>
      <c r="OF220" s="877" t="s">
        <v>64</v>
      </c>
      <c r="OG220" s="877" t="s">
        <v>64</v>
      </c>
      <c r="OH220" s="877" t="s">
        <v>64</v>
      </c>
      <c r="OI220" s="877" t="s">
        <v>64</v>
      </c>
      <c r="OJ220" s="877" t="s">
        <v>64</v>
      </c>
      <c r="OK220" s="877" t="s">
        <v>64</v>
      </c>
      <c r="OL220" s="877" t="s">
        <v>64</v>
      </c>
    </row>
    <row r="221" spans="1:402" s="221" customFormat="1" x14ac:dyDescent="0.25">
      <c r="A221" s="274">
        <v>220</v>
      </c>
      <c r="B221" s="221">
        <v>0</v>
      </c>
      <c r="C221" s="221">
        <v>1</v>
      </c>
      <c r="D221" s="267">
        <v>0</v>
      </c>
      <c r="E221" s="267">
        <v>226</v>
      </c>
      <c r="F221" s="880">
        <v>33</v>
      </c>
      <c r="G221" s="883"/>
      <c r="H221" s="232" t="s">
        <v>1502</v>
      </c>
      <c r="I221" s="232" t="s">
        <v>1503</v>
      </c>
      <c r="J221" s="69">
        <v>24167</v>
      </c>
      <c r="K221" s="422">
        <v>49</v>
      </c>
      <c r="L221" s="62">
        <v>82</v>
      </c>
      <c r="M221" s="62">
        <v>167</v>
      </c>
      <c r="N221" s="342">
        <v>29.402273297715947</v>
      </c>
      <c r="O221" s="348">
        <v>1.9107622497932395</v>
      </c>
      <c r="P221" s="61">
        <v>0</v>
      </c>
      <c r="Q221" s="144">
        <v>145</v>
      </c>
      <c r="R221" s="144">
        <v>95</v>
      </c>
      <c r="S221" s="133">
        <v>0</v>
      </c>
      <c r="T221" s="400">
        <v>1</v>
      </c>
      <c r="U221" s="326">
        <v>0</v>
      </c>
      <c r="V221" s="326"/>
      <c r="W221" s="326">
        <v>0</v>
      </c>
      <c r="X221" s="114">
        <v>0</v>
      </c>
      <c r="Y221" s="326">
        <v>1</v>
      </c>
      <c r="Z221" s="326">
        <v>0</v>
      </c>
      <c r="AA221" s="329">
        <v>0</v>
      </c>
      <c r="AB221" s="328">
        <v>0</v>
      </c>
      <c r="AC221" s="133"/>
      <c r="AD221" s="133"/>
      <c r="AE221" s="133"/>
      <c r="AF221" s="592">
        <v>112</v>
      </c>
      <c r="AG221" s="617">
        <v>0.94</v>
      </c>
      <c r="AH221" s="592">
        <v>85</v>
      </c>
      <c r="AI221" s="592"/>
      <c r="AJ221" s="606">
        <v>15.2</v>
      </c>
      <c r="AK221" s="592">
        <v>43</v>
      </c>
      <c r="AL221" s="592"/>
      <c r="AM221" s="607">
        <v>29.4</v>
      </c>
      <c r="AN221" s="214">
        <v>3.380994674344636</v>
      </c>
      <c r="AO221" s="63">
        <v>268</v>
      </c>
      <c r="AP221" s="63">
        <v>183</v>
      </c>
      <c r="AQ221" s="63">
        <v>47</v>
      </c>
      <c r="AR221" s="63">
        <v>191</v>
      </c>
      <c r="AS221" s="63">
        <v>1.5</v>
      </c>
      <c r="AT221" s="63">
        <v>129</v>
      </c>
      <c r="AU221" s="564"/>
      <c r="AV221" s="564"/>
      <c r="AW221" s="434">
        <v>0.94</v>
      </c>
      <c r="AX221" s="434"/>
      <c r="AY221" s="434"/>
      <c r="AZ221" s="617"/>
      <c r="BA221" s="558"/>
      <c r="BB221" s="65">
        <v>38.32</v>
      </c>
      <c r="BC221" s="425"/>
      <c r="BD221" s="66">
        <v>38.32</v>
      </c>
      <c r="BE221" s="218">
        <v>41.766841836349485</v>
      </c>
      <c r="BF221" s="66">
        <v>62.58</v>
      </c>
      <c r="BG221" s="68">
        <v>1.5834255004065068</v>
      </c>
      <c r="BH221" s="219">
        <v>1.5834255004065068</v>
      </c>
      <c r="BI221" s="219">
        <v>1.6208316377046659</v>
      </c>
      <c r="BJ221" s="219">
        <v>1.7964355588101746</v>
      </c>
      <c r="BK221" s="66">
        <v>2.5</v>
      </c>
      <c r="BL221" s="66">
        <v>0.96</v>
      </c>
      <c r="BM221" s="66">
        <v>53</v>
      </c>
      <c r="BN221" s="66">
        <v>1.01</v>
      </c>
      <c r="BO221" s="571">
        <v>37.799999999999997</v>
      </c>
      <c r="BP221" s="66">
        <v>68</v>
      </c>
      <c r="BQ221" s="66">
        <v>124</v>
      </c>
      <c r="BR221" s="66">
        <v>5</v>
      </c>
      <c r="BS221" s="66">
        <v>9</v>
      </c>
      <c r="BT221" s="221">
        <v>0</v>
      </c>
      <c r="CF221" s="61">
        <v>0</v>
      </c>
      <c r="CG221" s="61">
        <v>0</v>
      </c>
      <c r="CH221" s="61">
        <v>0</v>
      </c>
      <c r="CI221" s="61">
        <v>0</v>
      </c>
      <c r="CJ221" s="326">
        <v>0</v>
      </c>
      <c r="CK221" s="114">
        <v>0</v>
      </c>
      <c r="CL221" s="326">
        <v>0</v>
      </c>
      <c r="CM221" s="114">
        <v>0</v>
      </c>
      <c r="CN221" s="326">
        <v>0</v>
      </c>
      <c r="CO221" s="114">
        <v>0</v>
      </c>
      <c r="CP221" s="326">
        <v>0</v>
      </c>
      <c r="CQ221" s="114">
        <v>0</v>
      </c>
      <c r="CR221" s="326">
        <v>0</v>
      </c>
      <c r="CS221" s="114">
        <v>0</v>
      </c>
      <c r="CT221" s="326">
        <v>0</v>
      </c>
      <c r="CU221" s="114">
        <v>0</v>
      </c>
      <c r="CV221" s="299">
        <v>25.1</v>
      </c>
      <c r="CW221" s="299">
        <v>1.1200000000000001</v>
      </c>
      <c r="CX221" s="299">
        <v>7.08</v>
      </c>
      <c r="CY221" s="362"/>
      <c r="CZ221" s="61"/>
      <c r="DE221" s="208">
        <v>0</v>
      </c>
      <c r="DF221" s="308"/>
      <c r="DG221" s="208"/>
      <c r="DH221" s="208"/>
      <c r="DI221" s="208"/>
      <c r="DJ221" s="308"/>
      <c r="DK221" s="308"/>
      <c r="DL221" s="308"/>
      <c r="DM221" s="208"/>
      <c r="DN221" s="254">
        <v>0</v>
      </c>
      <c r="DO221" s="208">
        <v>0</v>
      </c>
      <c r="DP221" s="208">
        <v>0</v>
      </c>
      <c r="DQ221" s="208">
        <v>0</v>
      </c>
      <c r="DR221" s="208">
        <v>0</v>
      </c>
      <c r="DS221" s="212"/>
      <c r="DT221" s="208">
        <v>0</v>
      </c>
      <c r="DU221" s="208">
        <v>0</v>
      </c>
      <c r="DV221" s="208">
        <v>0</v>
      </c>
      <c r="DW221" s="208">
        <v>0</v>
      </c>
      <c r="DX221" s="208">
        <v>0</v>
      </c>
      <c r="DY221" s="206">
        <v>0</v>
      </c>
      <c r="EB221" s="223">
        <v>1</v>
      </c>
      <c r="EC221" s="223">
        <v>1</v>
      </c>
      <c r="ED221" s="61">
        <v>85</v>
      </c>
      <c r="EE221" s="61"/>
      <c r="EG221" s="221">
        <v>0</v>
      </c>
      <c r="EO221" s="267">
        <v>226</v>
      </c>
      <c r="EP221" s="135">
        <v>42205</v>
      </c>
      <c r="EQ221" s="133" t="s">
        <v>383</v>
      </c>
      <c r="ER221" s="133"/>
      <c r="ES221" s="133"/>
      <c r="ET221" s="133">
        <v>68</v>
      </c>
      <c r="EU221" s="133">
        <v>0</v>
      </c>
      <c r="EV221" s="133"/>
      <c r="EW221" s="133">
        <v>8</v>
      </c>
      <c r="EX221" s="133">
        <v>6</v>
      </c>
      <c r="EY221" s="133">
        <v>49</v>
      </c>
      <c r="EZ221" s="133">
        <v>32</v>
      </c>
      <c r="FA221" s="133">
        <v>12</v>
      </c>
      <c r="FB221" s="133">
        <v>13</v>
      </c>
      <c r="FC221" s="133">
        <v>33</v>
      </c>
      <c r="FD221" s="133">
        <v>20</v>
      </c>
      <c r="FE221" s="133">
        <v>28</v>
      </c>
      <c r="FF221" s="133">
        <v>110</v>
      </c>
      <c r="FG221" s="133">
        <v>270</v>
      </c>
      <c r="FH221" s="91">
        <v>110</v>
      </c>
      <c r="FI221" s="91">
        <v>270</v>
      </c>
      <c r="FJ221" s="227">
        <v>40.35</v>
      </c>
      <c r="FK221" s="227">
        <v>21.117226910028293</v>
      </c>
      <c r="FL221" s="228">
        <v>98.9</v>
      </c>
      <c r="FM221" s="228">
        <v>31.85</v>
      </c>
      <c r="FN221" s="228">
        <v>51.759448361878519</v>
      </c>
      <c r="FO221" s="228">
        <v>16.66874044818838</v>
      </c>
      <c r="FP221" s="228">
        <v>67.79575328614763</v>
      </c>
      <c r="FQ221" s="228"/>
      <c r="FR221" s="193">
        <v>0</v>
      </c>
      <c r="FS221" s="230">
        <v>116.6</v>
      </c>
      <c r="FT221" s="230">
        <v>87</v>
      </c>
      <c r="FU221" s="230">
        <v>120</v>
      </c>
      <c r="FV221" s="229">
        <v>8.1999999999999993</v>
      </c>
      <c r="FW221" s="229">
        <v>16.899999999999999</v>
      </c>
      <c r="FX221" s="426">
        <v>14.219512195121952</v>
      </c>
      <c r="FY221" s="229">
        <v>1.3402298850574712</v>
      </c>
      <c r="FZ221" s="133">
        <v>46.3</v>
      </c>
      <c r="GA221" s="129">
        <v>26.2</v>
      </c>
      <c r="GB221" s="238">
        <v>8.3000000000000007</v>
      </c>
      <c r="GC221" s="238">
        <v>4</v>
      </c>
      <c r="GD221" s="238">
        <v>144.5</v>
      </c>
      <c r="GE221" s="238">
        <v>91.8</v>
      </c>
      <c r="GF221" s="238">
        <v>29.4</v>
      </c>
      <c r="GG221" s="133">
        <v>0</v>
      </c>
      <c r="GH221" s="133">
        <v>1</v>
      </c>
      <c r="GI221" s="133">
        <v>1</v>
      </c>
      <c r="GJ221" s="133">
        <v>0</v>
      </c>
      <c r="GK221" s="231">
        <v>14</v>
      </c>
      <c r="GL221" s="133"/>
      <c r="GM221" s="133">
        <v>0</v>
      </c>
      <c r="GN221" s="133">
        <v>0</v>
      </c>
      <c r="GO221" s="133">
        <v>0</v>
      </c>
      <c r="GP221" s="61"/>
      <c r="GQ221" s="106"/>
      <c r="GR221" s="111">
        <v>0.4</v>
      </c>
      <c r="GS221" s="61">
        <v>0</v>
      </c>
      <c r="GT221" s="111">
        <v>0.46153846153846156</v>
      </c>
      <c r="GU221" s="61">
        <v>0</v>
      </c>
      <c r="GV221" s="106">
        <v>14.6</v>
      </c>
      <c r="GW221" s="61"/>
      <c r="GX221" s="106">
        <v>28</v>
      </c>
      <c r="GY221" s="61"/>
      <c r="GZ221" s="745">
        <v>24</v>
      </c>
      <c r="HA221" s="133">
        <v>15</v>
      </c>
      <c r="HB221" s="133">
        <v>0.45</v>
      </c>
      <c r="HC221" s="117" t="s">
        <v>1504</v>
      </c>
      <c r="HD221" s="236">
        <v>124.031785</v>
      </c>
      <c r="HE221" s="236">
        <v>130.233374</v>
      </c>
      <c r="HF221" s="144">
        <v>65.639431000000002</v>
      </c>
      <c r="HG221" s="236">
        <v>144.826189</v>
      </c>
      <c r="HH221" s="125">
        <v>72.994411999999997</v>
      </c>
      <c r="HI221" s="236">
        <v>40.376105000000003</v>
      </c>
      <c r="HJ221" s="144">
        <v>20.350117999999998</v>
      </c>
      <c r="HK221" s="236">
        <v>104.45008300000001</v>
      </c>
      <c r="HL221" s="144">
        <v>52.644294000000002</v>
      </c>
      <c r="HM221" s="236">
        <v>72.120992000000001</v>
      </c>
      <c r="HN221" s="144">
        <v>7.7293060000000002</v>
      </c>
      <c r="HO221" s="144">
        <v>3.8956780000000002</v>
      </c>
      <c r="HP221" s="236">
        <v>158.420288</v>
      </c>
      <c r="HQ221" s="144">
        <v>79.846027000000007</v>
      </c>
      <c r="HR221" s="236">
        <v>70.015051999999997</v>
      </c>
      <c r="HS221" s="144">
        <v>35.288558999999999</v>
      </c>
      <c r="HT221" s="236">
        <v>88.405236000000002</v>
      </c>
      <c r="HU221" s="144">
        <v>44.557468</v>
      </c>
      <c r="HV221" s="236">
        <v>55.804239000000003</v>
      </c>
      <c r="HW221" s="144">
        <v>0</v>
      </c>
      <c r="HX221" s="427">
        <v>0.89923911482611751</v>
      </c>
      <c r="HY221" s="428">
        <v>24.7</v>
      </c>
      <c r="HZ221" s="427">
        <v>5.7</v>
      </c>
      <c r="IA221" s="427">
        <v>20.7</v>
      </c>
      <c r="IB221" s="427">
        <v>5.2</v>
      </c>
      <c r="IC221" s="427">
        <v>15</v>
      </c>
      <c r="ID221" s="427">
        <v>4.4000000000000004</v>
      </c>
      <c r="IE221" s="237">
        <v>75.108799999999988</v>
      </c>
      <c r="IF221" s="237">
        <v>39.308291760593129</v>
      </c>
      <c r="IG221" s="239"/>
      <c r="IH221" s="161">
        <v>0.43</v>
      </c>
      <c r="II221" s="61">
        <v>1140</v>
      </c>
      <c r="IJ221" s="61">
        <v>1079</v>
      </c>
      <c r="IK221" s="61">
        <v>1167</v>
      </c>
      <c r="IL221" s="61">
        <v>1102</v>
      </c>
      <c r="IM221" s="61">
        <v>1022</v>
      </c>
      <c r="IN221" s="61">
        <v>1054</v>
      </c>
      <c r="IO221" s="133">
        <v>1097</v>
      </c>
      <c r="IP221" s="429">
        <v>1094</v>
      </c>
      <c r="IQ221" s="61">
        <v>1623</v>
      </c>
      <c r="IR221" s="61">
        <v>252</v>
      </c>
      <c r="IS221" s="61">
        <v>260</v>
      </c>
      <c r="IT221" s="61">
        <v>328</v>
      </c>
      <c r="IU221" s="61">
        <v>356</v>
      </c>
      <c r="IV221" s="61">
        <v>297</v>
      </c>
      <c r="IW221" s="61">
        <v>271</v>
      </c>
      <c r="IX221" s="61">
        <v>261.5</v>
      </c>
      <c r="IY221" s="430">
        <v>294</v>
      </c>
      <c r="IZ221" s="61">
        <v>211</v>
      </c>
      <c r="JA221" s="431">
        <v>28.07</v>
      </c>
      <c r="JB221" s="240">
        <v>40.263290778160425</v>
      </c>
      <c r="JC221" s="308"/>
      <c r="JD221" s="70"/>
      <c r="JE221" s="70"/>
      <c r="JF221" s="70"/>
      <c r="JG221" s="308"/>
      <c r="JH221" s="308"/>
      <c r="JI221" s="308"/>
      <c r="JJ221" s="308"/>
      <c r="JK221" s="208"/>
      <c r="JL221" s="420">
        <v>72</v>
      </c>
      <c r="JM221" s="299"/>
      <c r="JN221" s="300"/>
      <c r="JP221" s="198"/>
      <c r="JQ221" s="90"/>
      <c r="JR221" s="90"/>
      <c r="JS221" s="246"/>
      <c r="JT221" s="248"/>
      <c r="JU221" s="198"/>
      <c r="JV221" s="433"/>
      <c r="JW221" s="248"/>
      <c r="JX221" s="243"/>
      <c r="JY221" s="433"/>
      <c r="JZ221" s="248"/>
      <c r="KA221" s="247"/>
      <c r="KB221" s="245"/>
      <c r="KC221" s="248"/>
      <c r="KD221" s="63">
        <v>0</v>
      </c>
      <c r="KE221" s="263"/>
      <c r="KF221" s="263"/>
      <c r="KG221" s="250"/>
      <c r="KH221" s="250"/>
      <c r="KI221" s="250"/>
      <c r="KJ221" s="251"/>
      <c r="KK221" s="250"/>
      <c r="KL221" s="250"/>
      <c r="KM221" s="250"/>
      <c r="KN221" s="250"/>
      <c r="KO221" s="250"/>
      <c r="KP221" s="250"/>
      <c r="KQ221" s="92"/>
      <c r="KR221" s="93">
        <v>0.4</v>
      </c>
      <c r="KS221" s="264">
        <v>45</v>
      </c>
      <c r="KT221" s="265">
        <v>39.64</v>
      </c>
      <c r="KU221" s="264">
        <v>-19.52</v>
      </c>
      <c r="KV221" s="265">
        <v>-22.1</v>
      </c>
      <c r="KW221" s="265">
        <v>-21.4</v>
      </c>
      <c r="KX221" s="265">
        <v>281</v>
      </c>
      <c r="KY221" s="265">
        <v>-8.5</v>
      </c>
      <c r="KZ221" s="265">
        <v>-8.8000000000000007</v>
      </c>
      <c r="LA221" s="265">
        <v>281</v>
      </c>
      <c r="LB221" s="265">
        <v>-15.8</v>
      </c>
      <c r="LC221" s="265">
        <v>-15.1</v>
      </c>
      <c r="LD221" s="265">
        <v>281</v>
      </c>
      <c r="LE221" s="118">
        <v>42205</v>
      </c>
      <c r="LF221" s="454">
        <v>0</v>
      </c>
      <c r="LG221" s="454">
        <v>1</v>
      </c>
      <c r="LH221" s="455">
        <v>45</v>
      </c>
      <c r="LI221" s="455">
        <v>46.02</v>
      </c>
      <c r="LJ221" s="455">
        <v>-21.44</v>
      </c>
      <c r="LK221" s="455">
        <v>-27.3</v>
      </c>
      <c r="LL221" s="455">
        <v>-27</v>
      </c>
      <c r="LM221" s="455">
        <v>281</v>
      </c>
      <c r="LN221" s="455">
        <v>4.0999999999999996</v>
      </c>
      <c r="LO221" s="455">
        <v>4.0999999999999996</v>
      </c>
      <c r="LP221" s="455">
        <v>261</v>
      </c>
      <c r="LQ221" s="455">
        <v>-15.6</v>
      </c>
      <c r="LR221" s="455">
        <v>-15.6</v>
      </c>
      <c r="LS221" s="455">
        <v>281</v>
      </c>
      <c r="LT221" s="500">
        <v>46.17</v>
      </c>
      <c r="LU221" s="693">
        <v>-22.56</v>
      </c>
      <c r="LV221" s="500">
        <v>0</v>
      </c>
      <c r="LW221" s="500">
        <v>0</v>
      </c>
      <c r="LX221" s="500">
        <v>-8.4</v>
      </c>
      <c r="LY221" s="500">
        <v>3</v>
      </c>
      <c r="LZ221" s="690">
        <v>55.804239000000003</v>
      </c>
      <c r="MA221" s="455"/>
      <c r="MC221" s="253"/>
      <c r="MD221" s="274"/>
      <c r="ME221" s="581">
        <v>226</v>
      </c>
      <c r="MF221" s="135"/>
      <c r="MI221" s="584">
        <v>48.399799999999999</v>
      </c>
      <c r="MQ221" s="135"/>
      <c r="MR221" s="585"/>
      <c r="MS221" s="585"/>
      <c r="MT221" s="133">
        <v>0</v>
      </c>
      <c r="MU221" s="585"/>
      <c r="MV221" s="585"/>
      <c r="MW221" s="585"/>
      <c r="MX221" s="585"/>
      <c r="MY221" s="585"/>
      <c r="MZ221" s="238">
        <v>29.4</v>
      </c>
      <c r="NA221" s="585"/>
      <c r="NB221" s="238">
        <v>1</v>
      </c>
      <c r="ND221" s="876">
        <v>226</v>
      </c>
      <c r="NE221" s="877" t="s">
        <v>64</v>
      </c>
      <c r="NF221" s="877" t="s">
        <v>64</v>
      </c>
      <c r="NG221" s="877" t="s">
        <v>64</v>
      </c>
      <c r="NH221" s="877" t="s">
        <v>64</v>
      </c>
      <c r="NI221" s="877" t="s">
        <v>64</v>
      </c>
      <c r="NJ221" s="877" t="s">
        <v>64</v>
      </c>
      <c r="NK221" s="877" t="s">
        <v>64</v>
      </c>
      <c r="NL221" s="877" t="s">
        <v>64</v>
      </c>
      <c r="NM221" s="877" t="s">
        <v>64</v>
      </c>
      <c r="NN221" s="877" t="s">
        <v>64</v>
      </c>
      <c r="NO221" s="877" t="s">
        <v>64</v>
      </c>
      <c r="NP221" s="877" t="s">
        <v>64</v>
      </c>
      <c r="NQ221" s="877" t="s">
        <v>64</v>
      </c>
      <c r="NR221" s="877" t="s">
        <v>64</v>
      </c>
      <c r="NS221" s="877" t="s">
        <v>64</v>
      </c>
      <c r="NT221" s="877" t="s">
        <v>64</v>
      </c>
      <c r="NU221" s="877" t="s">
        <v>64</v>
      </c>
      <c r="NV221" s="877" t="s">
        <v>64</v>
      </c>
      <c r="NW221" s="877" t="s">
        <v>64</v>
      </c>
      <c r="NX221" s="877" t="s">
        <v>64</v>
      </c>
      <c r="NY221" s="877" t="s">
        <v>64</v>
      </c>
      <c r="NZ221" s="877" t="s">
        <v>64</v>
      </c>
      <c r="OA221" s="877" t="s">
        <v>64</v>
      </c>
      <c r="OB221" s="877" t="s">
        <v>64</v>
      </c>
      <c r="OC221" s="877" t="s">
        <v>64</v>
      </c>
      <c r="OD221" s="877" t="s">
        <v>64</v>
      </c>
      <c r="OE221" s="877" t="s">
        <v>64</v>
      </c>
      <c r="OF221" s="877" t="s">
        <v>64</v>
      </c>
      <c r="OG221" s="877" t="s">
        <v>64</v>
      </c>
      <c r="OH221" s="877" t="s">
        <v>64</v>
      </c>
      <c r="OI221" s="877" t="s">
        <v>64</v>
      </c>
      <c r="OJ221" s="877" t="s">
        <v>64</v>
      </c>
      <c r="OK221" s="877" t="s">
        <v>64</v>
      </c>
      <c r="OL221" s="877" t="s">
        <v>64</v>
      </c>
    </row>
    <row r="222" spans="1:402" s="221" customFormat="1" x14ac:dyDescent="0.25">
      <c r="A222" s="221">
        <v>221</v>
      </c>
      <c r="B222" s="274">
        <v>0</v>
      </c>
      <c r="C222" s="221">
        <v>1</v>
      </c>
      <c r="D222" s="267">
        <v>0</v>
      </c>
      <c r="E222" s="267">
        <v>227</v>
      </c>
      <c r="F222" s="880">
        <v>34</v>
      </c>
      <c r="G222" s="883"/>
      <c r="H222" s="232" t="s">
        <v>1505</v>
      </c>
      <c r="I222" s="232" t="s">
        <v>1506</v>
      </c>
      <c r="J222" s="69">
        <v>22783</v>
      </c>
      <c r="K222" s="422">
        <v>52</v>
      </c>
      <c r="L222" s="446">
        <v>67</v>
      </c>
      <c r="M222" s="446">
        <v>175</v>
      </c>
      <c r="N222" s="342">
        <v>21.877551020408163</v>
      </c>
      <c r="O222" s="348">
        <v>1.8140560437799147</v>
      </c>
      <c r="P222" s="267">
        <v>0</v>
      </c>
      <c r="Q222" s="144">
        <v>125</v>
      </c>
      <c r="R222" s="144">
        <v>75</v>
      </c>
      <c r="S222" s="133">
        <v>0</v>
      </c>
      <c r="T222" s="400">
        <v>1</v>
      </c>
      <c r="U222" s="709">
        <v>0</v>
      </c>
      <c r="V222" s="709"/>
      <c r="W222" s="325">
        <v>0</v>
      </c>
      <c r="X222" s="114">
        <v>0</v>
      </c>
      <c r="Y222" s="325">
        <v>1</v>
      </c>
      <c r="Z222" s="325">
        <v>1</v>
      </c>
      <c r="AA222" s="329">
        <v>0</v>
      </c>
      <c r="AB222" s="328">
        <v>0</v>
      </c>
      <c r="AC222" s="133"/>
      <c r="AD222" s="133"/>
      <c r="AE222" s="133"/>
      <c r="AF222" s="592">
        <v>93</v>
      </c>
      <c r="AG222" s="620">
        <v>1.08</v>
      </c>
      <c r="AH222" s="620">
        <v>72</v>
      </c>
      <c r="AI222" s="620"/>
      <c r="AJ222" s="621">
        <v>14.5</v>
      </c>
      <c r="AK222" s="620">
        <v>42</v>
      </c>
      <c r="AL222" s="620"/>
      <c r="AM222" s="622"/>
      <c r="AN222" s="214"/>
      <c r="AO222" s="424">
        <v>216</v>
      </c>
      <c r="AP222" s="424">
        <v>119</v>
      </c>
      <c r="AQ222" s="424">
        <v>81</v>
      </c>
      <c r="AR222" s="424">
        <v>80</v>
      </c>
      <c r="AS222" s="424">
        <v>2.5299999999999998</v>
      </c>
      <c r="AT222" s="424">
        <v>196</v>
      </c>
      <c r="AU222" s="564"/>
      <c r="AV222" s="564"/>
      <c r="AW222" s="310">
        <v>1.08</v>
      </c>
      <c r="AX222" s="310"/>
      <c r="AY222" s="310"/>
      <c r="AZ222" s="608"/>
      <c r="BA222" s="558"/>
      <c r="BB222" s="65">
        <v>38.880000000000003</v>
      </c>
      <c r="BC222" s="425"/>
      <c r="BD222" s="66">
        <v>38.880000000000003</v>
      </c>
      <c r="BE222" s="218">
        <v>28.043931158268059</v>
      </c>
      <c r="BF222" s="66">
        <v>57.86</v>
      </c>
      <c r="BG222" s="68">
        <v>1.5897262562542369</v>
      </c>
      <c r="BH222" s="219">
        <v>1.5897262562542369</v>
      </c>
      <c r="BI222" s="219">
        <v>1.4478388923429681</v>
      </c>
      <c r="BJ222" s="219">
        <v>1.7623784293119642</v>
      </c>
      <c r="BK222" s="66">
        <v>2.36</v>
      </c>
      <c r="BL222" s="66">
        <v>1.1200000000000001</v>
      </c>
      <c r="BM222" s="66">
        <v>66</v>
      </c>
      <c r="BN222" s="66">
        <v>1.02</v>
      </c>
      <c r="BO222" s="571">
        <v>49.8</v>
      </c>
      <c r="BP222" s="66">
        <v>36</v>
      </c>
      <c r="BQ222" s="66">
        <v>165</v>
      </c>
      <c r="BR222" s="66">
        <v>4</v>
      </c>
      <c r="BS222" s="66">
        <v>34</v>
      </c>
      <c r="BT222" s="221">
        <v>0</v>
      </c>
      <c r="CF222" s="61">
        <v>0</v>
      </c>
      <c r="CG222" s="61">
        <v>0</v>
      </c>
      <c r="CH222" s="61">
        <v>0</v>
      </c>
      <c r="CI222" s="61">
        <v>0</v>
      </c>
      <c r="CJ222" s="326">
        <v>0</v>
      </c>
      <c r="CK222" s="114">
        <v>0</v>
      </c>
      <c r="CL222" s="326">
        <v>0</v>
      </c>
      <c r="CM222" s="114">
        <v>0</v>
      </c>
      <c r="CN222" s="326">
        <v>0</v>
      </c>
      <c r="CO222" s="114">
        <v>0</v>
      </c>
      <c r="CP222" s="326">
        <v>0</v>
      </c>
      <c r="CQ222" s="114">
        <v>0</v>
      </c>
      <c r="CR222" s="326">
        <v>0</v>
      </c>
      <c r="CS222" s="114">
        <v>0</v>
      </c>
      <c r="CT222" s="326">
        <v>0</v>
      </c>
      <c r="CU222" s="114">
        <v>0</v>
      </c>
      <c r="CV222" s="198">
        <v>35.5</v>
      </c>
      <c r="CW222" s="198">
        <v>1.18</v>
      </c>
      <c r="CX222" s="198">
        <v>10.1</v>
      </c>
      <c r="CY222" s="198"/>
      <c r="CZ222" s="61"/>
      <c r="DE222" s="208">
        <v>0</v>
      </c>
      <c r="DF222" s="308"/>
      <c r="DG222" s="208"/>
      <c r="DH222" s="208"/>
      <c r="DI222" s="208"/>
      <c r="DJ222" s="308"/>
      <c r="DK222" s="308"/>
      <c r="DL222" s="308"/>
      <c r="DM222" s="208"/>
      <c r="DN222" s="254">
        <v>0</v>
      </c>
      <c r="DO222" s="208">
        <v>0</v>
      </c>
      <c r="DP222" s="208">
        <v>0</v>
      </c>
      <c r="DQ222" s="208">
        <v>0</v>
      </c>
      <c r="DR222" s="208">
        <v>0</v>
      </c>
      <c r="DS222" s="212"/>
      <c r="DT222" s="208">
        <v>0</v>
      </c>
      <c r="DU222" s="208">
        <v>0</v>
      </c>
      <c r="DV222" s="208">
        <v>0</v>
      </c>
      <c r="DW222" s="208">
        <v>0</v>
      </c>
      <c r="DX222" s="208">
        <v>0</v>
      </c>
      <c r="DY222" s="206">
        <v>0</v>
      </c>
      <c r="EB222" s="223">
        <v>1</v>
      </c>
      <c r="EC222" s="223">
        <v>1</v>
      </c>
      <c r="ED222" s="267">
        <v>72</v>
      </c>
      <c r="EE222" s="267"/>
      <c r="EG222" s="221">
        <v>0</v>
      </c>
      <c r="EO222" s="267">
        <v>227</v>
      </c>
      <c r="EP222" s="135">
        <v>42027</v>
      </c>
      <c r="EQ222" s="133" t="s">
        <v>383</v>
      </c>
      <c r="ER222" s="133"/>
      <c r="ES222" s="133"/>
      <c r="ET222" s="133">
        <v>93</v>
      </c>
      <c r="EU222" s="133">
        <v>0</v>
      </c>
      <c r="EV222" s="133"/>
      <c r="EW222" s="133">
        <v>9</v>
      </c>
      <c r="EX222" s="133">
        <v>7</v>
      </c>
      <c r="EY222" s="133">
        <v>47</v>
      </c>
      <c r="EZ222" s="133">
        <v>31</v>
      </c>
      <c r="FA222" s="133">
        <v>14</v>
      </c>
      <c r="FB222" s="133">
        <v>14</v>
      </c>
      <c r="FC222" s="133">
        <v>30</v>
      </c>
      <c r="FD222" s="133">
        <v>23</v>
      </c>
      <c r="FE222" s="133">
        <v>35</v>
      </c>
      <c r="FF222" s="133">
        <v>110</v>
      </c>
      <c r="FG222" s="133">
        <v>260</v>
      </c>
      <c r="FH222" s="91">
        <v>110</v>
      </c>
      <c r="FI222" s="91">
        <v>260</v>
      </c>
      <c r="FJ222" s="227"/>
      <c r="FK222" s="227"/>
      <c r="FL222" s="228">
        <v>118.45</v>
      </c>
      <c r="FM222" s="228">
        <v>49.1</v>
      </c>
      <c r="FN222" s="228">
        <v>65.295667356113185</v>
      </c>
      <c r="FO222" s="228">
        <v>27.066418465049871</v>
      </c>
      <c r="FP222" s="228">
        <v>58.547910510764034</v>
      </c>
      <c r="FQ222" s="228"/>
      <c r="FR222" s="193">
        <v>0</v>
      </c>
      <c r="FS222" s="230">
        <v>60.5</v>
      </c>
      <c r="FT222" s="230">
        <v>51.8</v>
      </c>
      <c r="FU222" s="230">
        <v>180</v>
      </c>
      <c r="FV222" s="229">
        <v>6</v>
      </c>
      <c r="FW222" s="229">
        <v>7</v>
      </c>
      <c r="FX222" s="426">
        <v>10.083333333333334</v>
      </c>
      <c r="FY222" s="229">
        <v>1.167953667953668</v>
      </c>
      <c r="FZ222" s="133">
        <v>54.1</v>
      </c>
      <c r="GA222" s="129">
        <v>16.3</v>
      </c>
      <c r="GB222" s="238">
        <v>4.3</v>
      </c>
      <c r="GC222" s="238">
        <v>2.1</v>
      </c>
      <c r="GD222" s="238">
        <v>103.2</v>
      </c>
      <c r="GE222" s="238">
        <v>66.5</v>
      </c>
      <c r="GF222" s="238">
        <v>18</v>
      </c>
      <c r="GG222" s="133">
        <v>0</v>
      </c>
      <c r="GH222" s="133">
        <v>1</v>
      </c>
      <c r="GI222" s="133">
        <v>1</v>
      </c>
      <c r="GJ222" s="133">
        <v>0</v>
      </c>
      <c r="GK222" s="231"/>
      <c r="GL222" s="133"/>
      <c r="GM222" s="133">
        <v>0</v>
      </c>
      <c r="GN222" s="133">
        <v>0</v>
      </c>
      <c r="GO222" s="133">
        <v>0</v>
      </c>
      <c r="GP222" s="61"/>
      <c r="GQ222" s="106"/>
      <c r="GR222" s="111">
        <v>0.40366972477064222</v>
      </c>
      <c r="GS222" s="61">
        <v>0</v>
      </c>
      <c r="GT222" s="111">
        <v>0.34615384615384615</v>
      </c>
      <c r="GU222" s="61">
        <v>0</v>
      </c>
      <c r="GV222" s="106">
        <v>12.2</v>
      </c>
      <c r="GW222" s="61"/>
      <c r="GX222" s="106">
        <v>24</v>
      </c>
      <c r="GY222" s="61"/>
      <c r="GZ222" s="745"/>
      <c r="HA222" s="133">
        <v>12</v>
      </c>
      <c r="HB222" s="133"/>
      <c r="HC222" s="117" t="s">
        <v>1507</v>
      </c>
      <c r="HD222" s="427">
        <v>103.381097</v>
      </c>
      <c r="HE222" s="427">
        <v>108.550152</v>
      </c>
      <c r="HF222" s="270">
        <v>59.838367382418944</v>
      </c>
      <c r="HG222" s="435">
        <v>149.60127399999999</v>
      </c>
      <c r="HH222" s="270">
        <v>82.467834724818431</v>
      </c>
      <c r="HI222" s="435">
        <v>67.067333000000005</v>
      </c>
      <c r="HJ222" s="270">
        <v>36.97092668661606</v>
      </c>
      <c r="HK222" s="435">
        <v>82.533940999999999</v>
      </c>
      <c r="HL222" s="270">
        <v>45.496908038202371</v>
      </c>
      <c r="HM222" s="427">
        <v>55.169277000000001</v>
      </c>
      <c r="HN222" s="435">
        <v>6.0249779999999999</v>
      </c>
      <c r="HO222" s="435">
        <v>3.3240590000000001</v>
      </c>
      <c r="HP222" s="435">
        <v>154.59549699999999</v>
      </c>
      <c r="HQ222" s="270">
        <v>85.22090457463058</v>
      </c>
      <c r="HR222" s="435">
        <v>79.614778000000001</v>
      </c>
      <c r="HS222" s="270">
        <v>43.88771685030644</v>
      </c>
      <c r="HT222" s="435">
        <v>74.980720000000005</v>
      </c>
      <c r="HU222" s="270">
        <v>41.33318827557504</v>
      </c>
      <c r="HV222" s="427">
        <v>48.501230999999997</v>
      </c>
      <c r="HW222" s="144">
        <v>1</v>
      </c>
      <c r="HX222" s="427">
        <v>0.72559644111052157</v>
      </c>
      <c r="HY222" s="428">
        <v>15.9</v>
      </c>
      <c r="HZ222" s="427">
        <v>4.3</v>
      </c>
      <c r="IA222" s="427">
        <v>17.100000000000001</v>
      </c>
      <c r="IB222" s="427">
        <v>4.5</v>
      </c>
      <c r="IC222" s="427">
        <v>19.3</v>
      </c>
      <c r="ID222" s="427">
        <v>4.5999999999999996</v>
      </c>
      <c r="IE222" s="237">
        <v>52.944781395348841</v>
      </c>
      <c r="IF222" s="237">
        <v>29.185857612771869</v>
      </c>
      <c r="IG222" s="239"/>
      <c r="IH222" s="161">
        <v>0.42</v>
      </c>
      <c r="II222" s="61">
        <v>1064</v>
      </c>
      <c r="IJ222" s="61">
        <v>1006</v>
      </c>
      <c r="IK222" s="61">
        <v>1131</v>
      </c>
      <c r="IL222" s="61">
        <v>1121</v>
      </c>
      <c r="IM222" s="61">
        <v>1149</v>
      </c>
      <c r="IN222" s="61">
        <v>1133</v>
      </c>
      <c r="IO222" s="133">
        <v>1098.5</v>
      </c>
      <c r="IP222" s="429">
        <v>1100.6666666666667</v>
      </c>
      <c r="IQ222" s="61">
        <v>1731</v>
      </c>
      <c r="IR222" s="61">
        <v>424</v>
      </c>
      <c r="IS222" s="61">
        <v>464</v>
      </c>
      <c r="IT222" s="61">
        <v>437</v>
      </c>
      <c r="IU222" s="61">
        <v>419</v>
      </c>
      <c r="IV222" s="61">
        <v>401</v>
      </c>
      <c r="IW222" s="61">
        <v>415</v>
      </c>
      <c r="IX222" s="61">
        <v>419.5</v>
      </c>
      <c r="IY222" s="430">
        <v>426.66666666666669</v>
      </c>
      <c r="IZ222" s="61">
        <v>254</v>
      </c>
      <c r="JA222" s="431">
        <v>24.779563401645749</v>
      </c>
      <c r="JB222" s="240">
        <v>25.43993694868243</v>
      </c>
      <c r="JC222" s="308"/>
      <c r="JD222" s="70"/>
      <c r="JE222" s="70"/>
      <c r="JF222" s="70"/>
      <c r="JG222" s="308"/>
      <c r="JH222" s="308"/>
      <c r="JI222" s="308"/>
      <c r="JJ222" s="308"/>
      <c r="JK222" s="208"/>
      <c r="JL222" s="420"/>
      <c r="JM222" s="299"/>
      <c r="JN222" s="300"/>
      <c r="JP222" s="198"/>
      <c r="JQ222" s="90"/>
      <c r="JR222" s="90"/>
      <c r="JS222" s="246"/>
      <c r="JT222" s="248"/>
      <c r="JU222" s="198"/>
      <c r="JV222" s="433"/>
      <c r="JW222" s="248"/>
      <c r="JX222" s="243"/>
      <c r="JY222" s="433"/>
      <c r="JZ222" s="248"/>
      <c r="KA222" s="247"/>
      <c r="KB222" s="245"/>
      <c r="KC222" s="248"/>
      <c r="KD222" s="63">
        <v>0</v>
      </c>
      <c r="KE222" s="263"/>
      <c r="KF222" s="263"/>
      <c r="KG222" s="250"/>
      <c r="KH222" s="250"/>
      <c r="KI222" s="250"/>
      <c r="KJ222" s="251"/>
      <c r="KK222" s="250"/>
      <c r="KL222" s="250"/>
      <c r="KM222" s="250"/>
      <c r="KN222" s="250"/>
      <c r="KO222" s="250"/>
      <c r="KP222" s="250"/>
      <c r="KQ222" s="92"/>
      <c r="KR222" s="93">
        <v>0.40366972477064222</v>
      </c>
      <c r="KS222" s="264"/>
      <c r="KT222" s="265"/>
      <c r="KU222" s="264"/>
      <c r="KV222" s="265"/>
      <c r="KW222" s="265"/>
      <c r="KX222" s="265"/>
      <c r="KY222" s="265"/>
      <c r="KZ222" s="265"/>
      <c r="LA222" s="265"/>
      <c r="LB222" s="265"/>
      <c r="LC222" s="265"/>
      <c r="LD222" s="265"/>
      <c r="LE222" s="118">
        <v>42027</v>
      </c>
      <c r="LF222" s="454">
        <v>0</v>
      </c>
      <c r="LG222" s="454"/>
      <c r="LH222" s="455">
        <v>50</v>
      </c>
      <c r="LI222" s="455">
        <v>47.45</v>
      </c>
      <c r="LJ222" s="455">
        <v>-26.22</v>
      </c>
      <c r="LK222" s="455">
        <v>-30.6</v>
      </c>
      <c r="LL222" s="455">
        <v>-28.8</v>
      </c>
      <c r="LM222" s="455">
        <v>322</v>
      </c>
      <c r="LN222" s="455">
        <v>-23</v>
      </c>
      <c r="LO222" s="455">
        <v>-22.2</v>
      </c>
      <c r="LP222" s="455">
        <v>322</v>
      </c>
      <c r="LQ222" s="455">
        <v>-26.8</v>
      </c>
      <c r="LR222" s="455">
        <v>-25.5</v>
      </c>
      <c r="LS222" s="455">
        <v>322</v>
      </c>
      <c r="LT222" s="500">
        <v>45.23</v>
      </c>
      <c r="LU222" s="693">
        <v>-25.56</v>
      </c>
      <c r="LV222" s="500">
        <v>-15.6</v>
      </c>
      <c r="LW222" s="500">
        <v>1</v>
      </c>
      <c r="LX222" s="500">
        <v>-15.7</v>
      </c>
      <c r="LY222" s="500">
        <v>1</v>
      </c>
      <c r="LZ222" s="692">
        <v>62</v>
      </c>
      <c r="MA222" s="455">
        <v>62</v>
      </c>
      <c r="MC222" s="253"/>
      <c r="MD222" s="274"/>
      <c r="ME222" s="581">
        <v>227</v>
      </c>
      <c r="MF222" s="135"/>
      <c r="MI222" s="584">
        <v>34.890700000000002</v>
      </c>
      <c r="MQ222" s="135"/>
      <c r="MR222" s="585"/>
      <c r="MS222" s="585"/>
      <c r="MT222" s="133">
        <v>0</v>
      </c>
      <c r="MU222" s="585"/>
      <c r="MV222" s="585"/>
      <c r="MW222" s="585"/>
      <c r="MX222" s="585"/>
      <c r="MY222" s="585"/>
      <c r="MZ222" s="585"/>
      <c r="NA222" s="585"/>
      <c r="NB222" s="238">
        <v>1</v>
      </c>
      <c r="ND222" s="876">
        <v>227</v>
      </c>
      <c r="NE222" s="877" t="s">
        <v>64</v>
      </c>
      <c r="NF222" s="877" t="s">
        <v>64</v>
      </c>
      <c r="NG222" s="877" t="s">
        <v>64</v>
      </c>
      <c r="NH222" s="877" t="s">
        <v>64</v>
      </c>
      <c r="NI222" s="877" t="s">
        <v>64</v>
      </c>
      <c r="NJ222" s="877" t="s">
        <v>64</v>
      </c>
      <c r="NK222" s="877" t="s">
        <v>64</v>
      </c>
      <c r="NL222" s="877" t="s">
        <v>64</v>
      </c>
      <c r="NM222" s="877" t="s">
        <v>64</v>
      </c>
      <c r="NN222" s="877" t="s">
        <v>64</v>
      </c>
      <c r="NO222" s="877" t="s">
        <v>64</v>
      </c>
      <c r="NP222" s="877" t="s">
        <v>64</v>
      </c>
      <c r="NQ222" s="877" t="s">
        <v>64</v>
      </c>
      <c r="NR222" s="877" t="s">
        <v>64</v>
      </c>
      <c r="NS222" s="877" t="s">
        <v>64</v>
      </c>
      <c r="NT222" s="877" t="s">
        <v>64</v>
      </c>
      <c r="NU222" s="877" t="s">
        <v>64</v>
      </c>
      <c r="NV222" s="877" t="s">
        <v>64</v>
      </c>
      <c r="NW222" s="877" t="s">
        <v>64</v>
      </c>
      <c r="NX222" s="877" t="s">
        <v>64</v>
      </c>
      <c r="NY222" s="877" t="s">
        <v>64</v>
      </c>
      <c r="NZ222" s="877" t="s">
        <v>64</v>
      </c>
      <c r="OA222" s="877" t="s">
        <v>64</v>
      </c>
      <c r="OB222" s="877" t="s">
        <v>64</v>
      </c>
      <c r="OC222" s="877" t="s">
        <v>64</v>
      </c>
      <c r="OD222" s="877" t="s">
        <v>64</v>
      </c>
      <c r="OE222" s="877" t="s">
        <v>64</v>
      </c>
      <c r="OF222" s="877" t="s">
        <v>64</v>
      </c>
      <c r="OG222" s="877" t="s">
        <v>64</v>
      </c>
      <c r="OH222" s="877" t="s">
        <v>64</v>
      </c>
      <c r="OI222" s="877" t="s">
        <v>64</v>
      </c>
      <c r="OJ222" s="877" t="s">
        <v>64</v>
      </c>
      <c r="OK222" s="877" t="s">
        <v>64</v>
      </c>
      <c r="OL222" s="877" t="s">
        <v>64</v>
      </c>
    </row>
    <row r="223" spans="1:402" s="221" customFormat="1" x14ac:dyDescent="0.25">
      <c r="A223" s="221">
        <v>222</v>
      </c>
      <c r="B223" s="221">
        <v>0</v>
      </c>
      <c r="C223" s="221">
        <v>1</v>
      </c>
      <c r="D223" s="267">
        <v>0</v>
      </c>
      <c r="E223" s="267">
        <v>228</v>
      </c>
      <c r="F223" s="880">
        <v>35</v>
      </c>
      <c r="G223" s="883"/>
      <c r="H223" s="167" t="s">
        <v>1345</v>
      </c>
      <c r="I223" s="167" t="s">
        <v>1508</v>
      </c>
      <c r="J223" s="69">
        <v>22990</v>
      </c>
      <c r="K223" s="422">
        <v>52</v>
      </c>
      <c r="L223" s="62">
        <v>70</v>
      </c>
      <c r="M223" s="62">
        <v>174</v>
      </c>
      <c r="N223" s="342">
        <v>23.120623596247853</v>
      </c>
      <c r="O223" s="348">
        <v>1.8404803950659019</v>
      </c>
      <c r="P223" s="61">
        <v>0</v>
      </c>
      <c r="Q223" s="144">
        <v>140</v>
      </c>
      <c r="R223" s="144">
        <v>85</v>
      </c>
      <c r="S223" s="133">
        <v>0</v>
      </c>
      <c r="T223" s="400">
        <v>1</v>
      </c>
      <c r="U223" s="326">
        <v>0</v>
      </c>
      <c r="V223" s="326"/>
      <c r="W223" s="326">
        <v>0</v>
      </c>
      <c r="X223" s="710">
        <v>0</v>
      </c>
      <c r="Y223" s="326">
        <v>0</v>
      </c>
      <c r="Z223" s="326">
        <v>0</v>
      </c>
      <c r="AA223" s="329">
        <v>0</v>
      </c>
      <c r="AB223" s="328">
        <v>0</v>
      </c>
      <c r="AC223" s="133"/>
      <c r="AD223" s="133"/>
      <c r="AE223" s="133"/>
      <c r="AF223" s="592">
        <v>87</v>
      </c>
      <c r="AG223" s="617">
        <v>1.02</v>
      </c>
      <c r="AH223" s="592">
        <v>77</v>
      </c>
      <c r="AI223" s="592"/>
      <c r="AJ223" s="606">
        <v>14.5</v>
      </c>
      <c r="AK223" s="592">
        <v>42</v>
      </c>
      <c r="AL223" s="592"/>
      <c r="AM223" s="607">
        <v>41.7</v>
      </c>
      <c r="AN223" s="214">
        <v>3.730501128804756</v>
      </c>
      <c r="AO223" s="63">
        <v>133</v>
      </c>
      <c r="AP223" s="63">
        <v>65</v>
      </c>
      <c r="AQ223" s="63">
        <v>46</v>
      </c>
      <c r="AR223" s="63">
        <v>108</v>
      </c>
      <c r="AS223" s="63">
        <v>2.25</v>
      </c>
      <c r="AT223" s="63">
        <v>190</v>
      </c>
      <c r="AU223" s="564"/>
      <c r="AV223" s="564"/>
      <c r="AW223" s="434">
        <v>1.02</v>
      </c>
      <c r="AX223" s="434"/>
      <c r="AY223" s="434"/>
      <c r="AZ223" s="617"/>
      <c r="BA223" s="558"/>
      <c r="BB223" s="65">
        <v>45.76</v>
      </c>
      <c r="BC223" s="68"/>
      <c r="BD223" s="66">
        <v>45.76</v>
      </c>
      <c r="BE223" s="218">
        <v>57.318998351266508</v>
      </c>
      <c r="BF223" s="66">
        <v>57.2</v>
      </c>
      <c r="BG223" s="68">
        <v>1.6604860157849677</v>
      </c>
      <c r="BH223" s="219">
        <v>1.6604860157849677</v>
      </c>
      <c r="BI223" s="219">
        <v>1.758298592501325</v>
      </c>
      <c r="BJ223" s="219">
        <v>1.7573960287930241</v>
      </c>
      <c r="BK223" s="66">
        <v>2.57</v>
      </c>
      <c r="BL223" s="66">
        <v>1.21</v>
      </c>
      <c r="BM223" s="66">
        <v>92</v>
      </c>
      <c r="BN223" s="66">
        <v>1.24</v>
      </c>
      <c r="BO223" s="571">
        <v>107.4</v>
      </c>
      <c r="BP223" s="66">
        <v>57</v>
      </c>
      <c r="BQ223" s="66">
        <v>209</v>
      </c>
      <c r="BR223" s="66">
        <v>5</v>
      </c>
      <c r="BS223" s="66">
        <v>53</v>
      </c>
      <c r="BT223" s="221">
        <v>0</v>
      </c>
      <c r="CF223" s="61">
        <v>0</v>
      </c>
      <c r="CG223" s="61">
        <v>0</v>
      </c>
      <c r="CH223" s="61">
        <v>0</v>
      </c>
      <c r="CI223" s="61">
        <v>0</v>
      </c>
      <c r="CJ223" s="326">
        <v>0</v>
      </c>
      <c r="CK223" s="114">
        <v>0</v>
      </c>
      <c r="CL223" s="326">
        <v>0</v>
      </c>
      <c r="CM223" s="114">
        <v>0</v>
      </c>
      <c r="CN223" s="326">
        <v>0</v>
      </c>
      <c r="CO223" s="114">
        <v>0</v>
      </c>
      <c r="CP223" s="326">
        <v>0</v>
      </c>
      <c r="CQ223" s="114">
        <v>0</v>
      </c>
      <c r="CR223" s="326">
        <v>0</v>
      </c>
      <c r="CS223" s="114">
        <v>0</v>
      </c>
      <c r="CT223" s="326">
        <v>0</v>
      </c>
      <c r="CU223" s="114">
        <v>0</v>
      </c>
      <c r="CV223" s="299">
        <v>42.9</v>
      </c>
      <c r="CW223" s="299">
        <v>1.0900000000000001</v>
      </c>
      <c r="CX223" s="299">
        <v>12.3</v>
      </c>
      <c r="CY223" s="362"/>
      <c r="CZ223" s="61"/>
      <c r="DE223" s="208">
        <v>0</v>
      </c>
      <c r="DF223" s="308"/>
      <c r="DG223" s="208"/>
      <c r="DH223" s="208"/>
      <c r="DI223" s="208"/>
      <c r="DJ223" s="308"/>
      <c r="DK223" s="308"/>
      <c r="DL223" s="308"/>
      <c r="DM223" s="208"/>
      <c r="DN223" s="254">
        <v>0</v>
      </c>
      <c r="DO223" s="208">
        <v>0</v>
      </c>
      <c r="DP223" s="208">
        <v>0</v>
      </c>
      <c r="DQ223" s="208">
        <v>0</v>
      </c>
      <c r="DR223" s="208">
        <v>0</v>
      </c>
      <c r="DS223" s="212"/>
      <c r="DT223" s="208">
        <v>0</v>
      </c>
      <c r="DU223" s="208">
        <v>0</v>
      </c>
      <c r="DV223" s="208">
        <v>0</v>
      </c>
      <c r="DW223" s="208">
        <v>0</v>
      </c>
      <c r="DX223" s="208">
        <v>0</v>
      </c>
      <c r="DY223" s="206">
        <v>0</v>
      </c>
      <c r="EB223" s="223">
        <v>1</v>
      </c>
      <c r="EC223" s="223">
        <v>1</v>
      </c>
      <c r="ED223" s="61">
        <v>77</v>
      </c>
      <c r="EE223" s="61"/>
      <c r="EG223" s="221">
        <v>0</v>
      </c>
      <c r="EO223" s="267">
        <v>228</v>
      </c>
      <c r="EP223" s="135">
        <v>42185</v>
      </c>
      <c r="EQ223" s="133" t="s">
        <v>383</v>
      </c>
      <c r="ER223" s="133"/>
      <c r="ES223" s="133"/>
      <c r="ET223" s="133">
        <v>60</v>
      </c>
      <c r="EU223" s="133">
        <v>0</v>
      </c>
      <c r="EV223" s="133"/>
      <c r="EW223" s="133">
        <v>8</v>
      </c>
      <c r="EX223" s="133">
        <v>7</v>
      </c>
      <c r="EY223" s="133">
        <v>52</v>
      </c>
      <c r="EZ223" s="133">
        <v>37</v>
      </c>
      <c r="FA223" s="133">
        <v>11</v>
      </c>
      <c r="FB223" s="133">
        <v>14</v>
      </c>
      <c r="FC223" s="133">
        <v>37</v>
      </c>
      <c r="FD223" s="133">
        <v>23</v>
      </c>
      <c r="FE223" s="133">
        <v>33</v>
      </c>
      <c r="FF223" s="133">
        <v>150</v>
      </c>
      <c r="FG223" s="133">
        <v>340</v>
      </c>
      <c r="FH223" s="91">
        <v>150</v>
      </c>
      <c r="FI223" s="91">
        <v>340</v>
      </c>
      <c r="FJ223" s="227">
        <v>40.049999999999997</v>
      </c>
      <c r="FK223" s="227">
        <v>21.760622991350001</v>
      </c>
      <c r="FL223" s="228">
        <v>148.75</v>
      </c>
      <c r="FM223" s="228">
        <v>56.85</v>
      </c>
      <c r="FN223" s="228">
        <v>80.821290136412301</v>
      </c>
      <c r="FO223" s="228">
        <v>30.888674583227157</v>
      </c>
      <c r="FP223" s="228">
        <v>61.781512605042025</v>
      </c>
      <c r="FQ223" s="228"/>
      <c r="FR223" s="193">
        <v>0</v>
      </c>
      <c r="FS223" s="230">
        <v>58.1</v>
      </c>
      <c r="FT223" s="230">
        <v>45.8</v>
      </c>
      <c r="FU223" s="230">
        <v>190</v>
      </c>
      <c r="FV223" s="229">
        <v>8.1</v>
      </c>
      <c r="FW223" s="229">
        <v>10.3</v>
      </c>
      <c r="FX223" s="426">
        <v>7.1728395061728403</v>
      </c>
      <c r="FY223" s="229">
        <v>1.2685589519650655</v>
      </c>
      <c r="FZ223" s="133">
        <v>70.900000000000006</v>
      </c>
      <c r="GA223" s="129">
        <v>16.2</v>
      </c>
      <c r="GB223" s="238">
        <v>3.1</v>
      </c>
      <c r="GC223" s="238">
        <v>1.7</v>
      </c>
      <c r="GD223" s="238">
        <v>87.6</v>
      </c>
      <c r="GE223" s="238">
        <v>61.9</v>
      </c>
      <c r="GF223" s="238">
        <v>19.5</v>
      </c>
      <c r="GG223" s="133">
        <v>0</v>
      </c>
      <c r="GH223" s="133">
        <v>1</v>
      </c>
      <c r="GI223" s="133">
        <v>1</v>
      </c>
      <c r="GJ223" s="133">
        <v>0</v>
      </c>
      <c r="GK223" s="231"/>
      <c r="GL223" s="133"/>
      <c r="GM223" s="133">
        <v>0</v>
      </c>
      <c r="GN223" s="133">
        <v>0</v>
      </c>
      <c r="GO223" s="133">
        <v>0</v>
      </c>
      <c r="GP223" s="61">
        <v>59.900000000000006</v>
      </c>
      <c r="GQ223" s="106">
        <v>32.545850616276283</v>
      </c>
      <c r="GR223" s="111">
        <v>0.45136186770428016</v>
      </c>
      <c r="GS223" s="61">
        <v>0</v>
      </c>
      <c r="GT223" s="111">
        <v>0.3125</v>
      </c>
      <c r="GU223" s="61">
        <v>0</v>
      </c>
      <c r="GV223" s="106">
        <v>11.5</v>
      </c>
      <c r="GW223" s="61"/>
      <c r="GX223" s="106">
        <v>24</v>
      </c>
      <c r="GY223" s="61"/>
      <c r="GZ223" s="745"/>
      <c r="HA223" s="133">
        <v>10</v>
      </c>
      <c r="HB223" s="133">
        <v>0.38</v>
      </c>
      <c r="HC223" s="442" t="s">
        <v>1509</v>
      </c>
      <c r="HD223" s="227">
        <v>116.346476</v>
      </c>
      <c r="HE223" s="227">
        <v>122.16379999999999</v>
      </c>
      <c r="HF223" s="270">
        <v>66.376039824985853</v>
      </c>
      <c r="HG223" s="106">
        <v>196.48519400000001</v>
      </c>
      <c r="HH223" s="270">
        <v>106.75755880190427</v>
      </c>
      <c r="HI223" s="106">
        <v>76.559064000000006</v>
      </c>
      <c r="HJ223" s="270">
        <v>41.597326548680059</v>
      </c>
      <c r="HK223" s="106">
        <v>119.92613</v>
      </c>
      <c r="HL223" s="270">
        <v>65.160232253224208</v>
      </c>
      <c r="HM223" s="227">
        <v>61.035708</v>
      </c>
      <c r="HN223" s="106">
        <v>6.1162330000000003</v>
      </c>
      <c r="HO223" s="106">
        <v>3.3071969999999999</v>
      </c>
      <c r="HP223" s="435">
        <v>193.492333</v>
      </c>
      <c r="HQ223" s="270">
        <v>105.13142846765919</v>
      </c>
      <c r="HR223" s="435">
        <v>79.647666000000001</v>
      </c>
      <c r="HS223" s="270">
        <v>43.275476453607141</v>
      </c>
      <c r="HT223" s="435">
        <v>113.844667</v>
      </c>
      <c r="HU223" s="270">
        <v>61.855952014052058</v>
      </c>
      <c r="HV223" s="427">
        <v>58.836784999999999</v>
      </c>
      <c r="HW223" s="144">
        <v>0</v>
      </c>
      <c r="HX223" s="427">
        <v>0.62174557539434749</v>
      </c>
      <c r="HY223" s="428">
        <v>20.5</v>
      </c>
      <c r="HZ223" s="427">
        <v>4.9000000000000004</v>
      </c>
      <c r="IA223" s="427">
        <v>19.100000000000001</v>
      </c>
      <c r="IB223" s="427">
        <v>4.5999999999999996</v>
      </c>
      <c r="IC223" s="427">
        <v>21.5</v>
      </c>
      <c r="ID223" s="427">
        <v>5.0999999999999996</v>
      </c>
      <c r="IE223" s="237">
        <v>66.909768707482996</v>
      </c>
      <c r="IF223" s="237">
        <v>36.354513140623354</v>
      </c>
      <c r="IG223" s="239"/>
      <c r="IH223" s="161">
        <v>0.42</v>
      </c>
      <c r="II223" s="61">
        <v>1131</v>
      </c>
      <c r="IJ223" s="61">
        <v>938</v>
      </c>
      <c r="IK223" s="61">
        <v>1078</v>
      </c>
      <c r="IL223" s="61">
        <v>1122</v>
      </c>
      <c r="IM223" s="61">
        <v>1134</v>
      </c>
      <c r="IN223" s="61">
        <v>1168</v>
      </c>
      <c r="IO223" s="133">
        <v>1149.5</v>
      </c>
      <c r="IP223" s="429">
        <v>1095.1666666666667</v>
      </c>
      <c r="IQ223" s="61">
        <v>1837</v>
      </c>
      <c r="IR223" s="61">
        <v>370</v>
      </c>
      <c r="IS223" s="61">
        <v>406</v>
      </c>
      <c r="IT223" s="61">
        <v>387</v>
      </c>
      <c r="IU223" s="61">
        <v>379</v>
      </c>
      <c r="IV223" s="61">
        <v>387</v>
      </c>
      <c r="IW223" s="61">
        <v>363</v>
      </c>
      <c r="IX223" s="61">
        <v>366.5</v>
      </c>
      <c r="IY223" s="430">
        <v>382</v>
      </c>
      <c r="IZ223" s="61">
        <v>220</v>
      </c>
      <c r="JA223" s="431">
        <v>24.711395251206245</v>
      </c>
      <c r="JB223" s="240">
        <v>26.941924716648032</v>
      </c>
      <c r="JC223" s="308"/>
      <c r="JD223" s="70"/>
      <c r="JE223" s="70"/>
      <c r="JF223" s="70"/>
      <c r="JG223" s="308"/>
      <c r="JH223" s="308"/>
      <c r="JI223" s="308"/>
      <c r="JJ223" s="308"/>
      <c r="JK223" s="208"/>
      <c r="JL223" s="420">
        <v>74</v>
      </c>
      <c r="JM223" s="299"/>
      <c r="JN223" s="300"/>
      <c r="JP223" s="198"/>
      <c r="JQ223" s="90"/>
      <c r="JR223" s="90"/>
      <c r="JS223" s="246"/>
      <c r="JT223" s="248"/>
      <c r="JU223" s="198"/>
      <c r="JV223" s="433"/>
      <c r="JW223" s="248"/>
      <c r="JX223" s="243"/>
      <c r="JY223" s="433"/>
      <c r="JZ223" s="248"/>
      <c r="KA223" s="247"/>
      <c r="KB223" s="245"/>
      <c r="KC223" s="248"/>
      <c r="KD223" s="63">
        <v>0</v>
      </c>
      <c r="KE223" s="263"/>
      <c r="KF223" s="263"/>
      <c r="KG223" s="250"/>
      <c r="KH223" s="250"/>
      <c r="KI223" s="250"/>
      <c r="KJ223" s="251"/>
      <c r="KK223" s="250"/>
      <c r="KL223" s="250"/>
      <c r="KM223" s="250"/>
      <c r="KN223" s="250"/>
      <c r="KO223" s="250"/>
      <c r="KP223" s="250"/>
      <c r="KQ223" s="92"/>
      <c r="KR223" s="93">
        <v>0.45136186770428016</v>
      </c>
      <c r="KS223" s="264">
        <v>55</v>
      </c>
      <c r="KT223" s="265">
        <v>44.97</v>
      </c>
      <c r="KU223" s="264">
        <v>-24.15</v>
      </c>
      <c r="KV223" s="265">
        <v>-21.6</v>
      </c>
      <c r="KW223" s="265">
        <v>-21.6</v>
      </c>
      <c r="KX223" s="265">
        <v>381</v>
      </c>
      <c r="KY223" s="265">
        <v>-20.100000000000001</v>
      </c>
      <c r="KZ223" s="265">
        <v>-20</v>
      </c>
      <c r="LA223" s="265">
        <v>339</v>
      </c>
      <c r="LB223" s="265">
        <v>-20.8</v>
      </c>
      <c r="LC223" s="265">
        <v>-20.8</v>
      </c>
      <c r="LD223" s="265">
        <v>367</v>
      </c>
      <c r="LE223" s="118">
        <v>42185</v>
      </c>
      <c r="LF223" s="454">
        <v>0</v>
      </c>
      <c r="LG223" s="454"/>
      <c r="LH223" s="455">
        <v>55</v>
      </c>
      <c r="LI223" s="455">
        <v>50.02</v>
      </c>
      <c r="LJ223" s="455">
        <v>-28.29</v>
      </c>
      <c r="LK223" s="455">
        <v>-28</v>
      </c>
      <c r="LL223" s="455">
        <v>-27.5</v>
      </c>
      <c r="LM223" s="455">
        <v>423</v>
      </c>
      <c r="LN223" s="455">
        <v>-19.3</v>
      </c>
      <c r="LO223" s="455">
        <v>-18.5</v>
      </c>
      <c r="LP223" s="455">
        <v>437</v>
      </c>
      <c r="LQ223" s="455">
        <v>-23.6</v>
      </c>
      <c r="LR223" s="455">
        <v>-23</v>
      </c>
      <c r="LS223" s="455">
        <v>423</v>
      </c>
      <c r="LT223" s="500">
        <v>46.65</v>
      </c>
      <c r="LU223" s="693">
        <v>-25.84</v>
      </c>
      <c r="LV223" s="500">
        <v>-11.5</v>
      </c>
      <c r="LW223" s="500">
        <v>3</v>
      </c>
      <c r="LX223" s="500">
        <v>0</v>
      </c>
      <c r="LY223" s="500">
        <v>3</v>
      </c>
      <c r="LZ223" s="692">
        <v>58.836784999999999</v>
      </c>
      <c r="MA223" s="455"/>
      <c r="MC223" s="253"/>
      <c r="MD223" s="274"/>
      <c r="ME223" s="581">
        <v>228</v>
      </c>
      <c r="MF223" s="135"/>
      <c r="MI223" s="584">
        <v>53.870699999999999</v>
      </c>
      <c r="MQ223" s="135"/>
      <c r="MR223" s="585"/>
      <c r="MS223" s="585"/>
      <c r="MT223" s="133">
        <v>0</v>
      </c>
      <c r="MU223" s="585"/>
      <c r="MV223" s="585"/>
      <c r="MW223" s="585"/>
      <c r="MX223" s="585"/>
      <c r="MY223" s="585"/>
      <c r="MZ223" s="238">
        <v>41.7</v>
      </c>
      <c r="NA223" s="585"/>
      <c r="NB223" s="238">
        <v>0</v>
      </c>
      <c r="ND223" s="876">
        <v>228</v>
      </c>
      <c r="NE223" s="877" t="s">
        <v>64</v>
      </c>
      <c r="NF223" s="877" t="s">
        <v>64</v>
      </c>
      <c r="NG223" s="877" t="s">
        <v>64</v>
      </c>
      <c r="NH223" s="877" t="s">
        <v>64</v>
      </c>
      <c r="NI223" s="877" t="s">
        <v>64</v>
      </c>
      <c r="NJ223" s="877" t="s">
        <v>64</v>
      </c>
      <c r="NK223" s="877" t="s">
        <v>64</v>
      </c>
      <c r="NL223" s="877" t="s">
        <v>64</v>
      </c>
      <c r="NM223" s="877" t="s">
        <v>64</v>
      </c>
      <c r="NN223" s="877" t="s">
        <v>64</v>
      </c>
      <c r="NO223" s="877" t="s">
        <v>64</v>
      </c>
      <c r="NP223" s="877" t="s">
        <v>64</v>
      </c>
      <c r="NQ223" s="877" t="s">
        <v>64</v>
      </c>
      <c r="NR223" s="877" t="s">
        <v>64</v>
      </c>
      <c r="NS223" s="877" t="s">
        <v>64</v>
      </c>
      <c r="NT223" s="877" t="s">
        <v>64</v>
      </c>
      <c r="NU223" s="877" t="s">
        <v>64</v>
      </c>
      <c r="NV223" s="877" t="s">
        <v>64</v>
      </c>
      <c r="NW223" s="877" t="s">
        <v>64</v>
      </c>
      <c r="NX223" s="877" t="s">
        <v>64</v>
      </c>
      <c r="NY223" s="877" t="s">
        <v>64</v>
      </c>
      <c r="NZ223" s="877" t="s">
        <v>64</v>
      </c>
      <c r="OA223" s="877" t="s">
        <v>64</v>
      </c>
      <c r="OB223" s="877" t="s">
        <v>64</v>
      </c>
      <c r="OC223" s="877" t="s">
        <v>64</v>
      </c>
      <c r="OD223" s="877" t="s">
        <v>64</v>
      </c>
      <c r="OE223" s="877" t="s">
        <v>64</v>
      </c>
      <c r="OF223" s="877" t="s">
        <v>64</v>
      </c>
      <c r="OG223" s="877" t="s">
        <v>64</v>
      </c>
      <c r="OH223" s="877" t="s">
        <v>64</v>
      </c>
      <c r="OI223" s="877" t="s">
        <v>64</v>
      </c>
      <c r="OJ223" s="877" t="s">
        <v>64</v>
      </c>
      <c r="OK223" s="877" t="s">
        <v>64</v>
      </c>
      <c r="OL223" s="877" t="s">
        <v>64</v>
      </c>
    </row>
    <row r="224" spans="1:402" s="221" customFormat="1" x14ac:dyDescent="0.25">
      <c r="A224" s="274">
        <v>223</v>
      </c>
      <c r="B224" s="221">
        <v>0</v>
      </c>
      <c r="C224" s="221">
        <v>1</v>
      </c>
      <c r="D224" s="267">
        <v>0</v>
      </c>
      <c r="E224" s="267">
        <v>229</v>
      </c>
      <c r="F224" s="880">
        <v>36</v>
      </c>
      <c r="G224" s="883"/>
      <c r="H224" s="232" t="s">
        <v>1510</v>
      </c>
      <c r="I224" s="167" t="s">
        <v>1511</v>
      </c>
      <c r="J224" s="69">
        <v>22623</v>
      </c>
      <c r="K224" s="422">
        <v>53</v>
      </c>
      <c r="L224" s="62">
        <v>69</v>
      </c>
      <c r="M224" s="62">
        <v>156</v>
      </c>
      <c r="N224" s="342">
        <v>28.353057199211044</v>
      </c>
      <c r="O224" s="348">
        <v>1.6900226339709394</v>
      </c>
      <c r="P224" s="61">
        <v>1</v>
      </c>
      <c r="Q224" s="144">
        <v>120</v>
      </c>
      <c r="R224" s="144">
        <v>80</v>
      </c>
      <c r="S224" s="133">
        <v>0</v>
      </c>
      <c r="T224" s="400">
        <v>1</v>
      </c>
      <c r="U224" s="709">
        <v>0</v>
      </c>
      <c r="V224" s="709"/>
      <c r="W224" s="325">
        <v>0</v>
      </c>
      <c r="X224" s="114">
        <v>0</v>
      </c>
      <c r="Y224" s="325">
        <v>1</v>
      </c>
      <c r="Z224" s="325">
        <v>0</v>
      </c>
      <c r="AA224" s="329">
        <v>0</v>
      </c>
      <c r="AB224" s="711">
        <v>0</v>
      </c>
      <c r="AC224" s="133"/>
      <c r="AD224" s="133"/>
      <c r="AE224" s="133"/>
      <c r="AF224" s="592">
        <v>95</v>
      </c>
      <c r="AG224" s="617">
        <v>0.84</v>
      </c>
      <c r="AH224" s="592">
        <v>71</v>
      </c>
      <c r="AI224" s="592"/>
      <c r="AJ224" s="606">
        <v>14.3</v>
      </c>
      <c r="AK224" s="592">
        <v>42</v>
      </c>
      <c r="AL224" s="592"/>
      <c r="AM224" s="607"/>
      <c r="AN224" s="214"/>
      <c r="AO224" s="63">
        <v>194</v>
      </c>
      <c r="AP224" s="63">
        <v>99</v>
      </c>
      <c r="AQ224" s="63">
        <v>54</v>
      </c>
      <c r="AR224" s="63">
        <v>206</v>
      </c>
      <c r="AS224" s="63">
        <v>2.76</v>
      </c>
      <c r="AT224" s="63">
        <v>61</v>
      </c>
      <c r="AU224" s="564"/>
      <c r="AV224" s="564"/>
      <c r="AW224" s="434">
        <v>0.84</v>
      </c>
      <c r="AX224" s="434"/>
      <c r="AY224" s="434"/>
      <c r="AZ224" s="617"/>
      <c r="BA224" s="558"/>
      <c r="BB224" s="65">
        <v>21.79</v>
      </c>
      <c r="BC224" s="68"/>
      <c r="BD224" s="66">
        <v>21.79</v>
      </c>
      <c r="BE224" s="218">
        <v>68.710827935565646</v>
      </c>
      <c r="BF224" s="66">
        <v>78.47</v>
      </c>
      <c r="BG224" s="68">
        <v>1.3382572302462556</v>
      </c>
      <c r="BH224" s="219">
        <v>1.3382572302462556</v>
      </c>
      <c r="BI224" s="219">
        <v>1.8370251816318879</v>
      </c>
      <c r="BJ224" s="219">
        <v>1.89470365260923</v>
      </c>
      <c r="BK224" s="66">
        <v>2</v>
      </c>
      <c r="BL224" s="66">
        <v>0.88</v>
      </c>
      <c r="BM224" s="66">
        <v>118</v>
      </c>
      <c r="BN224" s="66">
        <v>0.77</v>
      </c>
      <c r="BO224" s="571">
        <v>83.7</v>
      </c>
      <c r="BP224" s="66">
        <v>45</v>
      </c>
      <c r="BQ224" s="66">
        <v>63</v>
      </c>
      <c r="BR224" s="66">
        <v>3</v>
      </c>
      <c r="BS224" s="66">
        <v>13</v>
      </c>
      <c r="BT224" s="221">
        <v>0</v>
      </c>
      <c r="CF224" s="61">
        <v>0</v>
      </c>
      <c r="CG224" s="61">
        <v>0</v>
      </c>
      <c r="CH224" s="61">
        <v>0</v>
      </c>
      <c r="CI224" s="61">
        <v>0</v>
      </c>
      <c r="CJ224" s="326">
        <v>0</v>
      </c>
      <c r="CK224" s="114">
        <v>0</v>
      </c>
      <c r="CL224" s="326">
        <v>0</v>
      </c>
      <c r="CM224" s="114">
        <v>0</v>
      </c>
      <c r="CN224" s="326">
        <v>0</v>
      </c>
      <c r="CO224" s="114">
        <v>0</v>
      </c>
      <c r="CP224" s="326">
        <v>0</v>
      </c>
      <c r="CQ224" s="114">
        <v>0</v>
      </c>
      <c r="CR224" s="326">
        <v>0</v>
      </c>
      <c r="CS224" s="114">
        <v>0</v>
      </c>
      <c r="CT224" s="326">
        <v>0</v>
      </c>
      <c r="CU224" s="114">
        <v>0</v>
      </c>
      <c r="CV224" s="299">
        <v>15.8</v>
      </c>
      <c r="CW224" s="299">
        <v>1.1499999999999999</v>
      </c>
      <c r="CX224" s="299">
        <v>4.5</v>
      </c>
      <c r="CY224" s="362"/>
      <c r="CZ224" s="61"/>
      <c r="DE224" s="221">
        <v>0</v>
      </c>
      <c r="DF224" s="267"/>
      <c r="DJ224" s="267"/>
      <c r="DK224" s="267"/>
      <c r="DL224" s="267"/>
      <c r="DN224" s="282">
        <v>0</v>
      </c>
      <c r="DO224" s="221">
        <v>0</v>
      </c>
      <c r="DP224" s="221">
        <v>0</v>
      </c>
      <c r="DQ224" s="221">
        <v>0</v>
      </c>
      <c r="DR224" s="221">
        <v>0</v>
      </c>
      <c r="DS224" s="310"/>
      <c r="DT224" s="221">
        <v>0</v>
      </c>
      <c r="DU224" s="221">
        <v>0</v>
      </c>
      <c r="DV224" s="221">
        <v>0</v>
      </c>
      <c r="DW224" s="221">
        <v>0</v>
      </c>
      <c r="DX224" s="221">
        <v>0</v>
      </c>
      <c r="DY224" s="438">
        <v>0</v>
      </c>
      <c r="EB224" s="317">
        <v>1</v>
      </c>
      <c r="EC224" s="317">
        <v>1</v>
      </c>
      <c r="ED224" s="61">
        <v>71</v>
      </c>
      <c r="EE224" s="61"/>
      <c r="EG224" s="221">
        <v>0</v>
      </c>
      <c r="EO224" s="259">
        <v>229</v>
      </c>
      <c r="EP224" s="135">
        <v>42034</v>
      </c>
      <c r="EQ224" s="133" t="s">
        <v>415</v>
      </c>
      <c r="ER224" s="133"/>
      <c r="ES224" s="133"/>
      <c r="ET224" s="133">
        <v>69</v>
      </c>
      <c r="EU224" s="133">
        <v>0</v>
      </c>
      <c r="EV224" s="133"/>
      <c r="EW224" s="133">
        <v>7.5</v>
      </c>
      <c r="EX224" s="133">
        <v>6.3</v>
      </c>
      <c r="EY224" s="133">
        <v>41</v>
      </c>
      <c r="EZ224" s="133">
        <v>22</v>
      </c>
      <c r="FA224" s="133">
        <v>14</v>
      </c>
      <c r="FB224" s="133">
        <v>14</v>
      </c>
      <c r="FC224" s="133">
        <v>37</v>
      </c>
      <c r="FD224" s="133">
        <v>21</v>
      </c>
      <c r="FE224" s="133">
        <v>30</v>
      </c>
      <c r="FF224" s="133">
        <v>165</v>
      </c>
      <c r="FG224" s="133">
        <v>310</v>
      </c>
      <c r="FH224" s="91">
        <v>165</v>
      </c>
      <c r="FI224" s="91">
        <v>310</v>
      </c>
      <c r="FJ224" s="227">
        <v>28.950000000000003</v>
      </c>
      <c r="FK224" s="227">
        <v>17.129948095415749</v>
      </c>
      <c r="FL224" s="228">
        <v>103.69999999999999</v>
      </c>
      <c r="FM224" s="228">
        <v>29.200000000000003</v>
      </c>
      <c r="FN224" s="228">
        <v>61.360124956636021</v>
      </c>
      <c r="FO224" s="228">
        <v>17.277875108329528</v>
      </c>
      <c r="FP224" s="228">
        <v>71.841851494696229</v>
      </c>
      <c r="FQ224" s="228"/>
      <c r="FR224" s="193">
        <v>0</v>
      </c>
      <c r="FS224" s="230">
        <v>52.8</v>
      </c>
      <c r="FT224" s="230">
        <v>49.7</v>
      </c>
      <c r="FU224" s="230">
        <v>160</v>
      </c>
      <c r="FV224" s="229">
        <v>8.6</v>
      </c>
      <c r="FW224" s="229">
        <v>11</v>
      </c>
      <c r="FX224" s="426">
        <v>6.1395348837209305</v>
      </c>
      <c r="FY224" s="229">
        <v>1.0623742454728369</v>
      </c>
      <c r="FZ224" s="133" t="s">
        <v>858</v>
      </c>
      <c r="GA224" s="129">
        <v>17.5</v>
      </c>
      <c r="GB224" s="238">
        <v>3.8</v>
      </c>
      <c r="GC224" s="238">
        <v>2</v>
      </c>
      <c r="GD224" s="238">
        <v>97</v>
      </c>
      <c r="GE224" s="238">
        <v>66.3</v>
      </c>
      <c r="GF224" s="238">
        <v>21</v>
      </c>
      <c r="GG224" s="133">
        <v>0</v>
      </c>
      <c r="GH224" s="133">
        <v>0</v>
      </c>
      <c r="GI224" s="133">
        <v>1</v>
      </c>
      <c r="GJ224" s="133">
        <v>0</v>
      </c>
      <c r="GK224" s="231"/>
      <c r="GL224" s="133"/>
      <c r="GM224" s="133">
        <v>0</v>
      </c>
      <c r="GN224" s="133">
        <v>0</v>
      </c>
      <c r="GO224" s="133">
        <v>0</v>
      </c>
      <c r="GP224" s="61"/>
      <c r="GQ224" s="106"/>
      <c r="GR224" s="111">
        <v>0.52868852459016391</v>
      </c>
      <c r="GS224" s="61">
        <v>0</v>
      </c>
      <c r="GT224" s="111">
        <v>0.375</v>
      </c>
      <c r="GU224" s="61">
        <v>0</v>
      </c>
      <c r="GV224" s="106">
        <v>10.199999999999999</v>
      </c>
      <c r="GW224" s="61"/>
      <c r="GX224" s="106"/>
      <c r="GY224" s="61"/>
      <c r="GZ224" s="745"/>
      <c r="HA224" s="133">
        <v>0</v>
      </c>
      <c r="HB224" s="133"/>
      <c r="HC224" s="117" t="s">
        <v>1512</v>
      </c>
      <c r="HD224" s="227">
        <v>74.150820999999993</v>
      </c>
      <c r="HE224" s="227">
        <v>77.858362</v>
      </c>
      <c r="HF224" s="270">
        <v>46.069419684079094</v>
      </c>
      <c r="HG224" s="106">
        <v>112.124</v>
      </c>
      <c r="HH224" s="270">
        <v>66.344673583778771</v>
      </c>
      <c r="HI224" s="106">
        <v>37.854764000000003</v>
      </c>
      <c r="HJ224" s="270">
        <v>22.398968652304411</v>
      </c>
      <c r="HK224" s="106">
        <v>74.269236000000006</v>
      </c>
      <c r="HL224" s="270">
        <v>43.945704931474367</v>
      </c>
      <c r="HM224" s="227">
        <v>66.238482000000005</v>
      </c>
      <c r="HN224" s="106">
        <v>4.6789620000000003</v>
      </c>
      <c r="HO224" s="106">
        <v>2.6691690000000001</v>
      </c>
      <c r="HP224" s="435">
        <v>107.483671</v>
      </c>
      <c r="HQ224" s="270">
        <v>63.598953552150014</v>
      </c>
      <c r="HR224" s="435">
        <v>40.819741999999998</v>
      </c>
      <c r="HS224" s="270">
        <v>24.153370007884703</v>
      </c>
      <c r="HT224" s="435">
        <v>66.663928999999996</v>
      </c>
      <c r="HU224" s="270">
        <v>39.445583544265304</v>
      </c>
      <c r="HV224" s="427">
        <v>62.022378000000003</v>
      </c>
      <c r="HW224" s="144">
        <v>0</v>
      </c>
      <c r="HX224" s="427">
        <v>0.69439515179622568</v>
      </c>
      <c r="HY224" s="428">
        <v>17.899999999999999</v>
      </c>
      <c r="HZ224" s="427">
        <v>4.8</v>
      </c>
      <c r="IA224" s="427">
        <v>20</v>
      </c>
      <c r="IB224" s="427">
        <v>5</v>
      </c>
      <c r="IC224" s="427">
        <v>12.1</v>
      </c>
      <c r="ID224" s="427">
        <v>3.5</v>
      </c>
      <c r="IE224" s="237">
        <v>62.451111111111103</v>
      </c>
      <c r="IF224" s="237">
        <v>36.95282527925302</v>
      </c>
      <c r="IG224" s="239"/>
      <c r="IH224" s="161">
        <v>0.42</v>
      </c>
      <c r="II224" s="61">
        <v>1230</v>
      </c>
      <c r="IJ224" s="61">
        <v>1117</v>
      </c>
      <c r="IK224" s="61">
        <v>1175</v>
      </c>
      <c r="IL224" s="61">
        <v>1181</v>
      </c>
      <c r="IM224" s="61">
        <v>1224</v>
      </c>
      <c r="IN224" s="61">
        <v>1203</v>
      </c>
      <c r="IO224" s="133">
        <v>1216.5</v>
      </c>
      <c r="IP224" s="429">
        <v>1188.3333333333333</v>
      </c>
      <c r="IQ224" s="61">
        <v>1703</v>
      </c>
      <c r="IR224" s="61">
        <v>337</v>
      </c>
      <c r="IS224" s="61">
        <v>317</v>
      </c>
      <c r="IT224" s="61">
        <v>349</v>
      </c>
      <c r="IU224" s="61">
        <v>334</v>
      </c>
      <c r="IV224" s="61">
        <v>343</v>
      </c>
      <c r="IW224" s="61">
        <v>338</v>
      </c>
      <c r="IX224" s="61">
        <v>337.5</v>
      </c>
      <c r="IY224" s="430">
        <v>336.33333333333331</v>
      </c>
      <c r="IZ224" s="61">
        <v>210</v>
      </c>
      <c r="JA224" s="431">
        <v>29.616486284489902</v>
      </c>
      <c r="JB224" s="240">
        <v>29.744393175367318</v>
      </c>
      <c r="JC224" s="267"/>
      <c r="JD224" s="70"/>
      <c r="JE224" s="70"/>
      <c r="JF224" s="70"/>
      <c r="JG224" s="267"/>
      <c r="JH224" s="267"/>
      <c r="JI224" s="267"/>
      <c r="JJ224" s="267"/>
      <c r="JL224" s="420"/>
      <c r="JM224" s="299"/>
      <c r="JN224" s="300"/>
      <c r="JP224" s="198"/>
      <c r="JQ224" s="90"/>
      <c r="JR224" s="90"/>
      <c r="JS224" s="246"/>
      <c r="JT224" s="248"/>
      <c r="JU224" s="198"/>
      <c r="JV224" s="433"/>
      <c r="JW224" s="248"/>
      <c r="JX224" s="243"/>
      <c r="JY224" s="433"/>
      <c r="JZ224" s="248"/>
      <c r="KA224" s="247"/>
      <c r="KB224" s="245"/>
      <c r="KC224" s="248"/>
      <c r="KD224" s="63">
        <v>0</v>
      </c>
      <c r="KE224" s="263"/>
      <c r="KF224" s="263"/>
      <c r="KG224" s="250"/>
      <c r="KH224" s="250"/>
      <c r="KI224" s="250"/>
      <c r="KJ224" s="251"/>
      <c r="KK224" s="250"/>
      <c r="KL224" s="250"/>
      <c r="KM224" s="250"/>
      <c r="KN224" s="250"/>
      <c r="KO224" s="250"/>
      <c r="KP224" s="250"/>
      <c r="KQ224" s="92"/>
      <c r="KR224" s="93">
        <v>0.52868852459016391</v>
      </c>
      <c r="KS224" s="264"/>
      <c r="KT224" s="265"/>
      <c r="KU224" s="264"/>
      <c r="KV224" s="265"/>
      <c r="KW224" s="265"/>
      <c r="KX224" s="265"/>
      <c r="KY224" s="265"/>
      <c r="KZ224" s="265"/>
      <c r="LA224" s="265"/>
      <c r="LB224" s="265"/>
      <c r="LC224" s="265"/>
      <c r="LD224" s="265"/>
      <c r="LE224" s="118">
        <v>42034</v>
      </c>
      <c r="LF224" s="454">
        <v>0</v>
      </c>
      <c r="LG224" s="454"/>
      <c r="LH224" s="455">
        <v>36</v>
      </c>
      <c r="LI224" s="455">
        <v>52.88</v>
      </c>
      <c r="LJ224" s="455">
        <v>-27.43</v>
      </c>
      <c r="LK224" s="455">
        <v>-28.1</v>
      </c>
      <c r="LL224" s="455">
        <v>-28.1</v>
      </c>
      <c r="LM224" s="455">
        <v>258</v>
      </c>
      <c r="LN224" s="455">
        <v>-23.2</v>
      </c>
      <c r="LO224" s="455">
        <v>-23.2</v>
      </c>
      <c r="LP224" s="455">
        <v>358</v>
      </c>
      <c r="LQ224" s="455">
        <v>-25.7</v>
      </c>
      <c r="LR224" s="455">
        <v>-25.7</v>
      </c>
      <c r="LS224" s="455">
        <v>358</v>
      </c>
      <c r="LT224" s="500">
        <v>51.58</v>
      </c>
      <c r="LU224" s="693">
        <v>-29.73</v>
      </c>
      <c r="LV224" s="500">
        <v>-22.6</v>
      </c>
      <c r="LW224" s="500">
        <v>0</v>
      </c>
      <c r="LX224" s="500">
        <v>-22.8</v>
      </c>
      <c r="LY224" s="500">
        <v>2</v>
      </c>
      <c r="LZ224" s="692">
        <v>62.022378000000003</v>
      </c>
      <c r="MA224" s="455"/>
      <c r="MC224" s="253"/>
      <c r="MD224" s="274"/>
      <c r="ME224" s="581">
        <v>229</v>
      </c>
      <c r="MF224" s="135"/>
      <c r="MI224" s="584">
        <v>31.7502</v>
      </c>
      <c r="MQ224" s="135"/>
      <c r="MR224" s="585"/>
      <c r="MS224" s="585"/>
      <c r="MT224" s="133">
        <v>0</v>
      </c>
      <c r="MU224" s="585"/>
      <c r="MV224" s="585"/>
      <c r="MW224" s="585"/>
      <c r="MX224" s="585"/>
      <c r="MY224" s="585"/>
      <c r="MZ224" s="585"/>
      <c r="NA224" s="585"/>
      <c r="NB224" s="238">
        <v>0</v>
      </c>
      <c r="ND224" s="876">
        <v>229</v>
      </c>
      <c r="NE224" s="877">
        <v>8.4997661779729405</v>
      </c>
      <c r="NF224" s="877">
        <v>7.5025533798130599</v>
      </c>
      <c r="NG224" s="877">
        <v>5.0386995513055899</v>
      </c>
      <c r="NH224" s="877">
        <v>2.14730669878029</v>
      </c>
      <c r="NI224" s="877">
        <v>7.3440295396273596</v>
      </c>
      <c r="NJ224" s="877">
        <v>5.3652725997645296</v>
      </c>
      <c r="NK224" s="877">
        <v>9.1012403523599694</v>
      </c>
      <c r="NL224" s="877">
        <v>7.3458043999617999</v>
      </c>
      <c r="NM224" s="877">
        <v>6.1729274896038397</v>
      </c>
      <c r="NN224" s="877">
        <v>0.56559717585422498</v>
      </c>
      <c r="NO224" s="877">
        <v>5.9420452599160498</v>
      </c>
      <c r="NP224" s="877">
        <v>6.5969351423872302</v>
      </c>
      <c r="NQ224" s="877">
        <v>7.5503620154007303</v>
      </c>
      <c r="NR224" s="877">
        <v>4.3708617400852896</v>
      </c>
      <c r="NS224" s="877">
        <v>5.7468501830980498</v>
      </c>
      <c r="NT224" s="877">
        <v>7.93899143877554</v>
      </c>
      <c r="NU224" s="877">
        <v>6.14302600388997</v>
      </c>
      <c r="NV224" s="877">
        <v>7.0907475950667802</v>
      </c>
      <c r="NW224" s="877">
        <v>5.8409667044874203</v>
      </c>
      <c r="NX224" s="877">
        <v>6.15177765473205</v>
      </c>
      <c r="NY224" s="877">
        <v>7.85299758761332</v>
      </c>
      <c r="NZ224" s="877">
        <v>2.5008020530571602</v>
      </c>
      <c r="OA224" s="877">
        <v>11.0028712599314</v>
      </c>
      <c r="OB224" s="877">
        <v>2.6415460290875199</v>
      </c>
      <c r="OC224" s="877">
        <v>6.5881149493880802</v>
      </c>
      <c r="OD224" s="877">
        <v>6.9176704343617601</v>
      </c>
      <c r="OE224" s="877">
        <v>5.0639343057541</v>
      </c>
      <c r="OF224" s="877">
        <v>10.980282411661401</v>
      </c>
      <c r="OG224" s="877">
        <v>2.8718436485093202</v>
      </c>
      <c r="OH224" s="877">
        <v>8.2211520722468201</v>
      </c>
      <c r="OI224" s="877">
        <v>3.90689059560852</v>
      </c>
      <c r="OJ224" s="877">
        <v>2.7591303394146198</v>
      </c>
      <c r="OK224" s="877">
        <v>4.0873128963309204</v>
      </c>
      <c r="OL224" s="877">
        <v>8.3613252308438604</v>
      </c>
    </row>
    <row r="225" spans="1:402" s="221" customFormat="1" x14ac:dyDescent="0.25">
      <c r="A225" s="221">
        <v>224</v>
      </c>
      <c r="B225" s="221">
        <v>0</v>
      </c>
      <c r="C225" s="221">
        <v>1</v>
      </c>
      <c r="D225" s="267">
        <v>0</v>
      </c>
      <c r="E225" s="267">
        <v>230</v>
      </c>
      <c r="F225" s="880">
        <v>37</v>
      </c>
      <c r="G225" s="883"/>
      <c r="H225" s="232" t="s">
        <v>1513</v>
      </c>
      <c r="I225" s="232" t="s">
        <v>1514</v>
      </c>
      <c r="J225" s="69">
        <v>22612</v>
      </c>
      <c r="K225" s="422">
        <v>53</v>
      </c>
      <c r="L225" s="62">
        <v>76</v>
      </c>
      <c r="M225" s="62">
        <v>164</v>
      </c>
      <c r="N225" s="342">
        <v>28.256989886972047</v>
      </c>
      <c r="O225" s="348">
        <v>1.8258869734394432</v>
      </c>
      <c r="P225" s="161">
        <v>1</v>
      </c>
      <c r="Q225" s="145">
        <v>150</v>
      </c>
      <c r="R225" s="145">
        <v>90</v>
      </c>
      <c r="S225" s="146">
        <v>0</v>
      </c>
      <c r="T225" s="400">
        <v>1</v>
      </c>
      <c r="U225" s="326">
        <v>0</v>
      </c>
      <c r="V225" s="326"/>
      <c r="W225" s="326">
        <v>0</v>
      </c>
      <c r="X225" s="114">
        <v>0</v>
      </c>
      <c r="Y225" s="326">
        <v>1</v>
      </c>
      <c r="Z225" s="326">
        <v>1</v>
      </c>
      <c r="AA225" s="329">
        <v>0</v>
      </c>
      <c r="AB225" s="328">
        <v>0</v>
      </c>
      <c r="AC225" s="146"/>
      <c r="AD225" s="133"/>
      <c r="AE225" s="146"/>
      <c r="AF225" s="618">
        <v>95</v>
      </c>
      <c r="AG225" s="619">
        <v>0.7</v>
      </c>
      <c r="AH225" s="592">
        <v>87</v>
      </c>
      <c r="AI225" s="592"/>
      <c r="AJ225" s="606">
        <v>12.9</v>
      </c>
      <c r="AK225" s="592">
        <v>39</v>
      </c>
      <c r="AL225" s="592"/>
      <c r="AM225" s="607">
        <v>96.6</v>
      </c>
      <c r="AN225" s="214">
        <v>4.5705787412184726</v>
      </c>
      <c r="AO225" s="63">
        <v>265</v>
      </c>
      <c r="AP225" s="63">
        <v>178</v>
      </c>
      <c r="AQ225" s="63">
        <v>68</v>
      </c>
      <c r="AR225" s="63">
        <v>106</v>
      </c>
      <c r="AS225" s="63">
        <v>1.49</v>
      </c>
      <c r="AT225" s="63">
        <v>129</v>
      </c>
      <c r="AU225" s="564"/>
      <c r="AV225" s="564"/>
      <c r="AW225" s="436">
        <v>0.7</v>
      </c>
      <c r="AX225" s="436"/>
      <c r="AY225" s="436"/>
      <c r="AZ225" s="619"/>
      <c r="BA225" s="558"/>
      <c r="BB225" s="65">
        <v>17.690000000000001</v>
      </c>
      <c r="BC225" s="68"/>
      <c r="BD225" s="66">
        <v>17.690000000000001</v>
      </c>
      <c r="BE225" s="218">
        <v>72.975583857041158</v>
      </c>
      <c r="BF225" s="66">
        <v>59.66</v>
      </c>
      <c r="BG225" s="68">
        <v>1.2477278329097232</v>
      </c>
      <c r="BH225" s="219">
        <v>1.2477278329097232</v>
      </c>
      <c r="BI225" s="219">
        <v>1.8631775783414748</v>
      </c>
      <c r="BJ225" s="219">
        <v>1.7756832490260439</v>
      </c>
      <c r="BK225" s="66">
        <v>2.12</v>
      </c>
      <c r="BL225" s="66">
        <v>1.1000000000000001</v>
      </c>
      <c r="BM225" s="66">
        <v>39</v>
      </c>
      <c r="BN225" s="66">
        <v>0.79</v>
      </c>
      <c r="BO225" s="571">
        <v>179</v>
      </c>
      <c r="BP225" s="66">
        <v>45</v>
      </c>
      <c r="BQ225" s="66">
        <v>117</v>
      </c>
      <c r="BR225" s="66">
        <v>11</v>
      </c>
      <c r="BS225" s="66">
        <v>29</v>
      </c>
      <c r="BT225" s="221">
        <v>0</v>
      </c>
      <c r="CF225" s="61">
        <v>0</v>
      </c>
      <c r="CG225" s="61">
        <v>0</v>
      </c>
      <c r="CH225" s="61">
        <v>0</v>
      </c>
      <c r="CI225" s="61">
        <v>0</v>
      </c>
      <c r="CJ225" s="326">
        <v>0</v>
      </c>
      <c r="CK225" s="114">
        <v>0</v>
      </c>
      <c r="CL225" s="326">
        <v>0</v>
      </c>
      <c r="CM225" s="114">
        <v>0</v>
      </c>
      <c r="CN225" s="326">
        <v>0</v>
      </c>
      <c r="CO225" s="114">
        <v>0</v>
      </c>
      <c r="CP225" s="326">
        <v>0</v>
      </c>
      <c r="CQ225" s="114">
        <v>0</v>
      </c>
      <c r="CR225" s="326">
        <v>0</v>
      </c>
      <c r="CS225" s="114">
        <v>0</v>
      </c>
      <c r="CT225" s="326">
        <v>0</v>
      </c>
      <c r="CU225" s="114">
        <v>0</v>
      </c>
      <c r="CV225" s="299">
        <v>27.3</v>
      </c>
      <c r="CW225" s="299">
        <v>1.1200000000000001</v>
      </c>
      <c r="CX225" s="299">
        <v>7.8</v>
      </c>
      <c r="CY225" s="362"/>
      <c r="CZ225" s="61"/>
      <c r="DE225" s="208">
        <v>0</v>
      </c>
      <c r="DF225" s="308"/>
      <c r="DG225" s="208"/>
      <c r="DH225" s="208"/>
      <c r="DI225" s="208"/>
      <c r="DJ225" s="308"/>
      <c r="DK225" s="308"/>
      <c r="DL225" s="308"/>
      <c r="DM225" s="208"/>
      <c r="DN225" s="315">
        <v>0</v>
      </c>
      <c r="DO225" s="208">
        <v>0</v>
      </c>
      <c r="DP225" s="208">
        <v>0</v>
      </c>
      <c r="DQ225" s="208">
        <v>0</v>
      </c>
      <c r="DR225" s="208">
        <v>0</v>
      </c>
      <c r="DS225" s="212"/>
      <c r="DT225" s="208">
        <v>0</v>
      </c>
      <c r="DU225" s="208">
        <v>0</v>
      </c>
      <c r="DV225" s="208">
        <v>0</v>
      </c>
      <c r="DW225" s="208">
        <v>0</v>
      </c>
      <c r="DX225" s="208">
        <v>0</v>
      </c>
      <c r="DY225" s="206">
        <v>0</v>
      </c>
      <c r="EB225" s="223">
        <v>1</v>
      </c>
      <c r="EC225" s="223">
        <v>1</v>
      </c>
      <c r="ED225" s="61">
        <v>87</v>
      </c>
      <c r="EE225" s="61"/>
      <c r="EG225" s="221">
        <v>0</v>
      </c>
      <c r="EO225" s="267">
        <v>230</v>
      </c>
      <c r="EP225" s="135">
        <v>42439</v>
      </c>
      <c r="EQ225" s="133" t="s">
        <v>678</v>
      </c>
      <c r="ER225" s="133"/>
      <c r="ES225" s="133"/>
      <c r="ET225" s="133">
        <v>57</v>
      </c>
      <c r="EU225" s="133">
        <v>0</v>
      </c>
      <c r="EV225" s="133"/>
      <c r="EW225" s="133">
        <v>10</v>
      </c>
      <c r="EX225" s="133">
        <v>8</v>
      </c>
      <c r="EY225" s="133">
        <v>54</v>
      </c>
      <c r="EZ225" s="133">
        <v>31</v>
      </c>
      <c r="FA225" s="133">
        <v>18</v>
      </c>
      <c r="FB225" s="133">
        <v>16</v>
      </c>
      <c r="FC225" s="133">
        <v>40</v>
      </c>
      <c r="FD225" s="133">
        <v>24</v>
      </c>
      <c r="FE225" s="133">
        <v>32</v>
      </c>
      <c r="FF225" s="133">
        <v>120</v>
      </c>
      <c r="FG225" s="133">
        <v>330</v>
      </c>
      <c r="FH225" s="91">
        <v>120</v>
      </c>
      <c r="FI225" s="91">
        <v>330</v>
      </c>
      <c r="FJ225" s="227">
        <v>55.1</v>
      </c>
      <c r="FK225" s="227">
        <v>30.177114356759734</v>
      </c>
      <c r="FL225" s="228">
        <v>165.45</v>
      </c>
      <c r="FM225" s="228">
        <v>50.1</v>
      </c>
      <c r="FN225" s="228">
        <v>90.613494924244961</v>
      </c>
      <c r="FO225" s="228">
        <v>27.438719224567382</v>
      </c>
      <c r="FP225" s="228">
        <v>69.71894832275612</v>
      </c>
      <c r="FQ225" s="228"/>
      <c r="FR225" s="193">
        <v>0</v>
      </c>
      <c r="FS225" s="230">
        <v>41.3</v>
      </c>
      <c r="FT225" s="230">
        <v>42.8</v>
      </c>
      <c r="FU225" s="230">
        <v>160</v>
      </c>
      <c r="FV225" s="229">
        <v>4.0999999999999996</v>
      </c>
      <c r="FW225" s="229">
        <v>7.1</v>
      </c>
      <c r="FX225" s="426">
        <v>10.073170731707318</v>
      </c>
      <c r="FY225" s="229">
        <v>0.96495327102803741</v>
      </c>
      <c r="FZ225" s="133">
        <v>35.4</v>
      </c>
      <c r="GA225" s="129">
        <v>17.2</v>
      </c>
      <c r="GB225" s="238">
        <v>2.6</v>
      </c>
      <c r="GC225" s="238">
        <v>1.5</v>
      </c>
      <c r="GD225" s="238">
        <v>80.8</v>
      </c>
      <c r="GE225" s="238">
        <v>57.2</v>
      </c>
      <c r="GF225" s="238">
        <v>19.899999999999999</v>
      </c>
      <c r="GG225" s="133">
        <v>0</v>
      </c>
      <c r="GH225" s="133">
        <v>1</v>
      </c>
      <c r="GI225" s="133">
        <v>1</v>
      </c>
      <c r="GJ225" s="133">
        <v>0</v>
      </c>
      <c r="GK225" s="231">
        <v>11</v>
      </c>
      <c r="GL225" s="133"/>
      <c r="GM225" s="133">
        <v>0</v>
      </c>
      <c r="GN225" s="133">
        <v>0</v>
      </c>
      <c r="GO225" s="133">
        <v>0</v>
      </c>
      <c r="GP225" s="61"/>
      <c r="GQ225" s="106"/>
      <c r="GR225" s="111">
        <v>0.37457044673539525</v>
      </c>
      <c r="GS225" s="61">
        <v>0</v>
      </c>
      <c r="GT225" s="111">
        <v>0.37142857142857144</v>
      </c>
      <c r="GU225" s="61">
        <v>0</v>
      </c>
      <c r="GV225" s="106">
        <v>10</v>
      </c>
      <c r="GW225" s="61"/>
      <c r="GX225" s="106">
        <v>26</v>
      </c>
      <c r="GY225" s="61"/>
      <c r="GZ225" s="745">
        <v>16</v>
      </c>
      <c r="HA225" s="133">
        <v>11</v>
      </c>
      <c r="HB225" s="133">
        <v>0.37</v>
      </c>
      <c r="HC225" s="117" t="s">
        <v>1515</v>
      </c>
      <c r="HD225" s="227">
        <v>117.00327</v>
      </c>
      <c r="HE225" s="227">
        <v>122.85343399999999</v>
      </c>
      <c r="HF225" s="270">
        <v>67.28424912774291</v>
      </c>
      <c r="HG225" s="106">
        <v>174.40364600000001</v>
      </c>
      <c r="HH225" s="270">
        <v>95.517219048599685</v>
      </c>
      <c r="HI225" s="106">
        <v>64.155057999999997</v>
      </c>
      <c r="HJ225" s="270">
        <v>35.136379706543615</v>
      </c>
      <c r="HK225" s="106">
        <v>110.248588</v>
      </c>
      <c r="HL225" s="270">
        <v>60.380839342056056</v>
      </c>
      <c r="HM225" s="227">
        <v>63.214612000000002</v>
      </c>
      <c r="HN225" s="106">
        <v>6.3944179999999999</v>
      </c>
      <c r="HO225" s="106">
        <v>3.3982770000000002</v>
      </c>
      <c r="HP225" s="435">
        <v>164.57896500000001</v>
      </c>
      <c r="HQ225" s="270">
        <v>90.136447323451151</v>
      </c>
      <c r="HR225" s="435">
        <v>69.774161000000007</v>
      </c>
      <c r="HS225" s="270">
        <v>38.213844567041114</v>
      </c>
      <c r="HT225" s="435">
        <v>94.804804000000004</v>
      </c>
      <c r="HU225" s="270">
        <v>51.922602756410029</v>
      </c>
      <c r="HV225" s="427">
        <v>57.604447999999998</v>
      </c>
      <c r="HW225" s="144">
        <v>0</v>
      </c>
      <c r="HX225" s="427">
        <v>0.70442010140086164</v>
      </c>
      <c r="HY225" s="428">
        <v>25.8</v>
      </c>
      <c r="HZ225" s="427">
        <v>5.6</v>
      </c>
      <c r="IA225" s="427">
        <v>21.9</v>
      </c>
      <c r="IB225" s="427">
        <v>5.3</v>
      </c>
      <c r="IC225" s="427">
        <v>20.5</v>
      </c>
      <c r="ID225" s="427">
        <v>5.6</v>
      </c>
      <c r="IE225" s="237">
        <v>84.483942857142864</v>
      </c>
      <c r="IF225" s="237">
        <v>46.270083573683394</v>
      </c>
      <c r="IG225" s="239"/>
      <c r="IH225" s="161">
        <v>0.39</v>
      </c>
      <c r="II225" s="161">
        <v>1251</v>
      </c>
      <c r="IJ225" s="161">
        <v>1101</v>
      </c>
      <c r="IK225" s="161">
        <v>1085</v>
      </c>
      <c r="IL225" s="161">
        <v>1018</v>
      </c>
      <c r="IM225" s="161">
        <v>1020</v>
      </c>
      <c r="IN225" s="161">
        <v>1175</v>
      </c>
      <c r="IO225" s="133">
        <v>1213</v>
      </c>
      <c r="IP225" s="429">
        <v>1108.3333333333333</v>
      </c>
      <c r="IQ225" s="161">
        <v>1830</v>
      </c>
      <c r="IR225" s="161">
        <v>412</v>
      </c>
      <c r="IS225" s="161">
        <v>358</v>
      </c>
      <c r="IT225" s="161">
        <v>395</v>
      </c>
      <c r="IU225" s="161">
        <v>394</v>
      </c>
      <c r="IV225" s="161">
        <v>375</v>
      </c>
      <c r="IW225" s="161">
        <v>382</v>
      </c>
      <c r="IX225" s="61">
        <v>397</v>
      </c>
      <c r="IY225" s="430">
        <v>386</v>
      </c>
      <c r="IZ225" s="161">
        <v>211</v>
      </c>
      <c r="JA225" s="431">
        <v>24.563852919108857</v>
      </c>
      <c r="JB225" s="240">
        <v>24.652182968811019</v>
      </c>
      <c r="JC225" s="308"/>
      <c r="JD225" s="70"/>
      <c r="JE225" s="70"/>
      <c r="JF225" s="70"/>
      <c r="JG225" s="308"/>
      <c r="JH225" s="308"/>
      <c r="JI225" s="308"/>
      <c r="JJ225" s="308"/>
      <c r="JK225" s="208"/>
      <c r="JL225" s="420">
        <v>63</v>
      </c>
      <c r="JM225" s="299"/>
      <c r="JN225" s="300"/>
      <c r="JP225" s="198"/>
      <c r="JQ225" s="90"/>
      <c r="JR225" s="90"/>
      <c r="JS225" s="246"/>
      <c r="JT225" s="248"/>
      <c r="JU225" s="198"/>
      <c r="JV225" s="433"/>
      <c r="JW225" s="248"/>
      <c r="JX225" s="243"/>
      <c r="JY225" s="433"/>
      <c r="JZ225" s="248"/>
      <c r="KA225" s="247"/>
      <c r="KB225" s="245"/>
      <c r="KC225" s="248"/>
      <c r="KD225" s="63">
        <v>0</v>
      </c>
      <c r="KE225" s="263"/>
      <c r="KF225" s="263"/>
      <c r="KG225" s="250"/>
      <c r="KH225" s="250"/>
      <c r="KI225" s="250"/>
      <c r="KJ225" s="251"/>
      <c r="KK225" s="250"/>
      <c r="KL225" s="250"/>
      <c r="KM225" s="250"/>
      <c r="KN225" s="250"/>
      <c r="KO225" s="250"/>
      <c r="KP225" s="250"/>
      <c r="KQ225" s="92"/>
      <c r="KR225" s="93">
        <v>0.37457044673539525</v>
      </c>
      <c r="KS225" s="264"/>
      <c r="KT225" s="265"/>
      <c r="KU225" s="264"/>
      <c r="KV225" s="265"/>
      <c r="KW225" s="265"/>
      <c r="KX225" s="265"/>
      <c r="KY225" s="265"/>
      <c r="KZ225" s="265"/>
      <c r="LA225" s="265"/>
      <c r="LB225" s="265"/>
      <c r="LC225" s="265"/>
      <c r="LD225" s="265"/>
      <c r="LE225" s="118">
        <v>42439</v>
      </c>
      <c r="LF225" s="454">
        <v>0</v>
      </c>
      <c r="LG225" s="454"/>
      <c r="LH225" s="455">
        <v>35</v>
      </c>
      <c r="LI225" s="455">
        <v>42.79</v>
      </c>
      <c r="LJ225" s="455">
        <v>-22.57</v>
      </c>
      <c r="LK225" s="455">
        <v>-26.7</v>
      </c>
      <c r="LL225" s="455">
        <v>-26.7</v>
      </c>
      <c r="LM225" s="455">
        <v>433</v>
      </c>
      <c r="LN225" s="455">
        <v>-19.2</v>
      </c>
      <c r="LO225" s="455">
        <v>-18.899999999999999</v>
      </c>
      <c r="LP225" s="455">
        <v>452</v>
      </c>
      <c r="LQ225" s="455">
        <v>-22.9</v>
      </c>
      <c r="LR225" s="455">
        <v>-22.8</v>
      </c>
      <c r="LS225" s="455">
        <v>452</v>
      </c>
      <c r="LT225" s="500">
        <v>42.79</v>
      </c>
      <c r="LU225" s="693">
        <v>-23.09</v>
      </c>
      <c r="LV225" s="500">
        <v>-15.1</v>
      </c>
      <c r="LW225" s="500">
        <v>1</v>
      </c>
      <c r="LX225" s="500">
        <v>-19.7</v>
      </c>
      <c r="LY225" s="500">
        <v>1</v>
      </c>
      <c r="LZ225" s="692">
        <v>57.604447999999998</v>
      </c>
      <c r="MA225" s="455"/>
      <c r="MC225" s="253"/>
      <c r="MD225" s="274"/>
      <c r="ME225" s="581">
        <v>230</v>
      </c>
      <c r="MF225" s="135"/>
      <c r="MI225" s="584">
        <v>52.5533</v>
      </c>
      <c r="MQ225" s="135"/>
      <c r="MR225" s="585"/>
      <c r="MS225" s="585"/>
      <c r="MT225" s="133">
        <v>0</v>
      </c>
      <c r="MU225" s="585"/>
      <c r="MV225" s="585"/>
      <c r="MW225" s="585"/>
      <c r="MX225" s="585"/>
      <c r="MY225" s="585"/>
      <c r="MZ225" s="238">
        <v>96.6</v>
      </c>
      <c r="NA225" s="585"/>
      <c r="NB225" s="238">
        <v>1</v>
      </c>
      <c r="ND225" s="876">
        <v>230</v>
      </c>
      <c r="NE225" s="877">
        <v>8.2185874524375695</v>
      </c>
      <c r="NF225" s="877">
        <v>8.1560324988888695</v>
      </c>
      <c r="NG225" s="877">
        <v>4.9643986322031797</v>
      </c>
      <c r="NH225" s="877">
        <v>3.0338634518662801</v>
      </c>
      <c r="NI225" s="877">
        <v>6.8420988713823396</v>
      </c>
      <c r="NJ225" s="877">
        <v>7.1081062236861303</v>
      </c>
      <c r="NK225" s="877">
        <v>8.9538763223737892</v>
      </c>
      <c r="NL225" s="877">
        <v>7.6730616847183697</v>
      </c>
      <c r="NM225" s="877">
        <v>6.1793119892100199</v>
      </c>
      <c r="NN225" s="877">
        <v>1.0496307677246</v>
      </c>
      <c r="NO225" s="877">
        <v>6.2664117660361098</v>
      </c>
      <c r="NP225" s="877">
        <v>6.6043678998937496</v>
      </c>
      <c r="NQ225" s="877">
        <v>7.4604149391621704</v>
      </c>
      <c r="NR225" s="877">
        <v>4.2047667506546098</v>
      </c>
      <c r="NS225" s="877">
        <v>5.90905301675914</v>
      </c>
      <c r="NT225" s="877">
        <v>7.9082725162914196</v>
      </c>
      <c r="NU225" s="877">
        <v>6.1479171910840202</v>
      </c>
      <c r="NV225" s="877">
        <v>6.95861071205585</v>
      </c>
      <c r="NW225" s="877">
        <v>6.1906148602095001</v>
      </c>
      <c r="NX225" s="877">
        <v>6.1288707594651202</v>
      </c>
      <c r="NY225" s="877">
        <v>7.8854523450842704</v>
      </c>
      <c r="NZ225" s="877">
        <v>0.18903382439001701</v>
      </c>
      <c r="OA225" s="877">
        <v>11.0846489651796</v>
      </c>
      <c r="OB225" s="877">
        <v>1.1176950426697501</v>
      </c>
      <c r="OC225" s="877">
        <v>6.3074285251922504</v>
      </c>
      <c r="OD225" s="877">
        <v>6.2272789944683202</v>
      </c>
      <c r="OE225" s="877">
        <v>3.7409275603186298</v>
      </c>
      <c r="OF225" s="877">
        <v>10.111292192851099</v>
      </c>
      <c r="OG225" s="877">
        <v>2.84799690655495</v>
      </c>
      <c r="OH225" s="877">
        <v>5.6313953536956003</v>
      </c>
      <c r="OI225" s="877">
        <v>4.1276332797258704</v>
      </c>
      <c r="OJ225" s="877">
        <v>4.4798968391554901</v>
      </c>
      <c r="OK225" s="877">
        <v>6.1183947008022299</v>
      </c>
      <c r="OL225" s="877">
        <v>9.9669539225098909</v>
      </c>
    </row>
    <row r="226" spans="1:402" s="221" customFormat="1" x14ac:dyDescent="0.25">
      <c r="A226" s="221">
        <v>225</v>
      </c>
      <c r="B226" s="274">
        <v>0</v>
      </c>
      <c r="C226" s="221">
        <v>1</v>
      </c>
      <c r="D226" s="267">
        <v>0</v>
      </c>
      <c r="E226" s="267">
        <v>231</v>
      </c>
      <c r="F226" s="880">
        <v>38</v>
      </c>
      <c r="G226" s="883"/>
      <c r="H226" s="232" t="s">
        <v>1516</v>
      </c>
      <c r="I226" s="232" t="s">
        <v>1517</v>
      </c>
      <c r="J226" s="69">
        <v>22122</v>
      </c>
      <c r="K226" s="143">
        <v>54</v>
      </c>
      <c r="L226" s="62">
        <v>83</v>
      </c>
      <c r="M226" s="62">
        <v>178</v>
      </c>
      <c r="N226" s="342">
        <v>26.196187350082059</v>
      </c>
      <c r="O226" s="348">
        <v>2.011541581927212</v>
      </c>
      <c r="P226" s="61">
        <v>0</v>
      </c>
      <c r="Q226" s="144">
        <v>140</v>
      </c>
      <c r="R226" s="144">
        <v>90</v>
      </c>
      <c r="S226" s="133">
        <v>0</v>
      </c>
      <c r="T226" s="400">
        <v>1</v>
      </c>
      <c r="U226" s="326">
        <v>0</v>
      </c>
      <c r="V226" s="326"/>
      <c r="W226" s="326">
        <v>0</v>
      </c>
      <c r="X226" s="710">
        <v>0</v>
      </c>
      <c r="Y226" s="326">
        <v>1</v>
      </c>
      <c r="Z226" s="326">
        <v>0</v>
      </c>
      <c r="AA226" s="329">
        <v>0</v>
      </c>
      <c r="AB226" s="711">
        <v>0</v>
      </c>
      <c r="AC226" s="133"/>
      <c r="AD226" s="133"/>
      <c r="AE226" s="133"/>
      <c r="AF226" s="592">
        <v>114</v>
      </c>
      <c r="AG226" s="617">
        <v>1.01</v>
      </c>
      <c r="AH226" s="592">
        <v>77</v>
      </c>
      <c r="AI226" s="592"/>
      <c r="AJ226" s="606">
        <v>15.4</v>
      </c>
      <c r="AK226" s="592">
        <v>44</v>
      </c>
      <c r="AL226" s="592"/>
      <c r="AM226" s="607">
        <v>24</v>
      </c>
      <c r="AN226" s="214">
        <v>3.1780538303479458</v>
      </c>
      <c r="AO226" s="63">
        <v>210</v>
      </c>
      <c r="AP226" s="63">
        <v>131</v>
      </c>
      <c r="AQ226" s="63">
        <v>57</v>
      </c>
      <c r="AR226" s="63">
        <v>110</v>
      </c>
      <c r="AS226" s="63">
        <v>3.06</v>
      </c>
      <c r="AT226" s="63">
        <v>152</v>
      </c>
      <c r="AU226" s="564"/>
      <c r="AV226" s="564"/>
      <c r="AW226" s="434">
        <v>1.01</v>
      </c>
      <c r="AX226" s="434"/>
      <c r="AY226" s="434"/>
      <c r="AZ226" s="617"/>
      <c r="BA226" s="558"/>
      <c r="BB226" s="65">
        <v>26.02</v>
      </c>
      <c r="BC226" s="68"/>
      <c r="BD226" s="66">
        <v>26.02</v>
      </c>
      <c r="BE226" s="218">
        <v>49.841476624696355</v>
      </c>
      <c r="BF226" s="66">
        <v>78.91</v>
      </c>
      <c r="BG226" s="68">
        <v>1.4153072922255674</v>
      </c>
      <c r="BH226" s="219">
        <v>1.4153072922255674</v>
      </c>
      <c r="BI226" s="219">
        <v>1.6975909004339746</v>
      </c>
      <c r="BJ226" s="219">
        <v>1.8971320433820944</v>
      </c>
      <c r="BK226" s="66">
        <v>2.27</v>
      </c>
      <c r="BL226" s="66">
        <v>1.0900000000000001</v>
      </c>
      <c r="BM226" s="66">
        <v>82</v>
      </c>
      <c r="BN226" s="66">
        <v>1.19</v>
      </c>
      <c r="BO226" s="571">
        <v>31.7</v>
      </c>
      <c r="BP226" s="66">
        <v>57</v>
      </c>
      <c r="BQ226" s="66">
        <v>140</v>
      </c>
      <c r="BR226" s="66">
        <v>5</v>
      </c>
      <c r="BS226" s="66">
        <v>15</v>
      </c>
      <c r="BT226" s="221">
        <v>0</v>
      </c>
      <c r="CF226" s="61">
        <v>0</v>
      </c>
      <c r="CG226" s="61">
        <v>0</v>
      </c>
      <c r="CH226" s="61">
        <v>0</v>
      </c>
      <c r="CI226" s="61">
        <v>0</v>
      </c>
      <c r="CJ226" s="326">
        <v>0</v>
      </c>
      <c r="CK226" s="114">
        <v>0</v>
      </c>
      <c r="CL226" s="326">
        <v>0</v>
      </c>
      <c r="CM226" s="114">
        <v>0</v>
      </c>
      <c r="CN226" s="326">
        <v>0</v>
      </c>
      <c r="CO226" s="114">
        <v>0</v>
      </c>
      <c r="CP226" s="326">
        <v>1</v>
      </c>
      <c r="CQ226" s="114">
        <v>0</v>
      </c>
      <c r="CR226" s="326">
        <v>0</v>
      </c>
      <c r="CS226" s="114">
        <v>0</v>
      </c>
      <c r="CT226" s="326">
        <v>0</v>
      </c>
      <c r="CU226" s="114">
        <v>0</v>
      </c>
      <c r="CV226" s="299">
        <v>23.5</v>
      </c>
      <c r="CW226" s="299">
        <v>1.21</v>
      </c>
      <c r="CX226" s="299">
        <v>6.7</v>
      </c>
      <c r="CY226" s="362"/>
      <c r="CZ226" s="61"/>
      <c r="DE226" s="221">
        <v>0</v>
      </c>
      <c r="DF226" s="267"/>
      <c r="DJ226" s="267"/>
      <c r="DK226" s="267"/>
      <c r="DL226" s="267"/>
      <c r="DN226" s="282">
        <v>0</v>
      </c>
      <c r="DO226" s="221">
        <v>0</v>
      </c>
      <c r="DP226" s="221">
        <v>0</v>
      </c>
      <c r="DQ226" s="221">
        <v>0</v>
      </c>
      <c r="DR226" s="221">
        <v>0</v>
      </c>
      <c r="DS226" s="310"/>
      <c r="DT226" s="221">
        <v>0</v>
      </c>
      <c r="DU226" s="221">
        <v>0</v>
      </c>
      <c r="DV226" s="221">
        <v>0</v>
      </c>
      <c r="DW226" s="221">
        <v>0</v>
      </c>
      <c r="DX226" s="221">
        <v>0</v>
      </c>
      <c r="DY226" s="438">
        <v>0</v>
      </c>
      <c r="EB226" s="317">
        <v>1</v>
      </c>
      <c r="EC226" s="317">
        <v>1</v>
      </c>
      <c r="ED226" s="61">
        <v>77</v>
      </c>
      <c r="EE226" s="61"/>
      <c r="EG226" s="221">
        <v>0</v>
      </c>
      <c r="EO226" s="267">
        <v>231</v>
      </c>
      <c r="EP226" s="135">
        <v>42129</v>
      </c>
      <c r="EQ226" s="133" t="s">
        <v>415</v>
      </c>
      <c r="ER226" s="133"/>
      <c r="ES226" s="133"/>
      <c r="ET226" s="133">
        <v>58</v>
      </c>
      <c r="EU226" s="133">
        <v>0</v>
      </c>
      <c r="EV226" s="133"/>
      <c r="EW226" s="133">
        <v>9</v>
      </c>
      <c r="EX226" s="133">
        <v>8</v>
      </c>
      <c r="EY226" s="133">
        <v>49</v>
      </c>
      <c r="EZ226" s="133">
        <v>24</v>
      </c>
      <c r="FA226" s="133">
        <v>18</v>
      </c>
      <c r="FB226" s="133">
        <v>17</v>
      </c>
      <c r="FC226" s="133">
        <v>39</v>
      </c>
      <c r="FD226" s="133">
        <v>22</v>
      </c>
      <c r="FE226" s="133">
        <v>32</v>
      </c>
      <c r="FF226" s="133">
        <v>70</v>
      </c>
      <c r="FG226" s="133">
        <v>350</v>
      </c>
      <c r="FH226" s="91">
        <v>70</v>
      </c>
      <c r="FI226" s="91">
        <v>350</v>
      </c>
      <c r="FJ226" s="227">
        <v>42.15</v>
      </c>
      <c r="FK226" s="227">
        <v>20.954078393754628</v>
      </c>
      <c r="FL226" s="228">
        <v>142.35</v>
      </c>
      <c r="FM226" s="228">
        <v>54.85</v>
      </c>
      <c r="FN226" s="228">
        <v>70.766620625171328</v>
      </c>
      <c r="FO226" s="228">
        <v>27.267644125680697</v>
      </c>
      <c r="FP226" s="228">
        <v>61.468212153143668</v>
      </c>
      <c r="FQ226" s="228"/>
      <c r="FR226" s="193">
        <v>0</v>
      </c>
      <c r="FS226" s="230">
        <v>61.1</v>
      </c>
      <c r="FT226" s="230">
        <v>41.1</v>
      </c>
      <c r="FU226" s="230">
        <v>140</v>
      </c>
      <c r="FV226" s="229">
        <v>8.4</v>
      </c>
      <c r="FW226" s="229">
        <v>10.199999999999999</v>
      </c>
      <c r="FX226" s="426">
        <v>7.2738095238095237</v>
      </c>
      <c r="FY226" s="229">
        <v>1.4866180048661801</v>
      </c>
      <c r="FZ226" s="133">
        <v>180</v>
      </c>
      <c r="GA226" s="129">
        <v>19.100000000000001</v>
      </c>
      <c r="GB226" s="238">
        <v>5.3</v>
      </c>
      <c r="GC226" s="238">
        <v>2.5</v>
      </c>
      <c r="GD226" s="238">
        <v>114.6</v>
      </c>
      <c r="GE226" s="238">
        <v>73.3</v>
      </c>
      <c r="GF226" s="238">
        <v>23.7</v>
      </c>
      <c r="GG226" s="133">
        <v>0</v>
      </c>
      <c r="GH226" s="133">
        <v>0</v>
      </c>
      <c r="GI226" s="133">
        <v>1</v>
      </c>
      <c r="GJ226" s="133">
        <v>0</v>
      </c>
      <c r="GK226" s="231"/>
      <c r="GL226" s="133"/>
      <c r="GM226" s="133">
        <v>0</v>
      </c>
      <c r="GN226" s="133">
        <v>0</v>
      </c>
      <c r="GO226" s="133">
        <v>0</v>
      </c>
      <c r="GP226" s="61">
        <v>42.55</v>
      </c>
      <c r="GQ226" s="106">
        <v>21.152930857752299</v>
      </c>
      <c r="GR226" s="111">
        <v>0.48543689320388345</v>
      </c>
      <c r="GS226" s="61">
        <v>0</v>
      </c>
      <c r="GT226" s="111"/>
      <c r="GU226" s="61"/>
      <c r="GV226" s="106"/>
      <c r="GW226" s="61"/>
      <c r="GX226" s="106">
        <v>22</v>
      </c>
      <c r="GY226" s="61"/>
      <c r="GZ226" s="745"/>
      <c r="HA226" s="133">
        <v>11</v>
      </c>
      <c r="HB226" s="133">
        <v>0.38</v>
      </c>
      <c r="HC226" s="117" t="s">
        <v>1518</v>
      </c>
      <c r="HD226" s="227">
        <v>110.193917</v>
      </c>
      <c r="HE226" s="227">
        <v>115.703613</v>
      </c>
      <c r="HF226" s="270">
        <v>57.51987134620753</v>
      </c>
      <c r="HG226" s="106">
        <v>144.723229</v>
      </c>
      <c r="HH226" s="270">
        <v>71.946426710873155</v>
      </c>
      <c r="HI226" s="106">
        <v>55.339109000000001</v>
      </c>
      <c r="HJ226" s="270">
        <v>27.510795450214292</v>
      </c>
      <c r="HK226" s="106">
        <v>89.384120999999993</v>
      </c>
      <c r="HL226" s="270">
        <v>44.43563175779002</v>
      </c>
      <c r="HM226" s="227">
        <v>61.76211</v>
      </c>
      <c r="HN226" s="106">
        <v>5.1842790000000001</v>
      </c>
      <c r="HO226" s="106">
        <v>2.5434739999999998</v>
      </c>
      <c r="HP226" s="435">
        <v>145.84626700000001</v>
      </c>
      <c r="HQ226" s="270">
        <v>72.504723894530699</v>
      </c>
      <c r="HR226" s="435">
        <v>62.556285000000003</v>
      </c>
      <c r="HS226" s="270">
        <v>31.098678526976439</v>
      </c>
      <c r="HT226" s="435">
        <v>83.289981999999995</v>
      </c>
      <c r="HU226" s="270">
        <v>41.406045367554256</v>
      </c>
      <c r="HV226" s="427">
        <v>57.108066000000001</v>
      </c>
      <c r="HW226" s="144">
        <v>0</v>
      </c>
      <c r="HX226" s="427">
        <v>0.79948197535034271</v>
      </c>
      <c r="HY226" s="428">
        <v>24.7</v>
      </c>
      <c r="HZ226" s="427">
        <v>5.9</v>
      </c>
      <c r="IA226" s="427">
        <v>22.2</v>
      </c>
      <c r="IB226" s="427">
        <v>5.2</v>
      </c>
      <c r="IC226" s="427">
        <v>24.1</v>
      </c>
      <c r="ID226" s="427">
        <v>6</v>
      </c>
      <c r="IE226" s="237">
        <v>77.820908474576257</v>
      </c>
      <c r="IF226" s="237">
        <v>38.6871985017669</v>
      </c>
      <c r="IG226" s="239"/>
      <c r="IH226" s="161">
        <v>0.44</v>
      </c>
      <c r="II226" s="61">
        <v>1229</v>
      </c>
      <c r="IJ226" s="61">
        <v>1183</v>
      </c>
      <c r="IK226" s="61">
        <v>1147</v>
      </c>
      <c r="IL226" s="61">
        <v>1135</v>
      </c>
      <c r="IM226" s="61">
        <v>1097</v>
      </c>
      <c r="IN226" s="61">
        <v>1193</v>
      </c>
      <c r="IO226" s="133">
        <v>1211</v>
      </c>
      <c r="IP226" s="429">
        <v>1164</v>
      </c>
      <c r="IQ226" s="61">
        <v>1808</v>
      </c>
      <c r="IR226" s="61">
        <v>361</v>
      </c>
      <c r="IS226" s="61">
        <v>323</v>
      </c>
      <c r="IT226" s="61">
        <v>390</v>
      </c>
      <c r="IU226" s="61">
        <v>355</v>
      </c>
      <c r="IV226" s="61">
        <v>422</v>
      </c>
      <c r="IW226" s="61">
        <v>397</v>
      </c>
      <c r="IX226" s="61">
        <v>379</v>
      </c>
      <c r="IY226" s="430">
        <v>374.66666666666669</v>
      </c>
      <c r="IZ226" s="61">
        <v>209</v>
      </c>
      <c r="JA226" s="431">
        <v>23.952270189658307</v>
      </c>
      <c r="JB226" s="240">
        <v>23.989668608080532</v>
      </c>
      <c r="JC226" s="267"/>
      <c r="JD226" s="70"/>
      <c r="JE226" s="70"/>
      <c r="JF226" s="70"/>
      <c r="JG226" s="267"/>
      <c r="JH226" s="267"/>
      <c r="JI226" s="267"/>
      <c r="JJ226" s="267"/>
      <c r="JL226" s="420">
        <v>59</v>
      </c>
      <c r="JM226" s="299"/>
      <c r="JN226" s="300"/>
      <c r="JP226" s="198"/>
      <c r="JQ226" s="90"/>
      <c r="JR226" s="90"/>
      <c r="JS226" s="246"/>
      <c r="JT226" s="248"/>
      <c r="JU226" s="198"/>
      <c r="JV226" s="433"/>
      <c r="JW226" s="248"/>
      <c r="JX226" s="243"/>
      <c r="JY226" s="433"/>
      <c r="JZ226" s="248"/>
      <c r="KA226" s="247"/>
      <c r="KB226" s="245"/>
      <c r="KC226" s="248"/>
      <c r="KD226" s="63">
        <v>0</v>
      </c>
      <c r="KE226" s="263"/>
      <c r="KF226" s="263"/>
      <c r="KG226" s="250"/>
      <c r="KH226" s="250"/>
      <c r="KI226" s="250"/>
      <c r="KJ226" s="251"/>
      <c r="KK226" s="250"/>
      <c r="KL226" s="250"/>
      <c r="KM226" s="250"/>
      <c r="KN226" s="250"/>
      <c r="KO226" s="250"/>
      <c r="KP226" s="250"/>
      <c r="KQ226" s="92"/>
      <c r="KR226" s="93">
        <v>0.48543689320388345</v>
      </c>
      <c r="KS226" s="264"/>
      <c r="KT226" s="265"/>
      <c r="KU226" s="264"/>
      <c r="KV226" s="265"/>
      <c r="KW226" s="265"/>
      <c r="KX226" s="265"/>
      <c r="KY226" s="265"/>
      <c r="KZ226" s="265"/>
      <c r="LA226" s="265"/>
      <c r="LB226" s="265"/>
      <c r="LC226" s="265"/>
      <c r="LD226" s="265"/>
      <c r="LE226" s="118">
        <v>42129</v>
      </c>
      <c r="LF226" s="454">
        <v>0</v>
      </c>
      <c r="LG226" s="454"/>
      <c r="LH226" s="455"/>
      <c r="LI226" s="455"/>
      <c r="LJ226" s="455"/>
      <c r="LK226" s="455"/>
      <c r="LL226" s="455"/>
      <c r="LM226" s="455"/>
      <c r="LN226" s="455"/>
      <c r="LO226" s="455"/>
      <c r="LP226" s="455"/>
      <c r="LQ226" s="455"/>
      <c r="LR226" s="455"/>
      <c r="LS226" s="455"/>
      <c r="LT226" s="500">
        <v>45.7</v>
      </c>
      <c r="LU226" s="693">
        <v>-21.4</v>
      </c>
      <c r="LV226" s="500">
        <v>-14</v>
      </c>
      <c r="LW226" s="500">
        <v>1</v>
      </c>
      <c r="LX226" s="500">
        <v>-20.399999999999999</v>
      </c>
      <c r="LY226" s="500">
        <v>1</v>
      </c>
      <c r="LZ226" s="692">
        <v>57.108066000000001</v>
      </c>
      <c r="MA226" s="454"/>
      <c r="MC226" s="253"/>
      <c r="MD226" s="274"/>
      <c r="ME226" s="581">
        <v>231</v>
      </c>
      <c r="MF226" s="135"/>
      <c r="MI226" s="584">
        <v>27.799299999999999</v>
      </c>
      <c r="MQ226" s="135"/>
      <c r="MR226" s="585"/>
      <c r="MS226" s="585"/>
      <c r="MT226" s="133">
        <v>0</v>
      </c>
      <c r="MU226" s="585"/>
      <c r="MV226" s="585"/>
      <c r="MW226" s="585"/>
      <c r="MX226" s="585"/>
      <c r="MY226" s="585"/>
      <c r="MZ226" s="238">
        <v>24</v>
      </c>
      <c r="NA226" s="585"/>
      <c r="NB226" s="238">
        <v>0</v>
      </c>
      <c r="ND226" s="876">
        <v>231</v>
      </c>
      <c r="NE226" s="877">
        <v>8.0438475404389091</v>
      </c>
      <c r="NF226" s="877">
        <v>7.1290769029306302</v>
      </c>
      <c r="NG226" s="877">
        <v>5.2098432305255002</v>
      </c>
      <c r="NH226" s="877">
        <v>2.1505596765753801</v>
      </c>
      <c r="NI226" s="877">
        <v>6.9015909919033698</v>
      </c>
      <c r="NJ226" s="877">
        <v>6.48300957716455</v>
      </c>
      <c r="NK226" s="877">
        <v>8.6540989453024704</v>
      </c>
      <c r="NL226" s="877">
        <v>7.3833586953851098</v>
      </c>
      <c r="NM226" s="877">
        <v>6.0478873293965503</v>
      </c>
      <c r="NN226" s="877">
        <v>1.2868811477881601</v>
      </c>
      <c r="NO226" s="877">
        <v>6.07103324445682</v>
      </c>
      <c r="NP226" s="877">
        <v>6.4470832262096502</v>
      </c>
      <c r="NQ226" s="877">
        <v>7.1965283609369397</v>
      </c>
      <c r="NR226" s="877">
        <v>4.1135338195919102</v>
      </c>
      <c r="NS226" s="877">
        <v>5.8250223640446999</v>
      </c>
      <c r="NT226" s="877">
        <v>7.2895578483535601</v>
      </c>
      <c r="NU226" s="877">
        <v>6.5542818626263903</v>
      </c>
      <c r="NV226" s="877">
        <v>6.8339020766691601</v>
      </c>
      <c r="NW226" s="877">
        <v>5.7468501830980498</v>
      </c>
      <c r="NX226" s="877">
        <v>5.9516344168329196</v>
      </c>
      <c r="NY226" s="877">
        <v>7.7979208634494404</v>
      </c>
      <c r="NZ226" s="877">
        <v>-1.9378782880922001</v>
      </c>
      <c r="OA226" s="877">
        <v>9.5022947948844205</v>
      </c>
      <c r="OB226" s="877">
        <v>1.9145645234939399</v>
      </c>
      <c r="OC226" s="877">
        <v>6.1594677292667699</v>
      </c>
      <c r="OD226" s="877">
        <v>6.5660540381710897</v>
      </c>
      <c r="OE226" s="877">
        <v>3.8669079781431699</v>
      </c>
      <c r="OF226" s="877">
        <v>10.1443523386626</v>
      </c>
      <c r="OG226" s="877">
        <v>2.7114949066500902</v>
      </c>
      <c r="OH226" s="877">
        <v>7.1859656281066702</v>
      </c>
      <c r="OI226" s="877">
        <v>3.85897561429202</v>
      </c>
      <c r="OJ226" s="877">
        <v>2.95838671055595</v>
      </c>
      <c r="OK226" s="877">
        <v>8.0973460173589693</v>
      </c>
      <c r="OL226" s="877">
        <v>7.5877302713904804</v>
      </c>
    </row>
    <row r="227" spans="1:402" s="221" customFormat="1" x14ac:dyDescent="0.25">
      <c r="A227" s="274">
        <v>226</v>
      </c>
      <c r="B227" s="221">
        <v>0</v>
      </c>
      <c r="C227" s="221">
        <v>1</v>
      </c>
      <c r="D227" s="267">
        <v>0</v>
      </c>
      <c r="E227" s="267">
        <v>232</v>
      </c>
      <c r="F227" s="880">
        <v>39</v>
      </c>
      <c r="G227" s="883"/>
      <c r="H227" s="232" t="s">
        <v>1519</v>
      </c>
      <c r="I227" s="167" t="s">
        <v>1520</v>
      </c>
      <c r="J227" s="69">
        <v>22239</v>
      </c>
      <c r="K227" s="422">
        <v>54</v>
      </c>
      <c r="L227" s="400">
        <v>50.5</v>
      </c>
      <c r="M227" s="400">
        <v>160</v>
      </c>
      <c r="N227" s="342">
        <v>19.726562499999996</v>
      </c>
      <c r="O227" s="348">
        <v>1.5074820402986635</v>
      </c>
      <c r="P227" s="221">
        <v>1</v>
      </c>
      <c r="Q227" s="125">
        <v>155</v>
      </c>
      <c r="R227" s="125">
        <v>80</v>
      </c>
      <c r="S227" s="61">
        <v>0</v>
      </c>
      <c r="T227" s="400">
        <v>1</v>
      </c>
      <c r="U227" s="709">
        <v>0</v>
      </c>
      <c r="V227" s="709"/>
      <c r="W227" s="325">
        <v>0</v>
      </c>
      <c r="X227" s="114">
        <v>0</v>
      </c>
      <c r="Y227" s="325">
        <v>1</v>
      </c>
      <c r="Z227" s="325">
        <v>0</v>
      </c>
      <c r="AA227" s="329">
        <v>0</v>
      </c>
      <c r="AB227" s="711">
        <v>0</v>
      </c>
      <c r="AC227" s="61"/>
      <c r="AD227" s="133"/>
      <c r="AE227" s="61"/>
      <c r="AF227" s="592">
        <v>90</v>
      </c>
      <c r="AG227" s="608">
        <v>0.77</v>
      </c>
      <c r="AH227" s="608">
        <v>78</v>
      </c>
      <c r="AI227" s="608"/>
      <c r="AJ227" s="616">
        <v>14.8</v>
      </c>
      <c r="AK227" s="608">
        <v>44</v>
      </c>
      <c r="AL227" s="608"/>
      <c r="AM227" s="609">
        <v>44.3</v>
      </c>
      <c r="AN227" s="214">
        <v>3.7909846770510898</v>
      </c>
      <c r="AO227" s="310">
        <v>230</v>
      </c>
      <c r="AP227" s="310">
        <v>151</v>
      </c>
      <c r="AQ227" s="310">
        <v>68</v>
      </c>
      <c r="AR227" s="310">
        <v>53</v>
      </c>
      <c r="AS227" s="310">
        <v>2.39</v>
      </c>
      <c r="AT227" s="310">
        <v>35</v>
      </c>
      <c r="AU227" s="564"/>
      <c r="AV227" s="564"/>
      <c r="AW227" s="310">
        <v>0.77</v>
      </c>
      <c r="AX227" s="310"/>
      <c r="AY227" s="310"/>
      <c r="AZ227" s="608"/>
      <c r="BA227" s="558"/>
      <c r="BB227" s="65">
        <v>27</v>
      </c>
      <c r="BC227" s="425"/>
      <c r="BD227" s="66">
        <v>27</v>
      </c>
      <c r="BE227" s="218">
        <v>69.735303689727473</v>
      </c>
      <c r="BF227" s="66">
        <v>60.69</v>
      </c>
      <c r="BG227" s="68">
        <v>1.4313637641589874</v>
      </c>
      <c r="BH227" s="219">
        <v>1.4313637641589874</v>
      </c>
      <c r="BI227" s="219">
        <v>1.8434526965485218</v>
      </c>
      <c r="BJ227" s="219">
        <v>1.7831171374904671</v>
      </c>
      <c r="BK227" s="66">
        <v>2.33</v>
      </c>
      <c r="BL227" s="66">
        <v>0.9</v>
      </c>
      <c r="BM227" s="66">
        <v>101</v>
      </c>
      <c r="BN227" s="66">
        <v>1.17</v>
      </c>
      <c r="BO227" s="571">
        <v>59.7</v>
      </c>
      <c r="BP227" s="66">
        <v>59</v>
      </c>
      <c r="BQ227" s="66">
        <v>34</v>
      </c>
      <c r="BR227" s="66">
        <v>5</v>
      </c>
      <c r="BS227" s="66">
        <v>14</v>
      </c>
      <c r="BT227" s="221">
        <v>0</v>
      </c>
      <c r="CF227" s="61">
        <v>0</v>
      </c>
      <c r="CG227" s="61">
        <v>0</v>
      </c>
      <c r="CH227" s="61">
        <v>0</v>
      </c>
      <c r="CI227" s="61">
        <v>0</v>
      </c>
      <c r="CJ227" s="326">
        <v>0</v>
      </c>
      <c r="CK227" s="114">
        <v>0</v>
      </c>
      <c r="CL227" s="326">
        <v>0</v>
      </c>
      <c r="CM227" s="114">
        <v>0</v>
      </c>
      <c r="CN227" s="326">
        <v>0</v>
      </c>
      <c r="CO227" s="114">
        <v>0</v>
      </c>
      <c r="CP227" s="326">
        <v>0</v>
      </c>
      <c r="CQ227" s="114">
        <v>0</v>
      </c>
      <c r="CR227" s="326">
        <v>0</v>
      </c>
      <c r="CS227" s="114">
        <v>0</v>
      </c>
      <c r="CT227" s="326">
        <v>0</v>
      </c>
      <c r="CU227" s="114">
        <v>0</v>
      </c>
      <c r="CV227" s="299">
        <v>19.8</v>
      </c>
      <c r="CW227" s="299">
        <v>1.17</v>
      </c>
      <c r="CX227" s="299">
        <v>5.7</v>
      </c>
      <c r="CY227" s="299"/>
      <c r="CZ227" s="61"/>
      <c r="DE227" s="221">
        <v>0</v>
      </c>
      <c r="DF227" s="267"/>
      <c r="DJ227" s="267"/>
      <c r="DK227" s="267"/>
      <c r="DL227" s="267"/>
      <c r="DN227" s="282">
        <v>0</v>
      </c>
      <c r="DO227" s="221">
        <v>0</v>
      </c>
      <c r="DP227" s="221">
        <v>0</v>
      </c>
      <c r="DQ227" s="221">
        <v>0</v>
      </c>
      <c r="DR227" s="221">
        <v>0</v>
      </c>
      <c r="DS227" s="310"/>
      <c r="DT227" s="221">
        <v>0</v>
      </c>
      <c r="DU227" s="221">
        <v>0</v>
      </c>
      <c r="DV227" s="221">
        <v>0</v>
      </c>
      <c r="DW227" s="221">
        <v>0</v>
      </c>
      <c r="DX227" s="221">
        <v>0</v>
      </c>
      <c r="DY227" s="438">
        <v>0</v>
      </c>
      <c r="EB227" s="317">
        <v>1</v>
      </c>
      <c r="EC227" s="317">
        <v>1</v>
      </c>
      <c r="ED227" s="221">
        <v>78</v>
      </c>
      <c r="EG227" s="221">
        <v>0</v>
      </c>
      <c r="EO227" s="267">
        <v>232</v>
      </c>
      <c r="EP227" s="135">
        <v>42129</v>
      </c>
      <c r="EQ227" s="133" t="s">
        <v>383</v>
      </c>
      <c r="ER227" s="133"/>
      <c r="ES227" s="133"/>
      <c r="ET227" s="133">
        <v>69</v>
      </c>
      <c r="EU227" s="133">
        <v>0</v>
      </c>
      <c r="EV227" s="133"/>
      <c r="EW227" s="133">
        <v>8</v>
      </c>
      <c r="EX227" s="133">
        <v>8</v>
      </c>
      <c r="EY227" s="133">
        <v>40</v>
      </c>
      <c r="EZ227" s="133">
        <v>26</v>
      </c>
      <c r="FA227" s="133">
        <v>12</v>
      </c>
      <c r="FB227" s="133">
        <v>15</v>
      </c>
      <c r="FC227" s="133">
        <v>31</v>
      </c>
      <c r="FD227" s="133">
        <v>19</v>
      </c>
      <c r="FE227" s="133">
        <v>26</v>
      </c>
      <c r="FF227" s="133">
        <v>150</v>
      </c>
      <c r="FG227" s="133">
        <v>310</v>
      </c>
      <c r="FH227" s="91">
        <v>150</v>
      </c>
      <c r="FI227" s="91">
        <v>310</v>
      </c>
      <c r="FJ227" s="227">
        <v>25.7</v>
      </c>
      <c r="FK227" s="227">
        <v>17.048295974994367</v>
      </c>
      <c r="FL227" s="228">
        <v>77.349999999999994</v>
      </c>
      <c r="FM227" s="228">
        <v>26.8</v>
      </c>
      <c r="FN227" s="228">
        <v>51.31072737999277</v>
      </c>
      <c r="FO227" s="228">
        <v>17.777989577036927</v>
      </c>
      <c r="FP227" s="228">
        <v>65.352294764059465</v>
      </c>
      <c r="FQ227" s="228"/>
      <c r="FR227" s="193">
        <v>0</v>
      </c>
      <c r="FS227" s="230">
        <v>55.5</v>
      </c>
      <c r="FT227" s="230">
        <v>50</v>
      </c>
      <c r="FU227" s="230">
        <v>170</v>
      </c>
      <c r="FV227" s="229">
        <v>5.7</v>
      </c>
      <c r="FW227" s="229">
        <v>10.199999999999999</v>
      </c>
      <c r="FX227" s="426">
        <v>9.7368421052631575</v>
      </c>
      <c r="FY227" s="229">
        <v>1.1100000000000001</v>
      </c>
      <c r="FZ227" s="133">
        <v>80.599999999999994</v>
      </c>
      <c r="GA227" s="129">
        <v>18.3</v>
      </c>
      <c r="GB227" s="238">
        <v>4.8</v>
      </c>
      <c r="GC227" s="238">
        <v>2.2000000000000002</v>
      </c>
      <c r="GD227" s="238">
        <v>109.5</v>
      </c>
      <c r="GE227" s="238">
        <v>68.5</v>
      </c>
      <c r="GF227" s="238">
        <v>21.5</v>
      </c>
      <c r="GG227" s="133">
        <v>0</v>
      </c>
      <c r="GH227" s="133">
        <v>1</v>
      </c>
      <c r="GI227" s="133">
        <v>1</v>
      </c>
      <c r="GJ227" s="133">
        <v>0</v>
      </c>
      <c r="GK227" s="231">
        <v>8</v>
      </c>
      <c r="GL227" s="133"/>
      <c r="GM227" s="133">
        <v>0</v>
      </c>
      <c r="GN227" s="133">
        <v>0</v>
      </c>
      <c r="GO227" s="133">
        <v>0</v>
      </c>
      <c r="GP227" s="61">
        <v>28.8</v>
      </c>
      <c r="GQ227" s="106">
        <v>19.104705217114308</v>
      </c>
      <c r="GR227" s="111">
        <v>0.40571428571428569</v>
      </c>
      <c r="GS227" s="61">
        <v>0</v>
      </c>
      <c r="GT227" s="111"/>
      <c r="GU227" s="61"/>
      <c r="GV227" s="106"/>
      <c r="GW227" s="61"/>
      <c r="GX227" s="106">
        <v>19</v>
      </c>
      <c r="GY227" s="61"/>
      <c r="GZ227" s="745">
        <v>18</v>
      </c>
      <c r="HA227" s="133">
        <v>16</v>
      </c>
      <c r="HB227" s="133">
        <v>0.44</v>
      </c>
      <c r="HC227" s="117" t="s">
        <v>1521</v>
      </c>
      <c r="HD227" s="427">
        <v>73.998176999999998</v>
      </c>
      <c r="HE227" s="427">
        <v>77.698085000000006</v>
      </c>
      <c r="HF227" s="270">
        <v>51.541632286780946</v>
      </c>
      <c r="HG227" s="435">
        <v>98.07517</v>
      </c>
      <c r="HH227" s="270">
        <v>65.058930971124056</v>
      </c>
      <c r="HI227" s="435">
        <v>31.356493</v>
      </c>
      <c r="HJ227" s="270">
        <v>20.800574840538484</v>
      </c>
      <c r="HK227" s="435">
        <v>66.718677</v>
      </c>
      <c r="HL227" s="270">
        <v>44.258356130585568</v>
      </c>
      <c r="HM227" s="427">
        <v>68.028102000000004</v>
      </c>
      <c r="HN227" s="435">
        <v>4.0031210000000002</v>
      </c>
      <c r="HO227" s="435">
        <v>2.6395569999999999</v>
      </c>
      <c r="HP227" s="435">
        <v>104.747164</v>
      </c>
      <c r="HQ227" s="270">
        <v>69.484850366275282</v>
      </c>
      <c r="HR227" s="435">
        <v>39.513157</v>
      </c>
      <c r="HS227" s="270">
        <v>26.211361690366555</v>
      </c>
      <c r="HT227" s="435">
        <v>65.234007000000005</v>
      </c>
      <c r="HU227" s="270">
        <v>43.27348867590873</v>
      </c>
      <c r="HV227" s="427">
        <v>62.277588000000002</v>
      </c>
      <c r="HW227" s="144">
        <v>0</v>
      </c>
      <c r="HX227" s="427">
        <v>0.7922299293490902</v>
      </c>
      <c r="HY227" s="428">
        <v>15.8</v>
      </c>
      <c r="HZ227" s="427">
        <v>4.2</v>
      </c>
      <c r="IA227" s="427">
        <v>17.5</v>
      </c>
      <c r="IB227" s="427">
        <v>4.7</v>
      </c>
      <c r="IC227" s="427">
        <v>16.2</v>
      </c>
      <c r="ID227" s="427">
        <v>4.0999999999999996</v>
      </c>
      <c r="IE227" s="237">
        <v>55.124444444444428</v>
      </c>
      <c r="IF227" s="237">
        <v>36.567231297510602</v>
      </c>
      <c r="IG227" s="239"/>
      <c r="IH227" s="161">
        <v>0.44</v>
      </c>
      <c r="II227" s="61">
        <v>1234</v>
      </c>
      <c r="IJ227" s="61">
        <v>1110</v>
      </c>
      <c r="IK227" s="61">
        <v>968</v>
      </c>
      <c r="IL227" s="61">
        <v>857</v>
      </c>
      <c r="IM227" s="61">
        <v>1016</v>
      </c>
      <c r="IN227" s="61">
        <v>1229</v>
      </c>
      <c r="IO227" s="133">
        <v>1231.5</v>
      </c>
      <c r="IP227" s="429">
        <v>1069</v>
      </c>
      <c r="IQ227" s="61">
        <v>1782</v>
      </c>
      <c r="IR227" s="61"/>
      <c r="IS227" s="61"/>
      <c r="IT227" s="61"/>
      <c r="IU227" s="61"/>
      <c r="IV227" s="61"/>
      <c r="IW227" s="61"/>
      <c r="IX227" s="61"/>
      <c r="IY227" s="430"/>
      <c r="IZ227" s="61"/>
      <c r="JA227" s="431"/>
      <c r="JB227" s="240"/>
      <c r="JC227" s="267"/>
      <c r="JD227" s="70"/>
      <c r="JE227" s="70"/>
      <c r="JF227" s="70"/>
      <c r="JG227" s="267"/>
      <c r="JH227" s="267"/>
      <c r="JI227" s="267"/>
      <c r="JJ227" s="267"/>
      <c r="JL227" s="420">
        <v>61</v>
      </c>
      <c r="JM227" s="299"/>
      <c r="JN227" s="300"/>
      <c r="JP227" s="198"/>
      <c r="JQ227" s="90"/>
      <c r="JR227" s="90"/>
      <c r="JS227" s="246"/>
      <c r="JT227" s="248"/>
      <c r="JU227" s="198"/>
      <c r="JV227" s="433"/>
      <c r="JW227" s="248"/>
      <c r="JX227" s="243"/>
      <c r="JY227" s="433"/>
      <c r="JZ227" s="248"/>
      <c r="KA227" s="247"/>
      <c r="KB227" s="245"/>
      <c r="KC227" s="248"/>
      <c r="KD227" s="63">
        <v>0</v>
      </c>
      <c r="KE227" s="263"/>
      <c r="KF227" s="263"/>
      <c r="KG227" s="250"/>
      <c r="KH227" s="250"/>
      <c r="KI227" s="250"/>
      <c r="KJ227" s="251"/>
      <c r="KK227" s="250"/>
      <c r="KL227" s="250"/>
      <c r="KM227" s="250"/>
      <c r="KN227" s="250"/>
      <c r="KO227" s="250"/>
      <c r="KP227" s="250"/>
      <c r="KQ227" s="92"/>
      <c r="KR227" s="93">
        <v>0.40571428571428569</v>
      </c>
      <c r="KS227" s="264"/>
      <c r="KT227" s="265"/>
      <c r="KU227" s="264"/>
      <c r="KV227" s="265"/>
      <c r="KW227" s="265"/>
      <c r="KX227" s="265"/>
      <c r="KY227" s="265"/>
      <c r="KZ227" s="265"/>
      <c r="LA227" s="265"/>
      <c r="LB227" s="265"/>
      <c r="LC227" s="265"/>
      <c r="LD227" s="265"/>
      <c r="LE227" s="118">
        <v>42129</v>
      </c>
      <c r="LF227" s="454">
        <v>0</v>
      </c>
      <c r="LG227" s="454"/>
      <c r="LH227" s="455">
        <v>47</v>
      </c>
      <c r="LI227" s="455">
        <v>47.39</v>
      </c>
      <c r="LJ227" s="455">
        <v>-27.4</v>
      </c>
      <c r="LK227" s="455">
        <v>-31.6</v>
      </c>
      <c r="LL227" s="455">
        <v>-31.1</v>
      </c>
      <c r="LM227" s="455">
        <v>381</v>
      </c>
      <c r="LN227" s="455">
        <v>-23.5</v>
      </c>
      <c r="LO227" s="455">
        <v>-23</v>
      </c>
      <c r="LP227" s="455">
        <v>381</v>
      </c>
      <c r="LQ227" s="455">
        <v>-27.6</v>
      </c>
      <c r="LR227" s="455">
        <v>-27.1</v>
      </c>
      <c r="LS227" s="455">
        <v>381</v>
      </c>
      <c r="LT227" s="500">
        <v>44.71</v>
      </c>
      <c r="LU227" s="693">
        <v>-25.66</v>
      </c>
      <c r="LV227" s="500">
        <v>-12.1</v>
      </c>
      <c r="LW227" s="500">
        <v>3</v>
      </c>
      <c r="LX227" s="500">
        <v>-12.8</v>
      </c>
      <c r="LY227" s="500">
        <v>3</v>
      </c>
      <c r="LZ227" s="692">
        <v>62.277588000000002</v>
      </c>
      <c r="MA227" s="455"/>
      <c r="MC227" s="253"/>
      <c r="MD227" s="274"/>
      <c r="ME227" s="581">
        <v>232</v>
      </c>
      <c r="MF227" s="135"/>
      <c r="MI227" s="584">
        <v>19.717700000000001</v>
      </c>
      <c r="MQ227" s="135"/>
      <c r="MR227" s="585"/>
      <c r="MS227" s="585"/>
      <c r="MT227" s="133">
        <v>0</v>
      </c>
      <c r="MU227" s="585"/>
      <c r="MV227" s="585"/>
      <c r="MW227" s="585"/>
      <c r="MX227" s="585"/>
      <c r="MY227" s="585"/>
      <c r="MZ227" s="238">
        <v>44.3</v>
      </c>
      <c r="NA227" s="585"/>
      <c r="NB227" s="238">
        <v>1</v>
      </c>
      <c r="ND227" s="876">
        <v>232</v>
      </c>
      <c r="NE227" s="877">
        <v>8.0342487356289904</v>
      </c>
      <c r="NF227" s="877">
        <v>7.7411972985714304</v>
      </c>
      <c r="NG227" s="877">
        <v>5.3988291824446302</v>
      </c>
      <c r="NH227" s="877">
        <v>1.33342373372519</v>
      </c>
      <c r="NI227" s="877">
        <v>7.52778975157233</v>
      </c>
      <c r="NJ227" s="877">
        <v>4.40122086216022</v>
      </c>
      <c r="NK227" s="877">
        <v>9.1056466526777307</v>
      </c>
      <c r="NL227" s="877">
        <v>7.7262862897206697</v>
      </c>
      <c r="NM227" s="877">
        <v>6.1916021284618701</v>
      </c>
      <c r="NN227" s="877">
        <v>0.31034012061214999</v>
      </c>
      <c r="NO227" s="877">
        <v>5.9497683599313502</v>
      </c>
      <c r="NP227" s="877">
        <v>6.4667902378031004</v>
      </c>
      <c r="NQ227" s="877">
        <v>7.58195375084882</v>
      </c>
      <c r="NR227" s="877">
        <v>4.5416387344361402</v>
      </c>
      <c r="NS227" s="877">
        <v>5.9027971578802303</v>
      </c>
      <c r="NT227" s="877">
        <v>6.5596447625866698</v>
      </c>
      <c r="NU227" s="877">
        <v>6.5552026338782996</v>
      </c>
      <c r="NV227" s="877">
        <v>7.1826922975161898</v>
      </c>
      <c r="NW227" s="877">
        <v>6.1799090900149301</v>
      </c>
      <c r="NX227" s="877">
        <v>6.0900065299038202</v>
      </c>
      <c r="NY227" s="877">
        <v>7.4924941516794297</v>
      </c>
      <c r="NZ227" s="877">
        <v>5.6610654798069504</v>
      </c>
      <c r="OA227" s="877">
        <v>10.518505633300901</v>
      </c>
      <c r="OB227" s="877">
        <v>3.0036022366802002</v>
      </c>
      <c r="OC227" s="877">
        <v>7.8329532888754301</v>
      </c>
      <c r="OD227" s="877">
        <v>6.9845893503624596</v>
      </c>
      <c r="OE227" s="877">
        <v>4.8273109439496702</v>
      </c>
      <c r="OF227" s="877">
        <v>9.7184815032243304</v>
      </c>
      <c r="OG227" s="877">
        <v>2.6959938131098999</v>
      </c>
      <c r="OH227" s="877">
        <v>7.7763014237016304</v>
      </c>
      <c r="OI227" s="877">
        <v>4.1538053360790403</v>
      </c>
      <c r="OJ227" s="877">
        <v>1.9421800795227</v>
      </c>
      <c r="OK227" s="877">
        <v>2.1718878090684801</v>
      </c>
      <c r="OL227" s="877">
        <v>7.51490339662067</v>
      </c>
    </row>
    <row r="228" spans="1:402" s="133" customFormat="1" x14ac:dyDescent="0.25">
      <c r="A228" s="221">
        <v>227</v>
      </c>
      <c r="B228" s="221">
        <v>0</v>
      </c>
      <c r="C228" s="61">
        <v>1</v>
      </c>
      <c r="D228" s="267">
        <v>0</v>
      </c>
      <c r="E228" s="267">
        <v>233</v>
      </c>
      <c r="F228" s="880">
        <v>41</v>
      </c>
      <c r="G228" s="883"/>
      <c r="H228" s="232" t="s">
        <v>1522</v>
      </c>
      <c r="I228" s="167" t="s">
        <v>1523</v>
      </c>
      <c r="J228" s="266">
        <v>21358</v>
      </c>
      <c r="K228" s="422">
        <v>56</v>
      </c>
      <c r="L228" s="193">
        <v>53</v>
      </c>
      <c r="M228" s="193">
        <v>166</v>
      </c>
      <c r="N228" s="342">
        <v>19.233560749020178</v>
      </c>
      <c r="O228" s="348">
        <v>1.5803814814250885</v>
      </c>
      <c r="P228" s="146">
        <v>1</v>
      </c>
      <c r="Q228" s="145">
        <v>150</v>
      </c>
      <c r="R228" s="145">
        <v>100</v>
      </c>
      <c r="S228" s="146">
        <v>0</v>
      </c>
      <c r="T228" s="400">
        <v>1</v>
      </c>
      <c r="U228" s="326">
        <v>0</v>
      </c>
      <c r="V228" s="326"/>
      <c r="W228" s="326">
        <v>0</v>
      </c>
      <c r="X228" s="710">
        <v>0</v>
      </c>
      <c r="Y228" s="326">
        <v>1</v>
      </c>
      <c r="Z228" s="326">
        <v>0</v>
      </c>
      <c r="AA228" s="329">
        <v>0</v>
      </c>
      <c r="AB228" s="711">
        <v>0</v>
      </c>
      <c r="AC228" s="146"/>
      <c r="AE228" s="146"/>
      <c r="AF228" s="618">
        <v>82</v>
      </c>
      <c r="AG228" s="619">
        <v>0.77</v>
      </c>
      <c r="AH228" s="592">
        <v>77</v>
      </c>
      <c r="AI228" s="592"/>
      <c r="AJ228" s="606">
        <v>14.7</v>
      </c>
      <c r="AK228" s="592">
        <v>43</v>
      </c>
      <c r="AL228" s="592"/>
      <c r="AM228" s="607">
        <v>72.8</v>
      </c>
      <c r="AN228" s="214">
        <v>4.28771595520264</v>
      </c>
      <c r="AO228" s="63">
        <v>196</v>
      </c>
      <c r="AP228" s="63">
        <v>104</v>
      </c>
      <c r="AQ228" s="63">
        <v>82</v>
      </c>
      <c r="AR228" s="63">
        <v>48</v>
      </c>
      <c r="AS228" s="63">
        <v>2.74</v>
      </c>
      <c r="AT228" s="63">
        <v>136</v>
      </c>
      <c r="AU228" s="564"/>
      <c r="AV228" s="564"/>
      <c r="AW228" s="436">
        <v>0.77</v>
      </c>
      <c r="AX228" s="436"/>
      <c r="AY228" s="436"/>
      <c r="AZ228" s="619"/>
      <c r="BA228" s="558"/>
      <c r="BB228" s="65">
        <v>21.41</v>
      </c>
      <c r="BC228" s="447"/>
      <c r="BD228" s="66">
        <v>21.41</v>
      </c>
      <c r="BE228" s="218">
        <v>62.525704497521247</v>
      </c>
      <c r="BF228" s="66">
        <v>37.94</v>
      </c>
      <c r="BG228" s="68">
        <v>1.3306166672944384</v>
      </c>
      <c r="BH228" s="219">
        <v>1.3306166672944384</v>
      </c>
      <c r="BI228" s="219">
        <v>1.7960585937677911</v>
      </c>
      <c r="BJ228" s="219">
        <v>1.5790973265526438</v>
      </c>
      <c r="BK228" s="66">
        <v>2.56</v>
      </c>
      <c r="BL228" s="66">
        <v>0.77</v>
      </c>
      <c r="BM228" s="66">
        <v>119</v>
      </c>
      <c r="BN228" s="66">
        <v>1.18</v>
      </c>
      <c r="BO228" s="571">
        <v>91.2</v>
      </c>
      <c r="BP228" s="66">
        <v>32</v>
      </c>
      <c r="BQ228" s="66">
        <v>119</v>
      </c>
      <c r="BR228" s="66">
        <v>6</v>
      </c>
      <c r="BS228" s="66">
        <v>35</v>
      </c>
      <c r="BT228" s="221">
        <v>0</v>
      </c>
      <c r="BU228" s="221"/>
      <c r="BV228" s="221"/>
      <c r="BW228" s="221"/>
      <c r="BX228" s="221"/>
      <c r="BY228" s="221"/>
      <c r="BZ228" s="221"/>
      <c r="CA228" s="221"/>
      <c r="CB228" s="221"/>
      <c r="CC228" s="221"/>
      <c r="CD228" s="221"/>
      <c r="CE228" s="221"/>
      <c r="CF228" s="61">
        <v>0</v>
      </c>
      <c r="CG228" s="61">
        <v>0</v>
      </c>
      <c r="CH228" s="61">
        <v>0</v>
      </c>
      <c r="CI228" s="61">
        <v>0</v>
      </c>
      <c r="CJ228" s="326">
        <v>0</v>
      </c>
      <c r="CK228" s="114">
        <v>0</v>
      </c>
      <c r="CL228" s="326">
        <v>0</v>
      </c>
      <c r="CM228" s="114">
        <v>0</v>
      </c>
      <c r="CN228" s="326">
        <v>0</v>
      </c>
      <c r="CO228" s="114">
        <v>0</v>
      </c>
      <c r="CP228" s="326">
        <v>0</v>
      </c>
      <c r="CQ228" s="114">
        <v>0</v>
      </c>
      <c r="CR228" s="326">
        <v>0</v>
      </c>
      <c r="CS228" s="114">
        <v>0</v>
      </c>
      <c r="CT228" s="326">
        <v>0</v>
      </c>
      <c r="CU228" s="114">
        <v>0</v>
      </c>
      <c r="CV228" s="299">
        <v>33.9</v>
      </c>
      <c r="CW228" s="299">
        <v>1.19</v>
      </c>
      <c r="CX228" s="299">
        <v>9.6999999999999993</v>
      </c>
      <c r="CY228" s="362"/>
      <c r="CZ228" s="61"/>
      <c r="DA228" s="221"/>
      <c r="DB228" s="221"/>
      <c r="DC228" s="221"/>
      <c r="DD228" s="221"/>
      <c r="DE228" s="221">
        <v>0</v>
      </c>
      <c r="DF228" s="267"/>
      <c r="DG228" s="221"/>
      <c r="DH228" s="221"/>
      <c r="DI228" s="221"/>
      <c r="DJ228" s="267"/>
      <c r="DK228" s="267"/>
      <c r="DL228" s="267"/>
      <c r="DM228" s="221"/>
      <c r="DN228" s="282">
        <v>0</v>
      </c>
      <c r="DO228" s="221">
        <v>0</v>
      </c>
      <c r="DP228" s="221">
        <v>0</v>
      </c>
      <c r="DQ228" s="221">
        <v>0</v>
      </c>
      <c r="DR228" s="221">
        <v>0</v>
      </c>
      <c r="DS228" s="310"/>
      <c r="DT228" s="221">
        <v>0</v>
      </c>
      <c r="DU228" s="221">
        <v>0</v>
      </c>
      <c r="DV228" s="221">
        <v>0</v>
      </c>
      <c r="DW228" s="221">
        <v>0</v>
      </c>
      <c r="DX228" s="221">
        <v>0</v>
      </c>
      <c r="DY228" s="438">
        <v>0</v>
      </c>
      <c r="EB228" s="317">
        <v>1</v>
      </c>
      <c r="EC228" s="317">
        <v>1</v>
      </c>
      <c r="ED228" s="133">
        <v>77</v>
      </c>
      <c r="EG228" s="221">
        <v>0</v>
      </c>
      <c r="EH228" s="221"/>
      <c r="EI228" s="221"/>
      <c r="EJ228" s="221"/>
      <c r="EK228" s="221"/>
      <c r="EL228" s="221"/>
      <c r="EM228" s="221"/>
      <c r="EN228" s="221"/>
      <c r="EO228" s="267">
        <v>233</v>
      </c>
      <c r="EP228" s="135">
        <v>42121</v>
      </c>
      <c r="EQ228" s="133" t="s">
        <v>383</v>
      </c>
      <c r="ET228" s="133">
        <v>80</v>
      </c>
      <c r="EU228" s="133">
        <v>0</v>
      </c>
      <c r="EW228" s="133">
        <v>8</v>
      </c>
      <c r="EX228" s="133">
        <v>7</v>
      </c>
      <c r="EY228" s="133">
        <v>42</v>
      </c>
      <c r="EZ228" s="133">
        <v>20</v>
      </c>
      <c r="FA228" s="133">
        <v>12</v>
      </c>
      <c r="FB228" s="133">
        <v>16</v>
      </c>
      <c r="FC228" s="133">
        <v>33</v>
      </c>
      <c r="FD228" s="133">
        <v>21</v>
      </c>
      <c r="FE228" s="133">
        <v>32</v>
      </c>
      <c r="FF228" s="133">
        <v>130</v>
      </c>
      <c r="FG228" s="133">
        <v>300</v>
      </c>
      <c r="FH228" s="91">
        <v>130</v>
      </c>
      <c r="FI228" s="91">
        <v>300</v>
      </c>
      <c r="FJ228" s="227">
        <v>29.900000000000002</v>
      </c>
      <c r="FK228" s="227">
        <v>18.919482638481732</v>
      </c>
      <c r="FL228" s="228">
        <v>96.9</v>
      </c>
      <c r="FM228" s="228">
        <v>27.05</v>
      </c>
      <c r="FN228" s="228">
        <v>61.31430995548093</v>
      </c>
      <c r="FO228" s="228">
        <v>17.116120580967586</v>
      </c>
      <c r="FP228" s="228">
        <v>72.084623323013417</v>
      </c>
      <c r="FQ228" s="228"/>
      <c r="FR228" s="193">
        <v>0</v>
      </c>
      <c r="FS228" s="230">
        <v>89.6</v>
      </c>
      <c r="FT228" s="230">
        <v>68.400000000000006</v>
      </c>
      <c r="FU228" s="230">
        <v>150</v>
      </c>
      <c r="FV228" s="229">
        <v>8.1</v>
      </c>
      <c r="FW228" s="229">
        <v>7.9</v>
      </c>
      <c r="FX228" s="426">
        <v>11.061728395061728</v>
      </c>
      <c r="FY228" s="229">
        <v>1.309941520467836</v>
      </c>
      <c r="FZ228" s="133">
        <v>66</v>
      </c>
      <c r="GA228" s="129">
        <v>20.8</v>
      </c>
      <c r="GB228" s="238">
        <v>12.4</v>
      </c>
      <c r="GC228" s="238">
        <v>6.4</v>
      </c>
      <c r="GD228" s="238">
        <v>176.2</v>
      </c>
      <c r="GE228" s="238">
        <v>116.4</v>
      </c>
      <c r="GF228" s="238">
        <v>34</v>
      </c>
      <c r="GG228" s="133">
        <v>1</v>
      </c>
      <c r="GH228" s="133">
        <v>1</v>
      </c>
      <c r="GI228" s="133">
        <v>1</v>
      </c>
      <c r="GJ228" s="133">
        <v>0</v>
      </c>
      <c r="GK228" s="231">
        <v>20</v>
      </c>
      <c r="GM228" s="133">
        <v>0</v>
      </c>
      <c r="GN228" s="133">
        <v>0</v>
      </c>
      <c r="GO228" s="133">
        <v>0</v>
      </c>
      <c r="GP228" s="61">
        <v>42.5</v>
      </c>
      <c r="GQ228" s="106">
        <v>26.892241208544267</v>
      </c>
      <c r="GR228" s="111">
        <v>0.48022598870056499</v>
      </c>
      <c r="GS228" s="61">
        <v>0</v>
      </c>
      <c r="GT228" s="111">
        <v>0.69230769230769229</v>
      </c>
      <c r="GU228" s="61">
        <v>1</v>
      </c>
      <c r="GV228" s="106">
        <v>13.8</v>
      </c>
      <c r="GW228" s="61"/>
      <c r="GX228" s="106">
        <v>27</v>
      </c>
      <c r="GY228" s="61"/>
      <c r="GZ228" s="745">
        <v>25</v>
      </c>
      <c r="HA228" s="133">
        <v>13</v>
      </c>
      <c r="HC228" s="117" t="s">
        <v>1524</v>
      </c>
      <c r="HD228" s="448">
        <v>79.268263000000005</v>
      </c>
      <c r="HE228" s="448">
        <v>83.231675999999993</v>
      </c>
      <c r="HF228" s="270">
        <v>52.665560169021283</v>
      </c>
      <c r="HG228" s="449">
        <v>117.34204200000001</v>
      </c>
      <c r="HH228" s="270">
        <v>74.249188173344294</v>
      </c>
      <c r="HI228" s="449">
        <v>28.957155</v>
      </c>
      <c r="HJ228" s="270">
        <v>18.322889340545967</v>
      </c>
      <c r="HK228" s="449">
        <v>88.384888000000004</v>
      </c>
      <c r="HL228" s="270">
        <v>55.926299465556937</v>
      </c>
      <c r="HM228" s="448">
        <v>75.322438000000005</v>
      </c>
      <c r="HN228" s="449">
        <v>6.2753269999999999</v>
      </c>
      <c r="HO228" s="449">
        <v>3.994094</v>
      </c>
      <c r="HP228" s="435">
        <v>119.22959</v>
      </c>
      <c r="HQ228" s="270">
        <v>75.44355043472558</v>
      </c>
      <c r="HR228" s="435">
        <v>44.137891000000003</v>
      </c>
      <c r="HS228" s="270">
        <v>27.928630851963181</v>
      </c>
      <c r="HT228" s="435">
        <v>75.091699000000006</v>
      </c>
      <c r="HU228" s="270">
        <v>47.51491958276241</v>
      </c>
      <c r="HV228" s="427">
        <v>62.980756999999997</v>
      </c>
      <c r="HW228" s="144">
        <v>0</v>
      </c>
      <c r="HX228" s="427">
        <v>0.70930822901479751</v>
      </c>
      <c r="HY228" s="428">
        <v>18.8</v>
      </c>
      <c r="HZ228" s="427">
        <v>4.7</v>
      </c>
      <c r="IA228" s="427">
        <v>19.399999999999999</v>
      </c>
      <c r="IB228" s="427">
        <v>5.4</v>
      </c>
      <c r="IC228" s="427">
        <v>20.3</v>
      </c>
      <c r="ID228" s="427">
        <v>5.0999999999999996</v>
      </c>
      <c r="IE228" s="237">
        <v>64.977066666666673</v>
      </c>
      <c r="IF228" s="237">
        <v>41.114798819380269</v>
      </c>
      <c r="IG228" s="239"/>
      <c r="IH228" s="161">
        <v>0.43</v>
      </c>
      <c r="II228" s="161">
        <v>1172</v>
      </c>
      <c r="IJ228" s="161">
        <v>1095</v>
      </c>
      <c r="IK228" s="161">
        <v>1149</v>
      </c>
      <c r="IL228" s="161">
        <v>1134</v>
      </c>
      <c r="IM228" s="161">
        <v>1204</v>
      </c>
      <c r="IN228" s="161">
        <v>1209</v>
      </c>
      <c r="IO228" s="133">
        <v>1190.5</v>
      </c>
      <c r="IP228" s="429">
        <v>1160.5</v>
      </c>
      <c r="IQ228" s="161">
        <v>1730</v>
      </c>
      <c r="IR228" s="161"/>
      <c r="IS228" s="161"/>
      <c r="IT228" s="161">
        <v>371</v>
      </c>
      <c r="IU228" s="161">
        <v>422</v>
      </c>
      <c r="IV228" s="161">
        <v>423</v>
      </c>
      <c r="IW228" s="161">
        <v>376</v>
      </c>
      <c r="IX228" s="61">
        <v>376</v>
      </c>
      <c r="IY228" s="430">
        <v>398</v>
      </c>
      <c r="IZ228" s="161">
        <v>226</v>
      </c>
      <c r="JA228" s="431">
        <v>24.4620693377924</v>
      </c>
      <c r="JB228" s="240">
        <v>26.96220495364312</v>
      </c>
      <c r="JC228" s="267"/>
      <c r="JD228" s="280"/>
      <c r="JE228" s="70"/>
      <c r="JF228" s="70"/>
      <c r="JG228" s="267"/>
      <c r="JH228" s="267"/>
      <c r="JI228" s="267"/>
      <c r="JJ228" s="267"/>
      <c r="JK228" s="221"/>
      <c r="JL228" s="420">
        <v>61</v>
      </c>
      <c r="JM228" s="299"/>
      <c r="JN228" s="300"/>
      <c r="JO228" s="221"/>
      <c r="JP228" s="198"/>
      <c r="JQ228" s="90"/>
      <c r="JR228" s="90"/>
      <c r="JS228" s="246"/>
      <c r="JT228" s="248"/>
      <c r="JU228" s="198"/>
      <c r="JV228" s="433"/>
      <c r="JW228" s="248"/>
      <c r="JX228" s="243"/>
      <c r="JY228" s="433"/>
      <c r="JZ228" s="248"/>
      <c r="KA228" s="247"/>
      <c r="KB228" s="245"/>
      <c r="KC228" s="248"/>
      <c r="KD228" s="63">
        <v>0</v>
      </c>
      <c r="KE228" s="263"/>
      <c r="KF228" s="263"/>
      <c r="KG228" s="250"/>
      <c r="KH228" s="250"/>
      <c r="KI228" s="250"/>
      <c r="KJ228" s="251"/>
      <c r="KK228" s="250"/>
      <c r="KL228" s="250"/>
      <c r="KM228" s="250"/>
      <c r="KN228" s="250"/>
      <c r="KO228" s="250"/>
      <c r="KP228" s="250"/>
      <c r="KQ228" s="92"/>
      <c r="KR228" s="93">
        <v>0.48022598870056499</v>
      </c>
      <c r="KS228" s="264"/>
      <c r="KT228" s="265"/>
      <c r="KU228" s="264"/>
      <c r="KV228" s="265"/>
      <c r="KW228" s="265"/>
      <c r="KX228" s="265"/>
      <c r="KY228" s="265"/>
      <c r="KZ228" s="265"/>
      <c r="LA228" s="265"/>
      <c r="LB228" s="265"/>
      <c r="LC228" s="265"/>
      <c r="LD228" s="265"/>
      <c r="LE228" s="118">
        <v>42121</v>
      </c>
      <c r="LF228" s="454">
        <v>0</v>
      </c>
      <c r="LG228" s="454"/>
      <c r="LH228" s="455">
        <v>65</v>
      </c>
      <c r="LI228" s="455">
        <v>56.7</v>
      </c>
      <c r="LJ228" s="455">
        <v>-30.71</v>
      </c>
      <c r="LK228" s="455">
        <v>-36.200000000000003</v>
      </c>
      <c r="LL228" s="455">
        <v>-36.200000000000003</v>
      </c>
      <c r="LM228" s="455">
        <v>341</v>
      </c>
      <c r="LN228" s="455">
        <v>-25.1</v>
      </c>
      <c r="LO228" s="455">
        <v>-25</v>
      </c>
      <c r="LP228" s="455">
        <v>401</v>
      </c>
      <c r="LQ228" s="455">
        <v>-30.6</v>
      </c>
      <c r="LR228" s="455">
        <v>-30.6</v>
      </c>
      <c r="LS228" s="455">
        <v>341</v>
      </c>
      <c r="LT228" s="500">
        <v>54.25</v>
      </c>
      <c r="LU228" s="693">
        <v>-28.17</v>
      </c>
      <c r="LV228" s="500">
        <v>-22.9</v>
      </c>
      <c r="LW228" s="500">
        <v>1</v>
      </c>
      <c r="LX228" s="500">
        <v>-22.4</v>
      </c>
      <c r="LY228" s="500">
        <v>1</v>
      </c>
      <c r="LZ228" s="692">
        <v>62.980756999999997</v>
      </c>
      <c r="MA228" s="455"/>
      <c r="MC228" s="253"/>
      <c r="MD228" s="274"/>
      <c r="ME228" s="581">
        <v>233</v>
      </c>
      <c r="MF228" s="135"/>
      <c r="MI228" s="584">
        <v>45.4726</v>
      </c>
      <c r="MQ228" s="135"/>
      <c r="MR228" s="585"/>
      <c r="MS228" s="585"/>
      <c r="MT228" s="133">
        <v>0</v>
      </c>
      <c r="MU228" s="585"/>
      <c r="MV228" s="585"/>
      <c r="MW228" s="585"/>
      <c r="MX228" s="585"/>
      <c r="MY228" s="585"/>
      <c r="MZ228" s="238">
        <v>72.8</v>
      </c>
      <c r="NA228" s="585"/>
      <c r="NB228" s="238">
        <v>1</v>
      </c>
      <c r="ND228" s="876">
        <v>233</v>
      </c>
      <c r="NE228" s="877">
        <v>8.3287198005038192</v>
      </c>
      <c r="NF228" s="877">
        <v>7.7360636278718102</v>
      </c>
      <c r="NG228" s="877">
        <v>5.2682846665209997</v>
      </c>
      <c r="NH228" s="877">
        <v>1.8318772411916699</v>
      </c>
      <c r="NI228" s="877">
        <v>7.4838157772642599</v>
      </c>
      <c r="NJ228" s="877">
        <v>4.6712933724815802</v>
      </c>
      <c r="NK228" s="877">
        <v>9.0407280802651808</v>
      </c>
      <c r="NL228" s="877">
        <v>7.9766500381796304</v>
      </c>
      <c r="NM228" s="877">
        <v>6.2251592257773698</v>
      </c>
      <c r="NN228" s="877">
        <v>0.47508488294878298</v>
      </c>
      <c r="NO228" s="877">
        <v>5.8816646193203503</v>
      </c>
      <c r="NP228" s="877">
        <v>6.3940338953677802</v>
      </c>
      <c r="NQ228" s="877">
        <v>7.2083806936102404</v>
      </c>
      <c r="NR228" s="877">
        <v>4.0900065299038202</v>
      </c>
      <c r="NS228" s="877">
        <v>5.9229114062581898</v>
      </c>
      <c r="NT228" s="877">
        <v>7.5258339789103497</v>
      </c>
      <c r="NU228" s="877">
        <v>6.2710894662656003</v>
      </c>
      <c r="NV228" s="877">
        <v>6.5613261364539204</v>
      </c>
      <c r="NW228" s="877">
        <v>5.9474323894713699</v>
      </c>
      <c r="NX228" s="877">
        <v>5.7676547982373503</v>
      </c>
      <c r="NY228" s="877">
        <v>7.6011765059047303</v>
      </c>
      <c r="NZ228" s="877">
        <v>4.7554217347342398</v>
      </c>
      <c r="OA228" s="877">
        <v>10.091276694365201</v>
      </c>
      <c r="OB228" s="877">
        <v>2.2357270598380601</v>
      </c>
      <c r="OC228" s="877">
        <v>6.1160319934471099</v>
      </c>
      <c r="OD228" s="877">
        <v>6.4638512926110998</v>
      </c>
      <c r="OE228" s="877">
        <v>4.9240998856407403</v>
      </c>
      <c r="OF228" s="877">
        <v>9.8869006581765806</v>
      </c>
      <c r="OG228" s="877">
        <v>2.9011082430145101</v>
      </c>
      <c r="OH228" s="877">
        <v>7.8969378151823104</v>
      </c>
      <c r="OI228" s="877">
        <v>4.0942360698457696</v>
      </c>
      <c r="OJ228" s="877">
        <v>1.98996284299426</v>
      </c>
      <c r="OK228" s="877">
        <v>1.3606102587128699</v>
      </c>
      <c r="OL228" s="877">
        <v>7.8555496345271596</v>
      </c>
    </row>
    <row r="229" spans="1:402" s="133" customFormat="1" x14ac:dyDescent="0.25">
      <c r="A229" s="221">
        <v>228</v>
      </c>
      <c r="B229" s="221">
        <v>0</v>
      </c>
      <c r="C229" s="61">
        <v>1</v>
      </c>
      <c r="D229" s="267">
        <v>0</v>
      </c>
      <c r="E229" s="267">
        <v>234</v>
      </c>
      <c r="F229" s="880">
        <v>43</v>
      </c>
      <c r="G229" s="883"/>
      <c r="H229" s="232" t="s">
        <v>1525</v>
      </c>
      <c r="I229" s="167" t="s">
        <v>1526</v>
      </c>
      <c r="J229" s="69">
        <v>21113</v>
      </c>
      <c r="K229" s="422">
        <v>57</v>
      </c>
      <c r="L229" s="400">
        <v>70</v>
      </c>
      <c r="M229" s="400">
        <v>157</v>
      </c>
      <c r="N229" s="342">
        <v>28.398718000730252</v>
      </c>
      <c r="O229" s="348">
        <v>1.7082846506439184</v>
      </c>
      <c r="P229" s="221">
        <v>1</v>
      </c>
      <c r="Q229" s="140">
        <v>130</v>
      </c>
      <c r="R229" s="140">
        <v>80</v>
      </c>
      <c r="S229" s="142">
        <v>0</v>
      </c>
      <c r="T229" s="400">
        <v>1</v>
      </c>
      <c r="U229" s="709">
        <v>0</v>
      </c>
      <c r="V229" s="709"/>
      <c r="W229" s="325">
        <v>1</v>
      </c>
      <c r="X229" s="324">
        <v>0</v>
      </c>
      <c r="Y229" s="325">
        <v>0</v>
      </c>
      <c r="Z229" s="325">
        <v>0</v>
      </c>
      <c r="AA229" s="329">
        <v>0</v>
      </c>
      <c r="AB229" s="711">
        <v>0</v>
      </c>
      <c r="AC229" s="142"/>
      <c r="AE229" s="142"/>
      <c r="AF229" s="623">
        <v>89</v>
      </c>
      <c r="AG229" s="608">
        <v>0.79</v>
      </c>
      <c r="AH229" s="608">
        <v>75</v>
      </c>
      <c r="AI229" s="608"/>
      <c r="AJ229" s="616">
        <v>14.6</v>
      </c>
      <c r="AK229" s="608">
        <v>44</v>
      </c>
      <c r="AL229" s="608"/>
      <c r="AM229" s="609"/>
      <c r="AN229" s="214"/>
      <c r="AO229" s="310">
        <v>160</v>
      </c>
      <c r="AP229" s="310">
        <v>88</v>
      </c>
      <c r="AQ229" s="310">
        <v>46</v>
      </c>
      <c r="AR229" s="310">
        <v>130</v>
      </c>
      <c r="AS229" s="310">
        <v>2.6</v>
      </c>
      <c r="AT229" s="310">
        <v>29</v>
      </c>
      <c r="AU229" s="564"/>
      <c r="AV229" s="564"/>
      <c r="AW229" s="310">
        <v>0.79</v>
      </c>
      <c r="AX229" s="310"/>
      <c r="AY229" s="310"/>
      <c r="AZ229" s="608"/>
      <c r="BA229" s="558"/>
      <c r="BB229" s="65">
        <v>31.92</v>
      </c>
      <c r="BC229" s="68"/>
      <c r="BD229" s="66">
        <v>31.92</v>
      </c>
      <c r="BE229" s="218">
        <v>88.389568046284467</v>
      </c>
      <c r="BF229" s="66">
        <v>70.260000000000005</v>
      </c>
      <c r="BG229" s="68">
        <v>1.5040628826786919</v>
      </c>
      <c r="BH229" s="219">
        <v>1.5040628826786919</v>
      </c>
      <c r="BI229" s="219">
        <v>1.9464010115370964</v>
      </c>
      <c r="BJ229" s="219">
        <v>1.8467081454560068</v>
      </c>
      <c r="BK229" s="66">
        <v>2.48</v>
      </c>
      <c r="BL229" s="66">
        <v>0.81</v>
      </c>
      <c r="BM229" s="66">
        <v>61</v>
      </c>
      <c r="BN229" s="66">
        <v>1.22</v>
      </c>
      <c r="BO229" s="571">
        <v>23</v>
      </c>
      <c r="BP229" s="66">
        <v>41</v>
      </c>
      <c r="BQ229" s="66">
        <v>28</v>
      </c>
      <c r="BR229" s="66">
        <v>3</v>
      </c>
      <c r="BS229" s="66">
        <v>21</v>
      </c>
      <c r="BT229" s="221">
        <v>0</v>
      </c>
      <c r="BU229" s="221"/>
      <c r="BV229" s="221"/>
      <c r="BW229" s="221"/>
      <c r="BX229" s="221"/>
      <c r="BY229" s="221"/>
      <c r="BZ229" s="221"/>
      <c r="CA229" s="221"/>
      <c r="CB229" s="221"/>
      <c r="CC229" s="221"/>
      <c r="CD229" s="221"/>
      <c r="CE229" s="221"/>
      <c r="CF229" s="61">
        <v>0</v>
      </c>
      <c r="CG229" s="61">
        <v>0</v>
      </c>
      <c r="CH229" s="61">
        <v>0</v>
      </c>
      <c r="CI229" s="61">
        <v>0</v>
      </c>
      <c r="CJ229" s="326">
        <v>0</v>
      </c>
      <c r="CK229" s="114">
        <v>0</v>
      </c>
      <c r="CL229" s="326">
        <v>0</v>
      </c>
      <c r="CM229" s="114">
        <v>0</v>
      </c>
      <c r="CN229" s="326">
        <v>1</v>
      </c>
      <c r="CO229" s="114">
        <v>0</v>
      </c>
      <c r="CP229" s="326">
        <v>0</v>
      </c>
      <c r="CQ229" s="114">
        <v>0</v>
      </c>
      <c r="CR229" s="326">
        <v>0</v>
      </c>
      <c r="CS229" s="114">
        <v>0</v>
      </c>
      <c r="CT229" s="326">
        <v>0</v>
      </c>
      <c r="CU229" s="114">
        <v>0</v>
      </c>
      <c r="CV229" s="299">
        <v>20.7</v>
      </c>
      <c r="CW229" s="299">
        <v>1.42</v>
      </c>
      <c r="CX229" s="299">
        <v>5.9</v>
      </c>
      <c r="CY229" s="299"/>
      <c r="CZ229" s="61"/>
      <c r="DA229" s="221"/>
      <c r="DB229" s="221"/>
      <c r="DC229" s="221"/>
      <c r="DD229" s="221"/>
      <c r="DE229" s="221">
        <v>0</v>
      </c>
      <c r="DF229" s="267"/>
      <c r="DG229" s="221"/>
      <c r="DH229" s="221"/>
      <c r="DI229" s="221"/>
      <c r="DJ229" s="267"/>
      <c r="DK229" s="267"/>
      <c r="DL229" s="267"/>
      <c r="DM229" s="221"/>
      <c r="DN229" s="282">
        <v>0</v>
      </c>
      <c r="DO229" s="221">
        <v>0</v>
      </c>
      <c r="DP229" s="221">
        <v>0</v>
      </c>
      <c r="DQ229" s="221">
        <v>0</v>
      </c>
      <c r="DR229" s="221">
        <v>0</v>
      </c>
      <c r="DS229" s="310"/>
      <c r="DT229" s="221">
        <v>0</v>
      </c>
      <c r="DU229" s="221">
        <v>0</v>
      </c>
      <c r="DV229" s="221">
        <v>0</v>
      </c>
      <c r="DW229" s="221">
        <v>0</v>
      </c>
      <c r="DX229" s="221">
        <v>0</v>
      </c>
      <c r="DY229" s="438">
        <v>0</v>
      </c>
      <c r="EB229" s="317">
        <v>1</v>
      </c>
      <c r="EC229" s="317">
        <v>1</v>
      </c>
      <c r="ED229" s="221">
        <v>75</v>
      </c>
      <c r="EE229" s="221"/>
      <c r="EG229" s="221">
        <v>0</v>
      </c>
      <c r="EH229" s="221"/>
      <c r="EI229" s="221"/>
      <c r="EJ229" s="221"/>
      <c r="EK229" s="221"/>
      <c r="EL229" s="221"/>
      <c r="EM229" s="221"/>
      <c r="EN229" s="221"/>
      <c r="EO229" s="259">
        <v>234</v>
      </c>
      <c r="EP229" s="135">
        <v>42065</v>
      </c>
      <c r="EQ229" s="133" t="s">
        <v>383</v>
      </c>
      <c r="ET229" s="133">
        <v>51</v>
      </c>
      <c r="EU229" s="133">
        <v>0</v>
      </c>
      <c r="EW229" s="133">
        <v>7.5</v>
      </c>
      <c r="EX229" s="133">
        <v>7.5</v>
      </c>
      <c r="EY229" s="133">
        <v>47</v>
      </c>
      <c r="EZ229" s="133">
        <v>28</v>
      </c>
      <c r="FA229" s="133">
        <v>13</v>
      </c>
      <c r="FB229" s="133">
        <v>14</v>
      </c>
      <c r="FC229" s="133">
        <v>35</v>
      </c>
      <c r="FD229" s="133">
        <v>20</v>
      </c>
      <c r="FE229" s="133">
        <v>29</v>
      </c>
      <c r="FF229" s="133">
        <v>170</v>
      </c>
      <c r="FG229" s="133">
        <v>350</v>
      </c>
      <c r="FH229" s="91">
        <v>170</v>
      </c>
      <c r="FI229" s="91">
        <v>350</v>
      </c>
      <c r="FJ229" s="227">
        <v>55.55</v>
      </c>
      <c r="FK229" s="227">
        <v>32.517999842158069</v>
      </c>
      <c r="FL229" s="228">
        <v>124.2</v>
      </c>
      <c r="FM229" s="228">
        <v>33.65</v>
      </c>
      <c r="FN229" s="228">
        <v>72.704510898218416</v>
      </c>
      <c r="FO229" s="228">
        <v>19.698122316626808</v>
      </c>
      <c r="FP229" s="228">
        <v>72.90660225442835</v>
      </c>
      <c r="FQ229" s="228"/>
      <c r="FR229" s="193">
        <v>0</v>
      </c>
      <c r="FS229" s="230">
        <v>73.5</v>
      </c>
      <c r="FT229" s="230">
        <v>84.9</v>
      </c>
      <c r="FU229" s="230">
        <v>155</v>
      </c>
      <c r="FV229" s="229">
        <v>9.3000000000000007</v>
      </c>
      <c r="FW229" s="229">
        <v>8.4</v>
      </c>
      <c r="FX229" s="426">
        <v>7.9032258064516121</v>
      </c>
      <c r="FY229" s="229">
        <v>0.86572438162544163</v>
      </c>
      <c r="FZ229" s="95" t="s">
        <v>858</v>
      </c>
      <c r="GA229" s="129">
        <v>23.5</v>
      </c>
      <c r="GB229" s="238">
        <v>7.3</v>
      </c>
      <c r="GC229" s="238">
        <v>3.3</v>
      </c>
      <c r="GD229" s="238">
        <v>135.1</v>
      </c>
      <c r="GE229" s="238">
        <v>83.5</v>
      </c>
      <c r="GF229" s="238">
        <v>27.9</v>
      </c>
      <c r="GG229" s="133">
        <v>0</v>
      </c>
      <c r="GH229" s="133">
        <v>0</v>
      </c>
      <c r="GI229" s="133">
        <v>1</v>
      </c>
      <c r="GJ229" s="133">
        <v>0</v>
      </c>
      <c r="GK229" s="231">
        <v>22</v>
      </c>
      <c r="GM229" s="133">
        <v>0</v>
      </c>
      <c r="GN229" s="133">
        <v>0</v>
      </c>
      <c r="GO229" s="133">
        <v>0</v>
      </c>
      <c r="GP229" s="61"/>
      <c r="GQ229" s="106"/>
      <c r="GR229" s="111">
        <v>0.41704035874439466</v>
      </c>
      <c r="GS229" s="61">
        <v>0</v>
      </c>
      <c r="GT229" s="111">
        <v>0.30303030303030304</v>
      </c>
      <c r="GU229" s="61">
        <v>0</v>
      </c>
      <c r="GV229" s="106">
        <v>14.8</v>
      </c>
      <c r="GW229" s="61"/>
      <c r="GX229" s="106">
        <v>34</v>
      </c>
      <c r="GY229" s="61"/>
      <c r="GZ229" s="745">
        <v>32</v>
      </c>
      <c r="HA229" s="133">
        <v>17</v>
      </c>
      <c r="HB229" s="133">
        <v>0.41</v>
      </c>
      <c r="HC229" s="117" t="s">
        <v>1527</v>
      </c>
      <c r="HD229" s="227">
        <v>80.378506999999999</v>
      </c>
      <c r="HE229" s="227">
        <v>84.397433000000007</v>
      </c>
      <c r="HF229" s="270">
        <v>49.404783311837029</v>
      </c>
      <c r="HG229" s="106">
        <v>126.241978</v>
      </c>
      <c r="HH229" s="270">
        <v>73.89984915711473</v>
      </c>
      <c r="HI229" s="106">
        <v>40.761991000000002</v>
      </c>
      <c r="HJ229" s="270">
        <v>23.861357640036882</v>
      </c>
      <c r="HK229" s="106">
        <v>85.479986999999994</v>
      </c>
      <c r="HL229" s="270">
        <v>50.038491517077837</v>
      </c>
      <c r="HM229" s="227">
        <v>67.711223000000004</v>
      </c>
      <c r="HN229" s="106">
        <v>4.2739989999999999</v>
      </c>
      <c r="HO229" s="106">
        <v>2.4136440000000001</v>
      </c>
      <c r="HP229" s="435">
        <v>128.41735600000001</v>
      </c>
      <c r="HQ229" s="270">
        <v>75.173277446235062</v>
      </c>
      <c r="HR229" s="435">
        <v>45.551841000000003</v>
      </c>
      <c r="HS229" s="270">
        <v>26.665252177281904</v>
      </c>
      <c r="HT229" s="435">
        <v>82.865515000000002</v>
      </c>
      <c r="HU229" s="270">
        <v>48.508025268953155</v>
      </c>
      <c r="HV229" s="427">
        <v>64.528283000000002</v>
      </c>
      <c r="HW229" s="144">
        <v>0</v>
      </c>
      <c r="HX229" s="427">
        <v>0.66853699804988798</v>
      </c>
      <c r="HY229" s="428">
        <v>22.1</v>
      </c>
      <c r="HZ229" s="427">
        <v>5.3</v>
      </c>
      <c r="IA229" s="427">
        <v>20.7</v>
      </c>
      <c r="IB229" s="427">
        <v>5.4</v>
      </c>
      <c r="IC229" s="427">
        <v>16.7</v>
      </c>
      <c r="ID229" s="427">
        <v>4.4000000000000004</v>
      </c>
      <c r="IE229" s="237">
        <v>72.274505660377358</v>
      </c>
      <c r="IF229" s="237">
        <v>42.308233369148581</v>
      </c>
      <c r="IG229" s="239"/>
      <c r="IH229" s="146">
        <v>0.44</v>
      </c>
      <c r="II229" s="61">
        <v>1125</v>
      </c>
      <c r="IJ229" s="61">
        <v>972</v>
      </c>
      <c r="IK229" s="61">
        <v>1117</v>
      </c>
      <c r="IL229" s="61">
        <v>1166</v>
      </c>
      <c r="IM229" s="61">
        <v>1164</v>
      </c>
      <c r="IN229" s="61">
        <v>1197</v>
      </c>
      <c r="IO229" s="133">
        <v>1161</v>
      </c>
      <c r="IP229" s="429">
        <v>1123.5</v>
      </c>
      <c r="IQ229" s="61">
        <v>1847</v>
      </c>
      <c r="IR229" s="61">
        <v>267</v>
      </c>
      <c r="IS229" s="61">
        <v>254</v>
      </c>
      <c r="IT229" s="61">
        <v>330</v>
      </c>
      <c r="IU229" s="61">
        <v>344</v>
      </c>
      <c r="IV229" s="61">
        <v>364</v>
      </c>
      <c r="IW229" s="61">
        <v>304</v>
      </c>
      <c r="IX229" s="61">
        <v>285.5</v>
      </c>
      <c r="IY229" s="430">
        <v>310.5</v>
      </c>
      <c r="IZ229" s="61">
        <v>162</v>
      </c>
      <c r="JA229" s="431">
        <v>23.175328356787247</v>
      </c>
      <c r="JB229" s="240">
        <v>26.265631678385802</v>
      </c>
      <c r="JC229" s="267"/>
      <c r="JD229" s="70"/>
      <c r="JE229" s="70"/>
      <c r="JF229" s="70"/>
      <c r="JG229" s="267"/>
      <c r="JH229" s="267"/>
      <c r="JI229" s="267"/>
      <c r="JJ229" s="267"/>
      <c r="JK229" s="221"/>
      <c r="JL229" s="420">
        <v>59</v>
      </c>
      <c r="JM229" s="299"/>
      <c r="JN229" s="300"/>
      <c r="JO229" s="221"/>
      <c r="JP229" s="198"/>
      <c r="JQ229" s="90"/>
      <c r="JR229" s="90"/>
      <c r="JS229" s="246"/>
      <c r="JT229" s="248"/>
      <c r="JU229" s="198"/>
      <c r="JV229" s="433"/>
      <c r="JW229" s="248"/>
      <c r="JX229" s="243"/>
      <c r="JY229" s="433"/>
      <c r="JZ229" s="248"/>
      <c r="KA229" s="247"/>
      <c r="KB229" s="245"/>
      <c r="KC229" s="248"/>
      <c r="KD229" s="63">
        <v>0</v>
      </c>
      <c r="KE229" s="263"/>
      <c r="KF229" s="263"/>
      <c r="KG229" s="250"/>
      <c r="KH229" s="250"/>
      <c r="KI229" s="250"/>
      <c r="KJ229" s="251"/>
      <c r="KK229" s="250"/>
      <c r="KL229" s="250"/>
      <c r="KM229" s="250"/>
      <c r="KN229" s="250"/>
      <c r="KO229" s="250"/>
      <c r="KP229" s="250"/>
      <c r="KQ229" s="92"/>
      <c r="KR229" s="93">
        <v>0.41704035874439466</v>
      </c>
      <c r="KS229" s="264"/>
      <c r="KT229" s="265"/>
      <c r="KU229" s="264"/>
      <c r="KV229" s="265"/>
      <c r="KW229" s="265"/>
      <c r="KX229" s="265"/>
      <c r="KY229" s="265"/>
      <c r="KZ229" s="265"/>
      <c r="LA229" s="265"/>
      <c r="LB229" s="265"/>
      <c r="LC229" s="265"/>
      <c r="LD229" s="265"/>
      <c r="LE229" s="118">
        <v>42065</v>
      </c>
      <c r="LF229" s="454">
        <v>0</v>
      </c>
      <c r="LG229" s="454"/>
      <c r="LH229" s="455">
        <v>36</v>
      </c>
      <c r="LI229" s="455">
        <v>38.82</v>
      </c>
      <c r="LJ229" s="455">
        <v>-25.62</v>
      </c>
      <c r="LK229" s="455">
        <v>-30.7</v>
      </c>
      <c r="LL229" s="455">
        <v>-30.7</v>
      </c>
      <c r="LM229" s="455">
        <v>430</v>
      </c>
      <c r="LN229" s="455">
        <v>-27.4</v>
      </c>
      <c r="LO229" s="455">
        <v>-27</v>
      </c>
      <c r="LP229" s="455">
        <v>415</v>
      </c>
      <c r="LQ229" s="455">
        <v>-29</v>
      </c>
      <c r="LR229" s="455">
        <v>-28.8</v>
      </c>
      <c r="LS229" s="455">
        <v>415</v>
      </c>
      <c r="LT229" s="500">
        <v>39.340000000000003</v>
      </c>
      <c r="LU229" s="693">
        <v>-25.42</v>
      </c>
      <c r="LV229" s="500">
        <v>-9.8000000000000007</v>
      </c>
      <c r="LW229" s="500">
        <v>3</v>
      </c>
      <c r="LX229" s="500">
        <v>-11.5</v>
      </c>
      <c r="LY229" s="500">
        <v>3</v>
      </c>
      <c r="LZ229" s="692">
        <v>64.528283000000002</v>
      </c>
      <c r="MA229" s="455"/>
      <c r="MC229" s="253"/>
      <c r="MD229" s="274"/>
      <c r="ME229" s="581">
        <v>234</v>
      </c>
      <c r="MF229" s="135"/>
      <c r="MI229" s="584">
        <v>45.302500000000002</v>
      </c>
      <c r="MQ229" s="135"/>
      <c r="MR229" s="585"/>
      <c r="MS229" s="585"/>
      <c r="MT229" s="133">
        <v>0</v>
      </c>
      <c r="MU229" s="585"/>
      <c r="MV229" s="585"/>
      <c r="MW229" s="585"/>
      <c r="MX229" s="585"/>
      <c r="MY229" s="585"/>
      <c r="MZ229" s="585"/>
      <c r="NA229" s="585"/>
      <c r="NB229" s="238">
        <v>0</v>
      </c>
      <c r="ND229" s="876">
        <v>234</v>
      </c>
      <c r="NE229" s="877">
        <v>8.3942911902067792</v>
      </c>
      <c r="NF229" s="877">
        <v>7.7418714236436799</v>
      </c>
      <c r="NG229" s="877">
        <v>5.49281457256712</v>
      </c>
      <c r="NH229" s="877">
        <v>1.58014548442338</v>
      </c>
      <c r="NI229" s="877">
        <v>7.2984750347358496</v>
      </c>
      <c r="NJ229" s="877">
        <v>4.8217102150346696</v>
      </c>
      <c r="NK229" s="877">
        <v>9.36782969846813</v>
      </c>
      <c r="NL229" s="877">
        <v>7.47824380438011</v>
      </c>
      <c r="NM229" s="877">
        <v>6.42827641439251</v>
      </c>
      <c r="NN229" s="877">
        <v>0.57531233068743703</v>
      </c>
      <c r="NO229" s="877">
        <v>6.0902183016533202</v>
      </c>
      <c r="NP229" s="877">
        <v>6.6633446193660903</v>
      </c>
      <c r="NQ229" s="877">
        <v>7.5728138946323398</v>
      </c>
      <c r="NR229" s="877">
        <v>4.4039493642328704</v>
      </c>
      <c r="NS229" s="877">
        <v>6.0290110866590698</v>
      </c>
      <c r="NT229" s="877">
        <v>7.78705366555059</v>
      </c>
      <c r="NU229" s="877">
        <v>6.3402061799117098</v>
      </c>
      <c r="NV229" s="877">
        <v>6.6560672737255997</v>
      </c>
      <c r="NW229" s="877">
        <v>5.9138468242630404</v>
      </c>
      <c r="NX229" s="877">
        <v>6.3636967448389896</v>
      </c>
      <c r="NY229" s="877">
        <v>7.8469946869655702</v>
      </c>
      <c r="NZ229" s="877">
        <v>2.7158933705476</v>
      </c>
      <c r="OA229" s="877">
        <v>9.8602644905841395</v>
      </c>
      <c r="OB229" s="877">
        <v>1.6088092426755201</v>
      </c>
      <c r="OC229" s="877">
        <v>4.8364291311616503</v>
      </c>
      <c r="OD229" s="877">
        <v>6.8400855155689504</v>
      </c>
      <c r="OE229" s="877">
        <v>5.0513721017210296</v>
      </c>
      <c r="OF229" s="877">
        <v>9.7533337648885396</v>
      </c>
      <c r="OG229" s="877">
        <v>2.2172307162206701</v>
      </c>
      <c r="OH229" s="877">
        <v>7.12246565817924</v>
      </c>
      <c r="OI229" s="877">
        <v>3.66106547980695</v>
      </c>
      <c r="OJ229" s="877">
        <v>2.6308681067093</v>
      </c>
      <c r="OK229" s="877">
        <v>2.12053576061404</v>
      </c>
      <c r="OL229" s="877">
        <v>8.2514552479086198</v>
      </c>
    </row>
    <row r="230" spans="1:402" s="133" customFormat="1" x14ac:dyDescent="0.25">
      <c r="A230" s="274">
        <v>229</v>
      </c>
      <c r="B230" s="274">
        <v>0</v>
      </c>
      <c r="C230" s="61">
        <v>1</v>
      </c>
      <c r="D230" s="267">
        <v>0</v>
      </c>
      <c r="E230" s="267">
        <v>235</v>
      </c>
      <c r="F230" s="880">
        <v>44</v>
      </c>
      <c r="G230" s="883"/>
      <c r="H230" s="232" t="s">
        <v>1528</v>
      </c>
      <c r="I230" s="167" t="s">
        <v>1529</v>
      </c>
      <c r="J230" s="266">
        <v>20618</v>
      </c>
      <c r="K230" s="422">
        <v>59</v>
      </c>
      <c r="L230" s="62">
        <v>92</v>
      </c>
      <c r="M230" s="62">
        <v>173</v>
      </c>
      <c r="N230" s="342">
        <v>30.73941661933242</v>
      </c>
      <c r="O230" s="348">
        <v>2.0585412549079671</v>
      </c>
      <c r="P230" s="61">
        <v>0</v>
      </c>
      <c r="Q230" s="144">
        <v>125</v>
      </c>
      <c r="R230" s="144">
        <v>70</v>
      </c>
      <c r="S230" s="133">
        <v>0</v>
      </c>
      <c r="T230" s="400">
        <v>1</v>
      </c>
      <c r="U230" s="326">
        <v>0</v>
      </c>
      <c r="V230" s="326"/>
      <c r="W230" s="326">
        <v>0</v>
      </c>
      <c r="X230" s="114">
        <v>0</v>
      </c>
      <c r="Y230" s="326">
        <v>0</v>
      </c>
      <c r="Z230" s="326">
        <v>0</v>
      </c>
      <c r="AA230" s="329">
        <v>0</v>
      </c>
      <c r="AB230" s="328">
        <v>0</v>
      </c>
      <c r="AF230" s="592">
        <v>90</v>
      </c>
      <c r="AG230" s="617">
        <v>1.07</v>
      </c>
      <c r="AH230" s="592">
        <v>71</v>
      </c>
      <c r="AI230" s="592"/>
      <c r="AJ230" s="606">
        <v>14.1</v>
      </c>
      <c r="AK230" s="592">
        <v>38</v>
      </c>
      <c r="AL230" s="592"/>
      <c r="AM230" s="607">
        <v>50.4</v>
      </c>
      <c r="AN230" s="214">
        <v>3.9199911750773229</v>
      </c>
      <c r="AO230" s="63">
        <v>180</v>
      </c>
      <c r="AP230" s="63">
        <v>104</v>
      </c>
      <c r="AQ230" s="63">
        <v>52</v>
      </c>
      <c r="AR230" s="63">
        <v>120</v>
      </c>
      <c r="AS230" s="63">
        <v>0.55000000000000004</v>
      </c>
      <c r="AT230" s="63">
        <v>159</v>
      </c>
      <c r="AU230" s="564"/>
      <c r="AV230" s="564"/>
      <c r="AW230" s="434">
        <v>1.07</v>
      </c>
      <c r="AX230" s="434"/>
      <c r="AY230" s="434"/>
      <c r="AZ230" s="617"/>
      <c r="BA230" s="558"/>
      <c r="BB230" s="65">
        <v>22.39</v>
      </c>
      <c r="BC230" s="425"/>
      <c r="BD230" s="66">
        <v>22.39</v>
      </c>
      <c r="BE230" s="218">
        <v>43.332652062232327</v>
      </c>
      <c r="BF230" s="66">
        <v>45.05</v>
      </c>
      <c r="BG230" s="68">
        <v>1.3500540935790302</v>
      </c>
      <c r="BH230" s="219">
        <v>1.3500540935790302</v>
      </c>
      <c r="BI230" s="219">
        <v>1.6368152697116589</v>
      </c>
      <c r="BJ230" s="219">
        <v>1.6536947953150818</v>
      </c>
      <c r="BK230" s="66">
        <v>2.36</v>
      </c>
      <c r="BL230" s="66">
        <v>1.19</v>
      </c>
      <c r="BM230" s="66">
        <v>93</v>
      </c>
      <c r="BN230" s="66">
        <v>0.96</v>
      </c>
      <c r="BO230" s="571">
        <v>46.8</v>
      </c>
      <c r="BP230" s="66">
        <v>87</v>
      </c>
      <c r="BQ230" s="66">
        <v>178</v>
      </c>
      <c r="BR230" s="66">
        <v>8</v>
      </c>
      <c r="BS230" s="66">
        <v>11</v>
      </c>
      <c r="BT230" s="221">
        <v>0</v>
      </c>
      <c r="BU230" s="267"/>
      <c r="BV230" s="267"/>
      <c r="BW230" s="267"/>
      <c r="BX230" s="267"/>
      <c r="BY230" s="267"/>
      <c r="BZ230" s="267"/>
      <c r="CA230" s="267"/>
      <c r="CB230" s="267"/>
      <c r="CC230" s="267"/>
      <c r="CD230" s="267"/>
      <c r="CE230" s="267"/>
      <c r="CF230" s="61">
        <v>0</v>
      </c>
      <c r="CG230" s="61">
        <v>0</v>
      </c>
      <c r="CH230" s="61">
        <v>0</v>
      </c>
      <c r="CI230" s="61">
        <v>0</v>
      </c>
      <c r="CJ230" s="326">
        <v>0</v>
      </c>
      <c r="CK230" s="114">
        <v>0</v>
      </c>
      <c r="CL230" s="326">
        <v>0</v>
      </c>
      <c r="CM230" s="114">
        <v>0</v>
      </c>
      <c r="CN230" s="326">
        <v>0</v>
      </c>
      <c r="CO230" s="114">
        <v>0</v>
      </c>
      <c r="CP230" s="326">
        <v>0</v>
      </c>
      <c r="CQ230" s="114">
        <v>0</v>
      </c>
      <c r="CR230" s="326">
        <v>0</v>
      </c>
      <c r="CS230" s="114">
        <v>0</v>
      </c>
      <c r="CT230" s="326">
        <v>0</v>
      </c>
      <c r="CU230" s="114">
        <v>0</v>
      </c>
      <c r="CV230" s="299">
        <v>23.8</v>
      </c>
      <c r="CW230" s="299">
        <v>1.2</v>
      </c>
      <c r="CX230" s="299">
        <v>6.8</v>
      </c>
      <c r="CY230" s="362"/>
      <c r="CZ230" s="61"/>
      <c r="DA230" s="267"/>
      <c r="DB230" s="267"/>
      <c r="DC230" s="267"/>
      <c r="DD230" s="267"/>
      <c r="DE230" s="208">
        <v>0</v>
      </c>
      <c r="DF230" s="308"/>
      <c r="DG230" s="208"/>
      <c r="DH230" s="208"/>
      <c r="DI230" s="208"/>
      <c r="DJ230" s="308"/>
      <c r="DK230" s="308"/>
      <c r="DL230" s="308"/>
      <c r="DM230" s="208"/>
      <c r="DN230" s="254">
        <v>0</v>
      </c>
      <c r="DO230" s="208">
        <v>0</v>
      </c>
      <c r="DP230" s="208">
        <v>0</v>
      </c>
      <c r="DQ230" s="208">
        <v>0</v>
      </c>
      <c r="DR230" s="208">
        <v>0</v>
      </c>
      <c r="DS230" s="212"/>
      <c r="DT230" s="208">
        <v>0</v>
      </c>
      <c r="DU230" s="208">
        <v>0</v>
      </c>
      <c r="DV230" s="208">
        <v>0</v>
      </c>
      <c r="DW230" s="208">
        <v>0</v>
      </c>
      <c r="DX230" s="208">
        <v>0</v>
      </c>
      <c r="DY230" s="206">
        <v>0</v>
      </c>
      <c r="EB230" s="223">
        <v>1</v>
      </c>
      <c r="EC230" s="223">
        <v>1</v>
      </c>
      <c r="ED230" s="61">
        <v>71</v>
      </c>
      <c r="EE230" s="61"/>
      <c r="EG230" s="221">
        <v>0</v>
      </c>
      <c r="EH230" s="267"/>
      <c r="EI230" s="267"/>
      <c r="EJ230" s="267"/>
      <c r="EK230" s="267"/>
      <c r="EL230" s="267"/>
      <c r="EM230" s="267"/>
      <c r="EN230" s="267"/>
      <c r="EO230" s="267">
        <v>235</v>
      </c>
      <c r="EP230" s="135">
        <v>42195</v>
      </c>
      <c r="EQ230" s="133" t="s">
        <v>415</v>
      </c>
      <c r="ET230" s="133">
        <v>66</v>
      </c>
      <c r="EU230" s="133">
        <v>0</v>
      </c>
      <c r="EW230" s="133">
        <v>10</v>
      </c>
      <c r="EX230" s="133">
        <v>8</v>
      </c>
      <c r="EY230" s="133">
        <v>53</v>
      </c>
      <c r="EZ230" s="133">
        <v>29</v>
      </c>
      <c r="FA230" s="133">
        <v>16</v>
      </c>
      <c r="FB230" s="133">
        <v>17</v>
      </c>
      <c r="FC230" s="133">
        <v>40</v>
      </c>
      <c r="FD230" s="133">
        <v>22</v>
      </c>
      <c r="FE230" s="133">
        <v>35</v>
      </c>
      <c r="FF230" s="133">
        <v>90</v>
      </c>
      <c r="FG230" s="133">
        <v>280</v>
      </c>
      <c r="FH230" s="91">
        <v>90</v>
      </c>
      <c r="FI230" s="91">
        <v>280</v>
      </c>
      <c r="FJ230" s="227">
        <v>33.65</v>
      </c>
      <c r="FK230" s="227">
        <v>16.346526900916746</v>
      </c>
      <c r="FL230" s="228">
        <v>141.35000000000002</v>
      </c>
      <c r="FM230" s="228">
        <v>48.599999999999994</v>
      </c>
      <c r="FN230" s="228">
        <v>68.665128601622058</v>
      </c>
      <c r="FO230" s="228">
        <v>23.608951185276485</v>
      </c>
      <c r="FP230" s="228">
        <v>65.617262115316606</v>
      </c>
      <c r="FQ230" s="228"/>
      <c r="FR230" s="193">
        <v>0</v>
      </c>
      <c r="FS230" s="230">
        <v>55.5</v>
      </c>
      <c r="FT230" s="230">
        <v>55.5</v>
      </c>
      <c r="FU230" s="230">
        <v>160</v>
      </c>
      <c r="FV230" s="229">
        <v>5.5</v>
      </c>
      <c r="FW230" s="229">
        <v>6.8</v>
      </c>
      <c r="FX230" s="426">
        <v>10.090909090909092</v>
      </c>
      <c r="FY230" s="229">
        <v>1</v>
      </c>
      <c r="FZ230" s="133">
        <v>42.7</v>
      </c>
      <c r="GA230" s="129">
        <v>13.2</v>
      </c>
      <c r="GB230" s="238">
        <v>5.5</v>
      </c>
      <c r="GC230" s="238">
        <v>2.4</v>
      </c>
      <c r="GD230" s="238">
        <v>117.6</v>
      </c>
      <c r="GE230" s="238">
        <v>72</v>
      </c>
      <c r="GF230" s="238">
        <v>18.399999999999999</v>
      </c>
      <c r="GG230" s="133">
        <v>0</v>
      </c>
      <c r="GH230" s="133">
        <v>1</v>
      </c>
      <c r="GI230" s="133">
        <v>1</v>
      </c>
      <c r="GJ230" s="133">
        <v>0</v>
      </c>
      <c r="GK230" s="231">
        <v>24.2</v>
      </c>
      <c r="GM230" s="133">
        <v>0</v>
      </c>
      <c r="GN230" s="133">
        <v>0</v>
      </c>
      <c r="GO230" s="133">
        <v>0</v>
      </c>
      <c r="GP230" s="61"/>
      <c r="GQ230" s="106"/>
      <c r="GR230" s="111">
        <v>0.43416370106761565</v>
      </c>
      <c r="GS230" s="61">
        <v>0</v>
      </c>
      <c r="GT230" s="111"/>
      <c r="GU230" s="61"/>
      <c r="GV230" s="106">
        <v>17.5</v>
      </c>
      <c r="GW230" s="61"/>
      <c r="GX230" s="106">
        <v>30</v>
      </c>
      <c r="GY230" s="61"/>
      <c r="GZ230" s="745">
        <v>29.2</v>
      </c>
      <c r="HA230" s="133">
        <v>9</v>
      </c>
      <c r="HB230" s="133">
        <v>0.54</v>
      </c>
      <c r="HC230" s="117" t="s">
        <v>1443</v>
      </c>
      <c r="HD230" s="427">
        <v>108.572772</v>
      </c>
      <c r="HE230" s="427">
        <v>114.001411</v>
      </c>
      <c r="HF230" s="270">
        <v>55.379706735630499</v>
      </c>
      <c r="HG230" s="435">
        <v>149.154087</v>
      </c>
      <c r="HH230" s="270">
        <v>72.456204919084001</v>
      </c>
      <c r="HI230" s="435">
        <v>59.598686999999998</v>
      </c>
      <c r="HJ230" s="270">
        <v>28.951903129415069</v>
      </c>
      <c r="HK230" s="435">
        <v>89.555400000000006</v>
      </c>
      <c r="HL230" s="270">
        <v>43.504301789668936</v>
      </c>
      <c r="HM230" s="427">
        <v>60.042203000000001</v>
      </c>
      <c r="HN230" s="435">
        <v>4.7464360000000001</v>
      </c>
      <c r="HO230" s="435">
        <v>2.2352609999999999</v>
      </c>
      <c r="HP230" s="106">
        <v>172.38976600000001</v>
      </c>
      <c r="HQ230" s="270">
        <v>83.743653710601578</v>
      </c>
      <c r="HR230" s="106">
        <v>83.084998999999996</v>
      </c>
      <c r="HS230" s="270">
        <v>40.361104642381598</v>
      </c>
      <c r="HT230" s="106">
        <v>89.304766000000001</v>
      </c>
      <c r="HU230" s="270">
        <v>43.382548582439085</v>
      </c>
      <c r="HV230" s="227">
        <v>51.803984</v>
      </c>
      <c r="HW230" s="144">
        <v>0</v>
      </c>
      <c r="HX230" s="427">
        <v>0.76431972661935843</v>
      </c>
      <c r="HY230" s="428">
        <v>19.899999999999999</v>
      </c>
      <c r="HZ230" s="427">
        <v>5.3</v>
      </c>
      <c r="IA230" s="427">
        <v>15.3</v>
      </c>
      <c r="IB230" s="427">
        <v>4</v>
      </c>
      <c r="IC230" s="427">
        <v>16.899999999999999</v>
      </c>
      <c r="ID230" s="427">
        <v>4.5</v>
      </c>
      <c r="IE230" s="237">
        <v>48.102430188679236</v>
      </c>
      <c r="IF230" s="237">
        <v>23.367241280199551</v>
      </c>
      <c r="IG230" s="239"/>
      <c r="IH230" s="161">
        <v>0.38</v>
      </c>
      <c r="II230" s="161">
        <v>1114</v>
      </c>
      <c r="IJ230" s="161">
        <v>920</v>
      </c>
      <c r="IK230" s="161">
        <v>1121</v>
      </c>
      <c r="IL230" s="161">
        <v>1101</v>
      </c>
      <c r="IM230" s="161">
        <v>1098</v>
      </c>
      <c r="IN230" s="161">
        <v>1187</v>
      </c>
      <c r="IO230" s="133">
        <v>1150.5</v>
      </c>
      <c r="IP230" s="429">
        <v>1090.1666666666667</v>
      </c>
      <c r="IQ230" s="161">
        <v>1763</v>
      </c>
      <c r="IR230" s="161">
        <v>374</v>
      </c>
      <c r="IS230" s="161">
        <v>306</v>
      </c>
      <c r="IT230" s="161">
        <v>384</v>
      </c>
      <c r="IU230" s="161">
        <v>395</v>
      </c>
      <c r="IV230" s="161">
        <v>394</v>
      </c>
      <c r="IW230" s="161">
        <v>369</v>
      </c>
      <c r="IX230" s="61">
        <v>371.5</v>
      </c>
      <c r="IY230" s="430">
        <v>370.33333333333331</v>
      </c>
      <c r="IZ230" s="161">
        <v>205</v>
      </c>
      <c r="JA230" s="431">
        <v>25.643462201046745</v>
      </c>
      <c r="JB230" s="240">
        <v>26.21334395543397</v>
      </c>
      <c r="JC230" s="308"/>
      <c r="JD230" s="280"/>
      <c r="JE230" s="70"/>
      <c r="JF230" s="70"/>
      <c r="JG230" s="308"/>
      <c r="JH230" s="308"/>
      <c r="JI230" s="308"/>
      <c r="JJ230" s="308"/>
      <c r="JK230" s="208"/>
      <c r="JL230" s="420">
        <v>87</v>
      </c>
      <c r="JM230" s="299"/>
      <c r="JN230" s="300"/>
      <c r="JO230" s="221"/>
      <c r="JP230" s="198"/>
      <c r="JQ230" s="90"/>
      <c r="JR230" s="90"/>
      <c r="JS230" s="246"/>
      <c r="JT230" s="248"/>
      <c r="JU230" s="198"/>
      <c r="JV230" s="433"/>
      <c r="JW230" s="248"/>
      <c r="JX230" s="243"/>
      <c r="JY230" s="433"/>
      <c r="JZ230" s="248"/>
      <c r="KA230" s="247"/>
      <c r="KB230" s="245"/>
      <c r="KC230" s="248"/>
      <c r="KD230" s="63">
        <v>0</v>
      </c>
      <c r="KE230" s="263"/>
      <c r="KF230" s="263"/>
      <c r="KG230" s="250"/>
      <c r="KH230" s="250"/>
      <c r="KI230" s="250"/>
      <c r="KJ230" s="251"/>
      <c r="KK230" s="250"/>
      <c r="KL230" s="250"/>
      <c r="KM230" s="250"/>
      <c r="KN230" s="250"/>
      <c r="KO230" s="250"/>
      <c r="KP230" s="250"/>
      <c r="KQ230" s="92"/>
      <c r="KR230" s="93">
        <v>0.43416370106761565</v>
      </c>
      <c r="KS230" s="264">
        <v>49</v>
      </c>
      <c r="KT230" s="265">
        <v>45.55</v>
      </c>
      <c r="KU230" s="264">
        <v>-26.89</v>
      </c>
      <c r="KV230" s="265">
        <v>-30.3</v>
      </c>
      <c r="KW230" s="265">
        <v>-27.9</v>
      </c>
      <c r="KX230" s="265">
        <v>281</v>
      </c>
      <c r="KY230" s="265">
        <v>-26.8</v>
      </c>
      <c r="KZ230" s="265">
        <v>-23.9</v>
      </c>
      <c r="LA230" s="265">
        <v>281</v>
      </c>
      <c r="LB230" s="265">
        <v>-28.5</v>
      </c>
      <c r="LC230" s="265">
        <v>-25.9</v>
      </c>
      <c r="LD230" s="265">
        <v>281</v>
      </c>
      <c r="LE230" s="118">
        <v>42195</v>
      </c>
      <c r="LF230" s="454">
        <v>0</v>
      </c>
      <c r="LG230" s="454"/>
      <c r="LH230" s="455">
        <v>49</v>
      </c>
      <c r="LI230" s="455">
        <v>43.64</v>
      </c>
      <c r="LJ230" s="455">
        <v>-24.26</v>
      </c>
      <c r="LK230" s="455">
        <v>-28.1</v>
      </c>
      <c r="LL230" s="455">
        <v>-27.9</v>
      </c>
      <c r="LM230" s="455">
        <v>263</v>
      </c>
      <c r="LN230" s="455">
        <v>-18.399999999999999</v>
      </c>
      <c r="LO230" s="455">
        <v>-17.899999999999999</v>
      </c>
      <c r="LP230" s="455">
        <v>263</v>
      </c>
      <c r="LQ230" s="455">
        <v>-23.2</v>
      </c>
      <c r="LR230" s="455">
        <v>-22.9</v>
      </c>
      <c r="LS230" s="455">
        <v>263</v>
      </c>
      <c r="LT230" s="500">
        <v>42.16</v>
      </c>
      <c r="LU230" s="693">
        <v>-23.36</v>
      </c>
      <c r="LV230" s="500">
        <v>0</v>
      </c>
      <c r="LW230" s="500">
        <v>0</v>
      </c>
      <c r="LX230" s="500">
        <v>-14.8</v>
      </c>
      <c r="LY230" s="500">
        <v>3</v>
      </c>
      <c r="LZ230" s="690">
        <v>51.803984</v>
      </c>
      <c r="MA230" s="455"/>
      <c r="MC230" s="253"/>
      <c r="MD230" s="274"/>
      <c r="ME230" s="581">
        <v>235</v>
      </c>
      <c r="MF230" s="135"/>
      <c r="MI230" s="584">
        <v>32.9574</v>
      </c>
      <c r="MQ230" s="135"/>
      <c r="MR230" s="585"/>
      <c r="MS230" s="585"/>
      <c r="MT230" s="133">
        <v>0</v>
      </c>
      <c r="MU230" s="585"/>
      <c r="MV230" s="585"/>
      <c r="MW230" s="585"/>
      <c r="MX230" s="585"/>
      <c r="MY230" s="585"/>
      <c r="MZ230" s="238">
        <v>50.4</v>
      </c>
      <c r="NA230" s="585"/>
      <c r="NB230" s="238">
        <v>3</v>
      </c>
      <c r="ND230" s="876">
        <v>235</v>
      </c>
      <c r="NE230" s="877">
        <v>8.22144211950169</v>
      </c>
      <c r="NF230" s="877">
        <v>8.0319354881410501</v>
      </c>
      <c r="NG230" s="877">
        <v>5.0955025176586703</v>
      </c>
      <c r="NH230" s="877">
        <v>2.2172307162206701</v>
      </c>
      <c r="NI230" s="877">
        <v>7.6281903346152102</v>
      </c>
      <c r="NJ230" s="877">
        <v>4.8534967037023202</v>
      </c>
      <c r="NK230" s="877">
        <v>9.3082252484412606</v>
      </c>
      <c r="NL230" s="877">
        <v>7.9349882017834803</v>
      </c>
      <c r="NM230" s="877">
        <v>6.0087647448634396</v>
      </c>
      <c r="NN230" s="877">
        <v>1.3950627995175799</v>
      </c>
      <c r="NO230" s="877">
        <v>6.1043366598147397</v>
      </c>
      <c r="NP230" s="877">
        <v>6.5754636120844099</v>
      </c>
      <c r="NQ230" s="877">
        <v>6.9368734618242298</v>
      </c>
      <c r="NR230" s="877">
        <v>4.4148120605658496</v>
      </c>
      <c r="NS230" s="877">
        <v>5.7314548076983503</v>
      </c>
      <c r="NT230" s="877">
        <v>7.7219194455515403</v>
      </c>
      <c r="NU230" s="877">
        <v>6.7099798322400197</v>
      </c>
      <c r="NV230" s="877">
        <v>7.2571049335749898</v>
      </c>
      <c r="NW230" s="877">
        <v>6.78985964091365</v>
      </c>
      <c r="NX230" s="877">
        <v>5.66249036391378</v>
      </c>
      <c r="NY230" s="877">
        <v>7.9309147071970498</v>
      </c>
      <c r="NZ230" s="877">
        <v>4.9121708029499498</v>
      </c>
      <c r="OA230" s="877">
        <v>10.818430390948301</v>
      </c>
      <c r="OB230" s="877">
        <v>2.2141248053528502</v>
      </c>
      <c r="OC230" s="877">
        <v>7.2042776849050298</v>
      </c>
      <c r="OD230" s="877">
        <v>6.8808079483628104</v>
      </c>
      <c r="OE230" s="877">
        <v>4.8569856897822001</v>
      </c>
      <c r="OF230" s="877">
        <v>9.7597051307159504</v>
      </c>
      <c r="OG230" s="877">
        <v>3.3434078222978099</v>
      </c>
      <c r="OH230" s="877">
        <v>7.5794667997615699</v>
      </c>
      <c r="OI230" s="877">
        <v>4.1448621429157297</v>
      </c>
      <c r="OJ230" s="877">
        <v>2.1802383309543898</v>
      </c>
      <c r="OK230" s="877">
        <v>2.2921068819550698</v>
      </c>
      <c r="OL230" s="877">
        <v>8.6043055855954904</v>
      </c>
    </row>
    <row r="231" spans="1:402" s="221" customFormat="1" x14ac:dyDescent="0.25">
      <c r="A231" s="221">
        <v>230</v>
      </c>
      <c r="B231" s="221">
        <v>0</v>
      </c>
      <c r="C231" s="221">
        <v>1</v>
      </c>
      <c r="D231" s="267">
        <v>0</v>
      </c>
      <c r="E231" s="267">
        <v>236</v>
      </c>
      <c r="F231" s="880">
        <v>45</v>
      </c>
      <c r="G231" s="883"/>
      <c r="H231" s="167" t="s">
        <v>1530</v>
      </c>
      <c r="I231" s="167" t="s">
        <v>1531</v>
      </c>
      <c r="J231" s="69">
        <v>20508</v>
      </c>
      <c r="K231" s="422">
        <v>58</v>
      </c>
      <c r="L231" s="62">
        <v>76</v>
      </c>
      <c r="M231" s="62">
        <v>178</v>
      </c>
      <c r="N231" s="342">
        <v>23.98687034465345</v>
      </c>
      <c r="O231" s="348">
        <v>1.9376110478091879</v>
      </c>
      <c r="P231" s="61">
        <v>0</v>
      </c>
      <c r="Q231" s="144">
        <v>135</v>
      </c>
      <c r="R231" s="144">
        <v>90</v>
      </c>
      <c r="S231" s="133">
        <v>0</v>
      </c>
      <c r="T231" s="400">
        <v>1</v>
      </c>
      <c r="U231" s="709">
        <v>0</v>
      </c>
      <c r="V231" s="709"/>
      <c r="W231" s="325">
        <v>0</v>
      </c>
      <c r="X231" s="114">
        <v>0</v>
      </c>
      <c r="Y231" s="325">
        <v>1</v>
      </c>
      <c r="Z231" s="325">
        <v>0</v>
      </c>
      <c r="AA231" s="329">
        <v>0</v>
      </c>
      <c r="AB231" s="711">
        <v>0</v>
      </c>
      <c r="AC231" s="133"/>
      <c r="AD231" s="133"/>
      <c r="AE231" s="133"/>
      <c r="AF231" s="592">
        <v>96</v>
      </c>
      <c r="AG231" s="617">
        <v>0.85</v>
      </c>
      <c r="AH231" s="592">
        <v>92</v>
      </c>
      <c r="AI231" s="592"/>
      <c r="AJ231" s="606">
        <v>14.9</v>
      </c>
      <c r="AK231" s="592">
        <v>41</v>
      </c>
      <c r="AL231" s="592"/>
      <c r="AM231" s="607"/>
      <c r="AN231" s="214"/>
      <c r="AO231" s="63">
        <v>204</v>
      </c>
      <c r="AP231" s="63">
        <v>111</v>
      </c>
      <c r="AQ231" s="63">
        <v>84</v>
      </c>
      <c r="AR231" s="63">
        <v>46</v>
      </c>
      <c r="AS231" s="63">
        <v>1.26</v>
      </c>
      <c r="AT231" s="63">
        <v>80</v>
      </c>
      <c r="AU231" s="557"/>
      <c r="AV231" s="557"/>
      <c r="AW231" s="434">
        <v>0.85</v>
      </c>
      <c r="AX231" s="434"/>
      <c r="AY231" s="434"/>
      <c r="AZ231" s="617"/>
      <c r="BA231" s="558"/>
      <c r="BB231" s="65">
        <v>23.8</v>
      </c>
      <c r="BC231" s="68"/>
      <c r="BD231" s="66">
        <v>23.8</v>
      </c>
      <c r="BE231" s="218">
        <v>27.307890211707022</v>
      </c>
      <c r="BF231" s="66">
        <v>35.6</v>
      </c>
      <c r="BG231" s="68">
        <v>1.3765769570565121</v>
      </c>
      <c r="BH231" s="219">
        <v>1.3765769570565121</v>
      </c>
      <c r="BI231" s="219">
        <v>1.4362881481511622</v>
      </c>
      <c r="BJ231" s="219">
        <v>1.5514499979728751</v>
      </c>
      <c r="BK231" s="66">
        <v>1.91</v>
      </c>
      <c r="BL231" s="66">
        <v>0.76</v>
      </c>
      <c r="BM231" s="66">
        <v>55</v>
      </c>
      <c r="BN231" s="66">
        <v>0.86</v>
      </c>
      <c r="BO231" s="571">
        <v>105.7</v>
      </c>
      <c r="BP231" s="66">
        <v>64</v>
      </c>
      <c r="BQ231" s="66">
        <v>77</v>
      </c>
      <c r="BR231" s="66">
        <v>5</v>
      </c>
      <c r="BS231" s="66">
        <v>14</v>
      </c>
      <c r="BT231" s="221">
        <v>0</v>
      </c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>
        <v>0</v>
      </c>
      <c r="CG231" s="61">
        <v>0</v>
      </c>
      <c r="CH231" s="61">
        <v>0</v>
      </c>
      <c r="CI231" s="61">
        <v>0</v>
      </c>
      <c r="CJ231" s="326">
        <v>0</v>
      </c>
      <c r="CK231" s="114">
        <v>0</v>
      </c>
      <c r="CL231" s="326">
        <v>0</v>
      </c>
      <c r="CM231" s="114">
        <v>0</v>
      </c>
      <c r="CN231" s="326">
        <v>0</v>
      </c>
      <c r="CO231" s="114">
        <v>0</v>
      </c>
      <c r="CP231" s="326">
        <v>0</v>
      </c>
      <c r="CQ231" s="114">
        <v>0</v>
      </c>
      <c r="CR231" s="326">
        <v>0</v>
      </c>
      <c r="CS231" s="114">
        <v>0</v>
      </c>
      <c r="CT231" s="326">
        <v>0</v>
      </c>
      <c r="CU231" s="114">
        <v>0</v>
      </c>
      <c r="CV231" s="299">
        <v>31</v>
      </c>
      <c r="CW231" s="299">
        <v>1.19</v>
      </c>
      <c r="CX231" s="299">
        <v>8.8000000000000007</v>
      </c>
      <c r="CY231" s="362"/>
      <c r="CZ231" s="61"/>
      <c r="DA231" s="61"/>
      <c r="DB231" s="61"/>
      <c r="DC231" s="61"/>
      <c r="DD231" s="61"/>
      <c r="DE231" s="221">
        <v>0</v>
      </c>
      <c r="DF231" s="267"/>
      <c r="DJ231" s="267"/>
      <c r="DK231" s="267"/>
      <c r="DL231" s="267"/>
      <c r="DN231" s="282">
        <v>0</v>
      </c>
      <c r="DO231" s="221">
        <v>0</v>
      </c>
      <c r="DP231" s="221">
        <v>0</v>
      </c>
      <c r="DQ231" s="221">
        <v>0</v>
      </c>
      <c r="DR231" s="221">
        <v>0</v>
      </c>
      <c r="DS231" s="310"/>
      <c r="DT231" s="221">
        <v>0</v>
      </c>
      <c r="DU231" s="221">
        <v>0</v>
      </c>
      <c r="DV231" s="221">
        <v>0</v>
      </c>
      <c r="DW231" s="221">
        <v>0</v>
      </c>
      <c r="DX231" s="221">
        <v>0</v>
      </c>
      <c r="DY231" s="438">
        <v>0</v>
      </c>
      <c r="EB231" s="317">
        <v>0</v>
      </c>
      <c r="EC231" s="317">
        <v>0</v>
      </c>
      <c r="ED231" s="61">
        <v>92</v>
      </c>
      <c r="EE231" s="61"/>
      <c r="EG231" s="221">
        <v>0</v>
      </c>
      <c r="EH231" s="61"/>
      <c r="EI231" s="61"/>
      <c r="EJ231" s="61"/>
      <c r="EK231" s="61"/>
      <c r="EL231" s="61"/>
      <c r="EM231" s="61"/>
      <c r="EN231" s="61"/>
      <c r="EO231" s="267">
        <v>236</v>
      </c>
      <c r="EP231" s="135">
        <v>42044</v>
      </c>
      <c r="EQ231" s="133" t="s">
        <v>383</v>
      </c>
      <c r="ER231" s="133"/>
      <c r="ES231" s="133"/>
      <c r="ET231" s="133">
        <v>75</v>
      </c>
      <c r="EU231" s="133">
        <v>0</v>
      </c>
      <c r="EV231" s="133"/>
      <c r="EW231" s="133">
        <v>10</v>
      </c>
      <c r="EX231" s="133">
        <v>9</v>
      </c>
      <c r="EY231" s="133">
        <v>45</v>
      </c>
      <c r="EZ231" s="133">
        <v>25</v>
      </c>
      <c r="FA231" s="133">
        <v>17</v>
      </c>
      <c r="FB231" s="133">
        <v>16</v>
      </c>
      <c r="FC231" s="133">
        <v>40</v>
      </c>
      <c r="FD231" s="133">
        <v>23</v>
      </c>
      <c r="FE231" s="133">
        <v>34</v>
      </c>
      <c r="FF231" s="133">
        <v>120</v>
      </c>
      <c r="FG231" s="133">
        <v>270</v>
      </c>
      <c r="FH231" s="91">
        <v>120</v>
      </c>
      <c r="FI231" s="91">
        <v>270</v>
      </c>
      <c r="FJ231" s="227"/>
      <c r="FK231" s="227"/>
      <c r="FL231" s="228">
        <v>148.19999999999999</v>
      </c>
      <c r="FM231" s="228">
        <v>64.5</v>
      </c>
      <c r="FN231" s="228">
        <v>76.485938789194208</v>
      </c>
      <c r="FO231" s="228">
        <v>33.288414655216101</v>
      </c>
      <c r="FP231" s="228">
        <v>56.477732793522264</v>
      </c>
      <c r="FQ231" s="228"/>
      <c r="FR231" s="193">
        <v>0</v>
      </c>
      <c r="FS231" s="230">
        <v>54.4</v>
      </c>
      <c r="FT231" s="230">
        <v>54.4</v>
      </c>
      <c r="FU231" s="230">
        <v>150</v>
      </c>
      <c r="FV231" s="229">
        <v>7.1</v>
      </c>
      <c r="FW231" s="229">
        <v>10</v>
      </c>
      <c r="FX231" s="426">
        <v>7.6619718309859159</v>
      </c>
      <c r="FY231" s="229">
        <v>1</v>
      </c>
      <c r="FZ231" s="133">
        <v>103.6</v>
      </c>
      <c r="GA231" s="129">
        <v>15.7</v>
      </c>
      <c r="GB231" s="238">
        <v>4.4000000000000004</v>
      </c>
      <c r="GC231" s="238">
        <v>2.4</v>
      </c>
      <c r="GD231" s="238">
        <v>105</v>
      </c>
      <c r="GE231" s="238">
        <v>72.7</v>
      </c>
      <c r="GF231" s="238">
        <v>20.2</v>
      </c>
      <c r="GG231" s="133">
        <v>0</v>
      </c>
      <c r="GH231" s="133">
        <v>1</v>
      </c>
      <c r="GI231" s="133">
        <v>1</v>
      </c>
      <c r="GJ231" s="133">
        <v>1</v>
      </c>
      <c r="GK231" s="231">
        <v>16</v>
      </c>
      <c r="GL231" s="133"/>
      <c r="GM231" s="133">
        <v>0</v>
      </c>
      <c r="GN231" s="133">
        <v>0</v>
      </c>
      <c r="GO231" s="133">
        <v>0</v>
      </c>
      <c r="GP231" s="61"/>
      <c r="GQ231" s="106"/>
      <c r="GR231" s="111">
        <v>0.43846153846153846</v>
      </c>
      <c r="GS231" s="61">
        <v>0</v>
      </c>
      <c r="GT231" s="111">
        <v>0.64</v>
      </c>
      <c r="GU231" s="61">
        <v>1</v>
      </c>
      <c r="GV231" s="106">
        <v>13.3</v>
      </c>
      <c r="GW231" s="61"/>
      <c r="GX231" s="106">
        <v>23</v>
      </c>
      <c r="GY231" s="61"/>
      <c r="GZ231" s="745">
        <v>21</v>
      </c>
      <c r="HA231" s="133">
        <v>9</v>
      </c>
      <c r="HB231" s="133"/>
      <c r="HC231" s="117" t="s">
        <v>1532</v>
      </c>
      <c r="HD231" s="227">
        <v>108.72931699999999</v>
      </c>
      <c r="HE231" s="227">
        <v>114.165783</v>
      </c>
      <c r="HF231" s="270">
        <v>58.920898045603437</v>
      </c>
      <c r="HG231" s="106">
        <v>142.38411400000001</v>
      </c>
      <c r="HH231" s="270">
        <v>73.484363211590093</v>
      </c>
      <c r="HI231" s="106">
        <v>62.628931999999999</v>
      </c>
      <c r="HJ231" s="270">
        <v>32.322757485726086</v>
      </c>
      <c r="HK231" s="106">
        <v>79.755180999999993</v>
      </c>
      <c r="HL231" s="270">
        <v>41.161605209764538</v>
      </c>
      <c r="HM231" s="227">
        <v>56.014100999999997</v>
      </c>
      <c r="HN231" s="106">
        <v>4.7853110000000001</v>
      </c>
      <c r="HO231" s="106">
        <v>2.4566219999999999</v>
      </c>
      <c r="HP231" s="106">
        <v>130.553518</v>
      </c>
      <c r="HQ231" s="270">
        <v>67.378599098933634</v>
      </c>
      <c r="HR231" s="106">
        <v>53.153590999999999</v>
      </c>
      <c r="HS231" s="270">
        <v>27.432539187934307</v>
      </c>
      <c r="HT231" s="106">
        <v>77.399927000000005</v>
      </c>
      <c r="HU231" s="270">
        <v>39.946059910999331</v>
      </c>
      <c r="HV231" s="227">
        <v>59.285975999999998</v>
      </c>
      <c r="HW231" s="144">
        <v>0</v>
      </c>
      <c r="HX231" s="427">
        <v>0.80181545393469944</v>
      </c>
      <c r="HY231" s="428">
        <v>15.1</v>
      </c>
      <c r="HZ231" s="427">
        <v>4.3</v>
      </c>
      <c r="IA231" s="427">
        <v>19.899999999999999</v>
      </c>
      <c r="IB231" s="427">
        <v>5.2</v>
      </c>
      <c r="IC231" s="427">
        <v>18</v>
      </c>
      <c r="ID231" s="427">
        <v>4.2</v>
      </c>
      <c r="IE231" s="237">
        <v>58.514021705426352</v>
      </c>
      <c r="IF231" s="237">
        <v>30.199054537589888</v>
      </c>
      <c r="IG231" s="239"/>
      <c r="IH231" s="161">
        <v>0.43</v>
      </c>
      <c r="II231" s="61">
        <v>1252</v>
      </c>
      <c r="IJ231" s="61">
        <v>1157</v>
      </c>
      <c r="IK231" s="61">
        <v>1086</v>
      </c>
      <c r="IL231" s="61">
        <v>1231</v>
      </c>
      <c r="IM231" s="61"/>
      <c r="IN231" s="61">
        <v>1167</v>
      </c>
      <c r="IO231" s="133">
        <v>1209.5</v>
      </c>
      <c r="IP231" s="429">
        <v>1178.5999999999999</v>
      </c>
      <c r="IQ231" s="61">
        <v>1788</v>
      </c>
      <c r="IR231" s="61">
        <v>394</v>
      </c>
      <c r="IS231" s="61">
        <v>348</v>
      </c>
      <c r="IT231" s="61">
        <v>430</v>
      </c>
      <c r="IU231" s="61">
        <v>429</v>
      </c>
      <c r="IV231" s="61">
        <v>431</v>
      </c>
      <c r="IW231" s="61">
        <v>429</v>
      </c>
      <c r="IX231" s="61">
        <v>411.5</v>
      </c>
      <c r="IY231" s="430">
        <v>410.16666666666669</v>
      </c>
      <c r="IZ231" s="61">
        <v>249</v>
      </c>
      <c r="JA231" s="431">
        <v>26.210933759130704</v>
      </c>
      <c r="JB231" s="240">
        <v>26.438102165069271</v>
      </c>
      <c r="JC231" s="267"/>
      <c r="JD231" s="70"/>
      <c r="JE231" s="70"/>
      <c r="JF231" s="70"/>
      <c r="JG231" s="267"/>
      <c r="JH231" s="267"/>
      <c r="JI231" s="267"/>
      <c r="JJ231" s="267"/>
      <c r="JL231" s="420">
        <v>62</v>
      </c>
      <c r="JM231" s="299"/>
      <c r="JN231" s="300"/>
      <c r="JP231" s="198"/>
      <c r="JQ231" s="90"/>
      <c r="JR231" s="90"/>
      <c r="JS231" s="246"/>
      <c r="JT231" s="248"/>
      <c r="JU231" s="198"/>
      <c r="JV231" s="433"/>
      <c r="JW231" s="248"/>
      <c r="JX231" s="243"/>
      <c r="JY231" s="433"/>
      <c r="JZ231" s="248"/>
      <c r="KA231" s="247"/>
      <c r="KB231" s="245"/>
      <c r="KC231" s="248"/>
      <c r="KD231" s="63">
        <v>0</v>
      </c>
      <c r="KE231" s="263"/>
      <c r="KF231" s="263"/>
      <c r="KG231" s="250"/>
      <c r="KH231" s="250"/>
      <c r="KI231" s="250"/>
      <c r="KJ231" s="251"/>
      <c r="KK231" s="250"/>
      <c r="KL231" s="250"/>
      <c r="KM231" s="250"/>
      <c r="KN231" s="250"/>
      <c r="KO231" s="250"/>
      <c r="KP231" s="250"/>
      <c r="KQ231" s="92"/>
      <c r="KR231" s="93">
        <v>0.43846153846153846</v>
      </c>
      <c r="KS231" s="92"/>
      <c r="KT231" s="361"/>
      <c r="KU231" s="92"/>
      <c r="KV231" s="361"/>
      <c r="KW231" s="361"/>
      <c r="KX231" s="361"/>
      <c r="KY231" s="361"/>
      <c r="KZ231" s="361"/>
      <c r="LA231" s="361"/>
      <c r="LB231" s="361"/>
      <c r="LC231" s="361"/>
      <c r="LD231" s="361"/>
      <c r="LE231" s="118">
        <v>42044</v>
      </c>
      <c r="LF231" s="454">
        <v>0</v>
      </c>
      <c r="LG231" s="454"/>
      <c r="LH231" s="454">
        <v>31</v>
      </c>
      <c r="LI231" s="454">
        <v>49.33</v>
      </c>
      <c r="LJ231" s="454">
        <v>-26.92</v>
      </c>
      <c r="LK231" s="454">
        <v>-30.5</v>
      </c>
      <c r="LL231" s="454">
        <v>-30.5</v>
      </c>
      <c r="LM231" s="454">
        <v>311</v>
      </c>
      <c r="LN231" s="454">
        <v>-17.8</v>
      </c>
      <c r="LO231" s="454">
        <v>-17.8</v>
      </c>
      <c r="LP231" s="454">
        <v>311</v>
      </c>
      <c r="LQ231" s="454">
        <v>-24.2</v>
      </c>
      <c r="LR231" s="454">
        <v>-24.2</v>
      </c>
      <c r="LS231" s="454">
        <v>311</v>
      </c>
      <c r="LT231" s="500">
        <v>50.89</v>
      </c>
      <c r="LU231" s="693">
        <v>-26.12</v>
      </c>
      <c r="LV231" s="500">
        <v>-18.3</v>
      </c>
      <c r="LW231" s="500">
        <v>1</v>
      </c>
      <c r="LX231" s="500">
        <v>-18.100000000000001</v>
      </c>
      <c r="LY231" s="500">
        <v>1</v>
      </c>
      <c r="LZ231" s="690">
        <v>59.285975999999998</v>
      </c>
      <c r="MA231" s="455"/>
      <c r="MC231" s="253"/>
      <c r="MD231" s="274"/>
      <c r="ME231" s="581">
        <v>236</v>
      </c>
      <c r="MF231" s="135"/>
      <c r="MI231" s="584">
        <v>36.430199999999999</v>
      </c>
      <c r="MQ231" s="135"/>
      <c r="MR231" s="585"/>
      <c r="MS231" s="585"/>
      <c r="MT231" s="133">
        <v>0</v>
      </c>
      <c r="MU231" s="585"/>
      <c r="MV231" s="585"/>
      <c r="MW231" s="585"/>
      <c r="MX231" s="585"/>
      <c r="MY231" s="585"/>
      <c r="MZ231" s="585"/>
      <c r="NA231" s="585"/>
      <c r="NB231" s="238">
        <v>0</v>
      </c>
      <c r="ND231" s="876">
        <v>236</v>
      </c>
      <c r="NE231" s="877">
        <v>8.6364433660624904</v>
      </c>
      <c r="NF231" s="877">
        <v>7.1514732565790302</v>
      </c>
      <c r="NG231" s="877">
        <v>5.0143552929770703</v>
      </c>
      <c r="NH231" s="877">
        <v>2.3305584000307999</v>
      </c>
      <c r="NI231" s="877">
        <v>7.2460279805281003</v>
      </c>
      <c r="NJ231" s="877">
        <v>6.0450497408379897</v>
      </c>
      <c r="NK231" s="877">
        <v>9.0783643268146097</v>
      </c>
      <c r="NL231" s="877">
        <v>7.2611546726155698</v>
      </c>
      <c r="NM231" s="877">
        <v>6.1305190830273402</v>
      </c>
      <c r="NN231" s="877">
        <v>1</v>
      </c>
      <c r="NO231" s="877">
        <v>6.2624707429858804</v>
      </c>
      <c r="NP231" s="877">
        <v>6.9328643353055197</v>
      </c>
      <c r="NQ231" s="877">
        <v>7.6524864949181604</v>
      </c>
      <c r="NR231" s="877">
        <v>4.2802139958106196</v>
      </c>
      <c r="NS231" s="877">
        <v>5.6590682748432304</v>
      </c>
      <c r="NT231" s="877">
        <v>7.6467386983078498</v>
      </c>
      <c r="NU231" s="877">
        <v>6.3931759143487996</v>
      </c>
      <c r="NV231" s="877">
        <v>6.67807190511264</v>
      </c>
      <c r="NW231" s="877">
        <v>5.5728896684205802</v>
      </c>
      <c r="NX231" s="877">
        <v>5.3561438102252801</v>
      </c>
      <c r="NY231" s="877">
        <v>8.1111878463270397</v>
      </c>
      <c r="NZ231" s="877">
        <v>2.8399595874895298</v>
      </c>
      <c r="OA231" s="877">
        <v>11.2847431451254</v>
      </c>
      <c r="OB231" s="877">
        <v>3.1358631653686801</v>
      </c>
      <c r="OC231" s="877">
        <v>7.2813273296594803</v>
      </c>
      <c r="OD231" s="877">
        <v>6.9572181491669403</v>
      </c>
      <c r="OE231" s="877">
        <v>4.6741216326323904</v>
      </c>
      <c r="OF231" s="877">
        <v>10.6749778550685</v>
      </c>
      <c r="OG231" s="877">
        <v>3.5385381636297999</v>
      </c>
      <c r="OH231" s="877">
        <v>8.3890504878535292</v>
      </c>
      <c r="OI231" s="877">
        <v>4.2742616612570501</v>
      </c>
      <c r="OJ231" s="877">
        <v>2.28592736721501</v>
      </c>
      <c r="OK231" s="877">
        <v>4.44136774216995</v>
      </c>
      <c r="OL231" s="877">
        <v>8.1488799797566909</v>
      </c>
    </row>
    <row r="232" spans="1:402" s="221" customFormat="1" x14ac:dyDescent="0.25">
      <c r="A232" s="221">
        <v>231</v>
      </c>
      <c r="B232" s="221">
        <v>0</v>
      </c>
      <c r="C232" s="221">
        <v>1</v>
      </c>
      <c r="D232" s="267">
        <v>0</v>
      </c>
      <c r="E232" s="267">
        <v>237</v>
      </c>
      <c r="F232" s="880">
        <v>46</v>
      </c>
      <c r="G232" s="883"/>
      <c r="H232" s="232" t="s">
        <v>1533</v>
      </c>
      <c r="I232" s="232" t="s">
        <v>1534</v>
      </c>
      <c r="J232" s="266">
        <v>20620</v>
      </c>
      <c r="K232" s="422">
        <v>58</v>
      </c>
      <c r="L232" s="400">
        <v>70</v>
      </c>
      <c r="M232" s="400">
        <v>168</v>
      </c>
      <c r="N232" s="342">
        <v>24.801587301587304</v>
      </c>
      <c r="O232" s="348">
        <v>1.7942469634642111</v>
      </c>
      <c r="P232" s="221">
        <v>0</v>
      </c>
      <c r="Q232" s="125">
        <v>125</v>
      </c>
      <c r="R232" s="125">
        <v>80</v>
      </c>
      <c r="S232" s="61">
        <v>0</v>
      </c>
      <c r="T232" s="400">
        <v>1</v>
      </c>
      <c r="U232" s="709">
        <v>0</v>
      </c>
      <c r="V232" s="709"/>
      <c r="W232" s="325">
        <v>0</v>
      </c>
      <c r="X232" s="710">
        <v>0</v>
      </c>
      <c r="Y232" s="325">
        <v>1</v>
      </c>
      <c r="Z232" s="325">
        <v>0</v>
      </c>
      <c r="AA232" s="329">
        <v>0</v>
      </c>
      <c r="AB232" s="328">
        <v>0</v>
      </c>
      <c r="AC232" s="61"/>
      <c r="AD232" s="133"/>
      <c r="AE232" s="61"/>
      <c r="AF232" s="592">
        <v>95</v>
      </c>
      <c r="AG232" s="608">
        <v>1.21</v>
      </c>
      <c r="AH232" s="608">
        <v>61</v>
      </c>
      <c r="AI232" s="608"/>
      <c r="AJ232" s="616">
        <v>16.2</v>
      </c>
      <c r="AK232" s="608">
        <v>48</v>
      </c>
      <c r="AL232" s="608"/>
      <c r="AM232" s="609">
        <v>30.9</v>
      </c>
      <c r="AN232" s="214">
        <v>3.4307561839036995</v>
      </c>
      <c r="AO232" s="310">
        <v>194</v>
      </c>
      <c r="AP232" s="310">
        <v>109</v>
      </c>
      <c r="AQ232" s="310">
        <v>65</v>
      </c>
      <c r="AR232" s="310">
        <v>98</v>
      </c>
      <c r="AS232" s="310">
        <v>1.73</v>
      </c>
      <c r="AT232" s="310">
        <v>21</v>
      </c>
      <c r="AU232" s="557"/>
      <c r="AV232" s="557"/>
      <c r="AW232" s="310">
        <v>1.21</v>
      </c>
      <c r="AX232" s="310"/>
      <c r="AY232" s="310"/>
      <c r="AZ232" s="608"/>
      <c r="BA232" s="558"/>
      <c r="BB232" s="65">
        <v>30.85</v>
      </c>
      <c r="BC232" s="68"/>
      <c r="BD232" s="66">
        <v>30.85</v>
      </c>
      <c r="BE232" s="218">
        <v>116.00648391075933</v>
      </c>
      <c r="BF232" s="66">
        <v>92.56</v>
      </c>
      <c r="BG232" s="68">
        <v>1.4892551683692605</v>
      </c>
      <c r="BH232" s="219">
        <v>1.4892551683692605</v>
      </c>
      <c r="BI232" s="219">
        <v>2.0644822637783635</v>
      </c>
      <c r="BJ232" s="219">
        <v>1.9664233459436931</v>
      </c>
      <c r="BK232" s="66">
        <v>2.39</v>
      </c>
      <c r="BL232" s="66">
        <v>1.24</v>
      </c>
      <c r="BM232" s="66">
        <v>76</v>
      </c>
      <c r="BN232" s="66">
        <v>1.08</v>
      </c>
      <c r="BO232" s="571">
        <v>32.6</v>
      </c>
      <c r="BP232" s="66">
        <v>19</v>
      </c>
      <c r="BQ232" s="66">
        <v>20</v>
      </c>
      <c r="BR232" s="66">
        <v>8</v>
      </c>
      <c r="BS232" s="66">
        <v>26</v>
      </c>
      <c r="BT232" s="221">
        <v>0</v>
      </c>
      <c r="BU232" s="61"/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1">
        <v>0</v>
      </c>
      <c r="CG232" s="61">
        <v>0</v>
      </c>
      <c r="CH232" s="61">
        <v>0</v>
      </c>
      <c r="CI232" s="61">
        <v>0</v>
      </c>
      <c r="CJ232" s="326">
        <v>0</v>
      </c>
      <c r="CK232" s="114">
        <v>0</v>
      </c>
      <c r="CL232" s="326">
        <v>0</v>
      </c>
      <c r="CM232" s="114">
        <v>0</v>
      </c>
      <c r="CN232" s="326">
        <v>0</v>
      </c>
      <c r="CO232" s="114">
        <v>0</v>
      </c>
      <c r="CP232" s="326">
        <v>0</v>
      </c>
      <c r="CQ232" s="114">
        <v>0</v>
      </c>
      <c r="CR232" s="326">
        <v>0</v>
      </c>
      <c r="CS232" s="114">
        <v>0</v>
      </c>
      <c r="CT232" s="326">
        <v>0</v>
      </c>
      <c r="CU232" s="114">
        <v>0</v>
      </c>
      <c r="CV232" s="299">
        <v>29.3</v>
      </c>
      <c r="CW232" s="299">
        <v>1.21</v>
      </c>
      <c r="CX232" s="299">
        <v>8.4</v>
      </c>
      <c r="CY232" s="299"/>
      <c r="CZ232" s="61"/>
      <c r="DA232" s="61"/>
      <c r="DB232" s="61"/>
      <c r="DC232" s="61"/>
      <c r="DD232" s="61"/>
      <c r="DE232" s="208">
        <v>0</v>
      </c>
      <c r="DF232" s="308"/>
      <c r="DG232" s="208"/>
      <c r="DH232" s="208"/>
      <c r="DI232" s="208"/>
      <c r="DJ232" s="308"/>
      <c r="DK232" s="308"/>
      <c r="DL232" s="308"/>
      <c r="DM232" s="208"/>
      <c r="DN232" s="254">
        <v>0</v>
      </c>
      <c r="DO232" s="208">
        <v>0</v>
      </c>
      <c r="DP232" s="208">
        <v>0</v>
      </c>
      <c r="DQ232" s="208">
        <v>0</v>
      </c>
      <c r="DR232" s="208">
        <v>0</v>
      </c>
      <c r="DS232" s="212"/>
      <c r="DT232" s="208">
        <v>0</v>
      </c>
      <c r="DU232" s="208">
        <v>0</v>
      </c>
      <c r="DV232" s="208">
        <v>0</v>
      </c>
      <c r="DW232" s="208">
        <v>0</v>
      </c>
      <c r="DX232" s="208">
        <v>0</v>
      </c>
      <c r="DY232" s="206">
        <v>0</v>
      </c>
      <c r="EB232" s="223">
        <v>1</v>
      </c>
      <c r="EC232" s="223">
        <v>1</v>
      </c>
      <c r="ED232" s="221">
        <v>61</v>
      </c>
      <c r="EG232" s="221">
        <v>0</v>
      </c>
      <c r="EH232" s="61"/>
      <c r="EI232" s="61"/>
      <c r="EJ232" s="61"/>
      <c r="EK232" s="61"/>
      <c r="EL232" s="61"/>
      <c r="EM232" s="61"/>
      <c r="EN232" s="61"/>
      <c r="EO232" s="267">
        <v>237</v>
      </c>
      <c r="EP232" s="135">
        <v>42080</v>
      </c>
      <c r="EQ232" s="133" t="s">
        <v>383</v>
      </c>
      <c r="ER232" s="133"/>
      <c r="ES232" s="133"/>
      <c r="ET232" s="133">
        <v>51</v>
      </c>
      <c r="EU232" s="133">
        <v>0</v>
      </c>
      <c r="EV232" s="133"/>
      <c r="EW232" s="133">
        <v>10</v>
      </c>
      <c r="EX232" s="133">
        <v>7</v>
      </c>
      <c r="EY232" s="133">
        <v>50</v>
      </c>
      <c r="EZ232" s="133">
        <v>25</v>
      </c>
      <c r="FA232" s="133">
        <v>16</v>
      </c>
      <c r="FB232" s="133">
        <v>17</v>
      </c>
      <c r="FC232" s="133">
        <v>41</v>
      </c>
      <c r="FD232" s="133">
        <v>21</v>
      </c>
      <c r="FE232" s="133">
        <v>32</v>
      </c>
      <c r="FF232" s="133">
        <v>170</v>
      </c>
      <c r="FG232" s="133">
        <v>350</v>
      </c>
      <c r="FH232" s="91">
        <v>170</v>
      </c>
      <c r="FI232" s="91">
        <v>350</v>
      </c>
      <c r="FJ232" s="227">
        <v>43.55</v>
      </c>
      <c r="FK232" s="227">
        <v>24.272021013158966</v>
      </c>
      <c r="FL232" s="228">
        <v>130.44999999999999</v>
      </c>
      <c r="FM232" s="228">
        <v>36.450000000000003</v>
      </c>
      <c r="FN232" s="228">
        <v>72.704595663985927</v>
      </c>
      <c r="FO232" s="228">
        <v>20.314929183229491</v>
      </c>
      <c r="FP232" s="228">
        <v>72.058259869681862</v>
      </c>
      <c r="FQ232" s="228"/>
      <c r="FR232" s="193">
        <v>0</v>
      </c>
      <c r="FS232" s="230">
        <v>55.9</v>
      </c>
      <c r="FT232" s="230">
        <v>51.4</v>
      </c>
      <c r="FU232" s="230">
        <v>160</v>
      </c>
      <c r="FV232" s="229">
        <v>6.8</v>
      </c>
      <c r="FW232" s="229">
        <v>7</v>
      </c>
      <c r="FX232" s="426">
        <v>8.2205882352941178</v>
      </c>
      <c r="FY232" s="229">
        <v>1.0875486381322956</v>
      </c>
      <c r="FZ232" s="133">
        <v>69.400000000000006</v>
      </c>
      <c r="GA232" s="129">
        <v>19.899999999999999</v>
      </c>
      <c r="GB232" s="238">
        <v>6.4</v>
      </c>
      <c r="GC232" s="238">
        <v>3.1</v>
      </c>
      <c r="GD232" s="238">
        <v>126.7</v>
      </c>
      <c r="GE232" s="238">
        <v>82.1</v>
      </c>
      <c r="GF232" s="238">
        <v>28.3</v>
      </c>
      <c r="GG232" s="133">
        <v>0</v>
      </c>
      <c r="GH232" s="133">
        <v>0</v>
      </c>
      <c r="GI232" s="133">
        <v>1</v>
      </c>
      <c r="GJ232" s="133">
        <v>0</v>
      </c>
      <c r="GK232" s="231">
        <v>14</v>
      </c>
      <c r="GL232" s="133"/>
      <c r="GM232" s="133">
        <v>0</v>
      </c>
      <c r="GN232" s="133">
        <v>0</v>
      </c>
      <c r="GO232" s="133">
        <v>0</v>
      </c>
      <c r="GP232" s="61"/>
      <c r="GQ232" s="106"/>
      <c r="GR232" s="111">
        <v>0.46183206106870228</v>
      </c>
      <c r="GS232" s="61">
        <v>0</v>
      </c>
      <c r="GT232" s="111">
        <v>0.29629629629629628</v>
      </c>
      <c r="GU232" s="61">
        <v>0</v>
      </c>
      <c r="GV232" s="106">
        <v>15.8</v>
      </c>
      <c r="GW232" s="61"/>
      <c r="GX232" s="106">
        <v>30</v>
      </c>
      <c r="GY232" s="61"/>
      <c r="GZ232" s="745">
        <v>24</v>
      </c>
      <c r="HA232" s="133">
        <v>15</v>
      </c>
      <c r="HB232" s="133">
        <v>0.45</v>
      </c>
      <c r="HC232" s="117" t="s">
        <v>1535</v>
      </c>
      <c r="HD232" s="227">
        <v>88.103380000000001</v>
      </c>
      <c r="HE232" s="227">
        <v>92.508549000000002</v>
      </c>
      <c r="HF232" s="270">
        <v>51.558425837539517</v>
      </c>
      <c r="HG232" s="106">
        <v>142.121835</v>
      </c>
      <c r="HH232" s="270">
        <v>79.209739737054221</v>
      </c>
      <c r="HI232" s="106">
        <v>42.745871999999999</v>
      </c>
      <c r="HJ232" s="270">
        <v>23.823850824564946</v>
      </c>
      <c r="HK232" s="106">
        <v>99.375962999999999</v>
      </c>
      <c r="HL232" s="270">
        <v>55.385888912489278</v>
      </c>
      <c r="HM232" s="227">
        <v>69.923079000000001</v>
      </c>
      <c r="HN232" s="106">
        <v>4.7700459999999998</v>
      </c>
      <c r="HO232" s="106">
        <v>2.6178029999999999</v>
      </c>
      <c r="HP232" s="449">
        <v>133.88869399999999</v>
      </c>
      <c r="HQ232" s="270">
        <v>74.621106640468668</v>
      </c>
      <c r="HR232" s="449">
        <v>44.845820000000003</v>
      </c>
      <c r="HS232" s="270">
        <v>24.99422928570252</v>
      </c>
      <c r="HT232" s="449">
        <v>89.042873999999998</v>
      </c>
      <c r="HU232" s="270">
        <v>49.626877354766158</v>
      </c>
      <c r="HV232" s="448">
        <v>66.505148000000005</v>
      </c>
      <c r="HW232" s="144">
        <v>0</v>
      </c>
      <c r="HX232" s="427">
        <v>0.65091017858023015</v>
      </c>
      <c r="HY232" s="428">
        <v>21.9</v>
      </c>
      <c r="HZ232" s="427">
        <v>5.3</v>
      </c>
      <c r="IA232" s="427">
        <v>21.9</v>
      </c>
      <c r="IB232" s="427">
        <v>5.0999999999999996</v>
      </c>
      <c r="IC232" s="427">
        <v>19.2</v>
      </c>
      <c r="ID232" s="427">
        <v>5.5</v>
      </c>
      <c r="IE232" s="237">
        <v>75.772347169811297</v>
      </c>
      <c r="IF232" s="237">
        <v>42.230723369047901</v>
      </c>
      <c r="IG232" s="239"/>
      <c r="IH232" s="133">
        <v>0.48</v>
      </c>
      <c r="II232" s="61">
        <v>1179</v>
      </c>
      <c r="IJ232" s="61">
        <v>1127</v>
      </c>
      <c r="IK232" s="61">
        <v>1131</v>
      </c>
      <c r="IL232" s="61">
        <v>1191</v>
      </c>
      <c r="IM232" s="61">
        <v>1227</v>
      </c>
      <c r="IN232" s="61">
        <v>1162</v>
      </c>
      <c r="IO232" s="133">
        <v>1170.5</v>
      </c>
      <c r="IP232" s="429">
        <v>1169.5</v>
      </c>
      <c r="IQ232" s="61">
        <v>1784</v>
      </c>
      <c r="IR232" s="61">
        <v>375</v>
      </c>
      <c r="IS232" s="61">
        <v>357</v>
      </c>
      <c r="IT232" s="61">
        <v>367</v>
      </c>
      <c r="IU232" s="61"/>
      <c r="IV232" s="61">
        <v>376</v>
      </c>
      <c r="IW232" s="61">
        <v>369</v>
      </c>
      <c r="IX232" s="61">
        <v>372</v>
      </c>
      <c r="IY232" s="430">
        <v>368.8</v>
      </c>
      <c r="IZ232" s="61">
        <v>209</v>
      </c>
      <c r="JA232" s="431">
        <v>22.852968006910839</v>
      </c>
      <c r="JB232" s="240">
        <v>22.574829775533093</v>
      </c>
      <c r="JC232" s="308"/>
      <c r="JD232" s="280"/>
      <c r="JE232" s="70"/>
      <c r="JF232" s="70"/>
      <c r="JG232" s="308"/>
      <c r="JH232" s="308"/>
      <c r="JI232" s="308"/>
      <c r="JJ232" s="308"/>
      <c r="JK232" s="208"/>
      <c r="JL232" s="420">
        <v>65</v>
      </c>
      <c r="JM232" s="299"/>
      <c r="JN232" s="300"/>
      <c r="JP232" s="198"/>
      <c r="JQ232" s="90"/>
      <c r="JR232" s="90"/>
      <c r="JS232" s="246"/>
      <c r="JT232" s="248"/>
      <c r="JU232" s="198"/>
      <c r="JV232" s="433"/>
      <c r="JW232" s="248"/>
      <c r="JX232" s="243"/>
      <c r="JY232" s="433"/>
      <c r="JZ232" s="248"/>
      <c r="KA232" s="247"/>
      <c r="KB232" s="245"/>
      <c r="KC232" s="248"/>
      <c r="KD232" s="63">
        <v>0</v>
      </c>
      <c r="KE232" s="263"/>
      <c r="KF232" s="263"/>
      <c r="KG232" s="250"/>
      <c r="KH232" s="250"/>
      <c r="KI232" s="250"/>
      <c r="KJ232" s="251"/>
      <c r="KK232" s="250"/>
      <c r="KL232" s="250"/>
      <c r="KM232" s="250"/>
      <c r="KN232" s="250"/>
      <c r="KO232" s="250"/>
      <c r="KP232" s="250"/>
      <c r="KQ232" s="92"/>
      <c r="KR232" s="93">
        <v>0.46183206106870228</v>
      </c>
      <c r="KS232" s="92"/>
      <c r="KT232" s="361"/>
      <c r="KU232" s="92"/>
      <c r="KV232" s="361"/>
      <c r="KW232" s="361"/>
      <c r="KX232" s="361"/>
      <c r="KY232" s="361"/>
      <c r="KZ232" s="361"/>
      <c r="LA232" s="361"/>
      <c r="LB232" s="361"/>
      <c r="LC232" s="361"/>
      <c r="LD232" s="361"/>
      <c r="LE232" s="118">
        <v>42080</v>
      </c>
      <c r="LF232" s="454">
        <v>0</v>
      </c>
      <c r="LG232" s="454"/>
      <c r="LH232" s="454">
        <v>35</v>
      </c>
      <c r="LI232" s="454">
        <v>48.87</v>
      </c>
      <c r="LJ232" s="454">
        <v>-32.700000000000003</v>
      </c>
      <c r="LK232" s="454">
        <v>-36.799999999999997</v>
      </c>
      <c r="LL232" s="454">
        <v>-36</v>
      </c>
      <c r="LM232" s="454">
        <v>321</v>
      </c>
      <c r="LN232" s="454">
        <v>-31.7</v>
      </c>
      <c r="LO232" s="454">
        <v>-31.4</v>
      </c>
      <c r="LP232" s="454">
        <v>401</v>
      </c>
      <c r="LQ232" s="454">
        <v>-34.200000000000003</v>
      </c>
      <c r="LR232" s="454">
        <v>-33.700000000000003</v>
      </c>
      <c r="LS232" s="454">
        <v>321</v>
      </c>
      <c r="LT232" s="500">
        <v>43.93</v>
      </c>
      <c r="LU232" s="693">
        <v>-27.76</v>
      </c>
      <c r="LV232" s="500">
        <v>-6.7</v>
      </c>
      <c r="LW232" s="500">
        <v>3</v>
      </c>
      <c r="LX232" s="500"/>
      <c r="LY232" s="500">
        <v>3</v>
      </c>
      <c r="LZ232" s="692">
        <v>66.505148000000005</v>
      </c>
      <c r="MA232" s="455"/>
      <c r="MC232" s="253"/>
      <c r="MD232" s="274"/>
      <c r="ME232" s="581">
        <v>237</v>
      </c>
      <c r="MF232" s="135"/>
      <c r="MI232" s="584">
        <v>35.352699999999999</v>
      </c>
      <c r="MQ232" s="135"/>
      <c r="MR232" s="585"/>
      <c r="MS232" s="585"/>
      <c r="MT232" s="133">
        <v>0</v>
      </c>
      <c r="MU232" s="585"/>
      <c r="MV232" s="585"/>
      <c r="MW232" s="585"/>
      <c r="MX232" s="585"/>
      <c r="MY232" s="585"/>
      <c r="MZ232" s="238">
        <v>30.9</v>
      </c>
      <c r="NA232" s="585"/>
      <c r="NB232" s="238">
        <v>0</v>
      </c>
      <c r="ND232" s="876">
        <v>237</v>
      </c>
      <c r="NE232" s="877">
        <v>8.6012879525225099</v>
      </c>
      <c r="NF232" s="877">
        <v>7.3527055668798997</v>
      </c>
      <c r="NG232" s="877">
        <v>5.3179552183124397</v>
      </c>
      <c r="NH232" s="877">
        <v>2.75488750216347</v>
      </c>
      <c r="NI232" s="877">
        <v>7.45869368816353</v>
      </c>
      <c r="NJ232" s="877">
        <v>6.5321610849832101</v>
      </c>
      <c r="NK232" s="877">
        <v>8.8997194394777193</v>
      </c>
      <c r="NL232" s="877">
        <v>7.8223477575970399</v>
      </c>
      <c r="NM232" s="877">
        <v>6.3409182702721196</v>
      </c>
      <c r="NN232" s="877">
        <v>0.773996325111173</v>
      </c>
      <c r="NO232" s="877">
        <v>6.5513622039873898</v>
      </c>
      <c r="NP232" s="877">
        <v>7.0819360817194301</v>
      </c>
      <c r="NQ232" s="877">
        <v>7.5602563980132702</v>
      </c>
      <c r="NR232" s="877">
        <v>4.4666271200415002</v>
      </c>
      <c r="NS232" s="877">
        <v>5.8034853755959501</v>
      </c>
      <c r="NT232" s="877">
        <v>7.8943933788245504</v>
      </c>
      <c r="NU232" s="877">
        <v>6.1540079475590197</v>
      </c>
      <c r="NV232" s="877">
        <v>6.73728114919383</v>
      </c>
      <c r="NW232" s="877">
        <v>5.5731927237816103</v>
      </c>
      <c r="NX232" s="877">
        <v>5.8557405917150298</v>
      </c>
      <c r="NY232" s="877">
        <v>8.2679570844028394</v>
      </c>
      <c r="NZ232" s="877">
        <v>3.9990980337056099</v>
      </c>
      <c r="OA232" s="877">
        <v>11.5564485756368</v>
      </c>
      <c r="OB232" s="877">
        <v>2.5335633482145101</v>
      </c>
      <c r="OC232" s="877">
        <v>6.4546694316047404</v>
      </c>
      <c r="OD232" s="877">
        <v>6.5057321737417997</v>
      </c>
      <c r="OE232" s="877">
        <v>4.88557436437143</v>
      </c>
      <c r="OF232" s="877">
        <v>11.224267028479799</v>
      </c>
      <c r="OG232" s="877">
        <v>3.2326607567902701</v>
      </c>
      <c r="OH232" s="877">
        <v>8.6860102076928491</v>
      </c>
      <c r="OI232" s="877">
        <v>4.0197019144425497</v>
      </c>
      <c r="OJ232" s="877">
        <v>2.5382568207869598</v>
      </c>
      <c r="OK232" s="877">
        <v>2.45557139789913</v>
      </c>
      <c r="OL232" s="877">
        <v>9.0228852274223303</v>
      </c>
    </row>
    <row r="233" spans="1:402" s="221" customFormat="1" x14ac:dyDescent="0.25">
      <c r="A233" s="274">
        <v>232</v>
      </c>
      <c r="B233" s="221">
        <v>0</v>
      </c>
      <c r="C233" s="221">
        <v>1</v>
      </c>
      <c r="D233" s="267">
        <v>0</v>
      </c>
      <c r="E233" s="267">
        <v>238</v>
      </c>
      <c r="F233" s="880">
        <v>47</v>
      </c>
      <c r="G233" s="883"/>
      <c r="H233" s="232" t="s">
        <v>1536</v>
      </c>
      <c r="I233" s="232" t="s">
        <v>1537</v>
      </c>
      <c r="J233" s="69">
        <v>20177</v>
      </c>
      <c r="K233" s="422">
        <v>60</v>
      </c>
      <c r="L233" s="400">
        <v>67</v>
      </c>
      <c r="M233" s="400">
        <v>179</v>
      </c>
      <c r="N233" s="342">
        <v>20.910708155176181</v>
      </c>
      <c r="O233" s="348">
        <v>1.844023970973923</v>
      </c>
      <c r="P233" s="221">
        <v>0</v>
      </c>
      <c r="Q233" s="125">
        <v>140</v>
      </c>
      <c r="R233" s="125">
        <v>80</v>
      </c>
      <c r="S233" s="61">
        <v>0</v>
      </c>
      <c r="T233" s="400">
        <v>1</v>
      </c>
      <c r="U233" s="709">
        <v>0</v>
      </c>
      <c r="V233" s="709"/>
      <c r="W233" s="325">
        <v>0</v>
      </c>
      <c r="X233" s="114">
        <v>0</v>
      </c>
      <c r="Y233" s="325">
        <v>1</v>
      </c>
      <c r="Z233" s="325">
        <v>0</v>
      </c>
      <c r="AA233" s="329">
        <v>0</v>
      </c>
      <c r="AB233" s="711">
        <v>0</v>
      </c>
      <c r="AC233" s="61"/>
      <c r="AD233" s="133"/>
      <c r="AE233" s="61"/>
      <c r="AF233" s="592">
        <v>108</v>
      </c>
      <c r="AG233" s="608">
        <v>1.19</v>
      </c>
      <c r="AH233" s="608">
        <v>62</v>
      </c>
      <c r="AI233" s="608"/>
      <c r="AJ233" s="616">
        <v>14.2</v>
      </c>
      <c r="AK233" s="608">
        <v>43</v>
      </c>
      <c r="AL233" s="608"/>
      <c r="AM233" s="609">
        <v>73.099999999999994</v>
      </c>
      <c r="AN233" s="214">
        <v>4.2918283667557331</v>
      </c>
      <c r="AO233" s="310">
        <v>249</v>
      </c>
      <c r="AP233" s="310">
        <v>157</v>
      </c>
      <c r="AQ233" s="310">
        <v>72</v>
      </c>
      <c r="AR233" s="310">
        <v>101</v>
      </c>
      <c r="AS233" s="310">
        <v>1.54</v>
      </c>
      <c r="AT233" s="310">
        <v>120</v>
      </c>
      <c r="AU233" s="557"/>
      <c r="AV233" s="557"/>
      <c r="AW233" s="310">
        <v>1.19</v>
      </c>
      <c r="AX233" s="310"/>
      <c r="AY233" s="310"/>
      <c r="AZ233" s="608"/>
      <c r="BA233" s="558"/>
      <c r="BB233" s="65">
        <v>22.98</v>
      </c>
      <c r="BC233" s="68"/>
      <c r="BD233" s="66">
        <v>22.98</v>
      </c>
      <c r="BE233" s="218">
        <v>84.235262571343739</v>
      </c>
      <c r="BF233" s="66">
        <v>95.67</v>
      </c>
      <c r="BG233" s="68">
        <v>1.3613500243522665</v>
      </c>
      <c r="BH233" s="219">
        <v>1.3613500243522665</v>
      </c>
      <c r="BI233" s="219">
        <v>1.9254939339492916</v>
      </c>
      <c r="BJ233" s="219">
        <v>1.9807757739626217</v>
      </c>
      <c r="BK233" s="66">
        <v>2.19</v>
      </c>
      <c r="BL233" s="66">
        <v>1.2</v>
      </c>
      <c r="BM233" s="66">
        <v>92</v>
      </c>
      <c r="BN233" s="66">
        <v>1.41</v>
      </c>
      <c r="BO233" s="571">
        <v>75.900000000000006</v>
      </c>
      <c r="BP233" s="66">
        <v>33</v>
      </c>
      <c r="BQ233" s="66">
        <v>113</v>
      </c>
      <c r="BR233" s="66">
        <v>6</v>
      </c>
      <c r="BS233" s="66">
        <v>43</v>
      </c>
      <c r="BT233" s="221">
        <v>0</v>
      </c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>
        <v>0</v>
      </c>
      <c r="CG233" s="61">
        <v>0</v>
      </c>
      <c r="CH233" s="61">
        <v>0</v>
      </c>
      <c r="CI233" s="61">
        <v>0</v>
      </c>
      <c r="CJ233" s="326">
        <v>0</v>
      </c>
      <c r="CK233" s="114">
        <v>0</v>
      </c>
      <c r="CL233" s="326">
        <v>0</v>
      </c>
      <c r="CM233" s="114">
        <v>0</v>
      </c>
      <c r="CN233" s="326">
        <v>0</v>
      </c>
      <c r="CO233" s="114">
        <v>0</v>
      </c>
      <c r="CP233" s="326">
        <v>0</v>
      </c>
      <c r="CQ233" s="114">
        <v>0</v>
      </c>
      <c r="CR233" s="326">
        <v>0</v>
      </c>
      <c r="CS233" s="114">
        <v>0</v>
      </c>
      <c r="CT233" s="326">
        <v>0</v>
      </c>
      <c r="CU233" s="114">
        <v>0</v>
      </c>
      <c r="CV233" s="299">
        <v>44.8</v>
      </c>
      <c r="CW233" s="299">
        <v>1.01</v>
      </c>
      <c r="CX233" s="299">
        <v>12.8</v>
      </c>
      <c r="CY233" s="299"/>
      <c r="CZ233" s="61"/>
      <c r="DA233" s="61"/>
      <c r="DB233" s="61"/>
      <c r="DC233" s="61"/>
      <c r="DD233" s="61"/>
      <c r="DE233" s="221">
        <v>0</v>
      </c>
      <c r="DF233" s="267"/>
      <c r="DJ233" s="267"/>
      <c r="DK233" s="267"/>
      <c r="DL233" s="267"/>
      <c r="DN233" s="282">
        <v>0</v>
      </c>
      <c r="DO233" s="221">
        <v>0</v>
      </c>
      <c r="DP233" s="221">
        <v>0</v>
      </c>
      <c r="DQ233" s="221">
        <v>0</v>
      </c>
      <c r="DR233" s="221">
        <v>0</v>
      </c>
      <c r="DS233" s="310"/>
      <c r="DT233" s="221">
        <v>0</v>
      </c>
      <c r="DU233" s="221">
        <v>0</v>
      </c>
      <c r="DV233" s="221">
        <v>0</v>
      </c>
      <c r="DW233" s="221">
        <v>0</v>
      </c>
      <c r="DX233" s="221">
        <v>0</v>
      </c>
      <c r="DY233" s="438">
        <v>0</v>
      </c>
      <c r="EB233" s="317">
        <v>1</v>
      </c>
      <c r="EC233" s="317">
        <v>1</v>
      </c>
      <c r="ED233" s="221">
        <v>62</v>
      </c>
      <c r="EG233" s="221">
        <v>0</v>
      </c>
      <c r="EH233" s="61"/>
      <c r="EI233" s="61"/>
      <c r="EJ233" s="61"/>
      <c r="EK233" s="61"/>
      <c r="EL233" s="61"/>
      <c r="EM233" s="61"/>
      <c r="EN233" s="61"/>
      <c r="EO233" s="267">
        <v>238</v>
      </c>
      <c r="EP233" s="135">
        <v>42184</v>
      </c>
      <c r="EQ233" s="133" t="s">
        <v>383</v>
      </c>
      <c r="ER233" s="133"/>
      <c r="ES233" s="133"/>
      <c r="ET233" s="133">
        <v>52</v>
      </c>
      <c r="EU233" s="133">
        <v>0</v>
      </c>
      <c r="EV233" s="133"/>
      <c r="EW233" s="133">
        <v>9</v>
      </c>
      <c r="EX233" s="133">
        <v>6</v>
      </c>
      <c r="EY233" s="133">
        <v>52</v>
      </c>
      <c r="EZ233" s="133">
        <v>26</v>
      </c>
      <c r="FA233" s="133">
        <v>17</v>
      </c>
      <c r="FB233" s="133">
        <v>18</v>
      </c>
      <c r="FC233" s="133">
        <v>33</v>
      </c>
      <c r="FD233" s="133">
        <v>22</v>
      </c>
      <c r="FE233" s="133">
        <v>34</v>
      </c>
      <c r="FF233" s="133">
        <v>150</v>
      </c>
      <c r="FG233" s="133">
        <v>310</v>
      </c>
      <c r="FH233" s="91">
        <v>150</v>
      </c>
      <c r="FI233" s="91">
        <v>310</v>
      </c>
      <c r="FJ233" s="227">
        <v>43.3</v>
      </c>
      <c r="FK233" s="227">
        <v>23.481256578856218</v>
      </c>
      <c r="FL233" s="228">
        <v>135.55000000000001</v>
      </c>
      <c r="FM233" s="228">
        <v>51.45</v>
      </c>
      <c r="FN233" s="228">
        <v>73.507721230114569</v>
      </c>
      <c r="FO233" s="228">
        <v>27.900938821758718</v>
      </c>
      <c r="FP233" s="228">
        <v>62.043526374031721</v>
      </c>
      <c r="FQ233" s="228"/>
      <c r="FR233" s="193">
        <v>0</v>
      </c>
      <c r="FS233" s="230">
        <v>61</v>
      </c>
      <c r="FT233" s="230">
        <v>52.1</v>
      </c>
      <c r="FU233" s="230">
        <v>210</v>
      </c>
      <c r="FV233" s="229">
        <v>8.1999999999999993</v>
      </c>
      <c r="FW233" s="229">
        <v>10</v>
      </c>
      <c r="FX233" s="426">
        <v>7.4390243902439028</v>
      </c>
      <c r="FY233" s="229">
        <v>1.1708253358925145</v>
      </c>
      <c r="FZ233" s="133">
        <v>64.2</v>
      </c>
      <c r="GA233" s="129">
        <v>16.5</v>
      </c>
      <c r="GB233" s="238">
        <v>6</v>
      </c>
      <c r="GC233" s="238">
        <v>3</v>
      </c>
      <c r="GD233" s="238">
        <v>122.2</v>
      </c>
      <c r="GE233" s="238">
        <v>80</v>
      </c>
      <c r="GF233" s="238">
        <v>24</v>
      </c>
      <c r="GG233" s="133">
        <v>1</v>
      </c>
      <c r="GH233" s="133">
        <v>1</v>
      </c>
      <c r="GI233" s="133">
        <v>1</v>
      </c>
      <c r="GJ233" s="133">
        <v>0</v>
      </c>
      <c r="GK233" s="231">
        <v>24</v>
      </c>
      <c r="GL233" s="133"/>
      <c r="GM233" s="133">
        <v>0</v>
      </c>
      <c r="GN233" s="133">
        <v>0</v>
      </c>
      <c r="GO233" s="133">
        <v>0</v>
      </c>
      <c r="GP233" s="61">
        <v>45.400000000000006</v>
      </c>
      <c r="GQ233" s="106">
        <v>24.620070408315762</v>
      </c>
      <c r="GR233" s="111">
        <v>0.43173431734317347</v>
      </c>
      <c r="GS233" s="61">
        <v>0</v>
      </c>
      <c r="GT233" s="111">
        <v>0.38709677419354838</v>
      </c>
      <c r="GU233" s="61">
        <v>0</v>
      </c>
      <c r="GV233" s="106">
        <v>13.2</v>
      </c>
      <c r="GW233" s="61"/>
      <c r="GX233" s="106">
        <v>24</v>
      </c>
      <c r="GY233" s="61"/>
      <c r="GZ233" s="745">
        <v>34</v>
      </c>
      <c r="HA233" s="133">
        <v>20.5</v>
      </c>
      <c r="HB233" s="133">
        <v>0.42</v>
      </c>
      <c r="HC233" s="117" t="s">
        <v>1538</v>
      </c>
      <c r="HD233" s="227">
        <v>108.187415</v>
      </c>
      <c r="HE233" s="227">
        <v>113.59678599999999</v>
      </c>
      <c r="HF233" s="270">
        <v>61.602662323312288</v>
      </c>
      <c r="HG233" s="237">
        <v>170.58142799999999</v>
      </c>
      <c r="HH233" s="270">
        <v>92.504994883503187</v>
      </c>
      <c r="HI233" s="237">
        <v>72.766671000000002</v>
      </c>
      <c r="HJ233" s="270">
        <v>39.460805361205914</v>
      </c>
      <c r="HK233" s="237">
        <v>97.814757</v>
      </c>
      <c r="HL233" s="270">
        <v>53.044189522297287</v>
      </c>
      <c r="HM233" s="227">
        <v>57.341973000000003</v>
      </c>
      <c r="HN233" s="237">
        <v>5.1841819999999998</v>
      </c>
      <c r="HO233" s="237">
        <v>2.8330030000000002</v>
      </c>
      <c r="HP233" s="106">
        <v>183.58331699999999</v>
      </c>
      <c r="HQ233" s="270">
        <v>99.555819170311707</v>
      </c>
      <c r="HR233" s="106">
        <v>81.580909000000005</v>
      </c>
      <c r="HS233" s="270">
        <v>44.240698756704866</v>
      </c>
      <c r="HT233" s="106">
        <v>102.002408</v>
      </c>
      <c r="HU233" s="270">
        <v>55.315120413606842</v>
      </c>
      <c r="HV233" s="227">
        <v>55.561915999999997</v>
      </c>
      <c r="HW233" s="144">
        <v>0</v>
      </c>
      <c r="HX233" s="427">
        <v>0.6659387679648221</v>
      </c>
      <c r="HY233" s="428">
        <v>18</v>
      </c>
      <c r="HZ233" s="427">
        <v>4.5</v>
      </c>
      <c r="IA233" s="427">
        <v>23.7</v>
      </c>
      <c r="IB233" s="427">
        <v>5.2</v>
      </c>
      <c r="IC233" s="427">
        <v>26.2</v>
      </c>
      <c r="ID233" s="427">
        <v>5.2</v>
      </c>
      <c r="IE233" s="237">
        <v>79.379199999999997</v>
      </c>
      <c r="IF233" s="237">
        <v>43.046728919730796</v>
      </c>
      <c r="IG233" s="239"/>
      <c r="IH233" s="161">
        <v>0.43</v>
      </c>
      <c r="II233" s="61">
        <v>1168</v>
      </c>
      <c r="IJ233" s="61">
        <v>891</v>
      </c>
      <c r="IK233" s="61">
        <v>1106</v>
      </c>
      <c r="IL233" s="61">
        <v>1123</v>
      </c>
      <c r="IM233" s="61">
        <v>1203</v>
      </c>
      <c r="IN233" s="61"/>
      <c r="IO233" s="133">
        <v>1168</v>
      </c>
      <c r="IP233" s="429">
        <v>1098.2</v>
      </c>
      <c r="IQ233" s="61">
        <v>1835</v>
      </c>
      <c r="IR233" s="61">
        <v>406</v>
      </c>
      <c r="IS233" s="61">
        <v>430</v>
      </c>
      <c r="IT233" s="61">
        <v>460</v>
      </c>
      <c r="IU233" s="61">
        <v>412</v>
      </c>
      <c r="IV233" s="61">
        <v>413</v>
      </c>
      <c r="IW233" s="61">
        <v>402</v>
      </c>
      <c r="IX233" s="61">
        <v>404</v>
      </c>
      <c r="IY233" s="430">
        <v>420.5</v>
      </c>
      <c r="IZ233" s="61">
        <v>235</v>
      </c>
      <c r="JA233" s="431">
        <v>22.544927861768613</v>
      </c>
      <c r="JB233" s="240">
        <v>24.872987669325582</v>
      </c>
      <c r="JC233" s="267"/>
      <c r="JD233" s="70"/>
      <c r="JE233" s="70"/>
      <c r="JF233" s="70"/>
      <c r="JG233" s="267"/>
      <c r="JH233" s="267"/>
      <c r="JI233" s="267"/>
      <c r="JJ233" s="267"/>
      <c r="JL233" s="420">
        <v>47</v>
      </c>
      <c r="JM233" s="299"/>
      <c r="JN233" s="300"/>
      <c r="JP233" s="198"/>
      <c r="JQ233" s="90"/>
      <c r="JR233" s="90"/>
      <c r="JS233" s="246"/>
      <c r="JT233" s="248"/>
      <c r="JU233" s="198"/>
      <c r="JV233" s="433"/>
      <c r="JW233" s="248"/>
      <c r="JX233" s="243"/>
      <c r="JY233" s="433"/>
      <c r="JZ233" s="248"/>
      <c r="KA233" s="247"/>
      <c r="KB233" s="245"/>
      <c r="KC233" s="248"/>
      <c r="KD233" s="63">
        <v>0</v>
      </c>
      <c r="KE233" s="263"/>
      <c r="KF233" s="263"/>
      <c r="KG233" s="250"/>
      <c r="KH233" s="250"/>
      <c r="KI233" s="250"/>
      <c r="KJ233" s="251"/>
      <c r="KK233" s="250"/>
      <c r="KL233" s="250"/>
      <c r="KM233" s="250"/>
      <c r="KN233" s="250"/>
      <c r="KO233" s="250"/>
      <c r="KP233" s="250"/>
      <c r="KQ233" s="92"/>
      <c r="KR233" s="93">
        <v>0.43173431734317347</v>
      </c>
      <c r="KS233" s="92">
        <v>51</v>
      </c>
      <c r="KT233" s="361">
        <v>43.93</v>
      </c>
      <c r="KU233" s="92">
        <v>-22.83</v>
      </c>
      <c r="KV233" s="361">
        <v>-26.5</v>
      </c>
      <c r="KW233" s="361">
        <v>-26.2</v>
      </c>
      <c r="KX233" s="361">
        <v>288</v>
      </c>
      <c r="KY233" s="361">
        <v>-24</v>
      </c>
      <c r="KZ233" s="361">
        <v>-23.5</v>
      </c>
      <c r="LA233" s="361">
        <v>288</v>
      </c>
      <c r="LB233" s="361">
        <v>-25.2</v>
      </c>
      <c r="LC233" s="361">
        <v>-24.9</v>
      </c>
      <c r="LD233" s="361">
        <v>288</v>
      </c>
      <c r="LE233" s="118">
        <v>42184</v>
      </c>
      <c r="LF233" s="454">
        <v>0</v>
      </c>
      <c r="LG233" s="454"/>
      <c r="LH233" s="454">
        <v>51</v>
      </c>
      <c r="LI233" s="454">
        <v>45.37</v>
      </c>
      <c r="LJ233" s="454">
        <v>-26.14</v>
      </c>
      <c r="LK233" s="454">
        <v>-28.9</v>
      </c>
      <c r="LL233" s="454">
        <v>-28.9</v>
      </c>
      <c r="LM233" s="454">
        <v>320</v>
      </c>
      <c r="LN233" s="454">
        <v>-23.4</v>
      </c>
      <c r="LO233" s="454">
        <v>-23.2</v>
      </c>
      <c r="LP233" s="454">
        <v>304</v>
      </c>
      <c r="LQ233" s="454">
        <v>-26.2</v>
      </c>
      <c r="LR233" s="454">
        <v>-26.1</v>
      </c>
      <c r="LS233" s="454">
        <v>304</v>
      </c>
      <c r="LT233" s="500">
        <v>35.17</v>
      </c>
      <c r="LU233" s="693">
        <v>-20.98</v>
      </c>
      <c r="LV233" s="500">
        <v>-10.3</v>
      </c>
      <c r="LW233" s="500">
        <v>3</v>
      </c>
      <c r="LX233" s="500"/>
      <c r="LY233" s="500">
        <v>3</v>
      </c>
      <c r="LZ233" s="690">
        <v>55.561915999999997</v>
      </c>
      <c r="MA233" s="454"/>
      <c r="MC233" s="253"/>
      <c r="MD233" s="274"/>
      <c r="ME233" s="581">
        <v>238</v>
      </c>
      <c r="MF233" s="135"/>
      <c r="MI233" s="584">
        <v>56.035699999999999</v>
      </c>
      <c r="MQ233" s="135"/>
      <c r="MR233" s="585"/>
      <c r="MS233" s="585"/>
      <c r="MT233" s="133">
        <v>0</v>
      </c>
      <c r="MU233" s="585"/>
      <c r="MV233" s="585"/>
      <c r="MW233" s="585"/>
      <c r="MX233" s="585"/>
      <c r="MY233" s="585"/>
      <c r="MZ233" s="238">
        <v>73.099999999999994</v>
      </c>
      <c r="NA233" s="585"/>
      <c r="NB233" s="238">
        <v>1</v>
      </c>
      <c r="ND233" s="876">
        <v>238</v>
      </c>
      <c r="NE233" s="877">
        <v>7.9475492778685002</v>
      </c>
      <c r="NF233" s="877">
        <v>7.2437452347339804</v>
      </c>
      <c r="NG233" s="877">
        <v>4.77188557851537</v>
      </c>
      <c r="NH233" s="877">
        <v>2.97269265400426</v>
      </c>
      <c r="NI233" s="877">
        <v>6.9372266739794801</v>
      </c>
      <c r="NJ233" s="877">
        <v>7.3521758783263298</v>
      </c>
      <c r="NK233" s="877">
        <v>8.6654069841560002</v>
      </c>
      <c r="NL233" s="877">
        <v>7.5945485495503497</v>
      </c>
      <c r="NM233" s="877">
        <v>6.1745262652664303</v>
      </c>
      <c r="NN233" s="877">
        <v>0.78240856492737298</v>
      </c>
      <c r="NO233" s="877">
        <v>6.8293421939028001</v>
      </c>
      <c r="NP233" s="877">
        <v>7.0371625501273796</v>
      </c>
      <c r="NQ233" s="877">
        <v>7.04100198716751</v>
      </c>
      <c r="NR233" s="877">
        <v>4.5216789516032003</v>
      </c>
      <c r="NS233" s="877">
        <v>5.8311171946164198</v>
      </c>
      <c r="NT233" s="877">
        <v>7.4469178648660304</v>
      </c>
      <c r="NU233" s="877">
        <v>6.5467401527009104</v>
      </c>
      <c r="NV233" s="877">
        <v>6.9862971535538998</v>
      </c>
      <c r="NW233" s="877">
        <v>5.6965503010785703</v>
      </c>
      <c r="NX233" s="877">
        <v>6.1294891015165502</v>
      </c>
      <c r="NY233" s="877">
        <v>8.1189410727235103</v>
      </c>
      <c r="NZ233" s="877">
        <v>-1.9378782880922001</v>
      </c>
      <c r="OA233" s="877">
        <v>10.7615927841226</v>
      </c>
      <c r="OB233" s="877">
        <v>1.56559717585423</v>
      </c>
      <c r="OC233" s="877">
        <v>8.85546029649967</v>
      </c>
      <c r="OD233" s="877">
        <v>6.7631459581494804</v>
      </c>
      <c r="OE233" s="877">
        <v>3.1937717433966801</v>
      </c>
      <c r="OF233" s="877">
        <v>9.9680475396856192</v>
      </c>
      <c r="OG233" s="877">
        <v>2.7376867614098601</v>
      </c>
      <c r="OH233" s="877">
        <v>5.0058490756966902</v>
      </c>
      <c r="OI233" s="877">
        <v>3.9606970393043102</v>
      </c>
      <c r="OJ233" s="877">
        <v>4.9621984639889298</v>
      </c>
      <c r="OK233" s="877">
        <v>10.793338584591901</v>
      </c>
      <c r="OL233" s="877">
        <v>9.1959956082683991</v>
      </c>
    </row>
    <row r="234" spans="1:402" s="221" customFormat="1" x14ac:dyDescent="0.25">
      <c r="A234" s="221">
        <v>233</v>
      </c>
      <c r="B234" s="274">
        <v>0</v>
      </c>
      <c r="C234" s="221">
        <v>1</v>
      </c>
      <c r="D234" s="267">
        <v>0</v>
      </c>
      <c r="E234" s="267">
        <v>239</v>
      </c>
      <c r="F234" s="880">
        <v>49</v>
      </c>
      <c r="G234" s="883"/>
      <c r="H234" s="232" t="s">
        <v>1539</v>
      </c>
      <c r="I234" s="167" t="s">
        <v>1540</v>
      </c>
      <c r="J234" s="266">
        <v>19703</v>
      </c>
      <c r="K234" s="422">
        <v>61</v>
      </c>
      <c r="L234" s="400">
        <v>55</v>
      </c>
      <c r="M234" s="400">
        <v>168</v>
      </c>
      <c r="N234" s="342">
        <v>19.486961451247168</v>
      </c>
      <c r="O234" s="348">
        <v>1.6194580250144601</v>
      </c>
      <c r="P234" s="221">
        <v>1</v>
      </c>
      <c r="Q234" s="125">
        <v>130</v>
      </c>
      <c r="R234" s="125">
        <v>80</v>
      </c>
      <c r="S234" s="61">
        <v>0</v>
      </c>
      <c r="T234" s="400">
        <v>1</v>
      </c>
      <c r="U234" s="712">
        <v>0</v>
      </c>
      <c r="V234" s="713"/>
      <c r="W234" s="114">
        <v>0</v>
      </c>
      <c r="X234" s="114">
        <v>0</v>
      </c>
      <c r="Y234" s="114">
        <v>0</v>
      </c>
      <c r="Z234" s="192">
        <v>0</v>
      </c>
      <c r="AA234" s="329">
        <v>0</v>
      </c>
      <c r="AB234" s="328">
        <v>0</v>
      </c>
      <c r="AC234" s="61"/>
      <c r="AD234" s="133"/>
      <c r="AE234" s="61"/>
      <c r="AF234" s="592">
        <v>95</v>
      </c>
      <c r="AG234" s="608">
        <v>0.76</v>
      </c>
      <c r="AH234" s="608">
        <v>77</v>
      </c>
      <c r="AI234" s="608"/>
      <c r="AJ234" s="616">
        <v>13.5</v>
      </c>
      <c r="AK234" s="608">
        <v>40</v>
      </c>
      <c r="AL234" s="608"/>
      <c r="AM234" s="609">
        <v>134.69999999999999</v>
      </c>
      <c r="AN234" s="214">
        <v>4.9030500834163186</v>
      </c>
      <c r="AO234" s="310">
        <v>163</v>
      </c>
      <c r="AP234" s="310">
        <v>90</v>
      </c>
      <c r="AQ234" s="310">
        <v>56</v>
      </c>
      <c r="AR234" s="310">
        <v>85</v>
      </c>
      <c r="AS234" s="310">
        <v>1.36</v>
      </c>
      <c r="AT234" s="310">
        <v>104</v>
      </c>
      <c r="AU234" s="557"/>
      <c r="AV234" s="557"/>
      <c r="AW234" s="310">
        <v>0.76</v>
      </c>
      <c r="AX234" s="310"/>
      <c r="AY234" s="310"/>
      <c r="AZ234" s="608"/>
      <c r="BA234" s="558"/>
      <c r="BB234" s="65">
        <v>22.98</v>
      </c>
      <c r="BC234" s="425"/>
      <c r="BD234" s="66">
        <v>22.98</v>
      </c>
      <c r="BE234" s="218">
        <v>47.218262253025635</v>
      </c>
      <c r="BF234" s="66">
        <v>69.41</v>
      </c>
      <c r="BG234" s="68">
        <v>1.3613500243522665</v>
      </c>
      <c r="BH234" s="219">
        <v>1.3613500243522665</v>
      </c>
      <c r="BI234" s="219">
        <v>1.6741099999428559</v>
      </c>
      <c r="BJ234" s="219">
        <v>1.8414220444023592</v>
      </c>
      <c r="BK234" s="66">
        <v>2.0499999999999998</v>
      </c>
      <c r="BL234" s="66">
        <v>0.77</v>
      </c>
      <c r="BM234" s="66">
        <v>118</v>
      </c>
      <c r="BN234" s="66">
        <v>0.72</v>
      </c>
      <c r="BO234" s="571">
        <v>145.6</v>
      </c>
      <c r="BP234" s="66">
        <v>49</v>
      </c>
      <c r="BQ234" s="66">
        <v>91</v>
      </c>
      <c r="BR234" s="66">
        <v>3</v>
      </c>
      <c r="BS234" s="66">
        <v>35</v>
      </c>
      <c r="BT234" s="221">
        <v>0</v>
      </c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>
        <v>0</v>
      </c>
      <c r="CG234" s="61">
        <v>0</v>
      </c>
      <c r="CH234" s="61">
        <v>0</v>
      </c>
      <c r="CI234" s="61">
        <v>0</v>
      </c>
      <c r="CJ234" s="326">
        <v>0</v>
      </c>
      <c r="CK234" s="114">
        <v>0</v>
      </c>
      <c r="CL234" s="326">
        <v>0</v>
      </c>
      <c r="CM234" s="114">
        <v>0</v>
      </c>
      <c r="CN234" s="326">
        <v>0</v>
      </c>
      <c r="CO234" s="114">
        <v>0</v>
      </c>
      <c r="CP234" s="326">
        <v>0</v>
      </c>
      <c r="CQ234" s="114">
        <v>0</v>
      </c>
      <c r="CR234" s="326">
        <v>0</v>
      </c>
      <c r="CS234" s="114">
        <v>0</v>
      </c>
      <c r="CT234" s="326">
        <v>0</v>
      </c>
      <c r="CU234" s="114">
        <v>0</v>
      </c>
      <c r="CV234" s="299">
        <v>25.9</v>
      </c>
      <c r="CW234" s="299">
        <v>1.1599999999999999</v>
      </c>
      <c r="CX234" s="299">
        <v>7.4</v>
      </c>
      <c r="CY234" s="299"/>
      <c r="CZ234" s="61"/>
      <c r="DA234" s="61"/>
      <c r="DB234" s="61"/>
      <c r="DC234" s="61"/>
      <c r="DD234" s="61"/>
      <c r="DE234" s="208">
        <v>0</v>
      </c>
      <c r="DF234" s="308"/>
      <c r="DG234" s="208"/>
      <c r="DH234" s="208"/>
      <c r="DI234" s="208"/>
      <c r="DJ234" s="308"/>
      <c r="DK234" s="308"/>
      <c r="DL234" s="308"/>
      <c r="DM234" s="208"/>
      <c r="DN234" s="254">
        <v>0</v>
      </c>
      <c r="DO234" s="208">
        <v>0</v>
      </c>
      <c r="DP234" s="208">
        <v>0</v>
      </c>
      <c r="DQ234" s="208">
        <v>0</v>
      </c>
      <c r="DR234" s="208">
        <v>0</v>
      </c>
      <c r="DS234" s="212"/>
      <c r="DT234" s="208">
        <v>0</v>
      </c>
      <c r="DU234" s="208">
        <v>0</v>
      </c>
      <c r="DV234" s="208">
        <v>0</v>
      </c>
      <c r="DW234" s="208">
        <v>1</v>
      </c>
      <c r="DX234" s="208">
        <v>0</v>
      </c>
      <c r="DY234" s="206">
        <v>0</v>
      </c>
      <c r="EB234" s="223">
        <v>1</v>
      </c>
      <c r="EC234" s="223">
        <v>1</v>
      </c>
      <c r="ED234" s="221">
        <v>77</v>
      </c>
      <c r="EG234" s="221">
        <v>0</v>
      </c>
      <c r="EH234" s="61"/>
      <c r="EI234" s="61"/>
      <c r="EJ234" s="61"/>
      <c r="EK234" s="61"/>
      <c r="EL234" s="61"/>
      <c r="EM234" s="61"/>
      <c r="EN234" s="61"/>
      <c r="EO234" s="259">
        <v>239</v>
      </c>
      <c r="EP234" s="135">
        <v>42108</v>
      </c>
      <c r="EQ234" s="133" t="s">
        <v>383</v>
      </c>
      <c r="ER234" s="133"/>
      <c r="ES234" s="133"/>
      <c r="ET234" s="133">
        <v>74</v>
      </c>
      <c r="EU234" s="133">
        <v>0</v>
      </c>
      <c r="EV234" s="133"/>
      <c r="EW234" s="133">
        <v>10</v>
      </c>
      <c r="EX234" s="133">
        <v>9</v>
      </c>
      <c r="EY234" s="133">
        <v>39</v>
      </c>
      <c r="EZ234" s="133">
        <v>21</v>
      </c>
      <c r="FA234" s="133">
        <v>15</v>
      </c>
      <c r="FB234" s="133">
        <v>17</v>
      </c>
      <c r="FC234" s="133">
        <v>25</v>
      </c>
      <c r="FD234" s="133">
        <v>21</v>
      </c>
      <c r="FE234" s="133">
        <v>34</v>
      </c>
      <c r="FF234" s="133">
        <v>140</v>
      </c>
      <c r="FG234" s="133">
        <v>300</v>
      </c>
      <c r="FH234" s="91">
        <v>140</v>
      </c>
      <c r="FI234" s="91">
        <v>300</v>
      </c>
      <c r="FJ234" s="227">
        <v>23.3</v>
      </c>
      <c r="FK234" s="227">
        <v>14.387529432750783</v>
      </c>
      <c r="FL234" s="228">
        <v>92.1</v>
      </c>
      <c r="FM234" s="228">
        <v>30.200000000000003</v>
      </c>
      <c r="FN234" s="228">
        <v>56.870878144049229</v>
      </c>
      <c r="FO234" s="228">
        <v>18.64821411455252</v>
      </c>
      <c r="FP234" s="228">
        <v>67.209554831704665</v>
      </c>
      <c r="FQ234" s="228"/>
      <c r="FR234" s="193">
        <v>0</v>
      </c>
      <c r="FS234" s="230">
        <v>44.6</v>
      </c>
      <c r="FT234" s="230">
        <v>59.6</v>
      </c>
      <c r="FU234" s="230">
        <v>190</v>
      </c>
      <c r="FV234" s="229">
        <v>6</v>
      </c>
      <c r="FW234" s="229">
        <v>5.9</v>
      </c>
      <c r="FX234" s="426">
        <v>7.4333333333333336</v>
      </c>
      <c r="FY234" s="229">
        <v>0.74832214765100669</v>
      </c>
      <c r="FZ234" s="133">
        <v>69.400000000000006</v>
      </c>
      <c r="GA234" s="129">
        <v>16.600000000000001</v>
      </c>
      <c r="GB234" s="238">
        <v>3.6</v>
      </c>
      <c r="GC234" s="238">
        <v>1.7</v>
      </c>
      <c r="GD234" s="238">
        <v>94.7</v>
      </c>
      <c r="GE234" s="238">
        <v>60.4</v>
      </c>
      <c r="GF234" s="238">
        <v>21.1</v>
      </c>
      <c r="GG234" s="133">
        <v>0</v>
      </c>
      <c r="GH234" s="133">
        <v>0</v>
      </c>
      <c r="GI234" s="133">
        <v>1</v>
      </c>
      <c r="GJ234" s="133">
        <v>1</v>
      </c>
      <c r="GK234" s="231">
        <v>16</v>
      </c>
      <c r="GL234" s="133"/>
      <c r="GM234" s="133">
        <v>0</v>
      </c>
      <c r="GN234" s="133">
        <v>0</v>
      </c>
      <c r="GO234" s="133">
        <v>0</v>
      </c>
      <c r="GP234" s="61">
        <v>47.650000000000006</v>
      </c>
      <c r="GQ234" s="106">
        <v>29.423423925775747</v>
      </c>
      <c r="GR234" s="111">
        <v>0.50793650793650791</v>
      </c>
      <c r="GS234" s="61">
        <v>0</v>
      </c>
      <c r="GT234" s="111">
        <v>0.5714285714285714</v>
      </c>
      <c r="GU234" s="61">
        <v>1</v>
      </c>
      <c r="GV234" s="106">
        <v>14.1</v>
      </c>
      <c r="GW234" s="61"/>
      <c r="GX234" s="106">
        <v>27</v>
      </c>
      <c r="GY234" s="61"/>
      <c r="GZ234" s="745">
        <v>21</v>
      </c>
      <c r="HA234" s="133">
        <v>13</v>
      </c>
      <c r="HB234" s="133">
        <v>0.33</v>
      </c>
      <c r="HC234" s="117" t="s">
        <v>1541</v>
      </c>
      <c r="HD234" s="427">
        <v>90.070753999999994</v>
      </c>
      <c r="HE234" s="427">
        <v>94.574292</v>
      </c>
      <c r="HF234" s="270">
        <v>58.398730031397726</v>
      </c>
      <c r="HG234" s="435">
        <v>92.081992</v>
      </c>
      <c r="HH234" s="270">
        <v>56.859758374520268</v>
      </c>
      <c r="HI234" s="435">
        <v>26.193967000000001</v>
      </c>
      <c r="HJ234" s="270">
        <v>16.174526659785528</v>
      </c>
      <c r="HK234" s="435">
        <v>65.888024999999999</v>
      </c>
      <c r="HL234" s="270">
        <v>40.685231714734741</v>
      </c>
      <c r="HM234" s="427">
        <v>71.553648999999993</v>
      </c>
      <c r="HN234" s="435">
        <v>4.743938</v>
      </c>
      <c r="HO234" s="435">
        <v>2.9474469999999999</v>
      </c>
      <c r="HP234" s="106">
        <v>115.823475</v>
      </c>
      <c r="HQ234" s="270">
        <v>71.519899380513934</v>
      </c>
      <c r="HR234" s="106">
        <v>56.026336000000001</v>
      </c>
      <c r="HS234" s="270">
        <v>34.59573211198218</v>
      </c>
      <c r="HT234" s="106">
        <v>59.797139000000001</v>
      </c>
      <c r="HU234" s="270">
        <v>36.924167268531754</v>
      </c>
      <c r="HV234" s="227">
        <v>51.627822999999999</v>
      </c>
      <c r="HW234" s="144">
        <v>0</v>
      </c>
      <c r="HX234" s="427">
        <v>1.0270660956161766</v>
      </c>
      <c r="HY234" s="428">
        <v>15.5</v>
      </c>
      <c r="HZ234" s="427">
        <v>4.2</v>
      </c>
      <c r="IA234" s="427">
        <v>21.6</v>
      </c>
      <c r="IB234" s="427">
        <v>5.7</v>
      </c>
      <c r="IC234" s="427">
        <v>20.6</v>
      </c>
      <c r="ID234" s="427">
        <v>5.0999999999999996</v>
      </c>
      <c r="IE234" s="237">
        <v>66.747428571428571</v>
      </c>
      <c r="IF234" s="237">
        <v>41.215905284629152</v>
      </c>
      <c r="IG234" s="239"/>
      <c r="IH234" s="161">
        <v>0.4</v>
      </c>
      <c r="II234" s="61">
        <v>1225</v>
      </c>
      <c r="IJ234" s="61">
        <v>1065</v>
      </c>
      <c r="IK234" s="61">
        <v>1101</v>
      </c>
      <c r="IL234" s="61">
        <v>1193</v>
      </c>
      <c r="IM234" s="61">
        <v>1157</v>
      </c>
      <c r="IN234" s="61">
        <v>1269</v>
      </c>
      <c r="IO234" s="133">
        <v>1247</v>
      </c>
      <c r="IP234" s="429">
        <v>1168.3333333333333</v>
      </c>
      <c r="IQ234" s="61">
        <v>1728</v>
      </c>
      <c r="IR234" s="61">
        <v>332</v>
      </c>
      <c r="IS234" s="61">
        <v>291</v>
      </c>
      <c r="IT234" s="61">
        <v>321</v>
      </c>
      <c r="IU234" s="61">
        <v>346</v>
      </c>
      <c r="IV234" s="61">
        <v>314</v>
      </c>
      <c r="IW234" s="61">
        <v>323</v>
      </c>
      <c r="IX234" s="61">
        <v>327.5</v>
      </c>
      <c r="IY234" s="430">
        <v>321.16666666666669</v>
      </c>
      <c r="IZ234" s="61">
        <v>222</v>
      </c>
      <c r="JA234" s="406">
        <v>34.506000047301697</v>
      </c>
      <c r="JB234" s="240">
        <v>34.410974111963171</v>
      </c>
      <c r="JC234" s="308"/>
      <c r="JD234" s="280"/>
      <c r="JE234" s="70"/>
      <c r="JF234" s="70"/>
      <c r="JG234" s="308"/>
      <c r="JH234" s="308"/>
      <c r="JI234" s="308"/>
      <c r="JJ234" s="308"/>
      <c r="JK234" s="208"/>
      <c r="JL234" s="420">
        <v>62</v>
      </c>
      <c r="JM234" s="299"/>
      <c r="JN234" s="300"/>
      <c r="JP234" s="198"/>
      <c r="JQ234" s="90"/>
      <c r="JR234" s="90"/>
      <c r="JS234" s="246"/>
      <c r="JT234" s="248"/>
      <c r="JU234" s="198"/>
      <c r="JV234" s="433"/>
      <c r="JW234" s="248"/>
      <c r="JX234" s="243"/>
      <c r="JY234" s="433"/>
      <c r="JZ234" s="248"/>
      <c r="KA234" s="247"/>
      <c r="KB234" s="245"/>
      <c r="KC234" s="248"/>
      <c r="KD234" s="63">
        <v>0</v>
      </c>
      <c r="KE234" s="263"/>
      <c r="KF234" s="263"/>
      <c r="KG234" s="250"/>
      <c r="KH234" s="250"/>
      <c r="KI234" s="250"/>
      <c r="KJ234" s="251"/>
      <c r="KK234" s="250"/>
      <c r="KL234" s="250"/>
      <c r="KM234" s="250"/>
      <c r="KN234" s="250"/>
      <c r="KO234" s="250"/>
      <c r="KP234" s="250"/>
      <c r="KQ234" s="92"/>
      <c r="KR234" s="93">
        <v>0.50793650793650791</v>
      </c>
      <c r="KS234" s="92"/>
      <c r="KT234" s="361"/>
      <c r="KU234" s="92"/>
      <c r="KV234" s="361"/>
      <c r="KW234" s="361"/>
      <c r="KX234" s="361"/>
      <c r="KY234" s="361"/>
      <c r="KZ234" s="361"/>
      <c r="LA234" s="361"/>
      <c r="LB234" s="361"/>
      <c r="LC234" s="361"/>
      <c r="LD234" s="361"/>
      <c r="LE234" s="118">
        <v>42108</v>
      </c>
      <c r="LF234" s="454">
        <v>0</v>
      </c>
      <c r="LG234" s="454"/>
      <c r="LH234" s="454">
        <v>57</v>
      </c>
      <c r="LI234" s="454">
        <v>56.76</v>
      </c>
      <c r="LJ234" s="454">
        <v>-26.82</v>
      </c>
      <c r="LK234" s="454">
        <v>-29.6</v>
      </c>
      <c r="LL234" s="454">
        <v>-29.1</v>
      </c>
      <c r="LM234" s="454">
        <v>401</v>
      </c>
      <c r="LN234" s="454">
        <v>-24</v>
      </c>
      <c r="LO234" s="454">
        <v>-24</v>
      </c>
      <c r="LP234" s="454">
        <v>341</v>
      </c>
      <c r="LQ234" s="454">
        <v>-26.6</v>
      </c>
      <c r="LR234" s="454">
        <v>-26.6</v>
      </c>
      <c r="LS234" s="454">
        <v>341</v>
      </c>
      <c r="LT234" s="500">
        <v>53.49</v>
      </c>
      <c r="LU234" s="693">
        <v>-25.91</v>
      </c>
      <c r="LV234" s="500">
        <v>-11.4</v>
      </c>
      <c r="LW234" s="500">
        <v>0</v>
      </c>
      <c r="LX234" s="500">
        <v>-9.9</v>
      </c>
      <c r="LY234" s="500">
        <v>3</v>
      </c>
      <c r="LZ234" s="690">
        <v>51.627822999999999</v>
      </c>
      <c r="MA234" s="455"/>
      <c r="MC234" s="253"/>
      <c r="MD234" s="274"/>
      <c r="ME234" s="581">
        <v>239</v>
      </c>
      <c r="MF234" s="135"/>
      <c r="MI234" s="584">
        <v>44.033000000000001</v>
      </c>
      <c r="MQ234" s="135"/>
      <c r="MR234" s="585"/>
      <c r="MS234" s="585"/>
      <c r="MT234" s="133">
        <v>0</v>
      </c>
      <c r="MU234" s="585"/>
      <c r="MV234" s="585"/>
      <c r="MW234" s="585"/>
      <c r="MX234" s="585"/>
      <c r="MY234" s="585"/>
      <c r="MZ234" s="238">
        <v>134.69999999999999</v>
      </c>
      <c r="NA234" s="585"/>
      <c r="NB234" s="238">
        <v>1</v>
      </c>
      <c r="ND234" s="876">
        <v>239</v>
      </c>
      <c r="NE234" s="877">
        <v>8.3450947178268997</v>
      </c>
      <c r="NF234" s="877">
        <v>7.6104343153423404</v>
      </c>
      <c r="NG234" s="877">
        <v>5.3237303375213498</v>
      </c>
      <c r="NH234" s="877">
        <v>2.14730669878029</v>
      </c>
      <c r="NI234" s="877">
        <v>6.9352239940600304</v>
      </c>
      <c r="NJ234" s="877">
        <v>6.7198679283443701</v>
      </c>
      <c r="NK234" s="877">
        <v>8.9630116475994299</v>
      </c>
      <c r="NL234" s="877">
        <v>7.8031624444158902</v>
      </c>
      <c r="NM234" s="877">
        <v>6.0669502439246301</v>
      </c>
      <c r="NN234" s="877">
        <v>0.94860084749335605</v>
      </c>
      <c r="NO234" s="877">
        <v>5.75488750216347</v>
      </c>
      <c r="NP234" s="877">
        <v>6.2170367925640999</v>
      </c>
      <c r="NQ234" s="877">
        <v>7.5252075712843904</v>
      </c>
      <c r="NR234" s="877">
        <v>4.3659724275933796</v>
      </c>
      <c r="NS234" s="877">
        <v>5.6876206320848999</v>
      </c>
      <c r="NT234" s="877">
        <v>7.2731428593080798</v>
      </c>
      <c r="NU234" s="877">
        <v>6.4148120605658496</v>
      </c>
      <c r="NV234" s="877">
        <v>7.0629635565590903</v>
      </c>
      <c r="NW234" s="877">
        <v>6.0309981181718904</v>
      </c>
      <c r="NX234" s="877">
        <v>5.5734957154956097</v>
      </c>
      <c r="NY234" s="877">
        <v>7.87964450924808</v>
      </c>
      <c r="NZ234" s="877">
        <v>-0.736965594166206</v>
      </c>
      <c r="OA234" s="877">
        <v>10.107949355013</v>
      </c>
      <c r="OB234" s="877">
        <v>2.1953475983222202</v>
      </c>
      <c r="OC234" s="877">
        <v>2.9221978483963702</v>
      </c>
      <c r="OD234" s="877">
        <v>6.5857137087781599</v>
      </c>
      <c r="OE234" s="877">
        <v>4.88801258540283</v>
      </c>
      <c r="OF234" s="877">
        <v>10.502553379813101</v>
      </c>
      <c r="OG234" s="877">
        <v>3.0408924306468998</v>
      </c>
      <c r="OH234" s="877">
        <v>7.9905578377975797</v>
      </c>
      <c r="OI234" s="877">
        <v>4.2913088598289697</v>
      </c>
      <c r="OJ234" s="877">
        <v>2.5119955420154798</v>
      </c>
      <c r="OK234" s="877">
        <v>3.6591634425625701</v>
      </c>
      <c r="OL234" s="877">
        <v>7.9126017566907496</v>
      </c>
    </row>
    <row r="235" spans="1:402" s="221" customFormat="1" ht="18" customHeight="1" x14ac:dyDescent="0.25">
      <c r="A235" s="221">
        <v>234</v>
      </c>
      <c r="B235" s="221">
        <v>0</v>
      </c>
      <c r="C235" s="221">
        <v>1</v>
      </c>
      <c r="D235" s="267">
        <v>0</v>
      </c>
      <c r="E235" s="267">
        <v>240</v>
      </c>
      <c r="F235" s="880">
        <v>51</v>
      </c>
      <c r="G235" s="883"/>
      <c r="H235" s="167" t="s">
        <v>956</v>
      </c>
      <c r="I235" s="167" t="s">
        <v>1542</v>
      </c>
      <c r="J235" s="69">
        <v>19236</v>
      </c>
      <c r="K235" s="422">
        <v>62</v>
      </c>
      <c r="L235" s="400">
        <v>85.5</v>
      </c>
      <c r="M235" s="400">
        <v>180</v>
      </c>
      <c r="N235" s="342">
        <v>26.388888888888886</v>
      </c>
      <c r="O235" s="348">
        <v>2.0536408221006917</v>
      </c>
      <c r="P235" s="221">
        <v>0</v>
      </c>
      <c r="Q235" s="125">
        <v>140</v>
      </c>
      <c r="R235" s="125">
        <v>90</v>
      </c>
      <c r="S235" s="61">
        <v>0</v>
      </c>
      <c r="T235" s="400">
        <v>1</v>
      </c>
      <c r="U235" s="709">
        <v>0</v>
      </c>
      <c r="V235" s="709"/>
      <c r="W235" s="325">
        <v>0</v>
      </c>
      <c r="X235" s="114">
        <v>1</v>
      </c>
      <c r="Y235" s="325">
        <v>0</v>
      </c>
      <c r="Z235" s="325">
        <v>1</v>
      </c>
      <c r="AA235" s="329">
        <v>0</v>
      </c>
      <c r="AB235" s="711">
        <v>0</v>
      </c>
      <c r="AC235" s="61"/>
      <c r="AD235" s="133"/>
      <c r="AE235" s="61"/>
      <c r="AF235" s="592">
        <v>101</v>
      </c>
      <c r="AG235" s="608">
        <v>0.96</v>
      </c>
      <c r="AH235" s="608">
        <v>79</v>
      </c>
      <c r="AI235" s="608"/>
      <c r="AJ235" s="616">
        <v>13.8</v>
      </c>
      <c r="AK235" s="608">
        <v>42</v>
      </c>
      <c r="AL235" s="608"/>
      <c r="AM235" s="609">
        <v>29.3</v>
      </c>
      <c r="AN235" s="214">
        <v>3.3775875160230218</v>
      </c>
      <c r="AO235" s="310">
        <v>171</v>
      </c>
      <c r="AP235" s="310">
        <v>99</v>
      </c>
      <c r="AQ235" s="310">
        <v>63</v>
      </c>
      <c r="AR235" s="310">
        <v>47</v>
      </c>
      <c r="AS235" s="310">
        <v>2.23</v>
      </c>
      <c r="AT235" s="310">
        <v>15</v>
      </c>
      <c r="AU235" s="557"/>
      <c r="AV235" s="557"/>
      <c r="AW235" s="310">
        <v>0.96</v>
      </c>
      <c r="AX235" s="310"/>
      <c r="AY235" s="310"/>
      <c r="AZ235" s="608"/>
      <c r="BA235" s="558"/>
      <c r="BB235" s="65">
        <v>28.71</v>
      </c>
      <c r="BC235" s="425"/>
      <c r="BD235" s="66">
        <v>28.71</v>
      </c>
      <c r="BE235" s="218">
        <v>223.43057009936717</v>
      </c>
      <c r="BF235" s="66">
        <v>101.6</v>
      </c>
      <c r="BG235" s="68">
        <v>1.458033192496506</v>
      </c>
      <c r="BH235" s="219">
        <v>1.458033192496506</v>
      </c>
      <c r="BI235" s="219">
        <v>2.3491425936550376</v>
      </c>
      <c r="BJ235" s="219">
        <v>2.0068937079479006</v>
      </c>
      <c r="BK235" s="66">
        <v>2.29</v>
      </c>
      <c r="BL235" s="66">
        <v>0.89</v>
      </c>
      <c r="BM235" s="66">
        <v>22</v>
      </c>
      <c r="BN235" s="66">
        <v>1.1499999999999999</v>
      </c>
      <c r="BO235" s="571">
        <v>87.9</v>
      </c>
      <c r="BP235" s="66">
        <v>42</v>
      </c>
      <c r="BQ235" s="66">
        <v>12</v>
      </c>
      <c r="BR235" s="66">
        <v>6</v>
      </c>
      <c r="BS235" s="66">
        <v>18</v>
      </c>
      <c r="BT235" s="221">
        <v>0</v>
      </c>
      <c r="BU235" s="61"/>
      <c r="BV235" s="61"/>
      <c r="BW235" s="61"/>
      <c r="BX235" s="61"/>
      <c r="BY235" s="61"/>
      <c r="BZ235" s="61"/>
      <c r="CA235" s="61"/>
      <c r="CB235" s="61"/>
      <c r="CC235" s="61"/>
      <c r="CD235" s="61"/>
      <c r="CE235" s="61"/>
      <c r="CF235" s="61">
        <v>0</v>
      </c>
      <c r="CG235" s="61">
        <v>0</v>
      </c>
      <c r="CH235" s="61">
        <v>0</v>
      </c>
      <c r="CI235" s="61">
        <v>0</v>
      </c>
      <c r="CJ235" s="326">
        <v>0</v>
      </c>
      <c r="CK235" s="114">
        <v>0</v>
      </c>
      <c r="CL235" s="326">
        <v>0</v>
      </c>
      <c r="CM235" s="114">
        <v>0</v>
      </c>
      <c r="CN235" s="326">
        <v>0</v>
      </c>
      <c r="CO235" s="114">
        <v>0</v>
      </c>
      <c r="CP235" s="326">
        <v>0</v>
      </c>
      <c r="CQ235" s="114">
        <v>0</v>
      </c>
      <c r="CR235" s="326">
        <v>0</v>
      </c>
      <c r="CS235" s="114">
        <v>0</v>
      </c>
      <c r="CT235" s="326">
        <v>0</v>
      </c>
      <c r="CU235" s="114">
        <v>0</v>
      </c>
      <c r="CV235" s="299"/>
      <c r="CW235" s="299"/>
      <c r="CX235" s="299"/>
      <c r="CY235" s="362"/>
      <c r="CZ235" s="117"/>
      <c r="DA235" s="61"/>
      <c r="DB235" s="61"/>
      <c r="DC235" s="61"/>
      <c r="DD235" s="61"/>
      <c r="DE235" s="221">
        <v>0</v>
      </c>
      <c r="DF235" s="267"/>
      <c r="DJ235" s="267"/>
      <c r="DK235" s="267"/>
      <c r="DL235" s="267"/>
      <c r="DN235" s="282">
        <v>0</v>
      </c>
      <c r="DO235" s="221">
        <v>0</v>
      </c>
      <c r="DP235" s="221">
        <v>0</v>
      </c>
      <c r="DQ235" s="221">
        <v>0</v>
      </c>
      <c r="DR235" s="221">
        <v>0</v>
      </c>
      <c r="DS235" s="310"/>
      <c r="DT235" s="221">
        <v>0</v>
      </c>
      <c r="DU235" s="221">
        <v>0</v>
      </c>
      <c r="DV235" s="221">
        <v>0</v>
      </c>
      <c r="DW235" s="221">
        <v>0</v>
      </c>
      <c r="DX235" s="221">
        <v>0</v>
      </c>
      <c r="DY235" s="438">
        <v>0</v>
      </c>
      <c r="EB235" s="317">
        <v>1</v>
      </c>
      <c r="EC235" s="317">
        <v>1</v>
      </c>
      <c r="ED235" s="221">
        <v>79</v>
      </c>
      <c r="EG235" s="221">
        <v>0</v>
      </c>
      <c r="EH235" s="61"/>
      <c r="EI235" s="61"/>
      <c r="EJ235" s="61"/>
      <c r="EK235" s="61"/>
      <c r="EL235" s="61"/>
      <c r="EM235" s="61"/>
      <c r="EN235" s="61"/>
      <c r="EO235" s="267">
        <v>240</v>
      </c>
      <c r="EP235" s="135">
        <v>42191</v>
      </c>
      <c r="EQ235" s="133" t="s">
        <v>415</v>
      </c>
      <c r="ER235" s="133"/>
      <c r="ES235" s="133"/>
      <c r="ET235" s="133">
        <v>77</v>
      </c>
      <c r="EU235" s="133">
        <v>0</v>
      </c>
      <c r="EV235" s="133"/>
      <c r="EW235" s="133">
        <v>8.5</v>
      </c>
      <c r="EX235" s="133">
        <v>9</v>
      </c>
      <c r="EY235" s="133">
        <v>51</v>
      </c>
      <c r="EZ235" s="133">
        <v>28</v>
      </c>
      <c r="FA235" s="133">
        <v>18</v>
      </c>
      <c r="FB235" s="133">
        <v>16</v>
      </c>
      <c r="FC235" s="133">
        <v>43</v>
      </c>
      <c r="FD235" s="133">
        <v>25</v>
      </c>
      <c r="FE235" s="133">
        <v>36</v>
      </c>
      <c r="FF235" s="133">
        <v>130</v>
      </c>
      <c r="FG235" s="133">
        <v>300</v>
      </c>
      <c r="FH235" s="91">
        <v>130</v>
      </c>
      <c r="FI235" s="91">
        <v>300</v>
      </c>
      <c r="FJ235" s="227"/>
      <c r="FK235" s="227"/>
      <c r="FL235" s="228">
        <v>125.85</v>
      </c>
      <c r="FM235" s="228">
        <v>37.549999999999997</v>
      </c>
      <c r="FN235" s="228">
        <v>61.281407462122154</v>
      </c>
      <c r="FO235" s="228">
        <v>18.284599524852496</v>
      </c>
      <c r="FP235" s="228">
        <v>70.162892332141439</v>
      </c>
      <c r="FQ235" s="228"/>
      <c r="FR235" s="193">
        <v>0</v>
      </c>
      <c r="FS235" s="230">
        <v>46.3</v>
      </c>
      <c r="FT235" s="230">
        <v>57.1</v>
      </c>
      <c r="FU235" s="230">
        <v>200</v>
      </c>
      <c r="FV235" s="229">
        <v>6.7</v>
      </c>
      <c r="FW235" s="229">
        <v>8.1</v>
      </c>
      <c r="FX235" s="426">
        <v>6.9104477611940291</v>
      </c>
      <c r="FY235" s="229">
        <v>0.81085814360770569</v>
      </c>
      <c r="FZ235" s="133">
        <v>79.8</v>
      </c>
      <c r="GA235" s="129">
        <v>17.7</v>
      </c>
      <c r="GB235" s="238">
        <v>6</v>
      </c>
      <c r="GC235" s="238">
        <v>122.5</v>
      </c>
      <c r="GD235" s="238">
        <v>3</v>
      </c>
      <c r="GE235" s="238">
        <v>80.8</v>
      </c>
      <c r="GF235" s="238">
        <v>21.6</v>
      </c>
      <c r="GG235" s="133">
        <v>0</v>
      </c>
      <c r="GH235" s="133">
        <v>1</v>
      </c>
      <c r="GI235" s="133">
        <v>1</v>
      </c>
      <c r="GJ235" s="133">
        <v>1</v>
      </c>
      <c r="GK235" s="231"/>
      <c r="GL235" s="133"/>
      <c r="GM235" s="133">
        <v>0</v>
      </c>
      <c r="GN235" s="133">
        <v>0</v>
      </c>
      <c r="GO235" s="133">
        <v>0</v>
      </c>
      <c r="GP235" s="61"/>
      <c r="GQ235" s="106"/>
      <c r="GR235" s="111">
        <v>0.45486111111111116</v>
      </c>
      <c r="GS235" s="61">
        <v>0</v>
      </c>
      <c r="GT235" s="111">
        <v>0.4</v>
      </c>
      <c r="GU235" s="61">
        <v>0</v>
      </c>
      <c r="GV235" s="106">
        <v>20.6</v>
      </c>
      <c r="GW235" s="61"/>
      <c r="GX235" s="106">
        <v>33</v>
      </c>
      <c r="GY235" s="61"/>
      <c r="GZ235" s="745"/>
      <c r="HA235" s="133">
        <v>9</v>
      </c>
      <c r="HB235" s="133"/>
      <c r="HC235" s="117" t="s">
        <v>1543</v>
      </c>
      <c r="HD235" s="427">
        <v>130.21321800000001</v>
      </c>
      <c r="HE235" s="427">
        <v>136.72387900000001</v>
      </c>
      <c r="HF235" s="270">
        <v>66.576334833539036</v>
      </c>
      <c r="HG235" s="435">
        <v>157.21789999999999</v>
      </c>
      <c r="HH235" s="270">
        <v>76.555694797291807</v>
      </c>
      <c r="HI235" s="435">
        <v>43.068384999999999</v>
      </c>
      <c r="HJ235" s="270">
        <v>20.97172228780731</v>
      </c>
      <c r="HK235" s="435">
        <v>114.14951499999999</v>
      </c>
      <c r="HL235" s="270">
        <v>55.583972509484504</v>
      </c>
      <c r="HM235" s="427">
        <v>72.605928000000006</v>
      </c>
      <c r="HN235" s="435">
        <v>7.7621669999999998</v>
      </c>
      <c r="HO235" s="435">
        <v>3.7216640000000001</v>
      </c>
      <c r="HP235" s="106">
        <v>181.37446600000001</v>
      </c>
      <c r="HQ235" s="270">
        <v>88.318494669613202</v>
      </c>
      <c r="HR235" s="106">
        <v>81.526381000000001</v>
      </c>
      <c r="HS235" s="270">
        <v>39.698461445953228</v>
      </c>
      <c r="HT235" s="106">
        <v>99.848084</v>
      </c>
      <c r="HU235" s="270">
        <v>48.620032736719899</v>
      </c>
      <c r="HV235" s="227">
        <v>55.050794000000003</v>
      </c>
      <c r="HW235" s="144">
        <v>0</v>
      </c>
      <c r="HX235" s="427">
        <v>0.86964575280550127</v>
      </c>
      <c r="HY235" s="428">
        <v>19.2</v>
      </c>
      <c r="HZ235" s="427">
        <v>4.5999999999999996</v>
      </c>
      <c r="IA235" s="427">
        <v>20.3</v>
      </c>
      <c r="IB235" s="427">
        <v>4.9000000000000004</v>
      </c>
      <c r="IC235" s="427">
        <v>23.9</v>
      </c>
      <c r="ID235" s="427">
        <v>5.3</v>
      </c>
      <c r="IE235" s="237">
        <v>70.947617391304362</v>
      </c>
      <c r="IF235" s="237">
        <v>34.547237583021584</v>
      </c>
      <c r="IG235" s="239"/>
      <c r="IH235" s="161">
        <v>0.42</v>
      </c>
      <c r="II235" s="61">
        <v>1276</v>
      </c>
      <c r="IJ235" s="61">
        <v>1144</v>
      </c>
      <c r="IK235" s="61">
        <v>1178</v>
      </c>
      <c r="IL235" s="61">
        <v>1203</v>
      </c>
      <c r="IM235" s="61">
        <v>1302</v>
      </c>
      <c r="IN235" s="61">
        <v>1333</v>
      </c>
      <c r="IO235" s="133">
        <v>1304.5</v>
      </c>
      <c r="IP235" s="429">
        <v>1239.3333333333333</v>
      </c>
      <c r="IQ235" s="61">
        <v>1817</v>
      </c>
      <c r="IR235" s="61">
        <v>434</v>
      </c>
      <c r="IS235" s="61">
        <v>459</v>
      </c>
      <c r="IT235" s="61">
        <v>425</v>
      </c>
      <c r="IU235" s="61">
        <v>471</v>
      </c>
      <c r="IV235" s="61">
        <v>453</v>
      </c>
      <c r="IW235" s="61">
        <v>441</v>
      </c>
      <c r="IX235" s="61">
        <v>437.5</v>
      </c>
      <c r="IY235" s="430">
        <v>447.16666666666669</v>
      </c>
      <c r="IZ235" s="61">
        <v>290</v>
      </c>
      <c r="JA235" s="431">
        <v>28.608882407013368</v>
      </c>
      <c r="JB235" s="240">
        <v>30.404568086010702</v>
      </c>
      <c r="JC235" s="267"/>
      <c r="JD235" s="70"/>
      <c r="JE235" s="70"/>
      <c r="JF235" s="70"/>
      <c r="JG235" s="267"/>
      <c r="JH235" s="267"/>
      <c r="JI235" s="267"/>
      <c r="JJ235" s="267"/>
      <c r="JL235" s="420">
        <v>65</v>
      </c>
      <c r="JM235" s="198"/>
      <c r="JN235" s="353"/>
      <c r="JO235" s="267"/>
      <c r="JP235" s="198"/>
      <c r="JQ235" s="90"/>
      <c r="JR235" s="90"/>
      <c r="JS235" s="354"/>
      <c r="JT235" s="248"/>
      <c r="JU235" s="198"/>
      <c r="JV235" s="433"/>
      <c r="JW235" s="248"/>
      <c r="JX235" s="243"/>
      <c r="JY235" s="433"/>
      <c r="JZ235" s="248"/>
      <c r="KA235" s="247"/>
      <c r="KB235" s="245"/>
      <c r="KC235" s="248"/>
      <c r="KD235" s="63">
        <v>0</v>
      </c>
      <c r="KE235" s="263"/>
      <c r="KF235" s="263"/>
      <c r="KG235" s="250"/>
      <c r="KH235" s="250"/>
      <c r="KI235" s="250"/>
      <c r="KJ235" s="251"/>
      <c r="KK235" s="250"/>
      <c r="KL235" s="250"/>
      <c r="KM235" s="250"/>
      <c r="KN235" s="250"/>
      <c r="KO235" s="250"/>
      <c r="KP235" s="250"/>
      <c r="KQ235" s="92"/>
      <c r="KR235" s="93">
        <v>0.45486111111111116</v>
      </c>
      <c r="KS235" s="92">
        <v>35</v>
      </c>
      <c r="KT235" s="361">
        <v>45.36</v>
      </c>
      <c r="KU235" s="92">
        <v>-24.4</v>
      </c>
      <c r="KV235" s="361">
        <v>-26.2</v>
      </c>
      <c r="KW235" s="361">
        <v>-24.6</v>
      </c>
      <c r="KX235" s="361">
        <v>292</v>
      </c>
      <c r="KY235" s="361">
        <v>-18.7</v>
      </c>
      <c r="KZ235" s="361">
        <v>-17.5</v>
      </c>
      <c r="LA235" s="361">
        <v>262</v>
      </c>
      <c r="LB235" s="361">
        <v>-22.3</v>
      </c>
      <c r="LC235" s="361">
        <v>-21.1</v>
      </c>
      <c r="LD235" s="361">
        <v>292</v>
      </c>
      <c r="LE235" s="118">
        <v>42191</v>
      </c>
      <c r="LF235" s="454">
        <v>0</v>
      </c>
      <c r="LG235" s="454"/>
      <c r="LH235" s="454">
        <v>35</v>
      </c>
      <c r="LI235" s="454">
        <v>46.55</v>
      </c>
      <c r="LJ235" s="454">
        <v>-27.26</v>
      </c>
      <c r="LK235" s="454">
        <v>-27.9</v>
      </c>
      <c r="LL235" s="454">
        <v>-27.9</v>
      </c>
      <c r="LM235" s="454">
        <v>353</v>
      </c>
      <c r="LN235" s="454">
        <v>-21.8</v>
      </c>
      <c r="LO235" s="454">
        <v>-21.4</v>
      </c>
      <c r="LP235" s="454">
        <v>369</v>
      </c>
      <c r="LQ235" s="454">
        <v>-24.8</v>
      </c>
      <c r="LR235" s="454">
        <v>-24.7</v>
      </c>
      <c r="LS235" s="454">
        <v>369</v>
      </c>
      <c r="LT235" s="500">
        <v>44.27</v>
      </c>
      <c r="LU235" s="693">
        <v>-26.4</v>
      </c>
      <c r="LV235" s="500">
        <v>-9.8000000000000007</v>
      </c>
      <c r="LW235" s="500">
        <v>0</v>
      </c>
      <c r="LX235" s="500">
        <v>-18.5</v>
      </c>
      <c r="LY235" s="500">
        <v>3</v>
      </c>
      <c r="LZ235" s="690">
        <v>55.050794000000003</v>
      </c>
      <c r="MA235" s="455"/>
      <c r="MC235" s="253"/>
      <c r="MD235" s="274"/>
      <c r="ME235" s="581">
        <v>240</v>
      </c>
      <c r="MF235" s="135"/>
      <c r="MI235" s="584">
        <v>46.260300000000001</v>
      </c>
      <c r="MQ235" s="135"/>
      <c r="MR235" s="585"/>
      <c r="MS235" s="585"/>
      <c r="MT235" s="133">
        <v>0</v>
      </c>
      <c r="MU235" s="585"/>
      <c r="MV235" s="585"/>
      <c r="MW235" s="585"/>
      <c r="MX235" s="585"/>
      <c r="MY235" s="585"/>
      <c r="MZ235" s="238">
        <v>29.3</v>
      </c>
      <c r="NA235" s="585"/>
      <c r="NB235" s="238">
        <v>1</v>
      </c>
      <c r="ND235" s="876">
        <v>240</v>
      </c>
      <c r="NE235" s="877">
        <v>8.1092038270669793</v>
      </c>
      <c r="NF235" s="877">
        <v>7.6256357933649204</v>
      </c>
      <c r="NG235" s="877">
        <v>5.4042900644448402</v>
      </c>
      <c r="NH235" s="877">
        <v>3.1226727188241399</v>
      </c>
      <c r="NI235" s="877">
        <v>7.4458425538893396</v>
      </c>
      <c r="NJ235" s="877">
        <v>8.1343749778468304</v>
      </c>
      <c r="NK235" s="877">
        <v>8.1019231606199806</v>
      </c>
      <c r="NL235" s="877">
        <v>7.5926812729560504</v>
      </c>
      <c r="NM235" s="877">
        <v>6.2995743706088696</v>
      </c>
      <c r="NN235" s="877">
        <v>0.85598969730848096</v>
      </c>
      <c r="NO235" s="877">
        <v>7.1406764203690196</v>
      </c>
      <c r="NP235" s="877">
        <v>7.4432751117658</v>
      </c>
      <c r="NQ235" s="877">
        <v>8.2015358486664098</v>
      </c>
      <c r="NR235" s="877">
        <v>5.0491951056222701</v>
      </c>
      <c r="NS235" s="877">
        <v>6.21645486514476</v>
      </c>
      <c r="NT235" s="877">
        <v>8.3992992896975398</v>
      </c>
      <c r="NU235" s="877">
        <v>6.52575569282949</v>
      </c>
      <c r="NV235" s="877">
        <v>7.2890967024199904</v>
      </c>
      <c r="NW235" s="877">
        <v>6.6372044819022902</v>
      </c>
      <c r="NX235" s="877">
        <v>6.4022446552540799</v>
      </c>
      <c r="NY235" s="877">
        <v>8.3808073569183907</v>
      </c>
      <c r="NZ235" s="877">
        <v>-1.9378782880922001</v>
      </c>
      <c r="OA235" s="877">
        <v>10.620916257278999</v>
      </c>
      <c r="OB235" s="877">
        <v>2.2295879227406501</v>
      </c>
      <c r="OC235" s="877">
        <v>6.25625587320273</v>
      </c>
      <c r="OD235" s="877">
        <v>5.9530323772532396</v>
      </c>
      <c r="OE235" s="877">
        <v>4.8669079781431703</v>
      </c>
      <c r="OF235" s="877">
        <v>10.3197059866303</v>
      </c>
      <c r="OG235" s="877">
        <v>2.78240856492737</v>
      </c>
      <c r="OH235" s="877">
        <v>7.3527938294011701</v>
      </c>
      <c r="OI235" s="877">
        <v>3.8459917706645701</v>
      </c>
      <c r="OJ235" s="877">
        <v>2.9669121572291099</v>
      </c>
      <c r="OK235" s="877">
        <v>8.1941341612949294</v>
      </c>
      <c r="OL235" s="877">
        <v>8.3913283345383007</v>
      </c>
    </row>
    <row r="236" spans="1:402" s="221" customFormat="1" x14ac:dyDescent="0.25">
      <c r="A236" s="274">
        <v>235</v>
      </c>
      <c r="B236" s="221">
        <v>0</v>
      </c>
      <c r="C236" s="221">
        <v>1</v>
      </c>
      <c r="D236" s="267">
        <v>0</v>
      </c>
      <c r="E236" s="267">
        <v>241</v>
      </c>
      <c r="F236" s="880">
        <v>52</v>
      </c>
      <c r="G236" s="883"/>
      <c r="H236" s="232" t="s">
        <v>991</v>
      </c>
      <c r="I236" s="167" t="s">
        <v>1544</v>
      </c>
      <c r="J236" s="266">
        <v>18417</v>
      </c>
      <c r="K236" s="422">
        <v>64</v>
      </c>
      <c r="L236" s="207">
        <v>83</v>
      </c>
      <c r="M236" s="207">
        <v>181</v>
      </c>
      <c r="N236" s="342">
        <v>25.33500198406642</v>
      </c>
      <c r="O236" s="348">
        <v>2.0360642557706425</v>
      </c>
      <c r="P236" s="221">
        <v>0</v>
      </c>
      <c r="Q236" s="144">
        <v>140</v>
      </c>
      <c r="R236" s="144">
        <v>70</v>
      </c>
      <c r="S236" s="133">
        <v>0</v>
      </c>
      <c r="T236" s="400">
        <v>1</v>
      </c>
      <c r="U236" s="709">
        <v>0</v>
      </c>
      <c r="V236" s="709"/>
      <c r="W236" s="325">
        <v>1</v>
      </c>
      <c r="X236" s="114">
        <v>0</v>
      </c>
      <c r="Y236" s="325">
        <v>1</v>
      </c>
      <c r="Z236" s="325">
        <v>0</v>
      </c>
      <c r="AA236" s="329">
        <v>0</v>
      </c>
      <c r="AB236" s="711">
        <v>0</v>
      </c>
      <c r="AC236" s="133"/>
      <c r="AD236" s="133"/>
      <c r="AE236" s="133"/>
      <c r="AF236" s="592">
        <v>108</v>
      </c>
      <c r="AG236" s="608">
        <v>0.89</v>
      </c>
      <c r="AH236" s="624">
        <v>86</v>
      </c>
      <c r="AI236" s="624"/>
      <c r="AJ236" s="616">
        <v>16</v>
      </c>
      <c r="AK236" s="624">
        <v>47</v>
      </c>
      <c r="AL236" s="624"/>
      <c r="AM236" s="609">
        <v>62</v>
      </c>
      <c r="AN236" s="214">
        <v>4.1271343850450917</v>
      </c>
      <c r="AO236" s="450">
        <v>202</v>
      </c>
      <c r="AP236" s="450">
        <v>117</v>
      </c>
      <c r="AQ236" s="450">
        <v>66</v>
      </c>
      <c r="AR236" s="450">
        <v>96</v>
      </c>
      <c r="AS236" s="450">
        <v>1.69</v>
      </c>
      <c r="AT236" s="450">
        <v>176</v>
      </c>
      <c r="AU236" s="557"/>
      <c r="AV236" s="557"/>
      <c r="AW236" s="310">
        <v>0.89</v>
      </c>
      <c r="AX236" s="310"/>
      <c r="AY236" s="310"/>
      <c r="AZ236" s="608"/>
      <c r="BA236" s="558"/>
      <c r="BB236" s="65">
        <v>20.010000000000002</v>
      </c>
      <c r="BC236" s="68"/>
      <c r="BD236" s="66">
        <v>20.010000000000002</v>
      </c>
      <c r="BE236" s="218">
        <v>81.066249146361628</v>
      </c>
      <c r="BF236" s="66">
        <v>120.5</v>
      </c>
      <c r="BG236" s="68">
        <v>1.3012470886362115</v>
      </c>
      <c r="BH236" s="219">
        <v>1.3012470886362115</v>
      </c>
      <c r="BI236" s="219">
        <v>1.9088400791141988</v>
      </c>
      <c r="BJ236" s="219">
        <v>2.0809870469108871</v>
      </c>
      <c r="BK236" s="66">
        <v>2.09</v>
      </c>
      <c r="BL236" s="66">
        <v>0.87</v>
      </c>
      <c r="BM236" s="66">
        <v>86</v>
      </c>
      <c r="BN236" s="66">
        <v>1.1399999999999999</v>
      </c>
      <c r="BO236" s="571">
        <v>88.9</v>
      </c>
      <c r="BP236" s="66">
        <v>42</v>
      </c>
      <c r="BQ236" s="66">
        <v>168</v>
      </c>
      <c r="BR236" s="66">
        <v>8</v>
      </c>
      <c r="BS236" s="66">
        <v>35</v>
      </c>
      <c r="BT236" s="221">
        <v>0</v>
      </c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>
        <v>0</v>
      </c>
      <c r="CG236" s="61">
        <v>0</v>
      </c>
      <c r="CH236" s="61">
        <v>0</v>
      </c>
      <c r="CI236" s="61">
        <v>0</v>
      </c>
      <c r="CJ236" s="326">
        <v>0</v>
      </c>
      <c r="CK236" s="114">
        <v>0</v>
      </c>
      <c r="CL236" s="326">
        <v>0</v>
      </c>
      <c r="CM236" s="114">
        <v>0</v>
      </c>
      <c r="CN236" s="326">
        <v>0</v>
      </c>
      <c r="CO236" s="114">
        <v>0</v>
      </c>
      <c r="CP236" s="326">
        <v>0</v>
      </c>
      <c r="CQ236" s="114">
        <v>0</v>
      </c>
      <c r="CR236" s="326">
        <v>0</v>
      </c>
      <c r="CS236" s="114">
        <v>0</v>
      </c>
      <c r="CT236" s="326">
        <v>0</v>
      </c>
      <c r="CU236" s="114">
        <v>0</v>
      </c>
      <c r="CV236" s="299">
        <v>28.5</v>
      </c>
      <c r="CW236" s="299">
        <v>1.19</v>
      </c>
      <c r="CX236" s="299">
        <v>8.1</v>
      </c>
      <c r="CY236" s="299"/>
      <c r="CZ236" s="61"/>
      <c r="DA236" s="61"/>
      <c r="DB236" s="61"/>
      <c r="DC236" s="61"/>
      <c r="DD236" s="61"/>
      <c r="DE236" s="221">
        <v>0</v>
      </c>
      <c r="DF236" s="267"/>
      <c r="DJ236" s="267"/>
      <c r="DK236" s="267"/>
      <c r="DL236" s="267"/>
      <c r="DN236" s="282">
        <v>0</v>
      </c>
      <c r="DO236" s="221">
        <v>0</v>
      </c>
      <c r="DP236" s="221">
        <v>0</v>
      </c>
      <c r="DQ236" s="221">
        <v>0</v>
      </c>
      <c r="DR236" s="221">
        <v>0</v>
      </c>
      <c r="DS236" s="310"/>
      <c r="DT236" s="221">
        <v>0</v>
      </c>
      <c r="DU236" s="221">
        <v>0</v>
      </c>
      <c r="DV236" s="221">
        <v>0</v>
      </c>
      <c r="DW236" s="221">
        <v>0</v>
      </c>
      <c r="DX236" s="221">
        <v>0</v>
      </c>
      <c r="DY236" s="438">
        <v>0</v>
      </c>
      <c r="EB236" s="317">
        <v>1</v>
      </c>
      <c r="EC236" s="317">
        <v>1</v>
      </c>
      <c r="ED236" s="451">
        <v>86</v>
      </c>
      <c r="EE236" s="451"/>
      <c r="EG236" s="221">
        <v>0</v>
      </c>
      <c r="EH236" s="61"/>
      <c r="EI236" s="61"/>
      <c r="EJ236" s="61"/>
      <c r="EK236" s="61"/>
      <c r="EL236" s="61"/>
      <c r="EM236" s="61"/>
      <c r="EN236" s="61"/>
      <c r="EO236" s="267">
        <v>241</v>
      </c>
      <c r="EP236" s="135">
        <v>42115</v>
      </c>
      <c r="EQ236" s="133" t="s">
        <v>415</v>
      </c>
      <c r="ER236" s="133"/>
      <c r="ES236" s="133"/>
      <c r="ET236" s="133">
        <v>72</v>
      </c>
      <c r="EU236" s="133">
        <v>0</v>
      </c>
      <c r="EV236" s="133"/>
      <c r="EW236" s="133">
        <v>10</v>
      </c>
      <c r="EX236" s="133">
        <v>8</v>
      </c>
      <c r="EY236" s="133">
        <v>54</v>
      </c>
      <c r="EZ236" s="133">
        <v>36</v>
      </c>
      <c r="FA236" s="133">
        <v>16</v>
      </c>
      <c r="FB236" s="133">
        <v>16</v>
      </c>
      <c r="FC236" s="133">
        <v>42</v>
      </c>
      <c r="FD236" s="133">
        <v>23</v>
      </c>
      <c r="FE236" s="133">
        <v>36</v>
      </c>
      <c r="FF236" s="133">
        <v>100</v>
      </c>
      <c r="FG236" s="133">
        <v>280</v>
      </c>
      <c r="FH236" s="91">
        <v>100</v>
      </c>
      <c r="FI236" s="91">
        <v>280</v>
      </c>
      <c r="FJ236" s="227">
        <v>45.3</v>
      </c>
      <c r="FK236" s="227">
        <v>22.248806672780628</v>
      </c>
      <c r="FL236" s="228">
        <v>150</v>
      </c>
      <c r="FM236" s="228">
        <v>71.300000000000011</v>
      </c>
      <c r="FN236" s="228">
        <v>73.671545274108041</v>
      </c>
      <c r="FO236" s="228">
        <v>35.018541186959361</v>
      </c>
      <c r="FP236" s="228">
        <v>52.466666666666661</v>
      </c>
      <c r="FQ236" s="228"/>
      <c r="FR236" s="193">
        <v>0</v>
      </c>
      <c r="FS236" s="230">
        <v>43.6</v>
      </c>
      <c r="FT236" s="230">
        <v>52.4</v>
      </c>
      <c r="FU236" s="230">
        <v>140</v>
      </c>
      <c r="FV236" s="229">
        <v>6.7</v>
      </c>
      <c r="FW236" s="229">
        <v>7</v>
      </c>
      <c r="FX236" s="426">
        <v>6.5074626865671643</v>
      </c>
      <c r="FY236" s="229">
        <v>0.83206106870229013</v>
      </c>
      <c r="FZ236" s="133">
        <v>48.1</v>
      </c>
      <c r="GA236" s="129">
        <v>15.3</v>
      </c>
      <c r="GB236" s="238">
        <v>3.4</v>
      </c>
      <c r="GC236" s="238">
        <v>1.8</v>
      </c>
      <c r="GD236" s="238">
        <v>91.8</v>
      </c>
      <c r="GE236" s="238">
        <v>62.7</v>
      </c>
      <c r="GF236" s="238">
        <v>17</v>
      </c>
      <c r="GG236" s="133">
        <v>0</v>
      </c>
      <c r="GH236" s="133">
        <v>0</v>
      </c>
      <c r="GI236" s="133">
        <v>1</v>
      </c>
      <c r="GJ236" s="133">
        <v>1</v>
      </c>
      <c r="GK236" s="231">
        <v>23</v>
      </c>
      <c r="GL236" s="133"/>
      <c r="GM236" s="133">
        <v>0</v>
      </c>
      <c r="GN236" s="133">
        <v>0</v>
      </c>
      <c r="GO236" s="133">
        <v>0</v>
      </c>
      <c r="GP236" s="61"/>
      <c r="GQ236" s="106"/>
      <c r="GR236" s="111">
        <v>0.39682539682539686</v>
      </c>
      <c r="GS236" s="61">
        <v>0</v>
      </c>
      <c r="GT236" s="111">
        <v>0.33333333333333331</v>
      </c>
      <c r="GU236" s="61">
        <v>0</v>
      </c>
      <c r="GV236" s="106">
        <v>14.8</v>
      </c>
      <c r="GW236" s="61"/>
      <c r="GX236" s="106">
        <v>29</v>
      </c>
      <c r="GY236" s="61"/>
      <c r="GZ236" s="745">
        <v>28</v>
      </c>
      <c r="HA236" s="133">
        <v>0</v>
      </c>
      <c r="HB236" s="133">
        <v>0.82</v>
      </c>
      <c r="HC236" s="117" t="s">
        <v>1545</v>
      </c>
      <c r="HD236" s="227">
        <v>135.85872599999999</v>
      </c>
      <c r="HE236" s="227">
        <v>142.65166199999999</v>
      </c>
      <c r="HF236" s="270">
        <v>70.062455836398385</v>
      </c>
      <c r="HG236" s="106">
        <v>187.595482</v>
      </c>
      <c r="HH236" s="270">
        <v>92.136326969207474</v>
      </c>
      <c r="HI236" s="106">
        <v>75.834334999999996</v>
      </c>
      <c r="HJ236" s="270">
        <v>37.245550961895844</v>
      </c>
      <c r="HK236" s="106">
        <v>111.76114699999999</v>
      </c>
      <c r="HL236" s="270">
        <v>54.890776007311629</v>
      </c>
      <c r="HM236" s="227">
        <v>59.575606999999998</v>
      </c>
      <c r="HN236" s="106">
        <v>7.935041</v>
      </c>
      <c r="HO236" s="106">
        <v>3.8418929999999998</v>
      </c>
      <c r="HP236" s="106">
        <v>171.80261300000001</v>
      </c>
      <c r="HQ236" s="270">
        <v>84.379759878930429</v>
      </c>
      <c r="HR236" s="106">
        <v>74.505630999999994</v>
      </c>
      <c r="HS236" s="270">
        <v>36.592966449283253</v>
      </c>
      <c r="HT236" s="106">
        <v>97.296982</v>
      </c>
      <c r="HU236" s="270">
        <v>47.786793429647169</v>
      </c>
      <c r="HV236" s="227">
        <v>56.633004999999997</v>
      </c>
      <c r="HW236" s="144">
        <v>0</v>
      </c>
      <c r="HX236" s="427">
        <v>0.760421628917481</v>
      </c>
      <c r="HY236" s="428">
        <v>23.6</v>
      </c>
      <c r="HZ236" s="427">
        <v>5.0999999999999996</v>
      </c>
      <c r="IA236" s="427">
        <v>21.8</v>
      </c>
      <c r="IB236" s="427">
        <v>5</v>
      </c>
      <c r="IC236" s="427">
        <v>25.1</v>
      </c>
      <c r="ID236" s="427">
        <v>5.8</v>
      </c>
      <c r="IE236" s="237">
        <v>84.46887320261439</v>
      </c>
      <c r="IF236" s="237">
        <v>41.486349442661989</v>
      </c>
      <c r="IG236" s="239"/>
      <c r="IH236" s="161">
        <v>0.47</v>
      </c>
      <c r="II236" s="61">
        <v>1180</v>
      </c>
      <c r="IJ236" s="61">
        <v>1184</v>
      </c>
      <c r="IK236" s="61">
        <v>1153</v>
      </c>
      <c r="IL236" s="61">
        <v>1195</v>
      </c>
      <c r="IM236" s="61">
        <v>1187</v>
      </c>
      <c r="IN236" s="61">
        <v>1210</v>
      </c>
      <c r="IO236" s="133">
        <v>1195</v>
      </c>
      <c r="IP236" s="429">
        <v>1184.8333333333333</v>
      </c>
      <c r="IQ236" s="61">
        <v>1715</v>
      </c>
      <c r="IR236" s="61">
        <v>390</v>
      </c>
      <c r="IS236" s="61">
        <v>347</v>
      </c>
      <c r="IT236" s="61">
        <v>380</v>
      </c>
      <c r="IU236" s="61">
        <v>398</v>
      </c>
      <c r="IV236" s="61">
        <v>400</v>
      </c>
      <c r="IW236" s="61">
        <v>421</v>
      </c>
      <c r="IX236" s="61">
        <v>405.5</v>
      </c>
      <c r="IY236" s="430">
        <v>389.33333333333331</v>
      </c>
      <c r="IZ236" s="61">
        <v>213</v>
      </c>
      <c r="JA236" s="431">
        <v>22.228542980572396</v>
      </c>
      <c r="JB236" s="240">
        <v>21.001147987739603</v>
      </c>
      <c r="JC236" s="267"/>
      <c r="JD236" s="280"/>
      <c r="JE236" s="70"/>
      <c r="JF236" s="70"/>
      <c r="JG236" s="267"/>
      <c r="JH236" s="267"/>
      <c r="JI236" s="267"/>
      <c r="JJ236" s="267"/>
      <c r="JL236" s="420">
        <v>64</v>
      </c>
      <c r="JM236" s="362"/>
      <c r="JN236" s="244"/>
      <c r="JO236" s="61"/>
      <c r="JP236" s="200"/>
      <c r="JQ236" s="90"/>
      <c r="JR236" s="90"/>
      <c r="JS236" s="69"/>
      <c r="JT236" s="248"/>
      <c r="JU236" s="200"/>
      <c r="JV236" s="433"/>
      <c r="JW236" s="248"/>
      <c r="JX236" s="243"/>
      <c r="JY236" s="433"/>
      <c r="JZ236" s="248"/>
      <c r="KA236" s="247"/>
      <c r="KB236" s="245"/>
      <c r="KC236" s="248"/>
      <c r="KD236" s="63">
        <v>0</v>
      </c>
      <c r="KE236" s="263"/>
      <c r="KF236" s="263"/>
      <c r="KG236" s="250"/>
      <c r="KH236" s="250"/>
      <c r="KI236" s="250"/>
      <c r="KJ236" s="251"/>
      <c r="KK236" s="250"/>
      <c r="KL236" s="250"/>
      <c r="KM236" s="250"/>
      <c r="KN236" s="250"/>
      <c r="KO236" s="250"/>
      <c r="KP236" s="250"/>
      <c r="KQ236" s="92"/>
      <c r="KR236" s="93">
        <v>0.39682539682539686</v>
      </c>
      <c r="KS236" s="92"/>
      <c r="KT236" s="361"/>
      <c r="KU236" s="92"/>
      <c r="KV236" s="361"/>
      <c r="KW236" s="361"/>
      <c r="KX236" s="361"/>
      <c r="KY236" s="361"/>
      <c r="KZ236" s="361"/>
      <c r="LA236" s="361"/>
      <c r="LB236" s="361"/>
      <c r="LC236" s="361"/>
      <c r="LD236" s="361"/>
      <c r="LE236" s="118">
        <v>42115</v>
      </c>
      <c r="LF236" s="454">
        <v>0</v>
      </c>
      <c r="LG236" s="454"/>
      <c r="LH236" s="454">
        <v>53</v>
      </c>
      <c r="LI236" s="454">
        <v>49.85</v>
      </c>
      <c r="LJ236" s="454">
        <v>-25.63</v>
      </c>
      <c r="LK236" s="454">
        <v>-33.9</v>
      </c>
      <c r="LL236" s="454">
        <v>-33.299999999999997</v>
      </c>
      <c r="LM236" s="454">
        <v>341</v>
      </c>
      <c r="LN236" s="454">
        <v>-15.7</v>
      </c>
      <c r="LO236" s="454">
        <v>-15.3</v>
      </c>
      <c r="LP236" s="454">
        <v>341</v>
      </c>
      <c r="LQ236" s="454">
        <v>-24.8</v>
      </c>
      <c r="LR236" s="454">
        <v>-24.3</v>
      </c>
      <c r="LS236" s="454">
        <v>341</v>
      </c>
      <c r="LT236" s="500">
        <v>48.44</v>
      </c>
      <c r="LU236" s="693">
        <v>-26.75</v>
      </c>
      <c r="LV236" s="500">
        <v>-20</v>
      </c>
      <c r="LW236" s="500">
        <v>1</v>
      </c>
      <c r="LX236" s="500">
        <v>-19.7</v>
      </c>
      <c r="LY236" s="500">
        <v>1</v>
      </c>
      <c r="LZ236" s="690">
        <v>56.633004999999997</v>
      </c>
      <c r="MA236" s="455"/>
      <c r="MC236" s="253"/>
      <c r="MD236" s="274"/>
      <c r="ME236" s="581">
        <v>241</v>
      </c>
      <c r="MF236" s="135"/>
      <c r="MI236" s="584">
        <v>31.442699999999999</v>
      </c>
      <c r="MQ236" s="135"/>
      <c r="MR236" s="585"/>
      <c r="MS236" s="585"/>
      <c r="MT236" s="133">
        <v>0</v>
      </c>
      <c r="MU236" s="585"/>
      <c r="MV236" s="585"/>
      <c r="MW236" s="585"/>
      <c r="MX236" s="585"/>
      <c r="MY236" s="585"/>
      <c r="MZ236" s="238">
        <v>62</v>
      </c>
      <c r="NA236" s="585"/>
      <c r="NB236" s="238">
        <v>1</v>
      </c>
      <c r="ND236" s="876">
        <v>241</v>
      </c>
      <c r="NE236" s="877">
        <v>8.6359719978103993</v>
      </c>
      <c r="NF236" s="877">
        <v>7.2751001937077904</v>
      </c>
      <c r="NG236" s="877">
        <v>4.6701605141266302</v>
      </c>
      <c r="NH236" s="877">
        <v>3.1618876823768902</v>
      </c>
      <c r="NI236" s="877">
        <v>6.35032043538701</v>
      </c>
      <c r="NJ236" s="877">
        <v>7.8747969658986596</v>
      </c>
      <c r="NK236" s="877">
        <v>8.6504773698971107</v>
      </c>
      <c r="NL236" s="877">
        <v>7.7019648391758997</v>
      </c>
      <c r="NM236" s="877">
        <v>6.2475478068903003</v>
      </c>
      <c r="NN236" s="877">
        <v>0.86393845042397199</v>
      </c>
      <c r="NO236" s="877">
        <v>6.1261882105221002</v>
      </c>
      <c r="NP236" s="877">
        <v>6.7260137488601499</v>
      </c>
      <c r="NQ236" s="877">
        <v>7.5755392468345297</v>
      </c>
      <c r="NR236" s="877">
        <v>4.3617683594191501</v>
      </c>
      <c r="NS236" s="877">
        <v>5.6962720839258596</v>
      </c>
      <c r="NT236" s="877">
        <v>7.8572967964706804</v>
      </c>
      <c r="NU236" s="877">
        <v>6.1971183800471596</v>
      </c>
      <c r="NV236" s="877">
        <v>6.8731980028182802</v>
      </c>
      <c r="NW236" s="877">
        <v>6.14913740122799</v>
      </c>
      <c r="NX236" s="877">
        <v>5.8283269264148201</v>
      </c>
      <c r="NY236" s="877">
        <v>7.9936743617505899</v>
      </c>
      <c r="NZ236" s="877">
        <v>-1.9378782880922001</v>
      </c>
      <c r="OA236" s="877">
        <v>10.331252870440199</v>
      </c>
      <c r="OB236" s="877">
        <v>0.37851162325373</v>
      </c>
      <c r="OC236" s="877">
        <v>5.0338634518662797</v>
      </c>
      <c r="OD236" s="877">
        <v>6.0635029423061599</v>
      </c>
      <c r="OE236" s="877">
        <v>4.0347439493247297</v>
      </c>
      <c r="OF236" s="877">
        <v>11.830198270455201</v>
      </c>
      <c r="OG236" s="877">
        <v>2.8399595874895298</v>
      </c>
      <c r="OH236" s="877">
        <v>6.8547437389955403</v>
      </c>
      <c r="OI236" s="877">
        <v>4.3066997072727897</v>
      </c>
      <c r="OJ236" s="877">
        <v>4.9754545314596204</v>
      </c>
      <c r="OK236" s="877">
        <v>6.9717417399584898</v>
      </c>
      <c r="OL236" s="877">
        <v>9.9527412471864896</v>
      </c>
    </row>
    <row r="237" spans="1:402" s="221" customFormat="1" x14ac:dyDescent="0.25">
      <c r="A237" s="221">
        <v>236</v>
      </c>
      <c r="B237" s="221">
        <v>0</v>
      </c>
      <c r="C237" s="221">
        <v>1</v>
      </c>
      <c r="D237" s="267">
        <v>0</v>
      </c>
      <c r="E237" s="267">
        <v>242</v>
      </c>
      <c r="F237" s="880">
        <v>53</v>
      </c>
      <c r="G237" s="883"/>
      <c r="H237" s="167" t="s">
        <v>1546</v>
      </c>
      <c r="I237" s="167" t="s">
        <v>1547</v>
      </c>
      <c r="J237" s="69">
        <v>18534</v>
      </c>
      <c r="K237" s="422">
        <v>60</v>
      </c>
      <c r="L237" s="400">
        <v>84</v>
      </c>
      <c r="M237" s="400">
        <v>188</v>
      </c>
      <c r="N237" s="342">
        <v>23.766410140334994</v>
      </c>
      <c r="O237" s="348">
        <v>2.1035336363476169</v>
      </c>
      <c r="P237" s="221">
        <v>0</v>
      </c>
      <c r="Q237" s="144">
        <v>140</v>
      </c>
      <c r="R237" s="144">
        <v>90</v>
      </c>
      <c r="S237" s="133">
        <v>0</v>
      </c>
      <c r="T237" s="400">
        <v>1</v>
      </c>
      <c r="U237" s="709">
        <v>0</v>
      </c>
      <c r="V237" s="709"/>
      <c r="W237" s="325">
        <v>0</v>
      </c>
      <c r="X237" s="114">
        <v>0</v>
      </c>
      <c r="Y237" s="325">
        <v>1</v>
      </c>
      <c r="Z237" s="325">
        <v>0</v>
      </c>
      <c r="AA237" s="329">
        <v>0</v>
      </c>
      <c r="AB237" s="711">
        <v>0</v>
      </c>
      <c r="AC237" s="133"/>
      <c r="AD237" s="133"/>
      <c r="AE237" s="133"/>
      <c r="AF237" s="592">
        <v>96</v>
      </c>
      <c r="AG237" s="608">
        <v>1.1599999999999999</v>
      </c>
      <c r="AH237" s="608">
        <v>63</v>
      </c>
      <c r="AI237" s="608"/>
      <c r="AJ237" s="616">
        <v>14.5</v>
      </c>
      <c r="AK237" s="608">
        <v>42</v>
      </c>
      <c r="AL237" s="608"/>
      <c r="AM237" s="609">
        <v>54.1</v>
      </c>
      <c r="AN237" s="214">
        <v>3.9908341858524357</v>
      </c>
      <c r="AO237" s="310">
        <v>192</v>
      </c>
      <c r="AP237" s="310">
        <v>120</v>
      </c>
      <c r="AQ237" s="310">
        <v>61</v>
      </c>
      <c r="AR237" s="310">
        <v>54</v>
      </c>
      <c r="AS237" s="310">
        <v>1.67</v>
      </c>
      <c r="AT237" s="310">
        <v>27</v>
      </c>
      <c r="AU237" s="557"/>
      <c r="AV237" s="557"/>
      <c r="AW237" s="310">
        <v>1.1599999999999999</v>
      </c>
      <c r="AX237" s="310"/>
      <c r="AY237" s="310"/>
      <c r="AZ237" s="608"/>
      <c r="BA237" s="558"/>
      <c r="BB237" s="65">
        <v>35.659999999999997</v>
      </c>
      <c r="BC237" s="68"/>
      <c r="BD237" s="66">
        <v>35.659999999999997</v>
      </c>
      <c r="BE237" s="218">
        <v>183.54768991136487</v>
      </c>
      <c r="BF237" s="66">
        <v>71.650000000000006</v>
      </c>
      <c r="BG237" s="68">
        <v>1.5521813388393357</v>
      </c>
      <c r="BH237" s="219">
        <v>1.5521813388393357</v>
      </c>
      <c r="BI237" s="219">
        <v>2.2637489229448255</v>
      </c>
      <c r="BJ237" s="219">
        <v>1.8552161947333634</v>
      </c>
      <c r="BK237" s="66">
        <v>2.4300000000000002</v>
      </c>
      <c r="BL237" s="66">
        <v>1.18</v>
      </c>
      <c r="BM237" s="66">
        <v>35</v>
      </c>
      <c r="BN237" s="66">
        <v>1.07</v>
      </c>
      <c r="BO237" s="571">
        <v>52.5</v>
      </c>
      <c r="BP237" s="66">
        <v>42</v>
      </c>
      <c r="BQ237" s="66">
        <v>30</v>
      </c>
      <c r="BR237" s="66">
        <v>6</v>
      </c>
      <c r="BS237" s="66">
        <v>21</v>
      </c>
      <c r="BT237" s="221">
        <v>0</v>
      </c>
      <c r="BU237" s="61"/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1">
        <v>0</v>
      </c>
      <c r="CG237" s="61">
        <v>0</v>
      </c>
      <c r="CH237" s="61">
        <v>0</v>
      </c>
      <c r="CI237" s="61">
        <v>0</v>
      </c>
      <c r="CJ237" s="326">
        <v>0</v>
      </c>
      <c r="CK237" s="114">
        <v>0</v>
      </c>
      <c r="CL237" s="326">
        <v>0</v>
      </c>
      <c r="CM237" s="114">
        <v>0</v>
      </c>
      <c r="CN237" s="326">
        <v>0</v>
      </c>
      <c r="CO237" s="114">
        <v>0</v>
      </c>
      <c r="CP237" s="326">
        <v>0</v>
      </c>
      <c r="CQ237" s="114">
        <v>0</v>
      </c>
      <c r="CR237" s="326">
        <v>0</v>
      </c>
      <c r="CS237" s="114">
        <v>0</v>
      </c>
      <c r="CT237" s="326">
        <v>0</v>
      </c>
      <c r="CU237" s="114">
        <v>0</v>
      </c>
      <c r="CV237" s="299">
        <v>34.1</v>
      </c>
      <c r="CW237" s="299">
        <v>1.1100000000000001</v>
      </c>
      <c r="CX237" s="299">
        <v>9.8000000000000007</v>
      </c>
      <c r="CY237" s="299"/>
      <c r="CZ237" s="61"/>
      <c r="DA237" s="61"/>
      <c r="DB237" s="61"/>
      <c r="DC237" s="61"/>
      <c r="DD237" s="61"/>
      <c r="DE237" s="221">
        <v>0</v>
      </c>
      <c r="DF237" s="267"/>
      <c r="DJ237" s="267"/>
      <c r="DK237" s="267"/>
      <c r="DL237" s="267"/>
      <c r="DN237" s="282">
        <v>0</v>
      </c>
      <c r="DO237" s="221">
        <v>0</v>
      </c>
      <c r="DP237" s="221">
        <v>0</v>
      </c>
      <c r="DQ237" s="221">
        <v>0</v>
      </c>
      <c r="DR237" s="221">
        <v>0</v>
      </c>
      <c r="DS237" s="310"/>
      <c r="DT237" s="221">
        <v>0</v>
      </c>
      <c r="DU237" s="221">
        <v>0</v>
      </c>
      <c r="DV237" s="221">
        <v>0</v>
      </c>
      <c r="DW237" s="221">
        <v>0</v>
      </c>
      <c r="DX237" s="221">
        <v>0</v>
      </c>
      <c r="DY237" s="438">
        <v>0</v>
      </c>
      <c r="EB237" s="317">
        <v>1</v>
      </c>
      <c r="EC237" s="317">
        <v>1</v>
      </c>
      <c r="ED237" s="221">
        <v>63</v>
      </c>
      <c r="EG237" s="221">
        <v>0</v>
      </c>
      <c r="EH237" s="61"/>
      <c r="EI237" s="61"/>
      <c r="EJ237" s="61"/>
      <c r="EK237" s="61"/>
      <c r="EL237" s="61"/>
      <c r="EM237" s="61"/>
      <c r="EN237" s="61"/>
      <c r="EO237" s="267">
        <v>242</v>
      </c>
      <c r="EP237" s="135">
        <v>42150</v>
      </c>
      <c r="EQ237" s="133" t="s">
        <v>383</v>
      </c>
      <c r="ER237" s="133"/>
      <c r="ES237" s="133"/>
      <c r="ET237" s="133">
        <v>76</v>
      </c>
      <c r="EU237" s="133">
        <v>0</v>
      </c>
      <c r="EV237" s="133"/>
      <c r="EW237" s="133">
        <v>10</v>
      </c>
      <c r="EX237" s="133">
        <v>8</v>
      </c>
      <c r="EY237" s="133">
        <v>47</v>
      </c>
      <c r="EZ237" s="133">
        <v>25</v>
      </c>
      <c r="FA237" s="133">
        <v>20</v>
      </c>
      <c r="FB237" s="133">
        <v>18</v>
      </c>
      <c r="FC237" s="133">
        <v>30</v>
      </c>
      <c r="FD237" s="133">
        <v>25</v>
      </c>
      <c r="FE237" s="133">
        <v>41</v>
      </c>
      <c r="FF237" s="133">
        <v>110</v>
      </c>
      <c r="FG237" s="133">
        <v>240</v>
      </c>
      <c r="FH237" s="91">
        <v>110</v>
      </c>
      <c r="FI237" s="91">
        <v>240</v>
      </c>
      <c r="FJ237" s="227">
        <v>25.95</v>
      </c>
      <c r="FK237" s="227">
        <v>12.336384620431932</v>
      </c>
      <c r="FL237" s="228">
        <v>145.14999999999998</v>
      </c>
      <c r="FM237" s="228">
        <v>46.55</v>
      </c>
      <c r="FN237" s="228">
        <v>69.002937481915026</v>
      </c>
      <c r="FO237" s="228">
        <v>22.129429829715086</v>
      </c>
      <c r="FP237" s="228">
        <v>67.929727867723045</v>
      </c>
      <c r="FQ237" s="228"/>
      <c r="FR237" s="193">
        <v>0</v>
      </c>
      <c r="FS237" s="230">
        <v>48.1</v>
      </c>
      <c r="FT237" s="230">
        <v>66.2</v>
      </c>
      <c r="FU237" s="230">
        <v>190</v>
      </c>
      <c r="FV237" s="229">
        <v>5.9</v>
      </c>
      <c r="FW237" s="229">
        <v>7.8</v>
      </c>
      <c r="FX237" s="426">
        <v>8.1525423728813564</v>
      </c>
      <c r="FY237" s="229">
        <v>0.72658610271903323</v>
      </c>
      <c r="FZ237" s="95" t="s">
        <v>858</v>
      </c>
      <c r="GA237" s="129">
        <v>19.3</v>
      </c>
      <c r="GB237" s="238">
        <v>5.0999999999999996</v>
      </c>
      <c r="GC237" s="238">
        <v>2.6</v>
      </c>
      <c r="GD237" s="238">
        <v>112.5</v>
      </c>
      <c r="GE237" s="238">
        <v>74.8</v>
      </c>
      <c r="GF237" s="238">
        <v>21.1</v>
      </c>
      <c r="GG237" s="133">
        <v>1</v>
      </c>
      <c r="GH237" s="133">
        <v>1</v>
      </c>
      <c r="GI237" s="133">
        <v>1</v>
      </c>
      <c r="GJ237" s="133">
        <v>0</v>
      </c>
      <c r="GK237" s="231"/>
      <c r="GL237" s="133"/>
      <c r="GM237" s="133">
        <v>0</v>
      </c>
      <c r="GN237" s="133">
        <v>0</v>
      </c>
      <c r="GO237" s="133">
        <v>0</v>
      </c>
      <c r="GP237" s="61"/>
      <c r="GQ237" s="106"/>
      <c r="GR237" s="111">
        <v>0.25877192982456149</v>
      </c>
      <c r="GS237" s="61">
        <v>1</v>
      </c>
      <c r="GT237" s="111"/>
      <c r="GU237" s="61"/>
      <c r="GV237" s="106"/>
      <c r="GW237" s="61"/>
      <c r="GX237" s="106">
        <v>18</v>
      </c>
      <c r="GY237" s="61"/>
      <c r="GZ237" s="745"/>
      <c r="HA237" s="133">
        <v>10</v>
      </c>
      <c r="HB237" s="133">
        <v>0.47</v>
      </c>
      <c r="HC237" s="117" t="s">
        <v>1548</v>
      </c>
      <c r="HD237" s="227">
        <v>130.601327</v>
      </c>
      <c r="HE237" s="227">
        <v>137.131394</v>
      </c>
      <c r="HF237" s="270">
        <v>65.190968012331098</v>
      </c>
      <c r="HG237" s="106">
        <v>184.77046899999999</v>
      </c>
      <c r="HH237" s="270">
        <v>87.838133798905403</v>
      </c>
      <c r="HI237" s="106">
        <v>64.004197000000005</v>
      </c>
      <c r="HJ237" s="270">
        <v>30.426990039071125</v>
      </c>
      <c r="HK237" s="106">
        <v>120.766273</v>
      </c>
      <c r="HL237" s="270">
        <v>57.411144235224825</v>
      </c>
      <c r="HM237" s="227">
        <v>65.360158999999996</v>
      </c>
      <c r="HN237" s="106">
        <v>7.7290409999999996</v>
      </c>
      <c r="HO237" s="106">
        <v>3.6826449999999999</v>
      </c>
      <c r="HP237" s="106">
        <v>206.746375</v>
      </c>
      <c r="HQ237" s="270">
        <v>98.285271710213991</v>
      </c>
      <c r="HR237" s="106">
        <v>93.444103999999996</v>
      </c>
      <c r="HS237" s="270">
        <v>44.422443447230904</v>
      </c>
      <c r="HT237" s="106">
        <v>113.302271</v>
      </c>
      <c r="HU237" s="270">
        <v>53.862828262983086</v>
      </c>
      <c r="HV237" s="227">
        <v>54.802543</v>
      </c>
      <c r="HW237" s="144">
        <v>0</v>
      </c>
      <c r="HX237" s="427">
        <v>0.74217159669600674</v>
      </c>
      <c r="HY237" s="428">
        <v>17.8</v>
      </c>
      <c r="HZ237" s="427">
        <v>4.3</v>
      </c>
      <c r="IA237" s="427">
        <v>20.6</v>
      </c>
      <c r="IB237" s="427">
        <v>5.0999999999999996</v>
      </c>
      <c r="IC237" s="427">
        <v>26.7</v>
      </c>
      <c r="ID237" s="427">
        <v>5.9</v>
      </c>
      <c r="IE237" s="237">
        <v>71.403113178294589</v>
      </c>
      <c r="IF237" s="237">
        <v>33.944364827116537</v>
      </c>
      <c r="IG237" s="239"/>
      <c r="IH237" s="161">
        <v>0.42</v>
      </c>
      <c r="II237" s="61">
        <v>1193</v>
      </c>
      <c r="IJ237" s="61">
        <v>1015</v>
      </c>
      <c r="IK237" s="61">
        <v>1132</v>
      </c>
      <c r="IL237" s="61">
        <v>1014</v>
      </c>
      <c r="IM237" s="61">
        <v>1177</v>
      </c>
      <c r="IN237" s="61">
        <v>1216</v>
      </c>
      <c r="IO237" s="133">
        <v>1204.5</v>
      </c>
      <c r="IP237" s="429">
        <v>1124.5</v>
      </c>
      <c r="IQ237" s="61">
        <v>1715</v>
      </c>
      <c r="IR237" s="61">
        <v>383</v>
      </c>
      <c r="IS237" s="61">
        <v>426</v>
      </c>
      <c r="IT237" s="61">
        <v>367</v>
      </c>
      <c r="IU237" s="61">
        <v>352</v>
      </c>
      <c r="IV237" s="61">
        <v>379</v>
      </c>
      <c r="IW237" s="61">
        <v>389</v>
      </c>
      <c r="IX237" s="61">
        <v>386</v>
      </c>
      <c r="IY237" s="430">
        <v>382.66666666666669</v>
      </c>
      <c r="IZ237" s="61">
        <v>213</v>
      </c>
      <c r="JA237" s="431">
        <v>24.318010379766136</v>
      </c>
      <c r="JB237" s="240">
        <v>24.832838462225745</v>
      </c>
      <c r="JC237" s="267"/>
      <c r="JD237" s="70"/>
      <c r="JE237" s="70"/>
      <c r="JF237" s="70"/>
      <c r="JG237" s="267"/>
      <c r="JH237" s="267"/>
      <c r="JI237" s="267"/>
      <c r="JJ237" s="267"/>
      <c r="JL237" s="420">
        <v>72</v>
      </c>
      <c r="JM237" s="362"/>
      <c r="JN237" s="244"/>
      <c r="JO237" s="61"/>
      <c r="JP237" s="200"/>
      <c r="JQ237" s="90"/>
      <c r="JR237" s="90"/>
      <c r="JS237" s="69"/>
      <c r="JT237" s="248"/>
      <c r="JU237" s="200"/>
      <c r="JV237" s="433"/>
      <c r="JW237" s="248"/>
      <c r="JX237" s="243"/>
      <c r="JY237" s="433"/>
      <c r="JZ237" s="248"/>
      <c r="KA237" s="247"/>
      <c r="KB237" s="245"/>
      <c r="KC237" s="248"/>
      <c r="KD237" s="63">
        <v>0</v>
      </c>
      <c r="KE237" s="263"/>
      <c r="KF237" s="263"/>
      <c r="KG237" s="250"/>
      <c r="KH237" s="250"/>
      <c r="KI237" s="250"/>
      <c r="KJ237" s="251"/>
      <c r="KK237" s="250"/>
      <c r="KL237" s="250"/>
      <c r="KM237" s="250"/>
      <c r="KN237" s="250"/>
      <c r="KO237" s="250"/>
      <c r="KP237" s="250"/>
      <c r="KQ237" s="92"/>
      <c r="KR237" s="452">
        <v>0.25877192982456149</v>
      </c>
      <c r="KS237" s="92">
        <v>24</v>
      </c>
      <c r="KT237" s="361">
        <v>56.07</v>
      </c>
      <c r="KU237" s="92">
        <v>-30.46</v>
      </c>
      <c r="KV237" s="361">
        <v>-35.799999999999997</v>
      </c>
      <c r="KW237" s="361">
        <v>-35.799999999999997</v>
      </c>
      <c r="KX237" s="361">
        <v>287</v>
      </c>
      <c r="KY237" s="361">
        <v>-24.9</v>
      </c>
      <c r="KZ237" s="361">
        <v>-24.6</v>
      </c>
      <c r="LA237" s="361">
        <v>253</v>
      </c>
      <c r="LB237" s="361">
        <v>-30.2</v>
      </c>
      <c r="LC237" s="361">
        <v>-30.2</v>
      </c>
      <c r="LD237" s="361">
        <v>287</v>
      </c>
      <c r="LE237" s="118">
        <v>42150</v>
      </c>
      <c r="LF237" s="454">
        <v>0</v>
      </c>
      <c r="LG237" s="454"/>
      <c r="LH237" s="454">
        <v>24</v>
      </c>
      <c r="LI237" s="454">
        <v>46.6</v>
      </c>
      <c r="LJ237" s="454">
        <v>-28.54</v>
      </c>
      <c r="LK237" s="454">
        <v>-34.1</v>
      </c>
      <c r="LL237" s="454">
        <v>-32.6</v>
      </c>
      <c r="LM237" s="454">
        <v>287</v>
      </c>
      <c r="LN237" s="454">
        <v>-28.7</v>
      </c>
      <c r="LO237" s="454">
        <v>-26.8</v>
      </c>
      <c r="LP237" s="454">
        <v>287</v>
      </c>
      <c r="LQ237" s="454">
        <v>-31.4</v>
      </c>
      <c r="LR237" s="454">
        <v>-29.7</v>
      </c>
      <c r="LS237" s="454">
        <v>287</v>
      </c>
      <c r="LT237" s="500">
        <v>48.26</v>
      </c>
      <c r="LU237" s="693">
        <v>-28.43</v>
      </c>
      <c r="LV237" s="500">
        <v>-17.899999999999999</v>
      </c>
      <c r="LW237" s="500">
        <v>1</v>
      </c>
      <c r="LX237" s="500">
        <v>-16.3</v>
      </c>
      <c r="LY237" s="500">
        <v>2</v>
      </c>
      <c r="LZ237" s="690">
        <v>54.802543</v>
      </c>
      <c r="MA237" s="455"/>
      <c r="MC237" s="253"/>
      <c r="MD237" s="274"/>
      <c r="ME237" s="581">
        <v>242</v>
      </c>
      <c r="MF237" s="135"/>
      <c r="MI237" s="584">
        <v>41.919800000000002</v>
      </c>
      <c r="MQ237" s="135"/>
      <c r="MR237" s="585"/>
      <c r="MS237" s="585"/>
      <c r="MT237" s="133">
        <v>0</v>
      </c>
      <c r="MU237" s="585"/>
      <c r="MV237" s="585"/>
      <c r="MW237" s="585"/>
      <c r="MX237" s="585"/>
      <c r="MY237" s="585"/>
      <c r="MZ237" s="238">
        <v>54.1</v>
      </c>
      <c r="NA237" s="585"/>
      <c r="NB237" s="238">
        <v>1</v>
      </c>
      <c r="ND237" s="876">
        <v>242</v>
      </c>
      <c r="NE237" s="877">
        <v>7.9671109539253804</v>
      </c>
      <c r="NF237" s="877">
        <v>7.2016338611696504</v>
      </c>
      <c r="NG237" s="877">
        <v>4.9064096170940203</v>
      </c>
      <c r="NH237" s="877">
        <v>1.6415460290875199</v>
      </c>
      <c r="NI237" s="877">
        <v>7.7763014237016304</v>
      </c>
      <c r="NJ237" s="877">
        <v>4.7980505147675103</v>
      </c>
      <c r="NK237" s="877">
        <v>8.9720320333104304</v>
      </c>
      <c r="NL237" s="877">
        <v>7.3134272658136901</v>
      </c>
      <c r="NM237" s="877">
        <v>6.1016080585021202</v>
      </c>
      <c r="NN237" s="877">
        <v>0.86393845042397199</v>
      </c>
      <c r="NO237" s="877">
        <v>5.7487295665007396</v>
      </c>
      <c r="NP237" s="877">
        <v>6.4059923596758397</v>
      </c>
      <c r="NQ237" s="877">
        <v>7.7068067985975297</v>
      </c>
      <c r="NR237" s="877">
        <v>3.97085365434048</v>
      </c>
      <c r="NS237" s="877">
        <v>5.5379172490340798</v>
      </c>
      <c r="NT237" s="877">
        <v>7.3021362346220497</v>
      </c>
      <c r="NU237" s="877">
        <v>6.2284339205133703</v>
      </c>
      <c r="NV237" s="877">
        <v>6.5160151470036602</v>
      </c>
      <c r="NW237" s="877">
        <v>5.7797850053011297</v>
      </c>
      <c r="NX237" s="877">
        <v>5.7673899620657201</v>
      </c>
      <c r="NY237" s="877">
        <v>8.0265787701277205</v>
      </c>
      <c r="NZ237" s="877">
        <v>3.9616233282869402</v>
      </c>
      <c r="OA237" s="877">
        <v>9.4473312326923793</v>
      </c>
      <c r="OB237" s="877">
        <v>1.4750848829487799</v>
      </c>
      <c r="OC237" s="877">
        <v>5.1878469094395703</v>
      </c>
      <c r="OD237" s="877">
        <v>6.28928117848199</v>
      </c>
      <c r="OE237" s="877">
        <v>4.5185351389821804</v>
      </c>
      <c r="OF237" s="877">
        <v>10.0797780931115</v>
      </c>
      <c r="OG237" s="877">
        <v>2.7676547982373498</v>
      </c>
      <c r="OH237" s="877">
        <v>7.8194127262065596</v>
      </c>
      <c r="OI237" s="877">
        <v>3.8933622107638701</v>
      </c>
      <c r="OJ237" s="877">
        <v>2.2603653669049701</v>
      </c>
      <c r="OK237" s="877">
        <v>1.2262235811526301</v>
      </c>
      <c r="OL237" s="877">
        <v>7.9722463497435996</v>
      </c>
    </row>
    <row r="238" spans="1:402" s="221" customFormat="1" x14ac:dyDescent="0.25">
      <c r="A238" s="221">
        <v>237</v>
      </c>
      <c r="B238" s="274">
        <v>0</v>
      </c>
      <c r="C238" s="221">
        <v>1</v>
      </c>
      <c r="D238" s="267">
        <v>0</v>
      </c>
      <c r="E238" s="267">
        <v>243</v>
      </c>
      <c r="F238" s="880">
        <v>54</v>
      </c>
      <c r="G238" s="883"/>
      <c r="H238" s="232" t="s">
        <v>1549</v>
      </c>
      <c r="I238" s="167" t="s">
        <v>1550</v>
      </c>
      <c r="J238" s="69">
        <v>18327</v>
      </c>
      <c r="K238" s="422">
        <v>65</v>
      </c>
      <c r="L238" s="400">
        <v>53</v>
      </c>
      <c r="M238" s="400">
        <v>166</v>
      </c>
      <c r="N238" s="342">
        <v>19.233560749020178</v>
      </c>
      <c r="O238" s="348">
        <v>1.5803814814250885</v>
      </c>
      <c r="P238" s="221">
        <v>1</v>
      </c>
      <c r="Q238" s="144">
        <v>120</v>
      </c>
      <c r="R238" s="144">
        <v>80</v>
      </c>
      <c r="S238" s="133">
        <v>0</v>
      </c>
      <c r="T238" s="400">
        <v>1</v>
      </c>
      <c r="U238" s="709">
        <v>0</v>
      </c>
      <c r="V238" s="709"/>
      <c r="W238" s="325">
        <v>0</v>
      </c>
      <c r="X238" s="114">
        <v>0</v>
      </c>
      <c r="Y238" s="325">
        <v>0</v>
      </c>
      <c r="Z238" s="325">
        <v>0</v>
      </c>
      <c r="AA238" s="329">
        <v>0</v>
      </c>
      <c r="AB238" s="711">
        <v>0</v>
      </c>
      <c r="AC238" s="133"/>
      <c r="AD238" s="133"/>
      <c r="AE238" s="133"/>
      <c r="AF238" s="592">
        <v>90</v>
      </c>
      <c r="AG238" s="608">
        <v>0.95</v>
      </c>
      <c r="AH238" s="608">
        <v>59</v>
      </c>
      <c r="AI238" s="608"/>
      <c r="AJ238" s="616">
        <v>12.8</v>
      </c>
      <c r="AK238" s="608">
        <v>39</v>
      </c>
      <c r="AL238" s="608"/>
      <c r="AM238" s="609">
        <v>47.2</v>
      </c>
      <c r="AN238" s="214">
        <v>3.8543938925915096</v>
      </c>
      <c r="AO238" s="310">
        <v>189</v>
      </c>
      <c r="AP238" s="310">
        <v>120</v>
      </c>
      <c r="AQ238" s="310">
        <v>56</v>
      </c>
      <c r="AR238" s="310">
        <v>67</v>
      </c>
      <c r="AS238" s="310">
        <v>1.0900000000000001</v>
      </c>
      <c r="AT238" s="310">
        <v>164</v>
      </c>
      <c r="AU238" s="557"/>
      <c r="AV238" s="557"/>
      <c r="AW238" s="310">
        <v>0.95</v>
      </c>
      <c r="AX238" s="310"/>
      <c r="AY238" s="310"/>
      <c r="AZ238" s="608"/>
      <c r="BA238" s="558"/>
      <c r="BB238" s="65">
        <v>32.31</v>
      </c>
      <c r="BC238" s="68"/>
      <c r="BD238" s="66">
        <v>32.31</v>
      </c>
      <c r="BE238" s="218">
        <v>90.396062710521448</v>
      </c>
      <c r="BF238" s="66">
        <v>53.06</v>
      </c>
      <c r="BG238" s="68">
        <v>1.5093369580176441</v>
      </c>
      <c r="BH238" s="219">
        <v>1.5093369580176441</v>
      </c>
      <c r="BI238" s="219">
        <v>1.9561495147637176</v>
      </c>
      <c r="BJ238" s="219">
        <v>1.7247672456463103</v>
      </c>
      <c r="BK238" s="66">
        <v>2.12</v>
      </c>
      <c r="BL238" s="66">
        <v>0.96</v>
      </c>
      <c r="BM238" s="66">
        <v>29</v>
      </c>
      <c r="BN238" s="66">
        <v>1.17</v>
      </c>
      <c r="BO238" s="571">
        <v>68.900000000000006</v>
      </c>
      <c r="BP238" s="66">
        <v>41</v>
      </c>
      <c r="BQ238" s="66">
        <v>145</v>
      </c>
      <c r="BR238" s="66">
        <v>7</v>
      </c>
      <c r="BS238" s="66">
        <v>57</v>
      </c>
      <c r="BT238" s="221">
        <v>0</v>
      </c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>
        <v>0</v>
      </c>
      <c r="CG238" s="61">
        <v>0</v>
      </c>
      <c r="CH238" s="61">
        <v>0</v>
      </c>
      <c r="CI238" s="61">
        <v>0</v>
      </c>
      <c r="CJ238" s="326">
        <v>0</v>
      </c>
      <c r="CK238" s="114">
        <v>0</v>
      </c>
      <c r="CL238" s="326">
        <v>0</v>
      </c>
      <c r="CM238" s="114">
        <v>0</v>
      </c>
      <c r="CN238" s="326">
        <v>0</v>
      </c>
      <c r="CO238" s="114">
        <v>0</v>
      </c>
      <c r="CP238" s="326">
        <v>0</v>
      </c>
      <c r="CQ238" s="114">
        <v>0</v>
      </c>
      <c r="CR238" s="326">
        <v>0</v>
      </c>
      <c r="CS238" s="114">
        <v>0</v>
      </c>
      <c r="CT238" s="326">
        <v>0</v>
      </c>
      <c r="CU238" s="114">
        <v>0</v>
      </c>
      <c r="CV238" s="299">
        <v>21.4</v>
      </c>
      <c r="CW238" s="299">
        <v>1.21</v>
      </c>
      <c r="CX238" s="299">
        <v>6.1</v>
      </c>
      <c r="CY238" s="299"/>
      <c r="CZ238" s="61"/>
      <c r="DA238" s="61"/>
      <c r="DB238" s="61"/>
      <c r="DC238" s="61"/>
      <c r="DD238" s="61"/>
      <c r="DE238" s="221">
        <v>0</v>
      </c>
      <c r="DF238" s="267"/>
      <c r="DJ238" s="267"/>
      <c r="DK238" s="267"/>
      <c r="DL238" s="267"/>
      <c r="DN238" s="282">
        <v>0</v>
      </c>
      <c r="DO238" s="221">
        <v>0</v>
      </c>
      <c r="DP238" s="221">
        <v>0</v>
      </c>
      <c r="DQ238" s="221">
        <v>0</v>
      </c>
      <c r="DR238" s="221">
        <v>0</v>
      </c>
      <c r="DS238" s="310"/>
      <c r="DT238" s="221">
        <v>0</v>
      </c>
      <c r="DU238" s="221">
        <v>0</v>
      </c>
      <c r="DV238" s="221">
        <v>0</v>
      </c>
      <c r="DW238" s="221">
        <v>0</v>
      </c>
      <c r="DX238" s="221">
        <v>0</v>
      </c>
      <c r="DY238" s="438">
        <v>0</v>
      </c>
      <c r="EB238" s="317">
        <v>1</v>
      </c>
      <c r="EC238" s="317">
        <v>2</v>
      </c>
      <c r="ED238" s="221">
        <v>59</v>
      </c>
      <c r="EG238" s="221">
        <v>0</v>
      </c>
      <c r="EH238" s="61"/>
      <c r="EI238" s="61"/>
      <c r="EJ238" s="61"/>
      <c r="EK238" s="61"/>
      <c r="EL238" s="61"/>
      <c r="EM238" s="61"/>
      <c r="EN238" s="61"/>
      <c r="EO238" s="267">
        <v>243</v>
      </c>
      <c r="EP238" s="135">
        <v>42251</v>
      </c>
      <c r="EQ238" s="133" t="s">
        <v>383</v>
      </c>
      <c r="ER238" s="133"/>
      <c r="ES238" s="133"/>
      <c r="ET238" s="133">
        <v>58</v>
      </c>
      <c r="EU238" s="133">
        <v>0</v>
      </c>
      <c r="EV238" s="133"/>
      <c r="EW238" s="133">
        <v>10</v>
      </c>
      <c r="EX238" s="133">
        <v>7</v>
      </c>
      <c r="EY238" s="133">
        <v>44</v>
      </c>
      <c r="EZ238" s="133">
        <v>29</v>
      </c>
      <c r="FA238" s="133">
        <v>14</v>
      </c>
      <c r="FB238" s="133">
        <v>13</v>
      </c>
      <c r="FC238" s="133">
        <v>35</v>
      </c>
      <c r="FD238" s="133">
        <v>21</v>
      </c>
      <c r="FE238" s="133">
        <v>28</v>
      </c>
      <c r="FF238" s="133">
        <v>180</v>
      </c>
      <c r="FG238" s="133">
        <v>360</v>
      </c>
      <c r="FH238" s="91">
        <v>180</v>
      </c>
      <c r="FI238" s="91">
        <v>360</v>
      </c>
      <c r="FJ238" s="227">
        <v>35.9</v>
      </c>
      <c r="FK238" s="227">
        <v>22.716034338511509</v>
      </c>
      <c r="FL238" s="228">
        <v>107.80000000000001</v>
      </c>
      <c r="FM238" s="228">
        <v>36.5</v>
      </c>
      <c r="FN238" s="228">
        <v>68.211378877201696</v>
      </c>
      <c r="FO238" s="228">
        <v>23.095689508514489</v>
      </c>
      <c r="FP238" s="228">
        <v>66.14100185528757</v>
      </c>
      <c r="FQ238" s="228"/>
      <c r="FR238" s="193">
        <v>0</v>
      </c>
      <c r="FS238" s="230">
        <v>49.1</v>
      </c>
      <c r="FT238" s="230">
        <v>45.2</v>
      </c>
      <c r="FU238" s="230">
        <v>170</v>
      </c>
      <c r="FV238" s="229">
        <v>5.9</v>
      </c>
      <c r="FW238" s="229">
        <v>9.3000000000000007</v>
      </c>
      <c r="FX238" s="426">
        <v>8.3220338983050848</v>
      </c>
      <c r="FY238" s="229">
        <v>1.0862831858407078</v>
      </c>
      <c r="FZ238" s="133">
        <v>44.8</v>
      </c>
      <c r="GA238" s="129">
        <v>20.7</v>
      </c>
      <c r="GB238" s="238">
        <v>5.3</v>
      </c>
      <c r="GC238" s="238">
        <v>2.5</v>
      </c>
      <c r="GD238" s="238">
        <v>114.8</v>
      </c>
      <c r="GE238" s="238">
        <v>73.2</v>
      </c>
      <c r="GF238" s="238">
        <v>24</v>
      </c>
      <c r="GG238" s="133">
        <v>1</v>
      </c>
      <c r="GH238" s="133">
        <v>1</v>
      </c>
      <c r="GI238" s="133">
        <v>1</v>
      </c>
      <c r="GJ238" s="133">
        <v>0</v>
      </c>
      <c r="GK238" s="231"/>
      <c r="GL238" s="133"/>
      <c r="GM238" s="133">
        <v>0</v>
      </c>
      <c r="GN238" s="133">
        <v>0</v>
      </c>
      <c r="GO238" s="133">
        <v>0</v>
      </c>
      <c r="GP238" s="61"/>
      <c r="GQ238" s="106"/>
      <c r="GR238" s="111">
        <v>0.44366197183098588</v>
      </c>
      <c r="GS238" s="61">
        <v>0</v>
      </c>
      <c r="GT238" s="111">
        <v>0.55172413793103448</v>
      </c>
      <c r="GU238" s="61">
        <v>1</v>
      </c>
      <c r="GV238" s="106">
        <v>9.1999999999999993</v>
      </c>
      <c r="GW238" s="61"/>
      <c r="GX238" s="106">
        <v>20</v>
      </c>
      <c r="GY238" s="61"/>
      <c r="GZ238" s="745"/>
      <c r="HA238" s="133">
        <v>12</v>
      </c>
      <c r="HB238" s="133">
        <v>0.37</v>
      </c>
      <c r="HC238" s="117" t="s">
        <v>1551</v>
      </c>
      <c r="HD238" s="227">
        <v>83.317042000000001</v>
      </c>
      <c r="HE238" s="227">
        <v>87.482894000000002</v>
      </c>
      <c r="HF238" s="270">
        <v>55.355554989870825</v>
      </c>
      <c r="HG238" s="106">
        <v>131.61141599999999</v>
      </c>
      <c r="HH238" s="270">
        <v>83.278257526354395</v>
      </c>
      <c r="HI238" s="106">
        <v>51.796000999999997</v>
      </c>
      <c r="HJ238" s="270">
        <v>32.774365941882351</v>
      </c>
      <c r="HK238" s="106">
        <v>79.815415000000002</v>
      </c>
      <c r="HL238" s="270">
        <v>50.503891584472051</v>
      </c>
      <c r="HM238" s="227">
        <v>60.644750999999999</v>
      </c>
      <c r="HN238" s="106">
        <v>4.7889249999999999</v>
      </c>
      <c r="HO238" s="106">
        <v>3.048035</v>
      </c>
      <c r="HP238" s="106">
        <v>132.60509300000001</v>
      </c>
      <c r="HQ238" s="270">
        <v>83.907015210292826</v>
      </c>
      <c r="HR238" s="106">
        <v>61.996898999999999</v>
      </c>
      <c r="HS238" s="270">
        <v>39.229072049170746</v>
      </c>
      <c r="HT238" s="106">
        <v>70.608193999999997</v>
      </c>
      <c r="HU238" s="270">
        <v>44.677943161122073</v>
      </c>
      <c r="HV238" s="227">
        <v>53.246969999999997</v>
      </c>
      <c r="HW238" s="144">
        <v>0</v>
      </c>
      <c r="HX238" s="427">
        <v>0.66470597049119207</v>
      </c>
      <c r="HY238" s="428">
        <v>17.8</v>
      </c>
      <c r="HZ238" s="427">
        <v>4.3</v>
      </c>
      <c r="IA238" s="427">
        <v>14.2</v>
      </c>
      <c r="IB238" s="427">
        <v>4.4000000000000004</v>
      </c>
      <c r="IC238" s="427">
        <v>20.9</v>
      </c>
      <c r="ID238" s="427">
        <v>4.7</v>
      </c>
      <c r="IE238" s="237">
        <v>49.219621705426356</v>
      </c>
      <c r="IF238" s="237">
        <v>31.144139743426503</v>
      </c>
      <c r="IG238" s="239"/>
      <c r="IH238" s="133">
        <v>0.39</v>
      </c>
      <c r="II238" s="61">
        <v>1079</v>
      </c>
      <c r="IJ238" s="61">
        <v>931</v>
      </c>
      <c r="IK238" s="61">
        <v>1107</v>
      </c>
      <c r="IL238" s="61">
        <v>1091</v>
      </c>
      <c r="IM238" s="61">
        <v>1258</v>
      </c>
      <c r="IN238" s="61">
        <v>1156</v>
      </c>
      <c r="IO238" s="133">
        <v>1117.5</v>
      </c>
      <c r="IP238" s="429">
        <v>1103.6666666666667</v>
      </c>
      <c r="IQ238" s="61">
        <v>1939</v>
      </c>
      <c r="IR238" s="61">
        <v>417</v>
      </c>
      <c r="IS238" s="61">
        <v>355</v>
      </c>
      <c r="IT238" s="61">
        <v>426</v>
      </c>
      <c r="IU238" s="61">
        <v>368</v>
      </c>
      <c r="IV238" s="61">
        <v>433</v>
      </c>
      <c r="IW238" s="61">
        <v>453</v>
      </c>
      <c r="IX238" s="61">
        <v>435</v>
      </c>
      <c r="IY238" s="430">
        <v>408.66666666666669</v>
      </c>
      <c r="IZ238" s="61">
        <v>288</v>
      </c>
      <c r="JA238" s="445">
        <v>31.792942286876286</v>
      </c>
      <c r="JB238" s="240">
        <v>28.968027596411595</v>
      </c>
      <c r="JC238" s="267"/>
      <c r="JD238" s="70"/>
      <c r="JE238" s="70"/>
      <c r="JF238" s="70"/>
      <c r="JG238" s="267"/>
      <c r="JH238" s="267"/>
      <c r="JI238" s="267"/>
      <c r="JJ238" s="267"/>
      <c r="JL238" s="420">
        <v>63</v>
      </c>
      <c r="JM238" s="362"/>
      <c r="JN238" s="244"/>
      <c r="JO238" s="61"/>
      <c r="JP238" s="200"/>
      <c r="JQ238" s="90"/>
      <c r="JR238" s="90"/>
      <c r="JS238" s="69"/>
      <c r="JT238" s="248"/>
      <c r="JU238" s="200"/>
      <c r="JV238" s="433"/>
      <c r="JW238" s="248"/>
      <c r="JX238" s="243"/>
      <c r="JY238" s="433"/>
      <c r="JZ238" s="248"/>
      <c r="KA238" s="247"/>
      <c r="KB238" s="245"/>
      <c r="KC238" s="248"/>
      <c r="KD238" s="63">
        <v>0</v>
      </c>
      <c r="KE238" s="263"/>
      <c r="KF238" s="263"/>
      <c r="KG238" s="250"/>
      <c r="KH238" s="250"/>
      <c r="KI238" s="250"/>
      <c r="KJ238" s="251"/>
      <c r="KK238" s="250"/>
      <c r="KL238" s="250"/>
      <c r="KM238" s="250"/>
      <c r="KN238" s="250"/>
      <c r="KO238" s="250"/>
      <c r="KP238" s="250"/>
      <c r="KQ238" s="92"/>
      <c r="KR238" s="93">
        <v>0.44366197183098588</v>
      </c>
      <c r="KS238" s="92"/>
      <c r="KT238" s="361"/>
      <c r="KU238" s="92"/>
      <c r="KV238" s="361"/>
      <c r="KW238" s="361"/>
      <c r="KX238" s="361"/>
      <c r="KY238" s="361"/>
      <c r="KZ238" s="361"/>
      <c r="LA238" s="361"/>
      <c r="LB238" s="361"/>
      <c r="LC238" s="361"/>
      <c r="LD238" s="361"/>
      <c r="LE238" s="118">
        <v>42251</v>
      </c>
      <c r="LF238" s="454">
        <v>0</v>
      </c>
      <c r="LG238" s="454"/>
      <c r="LH238" s="454">
        <v>53</v>
      </c>
      <c r="LI238" s="454">
        <v>47.53</v>
      </c>
      <c r="LJ238" s="454">
        <v>-27.41</v>
      </c>
      <c r="LK238" s="454">
        <v>-28.5</v>
      </c>
      <c r="LL238" s="454">
        <v>-28.4</v>
      </c>
      <c r="LM238" s="454">
        <v>422</v>
      </c>
      <c r="LN238" s="454">
        <v>-24.1</v>
      </c>
      <c r="LO238" s="454">
        <v>-23.7</v>
      </c>
      <c r="LP238" s="454">
        <v>442</v>
      </c>
      <c r="LQ238" s="454">
        <v>-26.2</v>
      </c>
      <c r="LR238" s="454">
        <v>-26.1</v>
      </c>
      <c r="LS238" s="454">
        <v>422</v>
      </c>
      <c r="LT238" s="500">
        <v>45.02</v>
      </c>
      <c r="LU238" s="693">
        <v>-22.9</v>
      </c>
      <c r="LV238" s="500">
        <v>-8.8000000000000007</v>
      </c>
      <c r="LW238" s="500">
        <v>1</v>
      </c>
      <c r="LX238" s="500">
        <v>-15.9</v>
      </c>
      <c r="LY238" s="500">
        <v>1</v>
      </c>
      <c r="LZ238" s="690">
        <v>53.246969999999997</v>
      </c>
      <c r="MA238" s="455"/>
      <c r="MC238" s="253"/>
      <c r="MD238" s="274"/>
      <c r="ME238" s="581">
        <v>243</v>
      </c>
      <c r="MF238" s="135"/>
      <c r="MI238" s="584">
        <v>37.191200000000002</v>
      </c>
      <c r="MQ238" s="135"/>
      <c r="MR238" s="585"/>
      <c r="MS238" s="585"/>
      <c r="MT238" s="133">
        <v>0</v>
      </c>
      <c r="MU238" s="585"/>
      <c r="MV238" s="585"/>
      <c r="MW238" s="585"/>
      <c r="MX238" s="585"/>
      <c r="MY238" s="585"/>
      <c r="MZ238" s="238">
        <v>47.2</v>
      </c>
      <c r="NA238" s="585"/>
      <c r="NB238" s="238">
        <v>1</v>
      </c>
      <c r="ND238" s="876">
        <v>243</v>
      </c>
      <c r="NE238" s="877">
        <v>8.7764001313844897</v>
      </c>
      <c r="NF238" s="877">
        <v>6.9642831010687196</v>
      </c>
      <c r="NG238" s="877">
        <v>5.5382277397359996</v>
      </c>
      <c r="NH238" s="877">
        <v>0.81885056089543395</v>
      </c>
      <c r="NI238" s="877">
        <v>6.8608386790434901</v>
      </c>
      <c r="NJ238" s="877">
        <v>6.9606970393043097</v>
      </c>
      <c r="NK238" s="877">
        <v>9.1981994554374893</v>
      </c>
      <c r="NL238" s="877">
        <v>7.9902741833185997</v>
      </c>
      <c r="NM238" s="877">
        <v>6.4003671459148803</v>
      </c>
      <c r="NN238" s="877">
        <v>1.0214797274104499</v>
      </c>
      <c r="NO238" s="877">
        <v>5.6890195413779496</v>
      </c>
      <c r="NP238" s="877">
        <v>6.3622945383955898</v>
      </c>
      <c r="NQ238" s="877">
        <v>7.1894292458097597</v>
      </c>
      <c r="NR238" s="877">
        <v>4.46988597627446</v>
      </c>
      <c r="NS238" s="877">
        <v>5.9518675043269003</v>
      </c>
      <c r="NT238" s="877">
        <v>8.2504405483474006</v>
      </c>
      <c r="NU238" s="877">
        <v>6.7041803229258301</v>
      </c>
      <c r="NV238" s="877">
        <v>6.6797615735168501</v>
      </c>
      <c r="NW238" s="877">
        <v>5.7114949066500902</v>
      </c>
      <c r="NX238" s="877">
        <v>5.8708578643637601</v>
      </c>
      <c r="NY238" s="877">
        <v>7.4317900833788002</v>
      </c>
      <c r="NZ238" s="877">
        <v>-1.5994620704162701</v>
      </c>
      <c r="OA238" s="877">
        <v>9.5946045305255208</v>
      </c>
      <c r="OB238" s="877">
        <v>0.58496250072115596</v>
      </c>
      <c r="OC238" s="877">
        <v>3.1842802944193802</v>
      </c>
      <c r="OD238" s="877">
        <v>6.8454900509443704</v>
      </c>
      <c r="OE238" s="877">
        <v>4.9443899622700904</v>
      </c>
      <c r="OF238" s="877">
        <v>10.538974584253401</v>
      </c>
      <c r="OG238" s="877">
        <v>3.4982508675278301</v>
      </c>
      <c r="OH238" s="877">
        <v>6.4389581478975497</v>
      </c>
      <c r="OI238" s="877">
        <v>4.1610814822771802</v>
      </c>
      <c r="OJ238" s="877">
        <v>4.1000164363558502</v>
      </c>
      <c r="OK238" s="877">
        <v>4.7837423648356499</v>
      </c>
      <c r="OL238" s="877">
        <v>9.0096420298043594</v>
      </c>
    </row>
    <row r="239" spans="1:402" s="221" customFormat="1" x14ac:dyDescent="0.25">
      <c r="A239" s="274">
        <v>238</v>
      </c>
      <c r="B239" s="221">
        <v>0</v>
      </c>
      <c r="C239" s="221">
        <v>1</v>
      </c>
      <c r="D239" s="267">
        <v>0</v>
      </c>
      <c r="E239" s="267">
        <v>244</v>
      </c>
      <c r="F239" s="880">
        <v>55</v>
      </c>
      <c r="G239" s="883"/>
      <c r="H239" s="232" t="s">
        <v>1546</v>
      </c>
      <c r="I239" s="232" t="s">
        <v>1552</v>
      </c>
      <c r="J239" s="69">
        <v>17728</v>
      </c>
      <c r="K239" s="143">
        <v>66</v>
      </c>
      <c r="L239" s="62">
        <v>110</v>
      </c>
      <c r="M239" s="62">
        <v>178</v>
      </c>
      <c r="N239" s="342">
        <v>34.71783865673526</v>
      </c>
      <c r="O239" s="348">
        <v>2.2673194652867483</v>
      </c>
      <c r="P239" s="61">
        <v>0</v>
      </c>
      <c r="Q239" s="144">
        <v>155</v>
      </c>
      <c r="R239" s="144">
        <v>95</v>
      </c>
      <c r="S239" s="133">
        <v>0</v>
      </c>
      <c r="T239" s="400">
        <v>1</v>
      </c>
      <c r="U239" s="326">
        <v>0</v>
      </c>
      <c r="V239" s="326"/>
      <c r="W239" s="326">
        <v>1</v>
      </c>
      <c r="X239" s="710">
        <v>0</v>
      </c>
      <c r="Y239" s="326">
        <v>0</v>
      </c>
      <c r="Z239" s="326">
        <v>0</v>
      </c>
      <c r="AA239" s="329">
        <v>0</v>
      </c>
      <c r="AB239" s="711">
        <v>0</v>
      </c>
      <c r="AC239" s="133"/>
      <c r="AD239" s="133"/>
      <c r="AE239" s="133"/>
      <c r="AF239" s="592">
        <v>125</v>
      </c>
      <c r="AG239" s="617">
        <v>0.94</v>
      </c>
      <c r="AH239" s="592">
        <v>80</v>
      </c>
      <c r="AI239" s="592"/>
      <c r="AJ239" s="606">
        <v>15.3</v>
      </c>
      <c r="AK239" s="592">
        <v>45</v>
      </c>
      <c r="AL239" s="592"/>
      <c r="AM239" s="607">
        <v>32.5</v>
      </c>
      <c r="AN239" s="214">
        <v>3.4812400893356918</v>
      </c>
      <c r="AO239" s="63">
        <v>159</v>
      </c>
      <c r="AP239" s="63">
        <v>99</v>
      </c>
      <c r="AQ239" s="63">
        <v>42</v>
      </c>
      <c r="AR239" s="63">
        <v>89</v>
      </c>
      <c r="AS239" s="63">
        <v>0.6</v>
      </c>
      <c r="AT239" s="63"/>
      <c r="AU239" s="557"/>
      <c r="AV239" s="557"/>
      <c r="AW239" s="434">
        <v>0.94</v>
      </c>
      <c r="AX239" s="434"/>
      <c r="AY239" s="434"/>
      <c r="AZ239" s="617"/>
      <c r="BA239" s="558"/>
      <c r="BB239" s="65">
        <v>18.25</v>
      </c>
      <c r="BC239" s="425"/>
      <c r="BD239" s="66">
        <v>18.25</v>
      </c>
      <c r="BE239" s="218">
        <v>64.297622284183831</v>
      </c>
      <c r="BF239" s="66">
        <v>106.9</v>
      </c>
      <c r="BG239" s="68">
        <v>1.2612628687924936</v>
      </c>
      <c r="BH239" s="219">
        <v>1.2612628687924936</v>
      </c>
      <c r="BI239" s="219">
        <v>1.8081949130804975</v>
      </c>
      <c r="BJ239" s="219">
        <v>2.0289777052087778</v>
      </c>
      <c r="BK239" s="66">
        <v>2.4700000000000002</v>
      </c>
      <c r="BL239" s="66">
        <v>1.08</v>
      </c>
      <c r="BM239" s="66">
        <v>87</v>
      </c>
      <c r="BN239" s="66">
        <v>1.1100000000000001</v>
      </c>
      <c r="BO239" s="571">
        <v>55.5</v>
      </c>
      <c r="BP239" s="66">
        <v>75</v>
      </c>
      <c r="BQ239" s="66">
        <v>78</v>
      </c>
      <c r="BR239" s="66">
        <v>11</v>
      </c>
      <c r="BS239" s="66">
        <v>20</v>
      </c>
      <c r="BT239" s="221">
        <v>0</v>
      </c>
      <c r="BU239" s="61"/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1">
        <v>0</v>
      </c>
      <c r="CG239" s="61">
        <v>0</v>
      </c>
      <c r="CH239" s="61">
        <v>0</v>
      </c>
      <c r="CI239" s="61">
        <v>0</v>
      </c>
      <c r="CJ239" s="326">
        <v>0</v>
      </c>
      <c r="CK239" s="114">
        <v>0</v>
      </c>
      <c r="CL239" s="326">
        <v>0</v>
      </c>
      <c r="CM239" s="114">
        <v>0</v>
      </c>
      <c r="CN239" s="326">
        <v>0</v>
      </c>
      <c r="CO239" s="114">
        <v>0</v>
      </c>
      <c r="CP239" s="326">
        <v>0</v>
      </c>
      <c r="CQ239" s="114">
        <v>0</v>
      </c>
      <c r="CR239" s="326">
        <v>0</v>
      </c>
      <c r="CS239" s="114">
        <v>0</v>
      </c>
      <c r="CT239" s="326">
        <v>0</v>
      </c>
      <c r="CU239" s="114">
        <v>0</v>
      </c>
      <c r="CV239" s="299">
        <v>27.9</v>
      </c>
      <c r="CW239" s="299">
        <v>1.0900000000000001</v>
      </c>
      <c r="CX239" s="299">
        <v>8</v>
      </c>
      <c r="CY239" s="362"/>
      <c r="CZ239" s="61"/>
      <c r="DA239" s="61"/>
      <c r="DB239" s="61"/>
      <c r="DC239" s="61"/>
      <c r="DD239" s="61"/>
      <c r="DE239" s="221">
        <v>0</v>
      </c>
      <c r="DF239" s="267"/>
      <c r="DJ239" s="267"/>
      <c r="DK239" s="267"/>
      <c r="DL239" s="267"/>
      <c r="DN239" s="282">
        <v>0</v>
      </c>
      <c r="DO239" s="221">
        <v>0</v>
      </c>
      <c r="DP239" s="221">
        <v>0</v>
      </c>
      <c r="DQ239" s="221">
        <v>0</v>
      </c>
      <c r="DR239" s="221">
        <v>0</v>
      </c>
      <c r="DS239" s="310"/>
      <c r="DT239" s="221">
        <v>0</v>
      </c>
      <c r="DU239" s="221">
        <v>0</v>
      </c>
      <c r="DV239" s="221">
        <v>0</v>
      </c>
      <c r="DW239" s="221">
        <v>0</v>
      </c>
      <c r="DX239" s="221">
        <v>0</v>
      </c>
      <c r="DY239" s="438">
        <v>0</v>
      </c>
      <c r="EB239" s="317">
        <v>1</v>
      </c>
      <c r="EC239" s="317">
        <v>1</v>
      </c>
      <c r="ED239" s="61">
        <v>80</v>
      </c>
      <c r="EE239" s="61"/>
      <c r="EG239" s="221">
        <v>0</v>
      </c>
      <c r="EH239" s="61"/>
      <c r="EI239" s="61"/>
      <c r="EJ239" s="61"/>
      <c r="EK239" s="61"/>
      <c r="EL239" s="61"/>
      <c r="EM239" s="61"/>
      <c r="EN239" s="61"/>
      <c r="EO239" s="259">
        <v>244</v>
      </c>
      <c r="EP239" s="135">
        <v>42164</v>
      </c>
      <c r="EQ239" s="133" t="s">
        <v>415</v>
      </c>
      <c r="ER239" s="133"/>
      <c r="ES239" s="133"/>
      <c r="ET239" s="133">
        <v>76</v>
      </c>
      <c r="EU239" s="133">
        <v>0</v>
      </c>
      <c r="EV239" s="133"/>
      <c r="EW239" s="133">
        <v>10</v>
      </c>
      <c r="EX239" s="133">
        <v>9</v>
      </c>
      <c r="EY239" s="133">
        <v>54</v>
      </c>
      <c r="EZ239" s="133">
        <v>36</v>
      </c>
      <c r="FA239" s="133">
        <v>19</v>
      </c>
      <c r="FB239" s="133">
        <v>16</v>
      </c>
      <c r="FC239" s="133">
        <v>43</v>
      </c>
      <c r="FD239" s="133">
        <v>23</v>
      </c>
      <c r="FE239" s="133">
        <v>33</v>
      </c>
      <c r="FF239" s="133">
        <v>150</v>
      </c>
      <c r="FG239" s="133">
        <v>330</v>
      </c>
      <c r="FH239" s="91">
        <v>150</v>
      </c>
      <c r="FI239" s="91">
        <v>330</v>
      </c>
      <c r="FJ239" s="227">
        <v>39.799999999999997</v>
      </c>
      <c r="FK239" s="227">
        <v>17.553768054898466</v>
      </c>
      <c r="FL239" s="228">
        <v>172.95</v>
      </c>
      <c r="FM239" s="228">
        <v>60</v>
      </c>
      <c r="FN239" s="228">
        <v>76.279502138057538</v>
      </c>
      <c r="FO239" s="228">
        <v>26.462966916932366</v>
      </c>
      <c r="FP239" s="228">
        <v>65.307892454466611</v>
      </c>
      <c r="FQ239" s="228"/>
      <c r="FR239" s="193">
        <v>0</v>
      </c>
      <c r="FS239" s="230">
        <v>75.8</v>
      </c>
      <c r="FT239" s="230">
        <v>63.2</v>
      </c>
      <c r="FU239" s="230">
        <v>200</v>
      </c>
      <c r="FV239" s="229">
        <v>6.6</v>
      </c>
      <c r="FW239" s="229">
        <v>12</v>
      </c>
      <c r="FX239" s="426">
        <v>11.484848484848484</v>
      </c>
      <c r="FY239" s="229">
        <v>1.1993670886075949</v>
      </c>
      <c r="FZ239" s="133">
        <v>61.1</v>
      </c>
      <c r="GA239" s="129">
        <v>20.2</v>
      </c>
      <c r="GB239" s="238">
        <v>8</v>
      </c>
      <c r="GC239" s="238">
        <v>4.0999999999999996</v>
      </c>
      <c r="GD239" s="238">
        <v>141.19999999999999</v>
      </c>
      <c r="GE239" s="238">
        <v>96.1</v>
      </c>
      <c r="GF239" s="238">
        <v>31.1</v>
      </c>
      <c r="GG239" s="133">
        <v>0</v>
      </c>
      <c r="GH239" s="133">
        <v>1</v>
      </c>
      <c r="GI239" s="133">
        <v>1</v>
      </c>
      <c r="GJ239" s="133">
        <v>0</v>
      </c>
      <c r="GK239" s="231">
        <v>26</v>
      </c>
      <c r="GL239" s="133"/>
      <c r="GM239" s="133">
        <v>0</v>
      </c>
      <c r="GN239" s="133">
        <v>0</v>
      </c>
      <c r="GO239" s="133">
        <v>0</v>
      </c>
      <c r="GP239" s="61">
        <v>27.75</v>
      </c>
      <c r="GQ239" s="106">
        <v>12.239122199081219</v>
      </c>
      <c r="GR239" s="111">
        <v>0.44551282051282048</v>
      </c>
      <c r="GS239" s="61">
        <v>0</v>
      </c>
      <c r="GT239" s="111">
        <v>0.41176470588235292</v>
      </c>
      <c r="GU239" s="61">
        <v>0</v>
      </c>
      <c r="GV239" s="106">
        <v>9.8000000000000007</v>
      </c>
      <c r="GW239" s="61"/>
      <c r="GX239" s="106">
        <v>20</v>
      </c>
      <c r="GY239" s="61"/>
      <c r="GZ239" s="745">
        <v>31</v>
      </c>
      <c r="HA239" s="133">
        <v>0</v>
      </c>
      <c r="HB239" s="133">
        <v>0.49</v>
      </c>
      <c r="HC239" s="117" t="s">
        <v>1553</v>
      </c>
      <c r="HD239" s="427">
        <v>146.26431700000001</v>
      </c>
      <c r="HE239" s="427">
        <v>153.57753299999999</v>
      </c>
      <c r="HF239" s="270">
        <v>67.735286249384799</v>
      </c>
      <c r="HG239" s="435">
        <v>163.50751299999999</v>
      </c>
      <c r="HH239" s="270">
        <v>72.114898453148143</v>
      </c>
      <c r="HI239" s="435">
        <v>51.852212000000002</v>
      </c>
      <c r="HJ239" s="270">
        <v>22.869389512096056</v>
      </c>
      <c r="HK239" s="435">
        <v>111.65530099999999</v>
      </c>
      <c r="HL239" s="270">
        <v>49.245508941052087</v>
      </c>
      <c r="HM239" s="427">
        <v>68.287565999999998</v>
      </c>
      <c r="HN239" s="435">
        <v>8.1508369999999992</v>
      </c>
      <c r="HO239" s="435">
        <v>3.4594170000000002</v>
      </c>
      <c r="HP239" s="106">
        <v>170.595347</v>
      </c>
      <c r="HQ239" s="270">
        <v>75.240983730726612</v>
      </c>
      <c r="HR239" s="106">
        <v>70.940387000000001</v>
      </c>
      <c r="HS239" s="270">
        <v>31.288218570922982</v>
      </c>
      <c r="HT239" s="106">
        <v>99.654960000000003</v>
      </c>
      <c r="HU239" s="270">
        <v>43.95276515980364</v>
      </c>
      <c r="HV239" s="227">
        <v>58.415990000000001</v>
      </c>
      <c r="HW239" s="144">
        <v>0</v>
      </c>
      <c r="HX239" s="427">
        <v>0.93926896802595239</v>
      </c>
      <c r="HY239" s="428">
        <v>27</v>
      </c>
      <c r="HZ239" s="427">
        <v>5.2</v>
      </c>
      <c r="IA239" s="427">
        <v>26.4</v>
      </c>
      <c r="IB239" s="427">
        <v>6.4</v>
      </c>
      <c r="IC239" s="427">
        <v>19.600000000000001</v>
      </c>
      <c r="ID239" s="427">
        <v>5.6</v>
      </c>
      <c r="IE239" s="237">
        <v>114.7790769230769</v>
      </c>
      <c r="IF239" s="237">
        <v>50.623248589523648</v>
      </c>
      <c r="IG239" s="239"/>
      <c r="IH239" s="161">
        <v>0.45</v>
      </c>
      <c r="II239" s="61">
        <v>1170</v>
      </c>
      <c r="IJ239" s="61">
        <v>1064</v>
      </c>
      <c r="IK239" s="61">
        <v>1023</v>
      </c>
      <c r="IL239" s="61">
        <v>1100</v>
      </c>
      <c r="IM239" s="61">
        <v>1131</v>
      </c>
      <c r="IN239" s="61">
        <v>1045</v>
      </c>
      <c r="IO239" s="133">
        <v>1107.5</v>
      </c>
      <c r="IP239" s="429">
        <v>1088.8333333333333</v>
      </c>
      <c r="IQ239" s="61">
        <v>1835</v>
      </c>
      <c r="IR239" s="61">
        <v>414</v>
      </c>
      <c r="IS239" s="61">
        <v>347</v>
      </c>
      <c r="IT239" s="61">
        <v>349</v>
      </c>
      <c r="IU239" s="61">
        <v>345</v>
      </c>
      <c r="IV239" s="61">
        <v>311</v>
      </c>
      <c r="IW239" s="61">
        <v>366</v>
      </c>
      <c r="IX239" s="61">
        <v>390</v>
      </c>
      <c r="IY239" s="430">
        <v>355.33333333333331</v>
      </c>
      <c r="IZ239" s="61">
        <v>211</v>
      </c>
      <c r="JA239" s="431">
        <v>24.859818231943738</v>
      </c>
      <c r="JB239" s="240">
        <v>21.782551623346173</v>
      </c>
      <c r="JC239" s="267"/>
      <c r="JD239" s="70"/>
      <c r="JE239" s="70"/>
      <c r="JF239" s="70"/>
      <c r="JG239" s="267"/>
      <c r="JH239" s="267"/>
      <c r="JI239" s="267"/>
      <c r="JJ239" s="267"/>
      <c r="JL239" s="420">
        <v>84</v>
      </c>
      <c r="JM239" s="362"/>
      <c r="JN239" s="244"/>
      <c r="JO239" s="61"/>
      <c r="JP239" s="200"/>
      <c r="JQ239" s="90"/>
      <c r="JR239" s="90"/>
      <c r="JS239" s="69"/>
      <c r="JT239" s="248"/>
      <c r="JU239" s="200"/>
      <c r="JV239" s="433"/>
      <c r="JW239" s="248"/>
      <c r="JX239" s="243"/>
      <c r="JY239" s="433"/>
      <c r="JZ239" s="248"/>
      <c r="KA239" s="247"/>
      <c r="KB239" s="245"/>
      <c r="KC239" s="248"/>
      <c r="KD239" s="63">
        <v>0</v>
      </c>
      <c r="KE239" s="263"/>
      <c r="KF239" s="263"/>
      <c r="KG239" s="250"/>
      <c r="KH239" s="250"/>
      <c r="KI239" s="250"/>
      <c r="KJ239" s="251"/>
      <c r="KK239" s="250"/>
      <c r="KL239" s="250"/>
      <c r="KM239" s="250"/>
      <c r="KN239" s="250"/>
      <c r="KO239" s="250"/>
      <c r="KP239" s="250"/>
      <c r="KQ239" s="92"/>
      <c r="KR239" s="93">
        <v>0.44551282051282048</v>
      </c>
      <c r="KS239" s="92"/>
      <c r="KT239" s="361"/>
      <c r="KU239" s="92"/>
      <c r="KV239" s="361"/>
      <c r="KW239" s="361"/>
      <c r="KX239" s="361"/>
      <c r="KY239" s="361"/>
      <c r="KZ239" s="361"/>
      <c r="LA239" s="361"/>
      <c r="LB239" s="361"/>
      <c r="LC239" s="361"/>
      <c r="LD239" s="361"/>
      <c r="LE239" s="118">
        <v>42164</v>
      </c>
      <c r="LF239" s="454">
        <v>0</v>
      </c>
      <c r="LG239" s="454">
        <v>1</v>
      </c>
      <c r="LH239" s="454">
        <v>61</v>
      </c>
      <c r="LI239" s="454">
        <v>48.04</v>
      </c>
      <c r="LJ239" s="454">
        <v>-20.48</v>
      </c>
      <c r="LK239" s="454">
        <v>-26</v>
      </c>
      <c r="LL239" s="454">
        <v>-25.7</v>
      </c>
      <c r="LM239" s="454">
        <v>402</v>
      </c>
      <c r="LN239" s="454">
        <v>-11.7</v>
      </c>
      <c r="LO239" s="454">
        <v>-9.8000000000000007</v>
      </c>
      <c r="LP239" s="454">
        <v>462</v>
      </c>
      <c r="LQ239" s="454">
        <v>-18.600000000000001</v>
      </c>
      <c r="LR239" s="454">
        <v>-17.8</v>
      </c>
      <c r="LS239" s="454">
        <v>462</v>
      </c>
      <c r="LT239" s="500">
        <v>47.11</v>
      </c>
      <c r="LU239" s="693">
        <v>-21.42</v>
      </c>
      <c r="LV239" s="500">
        <v>0</v>
      </c>
      <c r="LW239" s="500">
        <v>0</v>
      </c>
      <c r="LX239" s="500">
        <v>-8.4</v>
      </c>
      <c r="LY239" s="500">
        <v>3</v>
      </c>
      <c r="LZ239" s="690">
        <v>58.415990000000001</v>
      </c>
      <c r="MA239" s="454"/>
      <c r="MC239" s="253"/>
      <c r="MD239" s="274"/>
      <c r="ME239" s="581">
        <v>244</v>
      </c>
      <c r="MF239" s="135"/>
      <c r="MI239" s="584">
        <v>39.963799999999999</v>
      </c>
      <c r="MQ239" s="135"/>
      <c r="MR239" s="585"/>
      <c r="MS239" s="585"/>
      <c r="MT239" s="133">
        <v>0</v>
      </c>
      <c r="MU239" s="585"/>
      <c r="MV239" s="585"/>
      <c r="MW239" s="585"/>
      <c r="MX239" s="585"/>
      <c r="MY239" s="585"/>
      <c r="MZ239" s="238">
        <v>32.5</v>
      </c>
      <c r="NA239" s="585"/>
      <c r="NB239" s="238">
        <v>4</v>
      </c>
      <c r="ND239" s="876">
        <v>244</v>
      </c>
      <c r="NE239" s="877" t="s">
        <v>64</v>
      </c>
      <c r="NF239" s="877" t="s">
        <v>64</v>
      </c>
      <c r="NG239" s="877" t="s">
        <v>64</v>
      </c>
      <c r="NH239" s="877" t="s">
        <v>64</v>
      </c>
      <c r="NI239" s="877" t="s">
        <v>64</v>
      </c>
      <c r="NJ239" s="877" t="s">
        <v>64</v>
      </c>
      <c r="NK239" s="877" t="s">
        <v>64</v>
      </c>
      <c r="NL239" s="877" t="s">
        <v>64</v>
      </c>
      <c r="NM239" s="877" t="s">
        <v>64</v>
      </c>
      <c r="NN239" s="877" t="s">
        <v>64</v>
      </c>
      <c r="NO239" s="877" t="s">
        <v>64</v>
      </c>
      <c r="NP239" s="877" t="s">
        <v>64</v>
      </c>
      <c r="NQ239" s="877" t="s">
        <v>64</v>
      </c>
      <c r="NR239" s="877" t="s">
        <v>64</v>
      </c>
      <c r="NS239" s="877" t="s">
        <v>64</v>
      </c>
      <c r="NT239" s="877" t="s">
        <v>64</v>
      </c>
      <c r="NU239" s="877" t="s">
        <v>64</v>
      </c>
      <c r="NV239" s="877" t="s">
        <v>64</v>
      </c>
      <c r="NW239" s="877" t="s">
        <v>64</v>
      </c>
      <c r="NX239" s="877" t="s">
        <v>64</v>
      </c>
      <c r="NY239" s="877" t="s">
        <v>64</v>
      </c>
      <c r="NZ239" s="877" t="s">
        <v>64</v>
      </c>
      <c r="OA239" s="877" t="s">
        <v>64</v>
      </c>
      <c r="OB239" s="877" t="s">
        <v>64</v>
      </c>
      <c r="OC239" s="877" t="s">
        <v>64</v>
      </c>
      <c r="OD239" s="877" t="s">
        <v>64</v>
      </c>
      <c r="OE239" s="877" t="s">
        <v>64</v>
      </c>
      <c r="OF239" s="877" t="s">
        <v>64</v>
      </c>
      <c r="OG239" s="877" t="s">
        <v>64</v>
      </c>
      <c r="OH239" s="877" t="s">
        <v>64</v>
      </c>
      <c r="OI239" s="877" t="s">
        <v>64</v>
      </c>
      <c r="OJ239" s="877" t="s">
        <v>64</v>
      </c>
      <c r="OK239" s="877" t="s">
        <v>64</v>
      </c>
      <c r="OL239" s="877" t="s">
        <v>64</v>
      </c>
    </row>
    <row r="240" spans="1:402" s="221" customFormat="1" x14ac:dyDescent="0.25">
      <c r="A240" s="221">
        <v>239</v>
      </c>
      <c r="B240" s="221">
        <v>0</v>
      </c>
      <c r="C240" s="221">
        <v>1</v>
      </c>
      <c r="D240" s="267">
        <v>0</v>
      </c>
      <c r="E240" s="267">
        <v>245</v>
      </c>
      <c r="F240" s="880">
        <v>56</v>
      </c>
      <c r="G240" s="883"/>
      <c r="H240" s="167" t="s">
        <v>1554</v>
      </c>
      <c r="I240" s="167" t="s">
        <v>1555</v>
      </c>
      <c r="J240" s="266">
        <v>17823</v>
      </c>
      <c r="K240" s="422">
        <v>66</v>
      </c>
      <c r="L240" s="62">
        <v>72</v>
      </c>
      <c r="M240" s="62">
        <v>172.5</v>
      </c>
      <c r="N240" s="342">
        <v>24.196597353497161</v>
      </c>
      <c r="O240" s="348">
        <v>1.8509928097119155</v>
      </c>
      <c r="P240" s="61">
        <v>0</v>
      </c>
      <c r="Q240" s="144">
        <v>120</v>
      </c>
      <c r="R240" s="144">
        <v>65</v>
      </c>
      <c r="S240" s="133">
        <v>0</v>
      </c>
      <c r="T240" s="400">
        <v>1</v>
      </c>
      <c r="U240" s="326">
        <v>0</v>
      </c>
      <c r="V240" s="326"/>
      <c r="W240" s="326">
        <v>0</v>
      </c>
      <c r="X240" s="114">
        <v>0</v>
      </c>
      <c r="Y240" s="326">
        <v>1</v>
      </c>
      <c r="Z240" s="326">
        <v>0</v>
      </c>
      <c r="AA240" s="329">
        <v>0</v>
      </c>
      <c r="AB240" s="711">
        <v>0</v>
      </c>
      <c r="AC240" s="133"/>
      <c r="AD240" s="133"/>
      <c r="AE240" s="133"/>
      <c r="AF240" s="592">
        <v>92</v>
      </c>
      <c r="AG240" s="617">
        <v>0.99</v>
      </c>
      <c r="AH240" s="592">
        <v>75</v>
      </c>
      <c r="AI240" s="592"/>
      <c r="AJ240" s="606">
        <v>14.1</v>
      </c>
      <c r="AK240" s="592">
        <v>43</v>
      </c>
      <c r="AL240" s="592"/>
      <c r="AM240" s="607">
        <v>116.4</v>
      </c>
      <c r="AN240" s="214">
        <v>4.7570325352973377</v>
      </c>
      <c r="AO240" s="63">
        <v>214</v>
      </c>
      <c r="AP240" s="63">
        <v>124</v>
      </c>
      <c r="AQ240" s="63">
        <v>76</v>
      </c>
      <c r="AR240" s="63">
        <v>69</v>
      </c>
      <c r="AS240" s="63">
        <v>4.72</v>
      </c>
      <c r="AT240" s="63">
        <v>182</v>
      </c>
      <c r="AU240" s="557"/>
      <c r="AV240" s="557"/>
      <c r="AW240" s="434">
        <v>0.99</v>
      </c>
      <c r="AX240" s="434"/>
      <c r="AY240" s="434"/>
      <c r="AZ240" s="617"/>
      <c r="BA240" s="558"/>
      <c r="BB240" s="65">
        <v>36</v>
      </c>
      <c r="BC240" s="425"/>
      <c r="BD240" s="66">
        <v>36</v>
      </c>
      <c r="BE240" s="218">
        <v>131.84244737738533</v>
      </c>
      <c r="BF240" s="66">
        <v>75.05</v>
      </c>
      <c r="BG240" s="68">
        <v>1.5563025007672873</v>
      </c>
      <c r="BH240" s="219">
        <v>1.5563025007672873</v>
      </c>
      <c r="BI240" s="219">
        <v>2.1200552561903314</v>
      </c>
      <c r="BJ240" s="219">
        <v>1.8753506965792892</v>
      </c>
      <c r="BK240" s="66">
        <v>2.46</v>
      </c>
      <c r="BL240" s="66">
        <v>1.2</v>
      </c>
      <c r="BM240" s="66">
        <v>44</v>
      </c>
      <c r="BN240" s="66">
        <v>1.3</v>
      </c>
      <c r="BO240" s="571">
        <v>146.6</v>
      </c>
      <c r="BP240" s="66">
        <v>32</v>
      </c>
      <c r="BQ240" s="66">
        <v>173</v>
      </c>
      <c r="BR240" s="66">
        <v>19</v>
      </c>
      <c r="BS240" s="66">
        <v>64</v>
      </c>
      <c r="BT240" s="221">
        <v>0</v>
      </c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>
        <v>0</v>
      </c>
      <c r="CG240" s="61">
        <v>0</v>
      </c>
      <c r="CH240" s="61">
        <v>0</v>
      </c>
      <c r="CI240" s="61">
        <v>0</v>
      </c>
      <c r="CJ240" s="326">
        <v>0</v>
      </c>
      <c r="CK240" s="114">
        <v>0</v>
      </c>
      <c r="CL240" s="326">
        <v>0</v>
      </c>
      <c r="CM240" s="114">
        <v>0</v>
      </c>
      <c r="CN240" s="326">
        <v>0</v>
      </c>
      <c r="CO240" s="114">
        <v>0</v>
      </c>
      <c r="CP240" s="326">
        <v>0</v>
      </c>
      <c r="CQ240" s="114">
        <v>0</v>
      </c>
      <c r="CR240" s="326">
        <v>0</v>
      </c>
      <c r="CS240" s="114">
        <v>0</v>
      </c>
      <c r="CT240" s="326">
        <v>0</v>
      </c>
      <c r="CU240" s="114">
        <v>0</v>
      </c>
      <c r="CV240" s="299">
        <v>36.1</v>
      </c>
      <c r="CW240" s="299">
        <v>1.1000000000000001</v>
      </c>
      <c r="CX240" s="299">
        <v>10.3</v>
      </c>
      <c r="CY240" s="362"/>
      <c r="CZ240" s="61"/>
      <c r="DA240" s="61"/>
      <c r="DB240" s="61"/>
      <c r="DC240" s="61"/>
      <c r="DD240" s="61"/>
      <c r="DE240" s="221">
        <v>0</v>
      </c>
      <c r="DF240" s="267"/>
      <c r="DJ240" s="267"/>
      <c r="DK240" s="267"/>
      <c r="DL240" s="267"/>
      <c r="DN240" s="282">
        <v>0</v>
      </c>
      <c r="DO240" s="221">
        <v>0</v>
      </c>
      <c r="DP240" s="221">
        <v>0</v>
      </c>
      <c r="DQ240" s="221">
        <v>0</v>
      </c>
      <c r="DR240" s="221">
        <v>0</v>
      </c>
      <c r="DS240" s="310"/>
      <c r="DT240" s="221">
        <v>0</v>
      </c>
      <c r="DU240" s="221">
        <v>0</v>
      </c>
      <c r="DV240" s="221">
        <v>0</v>
      </c>
      <c r="DW240" s="221">
        <v>0</v>
      </c>
      <c r="DX240" s="221">
        <v>0</v>
      </c>
      <c r="DY240" s="438">
        <v>0</v>
      </c>
      <c r="EB240" s="317">
        <v>1</v>
      </c>
      <c r="EC240" s="317">
        <v>1</v>
      </c>
      <c r="ED240" s="61">
        <v>75</v>
      </c>
      <c r="EE240" s="61"/>
      <c r="EG240" s="221">
        <v>0</v>
      </c>
      <c r="EH240" s="61"/>
      <c r="EI240" s="61"/>
      <c r="EJ240" s="61"/>
      <c r="EK240" s="61"/>
      <c r="EL240" s="61"/>
      <c r="EM240" s="61"/>
      <c r="EN240" s="61"/>
      <c r="EO240" s="267">
        <v>245</v>
      </c>
      <c r="EP240" s="135">
        <v>42212</v>
      </c>
      <c r="EQ240" s="133" t="s">
        <v>383</v>
      </c>
      <c r="ER240" s="133"/>
      <c r="ES240" s="133"/>
      <c r="ET240" s="133">
        <v>56</v>
      </c>
      <c r="EU240" s="133">
        <v>0</v>
      </c>
      <c r="EV240" s="133"/>
      <c r="EW240" s="133">
        <v>10</v>
      </c>
      <c r="EX240" s="133">
        <v>8</v>
      </c>
      <c r="EY240" s="133">
        <v>47</v>
      </c>
      <c r="EZ240" s="133">
        <v>27</v>
      </c>
      <c r="FA240" s="133">
        <v>15</v>
      </c>
      <c r="FB240" s="133">
        <v>19</v>
      </c>
      <c r="FC240" s="133">
        <v>38</v>
      </c>
      <c r="FD240" s="133">
        <v>23</v>
      </c>
      <c r="FE240" s="133">
        <v>31</v>
      </c>
      <c r="FF240" s="133">
        <v>160</v>
      </c>
      <c r="FG240" s="133">
        <v>320</v>
      </c>
      <c r="FH240" s="91">
        <v>160</v>
      </c>
      <c r="FI240" s="91">
        <v>320</v>
      </c>
      <c r="FJ240" s="227">
        <v>55.45</v>
      </c>
      <c r="FK240" s="227">
        <v>29.956896487690905</v>
      </c>
      <c r="FL240" s="228">
        <v>146.1</v>
      </c>
      <c r="FM240" s="228">
        <v>43.95</v>
      </c>
      <c r="FN240" s="228">
        <v>78.930614550976387</v>
      </c>
      <c r="FO240" s="228">
        <v>23.744014438846083</v>
      </c>
      <c r="FP240" s="228">
        <v>69.917864476386043</v>
      </c>
      <c r="FQ240" s="228"/>
      <c r="FR240" s="193">
        <v>0</v>
      </c>
      <c r="FS240" s="230">
        <v>59.8</v>
      </c>
      <c r="FT240" s="230">
        <v>52.1</v>
      </c>
      <c r="FU240" s="230">
        <v>260</v>
      </c>
      <c r="FV240" s="229">
        <v>6.5</v>
      </c>
      <c r="FW240" s="229">
        <v>6.9</v>
      </c>
      <c r="FX240" s="426">
        <v>9.1999999999999993</v>
      </c>
      <c r="FY240" s="229">
        <v>1.147792706333973</v>
      </c>
      <c r="FZ240" s="133">
        <v>75.2</v>
      </c>
      <c r="GA240" s="129">
        <v>22.4</v>
      </c>
      <c r="GB240" s="238">
        <v>10.3</v>
      </c>
      <c r="GC240" s="238">
        <v>4.4000000000000004</v>
      </c>
      <c r="GD240" s="238">
        <v>160.5</v>
      </c>
      <c r="GE240" s="238">
        <v>95.9</v>
      </c>
      <c r="GF240" s="238">
        <v>31.6</v>
      </c>
      <c r="GG240" s="133">
        <v>0</v>
      </c>
      <c r="GH240" s="133">
        <v>1</v>
      </c>
      <c r="GI240" s="133">
        <v>1</v>
      </c>
      <c r="GJ240" s="133">
        <v>0</v>
      </c>
      <c r="GK240" s="231">
        <v>24</v>
      </c>
      <c r="GL240" s="133"/>
      <c r="GM240" s="133">
        <v>0</v>
      </c>
      <c r="GN240" s="133">
        <v>0</v>
      </c>
      <c r="GO240" s="133">
        <v>0</v>
      </c>
      <c r="GP240" s="61">
        <v>80.800000000000011</v>
      </c>
      <c r="GQ240" s="106">
        <v>43.65224952579667</v>
      </c>
      <c r="GR240" s="111">
        <v>0.49242424242424238</v>
      </c>
      <c r="GS240" s="61">
        <v>0</v>
      </c>
      <c r="GT240" s="111">
        <v>0.28125</v>
      </c>
      <c r="GU240" s="61">
        <v>0</v>
      </c>
      <c r="GV240" s="106">
        <v>15.9</v>
      </c>
      <c r="GW240" s="61"/>
      <c r="GX240" s="106">
        <v>31</v>
      </c>
      <c r="GY240" s="61"/>
      <c r="GZ240" s="745">
        <v>34</v>
      </c>
      <c r="HA240" s="133">
        <v>17</v>
      </c>
      <c r="HB240" s="133">
        <v>0.52</v>
      </c>
      <c r="HC240" s="117" t="s">
        <v>1556</v>
      </c>
      <c r="HD240" s="427">
        <v>141.93889999999999</v>
      </c>
      <c r="HE240" s="427">
        <v>149.03584499999999</v>
      </c>
      <c r="HF240" s="270">
        <v>80.516706611732118</v>
      </c>
      <c r="HG240" s="435">
        <v>189.20087100000001</v>
      </c>
      <c r="HH240" s="270">
        <v>102.21588652710479</v>
      </c>
      <c r="HI240" s="435">
        <v>45.560930999999997</v>
      </c>
      <c r="HJ240" s="270">
        <v>24.614320899005005</v>
      </c>
      <c r="HK240" s="435">
        <v>143.63994</v>
      </c>
      <c r="HL240" s="270">
        <v>77.601565628099763</v>
      </c>
      <c r="HM240" s="427">
        <v>75.919280999999998</v>
      </c>
      <c r="HN240" s="435">
        <v>7.9001970000000004</v>
      </c>
      <c r="HO240" s="435">
        <v>4.2103539999999997</v>
      </c>
      <c r="HP240" s="106">
        <v>239.039297</v>
      </c>
      <c r="HQ240" s="270">
        <v>129.14112672172052</v>
      </c>
      <c r="HR240" s="106">
        <v>96.349368999999996</v>
      </c>
      <c r="HS240" s="270">
        <v>52.05280565892398</v>
      </c>
      <c r="HT240" s="106">
        <v>142.68992800000001</v>
      </c>
      <c r="HU240" s="270">
        <v>77.088321062796538</v>
      </c>
      <c r="HV240" s="227">
        <v>59.693083999999999</v>
      </c>
      <c r="HW240" s="144">
        <v>0</v>
      </c>
      <c r="HX240" s="427">
        <v>0.78771225635636732</v>
      </c>
      <c r="HY240" s="428">
        <v>20.100000000000001</v>
      </c>
      <c r="HZ240" s="427">
        <v>5</v>
      </c>
      <c r="IA240" s="427">
        <v>24.2</v>
      </c>
      <c r="IB240" s="427">
        <v>5.6</v>
      </c>
      <c r="IC240" s="427">
        <v>32.4</v>
      </c>
      <c r="ID240" s="427">
        <v>5.9</v>
      </c>
      <c r="IE240" s="237">
        <v>81.459136000000001</v>
      </c>
      <c r="IF240" s="237">
        <v>44.008348153809479</v>
      </c>
      <c r="IG240" s="239"/>
      <c r="IH240" s="161">
        <v>0.43</v>
      </c>
      <c r="II240" s="61">
        <v>1118</v>
      </c>
      <c r="IJ240" s="61">
        <v>942</v>
      </c>
      <c r="IK240" s="61">
        <v>1132</v>
      </c>
      <c r="IL240" s="61">
        <v>1129</v>
      </c>
      <c r="IM240" s="61">
        <v>1129</v>
      </c>
      <c r="IN240" s="61">
        <v>1127</v>
      </c>
      <c r="IO240" s="133">
        <v>1122.5</v>
      </c>
      <c r="IP240" s="429">
        <v>1096.1666666666667</v>
      </c>
      <c r="IQ240" s="61">
        <v>1840</v>
      </c>
      <c r="IR240" s="61">
        <v>487</v>
      </c>
      <c r="IS240" s="61">
        <v>464</v>
      </c>
      <c r="IT240" s="61">
        <v>452</v>
      </c>
      <c r="IU240" s="61">
        <v>448</v>
      </c>
      <c r="IV240" s="61">
        <v>460</v>
      </c>
      <c r="IW240" s="61">
        <v>492</v>
      </c>
      <c r="IX240" s="61">
        <v>489.5</v>
      </c>
      <c r="IY240" s="430">
        <v>467.16666666666669</v>
      </c>
      <c r="IZ240" s="61">
        <v>275</v>
      </c>
      <c r="JA240" s="431">
        <v>22.636706356988906</v>
      </c>
      <c r="JB240" s="240">
        <v>21.231256385519011</v>
      </c>
      <c r="JC240" s="267"/>
      <c r="JD240" s="280"/>
      <c r="JE240" s="70"/>
      <c r="JF240" s="70"/>
      <c r="JG240" s="267"/>
      <c r="JH240" s="267"/>
      <c r="JI240" s="267"/>
      <c r="JJ240" s="267"/>
      <c r="JL240" s="420">
        <v>78</v>
      </c>
      <c r="JM240" s="362"/>
      <c r="JN240" s="244"/>
      <c r="JO240" s="61"/>
      <c r="JP240" s="200"/>
      <c r="JQ240" s="90"/>
      <c r="JR240" s="90"/>
      <c r="JS240" s="69"/>
      <c r="JT240" s="248"/>
      <c r="JU240" s="200"/>
      <c r="JV240" s="433"/>
      <c r="JW240" s="248"/>
      <c r="JX240" s="243"/>
      <c r="JY240" s="433"/>
      <c r="JZ240" s="248"/>
      <c r="KA240" s="247"/>
      <c r="KB240" s="245"/>
      <c r="KC240" s="248"/>
      <c r="KD240" s="63">
        <v>0</v>
      </c>
      <c r="KE240" s="263"/>
      <c r="KF240" s="263"/>
      <c r="KG240" s="250"/>
      <c r="KH240" s="250"/>
      <c r="KI240" s="250"/>
      <c r="KJ240" s="251"/>
      <c r="KK240" s="250"/>
      <c r="KL240" s="250"/>
      <c r="KM240" s="250"/>
      <c r="KN240" s="250"/>
      <c r="KO240" s="250"/>
      <c r="KP240" s="250"/>
      <c r="KQ240" s="92"/>
      <c r="KR240" s="93">
        <v>0.49242424242424238</v>
      </c>
      <c r="KS240" s="92"/>
      <c r="KT240" s="361"/>
      <c r="KU240" s="92"/>
      <c r="KV240" s="361"/>
      <c r="KW240" s="361"/>
      <c r="KX240" s="361"/>
      <c r="KY240" s="361"/>
      <c r="KZ240" s="361"/>
      <c r="LA240" s="361"/>
      <c r="LB240" s="361"/>
      <c r="LC240" s="361"/>
      <c r="LD240" s="361"/>
      <c r="LE240" s="118">
        <v>42212</v>
      </c>
      <c r="LF240" s="454">
        <v>0</v>
      </c>
      <c r="LG240" s="454"/>
      <c r="LH240" s="454">
        <v>63</v>
      </c>
      <c r="LI240" s="454">
        <v>43.7</v>
      </c>
      <c r="LJ240" s="454">
        <v>-26.74</v>
      </c>
      <c r="LK240" s="454">
        <v>-28.4</v>
      </c>
      <c r="LL240" s="454">
        <v>-28.4</v>
      </c>
      <c r="LM240" s="454">
        <v>369</v>
      </c>
      <c r="LN240" s="454">
        <v>-24.5</v>
      </c>
      <c r="LO240" s="454">
        <v>-24.3</v>
      </c>
      <c r="LP240" s="454">
        <v>334</v>
      </c>
      <c r="LQ240" s="454">
        <v>-26.4</v>
      </c>
      <c r="LR240" s="454">
        <v>-26.3</v>
      </c>
      <c r="LS240" s="454">
        <v>334</v>
      </c>
      <c r="LT240" s="500">
        <v>42.09</v>
      </c>
      <c r="LU240" s="693">
        <v>-27.39</v>
      </c>
      <c r="LV240" s="500">
        <v>0</v>
      </c>
      <c r="LW240" s="500">
        <v>0</v>
      </c>
      <c r="LX240" s="500">
        <v>-15</v>
      </c>
      <c r="LY240" s="500">
        <v>3</v>
      </c>
      <c r="LZ240" s="690">
        <v>59.693083999999999</v>
      </c>
      <c r="MA240" s="455"/>
      <c r="MC240" s="253"/>
      <c r="MD240" s="274"/>
      <c r="ME240" s="581">
        <v>245</v>
      </c>
      <c r="MF240" s="135"/>
      <c r="MI240" s="584">
        <v>75.252099999999999</v>
      </c>
      <c r="MQ240" s="135"/>
      <c r="MR240" s="585"/>
      <c r="MS240" s="585"/>
      <c r="MT240" s="133">
        <v>0</v>
      </c>
      <c r="MU240" s="585"/>
      <c r="MV240" s="585"/>
      <c r="MW240" s="585"/>
      <c r="MX240" s="585"/>
      <c r="MY240" s="585"/>
      <c r="MZ240" s="238">
        <v>116.4</v>
      </c>
      <c r="NA240" s="585"/>
      <c r="NB240" s="238">
        <v>2</v>
      </c>
      <c r="ND240" s="876">
        <v>245</v>
      </c>
      <c r="NE240" s="877" t="s">
        <v>64</v>
      </c>
      <c r="NF240" s="877" t="s">
        <v>64</v>
      </c>
      <c r="NG240" s="877" t="s">
        <v>64</v>
      </c>
      <c r="NH240" s="877" t="s">
        <v>64</v>
      </c>
      <c r="NI240" s="877" t="s">
        <v>64</v>
      </c>
      <c r="NJ240" s="877" t="s">
        <v>64</v>
      </c>
      <c r="NK240" s="877" t="s">
        <v>64</v>
      </c>
      <c r="NL240" s="877" t="s">
        <v>64</v>
      </c>
      <c r="NM240" s="877" t="s">
        <v>64</v>
      </c>
      <c r="NN240" s="877" t="s">
        <v>64</v>
      </c>
      <c r="NO240" s="877" t="s">
        <v>64</v>
      </c>
      <c r="NP240" s="877" t="s">
        <v>64</v>
      </c>
      <c r="NQ240" s="877" t="s">
        <v>64</v>
      </c>
      <c r="NR240" s="877" t="s">
        <v>64</v>
      </c>
      <c r="NS240" s="877" t="s">
        <v>64</v>
      </c>
      <c r="NT240" s="877" t="s">
        <v>64</v>
      </c>
      <c r="NU240" s="877" t="s">
        <v>64</v>
      </c>
      <c r="NV240" s="877" t="s">
        <v>64</v>
      </c>
      <c r="NW240" s="877" t="s">
        <v>64</v>
      </c>
      <c r="NX240" s="877" t="s">
        <v>64</v>
      </c>
      <c r="NY240" s="877" t="s">
        <v>64</v>
      </c>
      <c r="NZ240" s="877" t="s">
        <v>64</v>
      </c>
      <c r="OA240" s="877" t="s">
        <v>64</v>
      </c>
      <c r="OB240" s="877" t="s">
        <v>64</v>
      </c>
      <c r="OC240" s="877" t="s">
        <v>64</v>
      </c>
      <c r="OD240" s="877" t="s">
        <v>64</v>
      </c>
      <c r="OE240" s="877" t="s">
        <v>64</v>
      </c>
      <c r="OF240" s="877" t="s">
        <v>64</v>
      </c>
      <c r="OG240" s="877" t="s">
        <v>64</v>
      </c>
      <c r="OH240" s="877" t="s">
        <v>64</v>
      </c>
      <c r="OI240" s="877" t="s">
        <v>64</v>
      </c>
      <c r="OJ240" s="877" t="s">
        <v>64</v>
      </c>
      <c r="OK240" s="877" t="s">
        <v>64</v>
      </c>
      <c r="OL240" s="877" t="s">
        <v>64</v>
      </c>
    </row>
    <row r="241" spans="1:402" s="221" customFormat="1" x14ac:dyDescent="0.25">
      <c r="A241" s="221">
        <v>240</v>
      </c>
      <c r="B241" s="221">
        <v>0</v>
      </c>
      <c r="C241" s="221">
        <v>1</v>
      </c>
      <c r="D241" s="267">
        <v>0</v>
      </c>
      <c r="E241" s="267">
        <v>246</v>
      </c>
      <c r="F241" s="880">
        <v>57</v>
      </c>
      <c r="G241" s="883"/>
      <c r="H241" s="232" t="s">
        <v>1557</v>
      </c>
      <c r="I241" s="232" t="s">
        <v>1558</v>
      </c>
      <c r="J241" s="69">
        <v>17591</v>
      </c>
      <c r="K241" s="143">
        <v>67</v>
      </c>
      <c r="L241" s="400">
        <v>60</v>
      </c>
      <c r="M241" s="400">
        <v>169</v>
      </c>
      <c r="N241" s="342">
        <v>21.007667798746546</v>
      </c>
      <c r="O241" s="348">
        <v>1.6877124958126373</v>
      </c>
      <c r="P241" s="221">
        <v>1</v>
      </c>
      <c r="Q241" s="144">
        <v>120</v>
      </c>
      <c r="R241" s="144">
        <v>75</v>
      </c>
      <c r="S241" s="133">
        <v>0</v>
      </c>
      <c r="T241" s="400">
        <v>1</v>
      </c>
      <c r="U241" s="709">
        <v>0</v>
      </c>
      <c r="V241" s="709"/>
      <c r="W241" s="325">
        <v>0</v>
      </c>
      <c r="X241" s="114">
        <v>0</v>
      </c>
      <c r="Y241" s="325">
        <v>1</v>
      </c>
      <c r="Z241" s="325">
        <v>0</v>
      </c>
      <c r="AA241" s="329">
        <v>0</v>
      </c>
      <c r="AB241" s="711">
        <v>0</v>
      </c>
      <c r="AC241" s="133"/>
      <c r="AD241" s="133"/>
      <c r="AE241" s="133"/>
      <c r="AF241" s="592">
        <v>94</v>
      </c>
      <c r="AG241" s="608">
        <v>0.91</v>
      </c>
      <c r="AH241" s="608">
        <v>62</v>
      </c>
      <c r="AI241" s="608"/>
      <c r="AJ241" s="616">
        <v>13.5</v>
      </c>
      <c r="AK241" s="608">
        <v>40</v>
      </c>
      <c r="AL241" s="608"/>
      <c r="AM241" s="609">
        <v>90</v>
      </c>
      <c r="AN241" s="214">
        <v>4.499809670330265</v>
      </c>
      <c r="AO241" s="310">
        <v>200</v>
      </c>
      <c r="AP241" s="310">
        <v>102</v>
      </c>
      <c r="AQ241" s="310">
        <v>87</v>
      </c>
      <c r="AR241" s="310">
        <v>53</v>
      </c>
      <c r="AS241" s="310">
        <v>2.02</v>
      </c>
      <c r="AT241" s="310">
        <v>30</v>
      </c>
      <c r="AU241" s="557"/>
      <c r="AV241" s="557"/>
      <c r="AW241" s="568">
        <v>0.91</v>
      </c>
      <c r="AX241" s="310"/>
      <c r="AY241" s="310"/>
      <c r="AZ241" s="608"/>
      <c r="BA241" s="558"/>
      <c r="BB241" s="65">
        <v>20.8</v>
      </c>
      <c r="BC241" s="68"/>
      <c r="BD241" s="66">
        <v>20.8</v>
      </c>
      <c r="BE241" s="218">
        <v>24.880075767280903</v>
      </c>
      <c r="BF241" s="66">
        <v>73.66</v>
      </c>
      <c r="BG241" s="68">
        <v>1.3180633349627615</v>
      </c>
      <c r="BH241" s="219">
        <v>1.3180633349627615</v>
      </c>
      <c r="BI241" s="219">
        <v>1.3958516985775391</v>
      </c>
      <c r="BJ241" s="219">
        <v>1.8672317145188941</v>
      </c>
      <c r="BK241" s="66">
        <v>2.76</v>
      </c>
      <c r="BL241" s="66">
        <v>1.05</v>
      </c>
      <c r="BM241" s="66">
        <v>56</v>
      </c>
      <c r="BN241" s="66">
        <v>1.29</v>
      </c>
      <c r="BO241" s="571">
        <v>74.3</v>
      </c>
      <c r="BP241" s="66">
        <v>32</v>
      </c>
      <c r="BQ241" s="66">
        <v>40</v>
      </c>
      <c r="BR241" s="66">
        <v>3</v>
      </c>
      <c r="BS241" s="66">
        <v>44</v>
      </c>
      <c r="BT241" s="221">
        <v>0</v>
      </c>
      <c r="BU241" s="61"/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1">
        <v>0</v>
      </c>
      <c r="CG241" s="61">
        <v>0</v>
      </c>
      <c r="CH241" s="61">
        <v>0</v>
      </c>
      <c r="CI241" s="61">
        <v>0</v>
      </c>
      <c r="CJ241" s="326">
        <v>0</v>
      </c>
      <c r="CK241" s="114">
        <v>0</v>
      </c>
      <c r="CL241" s="326">
        <v>0</v>
      </c>
      <c r="CM241" s="114">
        <v>0</v>
      </c>
      <c r="CN241" s="326">
        <v>0</v>
      </c>
      <c r="CO241" s="114">
        <v>0</v>
      </c>
      <c r="CP241" s="326">
        <v>0</v>
      </c>
      <c r="CQ241" s="114">
        <v>0</v>
      </c>
      <c r="CR241" s="326">
        <v>0</v>
      </c>
      <c r="CS241" s="114">
        <v>0</v>
      </c>
      <c r="CT241" s="326">
        <v>0</v>
      </c>
      <c r="CU241" s="114">
        <v>0</v>
      </c>
      <c r="CV241" s="299">
        <v>30.3</v>
      </c>
      <c r="CW241" s="299">
        <v>1.06</v>
      </c>
      <c r="CX241" s="299">
        <v>8.6999999999999993</v>
      </c>
      <c r="CY241" s="299"/>
      <c r="CZ241" s="61"/>
      <c r="DA241" s="61"/>
      <c r="DB241" s="61"/>
      <c r="DC241" s="61"/>
      <c r="DD241" s="61"/>
      <c r="DE241" s="221">
        <v>0</v>
      </c>
      <c r="DF241" s="267"/>
      <c r="DJ241" s="267"/>
      <c r="DK241" s="267"/>
      <c r="DL241" s="267"/>
      <c r="DN241" s="282">
        <v>0</v>
      </c>
      <c r="DO241" s="221">
        <v>0</v>
      </c>
      <c r="DP241" s="221">
        <v>0</v>
      </c>
      <c r="DQ241" s="221">
        <v>0</v>
      </c>
      <c r="DR241" s="221">
        <v>0</v>
      </c>
      <c r="DS241" s="310"/>
      <c r="DT241" s="221">
        <v>0</v>
      </c>
      <c r="DU241" s="221">
        <v>0</v>
      </c>
      <c r="DV241" s="221">
        <v>0</v>
      </c>
      <c r="DW241" s="221">
        <v>0</v>
      </c>
      <c r="DX241" s="221">
        <v>0</v>
      </c>
      <c r="DY241" s="438">
        <v>0</v>
      </c>
      <c r="EB241" s="317">
        <v>1</v>
      </c>
      <c r="EC241" s="317">
        <v>1</v>
      </c>
      <c r="ED241" s="221">
        <v>62</v>
      </c>
      <c r="EG241" s="221">
        <v>0</v>
      </c>
      <c r="EH241" s="61"/>
      <c r="EI241" s="61"/>
      <c r="EJ241" s="61"/>
      <c r="EK241" s="61"/>
      <c r="EL241" s="61"/>
      <c r="EM241" s="61"/>
      <c r="EN241" s="61"/>
      <c r="EO241" s="267">
        <v>246</v>
      </c>
      <c r="EP241" s="135">
        <v>42212</v>
      </c>
      <c r="EQ241" s="133" t="s">
        <v>415</v>
      </c>
      <c r="ER241" s="133"/>
      <c r="ES241" s="133"/>
      <c r="ET241" s="133">
        <v>79</v>
      </c>
      <c r="EU241" s="133">
        <v>0</v>
      </c>
      <c r="EV241" s="133"/>
      <c r="EW241" s="133">
        <v>8</v>
      </c>
      <c r="EX241" s="133">
        <v>7</v>
      </c>
      <c r="EY241" s="133">
        <v>47</v>
      </c>
      <c r="EZ241" s="133">
        <v>25</v>
      </c>
      <c r="FA241" s="133">
        <v>14</v>
      </c>
      <c r="FB241" s="133">
        <v>18</v>
      </c>
      <c r="FC241" s="133">
        <v>33</v>
      </c>
      <c r="FD241" s="133">
        <v>20</v>
      </c>
      <c r="FE241" s="133">
        <v>38</v>
      </c>
      <c r="FF241" s="133">
        <v>140</v>
      </c>
      <c r="FG241" s="133">
        <v>320</v>
      </c>
      <c r="FH241" s="91">
        <v>140</v>
      </c>
      <c r="FI241" s="91">
        <v>320</v>
      </c>
      <c r="FJ241" s="227">
        <v>45.3</v>
      </c>
      <c r="FK241" s="227">
        <v>26.841064525144699</v>
      </c>
      <c r="FL241" s="228">
        <v>107.65</v>
      </c>
      <c r="FM241" s="228">
        <v>39.950000000000003</v>
      </c>
      <c r="FN241" s="228">
        <v>63.784560621011636</v>
      </c>
      <c r="FO241" s="228">
        <v>23.671093328466466</v>
      </c>
      <c r="FP241" s="228">
        <v>62.888992104040874</v>
      </c>
      <c r="FQ241" s="228"/>
      <c r="FR241" s="193">
        <v>0</v>
      </c>
      <c r="FS241" s="230">
        <v>32.5</v>
      </c>
      <c r="FT241" s="230">
        <v>66.5</v>
      </c>
      <c r="FU241" s="230">
        <v>130</v>
      </c>
      <c r="FV241" s="229">
        <v>4.2</v>
      </c>
      <c r="FW241" s="229">
        <v>7.3</v>
      </c>
      <c r="FX241" s="426">
        <v>7.7380952380952381</v>
      </c>
      <c r="FY241" s="229">
        <v>0.48872180451127817</v>
      </c>
      <c r="FZ241" s="133">
        <v>93.1</v>
      </c>
      <c r="GA241" s="129">
        <v>14.4</v>
      </c>
      <c r="GB241" s="238">
        <v>4.5999999999999996</v>
      </c>
      <c r="GC241" s="238">
        <v>107.2</v>
      </c>
      <c r="GD241" s="238">
        <v>2.5</v>
      </c>
      <c r="GE241" s="238">
        <v>74.900000000000006</v>
      </c>
      <c r="GF241" s="238">
        <v>18.8</v>
      </c>
      <c r="GG241" s="133">
        <v>0</v>
      </c>
      <c r="GH241" s="133">
        <v>1</v>
      </c>
      <c r="GI241" s="133">
        <v>1</v>
      </c>
      <c r="GJ241" s="133">
        <v>0</v>
      </c>
      <c r="GK241" s="231"/>
      <c r="GL241" s="133"/>
      <c r="GM241" s="133">
        <v>0</v>
      </c>
      <c r="GN241" s="133">
        <v>0</v>
      </c>
      <c r="GO241" s="133">
        <v>0</v>
      </c>
      <c r="GP241" s="61"/>
      <c r="GQ241" s="106"/>
      <c r="GR241" s="111">
        <v>0.57512953367875652</v>
      </c>
      <c r="GS241" s="61">
        <v>0</v>
      </c>
      <c r="GT241" s="111">
        <v>0.65217391304347827</v>
      </c>
      <c r="GU241" s="61">
        <v>1</v>
      </c>
      <c r="GV241" s="106">
        <v>12.1</v>
      </c>
      <c r="GW241" s="61"/>
      <c r="GX241" s="106">
        <v>21.5</v>
      </c>
      <c r="GY241" s="61"/>
      <c r="GZ241" s="745"/>
      <c r="HA241" s="133" t="s">
        <v>381</v>
      </c>
      <c r="HB241" s="133"/>
      <c r="HC241" s="117" t="s">
        <v>1559</v>
      </c>
      <c r="HD241" s="227">
        <v>79.273521000000002</v>
      </c>
      <c r="HE241" s="227">
        <v>83.237196999999995</v>
      </c>
      <c r="HF241" s="270">
        <v>49.319535884529373</v>
      </c>
      <c r="HG241" s="106">
        <v>126.14734799999999</v>
      </c>
      <c r="HH241" s="270">
        <v>74.744571906045977</v>
      </c>
      <c r="HI241" s="106">
        <v>41.915672999999998</v>
      </c>
      <c r="HJ241" s="270">
        <v>24.835789925118444</v>
      </c>
      <c r="HK241" s="106">
        <v>84.231674999999996</v>
      </c>
      <c r="HL241" s="270">
        <v>49.908781980927536</v>
      </c>
      <c r="HM241" s="227">
        <v>66.772450000000006</v>
      </c>
      <c r="HN241" s="106">
        <v>6.4016070000000003</v>
      </c>
      <c r="HO241" s="106">
        <v>3.7936969999999999</v>
      </c>
      <c r="HP241" s="106">
        <v>112.353731</v>
      </c>
      <c r="HQ241" s="270">
        <v>66.571605814828928</v>
      </c>
      <c r="HR241" s="106">
        <v>41.858863999999997</v>
      </c>
      <c r="HS241" s="270">
        <v>24.802129571153564</v>
      </c>
      <c r="HT241" s="106">
        <v>70.494866999999999</v>
      </c>
      <c r="HU241" s="270">
        <v>41.769476243675356</v>
      </c>
      <c r="HV241" s="227">
        <v>62.743681000000002</v>
      </c>
      <c r="HW241" s="144">
        <v>0</v>
      </c>
      <c r="HX241" s="427">
        <v>0.65984103764115598</v>
      </c>
      <c r="HY241" s="428">
        <v>11.6</v>
      </c>
      <c r="HZ241" s="427">
        <v>3.4</v>
      </c>
      <c r="IA241" s="427">
        <v>15.9</v>
      </c>
      <c r="IB241" s="427">
        <v>4.0999999999999996</v>
      </c>
      <c r="IC241" s="427">
        <v>14.6</v>
      </c>
      <c r="ID241" s="427">
        <v>4.8</v>
      </c>
      <c r="IE241" s="237">
        <v>45.422870588235291</v>
      </c>
      <c r="IF241" s="237">
        <v>26.913867557971763</v>
      </c>
      <c r="IG241" s="239"/>
      <c r="IH241" s="161">
        <v>0.4</v>
      </c>
      <c r="II241" s="161">
        <v>1186</v>
      </c>
      <c r="IJ241" s="161">
        <v>1298</v>
      </c>
      <c r="IK241" s="161">
        <v>948</v>
      </c>
      <c r="IL241" s="161">
        <v>1279</v>
      </c>
      <c r="IM241" s="161">
        <v>1331</v>
      </c>
      <c r="IN241" s="161">
        <v>1221</v>
      </c>
      <c r="IO241" s="133">
        <v>1203.5</v>
      </c>
      <c r="IP241" s="429">
        <v>1210.5</v>
      </c>
      <c r="IQ241" s="161">
        <v>1694</v>
      </c>
      <c r="IR241" s="161">
        <v>329</v>
      </c>
      <c r="IS241" s="161">
        <v>232</v>
      </c>
      <c r="IT241" s="161">
        <v>244</v>
      </c>
      <c r="IU241" s="161">
        <v>305</v>
      </c>
      <c r="IV241" s="161">
        <v>313</v>
      </c>
      <c r="IW241" s="161">
        <v>364</v>
      </c>
      <c r="IX241" s="61">
        <v>346.5</v>
      </c>
      <c r="IY241" s="430">
        <v>297.83333333333331</v>
      </c>
      <c r="IZ241" s="161">
        <v>201</v>
      </c>
      <c r="JA241" s="431">
        <v>34.639769961046071</v>
      </c>
      <c r="JB241" s="240">
        <v>28.121105805766888</v>
      </c>
      <c r="JC241" s="267"/>
      <c r="JD241" s="70"/>
      <c r="JE241" s="70"/>
      <c r="JF241" s="70"/>
      <c r="JG241" s="267"/>
      <c r="JH241" s="267"/>
      <c r="JI241" s="267"/>
      <c r="JJ241" s="267"/>
      <c r="JL241" s="420">
        <v>58</v>
      </c>
      <c r="JM241" s="362"/>
      <c r="JN241" s="244"/>
      <c r="JO241" s="61"/>
      <c r="JP241" s="200"/>
      <c r="JQ241" s="90"/>
      <c r="JR241" s="90"/>
      <c r="JS241" s="69"/>
      <c r="JT241" s="248"/>
      <c r="JU241" s="200"/>
      <c r="JV241" s="433"/>
      <c r="JW241" s="248"/>
      <c r="JX241" s="243"/>
      <c r="JY241" s="433"/>
      <c r="JZ241" s="248"/>
      <c r="KA241" s="247"/>
      <c r="KB241" s="245"/>
      <c r="KC241" s="248"/>
      <c r="KD241" s="63">
        <v>0</v>
      </c>
      <c r="KE241" s="263"/>
      <c r="KF241" s="263"/>
      <c r="KG241" s="250"/>
      <c r="KH241" s="250"/>
      <c r="KI241" s="250"/>
      <c r="KJ241" s="251"/>
      <c r="KK241" s="250"/>
      <c r="KL241" s="250"/>
      <c r="KM241" s="250"/>
      <c r="KN241" s="250"/>
      <c r="KO241" s="250"/>
      <c r="KP241" s="250"/>
      <c r="KQ241" s="92"/>
      <c r="KR241" s="93">
        <v>0.57512953367875652</v>
      </c>
      <c r="KS241" s="92"/>
      <c r="KT241" s="361"/>
      <c r="KU241" s="92"/>
      <c r="KV241" s="361"/>
      <c r="KW241" s="361"/>
      <c r="KX241" s="361"/>
      <c r="KY241" s="361"/>
      <c r="KZ241" s="361"/>
      <c r="LA241" s="361"/>
      <c r="LB241" s="361"/>
      <c r="LC241" s="361"/>
      <c r="LD241" s="361"/>
      <c r="LE241" s="118">
        <v>42212</v>
      </c>
      <c r="LF241" s="454">
        <v>0</v>
      </c>
      <c r="LG241" s="454"/>
      <c r="LH241" s="454"/>
      <c r="LI241" s="454"/>
      <c r="LJ241" s="454"/>
      <c r="LK241" s="454"/>
      <c r="LL241" s="454"/>
      <c r="LM241" s="454"/>
      <c r="LN241" s="454"/>
      <c r="LO241" s="454"/>
      <c r="LP241" s="454"/>
      <c r="LQ241" s="454"/>
      <c r="LR241" s="454"/>
      <c r="LS241" s="454"/>
      <c r="LT241" s="500"/>
      <c r="LU241" s="500"/>
      <c r="LV241" s="500">
        <v>-14.4</v>
      </c>
      <c r="LW241" s="500">
        <v>2</v>
      </c>
      <c r="LX241" s="500">
        <v>14.3</v>
      </c>
      <c r="LY241" s="500">
        <v>2</v>
      </c>
      <c r="LZ241" s="690">
        <v>62.743681000000002</v>
      </c>
      <c r="MA241" s="454"/>
      <c r="MC241" s="253"/>
      <c r="MD241" s="274"/>
      <c r="ME241" s="581">
        <v>246</v>
      </c>
      <c r="MF241" s="135"/>
      <c r="MI241" s="584">
        <v>81.327699999999993</v>
      </c>
      <c r="MQ241" s="135"/>
      <c r="MR241" s="585"/>
      <c r="MS241" s="585"/>
      <c r="MT241" s="133">
        <v>0</v>
      </c>
      <c r="MU241" s="585"/>
      <c r="MV241" s="585"/>
      <c r="MW241" s="585"/>
      <c r="MX241" s="585"/>
      <c r="MY241" s="585"/>
      <c r="MZ241" s="238">
        <v>90</v>
      </c>
      <c r="NA241" s="585"/>
      <c r="NB241" s="238">
        <v>1</v>
      </c>
      <c r="ND241" s="876">
        <v>246</v>
      </c>
      <c r="NE241" s="877">
        <v>8.0700672618021301</v>
      </c>
      <c r="NF241" s="877">
        <v>6.8672787397096604</v>
      </c>
      <c r="NG241" s="877">
        <v>4.86245139132558</v>
      </c>
      <c r="NH241" s="877">
        <v>2.4672794804599798</v>
      </c>
      <c r="NI241" s="877">
        <v>6.9368734618242298</v>
      </c>
      <c r="NJ241" s="877">
        <v>7.0621001196868196</v>
      </c>
      <c r="NK241" s="877">
        <v>9.1169417110085096</v>
      </c>
      <c r="NL241" s="877">
        <v>7.1185258489356702</v>
      </c>
      <c r="NM241" s="877">
        <v>6.0351839966183398</v>
      </c>
      <c r="NN241" s="877">
        <v>0.83187724119167294</v>
      </c>
      <c r="NO241" s="877">
        <v>6.6759570329417501</v>
      </c>
      <c r="NP241" s="877">
        <v>6.9525665409427999</v>
      </c>
      <c r="NQ241" s="877">
        <v>7.0286796485044798</v>
      </c>
      <c r="NR241" s="877">
        <v>3.9662458732249402</v>
      </c>
      <c r="NS241" s="877">
        <v>5.6721424328538301</v>
      </c>
      <c r="NT241" s="877">
        <v>7.5250509268715398</v>
      </c>
      <c r="NU241" s="877">
        <v>5.4883221911408198</v>
      </c>
      <c r="NV241" s="877">
        <v>6.6444331524062497</v>
      </c>
      <c r="NW241" s="877">
        <v>6.2701551387665297</v>
      </c>
      <c r="NX241" s="877">
        <v>6.3195818085715603</v>
      </c>
      <c r="NY241" s="877">
        <v>7.9504100892712604</v>
      </c>
      <c r="NZ241" s="877">
        <v>-0.94341647163363296</v>
      </c>
      <c r="OA241" s="877">
        <v>11.2274956135388</v>
      </c>
      <c r="OB241" s="877">
        <v>1.58014548442338</v>
      </c>
      <c r="OC241" s="877">
        <v>6.8182626083044697</v>
      </c>
      <c r="OD241" s="877">
        <v>6.9486008474933598</v>
      </c>
      <c r="OE241" s="877">
        <v>4.67807190511264</v>
      </c>
      <c r="OF241" s="877">
        <v>10.5665012423806</v>
      </c>
      <c r="OG241" s="877">
        <v>3.5993177936982299</v>
      </c>
      <c r="OH241" s="877">
        <v>5.3146965256562897</v>
      </c>
      <c r="OI241" s="877">
        <v>4.1731274334806603</v>
      </c>
      <c r="OJ241" s="877">
        <v>5.2518047167243402</v>
      </c>
      <c r="OK241" s="877">
        <v>7.7616790799381103</v>
      </c>
      <c r="OL241" s="877">
        <v>9.6473501291153898</v>
      </c>
    </row>
    <row r="242" spans="1:402" s="221" customFormat="1" x14ac:dyDescent="0.25">
      <c r="A242" s="274">
        <v>241</v>
      </c>
      <c r="B242" s="274">
        <v>0</v>
      </c>
      <c r="C242" s="221">
        <v>1</v>
      </c>
      <c r="D242" s="267">
        <v>0</v>
      </c>
      <c r="E242" s="267">
        <v>247</v>
      </c>
      <c r="F242" s="880">
        <v>58</v>
      </c>
      <c r="G242" s="883"/>
      <c r="H242" s="232" t="s">
        <v>1560</v>
      </c>
      <c r="I242" s="167" t="s">
        <v>1561</v>
      </c>
      <c r="J242" s="266">
        <v>17178</v>
      </c>
      <c r="K242" s="422">
        <v>68</v>
      </c>
      <c r="L242" s="400">
        <v>78</v>
      </c>
      <c r="M242" s="400">
        <v>178</v>
      </c>
      <c r="N242" s="342">
        <v>24.618103774775911</v>
      </c>
      <c r="O242" s="348">
        <v>1.9591199696209576</v>
      </c>
      <c r="P242" s="221">
        <v>1</v>
      </c>
      <c r="Q242" s="125">
        <v>110</v>
      </c>
      <c r="R242" s="125">
        <v>70</v>
      </c>
      <c r="S242" s="61">
        <v>0</v>
      </c>
      <c r="T242" s="400">
        <v>1</v>
      </c>
      <c r="U242" s="709">
        <v>0</v>
      </c>
      <c r="V242" s="709"/>
      <c r="W242" s="325">
        <v>0</v>
      </c>
      <c r="X242" s="114">
        <v>1</v>
      </c>
      <c r="Y242" s="325">
        <v>1</v>
      </c>
      <c r="Z242" s="325">
        <v>0</v>
      </c>
      <c r="AA242" s="329">
        <v>0</v>
      </c>
      <c r="AB242" s="711">
        <v>0</v>
      </c>
      <c r="AC242" s="61"/>
      <c r="AD242" s="133"/>
      <c r="AE242" s="61"/>
      <c r="AF242" s="592">
        <v>85</v>
      </c>
      <c r="AG242" s="608">
        <v>0.91</v>
      </c>
      <c r="AH242" s="608">
        <v>61</v>
      </c>
      <c r="AI242" s="608"/>
      <c r="AJ242" s="616">
        <v>14.3</v>
      </c>
      <c r="AK242" s="608">
        <v>41</v>
      </c>
      <c r="AL242" s="608"/>
      <c r="AM242" s="609">
        <v>175.5</v>
      </c>
      <c r="AN242" s="214">
        <v>5.1676390429059209</v>
      </c>
      <c r="AO242" s="310">
        <v>179</v>
      </c>
      <c r="AP242" s="310">
        <v>100</v>
      </c>
      <c r="AQ242" s="310">
        <v>58</v>
      </c>
      <c r="AR242" s="310">
        <v>105</v>
      </c>
      <c r="AS242" s="310">
        <v>1.21</v>
      </c>
      <c r="AT242" s="310">
        <v>170</v>
      </c>
      <c r="AU242" s="557"/>
      <c r="AV242" s="557"/>
      <c r="AW242" s="310">
        <v>0.91</v>
      </c>
      <c r="AX242" s="310"/>
      <c r="AY242" s="310"/>
      <c r="AZ242" s="608"/>
      <c r="BA242" s="558"/>
      <c r="BB242" s="65">
        <v>18.16</v>
      </c>
      <c r="BC242" s="425"/>
      <c r="BD242" s="66">
        <v>18.16</v>
      </c>
      <c r="BE242" s="218">
        <v>60.679313882833029</v>
      </c>
      <c r="BF242" s="66">
        <v>79.069999999999993</v>
      </c>
      <c r="BG242" s="68">
        <v>1.2591158441850663</v>
      </c>
      <c r="BH242" s="219">
        <v>1.2591158441850663</v>
      </c>
      <c r="BI242" s="219">
        <v>1.7830406614590535</v>
      </c>
      <c r="BJ242" s="219">
        <v>1.8980117387975015</v>
      </c>
      <c r="BK242" s="66">
        <v>2.33</v>
      </c>
      <c r="BL242" s="66">
        <v>0.91</v>
      </c>
      <c r="BM242" s="66">
        <v>59</v>
      </c>
      <c r="BN242" s="66">
        <v>1.02</v>
      </c>
      <c r="BO242" s="571">
        <v>171.6</v>
      </c>
      <c r="BP242" s="66">
        <v>31</v>
      </c>
      <c r="BQ242" s="66">
        <v>162</v>
      </c>
      <c r="BR242" s="66">
        <v>4</v>
      </c>
      <c r="BS242" s="66">
        <v>10</v>
      </c>
      <c r="BT242" s="221">
        <v>0</v>
      </c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>
        <v>0</v>
      </c>
      <c r="CG242" s="61">
        <v>0</v>
      </c>
      <c r="CH242" s="61">
        <v>0</v>
      </c>
      <c r="CI242" s="61">
        <v>0</v>
      </c>
      <c r="CJ242" s="326">
        <v>0</v>
      </c>
      <c r="CK242" s="114">
        <v>0</v>
      </c>
      <c r="CL242" s="326">
        <v>0</v>
      </c>
      <c r="CM242" s="114">
        <v>0</v>
      </c>
      <c r="CN242" s="326">
        <v>0</v>
      </c>
      <c r="CO242" s="114">
        <v>0</v>
      </c>
      <c r="CP242" s="326">
        <v>0</v>
      </c>
      <c r="CQ242" s="114">
        <v>0</v>
      </c>
      <c r="CR242" s="326">
        <v>0</v>
      </c>
      <c r="CS242" s="114">
        <v>0</v>
      </c>
      <c r="CT242" s="326">
        <v>1</v>
      </c>
      <c r="CU242" s="114">
        <v>0</v>
      </c>
      <c r="CV242" s="299">
        <v>19.5</v>
      </c>
      <c r="CW242" s="299">
        <v>1.2</v>
      </c>
      <c r="CX242" s="299">
        <v>5.6</v>
      </c>
      <c r="CY242" s="299"/>
      <c r="CZ242" s="61"/>
      <c r="DA242" s="61"/>
      <c r="DB242" s="61"/>
      <c r="DC242" s="61"/>
      <c r="DD242" s="61"/>
      <c r="DE242" s="221">
        <v>0</v>
      </c>
      <c r="DF242" s="267"/>
      <c r="DJ242" s="267"/>
      <c r="DK242" s="267"/>
      <c r="DL242" s="267"/>
      <c r="DN242" s="282">
        <v>0</v>
      </c>
      <c r="DO242" s="221">
        <v>0</v>
      </c>
      <c r="DP242" s="221">
        <v>0</v>
      </c>
      <c r="DQ242" s="221">
        <v>0</v>
      </c>
      <c r="DR242" s="221">
        <v>0</v>
      </c>
      <c r="DS242" s="310"/>
      <c r="DT242" s="221">
        <v>0</v>
      </c>
      <c r="DU242" s="221">
        <v>0</v>
      </c>
      <c r="DV242" s="221">
        <v>0</v>
      </c>
      <c r="DW242" s="221">
        <v>0</v>
      </c>
      <c r="DX242" s="221">
        <v>0</v>
      </c>
      <c r="DY242" s="438">
        <v>0</v>
      </c>
      <c r="EB242" s="317">
        <v>1</v>
      </c>
      <c r="EC242" s="317">
        <v>1</v>
      </c>
      <c r="ED242" s="221">
        <v>61</v>
      </c>
      <c r="EG242" s="221">
        <v>0</v>
      </c>
      <c r="EH242" s="61"/>
      <c r="EI242" s="61"/>
      <c r="EJ242" s="61"/>
      <c r="EK242" s="61"/>
      <c r="EL242" s="61"/>
      <c r="EM242" s="61"/>
      <c r="EN242" s="61"/>
      <c r="EO242" s="267">
        <v>247</v>
      </c>
      <c r="EP242" s="135">
        <v>42087</v>
      </c>
      <c r="EQ242" s="133" t="s">
        <v>383</v>
      </c>
      <c r="ER242" s="133"/>
      <c r="ES242" s="133"/>
      <c r="ET242" s="133">
        <v>55</v>
      </c>
      <c r="EU242" s="133">
        <v>0</v>
      </c>
      <c r="EV242" s="133"/>
      <c r="EW242" s="133">
        <v>12</v>
      </c>
      <c r="EX242" s="133">
        <v>6</v>
      </c>
      <c r="EY242" s="133">
        <v>45</v>
      </c>
      <c r="EZ242" s="133">
        <v>29</v>
      </c>
      <c r="FA242" s="133">
        <v>14</v>
      </c>
      <c r="FB242" s="133">
        <v>15</v>
      </c>
      <c r="FC242" s="133">
        <v>34</v>
      </c>
      <c r="FD242" s="133">
        <v>23</v>
      </c>
      <c r="FE242" s="133">
        <v>37</v>
      </c>
      <c r="FF242" s="133">
        <v>170</v>
      </c>
      <c r="FG242" s="133">
        <v>350</v>
      </c>
      <c r="FH242" s="91">
        <v>170</v>
      </c>
      <c r="FI242" s="91">
        <v>350</v>
      </c>
      <c r="FJ242" s="227">
        <v>50.8</v>
      </c>
      <c r="FK242" s="227">
        <v>25.930009794054914</v>
      </c>
      <c r="FL242" s="228">
        <v>119.95</v>
      </c>
      <c r="FM242" s="228">
        <v>40.200000000000003</v>
      </c>
      <c r="FN242" s="228">
        <v>61.226469976316679</v>
      </c>
      <c r="FO242" s="228">
        <v>20.519417199232436</v>
      </c>
      <c r="FP242" s="228">
        <v>66.486035848270106</v>
      </c>
      <c r="FQ242" s="228"/>
      <c r="FR242" s="193">
        <v>0</v>
      </c>
      <c r="FS242" s="230">
        <v>51.5</v>
      </c>
      <c r="FT242" s="230">
        <v>63.6</v>
      </c>
      <c r="FU242" s="230">
        <v>105</v>
      </c>
      <c r="FV242" s="229">
        <v>7.9</v>
      </c>
      <c r="FW242" s="229">
        <v>9.4</v>
      </c>
      <c r="FX242" s="426">
        <v>6.518987341772152</v>
      </c>
      <c r="FY242" s="229">
        <v>0.80974842767295596</v>
      </c>
      <c r="FZ242" s="95" t="s">
        <v>858</v>
      </c>
      <c r="GA242" s="129">
        <v>22.1</v>
      </c>
      <c r="GB242" s="238">
        <v>7.4</v>
      </c>
      <c r="GC242" s="238">
        <v>3.5</v>
      </c>
      <c r="GD242" s="238">
        <v>135.69999999999999</v>
      </c>
      <c r="GE242" s="238">
        <v>87.1</v>
      </c>
      <c r="GF242" s="238">
        <v>31.6</v>
      </c>
      <c r="GG242" s="133">
        <v>0</v>
      </c>
      <c r="GH242" s="133">
        <v>1</v>
      </c>
      <c r="GI242" s="133">
        <v>1</v>
      </c>
      <c r="GJ242" s="133">
        <v>1</v>
      </c>
      <c r="GK242" s="231">
        <v>21</v>
      </c>
      <c r="GL242" s="133"/>
      <c r="GM242" s="133">
        <v>0</v>
      </c>
      <c r="GN242" s="133">
        <v>0</v>
      </c>
      <c r="GO242" s="133">
        <v>0</v>
      </c>
      <c r="GP242" s="61">
        <v>32.35</v>
      </c>
      <c r="GQ242" s="106">
        <v>16.512516079481824</v>
      </c>
      <c r="GR242" s="111">
        <v>0.46666666666666667</v>
      </c>
      <c r="GS242" s="61">
        <v>0</v>
      </c>
      <c r="GT242" s="111">
        <v>0.33333333333333331</v>
      </c>
      <c r="GU242" s="61">
        <v>0</v>
      </c>
      <c r="GV242" s="106">
        <v>12.2</v>
      </c>
      <c r="GW242" s="61"/>
      <c r="GX242" s="106">
        <v>29</v>
      </c>
      <c r="GY242" s="61"/>
      <c r="GZ242" s="745">
        <v>26</v>
      </c>
      <c r="HA242" s="133">
        <v>14</v>
      </c>
      <c r="HB242" s="133">
        <v>0.45</v>
      </c>
      <c r="HC242" s="117" t="s">
        <v>1562</v>
      </c>
      <c r="HD242" s="427">
        <v>81.633150999999998</v>
      </c>
      <c r="HE242" s="427">
        <v>85.714809000000002</v>
      </c>
      <c r="HF242" s="270">
        <v>43.751689702077691</v>
      </c>
      <c r="HG242" s="435">
        <v>124.99401899999999</v>
      </c>
      <c r="HH242" s="270">
        <v>63.801105056462326</v>
      </c>
      <c r="HI242" s="435">
        <v>43.701731000000002</v>
      </c>
      <c r="HJ242" s="270">
        <v>22.306817182030578</v>
      </c>
      <c r="HK242" s="435">
        <v>81.292287999999999</v>
      </c>
      <c r="HL242" s="270">
        <v>41.494287874431748</v>
      </c>
      <c r="HM242" s="427">
        <v>65.036942999999994</v>
      </c>
      <c r="HN242" s="435">
        <v>4.2271989999999997</v>
      </c>
      <c r="HO242" s="435">
        <v>2.1273029999999999</v>
      </c>
      <c r="HP242" s="227">
        <v>133.18785500000001</v>
      </c>
      <c r="HQ242" s="270">
        <v>67.9835115078576</v>
      </c>
      <c r="HR242" s="227">
        <v>59.272993999999997</v>
      </c>
      <c r="HS242" s="270">
        <v>30.254907774467682</v>
      </c>
      <c r="HT242" s="227">
        <v>73.914861000000002</v>
      </c>
      <c r="HU242" s="270">
        <v>37.728603733389917</v>
      </c>
      <c r="HV242" s="227">
        <v>55.496698000000002</v>
      </c>
      <c r="HW242" s="144">
        <v>0</v>
      </c>
      <c r="HX242" s="427">
        <v>0.68575128382742867</v>
      </c>
      <c r="HY242" s="428">
        <v>17.899999999999999</v>
      </c>
      <c r="HZ242" s="427">
        <v>4.4000000000000004</v>
      </c>
      <c r="IA242" s="427">
        <v>11.6</v>
      </c>
      <c r="IB242" s="427">
        <v>3.4</v>
      </c>
      <c r="IC242" s="427">
        <v>13.7</v>
      </c>
      <c r="ID242" s="427">
        <v>3.9</v>
      </c>
      <c r="IE242" s="237">
        <v>39.514521212121203</v>
      </c>
      <c r="IF242" s="237">
        <v>20.169526024364046</v>
      </c>
      <c r="IG242" s="239"/>
      <c r="IH242" s="133">
        <v>0.41</v>
      </c>
      <c r="II242" s="61">
        <v>1194</v>
      </c>
      <c r="IJ242" s="61">
        <v>1108</v>
      </c>
      <c r="IK242" s="61">
        <v>1143</v>
      </c>
      <c r="IL242" s="61">
        <v>1116</v>
      </c>
      <c r="IM242" s="61">
        <v>1145</v>
      </c>
      <c r="IN242" s="61">
        <v>1188</v>
      </c>
      <c r="IO242" s="133">
        <v>1191</v>
      </c>
      <c r="IP242" s="429">
        <v>1149</v>
      </c>
      <c r="IQ242" s="61">
        <v>1895</v>
      </c>
      <c r="IR242" s="61">
        <v>358</v>
      </c>
      <c r="IS242" s="61">
        <v>344</v>
      </c>
      <c r="IT242" s="61">
        <v>353</v>
      </c>
      <c r="IU242" s="61">
        <v>360</v>
      </c>
      <c r="IV242" s="61">
        <v>383</v>
      </c>
      <c r="IW242" s="61">
        <v>380</v>
      </c>
      <c r="IX242" s="61">
        <v>369</v>
      </c>
      <c r="IY242" s="430">
        <v>363</v>
      </c>
      <c r="IZ242" s="61">
        <v>208</v>
      </c>
      <c r="JA242" s="431">
        <v>25.977979552934766</v>
      </c>
      <c r="JB242" s="240">
        <v>25.783577035637766</v>
      </c>
      <c r="JC242" s="267"/>
      <c r="JD242" s="280"/>
      <c r="JE242" s="70"/>
      <c r="JF242" s="70"/>
      <c r="JG242" s="267"/>
      <c r="JH242" s="267"/>
      <c r="JI242" s="267"/>
      <c r="JJ242" s="267"/>
      <c r="JL242" s="420">
        <v>63</v>
      </c>
      <c r="JM242" s="362"/>
      <c r="JN242" s="244"/>
      <c r="JO242" s="61"/>
      <c r="JP242" s="200"/>
      <c r="JQ242" s="90"/>
      <c r="JR242" s="90"/>
      <c r="JS242" s="69"/>
      <c r="JT242" s="248"/>
      <c r="JU242" s="200"/>
      <c r="JV242" s="433"/>
      <c r="JW242" s="248"/>
      <c r="JX242" s="243"/>
      <c r="JY242" s="433"/>
      <c r="JZ242" s="248"/>
      <c r="KA242" s="247"/>
      <c r="KB242" s="245"/>
      <c r="KC242" s="248"/>
      <c r="KD242" s="63">
        <v>0</v>
      </c>
      <c r="KE242" s="263"/>
      <c r="KF242" s="263"/>
      <c r="KG242" s="250"/>
      <c r="KH242" s="250"/>
      <c r="KI242" s="250"/>
      <c r="KJ242" s="251"/>
      <c r="KK242" s="250"/>
      <c r="KL242" s="250"/>
      <c r="KM242" s="250"/>
      <c r="KN242" s="250"/>
      <c r="KO242" s="250"/>
      <c r="KP242" s="250"/>
      <c r="KQ242" s="92"/>
      <c r="KR242" s="93">
        <v>0.46666666666666667</v>
      </c>
      <c r="KS242" s="92"/>
      <c r="KT242" s="361"/>
      <c r="KU242" s="92"/>
      <c r="KV242" s="361"/>
      <c r="KW242" s="361"/>
      <c r="KX242" s="361"/>
      <c r="KY242" s="361"/>
      <c r="KZ242" s="361"/>
      <c r="LA242" s="361"/>
      <c r="LB242" s="361"/>
      <c r="LC242" s="361"/>
      <c r="LD242" s="361"/>
      <c r="LE242" s="118">
        <v>42087</v>
      </c>
      <c r="LF242" s="454">
        <v>0</v>
      </c>
      <c r="LG242" s="454"/>
      <c r="LH242" s="454">
        <v>48</v>
      </c>
      <c r="LI242" s="454">
        <v>54.04</v>
      </c>
      <c r="LJ242" s="454">
        <v>-26.45</v>
      </c>
      <c r="LK242" s="454">
        <v>-29.8</v>
      </c>
      <c r="LL242" s="454">
        <v>-29.5</v>
      </c>
      <c r="LM242" s="454">
        <v>381</v>
      </c>
      <c r="LN242" s="454">
        <v>-23.7</v>
      </c>
      <c r="LO242" s="454">
        <v>-21.5</v>
      </c>
      <c r="LP242" s="454">
        <v>502</v>
      </c>
      <c r="LQ242" s="454">
        <v>-26.7</v>
      </c>
      <c r="LR242" s="454">
        <v>-25.5</v>
      </c>
      <c r="LS242" s="454">
        <v>502</v>
      </c>
      <c r="LT242" s="500">
        <v>48.58</v>
      </c>
      <c r="LU242" s="693">
        <v>-26.32</v>
      </c>
      <c r="LV242" s="500">
        <v>-17.899999999999999</v>
      </c>
      <c r="LW242" s="500">
        <v>1</v>
      </c>
      <c r="LX242" s="500">
        <v>-19.7</v>
      </c>
      <c r="LY242" s="500">
        <v>1</v>
      </c>
      <c r="LZ242" s="690">
        <v>55.496698000000002</v>
      </c>
      <c r="MA242" s="455"/>
      <c r="MC242" s="253"/>
      <c r="MD242" s="274"/>
      <c r="ME242" s="581">
        <v>247</v>
      </c>
      <c r="MF242" s="135"/>
      <c r="MI242" s="584">
        <v>34.017499999999998</v>
      </c>
      <c r="MQ242" s="135"/>
      <c r="MR242" s="585"/>
      <c r="MS242" s="585"/>
      <c r="MT242" s="133">
        <v>0</v>
      </c>
      <c r="MU242" s="585"/>
      <c r="MV242" s="585"/>
      <c r="MW242" s="585"/>
      <c r="MX242" s="585"/>
      <c r="MY242" s="585"/>
      <c r="MZ242" s="238">
        <v>175.5</v>
      </c>
      <c r="NA242" s="585"/>
      <c r="NB242" s="238">
        <v>1</v>
      </c>
      <c r="ND242" s="876">
        <v>247</v>
      </c>
      <c r="NE242" s="877">
        <v>8.1870550899680605</v>
      </c>
      <c r="NF242" s="877">
        <v>8.0163625987608906</v>
      </c>
      <c r="NG242" s="877">
        <v>4.9836776946980699</v>
      </c>
      <c r="NH242" s="877">
        <v>0.97085365434048398</v>
      </c>
      <c r="NI242" s="877">
        <v>7.4866339350701603</v>
      </c>
      <c r="NJ242" s="877">
        <v>5.1081062236861303</v>
      </c>
      <c r="NK242" s="877">
        <v>8.9722331238073902</v>
      </c>
      <c r="NL242" s="877">
        <v>7.8511868429127896</v>
      </c>
      <c r="NM242" s="877">
        <v>6.0378214654349698</v>
      </c>
      <c r="NN242" s="877">
        <v>0.99276843076892396</v>
      </c>
      <c r="NO242" s="877">
        <v>6.0652276227756197</v>
      </c>
      <c r="NP242" s="877">
        <v>6.4763816875672404</v>
      </c>
      <c r="NQ242" s="877">
        <v>7.4253418057363803</v>
      </c>
      <c r="NR242" s="877">
        <v>4.1699250014423104</v>
      </c>
      <c r="NS242" s="877">
        <v>5.6223447227242396</v>
      </c>
      <c r="NT242" s="877">
        <v>7.6832753729081196</v>
      </c>
      <c r="NU242" s="877">
        <v>6.7099798322400197</v>
      </c>
      <c r="NV242" s="877">
        <v>7.1025531584644401</v>
      </c>
      <c r="NW242" s="877">
        <v>5.6550655511950296</v>
      </c>
      <c r="NX242" s="877">
        <v>5.74200621086674</v>
      </c>
      <c r="NY242" s="877">
        <v>7.6515540348200002</v>
      </c>
      <c r="NZ242" s="877">
        <v>6.0836388792507101</v>
      </c>
      <c r="OA242" s="877">
        <v>10.2701084065041</v>
      </c>
      <c r="OB242" s="877">
        <v>2.7070829917717099</v>
      </c>
      <c r="OC242" s="877">
        <v>8.0877810477084697</v>
      </c>
      <c r="OD242" s="877">
        <v>6.8256584449336701</v>
      </c>
      <c r="OE242" s="877">
        <v>4.7902507388352298</v>
      </c>
      <c r="OF242" s="877">
        <v>10.386670859637601</v>
      </c>
      <c r="OG242" s="877">
        <v>3.0992952043377802</v>
      </c>
      <c r="OH242" s="877">
        <v>8.2374967978639706</v>
      </c>
      <c r="OI242" s="877">
        <v>4.2532329385380301</v>
      </c>
      <c r="OJ242" s="877">
        <v>2.1491740617736501</v>
      </c>
      <c r="OK242" s="877">
        <v>2.0041421684577601</v>
      </c>
      <c r="OL242" s="877">
        <v>7.5630254147323503</v>
      </c>
    </row>
    <row r="243" spans="1:402" s="221" customFormat="1" ht="17.25" customHeight="1" x14ac:dyDescent="0.25">
      <c r="A243" s="221">
        <v>242</v>
      </c>
      <c r="B243" s="221">
        <v>0</v>
      </c>
      <c r="C243" s="221">
        <v>1</v>
      </c>
      <c r="D243" s="267">
        <v>0</v>
      </c>
      <c r="E243" s="267">
        <v>248</v>
      </c>
      <c r="F243" s="880">
        <v>59</v>
      </c>
      <c r="G243" s="883"/>
      <c r="H243" s="232" t="s">
        <v>1563</v>
      </c>
      <c r="I243" s="232" t="s">
        <v>1564</v>
      </c>
      <c r="J243" s="69">
        <v>17448</v>
      </c>
      <c r="K243" s="143">
        <v>67</v>
      </c>
      <c r="L243" s="400">
        <v>72</v>
      </c>
      <c r="M243" s="400">
        <v>169</v>
      </c>
      <c r="N243" s="342">
        <v>25.209201358495854</v>
      </c>
      <c r="O243" s="348">
        <v>1.8236878113019588</v>
      </c>
      <c r="P243" s="221">
        <v>0</v>
      </c>
      <c r="Q243" s="144">
        <v>150</v>
      </c>
      <c r="R243" s="144">
        <v>100</v>
      </c>
      <c r="S243" s="133">
        <v>0</v>
      </c>
      <c r="T243" s="400">
        <v>1</v>
      </c>
      <c r="U243" s="709">
        <v>0</v>
      </c>
      <c r="V243" s="709"/>
      <c r="W243" s="325">
        <v>0</v>
      </c>
      <c r="X243" s="114">
        <v>0</v>
      </c>
      <c r="Y243" s="325">
        <v>1</v>
      </c>
      <c r="Z243" s="325">
        <v>0</v>
      </c>
      <c r="AA243" s="329">
        <v>0</v>
      </c>
      <c r="AB243" s="711">
        <v>0</v>
      </c>
      <c r="AC243" s="133"/>
      <c r="AD243" s="133"/>
      <c r="AE243" s="133"/>
      <c r="AF243" s="592">
        <v>94</v>
      </c>
      <c r="AG243" s="608">
        <v>1.06</v>
      </c>
      <c r="AH243" s="608">
        <v>70</v>
      </c>
      <c r="AI243" s="608"/>
      <c r="AJ243" s="616">
        <v>14.3</v>
      </c>
      <c r="AK243" s="608">
        <v>41</v>
      </c>
      <c r="AL243" s="608"/>
      <c r="AM243" s="609">
        <v>30</v>
      </c>
      <c r="AN243" s="214">
        <v>3.4011973816621555</v>
      </c>
      <c r="AO243" s="310">
        <v>199</v>
      </c>
      <c r="AP243" s="310">
        <v>120</v>
      </c>
      <c r="AQ243" s="310">
        <v>65</v>
      </c>
      <c r="AR243" s="310">
        <v>71</v>
      </c>
      <c r="AS243" s="310">
        <v>1.43</v>
      </c>
      <c r="AT243" s="310">
        <v>110</v>
      </c>
      <c r="AU243" s="557"/>
      <c r="AV243" s="557"/>
      <c r="AW243" s="310">
        <v>1.06</v>
      </c>
      <c r="AX243" s="310"/>
      <c r="AY243" s="310"/>
      <c r="AZ243" s="608"/>
      <c r="BA243" s="558"/>
      <c r="BB243" s="65">
        <v>31.43</v>
      </c>
      <c r="BC243" s="425"/>
      <c r="BD243" s="66">
        <v>31.43</v>
      </c>
      <c r="BE243" s="218">
        <v>20.903657348346098</v>
      </c>
      <c r="BF243" s="66">
        <v>36.68</v>
      </c>
      <c r="BG243" s="68">
        <v>1.4973443810175799</v>
      </c>
      <c r="BH243" s="219">
        <v>1.4973443810175799</v>
      </c>
      <c r="BI243" s="219">
        <v>1.3202222778452664</v>
      </c>
      <c r="BJ243" s="219">
        <v>1.5644293269979834</v>
      </c>
      <c r="BK243" s="66">
        <v>1.9</v>
      </c>
      <c r="BL243" s="66">
        <v>1.05</v>
      </c>
      <c r="BM243" s="66">
        <v>81</v>
      </c>
      <c r="BN243" s="66">
        <v>1.1499999999999999</v>
      </c>
      <c r="BO243" s="571">
        <v>29.5</v>
      </c>
      <c r="BP243" s="66">
        <v>27</v>
      </c>
      <c r="BQ243" s="66">
        <v>100</v>
      </c>
      <c r="BR243" s="66">
        <v>7</v>
      </c>
      <c r="BS243" s="66">
        <v>35</v>
      </c>
      <c r="BT243" s="221">
        <v>0</v>
      </c>
      <c r="BU243" s="61"/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1">
        <v>0</v>
      </c>
      <c r="CG243" s="61">
        <v>0</v>
      </c>
      <c r="CH243" s="61">
        <v>0</v>
      </c>
      <c r="CI243" s="61">
        <v>0</v>
      </c>
      <c r="CJ243" s="326">
        <v>0</v>
      </c>
      <c r="CK243" s="114">
        <v>0</v>
      </c>
      <c r="CL243" s="326">
        <v>0</v>
      </c>
      <c r="CM243" s="114">
        <v>0</v>
      </c>
      <c r="CN243" s="326">
        <v>0</v>
      </c>
      <c r="CO243" s="114">
        <v>0</v>
      </c>
      <c r="CP243" s="326">
        <v>0</v>
      </c>
      <c r="CQ243" s="114">
        <v>0</v>
      </c>
      <c r="CR243" s="326">
        <v>0</v>
      </c>
      <c r="CS243" s="114">
        <v>0</v>
      </c>
      <c r="CT243" s="326">
        <v>1</v>
      </c>
      <c r="CU243" s="114">
        <v>0</v>
      </c>
      <c r="CV243" s="299"/>
      <c r="CW243" s="299"/>
      <c r="CX243" s="299"/>
      <c r="CY243" s="299"/>
      <c r="CZ243" s="61"/>
      <c r="DA243" s="334"/>
      <c r="DB243" s="334"/>
      <c r="DC243" s="334"/>
      <c r="DD243" s="334"/>
      <c r="DE243" s="221">
        <v>0</v>
      </c>
      <c r="DF243" s="267"/>
      <c r="DJ243" s="267"/>
      <c r="DK243" s="267"/>
      <c r="DL243" s="267"/>
      <c r="DN243" s="282">
        <v>0</v>
      </c>
      <c r="DO243" s="221">
        <v>0</v>
      </c>
      <c r="DP243" s="221">
        <v>0</v>
      </c>
      <c r="DQ243" s="221">
        <v>0</v>
      </c>
      <c r="DR243" s="221">
        <v>0</v>
      </c>
      <c r="DS243" s="310"/>
      <c r="DT243" s="221">
        <v>0</v>
      </c>
      <c r="DU243" s="221">
        <v>0</v>
      </c>
      <c r="DV243" s="221">
        <v>0</v>
      </c>
      <c r="DW243" s="221">
        <v>0</v>
      </c>
      <c r="DX243" s="221">
        <v>0</v>
      </c>
      <c r="DY243" s="438">
        <v>0</v>
      </c>
      <c r="EB243" s="317">
        <v>1</v>
      </c>
      <c r="EC243" s="317">
        <v>1</v>
      </c>
      <c r="ED243" s="221">
        <v>70</v>
      </c>
      <c r="EG243" s="221">
        <v>0</v>
      </c>
      <c r="EH243" s="334"/>
      <c r="EI243" s="334"/>
      <c r="EJ243" s="334"/>
      <c r="EK243" s="334"/>
      <c r="EL243" s="334"/>
      <c r="EM243" s="334"/>
      <c r="EN243" s="334"/>
      <c r="EO243" s="267">
        <v>248</v>
      </c>
      <c r="EP243" s="135">
        <v>42153</v>
      </c>
      <c r="EQ243" s="133" t="s">
        <v>1565</v>
      </c>
      <c r="ER243" s="133"/>
      <c r="ES243" s="133"/>
      <c r="ET243" s="133">
        <v>69</v>
      </c>
      <c r="EU243" s="133">
        <v>0</v>
      </c>
      <c r="EV243" s="133"/>
      <c r="EW243" s="133">
        <v>11</v>
      </c>
      <c r="EX243" s="133">
        <v>9</v>
      </c>
      <c r="EY243" s="133">
        <v>55</v>
      </c>
      <c r="EZ243" s="133">
        <v>29</v>
      </c>
      <c r="FA243" s="133">
        <v>17</v>
      </c>
      <c r="FB243" s="133">
        <v>20</v>
      </c>
      <c r="FC243" s="133">
        <v>38</v>
      </c>
      <c r="FD243" s="133">
        <v>23</v>
      </c>
      <c r="FE243" s="133">
        <v>30</v>
      </c>
      <c r="FF243" s="133">
        <v>130</v>
      </c>
      <c r="FG243" s="133">
        <v>280</v>
      </c>
      <c r="FH243" s="91">
        <v>130</v>
      </c>
      <c r="FI243" s="91">
        <v>280</v>
      </c>
      <c r="FJ243" s="227">
        <v>48.099999999999994</v>
      </c>
      <c r="FK243" s="227">
        <v>26.375128298774264</v>
      </c>
      <c r="FL243" s="228">
        <v>141.19999999999999</v>
      </c>
      <c r="FM243" s="228">
        <v>51.7</v>
      </c>
      <c r="FN243" s="228">
        <v>77.425532552742752</v>
      </c>
      <c r="FO243" s="228">
        <v>28.349150375189808</v>
      </c>
      <c r="FP243" s="228">
        <v>63.385269121813025</v>
      </c>
      <c r="FQ243" s="228"/>
      <c r="FR243" s="193">
        <v>0</v>
      </c>
      <c r="FS243" s="230">
        <v>37</v>
      </c>
      <c r="FT243" s="230">
        <v>85</v>
      </c>
      <c r="FU243" s="230">
        <v>140</v>
      </c>
      <c r="FV243" s="229">
        <v>4.5</v>
      </c>
      <c r="FW243" s="229">
        <v>5.5</v>
      </c>
      <c r="FX243" s="426">
        <v>8.2222222222222214</v>
      </c>
      <c r="FY243" s="229">
        <v>0.43529411764705883</v>
      </c>
      <c r="FZ243" s="133">
        <v>88.5</v>
      </c>
      <c r="GA243" s="129">
        <v>12.4</v>
      </c>
      <c r="GB243" s="238">
        <v>6.6</v>
      </c>
      <c r="GC243" s="238">
        <v>4</v>
      </c>
      <c r="GD243" s="238">
        <v>128.1</v>
      </c>
      <c r="GE243" s="238">
        <v>94.4</v>
      </c>
      <c r="GF243" s="238">
        <v>24.9</v>
      </c>
      <c r="GG243" s="133">
        <v>0</v>
      </c>
      <c r="GH243" s="133">
        <v>1</v>
      </c>
      <c r="GI243" s="133">
        <v>1</v>
      </c>
      <c r="GJ243" s="133">
        <v>1</v>
      </c>
      <c r="GK243" s="231">
        <v>8</v>
      </c>
      <c r="GL243" s="133"/>
      <c r="GM243" s="133">
        <v>0</v>
      </c>
      <c r="GN243" s="133">
        <v>0</v>
      </c>
      <c r="GO243" s="133">
        <v>0</v>
      </c>
      <c r="GP243" s="61">
        <v>46.2</v>
      </c>
      <c r="GQ243" s="106">
        <v>25.333283313999402</v>
      </c>
      <c r="GR243" s="111">
        <v>0.32128514056224899</v>
      </c>
      <c r="GS243" s="61">
        <v>1</v>
      </c>
      <c r="GT243" s="111">
        <v>0.48148148148148145</v>
      </c>
      <c r="GU243" s="61">
        <v>0</v>
      </c>
      <c r="GV243" s="106">
        <v>10.7</v>
      </c>
      <c r="GW243" s="61"/>
      <c r="GX243" s="106">
        <v>23</v>
      </c>
      <c r="GY243" s="61"/>
      <c r="GZ243" s="745">
        <v>13</v>
      </c>
      <c r="HA243" s="133">
        <v>6</v>
      </c>
      <c r="HB243" s="133">
        <v>0.57999999999999996</v>
      </c>
      <c r="HC243" s="117" t="s">
        <v>1566</v>
      </c>
      <c r="HD243" s="427">
        <v>142.04018199999999</v>
      </c>
      <c r="HE243" s="427">
        <v>149.142191</v>
      </c>
      <c r="HF243" s="270">
        <v>81.780549321939645</v>
      </c>
      <c r="HG243" s="435">
        <v>186.325558</v>
      </c>
      <c r="HH243" s="270">
        <v>102.1696569145677</v>
      </c>
      <c r="HI243" s="435">
        <v>76.751718999999994</v>
      </c>
      <c r="HJ243" s="270">
        <v>42.08599658578941</v>
      </c>
      <c r="HK243" s="435">
        <v>109.57384</v>
      </c>
      <c r="HL243" s="270">
        <v>60.083660877117751</v>
      </c>
      <c r="HM243" s="427">
        <v>58.807734000000004</v>
      </c>
      <c r="HN243" s="435">
        <v>6.9031520000000004</v>
      </c>
      <c r="HO243" s="435">
        <v>3.7245819999999998</v>
      </c>
      <c r="HP243" s="106">
        <v>174.970495</v>
      </c>
      <c r="HQ243" s="270">
        <v>95.943227736487344</v>
      </c>
      <c r="HR243" s="106">
        <v>73.308511999999993</v>
      </c>
      <c r="HS243" s="270">
        <v>40.197950299214817</v>
      </c>
      <c r="HT243" s="106">
        <v>101.66198199999999</v>
      </c>
      <c r="HU243" s="270">
        <v>55.745276888933056</v>
      </c>
      <c r="HV243" s="227">
        <v>58.102356999999998</v>
      </c>
      <c r="HW243" s="144">
        <v>0</v>
      </c>
      <c r="HX243" s="427">
        <v>0.80043871920136689</v>
      </c>
      <c r="HY243" s="428">
        <v>18.600000000000001</v>
      </c>
      <c r="HZ243" s="427">
        <v>5.0999999999999996</v>
      </c>
      <c r="IA243" s="427">
        <v>20.100000000000001</v>
      </c>
      <c r="IB243" s="427">
        <v>5.4</v>
      </c>
      <c r="IC243" s="427">
        <v>23.6</v>
      </c>
      <c r="ID243" s="427">
        <v>5.8</v>
      </c>
      <c r="IE243" s="237">
        <v>61.381458823529421</v>
      </c>
      <c r="IF243" s="237">
        <v>33.65787633339955</v>
      </c>
      <c r="IG243" s="239"/>
      <c r="IH243" s="161">
        <v>0.41</v>
      </c>
      <c r="II243" s="61">
        <v>1152</v>
      </c>
      <c r="IJ243" s="61">
        <v>1037</v>
      </c>
      <c r="IK243" s="61">
        <v>1202</v>
      </c>
      <c r="IL243" s="61">
        <v>1126</v>
      </c>
      <c r="IM243" s="61">
        <v>1102</v>
      </c>
      <c r="IN243" s="61">
        <v>1122</v>
      </c>
      <c r="IO243" s="133">
        <v>1137</v>
      </c>
      <c r="IP243" s="429">
        <v>1123.5</v>
      </c>
      <c r="IQ243" s="61">
        <v>1708</v>
      </c>
      <c r="IR243" s="61">
        <v>375</v>
      </c>
      <c r="IS243" s="61">
        <v>388</v>
      </c>
      <c r="IT243" s="61">
        <v>416</v>
      </c>
      <c r="IU243" s="61">
        <v>417</v>
      </c>
      <c r="IV243" s="61">
        <v>433</v>
      </c>
      <c r="IW243" s="61">
        <v>377</v>
      </c>
      <c r="IX243" s="61">
        <v>376</v>
      </c>
      <c r="IY243" s="430">
        <v>401</v>
      </c>
      <c r="IZ243" s="61">
        <v>236</v>
      </c>
      <c r="JA243" s="431">
        <v>25.90982460211384</v>
      </c>
      <c r="JB243" s="240">
        <v>28.759439526538589</v>
      </c>
      <c r="JC243" s="267"/>
      <c r="JD243" s="70"/>
      <c r="JE243" s="70"/>
      <c r="JF243" s="70"/>
      <c r="JG243" s="267"/>
      <c r="JH243" s="267"/>
      <c r="JI243" s="267"/>
      <c r="JJ243" s="267"/>
      <c r="JL243" s="420">
        <v>79</v>
      </c>
      <c r="JM243" s="362"/>
      <c r="JN243" s="244"/>
      <c r="JO243" s="61"/>
      <c r="JP243" s="200"/>
      <c r="JQ243" s="90"/>
      <c r="JR243" s="90"/>
      <c r="JS243" s="69"/>
      <c r="JT243" s="248"/>
      <c r="JU243" s="200"/>
      <c r="JV243" s="433"/>
      <c r="JW243" s="248"/>
      <c r="JX243" s="243"/>
      <c r="JY243" s="433"/>
      <c r="JZ243" s="248"/>
      <c r="KA243" s="247"/>
      <c r="KB243" s="245"/>
      <c r="KC243" s="248"/>
      <c r="KD243" s="63">
        <v>0</v>
      </c>
      <c r="KE243" s="263"/>
      <c r="KF243" s="263"/>
      <c r="KG243" s="250"/>
      <c r="KH243" s="250"/>
      <c r="KI243" s="250"/>
      <c r="KJ243" s="251"/>
      <c r="KK243" s="250"/>
      <c r="KL243" s="250"/>
      <c r="KM243" s="250"/>
      <c r="KN243" s="250"/>
      <c r="KO243" s="250"/>
      <c r="KP243" s="250"/>
      <c r="KQ243" s="92"/>
      <c r="KR243" s="93">
        <v>0.32128514056224899</v>
      </c>
      <c r="KS243" s="92">
        <v>55</v>
      </c>
      <c r="KT243" s="361">
        <v>38.44</v>
      </c>
      <c r="KU243" s="92">
        <v>-21.2</v>
      </c>
      <c r="KV243" s="361">
        <v>-24.4</v>
      </c>
      <c r="KW243" s="361">
        <v>-23</v>
      </c>
      <c r="KX243" s="361">
        <v>241</v>
      </c>
      <c r="KY243" s="361">
        <v>-20.3</v>
      </c>
      <c r="KZ243" s="361">
        <v>-16.5</v>
      </c>
      <c r="LA243" s="361">
        <v>241</v>
      </c>
      <c r="LB243" s="361">
        <v>-22.3</v>
      </c>
      <c r="LC243" s="361">
        <v>-19.7</v>
      </c>
      <c r="LD243" s="361">
        <v>241</v>
      </c>
      <c r="LE243" s="118">
        <v>42153</v>
      </c>
      <c r="LF243" s="454">
        <v>0</v>
      </c>
      <c r="LG243" s="454"/>
      <c r="LH243" s="454">
        <v>55</v>
      </c>
      <c r="LI243" s="454">
        <v>43.86</v>
      </c>
      <c r="LJ243" s="454">
        <v>-23.75</v>
      </c>
      <c r="LK243" s="454">
        <v>-29.1</v>
      </c>
      <c r="LL243" s="454">
        <v>-28.2</v>
      </c>
      <c r="LM243" s="454">
        <v>361</v>
      </c>
      <c r="LN243" s="454">
        <v>-23</v>
      </c>
      <c r="LO243" s="454">
        <v>-22.2</v>
      </c>
      <c r="LP243" s="454">
        <v>281</v>
      </c>
      <c r="LQ243" s="454">
        <v>-25.8</v>
      </c>
      <c r="LR243" s="454">
        <v>-25.2</v>
      </c>
      <c r="LS243" s="454">
        <v>281</v>
      </c>
      <c r="LT243" s="500">
        <v>33.71</v>
      </c>
      <c r="LU243" s="693">
        <v>-19.010000000000002</v>
      </c>
      <c r="LV243" s="500">
        <v>-16.899999999999999</v>
      </c>
      <c r="LW243" s="500">
        <v>2</v>
      </c>
      <c r="LX243" s="500">
        <v>-16.899999999999999</v>
      </c>
      <c r="LY243" s="500">
        <v>2</v>
      </c>
      <c r="LZ243" s="690">
        <v>58.102356999999998</v>
      </c>
      <c r="MA243" s="454"/>
      <c r="MC243" s="253"/>
      <c r="MD243" s="274"/>
      <c r="ME243" s="581">
        <v>248</v>
      </c>
      <c r="MF243" s="135"/>
      <c r="MI243" s="584">
        <v>33.0764</v>
      </c>
      <c r="MQ243" s="135"/>
      <c r="MR243" s="585"/>
      <c r="MS243" s="585"/>
      <c r="MT243" s="133">
        <v>0</v>
      </c>
      <c r="MU243" s="585"/>
      <c r="MV243" s="585"/>
      <c r="MW243" s="585"/>
      <c r="MX243" s="585"/>
      <c r="MY243" s="585"/>
      <c r="MZ243" s="238">
        <v>30</v>
      </c>
      <c r="NA243" s="585"/>
      <c r="NB243" s="238">
        <v>1</v>
      </c>
      <c r="ND243" s="876">
        <v>248</v>
      </c>
      <c r="NE243" s="877" t="s">
        <v>64</v>
      </c>
      <c r="NF243" s="877" t="s">
        <v>64</v>
      </c>
      <c r="NG243" s="877" t="s">
        <v>64</v>
      </c>
      <c r="NH243" s="877" t="s">
        <v>64</v>
      </c>
      <c r="NI243" s="877" t="s">
        <v>64</v>
      </c>
      <c r="NJ243" s="877" t="s">
        <v>64</v>
      </c>
      <c r="NK243" s="877" t="s">
        <v>64</v>
      </c>
      <c r="NL243" s="877" t="s">
        <v>64</v>
      </c>
      <c r="NM243" s="877" t="s">
        <v>64</v>
      </c>
      <c r="NN243" s="877" t="s">
        <v>64</v>
      </c>
      <c r="NO243" s="877" t="s">
        <v>64</v>
      </c>
      <c r="NP243" s="877" t="s">
        <v>64</v>
      </c>
      <c r="NQ243" s="877" t="s">
        <v>64</v>
      </c>
      <c r="NR243" s="877" t="s">
        <v>64</v>
      </c>
      <c r="NS243" s="877" t="s">
        <v>64</v>
      </c>
      <c r="NT243" s="877" t="s">
        <v>64</v>
      </c>
      <c r="NU243" s="877" t="s">
        <v>64</v>
      </c>
      <c r="NV243" s="877" t="s">
        <v>64</v>
      </c>
      <c r="NW243" s="877" t="s">
        <v>64</v>
      </c>
      <c r="NX243" s="877" t="s">
        <v>64</v>
      </c>
      <c r="NY243" s="877" t="s">
        <v>64</v>
      </c>
      <c r="NZ243" s="877" t="s">
        <v>64</v>
      </c>
      <c r="OA243" s="877" t="s">
        <v>64</v>
      </c>
      <c r="OB243" s="877" t="s">
        <v>64</v>
      </c>
      <c r="OC243" s="877" t="s">
        <v>64</v>
      </c>
      <c r="OD243" s="877" t="s">
        <v>64</v>
      </c>
      <c r="OE243" s="877" t="s">
        <v>64</v>
      </c>
      <c r="OF243" s="877" t="s">
        <v>64</v>
      </c>
      <c r="OG243" s="877" t="s">
        <v>64</v>
      </c>
      <c r="OH243" s="877" t="s">
        <v>64</v>
      </c>
      <c r="OI243" s="877" t="s">
        <v>64</v>
      </c>
      <c r="OJ243" s="877" t="s">
        <v>64</v>
      </c>
      <c r="OK243" s="877" t="s">
        <v>64</v>
      </c>
      <c r="OL243" s="877" t="s">
        <v>64</v>
      </c>
    </row>
    <row r="244" spans="1:402" s="221" customFormat="1" x14ac:dyDescent="0.25">
      <c r="A244" s="221">
        <v>243</v>
      </c>
      <c r="B244" s="221">
        <v>0</v>
      </c>
      <c r="C244" s="221">
        <v>1</v>
      </c>
      <c r="D244" s="267">
        <v>0</v>
      </c>
      <c r="E244" s="267">
        <v>249</v>
      </c>
      <c r="F244" s="880">
        <v>60</v>
      </c>
      <c r="G244" s="883"/>
      <c r="H244" s="232" t="s">
        <v>1031</v>
      </c>
      <c r="I244" s="232" t="s">
        <v>1567</v>
      </c>
      <c r="J244" s="69">
        <v>16203</v>
      </c>
      <c r="K244" s="143">
        <v>70</v>
      </c>
      <c r="L244" s="62">
        <v>56</v>
      </c>
      <c r="M244" s="62">
        <v>160</v>
      </c>
      <c r="N244" s="342">
        <v>21.874999999999996</v>
      </c>
      <c r="O244" s="348">
        <v>1.5751910029274148</v>
      </c>
      <c r="P244" s="61">
        <v>1</v>
      </c>
      <c r="Q244" s="144">
        <v>165</v>
      </c>
      <c r="R244" s="144">
        <v>90</v>
      </c>
      <c r="S244" s="133">
        <v>0</v>
      </c>
      <c r="T244" s="400">
        <v>1</v>
      </c>
      <c r="U244" s="326">
        <v>0</v>
      </c>
      <c r="V244" s="326" t="s">
        <v>1568</v>
      </c>
      <c r="W244" s="326">
        <v>0</v>
      </c>
      <c r="X244" s="114">
        <v>0</v>
      </c>
      <c r="Y244" s="326">
        <v>1</v>
      </c>
      <c r="Z244" s="326">
        <v>0</v>
      </c>
      <c r="AA244" s="329">
        <v>0</v>
      </c>
      <c r="AB244" s="711">
        <v>0</v>
      </c>
      <c r="AC244" s="133"/>
      <c r="AD244" s="133"/>
      <c r="AE244" s="133"/>
      <c r="AF244" s="592">
        <v>126</v>
      </c>
      <c r="AG244" s="617">
        <v>0.64</v>
      </c>
      <c r="AH244" s="592">
        <v>92</v>
      </c>
      <c r="AI244" s="592"/>
      <c r="AJ244" s="606">
        <v>13.7</v>
      </c>
      <c r="AK244" s="592">
        <v>42</v>
      </c>
      <c r="AL244" s="592"/>
      <c r="AM244" s="607">
        <v>82.6</v>
      </c>
      <c r="AN244" s="214">
        <v>4.4140096805269327</v>
      </c>
      <c r="AO244" s="63">
        <v>215</v>
      </c>
      <c r="AP244" s="63">
        <v>121</v>
      </c>
      <c r="AQ244" s="63">
        <v>71</v>
      </c>
      <c r="AR244" s="63">
        <v>117</v>
      </c>
      <c r="AS244" s="63">
        <v>3.15</v>
      </c>
      <c r="AT244" s="63">
        <v>181</v>
      </c>
      <c r="AU244" s="557"/>
      <c r="AV244" s="557"/>
      <c r="AW244" s="434">
        <v>0.64</v>
      </c>
      <c r="AX244" s="434"/>
      <c r="AY244" s="434"/>
      <c r="AZ244" s="617"/>
      <c r="BA244" s="558"/>
      <c r="BB244" s="65">
        <v>10.92</v>
      </c>
      <c r="BC244" s="425"/>
      <c r="BD244" s="66">
        <v>10.92</v>
      </c>
      <c r="BE244" s="218">
        <v>65.925552674065841</v>
      </c>
      <c r="BF244" s="66">
        <v>71.64</v>
      </c>
      <c r="BG244" s="68">
        <v>1.0382226383687185</v>
      </c>
      <c r="BH244" s="219">
        <v>1.0382226383687185</v>
      </c>
      <c r="BI244" s="219">
        <v>1.8190537793041672</v>
      </c>
      <c r="BJ244" s="219">
        <v>1.8551555771769939</v>
      </c>
      <c r="BK244" s="66">
        <v>2.29</v>
      </c>
      <c r="BL244" s="66">
        <v>0.66</v>
      </c>
      <c r="BM244" s="66">
        <v>82</v>
      </c>
      <c r="BN244" s="66">
        <v>0.8</v>
      </c>
      <c r="BO244" s="571">
        <v>82.3</v>
      </c>
      <c r="BP244" s="66">
        <v>33</v>
      </c>
      <c r="BQ244" s="66">
        <v>167</v>
      </c>
      <c r="BR244" s="66">
        <v>6</v>
      </c>
      <c r="BS244" s="66">
        <v>54</v>
      </c>
      <c r="BT244" s="221">
        <v>0</v>
      </c>
      <c r="BU244" s="61"/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>
        <v>0</v>
      </c>
      <c r="CG244" s="61">
        <v>0</v>
      </c>
      <c r="CH244" s="61">
        <v>0</v>
      </c>
      <c r="CI244" s="61">
        <v>0</v>
      </c>
      <c r="CJ244" s="326">
        <v>0</v>
      </c>
      <c r="CK244" s="114">
        <v>0</v>
      </c>
      <c r="CL244" s="326">
        <v>0</v>
      </c>
      <c r="CM244" s="114">
        <v>0</v>
      </c>
      <c r="CN244" s="326">
        <v>0</v>
      </c>
      <c r="CO244" s="114">
        <v>0</v>
      </c>
      <c r="CP244" s="326">
        <v>0</v>
      </c>
      <c r="CQ244" s="114">
        <v>0</v>
      </c>
      <c r="CR244" s="326">
        <v>0</v>
      </c>
      <c r="CS244" s="114">
        <v>0</v>
      </c>
      <c r="CT244" s="326">
        <v>0</v>
      </c>
      <c r="CU244" s="114">
        <v>0</v>
      </c>
      <c r="CV244" s="299">
        <v>12.1</v>
      </c>
      <c r="CW244" s="299">
        <v>1.01</v>
      </c>
      <c r="CX244" s="299">
        <v>3.5</v>
      </c>
      <c r="CY244" s="362"/>
      <c r="CZ244" s="61"/>
      <c r="DA244" s="61"/>
      <c r="DB244" s="61"/>
      <c r="DC244" s="61"/>
      <c r="DD244" s="61"/>
      <c r="DE244" s="221">
        <v>0</v>
      </c>
      <c r="DF244" s="267"/>
      <c r="DJ244" s="267"/>
      <c r="DK244" s="267"/>
      <c r="DL244" s="267"/>
      <c r="DN244" s="282">
        <v>0</v>
      </c>
      <c r="DO244" s="221">
        <v>0</v>
      </c>
      <c r="DP244" s="221">
        <v>0</v>
      </c>
      <c r="DQ244" s="221">
        <v>0</v>
      </c>
      <c r="DR244" s="221">
        <v>0</v>
      </c>
      <c r="DS244" s="310"/>
      <c r="DT244" s="221">
        <v>0</v>
      </c>
      <c r="DU244" s="221">
        <v>0</v>
      </c>
      <c r="DV244" s="221">
        <v>0</v>
      </c>
      <c r="DW244" s="221">
        <v>0</v>
      </c>
      <c r="DX244" s="221">
        <v>0</v>
      </c>
      <c r="DY244" s="438">
        <v>0</v>
      </c>
      <c r="EB244" s="317">
        <v>0</v>
      </c>
      <c r="EC244" s="317">
        <v>0</v>
      </c>
      <c r="ED244" s="61">
        <v>92</v>
      </c>
      <c r="EE244" s="61"/>
      <c r="EG244" s="221">
        <v>0</v>
      </c>
      <c r="EH244" s="61"/>
      <c r="EI244" s="61"/>
      <c r="EJ244" s="61"/>
      <c r="EK244" s="61"/>
      <c r="EL244" s="61"/>
      <c r="EM244" s="61"/>
      <c r="EN244" s="61"/>
      <c r="EO244" s="259">
        <v>249</v>
      </c>
      <c r="EP244" s="135">
        <v>42097</v>
      </c>
      <c r="EQ244" s="136" t="s">
        <v>383</v>
      </c>
      <c r="ER244" s="133"/>
      <c r="ES244" s="133"/>
      <c r="ET244" s="133">
        <v>71</v>
      </c>
      <c r="EU244" s="133">
        <v>0</v>
      </c>
      <c r="EV244" s="133"/>
      <c r="EW244" s="133">
        <v>10</v>
      </c>
      <c r="EX244" s="133">
        <v>9</v>
      </c>
      <c r="EY244" s="133">
        <v>48</v>
      </c>
      <c r="EZ244" s="133">
        <v>32</v>
      </c>
      <c r="FA244" s="133">
        <v>16</v>
      </c>
      <c r="FB244" s="133">
        <v>20</v>
      </c>
      <c r="FC244" s="133">
        <v>27</v>
      </c>
      <c r="FD244" s="133">
        <v>22</v>
      </c>
      <c r="FE244" s="133">
        <v>35</v>
      </c>
      <c r="FF244" s="133">
        <v>140</v>
      </c>
      <c r="FG244" s="133">
        <v>280</v>
      </c>
      <c r="FH244" s="91">
        <v>140</v>
      </c>
      <c r="FI244" s="91">
        <v>280</v>
      </c>
      <c r="FJ244" s="227">
        <v>19.5</v>
      </c>
      <c r="FK244" s="227">
        <v>12.379451103872617</v>
      </c>
      <c r="FL244" s="228">
        <v>95.75</v>
      </c>
      <c r="FM244" s="228">
        <v>37.85</v>
      </c>
      <c r="FN244" s="228">
        <v>60.786279138246314</v>
      </c>
      <c r="FO244" s="228">
        <v>24.028832014439928</v>
      </c>
      <c r="FP244" s="228">
        <v>60.469973890339425</v>
      </c>
      <c r="FQ244" s="228"/>
      <c r="FR244" s="193">
        <v>0</v>
      </c>
      <c r="FS244" s="230">
        <v>34.299999999999997</v>
      </c>
      <c r="FT244" s="230">
        <v>60</v>
      </c>
      <c r="FU244" s="230">
        <v>190</v>
      </c>
      <c r="FV244" s="229">
        <v>4.3</v>
      </c>
      <c r="FW244" s="229">
        <v>5.0999999999999996</v>
      </c>
      <c r="FX244" s="426">
        <v>7.9767441860465116</v>
      </c>
      <c r="FY244" s="229">
        <v>0.57166666666666666</v>
      </c>
      <c r="FZ244" s="133">
        <v>44.8</v>
      </c>
      <c r="GA244" s="129">
        <v>14.7</v>
      </c>
      <c r="GB244" s="238">
        <v>6.4</v>
      </c>
      <c r="GC244" s="238">
        <v>3.3</v>
      </c>
      <c r="GD244" s="238">
        <v>126.7</v>
      </c>
      <c r="GE244" s="238">
        <v>87.5</v>
      </c>
      <c r="GF244" s="238">
        <v>26.2</v>
      </c>
      <c r="GG244" s="133">
        <v>1</v>
      </c>
      <c r="GH244" s="133">
        <v>1</v>
      </c>
      <c r="GI244" s="133">
        <v>1</v>
      </c>
      <c r="GJ244" s="133">
        <v>0</v>
      </c>
      <c r="GK244" s="231">
        <v>22</v>
      </c>
      <c r="GL244" s="133"/>
      <c r="GM244" s="133">
        <v>0</v>
      </c>
      <c r="GN244" s="133">
        <v>0</v>
      </c>
      <c r="GO244" s="133">
        <v>0</v>
      </c>
      <c r="GP244" s="61">
        <v>31.65</v>
      </c>
      <c r="GQ244" s="106">
        <v>20.092801407054786</v>
      </c>
      <c r="GR244" s="111">
        <v>0.37037037037037029</v>
      </c>
      <c r="GS244" s="61">
        <v>0</v>
      </c>
      <c r="GT244" s="111">
        <v>0.44827586206896552</v>
      </c>
      <c r="GU244" s="61">
        <v>0</v>
      </c>
      <c r="GV244" s="106">
        <v>7.7</v>
      </c>
      <c r="GW244" s="61"/>
      <c r="GX244" s="106">
        <v>19</v>
      </c>
      <c r="GY244" s="61"/>
      <c r="GZ244" s="745">
        <v>27</v>
      </c>
      <c r="HA244" s="133">
        <v>12</v>
      </c>
      <c r="HB244" s="133">
        <v>0.49</v>
      </c>
      <c r="HC244" s="117" t="s">
        <v>1569</v>
      </c>
      <c r="HD244" s="427">
        <v>103.001507</v>
      </c>
      <c r="HE244" s="427">
        <v>108.151582</v>
      </c>
      <c r="HF244" s="270">
        <v>68.659344675665125</v>
      </c>
      <c r="HG244" s="435">
        <v>114.36172500000001</v>
      </c>
      <c r="HH244" s="270">
        <v>72.601814502155221</v>
      </c>
      <c r="HI244" s="435">
        <v>37.354934999999998</v>
      </c>
      <c r="HJ244" s="270">
        <v>23.714543144658453</v>
      </c>
      <c r="HK244" s="435">
        <v>77.006789999999995</v>
      </c>
      <c r="HL244" s="270">
        <v>48.887271357496758</v>
      </c>
      <c r="HM244" s="427">
        <v>67.336157</v>
      </c>
      <c r="HN244" s="435">
        <v>5.3904750000000003</v>
      </c>
      <c r="HO244" s="435">
        <v>3.3873419999999999</v>
      </c>
      <c r="HP244" s="106">
        <v>123.008557</v>
      </c>
      <c r="HQ244" s="270">
        <v>78.091200858432188</v>
      </c>
      <c r="HR244" s="106">
        <v>51.322834</v>
      </c>
      <c r="HS244" s="270">
        <v>32.581975077701081</v>
      </c>
      <c r="HT244" s="106">
        <v>71.685722999999996</v>
      </c>
      <c r="HU244" s="270">
        <v>45.509225780731107</v>
      </c>
      <c r="HV244" s="227">
        <v>58.277020999999998</v>
      </c>
      <c r="HW244" s="144">
        <v>0</v>
      </c>
      <c r="HX244" s="427">
        <v>0.94569736509308511</v>
      </c>
      <c r="HY244" s="428">
        <v>14.4</v>
      </c>
      <c r="HZ244" s="427">
        <v>3.8</v>
      </c>
      <c r="IA244" s="427">
        <v>11.7</v>
      </c>
      <c r="IB244" s="427">
        <v>3.9</v>
      </c>
      <c r="IC244" s="427">
        <v>14.3</v>
      </c>
      <c r="ID244" s="427">
        <v>4.2</v>
      </c>
      <c r="IE244" s="237">
        <v>37.124715789473683</v>
      </c>
      <c r="IF244" s="237">
        <v>23.568389941587547</v>
      </c>
      <c r="IG244" s="239"/>
      <c r="IH244" s="161">
        <v>0.42</v>
      </c>
      <c r="II244" s="61">
        <v>1197</v>
      </c>
      <c r="IJ244" s="61">
        <v>1122</v>
      </c>
      <c r="IK244" s="61">
        <v>1148</v>
      </c>
      <c r="IL244" s="61">
        <v>1152</v>
      </c>
      <c r="IM244" s="61">
        <v>1221</v>
      </c>
      <c r="IN244" s="61">
        <v>1234</v>
      </c>
      <c r="IO244" s="133">
        <v>1215.5</v>
      </c>
      <c r="IP244" s="429">
        <v>1179</v>
      </c>
      <c r="IQ244" s="61">
        <v>1791</v>
      </c>
      <c r="IR244" s="61">
        <v>375</v>
      </c>
      <c r="IS244" s="61">
        <v>297</v>
      </c>
      <c r="IT244" s="61">
        <v>322</v>
      </c>
      <c r="IU244" s="61">
        <v>377</v>
      </c>
      <c r="IV244" s="61">
        <v>393</v>
      </c>
      <c r="IW244" s="61">
        <v>374</v>
      </c>
      <c r="IX244" s="61">
        <v>374.5</v>
      </c>
      <c r="IY244" s="430">
        <v>356.33333333333331</v>
      </c>
      <c r="IZ244" s="61">
        <v>235</v>
      </c>
      <c r="JA244" s="406">
        <v>30.721010311284765</v>
      </c>
      <c r="JB244" s="240">
        <v>28.984850161871918</v>
      </c>
      <c r="JC244" s="267"/>
      <c r="JD244" s="70"/>
      <c r="JE244" s="70"/>
      <c r="JF244" s="70"/>
      <c r="JG244" s="267"/>
      <c r="JH244" s="267"/>
      <c r="JI244" s="267"/>
      <c r="JJ244" s="267"/>
      <c r="JL244" s="420">
        <v>62</v>
      </c>
      <c r="JM244" s="362"/>
      <c r="JN244" s="244"/>
      <c r="JO244" s="61"/>
      <c r="JP244" s="200"/>
      <c r="JQ244" s="90"/>
      <c r="JR244" s="90"/>
      <c r="JS244" s="69"/>
      <c r="JT244" s="248"/>
      <c r="JU244" s="200"/>
      <c r="JV244" s="433"/>
      <c r="JW244" s="248"/>
      <c r="JX244" s="243"/>
      <c r="JY244" s="433"/>
      <c r="JZ244" s="248"/>
      <c r="KA244" s="247"/>
      <c r="KB244" s="245"/>
      <c r="KC244" s="248"/>
      <c r="KD244" s="63">
        <v>0</v>
      </c>
      <c r="KE244" s="263"/>
      <c r="KF244" s="263"/>
      <c r="KG244" s="250">
        <v>84.9</v>
      </c>
      <c r="KH244" s="250">
        <v>31</v>
      </c>
      <c r="KI244" s="250">
        <v>64.099999999999994</v>
      </c>
      <c r="KJ244" s="251">
        <v>-19.2</v>
      </c>
      <c r="KK244" s="250">
        <v>-16.3</v>
      </c>
      <c r="KL244" s="250">
        <v>66.2</v>
      </c>
      <c r="KM244" s="250">
        <v>50.7</v>
      </c>
      <c r="KN244" s="250">
        <v>4.9000000000000004</v>
      </c>
      <c r="KO244" s="250"/>
      <c r="KP244" s="250"/>
      <c r="KQ244" s="92"/>
      <c r="KR244" s="93">
        <v>0.37037037037037029</v>
      </c>
      <c r="KS244" s="92"/>
      <c r="KT244" s="361"/>
      <c r="KU244" s="92"/>
      <c r="KV244" s="361"/>
      <c r="KW244" s="361"/>
      <c r="KX244" s="361"/>
      <c r="KY244" s="361"/>
      <c r="KZ244" s="361"/>
      <c r="LA244" s="361"/>
      <c r="LB244" s="361"/>
      <c r="LC244" s="361"/>
      <c r="LD244" s="361"/>
      <c r="LE244" s="118">
        <v>42097</v>
      </c>
      <c r="LF244" s="454">
        <v>0</v>
      </c>
      <c r="LG244" s="454"/>
      <c r="LH244" s="454">
        <v>51</v>
      </c>
      <c r="LI244" s="454">
        <v>36.270000000000003</v>
      </c>
      <c r="LJ244" s="454">
        <v>-19.84</v>
      </c>
      <c r="LK244" s="454">
        <v>-23.2</v>
      </c>
      <c r="LL244" s="454">
        <v>-23.2</v>
      </c>
      <c r="LM244" s="454">
        <v>361</v>
      </c>
      <c r="LN244" s="454">
        <v>-10.199999999999999</v>
      </c>
      <c r="LO244" s="454">
        <v>-9.6999999999999993</v>
      </c>
      <c r="LP244" s="454">
        <v>401</v>
      </c>
      <c r="LQ244" s="454">
        <v>-16.5</v>
      </c>
      <c r="LR244" s="454">
        <v>-16.5</v>
      </c>
      <c r="LS244" s="454">
        <v>361</v>
      </c>
      <c r="LT244" s="500">
        <v>32.25</v>
      </c>
      <c r="LU244" s="693">
        <v>-18.8</v>
      </c>
      <c r="LV244" s="500">
        <v>-17.600000000000001</v>
      </c>
      <c r="LW244" s="500">
        <v>2</v>
      </c>
      <c r="LX244" s="500">
        <v>-18.100000000000001</v>
      </c>
      <c r="LY244" s="500">
        <v>1</v>
      </c>
      <c r="LZ244" s="690">
        <v>58.277020999999998</v>
      </c>
      <c r="MA244" s="454"/>
      <c r="MC244" s="253"/>
      <c r="MD244" s="274"/>
      <c r="ME244" s="581">
        <v>249</v>
      </c>
      <c r="MF244" s="135"/>
      <c r="MI244" s="584">
        <v>41.066600000000001</v>
      </c>
      <c r="MQ244" s="135"/>
      <c r="MR244" s="585"/>
      <c r="MS244" s="585"/>
      <c r="MT244" s="133">
        <v>0</v>
      </c>
      <c r="MU244" s="585"/>
      <c r="MV244" s="585"/>
      <c r="MW244" s="585"/>
      <c r="MX244" s="585"/>
      <c r="MY244" s="585"/>
      <c r="MZ244" s="238">
        <v>82.6</v>
      </c>
      <c r="NA244" s="585"/>
      <c r="NB244" s="238">
        <v>1</v>
      </c>
      <c r="ND244" s="876">
        <v>249</v>
      </c>
      <c r="NE244" s="877">
        <v>8.9416345449332493</v>
      </c>
      <c r="NF244" s="877">
        <v>8.1099873185369091</v>
      </c>
      <c r="NG244" s="877">
        <v>5.4554916206284698</v>
      </c>
      <c r="NH244" s="877">
        <v>1.4594316186373</v>
      </c>
      <c r="NI244" s="877">
        <v>7.3453608895396396</v>
      </c>
      <c r="NJ244" s="877">
        <v>5.3878450129655802</v>
      </c>
      <c r="NK244" s="877">
        <v>9.27185983118952</v>
      </c>
      <c r="NL244" s="877">
        <v>7.5480512380125999</v>
      </c>
      <c r="NM244" s="877">
        <v>6.3015876466031902</v>
      </c>
      <c r="NN244" s="877">
        <v>0.64154602908752401</v>
      </c>
      <c r="NO244" s="877">
        <v>5.75702324650746</v>
      </c>
      <c r="NP244" s="877">
        <v>6.3685937626508498</v>
      </c>
      <c r="NQ244" s="877">
        <v>7.73822740036724</v>
      </c>
      <c r="NR244" s="877">
        <v>4.2311251578790499</v>
      </c>
      <c r="NS244" s="877">
        <v>5.7697717392494496</v>
      </c>
      <c r="NT244" s="877">
        <v>7.6489686878454801</v>
      </c>
      <c r="NU244" s="877">
        <v>6.2439356015668599</v>
      </c>
      <c r="NV244" s="877">
        <v>6.7979208634494404</v>
      </c>
      <c r="NW244" s="877">
        <v>6.2777988210103297</v>
      </c>
      <c r="NX244" s="877">
        <v>5.8361766248092204</v>
      </c>
      <c r="NY244" s="877">
        <v>7.8503743914398401</v>
      </c>
      <c r="NZ244" s="877">
        <v>3.19692173382033</v>
      </c>
      <c r="OA244" s="877">
        <v>9.9165065012281293</v>
      </c>
      <c r="OB244" s="877">
        <v>2.03210084316702</v>
      </c>
      <c r="OC244" s="877">
        <v>3.0531113364595601</v>
      </c>
      <c r="OD244" s="877">
        <v>6.8875252707415902</v>
      </c>
      <c r="OE244" s="877">
        <v>5.0729632715552198</v>
      </c>
      <c r="OF244" s="877">
        <v>10.3676986753965</v>
      </c>
      <c r="OG244" s="877">
        <v>2.9278964537288199</v>
      </c>
      <c r="OH244" s="877">
        <v>8.2606373163222404</v>
      </c>
      <c r="OI244" s="877">
        <v>4.01524777369894</v>
      </c>
      <c r="OJ244" s="877">
        <v>2.1070613590742502</v>
      </c>
      <c r="OK244" s="877">
        <v>-0.14381039736076701</v>
      </c>
      <c r="OL244" s="877">
        <v>7.8844056580610999</v>
      </c>
    </row>
    <row r="245" spans="1:402" s="221" customFormat="1" x14ac:dyDescent="0.25">
      <c r="A245" s="274">
        <v>244</v>
      </c>
      <c r="B245" s="221">
        <v>0</v>
      </c>
      <c r="C245" s="221">
        <v>1</v>
      </c>
      <c r="D245" s="267">
        <v>0</v>
      </c>
      <c r="E245" s="267">
        <v>250</v>
      </c>
      <c r="F245" s="880">
        <v>61</v>
      </c>
      <c r="G245" s="883"/>
      <c r="H245" s="232" t="s">
        <v>658</v>
      </c>
      <c r="I245" s="232" t="s">
        <v>1570</v>
      </c>
      <c r="J245" s="69">
        <v>16030</v>
      </c>
      <c r="K245" s="422">
        <v>71</v>
      </c>
      <c r="L245" s="62">
        <v>71</v>
      </c>
      <c r="M245" s="62">
        <v>162</v>
      </c>
      <c r="N245" s="342">
        <v>27.053802773967377</v>
      </c>
      <c r="O245" s="348">
        <v>1.7581240199191002</v>
      </c>
      <c r="P245" s="61">
        <v>1</v>
      </c>
      <c r="Q245" s="144">
        <v>140</v>
      </c>
      <c r="R245" s="144">
        <v>90</v>
      </c>
      <c r="S245" s="133">
        <v>0</v>
      </c>
      <c r="T245" s="400">
        <v>1</v>
      </c>
      <c r="U245" s="326">
        <v>0</v>
      </c>
      <c r="V245" s="326"/>
      <c r="W245" s="326">
        <v>0</v>
      </c>
      <c r="X245" s="114">
        <v>0</v>
      </c>
      <c r="Y245" s="326">
        <v>1</v>
      </c>
      <c r="Z245" s="326">
        <v>0</v>
      </c>
      <c r="AA245" s="329">
        <v>0</v>
      </c>
      <c r="AB245" s="711">
        <v>0</v>
      </c>
      <c r="AC245" s="133"/>
      <c r="AD245" s="133"/>
      <c r="AE245" s="133"/>
      <c r="AF245" s="592">
        <v>91</v>
      </c>
      <c r="AG245" s="617">
        <v>0.72</v>
      </c>
      <c r="AH245" s="592">
        <v>80</v>
      </c>
      <c r="AI245" s="592"/>
      <c r="AJ245" s="606">
        <v>13.5</v>
      </c>
      <c r="AK245" s="592">
        <v>40</v>
      </c>
      <c r="AL245" s="592"/>
      <c r="AM245" s="607">
        <v>55.1</v>
      </c>
      <c r="AN245" s="214">
        <v>4.0091497161588689</v>
      </c>
      <c r="AO245" s="63">
        <v>238</v>
      </c>
      <c r="AP245" s="63">
        <v>143</v>
      </c>
      <c r="AQ245" s="63">
        <v>73</v>
      </c>
      <c r="AR245" s="63">
        <v>108</v>
      </c>
      <c r="AS245" s="63">
        <v>1.86</v>
      </c>
      <c r="AT245" s="63">
        <v>117</v>
      </c>
      <c r="AU245" s="557"/>
      <c r="AV245" s="557"/>
      <c r="AW245" s="434">
        <v>0.72</v>
      </c>
      <c r="AX245" s="434"/>
      <c r="AY245" s="434"/>
      <c r="AZ245" s="617"/>
      <c r="BA245" s="558"/>
      <c r="BB245" s="65">
        <v>40.31</v>
      </c>
      <c r="BC245" s="425"/>
      <c r="BD245" s="66">
        <v>40.31</v>
      </c>
      <c r="BE245" s="218">
        <v>56.015072574840843</v>
      </c>
      <c r="BF245" s="66">
        <v>86.41</v>
      </c>
      <c r="BG245" s="68">
        <v>1.6054127981530513</v>
      </c>
      <c r="BH245" s="219">
        <v>1.6054127981530513</v>
      </c>
      <c r="BI245" s="219">
        <v>1.7483049029938775</v>
      </c>
      <c r="BJ245" s="219">
        <v>1.9365640051352659</v>
      </c>
      <c r="BK245" s="66">
        <v>2.41</v>
      </c>
      <c r="BL245" s="66">
        <v>0.76</v>
      </c>
      <c r="BM245" s="66">
        <v>93</v>
      </c>
      <c r="BN245" s="66">
        <v>1.08</v>
      </c>
      <c r="BO245" s="571">
        <v>50.5</v>
      </c>
      <c r="BP245" s="66">
        <v>26</v>
      </c>
      <c r="BQ245" s="66">
        <v>122</v>
      </c>
      <c r="BR245" s="66">
        <v>5</v>
      </c>
      <c r="BS245" s="66">
        <v>26</v>
      </c>
      <c r="BT245" s="221">
        <v>0</v>
      </c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>
        <v>0</v>
      </c>
      <c r="CG245" s="61">
        <v>0</v>
      </c>
      <c r="CH245" s="61">
        <v>0</v>
      </c>
      <c r="CI245" s="61">
        <v>0</v>
      </c>
      <c r="CJ245" s="326">
        <v>0</v>
      </c>
      <c r="CK245" s="114">
        <v>0</v>
      </c>
      <c r="CL245" s="326">
        <v>0</v>
      </c>
      <c r="CM245" s="114">
        <v>0</v>
      </c>
      <c r="CN245" s="326">
        <v>0</v>
      </c>
      <c r="CO245" s="114">
        <v>0</v>
      </c>
      <c r="CP245" s="326">
        <v>0</v>
      </c>
      <c r="CQ245" s="114">
        <v>0</v>
      </c>
      <c r="CR245" s="326">
        <v>0</v>
      </c>
      <c r="CS245" s="114">
        <v>0</v>
      </c>
      <c r="CT245" s="326">
        <v>0</v>
      </c>
      <c r="CU245" s="114">
        <v>0</v>
      </c>
      <c r="CV245" s="299">
        <v>27.9</v>
      </c>
      <c r="CW245" s="299">
        <v>1.04</v>
      </c>
      <c r="CX245" s="299">
        <v>8</v>
      </c>
      <c r="CY245" s="362"/>
      <c r="CZ245" s="61"/>
      <c r="DA245" s="61"/>
      <c r="DB245" s="61"/>
      <c r="DC245" s="61"/>
      <c r="DD245" s="61"/>
      <c r="DE245" s="221">
        <v>0</v>
      </c>
      <c r="DF245" s="267"/>
      <c r="DJ245" s="267"/>
      <c r="DK245" s="267"/>
      <c r="DL245" s="267"/>
      <c r="DN245" s="282">
        <v>0</v>
      </c>
      <c r="DO245" s="221">
        <v>0</v>
      </c>
      <c r="DP245" s="221">
        <v>0</v>
      </c>
      <c r="DQ245" s="221">
        <v>0</v>
      </c>
      <c r="DR245" s="221">
        <v>0</v>
      </c>
      <c r="DS245" s="310"/>
      <c r="DT245" s="221">
        <v>0</v>
      </c>
      <c r="DU245" s="221">
        <v>0</v>
      </c>
      <c r="DV245" s="221">
        <v>0</v>
      </c>
      <c r="DW245" s="221">
        <v>0</v>
      </c>
      <c r="DX245" s="221">
        <v>0</v>
      </c>
      <c r="DY245" s="438">
        <v>0</v>
      </c>
      <c r="EB245" s="317">
        <v>1</v>
      </c>
      <c r="EC245" s="317">
        <v>1</v>
      </c>
      <c r="ED245" s="61">
        <v>80</v>
      </c>
      <c r="EE245" s="61"/>
      <c r="EG245" s="221">
        <v>0</v>
      </c>
      <c r="EH245" s="61"/>
      <c r="EI245" s="61"/>
      <c r="EJ245" s="61"/>
      <c r="EK245" s="61"/>
      <c r="EL245" s="61"/>
      <c r="EM245" s="61"/>
      <c r="EN245" s="61"/>
      <c r="EO245" s="267">
        <v>250</v>
      </c>
      <c r="EP245" s="135">
        <v>42156</v>
      </c>
      <c r="EQ245" s="136" t="s">
        <v>383</v>
      </c>
      <c r="ER245" s="133"/>
      <c r="ES245" s="133"/>
      <c r="ET245" s="133">
        <v>74</v>
      </c>
      <c r="EU245" s="133">
        <v>0</v>
      </c>
      <c r="EV245" s="133"/>
      <c r="EW245" s="133">
        <v>11</v>
      </c>
      <c r="EX245" s="133">
        <v>7.5</v>
      </c>
      <c r="EY245" s="133">
        <v>49</v>
      </c>
      <c r="EZ245" s="133">
        <v>30</v>
      </c>
      <c r="FA245" s="133">
        <v>14</v>
      </c>
      <c r="FB245" s="133">
        <v>13</v>
      </c>
      <c r="FC245" s="133">
        <v>32</v>
      </c>
      <c r="FD245" s="133">
        <v>23</v>
      </c>
      <c r="FE245" s="133">
        <v>39</v>
      </c>
      <c r="FF245" s="133">
        <v>130</v>
      </c>
      <c r="FG245" s="133">
        <v>340</v>
      </c>
      <c r="FH245" s="91">
        <v>130</v>
      </c>
      <c r="FI245" s="91">
        <v>340</v>
      </c>
      <c r="FJ245" s="227">
        <v>30.55</v>
      </c>
      <c r="FK245" s="227">
        <v>17.376476092628412</v>
      </c>
      <c r="FL245" s="228">
        <v>118.80000000000001</v>
      </c>
      <c r="FM245" s="228">
        <v>46.3</v>
      </c>
      <c r="FN245" s="228">
        <v>67.572024870843052</v>
      </c>
      <c r="FO245" s="228">
        <v>26.33488848080836</v>
      </c>
      <c r="FP245" s="228">
        <v>61.026936026936028</v>
      </c>
      <c r="FQ245" s="228"/>
      <c r="FR245" s="193">
        <v>0</v>
      </c>
      <c r="FS245" s="230">
        <v>53.3</v>
      </c>
      <c r="FT245" s="230">
        <v>71.099999999999994</v>
      </c>
      <c r="FU245" s="230">
        <v>180</v>
      </c>
      <c r="FV245" s="229">
        <v>5.3</v>
      </c>
      <c r="FW245" s="229">
        <v>6.3</v>
      </c>
      <c r="FX245" s="426">
        <v>10.056603773584905</v>
      </c>
      <c r="FY245" s="229">
        <v>0.74964838255977495</v>
      </c>
      <c r="FZ245" s="133">
        <v>64.400000000000006</v>
      </c>
      <c r="GA245" s="129">
        <v>15.9</v>
      </c>
      <c r="GB245" s="238">
        <v>3.9</v>
      </c>
      <c r="GC245" s="238">
        <v>2</v>
      </c>
      <c r="GD245" s="238">
        <v>98.8</v>
      </c>
      <c r="GE245" s="238">
        <v>66.2</v>
      </c>
      <c r="GF245" s="238">
        <v>18.899999999999999</v>
      </c>
      <c r="GG245" s="133">
        <v>0</v>
      </c>
      <c r="GH245" s="133">
        <v>1</v>
      </c>
      <c r="GI245" s="133">
        <v>1</v>
      </c>
      <c r="GJ245" s="133">
        <v>0</v>
      </c>
      <c r="GK245" s="231"/>
      <c r="GL245" s="133"/>
      <c r="GM245" s="133">
        <v>0</v>
      </c>
      <c r="GN245" s="133">
        <v>0</v>
      </c>
      <c r="GO245" s="133">
        <v>0</v>
      </c>
      <c r="GP245" s="61">
        <v>31.700000000000003</v>
      </c>
      <c r="GQ245" s="106">
        <v>18.030582393987583</v>
      </c>
      <c r="GR245" s="111">
        <v>0.36734693877551022</v>
      </c>
      <c r="GS245" s="61">
        <v>0</v>
      </c>
      <c r="GT245" s="111">
        <v>0.31034482758620691</v>
      </c>
      <c r="GU245" s="61">
        <v>0</v>
      </c>
      <c r="GV245" s="106">
        <v>9.75</v>
      </c>
      <c r="GW245" s="61"/>
      <c r="GX245" s="106">
        <v>21</v>
      </c>
      <c r="GY245" s="61"/>
      <c r="GZ245" s="745"/>
      <c r="HA245" s="133">
        <v>7</v>
      </c>
      <c r="HB245" s="133">
        <v>0.53</v>
      </c>
      <c r="HC245" s="117" t="s">
        <v>1571</v>
      </c>
      <c r="HD245" s="427">
        <v>96.728387999999995</v>
      </c>
      <c r="HE245" s="427">
        <v>101.564807</v>
      </c>
      <c r="HF245" s="270">
        <v>57.768852395676554</v>
      </c>
      <c r="HG245" s="435">
        <v>128.960658</v>
      </c>
      <c r="HH245" s="270">
        <v>73.351286108891287</v>
      </c>
      <c r="HI245" s="435">
        <v>50.823881</v>
      </c>
      <c r="HJ245" s="270">
        <v>28.908018105764036</v>
      </c>
      <c r="HK245" s="435">
        <v>78.136776999999995</v>
      </c>
      <c r="HL245" s="270">
        <v>44.443268003127244</v>
      </c>
      <c r="HM245" s="427">
        <v>60.589623000000003</v>
      </c>
      <c r="HN245" s="435">
        <v>5.9383949999999999</v>
      </c>
      <c r="HO245" s="435">
        <v>3.2853829999999999</v>
      </c>
      <c r="HP245" s="106">
        <v>109.51682099999999</v>
      </c>
      <c r="HQ245" s="270">
        <v>62.291863235586412</v>
      </c>
      <c r="HR245" s="106">
        <v>44.112465</v>
      </c>
      <c r="HS245" s="270">
        <v>25.090644630422506</v>
      </c>
      <c r="HT245" s="106">
        <v>65.404354999999995</v>
      </c>
      <c r="HU245" s="270">
        <v>37.20121803637582</v>
      </c>
      <c r="HV245" s="227">
        <v>59.720830999999997</v>
      </c>
      <c r="HW245" s="144">
        <v>0</v>
      </c>
      <c r="HX245" s="427">
        <v>0.78756427405945773</v>
      </c>
      <c r="HY245" s="428">
        <v>14</v>
      </c>
      <c r="HZ245" s="427">
        <v>3.9</v>
      </c>
      <c r="IA245" s="427">
        <v>22.2</v>
      </c>
      <c r="IB245" s="427">
        <v>4.9000000000000004</v>
      </c>
      <c r="IC245" s="427">
        <v>18.600000000000001</v>
      </c>
      <c r="ID245" s="427">
        <v>4.5999999999999996</v>
      </c>
      <c r="IE245" s="237">
        <v>66.729025641025629</v>
      </c>
      <c r="IF245" s="237">
        <v>37.954674917697872</v>
      </c>
      <c r="IG245" s="239"/>
      <c r="IH245" s="161">
        <v>0.4</v>
      </c>
      <c r="II245" s="61">
        <v>1205</v>
      </c>
      <c r="IJ245" s="61">
        <v>1192</v>
      </c>
      <c r="IK245" s="61">
        <v>1157</v>
      </c>
      <c r="IL245" s="61">
        <v>1173</v>
      </c>
      <c r="IM245" s="61">
        <v>1163</v>
      </c>
      <c r="IN245" s="61">
        <v>1269</v>
      </c>
      <c r="IO245" s="133">
        <v>1237</v>
      </c>
      <c r="IP245" s="429">
        <v>1193.1666666666667</v>
      </c>
      <c r="IQ245" s="61">
        <v>1712</v>
      </c>
      <c r="IR245" s="61">
        <v>344</v>
      </c>
      <c r="IS245" s="61">
        <v>381</v>
      </c>
      <c r="IT245" s="61">
        <v>352</v>
      </c>
      <c r="IU245" s="61">
        <v>371</v>
      </c>
      <c r="IV245" s="61">
        <v>340</v>
      </c>
      <c r="IW245" s="61">
        <v>326</v>
      </c>
      <c r="IX245" s="61">
        <v>335</v>
      </c>
      <c r="IY245" s="430">
        <v>352.33333333333331</v>
      </c>
      <c r="IZ245" s="61">
        <v>207</v>
      </c>
      <c r="JA245" s="431">
        <v>28.258163384045055</v>
      </c>
      <c r="JB245" s="240">
        <v>30.752532569696235</v>
      </c>
      <c r="JC245" s="267"/>
      <c r="JD245" s="70"/>
      <c r="JE245" s="70"/>
      <c r="JF245" s="70"/>
      <c r="JG245" s="267"/>
      <c r="JH245" s="267"/>
      <c r="JI245" s="267"/>
      <c r="JJ245" s="267"/>
      <c r="JL245" s="420">
        <v>55</v>
      </c>
      <c r="JM245" s="362"/>
      <c r="JN245" s="244"/>
      <c r="JO245" s="61"/>
      <c r="JP245" s="200"/>
      <c r="JQ245" s="90"/>
      <c r="JR245" s="90"/>
      <c r="JS245" s="69"/>
      <c r="JT245" s="248"/>
      <c r="JU245" s="200"/>
      <c r="JV245" s="433"/>
      <c r="JW245" s="248"/>
      <c r="JX245" s="243"/>
      <c r="JY245" s="433"/>
      <c r="JZ245" s="248"/>
      <c r="KA245" s="247"/>
      <c r="KB245" s="245"/>
      <c r="KC245" s="248"/>
      <c r="KD245" s="63">
        <v>0</v>
      </c>
      <c r="KE245" s="263"/>
      <c r="KF245" s="263"/>
      <c r="KG245" s="250">
        <v>97.8</v>
      </c>
      <c r="KH245" s="250">
        <v>29.6</v>
      </c>
      <c r="KI245" s="250">
        <v>69.400000000000006</v>
      </c>
      <c r="KJ245" s="251">
        <v>-24.02</v>
      </c>
      <c r="KK245" s="250">
        <v>-18.7</v>
      </c>
      <c r="KL245" s="250">
        <v>72.7</v>
      </c>
      <c r="KM245" s="250">
        <v>31.5</v>
      </c>
      <c r="KN245" s="250">
        <v>3.9</v>
      </c>
      <c r="KO245" s="250"/>
      <c r="KP245" s="250"/>
      <c r="KQ245" s="92"/>
      <c r="KR245" s="93">
        <v>0.36734693877551022</v>
      </c>
      <c r="KS245" s="92"/>
      <c r="KT245" s="361"/>
      <c r="KU245" s="92"/>
      <c r="KV245" s="361"/>
      <c r="KW245" s="361"/>
      <c r="KX245" s="361"/>
      <c r="KY245" s="361"/>
      <c r="KZ245" s="361"/>
      <c r="LA245" s="361"/>
      <c r="LB245" s="361"/>
      <c r="LC245" s="361"/>
      <c r="LD245" s="361"/>
      <c r="LE245" s="118">
        <v>42156</v>
      </c>
      <c r="LF245" s="454">
        <v>0</v>
      </c>
      <c r="LG245" s="454">
        <v>1</v>
      </c>
      <c r="LH245" s="454">
        <v>54</v>
      </c>
      <c r="LI245" s="454">
        <v>41.72</v>
      </c>
      <c r="LJ245" s="454">
        <v>-23.23</v>
      </c>
      <c r="LK245" s="454">
        <v>-23.1</v>
      </c>
      <c r="LL245" s="454">
        <v>-23.1</v>
      </c>
      <c r="LM245" s="454">
        <v>361</v>
      </c>
      <c r="LN245" s="454">
        <v>-20.7</v>
      </c>
      <c r="LO245" s="454">
        <v>-20.3</v>
      </c>
      <c r="LP245" s="454">
        <v>421</v>
      </c>
      <c r="LQ245" s="454">
        <v>-21.7</v>
      </c>
      <c r="LR245" s="454">
        <v>-21.7</v>
      </c>
      <c r="LS245" s="454">
        <v>381</v>
      </c>
      <c r="LT245" s="500">
        <v>38.25</v>
      </c>
      <c r="LU245" s="693">
        <v>-23.64</v>
      </c>
      <c r="LV245" s="500">
        <v>-21.8</v>
      </c>
      <c r="LW245" s="500">
        <v>2</v>
      </c>
      <c r="LX245" s="500">
        <v>-21.9</v>
      </c>
      <c r="LY245" s="500">
        <v>1</v>
      </c>
      <c r="LZ245" s="690">
        <v>59.720830999999997</v>
      </c>
      <c r="MA245" s="455"/>
      <c r="MC245" s="253"/>
      <c r="MD245" s="274"/>
      <c r="ME245" s="581">
        <v>250</v>
      </c>
      <c r="MF245" s="135"/>
      <c r="MI245" s="584">
        <v>43.2654</v>
      </c>
      <c r="MQ245" s="135"/>
      <c r="MR245" s="585"/>
      <c r="MS245" s="585"/>
      <c r="MT245" s="133">
        <v>0</v>
      </c>
      <c r="MU245" s="585"/>
      <c r="MV245" s="585"/>
      <c r="MW245" s="585"/>
      <c r="MX245" s="585"/>
      <c r="MY245" s="585"/>
      <c r="MZ245" s="238">
        <v>55.1</v>
      </c>
      <c r="NA245" s="585"/>
      <c r="NB245" s="238">
        <v>2</v>
      </c>
      <c r="ND245" s="876">
        <v>250</v>
      </c>
      <c r="NE245" s="877" t="s">
        <v>64</v>
      </c>
      <c r="NF245" s="877" t="s">
        <v>64</v>
      </c>
      <c r="NG245" s="877" t="s">
        <v>64</v>
      </c>
      <c r="NH245" s="877" t="s">
        <v>64</v>
      </c>
      <c r="NI245" s="877" t="s">
        <v>64</v>
      </c>
      <c r="NJ245" s="877" t="s">
        <v>64</v>
      </c>
      <c r="NK245" s="877" t="s">
        <v>64</v>
      </c>
      <c r="NL245" s="877" t="s">
        <v>64</v>
      </c>
      <c r="NM245" s="877" t="s">
        <v>64</v>
      </c>
      <c r="NN245" s="877" t="s">
        <v>64</v>
      </c>
      <c r="NO245" s="877" t="s">
        <v>64</v>
      </c>
      <c r="NP245" s="877" t="s">
        <v>64</v>
      </c>
      <c r="NQ245" s="877" t="s">
        <v>64</v>
      </c>
      <c r="NR245" s="877" t="s">
        <v>64</v>
      </c>
      <c r="NS245" s="877" t="s">
        <v>64</v>
      </c>
      <c r="NT245" s="877" t="s">
        <v>64</v>
      </c>
      <c r="NU245" s="877" t="s">
        <v>64</v>
      </c>
      <c r="NV245" s="877" t="s">
        <v>64</v>
      </c>
      <c r="NW245" s="877" t="s">
        <v>64</v>
      </c>
      <c r="NX245" s="877" t="s">
        <v>64</v>
      </c>
      <c r="NY245" s="877" t="s">
        <v>64</v>
      </c>
      <c r="NZ245" s="877" t="s">
        <v>64</v>
      </c>
      <c r="OA245" s="877" t="s">
        <v>64</v>
      </c>
      <c r="OB245" s="877" t="s">
        <v>64</v>
      </c>
      <c r="OC245" s="877" t="s">
        <v>64</v>
      </c>
      <c r="OD245" s="877" t="s">
        <v>64</v>
      </c>
      <c r="OE245" s="877" t="s">
        <v>64</v>
      </c>
      <c r="OF245" s="877" t="s">
        <v>64</v>
      </c>
      <c r="OG245" s="877" t="s">
        <v>64</v>
      </c>
      <c r="OH245" s="877" t="s">
        <v>64</v>
      </c>
      <c r="OI245" s="877" t="s">
        <v>64</v>
      </c>
      <c r="OJ245" s="877" t="s">
        <v>64</v>
      </c>
      <c r="OK245" s="877" t="s">
        <v>64</v>
      </c>
      <c r="OL245" s="877" t="s">
        <v>64</v>
      </c>
    </row>
    <row r="246" spans="1:402" s="221" customFormat="1" x14ac:dyDescent="0.25">
      <c r="A246" s="221">
        <v>245</v>
      </c>
      <c r="B246" s="274">
        <v>0</v>
      </c>
      <c r="C246" s="221">
        <v>0</v>
      </c>
      <c r="D246" s="267">
        <v>0</v>
      </c>
      <c r="E246" s="267">
        <v>251</v>
      </c>
      <c r="F246" s="880">
        <v>62</v>
      </c>
      <c r="G246" s="883"/>
      <c r="H246" s="232" t="s">
        <v>1419</v>
      </c>
      <c r="I246" s="167" t="s">
        <v>1572</v>
      </c>
      <c r="J246" s="69">
        <v>16010</v>
      </c>
      <c r="K246" s="422">
        <v>71</v>
      </c>
      <c r="L246" s="62">
        <v>89</v>
      </c>
      <c r="M246" s="62">
        <v>168</v>
      </c>
      <c r="N246" s="342">
        <v>31.533446712018144</v>
      </c>
      <c r="O246" s="348">
        <v>1.9870386090798344</v>
      </c>
      <c r="P246" s="61">
        <v>1</v>
      </c>
      <c r="Q246" s="144">
        <v>160</v>
      </c>
      <c r="R246" s="144">
        <v>110</v>
      </c>
      <c r="S246" s="133">
        <v>0</v>
      </c>
      <c r="T246" s="400">
        <v>1</v>
      </c>
      <c r="U246" s="326">
        <v>0</v>
      </c>
      <c r="V246" s="326"/>
      <c r="W246" s="326">
        <v>0</v>
      </c>
      <c r="X246" s="114">
        <v>0</v>
      </c>
      <c r="Y246" s="326">
        <v>1</v>
      </c>
      <c r="Z246" s="326">
        <v>0</v>
      </c>
      <c r="AA246" s="329">
        <v>0</v>
      </c>
      <c r="AB246" s="711">
        <v>0</v>
      </c>
      <c r="AC246" s="133"/>
      <c r="AD246" s="133"/>
      <c r="AE246" s="133"/>
      <c r="AF246" s="592">
        <v>94</v>
      </c>
      <c r="AG246" s="617">
        <v>0.88</v>
      </c>
      <c r="AH246" s="592">
        <v>63</v>
      </c>
      <c r="AI246" s="592"/>
      <c r="AJ246" s="606">
        <v>14.5</v>
      </c>
      <c r="AK246" s="592">
        <v>42</v>
      </c>
      <c r="AL246" s="592"/>
      <c r="AM246" s="607">
        <v>192.4</v>
      </c>
      <c r="AN246" s="214">
        <v>5.259576538231606</v>
      </c>
      <c r="AO246" s="63">
        <v>219</v>
      </c>
      <c r="AP246" s="63">
        <v>113</v>
      </c>
      <c r="AQ246" s="63">
        <v>90</v>
      </c>
      <c r="AR246" s="63">
        <v>78</v>
      </c>
      <c r="AS246" s="63">
        <v>1.41</v>
      </c>
      <c r="AT246" s="63">
        <v>619</v>
      </c>
      <c r="AU246" s="557"/>
      <c r="AV246" s="557"/>
      <c r="AW246" s="434">
        <v>0.88</v>
      </c>
      <c r="AX246" s="434"/>
      <c r="AY246" s="434"/>
      <c r="AZ246" s="617"/>
      <c r="BA246" s="558"/>
      <c r="BB246" s="65">
        <v>54.92</v>
      </c>
      <c r="BC246" s="425"/>
      <c r="BD246" s="66">
        <v>54.92</v>
      </c>
      <c r="BE246" s="218">
        <v>20.326879825003846</v>
      </c>
      <c r="BF246" s="66">
        <v>50.78</v>
      </c>
      <c r="BG246" s="68">
        <v>1.7397305285647175</v>
      </c>
      <c r="BH246" s="219">
        <v>1.7397305285647175</v>
      </c>
      <c r="BI246" s="219">
        <v>1.3080707195736001</v>
      </c>
      <c r="BJ246" s="219">
        <v>1.7056926965377035</v>
      </c>
      <c r="BK246" s="66">
        <v>2.4900000000000002</v>
      </c>
      <c r="BL246" s="66">
        <v>0.98</v>
      </c>
      <c r="BM246" s="66">
        <v>143</v>
      </c>
      <c r="BN246" s="66">
        <v>0.94</v>
      </c>
      <c r="BO246" s="571">
        <v>147.30000000000001</v>
      </c>
      <c r="BP246" s="66">
        <v>24</v>
      </c>
      <c r="BQ246" s="66">
        <v>629</v>
      </c>
      <c r="BR246" s="66">
        <v>6</v>
      </c>
      <c r="BS246" s="66">
        <v>37</v>
      </c>
      <c r="BT246" s="221">
        <v>0</v>
      </c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>
        <v>0</v>
      </c>
      <c r="CG246" s="61">
        <v>0</v>
      </c>
      <c r="CH246" s="61">
        <v>0</v>
      </c>
      <c r="CI246" s="61">
        <v>0</v>
      </c>
      <c r="CJ246" s="326">
        <v>0</v>
      </c>
      <c r="CK246" s="114">
        <v>0</v>
      </c>
      <c r="CL246" s="326">
        <v>0</v>
      </c>
      <c r="CM246" s="114">
        <v>0</v>
      </c>
      <c r="CN246" s="326">
        <v>0</v>
      </c>
      <c r="CO246" s="114">
        <v>0</v>
      </c>
      <c r="CP246" s="326">
        <v>0</v>
      </c>
      <c r="CQ246" s="114">
        <v>0</v>
      </c>
      <c r="CR246" s="326">
        <v>0</v>
      </c>
      <c r="CS246" s="114">
        <v>0</v>
      </c>
      <c r="CT246" s="326">
        <v>0</v>
      </c>
      <c r="CU246" s="114">
        <v>0</v>
      </c>
      <c r="CV246" s="299">
        <v>14.6</v>
      </c>
      <c r="CW246" s="299">
        <v>1.18</v>
      </c>
      <c r="CX246" s="299">
        <v>4.7</v>
      </c>
      <c r="CY246" s="362"/>
      <c r="CZ246" s="61"/>
      <c r="DA246" s="61"/>
      <c r="DB246" s="61"/>
      <c r="DC246" s="61"/>
      <c r="DD246" s="61"/>
      <c r="DE246" s="221">
        <v>0</v>
      </c>
      <c r="DF246" s="267"/>
      <c r="DJ246" s="267"/>
      <c r="DK246" s="267"/>
      <c r="DL246" s="267"/>
      <c r="DN246" s="282">
        <v>0</v>
      </c>
      <c r="DO246" s="221">
        <v>0</v>
      </c>
      <c r="DP246" s="221">
        <v>0</v>
      </c>
      <c r="DQ246" s="221">
        <v>0</v>
      </c>
      <c r="DR246" s="221">
        <v>0</v>
      </c>
      <c r="DS246" s="310"/>
      <c r="DT246" s="221">
        <v>0</v>
      </c>
      <c r="DU246" s="221">
        <v>0</v>
      </c>
      <c r="DV246" s="221">
        <v>0</v>
      </c>
      <c r="DW246" s="221">
        <v>0</v>
      </c>
      <c r="DX246" s="221">
        <v>0</v>
      </c>
      <c r="DY246" s="438">
        <v>0</v>
      </c>
      <c r="EB246" s="317">
        <v>1</v>
      </c>
      <c r="EC246" s="317">
        <v>1</v>
      </c>
      <c r="ED246" s="61">
        <v>63</v>
      </c>
      <c r="EE246" s="61"/>
      <c r="EG246" s="221">
        <v>0</v>
      </c>
      <c r="EH246" s="61"/>
      <c r="EI246" s="61"/>
      <c r="EJ246" s="61"/>
      <c r="EK246" s="61"/>
      <c r="EL246" s="61"/>
      <c r="EM246" s="61"/>
      <c r="EN246" s="61"/>
      <c r="EO246" s="267">
        <v>251</v>
      </c>
      <c r="EP246" s="135">
        <v>42157</v>
      </c>
      <c r="EQ246" s="133" t="s">
        <v>678</v>
      </c>
      <c r="ER246" s="133"/>
      <c r="ES246" s="133"/>
      <c r="ET246" s="133">
        <v>77</v>
      </c>
      <c r="EU246" s="133">
        <v>0</v>
      </c>
      <c r="EV246" s="133"/>
      <c r="EW246" s="133">
        <v>10</v>
      </c>
      <c r="EX246" s="133">
        <v>7.5</v>
      </c>
      <c r="EY246" s="133">
        <v>43</v>
      </c>
      <c r="EZ246" s="133">
        <v>23</v>
      </c>
      <c r="FA246" s="133">
        <v>16</v>
      </c>
      <c r="FB246" s="133">
        <v>15</v>
      </c>
      <c r="FC246" s="133">
        <v>37</v>
      </c>
      <c r="FD246" s="133">
        <v>23</v>
      </c>
      <c r="FE246" s="133">
        <v>35</v>
      </c>
      <c r="FF246" s="133">
        <v>110</v>
      </c>
      <c r="FG246" s="133">
        <v>300</v>
      </c>
      <c r="FH246" s="91">
        <v>110</v>
      </c>
      <c r="FI246" s="91">
        <v>300</v>
      </c>
      <c r="FJ246" s="227">
        <v>40.099999999999994</v>
      </c>
      <c r="FK246" s="227">
        <v>20.180785525133636</v>
      </c>
      <c r="FL246" s="228">
        <v>89.15</v>
      </c>
      <c r="FM246" s="228">
        <v>29.65</v>
      </c>
      <c r="FN246" s="228">
        <v>44.865761335802091</v>
      </c>
      <c r="FO246" s="228">
        <v>14.921703012972877</v>
      </c>
      <c r="FP246" s="228">
        <v>66.741446999439148</v>
      </c>
      <c r="FQ246" s="228"/>
      <c r="FR246" s="193">
        <v>0</v>
      </c>
      <c r="FS246" s="230">
        <v>54.5</v>
      </c>
      <c r="FT246" s="230">
        <v>73.400000000000006</v>
      </c>
      <c r="FU246" s="230">
        <v>190</v>
      </c>
      <c r="FV246" s="229">
        <v>7.1</v>
      </c>
      <c r="FW246" s="229">
        <v>7.3</v>
      </c>
      <c r="FX246" s="426">
        <v>7.676056338028169</v>
      </c>
      <c r="FY246" s="229">
        <v>0.74250681198910073</v>
      </c>
      <c r="FZ246" s="133">
        <v>98.6</v>
      </c>
      <c r="GA246" s="129">
        <v>15.2</v>
      </c>
      <c r="GB246" s="238">
        <v>5.4</v>
      </c>
      <c r="GC246" s="238">
        <v>2.9</v>
      </c>
      <c r="GD246" s="238">
        <v>116.4</v>
      </c>
      <c r="GE246" s="238">
        <v>80.400000000000006</v>
      </c>
      <c r="GF246" s="238">
        <v>24.3</v>
      </c>
      <c r="GG246" s="133">
        <v>0</v>
      </c>
      <c r="GH246" s="133">
        <v>0</v>
      </c>
      <c r="GI246" s="133">
        <v>1</v>
      </c>
      <c r="GJ246" s="133">
        <v>0</v>
      </c>
      <c r="GK246" s="231"/>
      <c r="GL246" s="133"/>
      <c r="GM246" s="133">
        <v>0</v>
      </c>
      <c r="GN246" s="133">
        <v>0</v>
      </c>
      <c r="GO246" s="133">
        <v>0</v>
      </c>
      <c r="GP246" s="61">
        <v>19.649999999999999</v>
      </c>
      <c r="GQ246" s="106">
        <v>9.8890881687998995</v>
      </c>
      <c r="GR246" s="111">
        <v>0.52409638554216864</v>
      </c>
      <c r="GS246" s="61">
        <v>0</v>
      </c>
      <c r="GT246" s="111">
        <v>0.52</v>
      </c>
      <c r="GU246" s="61">
        <v>0</v>
      </c>
      <c r="GV246" s="106">
        <v>8.6999999999999993</v>
      </c>
      <c r="GW246" s="61"/>
      <c r="GX246" s="106">
        <v>19</v>
      </c>
      <c r="GY246" s="61"/>
      <c r="GZ246" s="745"/>
      <c r="HA246" s="133">
        <v>0</v>
      </c>
      <c r="HB246" s="133">
        <v>0.65</v>
      </c>
      <c r="HC246" s="117" t="s">
        <v>1573</v>
      </c>
      <c r="HD246" s="427">
        <v>80.590328</v>
      </c>
      <c r="HE246" s="427">
        <v>84.619844000000001</v>
      </c>
      <c r="HF246" s="270">
        <v>42.58590830260016</v>
      </c>
      <c r="HG246" s="435">
        <v>115.07768799999999</v>
      </c>
      <c r="HH246" s="270">
        <v>57.914168086190642</v>
      </c>
      <c r="HI246" s="435">
        <v>37.128723000000001</v>
      </c>
      <c r="HJ246" s="270">
        <v>18.685456251498664</v>
      </c>
      <c r="HK246" s="435">
        <v>77.948965000000001</v>
      </c>
      <c r="HL246" s="270">
        <v>39.228711834691985</v>
      </c>
      <c r="HM246" s="427">
        <v>67.735950000000003</v>
      </c>
      <c r="HN246" s="435">
        <v>5.9241210000000004</v>
      </c>
      <c r="HO246" s="435">
        <v>2.8732530000000001</v>
      </c>
      <c r="HP246" s="106">
        <v>105.822202</v>
      </c>
      <c r="HQ246" s="270">
        <v>53.256238462827135</v>
      </c>
      <c r="HR246" s="106">
        <v>43.446860999999998</v>
      </c>
      <c r="HS246" s="270">
        <v>21.865131760131998</v>
      </c>
      <c r="HT246" s="106">
        <v>62.375340999999999</v>
      </c>
      <c r="HU246" s="270">
        <v>31.391106702695129</v>
      </c>
      <c r="HV246" s="227">
        <v>58.943530000000003</v>
      </c>
      <c r="HW246" s="144">
        <v>0</v>
      </c>
      <c r="HX246" s="427">
        <v>0.73532798121561149</v>
      </c>
      <c r="HY246" s="428">
        <v>19.2</v>
      </c>
      <c r="HZ246" s="427">
        <v>4.5</v>
      </c>
      <c r="IA246" s="427">
        <v>20.3</v>
      </c>
      <c r="IB246" s="427">
        <v>5.3</v>
      </c>
      <c r="IC246" s="427">
        <v>14.9</v>
      </c>
      <c r="ID246" s="427">
        <v>4.8</v>
      </c>
      <c r="IE246" s="237">
        <v>72.524231111111106</v>
      </c>
      <c r="IF246" s="237">
        <v>36.498652205200941</v>
      </c>
      <c r="IG246" s="239"/>
      <c r="IH246" s="161">
        <v>0.42</v>
      </c>
      <c r="II246" s="61"/>
      <c r="IJ246" s="61"/>
      <c r="IK246" s="61"/>
      <c r="IL246" s="61"/>
      <c r="IM246" s="61"/>
      <c r="IN246" s="61"/>
      <c r="IO246" s="133"/>
      <c r="IP246" s="429"/>
      <c r="IQ246" s="61"/>
      <c r="IR246" s="61">
        <v>546</v>
      </c>
      <c r="IS246" s="61">
        <v>590</v>
      </c>
      <c r="IT246" s="61">
        <v>620</v>
      </c>
      <c r="IU246" s="61">
        <v>571</v>
      </c>
      <c r="IV246" s="61"/>
      <c r="IW246" s="61">
        <v>570</v>
      </c>
      <c r="IX246" s="61">
        <v>558</v>
      </c>
      <c r="IY246" s="430">
        <v>579.4</v>
      </c>
      <c r="IZ246" s="61">
        <v>493</v>
      </c>
      <c r="JA246" s="240"/>
      <c r="JB246" s="240"/>
      <c r="JC246" s="267"/>
      <c r="JD246" s="70"/>
      <c r="JE246" s="70"/>
      <c r="JF246" s="70"/>
      <c r="JG246" s="267"/>
      <c r="JH246" s="267"/>
      <c r="JI246" s="267"/>
      <c r="JJ246" s="267"/>
      <c r="JL246" s="420">
        <v>53</v>
      </c>
      <c r="JM246" s="362"/>
      <c r="JN246" s="244"/>
      <c r="JO246" s="61"/>
      <c r="JP246" s="200"/>
      <c r="JQ246" s="90"/>
      <c r="JR246" s="90"/>
      <c r="JS246" s="69"/>
      <c r="JT246" s="248"/>
      <c r="JU246" s="200"/>
      <c r="JV246" s="433"/>
      <c r="JW246" s="248"/>
      <c r="JX246" s="243"/>
      <c r="JY246" s="433"/>
      <c r="JZ246" s="248"/>
      <c r="KA246" s="247"/>
      <c r="KB246" s="245"/>
      <c r="KC246" s="248"/>
      <c r="KD246" s="63">
        <v>0</v>
      </c>
      <c r="KE246" s="263"/>
      <c r="KF246" s="263"/>
      <c r="KG246" s="250">
        <v>81.3</v>
      </c>
      <c r="KH246" s="250">
        <v>30.1</v>
      </c>
      <c r="KI246" s="250">
        <v>62.3</v>
      </c>
      <c r="KJ246" s="251">
        <v>-21.9</v>
      </c>
      <c r="KK246" s="250">
        <v>-17.100000000000001</v>
      </c>
      <c r="KL246" s="250">
        <v>57.3</v>
      </c>
      <c r="KM246" s="250">
        <v>37.4</v>
      </c>
      <c r="KN246" s="250">
        <v>5.2</v>
      </c>
      <c r="KO246" s="250"/>
      <c r="KP246" s="250"/>
      <c r="KQ246" s="92"/>
      <c r="KR246" s="93">
        <v>0.52409638554216864</v>
      </c>
      <c r="KS246" s="92">
        <v>44</v>
      </c>
      <c r="KT246" s="361">
        <v>46.16</v>
      </c>
      <c r="KU246" s="92">
        <v>-21.94</v>
      </c>
      <c r="KV246" s="361">
        <v>-29</v>
      </c>
      <c r="KW246" s="361">
        <v>-25.2</v>
      </c>
      <c r="KX246" s="361">
        <v>381</v>
      </c>
      <c r="KY246" s="361">
        <v>-17.8</v>
      </c>
      <c r="KZ246" s="361">
        <v>-16.600000000000001</v>
      </c>
      <c r="LA246" s="361">
        <v>381</v>
      </c>
      <c r="LB246" s="361">
        <v>-23.4</v>
      </c>
      <c r="LC246" s="361">
        <v>-20.9</v>
      </c>
      <c r="LD246" s="361">
        <v>381</v>
      </c>
      <c r="LE246" s="118">
        <v>42157</v>
      </c>
      <c r="LF246" s="454">
        <v>0</v>
      </c>
      <c r="LG246" s="454"/>
      <c r="LH246" s="454">
        <v>44</v>
      </c>
      <c r="LI246" s="454">
        <v>56.86</v>
      </c>
      <c r="LJ246" s="454">
        <v>-23.13</v>
      </c>
      <c r="LK246" s="454">
        <v>-33.9</v>
      </c>
      <c r="LL246" s="454">
        <v>-28.1</v>
      </c>
      <c r="LM246" s="454">
        <v>462</v>
      </c>
      <c r="LN246" s="454">
        <v>-21</v>
      </c>
      <c r="LO246" s="454">
        <v>-17</v>
      </c>
      <c r="LP246" s="454">
        <v>462</v>
      </c>
      <c r="LQ246" s="454">
        <v>-27.4</v>
      </c>
      <c r="LR246" s="454">
        <v>-22.5</v>
      </c>
      <c r="LS246" s="454">
        <v>462</v>
      </c>
      <c r="LT246" s="500">
        <v>48.78</v>
      </c>
      <c r="LU246" s="693">
        <v>-25.45</v>
      </c>
      <c r="LV246" s="500">
        <v>-22.8</v>
      </c>
      <c r="LW246" s="500">
        <v>1</v>
      </c>
      <c r="LX246" s="500">
        <v>-20.2</v>
      </c>
      <c r="LY246" s="500">
        <v>1</v>
      </c>
      <c r="LZ246" s="690">
        <v>58.943530000000003</v>
      </c>
      <c r="MA246" s="455"/>
      <c r="MC246" s="253"/>
      <c r="MD246" s="274"/>
      <c r="ME246" s="581">
        <v>251</v>
      </c>
      <c r="MF246" s="135"/>
      <c r="MI246" s="584">
        <v>82.834000000000003</v>
      </c>
      <c r="MQ246" s="135"/>
      <c r="MR246" s="585"/>
      <c r="MS246" s="585"/>
      <c r="MT246" s="133">
        <v>0</v>
      </c>
      <c r="MU246" s="585"/>
      <c r="MV246" s="585"/>
      <c r="MW246" s="585"/>
      <c r="MX246" s="585"/>
      <c r="MY246" s="585"/>
      <c r="MZ246" s="238">
        <v>192.4</v>
      </c>
      <c r="NA246" s="585"/>
      <c r="NB246" s="238">
        <v>3</v>
      </c>
      <c r="ND246" s="876" t="s">
        <v>64</v>
      </c>
      <c r="NE246" s="877" t="s">
        <v>64</v>
      </c>
      <c r="NF246" s="877" t="s">
        <v>64</v>
      </c>
      <c r="NG246" s="877" t="s">
        <v>64</v>
      </c>
      <c r="NH246" s="877" t="s">
        <v>64</v>
      </c>
      <c r="NI246" s="877" t="s">
        <v>64</v>
      </c>
      <c r="NJ246" s="877" t="s">
        <v>64</v>
      </c>
      <c r="NK246" s="877" t="s">
        <v>64</v>
      </c>
      <c r="NL246" s="877" t="s">
        <v>64</v>
      </c>
      <c r="NM246" s="877" t="s">
        <v>64</v>
      </c>
      <c r="NN246" s="877" t="s">
        <v>64</v>
      </c>
      <c r="NO246" s="877" t="s">
        <v>64</v>
      </c>
      <c r="NP246" s="877" t="s">
        <v>64</v>
      </c>
      <c r="NQ246" s="877" t="s">
        <v>64</v>
      </c>
      <c r="NR246" s="877" t="s">
        <v>64</v>
      </c>
      <c r="NS246" s="877" t="s">
        <v>64</v>
      </c>
      <c r="NT246" s="877" t="s">
        <v>64</v>
      </c>
      <c r="NU246" s="877" t="s">
        <v>64</v>
      </c>
      <c r="NV246" s="877" t="s">
        <v>64</v>
      </c>
      <c r="NW246" s="877" t="s">
        <v>64</v>
      </c>
      <c r="NX246" s="877" t="s">
        <v>64</v>
      </c>
      <c r="NY246" s="877" t="s">
        <v>64</v>
      </c>
      <c r="NZ246" s="877" t="s">
        <v>64</v>
      </c>
      <c r="OA246" s="877" t="s">
        <v>64</v>
      </c>
      <c r="OB246" s="877" t="s">
        <v>64</v>
      </c>
      <c r="OC246" s="877" t="s">
        <v>64</v>
      </c>
      <c r="OD246" s="877" t="s">
        <v>64</v>
      </c>
      <c r="OE246" s="877" t="s">
        <v>64</v>
      </c>
      <c r="OF246" s="877" t="s">
        <v>64</v>
      </c>
      <c r="OG246" s="877" t="s">
        <v>64</v>
      </c>
      <c r="OH246" s="877" t="s">
        <v>64</v>
      </c>
      <c r="OI246" s="877" t="s">
        <v>64</v>
      </c>
      <c r="OJ246" s="877" t="s">
        <v>64</v>
      </c>
      <c r="OK246" s="877" t="s">
        <v>64</v>
      </c>
      <c r="OL246" s="877" t="s">
        <v>64</v>
      </c>
    </row>
    <row r="247" spans="1:402" s="221" customFormat="1" x14ac:dyDescent="0.25">
      <c r="A247" s="221">
        <v>246</v>
      </c>
      <c r="B247" s="221">
        <v>0</v>
      </c>
      <c r="C247" s="221">
        <v>1</v>
      </c>
      <c r="D247" s="267">
        <v>0</v>
      </c>
      <c r="E247" s="267">
        <v>252</v>
      </c>
      <c r="F247" s="880">
        <v>63</v>
      </c>
      <c r="G247" s="883"/>
      <c r="H247" s="232" t="s">
        <v>1574</v>
      </c>
      <c r="I247" s="167" t="s">
        <v>1575</v>
      </c>
      <c r="J247" s="266">
        <v>15187</v>
      </c>
      <c r="K247" s="422">
        <v>73</v>
      </c>
      <c r="L247" s="400">
        <v>75</v>
      </c>
      <c r="M247" s="400">
        <v>169</v>
      </c>
      <c r="N247" s="342">
        <v>26.259584748433181</v>
      </c>
      <c r="O247" s="348">
        <v>1.855603664246676</v>
      </c>
      <c r="P247" s="221">
        <v>0</v>
      </c>
      <c r="Q247" s="144">
        <v>190</v>
      </c>
      <c r="R247" s="144">
        <v>100</v>
      </c>
      <c r="S247" s="133">
        <v>0</v>
      </c>
      <c r="T247" s="400">
        <v>1</v>
      </c>
      <c r="U247" s="709">
        <v>0</v>
      </c>
      <c r="V247" s="709"/>
      <c r="W247" s="325">
        <v>1</v>
      </c>
      <c r="X247" s="114">
        <v>0</v>
      </c>
      <c r="Y247" s="325">
        <v>1</v>
      </c>
      <c r="Z247" s="325">
        <v>0</v>
      </c>
      <c r="AA247" s="329">
        <v>0</v>
      </c>
      <c r="AB247" s="711">
        <v>0</v>
      </c>
      <c r="AC247" s="133"/>
      <c r="AD247" s="133"/>
      <c r="AE247" s="133"/>
      <c r="AF247" s="592">
        <v>97</v>
      </c>
      <c r="AG247" s="608">
        <v>0.84</v>
      </c>
      <c r="AH247" s="608">
        <v>89</v>
      </c>
      <c r="AI247" s="608"/>
      <c r="AJ247" s="616">
        <v>12.4</v>
      </c>
      <c r="AK247" s="608">
        <v>37</v>
      </c>
      <c r="AL247" s="608"/>
      <c r="AM247" s="609">
        <v>55.3</v>
      </c>
      <c r="AN247" s="214">
        <v>4.0127729085282891</v>
      </c>
      <c r="AO247" s="310">
        <v>168</v>
      </c>
      <c r="AP247" s="310">
        <v>67</v>
      </c>
      <c r="AQ247" s="310">
        <v>84</v>
      </c>
      <c r="AR247" s="310">
        <v>85</v>
      </c>
      <c r="AS247" s="310">
        <v>1.5</v>
      </c>
      <c r="AT247" s="310">
        <v>135</v>
      </c>
      <c r="AU247" s="557"/>
      <c r="AV247" s="557"/>
      <c r="AW247" s="310">
        <v>0.84</v>
      </c>
      <c r="AX247" s="310"/>
      <c r="AY247" s="310"/>
      <c r="AZ247" s="608"/>
      <c r="BA247" s="558"/>
      <c r="BB247" s="65">
        <v>19.21</v>
      </c>
      <c r="BC247" s="68"/>
      <c r="BD247" s="66">
        <v>19.21</v>
      </c>
      <c r="BE247" s="218">
        <v>53.580831107647057</v>
      </c>
      <c r="BF247" s="66">
        <v>84.68</v>
      </c>
      <c r="BG247" s="68">
        <v>1.2835273648616936</v>
      </c>
      <c r="BH247" s="219">
        <v>1.2835273648616936</v>
      </c>
      <c r="BI247" s="219">
        <v>1.7290094457907716</v>
      </c>
      <c r="BJ247" s="219">
        <v>1.9277808493473745</v>
      </c>
      <c r="BK247" s="66">
        <v>2.33</v>
      </c>
      <c r="BL247" s="66">
        <v>0.97</v>
      </c>
      <c r="BM247" s="66">
        <v>74</v>
      </c>
      <c r="BN247" s="66">
        <v>1.03</v>
      </c>
      <c r="BO247" s="571">
        <v>44.4</v>
      </c>
      <c r="BP247" s="66">
        <v>73</v>
      </c>
      <c r="BQ247" s="66">
        <v>127</v>
      </c>
      <c r="BR247" s="66">
        <v>7</v>
      </c>
      <c r="BS247" s="66">
        <v>15</v>
      </c>
      <c r="BT247" s="221">
        <v>0</v>
      </c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>
        <v>0</v>
      </c>
      <c r="CG247" s="61">
        <v>0</v>
      </c>
      <c r="CH247" s="61">
        <v>0</v>
      </c>
      <c r="CI247" s="61">
        <v>0</v>
      </c>
      <c r="CJ247" s="326">
        <v>0</v>
      </c>
      <c r="CK247" s="114">
        <v>0</v>
      </c>
      <c r="CL247" s="326">
        <v>0</v>
      </c>
      <c r="CM247" s="114">
        <v>0</v>
      </c>
      <c r="CN247" s="326">
        <v>1</v>
      </c>
      <c r="CO247" s="114">
        <v>0</v>
      </c>
      <c r="CP247" s="326">
        <v>0</v>
      </c>
      <c r="CQ247" s="114">
        <v>0</v>
      </c>
      <c r="CR247" s="326">
        <v>0</v>
      </c>
      <c r="CS247" s="114">
        <v>0</v>
      </c>
      <c r="CT247" s="326">
        <v>1</v>
      </c>
      <c r="CU247" s="114">
        <v>0</v>
      </c>
      <c r="CV247" s="299">
        <v>20.2</v>
      </c>
      <c r="CW247" s="299">
        <v>1.23</v>
      </c>
      <c r="CX247" s="299">
        <v>5.8</v>
      </c>
      <c r="CY247" s="299"/>
      <c r="CZ247" s="61"/>
      <c r="DA247" s="61"/>
      <c r="DB247" s="61"/>
      <c r="DC247" s="61"/>
      <c r="DD247" s="61"/>
      <c r="DE247" s="221">
        <v>0</v>
      </c>
      <c r="DF247" s="267"/>
      <c r="DJ247" s="267"/>
      <c r="DK247" s="267"/>
      <c r="DL247" s="267"/>
      <c r="DN247" s="282">
        <v>0</v>
      </c>
      <c r="DO247" s="221">
        <v>0</v>
      </c>
      <c r="DP247" s="221">
        <v>0</v>
      </c>
      <c r="DQ247" s="221">
        <v>0</v>
      </c>
      <c r="DR247" s="221">
        <v>0</v>
      </c>
      <c r="DS247" s="310"/>
      <c r="DT247" s="221">
        <v>0</v>
      </c>
      <c r="DU247" s="221">
        <v>0</v>
      </c>
      <c r="DV247" s="221">
        <v>0</v>
      </c>
      <c r="DW247" s="221">
        <v>0</v>
      </c>
      <c r="DX247" s="221">
        <v>0</v>
      </c>
      <c r="DY247" s="438">
        <v>0</v>
      </c>
      <c r="EB247" s="317">
        <v>1</v>
      </c>
      <c r="EC247" s="317">
        <v>1</v>
      </c>
      <c r="ED247" s="221">
        <v>89</v>
      </c>
      <c r="EG247" s="221">
        <v>0</v>
      </c>
      <c r="EH247" s="61"/>
      <c r="EI247" s="61"/>
      <c r="EJ247" s="61"/>
      <c r="EK247" s="61"/>
      <c r="EL247" s="61"/>
      <c r="EM247" s="61"/>
      <c r="EN247" s="61"/>
      <c r="EO247" s="267">
        <v>252</v>
      </c>
      <c r="EP247" s="135">
        <v>42221</v>
      </c>
      <c r="EQ247" s="136" t="s">
        <v>383</v>
      </c>
      <c r="ER247" s="133"/>
      <c r="ES247" s="133"/>
      <c r="ET247" s="133">
        <v>56</v>
      </c>
      <c r="EU247" s="133">
        <v>0</v>
      </c>
      <c r="EV247" s="133"/>
      <c r="EW247" s="133">
        <v>10</v>
      </c>
      <c r="EX247" s="133">
        <v>8</v>
      </c>
      <c r="EY247" s="133">
        <v>49</v>
      </c>
      <c r="EZ247" s="133">
        <v>25</v>
      </c>
      <c r="FA247" s="133">
        <v>18</v>
      </c>
      <c r="FB247" s="133">
        <v>17</v>
      </c>
      <c r="FC247" s="133">
        <v>45</v>
      </c>
      <c r="FD247" s="133">
        <v>19</v>
      </c>
      <c r="FE247" s="133">
        <v>27</v>
      </c>
      <c r="FF247" s="133">
        <v>130</v>
      </c>
      <c r="FG247" s="133">
        <v>350</v>
      </c>
      <c r="FH247" s="91">
        <v>130</v>
      </c>
      <c r="FI247" s="91">
        <v>350</v>
      </c>
      <c r="FJ247" s="227">
        <v>70.75</v>
      </c>
      <c r="FK247" s="227">
        <v>38.127753982811065</v>
      </c>
      <c r="FL247" s="228">
        <v>135.14999999999998</v>
      </c>
      <c r="FM247" s="228">
        <v>51.45</v>
      </c>
      <c r="FN247" s="228">
        <v>72.833441000380404</v>
      </c>
      <c r="FO247" s="228">
        <v>27.726826041210305</v>
      </c>
      <c r="FP247" s="228">
        <v>61.93118756936736</v>
      </c>
      <c r="FQ247" s="228"/>
      <c r="FR247" s="193">
        <v>0</v>
      </c>
      <c r="FS247" s="230">
        <v>62.4</v>
      </c>
      <c r="FT247" s="230">
        <v>72.7</v>
      </c>
      <c r="FU247" s="230">
        <v>175</v>
      </c>
      <c r="FV247" s="229">
        <v>6</v>
      </c>
      <c r="FW247" s="229">
        <v>9.9</v>
      </c>
      <c r="FX247" s="426">
        <v>10.4</v>
      </c>
      <c r="FY247" s="229">
        <v>0.858321870701513</v>
      </c>
      <c r="FZ247" s="133">
        <v>81.400000000000006</v>
      </c>
      <c r="GA247" s="129">
        <v>20.8</v>
      </c>
      <c r="GB247" s="238">
        <v>14</v>
      </c>
      <c r="GC247" s="238">
        <v>6.7</v>
      </c>
      <c r="GD247" s="238">
        <v>187</v>
      </c>
      <c r="GE247" s="238">
        <v>120.4</v>
      </c>
      <c r="GF247" s="238">
        <v>38.6</v>
      </c>
      <c r="GG247" s="133">
        <v>1</v>
      </c>
      <c r="GH247" s="133">
        <v>1</v>
      </c>
      <c r="GI247" s="133">
        <v>1</v>
      </c>
      <c r="GJ247" s="133">
        <v>1</v>
      </c>
      <c r="GK247" s="231"/>
      <c r="GL247" s="133"/>
      <c r="GM247" s="133">
        <v>0</v>
      </c>
      <c r="GN247" s="133">
        <v>0</v>
      </c>
      <c r="GO247" s="133">
        <v>0</v>
      </c>
      <c r="GP247" s="61"/>
      <c r="GQ247" s="106"/>
      <c r="GR247" s="111">
        <v>0.41284403669724767</v>
      </c>
      <c r="GS247" s="61">
        <v>0</v>
      </c>
      <c r="GT247" s="111">
        <v>0.4838709677419355</v>
      </c>
      <c r="GU247" s="61">
        <v>0</v>
      </c>
      <c r="GV247" s="106">
        <v>11.3</v>
      </c>
      <c r="GW247" s="61"/>
      <c r="GX247" s="106">
        <v>22.5</v>
      </c>
      <c r="GY247" s="61"/>
      <c r="GZ247" s="745"/>
      <c r="HA247" s="133">
        <v>14</v>
      </c>
      <c r="HB247" s="133">
        <v>0.45</v>
      </c>
      <c r="HC247" s="117" t="s">
        <v>1480</v>
      </c>
      <c r="HD247" s="227">
        <v>126.78854200000001</v>
      </c>
      <c r="HE247" s="227">
        <v>133.12796900000001</v>
      </c>
      <c r="HF247" s="270">
        <v>71.743751947184421</v>
      </c>
      <c r="HG247" s="106">
        <v>139.173036</v>
      </c>
      <c r="HH247" s="270">
        <v>75.001488023306109</v>
      </c>
      <c r="HI247" s="106">
        <v>44.319797000000001</v>
      </c>
      <c r="HJ247" s="270">
        <v>23.884301294475303</v>
      </c>
      <c r="HK247" s="106">
        <v>94.853239000000002</v>
      </c>
      <c r="HL247" s="270">
        <v>51.117186728830809</v>
      </c>
      <c r="HM247" s="227">
        <v>68.154897000000005</v>
      </c>
      <c r="HN247" s="106">
        <v>5.2169280000000002</v>
      </c>
      <c r="HO247" s="106">
        <v>2.7562739999999999</v>
      </c>
      <c r="HP247" s="106">
        <v>143.18609499999999</v>
      </c>
      <c r="HQ247" s="270">
        <v>77.164158359284983</v>
      </c>
      <c r="HR247" s="106">
        <v>46.133325999999997</v>
      </c>
      <c r="HS247" s="270">
        <v>24.861626913594641</v>
      </c>
      <c r="HT247" s="106">
        <v>97.052769999999995</v>
      </c>
      <c r="HU247" s="270">
        <v>52.302531984598524</v>
      </c>
      <c r="HV247" s="227">
        <v>67.780861999999999</v>
      </c>
      <c r="HW247" s="144">
        <v>0</v>
      </c>
      <c r="HX247" s="427">
        <v>0.95656438076122741</v>
      </c>
      <c r="HY247" s="428">
        <v>26.1</v>
      </c>
      <c r="HZ247" s="427">
        <v>6.1</v>
      </c>
      <c r="IA247" s="427">
        <v>24.7</v>
      </c>
      <c r="IB247" s="427">
        <v>5.8</v>
      </c>
      <c r="IC247" s="427">
        <v>22.3</v>
      </c>
      <c r="ID247" s="427">
        <v>5.7</v>
      </c>
      <c r="IE247" s="237">
        <v>88.492406557377052</v>
      </c>
      <c r="IF247" s="237">
        <v>47.689282071612276</v>
      </c>
      <c r="IG247" s="239"/>
      <c r="IH247" s="161">
        <v>0.37</v>
      </c>
      <c r="II247" s="61">
        <v>1129</v>
      </c>
      <c r="IJ247" s="61">
        <v>933</v>
      </c>
      <c r="IK247" s="61">
        <v>889</v>
      </c>
      <c r="IL247" s="61">
        <v>1007</v>
      </c>
      <c r="IM247" s="61">
        <v>1146</v>
      </c>
      <c r="IN247" s="61">
        <v>1179</v>
      </c>
      <c r="IO247" s="133">
        <v>1154</v>
      </c>
      <c r="IP247" s="429">
        <v>1047.1666666666667</v>
      </c>
      <c r="IQ247" s="61">
        <v>1885</v>
      </c>
      <c r="IR247" s="61">
        <v>337</v>
      </c>
      <c r="IS247" s="61">
        <v>308</v>
      </c>
      <c r="IT247" s="61">
        <v>334</v>
      </c>
      <c r="IU247" s="61">
        <v>343</v>
      </c>
      <c r="IV247" s="61">
        <v>381</v>
      </c>
      <c r="IW247" s="61">
        <v>382</v>
      </c>
      <c r="IX247" s="61">
        <v>359.5</v>
      </c>
      <c r="IY247" s="430">
        <v>347.5</v>
      </c>
      <c r="IZ247" s="61">
        <v>215</v>
      </c>
      <c r="JA247" s="431">
        <v>29.396420991851347</v>
      </c>
      <c r="JB247" s="240">
        <v>29.279461886711001</v>
      </c>
      <c r="JC247" s="267"/>
      <c r="JD247" s="280"/>
      <c r="JE247" s="70"/>
      <c r="JF247" s="70"/>
      <c r="JG247" s="267"/>
      <c r="JH247" s="267"/>
      <c r="JI247" s="267"/>
      <c r="JJ247" s="267"/>
      <c r="JL247" s="420">
        <v>80</v>
      </c>
      <c r="JM247" s="362"/>
      <c r="JN247" s="244"/>
      <c r="JO247" s="61"/>
      <c r="JP247" s="200"/>
      <c r="JQ247" s="90"/>
      <c r="JR247" s="90"/>
      <c r="JS247" s="69"/>
      <c r="JT247" s="248"/>
      <c r="JU247" s="200"/>
      <c r="JV247" s="433"/>
      <c r="JW247" s="248"/>
      <c r="JX247" s="243"/>
      <c r="JY247" s="433"/>
      <c r="JZ247" s="248"/>
      <c r="KA247" s="247"/>
      <c r="KB247" s="245"/>
      <c r="KC247" s="248"/>
      <c r="KD247" s="63">
        <v>0</v>
      </c>
      <c r="KE247" s="263"/>
      <c r="KF247" s="263"/>
      <c r="KG247" s="250">
        <v>136.30000000000001</v>
      </c>
      <c r="KH247" s="250">
        <v>63.07</v>
      </c>
      <c r="KI247" s="250">
        <v>53.6</v>
      </c>
      <c r="KJ247" s="251">
        <v>-18.7</v>
      </c>
      <c r="KK247" s="250">
        <v>-15.25</v>
      </c>
      <c r="KL247" s="250">
        <v>41.92</v>
      </c>
      <c r="KM247" s="250">
        <v>13.2</v>
      </c>
      <c r="KN247" s="250">
        <v>4.2</v>
      </c>
      <c r="KO247" s="250"/>
      <c r="KP247" s="250"/>
      <c r="KQ247" s="92"/>
      <c r="KR247" s="93">
        <v>0.41284403669724767</v>
      </c>
      <c r="KS247" s="92"/>
      <c r="KT247" s="361"/>
      <c r="KU247" s="92"/>
      <c r="KV247" s="361"/>
      <c r="KW247" s="361"/>
      <c r="KX247" s="361"/>
      <c r="KY247" s="361"/>
      <c r="KZ247" s="361"/>
      <c r="LA247" s="361"/>
      <c r="LB247" s="361"/>
      <c r="LC247" s="361"/>
      <c r="LD247" s="361"/>
      <c r="LE247" s="118">
        <v>42221</v>
      </c>
      <c r="LF247" s="454">
        <v>0</v>
      </c>
      <c r="LG247" s="454"/>
      <c r="LH247" s="454">
        <v>52</v>
      </c>
      <c r="LI247" s="454">
        <v>44.81</v>
      </c>
      <c r="LJ247" s="454">
        <v>-26</v>
      </c>
      <c r="LK247" s="454">
        <v>-31.1</v>
      </c>
      <c r="LL247" s="454">
        <v>-31.1</v>
      </c>
      <c r="LM247" s="454">
        <v>367</v>
      </c>
      <c r="LN247" s="454">
        <v>-20.8</v>
      </c>
      <c r="LO247" s="454">
        <v>-20.8</v>
      </c>
      <c r="LP247" s="454">
        <v>367</v>
      </c>
      <c r="LQ247" s="454">
        <v>-25.9</v>
      </c>
      <c r="LR247" s="454">
        <v>-25.9</v>
      </c>
      <c r="LS247" s="454">
        <v>367</v>
      </c>
      <c r="LT247" s="500">
        <v>43.28</v>
      </c>
      <c r="LU247" s="693">
        <v>-27.31</v>
      </c>
      <c r="LV247" s="500">
        <v>-13.9</v>
      </c>
      <c r="LW247" s="500">
        <v>2</v>
      </c>
      <c r="LX247" s="500">
        <v>-13.9</v>
      </c>
      <c r="LY247" s="500">
        <v>3</v>
      </c>
      <c r="LZ247" s="690">
        <v>67.780861999999999</v>
      </c>
      <c r="MA247" s="455"/>
      <c r="MC247" s="253"/>
      <c r="MD247" s="274"/>
      <c r="ME247" s="581">
        <v>252</v>
      </c>
      <c r="MF247" s="135"/>
      <c r="MI247" s="584">
        <v>44.335599999999999</v>
      </c>
      <c r="MQ247" s="135"/>
      <c r="MR247" s="585"/>
      <c r="MS247" s="585"/>
      <c r="MT247" s="133">
        <v>0</v>
      </c>
      <c r="MU247" s="585"/>
      <c r="MV247" s="585"/>
      <c r="MW247" s="585"/>
      <c r="MX247" s="585"/>
      <c r="MY247" s="585"/>
      <c r="MZ247" s="238">
        <v>55.3</v>
      </c>
      <c r="NA247" s="585"/>
      <c r="NB247" s="238">
        <v>2</v>
      </c>
      <c r="ND247" s="876">
        <v>252</v>
      </c>
      <c r="NE247" s="877">
        <v>9.56128794516483</v>
      </c>
      <c r="NF247" s="877">
        <v>6.9088129077395504</v>
      </c>
      <c r="NG247" s="877">
        <v>5.6507645591169</v>
      </c>
      <c r="NH247" s="877">
        <v>2.8659188145522099</v>
      </c>
      <c r="NI247" s="877">
        <v>7.1582562288113403</v>
      </c>
      <c r="NJ247" s="877">
        <v>7.1915034320335103</v>
      </c>
      <c r="NK247" s="877">
        <v>9.02608074525393</v>
      </c>
      <c r="NL247" s="877">
        <v>7.67807190511264</v>
      </c>
      <c r="NM247" s="877">
        <v>6.5125429550968601</v>
      </c>
      <c r="NN247" s="877">
        <v>1.4436066514756101</v>
      </c>
      <c r="NO247" s="877">
        <v>7.1179027890940301</v>
      </c>
      <c r="NP247" s="877">
        <v>7.4784865120841904</v>
      </c>
      <c r="NQ247" s="877">
        <v>7.7578899903249896</v>
      </c>
      <c r="NR247" s="877">
        <v>5.2513403827886203</v>
      </c>
      <c r="NS247" s="877">
        <v>6.2596491206491596</v>
      </c>
      <c r="NT247" s="877">
        <v>8.6482497129273401</v>
      </c>
      <c r="NU247" s="877">
        <v>6.9219599173261699</v>
      </c>
      <c r="NV247" s="877">
        <v>7.2338113842931602</v>
      </c>
      <c r="NW247" s="877">
        <v>6.0393577651596999</v>
      </c>
      <c r="NX247" s="877">
        <v>6.4046306842176097</v>
      </c>
      <c r="NY247" s="877">
        <v>8.5067637755311196</v>
      </c>
      <c r="NZ247" s="877">
        <v>2.5008020530571602</v>
      </c>
      <c r="OA247" s="877">
        <v>11.2860032165968</v>
      </c>
      <c r="OB247" s="877">
        <v>2.8914191868460799</v>
      </c>
      <c r="OC247" s="877">
        <v>6.80154670335678</v>
      </c>
      <c r="OD247" s="877">
        <v>6.7664626524257701</v>
      </c>
      <c r="OE247" s="877">
        <v>5.3023190509488298</v>
      </c>
      <c r="OF247" s="877">
        <v>11.813119804410601</v>
      </c>
      <c r="OG247" s="877">
        <v>4.0908534304511104</v>
      </c>
      <c r="OH247" s="877">
        <v>9.2812577714590994</v>
      </c>
      <c r="OI247" s="877">
        <v>3.46988597627446</v>
      </c>
      <c r="OJ247" s="877">
        <v>2.5318620329514698</v>
      </c>
      <c r="OK247" s="877">
        <v>4.3007446502996203</v>
      </c>
      <c r="OL247" s="877">
        <v>8.3945840297507104</v>
      </c>
    </row>
    <row r="248" spans="1:402" s="221" customFormat="1" x14ac:dyDescent="0.25">
      <c r="A248" s="274">
        <v>247</v>
      </c>
      <c r="B248" s="221">
        <v>0</v>
      </c>
      <c r="C248" s="221">
        <v>1</v>
      </c>
      <c r="D248" s="267">
        <v>0</v>
      </c>
      <c r="E248" s="267">
        <v>253</v>
      </c>
      <c r="F248" s="880">
        <v>64</v>
      </c>
      <c r="G248" s="883"/>
      <c r="H248" s="651" t="s">
        <v>469</v>
      </c>
      <c r="I248" s="167" t="s">
        <v>1576</v>
      </c>
      <c r="J248" s="403">
        <v>14500</v>
      </c>
      <c r="K248" s="422">
        <v>75</v>
      </c>
      <c r="L248" s="62">
        <v>80</v>
      </c>
      <c r="M248" s="62">
        <v>180</v>
      </c>
      <c r="N248" s="342">
        <v>24.691358024691358</v>
      </c>
      <c r="O248" s="348">
        <v>1.9964210222750447</v>
      </c>
      <c r="P248" s="161">
        <v>0</v>
      </c>
      <c r="Q248" s="145">
        <v>170</v>
      </c>
      <c r="R248" s="145">
        <v>110</v>
      </c>
      <c r="S248" s="146">
        <v>0</v>
      </c>
      <c r="T248" s="400">
        <v>1</v>
      </c>
      <c r="U248" s="326">
        <v>0</v>
      </c>
      <c r="V248" s="326"/>
      <c r="W248" s="326">
        <v>1</v>
      </c>
      <c r="X248" s="114">
        <v>1</v>
      </c>
      <c r="Y248" s="326">
        <v>1</v>
      </c>
      <c r="Z248" s="326">
        <v>0</v>
      </c>
      <c r="AA248" s="329">
        <v>0</v>
      </c>
      <c r="AB248" s="711">
        <v>0</v>
      </c>
      <c r="AC248" s="146"/>
      <c r="AD248" s="133"/>
      <c r="AE248" s="146"/>
      <c r="AF248" s="618">
        <v>95</v>
      </c>
      <c r="AG248" s="619">
        <v>1.02</v>
      </c>
      <c r="AH248" s="592">
        <v>71</v>
      </c>
      <c r="AI248" s="592"/>
      <c r="AJ248" s="606">
        <v>14.7</v>
      </c>
      <c r="AK248" s="592">
        <v>46</v>
      </c>
      <c r="AL248" s="592"/>
      <c r="AM248" s="607">
        <v>142.80000000000001</v>
      </c>
      <c r="AN248" s="214">
        <v>4.9614450499054845</v>
      </c>
      <c r="AO248" s="63">
        <v>245</v>
      </c>
      <c r="AP248" s="63">
        <v>147</v>
      </c>
      <c r="AQ248" s="63">
        <v>82</v>
      </c>
      <c r="AR248" s="63">
        <v>81</v>
      </c>
      <c r="AS248" s="63">
        <v>0.89</v>
      </c>
      <c r="AT248" s="63">
        <v>129</v>
      </c>
      <c r="AU248" s="557"/>
      <c r="AV248" s="557"/>
      <c r="AW248" s="436">
        <v>1.02</v>
      </c>
      <c r="AX248" s="436"/>
      <c r="AY248" s="436"/>
      <c r="AZ248" s="619"/>
      <c r="BA248" s="558"/>
      <c r="BB248" s="65">
        <v>28.88</v>
      </c>
      <c r="BC248" s="68"/>
      <c r="BD248" s="66">
        <v>28.88</v>
      </c>
      <c r="BE248" s="218">
        <v>58.402176218233308</v>
      </c>
      <c r="BF248" s="66">
        <v>65.260000000000005</v>
      </c>
      <c r="BG248" s="68">
        <v>1.4605971888976015</v>
      </c>
      <c r="BH248" s="219">
        <v>1.4605971888976015</v>
      </c>
      <c r="BI248" s="219">
        <v>1.7664290303651582</v>
      </c>
      <c r="BJ248" s="219">
        <v>1.8146470694518562</v>
      </c>
      <c r="BK248" s="66">
        <v>2.4700000000000002</v>
      </c>
      <c r="BL248" s="66">
        <v>0.9</v>
      </c>
      <c r="BM248" s="66">
        <v>84</v>
      </c>
      <c r="BN248" s="66">
        <v>1.44</v>
      </c>
      <c r="BO248" s="571">
        <v>128.9</v>
      </c>
      <c r="BP248" s="66">
        <v>39</v>
      </c>
      <c r="BQ248" s="66">
        <v>122</v>
      </c>
      <c r="BR248" s="66">
        <v>11</v>
      </c>
      <c r="BS248" s="66">
        <v>16</v>
      </c>
      <c r="BT248" s="221">
        <v>0</v>
      </c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>
        <v>0</v>
      </c>
      <c r="CG248" s="61">
        <v>0</v>
      </c>
      <c r="CH248" s="61">
        <v>0</v>
      </c>
      <c r="CI248" s="61">
        <v>0</v>
      </c>
      <c r="CJ248" s="326">
        <v>0</v>
      </c>
      <c r="CK248" s="114">
        <v>0</v>
      </c>
      <c r="CL248" s="326">
        <v>0</v>
      </c>
      <c r="CM248" s="114">
        <v>0</v>
      </c>
      <c r="CN248" s="326">
        <v>0</v>
      </c>
      <c r="CO248" s="114">
        <v>0</v>
      </c>
      <c r="CP248" s="326">
        <v>0</v>
      </c>
      <c r="CQ248" s="114">
        <v>0</v>
      </c>
      <c r="CR248" s="326">
        <v>0</v>
      </c>
      <c r="CS248" s="114">
        <v>0</v>
      </c>
      <c r="CT248" s="326">
        <v>0</v>
      </c>
      <c r="CU248" s="114">
        <v>0</v>
      </c>
      <c r="CV248" s="299">
        <v>20.100000000000001</v>
      </c>
      <c r="CW248" s="299">
        <v>1</v>
      </c>
      <c r="CX248" s="299">
        <v>5.7</v>
      </c>
      <c r="CY248" s="362"/>
      <c r="CZ248" s="61"/>
      <c r="DA248" s="61"/>
      <c r="DB248" s="61"/>
      <c r="DC248" s="61"/>
      <c r="DD248" s="61"/>
      <c r="DE248" s="221">
        <v>0</v>
      </c>
      <c r="DF248" s="267"/>
      <c r="DJ248" s="267"/>
      <c r="DK248" s="267"/>
      <c r="DL248" s="267"/>
      <c r="DN248" s="282">
        <v>0</v>
      </c>
      <c r="DO248" s="221">
        <v>0</v>
      </c>
      <c r="DP248" s="221">
        <v>0</v>
      </c>
      <c r="DQ248" s="221">
        <v>0</v>
      </c>
      <c r="DR248" s="221">
        <v>0</v>
      </c>
      <c r="DS248" s="310"/>
      <c r="DT248" s="221">
        <v>0</v>
      </c>
      <c r="DU248" s="221">
        <v>0</v>
      </c>
      <c r="DV248" s="221">
        <v>0</v>
      </c>
      <c r="DW248" s="221">
        <v>0</v>
      </c>
      <c r="DX248" s="221">
        <v>0</v>
      </c>
      <c r="DY248" s="438">
        <v>0</v>
      </c>
      <c r="EB248" s="317">
        <v>1</v>
      </c>
      <c r="EC248" s="317">
        <v>1</v>
      </c>
      <c r="ED248" s="61">
        <v>71</v>
      </c>
      <c r="EE248" s="61"/>
      <c r="EG248" s="221">
        <v>0</v>
      </c>
      <c r="EH248" s="61"/>
      <c r="EI248" s="61"/>
      <c r="EJ248" s="61"/>
      <c r="EK248" s="61"/>
      <c r="EL248" s="61"/>
      <c r="EM248" s="61"/>
      <c r="EN248" s="61"/>
      <c r="EO248" s="267">
        <v>253</v>
      </c>
      <c r="EP248" s="135">
        <v>42192</v>
      </c>
      <c r="EQ248" s="133" t="s">
        <v>383</v>
      </c>
      <c r="ER248" s="133"/>
      <c r="ES248" s="133"/>
      <c r="ET248" s="133">
        <v>64</v>
      </c>
      <c r="EU248" s="133">
        <v>0</v>
      </c>
      <c r="EV248" s="133"/>
      <c r="EW248" s="133">
        <v>11</v>
      </c>
      <c r="EX248" s="133">
        <v>8</v>
      </c>
      <c r="EY248" s="133">
        <v>53</v>
      </c>
      <c r="EZ248" s="133">
        <v>35</v>
      </c>
      <c r="FA248" s="133">
        <v>16</v>
      </c>
      <c r="FB248" s="133">
        <v>17</v>
      </c>
      <c r="FC248" s="133">
        <v>33</v>
      </c>
      <c r="FD248" s="133">
        <v>25</v>
      </c>
      <c r="FE248" s="133">
        <v>36</v>
      </c>
      <c r="FF248" s="133">
        <v>140</v>
      </c>
      <c r="FG248" s="133">
        <v>310</v>
      </c>
      <c r="FH248" s="91">
        <v>140</v>
      </c>
      <c r="FI248" s="91">
        <v>310</v>
      </c>
      <c r="FJ248" s="227">
        <v>34.299999999999997</v>
      </c>
      <c r="FK248" s="227">
        <v>17.180744751381667</v>
      </c>
      <c r="FL248" s="228">
        <v>156.89999999999998</v>
      </c>
      <c r="FM248" s="228">
        <v>77.050000000000011</v>
      </c>
      <c r="FN248" s="228">
        <v>78.590637069731301</v>
      </c>
      <c r="FO248" s="228">
        <v>38.594063647054163</v>
      </c>
      <c r="FP248" s="228">
        <v>50.892288081580602</v>
      </c>
      <c r="FQ248" s="228"/>
      <c r="FR248" s="193">
        <v>0</v>
      </c>
      <c r="FS248" s="230">
        <v>39.5</v>
      </c>
      <c r="FT248" s="230">
        <v>69.599999999999994</v>
      </c>
      <c r="FU248" s="230">
        <v>250</v>
      </c>
      <c r="FV248" s="229">
        <v>5.3</v>
      </c>
      <c r="FW248" s="229">
        <v>6.1</v>
      </c>
      <c r="FX248" s="426">
        <v>7.4528301886792452</v>
      </c>
      <c r="FY248" s="229">
        <v>0.56752873563218398</v>
      </c>
      <c r="FZ248" s="133">
        <v>63.8</v>
      </c>
      <c r="GA248" s="129">
        <v>14.8</v>
      </c>
      <c r="GB248" s="238">
        <v>3.8</v>
      </c>
      <c r="GC248" s="238">
        <v>1.8</v>
      </c>
      <c r="GD248" s="238">
        <v>97</v>
      </c>
      <c r="GE248" s="238">
        <v>62.5</v>
      </c>
      <c r="GF248" s="238">
        <v>19</v>
      </c>
      <c r="GG248" s="133">
        <v>1</v>
      </c>
      <c r="GH248" s="133">
        <v>1</v>
      </c>
      <c r="GI248" s="133">
        <v>1</v>
      </c>
      <c r="GJ248" s="133">
        <v>1</v>
      </c>
      <c r="GK248" s="231"/>
      <c r="GL248" s="133"/>
      <c r="GM248" s="133">
        <v>0</v>
      </c>
      <c r="GN248" s="133">
        <v>0</v>
      </c>
      <c r="GO248" s="133">
        <v>0</v>
      </c>
      <c r="GP248" s="61">
        <v>48.45</v>
      </c>
      <c r="GQ248" s="106">
        <v>24.268428081762156</v>
      </c>
      <c r="GR248" s="111">
        <v>0.42521994134897356</v>
      </c>
      <c r="GS248" s="61">
        <v>0</v>
      </c>
      <c r="GT248" s="111">
        <v>0.73076923076923073</v>
      </c>
      <c r="GU248" s="61">
        <v>1</v>
      </c>
      <c r="GV248" s="106">
        <v>11.3</v>
      </c>
      <c r="GW248" s="61"/>
      <c r="GX248" s="106">
        <v>23</v>
      </c>
      <c r="GY248" s="61"/>
      <c r="GZ248" s="745"/>
      <c r="HA248" s="133">
        <v>20</v>
      </c>
      <c r="HB248" s="133">
        <v>0.54</v>
      </c>
      <c r="HC248" s="442" t="s">
        <v>1515</v>
      </c>
      <c r="HD248" s="236">
        <v>127.154363</v>
      </c>
      <c r="HE248" s="236">
        <v>133.51208099999999</v>
      </c>
      <c r="HF248" s="144">
        <v>66.017675999999994</v>
      </c>
      <c r="HG248" s="236">
        <v>142.36745099999999</v>
      </c>
      <c r="HH248" s="125">
        <v>70.396388000000002</v>
      </c>
      <c r="HI248" s="236">
        <v>64.314589999999995</v>
      </c>
      <c r="HJ248" s="144">
        <v>31.801615000000002</v>
      </c>
      <c r="HK248" s="236">
        <v>78.052860999999993</v>
      </c>
      <c r="HL248" s="144">
        <v>38.594773000000004</v>
      </c>
      <c r="HM248" s="236">
        <v>54.824933999999999</v>
      </c>
      <c r="HN248" s="144">
        <v>6.0881230000000004</v>
      </c>
      <c r="HO248" s="144">
        <v>3.010392</v>
      </c>
      <c r="HP248" s="236">
        <v>155.904796</v>
      </c>
      <c r="HQ248" s="144">
        <v>77.090193999999997</v>
      </c>
      <c r="HR248" s="236">
        <v>72.527215999999996</v>
      </c>
      <c r="HS248" s="144">
        <v>35.862509000000003</v>
      </c>
      <c r="HT248" s="236">
        <v>83.377579999999995</v>
      </c>
      <c r="HU248" s="144">
        <v>41.227685000000001</v>
      </c>
      <c r="HV248" s="236">
        <v>53.479804000000001</v>
      </c>
      <c r="HW248" s="144">
        <v>0</v>
      </c>
      <c r="HX248" s="427">
        <v>0.93779919540738288</v>
      </c>
      <c r="HY248" s="428">
        <v>18.7</v>
      </c>
      <c r="HZ248" s="427">
        <v>4.9000000000000004</v>
      </c>
      <c r="IA248" s="427">
        <v>20.8</v>
      </c>
      <c r="IB248" s="427">
        <v>5.5</v>
      </c>
      <c r="IC248" s="427">
        <v>16.3</v>
      </c>
      <c r="ID248" s="427">
        <v>4.5</v>
      </c>
      <c r="IE248" s="237">
        <v>66.467178231292522</v>
      </c>
      <c r="IF248" s="237">
        <v>33.293166866951282</v>
      </c>
      <c r="IG248" s="239"/>
      <c r="IH248" s="161">
        <v>0.46</v>
      </c>
      <c r="II248" s="161">
        <v>1231</v>
      </c>
      <c r="IJ248" s="161">
        <v>1199</v>
      </c>
      <c r="IK248" s="161">
        <v>1184</v>
      </c>
      <c r="IL248" s="161">
        <v>1207</v>
      </c>
      <c r="IM248" s="161">
        <v>1244</v>
      </c>
      <c r="IN248" s="161">
        <v>1274</v>
      </c>
      <c r="IO248" s="133">
        <v>1252.5</v>
      </c>
      <c r="IP248" s="429">
        <v>1223.1666666666667</v>
      </c>
      <c r="IQ248" s="161">
        <v>1878</v>
      </c>
      <c r="IR248" s="161">
        <v>363</v>
      </c>
      <c r="IS248" s="161">
        <v>342</v>
      </c>
      <c r="IT248" s="161">
        <v>373</v>
      </c>
      <c r="IU248" s="161">
        <v>347</v>
      </c>
      <c r="IV248" s="161">
        <v>355</v>
      </c>
      <c r="IW248" s="161">
        <v>367</v>
      </c>
      <c r="IX248" s="61">
        <v>365</v>
      </c>
      <c r="IY248" s="430">
        <v>357.83333333333331</v>
      </c>
      <c r="IZ248" s="161">
        <v>202</v>
      </c>
      <c r="JA248" s="431">
        <v>24.164827814905575</v>
      </c>
      <c r="JB248" s="240">
        <v>23.72818204438542</v>
      </c>
      <c r="JC248" s="267"/>
      <c r="JD248" s="443"/>
      <c r="JE248" s="443"/>
      <c r="JF248" s="443"/>
      <c r="JG248" s="267"/>
      <c r="JH248" s="267"/>
      <c r="JI248" s="267"/>
      <c r="JJ248" s="267"/>
      <c r="JL248" s="444">
        <v>52</v>
      </c>
      <c r="JM248" s="362"/>
      <c r="JN248" s="244"/>
      <c r="JO248" s="61"/>
      <c r="JP248" s="200"/>
      <c r="JQ248" s="90"/>
      <c r="JR248" s="90"/>
      <c r="JS248" s="69"/>
      <c r="JT248" s="248"/>
      <c r="JU248" s="200"/>
      <c r="JV248" s="433"/>
      <c r="JW248" s="248"/>
      <c r="JX248" s="243"/>
      <c r="JY248" s="433"/>
      <c r="JZ248" s="248"/>
      <c r="KA248" s="247"/>
      <c r="KB248" s="245"/>
      <c r="KC248" s="248"/>
      <c r="KD248" s="63">
        <v>0</v>
      </c>
      <c r="KE248" s="263"/>
      <c r="KF248" s="263"/>
      <c r="KG248" s="250">
        <v>147</v>
      </c>
      <c r="KH248" s="250">
        <v>62.4</v>
      </c>
      <c r="KI248" s="250">
        <v>57.7</v>
      </c>
      <c r="KJ248" s="251">
        <v>-21.47</v>
      </c>
      <c r="KK248" s="250">
        <v>-16.98</v>
      </c>
      <c r="KL248" s="250">
        <v>72.44</v>
      </c>
      <c r="KM248" s="250">
        <v>39.9</v>
      </c>
      <c r="KN248" s="250">
        <v>2.2999999999999998</v>
      </c>
      <c r="KO248" s="250"/>
      <c r="KP248" s="250"/>
      <c r="KQ248" s="92"/>
      <c r="KR248" s="93">
        <v>0.42521994134897356</v>
      </c>
      <c r="KS248" s="92"/>
      <c r="KT248" s="361"/>
      <c r="KU248" s="92"/>
      <c r="KV248" s="361"/>
      <c r="KW248" s="361"/>
      <c r="KX248" s="361"/>
      <c r="KY248" s="361"/>
      <c r="KZ248" s="361"/>
      <c r="LA248" s="361"/>
      <c r="LB248" s="361"/>
      <c r="LC248" s="361"/>
      <c r="LD248" s="361"/>
      <c r="LE248" s="118">
        <v>42192</v>
      </c>
      <c r="LF248" s="454">
        <v>0</v>
      </c>
      <c r="LG248" s="454"/>
      <c r="LH248" s="454">
        <v>60</v>
      </c>
      <c r="LI248" s="454">
        <v>43.68</v>
      </c>
      <c r="LJ248" s="454">
        <v>-23.97</v>
      </c>
      <c r="LK248" s="454">
        <v>-26.7</v>
      </c>
      <c r="LL248" s="454">
        <v>-26.6</v>
      </c>
      <c r="LM248" s="454">
        <v>376</v>
      </c>
      <c r="LN248" s="454">
        <v>-10.4</v>
      </c>
      <c r="LO248" s="454">
        <v>-10.3</v>
      </c>
      <c r="LP248" s="454">
        <v>376</v>
      </c>
      <c r="LQ248" s="454">
        <v>-18.5</v>
      </c>
      <c r="LR248" s="454">
        <v>-18.399999999999999</v>
      </c>
      <c r="LS248" s="454">
        <v>376</v>
      </c>
      <c r="LT248" s="500">
        <v>45.79</v>
      </c>
      <c r="LU248" s="693">
        <v>-23.45</v>
      </c>
      <c r="LV248" s="500">
        <v>-12.7</v>
      </c>
      <c r="LW248" s="500">
        <v>1</v>
      </c>
      <c r="LX248" s="500">
        <v>-11.5</v>
      </c>
      <c r="LY248" s="500">
        <v>2</v>
      </c>
      <c r="LZ248" s="690">
        <v>53.479804000000001</v>
      </c>
      <c r="MA248" s="455"/>
      <c r="MC248" s="253"/>
      <c r="MD248" s="274"/>
      <c r="ME248" s="581">
        <v>253</v>
      </c>
      <c r="MF248" s="135"/>
      <c r="MI248" s="584">
        <v>31.595199999999998</v>
      </c>
      <c r="MQ248" s="135"/>
      <c r="MR248" s="585"/>
      <c r="MS248" s="585"/>
      <c r="MT248" s="133">
        <v>0</v>
      </c>
      <c r="MU248" s="585"/>
      <c r="MV248" s="585"/>
      <c r="MW248" s="585"/>
      <c r="MX248" s="585"/>
      <c r="MY248" s="585"/>
      <c r="MZ248" s="238">
        <v>142.80000000000001</v>
      </c>
      <c r="NA248" s="585"/>
      <c r="NB248" s="238">
        <v>1</v>
      </c>
      <c r="ND248" s="876">
        <v>253</v>
      </c>
      <c r="NE248" s="877" t="s">
        <v>64</v>
      </c>
      <c r="NF248" s="877" t="s">
        <v>64</v>
      </c>
      <c r="NG248" s="877" t="s">
        <v>64</v>
      </c>
      <c r="NH248" s="877" t="s">
        <v>64</v>
      </c>
      <c r="NI248" s="877" t="s">
        <v>64</v>
      </c>
      <c r="NJ248" s="877" t="s">
        <v>64</v>
      </c>
      <c r="NK248" s="877" t="s">
        <v>64</v>
      </c>
      <c r="NL248" s="877" t="s">
        <v>64</v>
      </c>
      <c r="NM248" s="877" t="s">
        <v>64</v>
      </c>
      <c r="NN248" s="877" t="s">
        <v>64</v>
      </c>
      <c r="NO248" s="877" t="s">
        <v>64</v>
      </c>
      <c r="NP248" s="877" t="s">
        <v>64</v>
      </c>
      <c r="NQ248" s="877" t="s">
        <v>64</v>
      </c>
      <c r="NR248" s="877" t="s">
        <v>64</v>
      </c>
      <c r="NS248" s="877" t="s">
        <v>64</v>
      </c>
      <c r="NT248" s="877" t="s">
        <v>64</v>
      </c>
      <c r="NU248" s="877" t="s">
        <v>64</v>
      </c>
      <c r="NV248" s="877" t="s">
        <v>64</v>
      </c>
      <c r="NW248" s="877" t="s">
        <v>64</v>
      </c>
      <c r="NX248" s="877" t="s">
        <v>64</v>
      </c>
      <c r="NY248" s="877" t="s">
        <v>64</v>
      </c>
      <c r="NZ248" s="877" t="s">
        <v>64</v>
      </c>
      <c r="OA248" s="877" t="s">
        <v>64</v>
      </c>
      <c r="OB248" s="877" t="s">
        <v>64</v>
      </c>
      <c r="OC248" s="877" t="s">
        <v>64</v>
      </c>
      <c r="OD248" s="877" t="s">
        <v>64</v>
      </c>
      <c r="OE248" s="877" t="s">
        <v>64</v>
      </c>
      <c r="OF248" s="877" t="s">
        <v>64</v>
      </c>
      <c r="OG248" s="877" t="s">
        <v>64</v>
      </c>
      <c r="OH248" s="877" t="s">
        <v>64</v>
      </c>
      <c r="OI248" s="877" t="s">
        <v>64</v>
      </c>
      <c r="OJ248" s="877" t="s">
        <v>64</v>
      </c>
      <c r="OK248" s="877" t="s">
        <v>64</v>
      </c>
      <c r="OL248" s="877" t="s">
        <v>64</v>
      </c>
    </row>
    <row r="249" spans="1:402" s="221" customFormat="1" ht="15.75" customHeight="1" x14ac:dyDescent="0.25">
      <c r="A249" s="221">
        <v>248</v>
      </c>
      <c r="B249" s="221">
        <v>0</v>
      </c>
      <c r="C249" s="221">
        <v>1</v>
      </c>
      <c r="D249" s="267">
        <v>0</v>
      </c>
      <c r="E249" s="267">
        <v>254</v>
      </c>
      <c r="F249" s="880">
        <v>65</v>
      </c>
      <c r="G249" s="883"/>
      <c r="H249" s="167" t="s">
        <v>1577</v>
      </c>
      <c r="I249" s="167" t="s">
        <v>1578</v>
      </c>
      <c r="J249" s="69">
        <v>14136</v>
      </c>
      <c r="K249" s="422">
        <v>76</v>
      </c>
      <c r="L249" s="62">
        <v>64</v>
      </c>
      <c r="M249" s="62">
        <v>160</v>
      </c>
      <c r="N249" s="342">
        <v>24.999999999999996</v>
      </c>
      <c r="O249" s="348">
        <v>1.667169667094486</v>
      </c>
      <c r="P249" s="161">
        <v>0</v>
      </c>
      <c r="Q249" s="144">
        <v>145</v>
      </c>
      <c r="R249" s="145">
        <v>80</v>
      </c>
      <c r="S249" s="146">
        <v>0</v>
      </c>
      <c r="T249" s="400">
        <v>1</v>
      </c>
      <c r="U249" s="326">
        <v>0</v>
      </c>
      <c r="V249" s="326"/>
      <c r="W249" s="326">
        <v>0</v>
      </c>
      <c r="X249" s="114">
        <v>0</v>
      </c>
      <c r="Y249" s="326">
        <v>1</v>
      </c>
      <c r="Z249" s="326">
        <v>0</v>
      </c>
      <c r="AA249" s="329">
        <v>0</v>
      </c>
      <c r="AB249" s="711">
        <v>0</v>
      </c>
      <c r="AC249" s="146"/>
      <c r="AD249" s="133"/>
      <c r="AE249" s="146"/>
      <c r="AF249" s="618">
        <v>110</v>
      </c>
      <c r="AG249" s="619">
        <v>0.76</v>
      </c>
      <c r="AH249" s="592">
        <v>100</v>
      </c>
      <c r="AI249" s="592"/>
      <c r="AJ249" s="606">
        <v>13.9</v>
      </c>
      <c r="AK249" s="592">
        <v>40</v>
      </c>
      <c r="AL249" s="592"/>
      <c r="AM249" s="607">
        <v>161.6</v>
      </c>
      <c r="AN249" s="214">
        <v>5.0851241460869954</v>
      </c>
      <c r="AO249" s="63">
        <v>222</v>
      </c>
      <c r="AP249" s="63">
        <v>143</v>
      </c>
      <c r="AQ249" s="63">
        <v>66</v>
      </c>
      <c r="AR249" s="63">
        <v>66</v>
      </c>
      <c r="AS249" s="63">
        <v>1.94</v>
      </c>
      <c r="AT249" s="63">
        <v>98</v>
      </c>
      <c r="AU249" s="557"/>
      <c r="AV249" s="557"/>
      <c r="AW249" s="436">
        <v>0.76</v>
      </c>
      <c r="AX249" s="436"/>
      <c r="AY249" s="436"/>
      <c r="AZ249" s="619"/>
      <c r="BA249" s="558"/>
      <c r="BB249" s="65">
        <v>24.36</v>
      </c>
      <c r="BC249" s="425"/>
      <c r="BD249" s="66">
        <v>24.36</v>
      </c>
      <c r="BE249" s="218">
        <v>61.103632009232975</v>
      </c>
      <c r="BF249" s="66">
        <v>77.75</v>
      </c>
      <c r="BG249" s="68">
        <v>1.3866772839608377</v>
      </c>
      <c r="BH249" s="219">
        <v>1.3866772839608377</v>
      </c>
      <c r="BI249" s="219">
        <v>1.786067025540228</v>
      </c>
      <c r="BJ249" s="219">
        <v>1.8907003976988752</v>
      </c>
      <c r="BK249" s="66">
        <v>2.2599999999999998</v>
      </c>
      <c r="BL249" s="66">
        <v>0.88</v>
      </c>
      <c r="BM249" s="66">
        <v>48</v>
      </c>
      <c r="BN249" s="66">
        <v>1.1100000000000001</v>
      </c>
      <c r="BO249" s="571">
        <v>162.19999999999999</v>
      </c>
      <c r="BP249" s="66">
        <v>26</v>
      </c>
      <c r="BQ249" s="66">
        <v>78</v>
      </c>
      <c r="BR249" s="66">
        <v>19</v>
      </c>
      <c r="BS249" s="66">
        <v>22</v>
      </c>
      <c r="BT249" s="221">
        <v>0</v>
      </c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>
        <v>0</v>
      </c>
      <c r="CG249" s="61">
        <v>0</v>
      </c>
      <c r="CH249" s="61">
        <v>0</v>
      </c>
      <c r="CI249" s="61">
        <v>0</v>
      </c>
      <c r="CJ249" s="326">
        <v>0</v>
      </c>
      <c r="CK249" s="114">
        <v>0</v>
      </c>
      <c r="CL249" s="326">
        <v>0</v>
      </c>
      <c r="CM249" s="114">
        <v>0</v>
      </c>
      <c r="CN249" s="326">
        <v>0</v>
      </c>
      <c r="CO249" s="114">
        <v>0</v>
      </c>
      <c r="CP249" s="326">
        <v>0</v>
      </c>
      <c r="CQ249" s="114">
        <v>0</v>
      </c>
      <c r="CR249" s="326">
        <v>0</v>
      </c>
      <c r="CS249" s="114">
        <v>0</v>
      </c>
      <c r="CT249" s="326">
        <v>0</v>
      </c>
      <c r="CU249" s="114">
        <v>0</v>
      </c>
      <c r="CV249" s="299">
        <v>20.8</v>
      </c>
      <c r="CW249" s="299">
        <v>1.21</v>
      </c>
      <c r="CX249" s="299">
        <v>5.9</v>
      </c>
      <c r="CY249" s="362"/>
      <c r="CZ249" s="61"/>
      <c r="DA249" s="61"/>
      <c r="DB249" s="61"/>
      <c r="DC249" s="61"/>
      <c r="DD249" s="61"/>
      <c r="DE249" s="221">
        <v>0</v>
      </c>
      <c r="DF249" s="267"/>
      <c r="DJ249" s="267"/>
      <c r="DK249" s="267"/>
      <c r="DL249" s="267"/>
      <c r="DN249" s="282">
        <v>0</v>
      </c>
      <c r="DO249" s="221">
        <v>0</v>
      </c>
      <c r="DP249" s="221">
        <v>0</v>
      </c>
      <c r="DQ249" s="221">
        <v>0</v>
      </c>
      <c r="DR249" s="221">
        <v>0</v>
      </c>
      <c r="DS249" s="310"/>
      <c r="DT249" s="221">
        <v>0</v>
      </c>
      <c r="DU249" s="221">
        <v>0</v>
      </c>
      <c r="DV249" s="221">
        <v>0</v>
      </c>
      <c r="DW249" s="221">
        <v>0</v>
      </c>
      <c r="DX249" s="221">
        <v>0</v>
      </c>
      <c r="DY249" s="438">
        <v>0</v>
      </c>
      <c r="EB249" s="317">
        <v>0</v>
      </c>
      <c r="EC249" s="317">
        <v>0</v>
      </c>
      <c r="ED249" s="61">
        <v>100</v>
      </c>
      <c r="EE249" s="61"/>
      <c r="EG249" s="221">
        <v>0</v>
      </c>
      <c r="EH249" s="61"/>
      <c r="EI249" s="61"/>
      <c r="EJ249" s="61"/>
      <c r="EK249" s="61"/>
      <c r="EL249" s="61"/>
      <c r="EM249" s="61"/>
      <c r="EN249" s="61"/>
      <c r="EO249" s="259">
        <v>254</v>
      </c>
      <c r="EP249" s="135">
        <v>42072</v>
      </c>
      <c r="EQ249" s="133" t="s">
        <v>383</v>
      </c>
      <c r="ER249" s="133"/>
      <c r="ES249" s="133"/>
      <c r="ET249" s="133">
        <v>52</v>
      </c>
      <c r="EU249" s="133">
        <v>0</v>
      </c>
      <c r="EV249" s="133"/>
      <c r="EW249" s="133">
        <v>10</v>
      </c>
      <c r="EX249" s="133">
        <v>8</v>
      </c>
      <c r="EY249" s="133">
        <v>51</v>
      </c>
      <c r="EZ249" s="133">
        <v>28</v>
      </c>
      <c r="FA249" s="133">
        <v>16</v>
      </c>
      <c r="FB249" s="133">
        <v>17</v>
      </c>
      <c r="FC249" s="133">
        <v>41</v>
      </c>
      <c r="FD249" s="133">
        <v>21</v>
      </c>
      <c r="FE249" s="133">
        <v>30</v>
      </c>
      <c r="FF249" s="133">
        <v>160</v>
      </c>
      <c r="FG249" s="133">
        <v>330</v>
      </c>
      <c r="FH249" s="91">
        <v>160</v>
      </c>
      <c r="FI249" s="91">
        <v>330</v>
      </c>
      <c r="FJ249" s="227">
        <v>46.55</v>
      </c>
      <c r="FK249" s="227">
        <v>27.921573262022285</v>
      </c>
      <c r="FL249" s="228">
        <v>125.65</v>
      </c>
      <c r="FM249" s="228">
        <v>47.099999999999994</v>
      </c>
      <c r="FN249" s="228">
        <v>75.367254143353392</v>
      </c>
      <c r="FO249" s="228">
        <v>28.251473697986029</v>
      </c>
      <c r="FP249" s="228">
        <v>62.514922403501792</v>
      </c>
      <c r="FQ249" s="228"/>
      <c r="FR249" s="193">
        <v>0</v>
      </c>
      <c r="FS249" s="230">
        <v>55.1</v>
      </c>
      <c r="FT249" s="230">
        <v>65.900000000000006</v>
      </c>
      <c r="FU249" s="230">
        <v>170</v>
      </c>
      <c r="FV249" s="229">
        <v>6.8</v>
      </c>
      <c r="FW249" s="229">
        <v>6</v>
      </c>
      <c r="FX249" s="426">
        <v>8.1029411764705888</v>
      </c>
      <c r="FY249" s="229">
        <v>0.83611532625189677</v>
      </c>
      <c r="FZ249" s="133">
        <v>95.2</v>
      </c>
      <c r="GA249" s="129">
        <v>19.899999999999999</v>
      </c>
      <c r="GB249" s="238">
        <v>6.2</v>
      </c>
      <c r="GC249" s="238">
        <v>3</v>
      </c>
      <c r="GD249" s="238">
        <v>124.3</v>
      </c>
      <c r="GE249" s="238">
        <v>81.400000000000006</v>
      </c>
      <c r="GF249" s="238">
        <v>28.9</v>
      </c>
      <c r="GG249" s="133">
        <v>0</v>
      </c>
      <c r="GH249" s="133">
        <v>1</v>
      </c>
      <c r="GI249" s="133">
        <v>1</v>
      </c>
      <c r="GJ249" s="133">
        <v>0</v>
      </c>
      <c r="GK249" s="231">
        <v>24</v>
      </c>
      <c r="GL249" s="133"/>
      <c r="GM249" s="133">
        <v>0</v>
      </c>
      <c r="GN249" s="133">
        <v>0</v>
      </c>
      <c r="GO249" s="133">
        <v>0</v>
      </c>
      <c r="GP249" s="61">
        <v>40.5</v>
      </c>
      <c r="GQ249" s="106">
        <v>24.292668466421109</v>
      </c>
      <c r="GR249" s="111">
        <v>0.44298245614035092</v>
      </c>
      <c r="GS249" s="61">
        <v>0</v>
      </c>
      <c r="GT249" s="111">
        <v>0.4375</v>
      </c>
      <c r="GU249" s="61">
        <v>0</v>
      </c>
      <c r="GV249" s="106">
        <v>12.7</v>
      </c>
      <c r="GW249" s="61"/>
      <c r="GX249" s="106">
        <v>30</v>
      </c>
      <c r="GY249" s="61"/>
      <c r="GZ249" s="745">
        <v>34</v>
      </c>
      <c r="HA249" s="133">
        <v>15</v>
      </c>
      <c r="HB249" s="133">
        <v>0.46</v>
      </c>
      <c r="HC249" s="442" t="s">
        <v>1579</v>
      </c>
      <c r="HD249" s="427">
        <v>124.68110299999999</v>
      </c>
      <c r="HE249" s="427">
        <v>130.91515799999999</v>
      </c>
      <c r="HF249" s="270">
        <v>78.525395815386105</v>
      </c>
      <c r="HG249" s="435">
        <v>151.112415</v>
      </c>
      <c r="HH249" s="270">
        <v>90.640093796425688</v>
      </c>
      <c r="HI249" s="435">
        <v>57.612245999999999</v>
      </c>
      <c r="HJ249" s="270">
        <v>34.556918313182614</v>
      </c>
      <c r="HK249" s="435">
        <v>93.500169</v>
      </c>
      <c r="HL249" s="270">
        <v>56.083175483243075</v>
      </c>
      <c r="HM249" s="427">
        <v>61.874578</v>
      </c>
      <c r="HN249" s="435">
        <v>4.8620089999999996</v>
      </c>
      <c r="HO249" s="435">
        <v>2.8523800000000001</v>
      </c>
      <c r="HP249" s="106">
        <v>132.19648799999999</v>
      </c>
      <c r="HQ249" s="270">
        <v>79.293961861955964</v>
      </c>
      <c r="HR249" s="106">
        <v>60.078372000000002</v>
      </c>
      <c r="HS249" s="270">
        <v>36.036147481439926</v>
      </c>
      <c r="HT249" s="106">
        <v>72.118116000000001</v>
      </c>
      <c r="HU249" s="270">
        <v>43.257814380516045</v>
      </c>
      <c r="HV249" s="227">
        <v>54.553730999999999</v>
      </c>
      <c r="HW249" s="144">
        <v>0</v>
      </c>
      <c r="HX249" s="427">
        <v>0.86634283490208264</v>
      </c>
      <c r="HY249" s="428">
        <v>21.3</v>
      </c>
      <c r="HZ249" s="427">
        <v>5.0999999999999996</v>
      </c>
      <c r="IA249" s="427">
        <v>17.5</v>
      </c>
      <c r="IB249" s="427">
        <v>4.3</v>
      </c>
      <c r="IC249" s="427">
        <v>20.5</v>
      </c>
      <c r="ID249" s="427">
        <v>5.5</v>
      </c>
      <c r="IE249" s="237">
        <v>61.199215686274513</v>
      </c>
      <c r="IF249" s="237">
        <v>36.708450791892965</v>
      </c>
      <c r="IG249" s="239"/>
      <c r="IH249" s="146">
        <v>0.4</v>
      </c>
      <c r="II249" s="161">
        <v>1157</v>
      </c>
      <c r="IJ249" s="161">
        <v>893</v>
      </c>
      <c r="IK249" s="161">
        <v>1148</v>
      </c>
      <c r="IL249" s="61">
        <v>1150</v>
      </c>
      <c r="IM249" s="161">
        <v>1202</v>
      </c>
      <c r="IN249" s="161">
        <v>1208</v>
      </c>
      <c r="IO249" s="133">
        <v>1182.5</v>
      </c>
      <c r="IP249" s="429">
        <v>1126.3333333333333</v>
      </c>
      <c r="IQ249" s="161">
        <v>1911</v>
      </c>
      <c r="IR249" s="161">
        <v>488</v>
      </c>
      <c r="IS249" s="161">
        <v>430</v>
      </c>
      <c r="IT249" s="161">
        <v>452</v>
      </c>
      <c r="IU249" s="161">
        <v>471</v>
      </c>
      <c r="IV249" s="161">
        <v>438</v>
      </c>
      <c r="IW249" s="161">
        <v>476</v>
      </c>
      <c r="IX249" s="61">
        <v>482</v>
      </c>
      <c r="IY249" s="430">
        <v>459.16666666666669</v>
      </c>
      <c r="IZ249" s="161">
        <v>279</v>
      </c>
      <c r="JA249" s="392">
        <v>25.28675123873289</v>
      </c>
      <c r="JB249" s="240">
        <v>24.091061609304187</v>
      </c>
      <c r="JC249" s="267"/>
      <c r="JD249" s="70"/>
      <c r="JE249" s="70"/>
      <c r="JF249" s="70"/>
      <c r="JG249" s="267"/>
      <c r="JH249" s="267"/>
      <c r="JI249" s="267"/>
      <c r="JJ249" s="267"/>
      <c r="JL249" s="420">
        <v>72</v>
      </c>
      <c r="JM249" s="362"/>
      <c r="JN249" s="244"/>
      <c r="JO249" s="61"/>
      <c r="JP249" s="200"/>
      <c r="JQ249" s="90"/>
      <c r="JR249" s="90"/>
      <c r="JS249" s="69"/>
      <c r="JT249" s="248"/>
      <c r="JU249" s="200"/>
      <c r="JV249" s="433"/>
      <c r="JW249" s="248"/>
      <c r="JX249" s="243"/>
      <c r="JY249" s="433"/>
      <c r="JZ249" s="248"/>
      <c r="KA249" s="247"/>
      <c r="KB249" s="245"/>
      <c r="KC249" s="248"/>
      <c r="KD249" s="63">
        <v>0</v>
      </c>
      <c r="KE249" s="263"/>
      <c r="KF249" s="263"/>
      <c r="KG249" s="250">
        <v>120.1</v>
      </c>
      <c r="KH249" s="250">
        <v>39.299999999999997</v>
      </c>
      <c r="KI249" s="250">
        <v>67.3</v>
      </c>
      <c r="KJ249" s="251">
        <v>-27.5</v>
      </c>
      <c r="KK249" s="250">
        <v>-20.100000000000001</v>
      </c>
      <c r="KL249" s="250">
        <v>80.8</v>
      </c>
      <c r="KM249" s="250">
        <v>34.299999999999997</v>
      </c>
      <c r="KN249" s="250">
        <v>5.0999999999999996</v>
      </c>
      <c r="KO249" s="250"/>
      <c r="KP249" s="250"/>
      <c r="KQ249" s="92"/>
      <c r="KR249" s="93">
        <v>0.44298245614035092</v>
      </c>
      <c r="KS249" s="92"/>
      <c r="KT249" s="361"/>
      <c r="KU249" s="92"/>
      <c r="KV249" s="361"/>
      <c r="KW249" s="361"/>
      <c r="KX249" s="361"/>
      <c r="KY249" s="361"/>
      <c r="KZ249" s="361"/>
      <c r="LA249" s="361"/>
      <c r="LB249" s="361"/>
      <c r="LC249" s="361"/>
      <c r="LD249" s="361"/>
      <c r="LE249" s="118">
        <v>42072</v>
      </c>
      <c r="LF249" s="454">
        <v>0</v>
      </c>
      <c r="LG249" s="454"/>
      <c r="LH249" s="454">
        <v>38</v>
      </c>
      <c r="LI249" s="454">
        <v>48.97</v>
      </c>
      <c r="LJ249" s="454">
        <v>-28.21</v>
      </c>
      <c r="LK249" s="454">
        <v>-23.9</v>
      </c>
      <c r="LL249" s="454">
        <v>-23.8</v>
      </c>
      <c r="LM249" s="454">
        <v>410</v>
      </c>
      <c r="LN249" s="454">
        <v>-25.2</v>
      </c>
      <c r="LO249" s="454">
        <v>-24.9</v>
      </c>
      <c r="LP249" s="454">
        <v>410</v>
      </c>
      <c r="LQ249" s="454">
        <v>-24.6</v>
      </c>
      <c r="LR249" s="454">
        <v>-24.4</v>
      </c>
      <c r="LS249" s="454">
        <v>410</v>
      </c>
      <c r="LT249" s="500">
        <v>49.03</v>
      </c>
      <c r="LU249" s="693">
        <v>-27.83</v>
      </c>
      <c r="LV249" s="500">
        <v>-12.5</v>
      </c>
      <c r="LW249" s="500">
        <v>3</v>
      </c>
      <c r="LX249" s="500">
        <v>-12.1</v>
      </c>
      <c r="LY249" s="500">
        <v>3</v>
      </c>
      <c r="LZ249" s="690">
        <v>54.553730999999999</v>
      </c>
      <c r="MA249" s="455"/>
      <c r="MC249" s="253"/>
      <c r="MD249" s="274"/>
      <c r="ME249" s="581">
        <v>254</v>
      </c>
      <c r="MF249" s="135"/>
      <c r="MI249" s="584">
        <v>44.047600000000003</v>
      </c>
      <c r="MQ249" s="135"/>
      <c r="MR249" s="585"/>
      <c r="MS249" s="585"/>
      <c r="MT249" s="133">
        <v>0</v>
      </c>
      <c r="MU249" s="585"/>
      <c r="MV249" s="585"/>
      <c r="MW249" s="585"/>
      <c r="MX249" s="585"/>
      <c r="MY249" s="585"/>
      <c r="MZ249" s="238">
        <v>161.6</v>
      </c>
      <c r="NA249" s="585"/>
      <c r="NB249" s="238">
        <v>1</v>
      </c>
      <c r="ND249" s="876">
        <v>254</v>
      </c>
      <c r="NE249" s="877">
        <v>8.5837597536394998</v>
      </c>
      <c r="NF249" s="877">
        <v>6.8196681834964599</v>
      </c>
      <c r="NG249" s="877">
        <v>4.3902549563218702</v>
      </c>
      <c r="NH249" s="877">
        <v>3.22342254993494</v>
      </c>
      <c r="NI249" s="877">
        <v>7.3500551772045002</v>
      </c>
      <c r="NJ249" s="877">
        <v>8.33873638257392</v>
      </c>
      <c r="NK249" s="877">
        <v>7.9608707637961702</v>
      </c>
      <c r="NL249" s="877">
        <v>7.4713500633785204</v>
      </c>
      <c r="NM249" s="877">
        <v>6.1156159314281098</v>
      </c>
      <c r="NN249" s="877">
        <v>0.49569516262406899</v>
      </c>
      <c r="NO249" s="877">
        <v>5.66249036391378</v>
      </c>
      <c r="NP249" s="877">
        <v>6.2276640725543899</v>
      </c>
      <c r="NQ249" s="877">
        <v>6.9869797091765804</v>
      </c>
      <c r="NR249" s="877">
        <v>3.54101915313356</v>
      </c>
      <c r="NS249" s="877">
        <v>5.6901376929866396</v>
      </c>
      <c r="NT249" s="877">
        <v>7.1825929896489402</v>
      </c>
      <c r="NU249" s="877">
        <v>5.7463127664254596</v>
      </c>
      <c r="NV249" s="877">
        <v>6.4051414631363404</v>
      </c>
      <c r="NW249" s="877">
        <v>4.6639138421159796</v>
      </c>
      <c r="NX249" s="877">
        <v>5.8142940582828304</v>
      </c>
      <c r="NY249" s="877">
        <v>7.4706182055510304</v>
      </c>
      <c r="NZ249" s="877">
        <v>-1.9378782880922001</v>
      </c>
      <c r="OA249" s="877">
        <v>10.012722298043499</v>
      </c>
      <c r="OB249" s="877">
        <v>-1.02914634565952</v>
      </c>
      <c r="OC249" s="877">
        <v>7.8466186750506104</v>
      </c>
      <c r="OD249" s="877">
        <v>6.6229303509201802</v>
      </c>
      <c r="OE249" s="877">
        <v>1.5607149544744801</v>
      </c>
      <c r="OF249" s="877">
        <v>10.2569870384003</v>
      </c>
      <c r="OG249" s="877">
        <v>2.7158933705476</v>
      </c>
      <c r="OH249" s="877">
        <v>4.7580899342018101</v>
      </c>
      <c r="OI249" s="877">
        <v>4.1763227726404599</v>
      </c>
      <c r="OJ249" s="877">
        <v>5.4988971041985302</v>
      </c>
      <c r="OK249" s="877">
        <v>9.7844969631428107</v>
      </c>
      <c r="OL249" s="877">
        <v>11.041868643702999</v>
      </c>
    </row>
    <row r="250" spans="1:402" s="267" customFormat="1" x14ac:dyDescent="0.25">
      <c r="A250" s="221">
        <v>249</v>
      </c>
      <c r="B250" s="274">
        <v>0</v>
      </c>
      <c r="C250" s="267">
        <v>1</v>
      </c>
      <c r="D250" s="267">
        <v>0</v>
      </c>
      <c r="E250" s="267">
        <v>255</v>
      </c>
      <c r="F250" s="880">
        <v>66</v>
      </c>
      <c r="G250" s="883"/>
      <c r="H250" s="167" t="s">
        <v>1580</v>
      </c>
      <c r="I250" s="167" t="s">
        <v>1581</v>
      </c>
      <c r="J250" s="69">
        <v>13823</v>
      </c>
      <c r="K250" s="456">
        <v>77</v>
      </c>
      <c r="L250" s="62">
        <v>61</v>
      </c>
      <c r="M250" s="62">
        <v>154</v>
      </c>
      <c r="N250" s="342">
        <v>25.72103221453871</v>
      </c>
      <c r="O250" s="348">
        <v>1.5888541261465869</v>
      </c>
      <c r="P250" s="161">
        <v>1</v>
      </c>
      <c r="Q250" s="145">
        <v>115</v>
      </c>
      <c r="R250" s="145">
        <v>70</v>
      </c>
      <c r="S250" s="146">
        <v>0</v>
      </c>
      <c r="T250" s="400">
        <v>1</v>
      </c>
      <c r="U250" s="326">
        <v>0</v>
      </c>
      <c r="V250" s="326"/>
      <c r="W250" s="326">
        <v>0</v>
      </c>
      <c r="X250" s="114">
        <v>0</v>
      </c>
      <c r="Y250" s="326">
        <v>1</v>
      </c>
      <c r="Z250" s="326">
        <v>0</v>
      </c>
      <c r="AA250" s="329">
        <v>0</v>
      </c>
      <c r="AB250" s="711">
        <v>0</v>
      </c>
      <c r="AC250" s="146"/>
      <c r="AD250" s="133"/>
      <c r="AE250" s="146"/>
      <c r="AF250" s="618">
        <v>91</v>
      </c>
      <c r="AG250" s="619">
        <v>0.78</v>
      </c>
      <c r="AH250" s="592">
        <v>71</v>
      </c>
      <c r="AI250" s="592"/>
      <c r="AJ250" s="606">
        <v>12.7</v>
      </c>
      <c r="AK250" s="592">
        <v>38</v>
      </c>
      <c r="AL250" s="592"/>
      <c r="AM250" s="607">
        <v>154.4</v>
      </c>
      <c r="AN250" s="214">
        <v>5.0395466375906759</v>
      </c>
      <c r="AO250" s="63">
        <v>324</v>
      </c>
      <c r="AP250" s="63">
        <v>217</v>
      </c>
      <c r="AQ250" s="63">
        <v>95</v>
      </c>
      <c r="AR250" s="63">
        <v>58</v>
      </c>
      <c r="AS250" s="63">
        <v>3.55</v>
      </c>
      <c r="AT250" s="63">
        <v>152</v>
      </c>
      <c r="AU250" s="557"/>
      <c r="AV250" s="557"/>
      <c r="AW250" s="436">
        <v>0.78</v>
      </c>
      <c r="AX250" s="436"/>
      <c r="AY250" s="436"/>
      <c r="AZ250" s="619"/>
      <c r="BA250" s="558"/>
      <c r="BB250" s="65">
        <v>19.55</v>
      </c>
      <c r="BC250" s="425"/>
      <c r="BD250" s="66">
        <v>19.55</v>
      </c>
      <c r="BE250" s="218">
        <v>38.149799385203281</v>
      </c>
      <c r="BF250" s="66">
        <v>61.91</v>
      </c>
      <c r="BG250" s="68">
        <v>1.2911467617318857</v>
      </c>
      <c r="BH250" s="219">
        <v>1.2911467617318857</v>
      </c>
      <c r="BI250" s="219">
        <v>1.5814922585129627</v>
      </c>
      <c r="BJ250" s="219">
        <v>1.7917608040129049</v>
      </c>
      <c r="BK250" s="66">
        <v>2.44</v>
      </c>
      <c r="BL250" s="66">
        <v>0.82</v>
      </c>
      <c r="BM250" s="66">
        <v>49</v>
      </c>
      <c r="BN250" s="66">
        <v>1.1599999999999999</v>
      </c>
      <c r="BO250" s="571">
        <v>69.5</v>
      </c>
      <c r="BP250" s="66">
        <v>39</v>
      </c>
      <c r="BQ250" s="66">
        <v>138</v>
      </c>
      <c r="BR250" s="66">
        <v>4</v>
      </c>
      <c r="BS250" s="66">
        <v>16</v>
      </c>
      <c r="BT250" s="221">
        <v>0</v>
      </c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>
        <v>0</v>
      </c>
      <c r="CG250" s="61">
        <v>0</v>
      </c>
      <c r="CH250" s="61">
        <v>0</v>
      </c>
      <c r="CI250" s="61">
        <v>0</v>
      </c>
      <c r="CJ250" s="326">
        <v>0</v>
      </c>
      <c r="CK250" s="114">
        <v>0</v>
      </c>
      <c r="CL250" s="326">
        <v>0</v>
      </c>
      <c r="CM250" s="114">
        <v>0</v>
      </c>
      <c r="CN250" s="326">
        <v>0</v>
      </c>
      <c r="CO250" s="114">
        <v>0</v>
      </c>
      <c r="CP250" s="326">
        <v>0</v>
      </c>
      <c r="CQ250" s="114">
        <v>0</v>
      </c>
      <c r="CR250" s="326">
        <v>0</v>
      </c>
      <c r="CS250" s="114">
        <v>0</v>
      </c>
      <c r="CT250" s="326">
        <v>0</v>
      </c>
      <c r="CU250" s="114">
        <v>0</v>
      </c>
      <c r="CV250" s="299">
        <v>12.5</v>
      </c>
      <c r="CW250" s="299">
        <v>1.08</v>
      </c>
      <c r="CX250" s="299">
        <v>3.6</v>
      </c>
      <c r="CY250" s="362"/>
      <c r="CZ250" s="61"/>
      <c r="DA250" s="61"/>
      <c r="DB250" s="61"/>
      <c r="DC250" s="61"/>
      <c r="DD250" s="61"/>
      <c r="DE250" s="221">
        <v>0</v>
      </c>
      <c r="DG250" s="221"/>
      <c r="DH250" s="221"/>
      <c r="DI250" s="221"/>
      <c r="DM250" s="221"/>
      <c r="DN250" s="282">
        <v>0</v>
      </c>
      <c r="DO250" s="221">
        <v>0</v>
      </c>
      <c r="DP250" s="221">
        <v>0</v>
      </c>
      <c r="DQ250" s="221">
        <v>0</v>
      </c>
      <c r="DR250" s="221">
        <v>0</v>
      </c>
      <c r="DS250" s="310"/>
      <c r="DT250" s="221">
        <v>0</v>
      </c>
      <c r="DU250" s="221">
        <v>0</v>
      </c>
      <c r="DV250" s="221">
        <v>0</v>
      </c>
      <c r="DW250" s="221">
        <v>0</v>
      </c>
      <c r="DX250" s="221">
        <v>0</v>
      </c>
      <c r="DY250" s="438">
        <v>0</v>
      </c>
      <c r="EB250" s="317">
        <v>1</v>
      </c>
      <c r="EC250" s="317">
        <v>1</v>
      </c>
      <c r="ED250" s="61">
        <v>71</v>
      </c>
      <c r="EE250" s="61"/>
      <c r="EG250" s="221">
        <v>0</v>
      </c>
      <c r="EH250" s="61"/>
      <c r="EI250" s="61"/>
      <c r="EJ250" s="61"/>
      <c r="EK250" s="61"/>
      <c r="EL250" s="61"/>
      <c r="EM250" s="61"/>
      <c r="EN250" s="61"/>
      <c r="EO250" s="267">
        <v>255</v>
      </c>
      <c r="EP250" s="135">
        <v>42227</v>
      </c>
      <c r="EQ250" s="133" t="s">
        <v>383</v>
      </c>
      <c r="ER250" s="133"/>
      <c r="ES250" s="133"/>
      <c r="ET250" s="133">
        <v>52</v>
      </c>
      <c r="EU250" s="133">
        <v>0</v>
      </c>
      <c r="EV250" s="133"/>
      <c r="EW250" s="133">
        <v>10</v>
      </c>
      <c r="EX250" s="133">
        <v>8</v>
      </c>
      <c r="EY250" s="133">
        <v>38</v>
      </c>
      <c r="EZ250" s="133">
        <v>22</v>
      </c>
      <c r="FA250" s="133">
        <v>13</v>
      </c>
      <c r="FB250" s="133">
        <v>16</v>
      </c>
      <c r="FC250" s="133">
        <v>36</v>
      </c>
      <c r="FD250" s="133">
        <v>19</v>
      </c>
      <c r="FE250" s="133">
        <v>25</v>
      </c>
      <c r="FF250" s="133">
        <v>170</v>
      </c>
      <c r="FG250" s="133">
        <v>340</v>
      </c>
      <c r="FH250" s="91">
        <v>170</v>
      </c>
      <c r="FI250" s="91">
        <v>340</v>
      </c>
      <c r="FJ250" s="227">
        <v>34.85</v>
      </c>
      <c r="FK250" s="227">
        <v>21.934046320867065</v>
      </c>
      <c r="FL250" s="228">
        <v>70.099999999999994</v>
      </c>
      <c r="FM250" s="228">
        <v>21.6</v>
      </c>
      <c r="FN250" s="228">
        <v>44.119846401514522</v>
      </c>
      <c r="FO250" s="228">
        <v>13.594703028141424</v>
      </c>
      <c r="FP250" s="228">
        <v>69.186875891583441</v>
      </c>
      <c r="FQ250" s="228"/>
      <c r="FR250" s="193">
        <v>0</v>
      </c>
      <c r="FS250" s="230">
        <v>52.8</v>
      </c>
      <c r="FT250" s="230">
        <v>80.2</v>
      </c>
      <c r="FU250" s="230">
        <v>170</v>
      </c>
      <c r="FV250" s="229">
        <v>5.0999999999999996</v>
      </c>
      <c r="FW250" s="229">
        <v>7</v>
      </c>
      <c r="FX250" s="426">
        <v>10.352941176470589</v>
      </c>
      <c r="FY250" s="229">
        <v>0.65835411471321692</v>
      </c>
      <c r="FZ250" s="133">
        <v>47</v>
      </c>
      <c r="GA250" s="129">
        <v>20</v>
      </c>
      <c r="GB250" s="238">
        <v>4.9000000000000004</v>
      </c>
      <c r="GC250" s="238">
        <v>2.6</v>
      </c>
      <c r="GD250" s="238">
        <v>110.6</v>
      </c>
      <c r="GE250" s="238">
        <v>76.099999999999994</v>
      </c>
      <c r="GF250" s="238">
        <v>23.3</v>
      </c>
      <c r="GG250" s="133">
        <v>1</v>
      </c>
      <c r="GH250" s="133">
        <v>1</v>
      </c>
      <c r="GI250" s="133">
        <v>1</v>
      </c>
      <c r="GJ250" s="133">
        <v>1</v>
      </c>
      <c r="GK250" s="231">
        <v>17</v>
      </c>
      <c r="GL250" s="133"/>
      <c r="GM250" s="133">
        <v>0</v>
      </c>
      <c r="GN250" s="133">
        <v>0</v>
      </c>
      <c r="GO250" s="133">
        <v>0</v>
      </c>
      <c r="GP250" s="61">
        <v>29.700000000000003</v>
      </c>
      <c r="GQ250" s="106">
        <v>18.692716663694458</v>
      </c>
      <c r="GR250" s="111">
        <v>0.49000000000000005</v>
      </c>
      <c r="GS250" s="61">
        <v>0</v>
      </c>
      <c r="GT250" s="111">
        <v>0.37931034482758619</v>
      </c>
      <c r="GU250" s="61">
        <v>0</v>
      </c>
      <c r="GV250" s="106">
        <v>8.3000000000000007</v>
      </c>
      <c r="GW250" s="61"/>
      <c r="GX250" s="106">
        <v>24</v>
      </c>
      <c r="GY250" s="61"/>
      <c r="GZ250" s="745">
        <v>22</v>
      </c>
      <c r="HA250" s="133">
        <v>13</v>
      </c>
      <c r="HB250" s="133">
        <v>0.47</v>
      </c>
      <c r="HC250" s="442" t="s">
        <v>1582</v>
      </c>
      <c r="HD250" s="427">
        <v>68.206796999999995</v>
      </c>
      <c r="HE250" s="427">
        <v>71.617137</v>
      </c>
      <c r="HF250" s="270">
        <v>45.074708761144407</v>
      </c>
      <c r="HG250" s="435">
        <v>88.445277000000004</v>
      </c>
      <c r="HH250" s="270">
        <v>55.666077548921621</v>
      </c>
      <c r="HI250" s="435">
        <v>29.560831</v>
      </c>
      <c r="HJ250" s="270">
        <v>18.605125866207263</v>
      </c>
      <c r="HK250" s="435">
        <v>58.884445999999997</v>
      </c>
      <c r="HL250" s="270">
        <v>37.060951682714354</v>
      </c>
      <c r="HM250" s="427">
        <v>66.577264</v>
      </c>
      <c r="HN250" s="435">
        <v>3.4152979999999999</v>
      </c>
      <c r="HO250" s="435">
        <v>2.0871870000000001</v>
      </c>
      <c r="HP250" s="106">
        <v>95.453097</v>
      </c>
      <c r="HQ250" s="270">
        <v>60.076690131082266</v>
      </c>
      <c r="HR250" s="106">
        <v>44.931091000000002</v>
      </c>
      <c r="HS250" s="270">
        <v>28.278927725712865</v>
      </c>
      <c r="HT250" s="106">
        <v>50.522005999999998</v>
      </c>
      <c r="HU250" s="270">
        <v>31.797762405369404</v>
      </c>
      <c r="HV250" s="227">
        <v>52.928618999999998</v>
      </c>
      <c r="HW250" s="144">
        <v>0</v>
      </c>
      <c r="HX250" s="427">
        <v>0.80973387646239148</v>
      </c>
      <c r="HY250" s="428">
        <v>19.7</v>
      </c>
      <c r="HZ250" s="427">
        <v>5.2</v>
      </c>
      <c r="IA250" s="427">
        <v>20.9</v>
      </c>
      <c r="IB250" s="427">
        <v>5.5</v>
      </c>
      <c r="IC250" s="427">
        <v>19.8</v>
      </c>
      <c r="ID250" s="427">
        <v>4.9000000000000004</v>
      </c>
      <c r="IE250" s="237">
        <v>66.299087179487174</v>
      </c>
      <c r="IF250" s="237">
        <v>41.727611168610487</v>
      </c>
      <c r="IG250" s="239"/>
      <c r="IH250" s="161">
        <v>0.38</v>
      </c>
      <c r="II250" s="161">
        <v>1181</v>
      </c>
      <c r="IJ250" s="161">
        <v>1201</v>
      </c>
      <c r="IK250" s="161">
        <v>1161</v>
      </c>
      <c r="IL250" s="161">
        <v>1037</v>
      </c>
      <c r="IM250" s="161">
        <v>1317</v>
      </c>
      <c r="IN250" s="161">
        <v>1200</v>
      </c>
      <c r="IO250" s="133">
        <v>1190.5</v>
      </c>
      <c r="IP250" s="429">
        <v>1182.8333333333333</v>
      </c>
      <c r="IQ250" s="161">
        <v>1881</v>
      </c>
      <c r="IR250" s="161">
        <v>259</v>
      </c>
      <c r="IS250" s="161">
        <v>281</v>
      </c>
      <c r="IT250" s="161">
        <v>289</v>
      </c>
      <c r="IU250" s="161">
        <v>237</v>
      </c>
      <c r="IV250" s="161">
        <v>284</v>
      </c>
      <c r="IW250" s="161">
        <v>270</v>
      </c>
      <c r="IX250" s="61">
        <v>264.5</v>
      </c>
      <c r="IY250" s="430">
        <v>270</v>
      </c>
      <c r="IZ250" s="161">
        <v>160</v>
      </c>
      <c r="JA250" s="392">
        <v>30.990156463609285</v>
      </c>
      <c r="JB250" s="240">
        <v>31.884198772606148</v>
      </c>
      <c r="JD250" s="70"/>
      <c r="JE250" s="70"/>
      <c r="JF250" s="70"/>
      <c r="JK250" s="221"/>
      <c r="JL250" s="420">
        <v>67</v>
      </c>
      <c r="JM250" s="362"/>
      <c r="JN250" s="244"/>
      <c r="JO250" s="61"/>
      <c r="JP250" s="200"/>
      <c r="JQ250" s="90"/>
      <c r="JR250" s="90"/>
      <c r="JS250" s="69"/>
      <c r="JT250" s="248"/>
      <c r="JU250" s="200"/>
      <c r="JV250" s="433"/>
      <c r="JW250" s="248"/>
      <c r="JX250" s="243"/>
      <c r="JY250" s="433"/>
      <c r="JZ250" s="248"/>
      <c r="KA250" s="247"/>
      <c r="KB250" s="245"/>
      <c r="KC250" s="248"/>
      <c r="KD250" s="63">
        <v>0</v>
      </c>
      <c r="KE250" s="263"/>
      <c r="KF250" s="263"/>
      <c r="KG250" s="250">
        <v>63.3</v>
      </c>
      <c r="KH250" s="250">
        <v>24.2</v>
      </c>
      <c r="KI250" s="250">
        <v>61.5</v>
      </c>
      <c r="KJ250" s="251">
        <v>-19.7</v>
      </c>
      <c r="KK250" s="250">
        <v>-15.9</v>
      </c>
      <c r="KL250" s="250">
        <v>71.400000000000006</v>
      </c>
      <c r="KM250" s="250">
        <v>33.1</v>
      </c>
      <c r="KN250" s="250">
        <v>4.5</v>
      </c>
      <c r="KO250" s="250"/>
      <c r="KP250" s="250"/>
      <c r="KQ250" s="92"/>
      <c r="KR250" s="93">
        <v>0.49000000000000005</v>
      </c>
      <c r="KS250" s="92">
        <v>57</v>
      </c>
      <c r="KT250" s="361">
        <v>45.67</v>
      </c>
      <c r="KU250" s="92">
        <v>-24.89</v>
      </c>
      <c r="KV250" s="361">
        <v>-29.2</v>
      </c>
      <c r="KW250" s="361">
        <v>-26.2</v>
      </c>
      <c r="KX250" s="361">
        <v>355</v>
      </c>
      <c r="KY250" s="361">
        <v>-25.8</v>
      </c>
      <c r="KZ250" s="361">
        <v>-24.2</v>
      </c>
      <c r="LA250" s="361">
        <v>355</v>
      </c>
      <c r="LB250" s="361">
        <v>-27.5</v>
      </c>
      <c r="LC250" s="361">
        <v>-25.2</v>
      </c>
      <c r="LD250" s="361">
        <v>355</v>
      </c>
      <c r="LE250" s="118">
        <v>42227</v>
      </c>
      <c r="LF250" s="454">
        <v>0</v>
      </c>
      <c r="LG250" s="454"/>
      <c r="LH250" s="454">
        <v>57</v>
      </c>
      <c r="LI250" s="454">
        <v>49.14</v>
      </c>
      <c r="LJ250" s="454">
        <v>-26.97</v>
      </c>
      <c r="LK250" s="454">
        <v>-28.5</v>
      </c>
      <c r="LL250" s="454">
        <v>-28.4</v>
      </c>
      <c r="LM250" s="454">
        <v>408</v>
      </c>
      <c r="LN250" s="454">
        <v>-22.9</v>
      </c>
      <c r="LO250" s="454">
        <v>-22.5</v>
      </c>
      <c r="LP250" s="454">
        <v>408</v>
      </c>
      <c r="LQ250" s="454">
        <v>-25.7</v>
      </c>
      <c r="LR250" s="454">
        <v>-25.4</v>
      </c>
      <c r="LS250" s="454">
        <v>408</v>
      </c>
      <c r="LT250" s="500">
        <v>52.48</v>
      </c>
      <c r="LU250" s="693">
        <v>-24.99</v>
      </c>
      <c r="LV250" s="500">
        <v>-21.4</v>
      </c>
      <c r="LW250" s="500">
        <v>1</v>
      </c>
      <c r="LX250" s="500">
        <v>-22.9</v>
      </c>
      <c r="LY250" s="500">
        <v>1</v>
      </c>
      <c r="LZ250" s="690">
        <v>64</v>
      </c>
      <c r="MA250" s="455"/>
      <c r="MC250" s="253"/>
      <c r="MD250" s="274"/>
      <c r="ME250" s="581">
        <v>255</v>
      </c>
      <c r="MF250" s="135"/>
      <c r="MI250" s="584">
        <v>41.636299999999999</v>
      </c>
      <c r="MQ250" s="135"/>
      <c r="MR250" s="585"/>
      <c r="MS250" s="585"/>
      <c r="MT250" s="133">
        <v>0</v>
      </c>
      <c r="MU250" s="585"/>
      <c r="MV250" s="585"/>
      <c r="MW250" s="585"/>
      <c r="MX250" s="585"/>
      <c r="MY250" s="585"/>
      <c r="MZ250" s="238">
        <v>154.4</v>
      </c>
      <c r="NA250" s="585"/>
      <c r="NB250" s="238">
        <v>2</v>
      </c>
      <c r="ND250" s="876">
        <v>255</v>
      </c>
      <c r="NE250" s="877" t="s">
        <v>64</v>
      </c>
      <c r="NF250" s="877" t="s">
        <v>64</v>
      </c>
      <c r="NG250" s="877" t="s">
        <v>64</v>
      </c>
      <c r="NH250" s="877" t="s">
        <v>64</v>
      </c>
      <c r="NI250" s="877" t="s">
        <v>64</v>
      </c>
      <c r="NJ250" s="877" t="s">
        <v>64</v>
      </c>
      <c r="NK250" s="877" t="s">
        <v>64</v>
      </c>
      <c r="NL250" s="877" t="s">
        <v>64</v>
      </c>
      <c r="NM250" s="877" t="s">
        <v>64</v>
      </c>
      <c r="NN250" s="877" t="s">
        <v>64</v>
      </c>
      <c r="NO250" s="877" t="s">
        <v>64</v>
      </c>
      <c r="NP250" s="877" t="s">
        <v>64</v>
      </c>
      <c r="NQ250" s="877" t="s">
        <v>64</v>
      </c>
      <c r="NR250" s="877" t="s">
        <v>64</v>
      </c>
      <c r="NS250" s="877" t="s">
        <v>64</v>
      </c>
      <c r="NT250" s="877" t="s">
        <v>64</v>
      </c>
      <c r="NU250" s="877" t="s">
        <v>64</v>
      </c>
      <c r="NV250" s="877" t="s">
        <v>64</v>
      </c>
      <c r="NW250" s="877" t="s">
        <v>64</v>
      </c>
      <c r="NX250" s="877" t="s">
        <v>64</v>
      </c>
      <c r="NY250" s="877" t="s">
        <v>64</v>
      </c>
      <c r="NZ250" s="877" t="s">
        <v>64</v>
      </c>
      <c r="OA250" s="877" t="s">
        <v>64</v>
      </c>
      <c r="OB250" s="877" t="s">
        <v>64</v>
      </c>
      <c r="OC250" s="877" t="s">
        <v>64</v>
      </c>
      <c r="OD250" s="877" t="s">
        <v>64</v>
      </c>
      <c r="OE250" s="877" t="s">
        <v>64</v>
      </c>
      <c r="OF250" s="877" t="s">
        <v>64</v>
      </c>
      <c r="OG250" s="877" t="s">
        <v>64</v>
      </c>
      <c r="OH250" s="877" t="s">
        <v>64</v>
      </c>
      <c r="OI250" s="877" t="s">
        <v>64</v>
      </c>
      <c r="OJ250" s="877" t="s">
        <v>64</v>
      </c>
      <c r="OK250" s="877" t="s">
        <v>64</v>
      </c>
      <c r="OL250" s="877" t="s">
        <v>64</v>
      </c>
    </row>
    <row r="251" spans="1:402" s="61" customFormat="1" x14ac:dyDescent="0.25">
      <c r="A251" s="274">
        <v>250</v>
      </c>
      <c r="B251" s="221">
        <v>0</v>
      </c>
      <c r="C251" s="61">
        <v>1</v>
      </c>
      <c r="D251" s="267">
        <v>0</v>
      </c>
      <c r="E251" s="267">
        <v>256</v>
      </c>
      <c r="F251" s="880">
        <v>67</v>
      </c>
      <c r="G251" s="883"/>
      <c r="H251" s="232" t="s">
        <v>1583</v>
      </c>
      <c r="I251" s="232" t="s">
        <v>1584</v>
      </c>
      <c r="J251" s="69">
        <v>13365</v>
      </c>
      <c r="K251" s="456">
        <v>79</v>
      </c>
      <c r="L251" s="62">
        <v>65</v>
      </c>
      <c r="M251" s="62">
        <v>158</v>
      </c>
      <c r="N251" s="342">
        <v>26.037493991347535</v>
      </c>
      <c r="O251" s="348">
        <v>1.6629564972492779</v>
      </c>
      <c r="P251" s="61">
        <v>1</v>
      </c>
      <c r="Q251" s="144">
        <v>130</v>
      </c>
      <c r="R251" s="144">
        <v>80</v>
      </c>
      <c r="S251" s="133">
        <v>0</v>
      </c>
      <c r="T251" s="400">
        <v>1</v>
      </c>
      <c r="U251" s="326">
        <v>0</v>
      </c>
      <c r="V251" s="326"/>
      <c r="W251" s="326">
        <v>1</v>
      </c>
      <c r="X251" s="114">
        <v>0</v>
      </c>
      <c r="Y251" s="326">
        <v>1</v>
      </c>
      <c r="Z251" s="326">
        <v>0</v>
      </c>
      <c r="AA251" s="714">
        <v>0</v>
      </c>
      <c r="AB251" s="336">
        <v>0</v>
      </c>
      <c r="AC251" s="133"/>
      <c r="AD251" s="133"/>
      <c r="AE251" s="133"/>
      <c r="AF251" s="592">
        <v>78</v>
      </c>
      <c r="AG251" s="617">
        <v>1.42</v>
      </c>
      <c r="AH251" s="592">
        <v>36</v>
      </c>
      <c r="AI251" s="592"/>
      <c r="AJ251" s="606">
        <v>14.5</v>
      </c>
      <c r="AK251" s="592">
        <v>44</v>
      </c>
      <c r="AL251" s="592"/>
      <c r="AM251" s="607">
        <v>392.8</v>
      </c>
      <c r="AN251" s="214">
        <v>5.9733005764803107</v>
      </c>
      <c r="AO251" s="63">
        <v>166</v>
      </c>
      <c r="AP251" s="63">
        <v>83</v>
      </c>
      <c r="AQ251" s="63">
        <v>58</v>
      </c>
      <c r="AR251" s="63">
        <v>127</v>
      </c>
      <c r="AS251" s="63">
        <v>4.7699999999999996</v>
      </c>
      <c r="AT251" s="63">
        <v>122</v>
      </c>
      <c r="AU251" s="557"/>
      <c r="AV251" s="557"/>
      <c r="AW251" s="434">
        <v>1.42</v>
      </c>
      <c r="AX251" s="434"/>
      <c r="AY251" s="434"/>
      <c r="AZ251" s="617"/>
      <c r="BA251" s="558"/>
      <c r="BB251" s="65">
        <v>36.79</v>
      </c>
      <c r="BC251" s="68"/>
      <c r="BD251" s="66">
        <v>36.79</v>
      </c>
      <c r="BE251" s="218">
        <v>69.590499712079264</v>
      </c>
      <c r="BF251" s="66">
        <v>77.56</v>
      </c>
      <c r="BG251" s="68">
        <v>1.5657297878311269</v>
      </c>
      <c r="BH251" s="219">
        <v>1.5657297878311269</v>
      </c>
      <c r="BI251" s="219">
        <v>1.8425499550669271</v>
      </c>
      <c r="BJ251" s="219">
        <v>1.8896378004066678</v>
      </c>
      <c r="BK251" s="66">
        <v>2.31</v>
      </c>
      <c r="BL251" s="66">
        <v>1.41</v>
      </c>
      <c r="BM251" s="66">
        <v>162</v>
      </c>
      <c r="BN251" s="66">
        <v>1.05</v>
      </c>
      <c r="BO251" s="571">
        <v>477.7</v>
      </c>
      <c r="BP251" s="66">
        <v>98</v>
      </c>
      <c r="BQ251" s="66">
        <v>105</v>
      </c>
      <c r="BR251" s="66">
        <v>13</v>
      </c>
      <c r="BS251" s="66">
        <v>26</v>
      </c>
      <c r="BT251" s="221">
        <v>0</v>
      </c>
      <c r="CF251" s="61">
        <v>0</v>
      </c>
      <c r="CG251" s="61">
        <v>0</v>
      </c>
      <c r="CH251" s="61">
        <v>0</v>
      </c>
      <c r="CI251" s="61">
        <v>0</v>
      </c>
      <c r="CJ251" s="326">
        <v>0</v>
      </c>
      <c r="CK251" s="114">
        <v>0</v>
      </c>
      <c r="CL251" s="326">
        <v>0</v>
      </c>
      <c r="CM251" s="114">
        <v>0</v>
      </c>
      <c r="CN251" s="326">
        <v>0</v>
      </c>
      <c r="CO251" s="114">
        <v>1</v>
      </c>
      <c r="CP251" s="326">
        <v>0</v>
      </c>
      <c r="CQ251" s="114">
        <v>0</v>
      </c>
      <c r="CR251" s="326">
        <v>0</v>
      </c>
      <c r="CS251" s="114">
        <v>0</v>
      </c>
      <c r="CT251" s="326">
        <v>1</v>
      </c>
      <c r="CU251" s="114">
        <v>0</v>
      </c>
      <c r="CV251" s="299">
        <v>15.5</v>
      </c>
      <c r="CW251" s="299">
        <v>1.06</v>
      </c>
      <c r="CX251" s="299">
        <v>4.4000000000000004</v>
      </c>
      <c r="CY251" s="362"/>
      <c r="DE251" s="451">
        <v>0</v>
      </c>
      <c r="DF251" s="457"/>
      <c r="DG251" s="451"/>
      <c r="DH251" s="451"/>
      <c r="DI251" s="451"/>
      <c r="DJ251" s="457"/>
      <c r="DK251" s="457"/>
      <c r="DL251" s="457"/>
      <c r="DM251" s="451"/>
      <c r="DN251" s="282">
        <v>0</v>
      </c>
      <c r="DO251" s="451">
        <v>0</v>
      </c>
      <c r="DP251" s="451">
        <v>0</v>
      </c>
      <c r="DQ251" s="451">
        <v>0</v>
      </c>
      <c r="DR251" s="451">
        <v>0</v>
      </c>
      <c r="DS251" s="458"/>
      <c r="DT251" s="451">
        <v>0</v>
      </c>
      <c r="DU251" s="451">
        <v>0</v>
      </c>
      <c r="DV251" s="451">
        <v>0</v>
      </c>
      <c r="DW251" s="451">
        <v>0</v>
      </c>
      <c r="DX251" s="61">
        <v>0</v>
      </c>
      <c r="DY251" s="438">
        <v>0</v>
      </c>
      <c r="EB251" s="459">
        <v>1</v>
      </c>
      <c r="EC251" s="459">
        <v>2</v>
      </c>
      <c r="ED251" s="61">
        <v>36</v>
      </c>
      <c r="EG251" s="221">
        <v>0</v>
      </c>
      <c r="EO251" s="267">
        <v>256</v>
      </c>
      <c r="EP251" s="135">
        <v>42272</v>
      </c>
      <c r="EQ251" s="136" t="s">
        <v>383</v>
      </c>
      <c r="ER251" s="133"/>
      <c r="ES251" s="133"/>
      <c r="ET251" s="133">
        <v>66</v>
      </c>
      <c r="EU251" s="133">
        <v>0</v>
      </c>
      <c r="EV251" s="133"/>
      <c r="EW251" s="133">
        <v>12</v>
      </c>
      <c r="EX251" s="133">
        <v>8</v>
      </c>
      <c r="EY251" s="133">
        <v>37</v>
      </c>
      <c r="EZ251" s="133">
        <v>21</v>
      </c>
      <c r="FA251" s="133">
        <v>15</v>
      </c>
      <c r="FB251" s="133">
        <v>20</v>
      </c>
      <c r="FC251" s="133">
        <v>35</v>
      </c>
      <c r="FD251" s="133">
        <v>20</v>
      </c>
      <c r="FE251" s="133">
        <v>28</v>
      </c>
      <c r="FF251" s="133">
        <v>120</v>
      </c>
      <c r="FG251" s="133">
        <v>260</v>
      </c>
      <c r="FH251" s="91">
        <v>120</v>
      </c>
      <c r="FI251" s="91">
        <v>260</v>
      </c>
      <c r="FJ251" s="227">
        <v>38.25</v>
      </c>
      <c r="FK251" s="227">
        <v>23.001203015995859</v>
      </c>
      <c r="FL251" s="228">
        <v>98</v>
      </c>
      <c r="FM251" s="228">
        <v>35.299999999999997</v>
      </c>
      <c r="FN251" s="228">
        <v>58.931186812224688</v>
      </c>
      <c r="FO251" s="228">
        <v>21.227254025219708</v>
      </c>
      <c r="FP251" s="228">
        <v>63.979591836734699</v>
      </c>
      <c r="FQ251" s="228"/>
      <c r="FR251" s="193">
        <v>0</v>
      </c>
      <c r="FS251" s="230">
        <v>69.099999999999994</v>
      </c>
      <c r="FT251" s="230">
        <v>115.4</v>
      </c>
      <c r="FU251" s="230">
        <v>210</v>
      </c>
      <c r="FV251" s="229">
        <v>4.9000000000000004</v>
      </c>
      <c r="FW251" s="229">
        <v>5.7</v>
      </c>
      <c r="FX251" s="426">
        <v>14.102040816326529</v>
      </c>
      <c r="FY251" s="229">
        <v>0.59878682842287689</v>
      </c>
      <c r="FZ251" s="133">
        <v>49.6</v>
      </c>
      <c r="GA251" s="129">
        <v>17.8</v>
      </c>
      <c r="GB251" s="238">
        <v>19.899999999999999</v>
      </c>
      <c r="GC251" s="238">
        <v>10.4</v>
      </c>
      <c r="GD251" s="238">
        <v>223.2</v>
      </c>
      <c r="GE251" s="238">
        <v>152.30000000000001</v>
      </c>
      <c r="GF251" s="238">
        <v>51.5</v>
      </c>
      <c r="GG251" s="133">
        <v>1</v>
      </c>
      <c r="GH251" s="133">
        <v>1</v>
      </c>
      <c r="GI251" s="133">
        <v>1</v>
      </c>
      <c r="GJ251" s="133">
        <v>0</v>
      </c>
      <c r="GK251" s="231"/>
      <c r="GL251" s="133"/>
      <c r="GM251" s="133">
        <v>0</v>
      </c>
      <c r="GN251" s="133">
        <v>0</v>
      </c>
      <c r="GO251" s="133">
        <v>0</v>
      </c>
      <c r="GP251" s="61">
        <v>30.049999999999997</v>
      </c>
      <c r="GQ251" s="106">
        <v>18.070226160279098</v>
      </c>
      <c r="GR251" s="111">
        <v>0.61589403973509937</v>
      </c>
      <c r="GS251" s="61">
        <v>0</v>
      </c>
      <c r="GT251" s="111">
        <v>0.41379310344827586</v>
      </c>
      <c r="GU251" s="61">
        <v>0</v>
      </c>
      <c r="GV251" s="106">
        <v>12.9</v>
      </c>
      <c r="GX251" s="106">
        <v>20</v>
      </c>
      <c r="GZ251" s="745"/>
      <c r="HA251" s="133">
        <v>8</v>
      </c>
      <c r="HB251" s="133">
        <v>0.55000000000000004</v>
      </c>
      <c r="HC251" s="442" t="s">
        <v>1585</v>
      </c>
      <c r="HD251" s="236">
        <v>98.148285000000001</v>
      </c>
      <c r="HE251" s="236">
        <v>103.055699</v>
      </c>
      <c r="HF251" s="144">
        <v>60.298538000000001</v>
      </c>
      <c r="HG251" s="236">
        <v>109.553219</v>
      </c>
      <c r="HH251" s="125">
        <v>64.100278000000003</v>
      </c>
      <c r="HI251" s="236">
        <v>34.852080999999998</v>
      </c>
      <c r="HJ251" s="144">
        <v>20.392171999999999</v>
      </c>
      <c r="HK251" s="236">
        <v>74.701138</v>
      </c>
      <c r="HL251" s="144">
        <v>43.708106000000001</v>
      </c>
      <c r="HM251" s="236">
        <v>68.187077000000002</v>
      </c>
      <c r="HN251" s="144">
        <v>5.6025850000000004</v>
      </c>
      <c r="HO251" s="144">
        <v>3.278108</v>
      </c>
      <c r="HP251" s="236">
        <v>103.68705199999999</v>
      </c>
      <c r="HQ251" s="144">
        <v>60.667946999999998</v>
      </c>
      <c r="HR251" s="236">
        <v>26.132735</v>
      </c>
      <c r="HS251" s="144">
        <v>15.290428</v>
      </c>
      <c r="HT251" s="236">
        <v>77.554316999999998</v>
      </c>
      <c r="HU251" s="144">
        <v>45.377518999999999</v>
      </c>
      <c r="HV251" s="236">
        <v>74.796530000000004</v>
      </c>
      <c r="HW251" s="144">
        <v>0</v>
      </c>
      <c r="HX251" s="427">
        <v>0.94069074319030288</v>
      </c>
      <c r="HY251" s="428">
        <v>25.9</v>
      </c>
      <c r="HZ251" s="427">
        <v>5.7</v>
      </c>
      <c r="IA251" s="427">
        <v>20.6</v>
      </c>
      <c r="IB251" s="427">
        <v>5</v>
      </c>
      <c r="IC251" s="427">
        <v>13.4</v>
      </c>
      <c r="ID251" s="427">
        <v>4.5</v>
      </c>
      <c r="IE251" s="237">
        <v>78.377338011695912</v>
      </c>
      <c r="IF251" s="237">
        <v>47.131321920531946</v>
      </c>
      <c r="IG251" s="239"/>
      <c r="IH251" s="161">
        <v>0.44</v>
      </c>
      <c r="II251" s="61">
        <v>1151</v>
      </c>
      <c r="IJ251" s="61">
        <v>1165</v>
      </c>
      <c r="IK251" s="61">
        <v>1147</v>
      </c>
      <c r="IL251" s="61">
        <v>1123</v>
      </c>
      <c r="IM251" s="61">
        <v>1173</v>
      </c>
      <c r="IN251" s="61">
        <v>1163</v>
      </c>
      <c r="IO251" s="133">
        <v>1157</v>
      </c>
      <c r="IP251" s="429">
        <v>1153.6666666666667</v>
      </c>
      <c r="IQ251" s="61">
        <v>1682</v>
      </c>
      <c r="IR251" s="61">
        <v>413</v>
      </c>
      <c r="IS251" s="61">
        <v>407</v>
      </c>
      <c r="IW251" s="61">
        <v>380</v>
      </c>
      <c r="IX251" s="61">
        <v>396.5</v>
      </c>
      <c r="IY251" s="430">
        <v>400</v>
      </c>
      <c r="IZ251" s="61">
        <v>207</v>
      </c>
      <c r="JA251" s="431">
        <v>21.588939800880521</v>
      </c>
      <c r="JB251" s="240">
        <v>21.913664657161327</v>
      </c>
      <c r="JC251" s="457"/>
      <c r="JD251" s="70"/>
      <c r="JE251" s="70"/>
      <c r="JF251" s="70"/>
      <c r="JG251" s="457"/>
      <c r="JH251" s="457"/>
      <c r="JI251" s="457"/>
      <c r="JJ251" s="457"/>
      <c r="JK251" s="451"/>
      <c r="JL251" s="420">
        <v>81</v>
      </c>
      <c r="JM251" s="362"/>
      <c r="JN251" s="244"/>
      <c r="JP251" s="200"/>
      <c r="JQ251" s="90"/>
      <c r="JR251" s="90"/>
      <c r="JS251" s="69"/>
      <c r="JT251" s="248"/>
      <c r="JU251" s="200"/>
      <c r="JV251" s="433"/>
      <c r="JW251" s="248"/>
      <c r="JX251" s="243"/>
      <c r="JY251" s="433"/>
      <c r="JZ251" s="248"/>
      <c r="KA251" s="247"/>
      <c r="KB251" s="245"/>
      <c r="KC251" s="248"/>
      <c r="KD251" s="63">
        <v>0</v>
      </c>
      <c r="KE251" s="263"/>
      <c r="KF251" s="263"/>
      <c r="KG251" s="250">
        <v>75.5</v>
      </c>
      <c r="KH251" s="250">
        <v>28.4</v>
      </c>
      <c r="KI251" s="250">
        <v>62.6</v>
      </c>
      <c r="KJ251" s="251">
        <v>-16.600000000000001</v>
      </c>
      <c r="KK251" s="250">
        <v>-12.7</v>
      </c>
      <c r="KL251" s="250">
        <v>50.7</v>
      </c>
      <c r="KM251" s="250">
        <v>21.1</v>
      </c>
      <c r="KN251" s="250">
        <v>4.3</v>
      </c>
      <c r="KO251" s="250"/>
      <c r="KP251" s="250"/>
      <c r="KQ251" s="92"/>
      <c r="KR251" s="93">
        <v>0.61589403973509937</v>
      </c>
      <c r="KS251" s="92"/>
      <c r="KT251" s="361"/>
      <c r="KU251" s="92"/>
      <c r="KV251" s="361"/>
      <c r="KW251" s="361"/>
      <c r="KX251" s="361"/>
      <c r="KY251" s="361"/>
      <c r="KZ251" s="361"/>
      <c r="LA251" s="361"/>
      <c r="LB251" s="361"/>
      <c r="LC251" s="361"/>
      <c r="LD251" s="361"/>
      <c r="LE251" s="118">
        <v>42272</v>
      </c>
      <c r="LF251" s="454">
        <v>0</v>
      </c>
      <c r="LG251" s="454"/>
      <c r="LH251" s="454">
        <v>37</v>
      </c>
      <c r="LI251" s="454">
        <v>66.87</v>
      </c>
      <c r="LJ251" s="454">
        <v>-35.619999999999997</v>
      </c>
      <c r="LK251" s="454">
        <v>-37.700000000000003</v>
      </c>
      <c r="LL251" s="454">
        <v>-37.700000000000003</v>
      </c>
      <c r="LM251" s="454">
        <v>341</v>
      </c>
      <c r="LN251" s="454">
        <v>-28</v>
      </c>
      <c r="LO251" s="454">
        <v>-28</v>
      </c>
      <c r="LP251" s="454">
        <v>341</v>
      </c>
      <c r="LQ251" s="454">
        <v>-32.9</v>
      </c>
      <c r="LR251" s="454">
        <v>-32.9</v>
      </c>
      <c r="LS251" s="454">
        <v>341</v>
      </c>
      <c r="LT251" s="500">
        <v>64.06</v>
      </c>
      <c r="LU251" s="693">
        <v>-35.229999999999997</v>
      </c>
      <c r="LV251" s="500">
        <v>-21.5</v>
      </c>
      <c r="LW251" s="500">
        <v>2</v>
      </c>
      <c r="LX251" s="500">
        <v>-21</v>
      </c>
      <c r="LY251" s="500">
        <v>1</v>
      </c>
      <c r="LZ251" s="690">
        <v>62</v>
      </c>
      <c r="MA251" s="500"/>
      <c r="MC251" s="253"/>
      <c r="MD251" s="274"/>
      <c r="ME251" s="581">
        <v>256</v>
      </c>
      <c r="MF251" s="135"/>
      <c r="MI251" s="584">
        <v>55.9803</v>
      </c>
      <c r="MQ251" s="135"/>
      <c r="MR251" s="585"/>
      <c r="MS251" s="585"/>
      <c r="MT251" s="133">
        <v>0</v>
      </c>
      <c r="MU251" s="585"/>
      <c r="MV251" s="585"/>
      <c r="MW251" s="585"/>
      <c r="MX251" s="585"/>
      <c r="MY251" s="585"/>
      <c r="MZ251" s="238">
        <v>392.8</v>
      </c>
      <c r="NA251" s="585"/>
      <c r="NB251" s="238">
        <v>2</v>
      </c>
      <c r="ND251" s="876">
        <v>256</v>
      </c>
      <c r="NE251" s="877">
        <v>8.9666496421053399</v>
      </c>
      <c r="NF251" s="877">
        <v>8.4252159032993799</v>
      </c>
      <c r="NG251" s="877">
        <v>6.3478427936381596</v>
      </c>
      <c r="NH251" s="877">
        <v>3.8257856274647901</v>
      </c>
      <c r="NI251" s="877">
        <v>7.2900188469326199</v>
      </c>
      <c r="NJ251" s="877">
        <v>7.4463389508575002</v>
      </c>
      <c r="NK251" s="877">
        <v>8.8259445898635391</v>
      </c>
      <c r="NL251" s="877">
        <v>8.4557792761242894</v>
      </c>
      <c r="NM251" s="877">
        <v>6.57076649652761</v>
      </c>
      <c r="NN251" s="877">
        <v>1.76128527336162</v>
      </c>
      <c r="NO251" s="877">
        <v>6.09676785471469</v>
      </c>
      <c r="NP251" s="877">
        <v>6.5648354170103502</v>
      </c>
      <c r="NQ251" s="877">
        <v>8.2050601105446503</v>
      </c>
      <c r="NR251" s="877">
        <v>5.0268000593437199</v>
      </c>
      <c r="NS251" s="877">
        <v>5.9102529627992801</v>
      </c>
      <c r="NT251" s="877">
        <v>7.5289619437996</v>
      </c>
      <c r="NU251" s="877">
        <v>6.9893661140260601</v>
      </c>
      <c r="NV251" s="877">
        <v>7.8383845583576903</v>
      </c>
      <c r="NW251" s="877">
        <v>5.9770509061106099</v>
      </c>
      <c r="NX251" s="877">
        <v>5.6918132971713797</v>
      </c>
      <c r="NY251" s="877">
        <v>7.7869883453304896</v>
      </c>
      <c r="NZ251" s="877">
        <v>0.45417589318580198</v>
      </c>
      <c r="OA251" s="877">
        <v>9.3050585195374307</v>
      </c>
      <c r="OB251" s="877">
        <v>0.98550043030488499</v>
      </c>
      <c r="OC251" s="877">
        <v>4.5601035134647399</v>
      </c>
      <c r="OD251" s="877">
        <v>6.2410774581750399</v>
      </c>
      <c r="OE251" s="877">
        <v>4.2410774581750399</v>
      </c>
      <c r="OF251" s="877">
        <v>10.755488499898</v>
      </c>
      <c r="OG251" s="877">
        <v>2.9202933002110099</v>
      </c>
      <c r="OH251" s="877">
        <v>7.3623822162369903</v>
      </c>
      <c r="OI251" s="877">
        <v>4.1375035237499302</v>
      </c>
      <c r="OJ251" s="877">
        <v>3.39310628366102</v>
      </c>
      <c r="OK251" s="877">
        <v>4.1059276202789396</v>
      </c>
      <c r="OL251" s="877">
        <v>8.3195580892325491</v>
      </c>
    </row>
    <row r="252" spans="1:402" s="61" customFormat="1" x14ac:dyDescent="0.25">
      <c r="A252" s="221">
        <v>251</v>
      </c>
      <c r="B252" s="221">
        <v>0</v>
      </c>
      <c r="C252" s="61">
        <v>1</v>
      </c>
      <c r="D252" s="267">
        <v>0</v>
      </c>
      <c r="E252" s="267">
        <v>257</v>
      </c>
      <c r="F252" s="880">
        <v>69</v>
      </c>
      <c r="G252" s="883"/>
      <c r="H252" s="651" t="s">
        <v>1586</v>
      </c>
      <c r="I252" s="651" t="s">
        <v>1587</v>
      </c>
      <c r="J252" s="69">
        <v>16194</v>
      </c>
      <c r="K252" s="456">
        <v>71</v>
      </c>
      <c r="L252" s="62">
        <v>57</v>
      </c>
      <c r="M252" s="62">
        <v>162</v>
      </c>
      <c r="N252" s="342">
        <v>21.719250114311837</v>
      </c>
      <c r="O252" s="348">
        <v>1.601443137868376</v>
      </c>
      <c r="P252" s="61">
        <v>1</v>
      </c>
      <c r="Q252" s="144">
        <v>100</v>
      </c>
      <c r="R252" s="144">
        <v>60</v>
      </c>
      <c r="S252" s="133">
        <v>0</v>
      </c>
      <c r="T252" s="400">
        <v>1</v>
      </c>
      <c r="U252" s="326">
        <v>0</v>
      </c>
      <c r="V252" s="326"/>
      <c r="W252" s="326">
        <v>0</v>
      </c>
      <c r="X252" s="114">
        <v>0</v>
      </c>
      <c r="Y252" s="326">
        <v>1</v>
      </c>
      <c r="Z252" s="326">
        <v>0</v>
      </c>
      <c r="AA252" s="714">
        <v>0</v>
      </c>
      <c r="AB252" s="336">
        <v>0</v>
      </c>
      <c r="AC252" s="133"/>
      <c r="AD252" s="133"/>
      <c r="AE252" s="133"/>
      <c r="AF252" s="592">
        <v>90</v>
      </c>
      <c r="AG252" s="617">
        <v>0.69</v>
      </c>
      <c r="AH252" s="592">
        <v>84</v>
      </c>
      <c r="AI252" s="592"/>
      <c r="AJ252" s="606">
        <v>14.4</v>
      </c>
      <c r="AK252" s="592">
        <v>43</v>
      </c>
      <c r="AL252" s="592"/>
      <c r="AM252" s="607">
        <v>114</v>
      </c>
      <c r="AN252" s="214">
        <v>4.7361984483944957</v>
      </c>
      <c r="AO252" s="63">
        <v>266</v>
      </c>
      <c r="AP252" s="63">
        <v>140</v>
      </c>
      <c r="AQ252" s="63">
        <v>104</v>
      </c>
      <c r="AR252" s="63">
        <v>112</v>
      </c>
      <c r="AS252" s="63">
        <v>2.98</v>
      </c>
      <c r="AT252" s="63">
        <v>36</v>
      </c>
      <c r="AU252" s="557"/>
      <c r="AV252" s="557"/>
      <c r="AW252" s="434">
        <v>0.69</v>
      </c>
      <c r="AX252" s="434"/>
      <c r="AY252" s="434"/>
      <c r="AZ252" s="617"/>
      <c r="BA252" s="558"/>
      <c r="BB252" s="65">
        <v>20.68</v>
      </c>
      <c r="BC252" s="68">
        <v>470</v>
      </c>
      <c r="BD252" s="66">
        <v>20.68</v>
      </c>
      <c r="BE252" s="218">
        <v>59.690255298048122</v>
      </c>
      <c r="BF252" s="66">
        <v>51.79</v>
      </c>
      <c r="BG252" s="68">
        <v>1.3155505344219049</v>
      </c>
      <c r="BH252" s="219">
        <v>1.3155505344219049</v>
      </c>
      <c r="BI252" s="219">
        <v>1.7759034363937087</v>
      </c>
      <c r="BJ252" s="219">
        <v>1.714245911017894</v>
      </c>
      <c r="BK252" s="66">
        <v>2.5099999999999998</v>
      </c>
      <c r="BL252" s="66">
        <v>0.78</v>
      </c>
      <c r="BM252" s="66">
        <v>94</v>
      </c>
      <c r="BN252" s="66">
        <v>1.25</v>
      </c>
      <c r="BO252" s="571">
        <v>116.7</v>
      </c>
      <c r="BP252" s="66">
        <v>54</v>
      </c>
      <c r="BQ252" s="66">
        <v>31</v>
      </c>
      <c r="BR252" s="66">
        <v>6</v>
      </c>
      <c r="BS252" s="66">
        <v>33</v>
      </c>
      <c r="BT252" s="221">
        <v>0</v>
      </c>
      <c r="CF252" s="61">
        <v>0</v>
      </c>
      <c r="CG252" s="61">
        <v>0</v>
      </c>
      <c r="CH252" s="61">
        <v>0</v>
      </c>
      <c r="CI252" s="61">
        <v>0</v>
      </c>
      <c r="CJ252" s="326">
        <v>0</v>
      </c>
      <c r="CK252" s="114">
        <v>0</v>
      </c>
      <c r="CL252" s="326">
        <v>0</v>
      </c>
      <c r="CM252" s="114">
        <v>0</v>
      </c>
      <c r="CN252" s="326">
        <v>0</v>
      </c>
      <c r="CO252" s="114">
        <v>0</v>
      </c>
      <c r="CP252" s="326">
        <v>0</v>
      </c>
      <c r="CQ252" s="114">
        <v>0</v>
      </c>
      <c r="CR252" s="326">
        <v>0</v>
      </c>
      <c r="CS252" s="114">
        <v>0</v>
      </c>
      <c r="CT252" s="326">
        <v>0</v>
      </c>
      <c r="CU252" s="114">
        <v>0</v>
      </c>
      <c r="CV252" s="299">
        <v>18.100000000000001</v>
      </c>
      <c r="CW252" s="299">
        <v>1.32</v>
      </c>
      <c r="CX252" s="299">
        <v>5.2</v>
      </c>
      <c r="CY252" s="299">
        <v>24.7</v>
      </c>
      <c r="CZ252" s="221">
        <v>67</v>
      </c>
      <c r="DA252" s="221">
        <v>125</v>
      </c>
      <c r="DE252" s="451">
        <v>0</v>
      </c>
      <c r="DF252" s="457"/>
      <c r="DG252" s="451"/>
      <c r="DH252" s="451"/>
      <c r="DI252" s="451"/>
      <c r="DJ252" s="457"/>
      <c r="DK252" s="457"/>
      <c r="DL252" s="457"/>
      <c r="DM252" s="451"/>
      <c r="DN252" s="221">
        <v>0</v>
      </c>
      <c r="DO252" s="451">
        <v>0</v>
      </c>
      <c r="DP252" s="451">
        <v>0</v>
      </c>
      <c r="DQ252" s="451">
        <v>0</v>
      </c>
      <c r="DR252" s="451">
        <v>0</v>
      </c>
      <c r="DS252" s="424"/>
      <c r="DT252" s="451">
        <v>0</v>
      </c>
      <c r="DU252" s="451">
        <v>0</v>
      </c>
      <c r="DV252" s="451">
        <v>0</v>
      </c>
      <c r="DW252" s="221">
        <v>0</v>
      </c>
      <c r="DX252" s="61">
        <v>0</v>
      </c>
      <c r="DY252" s="438">
        <v>0</v>
      </c>
      <c r="EB252" s="267">
        <v>1</v>
      </c>
      <c r="EC252" s="267">
        <v>1</v>
      </c>
      <c r="ED252" s="61">
        <v>84</v>
      </c>
      <c r="EG252" s="221">
        <v>0</v>
      </c>
      <c r="EO252" s="267">
        <v>257</v>
      </c>
      <c r="EP252" s="135">
        <v>42353</v>
      </c>
      <c r="EQ252" s="136" t="s">
        <v>383</v>
      </c>
      <c r="ER252" s="133"/>
      <c r="ES252" s="133"/>
      <c r="ET252" s="133">
        <v>75</v>
      </c>
      <c r="EU252" s="133">
        <v>0</v>
      </c>
      <c r="EV252" s="133"/>
      <c r="EW252" s="133">
        <v>10</v>
      </c>
      <c r="EX252" s="133">
        <v>8</v>
      </c>
      <c r="EY252" s="133">
        <v>44</v>
      </c>
      <c r="EZ252" s="133">
        <v>23</v>
      </c>
      <c r="FA252" s="133">
        <v>18</v>
      </c>
      <c r="FB252" s="133">
        <v>16</v>
      </c>
      <c r="FC252" s="133">
        <v>28</v>
      </c>
      <c r="FD252" s="133">
        <v>21</v>
      </c>
      <c r="FE252" s="133">
        <v>32</v>
      </c>
      <c r="FF252" s="133">
        <v>160</v>
      </c>
      <c r="FG252" s="133">
        <v>330</v>
      </c>
      <c r="FH252" s="91">
        <v>160</v>
      </c>
      <c r="FI252" s="91">
        <v>330</v>
      </c>
      <c r="FJ252" s="227">
        <v>24.9</v>
      </c>
      <c r="FK252" s="227">
        <v>15.548475878540092</v>
      </c>
      <c r="FL252" s="228">
        <v>90</v>
      </c>
      <c r="FM252" s="228">
        <v>34.4</v>
      </c>
      <c r="FN252" s="228">
        <v>56.199310404361782</v>
      </c>
      <c r="FO252" s="228">
        <v>21.480625310111613</v>
      </c>
      <c r="FP252" s="228">
        <v>61.777777777777779</v>
      </c>
      <c r="FQ252" s="228"/>
      <c r="FR252" s="193">
        <v>0</v>
      </c>
      <c r="FS252" s="230">
        <v>47.4</v>
      </c>
      <c r="FT252" s="230">
        <v>62.5</v>
      </c>
      <c r="FU252" s="230">
        <v>230</v>
      </c>
      <c r="FV252" s="229">
        <v>6.65</v>
      </c>
      <c r="FW252" s="229">
        <v>7.8</v>
      </c>
      <c r="FX252" s="426">
        <v>7.1818181818181817</v>
      </c>
      <c r="FY252" s="229">
        <v>0.75839999999999996</v>
      </c>
      <c r="FZ252" s="133">
        <v>80</v>
      </c>
      <c r="GA252" s="129">
        <v>14.9</v>
      </c>
      <c r="GB252" s="238">
        <v>3</v>
      </c>
      <c r="GC252" s="238">
        <v>1.4</v>
      </c>
      <c r="GD252" s="238">
        <v>86.1</v>
      </c>
      <c r="GE252" s="238">
        <v>54.4</v>
      </c>
      <c r="GF252" s="238">
        <v>17.8</v>
      </c>
      <c r="GG252" s="133">
        <v>0</v>
      </c>
      <c r="GH252" s="133">
        <v>0</v>
      </c>
      <c r="GI252" s="133">
        <v>1</v>
      </c>
      <c r="GJ252" s="133">
        <v>0</v>
      </c>
      <c r="GK252" s="231">
        <v>16</v>
      </c>
      <c r="GL252" s="133"/>
      <c r="GM252" s="133">
        <v>0</v>
      </c>
      <c r="GN252" s="133">
        <v>0</v>
      </c>
      <c r="GO252" s="133">
        <v>0</v>
      </c>
      <c r="GP252" s="61">
        <v>13.1</v>
      </c>
      <c r="GQ252" s="106">
        <v>8.1801218477459923</v>
      </c>
      <c r="GR252" s="111">
        <v>0.53926701570680624</v>
      </c>
      <c r="GS252" s="61">
        <v>0</v>
      </c>
      <c r="GT252" s="111">
        <v>0.4375</v>
      </c>
      <c r="GU252" s="61">
        <v>0</v>
      </c>
      <c r="GV252" s="106">
        <v>14.5</v>
      </c>
      <c r="GX252" s="106">
        <v>32</v>
      </c>
      <c r="GZ252" s="745">
        <v>21</v>
      </c>
      <c r="HA252" s="133">
        <v>12</v>
      </c>
      <c r="HB252" s="133">
        <v>0.79</v>
      </c>
      <c r="HC252" s="442" t="s">
        <v>1588</v>
      </c>
      <c r="HD252" s="227">
        <v>80.069543999999993</v>
      </c>
      <c r="HE252" s="227">
        <v>84.073020999999997</v>
      </c>
      <c r="HF252" s="270">
        <v>52.498286709015851</v>
      </c>
      <c r="HG252" s="106">
        <v>110.176603</v>
      </c>
      <c r="HH252" s="270">
        <v>68.798323458834858</v>
      </c>
      <c r="HI252" s="106">
        <v>48.603599000000003</v>
      </c>
      <c r="HJ252" s="270">
        <v>30.349874966334756</v>
      </c>
      <c r="HK252" s="106">
        <v>61.573003</v>
      </c>
      <c r="HL252" s="270">
        <v>38.448447868063326</v>
      </c>
      <c r="HM252" s="227">
        <v>55.885733999999999</v>
      </c>
      <c r="HN252" s="106">
        <v>4.1869639999999997</v>
      </c>
      <c r="HO252" s="106">
        <v>2.5935619999999999</v>
      </c>
      <c r="HP252" s="106">
        <v>111.946966</v>
      </c>
      <c r="HQ252" s="270">
        <v>69.903803234005935</v>
      </c>
      <c r="HR252" s="106">
        <v>49.488588999999997</v>
      </c>
      <c r="HS252" s="270">
        <v>30.902495274276486</v>
      </c>
      <c r="HT252" s="106">
        <v>62.458376000000001</v>
      </c>
      <c r="HU252" s="270">
        <v>39.001307335292665</v>
      </c>
      <c r="HV252" s="227">
        <v>55.792827000000003</v>
      </c>
      <c r="HW252" s="144">
        <v>0</v>
      </c>
      <c r="HX252" s="427">
        <v>0.76307508772983312</v>
      </c>
      <c r="HY252" s="428">
        <v>15.3</v>
      </c>
      <c r="HZ252" s="427">
        <v>4.0999999999999996</v>
      </c>
      <c r="IA252" s="427">
        <v>18.2</v>
      </c>
      <c r="IB252" s="427">
        <v>5</v>
      </c>
      <c r="IC252" s="427">
        <v>22.2</v>
      </c>
      <c r="ID252" s="427">
        <v>5.2</v>
      </c>
      <c r="IE252" s="237">
        <v>56.869229268292692</v>
      </c>
      <c r="IF252" s="237">
        <v>35.511238534506631</v>
      </c>
      <c r="IG252" s="239"/>
      <c r="IH252" s="161">
        <v>0.43</v>
      </c>
      <c r="II252" s="61">
        <v>1143</v>
      </c>
      <c r="IJ252" s="61">
        <v>889</v>
      </c>
      <c r="IK252" s="61">
        <v>1055</v>
      </c>
      <c r="IL252" s="61">
        <v>1145</v>
      </c>
      <c r="IM252" s="61">
        <v>1240</v>
      </c>
      <c r="IN252" s="61">
        <v>1157</v>
      </c>
      <c r="IO252" s="133">
        <v>1150</v>
      </c>
      <c r="IP252" s="429">
        <v>1104.8333333333333</v>
      </c>
      <c r="IQ252" s="61">
        <v>1798</v>
      </c>
      <c r="IR252" s="61">
        <v>330</v>
      </c>
      <c r="IS252" s="61">
        <v>238</v>
      </c>
      <c r="IT252" s="61">
        <v>317</v>
      </c>
      <c r="IU252" s="61">
        <v>319</v>
      </c>
      <c r="IV252" s="61">
        <v>347</v>
      </c>
      <c r="IW252" s="61">
        <v>381</v>
      </c>
      <c r="IX252" s="61">
        <v>355.5</v>
      </c>
      <c r="IY252" s="430">
        <v>322</v>
      </c>
      <c r="IZ252" s="61">
        <v>193</v>
      </c>
      <c r="JA252" s="431">
        <v>27.118363937065222</v>
      </c>
      <c r="JB252" s="240">
        <v>23.94987612436142</v>
      </c>
      <c r="JC252" s="457"/>
      <c r="JD252" s="70"/>
      <c r="JE252" s="70"/>
      <c r="JF252" s="70"/>
      <c r="JG252" s="457"/>
      <c r="JH252" s="457"/>
      <c r="JI252" s="457"/>
      <c r="JJ252" s="457"/>
      <c r="JK252" s="451"/>
      <c r="JL252" s="420">
        <v>66</v>
      </c>
      <c r="JM252" s="362"/>
      <c r="JN252" s="244"/>
      <c r="JP252" s="200"/>
      <c r="JQ252" s="90"/>
      <c r="JR252" s="90"/>
      <c r="JS252" s="69"/>
      <c r="JT252" s="248"/>
      <c r="JU252" s="200"/>
      <c r="JV252" s="433"/>
      <c r="JW252" s="248"/>
      <c r="JX252" s="243"/>
      <c r="JY252" s="433"/>
      <c r="JZ252" s="248"/>
      <c r="KA252" s="247"/>
      <c r="KB252" s="245"/>
      <c r="KC252" s="248"/>
      <c r="KD252" s="63">
        <v>0</v>
      </c>
      <c r="KE252" s="263"/>
      <c r="KF252" s="263"/>
      <c r="KG252" s="250">
        <v>82</v>
      </c>
      <c r="KH252" s="250">
        <v>28</v>
      </c>
      <c r="KI252" s="250">
        <v>65</v>
      </c>
      <c r="KJ252" s="251">
        <v>-23.8</v>
      </c>
      <c r="KK252" s="250">
        <v>-18</v>
      </c>
      <c r="KL252" s="250">
        <v>60.5</v>
      </c>
      <c r="KM252" s="250">
        <v>21.2</v>
      </c>
      <c r="KN252" s="250">
        <v>5.4</v>
      </c>
      <c r="KO252" s="250"/>
      <c r="KP252" s="250"/>
      <c r="KQ252" s="92"/>
      <c r="KR252" s="93">
        <v>0.53926701570680624</v>
      </c>
      <c r="KS252" s="92">
        <v>50</v>
      </c>
      <c r="KT252" s="361">
        <v>60.94</v>
      </c>
      <c r="KU252" s="92">
        <v>-35.04</v>
      </c>
      <c r="KV252" s="361">
        <v>-38.5</v>
      </c>
      <c r="KW252" s="361">
        <v>-37.9</v>
      </c>
      <c r="KX252" s="361">
        <v>395</v>
      </c>
      <c r="KY252" s="361">
        <v>-28</v>
      </c>
      <c r="KZ252" s="361">
        <v>-27.8</v>
      </c>
      <c r="LA252" s="361">
        <v>395</v>
      </c>
      <c r="LB252" s="361">
        <v>-33.299999999999997</v>
      </c>
      <c r="LC252" s="361">
        <v>-32.9</v>
      </c>
      <c r="LD252" s="361">
        <v>395</v>
      </c>
      <c r="LE252" s="118">
        <v>42353</v>
      </c>
      <c r="LF252" s="454">
        <v>0</v>
      </c>
      <c r="LG252" s="454"/>
      <c r="LH252" s="454">
        <v>50</v>
      </c>
      <c r="LI252" s="454">
        <v>59.21</v>
      </c>
      <c r="LJ252" s="454">
        <v>-33.340000000000003</v>
      </c>
      <c r="LK252" s="454">
        <v>-37.1</v>
      </c>
      <c r="LL252" s="454">
        <v>-36.1</v>
      </c>
      <c r="LM252" s="454">
        <v>395</v>
      </c>
      <c r="LN252" s="454">
        <v>-26.8</v>
      </c>
      <c r="LO252" s="454">
        <v>-26.1</v>
      </c>
      <c r="LP252" s="454">
        <v>395</v>
      </c>
      <c r="LQ252" s="454">
        <v>-31.9</v>
      </c>
      <c r="LR252" s="454">
        <v>-31.1</v>
      </c>
      <c r="LS252" s="454">
        <v>395</v>
      </c>
      <c r="LT252" s="500">
        <v>57.9</v>
      </c>
      <c r="LU252" s="693">
        <v>-31.77</v>
      </c>
      <c r="LV252" s="500">
        <v>-16.5</v>
      </c>
      <c r="LW252" s="500">
        <v>2</v>
      </c>
      <c r="LX252" s="500">
        <v>-15.5</v>
      </c>
      <c r="LY252" s="500">
        <v>2</v>
      </c>
      <c r="LZ252" s="690">
        <v>57</v>
      </c>
      <c r="MA252" s="455">
        <v>57</v>
      </c>
      <c r="MC252" s="253"/>
      <c r="MD252" s="274"/>
      <c r="ME252" s="581">
        <v>257</v>
      </c>
      <c r="MF252" s="135"/>
      <c r="MI252" s="584">
        <v>41.400100000000002</v>
      </c>
      <c r="MQ252" s="135"/>
      <c r="MR252" s="585"/>
      <c r="MS252" s="585"/>
      <c r="MT252" s="133">
        <v>0</v>
      </c>
      <c r="MU252" s="585"/>
      <c r="MV252" s="585"/>
      <c r="MW252" s="585"/>
      <c r="MX252" s="585"/>
      <c r="MY252" s="585"/>
      <c r="MZ252" s="238">
        <v>114</v>
      </c>
      <c r="NA252" s="585"/>
      <c r="NB252" s="238">
        <v>1</v>
      </c>
      <c r="ND252" s="876">
        <v>257</v>
      </c>
      <c r="NE252" s="877">
        <v>8.3775142236937192</v>
      </c>
      <c r="NF252" s="877">
        <v>7.5817278414544802</v>
      </c>
      <c r="NG252" s="877">
        <v>5.2028094921250103</v>
      </c>
      <c r="NH252" s="877">
        <v>1.8155754288625701</v>
      </c>
      <c r="NI252" s="877">
        <v>7.0373822220030799</v>
      </c>
      <c r="NJ252" s="877">
        <v>6.6055535954944</v>
      </c>
      <c r="NK252" s="877">
        <v>8.8789398663455792</v>
      </c>
      <c r="NL252" s="877">
        <v>7.78626962764847</v>
      </c>
      <c r="NM252" s="877">
        <v>6.2547451976292097</v>
      </c>
      <c r="NN252" s="877">
        <v>0.72246602447109098</v>
      </c>
      <c r="NO252" s="877">
        <v>5.7314548076983503</v>
      </c>
      <c r="NP252" s="877">
        <v>6.2813273296594803</v>
      </c>
      <c r="NQ252" s="877">
        <v>7.3765161341097496</v>
      </c>
      <c r="NR252" s="877">
        <v>4.0992952043377704</v>
      </c>
      <c r="NS252" s="877">
        <v>5.6573541815236998</v>
      </c>
      <c r="NT252" s="877">
        <v>7.2858645470318502</v>
      </c>
      <c r="NU252" s="877">
        <v>6.5245025374491599</v>
      </c>
      <c r="NV252" s="877">
        <v>6.8997798500482901</v>
      </c>
      <c r="NW252" s="877">
        <v>5.9171930369249504</v>
      </c>
      <c r="NX252" s="877">
        <v>5.9941271140031303</v>
      </c>
      <c r="NY252" s="877">
        <v>7.4380432863415296</v>
      </c>
      <c r="NZ252" s="877">
        <v>-1.47393118833241</v>
      </c>
      <c r="OA252" s="877">
        <v>8.9563180707238796</v>
      </c>
      <c r="OB252" s="877">
        <v>0.33342373372519202</v>
      </c>
      <c r="OC252" s="877">
        <v>4.7311832415722002</v>
      </c>
      <c r="OD252" s="877">
        <v>6.7453718052659699</v>
      </c>
      <c r="OE252" s="877">
        <v>4.8524982987898904</v>
      </c>
      <c r="OF252" s="877">
        <v>10.4109176874552</v>
      </c>
      <c r="OG252" s="877">
        <v>2.7376867614098601</v>
      </c>
      <c r="OH252" s="877">
        <v>6.1560324988888704</v>
      </c>
      <c r="OI252" s="877">
        <v>4.3778178530836396</v>
      </c>
      <c r="OJ252" s="877">
        <v>4.2548851885663499</v>
      </c>
      <c r="OK252" s="877">
        <v>6.2051144299046097</v>
      </c>
      <c r="OL252" s="877">
        <v>8.6228943369986908</v>
      </c>
    </row>
    <row r="253" spans="1:402" s="61" customFormat="1" x14ac:dyDescent="0.25">
      <c r="A253" s="221">
        <v>252</v>
      </c>
      <c r="B253" s="221">
        <v>0</v>
      </c>
      <c r="C253" s="61">
        <v>1</v>
      </c>
      <c r="D253" s="267">
        <v>0</v>
      </c>
      <c r="E253" s="267">
        <v>258</v>
      </c>
      <c r="F253" s="880">
        <v>70</v>
      </c>
      <c r="G253" s="883"/>
      <c r="H253" s="651" t="s">
        <v>1589</v>
      </c>
      <c r="I253" s="651" t="s">
        <v>1590</v>
      </c>
      <c r="J253" s="69">
        <v>14204</v>
      </c>
      <c r="K253" s="439">
        <v>77</v>
      </c>
      <c r="L253" s="62">
        <v>60</v>
      </c>
      <c r="M253" s="62">
        <v>164</v>
      </c>
      <c r="N253" s="342">
        <v>22.308149910767405</v>
      </c>
      <c r="O253" s="348">
        <v>1.6513624114814676</v>
      </c>
      <c r="P253" s="61">
        <v>1</v>
      </c>
      <c r="Q253" s="144">
        <v>140</v>
      </c>
      <c r="R253" s="144">
        <v>80</v>
      </c>
      <c r="S253" s="133">
        <v>0</v>
      </c>
      <c r="T253" s="400">
        <v>1</v>
      </c>
      <c r="U253" s="326">
        <v>0</v>
      </c>
      <c r="V253" s="326"/>
      <c r="W253" s="326">
        <v>1</v>
      </c>
      <c r="X253" s="715">
        <v>0</v>
      </c>
      <c r="Y253" s="326">
        <v>0</v>
      </c>
      <c r="Z253" s="326">
        <v>0</v>
      </c>
      <c r="AA253" s="714">
        <v>0</v>
      </c>
      <c r="AB253" s="336">
        <v>0</v>
      </c>
      <c r="AC253" s="133"/>
      <c r="AD253" s="133"/>
      <c r="AE253" s="133"/>
      <c r="AF253" s="592">
        <v>75</v>
      </c>
      <c r="AG253" s="617">
        <v>0.96</v>
      </c>
      <c r="AH253" s="592">
        <v>56</v>
      </c>
      <c r="AI253" s="592"/>
      <c r="AJ253" s="606">
        <v>14.3</v>
      </c>
      <c r="AK253" s="592">
        <v>43</v>
      </c>
      <c r="AL253" s="592"/>
      <c r="AM253" s="607">
        <v>117.9</v>
      </c>
      <c r="AN253" s="214">
        <v>4.7698368075433253</v>
      </c>
      <c r="AO253" s="63">
        <v>178</v>
      </c>
      <c r="AP253" s="63">
        <v>98</v>
      </c>
      <c r="AQ253" s="63">
        <v>62</v>
      </c>
      <c r="AR253" s="63">
        <v>90</v>
      </c>
      <c r="AS253" s="63">
        <v>0.51</v>
      </c>
      <c r="AT253" s="63">
        <v>136</v>
      </c>
      <c r="AU253" s="557"/>
      <c r="AV253" s="557"/>
      <c r="AW253" s="434">
        <v>0.96</v>
      </c>
      <c r="AX253" s="434"/>
      <c r="AY253" s="434"/>
      <c r="AZ253" s="617"/>
      <c r="BA253" s="558"/>
      <c r="BB253" s="65">
        <v>19.38</v>
      </c>
      <c r="BC253" s="68"/>
      <c r="BD253" s="66">
        <v>19.38</v>
      </c>
      <c r="BE253" s="218">
        <v>84.982270864474714</v>
      </c>
      <c r="BF253" s="66">
        <v>93.53</v>
      </c>
      <c r="BG253" s="68">
        <v>1.2873537727147466</v>
      </c>
      <c r="BH253" s="219">
        <v>1.2873537727147466</v>
      </c>
      <c r="BI253" s="219">
        <v>1.9293283319633525</v>
      </c>
      <c r="BJ253" s="219">
        <v>1.9709509343454241</v>
      </c>
      <c r="BK253" s="66">
        <v>2.5099999999999998</v>
      </c>
      <c r="BL253" s="66">
        <v>1.01</v>
      </c>
      <c r="BM253" s="66">
        <v>90</v>
      </c>
      <c r="BN253" s="66">
        <v>1.33</v>
      </c>
      <c r="BO253" s="571">
        <v>123.8</v>
      </c>
      <c r="BP253" s="66">
        <v>31</v>
      </c>
      <c r="BQ253" s="66">
        <v>122</v>
      </c>
      <c r="BR253" s="66">
        <v>4</v>
      </c>
      <c r="BS253" s="66">
        <v>38</v>
      </c>
      <c r="BT253" s="221">
        <v>0</v>
      </c>
      <c r="CF253" s="61">
        <v>0</v>
      </c>
      <c r="CG253" s="61">
        <v>0</v>
      </c>
      <c r="CH253" s="61">
        <v>0</v>
      </c>
      <c r="CI253" s="61">
        <v>0</v>
      </c>
      <c r="CJ253" s="326">
        <v>0</v>
      </c>
      <c r="CK253" s="114">
        <v>0</v>
      </c>
      <c r="CL253" s="326">
        <v>0</v>
      </c>
      <c r="CM253" s="114">
        <v>0</v>
      </c>
      <c r="CN253" s="326">
        <v>1</v>
      </c>
      <c r="CO253" s="114">
        <v>0</v>
      </c>
      <c r="CP253" s="326">
        <v>0</v>
      </c>
      <c r="CQ253" s="114">
        <v>0</v>
      </c>
      <c r="CR253" s="326">
        <v>0</v>
      </c>
      <c r="CS253" s="114">
        <v>0</v>
      </c>
      <c r="CT253" s="326">
        <v>0</v>
      </c>
      <c r="CU253" s="114">
        <v>0</v>
      </c>
      <c r="CV253" s="299">
        <v>16.399999999999999</v>
      </c>
      <c r="CW253" s="299">
        <v>1.07</v>
      </c>
      <c r="CX253" s="299">
        <v>4.7</v>
      </c>
      <c r="CY253" s="299">
        <v>29</v>
      </c>
      <c r="CZ253" s="221">
        <v>71</v>
      </c>
      <c r="DA253" s="221">
        <v>129</v>
      </c>
      <c r="DE253" s="451">
        <v>0</v>
      </c>
      <c r="DF253" s="457"/>
      <c r="DG253" s="451"/>
      <c r="DH253" s="451"/>
      <c r="DI253" s="451"/>
      <c r="DJ253" s="457"/>
      <c r="DK253" s="457"/>
      <c r="DL253" s="457"/>
      <c r="DM253" s="451"/>
      <c r="DN253" s="221">
        <v>0</v>
      </c>
      <c r="DO253" s="451">
        <v>0</v>
      </c>
      <c r="DP253" s="451">
        <v>0</v>
      </c>
      <c r="DQ253" s="451">
        <v>0</v>
      </c>
      <c r="DR253" s="451">
        <v>0</v>
      </c>
      <c r="DS253" s="424"/>
      <c r="DT253" s="451">
        <v>0</v>
      </c>
      <c r="DU253" s="451">
        <v>0</v>
      </c>
      <c r="DV253" s="451">
        <v>0</v>
      </c>
      <c r="DW253" s="221">
        <v>0</v>
      </c>
      <c r="DX253" s="61">
        <v>0</v>
      </c>
      <c r="DY253" s="438">
        <v>0</v>
      </c>
      <c r="EB253" s="267">
        <v>1</v>
      </c>
      <c r="EC253" s="267">
        <v>2</v>
      </c>
      <c r="ED253" s="61">
        <v>56</v>
      </c>
      <c r="EG253" s="221">
        <v>0</v>
      </c>
      <c r="EO253" s="267">
        <v>258</v>
      </c>
      <c r="EP253" s="135">
        <v>42345</v>
      </c>
      <c r="EQ253" s="136" t="s">
        <v>383</v>
      </c>
      <c r="ER253" s="133"/>
      <c r="ES253" s="133"/>
      <c r="ET253" s="133">
        <v>66</v>
      </c>
      <c r="EU253" s="133">
        <v>0</v>
      </c>
      <c r="EV253" s="133"/>
      <c r="EW253" s="133">
        <v>9</v>
      </c>
      <c r="EX253" s="133">
        <v>7</v>
      </c>
      <c r="EY253" s="133">
        <v>38</v>
      </c>
      <c r="EZ253" s="133">
        <v>23</v>
      </c>
      <c r="FA253" s="133">
        <v>14</v>
      </c>
      <c r="FB253" s="133">
        <v>16</v>
      </c>
      <c r="FC253" s="133">
        <v>27</v>
      </c>
      <c r="FD253" s="133">
        <v>20</v>
      </c>
      <c r="FE253" s="133">
        <v>33</v>
      </c>
      <c r="FF253" s="133">
        <v>150</v>
      </c>
      <c r="FG253" s="133">
        <v>320</v>
      </c>
      <c r="FH253" s="91">
        <v>150</v>
      </c>
      <c r="FI253" s="91">
        <v>320</v>
      </c>
      <c r="FJ253" s="227">
        <v>13.45</v>
      </c>
      <c r="FK253" s="227">
        <v>8.144789966445801</v>
      </c>
      <c r="FL253" s="228">
        <v>79.3</v>
      </c>
      <c r="FM253" s="228">
        <v>28.4</v>
      </c>
      <c r="FN253" s="228">
        <v>48.020954969453683</v>
      </c>
      <c r="FO253" s="228">
        <v>17.197920821342805</v>
      </c>
      <c r="FP253" s="228">
        <v>64.186633039092058</v>
      </c>
      <c r="FQ253" s="228"/>
      <c r="FR253" s="193">
        <v>0</v>
      </c>
      <c r="FS253" s="230">
        <v>63.1</v>
      </c>
      <c r="FT253" s="230">
        <v>74.900000000000006</v>
      </c>
      <c r="FU253" s="230">
        <v>180</v>
      </c>
      <c r="FV253" s="229">
        <v>7.1</v>
      </c>
      <c r="FW253" s="229">
        <v>9</v>
      </c>
      <c r="FX253" s="426">
        <v>8.887323943661972</v>
      </c>
      <c r="FY253" s="229">
        <v>0.842456608811749</v>
      </c>
      <c r="FZ253" s="133">
        <v>38.4</v>
      </c>
      <c r="GA253" s="129">
        <v>16.5</v>
      </c>
      <c r="GB253" s="238">
        <v>3.9</v>
      </c>
      <c r="GC253" s="238">
        <v>2.2999999999999998</v>
      </c>
      <c r="GD253" s="238">
        <v>99</v>
      </c>
      <c r="GE253" s="238">
        <v>72.599999999999994</v>
      </c>
      <c r="GF253" s="238">
        <v>23</v>
      </c>
      <c r="GG253" s="133">
        <v>0</v>
      </c>
      <c r="GH253" s="133">
        <v>1</v>
      </c>
      <c r="GI253" s="133">
        <v>1</v>
      </c>
      <c r="GJ253" s="133">
        <v>1</v>
      </c>
      <c r="GK253" s="231">
        <v>15</v>
      </c>
      <c r="GL253" s="133"/>
      <c r="GM253" s="133">
        <v>0</v>
      </c>
      <c r="GN253" s="133">
        <v>0</v>
      </c>
      <c r="GO253" s="133">
        <v>0</v>
      </c>
      <c r="GP253" s="61">
        <v>13.95</v>
      </c>
      <c r="GQ253" s="106">
        <v>8.4475702625962032</v>
      </c>
      <c r="GR253" s="111">
        <v>0.52272727272727271</v>
      </c>
      <c r="GS253" s="61">
        <v>0</v>
      </c>
      <c r="GT253" s="111">
        <v>0.66666666666666663</v>
      </c>
      <c r="GU253" s="61">
        <v>1</v>
      </c>
      <c r="GV253" s="106">
        <v>10.3</v>
      </c>
      <c r="GX253" s="106">
        <v>18</v>
      </c>
      <c r="GZ253" s="745">
        <v>20</v>
      </c>
      <c r="HA253" s="133">
        <v>14</v>
      </c>
      <c r="HB253" s="133">
        <v>0.5</v>
      </c>
      <c r="HC253" s="442" t="s">
        <v>1591</v>
      </c>
      <c r="HD253" s="227">
        <v>56.695621000000003</v>
      </c>
      <c r="HE253" s="227">
        <v>59.530402000000002</v>
      </c>
      <c r="HF253" s="270">
        <v>36.049265495024912</v>
      </c>
      <c r="HG253" s="106">
        <v>76.537300000000002</v>
      </c>
      <c r="HH253" s="270">
        <v>46.347972721104256</v>
      </c>
      <c r="HI253" s="106">
        <v>28.876239000000002</v>
      </c>
      <c r="HJ253" s="270">
        <v>17.486312392259549</v>
      </c>
      <c r="HK253" s="106">
        <v>47.661060999999997</v>
      </c>
      <c r="HL253" s="270">
        <v>28.861660328844703</v>
      </c>
      <c r="HM253" s="227">
        <v>62.271678000000001</v>
      </c>
      <c r="HN253" s="106">
        <v>3.0503079999999998</v>
      </c>
      <c r="HO253" s="106">
        <v>1.8499410000000001</v>
      </c>
      <c r="HP253" s="106">
        <v>86.112288000000007</v>
      </c>
      <c r="HQ253" s="270">
        <v>52.146208125657338</v>
      </c>
      <c r="HR253" s="106">
        <v>36.681265000000003</v>
      </c>
      <c r="HS253" s="270">
        <v>22.212728559742718</v>
      </c>
      <c r="HT253" s="106">
        <v>49.431023000000003</v>
      </c>
      <c r="HU253" s="270">
        <v>29.933479565914624</v>
      </c>
      <c r="HV253" s="227">
        <v>57.402983999999996</v>
      </c>
      <c r="HW253" s="144">
        <v>0</v>
      </c>
      <c r="HX253" s="427">
        <v>0.7777959504712082</v>
      </c>
      <c r="HY253" s="428">
        <v>6.7</v>
      </c>
      <c r="HZ253" s="427">
        <v>2.7</v>
      </c>
      <c r="IA253" s="427">
        <v>8.3000000000000007</v>
      </c>
      <c r="IB253" s="427">
        <v>2.9</v>
      </c>
      <c r="IC253" s="427">
        <v>11.8</v>
      </c>
      <c r="ID253" s="427">
        <v>3.2</v>
      </c>
      <c r="IE253" s="237">
        <v>17.245965432098764</v>
      </c>
      <c r="IF253" s="237">
        <v>10.443477041860902</v>
      </c>
      <c r="IG253" s="239"/>
      <c r="IH253" s="161">
        <v>0.43</v>
      </c>
      <c r="II253" s="161">
        <v>1294</v>
      </c>
      <c r="IJ253" s="161">
        <v>1118</v>
      </c>
      <c r="IK253" s="161">
        <v>1056</v>
      </c>
      <c r="IL253" s="161">
        <v>1056</v>
      </c>
      <c r="IM253" s="161">
        <v>1196</v>
      </c>
      <c r="IN253" s="161">
        <v>1237</v>
      </c>
      <c r="IO253" s="133">
        <v>1265.5</v>
      </c>
      <c r="IP253" s="429">
        <v>1159.5</v>
      </c>
      <c r="IQ253" s="161">
        <v>1828</v>
      </c>
      <c r="IR253" s="161">
        <v>346</v>
      </c>
      <c r="IS253" s="161">
        <v>366</v>
      </c>
      <c r="IT253" s="161">
        <v>327</v>
      </c>
      <c r="IU253" s="161"/>
      <c r="IV253" s="161"/>
      <c r="IW253" s="161">
        <v>315</v>
      </c>
      <c r="IX253" s="61">
        <v>330.5</v>
      </c>
      <c r="IY253" s="430">
        <v>338.5</v>
      </c>
      <c r="IZ253" s="161">
        <v>199</v>
      </c>
      <c r="JA253" s="431">
        <v>26.625438579824877</v>
      </c>
      <c r="JB253" s="240">
        <v>28.455160313866372</v>
      </c>
      <c r="JC253" s="457"/>
      <c r="JD253" s="70"/>
      <c r="JE253" s="70"/>
      <c r="JF253" s="70"/>
      <c r="JG253" s="457"/>
      <c r="JH253" s="457"/>
      <c r="JI253" s="457"/>
      <c r="JJ253" s="457"/>
      <c r="JK253" s="451"/>
      <c r="JL253" s="420"/>
      <c r="JM253" s="362"/>
      <c r="JN253" s="244"/>
      <c r="JP253" s="200"/>
      <c r="JQ253" s="90"/>
      <c r="JR253" s="90"/>
      <c r="JS253" s="69"/>
      <c r="JT253" s="248"/>
      <c r="JU253" s="200"/>
      <c r="JV253" s="433"/>
      <c r="JW253" s="248"/>
      <c r="JX253" s="243"/>
      <c r="JY253" s="433"/>
      <c r="JZ253" s="248"/>
      <c r="KA253" s="247"/>
      <c r="KB253" s="245"/>
      <c r="KC253" s="248"/>
      <c r="KD253" s="63">
        <v>0</v>
      </c>
      <c r="KE253" s="263"/>
      <c r="KF253" s="263"/>
      <c r="KG253" s="250">
        <v>59</v>
      </c>
      <c r="KH253" s="250">
        <v>27</v>
      </c>
      <c r="KI253" s="250">
        <v>54</v>
      </c>
      <c r="KJ253" s="251">
        <v>-20.7</v>
      </c>
      <c r="KK253" s="250">
        <v>-17.2</v>
      </c>
      <c r="KL253" s="250">
        <v>61.08</v>
      </c>
      <c r="KM253" s="250">
        <v>38.700000000000003</v>
      </c>
      <c r="KN253" s="250">
        <v>4.2</v>
      </c>
      <c r="KO253" s="250"/>
      <c r="KP253" s="250"/>
      <c r="KQ253" s="92"/>
      <c r="KR253" s="93">
        <v>0.52272727272727271</v>
      </c>
      <c r="KS253" s="92">
        <v>53</v>
      </c>
      <c r="KT253" s="361"/>
      <c r="KU253" s="92"/>
      <c r="KV253" s="361"/>
      <c r="KW253" s="361"/>
      <c r="KX253" s="361"/>
      <c r="KY253" s="361"/>
      <c r="KZ253" s="361"/>
      <c r="LA253" s="361"/>
      <c r="LB253" s="361"/>
      <c r="LC253" s="361"/>
      <c r="LD253" s="361"/>
      <c r="LE253" s="118">
        <v>42345</v>
      </c>
      <c r="LF253" s="454">
        <v>0</v>
      </c>
      <c r="LG253" s="454"/>
      <c r="LH253" s="454">
        <v>53</v>
      </c>
      <c r="LI253" s="454">
        <v>52.66</v>
      </c>
      <c r="LJ253" s="454">
        <v>-28.3</v>
      </c>
      <c r="LK253" s="454">
        <v>-29.6</v>
      </c>
      <c r="LL253" s="454">
        <v>-28.5</v>
      </c>
      <c r="LM253" s="454">
        <v>440</v>
      </c>
      <c r="LN253" s="454">
        <v>-27.1</v>
      </c>
      <c r="LO253" s="454">
        <v>-26.1</v>
      </c>
      <c r="LP253" s="454">
        <v>440</v>
      </c>
      <c r="LQ253" s="454">
        <v>-28.4</v>
      </c>
      <c r="LR253" s="454">
        <v>-27.3</v>
      </c>
      <c r="LS253" s="454">
        <v>440</v>
      </c>
      <c r="LT253" s="500">
        <v>48.41</v>
      </c>
      <c r="LU253" s="693">
        <v>-21.68</v>
      </c>
      <c r="LV253" s="500">
        <v>-21.4</v>
      </c>
      <c r="LW253" s="500">
        <v>1</v>
      </c>
      <c r="LX253" s="500">
        <v>-18.3</v>
      </c>
      <c r="LY253" s="500">
        <v>1</v>
      </c>
      <c r="LZ253" s="690">
        <v>57.402983999999996</v>
      </c>
      <c r="MA253" s="454"/>
      <c r="MC253" s="253"/>
      <c r="MD253" s="274"/>
      <c r="ME253" s="581">
        <v>258</v>
      </c>
      <c r="MF253" s="135"/>
      <c r="MI253" s="584">
        <v>34.049100000000003</v>
      </c>
      <c r="MQ253" s="135"/>
      <c r="MR253" s="585"/>
      <c r="MS253" s="585"/>
      <c r="MT253" s="133">
        <v>0</v>
      </c>
      <c r="MU253" s="585"/>
      <c r="MV253" s="585"/>
      <c r="MW253" s="585"/>
      <c r="MX253" s="585"/>
      <c r="MY253" s="585"/>
      <c r="MZ253" s="238">
        <v>117.9</v>
      </c>
      <c r="NA253" s="585"/>
      <c r="NB253" s="238">
        <v>1</v>
      </c>
      <c r="ND253" s="876">
        <v>258</v>
      </c>
      <c r="NE253" s="877">
        <v>9.0947111180662095</v>
      </c>
      <c r="NF253" s="877">
        <v>7.4536821858721796</v>
      </c>
      <c r="NG253" s="877">
        <v>5.36667191611176</v>
      </c>
      <c r="NH253" s="877">
        <v>1.93734439215023</v>
      </c>
      <c r="NI253" s="877">
        <v>7.3109762495813104</v>
      </c>
      <c r="NJ253" s="877">
        <v>5.9664766121364101</v>
      </c>
      <c r="NK253" s="877">
        <v>9.2136146027447197</v>
      </c>
      <c r="NL253" s="877">
        <v>8.4214757908468592</v>
      </c>
      <c r="NM253" s="877">
        <v>6.2710894662656003</v>
      </c>
      <c r="NN253" s="877">
        <v>0.76553474636297703</v>
      </c>
      <c r="NO253" s="877">
        <v>6.0040518845070796</v>
      </c>
      <c r="NP253" s="877">
        <v>6.6576400052078197</v>
      </c>
      <c r="NQ253" s="877">
        <v>7.6852393687941296</v>
      </c>
      <c r="NR253" s="877">
        <v>4.6695937511883301</v>
      </c>
      <c r="NS253" s="877">
        <v>6.0426443374084897</v>
      </c>
      <c r="NT253" s="877">
        <v>7.6689558766296404</v>
      </c>
      <c r="NU253" s="877">
        <v>6.5177481142281204</v>
      </c>
      <c r="NV253" s="877">
        <v>7.3323499003738704</v>
      </c>
      <c r="NW253" s="877">
        <v>5.8708578643637601</v>
      </c>
      <c r="NX253" s="877">
        <v>6.1984941536390803</v>
      </c>
      <c r="NY253" s="877">
        <v>7.8041955698529701</v>
      </c>
      <c r="NZ253" s="877">
        <v>0.57531233068743703</v>
      </c>
      <c r="OA253" s="877">
        <v>10.2556069486049</v>
      </c>
      <c r="OB253" s="877">
        <v>1.1570437101455799</v>
      </c>
      <c r="OC253" s="877">
        <v>4.3652725997645296</v>
      </c>
      <c r="OD253" s="877">
        <v>7.1309308698264502</v>
      </c>
      <c r="OE253" s="877">
        <v>4.9083325697824298</v>
      </c>
      <c r="OF253" s="877">
        <v>11.211073051030199</v>
      </c>
      <c r="OG253" s="877">
        <v>2.9616233282869402</v>
      </c>
      <c r="OH253" s="877">
        <v>8.3159646698060303</v>
      </c>
      <c r="OI253" s="877">
        <v>3.9653225483672498</v>
      </c>
      <c r="OJ253" s="877">
        <v>2.89510838122421</v>
      </c>
      <c r="OK253" s="877">
        <v>3.7899602690770902</v>
      </c>
      <c r="OL253" s="877">
        <v>9.0985632384593202</v>
      </c>
    </row>
    <row r="254" spans="1:402" s="61" customFormat="1" x14ac:dyDescent="0.25">
      <c r="A254" s="274">
        <v>253</v>
      </c>
      <c r="B254" s="274">
        <v>0</v>
      </c>
      <c r="C254" s="61">
        <v>1</v>
      </c>
      <c r="D254" s="267">
        <v>0</v>
      </c>
      <c r="E254" s="267">
        <v>259</v>
      </c>
      <c r="F254" s="880">
        <v>72</v>
      </c>
      <c r="G254" s="883"/>
      <c r="H254" s="651" t="s">
        <v>404</v>
      </c>
      <c r="I254" s="651" t="s">
        <v>1592</v>
      </c>
      <c r="J254" s="69">
        <v>12718</v>
      </c>
      <c r="K254" s="456">
        <v>81</v>
      </c>
      <c r="L254" s="62">
        <v>94</v>
      </c>
      <c r="M254" s="62">
        <v>171</v>
      </c>
      <c r="N254" s="342">
        <v>32.146643411648029</v>
      </c>
      <c r="O254" s="348">
        <v>2.0600029461017382</v>
      </c>
      <c r="P254" s="161">
        <v>0</v>
      </c>
      <c r="Q254" s="145">
        <v>170</v>
      </c>
      <c r="R254" s="145">
        <v>90</v>
      </c>
      <c r="S254" s="146">
        <v>0</v>
      </c>
      <c r="T254" s="400">
        <v>1</v>
      </c>
      <c r="U254" s="326">
        <v>0</v>
      </c>
      <c r="V254" s="326"/>
      <c r="W254" s="326">
        <v>1</v>
      </c>
      <c r="X254" s="715">
        <v>1</v>
      </c>
      <c r="Y254" s="326">
        <v>1</v>
      </c>
      <c r="Z254" s="326">
        <v>0</v>
      </c>
      <c r="AA254" s="714">
        <v>0</v>
      </c>
      <c r="AB254" s="336">
        <v>0</v>
      </c>
      <c r="AC254" s="146"/>
      <c r="AD254" s="133"/>
      <c r="AE254" s="146"/>
      <c r="AF254" s="618">
        <v>102</v>
      </c>
      <c r="AG254" s="619">
        <v>1.28</v>
      </c>
      <c r="AH254" s="592">
        <v>54</v>
      </c>
      <c r="AI254" s="592"/>
      <c r="AJ254" s="606">
        <v>12.7</v>
      </c>
      <c r="AK254" s="592">
        <v>39</v>
      </c>
      <c r="AL254" s="592"/>
      <c r="AM254" s="607">
        <v>28.5</v>
      </c>
      <c r="AN254" s="214">
        <v>3.3499040872746049</v>
      </c>
      <c r="AO254" s="63">
        <v>246</v>
      </c>
      <c r="AP254" s="63">
        <v>161</v>
      </c>
      <c r="AQ254" s="63">
        <v>46</v>
      </c>
      <c r="AR254" s="63">
        <v>194</v>
      </c>
      <c r="AS254" s="63">
        <v>4.08</v>
      </c>
      <c r="AT254" s="63">
        <v>112</v>
      </c>
      <c r="AU254" s="557"/>
      <c r="AV254" s="557"/>
      <c r="AW254" s="436">
        <v>1.28</v>
      </c>
      <c r="AX254" s="436"/>
      <c r="AY254" s="436"/>
      <c r="AZ254" s="619"/>
      <c r="BA254" s="558"/>
      <c r="BB254" s="65">
        <v>31.9</v>
      </c>
      <c r="BC254" s="68"/>
      <c r="BD254" s="66">
        <v>31.9</v>
      </c>
      <c r="BE254" s="218">
        <v>106.11508467988068</v>
      </c>
      <c r="BF254" s="66">
        <v>131.6</v>
      </c>
      <c r="BG254" s="68">
        <v>1.503790683057181</v>
      </c>
      <c r="BH254" s="219">
        <v>1.503790683057181</v>
      </c>
      <c r="BI254" s="219">
        <v>2.0257771249717682</v>
      </c>
      <c r="BJ254" s="219">
        <v>2.1192558892779365</v>
      </c>
      <c r="BK254" s="66">
        <v>2.61</v>
      </c>
      <c r="BL254" s="66">
        <v>1.36</v>
      </c>
      <c r="BM254" s="66">
        <v>94</v>
      </c>
      <c r="BN254" s="66">
        <v>1.1399999999999999</v>
      </c>
      <c r="BO254" s="571">
        <v>27.2</v>
      </c>
      <c r="BP254" s="66">
        <v>35</v>
      </c>
      <c r="BQ254" s="66">
        <v>103</v>
      </c>
      <c r="BR254" s="66">
        <v>13</v>
      </c>
      <c r="BS254" s="66">
        <v>33</v>
      </c>
      <c r="BT254" s="221">
        <v>0</v>
      </c>
      <c r="CF254" s="61">
        <v>0</v>
      </c>
      <c r="CG254" s="61">
        <v>0</v>
      </c>
      <c r="CH254" s="61">
        <v>0</v>
      </c>
      <c r="CI254" s="61">
        <v>0</v>
      </c>
      <c r="CJ254" s="326">
        <v>0</v>
      </c>
      <c r="CK254" s="114">
        <v>0</v>
      </c>
      <c r="CL254" s="326">
        <v>0</v>
      </c>
      <c r="CM254" s="114">
        <v>0</v>
      </c>
      <c r="CN254" s="326">
        <v>0</v>
      </c>
      <c r="CO254" s="114">
        <v>1</v>
      </c>
      <c r="CP254" s="326">
        <v>0</v>
      </c>
      <c r="CQ254" s="114">
        <v>0</v>
      </c>
      <c r="CR254" s="326">
        <v>0</v>
      </c>
      <c r="CS254" s="114">
        <v>0</v>
      </c>
      <c r="CT254" s="326">
        <v>0</v>
      </c>
      <c r="CU254" s="114">
        <v>0</v>
      </c>
      <c r="CV254" s="299">
        <v>13.4</v>
      </c>
      <c r="CW254" s="299">
        <v>0.92</v>
      </c>
      <c r="CX254" s="299">
        <v>3.8</v>
      </c>
      <c r="CY254" s="299">
        <v>31.9</v>
      </c>
      <c r="CZ254" s="221">
        <v>80</v>
      </c>
      <c r="DA254" s="221">
        <v>116</v>
      </c>
      <c r="DE254" s="451">
        <v>0</v>
      </c>
      <c r="DF254" s="457"/>
      <c r="DG254" s="451"/>
      <c r="DH254" s="451"/>
      <c r="DI254" s="451"/>
      <c r="DJ254" s="457"/>
      <c r="DK254" s="457"/>
      <c r="DL254" s="457"/>
      <c r="DM254" s="451"/>
      <c r="DN254" s="221">
        <v>0</v>
      </c>
      <c r="DO254" s="451">
        <v>0</v>
      </c>
      <c r="DP254" s="451">
        <v>0</v>
      </c>
      <c r="DQ254" s="451">
        <v>0</v>
      </c>
      <c r="DR254" s="451">
        <v>0</v>
      </c>
      <c r="DS254" s="424"/>
      <c r="DT254" s="451">
        <v>0</v>
      </c>
      <c r="DU254" s="451">
        <v>0</v>
      </c>
      <c r="DV254" s="451">
        <v>0</v>
      </c>
      <c r="DW254" s="221">
        <v>0</v>
      </c>
      <c r="DX254" s="61">
        <v>0</v>
      </c>
      <c r="DY254" s="438">
        <v>0</v>
      </c>
      <c r="EB254" s="267">
        <v>1</v>
      </c>
      <c r="EC254" s="267">
        <v>2</v>
      </c>
      <c r="ED254" s="61">
        <v>54</v>
      </c>
      <c r="EG254" s="221">
        <v>0</v>
      </c>
      <c r="EO254" s="259">
        <v>259</v>
      </c>
      <c r="EP254" s="135">
        <v>42366</v>
      </c>
      <c r="EQ254" s="136" t="s">
        <v>383</v>
      </c>
      <c r="ER254" s="133"/>
      <c r="ES254" s="133"/>
      <c r="ET254" s="133">
        <v>78</v>
      </c>
      <c r="EU254" s="133">
        <v>0</v>
      </c>
      <c r="EV254" s="133"/>
      <c r="EW254" s="133">
        <v>14</v>
      </c>
      <c r="EX254" s="133">
        <v>8</v>
      </c>
      <c r="EY254" s="133">
        <v>41</v>
      </c>
      <c r="EZ254" s="133">
        <v>20</v>
      </c>
      <c r="FA254" s="133">
        <v>15</v>
      </c>
      <c r="FB254" s="133">
        <v>21</v>
      </c>
      <c r="FC254" s="133">
        <v>36</v>
      </c>
      <c r="FD254" s="133">
        <v>24</v>
      </c>
      <c r="FE254" s="133">
        <v>36</v>
      </c>
      <c r="FF254" s="133">
        <v>100</v>
      </c>
      <c r="FG254" s="133">
        <v>270</v>
      </c>
      <c r="FH254" s="91">
        <v>100</v>
      </c>
      <c r="FI254" s="91">
        <v>270</v>
      </c>
      <c r="FJ254" s="227">
        <v>32.1</v>
      </c>
      <c r="FK254" s="227">
        <v>15.582501986584376</v>
      </c>
      <c r="FL254" s="228">
        <v>107.95</v>
      </c>
      <c r="FM254" s="228">
        <v>23.65</v>
      </c>
      <c r="FN254" s="228">
        <v>52.402837677625648</v>
      </c>
      <c r="FO254" s="228">
        <v>11.480566105380699</v>
      </c>
      <c r="FP254" s="228">
        <v>78.091709124594729</v>
      </c>
      <c r="FQ254" s="228"/>
      <c r="FR254" s="193">
        <v>0</v>
      </c>
      <c r="FS254" s="230">
        <v>70.099999999999994</v>
      </c>
      <c r="FT254" s="230">
        <v>97.4</v>
      </c>
      <c r="FU254" s="230">
        <v>170</v>
      </c>
      <c r="FV254" s="229">
        <v>5.4</v>
      </c>
      <c r="FW254" s="229">
        <v>7.8</v>
      </c>
      <c r="FX254" s="426">
        <v>12.981481481481479</v>
      </c>
      <c r="FY254" s="229">
        <v>0.719712525667351</v>
      </c>
      <c r="FZ254" s="133">
        <v>66.2</v>
      </c>
      <c r="GA254" s="129">
        <v>25.6</v>
      </c>
      <c r="GB254" s="238">
        <v>10.6</v>
      </c>
      <c r="GC254" s="238">
        <v>5.3</v>
      </c>
      <c r="GD254" s="238">
        <v>162.9</v>
      </c>
      <c r="GE254" s="238">
        <v>108.2</v>
      </c>
      <c r="GF254" s="238">
        <v>30.6</v>
      </c>
      <c r="GG254" s="133">
        <v>0</v>
      </c>
      <c r="GH254" s="133">
        <v>1</v>
      </c>
      <c r="GI254" s="133">
        <v>1</v>
      </c>
      <c r="GJ254" s="133">
        <v>1</v>
      </c>
      <c r="GK254" s="231"/>
      <c r="GL254" s="133"/>
      <c r="GM254" s="133">
        <v>0</v>
      </c>
      <c r="GN254" s="133">
        <v>0</v>
      </c>
      <c r="GO254" s="133">
        <v>0</v>
      </c>
      <c r="GP254" s="61">
        <v>34.5</v>
      </c>
      <c r="GQ254" s="106">
        <v>16.74754886408601</v>
      </c>
      <c r="GR254" s="111">
        <v>0.62411347517730498</v>
      </c>
      <c r="GS254" s="61">
        <v>0</v>
      </c>
      <c r="GT254" s="111">
        <v>0.6</v>
      </c>
      <c r="GU254" s="61">
        <v>1</v>
      </c>
      <c r="GV254" s="106">
        <v>14.4</v>
      </c>
      <c r="GX254" s="106">
        <v>27</v>
      </c>
      <c r="GZ254" s="745"/>
      <c r="HA254" s="133">
        <v>13</v>
      </c>
      <c r="HB254" s="133">
        <v>0.55000000000000004</v>
      </c>
      <c r="HC254" s="442" t="s">
        <v>1593</v>
      </c>
      <c r="HD254" s="227">
        <v>137.998119</v>
      </c>
      <c r="HE254" s="227">
        <v>144.89802499999999</v>
      </c>
      <c r="HF254" s="270">
        <v>70.338746492668292</v>
      </c>
      <c r="HG254" s="106">
        <v>102.58367800000001</v>
      </c>
      <c r="HH254" s="270">
        <v>49.797830723555514</v>
      </c>
      <c r="HI254" s="106">
        <v>22.661708000000001</v>
      </c>
      <c r="HJ254" s="270">
        <v>11.000813393439097</v>
      </c>
      <c r="HK254" s="106">
        <v>79.921970000000002</v>
      </c>
      <c r="HL254" s="270">
        <v>38.797017330116411</v>
      </c>
      <c r="HM254" s="227">
        <v>77.909051000000005</v>
      </c>
      <c r="HN254" s="106">
        <v>6.7134450000000001</v>
      </c>
      <c r="HO254" s="106">
        <v>3.1421969999999999</v>
      </c>
      <c r="HP254" s="106">
        <v>119.410676</v>
      </c>
      <c r="HQ254" s="270">
        <v>57.966264672566453</v>
      </c>
      <c r="HR254" s="106">
        <v>40.050583000000003</v>
      </c>
      <c r="HS254" s="270">
        <v>19.442002777612537</v>
      </c>
      <c r="HT254" s="106">
        <v>79.360093000000006</v>
      </c>
      <c r="HU254" s="270">
        <v>38.524261894953924</v>
      </c>
      <c r="HV254" s="227">
        <v>66.459796999999995</v>
      </c>
      <c r="HW254" s="144">
        <v>0</v>
      </c>
      <c r="HX254" s="427">
        <v>1.4124861559360349</v>
      </c>
      <c r="HY254" s="428">
        <v>15.1</v>
      </c>
      <c r="HZ254" s="427">
        <v>4.9000000000000004</v>
      </c>
      <c r="IA254" s="427">
        <v>9.9</v>
      </c>
      <c r="IB254" s="427">
        <v>3.6</v>
      </c>
      <c r="IC254" s="427">
        <v>17.600000000000001</v>
      </c>
      <c r="ID254" s="427">
        <v>5.4</v>
      </c>
      <c r="IE254" s="237">
        <v>25.545502040816324</v>
      </c>
      <c r="IF254" s="237">
        <v>12.400711411193631</v>
      </c>
      <c r="IG254" s="239"/>
      <c r="IH254" s="161">
        <v>0.39</v>
      </c>
      <c r="II254" s="161">
        <v>1083</v>
      </c>
      <c r="IJ254" s="161">
        <v>1041</v>
      </c>
      <c r="IK254" s="161">
        <v>1048</v>
      </c>
      <c r="IL254" s="161">
        <v>962</v>
      </c>
      <c r="IM254" s="161">
        <v>1041</v>
      </c>
      <c r="IN254" s="161">
        <v>1078</v>
      </c>
      <c r="IO254" s="133">
        <v>1080.5</v>
      </c>
      <c r="IP254" s="429">
        <v>1042.1666666666667</v>
      </c>
      <c r="IQ254" s="161">
        <v>1626</v>
      </c>
      <c r="IR254" s="161">
        <v>410</v>
      </c>
      <c r="IS254" s="161">
        <v>425</v>
      </c>
      <c r="IT254" s="161">
        <v>389</v>
      </c>
      <c r="IU254" s="161">
        <v>421</v>
      </c>
      <c r="IV254" s="161">
        <v>424</v>
      </c>
      <c r="IW254" s="161">
        <v>399</v>
      </c>
      <c r="IX254" s="61">
        <v>404.5</v>
      </c>
      <c r="IY254" s="430">
        <v>411.33333333333331</v>
      </c>
      <c r="IZ254" s="161">
        <v>270</v>
      </c>
      <c r="JA254" s="431">
        <v>29.062836660164145</v>
      </c>
      <c r="JB254" s="240">
        <v>30.546246330911607</v>
      </c>
      <c r="JC254" s="457"/>
      <c r="JD254" s="70"/>
      <c r="JE254" s="70"/>
      <c r="JF254" s="70"/>
      <c r="JG254" s="457"/>
      <c r="JH254" s="457"/>
      <c r="JI254" s="457"/>
      <c r="JJ254" s="457"/>
      <c r="JK254" s="451"/>
      <c r="JL254" s="420">
        <v>47</v>
      </c>
      <c r="JM254" s="362"/>
      <c r="JN254" s="244"/>
      <c r="JP254" s="200"/>
      <c r="JQ254" s="90"/>
      <c r="JR254" s="90"/>
      <c r="JS254" s="69"/>
      <c r="JT254" s="248"/>
      <c r="JU254" s="200"/>
      <c r="JV254" s="433"/>
      <c r="JW254" s="248"/>
      <c r="JX254" s="243"/>
      <c r="JY254" s="433"/>
      <c r="JZ254" s="248"/>
      <c r="KA254" s="247"/>
      <c r="KB254" s="245"/>
      <c r="KC254" s="248"/>
      <c r="KD254" s="63">
        <v>0</v>
      </c>
      <c r="KE254" s="263"/>
      <c r="KF254" s="263"/>
      <c r="KG254" s="250">
        <v>85.3</v>
      </c>
      <c r="KH254" s="250">
        <v>27</v>
      </c>
      <c r="KI254" s="250">
        <v>68.5</v>
      </c>
      <c r="KJ254" s="251">
        <v>-19.399999999999999</v>
      </c>
      <c r="KK254" s="250">
        <v>-15.36</v>
      </c>
      <c r="KL254" s="250">
        <v>64.56</v>
      </c>
      <c r="KM254" s="250">
        <v>32</v>
      </c>
      <c r="KN254" s="250">
        <v>5.0999999999999996</v>
      </c>
      <c r="KO254" s="250"/>
      <c r="KP254" s="250"/>
      <c r="KQ254" s="92"/>
      <c r="KR254" s="93">
        <v>0.62411347517730498</v>
      </c>
      <c r="KS254" s="92"/>
      <c r="KT254" s="361"/>
      <c r="KU254" s="92"/>
      <c r="KV254" s="361"/>
      <c r="KW254" s="361"/>
      <c r="KX254" s="361"/>
      <c r="KY254" s="361"/>
      <c r="KZ254" s="361"/>
      <c r="LA254" s="361"/>
      <c r="LB254" s="361"/>
      <c r="LC254" s="361"/>
      <c r="LD254" s="361"/>
      <c r="LE254" s="118">
        <v>42366</v>
      </c>
      <c r="LF254" s="454">
        <v>0</v>
      </c>
      <c r="LG254" s="454"/>
      <c r="LH254" s="454">
        <v>65</v>
      </c>
      <c r="LI254" s="454">
        <v>60.46</v>
      </c>
      <c r="LJ254" s="454">
        <v>-31.95</v>
      </c>
      <c r="LK254" s="454">
        <v>-39.200000000000003</v>
      </c>
      <c r="LL254" s="454">
        <v>-38.799999999999997</v>
      </c>
      <c r="LM254" s="454">
        <v>399</v>
      </c>
      <c r="LN254" s="454">
        <v>-27.7</v>
      </c>
      <c r="LO254" s="454">
        <v>-27.6</v>
      </c>
      <c r="LP254" s="454">
        <v>399</v>
      </c>
      <c r="LQ254" s="454">
        <v>-33.4</v>
      </c>
      <c r="LR254" s="454">
        <v>-33.200000000000003</v>
      </c>
      <c r="LS254" s="454">
        <v>399</v>
      </c>
      <c r="LT254" s="500">
        <v>57.87</v>
      </c>
      <c r="LU254" s="693">
        <v>-29.88</v>
      </c>
      <c r="LV254" s="500">
        <v>-15.2</v>
      </c>
      <c r="LW254" s="500">
        <v>2</v>
      </c>
      <c r="LX254" s="500">
        <v>-15.6</v>
      </c>
      <c r="LY254" s="500">
        <v>3</v>
      </c>
      <c r="LZ254" s="690">
        <v>66.459796999999995</v>
      </c>
      <c r="MA254" s="455"/>
      <c r="MC254" s="253"/>
      <c r="MD254" s="274"/>
      <c r="ME254" s="581">
        <v>259</v>
      </c>
      <c r="MF254" s="135"/>
      <c r="MI254" s="584">
        <v>47.173000000000002</v>
      </c>
      <c r="MQ254" s="135"/>
      <c r="MR254" s="585"/>
      <c r="MS254" s="585"/>
      <c r="MT254" s="133">
        <v>0</v>
      </c>
      <c r="MU254" s="585"/>
      <c r="MV254" s="585"/>
      <c r="MW254" s="585"/>
      <c r="MX254" s="585"/>
      <c r="MY254" s="585"/>
      <c r="MZ254" s="238">
        <v>28.5</v>
      </c>
      <c r="NA254" s="585"/>
      <c r="NB254" s="238">
        <v>4</v>
      </c>
      <c r="ND254" s="876">
        <v>259</v>
      </c>
      <c r="NE254" s="877">
        <v>8.6461986664688997</v>
      </c>
      <c r="NF254" s="877">
        <v>6.7708290460324898</v>
      </c>
      <c r="NG254" s="877">
        <v>4.8649289722897899</v>
      </c>
      <c r="NH254" s="877">
        <v>3.0408924306468998</v>
      </c>
      <c r="NI254" s="877">
        <v>7.4491486453754403</v>
      </c>
      <c r="NJ254" s="877">
        <v>8.0166968783625201</v>
      </c>
      <c r="NK254" s="877">
        <v>8.6303035332750202</v>
      </c>
      <c r="NL254" s="877">
        <v>7.5929801996685198</v>
      </c>
      <c r="NM254" s="877">
        <v>6.1364785183491701</v>
      </c>
      <c r="NN254" s="877">
        <v>1.0703893278914001</v>
      </c>
      <c r="NO254" s="877">
        <v>6.6257088430644604</v>
      </c>
      <c r="NP254" s="877">
        <v>7.0888412292970999</v>
      </c>
      <c r="NQ254" s="877">
        <v>7.8894126988459297</v>
      </c>
      <c r="NR254" s="877">
        <v>4.7186356162713397</v>
      </c>
      <c r="NS254" s="877">
        <v>5.9720033038083598</v>
      </c>
      <c r="NT254" s="877">
        <v>7.6938353924825202</v>
      </c>
      <c r="NU254" s="877">
        <v>6.5106455040900402</v>
      </c>
      <c r="NV254" s="877">
        <v>6.9941271140031303</v>
      </c>
      <c r="NW254" s="877">
        <v>5.9848171742935898</v>
      </c>
      <c r="NX254" s="877">
        <v>6.5196362528432097</v>
      </c>
      <c r="NY254" s="877">
        <v>8.2083806936102395</v>
      </c>
      <c r="NZ254" s="877">
        <v>-1.9378782880922001</v>
      </c>
      <c r="OA254" s="877">
        <v>10.8776215665831</v>
      </c>
      <c r="OB254" s="877">
        <v>2.0908534304511099</v>
      </c>
      <c r="OC254" s="877">
        <v>7.9338676618895603</v>
      </c>
      <c r="OD254" s="877">
        <v>6.9870934370581503</v>
      </c>
      <c r="OE254" s="877">
        <v>4.7268312170324904</v>
      </c>
      <c r="OF254" s="877">
        <v>10.2514705755016</v>
      </c>
      <c r="OG254" s="877">
        <v>3.44095219802964</v>
      </c>
      <c r="OH254" s="877">
        <v>6.2755658345603296</v>
      </c>
      <c r="OI254" s="877">
        <v>4.3074285251922504</v>
      </c>
      <c r="OJ254" s="877">
        <v>3.9759047409412802</v>
      </c>
      <c r="OK254" s="877">
        <v>9.8717459499817704</v>
      </c>
      <c r="OL254" s="877">
        <v>8.7867681361319505</v>
      </c>
    </row>
    <row r="255" spans="1:402" s="61" customFormat="1" x14ac:dyDescent="0.25">
      <c r="A255" s="221">
        <v>254</v>
      </c>
      <c r="B255" s="221">
        <v>0</v>
      </c>
      <c r="C255" s="61">
        <v>1</v>
      </c>
      <c r="D255" s="267">
        <v>0</v>
      </c>
      <c r="E255" s="267">
        <v>260</v>
      </c>
      <c r="F255" s="880">
        <v>73</v>
      </c>
      <c r="G255" s="883"/>
      <c r="H255" s="651" t="s">
        <v>1149</v>
      </c>
      <c r="I255" s="651" t="s">
        <v>1594</v>
      </c>
      <c r="J255" s="69">
        <v>15874</v>
      </c>
      <c r="K255" s="456">
        <v>72</v>
      </c>
      <c r="L255" s="62">
        <v>62</v>
      </c>
      <c r="M255" s="62">
        <v>169</v>
      </c>
      <c r="N255" s="342">
        <v>21.707923392038097</v>
      </c>
      <c r="O255" s="348">
        <v>1.7113965514971101</v>
      </c>
      <c r="P255" s="61">
        <v>1</v>
      </c>
      <c r="Q255" s="125">
        <v>135</v>
      </c>
      <c r="R255" s="125">
        <v>80</v>
      </c>
      <c r="S255" s="61">
        <v>0</v>
      </c>
      <c r="T255" s="400">
        <v>1</v>
      </c>
      <c r="U255" s="326">
        <v>0</v>
      </c>
      <c r="V255" s="326"/>
      <c r="W255" s="326">
        <v>0</v>
      </c>
      <c r="X255" s="715">
        <v>0</v>
      </c>
      <c r="Y255" s="326">
        <v>1</v>
      </c>
      <c r="Z255" s="326">
        <v>0</v>
      </c>
      <c r="AA255" s="714">
        <v>0</v>
      </c>
      <c r="AB255" s="336">
        <v>0</v>
      </c>
      <c r="AC255" s="133"/>
      <c r="AD255" s="133"/>
      <c r="AE255" s="133"/>
      <c r="AF255" s="592">
        <v>83</v>
      </c>
      <c r="AG255" s="617">
        <v>0.53</v>
      </c>
      <c r="AH255" s="592">
        <v>113</v>
      </c>
      <c r="AI255" s="592"/>
      <c r="AJ255" s="606">
        <v>12.2</v>
      </c>
      <c r="AK255" s="592">
        <v>36</v>
      </c>
      <c r="AL255" s="592"/>
      <c r="AM255" s="607">
        <v>48.5</v>
      </c>
      <c r="AN255" s="214">
        <v>3.8815637979434374</v>
      </c>
      <c r="AO255" s="63">
        <v>290</v>
      </c>
      <c r="AP255" s="63">
        <v>149</v>
      </c>
      <c r="AQ255" s="63">
        <v>131</v>
      </c>
      <c r="AR255" s="63">
        <v>50</v>
      </c>
      <c r="AS255" s="63">
        <v>2.41</v>
      </c>
      <c r="AT255" s="63">
        <v>110</v>
      </c>
      <c r="AU255" s="557"/>
      <c r="AV255" s="557"/>
      <c r="AW255" s="434">
        <v>0.53</v>
      </c>
      <c r="AX255" s="434"/>
      <c r="AY255" s="434"/>
      <c r="AZ255" s="617"/>
      <c r="BA255" s="558"/>
      <c r="BB255" s="65">
        <v>21.81</v>
      </c>
      <c r="BC255" s="68"/>
      <c r="BD255" s="66">
        <v>21.81</v>
      </c>
      <c r="BE255" s="218">
        <v>34.970401158978412</v>
      </c>
      <c r="BF255" s="66">
        <v>58.02</v>
      </c>
      <c r="BG255" s="68">
        <v>1.3386556655787003</v>
      </c>
      <c r="BH255" s="219">
        <v>1.3386556655787003</v>
      </c>
      <c r="BI255" s="219">
        <v>1.5437006142975607</v>
      </c>
      <c r="BJ255" s="219">
        <v>1.7635777244666453</v>
      </c>
      <c r="BK255" s="66">
        <v>2.46</v>
      </c>
      <c r="BL255" s="66">
        <v>0.62</v>
      </c>
      <c r="BM255" s="66">
        <v>133</v>
      </c>
      <c r="BN255" s="66">
        <v>1.0900000000000001</v>
      </c>
      <c r="BO255" s="571">
        <v>164.2</v>
      </c>
      <c r="BP255" s="66">
        <v>36</v>
      </c>
      <c r="BQ255" s="66">
        <v>101</v>
      </c>
      <c r="BR255" s="66">
        <v>6</v>
      </c>
      <c r="BS255" s="66">
        <v>41</v>
      </c>
      <c r="BT255" s="221">
        <v>0</v>
      </c>
      <c r="CF255" s="61">
        <v>0</v>
      </c>
      <c r="CG255" s="61">
        <v>0</v>
      </c>
      <c r="CH255" s="61">
        <v>0</v>
      </c>
      <c r="CI255" s="61">
        <v>0</v>
      </c>
      <c r="CJ255" s="326">
        <v>0</v>
      </c>
      <c r="CK255" s="114">
        <v>0</v>
      </c>
      <c r="CL255" s="326">
        <v>0</v>
      </c>
      <c r="CM255" s="114">
        <v>0</v>
      </c>
      <c r="CN255" s="326">
        <v>0</v>
      </c>
      <c r="CO255" s="114">
        <v>0</v>
      </c>
      <c r="CP255" s="326">
        <v>0</v>
      </c>
      <c r="CQ255" s="114">
        <v>0</v>
      </c>
      <c r="CR255" s="326">
        <v>0</v>
      </c>
      <c r="CS255" s="114">
        <v>0</v>
      </c>
      <c r="CT255" s="326">
        <v>0</v>
      </c>
      <c r="CU255" s="114">
        <v>0</v>
      </c>
      <c r="CV255" s="299">
        <v>16.899999999999999</v>
      </c>
      <c r="CW255" s="299">
        <v>1.21</v>
      </c>
      <c r="CX255" s="299">
        <v>4.8</v>
      </c>
      <c r="CY255" s="299">
        <v>30</v>
      </c>
      <c r="CZ255" s="221">
        <v>88</v>
      </c>
      <c r="DA255" s="221">
        <v>136</v>
      </c>
      <c r="DE255" s="451">
        <v>0</v>
      </c>
      <c r="DF255" s="457"/>
      <c r="DG255" s="451"/>
      <c r="DH255" s="451"/>
      <c r="DI255" s="451"/>
      <c r="DJ255" s="457"/>
      <c r="DK255" s="457"/>
      <c r="DL255" s="457"/>
      <c r="DM255" s="451"/>
      <c r="DN255" s="61">
        <v>0</v>
      </c>
      <c r="DO255" s="451">
        <v>0</v>
      </c>
      <c r="DP255" s="451">
        <v>0</v>
      </c>
      <c r="DQ255" s="451">
        <v>0</v>
      </c>
      <c r="DR255" s="451">
        <v>0</v>
      </c>
      <c r="DS255" s="63"/>
      <c r="DT255" s="451">
        <v>0</v>
      </c>
      <c r="DU255" s="451">
        <v>0</v>
      </c>
      <c r="DV255" s="451">
        <v>0</v>
      </c>
      <c r="DW255" s="61">
        <v>0</v>
      </c>
      <c r="DX255" s="61">
        <v>0</v>
      </c>
      <c r="DY255" s="438">
        <v>0</v>
      </c>
      <c r="EB255" s="61">
        <v>0</v>
      </c>
      <c r="EC255" s="61">
        <v>0</v>
      </c>
      <c r="ED255" s="61">
        <v>113</v>
      </c>
      <c r="EG255" s="221">
        <v>0</v>
      </c>
      <c r="EO255" s="267">
        <v>260</v>
      </c>
      <c r="EP255" s="135">
        <v>42349</v>
      </c>
      <c r="EQ255" s="136" t="s">
        <v>383</v>
      </c>
      <c r="ER255" s="133"/>
      <c r="ES255" s="133"/>
      <c r="ET255" s="133">
        <v>77</v>
      </c>
      <c r="EU255" s="133">
        <v>0</v>
      </c>
      <c r="EV255" s="133"/>
      <c r="EW255" s="133">
        <v>10</v>
      </c>
      <c r="EX255" s="133">
        <v>8</v>
      </c>
      <c r="EY255" s="133">
        <v>47</v>
      </c>
      <c r="EZ255" s="133">
        <v>30</v>
      </c>
      <c r="FA255" s="133">
        <v>14</v>
      </c>
      <c r="FB255" s="133">
        <v>14</v>
      </c>
      <c r="FC255" s="133">
        <v>35</v>
      </c>
      <c r="FD255" s="133">
        <v>20</v>
      </c>
      <c r="FE255" s="133">
        <v>32</v>
      </c>
      <c r="FF255" s="133">
        <v>150</v>
      </c>
      <c r="FG255" s="133">
        <v>340</v>
      </c>
      <c r="FH255" s="91">
        <v>150</v>
      </c>
      <c r="FI255" s="91">
        <v>340</v>
      </c>
      <c r="FJ255" s="227">
        <v>34.9</v>
      </c>
      <c r="FK255" s="227">
        <v>20.392702070989845</v>
      </c>
      <c r="FL255" s="228">
        <v>99.15</v>
      </c>
      <c r="FM255" s="228">
        <v>36.049999999999997</v>
      </c>
      <c r="FN255" s="228">
        <v>57.935140697382337</v>
      </c>
      <c r="FO255" s="228">
        <v>21.064667898543952</v>
      </c>
      <c r="FP255" s="228">
        <v>63.64094805849723</v>
      </c>
      <c r="FQ255" s="228"/>
      <c r="FR255" s="193">
        <v>0</v>
      </c>
      <c r="FS255" s="230">
        <v>57.4</v>
      </c>
      <c r="FT255" s="230">
        <v>79.599999999999994</v>
      </c>
      <c r="FU255" s="230">
        <v>190</v>
      </c>
      <c r="FV255" s="229">
        <v>5.8</v>
      </c>
      <c r="FW255" s="229">
        <v>9.6999999999999993</v>
      </c>
      <c r="FX255" s="426">
        <v>9.8965517241379306</v>
      </c>
      <c r="FY255" s="229">
        <v>0.72110552763819102</v>
      </c>
      <c r="FZ255" s="133">
        <v>77.5</v>
      </c>
      <c r="GA255" s="129" t="s">
        <v>381</v>
      </c>
      <c r="GB255" s="238">
        <v>7.8</v>
      </c>
      <c r="GC255" s="238">
        <v>4.2</v>
      </c>
      <c r="GD255" s="238">
        <v>139.80000000000001</v>
      </c>
      <c r="GE255" s="238">
        <v>95.4</v>
      </c>
      <c r="GF255" s="238">
        <v>30.7</v>
      </c>
      <c r="GG255" s="133">
        <v>1</v>
      </c>
      <c r="GH255" s="133">
        <v>1</v>
      </c>
      <c r="GI255" s="133">
        <v>1</v>
      </c>
      <c r="GJ255" s="133">
        <v>0</v>
      </c>
      <c r="GK255" s="231">
        <v>19</v>
      </c>
      <c r="GL255" s="133"/>
      <c r="GM255" s="133">
        <v>0</v>
      </c>
      <c r="GN255" s="133">
        <v>0</v>
      </c>
      <c r="GO255" s="133">
        <v>0</v>
      </c>
      <c r="GP255" s="61">
        <v>24</v>
      </c>
      <c r="GQ255" s="106">
        <v>14.023634661998749</v>
      </c>
      <c r="GR255" s="111">
        <v>0.52040816326530615</v>
      </c>
      <c r="GS255" s="61">
        <v>0</v>
      </c>
      <c r="GT255" s="111">
        <v>0.33333333333333331</v>
      </c>
      <c r="GU255" s="61">
        <v>0</v>
      </c>
      <c r="GV255" s="106">
        <v>14.3</v>
      </c>
      <c r="GX255" s="106">
        <v>23.5</v>
      </c>
      <c r="GZ255" s="745">
        <v>29</v>
      </c>
      <c r="HA255" s="133">
        <v>15</v>
      </c>
      <c r="HB255" s="133">
        <v>0.47</v>
      </c>
      <c r="HC255" s="442" t="s">
        <v>1595</v>
      </c>
      <c r="HD255" s="227">
        <v>101.13860189011</v>
      </c>
      <c r="HE255" s="227">
        <v>106.195531934066</v>
      </c>
      <c r="HF255" s="270">
        <v>62.051972607498456</v>
      </c>
      <c r="HG255" s="106">
        <v>94.131190131868195</v>
      </c>
      <c r="HH255" s="270">
        <v>55.002559196185892</v>
      </c>
      <c r="HI255" s="106">
        <v>29.765763439560498</v>
      </c>
      <c r="HJ255" s="270">
        <v>17.392674662994821</v>
      </c>
      <c r="HK255" s="106">
        <v>64.365426307692303</v>
      </c>
      <c r="HL255" s="270">
        <v>37.609884308453331</v>
      </c>
      <c r="HM255" s="227">
        <v>67.857098406593394</v>
      </c>
      <c r="HN255" s="106">
        <v>4.6201665054945096</v>
      </c>
      <c r="HO255" s="106">
        <v>2.5113971978022001</v>
      </c>
      <c r="HP255" s="106">
        <v>99.218004120879101</v>
      </c>
      <c r="HQ255" s="270">
        <v>57.974876736828953</v>
      </c>
      <c r="HR255" s="106">
        <v>39.639883703296697</v>
      </c>
      <c r="HS255" s="270">
        <v>23.162301962464621</v>
      </c>
      <c r="HT255" s="106">
        <v>59.578120340659403</v>
      </c>
      <c r="HU255" s="270">
        <v>34.812574729416831</v>
      </c>
      <c r="HV255" s="227">
        <v>60.052139934065899</v>
      </c>
      <c r="HW255" s="144">
        <v>0</v>
      </c>
      <c r="HX255" s="427">
        <v>1.1281651892990718</v>
      </c>
      <c r="HY255" s="428">
        <v>16.600000000000001</v>
      </c>
      <c r="HZ255" s="427">
        <v>4.4000000000000004</v>
      </c>
      <c r="IA255" s="427">
        <v>19.899999999999999</v>
      </c>
      <c r="IB255" s="427">
        <v>5.8</v>
      </c>
      <c r="IC255" s="427">
        <v>14.5</v>
      </c>
      <c r="ID255" s="427">
        <v>3.9</v>
      </c>
      <c r="IE255" s="237">
        <v>62.864703030303005</v>
      </c>
      <c r="IF255" s="237">
        <v>36.732984518000627</v>
      </c>
      <c r="IG255" s="239"/>
      <c r="IH255" s="161">
        <v>0.36</v>
      </c>
      <c r="II255" s="61">
        <v>1246</v>
      </c>
      <c r="IJ255" s="61">
        <v>1175</v>
      </c>
      <c r="IK255" s="61">
        <v>1147</v>
      </c>
      <c r="IL255" s="61">
        <v>1024</v>
      </c>
      <c r="IN255" s="61">
        <v>1096</v>
      </c>
      <c r="IO255" s="133">
        <v>1171</v>
      </c>
      <c r="IP255" s="429">
        <v>1137.5999999999999</v>
      </c>
      <c r="IQ255" s="61">
        <v>1632</v>
      </c>
      <c r="IR255" s="61">
        <v>440</v>
      </c>
      <c r="IS255" s="61">
        <v>449</v>
      </c>
      <c r="IT255" s="61">
        <v>462</v>
      </c>
      <c r="IW255" s="61">
        <v>400</v>
      </c>
      <c r="IX255" s="61">
        <v>420</v>
      </c>
      <c r="IY255" s="430">
        <v>437.75</v>
      </c>
      <c r="IZ255" s="61">
        <v>276</v>
      </c>
      <c r="JA255" s="431">
        <v>29.877121260073164</v>
      </c>
      <c r="JB255" s="240">
        <v>32.462597907069402</v>
      </c>
      <c r="JC255" s="457"/>
      <c r="JD255" s="70"/>
      <c r="JE255" s="70"/>
      <c r="JF255" s="70"/>
      <c r="JG255" s="457"/>
      <c r="JH255" s="457"/>
      <c r="JI255" s="457"/>
      <c r="JJ255" s="457"/>
      <c r="JK255" s="451"/>
      <c r="JL255" s="444">
        <v>66</v>
      </c>
      <c r="JM255" s="362"/>
      <c r="JN255" s="244"/>
      <c r="JP255" s="200"/>
      <c r="JQ255" s="90"/>
      <c r="JR255" s="90"/>
      <c r="JS255" s="69"/>
      <c r="JT255" s="248"/>
      <c r="JU255" s="200"/>
      <c r="JV255" s="433"/>
      <c r="JW255" s="248"/>
      <c r="JX255" s="243"/>
      <c r="JY255" s="433"/>
      <c r="JZ255" s="248"/>
      <c r="KA255" s="247"/>
      <c r="KB255" s="245"/>
      <c r="KC255" s="248"/>
      <c r="KD255" s="63">
        <v>0</v>
      </c>
      <c r="KE255" s="263"/>
      <c r="KF255" s="263"/>
      <c r="KG255" s="250">
        <v>106</v>
      </c>
      <c r="KH255" s="250">
        <v>44</v>
      </c>
      <c r="KI255" s="250">
        <v>58</v>
      </c>
      <c r="KJ255" s="251">
        <v>-20.7</v>
      </c>
      <c r="KK255" s="250">
        <v>-15.6</v>
      </c>
      <c r="KL255" s="250">
        <v>53.93</v>
      </c>
      <c r="KM255" s="250">
        <v>60.3</v>
      </c>
      <c r="KN255" s="250">
        <v>4.4000000000000004</v>
      </c>
      <c r="KO255" s="250"/>
      <c r="KP255" s="250"/>
      <c r="KQ255" s="92"/>
      <c r="KR255" s="93">
        <v>0.52040816326530615</v>
      </c>
      <c r="KS255" s="92">
        <v>73</v>
      </c>
      <c r="KT255" s="361">
        <v>50.16</v>
      </c>
      <c r="KU255" s="92">
        <v>-26.62</v>
      </c>
      <c r="KV255" s="361">
        <v>-29.7</v>
      </c>
      <c r="KW255" s="361">
        <v>-27.5</v>
      </c>
      <c r="KX255" s="361">
        <v>326</v>
      </c>
      <c r="KY255" s="361">
        <v>-21.9</v>
      </c>
      <c r="KZ255" s="361">
        <v>-19.100000000000001</v>
      </c>
      <c r="LA255" s="361">
        <v>310</v>
      </c>
      <c r="LB255" s="361">
        <v>-25.8</v>
      </c>
      <c r="LC255" s="361">
        <v>-23.3</v>
      </c>
      <c r="LD255" s="361">
        <v>310</v>
      </c>
      <c r="LE255" s="118">
        <v>42349</v>
      </c>
      <c r="LF255" s="454">
        <v>0</v>
      </c>
      <c r="LG255" s="454"/>
      <c r="LH255" s="454">
        <v>73</v>
      </c>
      <c r="LI255" s="454">
        <v>52.77</v>
      </c>
      <c r="LJ255" s="454">
        <v>-26.57</v>
      </c>
      <c r="LK255" s="454">
        <v>-29.4</v>
      </c>
      <c r="LL255" s="454">
        <v>-29.1</v>
      </c>
      <c r="LM255" s="454">
        <v>342</v>
      </c>
      <c r="LN255" s="454">
        <v>-20.399999999999999</v>
      </c>
      <c r="LO255" s="454">
        <v>-19.899999999999999</v>
      </c>
      <c r="LP255" s="454">
        <v>342</v>
      </c>
      <c r="LQ255" s="454">
        <v>-24.9</v>
      </c>
      <c r="LR255" s="454">
        <v>24.5</v>
      </c>
      <c r="LS255" s="454">
        <v>342</v>
      </c>
      <c r="LT255" s="500">
        <v>51.93</v>
      </c>
      <c r="LU255" s="693">
        <v>-30.33</v>
      </c>
      <c r="LV255" s="500">
        <v>-18.2</v>
      </c>
      <c r="LW255" s="500">
        <v>3</v>
      </c>
      <c r="LX255" s="500">
        <v>-19.399999999999999</v>
      </c>
      <c r="LY255" s="500">
        <v>2</v>
      </c>
      <c r="LZ255" s="690">
        <v>60.052139934065899</v>
      </c>
      <c r="MA255" s="455"/>
      <c r="MC255" s="253"/>
      <c r="MD255" s="274"/>
      <c r="ME255" s="581">
        <v>260</v>
      </c>
      <c r="MF255" s="135"/>
      <c r="MI255" s="584">
        <v>26.3443</v>
      </c>
      <c r="MQ255" s="135"/>
      <c r="MR255" s="585"/>
      <c r="MS255" s="585"/>
      <c r="MT255" s="133">
        <v>0</v>
      </c>
      <c r="MU255" s="585"/>
      <c r="MV255" s="585"/>
      <c r="MW255" s="585"/>
      <c r="MX255" s="585"/>
      <c r="MY255" s="585"/>
      <c r="MZ255" s="238">
        <v>48.5</v>
      </c>
      <c r="NA255" s="585"/>
      <c r="NB255" s="238">
        <v>2</v>
      </c>
      <c r="ND255" s="876">
        <v>260</v>
      </c>
      <c r="NE255" s="877">
        <v>7.8664134811234501</v>
      </c>
      <c r="NF255" s="877">
        <v>7.3544697921574</v>
      </c>
      <c r="NG255" s="877">
        <v>4.7575566889394496</v>
      </c>
      <c r="NH255" s="877">
        <v>2.6848187375532202</v>
      </c>
      <c r="NI255" s="877">
        <v>6.50239425611126</v>
      </c>
      <c r="NJ255" s="877">
        <v>7.0723202160326997</v>
      </c>
      <c r="NK255" s="877">
        <v>8.7644403760564007</v>
      </c>
      <c r="NL255" s="877">
        <v>7.6213193010141902</v>
      </c>
      <c r="NM255" s="877">
        <v>6.1426176554465801</v>
      </c>
      <c r="NN255" s="877">
        <v>0.94110631094643105</v>
      </c>
      <c r="NO255" s="877">
        <v>6.0650121504369503</v>
      </c>
      <c r="NP255" s="877">
        <v>6.7182246115562796</v>
      </c>
      <c r="NQ255" s="877">
        <v>7.1875500280637201</v>
      </c>
      <c r="NR255" s="877">
        <v>3.82171021503467</v>
      </c>
      <c r="NS255" s="877">
        <v>5.6822923714308304</v>
      </c>
      <c r="NT255" s="877">
        <v>6.62512434187511</v>
      </c>
      <c r="NU255" s="877">
        <v>6.2481173292508299</v>
      </c>
      <c r="NV255" s="877">
        <v>6.7261500257261604</v>
      </c>
      <c r="NW255" s="877">
        <v>5.2149019101606999</v>
      </c>
      <c r="NX255" s="877">
        <v>5.5601035134647399</v>
      </c>
      <c r="NY255" s="877">
        <v>7.7635443642939199</v>
      </c>
      <c r="NZ255" s="877">
        <v>1.5310694927259501</v>
      </c>
      <c r="OA255" s="877">
        <v>10.9458461546538</v>
      </c>
      <c r="OB255" s="877">
        <v>1.87578006306849</v>
      </c>
      <c r="OC255" s="877">
        <v>9.3995983691201204</v>
      </c>
      <c r="OD255" s="877">
        <v>6.7631459581494804</v>
      </c>
      <c r="OE255" s="877">
        <v>4.6948801927991903</v>
      </c>
      <c r="OF255" s="877">
        <v>10.8030736256675</v>
      </c>
      <c r="OG255" s="877">
        <v>2.8991756304805101</v>
      </c>
      <c r="OH255" s="877">
        <v>6.2454576326096696</v>
      </c>
      <c r="OI255" s="877">
        <v>4.5558161550616401</v>
      </c>
      <c r="OJ255" s="877">
        <v>4.5576159930578601</v>
      </c>
      <c r="OK255" s="877">
        <v>7.8685288763941603</v>
      </c>
      <c r="OL255" s="877">
        <v>9.0700660915853408</v>
      </c>
    </row>
    <row r="256" spans="1:402" s="61" customFormat="1" x14ac:dyDescent="0.25">
      <c r="A256" s="221">
        <v>255</v>
      </c>
      <c r="B256" s="221">
        <v>0</v>
      </c>
      <c r="C256" s="61">
        <v>0</v>
      </c>
      <c r="D256" s="267">
        <v>0</v>
      </c>
      <c r="E256" s="267">
        <v>261</v>
      </c>
      <c r="F256" s="880">
        <v>75</v>
      </c>
      <c r="G256" s="883"/>
      <c r="H256" s="460" t="s">
        <v>745</v>
      </c>
      <c r="I256" s="460" t="s">
        <v>1596</v>
      </c>
      <c r="J256" s="461">
        <v>15930</v>
      </c>
      <c r="K256" s="462">
        <v>72</v>
      </c>
      <c r="L256" s="474">
        <v>81</v>
      </c>
      <c r="M256" s="474">
        <v>165</v>
      </c>
      <c r="N256" s="719">
        <v>29.752066115702483</v>
      </c>
      <c r="O256" s="464">
        <v>1.884292485775481</v>
      </c>
      <c r="P256" s="151">
        <v>1</v>
      </c>
      <c r="Q256" s="150">
        <v>150</v>
      </c>
      <c r="R256" s="150">
        <v>70</v>
      </c>
      <c r="S256" s="151">
        <v>0</v>
      </c>
      <c r="T256" s="465">
        <v>2</v>
      </c>
      <c r="U256" s="326">
        <v>0</v>
      </c>
      <c r="V256" s="326"/>
      <c r="W256" s="326">
        <v>1</v>
      </c>
      <c r="X256" s="716">
        <v>1</v>
      </c>
      <c r="Y256" s="326">
        <v>1</v>
      </c>
      <c r="Z256" s="326">
        <v>0</v>
      </c>
      <c r="AA256" s="714">
        <v>0</v>
      </c>
      <c r="AB256" s="336">
        <v>0</v>
      </c>
      <c r="AC256" s="152"/>
      <c r="AD256" s="152"/>
      <c r="AE256" s="152"/>
      <c r="AF256" s="592">
        <v>101</v>
      </c>
      <c r="AG256" s="617">
        <v>0.73</v>
      </c>
      <c r="AH256" s="617">
        <v>78</v>
      </c>
      <c r="AI256" s="617"/>
      <c r="AJ256" s="617">
        <v>14.5</v>
      </c>
      <c r="AK256" s="617">
        <v>43</v>
      </c>
      <c r="AL256" s="617"/>
      <c r="AM256" s="625">
        <v>107</v>
      </c>
      <c r="AN256" s="214">
        <v>4.6728288344619058</v>
      </c>
      <c r="AO256" s="434">
        <v>185</v>
      </c>
      <c r="AP256" s="434">
        <v>55</v>
      </c>
      <c r="AQ256" s="434">
        <v>97</v>
      </c>
      <c r="AR256" s="434">
        <v>165</v>
      </c>
      <c r="AS256" s="434">
        <v>1.77</v>
      </c>
      <c r="AT256" s="434">
        <v>113</v>
      </c>
      <c r="AU256" s="557"/>
      <c r="AV256" s="557"/>
      <c r="AW256" s="434">
        <v>0.73</v>
      </c>
      <c r="AX256" s="434"/>
      <c r="AY256" s="434"/>
      <c r="AZ256" s="617"/>
      <c r="BA256" s="569"/>
      <c r="BB256" s="152"/>
      <c r="BC256" s="155"/>
      <c r="BD256" s="152"/>
      <c r="BE256" s="466"/>
      <c r="BF256" s="152"/>
      <c r="BG256" s="155"/>
      <c r="BH256" s="467"/>
      <c r="BI256" s="467"/>
      <c r="BJ256" s="467"/>
      <c r="BK256" s="152"/>
      <c r="BL256" s="152"/>
      <c r="BM256" s="152"/>
      <c r="BN256" s="152"/>
      <c r="BO256" s="474"/>
      <c r="BP256" s="152"/>
      <c r="BQ256" s="152"/>
      <c r="BR256" s="152"/>
      <c r="BS256" s="152"/>
      <c r="BT256" s="221">
        <v>0</v>
      </c>
      <c r="CF256" s="61">
        <v>0</v>
      </c>
      <c r="CG256" s="61">
        <v>0</v>
      </c>
      <c r="CH256" s="61">
        <v>0</v>
      </c>
      <c r="CI256" s="61">
        <v>0</v>
      </c>
      <c r="CJ256" s="326">
        <v>0</v>
      </c>
      <c r="CK256" s="114">
        <v>1</v>
      </c>
      <c r="CL256" s="326">
        <v>0</v>
      </c>
      <c r="CM256" s="114">
        <v>1</v>
      </c>
      <c r="CN256" s="326">
        <v>0</v>
      </c>
      <c r="CO256" s="114">
        <v>0</v>
      </c>
      <c r="CP256" s="326">
        <v>0</v>
      </c>
      <c r="CQ256" s="114">
        <v>0</v>
      </c>
      <c r="CR256" s="326">
        <v>0</v>
      </c>
      <c r="CS256" s="114">
        <v>0</v>
      </c>
      <c r="CT256" s="326">
        <v>1</v>
      </c>
      <c r="CU256" s="114">
        <v>0</v>
      </c>
      <c r="CV256" s="299">
        <v>8.6</v>
      </c>
      <c r="CW256" s="299">
        <v>0.87</v>
      </c>
      <c r="CX256" s="299">
        <v>2.4</v>
      </c>
      <c r="CY256" s="299">
        <v>50.2</v>
      </c>
      <c r="CZ256" s="468">
        <v>69</v>
      </c>
      <c r="DA256" s="468">
        <v>109</v>
      </c>
      <c r="DB256" s="152"/>
      <c r="DC256" s="152"/>
      <c r="DD256" s="152"/>
      <c r="DE256" s="469">
        <v>0</v>
      </c>
      <c r="DF256" s="470"/>
      <c r="DG256" s="469"/>
      <c r="DH256" s="469"/>
      <c r="DI256" s="469"/>
      <c r="DJ256" s="470"/>
      <c r="DK256" s="470"/>
      <c r="DL256" s="470"/>
      <c r="DM256" s="469"/>
      <c r="DN256" s="152">
        <v>0</v>
      </c>
      <c r="DO256" s="469">
        <v>0</v>
      </c>
      <c r="DP256" s="469">
        <v>0</v>
      </c>
      <c r="DQ256" s="469">
        <v>0</v>
      </c>
      <c r="DR256" s="469">
        <v>0</v>
      </c>
      <c r="DS256" s="152"/>
      <c r="DT256" s="469">
        <v>0</v>
      </c>
      <c r="DU256" s="469">
        <v>0</v>
      </c>
      <c r="DV256" s="469">
        <v>0</v>
      </c>
      <c r="DW256" s="152">
        <v>0</v>
      </c>
      <c r="DX256" s="152">
        <v>0</v>
      </c>
      <c r="DY256" s="471">
        <v>0</v>
      </c>
      <c r="EB256" s="152">
        <v>1</v>
      </c>
      <c r="EC256" s="152">
        <v>1</v>
      </c>
      <c r="ED256" s="462">
        <v>78</v>
      </c>
      <c r="EE256" s="462"/>
      <c r="EG256" s="468">
        <v>0</v>
      </c>
      <c r="EH256" s="152"/>
      <c r="EI256" s="152"/>
      <c r="EJ256" s="152"/>
      <c r="EK256" s="152"/>
      <c r="EL256" s="152"/>
      <c r="EM256" s="152"/>
      <c r="EN256" s="152"/>
      <c r="EO256" s="472">
        <v>261</v>
      </c>
      <c r="EP256" s="461">
        <v>42388</v>
      </c>
      <c r="EQ256" s="473" t="s">
        <v>383</v>
      </c>
      <c r="ER256" s="152"/>
      <c r="ES256" s="152"/>
      <c r="ET256" s="152">
        <v>67</v>
      </c>
      <c r="EU256" s="152">
        <v>0</v>
      </c>
      <c r="EV256" s="152"/>
      <c r="EW256" s="152">
        <v>9</v>
      </c>
      <c r="EX256" s="152">
        <v>7</v>
      </c>
      <c r="EY256" s="152">
        <v>51</v>
      </c>
      <c r="EZ256" s="152">
        <v>33</v>
      </c>
      <c r="FA256" s="152">
        <v>17</v>
      </c>
      <c r="FB256" s="152">
        <v>17</v>
      </c>
      <c r="FC256" s="152">
        <v>33</v>
      </c>
      <c r="FD256" s="152">
        <v>20</v>
      </c>
      <c r="FE256" s="152">
        <v>34</v>
      </c>
      <c r="FF256" s="152">
        <v>140</v>
      </c>
      <c r="FG256" s="152">
        <v>320</v>
      </c>
      <c r="FH256" s="466">
        <v>140</v>
      </c>
      <c r="FI256" s="466">
        <v>320</v>
      </c>
      <c r="FJ256" s="466">
        <v>35.099999999999994</v>
      </c>
      <c r="FK256" s="466">
        <v>18.627681352534069</v>
      </c>
      <c r="FL256" s="474">
        <v>111.55000000000001</v>
      </c>
      <c r="FM256" s="474">
        <v>40.150000000000006</v>
      </c>
      <c r="FN256" s="474">
        <v>59.199938885332649</v>
      </c>
      <c r="FO256" s="474">
        <v>21.307732373340258</v>
      </c>
      <c r="FP256" s="474">
        <v>64.007171671896018</v>
      </c>
      <c r="FQ256" s="474"/>
      <c r="FR256" s="474">
        <v>0</v>
      </c>
      <c r="FS256" s="474">
        <v>50.2</v>
      </c>
      <c r="FT256" s="474">
        <v>75.8</v>
      </c>
      <c r="FU256" s="474">
        <v>230</v>
      </c>
      <c r="FV256" s="466">
        <v>5.6</v>
      </c>
      <c r="FW256" s="466">
        <v>7.4</v>
      </c>
      <c r="FX256" s="475">
        <v>8.9642857142857153</v>
      </c>
      <c r="FY256" s="466">
        <v>0.66226912928759896</v>
      </c>
      <c r="FZ256" s="152">
        <v>51.3</v>
      </c>
      <c r="GA256" s="155">
        <v>20.8</v>
      </c>
      <c r="GB256" s="155">
        <v>5.9</v>
      </c>
      <c r="GC256" s="155">
        <v>3</v>
      </c>
      <c r="GD256" s="155">
        <v>121.9</v>
      </c>
      <c r="GE256" s="155">
        <v>81.8</v>
      </c>
      <c r="GF256" s="155">
        <v>28.5</v>
      </c>
      <c r="GG256" s="152">
        <v>1</v>
      </c>
      <c r="GH256" s="152">
        <v>0</v>
      </c>
      <c r="GI256" s="152">
        <v>1</v>
      </c>
      <c r="GJ256" s="152">
        <v>0</v>
      </c>
      <c r="GK256" s="476">
        <v>28</v>
      </c>
      <c r="GL256" s="152"/>
      <c r="GM256" s="152">
        <v>0</v>
      </c>
      <c r="GN256" s="152">
        <v>0</v>
      </c>
      <c r="GO256" s="152">
        <v>0</v>
      </c>
      <c r="GP256" s="61">
        <v>41.25</v>
      </c>
      <c r="GQ256" s="106">
        <v>21.891505863020811</v>
      </c>
      <c r="GR256" s="111">
        <v>0.44059405940594054</v>
      </c>
      <c r="GS256" s="61">
        <v>0</v>
      </c>
      <c r="GT256" s="111">
        <v>0.45161290322580644</v>
      </c>
      <c r="GU256" s="61">
        <v>0</v>
      </c>
      <c r="GV256" s="106">
        <v>9.5</v>
      </c>
      <c r="GX256" s="106"/>
      <c r="GZ256" s="745">
        <v>33</v>
      </c>
      <c r="HA256" s="152">
        <v>10</v>
      </c>
      <c r="HB256" s="152">
        <v>0.61</v>
      </c>
      <c r="HC256" s="460" t="s">
        <v>1597</v>
      </c>
      <c r="HD256" s="466">
        <v>101.10022838022</v>
      </c>
      <c r="HE256" s="466">
        <v>106.155239753846</v>
      </c>
      <c r="HF256" s="463">
        <v>56.336922508162417</v>
      </c>
      <c r="HG256" s="466">
        <v>90.474716035164889</v>
      </c>
      <c r="HH256" s="463">
        <v>48.015218825186793</v>
      </c>
      <c r="HI256" s="466">
        <v>28.048777136263798</v>
      </c>
      <c r="HJ256" s="463">
        <v>14.885575009189891</v>
      </c>
      <c r="HK256" s="466">
        <v>62.425938472527498</v>
      </c>
      <c r="HL256" s="463">
        <v>33.12964358971908</v>
      </c>
      <c r="HM256" s="466">
        <v>68.19157304175819</v>
      </c>
      <c r="HN256" s="466">
        <v>4.5269090681318698</v>
      </c>
      <c r="HO256" s="466">
        <v>2.4548903384615404</v>
      </c>
      <c r="HP256" s="466">
        <v>96.539620127472503</v>
      </c>
      <c r="HQ256" s="463">
        <v>51.233882667499785</v>
      </c>
      <c r="HR256" s="466">
        <v>38.360004320879199</v>
      </c>
      <c r="HS256" s="463">
        <v>20.35777598778256</v>
      </c>
      <c r="HT256" s="466">
        <v>58.1796157384616</v>
      </c>
      <c r="HU256" s="463">
        <v>30.876106643559513</v>
      </c>
      <c r="HV256" s="466">
        <v>60.206013039560403</v>
      </c>
      <c r="HW256" s="477">
        <v>0</v>
      </c>
      <c r="HX256" s="475">
        <v>1.1733138760290394</v>
      </c>
      <c r="HY256" s="464">
        <v>22.4</v>
      </c>
      <c r="HZ256" s="475">
        <v>6</v>
      </c>
      <c r="IA256" s="475">
        <v>22.2</v>
      </c>
      <c r="IB256" s="475">
        <v>5.3</v>
      </c>
      <c r="IC256" s="475">
        <v>16.100000000000001</v>
      </c>
      <c r="ID256" s="475">
        <v>4.4000000000000004</v>
      </c>
      <c r="IE256" s="466">
        <v>69.398186666666646</v>
      </c>
      <c r="IF256" s="466">
        <v>36.829837825365949</v>
      </c>
      <c r="IG256" s="152"/>
      <c r="IH256" s="478">
        <v>0.43</v>
      </c>
      <c r="II256" s="478">
        <v>1160.9000000000001</v>
      </c>
      <c r="IJ256" s="478">
        <v>1153.3</v>
      </c>
      <c r="IK256" s="478"/>
      <c r="IL256" s="478">
        <v>1100.5</v>
      </c>
      <c r="IM256" s="478">
        <v>1236.2</v>
      </c>
      <c r="IN256" s="478">
        <v>1250</v>
      </c>
      <c r="IO256" s="152">
        <v>1205.45</v>
      </c>
      <c r="IP256" s="466">
        <v>1180.1799999999998</v>
      </c>
      <c r="IQ256" s="478">
        <v>1804</v>
      </c>
      <c r="IR256" s="478">
        <v>378.7</v>
      </c>
      <c r="IS256" s="478">
        <v>411.3</v>
      </c>
      <c r="IT256" s="478">
        <v>401.3</v>
      </c>
      <c r="IU256" s="478">
        <v>377.7</v>
      </c>
      <c r="IV256" s="478">
        <v>356</v>
      </c>
      <c r="IW256" s="478">
        <v>351</v>
      </c>
      <c r="IX256" s="152">
        <v>364.85</v>
      </c>
      <c r="IY256" s="474">
        <v>379.33333333333331</v>
      </c>
      <c r="IZ256" s="478">
        <v>234</v>
      </c>
      <c r="JA256" s="479">
        <v>27.416228322609598</v>
      </c>
      <c r="JB256" s="480">
        <v>29.292296918038591</v>
      </c>
      <c r="JC256" s="470"/>
      <c r="JD256" s="481"/>
      <c r="JE256" s="481"/>
      <c r="JF256" s="481"/>
      <c r="JG256" s="470"/>
      <c r="JH256" s="470"/>
      <c r="JI256" s="470"/>
      <c r="JJ256" s="470"/>
      <c r="JK256" s="469"/>
      <c r="JL256" s="460">
        <v>47</v>
      </c>
      <c r="JM256" s="362"/>
      <c r="JN256" s="244"/>
      <c r="JP256" s="200"/>
      <c r="JQ256" s="90"/>
      <c r="JR256" s="90"/>
      <c r="JS256" s="69"/>
      <c r="JT256" s="248"/>
      <c r="JU256" s="200"/>
      <c r="JV256" s="433"/>
      <c r="JW256" s="248"/>
      <c r="JX256" s="243"/>
      <c r="JY256" s="433"/>
      <c r="JZ256" s="248"/>
      <c r="KA256" s="247"/>
      <c r="KB256" s="245"/>
      <c r="KC256" s="248"/>
      <c r="KD256" s="63">
        <v>0</v>
      </c>
      <c r="KE256" s="476"/>
      <c r="KF256" s="476"/>
      <c r="KG256" s="152">
        <v>110</v>
      </c>
      <c r="KH256" s="152">
        <v>53</v>
      </c>
      <c r="KI256" s="152">
        <v>51.8</v>
      </c>
      <c r="KJ256" s="473">
        <v>-19.899999999999999</v>
      </c>
      <c r="KK256" s="152">
        <v>-16.399999999999999</v>
      </c>
      <c r="KL256" s="152">
        <v>41.97</v>
      </c>
      <c r="KM256" s="152">
        <v>19.600000000000001</v>
      </c>
      <c r="KN256" s="152">
        <v>3.7</v>
      </c>
      <c r="KO256" s="152"/>
      <c r="KP256" s="152"/>
      <c r="KQ256" s="473"/>
      <c r="KR256" s="482">
        <v>0.44059405940594054</v>
      </c>
      <c r="KS256" s="473"/>
      <c r="KT256" s="152"/>
      <c r="KU256" s="473"/>
      <c r="KV256" s="152"/>
      <c r="KW256" s="152"/>
      <c r="KX256" s="152"/>
      <c r="KY256" s="152"/>
      <c r="KZ256" s="152"/>
      <c r="LA256" s="152"/>
      <c r="LB256" s="152"/>
      <c r="LC256" s="152"/>
      <c r="LD256" s="152"/>
      <c r="LE256" s="483">
        <v>42388</v>
      </c>
      <c r="LF256" s="454">
        <v>0</v>
      </c>
      <c r="LG256" s="454"/>
      <c r="LH256" s="454">
        <v>45</v>
      </c>
      <c r="LI256" s="454">
        <v>36.229999999999997</v>
      </c>
      <c r="LJ256" s="454">
        <v>-22.6</v>
      </c>
      <c r="LK256" s="454">
        <v>-29.4</v>
      </c>
      <c r="LL256" s="454">
        <v>-26.9</v>
      </c>
      <c r="LM256" s="454">
        <v>361</v>
      </c>
      <c r="LN256" s="454">
        <v>-21.9</v>
      </c>
      <c r="LO256" s="454">
        <v>-20.6</v>
      </c>
      <c r="LP256" s="454">
        <v>361</v>
      </c>
      <c r="LQ256" s="454">
        <v>-25.6</v>
      </c>
      <c r="LR256" s="454">
        <v>-23.7</v>
      </c>
      <c r="LS256" s="454">
        <v>361</v>
      </c>
      <c r="LT256" s="500">
        <v>34.39</v>
      </c>
      <c r="LU256" s="693">
        <v>-21.23</v>
      </c>
      <c r="LV256" s="500"/>
      <c r="LW256" s="500"/>
      <c r="LX256" s="500">
        <v>-16.399999999999999</v>
      </c>
      <c r="LY256" s="500">
        <v>3</v>
      </c>
      <c r="LZ256" s="690">
        <v>60.206013039560403</v>
      </c>
      <c r="MA256" s="454"/>
      <c r="MC256" s="253"/>
      <c r="MD256" s="274"/>
      <c r="ME256" s="581">
        <v>261</v>
      </c>
      <c r="MF256" s="135"/>
      <c r="MI256" s="586"/>
      <c r="MQ256" s="135"/>
      <c r="MR256" s="585"/>
      <c r="MS256" s="585"/>
      <c r="MT256" s="133">
        <v>0</v>
      </c>
      <c r="MU256" s="585"/>
      <c r="MV256" s="585"/>
      <c r="MW256" s="585"/>
      <c r="MX256" s="585"/>
      <c r="MY256" s="585"/>
      <c r="MZ256" s="238">
        <v>107</v>
      </c>
      <c r="NA256" s="585"/>
      <c r="NB256" s="238">
        <v>2</v>
      </c>
      <c r="ND256" s="876" t="s">
        <v>64</v>
      </c>
      <c r="NE256" s="877" t="s">
        <v>64</v>
      </c>
      <c r="NF256" s="877" t="s">
        <v>64</v>
      </c>
      <c r="NG256" s="877" t="s">
        <v>64</v>
      </c>
      <c r="NH256" s="877" t="s">
        <v>64</v>
      </c>
      <c r="NI256" s="877" t="s">
        <v>64</v>
      </c>
      <c r="NJ256" s="877" t="s">
        <v>64</v>
      </c>
      <c r="NK256" s="877" t="s">
        <v>64</v>
      </c>
      <c r="NL256" s="877" t="s">
        <v>64</v>
      </c>
      <c r="NM256" s="877" t="s">
        <v>64</v>
      </c>
      <c r="NN256" s="877" t="s">
        <v>64</v>
      </c>
      <c r="NO256" s="877" t="s">
        <v>64</v>
      </c>
      <c r="NP256" s="877" t="s">
        <v>64</v>
      </c>
      <c r="NQ256" s="877" t="s">
        <v>64</v>
      </c>
      <c r="NR256" s="877" t="s">
        <v>64</v>
      </c>
      <c r="NS256" s="877" t="s">
        <v>64</v>
      </c>
      <c r="NT256" s="877" t="s">
        <v>64</v>
      </c>
      <c r="NU256" s="877" t="s">
        <v>64</v>
      </c>
      <c r="NV256" s="877" t="s">
        <v>64</v>
      </c>
      <c r="NW256" s="877" t="s">
        <v>64</v>
      </c>
      <c r="NX256" s="877" t="s">
        <v>64</v>
      </c>
      <c r="NY256" s="877" t="s">
        <v>64</v>
      </c>
      <c r="NZ256" s="877" t="s">
        <v>64</v>
      </c>
      <c r="OA256" s="877" t="s">
        <v>64</v>
      </c>
      <c r="OB256" s="877" t="s">
        <v>64</v>
      </c>
      <c r="OC256" s="877" t="s">
        <v>64</v>
      </c>
      <c r="OD256" s="877" t="s">
        <v>64</v>
      </c>
      <c r="OE256" s="877" t="s">
        <v>64</v>
      </c>
      <c r="OF256" s="877" t="s">
        <v>64</v>
      </c>
      <c r="OG256" s="877" t="s">
        <v>64</v>
      </c>
      <c r="OH256" s="877" t="s">
        <v>64</v>
      </c>
      <c r="OI256" s="877" t="s">
        <v>64</v>
      </c>
      <c r="OJ256" s="877" t="s">
        <v>64</v>
      </c>
      <c r="OK256" s="877" t="s">
        <v>64</v>
      </c>
      <c r="OL256" s="877" t="s">
        <v>64</v>
      </c>
    </row>
    <row r="257" spans="1:402" s="61" customFormat="1" x14ac:dyDescent="0.25">
      <c r="A257" s="274">
        <v>256</v>
      </c>
      <c r="B257" s="221">
        <v>0</v>
      </c>
      <c r="C257" s="61">
        <v>1</v>
      </c>
      <c r="D257" s="267">
        <v>0</v>
      </c>
      <c r="E257" s="267">
        <v>262</v>
      </c>
      <c r="F257" s="880">
        <v>76</v>
      </c>
      <c r="G257" s="883"/>
      <c r="H257" s="651" t="s">
        <v>1546</v>
      </c>
      <c r="I257" s="651" t="s">
        <v>1598</v>
      </c>
      <c r="J257" s="403">
        <v>14898</v>
      </c>
      <c r="K257" s="161">
        <v>75</v>
      </c>
      <c r="L257" s="438">
        <v>80</v>
      </c>
      <c r="M257" s="438">
        <v>182</v>
      </c>
      <c r="N257" s="342">
        <v>24.151672503320853</v>
      </c>
      <c r="O257" s="348">
        <v>2.0124788478793492</v>
      </c>
      <c r="P257" s="484">
        <v>0</v>
      </c>
      <c r="Q257" s="485">
        <v>140</v>
      </c>
      <c r="R257" s="485">
        <v>80</v>
      </c>
      <c r="S257" s="484">
        <v>0</v>
      </c>
      <c r="T257" s="486">
        <v>1</v>
      </c>
      <c r="U257" s="711">
        <v>0</v>
      </c>
      <c r="V257" s="711"/>
      <c r="W257" s="711">
        <v>0</v>
      </c>
      <c r="X257" s="330">
        <v>0</v>
      </c>
      <c r="Y257" s="711">
        <v>1</v>
      </c>
      <c r="Z257" s="711">
        <v>0</v>
      </c>
      <c r="AA257" s="714">
        <v>0</v>
      </c>
      <c r="AB257" s="336">
        <v>0</v>
      </c>
      <c r="AC257" s="484"/>
      <c r="AD257" s="133"/>
      <c r="AE257" s="484"/>
      <c r="AF257" s="626">
        <v>78</v>
      </c>
      <c r="AG257" s="626">
        <v>1.31</v>
      </c>
      <c r="AH257" s="627">
        <v>53</v>
      </c>
      <c r="AI257" s="627"/>
      <c r="AJ257" s="628">
        <v>16.7</v>
      </c>
      <c r="AK257" s="629">
        <v>52</v>
      </c>
      <c r="AL257" s="629"/>
      <c r="AM257" s="627">
        <v>105.5</v>
      </c>
      <c r="AN257" s="214">
        <v>4.6587109529161213</v>
      </c>
      <c r="AO257" s="488">
        <v>195</v>
      </c>
      <c r="AP257" s="488">
        <v>115</v>
      </c>
      <c r="AQ257" s="488">
        <v>61</v>
      </c>
      <c r="AR257" s="488">
        <v>95</v>
      </c>
      <c r="AS257" s="488">
        <v>2.44</v>
      </c>
      <c r="AT257" s="488">
        <v>251</v>
      </c>
      <c r="AU257" s="557"/>
      <c r="AV257" s="557"/>
      <c r="AW257" s="487">
        <v>1.31</v>
      </c>
      <c r="AX257" s="487"/>
      <c r="AY257" s="487"/>
      <c r="AZ257" s="626"/>
      <c r="BA257" s="558"/>
      <c r="BB257" s="65">
        <v>34.869999999999997</v>
      </c>
      <c r="BC257" s="490"/>
      <c r="BD257" s="66">
        <v>34.869999999999997</v>
      </c>
      <c r="BE257" s="218">
        <v>17.795081883720897</v>
      </c>
      <c r="BF257" s="66">
        <v>33.14</v>
      </c>
      <c r="BG257" s="68">
        <v>1.5424519473759766</v>
      </c>
      <c r="BH257" s="219">
        <v>1.5424519473759766</v>
      </c>
      <c r="BI257" s="219">
        <v>1.2502999907420185</v>
      </c>
      <c r="BJ257" s="219">
        <v>1.5203525040833179</v>
      </c>
      <c r="BK257" s="66">
        <v>2.5099999999999998</v>
      </c>
      <c r="BL257" s="66">
        <v>1.2</v>
      </c>
      <c r="BM257" s="66">
        <v>48</v>
      </c>
      <c r="BN257" s="66">
        <v>0.75</v>
      </c>
      <c r="BO257" s="571">
        <v>150.19999999999999</v>
      </c>
      <c r="BP257" s="66">
        <v>12</v>
      </c>
      <c r="BQ257" s="66">
        <v>279</v>
      </c>
      <c r="BR257" s="66">
        <v>7</v>
      </c>
      <c r="BS257" s="66">
        <v>42</v>
      </c>
      <c r="BT257" s="317">
        <v>0</v>
      </c>
      <c r="CF257" s="61">
        <v>0</v>
      </c>
      <c r="CG257" s="61">
        <v>0</v>
      </c>
      <c r="CH257" s="61">
        <v>0</v>
      </c>
      <c r="CI257" s="61">
        <v>0</v>
      </c>
      <c r="CJ257" s="326">
        <v>0</v>
      </c>
      <c r="CK257" s="114">
        <v>0</v>
      </c>
      <c r="CL257" s="326">
        <v>0</v>
      </c>
      <c r="CM257" s="114">
        <v>0</v>
      </c>
      <c r="CN257" s="326">
        <v>0</v>
      </c>
      <c r="CO257" s="114">
        <v>0</v>
      </c>
      <c r="CP257" s="326">
        <v>0</v>
      </c>
      <c r="CQ257" s="114">
        <v>0</v>
      </c>
      <c r="CR257" s="326">
        <v>0</v>
      </c>
      <c r="CS257" s="114">
        <v>0</v>
      </c>
      <c r="CT257" s="326">
        <v>0</v>
      </c>
      <c r="CU257" s="114">
        <v>0</v>
      </c>
      <c r="CV257" s="299">
        <v>20.100000000000001</v>
      </c>
      <c r="CW257" s="299">
        <v>1.1499999999999999</v>
      </c>
      <c r="CX257" s="299">
        <v>5.7</v>
      </c>
      <c r="CY257" s="299">
        <v>24.7</v>
      </c>
      <c r="CZ257" s="221">
        <v>86</v>
      </c>
      <c r="DA257" s="221">
        <v>134</v>
      </c>
      <c r="DE257" s="451">
        <v>0</v>
      </c>
      <c r="DF257" s="457"/>
      <c r="DG257" s="451"/>
      <c r="DH257" s="451"/>
      <c r="DI257" s="451"/>
      <c r="DJ257" s="457"/>
      <c r="DK257" s="457"/>
      <c r="DL257" s="457"/>
      <c r="DM257" s="451"/>
      <c r="DN257" s="61">
        <v>0</v>
      </c>
      <c r="DO257" s="451">
        <v>0</v>
      </c>
      <c r="DP257" s="451">
        <v>0</v>
      </c>
      <c r="DQ257" s="451">
        <v>0</v>
      </c>
      <c r="DR257" s="451">
        <v>0</v>
      </c>
      <c r="DS257" s="63"/>
      <c r="DT257" s="451">
        <v>0</v>
      </c>
      <c r="DU257" s="451">
        <v>0</v>
      </c>
      <c r="DV257" s="451">
        <v>0</v>
      </c>
      <c r="DW257" s="61">
        <v>0</v>
      </c>
      <c r="DX257" s="61">
        <v>0</v>
      </c>
      <c r="DY257" s="438">
        <v>0</v>
      </c>
      <c r="EB257" s="61">
        <v>1</v>
      </c>
      <c r="EC257" s="61">
        <v>2</v>
      </c>
      <c r="ED257" s="438">
        <v>53</v>
      </c>
      <c r="EE257" s="438"/>
      <c r="EG257" s="221">
        <v>0</v>
      </c>
      <c r="EO257" s="267">
        <v>262</v>
      </c>
      <c r="EP257" s="135">
        <v>42409</v>
      </c>
      <c r="EQ257" s="136" t="s">
        <v>383</v>
      </c>
      <c r="ER257" s="133"/>
      <c r="ES257" s="133"/>
      <c r="ET257" s="133">
        <v>86</v>
      </c>
      <c r="EU257" s="133">
        <v>0</v>
      </c>
      <c r="EV257" s="133"/>
      <c r="EW257" s="133">
        <v>9</v>
      </c>
      <c r="EX257" s="133">
        <v>9</v>
      </c>
      <c r="EY257" s="133">
        <v>52</v>
      </c>
      <c r="EZ257" s="133">
        <v>26</v>
      </c>
      <c r="FA257" s="133">
        <v>17</v>
      </c>
      <c r="FB257" s="133">
        <v>16</v>
      </c>
      <c r="FC257" s="133">
        <v>39</v>
      </c>
      <c r="FD257" s="133">
        <v>25</v>
      </c>
      <c r="FE257" s="133">
        <v>35</v>
      </c>
      <c r="FF257" s="133">
        <v>90</v>
      </c>
      <c r="FG257" s="133">
        <v>300</v>
      </c>
      <c r="FH257" s="91">
        <v>90</v>
      </c>
      <c r="FI257" s="91">
        <v>300</v>
      </c>
      <c r="FJ257" s="227">
        <v>45.95</v>
      </c>
      <c r="FK257" s="227">
        <v>22.832538115081231</v>
      </c>
      <c r="FL257" s="228">
        <v>143.6</v>
      </c>
      <c r="FM257" s="228">
        <v>51.099999999999994</v>
      </c>
      <c r="FN257" s="228">
        <v>71.3547872323322</v>
      </c>
      <c r="FO257" s="228">
        <v>25.391571222647457</v>
      </c>
      <c r="FP257" s="228">
        <v>64.415041782729816</v>
      </c>
      <c r="FQ257" s="228"/>
      <c r="FR257" s="193">
        <v>0</v>
      </c>
      <c r="FS257" s="230">
        <v>59.5</v>
      </c>
      <c r="FT257" s="230">
        <v>84.6</v>
      </c>
      <c r="FU257" s="230">
        <v>240</v>
      </c>
      <c r="FV257" s="229">
        <v>6.1</v>
      </c>
      <c r="FW257" s="229">
        <v>9.9</v>
      </c>
      <c r="FX257" s="426">
        <v>9.754098360655739</v>
      </c>
      <c r="FY257" s="229">
        <v>0.70330969267139487</v>
      </c>
      <c r="FZ257" s="133">
        <v>21.6</v>
      </c>
      <c r="GA257" s="129">
        <v>18.5</v>
      </c>
      <c r="GB257" s="238">
        <v>8.1999999999999993</v>
      </c>
      <c r="GC257" s="238">
        <v>4.0999999999999996</v>
      </c>
      <c r="GD257" s="238">
        <v>143</v>
      </c>
      <c r="GE257" s="238">
        <v>94.5</v>
      </c>
      <c r="GF257" s="238">
        <v>25.7</v>
      </c>
      <c r="GG257" s="133">
        <v>0</v>
      </c>
      <c r="GH257" s="133">
        <v>1</v>
      </c>
      <c r="GI257" s="133">
        <v>1</v>
      </c>
      <c r="GJ257" s="133">
        <v>1</v>
      </c>
      <c r="GK257" s="231">
        <v>22</v>
      </c>
      <c r="GL257" s="133"/>
      <c r="GM257" s="133">
        <v>0</v>
      </c>
      <c r="GN257" s="133">
        <v>0</v>
      </c>
      <c r="GO257" s="133">
        <v>0</v>
      </c>
      <c r="GP257" s="61">
        <v>43.8</v>
      </c>
      <c r="GQ257" s="106">
        <v>21.764203905126394</v>
      </c>
      <c r="GR257" s="111">
        <v>0.45323741007194246</v>
      </c>
      <c r="GS257" s="61">
        <v>0</v>
      </c>
      <c r="GT257" s="111">
        <v>0.44444444444444442</v>
      </c>
      <c r="GU257" s="61">
        <v>0</v>
      </c>
      <c r="GV257" s="106">
        <v>16.5</v>
      </c>
      <c r="GX257" s="106">
        <v>28</v>
      </c>
      <c r="GZ257" s="745">
        <v>27</v>
      </c>
      <c r="HA257" s="133">
        <v>12</v>
      </c>
      <c r="HB257" s="133">
        <v>0.5</v>
      </c>
      <c r="HC257" s="442" t="s">
        <v>1599</v>
      </c>
      <c r="HD257" s="227">
        <v>138.36821399999999</v>
      </c>
      <c r="HE257" s="227">
        <v>145.28662399999999</v>
      </c>
      <c r="HF257" s="270">
        <v>72.19287007816051</v>
      </c>
      <c r="HG257" s="237">
        <v>132.133476</v>
      </c>
      <c r="HH257" s="270">
        <v>65.657075670253988</v>
      </c>
      <c r="HI257" s="237">
        <v>46.774047000000003</v>
      </c>
      <c r="HJ257" s="270">
        <v>23.242006766574558</v>
      </c>
      <c r="HK257" s="237">
        <v>85.359429000000006</v>
      </c>
      <c r="HL257" s="270">
        <v>42.41506890367944</v>
      </c>
      <c r="HM257" s="227">
        <v>64.600910999999996</v>
      </c>
      <c r="HN257" s="106">
        <v>6.1458789999999999</v>
      </c>
      <c r="HO257" s="106">
        <v>3.0441940000000001</v>
      </c>
      <c r="HP257" s="237">
        <v>151.41744399999999</v>
      </c>
      <c r="HQ257" s="270">
        <v>75.239272283311806</v>
      </c>
      <c r="HR257" s="237">
        <v>79.957993000000002</v>
      </c>
      <c r="HS257" s="270">
        <v>39.731097340106601</v>
      </c>
      <c r="HT257" s="237">
        <v>71.459451000000001</v>
      </c>
      <c r="HU257" s="270">
        <v>35.508174943205212</v>
      </c>
      <c r="HV257" s="227">
        <v>47.193671000000002</v>
      </c>
      <c r="HW257" s="144">
        <v>1</v>
      </c>
      <c r="HX257" s="427">
        <v>1.0995444031155284</v>
      </c>
      <c r="HY257" s="428">
        <v>15.3</v>
      </c>
      <c r="HZ257" s="427">
        <v>4.5999999999999996</v>
      </c>
      <c r="IA257" s="427">
        <v>9.9</v>
      </c>
      <c r="IB257" s="427">
        <v>2.9</v>
      </c>
      <c r="IC257" s="427">
        <v>25.2</v>
      </c>
      <c r="ID257" s="427">
        <v>5.2</v>
      </c>
      <c r="IE257" s="237">
        <v>27.571930434782608</v>
      </c>
      <c r="IF257" s="237">
        <v>13.700482101382853</v>
      </c>
      <c r="IG257" s="239"/>
      <c r="IH257" s="484">
        <v>0.52</v>
      </c>
      <c r="II257" s="484">
        <v>1177.4000000000001</v>
      </c>
      <c r="IJ257" s="484">
        <v>1110.3</v>
      </c>
      <c r="IK257" s="484">
        <v>1256.2</v>
      </c>
      <c r="IL257" s="484">
        <v>1169.7</v>
      </c>
      <c r="IM257" s="484">
        <v>1100.8</v>
      </c>
      <c r="IN257" s="484">
        <v>1177.9000000000001</v>
      </c>
      <c r="IO257" s="133">
        <v>1177.6500000000001</v>
      </c>
      <c r="IP257" s="429">
        <v>1165.3833333333332</v>
      </c>
      <c r="IQ257" s="484">
        <v>1642.9</v>
      </c>
      <c r="IR257" s="484">
        <v>329</v>
      </c>
      <c r="IS257" s="484">
        <v>320</v>
      </c>
      <c r="IT257" s="484">
        <v>400.3</v>
      </c>
      <c r="IU257" s="484">
        <v>367</v>
      </c>
      <c r="IV257" s="484">
        <v>391</v>
      </c>
      <c r="IW257" s="484">
        <v>386</v>
      </c>
      <c r="IX257" s="61">
        <v>357.5</v>
      </c>
      <c r="IY257" s="430">
        <v>365.55</v>
      </c>
      <c r="IZ257" s="484">
        <v>239</v>
      </c>
      <c r="JA257" s="491">
        <v>25.20565586190714</v>
      </c>
      <c r="JB257" s="240">
        <v>26.152613801545467</v>
      </c>
      <c r="JC257" s="457"/>
      <c r="JD257" s="443"/>
      <c r="JE257" s="443"/>
      <c r="JF257" s="443"/>
      <c r="JG257" s="457"/>
      <c r="JH257" s="457"/>
      <c r="JI257" s="457"/>
      <c r="JJ257" s="457"/>
      <c r="JK257" s="451"/>
      <c r="JL257" s="444">
        <v>48.8</v>
      </c>
      <c r="JM257" s="362"/>
      <c r="JN257" s="244"/>
      <c r="JP257" s="200"/>
      <c r="JQ257" s="90"/>
      <c r="JR257" s="90"/>
      <c r="JS257" s="69"/>
      <c r="JT257" s="248"/>
      <c r="JU257" s="200"/>
      <c r="JV257" s="433"/>
      <c r="JW257" s="248"/>
      <c r="JX257" s="243"/>
      <c r="JY257" s="433"/>
      <c r="JZ257" s="248"/>
      <c r="KA257" s="247"/>
      <c r="KB257" s="245"/>
      <c r="KC257" s="248"/>
      <c r="KD257" s="63">
        <v>0</v>
      </c>
      <c r="KE257" s="263"/>
      <c r="KF257" s="263"/>
      <c r="KG257" s="250">
        <v>110</v>
      </c>
      <c r="KH257" s="250">
        <v>53</v>
      </c>
      <c r="KI257" s="250">
        <v>51.5</v>
      </c>
      <c r="KJ257" s="251">
        <v>-17.600000000000001</v>
      </c>
      <c r="KK257" s="250">
        <v>-13.3</v>
      </c>
      <c r="KL257" s="250">
        <v>36.78</v>
      </c>
      <c r="KM257" s="250">
        <v>22.3</v>
      </c>
      <c r="KN257" s="250">
        <v>3.6</v>
      </c>
      <c r="KO257" s="250"/>
      <c r="KP257" s="250"/>
      <c r="KQ257" s="92"/>
      <c r="KR257" s="93">
        <v>0.45323741007194246</v>
      </c>
      <c r="KS257" s="92"/>
      <c r="KT257" s="361"/>
      <c r="KU257" s="92"/>
      <c r="KV257" s="361"/>
      <c r="KW257" s="361"/>
      <c r="KX257" s="361"/>
      <c r="KY257" s="361"/>
      <c r="KZ257" s="361"/>
      <c r="LA257" s="361"/>
      <c r="LB257" s="361"/>
      <c r="LC257" s="361"/>
      <c r="LD257" s="361"/>
      <c r="LE257" s="118">
        <v>42409</v>
      </c>
      <c r="LF257" s="454">
        <v>0</v>
      </c>
      <c r="LG257" s="454"/>
      <c r="LH257" s="454">
        <v>46</v>
      </c>
      <c r="LI257" s="454">
        <v>46.7</v>
      </c>
      <c r="LJ257" s="454">
        <v>-23.89</v>
      </c>
      <c r="LK257" s="454">
        <v>-22.4</v>
      </c>
      <c r="LL257" s="454">
        <v>-22.4</v>
      </c>
      <c r="LM257" s="454">
        <v>359</v>
      </c>
      <c r="LN257" s="454">
        <v>-11.6</v>
      </c>
      <c r="LO257" s="454">
        <v>-11.3</v>
      </c>
      <c r="LP257" s="454">
        <v>339</v>
      </c>
      <c r="LQ257" s="454">
        <v>-16.899999999999999</v>
      </c>
      <c r="LR257" s="454">
        <v>-16.8</v>
      </c>
      <c r="LS257" s="454">
        <v>339</v>
      </c>
      <c r="LT257" s="500">
        <v>45.19</v>
      </c>
      <c r="LU257" s="693">
        <v>-21.73</v>
      </c>
      <c r="LV257" s="500">
        <v>-13.3</v>
      </c>
      <c r="LW257" s="500">
        <v>2</v>
      </c>
      <c r="LX257" s="500">
        <v>-9.6999999999999993</v>
      </c>
      <c r="LY257" s="500">
        <v>3</v>
      </c>
      <c r="LZ257" s="690">
        <v>47.193671000000002</v>
      </c>
      <c r="MA257" s="454"/>
      <c r="MC257" s="253"/>
      <c r="MD257" s="274"/>
      <c r="ME257" s="581">
        <v>262</v>
      </c>
      <c r="MF257" s="135"/>
      <c r="MI257" s="584">
        <v>42.583399999999997</v>
      </c>
      <c r="MQ257" s="135"/>
      <c r="MR257" s="585"/>
      <c r="MS257" s="585"/>
      <c r="MT257" s="133">
        <v>0</v>
      </c>
      <c r="MU257" s="585"/>
      <c r="MV257" s="585"/>
      <c r="MW257" s="585"/>
      <c r="MX257" s="585"/>
      <c r="MY257" s="585"/>
      <c r="MZ257" s="238">
        <v>105.5</v>
      </c>
      <c r="NA257" s="585"/>
      <c r="NB257" s="238">
        <v>2</v>
      </c>
      <c r="ND257" s="876">
        <v>262</v>
      </c>
      <c r="NE257" s="877">
        <v>9.5105070506205092</v>
      </c>
      <c r="NF257" s="877">
        <v>6.7705647919716903</v>
      </c>
      <c r="NG257" s="877">
        <v>5.2828104395725601</v>
      </c>
      <c r="NH257" s="877">
        <v>2.4672794804599798</v>
      </c>
      <c r="NI257" s="877">
        <v>7.6875506510007003</v>
      </c>
      <c r="NJ257" s="877">
        <v>6.4252578719992099</v>
      </c>
      <c r="NK257" s="877">
        <v>9.2892581202642095</v>
      </c>
      <c r="NL257" s="877">
        <v>7.6897883636934496</v>
      </c>
      <c r="NM257" s="877">
        <v>6.4786482945391803</v>
      </c>
      <c r="NN257" s="877">
        <v>1.20163386116965</v>
      </c>
      <c r="NO257" s="877">
        <v>6.7205520916051098</v>
      </c>
      <c r="NP257" s="877">
        <v>7.2076000672586202</v>
      </c>
      <c r="NQ257" s="877">
        <v>7.4998458870832101</v>
      </c>
      <c r="NR257" s="877">
        <v>5.0742485233470296</v>
      </c>
      <c r="NS257" s="877">
        <v>6.2774268965326598</v>
      </c>
      <c r="NT257" s="877">
        <v>8.8717512598543706</v>
      </c>
      <c r="NU257" s="877">
        <v>6.7145202905535104</v>
      </c>
      <c r="NV257" s="877">
        <v>7.1527918516391198</v>
      </c>
      <c r="NW257" s="877">
        <v>6.2057443850627596</v>
      </c>
      <c r="NX257" s="877">
        <v>6.6383635058978596</v>
      </c>
      <c r="NY257" s="877">
        <v>8.2181514977825803</v>
      </c>
      <c r="NZ257" s="877">
        <v>2.3334237337251902</v>
      </c>
      <c r="OA257" s="877">
        <v>10.8840025765777</v>
      </c>
      <c r="OB257" s="877">
        <v>2.66220549965362</v>
      </c>
      <c r="OC257" s="877">
        <v>6.3981451165044101</v>
      </c>
      <c r="OD257" s="877">
        <v>6.6385083184491398</v>
      </c>
      <c r="OE257" s="877">
        <v>4.96023367169445</v>
      </c>
      <c r="OF257" s="877">
        <v>11.6363481983431</v>
      </c>
      <c r="OG257" s="877">
        <v>4.2509615735332202</v>
      </c>
      <c r="OH257" s="877">
        <v>9.2079904332329594</v>
      </c>
      <c r="OI257" s="877">
        <v>4.0916998341368096</v>
      </c>
      <c r="OJ257" s="877">
        <v>2.4283577651101802</v>
      </c>
      <c r="OK257" s="877">
        <v>4.0647213827792203</v>
      </c>
      <c r="OL257" s="877">
        <v>8.2217970769241102</v>
      </c>
    </row>
    <row r="258" spans="1:402" s="61" customFormat="1" x14ac:dyDescent="0.25">
      <c r="A258" s="221">
        <v>257</v>
      </c>
      <c r="B258" s="274">
        <v>0</v>
      </c>
      <c r="C258" s="61">
        <v>0</v>
      </c>
      <c r="D258" s="267">
        <v>0</v>
      </c>
      <c r="E258" s="267">
        <v>263</v>
      </c>
      <c r="F258" s="880">
        <v>77</v>
      </c>
      <c r="G258" s="883"/>
      <c r="H258" s="651" t="s">
        <v>663</v>
      </c>
      <c r="I258" s="651" t="s">
        <v>1600</v>
      </c>
      <c r="J258" s="403">
        <v>9381</v>
      </c>
      <c r="K258" s="161">
        <v>90</v>
      </c>
      <c r="L258" s="438">
        <v>55</v>
      </c>
      <c r="M258" s="438">
        <v>156</v>
      </c>
      <c r="N258" s="342">
        <v>22.600262984878366</v>
      </c>
      <c r="O258" s="348">
        <v>1.5347434921704106</v>
      </c>
      <c r="P258" s="484">
        <v>1</v>
      </c>
      <c r="Q258" s="492">
        <v>150</v>
      </c>
      <c r="R258" s="485">
        <v>80</v>
      </c>
      <c r="S258" s="484">
        <v>0</v>
      </c>
      <c r="T258" s="486">
        <v>1</v>
      </c>
      <c r="U258" s="711">
        <v>0</v>
      </c>
      <c r="V258" s="711"/>
      <c r="W258" s="711">
        <v>1</v>
      </c>
      <c r="X258" s="330">
        <v>0</v>
      </c>
      <c r="Y258" s="711">
        <v>1</v>
      </c>
      <c r="Z258" s="711">
        <v>0</v>
      </c>
      <c r="AA258" s="714">
        <v>0</v>
      </c>
      <c r="AB258" s="336">
        <v>0</v>
      </c>
      <c r="AC258" s="484"/>
      <c r="AD258" s="133"/>
      <c r="AE258" s="484"/>
      <c r="AF258" s="626">
        <v>111</v>
      </c>
      <c r="AG258" s="626">
        <v>0.76</v>
      </c>
      <c r="AH258" s="627">
        <v>71</v>
      </c>
      <c r="AI258" s="627"/>
      <c r="AJ258" s="628">
        <v>12.6</v>
      </c>
      <c r="AK258" s="629">
        <v>37</v>
      </c>
      <c r="AL258" s="629"/>
      <c r="AM258" s="627">
        <v>244.2</v>
      </c>
      <c r="AN258" s="214">
        <v>5.4979875616766041</v>
      </c>
      <c r="AO258" s="488">
        <v>226</v>
      </c>
      <c r="AP258" s="488">
        <v>136</v>
      </c>
      <c r="AQ258" s="488">
        <v>56</v>
      </c>
      <c r="AR258" s="488">
        <v>172</v>
      </c>
      <c r="AS258" s="488">
        <v>1.86</v>
      </c>
      <c r="AT258" s="488">
        <v>54</v>
      </c>
      <c r="AU258" s="557"/>
      <c r="AV258" s="557"/>
      <c r="AW258" s="487">
        <v>0.76</v>
      </c>
      <c r="AX258" s="487"/>
      <c r="AY258" s="487"/>
      <c r="AZ258" s="626"/>
      <c r="BA258" s="558"/>
      <c r="BB258" s="65">
        <v>24.4</v>
      </c>
      <c r="BC258" s="490"/>
      <c r="BD258" s="66">
        <v>24.4</v>
      </c>
      <c r="BE258" s="218">
        <v>125.75799903906174</v>
      </c>
      <c r="BF258" s="66">
        <v>146.69999999999999</v>
      </c>
      <c r="BG258" s="68">
        <v>1.3873898263387294</v>
      </c>
      <c r="BH258" s="219">
        <v>1.3873898263387294</v>
      </c>
      <c r="BI258" s="219">
        <v>2.0995356186030345</v>
      </c>
      <c r="BJ258" s="219">
        <v>2.1664301138432824</v>
      </c>
      <c r="BK258" s="66">
        <v>2.82</v>
      </c>
      <c r="BL258" s="66">
        <v>0.67</v>
      </c>
      <c r="BM258" s="66">
        <v>70</v>
      </c>
      <c r="BN258" s="66">
        <v>1.05</v>
      </c>
      <c r="BO258" s="571">
        <v>244.4</v>
      </c>
      <c r="BP258" s="66">
        <v>99</v>
      </c>
      <c r="BQ258" s="66">
        <v>49</v>
      </c>
      <c r="BR258" s="66">
        <v>8</v>
      </c>
      <c r="BS258" s="66">
        <v>52</v>
      </c>
      <c r="BT258" s="317">
        <v>0</v>
      </c>
      <c r="CF258" s="61">
        <v>0</v>
      </c>
      <c r="CG258" s="61">
        <v>0</v>
      </c>
      <c r="CH258" s="61">
        <v>0</v>
      </c>
      <c r="CI258" s="61">
        <v>0</v>
      </c>
      <c r="CJ258" s="326">
        <v>0</v>
      </c>
      <c r="CK258" s="114">
        <v>0</v>
      </c>
      <c r="CL258" s="326">
        <v>0</v>
      </c>
      <c r="CM258" s="114">
        <v>0</v>
      </c>
      <c r="CN258" s="114">
        <v>1</v>
      </c>
      <c r="CO258" s="114">
        <v>0</v>
      </c>
      <c r="CP258" s="114">
        <v>1</v>
      </c>
      <c r="CQ258" s="114">
        <v>0</v>
      </c>
      <c r="CR258" s="326">
        <v>0</v>
      </c>
      <c r="CS258" s="114">
        <v>0</v>
      </c>
      <c r="CT258" s="326">
        <v>0</v>
      </c>
      <c r="CU258" s="114">
        <v>0</v>
      </c>
      <c r="CV258" s="299">
        <v>18.600000000000001</v>
      </c>
      <c r="CW258" s="299">
        <v>1.17</v>
      </c>
      <c r="CX258" s="299">
        <v>5.3</v>
      </c>
      <c r="CY258" s="299">
        <v>28</v>
      </c>
      <c r="CZ258" s="221">
        <v>55</v>
      </c>
      <c r="DA258" s="221">
        <v>123</v>
      </c>
      <c r="DE258" s="451">
        <v>0</v>
      </c>
      <c r="DF258" s="457"/>
      <c r="DG258" s="451"/>
      <c r="DH258" s="451"/>
      <c r="DI258" s="451"/>
      <c r="DJ258" s="457"/>
      <c r="DK258" s="457"/>
      <c r="DL258" s="457"/>
      <c r="DM258" s="451"/>
      <c r="DN258" s="61">
        <v>0</v>
      </c>
      <c r="DO258" s="451">
        <v>0</v>
      </c>
      <c r="DP258" s="451">
        <v>0</v>
      </c>
      <c r="DQ258" s="451">
        <v>0</v>
      </c>
      <c r="DR258" s="451">
        <v>0</v>
      </c>
      <c r="DS258" s="63"/>
      <c r="DT258" s="451">
        <v>0</v>
      </c>
      <c r="DU258" s="451">
        <v>0</v>
      </c>
      <c r="DV258" s="451">
        <v>0</v>
      </c>
      <c r="DW258" s="61">
        <v>0</v>
      </c>
      <c r="DX258" s="61">
        <v>0</v>
      </c>
      <c r="DY258" s="438">
        <v>0</v>
      </c>
      <c r="EB258" s="61">
        <v>1</v>
      </c>
      <c r="EC258" s="61">
        <v>1</v>
      </c>
      <c r="ED258" s="438">
        <v>71</v>
      </c>
      <c r="EE258" s="438"/>
      <c r="EG258" s="221">
        <v>0</v>
      </c>
      <c r="EO258" s="267">
        <v>263</v>
      </c>
      <c r="EP258" s="135">
        <v>42475</v>
      </c>
      <c r="EQ258" s="136" t="s">
        <v>383</v>
      </c>
      <c r="ER258" s="133"/>
      <c r="ES258" s="133"/>
      <c r="ET258" s="133">
        <v>56</v>
      </c>
      <c r="EU258" s="133">
        <v>0</v>
      </c>
      <c r="EV258" s="133"/>
      <c r="EW258" s="133">
        <v>9</v>
      </c>
      <c r="EX258" s="133">
        <v>11</v>
      </c>
      <c r="EY258" s="133">
        <v>40</v>
      </c>
      <c r="EZ258" s="133">
        <v>21</v>
      </c>
      <c r="FA258" s="133">
        <v>15</v>
      </c>
      <c r="FB258" s="133">
        <v>18</v>
      </c>
      <c r="FC258" s="133">
        <v>28</v>
      </c>
      <c r="FD258" s="133">
        <v>19</v>
      </c>
      <c r="FE258" s="133">
        <v>32</v>
      </c>
      <c r="FF258" s="133">
        <v>130</v>
      </c>
      <c r="FG258" s="133">
        <v>340</v>
      </c>
      <c r="FH258" s="91">
        <v>130</v>
      </c>
      <c r="FI258" s="91">
        <v>340</v>
      </c>
      <c r="FJ258" s="227">
        <v>23.1</v>
      </c>
      <c r="FK258" s="227">
        <v>15.051375111115368</v>
      </c>
      <c r="FL258" s="228">
        <v>99.2</v>
      </c>
      <c r="FM258" s="228">
        <v>29.1</v>
      </c>
      <c r="FN258" s="228">
        <v>64.636208269378542</v>
      </c>
      <c r="FO258" s="228">
        <v>18.960823191924554</v>
      </c>
      <c r="FP258" s="228">
        <v>70.665322580645153</v>
      </c>
      <c r="FQ258" s="228"/>
      <c r="FR258" s="193">
        <v>0</v>
      </c>
      <c r="FS258" s="230">
        <v>45.3</v>
      </c>
      <c r="FT258" s="230">
        <v>77.400000000000006</v>
      </c>
      <c r="FU258" s="230">
        <v>200</v>
      </c>
      <c r="FV258" s="229">
        <v>4.7</v>
      </c>
      <c r="FW258" s="229">
        <v>7.5</v>
      </c>
      <c r="FX258" s="426">
        <v>9.6382978723404253</v>
      </c>
      <c r="FY258" s="229">
        <v>0.58527131782945729</v>
      </c>
      <c r="FZ258" s="133">
        <v>74.099999999999994</v>
      </c>
      <c r="GA258" s="129">
        <v>16.8</v>
      </c>
      <c r="GB258" s="238">
        <v>8.4</v>
      </c>
      <c r="GC258" s="238">
        <v>4.3</v>
      </c>
      <c r="GD258" s="238">
        <v>145</v>
      </c>
      <c r="GE258" s="238">
        <v>97.2</v>
      </c>
      <c r="GF258" s="238">
        <v>30.5</v>
      </c>
      <c r="GG258" s="133">
        <v>1</v>
      </c>
      <c r="GH258" s="133">
        <v>1</v>
      </c>
      <c r="GI258" s="133">
        <v>1</v>
      </c>
      <c r="GJ258" s="133">
        <v>1</v>
      </c>
      <c r="GK258" s="231">
        <v>14</v>
      </c>
      <c r="GL258" s="133"/>
      <c r="GM258" s="133">
        <v>0</v>
      </c>
      <c r="GN258" s="133">
        <v>0</v>
      </c>
      <c r="GO258" s="133">
        <v>0</v>
      </c>
      <c r="GP258" s="61">
        <v>27.549999999999997</v>
      </c>
      <c r="GQ258" s="106">
        <v>17.95088243771551</v>
      </c>
      <c r="GR258" s="111">
        <v>0.51366120218579236</v>
      </c>
      <c r="GS258" s="61">
        <v>0</v>
      </c>
      <c r="GT258" s="111">
        <v>0.70370370370370372</v>
      </c>
      <c r="GU258" s="61">
        <v>1</v>
      </c>
      <c r="GV258" s="106">
        <v>11.5</v>
      </c>
      <c r="GX258" s="106">
        <v>21</v>
      </c>
      <c r="GZ258" s="745">
        <v>19</v>
      </c>
      <c r="HA258" s="133">
        <v>13</v>
      </c>
      <c r="HB258" s="133">
        <v>0.41</v>
      </c>
      <c r="HC258" s="442" t="s">
        <v>1601</v>
      </c>
      <c r="HD258" s="236">
        <v>102.606432</v>
      </c>
      <c r="HE258" s="236">
        <v>107.736754</v>
      </c>
      <c r="HF258" s="144">
        <v>69.066520999999995</v>
      </c>
      <c r="HG258" s="236">
        <v>91.965306999999996</v>
      </c>
      <c r="HH258" s="125">
        <v>58.955961000000002</v>
      </c>
      <c r="HI258" s="236">
        <v>23.687830999999999</v>
      </c>
      <c r="HJ258" s="144">
        <v>15.185496000000001</v>
      </c>
      <c r="HK258" s="236">
        <v>68.277475999999993</v>
      </c>
      <c r="HL258" s="144">
        <v>43.770463999999997</v>
      </c>
      <c r="HM258" s="236">
        <v>74.242643999999999</v>
      </c>
      <c r="HN258" s="144">
        <v>4.4380360000000003</v>
      </c>
      <c r="HO258" s="144">
        <v>2.8450799999999998</v>
      </c>
      <c r="HP258" s="236">
        <v>103.92709499999999</v>
      </c>
      <c r="HQ258" s="144">
        <v>66.624273000000002</v>
      </c>
      <c r="HR258" s="236">
        <v>36.593325</v>
      </c>
      <c r="HS258" s="144">
        <v>23.458787999999998</v>
      </c>
      <c r="HT258" s="236">
        <v>67.333770000000001</v>
      </c>
      <c r="HU258" s="144">
        <v>43.165484999999997</v>
      </c>
      <c r="HV258" s="236">
        <v>64.789428000000001</v>
      </c>
      <c r="HW258" s="144">
        <v>0</v>
      </c>
      <c r="HX258" s="427">
        <v>1.1714934415431246</v>
      </c>
      <c r="HY258" s="428">
        <v>14.8</v>
      </c>
      <c r="HZ258" s="427">
        <v>4.5</v>
      </c>
      <c r="IA258" s="427">
        <v>18.5</v>
      </c>
      <c r="IB258" s="427">
        <v>5.2</v>
      </c>
      <c r="IC258" s="427">
        <v>13.6</v>
      </c>
      <c r="ID258" s="427">
        <v>3.8</v>
      </c>
      <c r="IE258" s="237">
        <v>50.947081481481476</v>
      </c>
      <c r="IF258" s="237">
        <v>33.195828320101164</v>
      </c>
      <c r="IG258" s="239"/>
      <c r="IH258" s="484">
        <v>0.37</v>
      </c>
      <c r="II258" s="484">
        <v>1100</v>
      </c>
      <c r="IJ258" s="484">
        <v>956</v>
      </c>
      <c r="IK258" s="484"/>
      <c r="IL258" s="317"/>
      <c r="IM258" s="484">
        <v>1220</v>
      </c>
      <c r="IN258" s="484">
        <v>1210</v>
      </c>
      <c r="IO258" s="133">
        <v>1155</v>
      </c>
      <c r="IP258" s="429">
        <v>1121.5</v>
      </c>
      <c r="IQ258" s="484">
        <v>1835</v>
      </c>
      <c r="IR258" s="484">
        <v>442.4</v>
      </c>
      <c r="IS258" s="484">
        <v>442.8</v>
      </c>
      <c r="IT258" s="484">
        <v>474.4</v>
      </c>
      <c r="IU258" s="484">
        <v>444.9</v>
      </c>
      <c r="IV258" s="484">
        <v>434</v>
      </c>
      <c r="IW258" s="484">
        <v>457.8</v>
      </c>
      <c r="IX258" s="61">
        <v>450.1</v>
      </c>
      <c r="IY258" s="430">
        <v>449.38333333333338</v>
      </c>
      <c r="IZ258" s="484">
        <v>293</v>
      </c>
      <c r="JA258" s="431">
        <v>29.294648427094895</v>
      </c>
      <c r="JB258" s="240">
        <v>29.784915893783609</v>
      </c>
      <c r="JC258" s="457"/>
      <c r="JD258" s="443"/>
      <c r="JE258" s="443"/>
      <c r="JF258" s="443"/>
      <c r="JG258" s="457"/>
      <c r="JH258" s="457"/>
      <c r="JI258" s="457"/>
      <c r="JJ258" s="457"/>
      <c r="JK258" s="451"/>
      <c r="JL258" s="420">
        <v>46.6</v>
      </c>
      <c r="JM258" s="362"/>
      <c r="JN258" s="244"/>
      <c r="JP258" s="200"/>
      <c r="JQ258" s="90"/>
      <c r="JR258" s="90"/>
      <c r="JS258" s="69"/>
      <c r="JT258" s="248"/>
      <c r="JU258" s="200"/>
      <c r="JV258" s="433"/>
      <c r="JW258" s="248"/>
      <c r="JX258" s="243"/>
      <c r="JY258" s="433"/>
      <c r="JZ258" s="248"/>
      <c r="KA258" s="247"/>
      <c r="KB258" s="245"/>
      <c r="KC258" s="248"/>
      <c r="KD258" s="63">
        <v>0</v>
      </c>
      <c r="KE258" s="263"/>
      <c r="KF258" s="263"/>
      <c r="KG258" s="250">
        <v>76.5</v>
      </c>
      <c r="KH258" s="250">
        <v>26.5</v>
      </c>
      <c r="KI258" s="250">
        <v>65.8</v>
      </c>
      <c r="KJ258" s="251">
        <v>-22.4</v>
      </c>
      <c r="KK258" s="250">
        <v>-18.5</v>
      </c>
      <c r="KL258" s="250">
        <v>69.5</v>
      </c>
      <c r="KM258" s="250">
        <v>44.9</v>
      </c>
      <c r="KN258" s="250">
        <v>5.6</v>
      </c>
      <c r="KO258" s="250"/>
      <c r="KP258" s="250"/>
      <c r="KQ258" s="92"/>
      <c r="KR258" s="93">
        <v>0.51366120218579236</v>
      </c>
      <c r="KS258" s="92"/>
      <c r="KT258" s="361"/>
      <c r="KU258" s="92"/>
      <c r="KV258" s="361"/>
      <c r="KW258" s="361"/>
      <c r="KX258" s="361"/>
      <c r="KY258" s="361"/>
      <c r="KZ258" s="361"/>
      <c r="LA258" s="361"/>
      <c r="LB258" s="361"/>
      <c r="LC258" s="361"/>
      <c r="LD258" s="361"/>
      <c r="LE258" s="118">
        <v>42475</v>
      </c>
      <c r="LF258" s="454">
        <v>0</v>
      </c>
      <c r="LG258" s="454"/>
      <c r="LH258" s="454">
        <v>66</v>
      </c>
      <c r="LI258" s="454">
        <v>54.39</v>
      </c>
      <c r="LJ258" s="454">
        <v>-30.97</v>
      </c>
      <c r="LK258" s="454">
        <v>-34.799999999999997</v>
      </c>
      <c r="LL258" s="454">
        <v>-34.5</v>
      </c>
      <c r="LM258" s="454">
        <v>400</v>
      </c>
      <c r="LN258" s="454">
        <v>-29.1</v>
      </c>
      <c r="LO258" s="454">
        <v>-28.9</v>
      </c>
      <c r="LP258" s="454">
        <v>400</v>
      </c>
      <c r="LQ258" s="454">
        <v>-32</v>
      </c>
      <c r="LR258" s="454">
        <v>-31.7</v>
      </c>
      <c r="LS258" s="454">
        <v>400</v>
      </c>
      <c r="LT258" s="500">
        <v>48.67</v>
      </c>
      <c r="LU258" s="693">
        <v>-30.83</v>
      </c>
      <c r="LV258" s="500">
        <v>-10.1</v>
      </c>
      <c r="LW258" s="500">
        <v>3</v>
      </c>
      <c r="LX258" s="500">
        <v>-9.6999999999999993</v>
      </c>
      <c r="LY258" s="500">
        <v>3</v>
      </c>
      <c r="LZ258" s="690">
        <v>64.789428000000001</v>
      </c>
      <c r="MA258" s="455"/>
      <c r="MC258" s="253"/>
      <c r="MD258" s="274"/>
      <c r="ME258" s="581">
        <v>263</v>
      </c>
      <c r="MF258" s="135"/>
      <c r="MI258" s="584">
        <v>43.034999999999997</v>
      </c>
      <c r="MQ258" s="135"/>
      <c r="MR258" s="585"/>
      <c r="MS258" s="585"/>
      <c r="MT258" s="133">
        <v>0</v>
      </c>
      <c r="MU258" s="585"/>
      <c r="MV258" s="585"/>
      <c r="MW258" s="585"/>
      <c r="MX258" s="585"/>
      <c r="MY258" s="585"/>
      <c r="MZ258" s="238">
        <v>244.2</v>
      </c>
      <c r="NA258" s="585"/>
      <c r="NB258" s="238">
        <v>2</v>
      </c>
      <c r="ND258" s="876" t="s">
        <v>64</v>
      </c>
      <c r="NE258" s="877" t="s">
        <v>64</v>
      </c>
      <c r="NF258" s="877" t="s">
        <v>64</v>
      </c>
      <c r="NG258" s="877" t="s">
        <v>64</v>
      </c>
      <c r="NH258" s="877" t="s">
        <v>64</v>
      </c>
      <c r="NI258" s="877" t="s">
        <v>64</v>
      </c>
      <c r="NJ258" s="877" t="s">
        <v>64</v>
      </c>
      <c r="NK258" s="877" t="s">
        <v>64</v>
      </c>
      <c r="NL258" s="877" t="s">
        <v>64</v>
      </c>
      <c r="NM258" s="877" t="s">
        <v>64</v>
      </c>
      <c r="NN258" s="877" t="s">
        <v>64</v>
      </c>
      <c r="NO258" s="877" t="s">
        <v>64</v>
      </c>
      <c r="NP258" s="877" t="s">
        <v>64</v>
      </c>
      <c r="NQ258" s="877" t="s">
        <v>64</v>
      </c>
      <c r="NR258" s="877" t="s">
        <v>64</v>
      </c>
      <c r="NS258" s="877" t="s">
        <v>64</v>
      </c>
      <c r="NT258" s="877" t="s">
        <v>64</v>
      </c>
      <c r="NU258" s="877" t="s">
        <v>64</v>
      </c>
      <c r="NV258" s="877" t="s">
        <v>64</v>
      </c>
      <c r="NW258" s="877" t="s">
        <v>64</v>
      </c>
      <c r="NX258" s="877" t="s">
        <v>64</v>
      </c>
      <c r="NY258" s="877" t="s">
        <v>64</v>
      </c>
      <c r="NZ258" s="877" t="s">
        <v>64</v>
      </c>
      <c r="OA258" s="877" t="s">
        <v>64</v>
      </c>
      <c r="OB258" s="877" t="s">
        <v>64</v>
      </c>
      <c r="OC258" s="877" t="s">
        <v>64</v>
      </c>
      <c r="OD258" s="877" t="s">
        <v>64</v>
      </c>
      <c r="OE258" s="877" t="s">
        <v>64</v>
      </c>
      <c r="OF258" s="877" t="s">
        <v>64</v>
      </c>
      <c r="OG258" s="877" t="s">
        <v>64</v>
      </c>
      <c r="OH258" s="877" t="s">
        <v>64</v>
      </c>
      <c r="OI258" s="877" t="s">
        <v>64</v>
      </c>
      <c r="OJ258" s="877" t="s">
        <v>64</v>
      </c>
      <c r="OK258" s="877" t="s">
        <v>64</v>
      </c>
      <c r="OL258" s="877" t="s">
        <v>64</v>
      </c>
    </row>
    <row r="259" spans="1:402" s="61" customFormat="1" ht="16.5" customHeight="1" x14ac:dyDescent="0.25">
      <c r="A259" s="221">
        <v>258</v>
      </c>
      <c r="B259" s="221">
        <v>0</v>
      </c>
      <c r="C259" s="61">
        <v>0</v>
      </c>
      <c r="D259" s="267">
        <v>0</v>
      </c>
      <c r="E259" s="267">
        <v>264</v>
      </c>
      <c r="F259" s="880">
        <v>78</v>
      </c>
      <c r="G259" s="883"/>
      <c r="H259" s="651" t="s">
        <v>404</v>
      </c>
      <c r="I259" s="651" t="s">
        <v>1602</v>
      </c>
      <c r="J259" s="403">
        <v>13967</v>
      </c>
      <c r="K259" s="61">
        <v>77</v>
      </c>
      <c r="L259" s="438">
        <v>78</v>
      </c>
      <c r="M259" s="438">
        <v>163</v>
      </c>
      <c r="N259" s="342">
        <v>29.357521924046825</v>
      </c>
      <c r="O259" s="348">
        <v>1.8379874557153144</v>
      </c>
      <c r="P259" s="484">
        <v>0</v>
      </c>
      <c r="Q259" s="485">
        <v>125</v>
      </c>
      <c r="R259" s="485">
        <v>80</v>
      </c>
      <c r="S259" s="484">
        <v>0</v>
      </c>
      <c r="T259" s="486">
        <v>1</v>
      </c>
      <c r="U259" s="711">
        <v>0</v>
      </c>
      <c r="V259" s="711"/>
      <c r="W259" s="711">
        <v>1</v>
      </c>
      <c r="X259" s="330">
        <v>1</v>
      </c>
      <c r="Y259" s="711">
        <v>0</v>
      </c>
      <c r="Z259" s="711">
        <v>0</v>
      </c>
      <c r="AA259" s="714">
        <v>0</v>
      </c>
      <c r="AB259" s="336">
        <v>0</v>
      </c>
      <c r="AC259" s="484"/>
      <c r="AD259" s="133"/>
      <c r="AE259" s="484"/>
      <c r="AF259" s="626">
        <v>88</v>
      </c>
      <c r="AG259" s="626">
        <v>1.21</v>
      </c>
      <c r="AH259" s="627">
        <v>58</v>
      </c>
      <c r="AI259" s="627"/>
      <c r="AJ259" s="628">
        <v>17.899999999999999</v>
      </c>
      <c r="AK259" s="629">
        <v>55</v>
      </c>
      <c r="AL259" s="629"/>
      <c r="AM259" s="627">
        <v>64.900000000000006</v>
      </c>
      <c r="AN259" s="214">
        <v>4.1728476237100445</v>
      </c>
      <c r="AO259" s="488">
        <v>170</v>
      </c>
      <c r="AP259" s="488">
        <v>79</v>
      </c>
      <c r="AQ259" s="488">
        <v>74</v>
      </c>
      <c r="AR259" s="488">
        <v>86</v>
      </c>
      <c r="AS259" s="488">
        <v>2.33</v>
      </c>
      <c r="AT259" s="488">
        <v>144</v>
      </c>
      <c r="AU259" s="557"/>
      <c r="AV259" s="557"/>
      <c r="AW259" s="487">
        <v>1.21</v>
      </c>
      <c r="AX259" s="487"/>
      <c r="AY259" s="487"/>
      <c r="AZ259" s="626"/>
      <c r="BA259" s="558"/>
      <c r="BB259" s="65">
        <v>39.89</v>
      </c>
      <c r="BC259" s="490"/>
      <c r="BD259" s="66">
        <v>39.89</v>
      </c>
      <c r="BE259" s="218">
        <v>63.87085196873047</v>
      </c>
      <c r="BF259" s="66">
        <v>92.26</v>
      </c>
      <c r="BG259" s="68">
        <v>1.6008640363098396</v>
      </c>
      <c r="BH259" s="219">
        <v>1.6008640363098396</v>
      </c>
      <c r="BI259" s="219">
        <v>1.8053027092196829</v>
      </c>
      <c r="BJ259" s="219">
        <v>1.9650134502722478</v>
      </c>
      <c r="BK259" s="66">
        <v>2.62</v>
      </c>
      <c r="BL259" s="66">
        <v>1.3</v>
      </c>
      <c r="BM259" s="66">
        <v>141</v>
      </c>
      <c r="BN259" s="66">
        <v>1.08</v>
      </c>
      <c r="BO259" s="571">
        <v>87.9</v>
      </c>
      <c r="BP259" s="66">
        <v>42</v>
      </c>
      <c r="BQ259" s="66">
        <v>120</v>
      </c>
      <c r="BR259" s="66">
        <v>19</v>
      </c>
      <c r="BS259" s="66">
        <v>55</v>
      </c>
      <c r="BT259" s="317">
        <v>0</v>
      </c>
      <c r="CF259" s="61">
        <v>0</v>
      </c>
      <c r="CG259" s="61">
        <v>0</v>
      </c>
      <c r="CH259" s="61">
        <v>0</v>
      </c>
      <c r="CI259" s="61">
        <v>0</v>
      </c>
      <c r="CJ259" s="326">
        <v>0</v>
      </c>
      <c r="CK259" s="114">
        <v>0</v>
      </c>
      <c r="CL259" s="326">
        <v>0</v>
      </c>
      <c r="CM259" s="114">
        <v>0</v>
      </c>
      <c r="CN259" s="114">
        <v>1</v>
      </c>
      <c r="CO259" s="114">
        <v>1</v>
      </c>
      <c r="CP259" s="114">
        <v>1</v>
      </c>
      <c r="CQ259" s="114">
        <v>0</v>
      </c>
      <c r="CR259" s="326">
        <v>0</v>
      </c>
      <c r="CS259" s="114">
        <v>0</v>
      </c>
      <c r="CT259" s="326">
        <v>0</v>
      </c>
      <c r="CU259" s="114">
        <v>0</v>
      </c>
      <c r="CV259" s="299">
        <v>20.2</v>
      </c>
      <c r="CW259" s="299">
        <v>1.06</v>
      </c>
      <c r="CX259" s="299">
        <v>5.8</v>
      </c>
      <c r="CY259" s="299">
        <v>33.6</v>
      </c>
      <c r="CZ259" s="221">
        <v>70</v>
      </c>
      <c r="DA259" s="221">
        <v>117</v>
      </c>
      <c r="DE259" s="451">
        <v>0</v>
      </c>
      <c r="DF259" s="457"/>
      <c r="DG259" s="451"/>
      <c r="DH259" s="451"/>
      <c r="DI259" s="451"/>
      <c r="DJ259" s="457"/>
      <c r="DK259" s="457"/>
      <c r="DL259" s="457"/>
      <c r="DM259" s="451"/>
      <c r="DN259" s="61">
        <v>0</v>
      </c>
      <c r="DO259" s="451">
        <v>0</v>
      </c>
      <c r="DP259" s="451">
        <v>0</v>
      </c>
      <c r="DQ259" s="451">
        <v>0</v>
      </c>
      <c r="DR259" s="451">
        <v>0</v>
      </c>
      <c r="DS259" s="63"/>
      <c r="DT259" s="451">
        <v>0</v>
      </c>
      <c r="DU259" s="451">
        <v>0</v>
      </c>
      <c r="DV259" s="451">
        <v>0</v>
      </c>
      <c r="DW259" s="61">
        <v>0</v>
      </c>
      <c r="DX259" s="61">
        <v>0</v>
      </c>
      <c r="DY259" s="438">
        <v>0</v>
      </c>
      <c r="EB259" s="61">
        <v>1</v>
      </c>
      <c r="EC259" s="61">
        <v>2</v>
      </c>
      <c r="ED259" s="438">
        <v>58</v>
      </c>
      <c r="EE259" s="438"/>
      <c r="EG259" s="221">
        <v>0</v>
      </c>
      <c r="EO259" s="259">
        <v>264</v>
      </c>
      <c r="EP259" s="135">
        <v>42450</v>
      </c>
      <c r="EQ259" s="136" t="s">
        <v>415</v>
      </c>
      <c r="ER259" s="133"/>
      <c r="ES259" s="133"/>
      <c r="ET259" s="133">
        <v>61</v>
      </c>
      <c r="EU259" s="133">
        <v>0</v>
      </c>
      <c r="EV259" s="133"/>
      <c r="EW259" s="133">
        <v>9</v>
      </c>
      <c r="EX259" s="133">
        <v>8</v>
      </c>
      <c r="EY259" s="133">
        <v>48</v>
      </c>
      <c r="EZ259" s="133">
        <v>27</v>
      </c>
      <c r="FA259" s="133">
        <v>17</v>
      </c>
      <c r="FB259" s="133">
        <v>14</v>
      </c>
      <c r="FC259" s="133">
        <v>34</v>
      </c>
      <c r="FD259" s="133">
        <v>23</v>
      </c>
      <c r="FE259" s="133">
        <v>36</v>
      </c>
      <c r="FF259" s="133">
        <v>80</v>
      </c>
      <c r="FG259" s="133">
        <v>270</v>
      </c>
      <c r="FH259" s="91">
        <v>80</v>
      </c>
      <c r="FI259" s="91">
        <v>270</v>
      </c>
      <c r="FJ259" s="227">
        <v>36.1</v>
      </c>
      <c r="FK259" s="227">
        <v>19.641048086451971</v>
      </c>
      <c r="FL259" s="228">
        <v>116.85</v>
      </c>
      <c r="FM259" s="228">
        <v>41.45</v>
      </c>
      <c r="FN259" s="228">
        <v>63.574971437726106</v>
      </c>
      <c r="FO259" s="228">
        <v>22.551840531397069</v>
      </c>
      <c r="FP259" s="228">
        <v>64.52717158750535</v>
      </c>
      <c r="FQ259" s="228"/>
      <c r="FR259" s="193">
        <v>0</v>
      </c>
      <c r="FS259" s="230">
        <v>41.3</v>
      </c>
      <c r="FT259" s="230">
        <v>69.099999999999994</v>
      </c>
      <c r="FU259" s="230">
        <v>310</v>
      </c>
      <c r="FV259" s="229">
        <v>5.0999999999999996</v>
      </c>
      <c r="FW259" s="229">
        <v>6.8</v>
      </c>
      <c r="FX259" s="426">
        <v>8.0980392156862742</v>
      </c>
      <c r="FY259" s="229">
        <v>0.59768451519536903</v>
      </c>
      <c r="FZ259" s="133">
        <v>85.3</v>
      </c>
      <c r="GA259" s="129">
        <v>15</v>
      </c>
      <c r="GB259" s="238">
        <v>7</v>
      </c>
      <c r="GC259" s="238">
        <v>3.3</v>
      </c>
      <c r="GD259" s="238">
        <v>132</v>
      </c>
      <c r="GE259" s="238">
        <v>82.3</v>
      </c>
      <c r="GF259" s="238">
        <v>23.9</v>
      </c>
      <c r="GG259" s="133">
        <v>1</v>
      </c>
      <c r="GH259" s="133">
        <v>1</v>
      </c>
      <c r="GI259" s="133">
        <v>1</v>
      </c>
      <c r="GJ259" s="133">
        <v>0</v>
      </c>
      <c r="GK259" s="231">
        <v>17</v>
      </c>
      <c r="GL259" s="133"/>
      <c r="GM259" s="133">
        <v>0</v>
      </c>
      <c r="GN259" s="133">
        <v>0</v>
      </c>
      <c r="GO259" s="133">
        <v>0</v>
      </c>
      <c r="GP259" s="61">
        <v>40.300000000000004</v>
      </c>
      <c r="GQ259" s="106">
        <v>21.926156174072421</v>
      </c>
      <c r="GR259" s="111">
        <v>0.36734693877551011</v>
      </c>
      <c r="GS259" s="61">
        <v>0</v>
      </c>
      <c r="GT259" s="111">
        <v>0.59259259259259256</v>
      </c>
      <c r="GU259" s="61">
        <v>1</v>
      </c>
      <c r="GV259" s="106">
        <v>11.6</v>
      </c>
      <c r="GX259" s="106">
        <v>30</v>
      </c>
      <c r="GZ259" s="745">
        <v>22</v>
      </c>
      <c r="HA259" s="133">
        <v>12</v>
      </c>
      <c r="HB259" s="133">
        <v>0.56999999999999995</v>
      </c>
      <c r="HC259" s="442" t="s">
        <v>1603</v>
      </c>
      <c r="HD259" s="227">
        <v>118.153246</v>
      </c>
      <c r="HE259" s="227">
        <v>124.060908</v>
      </c>
      <c r="HF259" s="270">
        <v>67.49823434008016</v>
      </c>
      <c r="HG259" s="106">
        <v>102.81352</v>
      </c>
      <c r="HH259" s="270">
        <v>55.938096683030231</v>
      </c>
      <c r="HI259" s="106">
        <v>32.908521999999998</v>
      </c>
      <c r="HJ259" s="270">
        <v>17.904649946151316</v>
      </c>
      <c r="HK259" s="106">
        <v>69.904998000000006</v>
      </c>
      <c r="HL259" s="270">
        <v>38.033446736878915</v>
      </c>
      <c r="HM259" s="227">
        <v>67.992029000000002</v>
      </c>
      <c r="HN259" s="106">
        <v>4.4739199999999997</v>
      </c>
      <c r="HO259" s="106">
        <v>2.352141</v>
      </c>
      <c r="HP259" s="237">
        <v>142.915065</v>
      </c>
      <c r="HQ259" s="270">
        <v>77.756278779595817</v>
      </c>
      <c r="HR259" s="106">
        <v>61.493125999999997</v>
      </c>
      <c r="HS259" s="270">
        <v>33.456771322777001</v>
      </c>
      <c r="HT259" s="106">
        <v>81.421938999999995</v>
      </c>
      <c r="HU259" s="270">
        <v>44.299507456818809</v>
      </c>
      <c r="HV259" s="227">
        <v>56.972257999999997</v>
      </c>
      <c r="HW259" s="144">
        <v>0</v>
      </c>
      <c r="HX259" s="427">
        <v>1.2066594743570691</v>
      </c>
      <c r="HY259" s="428">
        <v>16.3</v>
      </c>
      <c r="HZ259" s="427">
        <v>4.7</v>
      </c>
      <c r="IA259" s="427">
        <v>18.899999999999999</v>
      </c>
      <c r="IB259" s="427">
        <v>5.4</v>
      </c>
      <c r="IC259" s="427">
        <v>25.1</v>
      </c>
      <c r="ID259" s="427">
        <v>5.2</v>
      </c>
      <c r="IE259" s="237">
        <v>54.884527659574459</v>
      </c>
      <c r="IF259" s="237">
        <v>29.861209057171887</v>
      </c>
      <c r="IG259" s="239"/>
      <c r="IH259" s="484">
        <v>0.55000000000000004</v>
      </c>
      <c r="II259" s="484">
        <v>1157.8</v>
      </c>
      <c r="IJ259" s="484">
        <v>1080.2</v>
      </c>
      <c r="IK259" s="484">
        <v>1047.4000000000001</v>
      </c>
      <c r="IL259" s="484">
        <v>1123.5</v>
      </c>
      <c r="IM259" s="484">
        <v>1153.8</v>
      </c>
      <c r="IN259" s="484">
        <v>1215</v>
      </c>
      <c r="IO259" s="133">
        <v>1186.4000000000001</v>
      </c>
      <c r="IP259" s="429">
        <v>1129.6166666666666</v>
      </c>
      <c r="IQ259" s="484">
        <v>1702</v>
      </c>
      <c r="IR259" s="484">
        <v>339</v>
      </c>
      <c r="IS259" s="484">
        <v>384</v>
      </c>
      <c r="IT259" s="484">
        <v>412</v>
      </c>
      <c r="IU259" s="484">
        <v>408.7</v>
      </c>
      <c r="IV259" s="484">
        <v>386.4</v>
      </c>
      <c r="IW259" s="484">
        <v>351</v>
      </c>
      <c r="IX259" s="61">
        <v>345</v>
      </c>
      <c r="IY259" s="430">
        <v>380.18333333333334</v>
      </c>
      <c r="IZ259" s="484">
        <v>309</v>
      </c>
      <c r="JA259" s="431">
        <v>29.647513309710895</v>
      </c>
      <c r="JB259" s="240">
        <v>34.924621421334585</v>
      </c>
      <c r="JC259" s="457"/>
      <c r="JD259" s="443"/>
      <c r="JE259" s="443"/>
      <c r="JF259" s="443"/>
      <c r="JG259" s="457"/>
      <c r="JH259" s="457"/>
      <c r="JI259" s="457"/>
      <c r="JJ259" s="457"/>
      <c r="JK259" s="451"/>
      <c r="JL259" s="444">
        <v>46.6</v>
      </c>
      <c r="JM259" s="362"/>
      <c r="JN259" s="244"/>
      <c r="JP259" s="200"/>
      <c r="JQ259" s="90"/>
      <c r="JR259" s="90"/>
      <c r="JS259" s="69"/>
      <c r="JT259" s="248"/>
      <c r="JU259" s="200"/>
      <c r="JV259" s="433"/>
      <c r="JW259" s="248"/>
      <c r="JX259" s="243"/>
      <c r="JY259" s="433"/>
      <c r="JZ259" s="248"/>
      <c r="KA259" s="247"/>
      <c r="KB259" s="245"/>
      <c r="KC259" s="248"/>
      <c r="KD259" s="63">
        <v>0</v>
      </c>
      <c r="KE259" s="263"/>
      <c r="KF259" s="263"/>
      <c r="KG259" s="250">
        <v>109.3</v>
      </c>
      <c r="KH259" s="250">
        <v>40.4</v>
      </c>
      <c r="KI259" s="250">
        <v>62.9</v>
      </c>
      <c r="KJ259" s="251">
        <v>-22.6</v>
      </c>
      <c r="KK259" s="250">
        <v>-19.2</v>
      </c>
      <c r="KL259" s="250">
        <v>70</v>
      </c>
      <c r="KM259" s="250">
        <v>90.1</v>
      </c>
      <c r="KN259" s="250">
        <v>4</v>
      </c>
      <c r="KO259" s="250"/>
      <c r="KP259" s="250"/>
      <c r="KQ259" s="92"/>
      <c r="KR259" s="93">
        <v>0.36734693877551011</v>
      </c>
      <c r="KS259" s="92"/>
      <c r="KT259" s="361"/>
      <c r="KU259" s="92"/>
      <c r="KV259" s="361"/>
      <c r="KW259" s="361"/>
      <c r="KX259" s="361"/>
      <c r="KY259" s="361"/>
      <c r="KZ259" s="361"/>
      <c r="LA259" s="361"/>
      <c r="LB259" s="361"/>
      <c r="LC259" s="361"/>
      <c r="LD259" s="361"/>
      <c r="LE259" s="118">
        <v>42450</v>
      </c>
      <c r="LF259" s="454">
        <v>0</v>
      </c>
      <c r="LG259" s="454"/>
      <c r="LH259" s="454">
        <v>52</v>
      </c>
      <c r="LI259" s="454">
        <v>43.15</v>
      </c>
      <c r="LJ259" s="454">
        <v>-20.14</v>
      </c>
      <c r="LK259" s="454">
        <v>-24.5</v>
      </c>
      <c r="LL259" s="454">
        <v>-24.3</v>
      </c>
      <c r="LM259" s="454">
        <v>301</v>
      </c>
      <c r="LN259" s="454">
        <v>-13.2</v>
      </c>
      <c r="LO259" s="454">
        <v>-13.1</v>
      </c>
      <c r="LP259" s="454">
        <v>321</v>
      </c>
      <c r="LQ259" s="454">
        <v>-18.8</v>
      </c>
      <c r="LR259" s="454">
        <v>-18.7</v>
      </c>
      <c r="LS259" s="454">
        <v>321</v>
      </c>
      <c r="LT259" s="500">
        <v>37.42</v>
      </c>
      <c r="LU259" s="693">
        <v>-21.36</v>
      </c>
      <c r="LV259" s="500">
        <v>-15.5</v>
      </c>
      <c r="LW259" s="500">
        <v>3</v>
      </c>
      <c r="LX259" s="500">
        <v>-13.7</v>
      </c>
      <c r="LY259" s="500">
        <v>3</v>
      </c>
      <c r="LZ259" s="690">
        <v>56.972257999999997</v>
      </c>
      <c r="MA259" s="454"/>
      <c r="MC259" s="253"/>
      <c r="MD259" s="274"/>
      <c r="ME259" s="581">
        <v>264</v>
      </c>
      <c r="MF259" s="135"/>
      <c r="MI259" s="584">
        <v>74.124700000000004</v>
      </c>
      <c r="MQ259" s="135"/>
      <c r="MR259" s="585"/>
      <c r="MS259" s="585"/>
      <c r="MT259" s="133">
        <v>0</v>
      </c>
      <c r="MU259" s="585"/>
      <c r="MV259" s="585"/>
      <c r="MW259" s="585"/>
      <c r="MX259" s="585"/>
      <c r="MY259" s="585"/>
      <c r="MZ259" s="238">
        <v>64.900000000000006</v>
      </c>
      <c r="NA259" s="585"/>
      <c r="NB259" s="238">
        <v>2</v>
      </c>
      <c r="ND259" s="876" t="s">
        <v>64</v>
      </c>
      <c r="NE259" s="877" t="s">
        <v>64</v>
      </c>
      <c r="NF259" s="877" t="s">
        <v>64</v>
      </c>
      <c r="NG259" s="877" t="s">
        <v>64</v>
      </c>
      <c r="NH259" s="877" t="s">
        <v>64</v>
      </c>
      <c r="NI259" s="877" t="s">
        <v>64</v>
      </c>
      <c r="NJ259" s="877" t="s">
        <v>64</v>
      </c>
      <c r="NK259" s="877" t="s">
        <v>64</v>
      </c>
      <c r="NL259" s="877" t="s">
        <v>64</v>
      </c>
      <c r="NM259" s="877" t="s">
        <v>64</v>
      </c>
      <c r="NN259" s="877" t="s">
        <v>64</v>
      </c>
      <c r="NO259" s="877" t="s">
        <v>64</v>
      </c>
      <c r="NP259" s="877" t="s">
        <v>64</v>
      </c>
      <c r="NQ259" s="877" t="s">
        <v>64</v>
      </c>
      <c r="NR259" s="877" t="s">
        <v>64</v>
      </c>
      <c r="NS259" s="877" t="s">
        <v>64</v>
      </c>
      <c r="NT259" s="877" t="s">
        <v>64</v>
      </c>
      <c r="NU259" s="877" t="s">
        <v>64</v>
      </c>
      <c r="NV259" s="877" t="s">
        <v>64</v>
      </c>
      <c r="NW259" s="877" t="s">
        <v>64</v>
      </c>
      <c r="NX259" s="877" t="s">
        <v>64</v>
      </c>
      <c r="NY259" s="877" t="s">
        <v>64</v>
      </c>
      <c r="NZ259" s="877" t="s">
        <v>64</v>
      </c>
      <c r="OA259" s="877" t="s">
        <v>64</v>
      </c>
      <c r="OB259" s="877" t="s">
        <v>64</v>
      </c>
      <c r="OC259" s="877" t="s">
        <v>64</v>
      </c>
      <c r="OD259" s="877" t="s">
        <v>64</v>
      </c>
      <c r="OE259" s="877" t="s">
        <v>64</v>
      </c>
      <c r="OF259" s="877" t="s">
        <v>64</v>
      </c>
      <c r="OG259" s="877" t="s">
        <v>64</v>
      </c>
      <c r="OH259" s="877" t="s">
        <v>64</v>
      </c>
      <c r="OI259" s="877" t="s">
        <v>64</v>
      </c>
      <c r="OJ259" s="877" t="s">
        <v>64</v>
      </c>
      <c r="OK259" s="877" t="s">
        <v>64</v>
      </c>
      <c r="OL259" s="877" t="s">
        <v>64</v>
      </c>
    </row>
    <row r="260" spans="1:402" s="61" customFormat="1" x14ac:dyDescent="0.25">
      <c r="A260" s="274">
        <v>259</v>
      </c>
      <c r="B260" s="221">
        <v>0</v>
      </c>
      <c r="C260" s="61">
        <v>0</v>
      </c>
      <c r="D260" s="267">
        <v>0</v>
      </c>
      <c r="E260" s="267">
        <v>265</v>
      </c>
      <c r="F260" s="880">
        <v>79</v>
      </c>
      <c r="G260" s="883"/>
      <c r="H260" s="651" t="s">
        <v>455</v>
      </c>
      <c r="I260" s="651" t="s">
        <v>1604</v>
      </c>
      <c r="J260" s="403">
        <v>9755</v>
      </c>
      <c r="K260" s="61">
        <v>89</v>
      </c>
      <c r="L260" s="438">
        <v>61</v>
      </c>
      <c r="M260" s="438">
        <v>165</v>
      </c>
      <c r="N260" s="342">
        <v>22.4058769513315</v>
      </c>
      <c r="O260" s="348">
        <v>1.6703495449321595</v>
      </c>
      <c r="P260" s="484">
        <v>1</v>
      </c>
      <c r="Q260" s="485">
        <v>130</v>
      </c>
      <c r="R260" s="485">
        <v>70</v>
      </c>
      <c r="S260" s="484">
        <v>0</v>
      </c>
      <c r="T260" s="486">
        <v>1</v>
      </c>
      <c r="U260" s="711">
        <v>0</v>
      </c>
      <c r="V260" s="711"/>
      <c r="W260" s="711">
        <v>1</v>
      </c>
      <c r="X260" s="114">
        <v>0</v>
      </c>
      <c r="Y260" s="711">
        <v>0</v>
      </c>
      <c r="Z260" s="711">
        <v>0</v>
      </c>
      <c r="AA260" s="331">
        <v>0</v>
      </c>
      <c r="AB260" s="114">
        <v>0</v>
      </c>
      <c r="AC260" s="484"/>
      <c r="AD260" s="133"/>
      <c r="AE260" s="484"/>
      <c r="AF260" s="626">
        <v>100</v>
      </c>
      <c r="AG260" s="626">
        <v>0.68</v>
      </c>
      <c r="AH260" s="627">
        <v>81</v>
      </c>
      <c r="AI260" s="627"/>
      <c r="AJ260" s="628">
        <v>12.8</v>
      </c>
      <c r="AK260" s="629">
        <v>40</v>
      </c>
      <c r="AL260" s="629"/>
      <c r="AM260" s="627">
        <v>143</v>
      </c>
      <c r="AN260" s="214">
        <v>4.962844630259907</v>
      </c>
      <c r="AO260" s="488">
        <v>184</v>
      </c>
      <c r="AP260" s="488">
        <v>107</v>
      </c>
      <c r="AQ260" s="488">
        <v>61</v>
      </c>
      <c r="AR260" s="488">
        <v>78</v>
      </c>
      <c r="AS260" s="488">
        <v>2.35</v>
      </c>
      <c r="AT260" s="488">
        <v>70</v>
      </c>
      <c r="AU260" s="557"/>
      <c r="AV260" s="557"/>
      <c r="AW260" s="487">
        <v>0.68</v>
      </c>
      <c r="AX260" s="487"/>
      <c r="AY260" s="487"/>
      <c r="AZ260" s="626"/>
      <c r="BA260" s="558"/>
      <c r="BB260" s="65">
        <v>29.09</v>
      </c>
      <c r="BC260" s="490">
        <v>250</v>
      </c>
      <c r="BD260" s="66">
        <v>29.09</v>
      </c>
      <c r="BE260" s="218">
        <v>75.371997928322159</v>
      </c>
      <c r="BF260" s="66">
        <v>78.98</v>
      </c>
      <c r="BG260" s="68">
        <v>1.4637437212470592</v>
      </c>
      <c r="BH260" s="219">
        <v>1.4637437212470592</v>
      </c>
      <c r="BI260" s="219">
        <v>1.8772100275146621</v>
      </c>
      <c r="BJ260" s="219">
        <v>1.8975171294005253</v>
      </c>
      <c r="BK260" s="66">
        <v>2.5499999999999998</v>
      </c>
      <c r="BL260" s="66">
        <v>0.89</v>
      </c>
      <c r="BM260" s="66">
        <v>154</v>
      </c>
      <c r="BN260" s="66">
        <v>1.1200000000000001</v>
      </c>
      <c r="BO260" s="571">
        <v>152.4</v>
      </c>
      <c r="BP260" s="66">
        <v>44</v>
      </c>
      <c r="BQ260" s="66">
        <v>72</v>
      </c>
      <c r="BR260" s="66">
        <v>8</v>
      </c>
      <c r="BS260" s="66">
        <v>46</v>
      </c>
      <c r="BT260" s="317">
        <v>0</v>
      </c>
      <c r="CF260" s="61">
        <v>0</v>
      </c>
      <c r="CG260" s="61">
        <v>0</v>
      </c>
      <c r="CH260" s="61">
        <v>0</v>
      </c>
      <c r="CI260" s="61">
        <v>0</v>
      </c>
      <c r="CJ260" s="326">
        <v>0</v>
      </c>
      <c r="CK260" s="114">
        <v>0</v>
      </c>
      <c r="CL260" s="326">
        <v>0</v>
      </c>
      <c r="CM260" s="114">
        <v>1</v>
      </c>
      <c r="CN260" s="326">
        <v>0</v>
      </c>
      <c r="CO260" s="114">
        <v>1</v>
      </c>
      <c r="CP260" s="326">
        <v>0</v>
      </c>
      <c r="CQ260" s="114">
        <v>1</v>
      </c>
      <c r="CR260" s="326">
        <v>0</v>
      </c>
      <c r="CS260" s="114">
        <v>0</v>
      </c>
      <c r="CT260" s="326">
        <v>0</v>
      </c>
      <c r="CU260" s="114">
        <v>0</v>
      </c>
      <c r="CV260" s="362"/>
      <c r="CW260" s="362"/>
      <c r="CX260" s="362"/>
      <c r="CY260" s="362"/>
      <c r="CZ260" s="133" t="s">
        <v>381</v>
      </c>
      <c r="DA260" s="61" t="s">
        <v>381</v>
      </c>
      <c r="DE260" s="451">
        <v>0</v>
      </c>
      <c r="DF260" s="457"/>
      <c r="DG260" s="451"/>
      <c r="DH260" s="451"/>
      <c r="DI260" s="451"/>
      <c r="DJ260" s="457"/>
      <c r="DK260" s="457"/>
      <c r="DL260" s="457"/>
      <c r="DM260" s="451"/>
      <c r="DN260" s="61">
        <v>1</v>
      </c>
      <c r="DO260" s="451">
        <v>0</v>
      </c>
      <c r="DP260" s="451">
        <v>0</v>
      </c>
      <c r="DQ260" s="451">
        <v>0</v>
      </c>
      <c r="DR260" s="451">
        <v>0</v>
      </c>
      <c r="DS260" s="63"/>
      <c r="DT260" s="451">
        <v>0</v>
      </c>
      <c r="DU260" s="451">
        <v>0</v>
      </c>
      <c r="DV260" s="451">
        <v>0</v>
      </c>
      <c r="DW260" s="61">
        <v>0</v>
      </c>
      <c r="DX260" s="61">
        <v>0</v>
      </c>
      <c r="DY260" s="61">
        <v>1</v>
      </c>
      <c r="EB260" s="61">
        <v>1</v>
      </c>
      <c r="EC260" s="61">
        <v>1</v>
      </c>
      <c r="ED260" s="438">
        <v>81</v>
      </c>
      <c r="EE260" s="438"/>
      <c r="EG260" s="221">
        <v>0</v>
      </c>
      <c r="EO260" s="267">
        <v>265</v>
      </c>
      <c r="EP260" s="135">
        <v>42461</v>
      </c>
      <c r="EQ260" s="136" t="s">
        <v>383</v>
      </c>
      <c r="ER260" s="133"/>
      <c r="ES260" s="133"/>
      <c r="ET260" s="133">
        <v>61</v>
      </c>
      <c r="EU260" s="133">
        <v>0</v>
      </c>
      <c r="EV260" s="133"/>
      <c r="EW260" s="133">
        <v>12</v>
      </c>
      <c r="EX260" s="133">
        <v>7</v>
      </c>
      <c r="EY260" s="133">
        <v>37</v>
      </c>
      <c r="EZ260" s="133">
        <v>19</v>
      </c>
      <c r="FA260" s="133">
        <v>17</v>
      </c>
      <c r="FB260" s="133">
        <v>17</v>
      </c>
      <c r="FC260" s="133">
        <v>31</v>
      </c>
      <c r="FD260" s="133">
        <v>21</v>
      </c>
      <c r="FE260" s="133">
        <v>30</v>
      </c>
      <c r="FF260" s="133">
        <v>140</v>
      </c>
      <c r="FG260" s="133">
        <v>370</v>
      </c>
      <c r="FH260" s="91">
        <v>140</v>
      </c>
      <c r="FI260" s="91">
        <v>370</v>
      </c>
      <c r="FJ260" s="227">
        <v>38.15</v>
      </c>
      <c r="FK260" s="227">
        <v>22.839530872892503</v>
      </c>
      <c r="FL260" s="228">
        <v>82.5</v>
      </c>
      <c r="FM260" s="228">
        <v>24.2</v>
      </c>
      <c r="FN260" s="228">
        <v>49.390859685809474</v>
      </c>
      <c r="FO260" s="228">
        <v>14.487985507837445</v>
      </c>
      <c r="FP260" s="228">
        <v>70.666666666666671</v>
      </c>
      <c r="FQ260" s="228"/>
      <c r="FR260" s="193">
        <v>0</v>
      </c>
      <c r="FS260" s="230">
        <v>44.4</v>
      </c>
      <c r="FT260" s="230">
        <v>54.3</v>
      </c>
      <c r="FU260" s="230">
        <v>240</v>
      </c>
      <c r="FV260" s="229">
        <v>6.0500000000000007</v>
      </c>
      <c r="FW260" s="229">
        <v>7.15</v>
      </c>
      <c r="FX260" s="426">
        <v>6.6268656716417906</v>
      </c>
      <c r="FY260" s="229">
        <v>0.81767955801104975</v>
      </c>
      <c r="FZ260" s="133">
        <v>40</v>
      </c>
      <c r="GA260" s="129">
        <v>18.899999999999999</v>
      </c>
      <c r="GB260" s="238">
        <v>5</v>
      </c>
      <c r="GC260" s="238">
        <v>2.5</v>
      </c>
      <c r="GD260" s="238">
        <v>112.1</v>
      </c>
      <c r="GE260" s="238">
        <v>74.400000000000006</v>
      </c>
      <c r="GF260" s="238">
        <v>24</v>
      </c>
      <c r="GG260" s="133">
        <v>1</v>
      </c>
      <c r="GH260" s="133">
        <v>1</v>
      </c>
      <c r="GI260" s="133">
        <v>1</v>
      </c>
      <c r="GJ260" s="133">
        <v>1</v>
      </c>
      <c r="GK260" s="231">
        <v>13</v>
      </c>
      <c r="GL260" s="133"/>
      <c r="GM260" s="133">
        <v>0</v>
      </c>
      <c r="GN260" s="133">
        <v>0</v>
      </c>
      <c r="GO260" s="133">
        <v>0</v>
      </c>
      <c r="GP260" s="61">
        <v>32.1</v>
      </c>
      <c r="GQ260" s="106">
        <v>19.217534495933144</v>
      </c>
      <c r="GR260" s="111">
        <v>0.39393939393939398</v>
      </c>
      <c r="GS260" s="61">
        <v>0</v>
      </c>
      <c r="GT260" s="111">
        <v>0.4838709677419355</v>
      </c>
      <c r="GU260" s="61">
        <v>0</v>
      </c>
      <c r="GV260" s="106">
        <v>11.399999999999999</v>
      </c>
      <c r="GX260" s="106">
        <v>25</v>
      </c>
      <c r="GZ260" s="745">
        <v>18</v>
      </c>
      <c r="HA260" s="133">
        <v>9</v>
      </c>
      <c r="HB260" s="133">
        <v>0.5</v>
      </c>
      <c r="HC260" s="442" t="s">
        <v>1605</v>
      </c>
      <c r="HD260" s="236">
        <v>76.759829999999994</v>
      </c>
      <c r="HE260" s="236">
        <v>80.597821999999994</v>
      </c>
      <c r="HF260" s="144">
        <v>47.840736</v>
      </c>
      <c r="HG260" s="236">
        <v>106.914464</v>
      </c>
      <c r="HH260" s="125">
        <v>63.461599999999997</v>
      </c>
      <c r="HI260" s="236">
        <v>29.410198999999999</v>
      </c>
      <c r="HJ260" s="144">
        <v>17.457117</v>
      </c>
      <c r="HK260" s="236">
        <v>77.504265000000004</v>
      </c>
      <c r="HL260" s="144">
        <v>46.004483</v>
      </c>
      <c r="HM260" s="236">
        <v>72.491843000000003</v>
      </c>
      <c r="HN260" s="144">
        <v>4.5727520000000004</v>
      </c>
      <c r="HO260" s="144">
        <v>2.714264</v>
      </c>
      <c r="HP260" s="236">
        <v>133.54733200000001</v>
      </c>
      <c r="HQ260" s="144">
        <v>79.270166000000003</v>
      </c>
      <c r="HR260" s="236">
        <v>45.245499000000002</v>
      </c>
      <c r="HS260" s="144">
        <v>26.856532000000001</v>
      </c>
      <c r="HT260" s="236">
        <v>88.301833000000002</v>
      </c>
      <c r="HU260" s="144">
        <v>52.413634000000002</v>
      </c>
      <c r="HV260" s="236">
        <v>66.120251999999994</v>
      </c>
      <c r="HW260" s="144">
        <v>0</v>
      </c>
      <c r="HX260" s="427">
        <v>0.75385330463799549</v>
      </c>
      <c r="HY260" s="428">
        <v>13.9</v>
      </c>
      <c r="HZ260" s="427">
        <v>4</v>
      </c>
      <c r="IA260" s="427">
        <v>16.5</v>
      </c>
      <c r="IB260" s="427">
        <v>4.4000000000000004</v>
      </c>
      <c r="IC260" s="427">
        <v>20.8</v>
      </c>
      <c r="ID260" s="427">
        <v>5.4</v>
      </c>
      <c r="IE260" s="237">
        <v>48.010599999999997</v>
      </c>
      <c r="IF260" s="237">
        <v>28.742846157957871</v>
      </c>
      <c r="IG260" s="239"/>
      <c r="IH260" s="484">
        <v>0.4</v>
      </c>
      <c r="II260" s="484">
        <v>1243.9000000000001</v>
      </c>
      <c r="IJ260" s="484">
        <v>1121.5999999999999</v>
      </c>
      <c r="IK260" s="484">
        <v>1171.9000000000001</v>
      </c>
      <c r="IL260" s="484">
        <v>1089.9000000000001</v>
      </c>
      <c r="IM260" s="484">
        <v>1199</v>
      </c>
      <c r="IN260" s="484">
        <v>1169.3</v>
      </c>
      <c r="IO260" s="133">
        <v>1206.5999999999999</v>
      </c>
      <c r="IP260" s="429">
        <v>1165.9333333333334</v>
      </c>
      <c r="IQ260" s="484">
        <v>1828.4</v>
      </c>
      <c r="IR260" s="484">
        <v>296</v>
      </c>
      <c r="IS260" s="484">
        <v>343</v>
      </c>
      <c r="IT260" s="484">
        <v>377</v>
      </c>
      <c r="IU260" s="484"/>
      <c r="IV260" s="484">
        <v>358.6</v>
      </c>
      <c r="IW260" s="484">
        <v>402</v>
      </c>
      <c r="IX260" s="61">
        <v>349</v>
      </c>
      <c r="IY260" s="430">
        <v>355.32</v>
      </c>
      <c r="IZ260" s="484">
        <v>232</v>
      </c>
      <c r="JA260" s="406">
        <v>31.195295191578175</v>
      </c>
      <c r="JB260" s="240">
        <v>32.468688990606218</v>
      </c>
      <c r="JC260" s="457"/>
      <c r="JD260" s="443"/>
      <c r="JE260" s="443"/>
      <c r="JF260" s="443"/>
      <c r="JG260" s="457"/>
      <c r="JH260" s="457"/>
      <c r="JI260" s="457"/>
      <c r="JJ260" s="457"/>
      <c r="JK260" s="451"/>
      <c r="JL260" s="444">
        <v>48.3</v>
      </c>
      <c r="JM260" s="362"/>
      <c r="JN260" s="244"/>
      <c r="JP260" s="200"/>
      <c r="JQ260" s="90"/>
      <c r="JR260" s="90"/>
      <c r="JS260" s="69"/>
      <c r="JT260" s="248"/>
      <c r="JU260" s="200"/>
      <c r="JV260" s="433"/>
      <c r="JW260" s="248"/>
      <c r="JX260" s="243"/>
      <c r="JY260" s="433"/>
      <c r="JZ260" s="248"/>
      <c r="KA260" s="247"/>
      <c r="KB260" s="245"/>
      <c r="KC260" s="248"/>
      <c r="KD260" s="63">
        <v>0</v>
      </c>
      <c r="KE260" s="263"/>
      <c r="KF260" s="263"/>
      <c r="KG260" s="250">
        <v>67</v>
      </c>
      <c r="KH260" s="250">
        <v>23</v>
      </c>
      <c r="KI260" s="250">
        <v>66</v>
      </c>
      <c r="KJ260" s="251">
        <v>-19.3</v>
      </c>
      <c r="KK260" s="250">
        <v>-16.7</v>
      </c>
      <c r="KL260" s="250">
        <v>55.8</v>
      </c>
      <c r="KM260" s="250">
        <v>22.1</v>
      </c>
      <c r="KN260" s="250">
        <v>5</v>
      </c>
      <c r="KO260" s="250"/>
      <c r="KP260" s="250"/>
      <c r="KQ260" s="92"/>
      <c r="KR260" s="93">
        <v>0.39393939393939398</v>
      </c>
      <c r="KS260" s="92">
        <v>78</v>
      </c>
      <c r="KT260" s="361">
        <v>50.27</v>
      </c>
      <c r="KU260" s="92">
        <v>-28.35</v>
      </c>
      <c r="KV260" s="361">
        <v>-31.8</v>
      </c>
      <c r="KW260" s="361">
        <v>-28.6</v>
      </c>
      <c r="KX260" s="361">
        <v>322</v>
      </c>
      <c r="KY260" s="361">
        <v>-26.9</v>
      </c>
      <c r="KZ260" s="361">
        <v>-24.3</v>
      </c>
      <c r="LA260" s="361">
        <v>322</v>
      </c>
      <c r="LB260" s="361">
        <v>-29.3</v>
      </c>
      <c r="LC260" s="361">
        <v>-26.4</v>
      </c>
      <c r="LD260" s="361">
        <v>322</v>
      </c>
      <c r="LE260" s="118">
        <v>42461</v>
      </c>
      <c r="LF260" s="454">
        <v>0</v>
      </c>
      <c r="LG260" s="454"/>
      <c r="LH260" s="454">
        <v>78</v>
      </c>
      <c r="LI260" s="454">
        <v>45.87</v>
      </c>
      <c r="LJ260" s="454">
        <v>-28.6</v>
      </c>
      <c r="LK260" s="454">
        <v>-27.9</v>
      </c>
      <c r="LL260" s="454">
        <v>-27.5</v>
      </c>
      <c r="LM260" s="454">
        <v>369</v>
      </c>
      <c r="LN260" s="454">
        <v>-20.6</v>
      </c>
      <c r="LO260" s="454">
        <v>-19.8</v>
      </c>
      <c r="LP260" s="454">
        <v>323</v>
      </c>
      <c r="LQ260" s="454">
        <v>-24.1</v>
      </c>
      <c r="LR260" s="454">
        <v>-23.7</v>
      </c>
      <c r="LS260" s="454">
        <v>353</v>
      </c>
      <c r="LT260" s="500">
        <v>39.85</v>
      </c>
      <c r="LU260" s="693">
        <v>-21.82</v>
      </c>
      <c r="LV260" s="500">
        <v>-20.8</v>
      </c>
      <c r="LW260" s="500">
        <v>2</v>
      </c>
      <c r="LX260" s="500">
        <v>-20.2</v>
      </c>
      <c r="LY260" s="500">
        <v>2</v>
      </c>
      <c r="LZ260" s="690">
        <v>66.120251999999994</v>
      </c>
      <c r="MA260" s="455"/>
      <c r="MC260" s="253"/>
      <c r="MD260" s="274"/>
      <c r="ME260" s="581">
        <v>265</v>
      </c>
      <c r="MF260" s="135"/>
      <c r="MI260" s="584">
        <v>37.025300000000001</v>
      </c>
      <c r="MQ260" s="135"/>
      <c r="MR260" s="585"/>
      <c r="MS260" s="585"/>
      <c r="MT260" s="133">
        <v>0</v>
      </c>
      <c r="MU260" s="585"/>
      <c r="MV260" s="585"/>
      <c r="MW260" s="585"/>
      <c r="MX260" s="585"/>
      <c r="MY260" s="585"/>
      <c r="MZ260" s="238">
        <v>143</v>
      </c>
      <c r="NA260" s="585"/>
      <c r="NB260" s="238">
        <v>5</v>
      </c>
      <c r="ND260" s="876" t="s">
        <v>64</v>
      </c>
      <c r="NE260" s="877" t="s">
        <v>64</v>
      </c>
      <c r="NF260" s="877" t="s">
        <v>64</v>
      </c>
      <c r="NG260" s="877" t="s">
        <v>64</v>
      </c>
      <c r="NH260" s="877" t="s">
        <v>64</v>
      </c>
      <c r="NI260" s="877" t="s">
        <v>64</v>
      </c>
      <c r="NJ260" s="877" t="s">
        <v>64</v>
      </c>
      <c r="NK260" s="877" t="s">
        <v>64</v>
      </c>
      <c r="NL260" s="877" t="s">
        <v>64</v>
      </c>
      <c r="NM260" s="877" t="s">
        <v>64</v>
      </c>
      <c r="NN260" s="877" t="s">
        <v>64</v>
      </c>
      <c r="NO260" s="877" t="s">
        <v>64</v>
      </c>
      <c r="NP260" s="877" t="s">
        <v>64</v>
      </c>
      <c r="NQ260" s="877" t="s">
        <v>64</v>
      </c>
      <c r="NR260" s="877" t="s">
        <v>64</v>
      </c>
      <c r="NS260" s="877" t="s">
        <v>64</v>
      </c>
      <c r="NT260" s="877" t="s">
        <v>64</v>
      </c>
      <c r="NU260" s="877" t="s">
        <v>64</v>
      </c>
      <c r="NV260" s="877" t="s">
        <v>64</v>
      </c>
      <c r="NW260" s="877" t="s">
        <v>64</v>
      </c>
      <c r="NX260" s="877" t="s">
        <v>64</v>
      </c>
      <c r="NY260" s="877" t="s">
        <v>64</v>
      </c>
      <c r="NZ260" s="877" t="s">
        <v>64</v>
      </c>
      <c r="OA260" s="877" t="s">
        <v>64</v>
      </c>
      <c r="OB260" s="877" t="s">
        <v>64</v>
      </c>
      <c r="OC260" s="877" t="s">
        <v>64</v>
      </c>
      <c r="OD260" s="877" t="s">
        <v>64</v>
      </c>
      <c r="OE260" s="877" t="s">
        <v>64</v>
      </c>
      <c r="OF260" s="877" t="s">
        <v>64</v>
      </c>
      <c r="OG260" s="877" t="s">
        <v>64</v>
      </c>
      <c r="OH260" s="877" t="s">
        <v>64</v>
      </c>
      <c r="OI260" s="877" t="s">
        <v>64</v>
      </c>
      <c r="OJ260" s="877" t="s">
        <v>64</v>
      </c>
      <c r="OK260" s="877" t="s">
        <v>64</v>
      </c>
      <c r="OL260" s="877" t="s">
        <v>64</v>
      </c>
    </row>
    <row r="261" spans="1:402" s="61" customFormat="1" x14ac:dyDescent="0.25">
      <c r="A261" s="221">
        <v>260</v>
      </c>
      <c r="B261" s="221">
        <v>0</v>
      </c>
      <c r="C261" s="61">
        <v>1</v>
      </c>
      <c r="D261" s="267">
        <v>0</v>
      </c>
      <c r="E261" s="267">
        <v>266</v>
      </c>
      <c r="F261" s="880">
        <v>80</v>
      </c>
      <c r="G261" s="883"/>
      <c r="H261" s="651" t="s">
        <v>1606</v>
      </c>
      <c r="I261" s="166" t="s">
        <v>1607</v>
      </c>
      <c r="J261" s="403">
        <v>16396</v>
      </c>
      <c r="K261" s="161">
        <v>72</v>
      </c>
      <c r="L261" s="438">
        <v>78</v>
      </c>
      <c r="M261" s="438">
        <v>170</v>
      </c>
      <c r="N261" s="342">
        <v>26.989619377162633</v>
      </c>
      <c r="O261" s="348">
        <v>1.8948812472696042</v>
      </c>
      <c r="P261" s="316">
        <v>0</v>
      </c>
      <c r="Q261" s="492">
        <v>170</v>
      </c>
      <c r="R261" s="492">
        <v>80</v>
      </c>
      <c r="S261" s="316">
        <v>0</v>
      </c>
      <c r="T261" s="486">
        <v>1</v>
      </c>
      <c r="U261" s="347">
        <v>0</v>
      </c>
      <c r="V261" s="347"/>
      <c r="W261" s="347">
        <v>1</v>
      </c>
      <c r="X261" s="330">
        <v>0</v>
      </c>
      <c r="Y261" s="347">
        <v>1</v>
      </c>
      <c r="Z261" s="347">
        <v>0</v>
      </c>
      <c r="AA261" s="114">
        <v>0</v>
      </c>
      <c r="AB261" s="114">
        <v>0</v>
      </c>
      <c r="AC261" s="316"/>
      <c r="AD261" s="133"/>
      <c r="AE261" s="316"/>
      <c r="AF261" s="630">
        <v>98</v>
      </c>
      <c r="AG261" s="631">
        <v>1.06</v>
      </c>
      <c r="AH261" s="627">
        <v>69</v>
      </c>
      <c r="AI261" s="627"/>
      <c r="AJ261" s="628">
        <v>14.6</v>
      </c>
      <c r="AK261" s="629">
        <v>45</v>
      </c>
      <c r="AL261" s="629"/>
      <c r="AM261" s="627">
        <v>55.4</v>
      </c>
      <c r="AN261" s="214">
        <v>4.014579593753238</v>
      </c>
      <c r="AO261" s="488">
        <v>188</v>
      </c>
      <c r="AP261" s="488">
        <v>110</v>
      </c>
      <c r="AQ261" s="488">
        <v>69</v>
      </c>
      <c r="AR261" s="488">
        <v>47</v>
      </c>
      <c r="AS261" s="488">
        <v>1.39</v>
      </c>
      <c r="AT261" s="488">
        <v>83</v>
      </c>
      <c r="AU261" s="557"/>
      <c r="AV261" s="557"/>
      <c r="AW261" s="488">
        <v>1.06</v>
      </c>
      <c r="AX261" s="488"/>
      <c r="AY261" s="488"/>
      <c r="AZ261" s="629"/>
      <c r="BA261" s="558"/>
      <c r="BB261" s="65">
        <v>26.08</v>
      </c>
      <c r="BC261" s="490">
        <v>449</v>
      </c>
      <c r="BD261" s="66">
        <v>26.08</v>
      </c>
      <c r="BE261" s="218">
        <v>47.786894823177377</v>
      </c>
      <c r="BF261" s="66">
        <v>58.07</v>
      </c>
      <c r="BG261" s="68">
        <v>1.4163075870598825</v>
      </c>
      <c r="BH261" s="219">
        <v>1.4163075870598825</v>
      </c>
      <c r="BI261" s="219">
        <v>1.6793088111239958</v>
      </c>
      <c r="BJ261" s="219">
        <v>1.7639518260333242</v>
      </c>
      <c r="BK261" s="66">
        <v>2.6</v>
      </c>
      <c r="BL261" s="66">
        <v>1.1299999999999999</v>
      </c>
      <c r="BM261" s="66">
        <v>90</v>
      </c>
      <c r="BN261" s="66">
        <v>1.22</v>
      </c>
      <c r="BO261" s="571">
        <v>77.2</v>
      </c>
      <c r="BP261" s="66">
        <v>67</v>
      </c>
      <c r="BQ261" s="66">
        <v>82</v>
      </c>
      <c r="BR261" s="66">
        <v>7</v>
      </c>
      <c r="BS261" s="66">
        <v>48</v>
      </c>
      <c r="BT261" s="317">
        <v>0</v>
      </c>
      <c r="CF261" s="61">
        <v>0</v>
      </c>
      <c r="CG261" s="61">
        <v>0</v>
      </c>
      <c r="CH261" s="61">
        <v>0</v>
      </c>
      <c r="CI261" s="61">
        <v>0</v>
      </c>
      <c r="CJ261" s="326">
        <v>0</v>
      </c>
      <c r="CK261" s="114">
        <v>0</v>
      </c>
      <c r="CL261" s="326">
        <v>0</v>
      </c>
      <c r="CM261" s="114">
        <v>0</v>
      </c>
      <c r="CN261" s="326">
        <v>1</v>
      </c>
      <c r="CO261" s="114">
        <v>0</v>
      </c>
      <c r="CP261" s="326">
        <v>1</v>
      </c>
      <c r="CQ261" s="114">
        <v>0</v>
      </c>
      <c r="CR261" s="326">
        <v>0</v>
      </c>
      <c r="CS261" s="114">
        <v>0</v>
      </c>
      <c r="CT261" s="326">
        <v>1</v>
      </c>
      <c r="CU261" s="114">
        <v>0</v>
      </c>
      <c r="CV261" s="299">
        <v>17.8</v>
      </c>
      <c r="CW261" s="299">
        <v>1.1000000000000001</v>
      </c>
      <c r="CX261" s="299">
        <v>5.0999999999999996</v>
      </c>
      <c r="CY261" s="299">
        <v>21.1</v>
      </c>
      <c r="CZ261" s="221">
        <v>72</v>
      </c>
      <c r="DA261" s="221">
        <v>131</v>
      </c>
      <c r="DB261" s="133"/>
      <c r="DC261" s="133"/>
      <c r="DD261" s="133"/>
      <c r="DE261" s="451">
        <v>0</v>
      </c>
      <c r="DF261" s="457"/>
      <c r="DG261" s="451"/>
      <c r="DH261" s="451"/>
      <c r="DI261" s="451"/>
      <c r="DJ261" s="457"/>
      <c r="DK261" s="457"/>
      <c r="DL261" s="457"/>
      <c r="DM261" s="451"/>
      <c r="DN261" s="133">
        <v>0</v>
      </c>
      <c r="DO261" s="451">
        <v>0</v>
      </c>
      <c r="DP261" s="451">
        <v>0</v>
      </c>
      <c r="DQ261" s="451">
        <v>0</v>
      </c>
      <c r="DR261" s="451">
        <v>0</v>
      </c>
      <c r="DS261" s="63"/>
      <c r="DT261" s="451">
        <v>0</v>
      </c>
      <c r="DU261" s="451">
        <v>0</v>
      </c>
      <c r="DV261" s="451">
        <v>0</v>
      </c>
      <c r="DW261" s="133">
        <v>0</v>
      </c>
      <c r="DX261" s="61">
        <v>0</v>
      </c>
      <c r="DY261" s="133">
        <v>0</v>
      </c>
      <c r="EB261" s="133">
        <v>1</v>
      </c>
      <c r="EC261" s="133">
        <v>1</v>
      </c>
      <c r="ED261" s="438">
        <v>69</v>
      </c>
      <c r="EE261" s="438"/>
      <c r="EG261" s="221">
        <v>0</v>
      </c>
      <c r="EH261" s="133"/>
      <c r="EI261" s="133"/>
      <c r="EJ261" s="133"/>
      <c r="EK261" s="133"/>
      <c r="EL261" s="133"/>
      <c r="EM261" s="133"/>
      <c r="EN261" s="133"/>
      <c r="EO261" s="267">
        <v>266</v>
      </c>
      <c r="EP261" s="135">
        <v>42510</v>
      </c>
      <c r="EQ261" s="133" t="s">
        <v>383</v>
      </c>
      <c r="ER261" s="133"/>
      <c r="ES261" s="133"/>
      <c r="ET261" s="133">
        <v>64</v>
      </c>
      <c r="EU261" s="133">
        <v>0</v>
      </c>
      <c r="EV261" s="133"/>
      <c r="EW261" s="133">
        <v>13</v>
      </c>
      <c r="EX261" s="133">
        <v>9</v>
      </c>
      <c r="EY261" s="133">
        <v>38</v>
      </c>
      <c r="EZ261" s="133">
        <v>22</v>
      </c>
      <c r="FA261" s="133">
        <v>16</v>
      </c>
      <c r="FB261" s="133">
        <v>15</v>
      </c>
      <c r="FC261" s="133">
        <v>34</v>
      </c>
      <c r="FD261" s="133">
        <v>23</v>
      </c>
      <c r="FE261" s="133">
        <v>36</v>
      </c>
      <c r="FF261" s="133">
        <v>120</v>
      </c>
      <c r="FG261" s="133">
        <v>280</v>
      </c>
      <c r="FH261" s="91">
        <v>120</v>
      </c>
      <c r="FI261" s="91">
        <v>280</v>
      </c>
      <c r="FJ261" s="227">
        <v>43.599999999999994</v>
      </c>
      <c r="FK261" s="227">
        <v>23.00935747969676</v>
      </c>
      <c r="FL261" s="228">
        <v>124</v>
      </c>
      <c r="FM261" s="228">
        <v>42.9</v>
      </c>
      <c r="FN261" s="228">
        <v>65.439457052348601</v>
      </c>
      <c r="FO261" s="228">
        <v>22.639941189885118</v>
      </c>
      <c r="FP261" s="228">
        <v>65.403225806451601</v>
      </c>
      <c r="FQ261" s="228"/>
      <c r="FR261" s="193">
        <v>0</v>
      </c>
      <c r="FS261" s="230">
        <v>62.2</v>
      </c>
      <c r="FT261" s="230">
        <v>79.5</v>
      </c>
      <c r="FU261" s="230">
        <v>170</v>
      </c>
      <c r="FV261" s="229">
        <v>6.1</v>
      </c>
      <c r="FW261" s="229">
        <v>9.8000000000000007</v>
      </c>
      <c r="FX261" s="426">
        <v>10.196721311475411</v>
      </c>
      <c r="FY261" s="229">
        <v>0.78238993710691829</v>
      </c>
      <c r="FZ261" s="133">
        <v>93.9</v>
      </c>
      <c r="GA261" s="129">
        <v>28.3</v>
      </c>
      <c r="GB261" s="238">
        <v>5.8</v>
      </c>
      <c r="GC261" s="238">
        <v>3.1</v>
      </c>
      <c r="GD261" s="238">
        <v>120.5</v>
      </c>
      <c r="GE261" s="238">
        <v>84.3</v>
      </c>
      <c r="GF261" s="238">
        <v>27.4</v>
      </c>
      <c r="GG261" s="133">
        <v>0</v>
      </c>
      <c r="GH261" s="133">
        <v>1</v>
      </c>
      <c r="GI261" s="133">
        <v>1</v>
      </c>
      <c r="GJ261" s="133">
        <v>1</v>
      </c>
      <c r="GK261" s="231">
        <v>18</v>
      </c>
      <c r="GL261" s="133"/>
      <c r="GM261" s="133">
        <v>0</v>
      </c>
      <c r="GN261" s="133">
        <v>0</v>
      </c>
      <c r="GO261" s="133">
        <v>0</v>
      </c>
      <c r="GP261" s="61">
        <v>39.35</v>
      </c>
      <c r="GQ261" s="106">
        <v>20.766472862983203</v>
      </c>
      <c r="GR261" s="111">
        <v>0.43428571428571427</v>
      </c>
      <c r="GS261" s="61">
        <v>0</v>
      </c>
      <c r="GT261" s="111">
        <v>0.5</v>
      </c>
      <c r="GU261" s="61">
        <v>0</v>
      </c>
      <c r="GV261" s="106">
        <v>13.4</v>
      </c>
      <c r="GX261" s="106">
        <v>23</v>
      </c>
      <c r="GZ261" s="745">
        <v>23</v>
      </c>
      <c r="HA261" s="133">
        <v>9</v>
      </c>
      <c r="HB261" s="133">
        <v>0.68</v>
      </c>
      <c r="HC261" s="221">
        <v>1</v>
      </c>
      <c r="HD261" s="236">
        <v>131.029653</v>
      </c>
      <c r="HE261" s="236">
        <v>137.58113599999999</v>
      </c>
      <c r="HF261" s="144">
        <v>71.059047000000007</v>
      </c>
      <c r="HG261" s="236">
        <v>151.701662</v>
      </c>
      <c r="HH261" s="125">
        <v>78.352134000000007</v>
      </c>
      <c r="HI261" s="236">
        <v>57.805942000000002</v>
      </c>
      <c r="HJ261" s="144">
        <v>29.856092</v>
      </c>
      <c r="HK261" s="236">
        <v>93.895720999999995</v>
      </c>
      <c r="HL261" s="144">
        <v>48.496040999999998</v>
      </c>
      <c r="HM261" s="236">
        <v>61.894984999999998</v>
      </c>
      <c r="HN261" s="144">
        <v>5.3520560000000001</v>
      </c>
      <c r="HO261" s="144">
        <v>2.7642739999999999</v>
      </c>
      <c r="HP261" s="236">
        <v>161.96968100000001</v>
      </c>
      <c r="HQ261" s="144">
        <v>83.655445</v>
      </c>
      <c r="HR261" s="236">
        <v>63.653906999999997</v>
      </c>
      <c r="HS261" s="144">
        <v>32.876497999999998</v>
      </c>
      <c r="HT261" s="236">
        <v>98.315774000000005</v>
      </c>
      <c r="HU261" s="144">
        <v>50.778947000000002</v>
      </c>
      <c r="HV261" s="236">
        <v>60.700110000000002</v>
      </c>
      <c r="HW261" s="144">
        <v>0</v>
      </c>
      <c r="HX261" s="427">
        <v>0.90691910811102383</v>
      </c>
      <c r="HY261" s="428">
        <v>23.3</v>
      </c>
      <c r="HZ261" s="427">
        <v>5.2</v>
      </c>
      <c r="IA261" s="427">
        <v>19.399999999999999</v>
      </c>
      <c r="IB261" s="427">
        <v>4.5999999999999996</v>
      </c>
      <c r="IC261" s="427">
        <v>25</v>
      </c>
      <c r="ID261" s="427">
        <v>5.0999999999999996</v>
      </c>
      <c r="IE261" s="237">
        <v>72.786810256410249</v>
      </c>
      <c r="IF261" s="237">
        <v>38.412333417353267</v>
      </c>
      <c r="IG261" s="133"/>
      <c r="IH261" s="484">
        <v>0.45</v>
      </c>
      <c r="II261" s="484">
        <v>1170</v>
      </c>
      <c r="IJ261" s="484">
        <v>1031</v>
      </c>
      <c r="IK261" s="484">
        <v>1096</v>
      </c>
      <c r="IL261" s="484">
        <v>1156</v>
      </c>
      <c r="IM261" s="484">
        <v>1188</v>
      </c>
      <c r="IN261" s="484">
        <v>1210</v>
      </c>
      <c r="IO261" s="133">
        <v>1190</v>
      </c>
      <c r="IP261" s="429">
        <v>1141.8333333333333</v>
      </c>
      <c r="IQ261" s="484">
        <v>1782</v>
      </c>
      <c r="IR261" s="484">
        <v>387</v>
      </c>
      <c r="IS261" s="484">
        <v>396</v>
      </c>
      <c r="IT261" s="484">
        <v>385</v>
      </c>
      <c r="IU261" s="484">
        <v>395</v>
      </c>
      <c r="IV261" s="484">
        <v>421</v>
      </c>
      <c r="IW261" s="484">
        <v>393</v>
      </c>
      <c r="IX261" s="61">
        <v>390</v>
      </c>
      <c r="IY261" s="430">
        <v>396.16666666666669</v>
      </c>
      <c r="IZ261" s="484">
        <v>247</v>
      </c>
      <c r="JA261" s="431">
        <v>25.996988588259594</v>
      </c>
      <c r="JB261" s="240">
        <v>27.185503517367859</v>
      </c>
      <c r="JC261" s="457"/>
      <c r="JD261" s="443"/>
      <c r="JE261" s="443"/>
      <c r="JF261" s="443"/>
      <c r="JG261" s="457"/>
      <c r="JH261" s="457"/>
      <c r="JI261" s="457"/>
      <c r="JJ261" s="457"/>
      <c r="JK261" s="451"/>
      <c r="JL261" s="444">
        <v>53</v>
      </c>
      <c r="JM261" s="362"/>
      <c r="JN261" s="244"/>
      <c r="JP261" s="200"/>
      <c r="JQ261" s="90"/>
      <c r="JR261" s="90"/>
      <c r="JS261" s="69"/>
      <c r="JT261" s="248"/>
      <c r="JU261" s="200"/>
      <c r="JV261" s="433"/>
      <c r="JW261" s="248"/>
      <c r="JX261" s="243"/>
      <c r="JY261" s="433"/>
      <c r="JZ261" s="248"/>
      <c r="KA261" s="247"/>
      <c r="KB261" s="245"/>
      <c r="KC261" s="248"/>
      <c r="KD261" s="63">
        <v>0</v>
      </c>
      <c r="KE261" s="263"/>
      <c r="KF261" s="263"/>
      <c r="KG261" s="250">
        <v>109</v>
      </c>
      <c r="KH261" s="250">
        <v>46</v>
      </c>
      <c r="KI261" s="250">
        <v>58</v>
      </c>
      <c r="KJ261" s="251">
        <v>-21.4</v>
      </c>
      <c r="KK261" s="250">
        <v>-17.3</v>
      </c>
      <c r="KL261" s="250">
        <v>57.8</v>
      </c>
      <c r="KM261" s="250">
        <v>35.6</v>
      </c>
      <c r="KN261" s="250">
        <v>5.7</v>
      </c>
      <c r="KO261" s="250"/>
      <c r="KP261" s="250"/>
      <c r="KQ261" s="92"/>
      <c r="KR261" s="93">
        <v>0.43428571428571427</v>
      </c>
      <c r="KS261" s="92"/>
      <c r="KT261" s="361"/>
      <c r="KU261" s="92"/>
      <c r="KV261" s="361"/>
      <c r="KW261" s="361"/>
      <c r="KX261" s="361"/>
      <c r="KY261" s="361"/>
      <c r="KZ261" s="361"/>
      <c r="LA261" s="361"/>
      <c r="LB261" s="361"/>
      <c r="LC261" s="361"/>
      <c r="LD261" s="361"/>
      <c r="LE261" s="118">
        <v>42510</v>
      </c>
      <c r="LF261" s="454">
        <v>0</v>
      </c>
      <c r="LG261" s="454"/>
      <c r="LH261" s="454">
        <v>48</v>
      </c>
      <c r="LI261" s="454">
        <v>52.14</v>
      </c>
      <c r="LJ261" s="454">
        <v>-28.14</v>
      </c>
      <c r="LK261" s="454">
        <v>-38.299999999999997</v>
      </c>
      <c r="LL261" s="454">
        <v>-35.700000000000003</v>
      </c>
      <c r="LM261" s="454">
        <v>380</v>
      </c>
      <c r="LN261" s="454">
        <v>-21.3</v>
      </c>
      <c r="LO261" s="454">
        <v>-19.7</v>
      </c>
      <c r="LP261" s="454">
        <v>380</v>
      </c>
      <c r="LQ261" s="454">
        <v>-29.8</v>
      </c>
      <c r="LR261" s="454">
        <v>-27.7</v>
      </c>
      <c r="LS261" s="454">
        <v>380</v>
      </c>
      <c r="LT261" s="500">
        <v>44.79</v>
      </c>
      <c r="LU261" s="693">
        <v>-25.39</v>
      </c>
      <c r="LV261" s="500">
        <v>-9.1999999999999993</v>
      </c>
      <c r="LW261" s="500">
        <v>2</v>
      </c>
      <c r="LX261" s="500">
        <v>-11.4</v>
      </c>
      <c r="LY261" s="500">
        <v>3</v>
      </c>
      <c r="LZ261" s="690">
        <v>60.700110000000002</v>
      </c>
      <c r="MA261" s="455"/>
      <c r="MC261" s="253"/>
      <c r="MD261" s="274"/>
      <c r="ME261" s="581">
        <v>266</v>
      </c>
      <c r="MF261" s="135"/>
      <c r="MI261" s="584">
        <v>29.838699999999999</v>
      </c>
      <c r="MQ261" s="135"/>
      <c r="MR261" s="585"/>
      <c r="MS261" s="585"/>
      <c r="MT261" s="133">
        <v>0</v>
      </c>
      <c r="MU261" s="585"/>
      <c r="MV261" s="585"/>
      <c r="MW261" s="585"/>
      <c r="MX261" s="585"/>
      <c r="MY261" s="585"/>
      <c r="MZ261" s="238">
        <v>55.4</v>
      </c>
      <c r="NA261" s="585"/>
      <c r="NB261" s="238">
        <v>2</v>
      </c>
      <c r="ND261" s="876">
        <v>266</v>
      </c>
      <c r="NE261" s="877" t="s">
        <v>64</v>
      </c>
      <c r="NF261" s="877" t="s">
        <v>64</v>
      </c>
      <c r="NG261" s="877" t="s">
        <v>64</v>
      </c>
      <c r="NH261" s="877" t="s">
        <v>64</v>
      </c>
      <c r="NI261" s="877" t="s">
        <v>64</v>
      </c>
      <c r="NJ261" s="877" t="s">
        <v>64</v>
      </c>
      <c r="NK261" s="877" t="s">
        <v>64</v>
      </c>
      <c r="NL261" s="877" t="s">
        <v>64</v>
      </c>
      <c r="NM261" s="877" t="s">
        <v>64</v>
      </c>
      <c r="NN261" s="877" t="s">
        <v>64</v>
      </c>
      <c r="NO261" s="877" t="s">
        <v>64</v>
      </c>
      <c r="NP261" s="877" t="s">
        <v>64</v>
      </c>
      <c r="NQ261" s="877" t="s">
        <v>64</v>
      </c>
      <c r="NR261" s="877" t="s">
        <v>64</v>
      </c>
      <c r="NS261" s="877" t="s">
        <v>64</v>
      </c>
      <c r="NT261" s="877" t="s">
        <v>64</v>
      </c>
      <c r="NU261" s="877" t="s">
        <v>64</v>
      </c>
      <c r="NV261" s="877" t="s">
        <v>64</v>
      </c>
      <c r="NW261" s="877" t="s">
        <v>64</v>
      </c>
      <c r="NX261" s="877" t="s">
        <v>64</v>
      </c>
      <c r="NY261" s="877" t="s">
        <v>64</v>
      </c>
      <c r="NZ261" s="877" t="s">
        <v>64</v>
      </c>
      <c r="OA261" s="877" t="s">
        <v>64</v>
      </c>
      <c r="OB261" s="877" t="s">
        <v>64</v>
      </c>
      <c r="OC261" s="877" t="s">
        <v>64</v>
      </c>
      <c r="OD261" s="877" t="s">
        <v>64</v>
      </c>
      <c r="OE261" s="877" t="s">
        <v>64</v>
      </c>
      <c r="OF261" s="877" t="s">
        <v>64</v>
      </c>
      <c r="OG261" s="877" t="s">
        <v>64</v>
      </c>
      <c r="OH261" s="877" t="s">
        <v>64</v>
      </c>
      <c r="OI261" s="877" t="s">
        <v>64</v>
      </c>
      <c r="OJ261" s="877" t="s">
        <v>64</v>
      </c>
      <c r="OK261" s="877" t="s">
        <v>64</v>
      </c>
      <c r="OL261" s="877" t="s">
        <v>64</v>
      </c>
    </row>
    <row r="262" spans="1:402" s="61" customFormat="1" x14ac:dyDescent="0.25">
      <c r="A262" s="221">
        <v>261</v>
      </c>
      <c r="B262" s="274">
        <v>0</v>
      </c>
      <c r="C262" s="61">
        <v>1</v>
      </c>
      <c r="D262" s="267">
        <v>0</v>
      </c>
      <c r="E262" s="267">
        <v>267</v>
      </c>
      <c r="F262" s="880">
        <v>81</v>
      </c>
      <c r="G262" s="883"/>
      <c r="H262" s="651" t="s">
        <v>1608</v>
      </c>
      <c r="I262" s="651" t="s">
        <v>1609</v>
      </c>
      <c r="J262" s="403">
        <v>16444</v>
      </c>
      <c r="K262" s="61">
        <v>71</v>
      </c>
      <c r="L262" s="438">
        <v>65</v>
      </c>
      <c r="M262" s="438">
        <v>170</v>
      </c>
      <c r="N262" s="342">
        <v>22.491349480968861</v>
      </c>
      <c r="O262" s="348">
        <v>1.7535977042116846</v>
      </c>
      <c r="P262" s="316">
        <v>1</v>
      </c>
      <c r="Q262" s="492">
        <v>135</v>
      </c>
      <c r="R262" s="492">
        <v>70</v>
      </c>
      <c r="S262" s="316">
        <v>0</v>
      </c>
      <c r="T262" s="486">
        <v>1</v>
      </c>
      <c r="U262" s="711">
        <v>0</v>
      </c>
      <c r="V262" s="711"/>
      <c r="W262" s="711">
        <v>0</v>
      </c>
      <c r="X262" s="330">
        <v>1</v>
      </c>
      <c r="Y262" s="711">
        <v>1</v>
      </c>
      <c r="Z262" s="711">
        <v>0</v>
      </c>
      <c r="AA262" s="114">
        <v>0</v>
      </c>
      <c r="AB262" s="114">
        <v>0</v>
      </c>
      <c r="AC262" s="316"/>
      <c r="AD262" s="133"/>
      <c r="AE262" s="316"/>
      <c r="AF262" s="630">
        <v>90</v>
      </c>
      <c r="AG262" s="631">
        <v>0.77</v>
      </c>
      <c r="AH262" s="627">
        <v>74</v>
      </c>
      <c r="AI262" s="627"/>
      <c r="AJ262" s="628">
        <v>13.4</v>
      </c>
      <c r="AK262" s="629">
        <v>40</v>
      </c>
      <c r="AL262" s="629"/>
      <c r="AM262" s="627">
        <v>133.69999999999999</v>
      </c>
      <c r="AN262" s="214">
        <v>4.8955984841078974</v>
      </c>
      <c r="AO262" s="488">
        <v>227</v>
      </c>
      <c r="AP262" s="488">
        <v>136</v>
      </c>
      <c r="AQ262" s="488">
        <v>80</v>
      </c>
      <c r="AR262" s="488">
        <v>55</v>
      </c>
      <c r="AS262" s="488">
        <v>1.41</v>
      </c>
      <c r="AT262" s="488">
        <v>240</v>
      </c>
      <c r="AU262" s="557"/>
      <c r="AV262" s="557"/>
      <c r="AW262" s="488">
        <v>0.77</v>
      </c>
      <c r="AX262" s="488"/>
      <c r="AY262" s="488"/>
      <c r="AZ262" s="629"/>
      <c r="BA262" s="558"/>
      <c r="BB262" s="65">
        <v>24.57</v>
      </c>
      <c r="BC262" s="490">
        <v>379</v>
      </c>
      <c r="BD262" s="66">
        <v>24.57</v>
      </c>
      <c r="BE262" s="218">
        <v>43.629473550997375</v>
      </c>
      <c r="BF262" s="66">
        <v>50.67</v>
      </c>
      <c r="BG262" s="68">
        <v>1.390405156480081</v>
      </c>
      <c r="BH262" s="219">
        <v>1.390405156480081</v>
      </c>
      <c r="BI262" s="219">
        <v>1.6397799726641928</v>
      </c>
      <c r="BJ262" s="219">
        <v>1.7047509042906712</v>
      </c>
      <c r="BK262" s="66">
        <v>2.56</v>
      </c>
      <c r="BL262" s="66">
        <v>0.94</v>
      </c>
      <c r="BM262" s="66">
        <v>137</v>
      </c>
      <c r="BN262" s="66">
        <v>1.08</v>
      </c>
      <c r="BO262" s="571">
        <v>154.30000000000001</v>
      </c>
      <c r="BP262" s="66">
        <v>41</v>
      </c>
      <c r="BQ262" s="66">
        <v>247</v>
      </c>
      <c r="BR262" s="66">
        <v>4</v>
      </c>
      <c r="BS262" s="66">
        <v>31</v>
      </c>
      <c r="BT262" s="317">
        <v>0</v>
      </c>
      <c r="CF262" s="61">
        <v>0</v>
      </c>
      <c r="CG262" s="61">
        <v>0</v>
      </c>
      <c r="CH262" s="61">
        <v>0</v>
      </c>
      <c r="CI262" s="61">
        <v>0</v>
      </c>
      <c r="CJ262" s="326">
        <v>0</v>
      </c>
      <c r="CK262" s="114">
        <v>0</v>
      </c>
      <c r="CL262" s="326">
        <v>0</v>
      </c>
      <c r="CM262" s="114">
        <v>0</v>
      </c>
      <c r="CN262" s="114">
        <v>0</v>
      </c>
      <c r="CO262" s="114">
        <v>0</v>
      </c>
      <c r="CP262" s="114">
        <v>0</v>
      </c>
      <c r="CQ262" s="114">
        <v>0</v>
      </c>
      <c r="CR262" s="326">
        <v>0</v>
      </c>
      <c r="CS262" s="114">
        <v>0</v>
      </c>
      <c r="CT262" s="326">
        <v>0</v>
      </c>
      <c r="CU262" s="114">
        <v>0</v>
      </c>
      <c r="CV262" s="299">
        <v>19.899999999999999</v>
      </c>
      <c r="CW262" s="299">
        <v>1.0900000000000001</v>
      </c>
      <c r="CX262" s="299">
        <v>5.7</v>
      </c>
      <c r="CY262" s="299">
        <v>30.6</v>
      </c>
      <c r="CZ262" s="221">
        <v>73</v>
      </c>
      <c r="DA262" s="221">
        <v>130</v>
      </c>
      <c r="DB262" s="133"/>
      <c r="DC262" s="133"/>
      <c r="DD262" s="133"/>
      <c r="DE262" s="451">
        <v>0</v>
      </c>
      <c r="DF262" s="457"/>
      <c r="DG262" s="451"/>
      <c r="DH262" s="451"/>
      <c r="DI262" s="451"/>
      <c r="DJ262" s="457"/>
      <c r="DK262" s="457"/>
      <c r="DL262" s="457"/>
      <c r="DM262" s="451"/>
      <c r="DN262" s="133">
        <v>0</v>
      </c>
      <c r="DO262" s="451">
        <v>0</v>
      </c>
      <c r="DP262" s="451">
        <v>0</v>
      </c>
      <c r="DQ262" s="451">
        <v>0</v>
      </c>
      <c r="DR262" s="451">
        <v>0</v>
      </c>
      <c r="DS262" s="63"/>
      <c r="DT262" s="451">
        <v>0</v>
      </c>
      <c r="DU262" s="451">
        <v>0</v>
      </c>
      <c r="DV262" s="451">
        <v>0</v>
      </c>
      <c r="DW262" s="133">
        <v>0</v>
      </c>
      <c r="DX262" s="61">
        <v>0</v>
      </c>
      <c r="DY262" s="133">
        <v>0</v>
      </c>
      <c r="EB262" s="133">
        <v>1</v>
      </c>
      <c r="EC262" s="133">
        <v>1</v>
      </c>
      <c r="ED262" s="438">
        <v>74</v>
      </c>
      <c r="EE262" s="438"/>
      <c r="EG262" s="221">
        <v>0</v>
      </c>
      <c r="EH262" s="133"/>
      <c r="EI262" s="133"/>
      <c r="EJ262" s="133"/>
      <c r="EK262" s="133"/>
      <c r="EL262" s="133"/>
      <c r="EM262" s="133"/>
      <c r="EN262" s="133"/>
      <c r="EO262" s="267">
        <v>267</v>
      </c>
      <c r="EP262" s="135">
        <v>42510</v>
      </c>
      <c r="EQ262" s="133" t="s">
        <v>383</v>
      </c>
      <c r="ER262" s="133"/>
      <c r="ES262" s="133"/>
      <c r="ET262" s="133">
        <v>67</v>
      </c>
      <c r="EU262" s="133">
        <v>0</v>
      </c>
      <c r="EV262" s="133"/>
      <c r="EW262" s="133">
        <v>5</v>
      </c>
      <c r="EX262" s="133">
        <v>8</v>
      </c>
      <c r="EY262" s="133">
        <v>40</v>
      </c>
      <c r="EZ262" s="133">
        <v>23</v>
      </c>
      <c r="FA262" s="133">
        <v>9</v>
      </c>
      <c r="FB262" s="133">
        <v>10</v>
      </c>
      <c r="FC262" s="133">
        <v>35</v>
      </c>
      <c r="FD262" s="133">
        <v>18</v>
      </c>
      <c r="FE262" s="133">
        <v>27</v>
      </c>
      <c r="FF262" s="133">
        <v>130</v>
      </c>
      <c r="FG262" s="133">
        <v>280</v>
      </c>
      <c r="FH262" s="91">
        <v>130</v>
      </c>
      <c r="FI262" s="91">
        <v>280</v>
      </c>
      <c r="FJ262" s="227">
        <v>46.45</v>
      </c>
      <c r="FK262" s="227">
        <v>26.488401466561694</v>
      </c>
      <c r="FL262" s="228">
        <v>128.65</v>
      </c>
      <c r="FM262" s="228">
        <v>44.3</v>
      </c>
      <c r="FN262" s="228">
        <v>73.363462834728992</v>
      </c>
      <c r="FO262" s="228">
        <v>25.262350591360232</v>
      </c>
      <c r="FP262" s="228">
        <v>65.565487757481549</v>
      </c>
      <c r="FQ262" s="228"/>
      <c r="FR262" s="193">
        <v>0</v>
      </c>
      <c r="FS262" s="230">
        <v>59.3</v>
      </c>
      <c r="FT262" s="230">
        <v>68.900000000000006</v>
      </c>
      <c r="FU262" s="230">
        <v>190</v>
      </c>
      <c r="FV262" s="229">
        <v>7.1</v>
      </c>
      <c r="FW262" s="229">
        <v>8.4</v>
      </c>
      <c r="FX262" s="426">
        <v>8.352112676056338</v>
      </c>
      <c r="FY262" s="229">
        <v>0.86066763425253978</v>
      </c>
      <c r="FZ262" s="133">
        <v>79</v>
      </c>
      <c r="GA262" s="129">
        <v>21.4</v>
      </c>
      <c r="GB262" s="238">
        <v>6.2</v>
      </c>
      <c r="GC262" s="238">
        <v>3.2</v>
      </c>
      <c r="GD262" s="238">
        <v>124.1</v>
      </c>
      <c r="GE262" s="238">
        <v>84.3</v>
      </c>
      <c r="GF262" s="238">
        <v>28.1</v>
      </c>
      <c r="GG262" s="133">
        <v>0</v>
      </c>
      <c r="GH262" s="133">
        <v>1</v>
      </c>
      <c r="GI262" s="133">
        <v>1</v>
      </c>
      <c r="GJ262" s="133">
        <v>0</v>
      </c>
      <c r="GK262" s="231">
        <v>15</v>
      </c>
      <c r="GL262" s="133"/>
      <c r="GM262" s="133">
        <v>0</v>
      </c>
      <c r="GN262" s="133">
        <v>0</v>
      </c>
      <c r="GO262" s="133">
        <v>0</v>
      </c>
      <c r="GP262" s="61">
        <v>23.2</v>
      </c>
      <c r="GQ262" s="106">
        <v>13.229944327755247</v>
      </c>
      <c r="GR262" s="111">
        <v>0.3979057591623037</v>
      </c>
      <c r="GS262" s="61">
        <v>0</v>
      </c>
      <c r="GT262" s="111">
        <v>0.55555555555555558</v>
      </c>
      <c r="GU262" s="61">
        <v>1</v>
      </c>
      <c r="GV262" s="106">
        <v>13.9</v>
      </c>
      <c r="GX262" s="106">
        <v>22</v>
      </c>
      <c r="GZ262" s="745">
        <v>20</v>
      </c>
      <c r="HA262" s="133">
        <v>9.5</v>
      </c>
      <c r="HB262" s="133">
        <v>0.52</v>
      </c>
      <c r="HC262" s="221">
        <v>1</v>
      </c>
      <c r="HD262" s="494">
        <v>131.029653</v>
      </c>
      <c r="HE262" s="494">
        <v>137.58113599999999</v>
      </c>
      <c r="HF262" s="270">
        <v>78.456498699539793</v>
      </c>
      <c r="HG262" s="125">
        <v>151.701662</v>
      </c>
      <c r="HH262" s="270">
        <v>86.508816495169981</v>
      </c>
      <c r="HI262" s="125">
        <v>57.805942000000002</v>
      </c>
      <c r="HJ262" s="270">
        <v>32.964198037648657</v>
      </c>
      <c r="HK262" s="125">
        <v>93.895720999999995</v>
      </c>
      <c r="HL262" s="270">
        <v>53.54461902777755</v>
      </c>
      <c r="HM262" s="494">
        <v>61.894984999999998</v>
      </c>
      <c r="HN262" s="125">
        <v>5.3520560000000001</v>
      </c>
      <c r="HO262" s="125">
        <v>2.7642739999999999</v>
      </c>
      <c r="HP262" s="125">
        <v>161.96968100000001</v>
      </c>
      <c r="HQ262" s="270">
        <v>92.364218207511939</v>
      </c>
      <c r="HR262" s="125">
        <v>63.653906999999997</v>
      </c>
      <c r="HS262" s="270">
        <v>36.29903645922888</v>
      </c>
      <c r="HT262" s="125">
        <v>98.315774000000005</v>
      </c>
      <c r="HU262" s="270">
        <v>56.065181748283052</v>
      </c>
      <c r="HV262" s="494">
        <v>60.700110000000002</v>
      </c>
      <c r="HW262" s="144">
        <v>0</v>
      </c>
      <c r="HX262" s="427">
        <v>0.90691910811102383</v>
      </c>
      <c r="HY262" s="428">
        <v>22</v>
      </c>
      <c r="HZ262" s="427">
        <v>5.2</v>
      </c>
      <c r="IA262" s="427">
        <v>16.7</v>
      </c>
      <c r="IB262" s="427">
        <v>4.5</v>
      </c>
      <c r="IC262" s="427">
        <v>17</v>
      </c>
      <c r="ID262" s="427">
        <v>4.3</v>
      </c>
      <c r="IE262" s="237">
        <v>59.160820512820507</v>
      </c>
      <c r="IF262" s="237">
        <v>33.736825938316201</v>
      </c>
      <c r="IG262" s="133"/>
      <c r="IH262" s="484">
        <v>0.4</v>
      </c>
      <c r="II262" s="484">
        <v>1217</v>
      </c>
      <c r="IJ262" s="484">
        <v>961</v>
      </c>
      <c r="IK262" s="484">
        <v>1042</v>
      </c>
      <c r="IL262" s="484">
        <v>1140</v>
      </c>
      <c r="IM262" s="484">
        <v>1207</v>
      </c>
      <c r="IN262" s="484">
        <v>1202</v>
      </c>
      <c r="IO262" s="133">
        <v>1209.5</v>
      </c>
      <c r="IP262" s="429">
        <v>1128.1666666666667</v>
      </c>
      <c r="IQ262" s="484">
        <v>1780</v>
      </c>
      <c r="IR262" s="484">
        <v>338</v>
      </c>
      <c r="IS262" s="484">
        <v>420</v>
      </c>
      <c r="IT262" s="484">
        <v>425</v>
      </c>
      <c r="IU262" s="484">
        <v>320</v>
      </c>
      <c r="IV262" s="484">
        <v>349</v>
      </c>
      <c r="IW262" s="484">
        <v>289</v>
      </c>
      <c r="IX262" s="61">
        <v>313.5</v>
      </c>
      <c r="IY262" s="430">
        <v>356.83333333333331</v>
      </c>
      <c r="IZ262" s="484">
        <v>227</v>
      </c>
      <c r="JA262" s="431">
        <v>29.910871938334004</v>
      </c>
      <c r="JB262" s="240">
        <v>36.888436306039345</v>
      </c>
      <c r="JC262" s="457"/>
      <c r="JD262" s="443"/>
      <c r="JE262" s="443"/>
      <c r="JF262" s="443"/>
      <c r="JG262" s="457"/>
      <c r="JH262" s="457"/>
      <c r="JI262" s="457"/>
      <c r="JJ262" s="457"/>
      <c r="JK262" s="451"/>
      <c r="JL262" s="444">
        <v>44</v>
      </c>
      <c r="JM262" s="362"/>
      <c r="JN262" s="244"/>
      <c r="JP262" s="200"/>
      <c r="JQ262" s="90"/>
      <c r="JR262" s="90"/>
      <c r="JS262" s="69"/>
      <c r="JT262" s="248"/>
      <c r="JU262" s="200"/>
      <c r="JV262" s="433"/>
      <c r="JW262" s="248"/>
      <c r="JX262" s="243"/>
      <c r="JY262" s="433"/>
      <c r="JZ262" s="248"/>
      <c r="KA262" s="247"/>
      <c r="KB262" s="245"/>
      <c r="KC262" s="248"/>
      <c r="KD262" s="63">
        <v>0</v>
      </c>
      <c r="KE262" s="263"/>
      <c r="KF262" s="263"/>
      <c r="KG262" s="250">
        <v>128</v>
      </c>
      <c r="KH262" s="250">
        <v>55</v>
      </c>
      <c r="KI262" s="250">
        <v>57.2</v>
      </c>
      <c r="KJ262" s="251">
        <v>-20.36</v>
      </c>
      <c r="KK262" s="250">
        <v>-16.37</v>
      </c>
      <c r="KL262" s="250">
        <v>49.65</v>
      </c>
      <c r="KM262" s="250">
        <v>27.2</v>
      </c>
      <c r="KN262" s="250">
        <v>3.5</v>
      </c>
      <c r="KO262" s="250"/>
      <c r="KP262" s="250">
        <v>-20.36</v>
      </c>
      <c r="KQ262" s="92"/>
      <c r="KR262" s="93">
        <v>0.3979057591623037</v>
      </c>
      <c r="KS262" s="92"/>
      <c r="KT262" s="361"/>
      <c r="KU262" s="92"/>
      <c r="KV262" s="361"/>
      <c r="KW262" s="361"/>
      <c r="KX262" s="361"/>
      <c r="KY262" s="361"/>
      <c r="KZ262" s="361"/>
      <c r="LA262" s="361"/>
      <c r="LB262" s="361"/>
      <c r="LC262" s="361"/>
      <c r="LD262" s="361"/>
      <c r="LE262" s="118">
        <v>42510</v>
      </c>
      <c r="LF262" s="454">
        <v>0</v>
      </c>
      <c r="LG262" s="454"/>
      <c r="LH262" s="454">
        <v>50</v>
      </c>
      <c r="LI262" s="454">
        <v>46.55</v>
      </c>
      <c r="LJ262" s="454">
        <v>-26.43</v>
      </c>
      <c r="LK262" s="454">
        <v>-30.5</v>
      </c>
      <c r="LL262" s="454">
        <v>-30</v>
      </c>
      <c r="LM262" s="454">
        <v>369</v>
      </c>
      <c r="LN262" s="454">
        <v>-15</v>
      </c>
      <c r="LO262" s="454">
        <v>-14.7</v>
      </c>
      <c r="LP262" s="454">
        <v>354</v>
      </c>
      <c r="LQ262" s="454">
        <v>-22.7</v>
      </c>
      <c r="LR262" s="454">
        <v>-22.4</v>
      </c>
      <c r="LS262" s="454">
        <v>354</v>
      </c>
      <c r="LT262" s="500">
        <v>40.380000000000003</v>
      </c>
      <c r="LU262" s="693">
        <v>-21.45</v>
      </c>
      <c r="LV262" s="500">
        <v>-21.2</v>
      </c>
      <c r="LW262" s="500">
        <v>2</v>
      </c>
      <c r="LX262" s="500">
        <v>-20.3</v>
      </c>
      <c r="LY262" s="500">
        <v>2</v>
      </c>
      <c r="LZ262" s="690">
        <v>60.700110000000002</v>
      </c>
      <c r="MA262" s="454"/>
      <c r="MC262" s="253"/>
      <c r="MD262" s="274"/>
      <c r="ME262" s="581">
        <v>267</v>
      </c>
      <c r="MF262" s="135"/>
      <c r="MI262" s="584">
        <v>33.314799999999998</v>
      </c>
      <c r="MQ262" s="135"/>
      <c r="MR262" s="585"/>
      <c r="MS262" s="585"/>
      <c r="MT262" s="133">
        <v>0</v>
      </c>
      <c r="MU262" s="585"/>
      <c r="MV262" s="585"/>
      <c r="MW262" s="585"/>
      <c r="MX262" s="585"/>
      <c r="MY262" s="585"/>
      <c r="MZ262" s="238">
        <v>133.69999999999999</v>
      </c>
      <c r="NA262" s="585"/>
      <c r="NB262" s="238">
        <v>1</v>
      </c>
      <c r="ND262" s="876">
        <v>267</v>
      </c>
      <c r="NE262" s="877" t="s">
        <v>64</v>
      </c>
      <c r="NF262" s="877" t="s">
        <v>64</v>
      </c>
      <c r="NG262" s="877" t="s">
        <v>64</v>
      </c>
      <c r="NH262" s="877" t="s">
        <v>64</v>
      </c>
      <c r="NI262" s="877" t="s">
        <v>64</v>
      </c>
      <c r="NJ262" s="877" t="s">
        <v>64</v>
      </c>
      <c r="NK262" s="877" t="s">
        <v>64</v>
      </c>
      <c r="NL262" s="877" t="s">
        <v>64</v>
      </c>
      <c r="NM262" s="877" t="s">
        <v>64</v>
      </c>
      <c r="NN262" s="877" t="s">
        <v>64</v>
      </c>
      <c r="NO262" s="877" t="s">
        <v>64</v>
      </c>
      <c r="NP262" s="877" t="s">
        <v>64</v>
      </c>
      <c r="NQ262" s="877" t="s">
        <v>64</v>
      </c>
      <c r="NR262" s="877" t="s">
        <v>64</v>
      </c>
      <c r="NS262" s="877" t="s">
        <v>64</v>
      </c>
      <c r="NT262" s="877" t="s">
        <v>64</v>
      </c>
      <c r="NU262" s="877" t="s">
        <v>64</v>
      </c>
      <c r="NV262" s="877" t="s">
        <v>64</v>
      </c>
      <c r="NW262" s="877" t="s">
        <v>64</v>
      </c>
      <c r="NX262" s="877" t="s">
        <v>64</v>
      </c>
      <c r="NY262" s="877" t="s">
        <v>64</v>
      </c>
      <c r="NZ262" s="877" t="s">
        <v>64</v>
      </c>
      <c r="OA262" s="877" t="s">
        <v>64</v>
      </c>
      <c r="OB262" s="877" t="s">
        <v>64</v>
      </c>
      <c r="OC262" s="877" t="s">
        <v>64</v>
      </c>
      <c r="OD262" s="877" t="s">
        <v>64</v>
      </c>
      <c r="OE262" s="877" t="s">
        <v>64</v>
      </c>
      <c r="OF262" s="877" t="s">
        <v>64</v>
      </c>
      <c r="OG262" s="877" t="s">
        <v>64</v>
      </c>
      <c r="OH262" s="877" t="s">
        <v>64</v>
      </c>
      <c r="OI262" s="877" t="s">
        <v>64</v>
      </c>
      <c r="OJ262" s="877" t="s">
        <v>64</v>
      </c>
      <c r="OK262" s="877" t="s">
        <v>64</v>
      </c>
      <c r="OL262" s="877" t="s">
        <v>64</v>
      </c>
    </row>
    <row r="263" spans="1:402" s="334" customFormat="1" x14ac:dyDescent="0.25">
      <c r="A263" s="274">
        <v>262</v>
      </c>
      <c r="B263" s="221">
        <v>0</v>
      </c>
      <c r="C263" s="61">
        <v>1</v>
      </c>
      <c r="D263" s="267">
        <v>0</v>
      </c>
      <c r="E263" s="267">
        <v>268</v>
      </c>
      <c r="F263" s="880">
        <v>82</v>
      </c>
      <c r="G263" s="883"/>
      <c r="H263" s="651" t="s">
        <v>1610</v>
      </c>
      <c r="I263" s="166" t="s">
        <v>1611</v>
      </c>
      <c r="J263" s="495">
        <v>13182</v>
      </c>
      <c r="K263" s="161">
        <v>80</v>
      </c>
      <c r="L263" s="438">
        <v>62</v>
      </c>
      <c r="M263" s="438">
        <v>164</v>
      </c>
      <c r="N263" s="342">
        <v>23.051754907792983</v>
      </c>
      <c r="O263" s="348">
        <v>1.6745363581138533</v>
      </c>
      <c r="P263" s="316">
        <v>1</v>
      </c>
      <c r="Q263" s="492">
        <v>140</v>
      </c>
      <c r="R263" s="492">
        <v>80</v>
      </c>
      <c r="S263" s="316">
        <v>0</v>
      </c>
      <c r="T263" s="486">
        <v>1</v>
      </c>
      <c r="U263" s="711">
        <v>0</v>
      </c>
      <c r="V263" s="711"/>
      <c r="W263" s="711">
        <v>1</v>
      </c>
      <c r="X263" s="114">
        <v>0</v>
      </c>
      <c r="Y263" s="711">
        <v>1</v>
      </c>
      <c r="Z263" s="711">
        <v>0</v>
      </c>
      <c r="AA263" s="717">
        <v>0</v>
      </c>
      <c r="AB263" s="717">
        <v>0</v>
      </c>
      <c r="AC263" s="316"/>
      <c r="AD263" s="133"/>
      <c r="AE263" s="316"/>
      <c r="AF263" s="630">
        <v>92</v>
      </c>
      <c r="AG263" s="631">
        <v>1.01</v>
      </c>
      <c r="AH263" s="627">
        <v>53</v>
      </c>
      <c r="AI263" s="627"/>
      <c r="AJ263" s="628">
        <v>13</v>
      </c>
      <c r="AK263" s="629">
        <v>38</v>
      </c>
      <c r="AL263" s="629"/>
      <c r="AM263" s="627">
        <v>60</v>
      </c>
      <c r="AN263" s="214">
        <v>4.0943445622221004</v>
      </c>
      <c r="AO263" s="488">
        <v>225</v>
      </c>
      <c r="AP263" s="488">
        <v>148</v>
      </c>
      <c r="AQ263" s="488">
        <v>64</v>
      </c>
      <c r="AR263" s="488">
        <v>66</v>
      </c>
      <c r="AS263" s="488">
        <v>0.94</v>
      </c>
      <c r="AT263" s="488">
        <v>126</v>
      </c>
      <c r="AU263" s="557"/>
      <c r="AV263" s="557"/>
      <c r="AW263" s="488">
        <v>1.01</v>
      </c>
      <c r="AX263" s="488"/>
      <c r="AY263" s="488"/>
      <c r="AZ263" s="629"/>
      <c r="BA263" s="558"/>
      <c r="BB263" s="65">
        <v>22.43</v>
      </c>
      <c r="BC263" s="490">
        <v>469</v>
      </c>
      <c r="BD263" s="66">
        <v>22.43</v>
      </c>
      <c r="BE263" s="218">
        <v>88.449315547469524</v>
      </c>
      <c r="BF263" s="66">
        <v>87.63</v>
      </c>
      <c r="BG263" s="68">
        <v>1.3508292735829677</v>
      </c>
      <c r="BH263" s="219">
        <v>1.3508292735829677</v>
      </c>
      <c r="BI263" s="219">
        <v>1.9466944765322627</v>
      </c>
      <c r="BJ263" s="219">
        <v>1.9426528116932122</v>
      </c>
      <c r="BK263" s="66">
        <v>2.44</v>
      </c>
      <c r="BL263" s="66">
        <v>1.19</v>
      </c>
      <c r="BM263" s="66">
        <v>87</v>
      </c>
      <c r="BN263" s="66">
        <v>1.1399999999999999</v>
      </c>
      <c r="BO263" s="571">
        <v>124.4</v>
      </c>
      <c r="BP263" s="66">
        <v>29</v>
      </c>
      <c r="BQ263" s="66">
        <v>82</v>
      </c>
      <c r="BR263" s="66">
        <v>9</v>
      </c>
      <c r="BS263" s="66">
        <v>58</v>
      </c>
      <c r="BT263" s="317">
        <v>0</v>
      </c>
      <c r="BU263" s="61"/>
      <c r="BV263" s="61"/>
      <c r="BW263" s="61"/>
      <c r="BX263" s="61"/>
      <c r="BY263" s="61"/>
      <c r="BZ263" s="61"/>
      <c r="CA263" s="61"/>
      <c r="CB263" s="61"/>
      <c r="CC263" s="61"/>
      <c r="CD263" s="61"/>
      <c r="CE263" s="61"/>
      <c r="CF263" s="61">
        <v>0</v>
      </c>
      <c r="CG263" s="61">
        <v>0</v>
      </c>
      <c r="CH263" s="61">
        <v>0</v>
      </c>
      <c r="CI263" s="61">
        <v>0</v>
      </c>
      <c r="CJ263" s="326">
        <v>0</v>
      </c>
      <c r="CK263" s="114">
        <v>0</v>
      </c>
      <c r="CL263" s="326">
        <v>0</v>
      </c>
      <c r="CM263" s="114">
        <v>0</v>
      </c>
      <c r="CN263" s="114">
        <v>1</v>
      </c>
      <c r="CO263" s="114">
        <v>0</v>
      </c>
      <c r="CP263" s="114">
        <v>1</v>
      </c>
      <c r="CQ263" s="114">
        <v>0</v>
      </c>
      <c r="CR263" s="326">
        <v>0</v>
      </c>
      <c r="CS263" s="114">
        <v>0</v>
      </c>
      <c r="CT263" s="326">
        <v>0</v>
      </c>
      <c r="CU263" s="114">
        <v>0</v>
      </c>
      <c r="CV263" s="299">
        <v>18.100000000000001</v>
      </c>
      <c r="CW263" s="299">
        <v>1.02</v>
      </c>
      <c r="CX263" s="299">
        <v>5.2</v>
      </c>
      <c r="CY263" s="299">
        <v>25.2</v>
      </c>
      <c r="CZ263" s="221">
        <v>63</v>
      </c>
      <c r="DA263" s="221">
        <v>144</v>
      </c>
      <c r="DB263" s="61"/>
      <c r="DC263" s="61"/>
      <c r="DD263" s="61"/>
      <c r="DE263" s="451">
        <v>0</v>
      </c>
      <c r="DF263" s="457"/>
      <c r="DG263" s="451"/>
      <c r="DH263" s="451"/>
      <c r="DI263" s="451"/>
      <c r="DJ263" s="457"/>
      <c r="DK263" s="457"/>
      <c r="DL263" s="457"/>
      <c r="DM263" s="451"/>
      <c r="DN263" s="161">
        <v>0</v>
      </c>
      <c r="DO263" s="451">
        <v>0</v>
      </c>
      <c r="DP263" s="451">
        <v>0</v>
      </c>
      <c r="DQ263" s="451">
        <v>0</v>
      </c>
      <c r="DR263" s="451">
        <v>0</v>
      </c>
      <c r="DS263" s="63"/>
      <c r="DT263" s="451">
        <v>0</v>
      </c>
      <c r="DU263" s="451">
        <v>0</v>
      </c>
      <c r="DV263" s="451">
        <v>0</v>
      </c>
      <c r="DW263" s="61">
        <v>0</v>
      </c>
      <c r="DX263" s="61">
        <v>0</v>
      </c>
      <c r="DY263" s="438">
        <v>0</v>
      </c>
      <c r="EB263" s="317">
        <v>1</v>
      </c>
      <c r="EC263" s="317">
        <v>2</v>
      </c>
      <c r="ED263" s="438">
        <v>53</v>
      </c>
      <c r="EE263" s="438"/>
      <c r="EG263" s="221">
        <v>0</v>
      </c>
      <c r="EH263" s="61"/>
      <c r="EI263" s="61"/>
      <c r="EJ263" s="61"/>
      <c r="EK263" s="61"/>
      <c r="EL263" s="61"/>
      <c r="EM263" s="61"/>
      <c r="EN263" s="61"/>
      <c r="EO263" s="267">
        <v>268</v>
      </c>
      <c r="EP263" s="135">
        <v>42489</v>
      </c>
      <c r="EQ263" s="133" t="s">
        <v>415</v>
      </c>
      <c r="ER263" s="133"/>
      <c r="ES263" s="133"/>
      <c r="ET263" s="133">
        <v>63</v>
      </c>
      <c r="EU263" s="133">
        <v>0</v>
      </c>
      <c r="EV263" s="133"/>
      <c r="EW263" s="133">
        <v>10</v>
      </c>
      <c r="EX263" s="133">
        <v>6</v>
      </c>
      <c r="EY263" s="133">
        <v>43</v>
      </c>
      <c r="EZ263" s="133">
        <v>26</v>
      </c>
      <c r="FA263" s="133">
        <v>14</v>
      </c>
      <c r="FB263" s="133">
        <v>15</v>
      </c>
      <c r="FC263" s="133">
        <v>30</v>
      </c>
      <c r="FD263" s="133">
        <v>18</v>
      </c>
      <c r="FE263" s="133">
        <v>28</v>
      </c>
      <c r="FF263" s="133">
        <v>170</v>
      </c>
      <c r="FG263" s="133">
        <v>360</v>
      </c>
      <c r="FH263" s="91">
        <v>170</v>
      </c>
      <c r="FI263" s="91">
        <v>360</v>
      </c>
      <c r="FJ263" s="227">
        <v>30.05</v>
      </c>
      <c r="FK263" s="227">
        <v>17.945265777237232</v>
      </c>
      <c r="FL263" s="228">
        <v>87.65</v>
      </c>
      <c r="FM263" s="228">
        <v>32.9</v>
      </c>
      <c r="FN263" s="228">
        <v>52.342846767881646</v>
      </c>
      <c r="FO263" s="228">
        <v>19.647229420003491</v>
      </c>
      <c r="FP263" s="228">
        <v>62.46434683399886</v>
      </c>
      <c r="FQ263" s="228"/>
      <c r="FR263" s="193">
        <v>0</v>
      </c>
      <c r="FS263" s="230">
        <v>63.2</v>
      </c>
      <c r="FT263" s="230">
        <v>77.5</v>
      </c>
      <c r="FU263" s="230">
        <v>170</v>
      </c>
      <c r="FV263" s="229">
        <v>7</v>
      </c>
      <c r="FW263" s="229">
        <v>5.9</v>
      </c>
      <c r="FX263" s="426">
        <v>9.0285714285714285</v>
      </c>
      <c r="FY263" s="229">
        <v>0.815483870967742</v>
      </c>
      <c r="FZ263" s="133">
        <v>61</v>
      </c>
      <c r="GA263" s="129">
        <v>20.100000000000001</v>
      </c>
      <c r="GB263" s="238">
        <v>4.4000000000000004</v>
      </c>
      <c r="GC263" s="238">
        <v>2</v>
      </c>
      <c r="GD263" s="238">
        <v>104.5</v>
      </c>
      <c r="GE263" s="238">
        <v>65.599999999999994</v>
      </c>
      <c r="GF263" s="238">
        <v>24.8</v>
      </c>
      <c r="GG263" s="133">
        <v>0</v>
      </c>
      <c r="GH263" s="133">
        <v>1</v>
      </c>
      <c r="GI263" s="133">
        <v>1</v>
      </c>
      <c r="GJ263" s="133">
        <v>0</v>
      </c>
      <c r="GK263" s="231">
        <v>16</v>
      </c>
      <c r="GL263" s="133"/>
      <c r="GM263" s="133">
        <v>0</v>
      </c>
      <c r="GN263" s="133">
        <v>0</v>
      </c>
      <c r="GO263" s="133">
        <v>0</v>
      </c>
      <c r="GP263" s="61">
        <v>32.549999999999997</v>
      </c>
      <c r="GQ263" s="106">
        <v>19.438216341067282</v>
      </c>
      <c r="GR263" s="111">
        <v>0.56097560975609762</v>
      </c>
      <c r="GS263" s="61">
        <v>0</v>
      </c>
      <c r="GT263" s="111">
        <v>0.38709677419354838</v>
      </c>
      <c r="GU263" s="61">
        <v>0</v>
      </c>
      <c r="GV263" s="106">
        <v>11.6</v>
      </c>
      <c r="GW263" s="61"/>
      <c r="GX263" s="106">
        <v>25</v>
      </c>
      <c r="GY263" s="61"/>
      <c r="GZ263" s="745">
        <v>26</v>
      </c>
      <c r="HA263" s="133">
        <v>19</v>
      </c>
      <c r="HB263" s="133">
        <v>0.49</v>
      </c>
      <c r="HC263" s="442" t="s">
        <v>1612</v>
      </c>
      <c r="HD263" s="227">
        <v>79.197526999999994</v>
      </c>
      <c r="HE263" s="227">
        <v>83.157403000000002</v>
      </c>
      <c r="HF263" s="270">
        <v>49.659956678197162</v>
      </c>
      <c r="HG263" s="106">
        <v>110.027412</v>
      </c>
      <c r="HH263" s="270">
        <v>65.706194712864601</v>
      </c>
      <c r="HI263" s="106">
        <v>41.485627999999998</v>
      </c>
      <c r="HJ263" s="270">
        <v>24.774396685377525</v>
      </c>
      <c r="HK263" s="106">
        <v>68.541784000000007</v>
      </c>
      <c r="HL263" s="270">
        <v>40.931798027487076</v>
      </c>
      <c r="HM263" s="227">
        <v>62.295189000000001</v>
      </c>
      <c r="HN263" s="106">
        <v>3.906882</v>
      </c>
      <c r="HO263" s="106">
        <v>2.3056130000000001</v>
      </c>
      <c r="HP263" s="106">
        <v>94.851543000000007</v>
      </c>
      <c r="HQ263" s="270">
        <v>56.643465840800197</v>
      </c>
      <c r="HR263" s="106">
        <v>34.595042999999997</v>
      </c>
      <c r="HS263" s="270">
        <v>20.659475581029962</v>
      </c>
      <c r="HT263" s="106">
        <v>60.256500000000003</v>
      </c>
      <c r="HU263" s="270">
        <v>35.983990259770223</v>
      </c>
      <c r="HV263" s="227">
        <v>63.527169000000001</v>
      </c>
      <c r="HW263" s="144">
        <v>0</v>
      </c>
      <c r="HX263" s="427">
        <v>0.75578804852739789</v>
      </c>
      <c r="HY263" s="428">
        <v>14.9</v>
      </c>
      <c r="HZ263" s="427">
        <v>3.8</v>
      </c>
      <c r="IA263" s="427">
        <v>11.1</v>
      </c>
      <c r="IB263" s="427">
        <v>3.9</v>
      </c>
      <c r="IC263" s="427">
        <v>18</v>
      </c>
      <c r="ID263" s="427">
        <v>5</v>
      </c>
      <c r="IE263" s="237">
        <v>36.443831578947368</v>
      </c>
      <c r="IF263" s="237">
        <v>21.76353556156678</v>
      </c>
      <c r="IG263" s="239"/>
      <c r="IH263" s="317">
        <v>0.38</v>
      </c>
      <c r="II263" s="317">
        <v>1323</v>
      </c>
      <c r="IJ263" s="317">
        <v>1169</v>
      </c>
      <c r="IK263" s="317">
        <v>1171</v>
      </c>
      <c r="IL263" s="317">
        <v>1165</v>
      </c>
      <c r="IM263" s="317">
        <v>1201</v>
      </c>
      <c r="IN263" s="317">
        <v>1241</v>
      </c>
      <c r="IO263" s="133">
        <v>1282</v>
      </c>
      <c r="IP263" s="429">
        <v>1211.6666666666667</v>
      </c>
      <c r="IQ263" s="317">
        <v>1874</v>
      </c>
      <c r="IR263" s="317">
        <v>375</v>
      </c>
      <c r="IS263" s="317">
        <v>369</v>
      </c>
      <c r="IT263" s="317">
        <v>408</v>
      </c>
      <c r="IU263" s="317">
        <v>382</v>
      </c>
      <c r="IV263" s="405">
        <v>386</v>
      </c>
      <c r="IW263" s="405">
        <v>384</v>
      </c>
      <c r="IX263" s="61">
        <v>379.5</v>
      </c>
      <c r="IY263" s="430">
        <v>384</v>
      </c>
      <c r="IZ263" s="430">
        <v>224</v>
      </c>
      <c r="JA263" s="431">
        <v>28.058627929918167</v>
      </c>
      <c r="JB263" s="240">
        <v>29.2598944623733</v>
      </c>
      <c r="JC263" s="457"/>
      <c r="JD263" s="496"/>
      <c r="JE263" s="443"/>
      <c r="JF263" s="443"/>
      <c r="JG263" s="457"/>
      <c r="JH263" s="457"/>
      <c r="JI263" s="457"/>
      <c r="JJ263" s="457"/>
      <c r="JK263" s="451"/>
      <c r="JL263" s="444">
        <v>47.2</v>
      </c>
      <c r="JM263" s="362"/>
      <c r="JN263" s="244"/>
      <c r="JO263" s="61"/>
      <c r="JP263" s="200"/>
      <c r="JQ263" s="90"/>
      <c r="JR263" s="90"/>
      <c r="JS263" s="69"/>
      <c r="JT263" s="248"/>
      <c r="JU263" s="200"/>
      <c r="JV263" s="433"/>
      <c r="JW263" s="248"/>
      <c r="JX263" s="243"/>
      <c r="JY263" s="433"/>
      <c r="JZ263" s="248"/>
      <c r="KA263" s="247"/>
      <c r="KB263" s="245"/>
      <c r="KC263" s="248"/>
      <c r="KD263" s="63">
        <v>0</v>
      </c>
      <c r="KE263" s="263"/>
      <c r="KF263" s="263"/>
      <c r="KG263" s="250">
        <v>72</v>
      </c>
      <c r="KH263" s="250">
        <v>27.4</v>
      </c>
      <c r="KI263" s="250">
        <v>63</v>
      </c>
      <c r="KJ263" s="251">
        <v>-22.02</v>
      </c>
      <c r="KK263" s="250">
        <v>-18.579999999999998</v>
      </c>
      <c r="KL263" s="250">
        <v>54.57</v>
      </c>
      <c r="KM263" s="250">
        <v>18.5</v>
      </c>
      <c r="KN263" s="250">
        <v>4.7</v>
      </c>
      <c r="KO263" s="250"/>
      <c r="KP263" s="250">
        <v>-22.02</v>
      </c>
      <c r="KQ263" s="92"/>
      <c r="KR263" s="93">
        <v>0.56097560975609762</v>
      </c>
      <c r="KS263" s="92"/>
      <c r="KT263" s="361"/>
      <c r="KU263" s="92"/>
      <c r="KV263" s="361"/>
      <c r="KW263" s="361"/>
      <c r="KX263" s="361"/>
      <c r="KY263" s="361"/>
      <c r="KZ263" s="361"/>
      <c r="LA263" s="361"/>
      <c r="LB263" s="361"/>
      <c r="LC263" s="361"/>
      <c r="LD263" s="361"/>
      <c r="LE263" s="118">
        <v>42489</v>
      </c>
      <c r="LF263" s="454">
        <v>0</v>
      </c>
      <c r="LG263" s="454"/>
      <c r="LH263" s="454">
        <v>33</v>
      </c>
      <c r="LI263" s="454">
        <v>58.37</v>
      </c>
      <c r="LJ263" s="454">
        <v>-31.16</v>
      </c>
      <c r="LK263" s="454">
        <v>-37.1</v>
      </c>
      <c r="LL263" s="454">
        <v>-34.5</v>
      </c>
      <c r="LM263" s="454">
        <v>481</v>
      </c>
      <c r="LN263" s="454">
        <v>-19.399999999999999</v>
      </c>
      <c r="LO263" s="454">
        <v>-16.3</v>
      </c>
      <c r="LP263" s="454">
        <v>542</v>
      </c>
      <c r="LQ263" s="454">
        <v>-28</v>
      </c>
      <c r="LR263" s="454">
        <v>-25.4</v>
      </c>
      <c r="LS263" s="454">
        <v>481</v>
      </c>
      <c r="LT263" s="500">
        <v>54.99</v>
      </c>
      <c r="LU263" s="693">
        <v>-34.630000000000003</v>
      </c>
      <c r="LV263" s="500">
        <v>-23.2</v>
      </c>
      <c r="LW263" s="500">
        <v>2</v>
      </c>
      <c r="LX263" s="500">
        <v>-27.9</v>
      </c>
      <c r="LY263" s="500">
        <v>1</v>
      </c>
      <c r="LZ263" s="690">
        <v>63.527169000000001</v>
      </c>
      <c r="MA263" s="455"/>
      <c r="MC263" s="253"/>
      <c r="MD263" s="274"/>
      <c r="ME263" s="581">
        <v>268</v>
      </c>
      <c r="MF263" s="135"/>
      <c r="MI263" s="584">
        <v>58.299300000000002</v>
      </c>
      <c r="MQ263" s="135"/>
      <c r="MR263" s="585"/>
      <c r="MS263" s="585"/>
      <c r="MT263" s="133">
        <v>0</v>
      </c>
      <c r="MU263" s="585"/>
      <c r="MV263" s="585"/>
      <c r="MW263" s="585"/>
      <c r="MX263" s="585"/>
      <c r="MY263" s="585"/>
      <c r="MZ263" s="238">
        <v>60</v>
      </c>
      <c r="NA263" s="585"/>
      <c r="NB263" s="238">
        <v>2</v>
      </c>
      <c r="ND263" s="876">
        <v>268</v>
      </c>
      <c r="NE263" s="877" t="s">
        <v>64</v>
      </c>
      <c r="NF263" s="877" t="s">
        <v>64</v>
      </c>
      <c r="NG263" s="877" t="s">
        <v>64</v>
      </c>
      <c r="NH263" s="877" t="s">
        <v>64</v>
      </c>
      <c r="NI263" s="877" t="s">
        <v>64</v>
      </c>
      <c r="NJ263" s="877" t="s">
        <v>64</v>
      </c>
      <c r="NK263" s="877" t="s">
        <v>64</v>
      </c>
      <c r="NL263" s="877" t="s">
        <v>64</v>
      </c>
      <c r="NM263" s="877" t="s">
        <v>64</v>
      </c>
      <c r="NN263" s="877" t="s">
        <v>64</v>
      </c>
      <c r="NO263" s="877" t="s">
        <v>64</v>
      </c>
      <c r="NP263" s="877" t="s">
        <v>64</v>
      </c>
      <c r="NQ263" s="877" t="s">
        <v>64</v>
      </c>
      <c r="NR263" s="877" t="s">
        <v>64</v>
      </c>
      <c r="NS263" s="877" t="s">
        <v>64</v>
      </c>
      <c r="NT263" s="877" t="s">
        <v>64</v>
      </c>
      <c r="NU263" s="877" t="s">
        <v>64</v>
      </c>
      <c r="NV263" s="877" t="s">
        <v>64</v>
      </c>
      <c r="NW263" s="877" t="s">
        <v>64</v>
      </c>
      <c r="NX263" s="877" t="s">
        <v>64</v>
      </c>
      <c r="NY263" s="877" t="s">
        <v>64</v>
      </c>
      <c r="NZ263" s="877" t="s">
        <v>64</v>
      </c>
      <c r="OA263" s="877" t="s">
        <v>64</v>
      </c>
      <c r="OB263" s="877" t="s">
        <v>64</v>
      </c>
      <c r="OC263" s="877" t="s">
        <v>64</v>
      </c>
      <c r="OD263" s="877" t="s">
        <v>64</v>
      </c>
      <c r="OE263" s="877" t="s">
        <v>64</v>
      </c>
      <c r="OF263" s="877" t="s">
        <v>64</v>
      </c>
      <c r="OG263" s="877" t="s">
        <v>64</v>
      </c>
      <c r="OH263" s="877" t="s">
        <v>64</v>
      </c>
      <c r="OI263" s="877" t="s">
        <v>64</v>
      </c>
      <c r="OJ263" s="877" t="s">
        <v>64</v>
      </c>
      <c r="OK263" s="877" t="s">
        <v>64</v>
      </c>
      <c r="OL263" s="877" t="s">
        <v>64</v>
      </c>
    </row>
    <row r="264" spans="1:402" s="61" customFormat="1" x14ac:dyDescent="0.25">
      <c r="A264" s="221">
        <v>263</v>
      </c>
      <c r="B264" s="221">
        <v>0</v>
      </c>
      <c r="C264" s="61">
        <v>1</v>
      </c>
      <c r="D264" s="267">
        <v>0</v>
      </c>
      <c r="E264" s="267">
        <v>269</v>
      </c>
      <c r="F264" s="880">
        <v>83</v>
      </c>
      <c r="G264" s="883"/>
      <c r="H264" s="651" t="s">
        <v>1610</v>
      </c>
      <c r="I264" s="651" t="s">
        <v>1613</v>
      </c>
      <c r="J264" s="403">
        <v>14348</v>
      </c>
      <c r="K264" s="456">
        <v>77</v>
      </c>
      <c r="L264" s="438">
        <v>70</v>
      </c>
      <c r="M264" s="438">
        <v>156</v>
      </c>
      <c r="N264" s="342">
        <v>28.763971071663377</v>
      </c>
      <c r="O264" s="348">
        <v>1.7003891474733532</v>
      </c>
      <c r="P264" s="316">
        <v>1</v>
      </c>
      <c r="Q264" s="492">
        <v>120</v>
      </c>
      <c r="R264" s="492">
        <v>70</v>
      </c>
      <c r="S264" s="316">
        <v>0</v>
      </c>
      <c r="T264" s="486">
        <v>1</v>
      </c>
      <c r="U264" s="711">
        <v>0</v>
      </c>
      <c r="V264" s="711"/>
      <c r="W264" s="711">
        <v>1</v>
      </c>
      <c r="X264" s="114">
        <v>0</v>
      </c>
      <c r="Y264" s="711">
        <v>1</v>
      </c>
      <c r="Z264" s="711">
        <v>0</v>
      </c>
      <c r="AA264" s="114">
        <v>0</v>
      </c>
      <c r="AB264" s="114">
        <v>0</v>
      </c>
      <c r="AC264" s="316"/>
      <c r="AD264" s="133"/>
      <c r="AE264" s="316"/>
      <c r="AF264" s="630">
        <v>87</v>
      </c>
      <c r="AG264" s="631">
        <v>0.99</v>
      </c>
      <c r="AH264" s="627">
        <v>54</v>
      </c>
      <c r="AI264" s="627"/>
      <c r="AJ264" s="628">
        <v>13.9</v>
      </c>
      <c r="AK264" s="629">
        <v>41</v>
      </c>
      <c r="AL264" s="629"/>
      <c r="AM264" s="627">
        <v>102.6</v>
      </c>
      <c r="AN264" s="214">
        <v>4.6308379327366689</v>
      </c>
      <c r="AO264" s="488">
        <v>207</v>
      </c>
      <c r="AP264" s="488">
        <v>118</v>
      </c>
      <c r="AQ264" s="488">
        <v>67</v>
      </c>
      <c r="AR264" s="488">
        <v>112</v>
      </c>
      <c r="AS264" s="488">
        <v>1.07</v>
      </c>
      <c r="AT264" s="488">
        <v>70</v>
      </c>
      <c r="AU264" s="557"/>
      <c r="AV264" s="557"/>
      <c r="AW264" s="488">
        <v>0.99</v>
      </c>
      <c r="AX264" s="488"/>
      <c r="AY264" s="488"/>
      <c r="AZ264" s="629"/>
      <c r="BA264" s="558"/>
      <c r="BB264" s="65">
        <v>17.329999999999998</v>
      </c>
      <c r="BC264" s="490">
        <v>685</v>
      </c>
      <c r="BD264" s="66">
        <v>17.329999999999998</v>
      </c>
      <c r="BE264" s="218">
        <v>59.467701285431509</v>
      </c>
      <c r="BF264" s="66">
        <v>96.22</v>
      </c>
      <c r="BG264" s="68">
        <v>1.2387985627139169</v>
      </c>
      <c r="BH264" s="219">
        <v>1.2387985627139169</v>
      </c>
      <c r="BI264" s="219">
        <v>1.7742811512393606</v>
      </c>
      <c r="BJ264" s="219">
        <v>1.9832653525665453</v>
      </c>
      <c r="BK264" s="66">
        <v>2.41</v>
      </c>
      <c r="BL264" s="66">
        <v>1.22</v>
      </c>
      <c r="BM264" s="66">
        <v>75</v>
      </c>
      <c r="BN264" s="66">
        <v>1.35</v>
      </c>
      <c r="BO264" s="571">
        <v>92.7</v>
      </c>
      <c r="BP264" s="66">
        <v>34</v>
      </c>
      <c r="BQ264" s="66">
        <v>64</v>
      </c>
      <c r="BR264" s="66">
        <v>6</v>
      </c>
      <c r="BS264" s="66">
        <v>45</v>
      </c>
      <c r="BT264" s="317">
        <v>0</v>
      </c>
      <c r="CF264" s="61">
        <v>0</v>
      </c>
      <c r="CG264" s="61">
        <v>0</v>
      </c>
      <c r="CH264" s="61">
        <v>0</v>
      </c>
      <c r="CI264" s="61">
        <v>0</v>
      </c>
      <c r="CJ264" s="326">
        <v>0</v>
      </c>
      <c r="CK264" s="114">
        <v>0</v>
      </c>
      <c r="CL264" s="326">
        <v>0</v>
      </c>
      <c r="CM264" s="114">
        <v>0</v>
      </c>
      <c r="CN264" s="326">
        <v>0</v>
      </c>
      <c r="CO264" s="114">
        <v>1</v>
      </c>
      <c r="CP264" s="326">
        <v>0</v>
      </c>
      <c r="CQ264" s="114">
        <v>0</v>
      </c>
      <c r="CR264" s="326">
        <v>0</v>
      </c>
      <c r="CS264" s="114">
        <v>0</v>
      </c>
      <c r="CT264" s="326">
        <v>0</v>
      </c>
      <c r="CU264" s="114">
        <v>0</v>
      </c>
      <c r="CV264" s="299">
        <v>12.9</v>
      </c>
      <c r="CW264" s="299">
        <v>1.05</v>
      </c>
      <c r="CX264" s="299">
        <v>3.7</v>
      </c>
      <c r="CY264" s="299">
        <v>39.4</v>
      </c>
      <c r="CZ264" s="221">
        <v>78</v>
      </c>
      <c r="DA264" s="221">
        <v>105</v>
      </c>
      <c r="DE264" s="451">
        <v>0</v>
      </c>
      <c r="DF264" s="457"/>
      <c r="DG264" s="451"/>
      <c r="DH264" s="451"/>
      <c r="DI264" s="451"/>
      <c r="DJ264" s="457"/>
      <c r="DK264" s="457"/>
      <c r="DL264" s="457"/>
      <c r="DM264" s="451"/>
      <c r="DN264" s="61">
        <v>0</v>
      </c>
      <c r="DO264" s="451">
        <v>0</v>
      </c>
      <c r="DP264" s="451">
        <v>0</v>
      </c>
      <c r="DQ264" s="451">
        <v>0</v>
      </c>
      <c r="DR264" s="451">
        <v>0</v>
      </c>
      <c r="DS264" s="63"/>
      <c r="DT264" s="451">
        <v>0</v>
      </c>
      <c r="DU264" s="451">
        <v>0</v>
      </c>
      <c r="DV264" s="451">
        <v>0</v>
      </c>
      <c r="DW264" s="61">
        <v>0</v>
      </c>
      <c r="DX264" s="61">
        <v>0</v>
      </c>
      <c r="DY264" s="61">
        <v>0</v>
      </c>
      <c r="EB264" s="61">
        <v>1</v>
      </c>
      <c r="EC264" s="61">
        <v>2</v>
      </c>
      <c r="ED264" s="438">
        <v>54</v>
      </c>
      <c r="EE264" s="438"/>
      <c r="EG264" s="221">
        <v>0</v>
      </c>
      <c r="EO264" s="259">
        <v>269</v>
      </c>
      <c r="EP264" s="135">
        <v>42517</v>
      </c>
      <c r="EQ264" s="133" t="s">
        <v>383</v>
      </c>
      <c r="ER264" s="133"/>
      <c r="ES264" s="133"/>
      <c r="ET264" s="133">
        <v>70</v>
      </c>
      <c r="EU264" s="133">
        <v>0</v>
      </c>
      <c r="EV264" s="133"/>
      <c r="EW264" s="133">
        <v>9</v>
      </c>
      <c r="EX264" s="133">
        <v>7</v>
      </c>
      <c r="EY264" s="133">
        <v>44</v>
      </c>
      <c r="EZ264" s="133">
        <v>27</v>
      </c>
      <c r="FA264" s="133">
        <v>13</v>
      </c>
      <c r="FB264" s="133">
        <v>16</v>
      </c>
      <c r="FC264" s="133">
        <v>29</v>
      </c>
      <c r="FD264" s="133">
        <v>19</v>
      </c>
      <c r="FE264" s="133">
        <v>32</v>
      </c>
      <c r="FF264" s="133">
        <v>140</v>
      </c>
      <c r="FG264" s="133">
        <v>310</v>
      </c>
      <c r="FH264" s="91">
        <v>140</v>
      </c>
      <c r="FI264" s="91">
        <v>310</v>
      </c>
      <c r="FJ264" s="227">
        <v>28.7</v>
      </c>
      <c r="FK264" s="227">
        <v>16.878489281495344</v>
      </c>
      <c r="FL264" s="228">
        <v>84</v>
      </c>
      <c r="FM264" s="228">
        <v>30.7</v>
      </c>
      <c r="FN264" s="228">
        <v>49.400456433644912</v>
      </c>
      <c r="FO264" s="228">
        <v>18.054690625153558</v>
      </c>
      <c r="FP264" s="228">
        <v>63.452380952380949</v>
      </c>
      <c r="FQ264" s="228"/>
      <c r="FR264" s="193">
        <v>0</v>
      </c>
      <c r="FS264" s="230">
        <v>44.6</v>
      </c>
      <c r="FT264" s="230">
        <v>68.8</v>
      </c>
      <c r="FU264" s="230">
        <v>200</v>
      </c>
      <c r="FV264" s="229">
        <v>4.5</v>
      </c>
      <c r="FW264" s="229">
        <v>6.5</v>
      </c>
      <c r="FX264" s="426">
        <v>9.9111111111111114</v>
      </c>
      <c r="FY264" s="229">
        <v>0.64825581395348841</v>
      </c>
      <c r="FZ264" s="133">
        <v>49.5</v>
      </c>
      <c r="GA264" s="129">
        <v>17.3</v>
      </c>
      <c r="GB264" s="238">
        <v>4.5999999999999996</v>
      </c>
      <c r="GC264" s="238">
        <v>2.4</v>
      </c>
      <c r="GD264" s="238">
        <v>107.4</v>
      </c>
      <c r="GE264" s="238">
        <v>74.099999999999994</v>
      </c>
      <c r="GF264" s="238">
        <v>23.5</v>
      </c>
      <c r="GG264" s="133">
        <v>0</v>
      </c>
      <c r="GH264" s="133">
        <v>1</v>
      </c>
      <c r="GI264" s="133">
        <v>1</v>
      </c>
      <c r="GJ264" s="133">
        <v>0</v>
      </c>
      <c r="GK264" s="231">
        <v>10</v>
      </c>
      <c r="GL264" s="133"/>
      <c r="GM264" s="133">
        <v>0</v>
      </c>
      <c r="GN264" s="133">
        <v>0</v>
      </c>
      <c r="GO264" s="133">
        <v>0</v>
      </c>
      <c r="GP264" s="61">
        <v>29.55</v>
      </c>
      <c r="GQ264" s="106">
        <v>17.378374852550085</v>
      </c>
      <c r="GR264" s="111">
        <v>0.50931677018633548</v>
      </c>
      <c r="GS264" s="61">
        <v>0</v>
      </c>
      <c r="GT264" s="111">
        <v>0.53125</v>
      </c>
      <c r="GU264" s="61">
        <v>0</v>
      </c>
      <c r="GV264" s="106">
        <v>9.8999999999999986</v>
      </c>
      <c r="GX264" s="106">
        <v>23</v>
      </c>
      <c r="GZ264" s="745">
        <v>15</v>
      </c>
      <c r="HA264" s="133">
        <v>13</v>
      </c>
      <c r="HB264" s="133">
        <v>0.71</v>
      </c>
      <c r="HC264" s="221">
        <v>1</v>
      </c>
      <c r="HD264" s="494">
        <v>73.007543999999996</v>
      </c>
      <c r="HE264" s="494">
        <v>76.657921000000002</v>
      </c>
      <c r="HF264" s="270">
        <v>45.082574841122543</v>
      </c>
      <c r="HG264" s="125">
        <v>99.312734000000006</v>
      </c>
      <c r="HH264" s="270">
        <v>58.405885586585313</v>
      </c>
      <c r="HI264" s="125">
        <v>34.729968</v>
      </c>
      <c r="HJ264" s="270">
        <v>20.424717513403355</v>
      </c>
      <c r="HK264" s="125">
        <v>64.582764999999995</v>
      </c>
      <c r="HL264" s="270">
        <v>37.981167485081279</v>
      </c>
      <c r="HM264" s="494">
        <v>65.029691999999997</v>
      </c>
      <c r="HN264" s="125">
        <v>4.0041310000000001</v>
      </c>
      <c r="HO264" s="125">
        <v>2.2673540000000001</v>
      </c>
      <c r="HP264" s="125">
        <v>96.514463000000006</v>
      </c>
      <c r="HQ264" s="270">
        <v>56.760220531525405</v>
      </c>
      <c r="HR264" s="125">
        <v>38.986851000000001</v>
      </c>
      <c r="HS264" s="270">
        <v>22.928193265601259</v>
      </c>
      <c r="HT264" s="125">
        <v>57.527613000000002</v>
      </c>
      <c r="HU264" s="270">
        <v>33.832027854024822</v>
      </c>
      <c r="HV264" s="494">
        <v>59.605173000000001</v>
      </c>
      <c r="HW264" s="144">
        <v>0</v>
      </c>
      <c r="HX264" s="427">
        <v>0.77188410702700017</v>
      </c>
      <c r="HY264" s="428">
        <v>19.2</v>
      </c>
      <c r="HZ264" s="427">
        <v>5.3</v>
      </c>
      <c r="IA264" s="427">
        <v>20.8</v>
      </c>
      <c r="IB264" s="427">
        <v>5.4</v>
      </c>
      <c r="IC264" s="427">
        <v>16</v>
      </c>
      <c r="ID264" s="427">
        <v>4.4000000000000004</v>
      </c>
      <c r="IE264" s="237">
        <v>63.093856603773588</v>
      </c>
      <c r="IF264" s="237">
        <v>37.105539456968529</v>
      </c>
      <c r="IG264" s="239"/>
      <c r="IH264" s="317">
        <v>0.41</v>
      </c>
      <c r="II264" s="317">
        <v>1296</v>
      </c>
      <c r="IJ264" s="317">
        <v>937</v>
      </c>
      <c r="IK264" s="317">
        <v>1039</v>
      </c>
      <c r="IL264" s="317">
        <v>1169</v>
      </c>
      <c r="IM264" s="317">
        <v>1063</v>
      </c>
      <c r="IN264" s="317">
        <v>1211</v>
      </c>
      <c r="IO264" s="133">
        <v>1253.5</v>
      </c>
      <c r="IP264" s="497">
        <v>1119.1666666666667</v>
      </c>
      <c r="IQ264" s="317">
        <v>1726</v>
      </c>
      <c r="IR264" s="317">
        <v>323</v>
      </c>
      <c r="IS264" s="317">
        <v>368</v>
      </c>
      <c r="IT264" s="317">
        <v>324</v>
      </c>
      <c r="IU264" s="317">
        <v>229</v>
      </c>
      <c r="IV264" s="405">
        <v>258</v>
      </c>
      <c r="IW264" s="405">
        <v>304</v>
      </c>
      <c r="IX264" s="61">
        <v>313.5</v>
      </c>
      <c r="IY264" s="430">
        <v>301</v>
      </c>
      <c r="IZ264" s="317">
        <v>190</v>
      </c>
      <c r="JA264" s="431">
        <v>30.593960933100067</v>
      </c>
      <c r="JB264" s="240">
        <v>30.131528185726435</v>
      </c>
      <c r="JC264" s="457"/>
      <c r="JD264" s="443"/>
      <c r="JE264" s="443"/>
      <c r="JF264" s="443"/>
      <c r="JG264" s="457"/>
      <c r="JH264" s="457"/>
      <c r="JI264" s="457"/>
      <c r="JJ264" s="457"/>
      <c r="JK264" s="451"/>
      <c r="JL264" s="444">
        <v>57</v>
      </c>
      <c r="JM264" s="362"/>
      <c r="JN264" s="244"/>
      <c r="JP264" s="200"/>
      <c r="JQ264" s="90"/>
      <c r="JR264" s="90"/>
      <c r="JS264" s="69"/>
      <c r="JT264" s="248"/>
      <c r="JU264" s="200"/>
      <c r="JV264" s="433"/>
      <c r="JW264" s="248"/>
      <c r="JX264" s="243"/>
      <c r="JY264" s="433"/>
      <c r="JZ264" s="248"/>
      <c r="KA264" s="247"/>
      <c r="KB264" s="245"/>
      <c r="KC264" s="248"/>
      <c r="KD264" s="63">
        <v>0</v>
      </c>
      <c r="KE264" s="263"/>
      <c r="KF264" s="263"/>
      <c r="KG264" s="250">
        <v>78.010000000000005</v>
      </c>
      <c r="KH264" s="250">
        <v>30.52</v>
      </c>
      <c r="KI264" s="250">
        <v>61.29</v>
      </c>
      <c r="KJ264" s="251">
        <v>-23.13</v>
      </c>
      <c r="KK264" s="250">
        <v>-18.14</v>
      </c>
      <c r="KL264" s="250">
        <v>97.21</v>
      </c>
      <c r="KM264" s="250">
        <v>119.3</v>
      </c>
      <c r="KN264" s="250">
        <v>1.9</v>
      </c>
      <c r="KO264" s="250"/>
      <c r="KP264" s="250">
        <v>-23.13</v>
      </c>
      <c r="KQ264" s="92"/>
      <c r="KR264" s="93">
        <v>0.50931677018633548</v>
      </c>
      <c r="KS264" s="92">
        <v>53</v>
      </c>
      <c r="KT264" s="361">
        <v>47.17</v>
      </c>
      <c r="KU264" s="92">
        <v>-24.93</v>
      </c>
      <c r="KV264" s="361">
        <v>-25.9</v>
      </c>
      <c r="KW264" s="361">
        <v>-25.6</v>
      </c>
      <c r="KX264" s="361">
        <v>434</v>
      </c>
      <c r="KY264" s="361">
        <v>-22.8</v>
      </c>
      <c r="KZ264" s="361">
        <v>-21.1</v>
      </c>
      <c r="LA264" s="361">
        <v>554</v>
      </c>
      <c r="LB264" s="361">
        <v>-23.5</v>
      </c>
      <c r="LC264" s="361">
        <v>-23.3</v>
      </c>
      <c r="LD264" s="361">
        <v>539</v>
      </c>
      <c r="LE264" s="118">
        <v>42517</v>
      </c>
      <c r="LF264" s="454">
        <v>0</v>
      </c>
      <c r="LG264" s="454"/>
      <c r="LH264" s="454">
        <v>53</v>
      </c>
      <c r="LI264" s="454">
        <v>51.92</v>
      </c>
      <c r="LJ264" s="454">
        <v>-30.44</v>
      </c>
      <c r="LK264" s="454">
        <v>-35.5</v>
      </c>
      <c r="LL264" s="454">
        <v>-35</v>
      </c>
      <c r="LM264" s="454">
        <v>449</v>
      </c>
      <c r="LN264" s="454">
        <v>-21.5</v>
      </c>
      <c r="LO264" s="454">
        <v>-21.1</v>
      </c>
      <c r="LP264" s="454">
        <v>449</v>
      </c>
      <c r="LQ264" s="454">
        <v>-28.5</v>
      </c>
      <c r="LR264" s="454">
        <v>-28.1</v>
      </c>
      <c r="LS264" s="454">
        <v>449</v>
      </c>
      <c r="LT264" s="500">
        <v>51.74</v>
      </c>
      <c r="LU264" s="693">
        <v>-28.11</v>
      </c>
      <c r="LV264" s="500">
        <v>-18.399999999999999</v>
      </c>
      <c r="LW264" s="500">
        <v>2</v>
      </c>
      <c r="LX264" s="500">
        <v>-17.5</v>
      </c>
      <c r="LY264" s="500">
        <v>2</v>
      </c>
      <c r="LZ264" s="690">
        <v>59.605173000000001</v>
      </c>
      <c r="MA264" s="455"/>
      <c r="MC264" s="253"/>
      <c r="MD264" s="274"/>
      <c r="ME264" s="581">
        <v>269</v>
      </c>
      <c r="MF264" s="135"/>
      <c r="MI264" s="584">
        <v>46.686300000000003</v>
      </c>
      <c r="MQ264" s="135"/>
      <c r="MR264" s="585"/>
      <c r="MS264" s="585"/>
      <c r="MT264" s="133">
        <v>0</v>
      </c>
      <c r="MU264" s="585"/>
      <c r="MV264" s="585"/>
      <c r="MW264" s="585"/>
      <c r="MX264" s="585"/>
      <c r="MY264" s="585"/>
      <c r="MZ264" s="238">
        <v>102.6</v>
      </c>
      <c r="NA264" s="585"/>
      <c r="NB264" s="238">
        <v>2</v>
      </c>
      <c r="ND264" s="876">
        <v>269</v>
      </c>
      <c r="NE264" s="877">
        <v>8.3737352019006597</v>
      </c>
      <c r="NF264" s="877">
        <v>7.5907367381327298</v>
      </c>
      <c r="NG264" s="877">
        <v>4.9429835981870998</v>
      </c>
      <c r="NH264" s="877">
        <v>2.2326607567902701</v>
      </c>
      <c r="NI264" s="877">
        <v>7.1634987322828803</v>
      </c>
      <c r="NJ264" s="877">
        <v>7.4556560022204996</v>
      </c>
      <c r="NK264" s="877">
        <v>8.5755770627226795</v>
      </c>
      <c r="NL264" s="877">
        <v>7.7469173461082796</v>
      </c>
      <c r="NM264" s="877">
        <v>6.0647966459118097</v>
      </c>
      <c r="NN264" s="877">
        <v>0.86393845042397199</v>
      </c>
      <c r="NO264" s="877">
        <v>5.6182386555954498</v>
      </c>
      <c r="NP264" s="877">
        <v>6.22612314312524</v>
      </c>
      <c r="NQ264" s="877">
        <v>7.3747786797648898</v>
      </c>
      <c r="NR264" s="877">
        <v>4.2086733196294697</v>
      </c>
      <c r="NS264" s="877">
        <v>5.8270568365001498</v>
      </c>
      <c r="NT264" s="877">
        <v>7.0079803364953497</v>
      </c>
      <c r="NU264" s="877">
        <v>6.3983161634002004</v>
      </c>
      <c r="NV264" s="877">
        <v>6.7261500257261604</v>
      </c>
      <c r="NW264" s="877">
        <v>5.9497683599313502</v>
      </c>
      <c r="NX264" s="877">
        <v>6.0127921219726304</v>
      </c>
      <c r="NY264" s="877">
        <v>7.5213648784462199</v>
      </c>
      <c r="NZ264" s="877">
        <v>-0.51457317282975801</v>
      </c>
      <c r="OA264" s="877">
        <v>9.0786578639608297</v>
      </c>
      <c r="OB264" s="877">
        <v>1.43295940727611</v>
      </c>
      <c r="OC264" s="877">
        <v>4.3284056589585704</v>
      </c>
      <c r="OD264" s="877">
        <v>6.5038257379957498</v>
      </c>
      <c r="OE264" s="877">
        <v>4.7048719644563501</v>
      </c>
      <c r="OF264" s="877">
        <v>9.6552444812379097</v>
      </c>
      <c r="OG264" s="877">
        <v>2.5134907455881201</v>
      </c>
      <c r="OH264" s="877">
        <v>7.2420308019227297</v>
      </c>
      <c r="OI264" s="877">
        <v>3.8569856897822001</v>
      </c>
      <c r="OJ264" s="877">
        <v>2.4132136793151799</v>
      </c>
      <c r="OK264" s="877">
        <v>4.8429788317883196</v>
      </c>
      <c r="OL264" s="877">
        <v>7.6456984566847197</v>
      </c>
    </row>
    <row r="265" spans="1:402" s="61" customFormat="1" x14ac:dyDescent="0.25">
      <c r="A265" s="221">
        <v>264</v>
      </c>
      <c r="B265" s="221">
        <v>0</v>
      </c>
      <c r="C265" s="61">
        <v>1</v>
      </c>
      <c r="D265" s="267">
        <v>0</v>
      </c>
      <c r="E265" s="267">
        <v>270</v>
      </c>
      <c r="F265" s="880">
        <v>84</v>
      </c>
      <c r="G265" s="883"/>
      <c r="H265" s="166" t="s">
        <v>561</v>
      </c>
      <c r="I265" s="166" t="s">
        <v>1614</v>
      </c>
      <c r="J265" s="495">
        <v>14794</v>
      </c>
      <c r="K265" s="161">
        <v>75</v>
      </c>
      <c r="L265" s="438">
        <v>56</v>
      </c>
      <c r="M265" s="438">
        <v>159</v>
      </c>
      <c r="N265" s="342">
        <v>22.151022507021082</v>
      </c>
      <c r="O265" s="348">
        <v>1.5680472684827271</v>
      </c>
      <c r="P265" s="316">
        <v>1</v>
      </c>
      <c r="Q265" s="492">
        <v>190</v>
      </c>
      <c r="R265" s="492">
        <v>90</v>
      </c>
      <c r="S265" s="316">
        <v>0</v>
      </c>
      <c r="T265" s="486">
        <v>1</v>
      </c>
      <c r="U265" s="711">
        <v>0</v>
      </c>
      <c r="V265" s="711"/>
      <c r="W265" s="711">
        <v>0</v>
      </c>
      <c r="X265" s="114">
        <v>0</v>
      </c>
      <c r="Y265" s="711">
        <v>1</v>
      </c>
      <c r="Z265" s="711">
        <v>0</v>
      </c>
      <c r="AA265" s="114">
        <v>0</v>
      </c>
      <c r="AB265" s="114">
        <v>0</v>
      </c>
      <c r="AC265" s="316"/>
      <c r="AD265" s="133"/>
      <c r="AE265" s="316"/>
      <c r="AF265" s="630">
        <v>79</v>
      </c>
      <c r="AG265" s="631">
        <v>0.64</v>
      </c>
      <c r="AH265" s="627">
        <v>90</v>
      </c>
      <c r="AI265" s="627"/>
      <c r="AJ265" s="628">
        <v>14.5</v>
      </c>
      <c r="AK265" s="629">
        <v>43</v>
      </c>
      <c r="AL265" s="629"/>
      <c r="AM265" s="627">
        <v>140.4</v>
      </c>
      <c r="AN265" s="214">
        <v>4.9444954915917112</v>
      </c>
      <c r="AO265" s="488">
        <v>203</v>
      </c>
      <c r="AP265" s="488">
        <v>119</v>
      </c>
      <c r="AQ265" s="488">
        <v>64</v>
      </c>
      <c r="AR265" s="488">
        <v>102</v>
      </c>
      <c r="AS265" s="488">
        <v>0.74</v>
      </c>
      <c r="AT265" s="488">
        <v>561</v>
      </c>
      <c r="AU265" s="557"/>
      <c r="AV265" s="557"/>
      <c r="AW265" s="493">
        <v>0.64</v>
      </c>
      <c r="AX265" s="493"/>
      <c r="AY265" s="493"/>
      <c r="AZ265" s="631"/>
      <c r="BA265" s="558"/>
      <c r="BB265" s="65">
        <v>24.36</v>
      </c>
      <c r="BC265" s="490">
        <v>414</v>
      </c>
      <c r="BD265" s="66">
        <v>24.36</v>
      </c>
      <c r="BE265" s="218">
        <v>62.244327312298608</v>
      </c>
      <c r="BF265" s="66">
        <v>79.39</v>
      </c>
      <c r="BG265" s="68">
        <v>1.3866772839608377</v>
      </c>
      <c r="BH265" s="219">
        <v>1.3866772839608377</v>
      </c>
      <c r="BI265" s="219">
        <v>1.7940997777882601</v>
      </c>
      <c r="BJ265" s="219">
        <v>1.8997658019443862</v>
      </c>
      <c r="BK265" s="66">
        <v>2.67</v>
      </c>
      <c r="BL265" s="66">
        <v>0.7</v>
      </c>
      <c r="BM265" s="66">
        <v>104</v>
      </c>
      <c r="BN265" s="66">
        <v>1.1000000000000001</v>
      </c>
      <c r="BO265" s="571">
        <v>97.5</v>
      </c>
      <c r="BP265" s="66">
        <v>15</v>
      </c>
      <c r="BQ265" s="66">
        <v>470</v>
      </c>
      <c r="BR265" s="66">
        <v>8</v>
      </c>
      <c r="BS265" s="66">
        <v>48</v>
      </c>
      <c r="BT265" s="317">
        <v>0</v>
      </c>
      <c r="CF265" s="61">
        <v>0</v>
      </c>
      <c r="CG265" s="61">
        <v>0</v>
      </c>
      <c r="CH265" s="61">
        <v>0</v>
      </c>
      <c r="CI265" s="61">
        <v>0</v>
      </c>
      <c r="CJ265" s="326">
        <v>0</v>
      </c>
      <c r="CK265" s="114">
        <v>0</v>
      </c>
      <c r="CL265" s="326">
        <v>0</v>
      </c>
      <c r="CM265" s="114">
        <v>0</v>
      </c>
      <c r="CN265" s="326">
        <v>0</v>
      </c>
      <c r="CO265" s="114">
        <v>0</v>
      </c>
      <c r="CP265" s="326">
        <v>0</v>
      </c>
      <c r="CQ265" s="114">
        <v>0</v>
      </c>
      <c r="CR265" s="326">
        <v>0</v>
      </c>
      <c r="CS265" s="114">
        <v>0</v>
      </c>
      <c r="CT265" s="326">
        <v>0</v>
      </c>
      <c r="CU265" s="114">
        <v>0</v>
      </c>
      <c r="CV265" s="299">
        <v>18.7</v>
      </c>
      <c r="CW265" s="299">
        <v>1.0900000000000001</v>
      </c>
      <c r="CX265" s="299">
        <v>5.4</v>
      </c>
      <c r="CY265" s="299">
        <v>26.9</v>
      </c>
      <c r="CZ265" s="221">
        <v>55</v>
      </c>
      <c r="DA265" s="221">
        <v>130</v>
      </c>
      <c r="DE265" s="451">
        <v>0</v>
      </c>
      <c r="DF265" s="457"/>
      <c r="DG265" s="451"/>
      <c r="DH265" s="451"/>
      <c r="DI265" s="451"/>
      <c r="DJ265" s="457"/>
      <c r="DK265" s="457"/>
      <c r="DL265" s="457"/>
      <c r="DM265" s="451"/>
      <c r="DN265" s="61">
        <v>0</v>
      </c>
      <c r="DO265" s="451">
        <v>0</v>
      </c>
      <c r="DP265" s="451">
        <v>0</v>
      </c>
      <c r="DQ265" s="451">
        <v>0</v>
      </c>
      <c r="DR265" s="451">
        <v>0</v>
      </c>
      <c r="DS265" s="63"/>
      <c r="DT265" s="451">
        <v>0</v>
      </c>
      <c r="DU265" s="451">
        <v>0</v>
      </c>
      <c r="DV265" s="451">
        <v>0</v>
      </c>
      <c r="DW265" s="61">
        <v>0</v>
      </c>
      <c r="DX265" s="61">
        <v>0</v>
      </c>
      <c r="DY265" s="61">
        <v>0</v>
      </c>
      <c r="EB265" s="61">
        <v>0</v>
      </c>
      <c r="EC265" s="61">
        <v>0</v>
      </c>
      <c r="ED265" s="438">
        <v>90</v>
      </c>
      <c r="EE265" s="438"/>
      <c r="EG265" s="221">
        <v>0</v>
      </c>
      <c r="EO265" s="267">
        <v>270</v>
      </c>
      <c r="EP265" s="135">
        <v>42459</v>
      </c>
      <c r="EQ265" s="133" t="s">
        <v>383</v>
      </c>
      <c r="ER265" s="133"/>
      <c r="ES265" s="133"/>
      <c r="ET265" s="133">
        <v>63</v>
      </c>
      <c r="EU265" s="133">
        <v>0</v>
      </c>
      <c r="EV265" s="133"/>
      <c r="EW265" s="133">
        <v>9</v>
      </c>
      <c r="EX265" s="133">
        <v>8</v>
      </c>
      <c r="EY265" s="133">
        <v>45</v>
      </c>
      <c r="EZ265" s="133">
        <v>28</v>
      </c>
      <c r="FA265" s="133">
        <v>14</v>
      </c>
      <c r="FB265" s="133">
        <v>16</v>
      </c>
      <c r="FC265" s="133">
        <v>22</v>
      </c>
      <c r="FD265" s="133">
        <v>18</v>
      </c>
      <c r="FE265" s="133">
        <v>31</v>
      </c>
      <c r="FF265" s="133">
        <v>130</v>
      </c>
      <c r="FG265" s="133">
        <v>370</v>
      </c>
      <c r="FH265" s="91">
        <v>130</v>
      </c>
      <c r="FI265" s="91">
        <v>370</v>
      </c>
      <c r="FJ265" s="227">
        <v>22.450000000000003</v>
      </c>
      <c r="FK265" s="227">
        <v>14.317170439461979</v>
      </c>
      <c r="FL265" s="228">
        <v>105.5</v>
      </c>
      <c r="FM265" s="228">
        <v>28.8</v>
      </c>
      <c r="FN265" s="228">
        <v>67.281135027315756</v>
      </c>
      <c r="FO265" s="228">
        <v>18.366793258641646</v>
      </c>
      <c r="FP265" s="228">
        <v>72.70142180094787</v>
      </c>
      <c r="FQ265" s="228"/>
      <c r="FR265" s="193">
        <v>0</v>
      </c>
      <c r="FS265" s="230">
        <v>57.5</v>
      </c>
      <c r="FT265" s="230">
        <v>49.6</v>
      </c>
      <c r="FU265" s="230">
        <v>175</v>
      </c>
      <c r="FV265" s="229">
        <v>5.9</v>
      </c>
      <c r="FW265" s="229">
        <v>6</v>
      </c>
      <c r="FX265" s="426">
        <v>9.7457627118644066</v>
      </c>
      <c r="FY265" s="229">
        <v>1.159274193548387</v>
      </c>
      <c r="FZ265" s="133">
        <v>66.099999999999994</v>
      </c>
      <c r="GA265" s="129">
        <v>24.2</v>
      </c>
      <c r="GB265" s="238">
        <v>3.4</v>
      </c>
      <c r="GC265" s="238">
        <v>1.8</v>
      </c>
      <c r="GD265" s="238">
        <v>92.8</v>
      </c>
      <c r="GE265" s="238">
        <v>62.8</v>
      </c>
      <c r="GF265" s="238">
        <v>21.9</v>
      </c>
      <c r="GG265" s="133">
        <v>1</v>
      </c>
      <c r="GH265" s="133">
        <v>1</v>
      </c>
      <c r="GI265" s="133">
        <v>1</v>
      </c>
      <c r="GJ265" s="133">
        <v>1</v>
      </c>
      <c r="GK265" s="231"/>
      <c r="GL265" s="133"/>
      <c r="GM265" s="133">
        <v>0</v>
      </c>
      <c r="GN265" s="133">
        <v>0</v>
      </c>
      <c r="GO265" s="133">
        <v>0</v>
      </c>
      <c r="GP265" s="61">
        <v>31.5</v>
      </c>
      <c r="GQ265" s="106">
        <v>20.0886801266393</v>
      </c>
      <c r="GR265" s="111">
        <v>0.54748603351955305</v>
      </c>
      <c r="GS265" s="61">
        <v>0</v>
      </c>
      <c r="GT265" s="111">
        <v>0.37142857142857144</v>
      </c>
      <c r="GU265" s="61">
        <v>0</v>
      </c>
      <c r="GV265" s="106">
        <v>10.199999999999999</v>
      </c>
      <c r="GX265" s="106">
        <v>24.5</v>
      </c>
      <c r="GZ265" s="745"/>
      <c r="HA265" s="133">
        <v>12</v>
      </c>
      <c r="HB265" s="133">
        <v>0.6</v>
      </c>
      <c r="HC265" s="442" t="s">
        <v>1615</v>
      </c>
      <c r="HD265" s="227">
        <v>86.653226000000004</v>
      </c>
      <c r="HE265" s="227">
        <v>90.985887000000005</v>
      </c>
      <c r="HF265" s="270">
        <v>58.024964443858707</v>
      </c>
      <c r="HG265" s="106">
        <v>116.951329</v>
      </c>
      <c r="HH265" s="270">
        <v>74.584058370360466</v>
      </c>
      <c r="HI265" s="106">
        <v>37.666249000000001</v>
      </c>
      <c r="HJ265" s="270">
        <v>24.021118340677695</v>
      </c>
      <c r="HK265" s="106">
        <v>79.285079999999994</v>
      </c>
      <c r="HL265" s="270">
        <v>50.562940029682757</v>
      </c>
      <c r="HM265" s="227">
        <v>67.793227000000002</v>
      </c>
      <c r="HN265" s="106">
        <v>4.3606790000000002</v>
      </c>
      <c r="HO265" s="106">
        <v>2.7474919999999998</v>
      </c>
      <c r="HP265" s="106">
        <v>117.66943499999999</v>
      </c>
      <c r="HQ265" s="270">
        <v>75.042020330075388</v>
      </c>
      <c r="HR265" s="106">
        <v>42.531131000000002</v>
      </c>
      <c r="HS265" s="270">
        <v>27.123628129625164</v>
      </c>
      <c r="HT265" s="106">
        <v>75.138305000000003</v>
      </c>
      <c r="HU265" s="270">
        <v>47.918392838186108</v>
      </c>
      <c r="HV265" s="227">
        <v>63.855414000000003</v>
      </c>
      <c r="HW265" s="144">
        <v>0</v>
      </c>
      <c r="HX265" s="427">
        <v>0.77798078720422237</v>
      </c>
      <c r="HY265" s="428">
        <v>20.5</v>
      </c>
      <c r="HZ265" s="427">
        <v>5.3</v>
      </c>
      <c r="IA265" s="427">
        <v>14.3</v>
      </c>
      <c r="IB265" s="427">
        <v>4.7</v>
      </c>
      <c r="IC265" s="427">
        <v>18.3</v>
      </c>
      <c r="ID265" s="427">
        <v>4.7</v>
      </c>
      <c r="IE265" s="237">
        <v>46.314012578616357</v>
      </c>
      <c r="IF265" s="237">
        <v>29.53610743088803</v>
      </c>
      <c r="IG265" s="239"/>
      <c r="IH265" s="316">
        <v>0.43</v>
      </c>
      <c r="II265" s="316">
        <v>1230</v>
      </c>
      <c r="IJ265" s="316">
        <v>1032</v>
      </c>
      <c r="IK265" s="316">
        <v>1041</v>
      </c>
      <c r="IL265" s="316">
        <v>1045</v>
      </c>
      <c r="IM265" s="316">
        <v>1092</v>
      </c>
      <c r="IN265" s="316">
        <v>1230</v>
      </c>
      <c r="IO265" s="133">
        <v>1230</v>
      </c>
      <c r="IP265" s="429">
        <v>1111.6666666666667</v>
      </c>
      <c r="IQ265" s="316">
        <v>1800</v>
      </c>
      <c r="IR265" s="316">
        <v>370</v>
      </c>
      <c r="IS265" s="316">
        <v>290</v>
      </c>
      <c r="IT265" s="316">
        <v>314</v>
      </c>
      <c r="IU265" s="316">
        <v>352</v>
      </c>
      <c r="IV265" s="498">
        <v>280</v>
      </c>
      <c r="IW265" s="498">
        <v>328</v>
      </c>
      <c r="IX265" s="61">
        <v>349</v>
      </c>
      <c r="IY265" s="430">
        <v>322.33333333333331</v>
      </c>
      <c r="IZ265" s="499">
        <v>204</v>
      </c>
      <c r="JA265" s="431">
        <v>28.888519250494422</v>
      </c>
      <c r="JB265" s="240">
        <v>26.914728991743459</v>
      </c>
      <c r="JC265" s="457"/>
      <c r="JD265" s="496"/>
      <c r="JE265" s="443"/>
      <c r="JF265" s="443"/>
      <c r="JG265" s="457"/>
      <c r="JH265" s="457"/>
      <c r="JI265" s="457"/>
      <c r="JJ265" s="457"/>
      <c r="JK265" s="451"/>
      <c r="JL265" s="444">
        <v>41.4</v>
      </c>
      <c r="JM265" s="362"/>
      <c r="JN265" s="244"/>
      <c r="JP265" s="200"/>
      <c r="JQ265" s="90"/>
      <c r="JR265" s="90"/>
      <c r="JS265" s="69"/>
      <c r="JT265" s="248"/>
      <c r="JU265" s="200"/>
      <c r="JV265" s="433"/>
      <c r="JW265" s="248"/>
      <c r="JX265" s="243"/>
      <c r="JY265" s="433"/>
      <c r="JZ265" s="248"/>
      <c r="KA265" s="247"/>
      <c r="KB265" s="245"/>
      <c r="KC265" s="248"/>
      <c r="KD265" s="63">
        <v>0</v>
      </c>
      <c r="KE265" s="263"/>
      <c r="KF265" s="263"/>
      <c r="KG265" s="250">
        <v>95.7</v>
      </c>
      <c r="KH265" s="250">
        <v>43.6</v>
      </c>
      <c r="KI265" s="250">
        <v>54.9</v>
      </c>
      <c r="KJ265" s="251">
        <v>-19.62</v>
      </c>
      <c r="KK265" s="250">
        <v>-15.4</v>
      </c>
      <c r="KL265" s="250">
        <v>44.6</v>
      </c>
      <c r="KM265" s="250">
        <v>29.7</v>
      </c>
      <c r="KN265" s="250">
        <v>4.4000000000000004</v>
      </c>
      <c r="KO265" s="250"/>
      <c r="KP265" s="250">
        <v>-19.62</v>
      </c>
      <c r="KQ265" s="92"/>
      <c r="KR265" s="93">
        <v>0.54748603351955305</v>
      </c>
      <c r="KS265" s="92"/>
      <c r="KT265" s="361"/>
      <c r="KU265" s="92"/>
      <c r="KV265" s="361"/>
      <c r="KW265" s="361"/>
      <c r="KX265" s="361"/>
      <c r="KY265" s="361"/>
      <c r="KZ265" s="361"/>
      <c r="LA265" s="361"/>
      <c r="LB265" s="361"/>
      <c r="LC265" s="361"/>
      <c r="LD265" s="361"/>
      <c r="LE265" s="118">
        <v>42459</v>
      </c>
      <c r="LF265" s="454">
        <v>0</v>
      </c>
      <c r="LG265" s="454"/>
      <c r="LH265" s="454">
        <v>50</v>
      </c>
      <c r="LI265" s="454">
        <v>50.55</v>
      </c>
      <c r="LJ265" s="454">
        <v>-24.94</v>
      </c>
      <c r="LK265" s="454">
        <v>-29.2</v>
      </c>
      <c r="LL265" s="454">
        <v>-28.4</v>
      </c>
      <c r="LM265" s="454">
        <v>564</v>
      </c>
      <c r="LN265" s="454">
        <v>-14.8</v>
      </c>
      <c r="LO265" s="454">
        <v>-14</v>
      </c>
      <c r="LP265" s="454">
        <v>423</v>
      </c>
      <c r="LQ265" s="454">
        <v>-21.9</v>
      </c>
      <c r="LR265" s="454">
        <v>-21.2</v>
      </c>
      <c r="LS265" s="454">
        <v>564</v>
      </c>
      <c r="LT265" s="500">
        <v>51.75</v>
      </c>
      <c r="LU265" s="693">
        <v>-27.42</v>
      </c>
      <c r="LV265" s="500">
        <v>-19.600000000000001</v>
      </c>
      <c r="LW265" s="500">
        <v>1</v>
      </c>
      <c r="LX265" s="500">
        <v>-20.9</v>
      </c>
      <c r="LY265" s="500">
        <v>1</v>
      </c>
      <c r="LZ265" s="690">
        <v>63.855414000000003</v>
      </c>
      <c r="MA265" s="500"/>
      <c r="MC265" s="253"/>
      <c r="MD265" s="274"/>
      <c r="ME265" s="581">
        <v>270</v>
      </c>
      <c r="MF265" s="135"/>
      <c r="MI265" s="584">
        <v>64.390900000000002</v>
      </c>
      <c r="MQ265" s="135"/>
      <c r="MR265" s="585"/>
      <c r="MS265" s="585"/>
      <c r="MT265" s="133">
        <v>0</v>
      </c>
      <c r="MU265" s="585"/>
      <c r="MV265" s="585"/>
      <c r="MW265" s="585"/>
      <c r="MX265" s="585"/>
      <c r="MY265" s="585"/>
      <c r="MZ265" s="238">
        <v>140.4</v>
      </c>
      <c r="NA265" s="585"/>
      <c r="NB265" s="238">
        <v>2</v>
      </c>
      <c r="ND265" s="876">
        <v>270</v>
      </c>
      <c r="NE265" s="877">
        <v>8.6395939495041194</v>
      </c>
      <c r="NF265" s="877">
        <v>7.7657999232851296</v>
      </c>
      <c r="NG265" s="877">
        <v>5.5594918132050397</v>
      </c>
      <c r="NH265" s="877">
        <v>2.58014548442338</v>
      </c>
      <c r="NI265" s="877">
        <v>7.80896417491926</v>
      </c>
      <c r="NJ265" s="877">
        <v>5.7271036035226599</v>
      </c>
      <c r="NK265" s="877">
        <v>9.2172064771890696</v>
      </c>
      <c r="NL265" s="877">
        <v>7.9215434435089698</v>
      </c>
      <c r="NM265" s="877">
        <v>6.4810728568277503</v>
      </c>
      <c r="NN265" s="877">
        <v>1.22650852980868</v>
      </c>
      <c r="NO265" s="877">
        <v>6.02569327368077</v>
      </c>
      <c r="NP265" s="877">
        <v>6.7150696793799902</v>
      </c>
      <c r="NQ265" s="877">
        <v>7.76692638175067</v>
      </c>
      <c r="NR265" s="877">
        <v>4.6987741089036801</v>
      </c>
      <c r="NS265" s="877">
        <v>6.1114486984876697</v>
      </c>
      <c r="NT265" s="877">
        <v>8.5699695008121601</v>
      </c>
      <c r="NU265" s="877">
        <v>6.8586027124571203</v>
      </c>
      <c r="NV265" s="877">
        <v>7.2557839569900597</v>
      </c>
      <c r="NW265" s="877">
        <v>5.81044310384517</v>
      </c>
      <c r="NX265" s="877">
        <v>6.3255303315675597</v>
      </c>
      <c r="NY265" s="877">
        <v>7.7901203846412503</v>
      </c>
      <c r="NZ265" s="877">
        <v>2.6553518286125501</v>
      </c>
      <c r="OA265" s="877">
        <v>10.0017740999001</v>
      </c>
      <c r="OB265" s="877">
        <v>1.8032270364349301</v>
      </c>
      <c r="OC265" s="877">
        <v>4.7076352195453</v>
      </c>
      <c r="OD265" s="877">
        <v>6.3876727200124996</v>
      </c>
      <c r="OE265" s="877">
        <v>5.51191074867093</v>
      </c>
      <c r="OF265" s="877">
        <v>10.4271242442209</v>
      </c>
      <c r="OG265" s="877">
        <v>2.9763636357327599</v>
      </c>
      <c r="OH265" s="877">
        <v>8.0092127868052003</v>
      </c>
      <c r="OI265" s="877">
        <v>4.4789718050329403</v>
      </c>
      <c r="OJ265" s="877">
        <v>2.4179114574156602</v>
      </c>
      <c r="OK265" s="877">
        <v>2.05228339093274</v>
      </c>
      <c r="OL265" s="877">
        <v>8.1985470634651296</v>
      </c>
    </row>
    <row r="266" spans="1:402" s="61" customFormat="1" ht="18" customHeight="1" x14ac:dyDescent="0.25">
      <c r="A266" s="274">
        <v>265</v>
      </c>
      <c r="B266" s="274">
        <v>0</v>
      </c>
      <c r="C266" s="61">
        <v>1</v>
      </c>
      <c r="D266" s="267">
        <v>0</v>
      </c>
      <c r="E266" s="267">
        <v>271</v>
      </c>
      <c r="F266" s="880">
        <v>85</v>
      </c>
      <c r="G266" s="883"/>
      <c r="H266" s="651" t="s">
        <v>1616</v>
      </c>
      <c r="I266" s="166" t="s">
        <v>1617</v>
      </c>
      <c r="J266" s="495">
        <v>13274</v>
      </c>
      <c r="K266" s="161">
        <v>80</v>
      </c>
      <c r="L266" s="438">
        <v>96</v>
      </c>
      <c r="M266" s="438">
        <v>182</v>
      </c>
      <c r="N266" s="342">
        <v>28.982007003985025</v>
      </c>
      <c r="O266" s="348">
        <v>2.1746198801552397</v>
      </c>
      <c r="P266" s="316">
        <v>0</v>
      </c>
      <c r="Q266" s="492">
        <v>130</v>
      </c>
      <c r="R266" s="492">
        <v>80</v>
      </c>
      <c r="S266" s="316">
        <v>0</v>
      </c>
      <c r="T266" s="486">
        <v>1</v>
      </c>
      <c r="U266" s="711">
        <v>0</v>
      </c>
      <c r="V266" s="711"/>
      <c r="W266" s="711">
        <v>1</v>
      </c>
      <c r="X266" s="114">
        <v>0</v>
      </c>
      <c r="Y266" s="711">
        <v>1</v>
      </c>
      <c r="Z266" s="711">
        <v>1</v>
      </c>
      <c r="AA266" s="114">
        <v>0</v>
      </c>
      <c r="AB266" s="114">
        <v>0</v>
      </c>
      <c r="AC266" s="316"/>
      <c r="AD266" s="133"/>
      <c r="AE266" s="316"/>
      <c r="AF266" s="630">
        <v>96</v>
      </c>
      <c r="AG266" s="632">
        <v>1</v>
      </c>
      <c r="AH266" s="627">
        <v>72</v>
      </c>
      <c r="AI266" s="627"/>
      <c r="AJ266" s="628">
        <v>14</v>
      </c>
      <c r="AK266" s="629">
        <v>42</v>
      </c>
      <c r="AL266" s="629"/>
      <c r="AM266" s="627">
        <v>30.7</v>
      </c>
      <c r="AN266" s="214">
        <v>3.4242626545931514</v>
      </c>
      <c r="AO266" s="488">
        <v>195</v>
      </c>
      <c r="AP266" s="488">
        <v>101</v>
      </c>
      <c r="AQ266" s="488">
        <v>51</v>
      </c>
      <c r="AR266" s="488">
        <v>216</v>
      </c>
      <c r="AS266" s="488">
        <v>2.68</v>
      </c>
      <c r="AT266" s="488">
        <v>104</v>
      </c>
      <c r="AU266" s="557"/>
      <c r="AV266" s="557"/>
      <c r="AW266" s="489">
        <v>1</v>
      </c>
      <c r="AX266" s="489"/>
      <c r="AY266" s="489"/>
      <c r="AZ266" s="655"/>
      <c r="BA266" s="558"/>
      <c r="BB266" s="65">
        <v>46.34</v>
      </c>
      <c r="BC266" s="490">
        <v>505</v>
      </c>
      <c r="BD266" s="66">
        <v>46.34</v>
      </c>
      <c r="BE266" s="218">
        <v>66.549252627383666</v>
      </c>
      <c r="BF266" s="66">
        <v>91.62</v>
      </c>
      <c r="BG266" s="68">
        <v>1.6659560294539568</v>
      </c>
      <c r="BH266" s="219">
        <v>1.6659560294539568</v>
      </c>
      <c r="BI266" s="219">
        <v>1.8231431825511031</v>
      </c>
      <c r="BJ266" s="219">
        <v>1.9619902874400648</v>
      </c>
      <c r="BK266" s="66">
        <v>2.1</v>
      </c>
      <c r="BL266" s="66">
        <v>1.17</v>
      </c>
      <c r="BM266" s="66">
        <v>87</v>
      </c>
      <c r="BN266" s="66">
        <v>0.66</v>
      </c>
      <c r="BO266" s="571">
        <v>46.2</v>
      </c>
      <c r="BP266" s="66">
        <v>55</v>
      </c>
      <c r="BQ266" s="66">
        <v>86</v>
      </c>
      <c r="BR266" s="66">
        <v>11</v>
      </c>
      <c r="BS266" s="66">
        <v>7</v>
      </c>
      <c r="BT266" s="317">
        <v>0</v>
      </c>
      <c r="CF266" s="61">
        <v>0</v>
      </c>
      <c r="CG266" s="61">
        <v>0</v>
      </c>
      <c r="CH266" s="61">
        <v>0</v>
      </c>
      <c r="CI266" s="61">
        <v>0</v>
      </c>
      <c r="CJ266" s="326">
        <v>0</v>
      </c>
      <c r="CK266" s="114">
        <v>0</v>
      </c>
      <c r="CL266" s="326">
        <v>0</v>
      </c>
      <c r="CM266" s="114">
        <v>0</v>
      </c>
      <c r="CN266" s="326">
        <v>1</v>
      </c>
      <c r="CO266" s="114">
        <v>1</v>
      </c>
      <c r="CP266" s="326">
        <v>0</v>
      </c>
      <c r="CQ266" s="114">
        <v>0</v>
      </c>
      <c r="CR266" s="326">
        <v>0</v>
      </c>
      <c r="CS266" s="114">
        <v>0</v>
      </c>
      <c r="CT266" s="326">
        <v>0</v>
      </c>
      <c r="CU266" s="114">
        <v>0</v>
      </c>
      <c r="CV266" s="362">
        <v>22.5</v>
      </c>
      <c r="CW266" s="362">
        <v>1.1200000000000001</v>
      </c>
      <c r="CX266" s="362">
        <v>6.4</v>
      </c>
      <c r="CY266" s="362">
        <v>31.7</v>
      </c>
      <c r="CZ266" s="61">
        <v>67</v>
      </c>
      <c r="DA266" s="61">
        <v>134</v>
      </c>
      <c r="DE266" s="451">
        <v>0</v>
      </c>
      <c r="DF266" s="457"/>
      <c r="DG266" s="451"/>
      <c r="DH266" s="451"/>
      <c r="DI266" s="451"/>
      <c r="DJ266" s="457"/>
      <c r="DK266" s="457"/>
      <c r="DL266" s="457"/>
      <c r="DM266" s="451"/>
      <c r="DN266" s="61">
        <v>0</v>
      </c>
      <c r="DO266" s="451">
        <v>0</v>
      </c>
      <c r="DP266" s="451">
        <v>0</v>
      </c>
      <c r="DQ266" s="451">
        <v>0</v>
      </c>
      <c r="DR266" s="451">
        <v>0</v>
      </c>
      <c r="DS266" s="63"/>
      <c r="DT266" s="451">
        <v>0</v>
      </c>
      <c r="DU266" s="451">
        <v>0</v>
      </c>
      <c r="DV266" s="451">
        <v>0</v>
      </c>
      <c r="DW266" s="61">
        <v>0</v>
      </c>
      <c r="DX266" s="61">
        <v>0</v>
      </c>
      <c r="DY266" s="61">
        <v>0</v>
      </c>
      <c r="EB266" s="61">
        <v>1</v>
      </c>
      <c r="EC266" s="61">
        <v>1</v>
      </c>
      <c r="ED266" s="438">
        <v>72</v>
      </c>
      <c r="EE266" s="438"/>
      <c r="EG266" s="221">
        <v>0</v>
      </c>
      <c r="EO266" s="267">
        <v>271</v>
      </c>
      <c r="EP266" s="135">
        <v>42524</v>
      </c>
      <c r="EQ266" s="133" t="s">
        <v>383</v>
      </c>
      <c r="ER266" s="133"/>
      <c r="ES266" s="133"/>
      <c r="ET266" s="133">
        <v>57</v>
      </c>
      <c r="EU266" s="133">
        <v>0</v>
      </c>
      <c r="EV266" s="133"/>
      <c r="EW266" s="133">
        <v>10</v>
      </c>
      <c r="EX266" s="133">
        <v>8</v>
      </c>
      <c r="EY266" s="133">
        <v>51</v>
      </c>
      <c r="EZ266" s="133">
        <v>27</v>
      </c>
      <c r="FA266" s="133">
        <v>20</v>
      </c>
      <c r="FB266" s="133">
        <v>17</v>
      </c>
      <c r="FC266" s="133">
        <v>38</v>
      </c>
      <c r="FD266" s="133">
        <v>22</v>
      </c>
      <c r="FE266" s="133">
        <v>33</v>
      </c>
      <c r="FF266" s="133">
        <v>80</v>
      </c>
      <c r="FG266" s="133">
        <v>330</v>
      </c>
      <c r="FH266" s="91">
        <v>80</v>
      </c>
      <c r="FI266" s="91">
        <v>330</v>
      </c>
      <c r="FJ266" s="227">
        <v>32.700000000000003</v>
      </c>
      <c r="FK266" s="227">
        <v>15.037110760555379</v>
      </c>
      <c r="FL266" s="228">
        <v>126.69999999999999</v>
      </c>
      <c r="FM266" s="228">
        <v>40.65</v>
      </c>
      <c r="FN266" s="228">
        <v>58.263056066127405</v>
      </c>
      <c r="FO266" s="228">
        <v>18.692922092250033</v>
      </c>
      <c r="FP266" s="228">
        <v>67.91633780584057</v>
      </c>
      <c r="FQ266" s="228"/>
      <c r="FR266" s="193">
        <v>0</v>
      </c>
      <c r="FS266" s="230">
        <v>54.3</v>
      </c>
      <c r="FT266" s="230">
        <v>79.599999999999994</v>
      </c>
      <c r="FU266" s="230">
        <v>190</v>
      </c>
      <c r="FV266" s="229">
        <v>5.9</v>
      </c>
      <c r="FW266" s="229">
        <v>5.7</v>
      </c>
      <c r="FX266" s="426">
        <v>9.203389830508474</v>
      </c>
      <c r="FY266" s="229">
        <v>0.68216080402010049</v>
      </c>
      <c r="FZ266" s="133">
        <v>52.3</v>
      </c>
      <c r="GA266" s="129">
        <v>16.3</v>
      </c>
      <c r="GB266" s="238">
        <v>4.5999999999999996</v>
      </c>
      <c r="GC266" s="238">
        <v>2.7</v>
      </c>
      <c r="GD266" s="238">
        <v>106.7</v>
      </c>
      <c r="GE266" s="238">
        <v>76.099999999999994</v>
      </c>
      <c r="GF266" s="238">
        <v>23.3</v>
      </c>
      <c r="GG266" s="133">
        <v>0</v>
      </c>
      <c r="GH266" s="133">
        <v>1</v>
      </c>
      <c r="GI266" s="133">
        <v>1</v>
      </c>
      <c r="GJ266" s="133">
        <v>0</v>
      </c>
      <c r="GK266" s="231">
        <v>17</v>
      </c>
      <c r="GL266" s="133"/>
      <c r="GM266" s="133">
        <v>0</v>
      </c>
      <c r="GN266" s="133">
        <v>0</v>
      </c>
      <c r="GO266" s="133">
        <v>0</v>
      </c>
      <c r="GQ266" s="106"/>
      <c r="GR266" s="111">
        <v>0.40873015873015872</v>
      </c>
      <c r="GS266" s="61">
        <v>0</v>
      </c>
      <c r="GT266" s="111">
        <v>0.36666666666666664</v>
      </c>
      <c r="GU266" s="61">
        <v>0</v>
      </c>
      <c r="GV266" s="106">
        <v>11.5</v>
      </c>
      <c r="GX266" s="106">
        <v>21</v>
      </c>
      <c r="GZ266" s="745">
        <v>22</v>
      </c>
      <c r="HA266" s="133">
        <v>8</v>
      </c>
      <c r="HB266" s="133">
        <v>0.44</v>
      </c>
      <c r="HC266" s="221">
        <v>1</v>
      </c>
      <c r="HD266" s="494">
        <v>129.66412</v>
      </c>
      <c r="HE266" s="494">
        <v>136.14732599999999</v>
      </c>
      <c r="HF266" s="270">
        <v>62.607413480594523</v>
      </c>
      <c r="HG266" s="125">
        <v>119.34742799999999</v>
      </c>
      <c r="HH266" s="270">
        <v>54.881972288177614</v>
      </c>
      <c r="HI266" s="125">
        <v>33.953322</v>
      </c>
      <c r="HJ266" s="270">
        <v>15.613451486324209</v>
      </c>
      <c r="HK266" s="125">
        <v>85.394105999999994</v>
      </c>
      <c r="HL266" s="270">
        <v>39.268520801853406</v>
      </c>
      <c r="HM266" s="494">
        <v>71.550855999999996</v>
      </c>
      <c r="HN266" s="125">
        <v>7.1731049999999996</v>
      </c>
      <c r="HO266" s="125">
        <v>3.2348349999999999</v>
      </c>
      <c r="HP266" s="125">
        <v>165.73827900000001</v>
      </c>
      <c r="HQ266" s="270">
        <v>76.21482747971956</v>
      </c>
      <c r="HR266" s="125">
        <v>73.580461999999997</v>
      </c>
      <c r="HS266" s="270">
        <v>33.83601091458214</v>
      </c>
      <c r="HT266" s="125">
        <v>92.157816999999994</v>
      </c>
      <c r="HU266" s="270">
        <v>42.378816565137406</v>
      </c>
      <c r="HV266" s="494">
        <v>55.604424999999999</v>
      </c>
      <c r="HW266" s="144">
        <v>0</v>
      </c>
      <c r="HX266" s="427">
        <v>1.1407646422007518</v>
      </c>
      <c r="HY266" s="428">
        <v>20.3</v>
      </c>
      <c r="HZ266" s="427">
        <v>4.9000000000000004</v>
      </c>
      <c r="IA266" s="427">
        <v>17.8</v>
      </c>
      <c r="IB266" s="427">
        <v>5.0999999999999996</v>
      </c>
      <c r="IC266" s="427">
        <v>18.8</v>
      </c>
      <c r="ID266" s="427">
        <v>5.9</v>
      </c>
      <c r="IE266" s="237">
        <v>61.747352380952385</v>
      </c>
      <c r="IF266" s="237">
        <v>28.394549753009905</v>
      </c>
      <c r="IG266" s="239"/>
      <c r="IH266" s="317">
        <v>0.42</v>
      </c>
      <c r="II266" s="317">
        <v>1196</v>
      </c>
      <c r="IJ266" s="317">
        <v>1074</v>
      </c>
      <c r="IK266" s="317">
        <v>1155</v>
      </c>
      <c r="IL266" s="317">
        <v>1118</v>
      </c>
      <c r="IM266" s="317">
        <v>1236</v>
      </c>
      <c r="IN266" s="317">
        <v>1232</v>
      </c>
      <c r="IO266" s="133">
        <v>1214</v>
      </c>
      <c r="IP266" s="497">
        <v>1168.5</v>
      </c>
      <c r="IQ266" s="317">
        <v>1725</v>
      </c>
      <c r="IR266" s="317">
        <v>427</v>
      </c>
      <c r="IS266" s="317">
        <v>334</v>
      </c>
      <c r="IT266" s="317">
        <v>429</v>
      </c>
      <c r="IU266" s="317">
        <v>484</v>
      </c>
      <c r="IV266" s="403">
        <v>463</v>
      </c>
      <c r="IW266" s="403">
        <v>467</v>
      </c>
      <c r="IX266" s="61">
        <v>447</v>
      </c>
      <c r="IY266" s="430">
        <v>434</v>
      </c>
      <c r="IZ266" s="317">
        <v>280</v>
      </c>
      <c r="JA266" s="431">
        <v>28.078934974203552</v>
      </c>
      <c r="JB266" s="240">
        <v>27.401632112477355</v>
      </c>
      <c r="JC266" s="457"/>
      <c r="JD266" s="496"/>
      <c r="JE266" s="443"/>
      <c r="JF266" s="443"/>
      <c r="JG266" s="457"/>
      <c r="JH266" s="457"/>
      <c r="JI266" s="457"/>
      <c r="JJ266" s="457"/>
      <c r="JK266" s="451"/>
      <c r="JL266" s="444">
        <v>37</v>
      </c>
      <c r="JM266" s="362"/>
      <c r="JN266" s="244"/>
      <c r="JO266" s="133"/>
      <c r="JP266" s="200"/>
      <c r="JQ266" s="90"/>
      <c r="JR266" s="90"/>
      <c r="JS266" s="135"/>
      <c r="JT266" s="248"/>
      <c r="JU266" s="200"/>
      <c r="JV266" s="433"/>
      <c r="JW266" s="248"/>
      <c r="JX266" s="243"/>
      <c r="JY266" s="433"/>
      <c r="JZ266" s="248"/>
      <c r="KA266" s="247"/>
      <c r="KB266" s="245"/>
      <c r="KC266" s="248"/>
      <c r="KD266" s="63">
        <v>0</v>
      </c>
      <c r="KE266" s="263"/>
      <c r="KF266" s="263"/>
      <c r="KG266" s="250">
        <v>105</v>
      </c>
      <c r="KH266" s="250">
        <v>50</v>
      </c>
      <c r="KI266" s="250">
        <v>52.7</v>
      </c>
      <c r="KJ266" s="251">
        <v>-16.399999999999999</v>
      </c>
      <c r="KK266" s="250">
        <v>-13.1</v>
      </c>
      <c r="KL266" s="250">
        <v>39.6</v>
      </c>
      <c r="KM266" s="250">
        <v>26.8</v>
      </c>
      <c r="KN266" s="250">
        <v>5.9</v>
      </c>
      <c r="KO266" s="250"/>
      <c r="KP266" s="250">
        <v>-16.399999999999999</v>
      </c>
      <c r="KQ266" s="92"/>
      <c r="KR266" s="93">
        <v>0.40873015873015872</v>
      </c>
      <c r="KS266" s="92"/>
      <c r="KT266" s="361"/>
      <c r="KU266" s="92"/>
      <c r="KV266" s="361"/>
      <c r="KW266" s="361"/>
      <c r="KX266" s="361"/>
      <c r="KY266" s="361"/>
      <c r="KZ266" s="361"/>
      <c r="LA266" s="361"/>
      <c r="LB266" s="361"/>
      <c r="LC266" s="361"/>
      <c r="LD266" s="361"/>
      <c r="LE266" s="118">
        <v>42524</v>
      </c>
      <c r="LF266" s="454">
        <v>0</v>
      </c>
      <c r="LG266" s="454"/>
      <c r="LH266" s="454">
        <v>36</v>
      </c>
      <c r="LI266" s="454">
        <v>40.869999999999997</v>
      </c>
      <c r="LJ266" s="454">
        <v>-21.17</v>
      </c>
      <c r="LK266" s="454">
        <v>-24.3</v>
      </c>
      <c r="LL266" s="454">
        <v>-23.9</v>
      </c>
      <c r="LM266" s="454">
        <v>379</v>
      </c>
      <c r="LN266" s="454">
        <v>-14.3</v>
      </c>
      <c r="LO266" s="454">
        <v>-14.2</v>
      </c>
      <c r="LP266" s="454">
        <v>363</v>
      </c>
      <c r="LQ266" s="454">
        <v>-19.2</v>
      </c>
      <c r="LR266" s="454">
        <v>-19</v>
      </c>
      <c r="LS266" s="454">
        <v>363</v>
      </c>
      <c r="LT266" s="500">
        <v>41.08</v>
      </c>
      <c r="LU266" s="693">
        <v>-25.89</v>
      </c>
      <c r="LV266" s="500">
        <v>0</v>
      </c>
      <c r="LW266" s="500">
        <v>0</v>
      </c>
      <c r="LX266" s="500">
        <v>-10.199999999999999</v>
      </c>
      <c r="LY266" s="500">
        <v>3</v>
      </c>
      <c r="LZ266" s="690">
        <v>55.604424999999999</v>
      </c>
      <c r="MA266" s="455"/>
      <c r="MC266" s="253"/>
      <c r="MD266" s="274"/>
      <c r="ME266" s="581">
        <v>271</v>
      </c>
      <c r="MF266" s="135"/>
      <c r="MI266" s="584">
        <v>35.314100000000003</v>
      </c>
      <c r="MQ266" s="135"/>
      <c r="MR266" s="585"/>
      <c r="MS266" s="585"/>
      <c r="MT266" s="133">
        <v>0</v>
      </c>
      <c r="MU266" s="585"/>
      <c r="MV266" s="585"/>
      <c r="MW266" s="585"/>
      <c r="MX266" s="585"/>
      <c r="MY266" s="585"/>
      <c r="MZ266" s="238">
        <v>30.7</v>
      </c>
      <c r="NA266" s="585"/>
      <c r="NB266" s="238">
        <v>3</v>
      </c>
      <c r="ND266" s="876">
        <v>271</v>
      </c>
      <c r="NE266" s="877" t="s">
        <v>64</v>
      </c>
      <c r="NF266" s="877" t="s">
        <v>64</v>
      </c>
      <c r="NG266" s="877" t="s">
        <v>64</v>
      </c>
      <c r="NH266" s="877" t="s">
        <v>64</v>
      </c>
      <c r="NI266" s="877" t="s">
        <v>64</v>
      </c>
      <c r="NJ266" s="877" t="s">
        <v>64</v>
      </c>
      <c r="NK266" s="877" t="s">
        <v>64</v>
      </c>
      <c r="NL266" s="877" t="s">
        <v>64</v>
      </c>
      <c r="NM266" s="877" t="s">
        <v>64</v>
      </c>
      <c r="NN266" s="877" t="s">
        <v>64</v>
      </c>
      <c r="NO266" s="877" t="s">
        <v>64</v>
      </c>
      <c r="NP266" s="877" t="s">
        <v>64</v>
      </c>
      <c r="NQ266" s="877" t="s">
        <v>64</v>
      </c>
      <c r="NR266" s="877" t="s">
        <v>64</v>
      </c>
      <c r="NS266" s="877" t="s">
        <v>64</v>
      </c>
      <c r="NT266" s="877" t="s">
        <v>64</v>
      </c>
      <c r="NU266" s="877" t="s">
        <v>64</v>
      </c>
      <c r="NV266" s="877" t="s">
        <v>64</v>
      </c>
      <c r="NW266" s="877" t="s">
        <v>64</v>
      </c>
      <c r="NX266" s="877" t="s">
        <v>64</v>
      </c>
      <c r="NY266" s="877" t="s">
        <v>64</v>
      </c>
      <c r="NZ266" s="877" t="s">
        <v>64</v>
      </c>
      <c r="OA266" s="877" t="s">
        <v>64</v>
      </c>
      <c r="OB266" s="877" t="s">
        <v>64</v>
      </c>
      <c r="OC266" s="877" t="s">
        <v>64</v>
      </c>
      <c r="OD266" s="877" t="s">
        <v>64</v>
      </c>
      <c r="OE266" s="877" t="s">
        <v>64</v>
      </c>
      <c r="OF266" s="877" t="s">
        <v>64</v>
      </c>
      <c r="OG266" s="877" t="s">
        <v>64</v>
      </c>
      <c r="OH266" s="877" t="s">
        <v>64</v>
      </c>
      <c r="OI266" s="877" t="s">
        <v>64</v>
      </c>
      <c r="OJ266" s="877" t="s">
        <v>64</v>
      </c>
      <c r="OK266" s="877" t="s">
        <v>64</v>
      </c>
      <c r="OL266" s="877" t="s">
        <v>64</v>
      </c>
    </row>
    <row r="267" spans="1:402" s="61" customFormat="1" ht="18" customHeight="1" x14ac:dyDescent="0.25">
      <c r="A267" s="221">
        <v>266</v>
      </c>
      <c r="B267" s="221">
        <v>0</v>
      </c>
      <c r="C267" s="61">
        <v>1</v>
      </c>
      <c r="D267" s="267">
        <v>0</v>
      </c>
      <c r="E267" s="267">
        <v>272</v>
      </c>
      <c r="F267" s="880">
        <v>87</v>
      </c>
      <c r="G267" s="883"/>
      <c r="H267" s="651" t="s">
        <v>404</v>
      </c>
      <c r="I267" s="651" t="s">
        <v>1618</v>
      </c>
      <c r="J267" s="403">
        <v>11698</v>
      </c>
      <c r="K267" s="161">
        <v>84</v>
      </c>
      <c r="L267" s="438">
        <v>75</v>
      </c>
      <c r="M267" s="438">
        <v>169</v>
      </c>
      <c r="N267" s="342">
        <v>26.259584748433181</v>
      </c>
      <c r="O267" s="348">
        <v>1.855603664246676</v>
      </c>
      <c r="P267" s="484">
        <v>0</v>
      </c>
      <c r="Q267" s="485">
        <v>135</v>
      </c>
      <c r="R267" s="485">
        <v>80</v>
      </c>
      <c r="S267" s="484">
        <v>0</v>
      </c>
      <c r="T267" s="486">
        <v>1</v>
      </c>
      <c r="U267" s="711">
        <v>1</v>
      </c>
      <c r="V267" s="711">
        <v>2</v>
      </c>
      <c r="W267" s="711">
        <v>1</v>
      </c>
      <c r="X267" s="324">
        <v>0</v>
      </c>
      <c r="Y267" s="711">
        <v>1</v>
      </c>
      <c r="Z267" s="711">
        <v>1</v>
      </c>
      <c r="AA267" s="114">
        <v>0</v>
      </c>
      <c r="AB267" s="114">
        <v>0</v>
      </c>
      <c r="AC267" s="484"/>
      <c r="AD267" s="133"/>
      <c r="AE267" s="484"/>
      <c r="AF267" s="633">
        <v>143</v>
      </c>
      <c r="AG267" s="626">
        <v>1.3</v>
      </c>
      <c r="AH267" s="627">
        <v>53</v>
      </c>
      <c r="AI267" s="627"/>
      <c r="AJ267" s="628">
        <v>15.2</v>
      </c>
      <c r="AK267" s="629">
        <v>45</v>
      </c>
      <c r="AL267" s="629"/>
      <c r="AM267" s="627">
        <v>174</v>
      </c>
      <c r="AN267" s="214">
        <v>5.1590552992145291</v>
      </c>
      <c r="AO267" s="488">
        <v>185</v>
      </c>
      <c r="AP267" s="488">
        <v>115</v>
      </c>
      <c r="AQ267" s="488">
        <v>39</v>
      </c>
      <c r="AR267" s="488">
        <v>153</v>
      </c>
      <c r="AS267" s="488">
        <v>2.16</v>
      </c>
      <c r="AT267" s="488">
        <v>677</v>
      </c>
      <c r="AU267" s="557"/>
      <c r="AV267" s="557"/>
      <c r="AW267" s="487">
        <v>1.3</v>
      </c>
      <c r="AX267" s="487"/>
      <c r="AY267" s="487"/>
      <c r="AZ267" s="626"/>
      <c r="BA267" s="558"/>
      <c r="BB267" s="65">
        <v>57.56</v>
      </c>
      <c r="BC267" s="490">
        <v>1177</v>
      </c>
      <c r="BD267" s="66">
        <v>57.56</v>
      </c>
      <c r="BE267" s="218">
        <v>55.630005301914196</v>
      </c>
      <c r="BF267" s="66">
        <v>94.68</v>
      </c>
      <c r="BG267" s="68">
        <v>1.7601207852645675</v>
      </c>
      <c r="BH267" s="219">
        <v>1.7601207852645675</v>
      </c>
      <c r="BI267" s="219">
        <v>1.7453091013320192</v>
      </c>
      <c r="BJ267" s="219">
        <v>1.9762582492570451</v>
      </c>
      <c r="BK267" s="66">
        <v>2.38</v>
      </c>
      <c r="BL267" s="66">
        <v>1.25</v>
      </c>
      <c r="BM267" s="66">
        <v>119</v>
      </c>
      <c r="BN267" s="66">
        <v>1.1000000000000001</v>
      </c>
      <c r="BO267" s="571">
        <v>165.3</v>
      </c>
      <c r="BP267" s="66">
        <v>91</v>
      </c>
      <c r="BQ267" s="66">
        <v>742</v>
      </c>
      <c r="BR267" s="66">
        <v>28</v>
      </c>
      <c r="BS267" s="66">
        <v>13</v>
      </c>
      <c r="BT267" s="317">
        <v>0</v>
      </c>
      <c r="CF267" s="61">
        <v>0</v>
      </c>
      <c r="CG267" s="61">
        <v>0</v>
      </c>
      <c r="CH267" s="61">
        <v>0</v>
      </c>
      <c r="CI267" s="61">
        <v>0</v>
      </c>
      <c r="CJ267" s="326">
        <v>0</v>
      </c>
      <c r="CK267" s="114">
        <v>1</v>
      </c>
      <c r="CL267" s="326">
        <v>0</v>
      </c>
      <c r="CM267" s="114">
        <v>1</v>
      </c>
      <c r="CN267" s="114">
        <v>1</v>
      </c>
      <c r="CO267" s="114">
        <v>0</v>
      </c>
      <c r="CP267" s="114">
        <v>1</v>
      </c>
      <c r="CQ267" s="114">
        <v>0</v>
      </c>
      <c r="CR267" s="326">
        <v>0</v>
      </c>
      <c r="CS267" s="114">
        <v>0</v>
      </c>
      <c r="CT267" s="114">
        <v>1</v>
      </c>
      <c r="CU267" s="114">
        <v>0</v>
      </c>
      <c r="CV267" s="299">
        <v>19</v>
      </c>
      <c r="CW267" s="299">
        <v>1.07</v>
      </c>
      <c r="CX267" s="299">
        <v>5.4</v>
      </c>
      <c r="CY267" s="299">
        <v>30.3</v>
      </c>
      <c r="CZ267" s="221">
        <v>74</v>
      </c>
      <c r="DA267" s="221">
        <v>108</v>
      </c>
      <c r="DE267" s="451">
        <v>0</v>
      </c>
      <c r="DF267" s="457"/>
      <c r="DG267" s="451"/>
      <c r="DH267" s="451"/>
      <c r="DI267" s="451"/>
      <c r="DJ267" s="457"/>
      <c r="DK267" s="457"/>
      <c r="DL267" s="457"/>
      <c r="DM267" s="451"/>
      <c r="DN267" s="61">
        <v>0</v>
      </c>
      <c r="DO267" s="451">
        <v>0</v>
      </c>
      <c r="DP267" s="451">
        <v>0</v>
      </c>
      <c r="DQ267" s="451">
        <v>0</v>
      </c>
      <c r="DR267" s="451">
        <v>0</v>
      </c>
      <c r="DS267" s="63"/>
      <c r="DT267" s="451">
        <v>0</v>
      </c>
      <c r="DU267" s="451">
        <v>0</v>
      </c>
      <c r="DV267" s="451">
        <v>0</v>
      </c>
      <c r="DW267" s="61">
        <v>0</v>
      </c>
      <c r="DX267" s="61">
        <v>0</v>
      </c>
      <c r="DY267" s="61">
        <v>0</v>
      </c>
      <c r="EB267" s="61">
        <v>1</v>
      </c>
      <c r="EC267" s="61">
        <v>2</v>
      </c>
      <c r="ED267" s="438">
        <v>53</v>
      </c>
      <c r="EE267" s="438"/>
      <c r="EG267" s="221">
        <v>0</v>
      </c>
      <c r="EO267" s="267">
        <v>272</v>
      </c>
      <c r="EP267" s="135">
        <v>42461</v>
      </c>
      <c r="EQ267" s="133" t="s">
        <v>415</v>
      </c>
      <c r="ER267" s="133"/>
      <c r="ES267" s="133"/>
      <c r="ET267" s="133">
        <v>68</v>
      </c>
      <c r="EU267" s="133">
        <v>0</v>
      </c>
      <c r="EV267" s="133"/>
      <c r="EW267" s="133">
        <v>12</v>
      </c>
      <c r="EX267" s="133">
        <v>7</v>
      </c>
      <c r="EY267" s="133">
        <v>43</v>
      </c>
      <c r="EZ267" s="133">
        <v>21</v>
      </c>
      <c r="FA267" s="133">
        <v>18</v>
      </c>
      <c r="FB267" s="133">
        <v>17</v>
      </c>
      <c r="FC267" s="133">
        <v>32</v>
      </c>
      <c r="FD267" s="133">
        <v>22</v>
      </c>
      <c r="FE267" s="133">
        <v>37</v>
      </c>
      <c r="FF267" s="133">
        <v>120</v>
      </c>
      <c r="FG267" s="133">
        <v>370</v>
      </c>
      <c r="FH267" s="91">
        <v>120</v>
      </c>
      <c r="FI267" s="91">
        <v>370</v>
      </c>
      <c r="FJ267" s="227">
        <v>29.200000000000003</v>
      </c>
      <c r="FK267" s="227">
        <v>15.736118958276792</v>
      </c>
      <c r="FL267" s="228">
        <v>104.25</v>
      </c>
      <c r="FM267" s="228">
        <v>38.700000000000003</v>
      </c>
      <c r="FN267" s="228">
        <v>56.181178130149164</v>
      </c>
      <c r="FO267" s="228">
        <v>20.855746701551777</v>
      </c>
      <c r="FP267" s="228">
        <v>62.877697841726622</v>
      </c>
      <c r="FQ267" s="228"/>
      <c r="FR267" s="193">
        <v>0</v>
      </c>
      <c r="FS267" s="230">
        <v>52.8</v>
      </c>
      <c r="FT267" s="230">
        <v>79.5</v>
      </c>
      <c r="FU267" s="230">
        <v>170</v>
      </c>
      <c r="FV267" s="229">
        <v>4.5</v>
      </c>
      <c r="FW267" s="229">
        <v>5.2</v>
      </c>
      <c r="FX267" s="426">
        <v>11.733333333333333</v>
      </c>
      <c r="FY267" s="229">
        <v>0.66415094339622638</v>
      </c>
      <c r="FZ267" s="133">
        <v>58.3</v>
      </c>
      <c r="GA267" s="129">
        <v>21.4</v>
      </c>
      <c r="GB267" s="238">
        <v>5.3</v>
      </c>
      <c r="GC267" s="238">
        <v>2.7</v>
      </c>
      <c r="GD267" s="238">
        <v>115.6</v>
      </c>
      <c r="GE267" s="238">
        <v>76.8</v>
      </c>
      <c r="GF267" s="238">
        <v>26</v>
      </c>
      <c r="GG267" s="133">
        <v>0</v>
      </c>
      <c r="GH267" s="133">
        <v>0</v>
      </c>
      <c r="GI267" s="133">
        <v>1</v>
      </c>
      <c r="GJ267" s="133">
        <v>0</v>
      </c>
      <c r="GK267" s="231">
        <v>17</v>
      </c>
      <c r="GL267" s="133"/>
      <c r="GM267" s="133">
        <v>0</v>
      </c>
      <c r="GN267" s="133">
        <v>0</v>
      </c>
      <c r="GO267" s="133">
        <v>0</v>
      </c>
      <c r="GP267" s="61">
        <v>10.75</v>
      </c>
      <c r="GQ267" s="106">
        <v>5.7932629726532712</v>
      </c>
      <c r="GR267" s="111">
        <v>0.40361445783132532</v>
      </c>
      <c r="GS267" s="61">
        <v>0</v>
      </c>
      <c r="GT267" s="111">
        <v>0.38709677419354838</v>
      </c>
      <c r="GU267" s="61">
        <v>0</v>
      </c>
      <c r="GV267" s="106">
        <v>7.5</v>
      </c>
      <c r="GX267" s="106">
        <v>23</v>
      </c>
      <c r="GZ267" s="745">
        <v>22</v>
      </c>
      <c r="HA267" s="133">
        <v>0</v>
      </c>
      <c r="HB267" s="133">
        <v>0.56999999999999995</v>
      </c>
      <c r="HC267" s="442" t="s">
        <v>1619</v>
      </c>
      <c r="HD267" s="227">
        <v>84.761671000000007</v>
      </c>
      <c r="HE267" s="227">
        <v>88.999753999999996</v>
      </c>
      <c r="HF267" s="270">
        <v>47.962695760320912</v>
      </c>
      <c r="HG267" s="106">
        <v>99.319626999999997</v>
      </c>
      <c r="HH267" s="270">
        <v>53.524159772728744</v>
      </c>
      <c r="HI267" s="106">
        <v>31.155387000000001</v>
      </c>
      <c r="HJ267" s="270">
        <v>16.789893014491447</v>
      </c>
      <c r="HK267" s="106">
        <v>68.164240000000007</v>
      </c>
      <c r="HL267" s="270">
        <v>36.734266758237304</v>
      </c>
      <c r="HM267" s="227">
        <v>68.631187999999995</v>
      </c>
      <c r="HN267" s="106">
        <v>4.9078249999999999</v>
      </c>
      <c r="HO267" s="106">
        <v>2.592965</v>
      </c>
      <c r="HP267" s="106">
        <v>110.432366</v>
      </c>
      <c r="HQ267" s="270">
        <v>59.51290576095758</v>
      </c>
      <c r="HR267" s="106">
        <v>32.165354000000001</v>
      </c>
      <c r="HS267" s="270">
        <v>17.33417249585905</v>
      </c>
      <c r="HT267" s="106">
        <v>78.267011999999994</v>
      </c>
      <c r="HU267" s="270">
        <v>42.178733265098529</v>
      </c>
      <c r="HV267" s="227">
        <v>70.873255</v>
      </c>
      <c r="HW267" s="144">
        <v>0</v>
      </c>
      <c r="HX267" s="427">
        <v>0.89609432383389842</v>
      </c>
      <c r="HY267" s="428">
        <v>17.8</v>
      </c>
      <c r="HZ267" s="427">
        <v>5.0999999999999996</v>
      </c>
      <c r="IA267" s="427">
        <v>18.7</v>
      </c>
      <c r="IB267" s="427">
        <v>5.8</v>
      </c>
      <c r="IC267" s="427" t="s">
        <v>381</v>
      </c>
      <c r="ID267" s="427" t="s">
        <v>381</v>
      </c>
      <c r="IE267" s="237">
        <v>54.649955555555565</v>
      </c>
      <c r="IF267" s="237">
        <v>29.451308276943902</v>
      </c>
      <c r="IG267" s="239"/>
      <c r="IH267" s="484">
        <v>0.45</v>
      </c>
      <c r="II267" s="484">
        <v>1195.3</v>
      </c>
      <c r="IJ267" s="484">
        <v>1288.2</v>
      </c>
      <c r="IK267" s="484"/>
      <c r="IL267" s="484">
        <v>1209.5999999999999</v>
      </c>
      <c r="IM267" s="484">
        <v>1171.4000000000001</v>
      </c>
      <c r="IN267" s="484">
        <v>1168.5999999999999</v>
      </c>
      <c r="IO267" s="133">
        <v>1181.9499999999998</v>
      </c>
      <c r="IP267" s="429">
        <v>1206.6200000000001</v>
      </c>
      <c r="IQ267" s="484">
        <v>1731.2</v>
      </c>
      <c r="IR267" s="484">
        <v>404.3</v>
      </c>
      <c r="IS267" s="484">
        <v>405.8</v>
      </c>
      <c r="IT267" s="484">
        <v>377.3</v>
      </c>
      <c r="IU267" s="484"/>
      <c r="IV267" s="484">
        <v>387.5</v>
      </c>
      <c r="IW267" s="484">
        <v>388.9</v>
      </c>
      <c r="IX267" s="61">
        <v>396.6</v>
      </c>
      <c r="IY267" s="430">
        <v>392.76000000000005</v>
      </c>
      <c r="IZ267" s="484">
        <v>251</v>
      </c>
      <c r="JA267" s="431">
        <v>27.727785625860445</v>
      </c>
      <c r="JB267" s="240">
        <v>27.050462052489504</v>
      </c>
      <c r="JC267" s="457"/>
      <c r="JD267" s="443"/>
      <c r="JE267" s="443"/>
      <c r="JF267" s="443"/>
      <c r="JG267" s="457"/>
      <c r="JH267" s="457"/>
      <c r="JI267" s="457"/>
      <c r="JJ267" s="457"/>
      <c r="JK267" s="451"/>
      <c r="JL267" s="444"/>
      <c r="JM267" s="362"/>
      <c r="JN267" s="244"/>
      <c r="JO267" s="133"/>
      <c r="JP267" s="200"/>
      <c r="JQ267" s="90"/>
      <c r="JR267" s="90"/>
      <c r="JS267" s="135"/>
      <c r="JT267" s="248"/>
      <c r="JU267" s="200"/>
      <c r="JV267" s="433"/>
      <c r="JW267" s="248"/>
      <c r="JX267" s="243"/>
      <c r="JY267" s="433"/>
      <c r="JZ267" s="248"/>
      <c r="KA267" s="247"/>
      <c r="KB267" s="245"/>
      <c r="KC267" s="248"/>
      <c r="KD267" s="63">
        <v>0</v>
      </c>
      <c r="KE267" s="263"/>
      <c r="KF267" s="263"/>
      <c r="KG267" s="250">
        <v>91.7</v>
      </c>
      <c r="KH267" s="250">
        <v>40</v>
      </c>
      <c r="KI267" s="250">
        <v>57.4</v>
      </c>
      <c r="KJ267" s="251">
        <v>-20.8</v>
      </c>
      <c r="KK267" s="250">
        <v>-16.7</v>
      </c>
      <c r="KL267" s="250">
        <v>49.8</v>
      </c>
      <c r="KM267" s="250">
        <v>36.9</v>
      </c>
      <c r="KN267" s="250">
        <v>4.9000000000000004</v>
      </c>
      <c r="KO267" s="250"/>
      <c r="KP267" s="250">
        <v>-20.8</v>
      </c>
      <c r="KQ267" s="92"/>
      <c r="KR267" s="93">
        <v>0.40361445783132532</v>
      </c>
      <c r="KS267" s="92"/>
      <c r="KT267" s="361"/>
      <c r="KU267" s="92"/>
      <c r="KV267" s="361"/>
      <c r="KW267" s="361"/>
      <c r="KX267" s="361"/>
      <c r="KY267" s="361"/>
      <c r="KZ267" s="361"/>
      <c r="LA267" s="361"/>
      <c r="LB267" s="361"/>
      <c r="LC267" s="361"/>
      <c r="LD267" s="361"/>
      <c r="LE267" s="118">
        <v>42461</v>
      </c>
      <c r="LF267" s="454">
        <v>0</v>
      </c>
      <c r="LG267" s="454"/>
      <c r="LH267" s="454">
        <v>64</v>
      </c>
      <c r="LI267" s="454">
        <v>48.44</v>
      </c>
      <c r="LJ267" s="454">
        <v>-26.87</v>
      </c>
      <c r="LK267" s="454">
        <v>-34.5</v>
      </c>
      <c r="LL267" s="454">
        <v>-34.5</v>
      </c>
      <c r="LM267" s="454">
        <v>494</v>
      </c>
      <c r="LN267" s="454">
        <v>-16.2</v>
      </c>
      <c r="LO267" s="454">
        <v>-16.2</v>
      </c>
      <c r="LP267" s="454">
        <v>494</v>
      </c>
      <c r="LQ267" s="454">
        <v>-25.3</v>
      </c>
      <c r="LR267" s="454">
        <v>-25.3</v>
      </c>
      <c r="LS267" s="454">
        <v>494</v>
      </c>
      <c r="LT267" s="500">
        <v>40.61</v>
      </c>
      <c r="LU267" s="693">
        <v>-24.35</v>
      </c>
      <c r="LV267" s="500">
        <v>-19.7</v>
      </c>
      <c r="LW267" s="500">
        <v>3</v>
      </c>
      <c r="LX267" s="500">
        <v>-15.3</v>
      </c>
      <c r="LY267" s="500">
        <v>2</v>
      </c>
      <c r="LZ267" s="690">
        <v>62</v>
      </c>
      <c r="MA267" s="455">
        <v>62</v>
      </c>
      <c r="MC267" s="253"/>
      <c r="MD267" s="274"/>
      <c r="ME267" s="581">
        <v>272</v>
      </c>
      <c r="MF267" s="135"/>
      <c r="MI267" s="584">
        <v>48.961300000000001</v>
      </c>
      <c r="MQ267" s="135"/>
      <c r="MR267" s="585"/>
      <c r="MS267" s="585"/>
      <c r="MT267" s="133">
        <v>1</v>
      </c>
      <c r="MU267" s="585"/>
      <c r="MV267" s="585"/>
      <c r="MW267" s="585"/>
      <c r="MX267" s="585"/>
      <c r="MY267" s="585"/>
      <c r="MZ267" s="238">
        <v>174</v>
      </c>
      <c r="NA267" s="585"/>
      <c r="NB267" s="238">
        <v>3</v>
      </c>
      <c r="ND267" s="876">
        <v>272</v>
      </c>
      <c r="NE267" s="877">
        <v>8.4160796953375794</v>
      </c>
      <c r="NF267" s="877">
        <v>7.5431865245651704</v>
      </c>
      <c r="NG267" s="877">
        <v>5.0785244453890801</v>
      </c>
      <c r="NH267" s="877">
        <v>2.20163386116965</v>
      </c>
      <c r="NI267" s="877">
        <v>7.24384042129034</v>
      </c>
      <c r="NJ267" s="877">
        <v>6.3964335312509899</v>
      </c>
      <c r="NK267" s="877">
        <v>8.9443313911298397</v>
      </c>
      <c r="NL267" s="877">
        <v>7.5924570372680797</v>
      </c>
      <c r="NM267" s="877">
        <v>6.1898245588800203</v>
      </c>
      <c r="NN267" s="877">
        <v>0.79077203786200001</v>
      </c>
      <c r="NO267" s="877">
        <v>6.2981084032114198</v>
      </c>
      <c r="NP267" s="877">
        <v>6.7814908616581002</v>
      </c>
      <c r="NQ267" s="877">
        <v>7.5438824887395803</v>
      </c>
      <c r="NR267" s="877">
        <v>4.6152985790921104</v>
      </c>
      <c r="NS267" s="877">
        <v>6.0125686735030603</v>
      </c>
      <c r="NT267" s="877">
        <v>7.9151623335720602</v>
      </c>
      <c r="NU267" s="877">
        <v>6.0087647448634396</v>
      </c>
      <c r="NV267" s="877">
        <v>6.8327634564173101</v>
      </c>
      <c r="NW267" s="877">
        <v>5.9252873867703304</v>
      </c>
      <c r="NX267" s="877">
        <v>6.0810839286876304</v>
      </c>
      <c r="NY267" s="877">
        <v>8.0369977742673502</v>
      </c>
      <c r="NZ267" s="877">
        <v>1</v>
      </c>
      <c r="OA267" s="877">
        <v>9.9641097870181508</v>
      </c>
      <c r="OB267" s="877">
        <v>0.53605290024021002</v>
      </c>
      <c r="OC267" s="877">
        <v>4.97269265400426</v>
      </c>
      <c r="OD267" s="877">
        <v>6.3797249188483001</v>
      </c>
      <c r="OE267" s="877">
        <v>4.1929831699739903</v>
      </c>
      <c r="OF267" s="877">
        <v>10.947826849862</v>
      </c>
      <c r="OG267" s="877">
        <v>3.13257684267001</v>
      </c>
      <c r="OH267" s="877">
        <v>7.3671089242757901</v>
      </c>
      <c r="OI267" s="877">
        <v>3.9588426752432402</v>
      </c>
      <c r="OJ267" s="877">
        <v>3.58071792558622</v>
      </c>
      <c r="OK267" s="877">
        <v>3.97269265400426</v>
      </c>
      <c r="OL267" s="877">
        <v>9.4280568867779397</v>
      </c>
    </row>
    <row r="268" spans="1:402" s="61" customFormat="1" x14ac:dyDescent="0.25">
      <c r="A268" s="221">
        <v>267</v>
      </c>
      <c r="B268" s="221">
        <v>0</v>
      </c>
      <c r="C268" s="61">
        <v>1</v>
      </c>
      <c r="D268" s="267">
        <v>0</v>
      </c>
      <c r="E268" s="267">
        <v>273</v>
      </c>
      <c r="F268" s="880">
        <v>88</v>
      </c>
      <c r="G268" s="883"/>
      <c r="H268" s="651" t="s">
        <v>1608</v>
      </c>
      <c r="I268" s="651" t="s">
        <v>1620</v>
      </c>
      <c r="J268" s="403">
        <v>14508</v>
      </c>
      <c r="K268" s="61">
        <v>76</v>
      </c>
      <c r="L268" s="438">
        <v>46</v>
      </c>
      <c r="M268" s="438">
        <v>160</v>
      </c>
      <c r="N268" s="342">
        <v>17.968749999999996</v>
      </c>
      <c r="O268" s="348">
        <v>1.4488565535384403</v>
      </c>
      <c r="P268" s="484">
        <v>1</v>
      </c>
      <c r="Q268" s="485">
        <v>140</v>
      </c>
      <c r="R268" s="485">
        <v>75</v>
      </c>
      <c r="S268" s="484">
        <v>0</v>
      </c>
      <c r="T268" s="486">
        <v>1</v>
      </c>
      <c r="U268" s="711">
        <v>0</v>
      </c>
      <c r="V268" s="711"/>
      <c r="W268" s="711">
        <v>1</v>
      </c>
      <c r="X268" s="324">
        <v>1</v>
      </c>
      <c r="Y268" s="711">
        <v>1</v>
      </c>
      <c r="Z268" s="711">
        <v>1</v>
      </c>
      <c r="AA268" s="114">
        <v>0</v>
      </c>
      <c r="AB268" s="114">
        <v>0</v>
      </c>
      <c r="AC268" s="484"/>
      <c r="AD268" s="133"/>
      <c r="AE268" s="484"/>
      <c r="AF268" s="633">
        <v>92</v>
      </c>
      <c r="AG268" s="626">
        <v>1.06</v>
      </c>
      <c r="AH268" s="627">
        <v>50</v>
      </c>
      <c r="AI268" s="627"/>
      <c r="AJ268" s="628">
        <v>13.6</v>
      </c>
      <c r="AK268" s="629">
        <v>40</v>
      </c>
      <c r="AL268" s="629"/>
      <c r="AM268" s="627">
        <v>250</v>
      </c>
      <c r="AN268" s="214">
        <v>5.521460917862246</v>
      </c>
      <c r="AO268" s="488">
        <v>220</v>
      </c>
      <c r="AP268" s="488">
        <v>94</v>
      </c>
      <c r="AQ268" s="488">
        <v>114</v>
      </c>
      <c r="AR268" s="488">
        <v>61</v>
      </c>
      <c r="AS268" s="488">
        <v>1.1499999999999999</v>
      </c>
      <c r="AT268" s="488">
        <v>97</v>
      </c>
      <c r="AU268" s="557"/>
      <c r="AV268" s="557"/>
      <c r="AW268" s="487">
        <v>1.06</v>
      </c>
      <c r="AX268" s="487"/>
      <c r="AY268" s="487"/>
      <c r="AZ268" s="626"/>
      <c r="BA268" s="558"/>
      <c r="BB268" s="65">
        <v>24.44</v>
      </c>
      <c r="BC268" s="490">
        <v>300</v>
      </c>
      <c r="BD268" s="66">
        <v>24.44</v>
      </c>
      <c r="BE268" s="218">
        <v>43.744501813197012</v>
      </c>
      <c r="BF268" s="66">
        <v>53.24</v>
      </c>
      <c r="BG268" s="68">
        <v>1.3881012015705168</v>
      </c>
      <c r="BH268" s="219">
        <v>1.3881012015705168</v>
      </c>
      <c r="BI268" s="219">
        <v>1.6409234749070312</v>
      </c>
      <c r="BJ268" s="219">
        <v>1.7262380468026375</v>
      </c>
      <c r="BK268" s="66">
        <v>2.4900000000000002</v>
      </c>
      <c r="BL268" s="66">
        <v>0.99</v>
      </c>
      <c r="BM268" s="66">
        <v>124</v>
      </c>
      <c r="BN268" s="66">
        <v>1.06</v>
      </c>
      <c r="BO268" s="571">
        <v>308.89999999999998</v>
      </c>
      <c r="BP268" s="66">
        <v>26</v>
      </c>
      <c r="BQ268" s="66">
        <v>88</v>
      </c>
      <c r="BR268" s="66">
        <v>24</v>
      </c>
      <c r="BS268" s="66">
        <v>45</v>
      </c>
      <c r="BT268" s="317">
        <v>0</v>
      </c>
      <c r="CF268" s="61">
        <v>0</v>
      </c>
      <c r="CG268" s="61">
        <v>0</v>
      </c>
      <c r="CH268" s="61">
        <v>0</v>
      </c>
      <c r="CI268" s="61">
        <v>0</v>
      </c>
      <c r="CJ268" s="326">
        <v>0</v>
      </c>
      <c r="CK268" s="114">
        <v>0</v>
      </c>
      <c r="CL268" s="326">
        <v>0</v>
      </c>
      <c r="CM268" s="114">
        <v>0</v>
      </c>
      <c r="CN268" s="114">
        <v>1</v>
      </c>
      <c r="CO268" s="114">
        <v>0</v>
      </c>
      <c r="CP268" s="114">
        <v>1</v>
      </c>
      <c r="CQ268" s="114">
        <v>0</v>
      </c>
      <c r="CR268" s="326">
        <v>0</v>
      </c>
      <c r="CS268" s="114">
        <v>0</v>
      </c>
      <c r="CT268" s="326">
        <v>0</v>
      </c>
      <c r="CU268" s="114">
        <v>0</v>
      </c>
      <c r="CV268" s="299">
        <v>20.2</v>
      </c>
      <c r="CW268" s="299">
        <v>1.1299999999999999</v>
      </c>
      <c r="CX268" s="299">
        <v>5.8</v>
      </c>
      <c r="CY268" s="299">
        <v>34.9</v>
      </c>
      <c r="CZ268" s="221">
        <v>75</v>
      </c>
      <c r="DA268" s="221">
        <v>141</v>
      </c>
      <c r="DE268" s="451">
        <v>0</v>
      </c>
      <c r="DF268" s="457"/>
      <c r="DG268" s="451"/>
      <c r="DH268" s="451"/>
      <c r="DI268" s="451"/>
      <c r="DJ268" s="457"/>
      <c r="DK268" s="457"/>
      <c r="DL268" s="457"/>
      <c r="DM268" s="451"/>
      <c r="DN268" s="61">
        <v>0</v>
      </c>
      <c r="DO268" s="451">
        <v>0</v>
      </c>
      <c r="DP268" s="451">
        <v>0</v>
      </c>
      <c r="DQ268" s="451">
        <v>0</v>
      </c>
      <c r="DR268" s="451">
        <v>0</v>
      </c>
      <c r="DS268" s="63"/>
      <c r="DT268" s="451">
        <v>0</v>
      </c>
      <c r="DU268" s="451">
        <v>0</v>
      </c>
      <c r="DV268" s="451">
        <v>0</v>
      </c>
      <c r="DW268" s="61">
        <v>0</v>
      </c>
      <c r="DX268" s="61">
        <v>0</v>
      </c>
      <c r="DY268" s="61">
        <v>0</v>
      </c>
      <c r="EB268" s="61">
        <v>1</v>
      </c>
      <c r="EC268" s="61">
        <v>2</v>
      </c>
      <c r="ED268" s="438">
        <v>50</v>
      </c>
      <c r="EE268" s="438"/>
      <c r="EG268" s="221">
        <v>0</v>
      </c>
      <c r="EO268" s="267">
        <v>273</v>
      </c>
      <c r="EP268" s="135">
        <v>42478</v>
      </c>
      <c r="EQ268" s="133" t="s">
        <v>383</v>
      </c>
      <c r="ER268" s="133"/>
      <c r="ES268" s="133"/>
      <c r="ET268" s="133">
        <v>66</v>
      </c>
      <c r="EU268" s="133">
        <v>0</v>
      </c>
      <c r="EV268" s="133"/>
      <c r="EW268" s="133">
        <v>6</v>
      </c>
      <c r="EX268" s="133">
        <v>6</v>
      </c>
      <c r="EY268" s="133">
        <v>39</v>
      </c>
      <c r="EZ268" s="133">
        <v>24</v>
      </c>
      <c r="FA268" s="133">
        <v>10</v>
      </c>
      <c r="FB268" s="133">
        <v>12</v>
      </c>
      <c r="FC268" s="133">
        <v>31</v>
      </c>
      <c r="FD268" s="133">
        <v>17</v>
      </c>
      <c r="FE268" s="133">
        <v>28</v>
      </c>
      <c r="FF268" s="133">
        <v>130</v>
      </c>
      <c r="FG268" s="133">
        <v>320</v>
      </c>
      <c r="FH268" s="91">
        <v>130</v>
      </c>
      <c r="FI268" s="91">
        <v>320</v>
      </c>
      <c r="FJ268" s="227">
        <v>21.700000000000003</v>
      </c>
      <c r="FK268" s="227">
        <v>14.977328119201049</v>
      </c>
      <c r="FL268" s="228">
        <v>76.25</v>
      </c>
      <c r="FM268" s="228">
        <v>27.85</v>
      </c>
      <c r="FN268" s="228">
        <v>52.627708252952985</v>
      </c>
      <c r="FO268" s="228">
        <v>19.222054752062174</v>
      </c>
      <c r="FP268" s="228">
        <v>63.47540983606558</v>
      </c>
      <c r="FQ268" s="228"/>
      <c r="FR268" s="193">
        <v>0</v>
      </c>
      <c r="FS268" s="230">
        <v>65.400000000000006</v>
      </c>
      <c r="FT268" s="230">
        <v>63.5</v>
      </c>
      <c r="FU268" s="230">
        <v>150</v>
      </c>
      <c r="FV268" s="229">
        <v>7.1</v>
      </c>
      <c r="FW268" s="229">
        <v>9.8000000000000007</v>
      </c>
      <c r="FX268" s="426">
        <v>9.2112676056338039</v>
      </c>
      <c r="FY268" s="229">
        <v>1.0299212598425198</v>
      </c>
      <c r="FZ268" s="133">
        <v>53.7</v>
      </c>
      <c r="GA268" s="129">
        <v>21.2</v>
      </c>
      <c r="GB268" s="238">
        <v>4.7</v>
      </c>
      <c r="GC268" s="238">
        <v>2.7</v>
      </c>
      <c r="GD268" s="238">
        <v>108.6</v>
      </c>
      <c r="GE268" s="238">
        <v>77.599999999999994</v>
      </c>
      <c r="GF268" s="238">
        <v>27.2</v>
      </c>
      <c r="GG268" s="133">
        <v>1</v>
      </c>
      <c r="GH268" s="133">
        <v>1</v>
      </c>
      <c r="GI268" s="133">
        <v>1</v>
      </c>
      <c r="GJ268" s="133">
        <v>0</v>
      </c>
      <c r="GK268" s="231">
        <v>22</v>
      </c>
      <c r="GL268" s="133"/>
      <c r="GM268" s="133">
        <v>0</v>
      </c>
      <c r="GN268" s="133">
        <v>0</v>
      </c>
      <c r="GO268" s="133">
        <v>0</v>
      </c>
      <c r="GP268" s="61">
        <v>30.1</v>
      </c>
      <c r="GQ268" s="106">
        <v>20.7750035201821</v>
      </c>
      <c r="GR268" s="111">
        <v>0.38759689922480617</v>
      </c>
      <c r="GS268" s="61">
        <v>0</v>
      </c>
      <c r="GT268" s="111">
        <v>0.37142857142857144</v>
      </c>
      <c r="GU268" s="61">
        <v>0</v>
      </c>
      <c r="GV268" s="106">
        <v>8.3000000000000007</v>
      </c>
      <c r="GX268" s="106">
        <v>20</v>
      </c>
      <c r="GZ268" s="745">
        <v>27</v>
      </c>
      <c r="HA268" s="133">
        <v>14</v>
      </c>
      <c r="HB268" s="133">
        <v>0.33</v>
      </c>
      <c r="HC268" s="442" t="s">
        <v>1621</v>
      </c>
      <c r="HD268" s="227">
        <v>68.284858</v>
      </c>
      <c r="HE268" s="227">
        <v>71.699100999999999</v>
      </c>
      <c r="HF268" s="270">
        <v>49.48668025478046</v>
      </c>
      <c r="HG268" s="106">
        <v>89.969009999999997</v>
      </c>
      <c r="HH268" s="270">
        <v>62.09656144376406</v>
      </c>
      <c r="HI268" s="106">
        <v>29.804514000000001</v>
      </c>
      <c r="HJ268" s="270">
        <v>20.571059244761351</v>
      </c>
      <c r="HK268" s="106">
        <v>60.164496</v>
      </c>
      <c r="HL268" s="270">
        <v>41.525502199002716</v>
      </c>
      <c r="HM268" s="227">
        <v>66.872466000000003</v>
      </c>
      <c r="HN268" s="106">
        <v>3.6700339999999998</v>
      </c>
      <c r="HO268" s="106">
        <v>2.551885</v>
      </c>
      <c r="HP268" s="106">
        <v>94.064736999999994</v>
      </c>
      <c r="HQ268" s="270">
        <v>64.923429976744288</v>
      </c>
      <c r="HR268" s="106">
        <v>35.452962999999997</v>
      </c>
      <c r="HS268" s="270">
        <v>24.469615652022778</v>
      </c>
      <c r="HT268" s="106">
        <v>58.611773999999997</v>
      </c>
      <c r="HU268" s="270">
        <v>40.453814324721513</v>
      </c>
      <c r="HV268" s="227">
        <v>62.310039000000003</v>
      </c>
      <c r="HW268" s="144">
        <v>0</v>
      </c>
      <c r="HX268" s="427">
        <v>0.79693108771564791</v>
      </c>
      <c r="HY268" s="428">
        <v>17.7</v>
      </c>
      <c r="HZ268" s="427">
        <v>4.7</v>
      </c>
      <c r="IA268" s="427">
        <v>22.5</v>
      </c>
      <c r="IB268" s="427">
        <v>6</v>
      </c>
      <c r="IC268" s="427">
        <v>19.2</v>
      </c>
      <c r="ID268" s="427">
        <v>5.2</v>
      </c>
      <c r="IE268" s="237">
        <v>70.950638297872331</v>
      </c>
      <c r="IF268" s="237">
        <v>48.970091707556961</v>
      </c>
      <c r="IG268" s="239"/>
      <c r="IH268" s="484">
        <v>0.4</v>
      </c>
      <c r="II268" s="484">
        <v>1073</v>
      </c>
      <c r="IJ268" s="484"/>
      <c r="IK268" s="484">
        <v>1172.3</v>
      </c>
      <c r="IL268" s="484">
        <v>1152.9000000000001</v>
      </c>
      <c r="IM268" s="484">
        <v>1077.2</v>
      </c>
      <c r="IN268" s="484">
        <v>1115.3</v>
      </c>
      <c r="IO268" s="133">
        <v>1094.1500000000001</v>
      </c>
      <c r="IP268" s="429">
        <v>1118.1400000000001</v>
      </c>
      <c r="IQ268" s="484">
        <v>1772.7</v>
      </c>
      <c r="IR268" s="484">
        <v>450.6</v>
      </c>
      <c r="IS268" s="484">
        <v>430.6</v>
      </c>
      <c r="IT268" s="484"/>
      <c r="IU268" s="484">
        <v>467.1</v>
      </c>
      <c r="IV268" s="484">
        <v>478.8</v>
      </c>
      <c r="IW268" s="484">
        <v>454</v>
      </c>
      <c r="IX268" s="61">
        <v>452.3</v>
      </c>
      <c r="IY268" s="430">
        <v>456.22000000000008</v>
      </c>
      <c r="IZ268" s="484">
        <v>312</v>
      </c>
      <c r="JA268" s="431">
        <v>29.47915693675095</v>
      </c>
      <c r="JB268" s="240">
        <v>29.465251539401631</v>
      </c>
      <c r="JC268" s="457"/>
      <c r="JD268" s="443"/>
      <c r="JE268" s="443"/>
      <c r="JF268" s="443"/>
      <c r="JG268" s="457"/>
      <c r="JH268" s="457"/>
      <c r="JI268" s="457"/>
      <c r="JJ268" s="457"/>
      <c r="JK268" s="451"/>
      <c r="JL268" s="444">
        <v>41</v>
      </c>
      <c r="JM268" s="362"/>
      <c r="JN268" s="244"/>
      <c r="JP268" s="200"/>
      <c r="JQ268" s="90"/>
      <c r="JR268" s="90"/>
      <c r="JS268" s="69"/>
      <c r="JT268" s="248"/>
      <c r="JU268" s="200"/>
      <c r="JV268" s="433"/>
      <c r="JW268" s="248"/>
      <c r="JX268" s="243"/>
      <c r="JY268" s="433"/>
      <c r="JZ268" s="248"/>
      <c r="KA268" s="247"/>
      <c r="KB268" s="245"/>
      <c r="KC268" s="248"/>
      <c r="KD268" s="63">
        <v>0</v>
      </c>
      <c r="KE268" s="263"/>
      <c r="KF268" s="263"/>
      <c r="KG268" s="250">
        <v>68.5</v>
      </c>
      <c r="KH268" s="250">
        <v>25.4</v>
      </c>
      <c r="KI268" s="250">
        <v>63.02</v>
      </c>
      <c r="KJ268" s="251">
        <v>-22.9</v>
      </c>
      <c r="KK268" s="250">
        <v>-18.600000000000001</v>
      </c>
      <c r="KL268" s="250">
        <v>77.599999999999994</v>
      </c>
      <c r="KM268" s="250">
        <v>37.6</v>
      </c>
      <c r="KN268" s="250">
        <v>3.6</v>
      </c>
      <c r="KO268" s="250"/>
      <c r="KP268" s="250">
        <v>-22.9</v>
      </c>
      <c r="KQ268" s="92"/>
      <c r="KR268" s="93">
        <v>0.38759689922480617</v>
      </c>
      <c r="KS268" s="92">
        <v>83</v>
      </c>
      <c r="KT268" s="361">
        <v>47.86</v>
      </c>
      <c r="KU268" s="92">
        <v>-24.05</v>
      </c>
      <c r="KV268" s="361">
        <v>-29.9</v>
      </c>
      <c r="KW268" s="361">
        <v>-29.8</v>
      </c>
      <c r="KX268" s="361">
        <v>327</v>
      </c>
      <c r="KY268" s="361">
        <v>-20.5</v>
      </c>
      <c r="KZ268" s="361">
        <v>-19.600000000000001</v>
      </c>
      <c r="LA268" s="361">
        <v>436</v>
      </c>
      <c r="LB268" s="361">
        <v>-24.8</v>
      </c>
      <c r="LC268" s="361">
        <v>-24.7</v>
      </c>
      <c r="LD268" s="361">
        <v>327</v>
      </c>
      <c r="LE268" s="118">
        <v>42478</v>
      </c>
      <c r="LF268" s="454">
        <v>0</v>
      </c>
      <c r="LG268" s="454"/>
      <c r="LH268" s="454">
        <v>83</v>
      </c>
      <c r="LI268" s="454">
        <v>51.84</v>
      </c>
      <c r="LJ268" s="454">
        <v>-23.99</v>
      </c>
      <c r="LK268" s="454">
        <v>-28.4</v>
      </c>
      <c r="LL268" s="454">
        <v>-28.3</v>
      </c>
      <c r="LM268" s="454">
        <v>382</v>
      </c>
      <c r="LN268" s="454">
        <v>-13.6</v>
      </c>
      <c r="LO268" s="454">
        <v>-13.1</v>
      </c>
      <c r="LP268" s="454">
        <v>491</v>
      </c>
      <c r="LQ268" s="454">
        <v>-20.8</v>
      </c>
      <c r="LR268" s="454">
        <v>-20.7</v>
      </c>
      <c r="LS268" s="454">
        <v>491</v>
      </c>
      <c r="LT268" s="500">
        <v>51.3</v>
      </c>
      <c r="LU268" s="693">
        <v>-22.84</v>
      </c>
      <c r="LV268" s="500">
        <v>-10.5</v>
      </c>
      <c r="LW268" s="500">
        <v>3</v>
      </c>
      <c r="LX268" s="500">
        <v>-11.4</v>
      </c>
      <c r="LY268" s="500">
        <v>3</v>
      </c>
      <c r="LZ268" s="690">
        <v>62.310039000000003</v>
      </c>
      <c r="MA268" s="455"/>
      <c r="MC268" s="253"/>
      <c r="MD268" s="274"/>
      <c r="ME268" s="581">
        <v>273</v>
      </c>
      <c r="MF268" s="135"/>
      <c r="MI268" s="584">
        <v>30.666599999999999</v>
      </c>
      <c r="MQ268" s="135"/>
      <c r="MR268" s="585"/>
      <c r="MS268" s="585"/>
      <c r="MT268" s="133">
        <v>0</v>
      </c>
      <c r="MU268" s="585"/>
      <c r="MV268" s="585"/>
      <c r="MW268" s="585"/>
      <c r="MX268" s="585"/>
      <c r="MY268" s="585"/>
      <c r="MZ268" s="238">
        <v>250</v>
      </c>
      <c r="NA268" s="585"/>
      <c r="NB268" s="238">
        <v>2</v>
      </c>
      <c r="ND268" s="876">
        <v>273</v>
      </c>
      <c r="NE268" s="877">
        <v>8.0168082876865494</v>
      </c>
      <c r="NF268" s="877">
        <v>7.9108525617609402</v>
      </c>
      <c r="NG268" s="877">
        <v>5.2008495746372096</v>
      </c>
      <c r="NH268" s="877">
        <v>0.81885056089543395</v>
      </c>
      <c r="NI268" s="877">
        <v>6.9502351004856902</v>
      </c>
      <c r="NJ268" s="877">
        <v>5.1731274334806603</v>
      </c>
      <c r="NK268" s="877">
        <v>9.2996659441301794</v>
      </c>
      <c r="NL268" s="877">
        <v>7.8500617882358901</v>
      </c>
      <c r="NM268" s="877">
        <v>6.2716497724572102</v>
      </c>
      <c r="NN268" s="877">
        <v>1.2986583155645199</v>
      </c>
      <c r="NO268" s="877">
        <v>5.8504994137581203</v>
      </c>
      <c r="NP268" s="877">
        <v>6.4495613746132401</v>
      </c>
      <c r="NQ268" s="877">
        <v>7.2367795981337801</v>
      </c>
      <c r="NR268" s="877">
        <v>4.3805909342659204</v>
      </c>
      <c r="NS268" s="877">
        <v>5.7863349804169699</v>
      </c>
      <c r="NT268" s="877">
        <v>7.7589560376027196</v>
      </c>
      <c r="NU268" s="877">
        <v>6.5536676884830598</v>
      </c>
      <c r="NV268" s="877">
        <v>6.7738644938833303</v>
      </c>
      <c r="NW268" s="877">
        <v>5.9641675606817701</v>
      </c>
      <c r="NX268" s="877">
        <v>6.6311042823658797</v>
      </c>
      <c r="NY268" s="877">
        <v>7.7041803229258301</v>
      </c>
      <c r="NZ268" s="877">
        <v>2.72683121703249</v>
      </c>
      <c r="OA268" s="877">
        <v>10.1409703276587</v>
      </c>
      <c r="OB268" s="877">
        <v>2.0356239097307198</v>
      </c>
      <c r="OC268" s="877">
        <v>7.1876489953106004</v>
      </c>
      <c r="OD268" s="877">
        <v>6.9386386584727999</v>
      </c>
      <c r="OE268" s="877">
        <v>5.1917995010650797</v>
      </c>
      <c r="OF268" s="877">
        <v>9.6029586195175796</v>
      </c>
      <c r="OG268" s="877">
        <v>2.6915341649191999</v>
      </c>
      <c r="OH268" s="877">
        <v>7.3651850974117599</v>
      </c>
      <c r="OI268" s="877">
        <v>3.9532652390148399</v>
      </c>
      <c r="OJ268" s="877">
        <v>2.2377735221058299</v>
      </c>
      <c r="OK268" s="877">
        <v>4.46081777827811</v>
      </c>
      <c r="OL268" s="877">
        <v>8.1053464179280095</v>
      </c>
    </row>
    <row r="269" spans="1:402" s="61" customFormat="1" x14ac:dyDescent="0.25">
      <c r="A269" s="274">
        <v>268</v>
      </c>
      <c r="B269" s="221">
        <v>0</v>
      </c>
      <c r="C269" s="61">
        <v>1</v>
      </c>
      <c r="D269" s="267">
        <v>0</v>
      </c>
      <c r="E269" s="267">
        <v>274</v>
      </c>
      <c r="F269" s="880">
        <v>89</v>
      </c>
      <c r="G269" s="883"/>
      <c r="H269" s="232" t="s">
        <v>663</v>
      </c>
      <c r="I269" s="167" t="s">
        <v>1622</v>
      </c>
      <c r="J269" s="135">
        <v>15786</v>
      </c>
      <c r="K269" s="161">
        <v>73</v>
      </c>
      <c r="L269" s="438">
        <v>79</v>
      </c>
      <c r="M269" s="193">
        <v>167</v>
      </c>
      <c r="N269" s="342">
        <v>28.326580372189753</v>
      </c>
      <c r="O269" s="348">
        <v>1.8807335808612411</v>
      </c>
      <c r="P269" s="484">
        <v>1</v>
      </c>
      <c r="Q269" s="140">
        <v>140</v>
      </c>
      <c r="R269" s="140">
        <v>80</v>
      </c>
      <c r="S269" s="484">
        <v>0</v>
      </c>
      <c r="T269" s="501">
        <v>2</v>
      </c>
      <c r="U269" s="711">
        <v>0</v>
      </c>
      <c r="V269" s="711"/>
      <c r="W269" s="711">
        <v>1</v>
      </c>
      <c r="X269" s="324">
        <v>0</v>
      </c>
      <c r="Y269" s="711">
        <v>1</v>
      </c>
      <c r="Z269" s="711">
        <v>0</v>
      </c>
      <c r="AA269" s="114">
        <v>0</v>
      </c>
      <c r="AB269" s="114">
        <v>0</v>
      </c>
      <c r="AC269" s="484"/>
      <c r="AD269" s="133"/>
      <c r="AE269" s="484"/>
      <c r="AF269" s="633">
        <v>100</v>
      </c>
      <c r="AG269" s="592">
        <v>0.97</v>
      </c>
      <c r="AH269" s="607">
        <v>56</v>
      </c>
      <c r="AI269" s="607"/>
      <c r="AJ269" s="592">
        <v>12.9</v>
      </c>
      <c r="AK269" s="592">
        <v>39</v>
      </c>
      <c r="AL269" s="592"/>
      <c r="AM269" s="607">
        <v>57</v>
      </c>
      <c r="AN269" s="214">
        <v>4.0430512678345503</v>
      </c>
      <c r="AO269" s="63">
        <v>220</v>
      </c>
      <c r="AP269" s="63">
        <v>126</v>
      </c>
      <c r="AQ269" s="63">
        <v>74</v>
      </c>
      <c r="AR269" s="63">
        <v>102</v>
      </c>
      <c r="AS269" s="63">
        <v>1.64</v>
      </c>
      <c r="AT269" s="63">
        <v>16</v>
      </c>
      <c r="AU269" s="557"/>
      <c r="AV269" s="557"/>
      <c r="AW269" s="63">
        <v>0.97</v>
      </c>
      <c r="AX269" s="63"/>
      <c r="AY269" s="63"/>
      <c r="AZ269" s="592"/>
      <c r="BA269" s="558"/>
      <c r="BB269" s="65">
        <v>27.46</v>
      </c>
      <c r="BC269" s="490">
        <v>935</v>
      </c>
      <c r="BD269" s="66">
        <v>27.46</v>
      </c>
      <c r="BE269" s="218">
        <v>93.492681965321779</v>
      </c>
      <c r="BF269" s="66">
        <v>97.79</v>
      </c>
      <c r="BG269" s="68">
        <v>1.4387005329007363</v>
      </c>
      <c r="BH269" s="219">
        <v>1.4387005329007363</v>
      </c>
      <c r="BI269" s="219">
        <v>1.9707776182900558</v>
      </c>
      <c r="BJ269" s="219">
        <v>1.9902944461284389</v>
      </c>
      <c r="BK269" s="66">
        <v>2.44</v>
      </c>
      <c r="BL269" s="66">
        <v>1.07</v>
      </c>
      <c r="BM269" s="66">
        <v>61</v>
      </c>
      <c r="BN269" s="66">
        <v>0.92</v>
      </c>
      <c r="BO269" s="571">
        <v>77.7</v>
      </c>
      <c r="BP269" s="66">
        <v>75</v>
      </c>
      <c r="BQ269" s="66">
        <v>15</v>
      </c>
      <c r="BR269" s="66">
        <v>4</v>
      </c>
      <c r="BS269" s="66">
        <v>31</v>
      </c>
      <c r="BT269" s="317">
        <v>0</v>
      </c>
      <c r="CF269" s="61">
        <v>0</v>
      </c>
      <c r="CG269" s="61">
        <v>0</v>
      </c>
      <c r="CH269" s="61">
        <v>0</v>
      </c>
      <c r="CI269" s="61">
        <v>0</v>
      </c>
      <c r="CJ269" s="326">
        <v>0</v>
      </c>
      <c r="CK269" s="114">
        <v>0</v>
      </c>
      <c r="CL269" s="326">
        <v>0</v>
      </c>
      <c r="CM269" s="114">
        <v>0</v>
      </c>
      <c r="CN269" s="326">
        <v>0</v>
      </c>
      <c r="CO269" s="114">
        <v>1</v>
      </c>
      <c r="CP269" s="326">
        <v>0</v>
      </c>
      <c r="CQ269" s="114">
        <v>0</v>
      </c>
      <c r="CR269" s="326">
        <v>0</v>
      </c>
      <c r="CS269" s="114">
        <v>0</v>
      </c>
      <c r="CT269" s="326">
        <v>0</v>
      </c>
      <c r="CU269" s="114">
        <v>0</v>
      </c>
      <c r="CV269" s="299">
        <v>16.3</v>
      </c>
      <c r="CW269" s="299">
        <v>1.04</v>
      </c>
      <c r="CX269" s="299">
        <v>4.7</v>
      </c>
      <c r="CY269" s="299">
        <v>32.299999999999997</v>
      </c>
      <c r="CZ269" s="221">
        <v>90</v>
      </c>
      <c r="DA269" s="221">
        <v>136</v>
      </c>
      <c r="DB269" s="133"/>
      <c r="DC269" s="133"/>
      <c r="DD269" s="133"/>
      <c r="DE269" s="451">
        <v>0</v>
      </c>
      <c r="DF269" s="457"/>
      <c r="DG269" s="451"/>
      <c r="DH269" s="451"/>
      <c r="DI269" s="451"/>
      <c r="DJ269" s="457"/>
      <c r="DK269" s="457"/>
      <c r="DL269" s="457"/>
      <c r="DM269" s="451"/>
      <c r="DN269" s="133">
        <v>0</v>
      </c>
      <c r="DO269" s="451">
        <v>0</v>
      </c>
      <c r="DP269" s="451">
        <v>0</v>
      </c>
      <c r="DQ269" s="451">
        <v>0</v>
      </c>
      <c r="DR269" s="451">
        <v>0</v>
      </c>
      <c r="DS269" s="63"/>
      <c r="DT269" s="451">
        <v>0</v>
      </c>
      <c r="DU269" s="451">
        <v>0</v>
      </c>
      <c r="DV269" s="451">
        <v>0</v>
      </c>
      <c r="DW269" s="133">
        <v>0</v>
      </c>
      <c r="DX269" s="61">
        <v>0</v>
      </c>
      <c r="DY269" s="133">
        <v>0</v>
      </c>
      <c r="EB269" s="133">
        <v>1</v>
      </c>
      <c r="EC269" s="133">
        <v>2</v>
      </c>
      <c r="ED269" s="193">
        <v>56</v>
      </c>
      <c r="EE269" s="193"/>
      <c r="EG269" s="221">
        <v>0</v>
      </c>
      <c r="EH269" s="133"/>
      <c r="EI269" s="133"/>
      <c r="EJ269" s="133"/>
      <c r="EK269" s="133"/>
      <c r="EL269" s="133"/>
      <c r="EM269" s="133"/>
      <c r="EN269" s="133"/>
      <c r="EO269" s="267">
        <v>274</v>
      </c>
      <c r="EP269" s="135">
        <v>42534</v>
      </c>
      <c r="EQ269" s="133" t="s">
        <v>383</v>
      </c>
      <c r="ER269" s="133"/>
      <c r="ES269" s="133"/>
      <c r="ET269" s="133">
        <v>79</v>
      </c>
      <c r="EU269" s="133">
        <v>0</v>
      </c>
      <c r="EV269" s="133"/>
      <c r="EW269" s="133">
        <v>8</v>
      </c>
      <c r="EX269" s="133">
        <v>90</v>
      </c>
      <c r="EY269" s="133">
        <v>43</v>
      </c>
      <c r="EZ269" s="133">
        <v>26</v>
      </c>
      <c r="FA269" s="133">
        <v>12</v>
      </c>
      <c r="FB269" s="133">
        <v>12</v>
      </c>
      <c r="FC269" s="133">
        <v>33</v>
      </c>
      <c r="FD269" s="133">
        <v>20</v>
      </c>
      <c r="FE269" s="133">
        <v>33</v>
      </c>
      <c r="FF269" s="133">
        <v>110</v>
      </c>
      <c r="FG269" s="133">
        <v>290</v>
      </c>
      <c r="FH269" s="91">
        <v>110</v>
      </c>
      <c r="FI269" s="91">
        <v>290</v>
      </c>
      <c r="FJ269" s="227">
        <v>26.7</v>
      </c>
      <c r="FK269" s="227">
        <v>14.196588114183252</v>
      </c>
      <c r="FL269" s="228">
        <v>104.05</v>
      </c>
      <c r="FM269" s="228">
        <v>37.549999999999997</v>
      </c>
      <c r="FN269" s="228">
        <v>55.324157051714131</v>
      </c>
      <c r="FO269" s="228">
        <v>19.965613621257717</v>
      </c>
      <c r="FP269" s="228">
        <v>63.911580970687176</v>
      </c>
      <c r="FQ269" s="228"/>
      <c r="FR269" s="193">
        <v>0</v>
      </c>
      <c r="FS269" s="230">
        <v>59.3</v>
      </c>
      <c r="FT269" s="230">
        <v>71.599999999999994</v>
      </c>
      <c r="FU269" s="230">
        <v>180</v>
      </c>
      <c r="FV269" s="229">
        <v>6.8</v>
      </c>
      <c r="FW269" s="229">
        <v>6.3</v>
      </c>
      <c r="FX269" s="426">
        <v>8.7205882352941178</v>
      </c>
      <c r="FY269" s="229">
        <v>0.82821229050279332</v>
      </c>
      <c r="FZ269" s="133">
        <v>66</v>
      </c>
      <c r="GA269" s="129">
        <v>21.7</v>
      </c>
      <c r="GB269" s="238">
        <v>5.5</v>
      </c>
      <c r="GC269" s="238">
        <v>2.8</v>
      </c>
      <c r="GD269" s="238">
        <v>117.3</v>
      </c>
      <c r="GE269" s="238">
        <v>79.2</v>
      </c>
      <c r="GF269" s="238">
        <v>23.2</v>
      </c>
      <c r="GG269" s="133">
        <v>0</v>
      </c>
      <c r="GH269" s="133">
        <v>1</v>
      </c>
      <c r="GI269" s="133">
        <v>1</v>
      </c>
      <c r="GJ269" s="133">
        <v>1</v>
      </c>
      <c r="GK269" s="231">
        <v>32</v>
      </c>
      <c r="GL269" s="133"/>
      <c r="GM269" s="133">
        <v>0</v>
      </c>
      <c r="GN269" s="133">
        <v>0</v>
      </c>
      <c r="GO269" s="133">
        <v>0</v>
      </c>
      <c r="GP269" s="61">
        <v>42.55</v>
      </c>
      <c r="GQ269" s="106">
        <v>22.624150721292033</v>
      </c>
      <c r="GR269" s="111">
        <v>0.467741935483871</v>
      </c>
      <c r="GS269" s="61">
        <v>0</v>
      </c>
      <c r="GT269" s="111">
        <v>0.7142857142857143</v>
      </c>
      <c r="GU269" s="61">
        <v>1</v>
      </c>
      <c r="GV269" s="106">
        <v>13.5</v>
      </c>
      <c r="GX269" s="106">
        <v>27</v>
      </c>
      <c r="GZ269" s="745">
        <v>37</v>
      </c>
      <c r="HA269" s="133">
        <v>14</v>
      </c>
      <c r="HB269" s="133">
        <v>0.64</v>
      </c>
      <c r="HC269" s="221">
        <v>1</v>
      </c>
      <c r="HD269" s="236">
        <v>79.109390000000005</v>
      </c>
      <c r="HE269" s="236">
        <v>83.064858999999998</v>
      </c>
      <c r="HF269" s="144">
        <v>42.943523999999996</v>
      </c>
      <c r="HG269" s="236">
        <v>100.804676</v>
      </c>
      <c r="HH269" s="125">
        <v>52.114792999999999</v>
      </c>
      <c r="HI269" s="236">
        <v>34.250667</v>
      </c>
      <c r="HJ269" s="144">
        <v>17.707179</v>
      </c>
      <c r="HK269" s="236">
        <v>66.554008999999994</v>
      </c>
      <c r="HL269" s="144">
        <v>34.407614000000002</v>
      </c>
      <c r="HM269" s="236">
        <v>66.022739999999999</v>
      </c>
      <c r="HN269" s="144">
        <v>4.2594570000000003</v>
      </c>
      <c r="HO269" s="144">
        <v>2.2020870000000001</v>
      </c>
      <c r="HP269" s="236">
        <v>128.46397899999999</v>
      </c>
      <c r="HQ269" s="144">
        <v>66.414316999999997</v>
      </c>
      <c r="HR269" s="236">
        <v>50.270831000000001</v>
      </c>
      <c r="HS269" s="144">
        <v>25.989408999999998</v>
      </c>
      <c r="HT269" s="236">
        <v>78.193149000000005</v>
      </c>
      <c r="HU269" s="144">
        <v>40.424908000000002</v>
      </c>
      <c r="HV269" s="236">
        <v>60.867761999999999</v>
      </c>
      <c r="HW269" s="144">
        <v>0</v>
      </c>
      <c r="HX269" s="427">
        <v>0.82401791559748672</v>
      </c>
      <c r="HY269" s="428">
        <v>20</v>
      </c>
      <c r="HZ269" s="427">
        <v>5</v>
      </c>
      <c r="IA269" s="427">
        <v>18.100000000000001</v>
      </c>
      <c r="IB269" s="427">
        <v>5.4</v>
      </c>
      <c r="IC269" s="427">
        <v>18.899999999999999</v>
      </c>
      <c r="ID269" s="427">
        <v>5.4</v>
      </c>
      <c r="IE269" s="237">
        <v>60.622933333333336</v>
      </c>
      <c r="IF269" s="237">
        <v>32.233663475914746</v>
      </c>
      <c r="IG269" s="133"/>
      <c r="IH269" s="484">
        <v>0.39</v>
      </c>
      <c r="II269" s="484">
        <v>1199</v>
      </c>
      <c r="IJ269" s="484">
        <v>887</v>
      </c>
      <c r="IK269" s="484">
        <v>1030</v>
      </c>
      <c r="IL269" s="484">
        <v>1075</v>
      </c>
      <c r="IM269" s="484">
        <v>1170</v>
      </c>
      <c r="IN269" s="484">
        <v>1191</v>
      </c>
      <c r="IO269" s="133">
        <v>1195</v>
      </c>
      <c r="IP269" s="429">
        <v>1092</v>
      </c>
      <c r="IQ269" s="484">
        <v>1755</v>
      </c>
      <c r="IR269" s="484">
        <v>313</v>
      </c>
      <c r="IS269" s="484">
        <v>229</v>
      </c>
      <c r="IT269" s="484">
        <v>292</v>
      </c>
      <c r="IU269" s="484">
        <v>282</v>
      </c>
      <c r="IV269" s="484">
        <v>342</v>
      </c>
      <c r="IW269" s="484">
        <v>336</v>
      </c>
      <c r="IX269" s="61">
        <v>324.5</v>
      </c>
      <c r="IY269" s="430">
        <v>299</v>
      </c>
      <c r="IZ269" s="484">
        <v>184</v>
      </c>
      <c r="JA269" s="431">
        <v>30.45285077748477</v>
      </c>
      <c r="JB269" s="240">
        <v>28.147171729724647</v>
      </c>
      <c r="JC269" s="457"/>
      <c r="JD269" s="278"/>
      <c r="JE269" s="70"/>
      <c r="JF269" s="70"/>
      <c r="JG269" s="457"/>
      <c r="JH269" s="457"/>
      <c r="JI269" s="457"/>
      <c r="JJ269" s="457"/>
      <c r="JK269" s="451"/>
      <c r="JL269" s="444">
        <v>48.7</v>
      </c>
      <c r="JM269" s="362"/>
      <c r="JN269" s="244"/>
      <c r="JP269" s="200"/>
      <c r="JQ269" s="90"/>
      <c r="JR269" s="90"/>
      <c r="JS269" s="69"/>
      <c r="JT269" s="248"/>
      <c r="JU269" s="200"/>
      <c r="JV269" s="433"/>
      <c r="JW269" s="248"/>
      <c r="JX269" s="243"/>
      <c r="JY269" s="433"/>
      <c r="JZ269" s="248"/>
      <c r="KA269" s="247"/>
      <c r="KB269" s="245"/>
      <c r="KC269" s="248"/>
      <c r="KD269" s="63">
        <v>0</v>
      </c>
      <c r="KE269" s="263"/>
      <c r="KF269" s="263"/>
      <c r="KG269" s="250">
        <v>91.3</v>
      </c>
      <c r="KH269" s="250">
        <v>30.3</v>
      </c>
      <c r="KI269" s="250">
        <v>67.099999999999994</v>
      </c>
      <c r="KJ269" s="251">
        <v>-24.5</v>
      </c>
      <c r="KK269" s="250">
        <v>-19.7</v>
      </c>
      <c r="KL269" s="250">
        <v>61.9</v>
      </c>
      <c r="KM269" s="250">
        <v>28</v>
      </c>
      <c r="KN269" s="250">
        <v>3.9</v>
      </c>
      <c r="KO269" s="250"/>
      <c r="KP269" s="250">
        <v>-24.5</v>
      </c>
      <c r="KQ269" s="92"/>
      <c r="KR269" s="93">
        <v>0.467741935483871</v>
      </c>
      <c r="KS269" s="92"/>
      <c r="KT269" s="361"/>
      <c r="KU269" s="92"/>
      <c r="KV269" s="361"/>
      <c r="KW269" s="361"/>
      <c r="KX269" s="361"/>
      <c r="KY269" s="361"/>
      <c r="KZ269" s="361"/>
      <c r="LA269" s="361"/>
      <c r="LB269" s="361"/>
      <c r="LC269" s="361"/>
      <c r="LD269" s="361"/>
      <c r="LE269" s="118">
        <v>42534</v>
      </c>
      <c r="LF269" s="454">
        <v>0</v>
      </c>
      <c r="LG269" s="454"/>
      <c r="LH269" s="454">
        <v>69</v>
      </c>
      <c r="LI269" s="454">
        <v>49.38</v>
      </c>
      <c r="LJ269" s="454">
        <v>-25.49</v>
      </c>
      <c r="LK269" s="454">
        <v>-26.9</v>
      </c>
      <c r="LL269" s="454">
        <v>-26.9</v>
      </c>
      <c r="LM269" s="454">
        <v>368</v>
      </c>
      <c r="LN269" s="454">
        <v>-23.9</v>
      </c>
      <c r="LO269" s="454">
        <v>-23.7</v>
      </c>
      <c r="LP269" s="454">
        <v>353</v>
      </c>
      <c r="LQ269" s="454">
        <v>-25.4</v>
      </c>
      <c r="LR269" s="454">
        <v>-25.3</v>
      </c>
      <c r="LS269" s="454">
        <v>353</v>
      </c>
      <c r="LT269" s="500">
        <v>46.69</v>
      </c>
      <c r="LU269" s="693">
        <v>-25.58</v>
      </c>
      <c r="LV269" s="500">
        <v>-18.2</v>
      </c>
      <c r="LW269" s="500">
        <v>2</v>
      </c>
      <c r="LX269" s="500">
        <v>-18.8</v>
      </c>
      <c r="LY269" s="500">
        <v>2</v>
      </c>
      <c r="LZ269" s="690">
        <v>60.867761999999999</v>
      </c>
      <c r="MA269" s="455"/>
      <c r="MC269" s="253"/>
      <c r="MD269" s="274"/>
      <c r="ME269" s="581">
        <v>274</v>
      </c>
      <c r="MF269" s="135"/>
      <c r="MI269" s="584">
        <v>36.758000000000003</v>
      </c>
      <c r="MQ269" s="135"/>
      <c r="MR269" s="585"/>
      <c r="MS269" s="585"/>
      <c r="MT269" s="133">
        <v>0</v>
      </c>
      <c r="MU269" s="585"/>
      <c r="MV269" s="585"/>
      <c r="MW269" s="585"/>
      <c r="MX269" s="585"/>
      <c r="MY269" s="585"/>
      <c r="MZ269" s="238">
        <v>57</v>
      </c>
      <c r="NA269" s="585"/>
      <c r="NB269" s="238">
        <v>2</v>
      </c>
      <c r="ND269" s="876">
        <v>274</v>
      </c>
      <c r="NE269" s="877">
        <v>8.5085078844862299</v>
      </c>
      <c r="NF269" s="877">
        <v>8.0014081943928108</v>
      </c>
      <c r="NG269" s="877">
        <v>5.3586072491178101</v>
      </c>
      <c r="NH269" s="877">
        <v>1.92219784839637</v>
      </c>
      <c r="NI269" s="877">
        <v>7.8019346462733496</v>
      </c>
      <c r="NJ269" s="877">
        <v>5.9995490873409496</v>
      </c>
      <c r="NK269" s="877">
        <v>9.2037639873732804</v>
      </c>
      <c r="NL269" s="877">
        <v>7.5043025831631702</v>
      </c>
      <c r="NM269" s="877">
        <v>6.2479275134435897</v>
      </c>
      <c r="NN269" s="877">
        <v>1.20163386116965</v>
      </c>
      <c r="NO269" s="877">
        <v>6.4465870853068798</v>
      </c>
      <c r="NP269" s="877">
        <v>6.7924649599799398</v>
      </c>
      <c r="NQ269" s="877">
        <v>7.3638719248575297</v>
      </c>
      <c r="NR269" s="877">
        <v>4.5515160176280096</v>
      </c>
      <c r="NS269" s="877">
        <v>5.8237493603082697</v>
      </c>
      <c r="NT269" s="877">
        <v>7.66817586897014</v>
      </c>
      <c r="NU269" s="877">
        <v>6.5223068928713896</v>
      </c>
      <c r="NV269" s="877">
        <v>6.93428059364002</v>
      </c>
      <c r="NW269" s="877">
        <v>5.51191074867093</v>
      </c>
      <c r="NX269" s="877">
        <v>6.0349639897492997</v>
      </c>
      <c r="NY269" s="877">
        <v>8.0678645504919793</v>
      </c>
      <c r="NZ269" s="877">
        <v>5.5052558009321597</v>
      </c>
      <c r="OA269" s="877">
        <v>10.5695043832359</v>
      </c>
      <c r="OB269" s="877">
        <v>2.7739963251111699</v>
      </c>
      <c r="OC269" s="877">
        <v>6.7839804136837998</v>
      </c>
      <c r="OD269" s="877">
        <v>6.6252704893746897</v>
      </c>
      <c r="OE269" s="877">
        <v>4.7897292513757703</v>
      </c>
      <c r="OF269" s="877">
        <v>10.3447730281407</v>
      </c>
      <c r="OG269" s="877">
        <v>2.8678964639926501</v>
      </c>
      <c r="OH269" s="877">
        <v>8.2560199343923095</v>
      </c>
      <c r="OI269" s="877">
        <v>3.8914191868460799</v>
      </c>
      <c r="OJ269" s="877">
        <v>2.0887530937484202</v>
      </c>
      <c r="OK269" s="877">
        <v>1.2787246127516301</v>
      </c>
      <c r="OL269" s="877">
        <v>7.7955080581247698</v>
      </c>
    </row>
    <row r="270" spans="1:402" s="61" customFormat="1" x14ac:dyDescent="0.25">
      <c r="A270" s="221">
        <v>269</v>
      </c>
      <c r="B270" s="274">
        <v>0</v>
      </c>
      <c r="C270" s="61">
        <v>1</v>
      </c>
      <c r="D270" s="267">
        <v>0</v>
      </c>
      <c r="E270" s="267">
        <v>275</v>
      </c>
      <c r="F270" s="880">
        <v>90</v>
      </c>
      <c r="G270" s="883"/>
      <c r="H270" s="651" t="s">
        <v>1623</v>
      </c>
      <c r="I270" s="166" t="s">
        <v>1624</v>
      </c>
      <c r="J270" s="495">
        <v>26761</v>
      </c>
      <c r="K270" s="161">
        <v>43</v>
      </c>
      <c r="L270" s="438">
        <v>76</v>
      </c>
      <c r="M270" s="438">
        <v>178</v>
      </c>
      <c r="N270" s="342">
        <v>23.98687034465345</v>
      </c>
      <c r="O270" s="348">
        <v>1.9376110478091879</v>
      </c>
      <c r="P270" s="484">
        <v>0</v>
      </c>
      <c r="Q270" s="485">
        <v>140</v>
      </c>
      <c r="R270" s="485">
        <v>90</v>
      </c>
      <c r="S270" s="484">
        <v>0</v>
      </c>
      <c r="T270" s="486">
        <v>1</v>
      </c>
      <c r="U270" s="711">
        <v>0</v>
      </c>
      <c r="V270" s="711"/>
      <c r="W270" s="711">
        <v>0</v>
      </c>
      <c r="X270" s="324">
        <v>0</v>
      </c>
      <c r="Y270" s="711">
        <v>0</v>
      </c>
      <c r="Z270" s="711">
        <v>0</v>
      </c>
      <c r="AA270" s="114">
        <v>0</v>
      </c>
      <c r="AB270" s="114">
        <v>0</v>
      </c>
      <c r="AC270" s="484"/>
      <c r="AD270" s="133"/>
      <c r="AE270" s="484"/>
      <c r="AF270" s="633">
        <v>91</v>
      </c>
      <c r="AG270" s="626">
        <v>1.08</v>
      </c>
      <c r="AH270" s="627">
        <v>75</v>
      </c>
      <c r="AI270" s="627"/>
      <c r="AJ270" s="628">
        <v>13.8</v>
      </c>
      <c r="AK270" s="629">
        <v>41</v>
      </c>
      <c r="AL270" s="629"/>
      <c r="AM270" s="627"/>
      <c r="AN270" s="214"/>
      <c r="AO270" s="488">
        <v>178</v>
      </c>
      <c r="AP270" s="488">
        <v>99</v>
      </c>
      <c r="AQ270" s="488">
        <v>69</v>
      </c>
      <c r="AR270" s="488">
        <v>51</v>
      </c>
      <c r="AS270" s="488">
        <v>1.25</v>
      </c>
      <c r="AT270" s="488">
        <v>157</v>
      </c>
      <c r="AU270" s="557"/>
      <c r="AV270" s="557" t="s">
        <v>198</v>
      </c>
      <c r="AW270" s="487">
        <v>1.08</v>
      </c>
      <c r="AX270" s="487"/>
      <c r="AY270" s="487"/>
      <c r="AZ270" s="626"/>
      <c r="BA270" s="558"/>
      <c r="BB270" s="65">
        <v>35.39</v>
      </c>
      <c r="BC270" s="490"/>
      <c r="BD270" s="66">
        <v>35.39</v>
      </c>
      <c r="BE270" s="218">
        <v>50.521731124707323</v>
      </c>
      <c r="BF270" s="66">
        <v>77.11</v>
      </c>
      <c r="BG270" s="68">
        <v>1.5488805626375148</v>
      </c>
      <c r="BH270" s="219">
        <v>1.5488805626375148</v>
      </c>
      <c r="BI270" s="219">
        <v>1.7034782232179573</v>
      </c>
      <c r="BJ270" s="219">
        <v>1.8871107031248837</v>
      </c>
      <c r="BK270" s="66">
        <v>2.4900000000000002</v>
      </c>
      <c r="BL270" s="66">
        <v>1.19</v>
      </c>
      <c r="BM270" s="66">
        <v>90</v>
      </c>
      <c r="BN270" s="66">
        <v>1.25</v>
      </c>
      <c r="BO270" s="571">
        <v>24.8</v>
      </c>
      <c r="BP270" s="66">
        <v>37</v>
      </c>
      <c r="BQ270" s="66">
        <v>155</v>
      </c>
      <c r="BR270" s="66">
        <v>4</v>
      </c>
      <c r="BS270" s="66">
        <v>35</v>
      </c>
      <c r="BT270" s="317">
        <v>0</v>
      </c>
      <c r="CF270" s="61">
        <v>0</v>
      </c>
      <c r="CG270" s="61">
        <v>0</v>
      </c>
      <c r="CH270" s="61">
        <v>0</v>
      </c>
      <c r="CI270" s="61">
        <v>0</v>
      </c>
      <c r="CJ270" s="326">
        <v>0</v>
      </c>
      <c r="CK270" s="114">
        <v>0</v>
      </c>
      <c r="CL270" s="326">
        <v>0</v>
      </c>
      <c r="CM270" s="114">
        <v>0</v>
      </c>
      <c r="CN270" s="114">
        <v>0</v>
      </c>
      <c r="CO270" s="114">
        <v>0</v>
      </c>
      <c r="CP270" s="114">
        <v>0</v>
      </c>
      <c r="CQ270" s="114">
        <v>0</v>
      </c>
      <c r="CR270" s="326">
        <v>0</v>
      </c>
      <c r="CS270" s="114">
        <v>0</v>
      </c>
      <c r="CT270" s="326">
        <v>0</v>
      </c>
      <c r="CU270" s="114">
        <v>0</v>
      </c>
      <c r="CV270" s="299">
        <v>46.5</v>
      </c>
      <c r="CW270" s="299">
        <v>1.33</v>
      </c>
      <c r="CX270" s="299">
        <v>13.3</v>
      </c>
      <c r="CY270" s="299">
        <v>22.3</v>
      </c>
      <c r="CZ270" s="221">
        <v>62</v>
      </c>
      <c r="DA270" s="221">
        <v>181</v>
      </c>
      <c r="DE270" s="451">
        <v>0</v>
      </c>
      <c r="DF270" s="457"/>
      <c r="DG270" s="451"/>
      <c r="DH270" s="451"/>
      <c r="DI270" s="451"/>
      <c r="DJ270" s="457"/>
      <c r="DK270" s="457"/>
      <c r="DL270" s="457"/>
      <c r="DM270" s="451"/>
      <c r="DN270" s="61">
        <v>0</v>
      </c>
      <c r="DO270" s="451">
        <v>0</v>
      </c>
      <c r="DP270" s="451">
        <v>0</v>
      </c>
      <c r="DQ270" s="451">
        <v>0</v>
      </c>
      <c r="DR270" s="451">
        <v>0</v>
      </c>
      <c r="DS270" s="63"/>
      <c r="DT270" s="451">
        <v>0</v>
      </c>
      <c r="DU270" s="451">
        <v>0</v>
      </c>
      <c r="DV270" s="451">
        <v>0</v>
      </c>
      <c r="DW270" s="61">
        <v>0</v>
      </c>
      <c r="DX270" s="61">
        <v>0</v>
      </c>
      <c r="DY270" s="61">
        <v>0</v>
      </c>
      <c r="EB270" s="61">
        <v>1</v>
      </c>
      <c r="EC270" s="61">
        <v>1</v>
      </c>
      <c r="ED270" s="438">
        <v>75</v>
      </c>
      <c r="EE270" s="438"/>
      <c r="EG270" s="221">
        <v>0</v>
      </c>
      <c r="EO270" s="259">
        <v>275</v>
      </c>
      <c r="EP270" s="135">
        <v>42548</v>
      </c>
      <c r="EQ270" s="133" t="s">
        <v>383</v>
      </c>
      <c r="ER270" s="133"/>
      <c r="ES270" s="133"/>
      <c r="ET270" s="133">
        <v>62</v>
      </c>
      <c r="EU270" s="133">
        <v>0</v>
      </c>
      <c r="EV270" s="133"/>
      <c r="EW270" s="133">
        <v>11</v>
      </c>
      <c r="EX270" s="133">
        <v>9</v>
      </c>
      <c r="EY270" s="133">
        <v>54</v>
      </c>
      <c r="EZ270" s="133">
        <v>30</v>
      </c>
      <c r="FA270" s="133">
        <v>16</v>
      </c>
      <c r="FB270" s="133">
        <v>21</v>
      </c>
      <c r="FC270" s="133">
        <v>33</v>
      </c>
      <c r="FD270" s="133">
        <v>24</v>
      </c>
      <c r="FE270" s="133">
        <v>30</v>
      </c>
      <c r="FF270" s="133">
        <v>140</v>
      </c>
      <c r="FG270" s="133">
        <v>300</v>
      </c>
      <c r="FH270" s="91">
        <v>140</v>
      </c>
      <c r="FI270" s="91">
        <v>300</v>
      </c>
      <c r="FJ270" s="227">
        <v>38.85</v>
      </c>
      <c r="FK270" s="227">
        <v>20.05046371093249</v>
      </c>
      <c r="FL270" s="228">
        <v>133.94999999999999</v>
      </c>
      <c r="FM270" s="228">
        <v>52.900000000000006</v>
      </c>
      <c r="FN270" s="228">
        <v>69.131521597925527</v>
      </c>
      <c r="FO270" s="228">
        <v>27.301661011797396</v>
      </c>
      <c r="FP270" s="228">
        <v>60.507652108995892</v>
      </c>
      <c r="FQ270" s="228"/>
      <c r="FR270" s="193">
        <v>0</v>
      </c>
      <c r="FS270" s="230">
        <v>75.8</v>
      </c>
      <c r="FT270" s="230">
        <v>35.1</v>
      </c>
      <c r="FU270" s="230">
        <v>210</v>
      </c>
      <c r="FV270" s="229">
        <v>12.6</v>
      </c>
      <c r="FW270" s="229">
        <v>11.1</v>
      </c>
      <c r="FX270" s="426">
        <v>6.0158730158730158</v>
      </c>
      <c r="FY270" s="229">
        <v>2.1595441595441596</v>
      </c>
      <c r="FZ270" s="133" t="s">
        <v>381</v>
      </c>
      <c r="GA270" s="129">
        <v>17.600000000000001</v>
      </c>
      <c r="GB270" s="238">
        <v>9.6999999999999993</v>
      </c>
      <c r="GC270" s="238">
        <v>4.5999999999999996</v>
      </c>
      <c r="GD270" s="238">
        <v>155.6</v>
      </c>
      <c r="GE270" s="238">
        <v>98.9</v>
      </c>
      <c r="GF270" s="238">
        <v>28.7</v>
      </c>
      <c r="GG270" s="133">
        <v>0</v>
      </c>
      <c r="GH270" s="133">
        <v>1</v>
      </c>
      <c r="GI270" s="133">
        <v>1</v>
      </c>
      <c r="GJ270" s="133">
        <v>0</v>
      </c>
      <c r="GK270" s="231"/>
      <c r="GL270" s="133"/>
      <c r="GM270" s="133">
        <v>0</v>
      </c>
      <c r="GN270" s="133">
        <v>0</v>
      </c>
      <c r="GO270" s="133">
        <v>0</v>
      </c>
      <c r="GP270" s="61">
        <v>75.300000000000011</v>
      </c>
      <c r="GQ270" s="106">
        <v>38.862288737019732</v>
      </c>
      <c r="GR270" s="111">
        <v>0.47924528301886787</v>
      </c>
      <c r="GS270" s="61">
        <v>0</v>
      </c>
      <c r="GT270" s="111">
        <v>0.39285714285714285</v>
      </c>
      <c r="GU270" s="61">
        <v>0</v>
      </c>
      <c r="GV270" s="106">
        <v>22.8</v>
      </c>
      <c r="GX270" s="106">
        <v>34</v>
      </c>
      <c r="GZ270" s="745"/>
      <c r="HA270" s="133">
        <v>10</v>
      </c>
      <c r="HB270" s="133">
        <v>0.71</v>
      </c>
      <c r="HC270" s="221">
        <v>1</v>
      </c>
      <c r="HD270" s="494">
        <v>124.905039</v>
      </c>
      <c r="HE270" s="494">
        <v>131.15029100000001</v>
      </c>
      <c r="HF270" s="270">
        <v>67.68659331721328</v>
      </c>
      <c r="HG270" s="125">
        <v>158.00706500000001</v>
      </c>
      <c r="HH270" s="270">
        <v>81.547359661607501</v>
      </c>
      <c r="HI270" s="125">
        <v>62.072310000000002</v>
      </c>
      <c r="HJ270" s="270">
        <v>32.035485176544448</v>
      </c>
      <c r="HK270" s="125">
        <v>95.934755999999993</v>
      </c>
      <c r="HL270" s="270">
        <v>49.511875001162494</v>
      </c>
      <c r="HM270" s="494">
        <v>60.715485000000001</v>
      </c>
      <c r="HN270" s="125">
        <v>5.1804769999999998</v>
      </c>
      <c r="HO270" s="125">
        <v>2.6594880000000001</v>
      </c>
      <c r="HP270" s="125">
        <v>161.865532</v>
      </c>
      <c r="HQ270" s="270">
        <v>83.538712365940327</v>
      </c>
      <c r="HR270" s="125">
        <v>71.236723999999995</v>
      </c>
      <c r="HS270" s="270">
        <v>36.765234220018364</v>
      </c>
      <c r="HT270" s="125">
        <v>90.628808000000006</v>
      </c>
      <c r="HU270" s="270">
        <v>46.773478145921963</v>
      </c>
      <c r="HV270" s="494">
        <v>55.990183000000002</v>
      </c>
      <c r="HW270" s="144">
        <v>0</v>
      </c>
      <c r="HX270" s="427">
        <v>0.83002801805096504</v>
      </c>
      <c r="HY270" s="428">
        <v>22.8</v>
      </c>
      <c r="HZ270" s="427">
        <v>5.6</v>
      </c>
      <c r="IA270" s="427">
        <v>11.6</v>
      </c>
      <c r="IB270" s="427">
        <v>3.3</v>
      </c>
      <c r="IC270" s="427">
        <v>25.8</v>
      </c>
      <c r="ID270" s="427">
        <v>6</v>
      </c>
      <c r="IE270" s="237">
        <v>39.546057142857151</v>
      </c>
      <c r="IF270" s="237">
        <v>20.409698420934873</v>
      </c>
      <c r="IG270" s="239"/>
      <c r="IH270" s="484">
        <v>0.41</v>
      </c>
      <c r="II270" s="484">
        <v>1018</v>
      </c>
      <c r="IJ270" s="484">
        <v>1044</v>
      </c>
      <c r="IK270" s="484">
        <v>954</v>
      </c>
      <c r="IL270" s="484"/>
      <c r="IM270" s="484">
        <v>998</v>
      </c>
      <c r="IN270" s="484">
        <v>964</v>
      </c>
      <c r="IO270" s="133">
        <v>991</v>
      </c>
      <c r="IP270" s="429">
        <v>995.6</v>
      </c>
      <c r="IQ270" s="484">
        <v>1532</v>
      </c>
      <c r="IR270" s="484">
        <v>381</v>
      </c>
      <c r="IS270" s="484">
        <v>409</v>
      </c>
      <c r="IT270" s="484">
        <v>437</v>
      </c>
      <c r="IU270" s="484">
        <v>387</v>
      </c>
      <c r="IV270" s="484">
        <v>401</v>
      </c>
      <c r="IW270" s="484">
        <v>380</v>
      </c>
      <c r="IX270" s="61">
        <v>380.5</v>
      </c>
      <c r="IY270" s="430">
        <v>399.16666666666669</v>
      </c>
      <c r="IZ270" s="484">
        <v>215</v>
      </c>
      <c r="JA270" s="491">
        <v>22.145536897302154</v>
      </c>
      <c r="JB270" s="240">
        <v>23.890256607976035</v>
      </c>
      <c r="JC270" s="457"/>
      <c r="JD270" s="496"/>
      <c r="JE270" s="443"/>
      <c r="JF270" s="443"/>
      <c r="JG270" s="457"/>
      <c r="JH270" s="457"/>
      <c r="JI270" s="457"/>
      <c r="JJ270" s="457"/>
      <c r="JK270" s="451"/>
      <c r="JL270" s="444">
        <v>46</v>
      </c>
      <c r="JM270" s="362"/>
      <c r="JN270" s="244"/>
      <c r="JP270" s="200"/>
      <c r="JQ270" s="90"/>
      <c r="JR270" s="90"/>
      <c r="JS270" s="69"/>
      <c r="JT270" s="248"/>
      <c r="JU270" s="200"/>
      <c r="JV270" s="433"/>
      <c r="JW270" s="248"/>
      <c r="JX270" s="243"/>
      <c r="JY270" s="433"/>
      <c r="JZ270" s="248"/>
      <c r="KA270" s="247"/>
      <c r="KB270" s="245"/>
      <c r="KC270" s="248"/>
      <c r="KD270" s="63"/>
      <c r="KE270" s="263"/>
      <c r="KF270" s="263"/>
      <c r="KG270" s="250"/>
      <c r="KH270" s="250"/>
      <c r="KI270" s="250"/>
      <c r="KJ270" s="251"/>
      <c r="KK270" s="250"/>
      <c r="KL270" s="250"/>
      <c r="KM270" s="250"/>
      <c r="KN270" s="250"/>
      <c r="KO270" s="250"/>
      <c r="KP270" s="250"/>
      <c r="KQ270" s="92"/>
      <c r="KR270" s="93">
        <v>0.47924528301886787</v>
      </c>
      <c r="KS270" s="92"/>
      <c r="KT270" s="361"/>
      <c r="KU270" s="92"/>
      <c r="KV270" s="361"/>
      <c r="KW270" s="361"/>
      <c r="KX270" s="361"/>
      <c r="KY270" s="361"/>
      <c r="KZ270" s="361"/>
      <c r="LA270" s="361"/>
      <c r="LB270" s="361"/>
      <c r="LC270" s="361"/>
      <c r="LD270" s="361"/>
      <c r="LE270" s="118">
        <v>42548</v>
      </c>
      <c r="LF270" s="454">
        <v>0</v>
      </c>
      <c r="LG270" s="454"/>
      <c r="LH270" s="454">
        <v>30</v>
      </c>
      <c r="LI270" s="454">
        <v>47.95</v>
      </c>
      <c r="LJ270" s="454">
        <v>-25.41</v>
      </c>
      <c r="LK270" s="454">
        <v>-28.6</v>
      </c>
      <c r="LL270" s="454">
        <v>-28.2</v>
      </c>
      <c r="LM270" s="454">
        <v>367</v>
      </c>
      <c r="LN270" s="454">
        <v>-21.6</v>
      </c>
      <c r="LO270" s="454">
        <v>-21.4</v>
      </c>
      <c r="LP270" s="454">
        <v>440</v>
      </c>
      <c r="LQ270" s="454">
        <v>-24.8</v>
      </c>
      <c r="LR270" s="454">
        <v>-24.8</v>
      </c>
      <c r="LS270" s="454">
        <v>367</v>
      </c>
      <c r="LT270" s="500">
        <v>44.92</v>
      </c>
      <c r="LU270" s="693">
        <v>-26.37</v>
      </c>
      <c r="LV270" s="500">
        <v>-11.2</v>
      </c>
      <c r="LW270" s="500">
        <v>3</v>
      </c>
      <c r="LX270" s="500">
        <v>0</v>
      </c>
      <c r="LY270" s="500">
        <v>3</v>
      </c>
      <c r="LZ270" s="690">
        <v>55.990183000000002</v>
      </c>
      <c r="MA270" s="455"/>
      <c r="MC270" s="253"/>
      <c r="MD270" s="274"/>
      <c r="ME270" s="581">
        <v>275</v>
      </c>
      <c r="MF270" s="135"/>
      <c r="MI270" s="584">
        <v>27.613299999999999</v>
      </c>
      <c r="MQ270" s="135"/>
      <c r="MR270" s="585"/>
      <c r="MS270" s="585"/>
      <c r="MT270" s="133">
        <v>0</v>
      </c>
      <c r="MU270" s="585"/>
      <c r="MV270" s="585"/>
      <c r="MW270" s="585"/>
      <c r="MX270" s="585"/>
      <c r="MY270" s="585"/>
      <c r="MZ270" s="585"/>
      <c r="NA270" s="585"/>
      <c r="NB270" s="238">
        <v>0</v>
      </c>
      <c r="ND270" s="876">
        <v>275</v>
      </c>
      <c r="NE270" s="877" t="s">
        <v>64</v>
      </c>
      <c r="NF270" s="877" t="s">
        <v>64</v>
      </c>
      <c r="NG270" s="877" t="s">
        <v>64</v>
      </c>
      <c r="NH270" s="877" t="s">
        <v>64</v>
      </c>
      <c r="NI270" s="877" t="s">
        <v>64</v>
      </c>
      <c r="NJ270" s="877" t="s">
        <v>64</v>
      </c>
      <c r="NK270" s="877" t="s">
        <v>64</v>
      </c>
      <c r="NL270" s="877" t="s">
        <v>64</v>
      </c>
      <c r="NM270" s="877" t="s">
        <v>64</v>
      </c>
      <c r="NN270" s="877" t="s">
        <v>64</v>
      </c>
      <c r="NO270" s="877" t="s">
        <v>64</v>
      </c>
      <c r="NP270" s="877" t="s">
        <v>64</v>
      </c>
      <c r="NQ270" s="877" t="s">
        <v>64</v>
      </c>
      <c r="NR270" s="877" t="s">
        <v>64</v>
      </c>
      <c r="NS270" s="877" t="s">
        <v>64</v>
      </c>
      <c r="NT270" s="877" t="s">
        <v>64</v>
      </c>
      <c r="NU270" s="877" t="s">
        <v>64</v>
      </c>
      <c r="NV270" s="877" t="s">
        <v>64</v>
      </c>
      <c r="NW270" s="877" t="s">
        <v>64</v>
      </c>
      <c r="NX270" s="877" t="s">
        <v>64</v>
      </c>
      <c r="NY270" s="877" t="s">
        <v>64</v>
      </c>
      <c r="NZ270" s="877" t="s">
        <v>64</v>
      </c>
      <c r="OA270" s="877" t="s">
        <v>64</v>
      </c>
      <c r="OB270" s="877" t="s">
        <v>64</v>
      </c>
      <c r="OC270" s="877" t="s">
        <v>64</v>
      </c>
      <c r="OD270" s="877" t="s">
        <v>64</v>
      </c>
      <c r="OE270" s="877" t="s">
        <v>64</v>
      </c>
      <c r="OF270" s="877" t="s">
        <v>64</v>
      </c>
      <c r="OG270" s="877" t="s">
        <v>64</v>
      </c>
      <c r="OH270" s="877" t="s">
        <v>64</v>
      </c>
      <c r="OI270" s="877" t="s">
        <v>64</v>
      </c>
      <c r="OJ270" s="877" t="s">
        <v>64</v>
      </c>
      <c r="OK270" s="877" t="s">
        <v>64</v>
      </c>
      <c r="OL270" s="877" t="s">
        <v>64</v>
      </c>
    </row>
    <row r="271" spans="1:402" s="61" customFormat="1" x14ac:dyDescent="0.25">
      <c r="A271" s="221">
        <v>270</v>
      </c>
      <c r="B271" s="221">
        <v>0</v>
      </c>
      <c r="C271" s="61">
        <v>1</v>
      </c>
      <c r="D271" s="267">
        <v>0</v>
      </c>
      <c r="E271" s="27">
        <v>279</v>
      </c>
      <c r="F271" s="882" t="s">
        <v>1625</v>
      </c>
      <c r="G271" s="883"/>
      <c r="H271" s="56" t="s">
        <v>1626</v>
      </c>
      <c r="I271" s="56" t="s">
        <v>1627</v>
      </c>
      <c r="J271" s="55">
        <v>17501</v>
      </c>
      <c r="K271" s="161">
        <v>67</v>
      </c>
      <c r="L271" s="438"/>
      <c r="M271" s="438"/>
      <c r="N271" s="342">
        <v>35</v>
      </c>
      <c r="O271" s="348">
        <v>1.79</v>
      </c>
      <c r="P271" s="484">
        <v>1</v>
      </c>
      <c r="Q271" s="485"/>
      <c r="R271" s="485"/>
      <c r="S271" s="484"/>
      <c r="T271" s="486"/>
      <c r="U271" s="711">
        <v>0</v>
      </c>
      <c r="V271" s="711"/>
      <c r="W271" s="711"/>
      <c r="X271" s="324"/>
      <c r="Y271" s="711"/>
      <c r="Z271" s="711"/>
      <c r="AA271" s="114"/>
      <c r="AB271" s="114"/>
      <c r="AC271" s="484"/>
      <c r="AD271" s="133"/>
      <c r="AE271" s="484"/>
      <c r="AF271" s="633"/>
      <c r="AG271" s="626">
        <v>1.1499999999999999</v>
      </c>
      <c r="AH271" s="627">
        <v>47</v>
      </c>
      <c r="AI271" s="627"/>
      <c r="AJ271" s="628"/>
      <c r="AK271" s="629"/>
      <c r="AL271" s="629"/>
      <c r="AM271" s="627"/>
      <c r="AN271" s="214"/>
      <c r="AO271" s="488"/>
      <c r="AP271" s="488"/>
      <c r="AQ271" s="488"/>
      <c r="AR271" s="488"/>
      <c r="AS271" s="488"/>
      <c r="AT271" s="488"/>
      <c r="AU271" s="557"/>
      <c r="AV271" s="557"/>
      <c r="AW271" s="487"/>
      <c r="AX271" s="487"/>
      <c r="AY271" s="487"/>
      <c r="AZ271" s="626"/>
      <c r="BA271" s="558"/>
      <c r="BB271" s="22">
        <v>23.67</v>
      </c>
      <c r="BC271" s="490"/>
      <c r="BD271" s="22">
        <v>23.67</v>
      </c>
      <c r="BE271" s="23">
        <v>70.613843030526382</v>
      </c>
      <c r="BF271" s="22">
        <v>89.07</v>
      </c>
      <c r="BG271" s="24">
        <f t="shared" ref="BG271:BG280" si="0">LOG(BB271)</f>
        <v>1.3741982579290828</v>
      </c>
      <c r="BH271" s="219">
        <v>1.3741982579290828</v>
      </c>
      <c r="BI271" s="764">
        <v>1.8488898478286446</v>
      </c>
      <c r="BJ271" s="219">
        <v>1.949731452315707</v>
      </c>
      <c r="BK271" s="66"/>
      <c r="BL271" s="66"/>
      <c r="BM271" s="66"/>
      <c r="BN271" s="66"/>
      <c r="BO271" s="571"/>
      <c r="BP271" s="66"/>
      <c r="BQ271" s="66"/>
      <c r="BR271" s="66"/>
      <c r="BS271" s="66"/>
      <c r="BT271" s="317"/>
      <c r="CJ271" s="326"/>
      <c r="CK271" s="114"/>
      <c r="CL271" s="326"/>
      <c r="CM271" s="114"/>
      <c r="CN271" s="114"/>
      <c r="CO271" s="114"/>
      <c r="CP271" s="114"/>
      <c r="CQ271" s="114"/>
      <c r="CR271" s="326"/>
      <c r="CS271" s="114"/>
      <c r="CT271" s="326"/>
      <c r="CU271" s="114"/>
      <c r="CV271" s="299"/>
      <c r="CW271" s="299"/>
      <c r="CX271" s="299"/>
      <c r="CY271" s="299"/>
      <c r="CZ271" s="221"/>
      <c r="DA271" s="221"/>
      <c r="DE271" s="451"/>
      <c r="DF271" s="457"/>
      <c r="DG271" s="451"/>
      <c r="DH271" s="451"/>
      <c r="DI271" s="451"/>
      <c r="DJ271" s="457"/>
      <c r="DK271" s="457"/>
      <c r="DL271" s="457"/>
      <c r="DM271" s="451"/>
      <c r="DO271" s="451"/>
      <c r="DP271" s="451"/>
      <c r="DQ271" s="451"/>
      <c r="DR271" s="451"/>
      <c r="DS271" s="63"/>
      <c r="DT271" s="451"/>
      <c r="DU271" s="451"/>
      <c r="DV271" s="451"/>
      <c r="ED271" s="438"/>
      <c r="EE271" s="438"/>
      <c r="EG271" s="221"/>
      <c r="EO271" s="259"/>
      <c r="EP271" s="135"/>
      <c r="EQ271" s="133"/>
      <c r="ER271" s="133"/>
      <c r="ES271" s="133"/>
      <c r="ET271" s="133"/>
      <c r="EU271" s="133"/>
      <c r="EV271" s="133"/>
      <c r="EW271" s="133"/>
      <c r="EX271" s="133"/>
      <c r="EY271" s="133"/>
      <c r="EZ271" s="133"/>
      <c r="FA271" s="133"/>
      <c r="FB271" s="133"/>
      <c r="FC271" s="133"/>
      <c r="FD271" s="133"/>
      <c r="FE271" s="133"/>
      <c r="FF271" s="133"/>
      <c r="FG271" s="133"/>
      <c r="FH271" s="91"/>
      <c r="FI271" s="91"/>
      <c r="FJ271" s="227"/>
      <c r="FK271" s="227"/>
      <c r="FL271" s="228"/>
      <c r="FM271" s="228"/>
      <c r="FN271" s="228"/>
      <c r="FO271" s="228"/>
      <c r="FP271" s="228"/>
      <c r="FQ271" s="228"/>
      <c r="FR271" s="193"/>
      <c r="FS271" s="230"/>
      <c r="FT271" s="230"/>
      <c r="FU271" s="230"/>
      <c r="FV271" s="229"/>
      <c r="FW271" s="229"/>
      <c r="FX271" s="426"/>
      <c r="FY271" s="229"/>
      <c r="FZ271" s="133"/>
      <c r="GA271" s="129"/>
      <c r="GB271" s="238"/>
      <c r="GC271" s="238"/>
      <c r="GD271" s="238"/>
      <c r="GE271" s="238"/>
      <c r="GF271" s="238"/>
      <c r="GG271" s="133"/>
      <c r="GH271" s="133"/>
      <c r="GI271" s="133"/>
      <c r="GJ271" s="133"/>
      <c r="GK271" s="231"/>
      <c r="GL271" s="133"/>
      <c r="GM271" s="133"/>
      <c r="GN271" s="133"/>
      <c r="GO271" s="133"/>
      <c r="GQ271" s="106"/>
      <c r="GR271" s="111"/>
      <c r="GT271" s="111"/>
      <c r="GV271" s="106"/>
      <c r="GX271" s="106"/>
      <c r="GZ271" s="745"/>
      <c r="HA271" s="133"/>
      <c r="HB271" s="133"/>
      <c r="HC271" s="221"/>
      <c r="HD271" s="494"/>
      <c r="HE271" s="494"/>
      <c r="HF271" s="270"/>
      <c r="HG271" s="125"/>
      <c r="HH271" s="270"/>
      <c r="HI271" s="125"/>
      <c r="HJ271" s="270"/>
      <c r="HK271" s="125"/>
      <c r="HL271" s="270"/>
      <c r="HM271" s="494"/>
      <c r="HN271" s="125"/>
      <c r="HO271" s="125"/>
      <c r="HP271" s="125"/>
      <c r="HQ271" s="270"/>
      <c r="HR271" s="125"/>
      <c r="HS271" s="270"/>
      <c r="HT271" s="125"/>
      <c r="HU271" s="270"/>
      <c r="HV271" s="494"/>
      <c r="HW271" s="144"/>
      <c r="HX271" s="427"/>
      <c r="HY271" s="428"/>
      <c r="HZ271" s="427"/>
      <c r="IA271" s="427"/>
      <c r="IB271" s="427"/>
      <c r="IC271" s="427"/>
      <c r="ID271" s="427"/>
      <c r="IE271" s="237"/>
      <c r="IF271" s="237"/>
      <c r="IG271" s="239"/>
      <c r="IH271" s="484"/>
      <c r="II271" s="484"/>
      <c r="IJ271" s="484"/>
      <c r="IK271" s="484"/>
      <c r="IL271" s="484"/>
      <c r="IM271" s="484"/>
      <c r="IN271" s="484"/>
      <c r="IO271" s="133"/>
      <c r="IP271" s="429"/>
      <c r="IQ271" s="484"/>
      <c r="IR271" s="484"/>
      <c r="IS271" s="484"/>
      <c r="IT271" s="484"/>
      <c r="IU271" s="484"/>
      <c r="IV271" s="484"/>
      <c r="IW271" s="484"/>
      <c r="IY271" s="430"/>
      <c r="IZ271" s="484"/>
      <c r="JA271" s="491"/>
      <c r="JB271" s="240"/>
      <c r="JC271" s="457"/>
      <c r="JD271" s="496"/>
      <c r="JE271" s="443"/>
      <c r="JF271" s="443"/>
      <c r="JG271" s="457"/>
      <c r="JH271" s="457"/>
      <c r="JI271" s="457"/>
      <c r="JJ271" s="457"/>
      <c r="JK271" s="451"/>
      <c r="JL271" s="444"/>
      <c r="JM271" s="362"/>
      <c r="JN271" s="244"/>
      <c r="JP271" s="200"/>
      <c r="JQ271" s="90"/>
      <c r="JR271" s="90"/>
      <c r="JS271" s="69"/>
      <c r="JT271" s="248"/>
      <c r="JU271" s="200"/>
      <c r="JV271" s="433"/>
      <c r="JW271" s="248"/>
      <c r="JX271" s="243"/>
      <c r="JY271" s="433"/>
      <c r="JZ271" s="248"/>
      <c r="KA271" s="247"/>
      <c r="KB271" s="245"/>
      <c r="KC271" s="248"/>
      <c r="KD271" s="63"/>
      <c r="KE271" s="263"/>
      <c r="KF271" s="263"/>
      <c r="KG271" s="250"/>
      <c r="KH271" s="250"/>
      <c r="KI271" s="250"/>
      <c r="KJ271" s="251"/>
      <c r="KK271" s="250"/>
      <c r="KL271" s="250"/>
      <c r="KM271" s="250"/>
      <c r="KN271" s="250"/>
      <c r="KO271" s="250"/>
      <c r="KP271" s="250"/>
      <c r="KQ271" s="92"/>
      <c r="KR271" s="93"/>
      <c r="KS271" s="92"/>
      <c r="KT271" s="361"/>
      <c r="KU271" s="92"/>
      <c r="KV271" s="361"/>
      <c r="KW271" s="361"/>
      <c r="KX271" s="361"/>
      <c r="KY271" s="361"/>
      <c r="KZ271" s="361"/>
      <c r="LA271" s="361"/>
      <c r="LB271" s="361"/>
      <c r="LC271" s="361"/>
      <c r="LD271" s="361"/>
      <c r="LE271" s="118"/>
      <c r="LF271" s="454"/>
      <c r="LG271" s="454"/>
      <c r="LH271" s="454"/>
      <c r="LI271" s="454"/>
      <c r="LJ271" s="454"/>
      <c r="LK271" s="454"/>
      <c r="LL271" s="454"/>
      <c r="LM271" s="454"/>
      <c r="LN271" s="454"/>
      <c r="LO271" s="454"/>
      <c r="LP271" s="454"/>
      <c r="LQ271" s="454"/>
      <c r="LR271" s="454"/>
      <c r="LS271" s="454"/>
      <c r="LT271" s="500"/>
      <c r="LU271" s="693"/>
      <c r="LV271" s="500"/>
      <c r="LW271" s="500"/>
      <c r="LX271" s="500"/>
      <c r="LY271" s="500"/>
      <c r="LZ271" s="690"/>
      <c r="MA271" s="455"/>
      <c r="MC271" s="253"/>
      <c r="MD271" s="274"/>
      <c r="ME271" s="25">
        <v>279</v>
      </c>
      <c r="MF271" s="135"/>
      <c r="MI271" s="765">
        <v>32.719099999999997</v>
      </c>
      <c r="MQ271" s="135"/>
      <c r="MR271" s="585"/>
      <c r="MS271" s="585"/>
      <c r="MT271" s="133"/>
      <c r="MU271" s="585"/>
      <c r="MV271" s="585"/>
      <c r="MW271" s="585"/>
      <c r="MX271" s="585"/>
      <c r="MY271" s="585"/>
      <c r="MZ271" s="585"/>
      <c r="NA271" s="585"/>
      <c r="NB271" s="238"/>
      <c r="ND271" s="876">
        <v>279</v>
      </c>
      <c r="NE271" s="877">
        <v>8.2855409328704201</v>
      </c>
      <c r="NF271" s="877">
        <v>7.6920923754275696</v>
      </c>
      <c r="NG271" s="877">
        <v>5.2020258446093397</v>
      </c>
      <c r="NH271" s="877">
        <v>3.1651079851445401</v>
      </c>
      <c r="NI271" s="877">
        <v>7.3352116817057897</v>
      </c>
      <c r="NJ271" s="877">
        <v>6.8539956471763901</v>
      </c>
      <c r="NK271" s="877">
        <v>8.7646062431096503</v>
      </c>
      <c r="NL271" s="877">
        <v>7.5511314527741096</v>
      </c>
      <c r="NM271" s="877">
        <v>6.2937015420807398</v>
      </c>
      <c r="NN271" s="877">
        <v>1.99276843076892</v>
      </c>
      <c r="NO271" s="877">
        <v>5.8354188404754801</v>
      </c>
      <c r="NP271" s="877">
        <v>6.3476656563009701</v>
      </c>
      <c r="NQ271" s="877">
        <v>7.6113199476849998</v>
      </c>
      <c r="NR271" s="877">
        <v>4.3233700690612702</v>
      </c>
      <c r="NS271" s="877">
        <v>5.9071310247467901</v>
      </c>
      <c r="NT271" s="877">
        <v>7.1204970984442504</v>
      </c>
      <c r="NU271" s="877">
        <v>6.2988415731120302</v>
      </c>
      <c r="NV271" s="877">
        <v>7.52778975157233</v>
      </c>
      <c r="NW271" s="877">
        <v>5.9565213633331204</v>
      </c>
      <c r="NX271" s="877">
        <v>6.0285691521967699</v>
      </c>
      <c r="NY271" s="877">
        <v>7.5752366840397602</v>
      </c>
      <c r="NZ271" s="877">
        <v>-0.736965594166206</v>
      </c>
      <c r="OA271" s="877">
        <v>10.2181514977826</v>
      </c>
      <c r="OB271" s="877">
        <v>0.33342373372519202</v>
      </c>
      <c r="OC271" s="877">
        <v>5.7045953476323996</v>
      </c>
      <c r="OD271" s="877">
        <v>6.7856813194747501</v>
      </c>
      <c r="OE271" s="877">
        <v>3.9634741239748901</v>
      </c>
      <c r="OF271" s="877">
        <v>10.6364614925354</v>
      </c>
      <c r="OG271" s="877">
        <v>3.3045110418099499</v>
      </c>
      <c r="OH271" s="877">
        <v>6.3605398616518096</v>
      </c>
      <c r="OI271" s="877">
        <v>4.6473145095471402</v>
      </c>
      <c r="OJ271" s="877">
        <v>4.2759216308835697</v>
      </c>
      <c r="OK271" s="877">
        <v>6.4415609417986097</v>
      </c>
      <c r="OL271" s="877">
        <v>9.8847277640573896</v>
      </c>
    </row>
    <row r="272" spans="1:402" s="61" customFormat="1" x14ac:dyDescent="0.25">
      <c r="A272" s="274">
        <v>271</v>
      </c>
      <c r="B272" s="221">
        <v>0</v>
      </c>
      <c r="C272" s="61">
        <v>1</v>
      </c>
      <c r="D272" s="267">
        <v>0</v>
      </c>
      <c r="E272" s="27">
        <v>280</v>
      </c>
      <c r="F272" s="882" t="s">
        <v>1625</v>
      </c>
      <c r="G272" s="883"/>
      <c r="H272" s="56" t="s">
        <v>1628</v>
      </c>
      <c r="I272" s="56" t="s">
        <v>1629</v>
      </c>
      <c r="J272" s="55">
        <v>18116</v>
      </c>
      <c r="K272" s="161">
        <v>65</v>
      </c>
      <c r="L272" s="438"/>
      <c r="M272" s="438"/>
      <c r="N272" s="342">
        <v>25</v>
      </c>
      <c r="O272" s="348">
        <v>1.61</v>
      </c>
      <c r="P272" s="484">
        <v>1</v>
      </c>
      <c r="Q272" s="485"/>
      <c r="R272" s="485"/>
      <c r="S272" s="484"/>
      <c r="T272" s="486"/>
      <c r="U272" s="711">
        <v>0</v>
      </c>
      <c r="V272" s="711"/>
      <c r="W272" s="711"/>
      <c r="X272" s="324"/>
      <c r="Y272" s="711"/>
      <c r="Z272" s="711"/>
      <c r="AA272" s="114"/>
      <c r="AB272" s="114"/>
      <c r="AC272" s="484"/>
      <c r="AD272" s="133"/>
      <c r="AE272" s="484"/>
      <c r="AF272" s="633"/>
      <c r="AG272" s="626">
        <v>0.64</v>
      </c>
      <c r="AH272" s="627">
        <v>93</v>
      </c>
      <c r="AI272" s="627"/>
      <c r="AJ272" s="628"/>
      <c r="AK272" s="629"/>
      <c r="AL272" s="629"/>
      <c r="AM272" s="627"/>
      <c r="AN272" s="214"/>
      <c r="AO272" s="488"/>
      <c r="AP272" s="488"/>
      <c r="AQ272" s="488"/>
      <c r="AR272" s="488"/>
      <c r="AS272" s="488"/>
      <c r="AT272" s="488"/>
      <c r="AU272" s="557"/>
      <c r="AV272" s="557"/>
      <c r="AW272" s="487"/>
      <c r="AX272" s="487"/>
      <c r="AY272" s="487"/>
      <c r="AZ272" s="626"/>
      <c r="BA272" s="558"/>
      <c r="BB272" s="22">
        <v>25.51</v>
      </c>
      <c r="BC272" s="490"/>
      <c r="BD272" s="22">
        <v>25.51</v>
      </c>
      <c r="BE272" s="23">
        <v>75.037270527082811</v>
      </c>
      <c r="BF272" s="22">
        <v>77.81</v>
      </c>
      <c r="BG272" s="24">
        <f t="shared" si="0"/>
        <v>1.40671045860979</v>
      </c>
      <c r="BH272" s="219">
        <v>1.40671045860979</v>
      </c>
      <c r="BI272" s="764">
        <v>1.8752770282416704</v>
      </c>
      <c r="BJ272" s="219">
        <v>1.8910354153153108</v>
      </c>
      <c r="BK272" s="66"/>
      <c r="BL272" s="66"/>
      <c r="BM272" s="66"/>
      <c r="BN272" s="66"/>
      <c r="BO272" s="571"/>
      <c r="BP272" s="66"/>
      <c r="BQ272" s="66"/>
      <c r="BR272" s="66"/>
      <c r="BS272" s="66"/>
      <c r="BT272" s="317"/>
      <c r="CJ272" s="326"/>
      <c r="CK272" s="114"/>
      <c r="CL272" s="326"/>
      <c r="CM272" s="114"/>
      <c r="CN272" s="114"/>
      <c r="CO272" s="114"/>
      <c r="CP272" s="114"/>
      <c r="CQ272" s="114"/>
      <c r="CR272" s="326"/>
      <c r="CS272" s="114"/>
      <c r="CT272" s="326"/>
      <c r="CU272" s="114"/>
      <c r="CV272" s="299"/>
      <c r="CW272" s="299"/>
      <c r="CX272" s="299"/>
      <c r="CY272" s="299"/>
      <c r="CZ272" s="221"/>
      <c r="DA272" s="221"/>
      <c r="DE272" s="451"/>
      <c r="DF272" s="457"/>
      <c r="DG272" s="451"/>
      <c r="DH272" s="451"/>
      <c r="DI272" s="451"/>
      <c r="DJ272" s="457"/>
      <c r="DK272" s="457"/>
      <c r="DL272" s="457"/>
      <c r="DM272" s="451"/>
      <c r="DO272" s="451"/>
      <c r="DP272" s="451"/>
      <c r="DQ272" s="451"/>
      <c r="DR272" s="451"/>
      <c r="DS272" s="63"/>
      <c r="DT272" s="451"/>
      <c r="DU272" s="451"/>
      <c r="DV272" s="451"/>
      <c r="ED272" s="438"/>
      <c r="EE272" s="438"/>
      <c r="EG272" s="221"/>
      <c r="EO272" s="259"/>
      <c r="EP272" s="135"/>
      <c r="EQ272" s="133"/>
      <c r="ER272" s="133"/>
      <c r="ES272" s="133"/>
      <c r="ET272" s="133"/>
      <c r="EU272" s="133"/>
      <c r="EV272" s="133"/>
      <c r="EW272" s="133"/>
      <c r="EX272" s="133"/>
      <c r="EY272" s="133"/>
      <c r="EZ272" s="133"/>
      <c r="FA272" s="133"/>
      <c r="FB272" s="133"/>
      <c r="FC272" s="133"/>
      <c r="FD272" s="133"/>
      <c r="FE272" s="133"/>
      <c r="FF272" s="133"/>
      <c r="FG272" s="133"/>
      <c r="FH272" s="91"/>
      <c r="FI272" s="91"/>
      <c r="FJ272" s="227"/>
      <c r="FK272" s="227"/>
      <c r="FL272" s="228"/>
      <c r="FM272" s="228"/>
      <c r="FN272" s="228"/>
      <c r="FO272" s="228"/>
      <c r="FP272" s="228"/>
      <c r="FQ272" s="228"/>
      <c r="FR272" s="193"/>
      <c r="FS272" s="230"/>
      <c r="FT272" s="230"/>
      <c r="FU272" s="230"/>
      <c r="FV272" s="229"/>
      <c r="FW272" s="229"/>
      <c r="FX272" s="426"/>
      <c r="FY272" s="229"/>
      <c r="FZ272" s="133"/>
      <c r="GA272" s="129"/>
      <c r="GB272" s="238"/>
      <c r="GC272" s="238"/>
      <c r="GD272" s="238"/>
      <c r="GE272" s="238"/>
      <c r="GF272" s="238"/>
      <c r="GG272" s="133"/>
      <c r="GH272" s="133"/>
      <c r="GI272" s="133"/>
      <c r="GJ272" s="133"/>
      <c r="GK272" s="231"/>
      <c r="GL272" s="133"/>
      <c r="GM272" s="133"/>
      <c r="GN272" s="133"/>
      <c r="GO272" s="133"/>
      <c r="GQ272" s="106"/>
      <c r="GR272" s="111"/>
      <c r="GT272" s="111"/>
      <c r="GV272" s="106"/>
      <c r="GX272" s="106"/>
      <c r="GZ272" s="745"/>
      <c r="HA272" s="133"/>
      <c r="HB272" s="133"/>
      <c r="HC272" s="221"/>
      <c r="HD272" s="494"/>
      <c r="HE272" s="494"/>
      <c r="HF272" s="270"/>
      <c r="HG272" s="125"/>
      <c r="HH272" s="270"/>
      <c r="HI272" s="125"/>
      <c r="HJ272" s="270"/>
      <c r="HK272" s="125"/>
      <c r="HL272" s="270"/>
      <c r="HM272" s="494"/>
      <c r="HN272" s="125"/>
      <c r="HO272" s="125"/>
      <c r="HP272" s="125"/>
      <c r="HQ272" s="270"/>
      <c r="HR272" s="125"/>
      <c r="HS272" s="270"/>
      <c r="HT272" s="125"/>
      <c r="HU272" s="270"/>
      <c r="HV272" s="494"/>
      <c r="HW272" s="144"/>
      <c r="HX272" s="427"/>
      <c r="HY272" s="428"/>
      <c r="HZ272" s="427"/>
      <c r="IA272" s="427"/>
      <c r="IB272" s="427"/>
      <c r="IC272" s="427"/>
      <c r="ID272" s="427"/>
      <c r="IE272" s="237"/>
      <c r="IF272" s="237"/>
      <c r="IG272" s="239"/>
      <c r="IH272" s="484"/>
      <c r="II272" s="484"/>
      <c r="IJ272" s="484"/>
      <c r="IK272" s="484"/>
      <c r="IL272" s="484"/>
      <c r="IM272" s="484"/>
      <c r="IN272" s="484"/>
      <c r="IO272" s="133"/>
      <c r="IP272" s="429"/>
      <c r="IQ272" s="484"/>
      <c r="IR272" s="484"/>
      <c r="IS272" s="484"/>
      <c r="IT272" s="484"/>
      <c r="IU272" s="484"/>
      <c r="IV272" s="484"/>
      <c r="IW272" s="484"/>
      <c r="IY272" s="430"/>
      <c r="IZ272" s="484"/>
      <c r="JA272" s="491"/>
      <c r="JB272" s="240"/>
      <c r="JC272" s="457"/>
      <c r="JD272" s="496"/>
      <c r="JE272" s="443"/>
      <c r="JF272" s="443"/>
      <c r="JG272" s="457"/>
      <c r="JH272" s="457"/>
      <c r="JI272" s="457"/>
      <c r="JJ272" s="457"/>
      <c r="JK272" s="451"/>
      <c r="JL272" s="444"/>
      <c r="JM272" s="362"/>
      <c r="JN272" s="244"/>
      <c r="JP272" s="200"/>
      <c r="JQ272" s="90"/>
      <c r="JR272" s="90"/>
      <c r="JS272" s="69"/>
      <c r="JT272" s="248"/>
      <c r="JU272" s="200"/>
      <c r="JV272" s="433"/>
      <c r="JW272" s="248"/>
      <c r="JX272" s="243"/>
      <c r="JY272" s="433"/>
      <c r="JZ272" s="248"/>
      <c r="KA272" s="247"/>
      <c r="KB272" s="245"/>
      <c r="KC272" s="248"/>
      <c r="KD272" s="63"/>
      <c r="KE272" s="263"/>
      <c r="KF272" s="263"/>
      <c r="KG272" s="250"/>
      <c r="KH272" s="250"/>
      <c r="KI272" s="250"/>
      <c r="KJ272" s="251"/>
      <c r="KK272" s="250"/>
      <c r="KL272" s="250"/>
      <c r="KM272" s="250"/>
      <c r="KN272" s="250"/>
      <c r="KO272" s="250"/>
      <c r="KP272" s="250"/>
      <c r="KQ272" s="92"/>
      <c r="KR272" s="93"/>
      <c r="KS272" s="92"/>
      <c r="KT272" s="361"/>
      <c r="KU272" s="92"/>
      <c r="KV272" s="361"/>
      <c r="KW272" s="361"/>
      <c r="KX272" s="361"/>
      <c r="KY272" s="361"/>
      <c r="KZ272" s="361"/>
      <c r="LA272" s="361"/>
      <c r="LB272" s="361"/>
      <c r="LC272" s="361"/>
      <c r="LD272" s="361"/>
      <c r="LE272" s="118"/>
      <c r="LF272" s="454"/>
      <c r="LG272" s="454"/>
      <c r="LH272" s="454"/>
      <c r="LI272" s="454"/>
      <c r="LJ272" s="454"/>
      <c r="LK272" s="454"/>
      <c r="LL272" s="454"/>
      <c r="LM272" s="454"/>
      <c r="LN272" s="454"/>
      <c r="LO272" s="454"/>
      <c r="LP272" s="454"/>
      <c r="LQ272" s="454"/>
      <c r="LR272" s="454"/>
      <c r="LS272" s="454"/>
      <c r="LT272" s="500"/>
      <c r="LU272" s="693"/>
      <c r="LV272" s="500"/>
      <c r="LW272" s="500"/>
      <c r="LX272" s="500"/>
      <c r="LY272" s="500"/>
      <c r="LZ272" s="690"/>
      <c r="MA272" s="455"/>
      <c r="MC272" s="253"/>
      <c r="MD272" s="274"/>
      <c r="ME272" s="25">
        <v>280</v>
      </c>
      <c r="MF272" s="135"/>
      <c r="MI272" s="765">
        <v>20.4876</v>
      </c>
      <c r="MQ272" s="135"/>
      <c r="MR272" s="585"/>
      <c r="MS272" s="585"/>
      <c r="MT272" s="133"/>
      <c r="MU272" s="585"/>
      <c r="MV272" s="585"/>
      <c r="MW272" s="585"/>
      <c r="MX272" s="585"/>
      <c r="MY272" s="585"/>
      <c r="MZ272" s="585"/>
      <c r="NA272" s="585"/>
      <c r="NB272" s="238"/>
      <c r="ND272" s="876">
        <v>280</v>
      </c>
      <c r="NE272" s="877">
        <v>8.9198465577994703</v>
      </c>
      <c r="NF272" s="877">
        <v>7.6139735873802303</v>
      </c>
      <c r="NG272" s="877">
        <v>5.1739269319998096</v>
      </c>
      <c r="NH272" s="877">
        <v>2.5160151470036598</v>
      </c>
      <c r="NI272" s="877">
        <v>7.2872506432546196</v>
      </c>
      <c r="NJ272" s="877">
        <v>7.35438163211332</v>
      </c>
      <c r="NK272" s="877">
        <v>8.9356070743349907</v>
      </c>
      <c r="NL272" s="877">
        <v>7.83781712667255</v>
      </c>
      <c r="NM272" s="877">
        <v>6.3608909677720398</v>
      </c>
      <c r="NN272" s="877">
        <v>0.79077203786200001</v>
      </c>
      <c r="NO272" s="877">
        <v>5.7158933705476098</v>
      </c>
      <c r="NP272" s="877">
        <v>6.6002102744200899</v>
      </c>
      <c r="NQ272" s="877">
        <v>7.6621342747990697</v>
      </c>
      <c r="NR272" s="877">
        <v>4.3659724275933796</v>
      </c>
      <c r="NS272" s="877">
        <v>5.7816219978705998</v>
      </c>
      <c r="NT272" s="877">
        <v>7.2046689507670498</v>
      </c>
      <c r="NU272" s="877">
        <v>6.44790974874208</v>
      </c>
      <c r="NV272" s="877">
        <v>7.0094367556080899</v>
      </c>
      <c r="NW272" s="877">
        <v>6.1185258489356702</v>
      </c>
      <c r="NX272" s="877">
        <v>6.2505826647875402</v>
      </c>
      <c r="NY272" s="877">
        <v>7.7687798099085397</v>
      </c>
      <c r="NZ272" s="877">
        <v>-0.83650126771711997</v>
      </c>
      <c r="OA272" s="877">
        <v>10.3892979161183</v>
      </c>
      <c r="OB272" s="877">
        <v>1.4114262457264699</v>
      </c>
      <c r="OC272" s="877">
        <v>5.0963461989931798</v>
      </c>
      <c r="OD272" s="877">
        <v>6.9031588111198703</v>
      </c>
      <c r="OE272" s="877">
        <v>5.2551230148477899</v>
      </c>
      <c r="OF272" s="877">
        <v>10.914631789495401</v>
      </c>
      <c r="OG272" s="877">
        <v>3.3276873641760498</v>
      </c>
      <c r="OH272" s="877">
        <v>7.4238302508404796</v>
      </c>
      <c r="OI272" s="877">
        <v>4.3240905160379803</v>
      </c>
      <c r="OJ272" s="877">
        <v>3.49080153865496</v>
      </c>
      <c r="OK272" s="877">
        <v>5.9328474667103004</v>
      </c>
      <c r="OL272" s="877">
        <v>8.9778716703918597</v>
      </c>
    </row>
    <row r="273" spans="1:402" s="61" customFormat="1" x14ac:dyDescent="0.25">
      <c r="A273" s="221">
        <v>272</v>
      </c>
      <c r="B273" s="221">
        <v>0</v>
      </c>
      <c r="C273" s="61">
        <v>1</v>
      </c>
      <c r="D273" s="267">
        <v>0</v>
      </c>
      <c r="E273" s="27">
        <v>281</v>
      </c>
      <c r="F273" s="882" t="s">
        <v>1625</v>
      </c>
      <c r="G273" s="883"/>
      <c r="H273" s="56" t="s">
        <v>1630</v>
      </c>
      <c r="I273" s="56" t="s">
        <v>1631</v>
      </c>
      <c r="J273" s="55">
        <v>17501</v>
      </c>
      <c r="K273" s="161">
        <v>58</v>
      </c>
      <c r="L273" s="438"/>
      <c r="M273" s="438"/>
      <c r="N273" s="342">
        <v>30</v>
      </c>
      <c r="O273" s="348">
        <v>2.23</v>
      </c>
      <c r="P273" s="484">
        <v>0</v>
      </c>
      <c r="Q273" s="485"/>
      <c r="R273" s="485"/>
      <c r="S273" s="484"/>
      <c r="T273" s="486"/>
      <c r="U273" s="711">
        <v>0</v>
      </c>
      <c r="V273" s="711"/>
      <c r="W273" s="711"/>
      <c r="X273" s="324"/>
      <c r="Y273" s="711"/>
      <c r="Z273" s="711"/>
      <c r="AA273" s="114"/>
      <c r="AB273" s="114"/>
      <c r="AC273" s="484"/>
      <c r="AD273" s="133"/>
      <c r="AE273" s="484"/>
      <c r="AF273" s="633"/>
      <c r="AG273" s="626">
        <v>1</v>
      </c>
      <c r="AH273" s="627">
        <v>77</v>
      </c>
      <c r="AI273" s="627"/>
      <c r="AJ273" s="628"/>
      <c r="AK273" s="629"/>
      <c r="AL273" s="629"/>
      <c r="AM273" s="627"/>
      <c r="AN273" s="214"/>
      <c r="AO273" s="488"/>
      <c r="AP273" s="488"/>
      <c r="AQ273" s="488"/>
      <c r="AR273" s="488"/>
      <c r="AS273" s="488"/>
      <c r="AT273" s="488"/>
      <c r="AU273" s="557"/>
      <c r="AV273" s="557"/>
      <c r="AW273" s="487"/>
      <c r="AX273" s="487"/>
      <c r="AY273" s="487"/>
      <c r="AZ273" s="626"/>
      <c r="BA273" s="558"/>
      <c r="BB273" s="22">
        <v>27.44</v>
      </c>
      <c r="BC273" s="490"/>
      <c r="BD273" s="22">
        <v>27.44</v>
      </c>
      <c r="BE273" s="23">
        <v>91.295349955459173</v>
      </c>
      <c r="BF273" s="22">
        <v>118.6</v>
      </c>
      <c r="BG273" s="24">
        <f t="shared" si="0"/>
        <v>1.4383841070347141</v>
      </c>
      <c r="BH273" s="219">
        <v>1.4383841070347141</v>
      </c>
      <c r="BI273" s="764">
        <v>1.9604486577082945</v>
      </c>
      <c r="BJ273" s="219">
        <v>2.0740846890282438</v>
      </c>
      <c r="BK273" s="66"/>
      <c r="BL273" s="66"/>
      <c r="BM273" s="66"/>
      <c r="BN273" s="66"/>
      <c r="BO273" s="571"/>
      <c r="BP273" s="66"/>
      <c r="BQ273" s="66"/>
      <c r="BR273" s="66"/>
      <c r="BS273" s="66"/>
      <c r="BT273" s="317"/>
      <c r="CJ273" s="326"/>
      <c r="CK273" s="114"/>
      <c r="CL273" s="326"/>
      <c r="CM273" s="114"/>
      <c r="CN273" s="114"/>
      <c r="CO273" s="114"/>
      <c r="CP273" s="114"/>
      <c r="CQ273" s="114"/>
      <c r="CR273" s="326"/>
      <c r="CS273" s="114"/>
      <c r="CT273" s="326"/>
      <c r="CU273" s="114"/>
      <c r="CV273" s="299"/>
      <c r="CW273" s="299"/>
      <c r="CX273" s="299"/>
      <c r="CY273" s="299"/>
      <c r="CZ273" s="221"/>
      <c r="DA273" s="221"/>
      <c r="DE273" s="451"/>
      <c r="DF273" s="457"/>
      <c r="DG273" s="451"/>
      <c r="DH273" s="451"/>
      <c r="DI273" s="451"/>
      <c r="DJ273" s="457"/>
      <c r="DK273" s="457"/>
      <c r="DL273" s="457"/>
      <c r="DM273" s="451"/>
      <c r="DO273" s="451"/>
      <c r="DP273" s="451"/>
      <c r="DQ273" s="451"/>
      <c r="DR273" s="451"/>
      <c r="DS273" s="63"/>
      <c r="DT273" s="451"/>
      <c r="DU273" s="451"/>
      <c r="DV273" s="451"/>
      <c r="ED273" s="438"/>
      <c r="EE273" s="438"/>
      <c r="EG273" s="221"/>
      <c r="EO273" s="259"/>
      <c r="EP273" s="135"/>
      <c r="EQ273" s="133"/>
      <c r="ER273" s="133"/>
      <c r="ES273" s="133"/>
      <c r="ET273" s="133"/>
      <c r="EU273" s="133"/>
      <c r="EV273" s="133"/>
      <c r="EW273" s="133"/>
      <c r="EX273" s="133"/>
      <c r="EY273" s="133"/>
      <c r="EZ273" s="133"/>
      <c r="FA273" s="133"/>
      <c r="FB273" s="133"/>
      <c r="FC273" s="133"/>
      <c r="FD273" s="133"/>
      <c r="FE273" s="133"/>
      <c r="FF273" s="133"/>
      <c r="FG273" s="133"/>
      <c r="FH273" s="91"/>
      <c r="FI273" s="91"/>
      <c r="FJ273" s="227"/>
      <c r="FK273" s="227"/>
      <c r="FL273" s="228"/>
      <c r="FM273" s="228"/>
      <c r="FN273" s="228"/>
      <c r="FO273" s="228"/>
      <c r="FP273" s="228"/>
      <c r="FQ273" s="228"/>
      <c r="FR273" s="193"/>
      <c r="FS273" s="230"/>
      <c r="FT273" s="230"/>
      <c r="FU273" s="230"/>
      <c r="FV273" s="229"/>
      <c r="FW273" s="229"/>
      <c r="FX273" s="426"/>
      <c r="FY273" s="229"/>
      <c r="FZ273" s="133"/>
      <c r="GA273" s="129"/>
      <c r="GB273" s="238"/>
      <c r="GC273" s="238"/>
      <c r="GD273" s="238"/>
      <c r="GE273" s="238"/>
      <c r="GF273" s="238"/>
      <c r="GG273" s="133"/>
      <c r="GH273" s="133"/>
      <c r="GI273" s="133"/>
      <c r="GJ273" s="133"/>
      <c r="GK273" s="231"/>
      <c r="GL273" s="133"/>
      <c r="GM273" s="133"/>
      <c r="GN273" s="133"/>
      <c r="GO273" s="133"/>
      <c r="GQ273" s="106"/>
      <c r="GR273" s="111"/>
      <c r="GT273" s="111"/>
      <c r="GV273" s="106"/>
      <c r="GX273" s="106"/>
      <c r="GZ273" s="745"/>
      <c r="HA273" s="133"/>
      <c r="HB273" s="133"/>
      <c r="HC273" s="221"/>
      <c r="HD273" s="494"/>
      <c r="HE273" s="494"/>
      <c r="HF273" s="270"/>
      <c r="HG273" s="125"/>
      <c r="HH273" s="270"/>
      <c r="HI273" s="125"/>
      <c r="HJ273" s="270"/>
      <c r="HK273" s="125"/>
      <c r="HL273" s="270"/>
      <c r="HM273" s="494"/>
      <c r="HN273" s="125"/>
      <c r="HO273" s="125"/>
      <c r="HP273" s="125"/>
      <c r="HQ273" s="270"/>
      <c r="HR273" s="125"/>
      <c r="HS273" s="270"/>
      <c r="HT273" s="125"/>
      <c r="HU273" s="270"/>
      <c r="HV273" s="494"/>
      <c r="HW273" s="144"/>
      <c r="HX273" s="427"/>
      <c r="HY273" s="428"/>
      <c r="HZ273" s="427"/>
      <c r="IA273" s="427"/>
      <c r="IB273" s="427"/>
      <c r="IC273" s="427"/>
      <c r="ID273" s="427"/>
      <c r="IE273" s="237"/>
      <c r="IF273" s="237"/>
      <c r="IG273" s="239"/>
      <c r="IH273" s="484"/>
      <c r="II273" s="484"/>
      <c r="IJ273" s="484"/>
      <c r="IK273" s="484"/>
      <c r="IL273" s="484"/>
      <c r="IM273" s="484"/>
      <c r="IN273" s="484"/>
      <c r="IO273" s="133"/>
      <c r="IP273" s="429"/>
      <c r="IQ273" s="484"/>
      <c r="IR273" s="484"/>
      <c r="IS273" s="484"/>
      <c r="IT273" s="484"/>
      <c r="IU273" s="484"/>
      <c r="IV273" s="484"/>
      <c r="IW273" s="484"/>
      <c r="IY273" s="430"/>
      <c r="IZ273" s="484"/>
      <c r="JA273" s="491"/>
      <c r="JB273" s="240"/>
      <c r="JC273" s="457"/>
      <c r="JD273" s="496"/>
      <c r="JE273" s="443"/>
      <c r="JF273" s="443"/>
      <c r="JG273" s="457"/>
      <c r="JH273" s="457"/>
      <c r="JI273" s="457"/>
      <c r="JJ273" s="457"/>
      <c r="JK273" s="451"/>
      <c r="JL273" s="444"/>
      <c r="JM273" s="362"/>
      <c r="JN273" s="244"/>
      <c r="JP273" s="200"/>
      <c r="JQ273" s="90"/>
      <c r="JR273" s="90"/>
      <c r="JS273" s="69"/>
      <c r="JT273" s="248"/>
      <c r="JU273" s="200"/>
      <c r="JV273" s="433"/>
      <c r="JW273" s="248"/>
      <c r="JX273" s="243"/>
      <c r="JY273" s="433"/>
      <c r="JZ273" s="248"/>
      <c r="KA273" s="247"/>
      <c r="KB273" s="245"/>
      <c r="KC273" s="248"/>
      <c r="KD273" s="63"/>
      <c r="KE273" s="263"/>
      <c r="KF273" s="263"/>
      <c r="KG273" s="250"/>
      <c r="KH273" s="250"/>
      <c r="KI273" s="250"/>
      <c r="KJ273" s="251"/>
      <c r="KK273" s="250"/>
      <c r="KL273" s="250"/>
      <c r="KM273" s="250"/>
      <c r="KN273" s="250"/>
      <c r="KO273" s="250"/>
      <c r="KP273" s="250"/>
      <c r="KQ273" s="92"/>
      <c r="KR273" s="93"/>
      <c r="KS273" s="92"/>
      <c r="KT273" s="361"/>
      <c r="KU273" s="92"/>
      <c r="KV273" s="361"/>
      <c r="KW273" s="361"/>
      <c r="KX273" s="361"/>
      <c r="KY273" s="361"/>
      <c r="KZ273" s="361"/>
      <c r="LA273" s="361"/>
      <c r="LB273" s="361"/>
      <c r="LC273" s="361"/>
      <c r="LD273" s="361"/>
      <c r="LE273" s="118"/>
      <c r="LF273" s="454"/>
      <c r="LG273" s="454"/>
      <c r="LH273" s="454"/>
      <c r="LI273" s="454"/>
      <c r="LJ273" s="454"/>
      <c r="LK273" s="454"/>
      <c r="LL273" s="454"/>
      <c r="LM273" s="454"/>
      <c r="LN273" s="454"/>
      <c r="LO273" s="454"/>
      <c r="LP273" s="454"/>
      <c r="LQ273" s="454"/>
      <c r="LR273" s="454"/>
      <c r="LS273" s="454"/>
      <c r="LT273" s="500"/>
      <c r="LU273" s="693"/>
      <c r="LV273" s="500"/>
      <c r="LW273" s="500"/>
      <c r="LX273" s="500"/>
      <c r="LY273" s="500"/>
      <c r="LZ273" s="690"/>
      <c r="MA273" s="455"/>
      <c r="MC273" s="253"/>
      <c r="MD273" s="274"/>
      <c r="ME273" s="25">
        <v>281</v>
      </c>
      <c r="MF273" s="135"/>
      <c r="MI273" s="765">
        <v>30.706600000000002</v>
      </c>
      <c r="MQ273" s="135"/>
      <c r="MR273" s="585"/>
      <c r="MS273" s="585"/>
      <c r="MT273" s="133"/>
      <c r="MU273" s="585"/>
      <c r="MV273" s="585"/>
      <c r="MW273" s="585"/>
      <c r="MX273" s="585"/>
      <c r="MY273" s="585"/>
      <c r="MZ273" s="585"/>
      <c r="NA273" s="585"/>
      <c r="NB273" s="238"/>
      <c r="ND273" s="876">
        <v>281</v>
      </c>
      <c r="NE273" s="877">
        <v>8.4657704490839603</v>
      </c>
      <c r="NF273" s="877">
        <v>7.1837842331275299</v>
      </c>
      <c r="NG273" s="877">
        <v>4.78240856492737</v>
      </c>
      <c r="NH273" s="877">
        <v>2.1505596765753801</v>
      </c>
      <c r="NI273" s="877">
        <v>7.8369340113210901</v>
      </c>
      <c r="NJ273" s="877">
        <v>6.2102329900958502</v>
      </c>
      <c r="NK273" s="877">
        <v>9.2205476197786407</v>
      </c>
      <c r="NL273" s="877">
        <v>7.1569426209088904</v>
      </c>
      <c r="NM273" s="877">
        <v>6.1701253618399496</v>
      </c>
      <c r="NN273" s="877">
        <v>0.44360665147561501</v>
      </c>
      <c r="NO273" s="877">
        <v>6.3282261187877298</v>
      </c>
      <c r="NP273" s="877">
        <v>6.8544944181548804</v>
      </c>
      <c r="NQ273" s="877">
        <v>7.2566332950599204</v>
      </c>
      <c r="NR273" s="877">
        <v>4.2479275134435897</v>
      </c>
      <c r="NS273" s="877">
        <v>5.8414699994657999</v>
      </c>
      <c r="NT273" s="877">
        <v>7.37859832107178</v>
      </c>
      <c r="NU273" s="877">
        <v>5.7689782503445501</v>
      </c>
      <c r="NV273" s="877">
        <v>6.50191677967437</v>
      </c>
      <c r="NW273" s="877">
        <v>5.9997745612870004</v>
      </c>
      <c r="NX273" s="877">
        <v>6.0465783666203299</v>
      </c>
      <c r="NY273" s="877">
        <v>8.0454866563594596</v>
      </c>
      <c r="NZ273" s="877">
        <v>5.0643655402636298</v>
      </c>
      <c r="OA273" s="877">
        <v>9.8107965362589908</v>
      </c>
      <c r="OB273" s="877">
        <v>2.2898344651775102</v>
      </c>
      <c r="OC273" s="877">
        <v>7.2411728209037598</v>
      </c>
      <c r="OD273" s="877">
        <v>6.2922295919049498</v>
      </c>
      <c r="OE273" s="877">
        <v>4.7349805234358904</v>
      </c>
      <c r="OF273" s="877">
        <v>10.0024634388925</v>
      </c>
      <c r="OG273" s="877">
        <v>2.8359240742543701</v>
      </c>
      <c r="OH273" s="877">
        <v>7.9825943548279001</v>
      </c>
      <c r="OI273" s="877">
        <v>3.85299758761332</v>
      </c>
      <c r="OJ273" s="877">
        <v>2.0198690840646401</v>
      </c>
      <c r="OK273" s="877">
        <v>2.17680728064013</v>
      </c>
      <c r="OL273" s="877">
        <v>7.52096207108149</v>
      </c>
    </row>
    <row r="274" spans="1:402" s="61" customFormat="1" x14ac:dyDescent="0.25">
      <c r="A274" s="221">
        <v>273</v>
      </c>
      <c r="B274" s="274">
        <v>0</v>
      </c>
      <c r="C274" s="61">
        <v>1</v>
      </c>
      <c r="D274" s="267">
        <v>0</v>
      </c>
      <c r="E274" s="27">
        <v>282</v>
      </c>
      <c r="F274" s="882" t="s">
        <v>1625</v>
      </c>
      <c r="G274" s="883"/>
      <c r="H274" s="56" t="s">
        <v>1632</v>
      </c>
      <c r="I274" s="56" t="s">
        <v>1633</v>
      </c>
      <c r="J274" s="55">
        <v>14738</v>
      </c>
      <c r="K274" s="161">
        <v>75</v>
      </c>
      <c r="L274" s="438"/>
      <c r="M274" s="438"/>
      <c r="N274" s="342">
        <v>24</v>
      </c>
      <c r="O274" s="348">
        <v>1.61</v>
      </c>
      <c r="P274" s="484">
        <v>1</v>
      </c>
      <c r="Q274" s="485"/>
      <c r="R274" s="485"/>
      <c r="S274" s="484"/>
      <c r="T274" s="486"/>
      <c r="U274" s="711">
        <v>1</v>
      </c>
      <c r="V274" s="711"/>
      <c r="W274" s="711"/>
      <c r="X274" s="324"/>
      <c r="Y274" s="711"/>
      <c r="Z274" s="711"/>
      <c r="AA274" s="114"/>
      <c r="AB274" s="114"/>
      <c r="AC274" s="484"/>
      <c r="AD274" s="133"/>
      <c r="AE274" s="484"/>
      <c r="AF274" s="633"/>
      <c r="AG274" s="626">
        <v>0.79</v>
      </c>
      <c r="AH274" s="627">
        <v>71</v>
      </c>
      <c r="AI274" s="627"/>
      <c r="AJ274" s="628"/>
      <c r="AK274" s="629"/>
      <c r="AL274" s="629"/>
      <c r="AM274" s="627"/>
      <c r="AN274" s="214"/>
      <c r="AO274" s="488"/>
      <c r="AP274" s="488"/>
      <c r="AQ274" s="488"/>
      <c r="AR274" s="488"/>
      <c r="AS274" s="488"/>
      <c r="AT274" s="488"/>
      <c r="AU274" s="557"/>
      <c r="AV274" s="557"/>
      <c r="AW274" s="487"/>
      <c r="AX274" s="487"/>
      <c r="AY274" s="487"/>
      <c r="AZ274" s="626"/>
      <c r="BA274" s="558"/>
      <c r="BB274" s="22">
        <v>38.35</v>
      </c>
      <c r="BC274" s="490"/>
      <c r="BD274" s="22">
        <v>38.35</v>
      </c>
      <c r="BE274" s="23">
        <v>53.478301666975895</v>
      </c>
      <c r="BF274" s="22">
        <v>78.319999999999993</v>
      </c>
      <c r="BG274" s="24">
        <f t="shared" si="0"/>
        <v>1.5837653682849997</v>
      </c>
      <c r="BH274" s="219">
        <v>1.5837653682849997</v>
      </c>
      <c r="BI274" s="764">
        <v>1.728177606735563</v>
      </c>
      <c r="BJ274" s="219">
        <v>1.8938726787950815</v>
      </c>
      <c r="BK274" s="66"/>
      <c r="BL274" s="66"/>
      <c r="BM274" s="66"/>
      <c r="BN274" s="66"/>
      <c r="BO274" s="571"/>
      <c r="BP274" s="66"/>
      <c r="BQ274" s="66"/>
      <c r="BR274" s="66"/>
      <c r="BS274" s="66"/>
      <c r="BT274" s="317"/>
      <c r="CJ274" s="326"/>
      <c r="CK274" s="114"/>
      <c r="CL274" s="326"/>
      <c r="CM274" s="114"/>
      <c r="CN274" s="114"/>
      <c r="CO274" s="114"/>
      <c r="CP274" s="114"/>
      <c r="CQ274" s="114"/>
      <c r="CR274" s="326"/>
      <c r="CS274" s="114"/>
      <c r="CT274" s="326"/>
      <c r="CU274" s="114"/>
      <c r="CV274" s="299"/>
      <c r="CW274" s="299"/>
      <c r="CX274" s="299"/>
      <c r="CY274" s="299"/>
      <c r="CZ274" s="221"/>
      <c r="DA274" s="221"/>
      <c r="DE274" s="451"/>
      <c r="DF274" s="457"/>
      <c r="DG274" s="451"/>
      <c r="DH274" s="451"/>
      <c r="DI274" s="451"/>
      <c r="DJ274" s="457"/>
      <c r="DK274" s="457"/>
      <c r="DL274" s="457"/>
      <c r="DM274" s="451"/>
      <c r="DO274" s="451"/>
      <c r="DP274" s="451"/>
      <c r="DQ274" s="451"/>
      <c r="DR274" s="451"/>
      <c r="DS274" s="63"/>
      <c r="DT274" s="451"/>
      <c r="DU274" s="451"/>
      <c r="DV274" s="451"/>
      <c r="ED274" s="438"/>
      <c r="EE274" s="438"/>
      <c r="EG274" s="221"/>
      <c r="EO274" s="259"/>
      <c r="EP274" s="135"/>
      <c r="EQ274" s="133"/>
      <c r="ER274" s="133"/>
      <c r="ES274" s="133"/>
      <c r="ET274" s="133"/>
      <c r="EU274" s="133"/>
      <c r="EV274" s="133"/>
      <c r="EW274" s="133"/>
      <c r="EX274" s="133"/>
      <c r="EY274" s="133"/>
      <c r="EZ274" s="133"/>
      <c r="FA274" s="133"/>
      <c r="FB274" s="133"/>
      <c r="FC274" s="133"/>
      <c r="FD274" s="133"/>
      <c r="FE274" s="133"/>
      <c r="FF274" s="133"/>
      <c r="FG274" s="133"/>
      <c r="FH274" s="91"/>
      <c r="FI274" s="91"/>
      <c r="FJ274" s="227"/>
      <c r="FK274" s="227"/>
      <c r="FL274" s="228"/>
      <c r="FM274" s="228"/>
      <c r="FN274" s="228"/>
      <c r="FO274" s="228"/>
      <c r="FP274" s="228"/>
      <c r="FQ274" s="228"/>
      <c r="FR274" s="193"/>
      <c r="FS274" s="230"/>
      <c r="FT274" s="230"/>
      <c r="FU274" s="230"/>
      <c r="FV274" s="229"/>
      <c r="FW274" s="229"/>
      <c r="FX274" s="426"/>
      <c r="FY274" s="229"/>
      <c r="FZ274" s="133"/>
      <c r="GA274" s="129"/>
      <c r="GB274" s="238"/>
      <c r="GC274" s="238"/>
      <c r="GD274" s="238"/>
      <c r="GE274" s="238"/>
      <c r="GF274" s="238"/>
      <c r="GG274" s="133"/>
      <c r="GH274" s="133"/>
      <c r="GI274" s="133"/>
      <c r="GJ274" s="133"/>
      <c r="GK274" s="231"/>
      <c r="GL274" s="133"/>
      <c r="GM274" s="133"/>
      <c r="GN274" s="133"/>
      <c r="GO274" s="133"/>
      <c r="GQ274" s="106"/>
      <c r="GR274" s="111"/>
      <c r="GT274" s="111"/>
      <c r="GV274" s="106"/>
      <c r="GX274" s="106"/>
      <c r="GZ274" s="745"/>
      <c r="HA274" s="133"/>
      <c r="HB274" s="133"/>
      <c r="HC274" s="221"/>
      <c r="HD274" s="494"/>
      <c r="HE274" s="494"/>
      <c r="HF274" s="270"/>
      <c r="HG274" s="125"/>
      <c r="HH274" s="270"/>
      <c r="HI274" s="125"/>
      <c r="HJ274" s="270"/>
      <c r="HK274" s="125"/>
      <c r="HL274" s="270"/>
      <c r="HM274" s="494"/>
      <c r="HN274" s="125"/>
      <c r="HO274" s="125"/>
      <c r="HP274" s="125"/>
      <c r="HQ274" s="270"/>
      <c r="HR274" s="125"/>
      <c r="HS274" s="270"/>
      <c r="HT274" s="125"/>
      <c r="HU274" s="270"/>
      <c r="HV274" s="494"/>
      <c r="HW274" s="144"/>
      <c r="HX274" s="427"/>
      <c r="HY274" s="428"/>
      <c r="HZ274" s="427"/>
      <c r="IA274" s="427"/>
      <c r="IB274" s="427"/>
      <c r="IC274" s="427"/>
      <c r="ID274" s="427"/>
      <c r="IE274" s="237"/>
      <c r="IF274" s="237"/>
      <c r="IG274" s="239"/>
      <c r="IH274" s="484"/>
      <c r="II274" s="484"/>
      <c r="IJ274" s="484"/>
      <c r="IK274" s="484"/>
      <c r="IL274" s="484"/>
      <c r="IM274" s="484"/>
      <c r="IN274" s="484"/>
      <c r="IO274" s="133"/>
      <c r="IP274" s="429"/>
      <c r="IQ274" s="484"/>
      <c r="IR274" s="484"/>
      <c r="IS274" s="484"/>
      <c r="IT274" s="484"/>
      <c r="IU274" s="484"/>
      <c r="IV274" s="484"/>
      <c r="IW274" s="484"/>
      <c r="IY274" s="430"/>
      <c r="IZ274" s="484"/>
      <c r="JA274" s="491"/>
      <c r="JB274" s="240"/>
      <c r="JC274" s="457"/>
      <c r="JD274" s="496"/>
      <c r="JE274" s="443"/>
      <c r="JF274" s="443"/>
      <c r="JG274" s="457"/>
      <c r="JH274" s="457"/>
      <c r="JI274" s="457"/>
      <c r="JJ274" s="457"/>
      <c r="JK274" s="451"/>
      <c r="JL274" s="444"/>
      <c r="JM274" s="362"/>
      <c r="JN274" s="244"/>
      <c r="JP274" s="200"/>
      <c r="JQ274" s="90"/>
      <c r="JR274" s="90"/>
      <c r="JS274" s="69"/>
      <c r="JT274" s="248"/>
      <c r="JU274" s="200"/>
      <c r="JV274" s="433"/>
      <c r="JW274" s="248"/>
      <c r="JX274" s="243"/>
      <c r="JY274" s="433"/>
      <c r="JZ274" s="248"/>
      <c r="KA274" s="247"/>
      <c r="KB274" s="245"/>
      <c r="KC274" s="248"/>
      <c r="KD274" s="63"/>
      <c r="KE274" s="263"/>
      <c r="KF274" s="263"/>
      <c r="KG274" s="250"/>
      <c r="KH274" s="250"/>
      <c r="KI274" s="250"/>
      <c r="KJ274" s="251"/>
      <c r="KK274" s="250"/>
      <c r="KL274" s="250"/>
      <c r="KM274" s="250"/>
      <c r="KN274" s="250"/>
      <c r="KO274" s="250"/>
      <c r="KP274" s="250"/>
      <c r="KQ274" s="92"/>
      <c r="KR274" s="93"/>
      <c r="KS274" s="92"/>
      <c r="KT274" s="361"/>
      <c r="KU274" s="92"/>
      <c r="KV274" s="361"/>
      <c r="KW274" s="361"/>
      <c r="KX274" s="361"/>
      <c r="KY274" s="361"/>
      <c r="KZ274" s="361"/>
      <c r="LA274" s="361"/>
      <c r="LB274" s="361"/>
      <c r="LC274" s="361"/>
      <c r="LD274" s="361"/>
      <c r="LE274" s="118"/>
      <c r="LF274" s="454"/>
      <c r="LG274" s="454"/>
      <c r="LH274" s="454"/>
      <c r="LI274" s="454"/>
      <c r="LJ274" s="454"/>
      <c r="LK274" s="454"/>
      <c r="LL274" s="454"/>
      <c r="LM274" s="454"/>
      <c r="LN274" s="454"/>
      <c r="LO274" s="454"/>
      <c r="LP274" s="454"/>
      <c r="LQ274" s="454"/>
      <c r="LR274" s="454"/>
      <c r="LS274" s="454"/>
      <c r="LT274" s="500"/>
      <c r="LU274" s="693"/>
      <c r="LV274" s="500"/>
      <c r="LW274" s="500"/>
      <c r="LX274" s="500"/>
      <c r="LY274" s="500"/>
      <c r="LZ274" s="690"/>
      <c r="MA274" s="455"/>
      <c r="MC274" s="253"/>
      <c r="MD274" s="274"/>
      <c r="ME274" s="25">
        <v>282</v>
      </c>
      <c r="MF274" s="135"/>
      <c r="MI274" s="765">
        <v>29.714600000000001</v>
      </c>
      <c r="MQ274" s="135"/>
      <c r="MR274" s="585"/>
      <c r="MS274" s="585"/>
      <c r="MT274" s="133"/>
      <c r="MU274" s="585"/>
      <c r="MV274" s="585"/>
      <c r="MW274" s="585"/>
      <c r="MX274" s="585"/>
      <c r="MY274" s="585"/>
      <c r="MZ274" s="585"/>
      <c r="NA274" s="585"/>
      <c r="NB274" s="238"/>
      <c r="ND274" s="876">
        <v>282</v>
      </c>
      <c r="NE274" s="877" t="s">
        <v>64</v>
      </c>
      <c r="NF274" s="877" t="s">
        <v>64</v>
      </c>
      <c r="NG274" s="877" t="s">
        <v>64</v>
      </c>
      <c r="NH274" s="877" t="s">
        <v>64</v>
      </c>
      <c r="NI274" s="877" t="s">
        <v>64</v>
      </c>
      <c r="NJ274" s="877" t="s">
        <v>64</v>
      </c>
      <c r="NK274" s="877" t="s">
        <v>64</v>
      </c>
      <c r="NL274" s="877" t="s">
        <v>64</v>
      </c>
      <c r="NM274" s="877" t="s">
        <v>64</v>
      </c>
      <c r="NN274" s="877" t="s">
        <v>64</v>
      </c>
      <c r="NO274" s="877" t="s">
        <v>64</v>
      </c>
      <c r="NP274" s="877" t="s">
        <v>64</v>
      </c>
      <c r="NQ274" s="877" t="s">
        <v>64</v>
      </c>
      <c r="NR274" s="877" t="s">
        <v>64</v>
      </c>
      <c r="NS274" s="877" t="s">
        <v>64</v>
      </c>
      <c r="NT274" s="877" t="s">
        <v>64</v>
      </c>
      <c r="NU274" s="877" t="s">
        <v>64</v>
      </c>
      <c r="NV274" s="877" t="s">
        <v>64</v>
      </c>
      <c r="NW274" s="877" t="s">
        <v>64</v>
      </c>
      <c r="NX274" s="877" t="s">
        <v>64</v>
      </c>
      <c r="NY274" s="877" t="s">
        <v>64</v>
      </c>
      <c r="NZ274" s="877" t="s">
        <v>64</v>
      </c>
      <c r="OA274" s="877" t="s">
        <v>64</v>
      </c>
      <c r="OB274" s="877" t="s">
        <v>64</v>
      </c>
      <c r="OC274" s="877" t="s">
        <v>64</v>
      </c>
      <c r="OD274" s="877" t="s">
        <v>64</v>
      </c>
      <c r="OE274" s="877" t="s">
        <v>64</v>
      </c>
      <c r="OF274" s="877" t="s">
        <v>64</v>
      </c>
      <c r="OG274" s="877" t="s">
        <v>64</v>
      </c>
      <c r="OH274" s="877" t="s">
        <v>64</v>
      </c>
      <c r="OI274" s="877" t="s">
        <v>64</v>
      </c>
      <c r="OJ274" s="877" t="s">
        <v>64</v>
      </c>
      <c r="OK274" s="877" t="s">
        <v>64</v>
      </c>
      <c r="OL274" s="877" t="s">
        <v>64</v>
      </c>
    </row>
    <row r="275" spans="1:402" s="61" customFormat="1" x14ac:dyDescent="0.25">
      <c r="A275" s="274">
        <v>274</v>
      </c>
      <c r="B275" s="221">
        <v>0</v>
      </c>
      <c r="C275" s="61">
        <v>1</v>
      </c>
      <c r="D275" s="267">
        <v>0</v>
      </c>
      <c r="E275" s="27">
        <v>283</v>
      </c>
      <c r="F275" s="882" t="s">
        <v>1625</v>
      </c>
      <c r="G275" s="883"/>
      <c r="H275" s="56" t="s">
        <v>1634</v>
      </c>
      <c r="I275" s="56" t="s">
        <v>1635</v>
      </c>
      <c r="J275" s="55">
        <v>14194</v>
      </c>
      <c r="K275" s="161">
        <v>77</v>
      </c>
      <c r="L275" s="438"/>
      <c r="M275" s="438"/>
      <c r="N275" s="342">
        <v>25</v>
      </c>
      <c r="O275" s="348">
        <v>2.0299999999999998</v>
      </c>
      <c r="P275" s="484">
        <v>0</v>
      </c>
      <c r="Q275" s="485"/>
      <c r="R275" s="485"/>
      <c r="S275" s="484"/>
      <c r="T275" s="486"/>
      <c r="U275" s="711">
        <v>0</v>
      </c>
      <c r="V275" s="711"/>
      <c r="W275" s="711"/>
      <c r="X275" s="324"/>
      <c r="Y275" s="711"/>
      <c r="Z275" s="711"/>
      <c r="AA275" s="114"/>
      <c r="AB275" s="114"/>
      <c r="AC275" s="484"/>
      <c r="AD275" s="133"/>
      <c r="AE275" s="484"/>
      <c r="AF275" s="633"/>
      <c r="AG275" s="626">
        <v>0.99</v>
      </c>
      <c r="AH275" s="627">
        <v>73</v>
      </c>
      <c r="AI275" s="627"/>
      <c r="AJ275" s="628"/>
      <c r="AK275" s="629"/>
      <c r="AL275" s="629"/>
      <c r="AM275" s="627"/>
      <c r="AN275" s="214"/>
      <c r="AO275" s="488"/>
      <c r="AP275" s="488"/>
      <c r="AQ275" s="488"/>
      <c r="AR275" s="488"/>
      <c r="AS275" s="488"/>
      <c r="AT275" s="488"/>
      <c r="AU275" s="557"/>
      <c r="AV275" s="557"/>
      <c r="AW275" s="487"/>
      <c r="AX275" s="487"/>
      <c r="AY275" s="487"/>
      <c r="AZ275" s="626"/>
      <c r="BA275" s="558"/>
      <c r="BB275" s="22">
        <v>28.34</v>
      </c>
      <c r="BC275" s="490"/>
      <c r="BD275" s="22">
        <v>28.34</v>
      </c>
      <c r="BE275" s="23">
        <v>50.366799659827223</v>
      </c>
      <c r="BF275" s="22">
        <v>65.19</v>
      </c>
      <c r="BG275" s="24">
        <f t="shared" si="0"/>
        <v>1.4523998459114416</v>
      </c>
      <c r="BH275" s="219">
        <v>1.4523998459114416</v>
      </c>
      <c r="BI275" s="764">
        <v>1.702144356372232</v>
      </c>
      <c r="BJ275" s="219">
        <v>1.814180981040187</v>
      </c>
      <c r="BK275" s="66"/>
      <c r="BL275" s="66"/>
      <c r="BM275" s="66"/>
      <c r="BN275" s="66"/>
      <c r="BO275" s="571"/>
      <c r="BP275" s="66"/>
      <c r="BQ275" s="66"/>
      <c r="BR275" s="66"/>
      <c r="BS275" s="66"/>
      <c r="BT275" s="317"/>
      <c r="CJ275" s="326"/>
      <c r="CK275" s="114"/>
      <c r="CL275" s="326"/>
      <c r="CM275" s="114"/>
      <c r="CN275" s="114"/>
      <c r="CO275" s="114"/>
      <c r="CP275" s="114"/>
      <c r="CQ275" s="114"/>
      <c r="CR275" s="326"/>
      <c r="CS275" s="114"/>
      <c r="CT275" s="326"/>
      <c r="CU275" s="114"/>
      <c r="CV275" s="299"/>
      <c r="CW275" s="299"/>
      <c r="CX275" s="299"/>
      <c r="CY275" s="299"/>
      <c r="CZ275" s="221"/>
      <c r="DA275" s="221"/>
      <c r="DE275" s="451"/>
      <c r="DF275" s="457"/>
      <c r="DG275" s="451"/>
      <c r="DH275" s="451"/>
      <c r="DI275" s="451"/>
      <c r="DJ275" s="457"/>
      <c r="DK275" s="457"/>
      <c r="DL275" s="457"/>
      <c r="DM275" s="451"/>
      <c r="DO275" s="451"/>
      <c r="DP275" s="451"/>
      <c r="DQ275" s="451"/>
      <c r="DR275" s="451"/>
      <c r="DS275" s="63"/>
      <c r="DT275" s="451"/>
      <c r="DU275" s="451"/>
      <c r="DV275" s="451"/>
      <c r="ED275" s="438"/>
      <c r="EE275" s="438"/>
      <c r="EG275" s="221"/>
      <c r="EO275" s="259"/>
      <c r="EP275" s="135"/>
      <c r="EQ275" s="133"/>
      <c r="ER275" s="133"/>
      <c r="ES275" s="133"/>
      <c r="ET275" s="133"/>
      <c r="EU275" s="133"/>
      <c r="EV275" s="133"/>
      <c r="EW275" s="133"/>
      <c r="EX275" s="133"/>
      <c r="EY275" s="133"/>
      <c r="EZ275" s="133"/>
      <c r="FA275" s="133"/>
      <c r="FB275" s="133"/>
      <c r="FC275" s="133"/>
      <c r="FD275" s="133"/>
      <c r="FE275" s="133"/>
      <c r="FF275" s="133"/>
      <c r="FG275" s="133"/>
      <c r="FH275" s="91"/>
      <c r="FI275" s="91"/>
      <c r="FJ275" s="227"/>
      <c r="FK275" s="227"/>
      <c r="FL275" s="228"/>
      <c r="FM275" s="228"/>
      <c r="FN275" s="228"/>
      <c r="FO275" s="228"/>
      <c r="FP275" s="228"/>
      <c r="FQ275" s="228"/>
      <c r="FR275" s="193"/>
      <c r="FS275" s="230"/>
      <c r="FT275" s="230"/>
      <c r="FU275" s="230"/>
      <c r="FV275" s="229"/>
      <c r="FW275" s="229"/>
      <c r="FX275" s="426"/>
      <c r="FY275" s="229"/>
      <c r="FZ275" s="133"/>
      <c r="GA275" s="129"/>
      <c r="GB275" s="238"/>
      <c r="GC275" s="238"/>
      <c r="GD275" s="238"/>
      <c r="GE275" s="238"/>
      <c r="GF275" s="238"/>
      <c r="GG275" s="133"/>
      <c r="GH275" s="133"/>
      <c r="GI275" s="133"/>
      <c r="GJ275" s="133"/>
      <c r="GK275" s="231"/>
      <c r="GL275" s="133"/>
      <c r="GM275" s="133"/>
      <c r="GN275" s="133"/>
      <c r="GO275" s="133"/>
      <c r="GQ275" s="106"/>
      <c r="GR275" s="111"/>
      <c r="GT275" s="111"/>
      <c r="GV275" s="106"/>
      <c r="GX275" s="106"/>
      <c r="GZ275" s="745"/>
      <c r="HA275" s="133"/>
      <c r="HB275" s="133"/>
      <c r="HC275" s="221"/>
      <c r="HD275" s="494"/>
      <c r="HE275" s="494"/>
      <c r="HF275" s="270"/>
      <c r="HG275" s="125"/>
      <c r="HH275" s="270"/>
      <c r="HI275" s="125"/>
      <c r="HJ275" s="270"/>
      <c r="HK275" s="125"/>
      <c r="HL275" s="270"/>
      <c r="HM275" s="494"/>
      <c r="HN275" s="125"/>
      <c r="HO275" s="125"/>
      <c r="HP275" s="125"/>
      <c r="HQ275" s="270"/>
      <c r="HR275" s="125"/>
      <c r="HS275" s="270"/>
      <c r="HT275" s="125"/>
      <c r="HU275" s="270"/>
      <c r="HV275" s="494"/>
      <c r="HW275" s="144"/>
      <c r="HX275" s="427"/>
      <c r="HY275" s="428"/>
      <c r="HZ275" s="427"/>
      <c r="IA275" s="427"/>
      <c r="IB275" s="427"/>
      <c r="IC275" s="427"/>
      <c r="ID275" s="427"/>
      <c r="IE275" s="237"/>
      <c r="IF275" s="237"/>
      <c r="IG275" s="239"/>
      <c r="IH275" s="484"/>
      <c r="II275" s="484"/>
      <c r="IJ275" s="484"/>
      <c r="IK275" s="484"/>
      <c r="IL275" s="484"/>
      <c r="IM275" s="484"/>
      <c r="IN275" s="484"/>
      <c r="IO275" s="133"/>
      <c r="IP275" s="429"/>
      <c r="IQ275" s="484"/>
      <c r="IR275" s="484"/>
      <c r="IS275" s="484"/>
      <c r="IT275" s="484"/>
      <c r="IU275" s="484"/>
      <c r="IV275" s="484"/>
      <c r="IW275" s="484"/>
      <c r="IY275" s="430"/>
      <c r="IZ275" s="484"/>
      <c r="JA275" s="491"/>
      <c r="JB275" s="240"/>
      <c r="JC275" s="457"/>
      <c r="JD275" s="496"/>
      <c r="JE275" s="443"/>
      <c r="JF275" s="443"/>
      <c r="JG275" s="457"/>
      <c r="JH275" s="457"/>
      <c r="JI275" s="457"/>
      <c r="JJ275" s="457"/>
      <c r="JK275" s="451"/>
      <c r="JL275" s="444"/>
      <c r="JM275" s="362"/>
      <c r="JN275" s="244"/>
      <c r="JP275" s="200"/>
      <c r="JQ275" s="90"/>
      <c r="JR275" s="90"/>
      <c r="JS275" s="69"/>
      <c r="JT275" s="248"/>
      <c r="JU275" s="200"/>
      <c r="JV275" s="433"/>
      <c r="JW275" s="248"/>
      <c r="JX275" s="243"/>
      <c r="JY275" s="433"/>
      <c r="JZ275" s="248"/>
      <c r="KA275" s="247"/>
      <c r="KB275" s="245"/>
      <c r="KC275" s="248"/>
      <c r="KD275" s="63"/>
      <c r="KE275" s="263"/>
      <c r="KF275" s="263"/>
      <c r="KG275" s="250"/>
      <c r="KH275" s="250"/>
      <c r="KI275" s="250"/>
      <c r="KJ275" s="251"/>
      <c r="KK275" s="250"/>
      <c r="KL275" s="250"/>
      <c r="KM275" s="250"/>
      <c r="KN275" s="250"/>
      <c r="KO275" s="250"/>
      <c r="KP275" s="250"/>
      <c r="KQ275" s="92"/>
      <c r="KR275" s="93"/>
      <c r="KS275" s="92"/>
      <c r="KT275" s="361"/>
      <c r="KU275" s="92"/>
      <c r="KV275" s="361"/>
      <c r="KW275" s="361"/>
      <c r="KX275" s="361"/>
      <c r="KY275" s="361"/>
      <c r="KZ275" s="361"/>
      <c r="LA275" s="361"/>
      <c r="LB275" s="361"/>
      <c r="LC275" s="361"/>
      <c r="LD275" s="361"/>
      <c r="LE275" s="118"/>
      <c r="LF275" s="454"/>
      <c r="LG275" s="454"/>
      <c r="LH275" s="454"/>
      <c r="LI275" s="454"/>
      <c r="LJ275" s="454"/>
      <c r="LK275" s="454"/>
      <c r="LL275" s="454"/>
      <c r="LM275" s="454"/>
      <c r="LN275" s="454"/>
      <c r="LO275" s="454"/>
      <c r="LP275" s="454"/>
      <c r="LQ275" s="454"/>
      <c r="LR275" s="454"/>
      <c r="LS275" s="454"/>
      <c r="LT275" s="500"/>
      <c r="LU275" s="693"/>
      <c r="LV275" s="500"/>
      <c r="LW275" s="500"/>
      <c r="LX275" s="500"/>
      <c r="LY275" s="500"/>
      <c r="LZ275" s="690"/>
      <c r="MA275" s="455"/>
      <c r="MC275" s="253"/>
      <c r="MD275" s="274"/>
      <c r="ME275" s="25">
        <v>283</v>
      </c>
      <c r="MF275" s="135"/>
      <c r="MI275" s="765">
        <v>32.076000000000001</v>
      </c>
      <c r="MQ275" s="135"/>
      <c r="MR275" s="585"/>
      <c r="MS275" s="585"/>
      <c r="MT275" s="133"/>
      <c r="MU275" s="585"/>
      <c r="MV275" s="585"/>
      <c r="MW275" s="585"/>
      <c r="MX275" s="585"/>
      <c r="MY275" s="585"/>
      <c r="MZ275" s="585"/>
      <c r="NA275" s="585"/>
      <c r="NB275" s="238"/>
      <c r="ND275" s="876">
        <v>283</v>
      </c>
      <c r="NE275" s="877" t="s">
        <v>64</v>
      </c>
      <c r="NF275" s="877" t="s">
        <v>64</v>
      </c>
      <c r="NG275" s="877" t="s">
        <v>64</v>
      </c>
      <c r="NH275" s="877" t="s">
        <v>64</v>
      </c>
      <c r="NI275" s="877" t="s">
        <v>64</v>
      </c>
      <c r="NJ275" s="877" t="s">
        <v>64</v>
      </c>
      <c r="NK275" s="877" t="s">
        <v>64</v>
      </c>
      <c r="NL275" s="877" t="s">
        <v>64</v>
      </c>
      <c r="NM275" s="877" t="s">
        <v>64</v>
      </c>
      <c r="NN275" s="877" t="s">
        <v>64</v>
      </c>
      <c r="NO275" s="877" t="s">
        <v>64</v>
      </c>
      <c r="NP275" s="877" t="s">
        <v>64</v>
      </c>
      <c r="NQ275" s="877" t="s">
        <v>64</v>
      </c>
      <c r="NR275" s="877" t="s">
        <v>64</v>
      </c>
      <c r="NS275" s="877" t="s">
        <v>64</v>
      </c>
      <c r="NT275" s="877" t="s">
        <v>64</v>
      </c>
      <c r="NU275" s="877" t="s">
        <v>64</v>
      </c>
      <c r="NV275" s="877" t="s">
        <v>64</v>
      </c>
      <c r="NW275" s="877" t="s">
        <v>64</v>
      </c>
      <c r="NX275" s="877" t="s">
        <v>64</v>
      </c>
      <c r="NY275" s="877" t="s">
        <v>64</v>
      </c>
      <c r="NZ275" s="877" t="s">
        <v>64</v>
      </c>
      <c r="OA275" s="877" t="s">
        <v>64</v>
      </c>
      <c r="OB275" s="877" t="s">
        <v>64</v>
      </c>
      <c r="OC275" s="877" t="s">
        <v>64</v>
      </c>
      <c r="OD275" s="877" t="s">
        <v>64</v>
      </c>
      <c r="OE275" s="877" t="s">
        <v>64</v>
      </c>
      <c r="OF275" s="877" t="s">
        <v>64</v>
      </c>
      <c r="OG275" s="877" t="s">
        <v>64</v>
      </c>
      <c r="OH275" s="877" t="s">
        <v>64</v>
      </c>
      <c r="OI275" s="877" t="s">
        <v>64</v>
      </c>
      <c r="OJ275" s="877" t="s">
        <v>64</v>
      </c>
      <c r="OK275" s="877" t="s">
        <v>64</v>
      </c>
      <c r="OL275" s="877" t="s">
        <v>64</v>
      </c>
    </row>
    <row r="276" spans="1:402" s="61" customFormat="1" x14ac:dyDescent="0.25">
      <c r="A276" s="221">
        <v>275</v>
      </c>
      <c r="B276" s="221">
        <v>0</v>
      </c>
      <c r="C276" s="61">
        <v>1</v>
      </c>
      <c r="D276" s="267">
        <v>0</v>
      </c>
      <c r="E276" s="27">
        <v>284</v>
      </c>
      <c r="F276" s="882" t="s">
        <v>1625</v>
      </c>
      <c r="G276" s="883"/>
      <c r="H276" s="56" t="s">
        <v>1636</v>
      </c>
      <c r="I276" s="56" t="s">
        <v>1637</v>
      </c>
      <c r="J276" s="55">
        <v>18308</v>
      </c>
      <c r="K276" s="161">
        <v>65</v>
      </c>
      <c r="L276" s="438"/>
      <c r="M276" s="438"/>
      <c r="N276" s="342">
        <v>28</v>
      </c>
      <c r="O276" s="348">
        <v>2.16</v>
      </c>
      <c r="P276" s="484">
        <v>0</v>
      </c>
      <c r="Q276" s="485"/>
      <c r="R276" s="485"/>
      <c r="S276" s="484"/>
      <c r="T276" s="486"/>
      <c r="U276" s="711">
        <v>1</v>
      </c>
      <c r="V276" s="711"/>
      <c r="W276" s="711"/>
      <c r="X276" s="324"/>
      <c r="Y276" s="711"/>
      <c r="Z276" s="711"/>
      <c r="AA276" s="114"/>
      <c r="AB276" s="114"/>
      <c r="AC276" s="484"/>
      <c r="AD276" s="133"/>
      <c r="AE276" s="484"/>
      <c r="AF276" s="633"/>
      <c r="AG276" s="592"/>
      <c r="AH276" s="592"/>
      <c r="AI276" s="627"/>
      <c r="AJ276" s="628"/>
      <c r="AK276" s="629"/>
      <c r="AL276" s="629"/>
      <c r="AM276" s="627"/>
      <c r="AN276" s="214"/>
      <c r="AO276" s="488"/>
      <c r="AP276" s="488"/>
      <c r="AQ276" s="488"/>
      <c r="AR276" s="488"/>
      <c r="AS276" s="488"/>
      <c r="AT276" s="488"/>
      <c r="AU276" s="557"/>
      <c r="AV276" s="557"/>
      <c r="AW276" s="487"/>
      <c r="AX276" s="487"/>
      <c r="AY276" s="487"/>
      <c r="AZ276" s="626"/>
      <c r="BA276" s="558"/>
      <c r="BB276" s="22">
        <v>33.409999999999997</v>
      </c>
      <c r="BC276" s="490"/>
      <c r="BD276" s="22">
        <v>33.409999999999997</v>
      </c>
      <c r="BE276" s="23">
        <v>32.265999603948323</v>
      </c>
      <c r="BF276" s="22">
        <v>52.75</v>
      </c>
      <c r="BG276" s="24">
        <f t="shared" si="0"/>
        <v>1.5238764756381313</v>
      </c>
      <c r="BH276" s="219">
        <v>1.5238764756381313</v>
      </c>
      <c r="BI276" s="764">
        <v>1.5087451241387644</v>
      </c>
      <c r="BJ276" s="219">
        <v>1.7222224639697303</v>
      </c>
      <c r="BK276" s="66"/>
      <c r="BL276" s="66"/>
      <c r="BM276" s="66"/>
      <c r="BN276" s="66"/>
      <c r="BO276" s="571"/>
      <c r="BP276" s="66"/>
      <c r="BQ276" s="66"/>
      <c r="BR276" s="66"/>
      <c r="BS276" s="66"/>
      <c r="BT276" s="317"/>
      <c r="CJ276" s="326"/>
      <c r="CK276" s="114"/>
      <c r="CL276" s="326"/>
      <c r="CM276" s="114"/>
      <c r="CN276" s="114"/>
      <c r="CO276" s="114"/>
      <c r="CP276" s="114"/>
      <c r="CQ276" s="114"/>
      <c r="CR276" s="326"/>
      <c r="CS276" s="114"/>
      <c r="CT276" s="326"/>
      <c r="CU276" s="114"/>
      <c r="CV276" s="299"/>
      <c r="CW276" s="299"/>
      <c r="CX276" s="299"/>
      <c r="CY276" s="299"/>
      <c r="CZ276" s="221"/>
      <c r="DA276" s="221"/>
      <c r="DE276" s="451"/>
      <c r="DF276" s="457"/>
      <c r="DG276" s="451"/>
      <c r="DH276" s="451"/>
      <c r="DI276" s="451"/>
      <c r="DJ276" s="457"/>
      <c r="DK276" s="457"/>
      <c r="DL276" s="457"/>
      <c r="DM276" s="451"/>
      <c r="DO276" s="451"/>
      <c r="DP276" s="451"/>
      <c r="DQ276" s="451"/>
      <c r="DR276" s="451"/>
      <c r="DS276" s="63"/>
      <c r="DT276" s="451"/>
      <c r="DU276" s="451"/>
      <c r="DV276" s="451"/>
      <c r="ED276" s="438"/>
      <c r="EE276" s="438"/>
      <c r="EG276" s="221"/>
      <c r="EO276" s="259"/>
      <c r="EP276" s="135"/>
      <c r="EQ276" s="133"/>
      <c r="ER276" s="133"/>
      <c r="ES276" s="133"/>
      <c r="ET276" s="133"/>
      <c r="EU276" s="133"/>
      <c r="EV276" s="133"/>
      <c r="EW276" s="133"/>
      <c r="EX276" s="133"/>
      <c r="EY276" s="133"/>
      <c r="EZ276" s="133"/>
      <c r="FA276" s="133"/>
      <c r="FB276" s="133"/>
      <c r="FC276" s="133"/>
      <c r="FD276" s="133"/>
      <c r="FE276" s="133"/>
      <c r="FF276" s="133"/>
      <c r="FG276" s="133"/>
      <c r="FH276" s="91"/>
      <c r="FI276" s="91"/>
      <c r="FJ276" s="227"/>
      <c r="FK276" s="227"/>
      <c r="FL276" s="228"/>
      <c r="FM276" s="228"/>
      <c r="FN276" s="228"/>
      <c r="FO276" s="228"/>
      <c r="FP276" s="228"/>
      <c r="FQ276" s="228"/>
      <c r="FR276" s="193"/>
      <c r="FS276" s="230"/>
      <c r="FT276" s="230"/>
      <c r="FU276" s="230"/>
      <c r="FV276" s="229"/>
      <c r="FW276" s="229"/>
      <c r="FX276" s="426"/>
      <c r="FY276" s="229"/>
      <c r="FZ276" s="133"/>
      <c r="GA276" s="129"/>
      <c r="GB276" s="238"/>
      <c r="GC276" s="238"/>
      <c r="GD276" s="238"/>
      <c r="GE276" s="238"/>
      <c r="GF276" s="238"/>
      <c r="GG276" s="133"/>
      <c r="GH276" s="133"/>
      <c r="GI276" s="133"/>
      <c r="GJ276" s="133"/>
      <c r="GK276" s="231"/>
      <c r="GL276" s="133"/>
      <c r="GM276" s="133"/>
      <c r="GN276" s="133"/>
      <c r="GO276" s="133"/>
      <c r="GQ276" s="106"/>
      <c r="GR276" s="111"/>
      <c r="GT276" s="111"/>
      <c r="GV276" s="106"/>
      <c r="GX276" s="106"/>
      <c r="GZ276" s="745"/>
      <c r="HA276" s="133"/>
      <c r="HB276" s="133"/>
      <c r="HC276" s="221"/>
      <c r="HD276" s="494"/>
      <c r="HE276" s="494"/>
      <c r="HF276" s="270"/>
      <c r="HG276" s="125"/>
      <c r="HH276" s="270"/>
      <c r="HI276" s="125"/>
      <c r="HJ276" s="270"/>
      <c r="HK276" s="125"/>
      <c r="HL276" s="270"/>
      <c r="HM276" s="494"/>
      <c r="HN276" s="125"/>
      <c r="HO276" s="125"/>
      <c r="HP276" s="125"/>
      <c r="HQ276" s="270"/>
      <c r="HR276" s="125"/>
      <c r="HS276" s="270"/>
      <c r="HT276" s="125"/>
      <c r="HU276" s="270"/>
      <c r="HV276" s="494"/>
      <c r="HW276" s="144"/>
      <c r="HX276" s="427"/>
      <c r="HY276" s="428"/>
      <c r="HZ276" s="427"/>
      <c r="IA276" s="427"/>
      <c r="IB276" s="427"/>
      <c r="IC276" s="427"/>
      <c r="ID276" s="427"/>
      <c r="IE276" s="237"/>
      <c r="IF276" s="237"/>
      <c r="IG276" s="239"/>
      <c r="IH276" s="484"/>
      <c r="II276" s="484"/>
      <c r="IJ276" s="484"/>
      <c r="IK276" s="484"/>
      <c r="IL276" s="484"/>
      <c r="IM276" s="484"/>
      <c r="IN276" s="484"/>
      <c r="IO276" s="133"/>
      <c r="IP276" s="429"/>
      <c r="IQ276" s="484"/>
      <c r="IR276" s="484"/>
      <c r="IS276" s="484"/>
      <c r="IT276" s="484"/>
      <c r="IU276" s="484"/>
      <c r="IV276" s="484"/>
      <c r="IW276" s="484"/>
      <c r="IY276" s="430"/>
      <c r="IZ276" s="484"/>
      <c r="JA276" s="491"/>
      <c r="JB276" s="240"/>
      <c r="JC276" s="457"/>
      <c r="JD276" s="496"/>
      <c r="JE276" s="443"/>
      <c r="JF276" s="443"/>
      <c r="JG276" s="457"/>
      <c r="JH276" s="457"/>
      <c r="JI276" s="457"/>
      <c r="JJ276" s="457"/>
      <c r="JK276" s="451"/>
      <c r="JL276" s="444"/>
      <c r="JM276" s="362"/>
      <c r="JN276" s="244"/>
      <c r="JP276" s="200"/>
      <c r="JQ276" s="90"/>
      <c r="JR276" s="90"/>
      <c r="JS276" s="69"/>
      <c r="JT276" s="248"/>
      <c r="JU276" s="200"/>
      <c r="JV276" s="433"/>
      <c r="JW276" s="248"/>
      <c r="JX276" s="243"/>
      <c r="JY276" s="433"/>
      <c r="JZ276" s="248"/>
      <c r="KA276" s="247"/>
      <c r="KB276" s="245"/>
      <c r="KC276" s="248"/>
      <c r="KD276" s="63"/>
      <c r="KE276" s="263"/>
      <c r="KF276" s="263"/>
      <c r="KG276" s="250"/>
      <c r="KH276" s="250"/>
      <c r="KI276" s="250"/>
      <c r="KJ276" s="251"/>
      <c r="KK276" s="250"/>
      <c r="KL276" s="250"/>
      <c r="KM276" s="250"/>
      <c r="KN276" s="250"/>
      <c r="KO276" s="250"/>
      <c r="KP276" s="250"/>
      <c r="KQ276" s="92"/>
      <c r="KR276" s="93"/>
      <c r="KS276" s="92"/>
      <c r="KT276" s="361"/>
      <c r="KU276" s="92"/>
      <c r="KV276" s="361"/>
      <c r="KW276" s="361"/>
      <c r="KX276" s="361"/>
      <c r="KY276" s="361"/>
      <c r="KZ276" s="361"/>
      <c r="LA276" s="361"/>
      <c r="LB276" s="361"/>
      <c r="LC276" s="361"/>
      <c r="LD276" s="361"/>
      <c r="LE276" s="118"/>
      <c r="LF276" s="454"/>
      <c r="LG276" s="454"/>
      <c r="LH276" s="454"/>
      <c r="LI276" s="454"/>
      <c r="LJ276" s="454"/>
      <c r="LK276" s="454"/>
      <c r="LL276" s="454"/>
      <c r="LM276" s="454"/>
      <c r="LN276" s="454"/>
      <c r="LO276" s="454"/>
      <c r="LP276" s="454"/>
      <c r="LQ276" s="454"/>
      <c r="LR276" s="454"/>
      <c r="LS276" s="454"/>
      <c r="LT276" s="500"/>
      <c r="LU276" s="693"/>
      <c r="LV276" s="500"/>
      <c r="LW276" s="500"/>
      <c r="LX276" s="500"/>
      <c r="LY276" s="500"/>
      <c r="LZ276" s="690"/>
      <c r="MA276" s="455"/>
      <c r="MC276" s="253"/>
      <c r="MD276" s="274"/>
      <c r="ME276" s="25">
        <v>284</v>
      </c>
      <c r="MF276" s="135"/>
      <c r="MI276" s="765">
        <v>30.0397</v>
      </c>
      <c r="MQ276" s="135"/>
      <c r="MR276" s="585"/>
      <c r="MS276" s="585"/>
      <c r="MT276" s="133"/>
      <c r="MU276" s="585"/>
      <c r="MV276" s="585"/>
      <c r="MW276" s="585"/>
      <c r="MX276" s="585"/>
      <c r="MY276" s="585"/>
      <c r="MZ276" s="585"/>
      <c r="NA276" s="585"/>
      <c r="NB276" s="238"/>
      <c r="ND276" s="876">
        <v>284</v>
      </c>
      <c r="NE276" s="877">
        <v>8.7669594995708398</v>
      </c>
      <c r="NF276" s="877">
        <v>7.3164173084195001</v>
      </c>
      <c r="NG276" s="877">
        <v>5.0647966459118097</v>
      </c>
      <c r="NH276" s="877">
        <v>1.8073549220576</v>
      </c>
      <c r="NI276" s="877">
        <v>7.2023197623124799</v>
      </c>
      <c r="NJ276" s="877">
        <v>5.1403696706515296</v>
      </c>
      <c r="NK276" s="877">
        <v>9.4597389783034593</v>
      </c>
      <c r="NL276" s="877">
        <v>8.0726953665868795</v>
      </c>
      <c r="NM276" s="877">
        <v>6.3793783670712596</v>
      </c>
      <c r="NN276" s="877">
        <v>0.89530262133330696</v>
      </c>
      <c r="NO276" s="877">
        <v>6.32228872357088</v>
      </c>
      <c r="NP276" s="877">
        <v>6.8866720738015701</v>
      </c>
      <c r="NQ276" s="877">
        <v>7.4813150891004696</v>
      </c>
      <c r="NR276" s="877">
        <v>4.8634429343480399</v>
      </c>
      <c r="NS276" s="877">
        <v>5.9375797996796598</v>
      </c>
      <c r="NT276" s="877">
        <v>7.7748529345830804</v>
      </c>
      <c r="NU276" s="877">
        <v>6.7733370484736</v>
      </c>
      <c r="NV276" s="877">
        <v>7.3163267920571498</v>
      </c>
      <c r="NW276" s="877">
        <v>5.1992797213366204</v>
      </c>
      <c r="NX276" s="877">
        <v>6.4924941516794297</v>
      </c>
      <c r="NY276" s="877">
        <v>8.1112921928510904</v>
      </c>
      <c r="NZ276" s="877">
        <v>5.2802139958106196</v>
      </c>
      <c r="OA276" s="877">
        <v>10.8977774027476</v>
      </c>
      <c r="OB276" s="877">
        <v>2.4880007708340699</v>
      </c>
      <c r="OC276" s="877">
        <v>7.2666928561570003</v>
      </c>
      <c r="OD276" s="877">
        <v>6.6993295256731598</v>
      </c>
      <c r="OE276" s="877">
        <v>4.0338634518662797</v>
      </c>
      <c r="OF276" s="877">
        <v>9.7494337045658899</v>
      </c>
      <c r="OG276" s="877">
        <v>2.7928553523624902</v>
      </c>
      <c r="OH276" s="877">
        <v>7.5965624974049497</v>
      </c>
      <c r="OI276" s="877">
        <v>3.9269482479497699</v>
      </c>
      <c r="OJ276" s="877">
        <v>2.1528712071609402</v>
      </c>
      <c r="OK276" s="877">
        <v>1.9864788603463801</v>
      </c>
      <c r="OL276" s="877">
        <v>8.4097766319135303</v>
      </c>
    </row>
    <row r="277" spans="1:402" s="61" customFormat="1" x14ac:dyDescent="0.25">
      <c r="A277" s="221">
        <v>276</v>
      </c>
      <c r="B277" s="221">
        <v>0</v>
      </c>
      <c r="C277" s="61">
        <v>1</v>
      </c>
      <c r="D277" s="267">
        <v>0</v>
      </c>
      <c r="E277" s="27">
        <v>285</v>
      </c>
      <c r="F277" s="882" t="s">
        <v>1625</v>
      </c>
      <c r="G277" s="883"/>
      <c r="H277" s="56" t="s">
        <v>1638</v>
      </c>
      <c r="I277" s="56" t="s">
        <v>1639</v>
      </c>
      <c r="J277" s="55">
        <v>18088</v>
      </c>
      <c r="K277" s="161">
        <v>66</v>
      </c>
      <c r="L277" s="438"/>
      <c r="M277" s="438"/>
      <c r="N277" s="342">
        <v>30</v>
      </c>
      <c r="O277" s="348">
        <v>2.2200000000000002</v>
      </c>
      <c r="P277" s="484">
        <v>0</v>
      </c>
      <c r="Q277" s="485"/>
      <c r="R277" s="485"/>
      <c r="S277" s="484"/>
      <c r="T277" s="486"/>
      <c r="U277" s="711">
        <v>1</v>
      </c>
      <c r="V277" s="711"/>
      <c r="W277" s="711"/>
      <c r="X277" s="324"/>
      <c r="Y277" s="711"/>
      <c r="Z277" s="711"/>
      <c r="AA277" s="114"/>
      <c r="AB277" s="114"/>
      <c r="AC277" s="484"/>
      <c r="AD277" s="133"/>
      <c r="AE277" s="484"/>
      <c r="AF277" s="633"/>
      <c r="AG277" s="626">
        <v>1.36</v>
      </c>
      <c r="AH277" s="627">
        <v>78</v>
      </c>
      <c r="AI277" s="627"/>
      <c r="AJ277" s="628"/>
      <c r="AK277" s="629"/>
      <c r="AL277" s="629"/>
      <c r="AM277" s="627"/>
      <c r="AN277" s="214"/>
      <c r="AO277" s="488"/>
      <c r="AP277" s="488"/>
      <c r="AQ277" s="488"/>
      <c r="AR277" s="488"/>
      <c r="AS277" s="488"/>
      <c r="AT277" s="488"/>
      <c r="AU277" s="557"/>
      <c r="AV277" s="557"/>
      <c r="AW277" s="487"/>
      <c r="AX277" s="487"/>
      <c r="AY277" s="487"/>
      <c r="AZ277" s="626"/>
      <c r="BA277" s="558"/>
      <c r="BB277" s="22">
        <v>25.51</v>
      </c>
      <c r="BC277" s="490"/>
      <c r="BD277" s="22">
        <v>25.51</v>
      </c>
      <c r="BE277" s="23">
        <v>54.14479519015962</v>
      </c>
      <c r="BF277" s="22">
        <v>114.7</v>
      </c>
      <c r="BG277" s="24">
        <f t="shared" si="0"/>
        <v>1.40671045860979</v>
      </c>
      <c r="BH277" s="219">
        <v>1.40671045860979</v>
      </c>
      <c r="BI277" s="764">
        <v>1.7335567152765017</v>
      </c>
      <c r="BJ277" s="219">
        <v>2.0595634179012676</v>
      </c>
      <c r="BK277" s="66"/>
      <c r="BL277" s="66"/>
      <c r="BM277" s="66"/>
      <c r="BN277" s="66"/>
      <c r="BO277" s="571"/>
      <c r="BP277" s="66"/>
      <c r="BQ277" s="66"/>
      <c r="BR277" s="66"/>
      <c r="BS277" s="66"/>
      <c r="BT277" s="317"/>
      <c r="CJ277" s="326"/>
      <c r="CK277" s="114"/>
      <c r="CL277" s="326"/>
      <c r="CM277" s="114"/>
      <c r="CN277" s="114"/>
      <c r="CO277" s="114"/>
      <c r="CP277" s="114"/>
      <c r="CQ277" s="114"/>
      <c r="CR277" s="326"/>
      <c r="CS277" s="114"/>
      <c r="CT277" s="326"/>
      <c r="CU277" s="114"/>
      <c r="CV277" s="299"/>
      <c r="CW277" s="299"/>
      <c r="CX277" s="299"/>
      <c r="CY277" s="299"/>
      <c r="CZ277" s="221"/>
      <c r="DA277" s="221"/>
      <c r="DE277" s="451"/>
      <c r="DF277" s="457"/>
      <c r="DG277" s="451"/>
      <c r="DH277" s="451"/>
      <c r="DI277" s="451"/>
      <c r="DJ277" s="457"/>
      <c r="DK277" s="457"/>
      <c r="DL277" s="457"/>
      <c r="DM277" s="451"/>
      <c r="DO277" s="451"/>
      <c r="DP277" s="451"/>
      <c r="DQ277" s="451"/>
      <c r="DR277" s="451"/>
      <c r="DS277" s="63"/>
      <c r="DT277" s="451"/>
      <c r="DU277" s="451"/>
      <c r="DV277" s="451"/>
      <c r="ED277" s="438"/>
      <c r="EE277" s="438"/>
      <c r="EG277" s="221"/>
      <c r="EO277" s="259"/>
      <c r="EP277" s="135"/>
      <c r="EQ277" s="133"/>
      <c r="ER277" s="133"/>
      <c r="ES277" s="133"/>
      <c r="ET277" s="133"/>
      <c r="EU277" s="133"/>
      <c r="EV277" s="133"/>
      <c r="EW277" s="133"/>
      <c r="EX277" s="133"/>
      <c r="EY277" s="133"/>
      <c r="EZ277" s="133"/>
      <c r="FA277" s="133"/>
      <c r="FB277" s="133"/>
      <c r="FC277" s="133"/>
      <c r="FD277" s="133"/>
      <c r="FE277" s="133"/>
      <c r="FF277" s="133"/>
      <c r="FG277" s="133"/>
      <c r="FH277" s="91"/>
      <c r="FI277" s="91"/>
      <c r="FJ277" s="227"/>
      <c r="FK277" s="227"/>
      <c r="FL277" s="228"/>
      <c r="FM277" s="228"/>
      <c r="FN277" s="228"/>
      <c r="FO277" s="228"/>
      <c r="FP277" s="228"/>
      <c r="FQ277" s="228"/>
      <c r="FR277" s="193"/>
      <c r="FS277" s="230"/>
      <c r="FT277" s="230"/>
      <c r="FU277" s="230"/>
      <c r="FV277" s="229"/>
      <c r="FW277" s="229"/>
      <c r="FX277" s="426"/>
      <c r="FY277" s="229"/>
      <c r="FZ277" s="133"/>
      <c r="GA277" s="129"/>
      <c r="GB277" s="238"/>
      <c r="GC277" s="238"/>
      <c r="GD277" s="238"/>
      <c r="GE277" s="238"/>
      <c r="GF277" s="238"/>
      <c r="GG277" s="133"/>
      <c r="GH277" s="133"/>
      <c r="GI277" s="133"/>
      <c r="GJ277" s="133"/>
      <c r="GK277" s="231"/>
      <c r="GL277" s="133"/>
      <c r="GM277" s="133"/>
      <c r="GN277" s="133"/>
      <c r="GO277" s="133"/>
      <c r="GQ277" s="106"/>
      <c r="GR277" s="111"/>
      <c r="GT277" s="111"/>
      <c r="GV277" s="106"/>
      <c r="GX277" s="106"/>
      <c r="GZ277" s="745"/>
      <c r="HA277" s="133"/>
      <c r="HB277" s="133"/>
      <c r="HC277" s="221"/>
      <c r="HD277" s="494"/>
      <c r="HE277" s="494"/>
      <c r="HF277" s="270"/>
      <c r="HG277" s="125"/>
      <c r="HH277" s="270"/>
      <c r="HI277" s="125"/>
      <c r="HJ277" s="270"/>
      <c r="HK277" s="125"/>
      <c r="HL277" s="270"/>
      <c r="HM277" s="494"/>
      <c r="HN277" s="125"/>
      <c r="HO277" s="125"/>
      <c r="HP277" s="125"/>
      <c r="HQ277" s="270"/>
      <c r="HR277" s="125"/>
      <c r="HS277" s="270"/>
      <c r="HT277" s="125"/>
      <c r="HU277" s="270"/>
      <c r="HV277" s="494"/>
      <c r="HW277" s="144"/>
      <c r="HX277" s="427"/>
      <c r="HY277" s="428"/>
      <c r="HZ277" s="427"/>
      <c r="IA277" s="427"/>
      <c r="IB277" s="427"/>
      <c r="IC277" s="427"/>
      <c r="ID277" s="427"/>
      <c r="IE277" s="237"/>
      <c r="IF277" s="237"/>
      <c r="IG277" s="239"/>
      <c r="IH277" s="484"/>
      <c r="II277" s="484"/>
      <c r="IJ277" s="484"/>
      <c r="IK277" s="484"/>
      <c r="IL277" s="484"/>
      <c r="IM277" s="484"/>
      <c r="IN277" s="484"/>
      <c r="IO277" s="133"/>
      <c r="IP277" s="429"/>
      <c r="IQ277" s="484"/>
      <c r="IR277" s="484"/>
      <c r="IS277" s="484"/>
      <c r="IT277" s="484"/>
      <c r="IU277" s="484"/>
      <c r="IV277" s="484"/>
      <c r="IW277" s="484"/>
      <c r="IY277" s="430"/>
      <c r="IZ277" s="484"/>
      <c r="JA277" s="491"/>
      <c r="JB277" s="240"/>
      <c r="JC277" s="457"/>
      <c r="JD277" s="496"/>
      <c r="JE277" s="443"/>
      <c r="JF277" s="443"/>
      <c r="JG277" s="457"/>
      <c r="JH277" s="457"/>
      <c r="JI277" s="457"/>
      <c r="JJ277" s="457"/>
      <c r="JK277" s="451"/>
      <c r="JL277" s="444"/>
      <c r="JM277" s="362"/>
      <c r="JN277" s="244"/>
      <c r="JP277" s="200"/>
      <c r="JQ277" s="90"/>
      <c r="JR277" s="90"/>
      <c r="JS277" s="69"/>
      <c r="JT277" s="248"/>
      <c r="JU277" s="200"/>
      <c r="JV277" s="433"/>
      <c r="JW277" s="248"/>
      <c r="JX277" s="243"/>
      <c r="JY277" s="433"/>
      <c r="JZ277" s="248"/>
      <c r="KA277" s="247"/>
      <c r="KB277" s="245"/>
      <c r="KC277" s="248"/>
      <c r="KD277" s="63"/>
      <c r="KE277" s="263"/>
      <c r="KF277" s="263"/>
      <c r="KG277" s="250"/>
      <c r="KH277" s="250"/>
      <c r="KI277" s="250"/>
      <c r="KJ277" s="251"/>
      <c r="KK277" s="250"/>
      <c r="KL277" s="250"/>
      <c r="KM277" s="250"/>
      <c r="KN277" s="250"/>
      <c r="KO277" s="250"/>
      <c r="KP277" s="250"/>
      <c r="KQ277" s="92"/>
      <c r="KR277" s="93"/>
      <c r="KS277" s="92"/>
      <c r="KT277" s="361"/>
      <c r="KU277" s="92"/>
      <c r="KV277" s="361"/>
      <c r="KW277" s="361"/>
      <c r="KX277" s="361"/>
      <c r="KY277" s="361"/>
      <c r="KZ277" s="361"/>
      <c r="LA277" s="361"/>
      <c r="LB277" s="361"/>
      <c r="LC277" s="361"/>
      <c r="LD277" s="361"/>
      <c r="LE277" s="118"/>
      <c r="LF277" s="454"/>
      <c r="LG277" s="454"/>
      <c r="LH277" s="454"/>
      <c r="LI277" s="454"/>
      <c r="LJ277" s="454"/>
      <c r="LK277" s="454"/>
      <c r="LL277" s="454"/>
      <c r="LM277" s="454"/>
      <c r="LN277" s="454"/>
      <c r="LO277" s="454"/>
      <c r="LP277" s="454"/>
      <c r="LQ277" s="454"/>
      <c r="LR277" s="454"/>
      <c r="LS277" s="454"/>
      <c r="LT277" s="500"/>
      <c r="LU277" s="693"/>
      <c r="LV277" s="500"/>
      <c r="LW277" s="500"/>
      <c r="LX277" s="500"/>
      <c r="LY277" s="500"/>
      <c r="LZ277" s="690"/>
      <c r="MA277" s="455"/>
      <c r="MC277" s="253"/>
      <c r="MD277" s="274"/>
      <c r="ME277" s="25">
        <v>285</v>
      </c>
      <c r="MF277" s="135"/>
      <c r="MI277" s="765">
        <v>36.059600000000003</v>
      </c>
      <c r="MQ277" s="135"/>
      <c r="MR277" s="585"/>
      <c r="MS277" s="585"/>
      <c r="MT277" s="133"/>
      <c r="MU277" s="585"/>
      <c r="MV277" s="585"/>
      <c r="MW277" s="585"/>
      <c r="MX277" s="585"/>
      <c r="MY277" s="585"/>
      <c r="MZ277" s="585"/>
      <c r="NA277" s="585"/>
      <c r="NB277" s="238"/>
      <c r="ND277" s="876">
        <v>285</v>
      </c>
      <c r="NE277" s="877" t="s">
        <v>64</v>
      </c>
      <c r="NF277" s="877" t="s">
        <v>64</v>
      </c>
      <c r="NG277" s="877" t="s">
        <v>64</v>
      </c>
      <c r="NH277" s="877" t="s">
        <v>64</v>
      </c>
      <c r="NI277" s="877" t="s">
        <v>64</v>
      </c>
      <c r="NJ277" s="877" t="s">
        <v>64</v>
      </c>
      <c r="NK277" s="877" t="s">
        <v>64</v>
      </c>
      <c r="NL277" s="877" t="s">
        <v>64</v>
      </c>
      <c r="NM277" s="877" t="s">
        <v>64</v>
      </c>
      <c r="NN277" s="877" t="s">
        <v>64</v>
      </c>
      <c r="NO277" s="877" t="s">
        <v>64</v>
      </c>
      <c r="NP277" s="877" t="s">
        <v>64</v>
      </c>
      <c r="NQ277" s="877" t="s">
        <v>64</v>
      </c>
      <c r="NR277" s="877" t="s">
        <v>64</v>
      </c>
      <c r="NS277" s="877" t="s">
        <v>64</v>
      </c>
      <c r="NT277" s="877" t="s">
        <v>64</v>
      </c>
      <c r="NU277" s="877" t="s">
        <v>64</v>
      </c>
      <c r="NV277" s="877" t="s">
        <v>64</v>
      </c>
      <c r="NW277" s="877" t="s">
        <v>64</v>
      </c>
      <c r="NX277" s="877" t="s">
        <v>64</v>
      </c>
      <c r="NY277" s="877" t="s">
        <v>64</v>
      </c>
      <c r="NZ277" s="877" t="s">
        <v>64</v>
      </c>
      <c r="OA277" s="877" t="s">
        <v>64</v>
      </c>
      <c r="OB277" s="877" t="s">
        <v>64</v>
      </c>
      <c r="OC277" s="877" t="s">
        <v>64</v>
      </c>
      <c r="OD277" s="877" t="s">
        <v>64</v>
      </c>
      <c r="OE277" s="877" t="s">
        <v>64</v>
      </c>
      <c r="OF277" s="877" t="s">
        <v>64</v>
      </c>
      <c r="OG277" s="877" t="s">
        <v>64</v>
      </c>
      <c r="OH277" s="877" t="s">
        <v>64</v>
      </c>
      <c r="OI277" s="877" t="s">
        <v>64</v>
      </c>
      <c r="OJ277" s="877" t="s">
        <v>64</v>
      </c>
      <c r="OK277" s="877" t="s">
        <v>64</v>
      </c>
      <c r="OL277" s="877" t="s">
        <v>64</v>
      </c>
    </row>
    <row r="278" spans="1:402" s="61" customFormat="1" x14ac:dyDescent="0.25">
      <c r="A278" s="274">
        <v>277</v>
      </c>
      <c r="B278" s="274">
        <v>0</v>
      </c>
      <c r="C278" s="61">
        <v>1</v>
      </c>
      <c r="D278" s="267">
        <v>0</v>
      </c>
      <c r="E278" s="27">
        <v>286</v>
      </c>
      <c r="F278" s="882" t="s">
        <v>1625</v>
      </c>
      <c r="G278" s="883"/>
      <c r="H278" s="56" t="s">
        <v>1640</v>
      </c>
      <c r="I278" s="56" t="s">
        <v>1641</v>
      </c>
      <c r="J278" s="55">
        <v>21215</v>
      </c>
      <c r="K278" s="161">
        <v>57</v>
      </c>
      <c r="L278" s="438"/>
      <c r="M278" s="438"/>
      <c r="N278" s="342">
        <v>29</v>
      </c>
      <c r="O278" s="348">
        <v>1.83</v>
      </c>
      <c r="P278" s="484">
        <v>1</v>
      </c>
      <c r="Q278" s="485"/>
      <c r="R278" s="485"/>
      <c r="S278" s="484"/>
      <c r="T278" s="486"/>
      <c r="U278" s="711">
        <v>0</v>
      </c>
      <c r="V278" s="711"/>
      <c r="W278" s="711"/>
      <c r="X278" s="324"/>
      <c r="Y278" s="711"/>
      <c r="Z278" s="711"/>
      <c r="AA278" s="114"/>
      <c r="AB278" s="114"/>
      <c r="AC278" s="484"/>
      <c r="AD278" s="133"/>
      <c r="AE278" s="484"/>
      <c r="AF278" s="633"/>
      <c r="AG278" s="626">
        <v>0.76</v>
      </c>
      <c r="AH278" s="627">
        <v>78</v>
      </c>
      <c r="AI278" s="627"/>
      <c r="AJ278" s="628"/>
      <c r="AK278" s="629"/>
      <c r="AL278" s="629"/>
      <c r="AM278" s="627"/>
      <c r="AN278" s="214"/>
      <c r="AO278" s="488"/>
      <c r="AP278" s="488"/>
      <c r="AQ278" s="488"/>
      <c r="AR278" s="488"/>
      <c r="AS278" s="488"/>
      <c r="AT278" s="488"/>
      <c r="AU278" s="557"/>
      <c r="AV278" s="557"/>
      <c r="AW278" s="487"/>
      <c r="AX278" s="487"/>
      <c r="AY278" s="487"/>
      <c r="AZ278" s="626"/>
      <c r="BA278" s="558"/>
      <c r="BB278" s="22">
        <v>28.12</v>
      </c>
      <c r="BC278" s="490"/>
      <c r="BD278" s="22">
        <v>28.12</v>
      </c>
      <c r="BE278" s="23">
        <v>73.659081702813197</v>
      </c>
      <c r="BF278" s="22">
        <v>94.34</v>
      </c>
      <c r="BG278" s="24">
        <f t="shared" si="0"/>
        <v>1.4490153163477864</v>
      </c>
      <c r="BH278" s="219">
        <v>1.4490153163477864</v>
      </c>
      <c r="BI278" s="764">
        <v>1.8672263002657454</v>
      </c>
      <c r="BJ278" s="219">
        <v>1.974695871909683</v>
      </c>
      <c r="BK278" s="66"/>
      <c r="BL278" s="66"/>
      <c r="BM278" s="66"/>
      <c r="BN278" s="66"/>
      <c r="BO278" s="571"/>
      <c r="BP278" s="66"/>
      <c r="BQ278" s="66"/>
      <c r="BR278" s="66"/>
      <c r="BS278" s="66"/>
      <c r="BT278" s="317"/>
      <c r="CJ278" s="326"/>
      <c r="CK278" s="114"/>
      <c r="CL278" s="326"/>
      <c r="CM278" s="114"/>
      <c r="CN278" s="114"/>
      <c r="CO278" s="114"/>
      <c r="CP278" s="114"/>
      <c r="CQ278" s="114"/>
      <c r="CR278" s="326"/>
      <c r="CS278" s="114"/>
      <c r="CT278" s="326"/>
      <c r="CU278" s="114"/>
      <c r="CV278" s="299"/>
      <c r="CW278" s="299"/>
      <c r="CX278" s="299"/>
      <c r="CY278" s="299"/>
      <c r="CZ278" s="221"/>
      <c r="DA278" s="221"/>
      <c r="DE278" s="451"/>
      <c r="DF278" s="457"/>
      <c r="DG278" s="451"/>
      <c r="DH278" s="451"/>
      <c r="DI278" s="451"/>
      <c r="DJ278" s="457"/>
      <c r="DK278" s="457"/>
      <c r="DL278" s="457"/>
      <c r="DM278" s="451"/>
      <c r="DO278" s="451"/>
      <c r="DP278" s="451"/>
      <c r="DQ278" s="451"/>
      <c r="DR278" s="451"/>
      <c r="DS278" s="63"/>
      <c r="DT278" s="451"/>
      <c r="DU278" s="451"/>
      <c r="DV278" s="451"/>
      <c r="ED278" s="438"/>
      <c r="EE278" s="438"/>
      <c r="EG278" s="221"/>
      <c r="EO278" s="259"/>
      <c r="EP278" s="135"/>
      <c r="EQ278" s="133"/>
      <c r="ER278" s="133"/>
      <c r="ES278" s="133"/>
      <c r="ET278" s="133"/>
      <c r="EU278" s="133"/>
      <c r="EV278" s="133"/>
      <c r="EW278" s="133"/>
      <c r="EX278" s="133"/>
      <c r="EY278" s="133"/>
      <c r="EZ278" s="133"/>
      <c r="FA278" s="133"/>
      <c r="FB278" s="133"/>
      <c r="FC278" s="133"/>
      <c r="FD278" s="133"/>
      <c r="FE278" s="133"/>
      <c r="FF278" s="133"/>
      <c r="FG278" s="133"/>
      <c r="FH278" s="91"/>
      <c r="FI278" s="91"/>
      <c r="FJ278" s="227"/>
      <c r="FK278" s="227"/>
      <c r="FL278" s="228"/>
      <c r="FM278" s="228"/>
      <c r="FN278" s="228"/>
      <c r="FO278" s="228"/>
      <c r="FP278" s="228"/>
      <c r="FQ278" s="228"/>
      <c r="FR278" s="193"/>
      <c r="FS278" s="230"/>
      <c r="FT278" s="230"/>
      <c r="FU278" s="230"/>
      <c r="FV278" s="229"/>
      <c r="FW278" s="229"/>
      <c r="FX278" s="426"/>
      <c r="FY278" s="229"/>
      <c r="FZ278" s="133"/>
      <c r="GA278" s="129"/>
      <c r="GB278" s="238"/>
      <c r="GC278" s="238"/>
      <c r="GD278" s="238"/>
      <c r="GE278" s="238"/>
      <c r="GF278" s="238"/>
      <c r="GG278" s="133"/>
      <c r="GH278" s="133"/>
      <c r="GI278" s="133"/>
      <c r="GJ278" s="133"/>
      <c r="GK278" s="231"/>
      <c r="GL278" s="133"/>
      <c r="GM278" s="133"/>
      <c r="GN278" s="133"/>
      <c r="GO278" s="133"/>
      <c r="GQ278" s="106"/>
      <c r="GR278" s="111"/>
      <c r="GT278" s="111"/>
      <c r="GV278" s="106"/>
      <c r="GX278" s="106"/>
      <c r="GZ278" s="745"/>
      <c r="HA278" s="133"/>
      <c r="HB278" s="133"/>
      <c r="HC278" s="221"/>
      <c r="HD278" s="494"/>
      <c r="HE278" s="494"/>
      <c r="HF278" s="270"/>
      <c r="HG278" s="125"/>
      <c r="HH278" s="270"/>
      <c r="HI278" s="125"/>
      <c r="HJ278" s="270"/>
      <c r="HK278" s="125"/>
      <c r="HL278" s="270"/>
      <c r="HM278" s="494"/>
      <c r="HN278" s="125"/>
      <c r="HO278" s="125"/>
      <c r="HP278" s="125"/>
      <c r="HQ278" s="270"/>
      <c r="HR278" s="125"/>
      <c r="HS278" s="270"/>
      <c r="HT278" s="125"/>
      <c r="HU278" s="270"/>
      <c r="HV278" s="494"/>
      <c r="HW278" s="144"/>
      <c r="HX278" s="427"/>
      <c r="HY278" s="428"/>
      <c r="HZ278" s="427"/>
      <c r="IA278" s="427"/>
      <c r="IB278" s="427"/>
      <c r="IC278" s="427"/>
      <c r="ID278" s="427"/>
      <c r="IE278" s="237"/>
      <c r="IF278" s="237"/>
      <c r="IG278" s="239"/>
      <c r="IH278" s="484"/>
      <c r="II278" s="484"/>
      <c r="IJ278" s="484"/>
      <c r="IK278" s="484"/>
      <c r="IL278" s="484"/>
      <c r="IM278" s="484"/>
      <c r="IN278" s="484"/>
      <c r="IO278" s="133"/>
      <c r="IP278" s="429"/>
      <c r="IQ278" s="484"/>
      <c r="IR278" s="484"/>
      <c r="IS278" s="484"/>
      <c r="IT278" s="484"/>
      <c r="IU278" s="484"/>
      <c r="IV278" s="484"/>
      <c r="IW278" s="484"/>
      <c r="IY278" s="430"/>
      <c r="IZ278" s="484"/>
      <c r="JA278" s="491"/>
      <c r="JB278" s="240"/>
      <c r="JC278" s="457"/>
      <c r="JD278" s="496"/>
      <c r="JE278" s="443"/>
      <c r="JF278" s="443"/>
      <c r="JG278" s="457"/>
      <c r="JH278" s="457"/>
      <c r="JI278" s="457"/>
      <c r="JJ278" s="457"/>
      <c r="JK278" s="451"/>
      <c r="JL278" s="444"/>
      <c r="JM278" s="362"/>
      <c r="JN278" s="244"/>
      <c r="JP278" s="200"/>
      <c r="JQ278" s="90"/>
      <c r="JR278" s="90"/>
      <c r="JS278" s="69"/>
      <c r="JT278" s="248"/>
      <c r="JU278" s="200"/>
      <c r="JV278" s="433"/>
      <c r="JW278" s="248"/>
      <c r="JX278" s="243"/>
      <c r="JY278" s="433"/>
      <c r="JZ278" s="248"/>
      <c r="KA278" s="247"/>
      <c r="KB278" s="245"/>
      <c r="KC278" s="248"/>
      <c r="KD278" s="63"/>
      <c r="KE278" s="263"/>
      <c r="KF278" s="263"/>
      <c r="KG278" s="250"/>
      <c r="KH278" s="250"/>
      <c r="KI278" s="250"/>
      <c r="KJ278" s="251"/>
      <c r="KK278" s="250"/>
      <c r="KL278" s="250"/>
      <c r="KM278" s="250"/>
      <c r="KN278" s="250"/>
      <c r="KO278" s="250"/>
      <c r="KP278" s="250"/>
      <c r="KQ278" s="92"/>
      <c r="KR278" s="93"/>
      <c r="KS278" s="92"/>
      <c r="KT278" s="361"/>
      <c r="KU278" s="92"/>
      <c r="KV278" s="361"/>
      <c r="KW278" s="361"/>
      <c r="KX278" s="361"/>
      <c r="KY278" s="361"/>
      <c r="KZ278" s="361"/>
      <c r="LA278" s="361"/>
      <c r="LB278" s="361"/>
      <c r="LC278" s="361"/>
      <c r="LD278" s="361"/>
      <c r="LE278" s="118"/>
      <c r="LF278" s="454"/>
      <c r="LG278" s="454"/>
      <c r="LH278" s="454"/>
      <c r="LI278" s="454"/>
      <c r="LJ278" s="454"/>
      <c r="LK278" s="454"/>
      <c r="LL278" s="454"/>
      <c r="LM278" s="454"/>
      <c r="LN278" s="454"/>
      <c r="LO278" s="454"/>
      <c r="LP278" s="454"/>
      <c r="LQ278" s="454"/>
      <c r="LR278" s="454"/>
      <c r="LS278" s="454"/>
      <c r="LT278" s="500"/>
      <c r="LU278" s="693"/>
      <c r="LV278" s="500"/>
      <c r="LW278" s="500"/>
      <c r="LX278" s="500"/>
      <c r="LY278" s="500"/>
      <c r="LZ278" s="690"/>
      <c r="MA278" s="455"/>
      <c r="MC278" s="253"/>
      <c r="MD278" s="274"/>
      <c r="ME278" s="25">
        <v>286</v>
      </c>
      <c r="MF278" s="135"/>
      <c r="MI278" s="765">
        <v>30.173300000000001</v>
      </c>
      <c r="MQ278" s="135"/>
      <c r="MR278" s="585"/>
      <c r="MS278" s="585"/>
      <c r="MT278" s="133"/>
      <c r="MU278" s="585"/>
      <c r="MV278" s="585"/>
      <c r="MW278" s="585"/>
      <c r="MX278" s="585"/>
      <c r="MY278" s="585"/>
      <c r="MZ278" s="585"/>
      <c r="NA278" s="585"/>
      <c r="NB278" s="238"/>
      <c r="ND278" s="876">
        <v>286</v>
      </c>
      <c r="NE278" s="877">
        <v>8.6850991720066109</v>
      </c>
      <c r="NF278" s="877">
        <v>7.4517056653563003</v>
      </c>
      <c r="NG278" s="877">
        <v>4.8313705879675402</v>
      </c>
      <c r="NH278" s="877">
        <v>3.1489341045263401</v>
      </c>
      <c r="NI278" s="877">
        <v>7.4032677223393</v>
      </c>
      <c r="NJ278" s="877">
        <v>7.60110220337641</v>
      </c>
      <c r="NK278" s="877">
        <v>8.3026389237875495</v>
      </c>
      <c r="NL278" s="877">
        <v>7.3490821463910896</v>
      </c>
      <c r="NM278" s="877">
        <v>6.2100381234728896</v>
      </c>
      <c r="NN278" s="877">
        <v>0.81557542886257295</v>
      </c>
      <c r="NO278" s="877">
        <v>6.1276332797258704</v>
      </c>
      <c r="NP278" s="877">
        <v>6.8227301479445197</v>
      </c>
      <c r="NQ278" s="877">
        <v>7.8769466215223796</v>
      </c>
      <c r="NR278" s="877">
        <v>4.2203299548795599</v>
      </c>
      <c r="NS278" s="877">
        <v>5.8547437389955403</v>
      </c>
      <c r="NT278" s="877">
        <v>7.2593666546588498</v>
      </c>
      <c r="NU278" s="877">
        <v>6.1757241853802798</v>
      </c>
      <c r="NV278" s="877">
        <v>6.5994665788312297</v>
      </c>
      <c r="NW278" s="877">
        <v>5.8762713605501302</v>
      </c>
      <c r="NX278" s="877">
        <v>6.1636999870841898</v>
      </c>
      <c r="NY278" s="877">
        <v>8.0629635565590903</v>
      </c>
      <c r="NZ278" s="877">
        <v>2.4195388915137799</v>
      </c>
      <c r="OA278" s="877">
        <v>10.3704367658073</v>
      </c>
      <c r="OB278" s="877">
        <v>1.6599245584023801</v>
      </c>
      <c r="OC278" s="877">
        <v>4.8323837165491303</v>
      </c>
      <c r="OD278" s="877">
        <v>6.2505826647875402</v>
      </c>
      <c r="OE278" s="877">
        <v>4.2141248053528502</v>
      </c>
      <c r="OF278" s="877">
        <v>10.465535795678999</v>
      </c>
      <c r="OG278" s="877">
        <v>2.6088092426755201</v>
      </c>
      <c r="OH278" s="877">
        <v>6.5145957147636597</v>
      </c>
      <c r="OI278" s="877">
        <v>4.2241946639704304</v>
      </c>
      <c r="OJ278" s="877">
        <v>3.9509400809153501</v>
      </c>
      <c r="OK278" s="877">
        <v>2.4128448250353398</v>
      </c>
      <c r="OL278" s="877">
        <v>8.7105122074048698</v>
      </c>
    </row>
    <row r="279" spans="1:402" s="61" customFormat="1" x14ac:dyDescent="0.25">
      <c r="A279" s="221">
        <v>278</v>
      </c>
      <c r="B279" s="221">
        <v>0</v>
      </c>
      <c r="C279" s="61">
        <v>0</v>
      </c>
      <c r="D279" s="267">
        <v>0</v>
      </c>
      <c r="E279" s="27">
        <v>287</v>
      </c>
      <c r="F279" s="882" t="s">
        <v>1625</v>
      </c>
      <c r="G279" s="883"/>
      <c r="H279" s="56" t="s">
        <v>1642</v>
      </c>
      <c r="I279" s="56" t="s">
        <v>1643</v>
      </c>
      <c r="J279" s="55">
        <v>20034</v>
      </c>
      <c r="K279" s="161">
        <v>60</v>
      </c>
      <c r="L279" s="438"/>
      <c r="M279" s="438"/>
      <c r="N279" s="342">
        <v>35</v>
      </c>
      <c r="O279" s="348">
        <v>2.02</v>
      </c>
      <c r="P279" s="484">
        <v>1</v>
      </c>
      <c r="Q279" s="485"/>
      <c r="R279" s="485"/>
      <c r="S279" s="484"/>
      <c r="T279" s="486"/>
      <c r="U279" s="711">
        <v>1</v>
      </c>
      <c r="V279" s="711"/>
      <c r="W279" s="711"/>
      <c r="X279" s="324"/>
      <c r="Y279" s="711"/>
      <c r="Z279" s="711"/>
      <c r="AA279" s="114"/>
      <c r="AB279" s="114"/>
      <c r="AC279" s="484"/>
      <c r="AD279" s="133"/>
      <c r="AE279" s="484"/>
      <c r="AF279" s="633"/>
      <c r="AG279" s="626">
        <v>0.53</v>
      </c>
      <c r="AH279" s="627">
        <v>123</v>
      </c>
      <c r="AI279" s="627"/>
      <c r="AJ279" s="628"/>
      <c r="AK279" s="629"/>
      <c r="AL279" s="629"/>
      <c r="AM279" s="627"/>
      <c r="AN279" s="214"/>
      <c r="AO279" s="488"/>
      <c r="AP279" s="488"/>
      <c r="AQ279" s="488"/>
      <c r="AR279" s="488"/>
      <c r="AS279" s="488"/>
      <c r="AT279" s="488"/>
      <c r="AU279" s="557"/>
      <c r="AV279" s="557"/>
      <c r="AW279" s="487"/>
      <c r="AX279" s="487"/>
      <c r="AY279" s="487"/>
      <c r="AZ279" s="626"/>
      <c r="BA279" s="558"/>
      <c r="BB279" s="22">
        <v>27.13</v>
      </c>
      <c r="BC279" s="490"/>
      <c r="BD279" s="22">
        <v>27.13</v>
      </c>
      <c r="BE279" s="23">
        <v>49.622892863889554</v>
      </c>
      <c r="BF279" s="22">
        <v>52.99</v>
      </c>
      <c r="BG279" s="24">
        <f t="shared" si="0"/>
        <v>1.433449793761596</v>
      </c>
      <c r="BH279" s="219">
        <v>1.433449793761596</v>
      </c>
      <c r="BI279" s="764">
        <v>1.695682078723022</v>
      </c>
      <c r="BJ279" s="219">
        <v>1.7241939195143297</v>
      </c>
      <c r="BK279" s="66"/>
      <c r="BL279" s="66"/>
      <c r="BM279" s="66"/>
      <c r="BN279" s="66"/>
      <c r="BO279" s="571"/>
      <c r="BP279" s="66"/>
      <c r="BQ279" s="66"/>
      <c r="BR279" s="66"/>
      <c r="BS279" s="66"/>
      <c r="BT279" s="317"/>
      <c r="CJ279" s="326"/>
      <c r="CK279" s="114"/>
      <c r="CL279" s="326"/>
      <c r="CM279" s="114"/>
      <c r="CN279" s="114"/>
      <c r="CO279" s="114"/>
      <c r="CP279" s="114"/>
      <c r="CQ279" s="114"/>
      <c r="CR279" s="326"/>
      <c r="CS279" s="114"/>
      <c r="CT279" s="326"/>
      <c r="CU279" s="114"/>
      <c r="CV279" s="299"/>
      <c r="CW279" s="299"/>
      <c r="CX279" s="299"/>
      <c r="CY279" s="299"/>
      <c r="CZ279" s="221"/>
      <c r="DA279" s="221"/>
      <c r="DE279" s="451"/>
      <c r="DF279" s="457"/>
      <c r="DG279" s="451"/>
      <c r="DH279" s="451"/>
      <c r="DI279" s="451"/>
      <c r="DJ279" s="457"/>
      <c r="DK279" s="457"/>
      <c r="DL279" s="457"/>
      <c r="DM279" s="451"/>
      <c r="DO279" s="451"/>
      <c r="DP279" s="451"/>
      <c r="DQ279" s="451"/>
      <c r="DR279" s="451"/>
      <c r="DS279" s="63"/>
      <c r="DT279" s="451"/>
      <c r="DU279" s="451"/>
      <c r="DV279" s="451"/>
      <c r="ED279" s="438"/>
      <c r="EE279" s="438"/>
      <c r="EG279" s="221"/>
      <c r="EO279" s="259"/>
      <c r="EP279" s="135"/>
      <c r="EQ279" s="133"/>
      <c r="ER279" s="133"/>
      <c r="ES279" s="133"/>
      <c r="ET279" s="133"/>
      <c r="EU279" s="133"/>
      <c r="EV279" s="133"/>
      <c r="EW279" s="133"/>
      <c r="EX279" s="133"/>
      <c r="EY279" s="133"/>
      <c r="EZ279" s="133"/>
      <c r="FA279" s="133"/>
      <c r="FB279" s="133"/>
      <c r="FC279" s="133"/>
      <c r="FD279" s="133"/>
      <c r="FE279" s="133"/>
      <c r="FF279" s="133"/>
      <c r="FG279" s="133"/>
      <c r="FH279" s="91"/>
      <c r="FI279" s="91"/>
      <c r="FJ279" s="227"/>
      <c r="FK279" s="227"/>
      <c r="FL279" s="228"/>
      <c r="FM279" s="228"/>
      <c r="FN279" s="228"/>
      <c r="FO279" s="228"/>
      <c r="FP279" s="228"/>
      <c r="FQ279" s="228"/>
      <c r="FR279" s="193"/>
      <c r="FS279" s="230"/>
      <c r="FT279" s="230"/>
      <c r="FU279" s="230"/>
      <c r="FV279" s="229"/>
      <c r="FW279" s="229"/>
      <c r="FX279" s="426"/>
      <c r="FY279" s="229"/>
      <c r="FZ279" s="133"/>
      <c r="GA279" s="129"/>
      <c r="GB279" s="238"/>
      <c r="GC279" s="238"/>
      <c r="GD279" s="238"/>
      <c r="GE279" s="238"/>
      <c r="GF279" s="238"/>
      <c r="GG279" s="133"/>
      <c r="GH279" s="133"/>
      <c r="GI279" s="133"/>
      <c r="GJ279" s="133"/>
      <c r="GK279" s="231"/>
      <c r="GL279" s="133"/>
      <c r="GM279" s="133"/>
      <c r="GN279" s="133"/>
      <c r="GO279" s="133"/>
      <c r="GQ279" s="106"/>
      <c r="GR279" s="111"/>
      <c r="GT279" s="111"/>
      <c r="GV279" s="106"/>
      <c r="GX279" s="106"/>
      <c r="GZ279" s="745"/>
      <c r="HA279" s="133"/>
      <c r="HB279" s="133"/>
      <c r="HC279" s="221"/>
      <c r="HD279" s="494"/>
      <c r="HE279" s="494"/>
      <c r="HF279" s="270"/>
      <c r="HG279" s="125"/>
      <c r="HH279" s="270"/>
      <c r="HI279" s="125"/>
      <c r="HJ279" s="270"/>
      <c r="HK279" s="125"/>
      <c r="HL279" s="270"/>
      <c r="HM279" s="494"/>
      <c r="HN279" s="125"/>
      <c r="HO279" s="125"/>
      <c r="HP279" s="125"/>
      <c r="HQ279" s="270"/>
      <c r="HR279" s="125"/>
      <c r="HS279" s="270"/>
      <c r="HT279" s="125"/>
      <c r="HU279" s="270"/>
      <c r="HV279" s="494"/>
      <c r="HW279" s="144"/>
      <c r="HX279" s="427"/>
      <c r="HY279" s="428"/>
      <c r="HZ279" s="427"/>
      <c r="IA279" s="427"/>
      <c r="IB279" s="427"/>
      <c r="IC279" s="427"/>
      <c r="ID279" s="427"/>
      <c r="IE279" s="237"/>
      <c r="IF279" s="237"/>
      <c r="IG279" s="239"/>
      <c r="IH279" s="484"/>
      <c r="II279" s="484"/>
      <c r="IJ279" s="484"/>
      <c r="IK279" s="484"/>
      <c r="IL279" s="484"/>
      <c r="IM279" s="484"/>
      <c r="IN279" s="484"/>
      <c r="IO279" s="133"/>
      <c r="IP279" s="429"/>
      <c r="IQ279" s="484"/>
      <c r="IR279" s="484"/>
      <c r="IS279" s="484"/>
      <c r="IT279" s="484"/>
      <c r="IU279" s="484"/>
      <c r="IV279" s="484"/>
      <c r="IW279" s="484"/>
      <c r="IY279" s="430"/>
      <c r="IZ279" s="484"/>
      <c r="JA279" s="491"/>
      <c r="JB279" s="240"/>
      <c r="JC279" s="457"/>
      <c r="JD279" s="496"/>
      <c r="JE279" s="443"/>
      <c r="JF279" s="443"/>
      <c r="JG279" s="457"/>
      <c r="JH279" s="457"/>
      <c r="JI279" s="457"/>
      <c r="JJ279" s="457"/>
      <c r="JK279" s="451"/>
      <c r="JL279" s="444"/>
      <c r="JM279" s="362"/>
      <c r="JN279" s="244"/>
      <c r="JP279" s="200"/>
      <c r="JQ279" s="90"/>
      <c r="JR279" s="90"/>
      <c r="JS279" s="69"/>
      <c r="JT279" s="248"/>
      <c r="JU279" s="200"/>
      <c r="JV279" s="433"/>
      <c r="JW279" s="248"/>
      <c r="JX279" s="243"/>
      <c r="JY279" s="433"/>
      <c r="JZ279" s="248"/>
      <c r="KA279" s="247"/>
      <c r="KB279" s="245"/>
      <c r="KC279" s="248"/>
      <c r="KD279" s="63"/>
      <c r="KE279" s="263"/>
      <c r="KF279" s="263"/>
      <c r="KG279" s="250"/>
      <c r="KH279" s="250"/>
      <c r="KI279" s="250"/>
      <c r="KJ279" s="251"/>
      <c r="KK279" s="250"/>
      <c r="KL279" s="250"/>
      <c r="KM279" s="250"/>
      <c r="KN279" s="250"/>
      <c r="KO279" s="250"/>
      <c r="KP279" s="250"/>
      <c r="KQ279" s="92"/>
      <c r="KR279" s="93"/>
      <c r="KS279" s="92"/>
      <c r="KT279" s="361"/>
      <c r="KU279" s="92"/>
      <c r="KV279" s="361"/>
      <c r="KW279" s="361"/>
      <c r="KX279" s="361"/>
      <c r="KY279" s="361"/>
      <c r="KZ279" s="361"/>
      <c r="LA279" s="361"/>
      <c r="LB279" s="361"/>
      <c r="LC279" s="361"/>
      <c r="LD279" s="361"/>
      <c r="LE279" s="118"/>
      <c r="LF279" s="454"/>
      <c r="LG279" s="454"/>
      <c r="LH279" s="454"/>
      <c r="LI279" s="454"/>
      <c r="LJ279" s="454"/>
      <c r="LK279" s="454"/>
      <c r="LL279" s="454"/>
      <c r="LM279" s="454"/>
      <c r="LN279" s="454"/>
      <c r="LO279" s="454"/>
      <c r="LP279" s="454"/>
      <c r="LQ279" s="454"/>
      <c r="LR279" s="454"/>
      <c r="LS279" s="454"/>
      <c r="LT279" s="500"/>
      <c r="LU279" s="693"/>
      <c r="LV279" s="500"/>
      <c r="LW279" s="500"/>
      <c r="LX279" s="500"/>
      <c r="LY279" s="500"/>
      <c r="LZ279" s="690"/>
      <c r="MA279" s="455"/>
      <c r="MC279" s="253"/>
      <c r="MD279" s="274"/>
      <c r="ME279" s="25">
        <v>287</v>
      </c>
      <c r="MF279" s="135"/>
      <c r="MI279" s="765">
        <v>32.238999999999997</v>
      </c>
      <c r="MQ279" s="135"/>
      <c r="MR279" s="585"/>
      <c r="MS279" s="585"/>
      <c r="MT279" s="133"/>
      <c r="MU279" s="585"/>
      <c r="MV279" s="585"/>
      <c r="MW279" s="585"/>
      <c r="MX279" s="585"/>
      <c r="MY279" s="585"/>
      <c r="MZ279" s="585"/>
      <c r="NA279" s="585"/>
      <c r="NB279" s="238"/>
      <c r="ND279" s="876" t="s">
        <v>64</v>
      </c>
      <c r="NE279" s="877" t="s">
        <v>64</v>
      </c>
      <c r="NF279" s="877" t="s">
        <v>64</v>
      </c>
      <c r="NG279" s="877" t="s">
        <v>64</v>
      </c>
      <c r="NH279" s="877" t="s">
        <v>64</v>
      </c>
      <c r="NI279" s="877" t="s">
        <v>64</v>
      </c>
      <c r="NJ279" s="877" t="s">
        <v>64</v>
      </c>
      <c r="NK279" s="877" t="s">
        <v>64</v>
      </c>
      <c r="NL279" s="877" t="s">
        <v>64</v>
      </c>
      <c r="NM279" s="877" t="s">
        <v>64</v>
      </c>
      <c r="NN279" s="877" t="s">
        <v>64</v>
      </c>
      <c r="NO279" s="877" t="s">
        <v>64</v>
      </c>
      <c r="NP279" s="877" t="s">
        <v>64</v>
      </c>
      <c r="NQ279" s="877" t="s">
        <v>64</v>
      </c>
      <c r="NR279" s="877" t="s">
        <v>64</v>
      </c>
      <c r="NS279" s="877" t="s">
        <v>64</v>
      </c>
      <c r="NT279" s="877" t="s">
        <v>64</v>
      </c>
      <c r="NU279" s="877" t="s">
        <v>64</v>
      </c>
      <c r="NV279" s="877" t="s">
        <v>64</v>
      </c>
      <c r="NW279" s="877" t="s">
        <v>64</v>
      </c>
      <c r="NX279" s="877" t="s">
        <v>64</v>
      </c>
      <c r="NY279" s="877" t="s">
        <v>64</v>
      </c>
      <c r="NZ279" s="877" t="s">
        <v>64</v>
      </c>
      <c r="OA279" s="877" t="s">
        <v>64</v>
      </c>
      <c r="OB279" s="877" t="s">
        <v>64</v>
      </c>
      <c r="OC279" s="877" t="s">
        <v>64</v>
      </c>
      <c r="OD279" s="877" t="s">
        <v>64</v>
      </c>
      <c r="OE279" s="877" t="s">
        <v>64</v>
      </c>
      <c r="OF279" s="877" t="s">
        <v>64</v>
      </c>
      <c r="OG279" s="877" t="s">
        <v>64</v>
      </c>
      <c r="OH279" s="877" t="s">
        <v>64</v>
      </c>
      <c r="OI279" s="877" t="s">
        <v>64</v>
      </c>
      <c r="OJ279" s="877" t="s">
        <v>64</v>
      </c>
      <c r="OK279" s="877" t="s">
        <v>64</v>
      </c>
      <c r="OL279" s="877" t="s">
        <v>64</v>
      </c>
    </row>
    <row r="280" spans="1:402" s="61" customFormat="1" x14ac:dyDescent="0.25">
      <c r="A280" s="221">
        <v>279</v>
      </c>
      <c r="B280" s="221">
        <v>0</v>
      </c>
      <c r="C280" s="61">
        <v>1</v>
      </c>
      <c r="D280" s="267">
        <v>0</v>
      </c>
      <c r="E280" s="27">
        <v>288</v>
      </c>
      <c r="F280" s="882" t="s">
        <v>1625</v>
      </c>
      <c r="G280" s="883"/>
      <c r="H280" s="56" t="s">
        <v>1644</v>
      </c>
      <c r="I280" s="56" t="s">
        <v>1645</v>
      </c>
      <c r="J280" s="55">
        <v>15711</v>
      </c>
      <c r="K280" s="161">
        <v>72</v>
      </c>
      <c r="L280" s="438"/>
      <c r="M280" s="438"/>
      <c r="N280" s="342">
        <v>27</v>
      </c>
      <c r="O280" s="348">
        <v>2.04</v>
      </c>
      <c r="P280" s="484">
        <v>0</v>
      </c>
      <c r="Q280" s="485"/>
      <c r="R280" s="485"/>
      <c r="S280" s="484"/>
      <c r="T280" s="486"/>
      <c r="U280" s="711">
        <v>1</v>
      </c>
      <c r="V280" s="711"/>
      <c r="W280" s="711"/>
      <c r="X280" s="324"/>
      <c r="Y280" s="711"/>
      <c r="Z280" s="711"/>
      <c r="AA280" s="114"/>
      <c r="AB280" s="114"/>
      <c r="AC280" s="484"/>
      <c r="AD280" s="133"/>
      <c r="AE280" s="484"/>
      <c r="AF280" s="633"/>
      <c r="AG280" s="626">
        <v>1.07</v>
      </c>
      <c r="AH280" s="627">
        <v>68</v>
      </c>
      <c r="AI280" s="627"/>
      <c r="AJ280" s="628"/>
      <c r="AK280" s="629"/>
      <c r="AL280" s="629"/>
      <c r="AM280" s="627"/>
      <c r="AN280" s="214"/>
      <c r="AO280" s="488"/>
      <c r="AP280" s="488"/>
      <c r="AQ280" s="488"/>
      <c r="AR280" s="488"/>
      <c r="AS280" s="488"/>
      <c r="AT280" s="488"/>
      <c r="AU280" s="557"/>
      <c r="AV280" s="557"/>
      <c r="AW280" s="487"/>
      <c r="AX280" s="487"/>
      <c r="AY280" s="487"/>
      <c r="AZ280" s="626"/>
      <c r="BA280" s="558"/>
      <c r="BB280" s="22">
        <v>25.65</v>
      </c>
      <c r="BC280" s="490"/>
      <c r="BD280" s="22">
        <v>25.65</v>
      </c>
      <c r="BE280" s="23">
        <v>88.789858738500385</v>
      </c>
      <c r="BF280" s="22">
        <v>116.8</v>
      </c>
      <c r="BG280" s="24">
        <f t="shared" si="0"/>
        <v>1.409087369447835</v>
      </c>
      <c r="BH280" s="219">
        <v>1.409087369447835</v>
      </c>
      <c r="BI280" s="764">
        <v>1.9483633650418821</v>
      </c>
      <c r="BJ280" s="219">
        <v>2.0674428427763805</v>
      </c>
      <c r="BK280" s="66"/>
      <c r="BL280" s="66"/>
      <c r="BM280" s="66"/>
      <c r="BN280" s="66"/>
      <c r="BO280" s="571"/>
      <c r="BP280" s="66"/>
      <c r="BQ280" s="66"/>
      <c r="BR280" s="66"/>
      <c r="BS280" s="66"/>
      <c r="BT280" s="317"/>
      <c r="CJ280" s="326"/>
      <c r="CK280" s="114"/>
      <c r="CL280" s="326"/>
      <c r="CM280" s="114"/>
      <c r="CN280" s="114"/>
      <c r="CO280" s="114"/>
      <c r="CP280" s="114"/>
      <c r="CQ280" s="114"/>
      <c r="CR280" s="326"/>
      <c r="CS280" s="114"/>
      <c r="CT280" s="326"/>
      <c r="CU280" s="114"/>
      <c r="CV280" s="299"/>
      <c r="CW280" s="299"/>
      <c r="CX280" s="299"/>
      <c r="CY280" s="299"/>
      <c r="CZ280" s="221"/>
      <c r="DA280" s="221"/>
      <c r="DE280" s="451"/>
      <c r="DF280" s="457"/>
      <c r="DG280" s="451"/>
      <c r="DH280" s="451"/>
      <c r="DI280" s="451"/>
      <c r="DJ280" s="457"/>
      <c r="DK280" s="457"/>
      <c r="DL280" s="457"/>
      <c r="DM280" s="451"/>
      <c r="DO280" s="451"/>
      <c r="DP280" s="451"/>
      <c r="DQ280" s="451"/>
      <c r="DR280" s="451"/>
      <c r="DS280" s="63"/>
      <c r="DT280" s="451"/>
      <c r="DU280" s="451"/>
      <c r="DV280" s="451"/>
      <c r="ED280" s="438"/>
      <c r="EE280" s="438"/>
      <c r="EG280" s="221"/>
      <c r="EO280" s="259"/>
      <c r="EP280" s="135"/>
      <c r="EQ280" s="133"/>
      <c r="ER280" s="133"/>
      <c r="ES280" s="133"/>
      <c r="ET280" s="133"/>
      <c r="EU280" s="133"/>
      <c r="EV280" s="133"/>
      <c r="EW280" s="133"/>
      <c r="EX280" s="133"/>
      <c r="EY280" s="133"/>
      <c r="EZ280" s="133"/>
      <c r="FA280" s="133"/>
      <c r="FB280" s="133"/>
      <c r="FC280" s="133"/>
      <c r="FD280" s="133"/>
      <c r="FE280" s="133"/>
      <c r="FF280" s="133"/>
      <c r="FG280" s="133"/>
      <c r="FH280" s="91"/>
      <c r="FI280" s="91"/>
      <c r="FJ280" s="227"/>
      <c r="FK280" s="227"/>
      <c r="FL280" s="228"/>
      <c r="FM280" s="228"/>
      <c r="FN280" s="228"/>
      <c r="FO280" s="228"/>
      <c r="FP280" s="228"/>
      <c r="FQ280" s="228"/>
      <c r="FR280" s="193"/>
      <c r="FS280" s="230"/>
      <c r="FT280" s="230"/>
      <c r="FU280" s="230"/>
      <c r="FV280" s="229"/>
      <c r="FW280" s="229"/>
      <c r="FX280" s="426"/>
      <c r="FY280" s="229"/>
      <c r="FZ280" s="133"/>
      <c r="GA280" s="129"/>
      <c r="GB280" s="238"/>
      <c r="GC280" s="238"/>
      <c r="GD280" s="238"/>
      <c r="GE280" s="238"/>
      <c r="GF280" s="238"/>
      <c r="GG280" s="133"/>
      <c r="GH280" s="133"/>
      <c r="GI280" s="133"/>
      <c r="GJ280" s="133"/>
      <c r="GK280" s="231"/>
      <c r="GL280" s="133"/>
      <c r="GM280" s="133"/>
      <c r="GN280" s="133"/>
      <c r="GO280" s="133"/>
      <c r="GQ280" s="106"/>
      <c r="GR280" s="111"/>
      <c r="GT280" s="111"/>
      <c r="GV280" s="106"/>
      <c r="GX280" s="106"/>
      <c r="GZ280" s="745"/>
      <c r="HA280" s="133"/>
      <c r="HB280" s="133"/>
      <c r="HC280" s="221"/>
      <c r="HD280" s="494"/>
      <c r="HE280" s="494"/>
      <c r="HF280" s="270"/>
      <c r="HG280" s="125"/>
      <c r="HH280" s="270"/>
      <c r="HI280" s="125"/>
      <c r="HJ280" s="270"/>
      <c r="HK280" s="125"/>
      <c r="HL280" s="270"/>
      <c r="HM280" s="494"/>
      <c r="HN280" s="125"/>
      <c r="HO280" s="125"/>
      <c r="HP280" s="125"/>
      <c r="HQ280" s="270"/>
      <c r="HR280" s="125"/>
      <c r="HS280" s="270"/>
      <c r="HT280" s="125"/>
      <c r="HU280" s="270"/>
      <c r="HV280" s="494"/>
      <c r="HW280" s="144"/>
      <c r="HX280" s="427"/>
      <c r="HY280" s="428"/>
      <c r="HZ280" s="427"/>
      <c r="IA280" s="427"/>
      <c r="IB280" s="427"/>
      <c r="IC280" s="427"/>
      <c r="ID280" s="427"/>
      <c r="IE280" s="237"/>
      <c r="IF280" s="237"/>
      <c r="IG280" s="239"/>
      <c r="IH280" s="484"/>
      <c r="II280" s="484"/>
      <c r="IJ280" s="484"/>
      <c r="IK280" s="484"/>
      <c r="IL280" s="484"/>
      <c r="IM280" s="484"/>
      <c r="IN280" s="484"/>
      <c r="IO280" s="133"/>
      <c r="IP280" s="429"/>
      <c r="IQ280" s="484"/>
      <c r="IR280" s="484"/>
      <c r="IS280" s="484"/>
      <c r="IT280" s="484"/>
      <c r="IU280" s="484"/>
      <c r="IV280" s="484"/>
      <c r="IW280" s="484"/>
      <c r="IY280" s="430"/>
      <c r="IZ280" s="484"/>
      <c r="JA280" s="491"/>
      <c r="JB280" s="240"/>
      <c r="JC280" s="457"/>
      <c r="JD280" s="496"/>
      <c r="JE280" s="443"/>
      <c r="JF280" s="443"/>
      <c r="JG280" s="457"/>
      <c r="JH280" s="457"/>
      <c r="JI280" s="457"/>
      <c r="JJ280" s="457"/>
      <c r="JK280" s="451"/>
      <c r="JL280" s="444"/>
      <c r="JM280" s="362"/>
      <c r="JN280" s="244"/>
      <c r="JP280" s="200"/>
      <c r="JQ280" s="90"/>
      <c r="JR280" s="90"/>
      <c r="JS280" s="69"/>
      <c r="JT280" s="248"/>
      <c r="JU280" s="200"/>
      <c r="JV280" s="433"/>
      <c r="JW280" s="248"/>
      <c r="JX280" s="243"/>
      <c r="JY280" s="433"/>
      <c r="JZ280" s="248"/>
      <c r="KA280" s="247"/>
      <c r="KB280" s="245"/>
      <c r="KC280" s="248"/>
      <c r="KD280" s="63"/>
      <c r="KE280" s="263"/>
      <c r="KF280" s="263"/>
      <c r="KG280" s="250"/>
      <c r="KH280" s="250"/>
      <c r="KI280" s="250"/>
      <c r="KJ280" s="251"/>
      <c r="KK280" s="250"/>
      <c r="KL280" s="250"/>
      <c r="KM280" s="250"/>
      <c r="KN280" s="250"/>
      <c r="KO280" s="250"/>
      <c r="KP280" s="250"/>
      <c r="KQ280" s="92"/>
      <c r="KR280" s="93"/>
      <c r="KS280" s="92"/>
      <c r="KT280" s="361"/>
      <c r="KU280" s="92"/>
      <c r="KV280" s="361"/>
      <c r="KW280" s="361"/>
      <c r="KX280" s="361"/>
      <c r="KY280" s="361"/>
      <c r="KZ280" s="361"/>
      <c r="LA280" s="361"/>
      <c r="LB280" s="361"/>
      <c r="LC280" s="361"/>
      <c r="LD280" s="361"/>
      <c r="LE280" s="118"/>
      <c r="LF280" s="454"/>
      <c r="LG280" s="454"/>
      <c r="LH280" s="454"/>
      <c r="LI280" s="454"/>
      <c r="LJ280" s="454"/>
      <c r="LK280" s="454"/>
      <c r="LL280" s="454"/>
      <c r="LM280" s="454"/>
      <c r="LN280" s="454"/>
      <c r="LO280" s="454"/>
      <c r="LP280" s="454"/>
      <c r="LQ280" s="454"/>
      <c r="LR280" s="454"/>
      <c r="LS280" s="454"/>
      <c r="LT280" s="500"/>
      <c r="LU280" s="693"/>
      <c r="LV280" s="500"/>
      <c r="LW280" s="500"/>
      <c r="LX280" s="500"/>
      <c r="LY280" s="500"/>
      <c r="LZ280" s="690"/>
      <c r="MA280" s="455"/>
      <c r="MC280" s="253"/>
      <c r="MD280" s="274"/>
      <c r="ME280" s="25">
        <v>288</v>
      </c>
      <c r="MF280" s="135"/>
      <c r="MI280" s="765">
        <v>38.918599999999998</v>
      </c>
      <c r="MQ280" s="135"/>
      <c r="MR280" s="585"/>
      <c r="MS280" s="585"/>
      <c r="MT280" s="133"/>
      <c r="MU280" s="585"/>
      <c r="MV280" s="585"/>
      <c r="MW280" s="585"/>
      <c r="MX280" s="585"/>
      <c r="MY280" s="585"/>
      <c r="MZ280" s="585"/>
      <c r="NA280" s="585"/>
      <c r="NB280" s="238"/>
      <c r="ND280" s="876">
        <v>288</v>
      </c>
      <c r="NE280" s="877">
        <v>7.86554770328563</v>
      </c>
      <c r="NF280" s="877">
        <v>7.2618128578706598</v>
      </c>
      <c r="NG280" s="877">
        <v>5.0268000593437199</v>
      </c>
      <c r="NH280" s="877">
        <v>1.9745293124838801</v>
      </c>
      <c r="NI280" s="877">
        <v>7.5557394791805201</v>
      </c>
      <c r="NJ280" s="877">
        <v>6.14404636961671</v>
      </c>
      <c r="NK280" s="877">
        <v>8.9711698992816107</v>
      </c>
      <c r="NL280" s="877">
        <v>7.2680038864025196</v>
      </c>
      <c r="NM280" s="877">
        <v>6.1149916133335998</v>
      </c>
      <c r="NN280" s="877">
        <v>1.18269229751619</v>
      </c>
      <c r="NO280" s="877">
        <v>6.7992168526139301</v>
      </c>
      <c r="NP280" s="877">
        <v>6.9770509061106099</v>
      </c>
      <c r="NQ280" s="877">
        <v>7.6454422821287498</v>
      </c>
      <c r="NR280" s="877">
        <v>4.9283703230189699</v>
      </c>
      <c r="NS280" s="877">
        <v>5.6013993905318298</v>
      </c>
      <c r="NT280" s="877">
        <v>7.4308706635481503</v>
      </c>
      <c r="NU280" s="877">
        <v>6.3107036572251101</v>
      </c>
      <c r="NV280" s="877">
        <v>7.1175911582383202</v>
      </c>
      <c r="NW280" s="877">
        <v>3.7937918632950098</v>
      </c>
      <c r="NX280" s="877">
        <v>6.1162399794693698</v>
      </c>
      <c r="NY280" s="877">
        <v>8.0459234396025501</v>
      </c>
      <c r="NZ280" s="877">
        <v>2.9335726382610199</v>
      </c>
      <c r="OA280" s="877">
        <v>11.461008704026799</v>
      </c>
      <c r="OB280" s="877">
        <v>3.6599245584023801</v>
      </c>
      <c r="OC280" s="877">
        <v>7.6944623634655098</v>
      </c>
      <c r="OD280" s="877">
        <v>6.4780010558379297</v>
      </c>
      <c r="OE280" s="877">
        <v>4.4963345134171098</v>
      </c>
      <c r="OF280" s="877">
        <v>10.7152584834806</v>
      </c>
      <c r="OG280" s="877">
        <v>2.35895882583233</v>
      </c>
      <c r="OH280" s="877">
        <v>8.3471341137561001</v>
      </c>
      <c r="OI280" s="877">
        <v>3.6926503700355302</v>
      </c>
      <c r="OJ280" s="877">
        <v>2.3681243697245198</v>
      </c>
      <c r="OK280" s="877">
        <v>4.7608897252044899</v>
      </c>
      <c r="OL280" s="877">
        <v>7.8010841456244497</v>
      </c>
    </row>
    <row r="281" spans="1:402" s="61" customFormat="1" x14ac:dyDescent="0.25">
      <c r="A281" s="274">
        <v>280</v>
      </c>
      <c r="B281" s="221">
        <v>0</v>
      </c>
      <c r="C281" s="61">
        <v>1</v>
      </c>
      <c r="D281" s="267">
        <v>0</v>
      </c>
      <c r="E281" s="90">
        <v>290</v>
      </c>
      <c r="F281" s="334">
        <v>1</v>
      </c>
      <c r="G281" s="883"/>
      <c r="H281" s="334" t="s">
        <v>1247</v>
      </c>
      <c r="I281" s="334" t="s">
        <v>1646</v>
      </c>
      <c r="J281" s="69">
        <v>19028</v>
      </c>
      <c r="K281" s="161">
        <v>64</v>
      </c>
      <c r="L281" s="62">
        <v>65</v>
      </c>
      <c r="M281" s="62">
        <v>154</v>
      </c>
      <c r="N281" s="342">
        <v>27.407657277787148</v>
      </c>
      <c r="O281" s="348">
        <v>1.6323264684413363</v>
      </c>
      <c r="P281" s="161">
        <v>1</v>
      </c>
      <c r="Q281" s="161">
        <v>150</v>
      </c>
      <c r="R281" s="161">
        <v>90</v>
      </c>
      <c r="S281" s="161">
        <v>0</v>
      </c>
      <c r="T281" s="501">
        <v>0</v>
      </c>
      <c r="U281" s="114">
        <v>1</v>
      </c>
      <c r="V281" s="114">
        <v>2</v>
      </c>
      <c r="W281" s="114">
        <v>1</v>
      </c>
      <c r="X281" s="114">
        <v>1</v>
      </c>
      <c r="Y281" s="114">
        <v>0</v>
      </c>
      <c r="Z281" s="114">
        <v>1</v>
      </c>
      <c r="AA281" s="114">
        <v>0</v>
      </c>
      <c r="AB281" s="114">
        <v>0</v>
      </c>
      <c r="AF281" s="592"/>
      <c r="AG281" s="592">
        <v>0.97</v>
      </c>
      <c r="AH281" s="592">
        <v>58</v>
      </c>
      <c r="AI281" s="592"/>
      <c r="AJ281" s="592">
        <v>13.1</v>
      </c>
      <c r="AK281" s="592">
        <v>38</v>
      </c>
      <c r="AL281" s="592"/>
      <c r="AM281" s="607"/>
      <c r="AN281" s="409"/>
      <c r="AO281" s="63">
        <v>135</v>
      </c>
      <c r="AP281" s="63">
        <v>78</v>
      </c>
      <c r="AQ281" s="63">
        <v>37</v>
      </c>
      <c r="AR281" s="63">
        <v>101</v>
      </c>
      <c r="AS281" s="63">
        <v>0.98</v>
      </c>
      <c r="AT281" s="63">
        <v>24</v>
      </c>
      <c r="AU281" s="557"/>
      <c r="AV281" s="557">
        <v>42713</v>
      </c>
      <c r="AW281" s="147">
        <v>0.97</v>
      </c>
      <c r="AX281" s="63"/>
      <c r="AY281" s="63"/>
      <c r="AZ281" s="592"/>
      <c r="BA281" s="567"/>
      <c r="BB281" s="65">
        <v>28.79</v>
      </c>
      <c r="BC281" s="68"/>
      <c r="BD281" s="66">
        <v>28.79</v>
      </c>
      <c r="BE281" s="218">
        <v>170.19135210318052</v>
      </c>
      <c r="BF281" s="66">
        <v>83.44</v>
      </c>
      <c r="BG281" s="68">
        <v>1.4592416648780819</v>
      </c>
      <c r="BH281" s="219">
        <v>1.4592416648780819</v>
      </c>
      <c r="BI281" s="219">
        <v>2.2309374885964726</v>
      </c>
      <c r="BJ281" s="219">
        <v>1.9213742954184745</v>
      </c>
      <c r="BK281" s="66">
        <v>2.46</v>
      </c>
      <c r="BL281" s="66">
        <v>1.02</v>
      </c>
      <c r="BM281" s="66">
        <v>39</v>
      </c>
      <c r="BN281" s="66">
        <v>1.24</v>
      </c>
      <c r="BO281" s="571">
        <v>29.9</v>
      </c>
      <c r="BP281" s="66">
        <v>16</v>
      </c>
      <c r="BQ281" s="66">
        <v>21</v>
      </c>
      <c r="BR281" s="66">
        <v>3</v>
      </c>
      <c r="BS281" s="66">
        <v>23</v>
      </c>
      <c r="BT281" s="61">
        <v>0</v>
      </c>
      <c r="CD281" s="61">
        <v>0</v>
      </c>
      <c r="CE281" s="61">
        <v>0</v>
      </c>
      <c r="CF281" s="61">
        <v>0</v>
      </c>
      <c r="CG281" s="61">
        <v>0</v>
      </c>
      <c r="CH281" s="61">
        <v>0</v>
      </c>
      <c r="CI281" s="61">
        <v>0</v>
      </c>
      <c r="CJ281" s="114">
        <v>0</v>
      </c>
      <c r="CK281" s="114">
        <v>0</v>
      </c>
      <c r="CL281" s="114">
        <v>0</v>
      </c>
      <c r="CM281" s="114">
        <v>0</v>
      </c>
      <c r="CN281" s="114">
        <v>1</v>
      </c>
      <c r="CO281" s="114">
        <v>0</v>
      </c>
      <c r="CP281" s="114">
        <v>1</v>
      </c>
      <c r="CQ281" s="114">
        <v>0</v>
      </c>
      <c r="CR281" s="114">
        <v>0</v>
      </c>
      <c r="CS281" s="114">
        <v>0</v>
      </c>
      <c r="CT281" s="114">
        <v>0</v>
      </c>
      <c r="CU281" s="114">
        <v>0</v>
      </c>
      <c r="CV281" s="362"/>
      <c r="CW281" s="362"/>
      <c r="CX281" s="362"/>
      <c r="CY281" s="362"/>
      <c r="CZ281" s="61">
        <v>81</v>
      </c>
      <c r="DA281" s="61">
        <v>148</v>
      </c>
      <c r="DE281" s="61">
        <v>0</v>
      </c>
      <c r="DF281" s="90">
        <v>0</v>
      </c>
      <c r="DJ281" s="90">
        <v>1</v>
      </c>
      <c r="DK281" s="90">
        <v>0</v>
      </c>
      <c r="DL281" s="90">
        <v>0</v>
      </c>
      <c r="DN281" s="61">
        <v>0</v>
      </c>
      <c r="DO281" s="61">
        <v>0</v>
      </c>
      <c r="DP281" s="61">
        <v>0</v>
      </c>
      <c r="DQ281" s="61">
        <v>0</v>
      </c>
      <c r="DR281" s="61">
        <v>0</v>
      </c>
      <c r="DS281" s="63"/>
      <c r="DT281" s="61">
        <v>0</v>
      </c>
      <c r="DU281" s="61">
        <v>0</v>
      </c>
      <c r="DV281" s="61">
        <v>0</v>
      </c>
      <c r="DW281" s="61">
        <v>0</v>
      </c>
      <c r="DX281" s="61">
        <v>0</v>
      </c>
      <c r="DY281" s="61">
        <v>0</v>
      </c>
      <c r="EB281" s="61">
        <v>1</v>
      </c>
      <c r="EC281" s="61">
        <v>58</v>
      </c>
      <c r="EG281" s="61">
        <v>0</v>
      </c>
      <c r="EO281" s="90">
        <v>290</v>
      </c>
      <c r="EP281" s="69">
        <v>42681</v>
      </c>
      <c r="EQ281" s="61" t="s">
        <v>383</v>
      </c>
      <c r="EU281" s="61">
        <v>0</v>
      </c>
      <c r="EW281" s="61">
        <v>10</v>
      </c>
      <c r="EX281" s="61">
        <v>7</v>
      </c>
      <c r="EY281" s="61">
        <v>46</v>
      </c>
      <c r="EZ281" s="61">
        <v>27</v>
      </c>
      <c r="FA281" s="61">
        <v>16</v>
      </c>
      <c r="FB281" s="61">
        <v>15</v>
      </c>
      <c r="FC281" s="61">
        <v>31</v>
      </c>
      <c r="FD281" s="61">
        <v>21</v>
      </c>
      <c r="FE281" s="61">
        <v>28</v>
      </c>
      <c r="FF281" s="61">
        <v>100</v>
      </c>
      <c r="FG281" s="61">
        <v>280</v>
      </c>
      <c r="FH281" s="91">
        <v>100</v>
      </c>
      <c r="FI281" s="91">
        <v>280</v>
      </c>
      <c r="FJ281" s="227">
        <v>30.4</v>
      </c>
      <c r="FK281" s="227">
        <v>18.623725454276389</v>
      </c>
      <c r="FL281" s="228">
        <v>93.35</v>
      </c>
      <c r="FM281" s="228">
        <v>30.700000000000003</v>
      </c>
      <c r="FN281" s="228">
        <v>57.188314840680945</v>
      </c>
      <c r="FO281" s="228">
        <v>18.807512218627803</v>
      </c>
      <c r="FP281" s="228">
        <v>67.113015532940551</v>
      </c>
      <c r="FQ281" s="228"/>
      <c r="FS281" s="230">
        <v>47.4</v>
      </c>
      <c r="FT281" s="62">
        <v>61.5</v>
      </c>
      <c r="FU281" s="230">
        <v>200</v>
      </c>
      <c r="FV281" s="229">
        <v>4.4000000000000004</v>
      </c>
      <c r="FW281" s="229">
        <v>6.3</v>
      </c>
      <c r="FX281" s="426">
        <v>10.772727272727272</v>
      </c>
      <c r="FY281" s="229">
        <v>0.77073170731707319</v>
      </c>
      <c r="FZ281" s="61">
        <v>41.3</v>
      </c>
      <c r="GA281" s="129">
        <v>13.6</v>
      </c>
      <c r="GB281" s="111">
        <v>3.4</v>
      </c>
      <c r="GC281" s="111" t="s">
        <v>381</v>
      </c>
      <c r="GD281" s="111" t="s">
        <v>381</v>
      </c>
      <c r="GE281" s="111" t="s">
        <v>381</v>
      </c>
      <c r="GF281" s="111" t="s">
        <v>381</v>
      </c>
      <c r="GG281" s="61">
        <v>0</v>
      </c>
      <c r="GH281" s="61">
        <v>0</v>
      </c>
      <c r="GI281" s="61">
        <v>1</v>
      </c>
      <c r="GJ281" s="61">
        <v>1</v>
      </c>
      <c r="GK281" s="231">
        <v>12</v>
      </c>
      <c r="GM281" s="61" t="s">
        <v>381</v>
      </c>
      <c r="GN281" s="61" t="s">
        <v>381</v>
      </c>
      <c r="GO281" s="61">
        <v>0</v>
      </c>
      <c r="GP281" s="61">
        <v>28.049999999999997</v>
      </c>
      <c r="GQ281" s="106">
        <v>17.184062466856997</v>
      </c>
      <c r="GR281" s="111">
        <v>0.57425742574257421</v>
      </c>
      <c r="GS281" s="61">
        <v>0</v>
      </c>
      <c r="GT281" s="111">
        <v>0.4642857142857143</v>
      </c>
      <c r="GU281" s="61">
        <v>0</v>
      </c>
      <c r="GV281" s="106">
        <v>11.7</v>
      </c>
      <c r="GX281" s="106">
        <v>20</v>
      </c>
      <c r="GZ281" s="745">
        <v>17</v>
      </c>
      <c r="HA281" s="61">
        <v>12</v>
      </c>
      <c r="HC281" s="61">
        <v>1</v>
      </c>
      <c r="HD281" s="236">
        <v>72.557471000000007</v>
      </c>
      <c r="HE281" s="236">
        <v>76.185344999999998</v>
      </c>
      <c r="HF281" s="144">
        <v>45.062043000000003</v>
      </c>
      <c r="HG281" s="236">
        <v>82.682246000000006</v>
      </c>
      <c r="HH281" s="125">
        <v>48.904823999999998</v>
      </c>
      <c r="HI281" s="236">
        <v>29.334412</v>
      </c>
      <c r="HJ281" s="144">
        <v>17.350693</v>
      </c>
      <c r="HK281" s="236">
        <v>53.347833999999999</v>
      </c>
      <c r="HL281" s="144">
        <v>31.554131000000002</v>
      </c>
      <c r="HM281" s="236">
        <v>64.521510000000006</v>
      </c>
      <c r="HN281" s="144">
        <v>3.94774</v>
      </c>
      <c r="HO281" s="144">
        <v>2.3350059999999999</v>
      </c>
      <c r="HP281" s="236">
        <v>88.930449999999993</v>
      </c>
      <c r="HQ281" s="144">
        <v>52.600507</v>
      </c>
      <c r="HR281" s="236">
        <v>38.661248999999998</v>
      </c>
      <c r="HS281" s="144">
        <v>22.867322999999999</v>
      </c>
      <c r="HT281" s="236">
        <v>50.269201000000002</v>
      </c>
      <c r="HU281" s="144">
        <v>29.733184000000001</v>
      </c>
      <c r="HV281" s="236">
        <v>56.526420999999999</v>
      </c>
      <c r="HW281" s="144">
        <v>0</v>
      </c>
      <c r="HX281" s="427">
        <v>0.92142326419144438</v>
      </c>
      <c r="HY281" s="111">
        <v>9.8000000000000007</v>
      </c>
      <c r="HZ281" s="61">
        <v>3.5</v>
      </c>
      <c r="IA281" s="61">
        <v>11.9</v>
      </c>
      <c r="IB281" s="61">
        <v>3.4</v>
      </c>
      <c r="IC281" s="61">
        <v>12.2</v>
      </c>
      <c r="ID281" s="61">
        <v>3.8</v>
      </c>
      <c r="IE281" s="237">
        <v>27.899946666666665</v>
      </c>
      <c r="IF281" s="237">
        <v>17.092136411478737</v>
      </c>
      <c r="IH281" s="161">
        <v>0.38</v>
      </c>
      <c r="II281" s="161">
        <v>996</v>
      </c>
      <c r="IJ281" s="161">
        <v>1072</v>
      </c>
      <c r="IK281" s="161">
        <v>1008</v>
      </c>
      <c r="IL281" s="161">
        <v>899</v>
      </c>
      <c r="IM281" s="161">
        <v>899</v>
      </c>
      <c r="IN281" s="161">
        <v>1081</v>
      </c>
      <c r="IO281" s="133">
        <v>1038.5</v>
      </c>
      <c r="IP281" s="429">
        <v>992.5</v>
      </c>
      <c r="IQ281" s="161">
        <v>1800</v>
      </c>
      <c r="IR281" s="161">
        <v>338</v>
      </c>
      <c r="IS281" s="161">
        <v>339</v>
      </c>
      <c r="IT281" s="161">
        <v>330</v>
      </c>
      <c r="IU281" s="161">
        <v>259</v>
      </c>
      <c r="IV281" s="161">
        <v>265</v>
      </c>
      <c r="IW281" s="161">
        <v>252</v>
      </c>
      <c r="IX281" s="61">
        <v>295</v>
      </c>
      <c r="IY281" s="430">
        <v>297.16666666666669</v>
      </c>
      <c r="IZ281" s="161">
        <v>173</v>
      </c>
      <c r="JA281" s="491">
        <v>27.975972083971847</v>
      </c>
      <c r="JC281" s="90">
        <v>1</v>
      </c>
      <c r="JD281" s="70"/>
      <c r="JE281" s="70"/>
      <c r="JF281" s="70"/>
      <c r="JG281" s="90">
        <v>0</v>
      </c>
      <c r="JH281" s="90"/>
      <c r="JI281" s="90"/>
      <c r="JJ281" s="90">
        <v>0</v>
      </c>
      <c r="JL281" s="420"/>
      <c r="JM281" s="362"/>
      <c r="JN281" s="244"/>
      <c r="JP281" s="200"/>
      <c r="JQ281" s="90"/>
      <c r="JR281" s="90"/>
      <c r="JS281" s="69"/>
      <c r="JT281" s="248"/>
      <c r="JU281" s="200"/>
      <c r="JV281" s="433"/>
      <c r="JW281" s="248"/>
      <c r="JX281" s="243"/>
      <c r="JY281" s="433"/>
      <c r="JZ281" s="248"/>
      <c r="KA281" s="247"/>
      <c r="KB281" s="245"/>
      <c r="KC281" s="248"/>
      <c r="KD281" s="63"/>
      <c r="KE281" s="250"/>
      <c r="KF281" s="502"/>
      <c r="KG281" s="250"/>
      <c r="KH281" s="250"/>
      <c r="KI281" s="250"/>
      <c r="KJ281" s="250"/>
      <c r="KK281" s="250"/>
      <c r="KL281" s="250"/>
      <c r="KM281" s="133"/>
      <c r="KN281" s="133"/>
      <c r="KO281" s="133"/>
      <c r="KP281" s="133"/>
      <c r="KQ281" s="92"/>
      <c r="KR281" s="92">
        <v>0.57425742574257421</v>
      </c>
      <c r="KS281" s="92"/>
      <c r="KT281" s="361"/>
      <c r="KU281" s="92"/>
      <c r="KV281" s="361"/>
      <c r="KW281" s="361"/>
      <c r="KX281" s="361"/>
      <c r="KY281" s="361"/>
      <c r="KZ281" s="361"/>
      <c r="LA281" s="361"/>
      <c r="LB281" s="361"/>
      <c r="LC281" s="361"/>
      <c r="LD281" s="361"/>
      <c r="LE281" s="118">
        <v>42681</v>
      </c>
      <c r="LF281" s="454"/>
      <c r="LG281" s="454"/>
      <c r="LH281" s="454"/>
      <c r="LI281" s="454"/>
      <c r="LJ281" s="454"/>
      <c r="LK281" s="454"/>
      <c r="LL281" s="454"/>
      <c r="LM281" s="454"/>
      <c r="LN281" s="454"/>
      <c r="LO281" s="454"/>
      <c r="LP281" s="454"/>
      <c r="LQ281" s="454"/>
      <c r="LR281" s="454"/>
      <c r="LS281" s="454"/>
      <c r="LT281" s="454"/>
      <c r="LU281" s="454"/>
      <c r="LV281" s="500"/>
      <c r="LW281" s="454"/>
      <c r="LX281" s="500">
        <v>0</v>
      </c>
      <c r="LY281" s="500">
        <v>0</v>
      </c>
      <c r="LZ281" s="690">
        <v>56.526420999999999</v>
      </c>
      <c r="MA281" s="454"/>
      <c r="MC281" s="253"/>
      <c r="MD281" s="274"/>
      <c r="ME281" s="581">
        <v>290</v>
      </c>
      <c r="MF281" s="135">
        <v>42713</v>
      </c>
      <c r="MI281" s="584">
        <v>26.8872</v>
      </c>
      <c r="MQ281" s="135"/>
      <c r="MR281" s="585"/>
      <c r="MS281" s="585"/>
      <c r="MT281" s="133">
        <v>1</v>
      </c>
      <c r="MU281" s="585"/>
      <c r="MV281" s="585"/>
      <c r="MW281" s="585"/>
      <c r="MX281" s="585"/>
      <c r="MY281" s="585"/>
      <c r="MZ281" s="585"/>
      <c r="NA281" s="585"/>
      <c r="NB281" s="238">
        <v>2</v>
      </c>
      <c r="ND281" s="876">
        <v>290</v>
      </c>
      <c r="NE281" s="877" t="s">
        <v>64</v>
      </c>
      <c r="NF281" s="877" t="s">
        <v>64</v>
      </c>
      <c r="NG281" s="877" t="s">
        <v>64</v>
      </c>
      <c r="NH281" s="877" t="s">
        <v>64</v>
      </c>
      <c r="NI281" s="877" t="s">
        <v>64</v>
      </c>
      <c r="NJ281" s="877" t="s">
        <v>64</v>
      </c>
      <c r="NK281" s="877" t="s">
        <v>64</v>
      </c>
      <c r="NL281" s="877" t="s">
        <v>64</v>
      </c>
      <c r="NM281" s="877" t="s">
        <v>64</v>
      </c>
      <c r="NN281" s="877" t="s">
        <v>64</v>
      </c>
      <c r="NO281" s="877" t="s">
        <v>64</v>
      </c>
      <c r="NP281" s="877" t="s">
        <v>64</v>
      </c>
      <c r="NQ281" s="877" t="s">
        <v>64</v>
      </c>
      <c r="NR281" s="877" t="s">
        <v>64</v>
      </c>
      <c r="NS281" s="877" t="s">
        <v>64</v>
      </c>
      <c r="NT281" s="877" t="s">
        <v>64</v>
      </c>
      <c r="NU281" s="877" t="s">
        <v>64</v>
      </c>
      <c r="NV281" s="877" t="s">
        <v>64</v>
      </c>
      <c r="NW281" s="877" t="s">
        <v>64</v>
      </c>
      <c r="NX281" s="877" t="s">
        <v>64</v>
      </c>
      <c r="NY281" s="877" t="s">
        <v>64</v>
      </c>
      <c r="NZ281" s="877" t="s">
        <v>64</v>
      </c>
      <c r="OA281" s="877" t="s">
        <v>64</v>
      </c>
      <c r="OB281" s="877" t="s">
        <v>64</v>
      </c>
      <c r="OC281" s="877" t="s">
        <v>64</v>
      </c>
      <c r="OD281" s="877" t="s">
        <v>64</v>
      </c>
      <c r="OE281" s="877" t="s">
        <v>64</v>
      </c>
      <c r="OF281" s="877" t="s">
        <v>64</v>
      </c>
      <c r="OG281" s="877" t="s">
        <v>64</v>
      </c>
      <c r="OH281" s="877" t="s">
        <v>64</v>
      </c>
      <c r="OI281" s="877" t="s">
        <v>64</v>
      </c>
      <c r="OJ281" s="877" t="s">
        <v>64</v>
      </c>
      <c r="OK281" s="877" t="s">
        <v>64</v>
      </c>
      <c r="OL281" s="877" t="s">
        <v>64</v>
      </c>
    </row>
    <row r="282" spans="1:402" s="61" customFormat="1" x14ac:dyDescent="0.25">
      <c r="A282" s="221">
        <v>281</v>
      </c>
      <c r="B282" s="274">
        <v>0</v>
      </c>
      <c r="C282" s="61">
        <v>1</v>
      </c>
      <c r="D282" s="267">
        <v>0</v>
      </c>
      <c r="E282" s="90">
        <v>291</v>
      </c>
      <c r="F282" s="334">
        <v>2</v>
      </c>
      <c r="G282" s="883"/>
      <c r="H282" s="334" t="s">
        <v>956</v>
      </c>
      <c r="I282" s="503" t="s">
        <v>1647</v>
      </c>
      <c r="J282" s="135">
        <v>17685</v>
      </c>
      <c r="K282" s="146">
        <v>68</v>
      </c>
      <c r="L282" s="193">
        <v>89</v>
      </c>
      <c r="M282" s="193">
        <v>169</v>
      </c>
      <c r="N282" s="342">
        <v>31.161373901474043</v>
      </c>
      <c r="O282" s="348">
        <v>1.9956066263377477</v>
      </c>
      <c r="P282" s="146">
        <v>0</v>
      </c>
      <c r="Q282" s="146">
        <v>160</v>
      </c>
      <c r="R282" s="146">
        <v>80</v>
      </c>
      <c r="S282" s="146">
        <v>0</v>
      </c>
      <c r="T282" s="413">
        <v>0</v>
      </c>
      <c r="U282" s="114">
        <v>1</v>
      </c>
      <c r="V282" s="114">
        <v>2</v>
      </c>
      <c r="W282" s="114">
        <v>1</v>
      </c>
      <c r="X282" s="114">
        <v>1</v>
      </c>
      <c r="Y282" s="114">
        <v>0</v>
      </c>
      <c r="Z282" s="114">
        <v>0</v>
      </c>
      <c r="AA282" s="114">
        <v>0</v>
      </c>
      <c r="AB282" s="114">
        <v>0</v>
      </c>
      <c r="AC282" s="133"/>
      <c r="AD282" s="133"/>
      <c r="AE282" s="133"/>
      <c r="AF282" s="592"/>
      <c r="AG282" s="592">
        <v>0.98</v>
      </c>
      <c r="AH282" s="592">
        <v>81</v>
      </c>
      <c r="AI282" s="592"/>
      <c r="AJ282" s="592">
        <v>15.9</v>
      </c>
      <c r="AK282" s="592">
        <v>46</v>
      </c>
      <c r="AL282" s="592"/>
      <c r="AM282" s="607"/>
      <c r="AN282" s="409"/>
      <c r="AO282" s="63">
        <v>145</v>
      </c>
      <c r="AP282" s="63">
        <v>73</v>
      </c>
      <c r="AQ282" s="63">
        <v>56</v>
      </c>
      <c r="AR282" s="63">
        <v>78</v>
      </c>
      <c r="AS282" s="63"/>
      <c r="AT282" s="63"/>
      <c r="AU282" s="557"/>
      <c r="AV282" s="557" t="s">
        <v>1648</v>
      </c>
      <c r="AW282" s="147">
        <v>0.98</v>
      </c>
      <c r="AX282" s="63"/>
      <c r="AY282" s="63"/>
      <c r="AZ282" s="592"/>
      <c r="BA282" s="567"/>
      <c r="BB282" s="65">
        <v>26.81</v>
      </c>
      <c r="BC282" s="68"/>
      <c r="BD282" s="66">
        <v>26.81</v>
      </c>
      <c r="BE282" s="218">
        <v>43.82384967595366</v>
      </c>
      <c r="BF282" s="66">
        <v>65.69</v>
      </c>
      <c r="BG282" s="68">
        <v>1.4282968139828796</v>
      </c>
      <c r="BH282" s="219">
        <v>1.4282968139828796</v>
      </c>
      <c r="BI282" s="219">
        <v>1.6417105252006905</v>
      </c>
      <c r="BJ282" s="219">
        <v>1.8174992618677583</v>
      </c>
      <c r="BK282" s="66">
        <v>2.62</v>
      </c>
      <c r="BL282" s="66">
        <v>1.06</v>
      </c>
      <c r="BM282" s="66">
        <v>100</v>
      </c>
      <c r="BN282" s="66">
        <v>1.18</v>
      </c>
      <c r="BO282" s="571">
        <v>90.4</v>
      </c>
      <c r="BP282" s="66">
        <v>24</v>
      </c>
      <c r="BQ282" s="66">
        <v>196</v>
      </c>
      <c r="BR282" s="66">
        <v>8</v>
      </c>
      <c r="BS282" s="66">
        <v>29</v>
      </c>
      <c r="BT282" s="61">
        <v>0</v>
      </c>
      <c r="CD282" s="61">
        <v>0</v>
      </c>
      <c r="CE282" s="61">
        <v>0</v>
      </c>
      <c r="CF282" s="61">
        <v>0</v>
      </c>
      <c r="CG282" s="61">
        <v>0</v>
      </c>
      <c r="CH282" s="61">
        <v>0</v>
      </c>
      <c r="CI282" s="61">
        <v>0</v>
      </c>
      <c r="CJ282" s="114">
        <v>0</v>
      </c>
      <c r="CK282" s="114">
        <v>0</v>
      </c>
      <c r="CL282" s="114">
        <v>0</v>
      </c>
      <c r="CM282" s="114">
        <v>1</v>
      </c>
      <c r="CN282" s="114">
        <v>0</v>
      </c>
      <c r="CO282" s="114">
        <v>0</v>
      </c>
      <c r="CP282" s="114">
        <v>1</v>
      </c>
      <c r="CQ282" s="114">
        <v>0</v>
      </c>
      <c r="CR282" s="114">
        <v>0</v>
      </c>
      <c r="CS282" s="114">
        <v>0</v>
      </c>
      <c r="CT282" s="114">
        <v>0</v>
      </c>
      <c r="CU282" s="114">
        <v>0</v>
      </c>
      <c r="CV282" s="362"/>
      <c r="CW282" s="362"/>
      <c r="CX282" s="362"/>
      <c r="CY282" s="362"/>
      <c r="CZ282" s="133">
        <v>79</v>
      </c>
      <c r="DA282" s="133">
        <v>130</v>
      </c>
      <c r="DB282" s="133"/>
      <c r="DC282" s="133"/>
      <c r="DD282" s="133"/>
      <c r="DE282" s="133">
        <v>0</v>
      </c>
      <c r="DF282" s="136">
        <v>0</v>
      </c>
      <c r="DG282" s="133"/>
      <c r="DH282" s="133"/>
      <c r="DI282" s="133"/>
      <c r="DJ282" s="136">
        <v>1</v>
      </c>
      <c r="DK282" s="136">
        <v>0</v>
      </c>
      <c r="DL282" s="136">
        <v>0</v>
      </c>
      <c r="DM282" s="133"/>
      <c r="DN282" s="133">
        <v>0</v>
      </c>
      <c r="DO282" s="133">
        <v>0</v>
      </c>
      <c r="DP282" s="133">
        <v>0</v>
      </c>
      <c r="DQ282" s="133">
        <v>0</v>
      </c>
      <c r="DR282" s="133">
        <v>0</v>
      </c>
      <c r="DS282" s="63"/>
      <c r="DT282" s="133">
        <v>0</v>
      </c>
      <c r="DU282" s="133">
        <v>0</v>
      </c>
      <c r="DV282" s="133">
        <v>0</v>
      </c>
      <c r="DW282" s="133">
        <v>0</v>
      </c>
      <c r="DX282" s="133">
        <v>0</v>
      </c>
      <c r="DY282" s="133">
        <v>0</v>
      </c>
      <c r="EB282" s="133">
        <v>0</v>
      </c>
      <c r="EC282" s="133"/>
      <c r="ED282" s="133"/>
      <c r="EE282" s="133"/>
      <c r="EG282" s="133">
        <v>0</v>
      </c>
      <c r="EH282" s="133"/>
      <c r="EI282" s="133"/>
      <c r="EJ282" s="133"/>
      <c r="EK282" s="133"/>
      <c r="EL282" s="133"/>
      <c r="EM282" s="133"/>
      <c r="EN282" s="133"/>
      <c r="EO282" s="136">
        <v>291</v>
      </c>
      <c r="EP282" s="135">
        <v>42702</v>
      </c>
      <c r="EQ282" s="133" t="s">
        <v>415</v>
      </c>
      <c r="ER282" s="133"/>
      <c r="ES282" s="133"/>
      <c r="ET282" s="133"/>
      <c r="EU282" s="133">
        <v>0</v>
      </c>
      <c r="EV282" s="133"/>
      <c r="EW282" s="133">
        <v>10</v>
      </c>
      <c r="EX282" s="133">
        <v>7</v>
      </c>
      <c r="EY282" s="133">
        <v>45</v>
      </c>
      <c r="EZ282" s="133">
        <v>29</v>
      </c>
      <c r="FA282" s="133">
        <v>15</v>
      </c>
      <c r="FB282" s="133">
        <v>14</v>
      </c>
      <c r="FC282" s="133">
        <v>39</v>
      </c>
      <c r="FD282" s="133">
        <v>22</v>
      </c>
      <c r="FE282" s="133">
        <v>41</v>
      </c>
      <c r="FF282" s="133">
        <v>90</v>
      </c>
      <c r="FG282" s="133">
        <v>310</v>
      </c>
      <c r="FH282" s="91">
        <v>90</v>
      </c>
      <c r="FI282" s="91">
        <v>310</v>
      </c>
      <c r="FJ282" s="227">
        <v>45.15</v>
      </c>
      <c r="FK282" s="227">
        <v>22.624699379184442</v>
      </c>
      <c r="FL282" s="228">
        <v>115.25</v>
      </c>
      <c r="FM282" s="228">
        <v>41.5</v>
      </c>
      <c r="FN282" s="228">
        <v>57.751862756389968</v>
      </c>
      <c r="FO282" s="228">
        <v>20.795681599914825</v>
      </c>
      <c r="FP282" s="228">
        <v>63.991323210412141</v>
      </c>
      <c r="FQ282" s="228"/>
      <c r="FR282" s="133"/>
      <c r="FS282" s="230">
        <v>47.6</v>
      </c>
      <c r="FT282" s="230">
        <v>97.4</v>
      </c>
      <c r="FU282" s="230">
        <v>180</v>
      </c>
      <c r="FV282" s="229">
        <v>4.04</v>
      </c>
      <c r="FW282" s="229">
        <v>4.0999999999999996</v>
      </c>
      <c r="FX282" s="426">
        <v>11.782178217821782</v>
      </c>
      <c r="FY282" s="229">
        <v>0.48870636550308005</v>
      </c>
      <c r="FZ282" s="133">
        <v>40.299999999999997</v>
      </c>
      <c r="GA282" s="129">
        <v>16.7</v>
      </c>
      <c r="GB282" s="238">
        <v>2.2000000000000002</v>
      </c>
      <c r="GC282" s="238" t="s">
        <v>381</v>
      </c>
      <c r="GD282" s="238" t="s">
        <v>381</v>
      </c>
      <c r="GE282" s="238" t="s">
        <v>381</v>
      </c>
      <c r="GF282" s="238" t="s">
        <v>381</v>
      </c>
      <c r="GG282" s="133">
        <v>0</v>
      </c>
      <c r="GH282" s="133">
        <v>1</v>
      </c>
      <c r="GI282" s="133">
        <v>1</v>
      </c>
      <c r="GJ282" s="133">
        <v>0</v>
      </c>
      <c r="GK282" s="231"/>
      <c r="GL282" s="133"/>
      <c r="GM282" s="133" t="s">
        <v>381</v>
      </c>
      <c r="GN282" s="133" t="s">
        <v>381</v>
      </c>
      <c r="GO282" s="133">
        <v>0</v>
      </c>
      <c r="GP282" s="61">
        <v>34.5</v>
      </c>
      <c r="GQ282" s="106">
        <v>17.287976269808709</v>
      </c>
      <c r="GR282" s="111">
        <v>0.42238267148014441</v>
      </c>
      <c r="GS282" s="61">
        <v>0</v>
      </c>
      <c r="GT282" s="111">
        <v>0.38461538461538464</v>
      </c>
      <c r="GU282" s="61">
        <v>0</v>
      </c>
      <c r="GV282" s="106">
        <v>11.3</v>
      </c>
      <c r="GX282" s="106">
        <v>19</v>
      </c>
      <c r="GZ282" s="745"/>
      <c r="HA282" s="133">
        <v>6</v>
      </c>
      <c r="HB282" s="133">
        <v>0.41</v>
      </c>
      <c r="HC282" s="61">
        <v>1</v>
      </c>
      <c r="HD282" s="236">
        <v>111.15080399999999</v>
      </c>
      <c r="HE282" s="236">
        <v>116.708344</v>
      </c>
      <c r="HF282" s="144">
        <v>56.462865000000001</v>
      </c>
      <c r="HG282" s="236">
        <v>120.851766</v>
      </c>
      <c r="HH282" s="125">
        <v>58.467429000000003</v>
      </c>
      <c r="HI282" s="236">
        <v>47.811779999999999</v>
      </c>
      <c r="HJ282" s="144">
        <v>23.131080000000001</v>
      </c>
      <c r="HK282" s="236">
        <v>73.039985000000001</v>
      </c>
      <c r="HL282" s="144">
        <v>35.336348999999998</v>
      </c>
      <c r="HM282" s="236">
        <v>60.437665000000003</v>
      </c>
      <c r="HN282" s="144">
        <v>5.7701589999999996</v>
      </c>
      <c r="HO282" s="144">
        <v>2.7915719999999999</v>
      </c>
      <c r="HP282" s="236">
        <v>129.982384</v>
      </c>
      <c r="HQ282" s="144">
        <v>62.884773000000003</v>
      </c>
      <c r="HR282" s="236">
        <v>62.149535999999998</v>
      </c>
      <c r="HS282" s="144">
        <v>30.067609000000001</v>
      </c>
      <c r="HT282" s="236">
        <v>67.832847999999998</v>
      </c>
      <c r="HU282" s="144">
        <v>32.817163999999998</v>
      </c>
      <c r="HV282" s="236">
        <v>52.186185000000002</v>
      </c>
      <c r="HW282" s="144">
        <v>0</v>
      </c>
      <c r="HX282" s="427">
        <v>0.96571484110542494</v>
      </c>
      <c r="HY282" s="238">
        <v>16.3</v>
      </c>
      <c r="HZ282" s="133">
        <v>4.7</v>
      </c>
      <c r="IA282" s="133">
        <v>19.8</v>
      </c>
      <c r="IB282" s="133">
        <v>5.4</v>
      </c>
      <c r="IC282" s="133">
        <v>20.6</v>
      </c>
      <c r="ID282" s="133">
        <v>5.3</v>
      </c>
      <c r="IE282" s="237">
        <v>57.498076595744671</v>
      </c>
      <c r="IF282" s="237">
        <v>28.812329963677609</v>
      </c>
      <c r="IG282" s="133"/>
      <c r="IH282" s="146">
        <v>0.46</v>
      </c>
      <c r="II282" s="146">
        <v>1144</v>
      </c>
      <c r="IJ282" s="146">
        <v>1081</v>
      </c>
      <c r="IK282" s="146">
        <v>1064</v>
      </c>
      <c r="IL282" s="146">
        <v>1045</v>
      </c>
      <c r="IM282" s="146">
        <v>1064</v>
      </c>
      <c r="IN282" s="146">
        <v>1074</v>
      </c>
      <c r="IO282" s="133">
        <v>1109</v>
      </c>
      <c r="IP282" s="429">
        <v>1078.6666666666667</v>
      </c>
      <c r="IQ282" s="146">
        <v>1546</v>
      </c>
      <c r="IR282" s="146">
        <v>398</v>
      </c>
      <c r="IS282" s="146">
        <v>398</v>
      </c>
      <c r="IT282" s="146">
        <v>406</v>
      </c>
      <c r="IU282" s="146">
        <v>398</v>
      </c>
      <c r="IV282" s="146">
        <v>393</v>
      </c>
      <c r="IW282" s="146">
        <v>405</v>
      </c>
      <c r="IX282" s="61">
        <v>401.5</v>
      </c>
      <c r="IY282" s="430">
        <v>399.66666666666669</v>
      </c>
      <c r="IZ282" s="161">
        <v>245</v>
      </c>
      <c r="JA282" s="491">
        <v>24.761481475143299</v>
      </c>
      <c r="JB282" s="133"/>
      <c r="JC282" s="136">
        <v>1</v>
      </c>
      <c r="JD282" s="278"/>
      <c r="JE282" s="70"/>
      <c r="JF282" s="70"/>
      <c r="JG282" s="136">
        <v>0</v>
      </c>
      <c r="JH282" s="136"/>
      <c r="JI282" s="136"/>
      <c r="JJ282" s="136">
        <v>0</v>
      </c>
      <c r="JK282" s="133"/>
      <c r="JL282" s="420"/>
      <c r="JM282" s="362"/>
      <c r="JN282" s="244"/>
      <c r="JP282" s="200"/>
      <c r="JQ282" s="90"/>
      <c r="JR282" s="90"/>
      <c r="JS282" s="69"/>
      <c r="JT282" s="248"/>
      <c r="JU282" s="200"/>
      <c r="JV282" s="433"/>
      <c r="JW282" s="248"/>
      <c r="JX282" s="243"/>
      <c r="JY282" s="433"/>
      <c r="JZ282" s="248"/>
      <c r="KA282" s="247"/>
      <c r="KB282" s="245"/>
      <c r="KC282" s="248"/>
      <c r="KD282" s="63"/>
      <c r="KE282" s="250"/>
      <c r="KF282" s="250"/>
      <c r="KG282" s="250"/>
      <c r="KH282" s="250"/>
      <c r="KI282" s="250"/>
      <c r="KJ282" s="250"/>
      <c r="KK282" s="250"/>
      <c r="KL282" s="250"/>
      <c r="KM282" s="133"/>
      <c r="KN282" s="133"/>
      <c r="KO282" s="133"/>
      <c r="KP282" s="133"/>
      <c r="KQ282" s="92"/>
      <c r="KR282" s="92">
        <v>0.42238267148014441</v>
      </c>
      <c r="KS282" s="92"/>
      <c r="KT282" s="361"/>
      <c r="KU282" s="92"/>
      <c r="KV282" s="361"/>
      <c r="KW282" s="361"/>
      <c r="KX282" s="361"/>
      <c r="KY282" s="361"/>
      <c r="KZ282" s="361"/>
      <c r="LA282" s="361"/>
      <c r="LB282" s="361"/>
      <c r="LC282" s="361"/>
      <c r="LD282" s="361"/>
      <c r="LE282" s="118">
        <v>42702</v>
      </c>
      <c r="LF282" s="454"/>
      <c r="LG282" s="454"/>
      <c r="LH282" s="454"/>
      <c r="LI282" s="454"/>
      <c r="LJ282" s="454"/>
      <c r="LK282" s="454"/>
      <c r="LL282" s="454"/>
      <c r="LM282" s="454"/>
      <c r="LN282" s="454"/>
      <c r="LO282" s="454"/>
      <c r="LP282" s="454"/>
      <c r="LQ282" s="454"/>
      <c r="LR282" s="454"/>
      <c r="LS282" s="454"/>
      <c r="LT282" s="454"/>
      <c r="LU282" s="454"/>
      <c r="LV282" s="500"/>
      <c r="LW282" s="454"/>
      <c r="LX282" s="500">
        <v>0</v>
      </c>
      <c r="LY282" s="500">
        <v>0</v>
      </c>
      <c r="LZ282" s="690">
        <v>52.186185000000002</v>
      </c>
      <c r="MA282" s="454"/>
      <c r="MC282" s="253"/>
      <c r="MD282" s="274"/>
      <c r="ME282" s="581">
        <v>291</v>
      </c>
      <c r="MF282" s="135"/>
      <c r="MI282" s="584">
        <v>30.783200000000001</v>
      </c>
      <c r="MQ282" s="135"/>
      <c r="MR282" s="585"/>
      <c r="MS282" s="585"/>
      <c r="MT282" s="133">
        <v>1</v>
      </c>
      <c r="MU282" s="585"/>
      <c r="MV282" s="585"/>
      <c r="MW282" s="585"/>
      <c r="MX282" s="585"/>
      <c r="MY282" s="585"/>
      <c r="MZ282" s="585"/>
      <c r="NA282" s="585"/>
      <c r="NB282" s="238">
        <v>4</v>
      </c>
      <c r="ND282" s="876">
        <v>291</v>
      </c>
      <c r="NE282" s="877">
        <v>8.1163959493112294</v>
      </c>
      <c r="NF282" s="877">
        <v>7.5306014145168296</v>
      </c>
      <c r="NG282" s="877">
        <v>4.9786532649086102</v>
      </c>
      <c r="NH282" s="877">
        <v>2.2630344058337899</v>
      </c>
      <c r="NI282" s="877">
        <v>7.4667902378031004</v>
      </c>
      <c r="NJ282" s="877">
        <v>7.02181282358484</v>
      </c>
      <c r="NK282" s="877">
        <v>9.0140204703149305</v>
      </c>
      <c r="NL282" s="877">
        <v>7.46164314807391</v>
      </c>
      <c r="NM282" s="877">
        <v>6.1253618063517798</v>
      </c>
      <c r="NN282" s="877">
        <v>1.14404636961671</v>
      </c>
      <c r="NO282" s="877">
        <v>6.2257376534660596</v>
      </c>
      <c r="NP282" s="877">
        <v>6.6572112484437902</v>
      </c>
      <c r="NQ282" s="877">
        <v>7.34385193344212</v>
      </c>
      <c r="NR282" s="877">
        <v>4.1284583841469296</v>
      </c>
      <c r="NS282" s="877">
        <v>6.13729858092114</v>
      </c>
      <c r="NT282" s="877">
        <v>7.5117526537673802</v>
      </c>
      <c r="NU282" s="877">
        <v>6.38577613826941</v>
      </c>
      <c r="NV282" s="877">
        <v>6.7770251232607697</v>
      </c>
      <c r="NW282" s="877">
        <v>6.0546314487829704</v>
      </c>
      <c r="NX282" s="877">
        <v>6.4666271200415002</v>
      </c>
      <c r="NY282" s="877">
        <v>7.8417215811284597</v>
      </c>
      <c r="NZ282" s="877">
        <v>-1.9378782880922001</v>
      </c>
      <c r="OA282" s="877">
        <v>9.7019128729494</v>
      </c>
      <c r="OB282" s="877">
        <v>1.85598969730848</v>
      </c>
      <c r="OC282" s="877">
        <v>5.3362833878644302</v>
      </c>
      <c r="OD282" s="877">
        <v>6.7011331548479696</v>
      </c>
      <c r="OE282" s="877">
        <v>4.2226500224514796</v>
      </c>
      <c r="OF282" s="877">
        <v>9.7849619502048597</v>
      </c>
      <c r="OG282" s="877">
        <v>2.5033487351675001</v>
      </c>
      <c r="OH282" s="877">
        <v>6.9321556844320602</v>
      </c>
      <c r="OI282" s="877">
        <v>3.7147950111181598</v>
      </c>
      <c r="OJ282" s="877">
        <v>2.8528062657727999</v>
      </c>
      <c r="OK282" s="877">
        <v>7.2741616759566297</v>
      </c>
      <c r="OL282" s="877">
        <v>7.8459231756409196</v>
      </c>
    </row>
    <row r="283" spans="1:402" s="61" customFormat="1" x14ac:dyDescent="0.25">
      <c r="A283" s="221">
        <v>282</v>
      </c>
      <c r="B283" s="221">
        <v>0</v>
      </c>
      <c r="C283" s="61">
        <v>1</v>
      </c>
      <c r="D283" s="267">
        <v>0</v>
      </c>
      <c r="E283" s="90">
        <v>292</v>
      </c>
      <c r="F283" s="334">
        <v>3</v>
      </c>
      <c r="G283" s="883"/>
      <c r="H283" s="334" t="s">
        <v>1286</v>
      </c>
      <c r="I283" s="334" t="s">
        <v>1649</v>
      </c>
      <c r="J283" s="135">
        <v>17779</v>
      </c>
      <c r="K283" s="133">
        <v>68</v>
      </c>
      <c r="L283" s="193">
        <v>85</v>
      </c>
      <c r="M283" s="193">
        <v>184</v>
      </c>
      <c r="N283" s="342">
        <v>25.10633270321361</v>
      </c>
      <c r="O283" s="348">
        <v>2.0814322954008078</v>
      </c>
      <c r="P283" s="146">
        <v>0</v>
      </c>
      <c r="Q283" s="146">
        <v>135</v>
      </c>
      <c r="R283" s="146">
        <v>80</v>
      </c>
      <c r="S283" s="146">
        <v>0</v>
      </c>
      <c r="T283" s="413">
        <v>0</v>
      </c>
      <c r="U283" s="114">
        <v>1</v>
      </c>
      <c r="V283" s="114">
        <v>2</v>
      </c>
      <c r="W283" s="114">
        <v>0</v>
      </c>
      <c r="X283" s="114">
        <v>0</v>
      </c>
      <c r="Y283" s="114">
        <v>0</v>
      </c>
      <c r="Z283" s="114">
        <v>0</v>
      </c>
      <c r="AA283" s="114">
        <v>0</v>
      </c>
      <c r="AB283" s="114">
        <v>0</v>
      </c>
      <c r="AC283" s="133"/>
      <c r="AD283" s="133"/>
      <c r="AE283" s="133"/>
      <c r="AF283" s="592"/>
      <c r="AG283" s="592">
        <v>0.9</v>
      </c>
      <c r="AH283" s="592">
        <v>89</v>
      </c>
      <c r="AI283" s="592"/>
      <c r="AJ283" s="592">
        <v>13.9</v>
      </c>
      <c r="AK283" s="592">
        <v>43</v>
      </c>
      <c r="AL283" s="592"/>
      <c r="AM283" s="607"/>
      <c r="AN283" s="409"/>
      <c r="AO283" s="63">
        <v>152</v>
      </c>
      <c r="AP283" s="63">
        <v>74</v>
      </c>
      <c r="AQ283" s="63">
        <v>54</v>
      </c>
      <c r="AR283" s="63">
        <v>121</v>
      </c>
      <c r="AS283" s="63">
        <v>4.38</v>
      </c>
      <c r="AT283" s="63"/>
      <c r="AU283" s="557"/>
      <c r="AV283" s="557" t="s">
        <v>1650</v>
      </c>
      <c r="AW283" s="147">
        <v>0.9</v>
      </c>
      <c r="AX283" s="63"/>
      <c r="AY283" s="63"/>
      <c r="AZ283" s="592"/>
      <c r="BA283" s="567"/>
      <c r="BB283" s="65">
        <v>22.28</v>
      </c>
      <c r="BC283" s="68"/>
      <c r="BD283" s="66">
        <v>22.28</v>
      </c>
      <c r="BE283" s="218">
        <v>61.203959682708025</v>
      </c>
      <c r="BF283" s="66">
        <v>81.89</v>
      </c>
      <c r="BG283" s="68">
        <v>1.3479151865016914</v>
      </c>
      <c r="BH283" s="219">
        <v>1.3479151865016914</v>
      </c>
      <c r="BI283" s="219">
        <v>1.7867795203926315</v>
      </c>
      <c r="BJ283" s="219">
        <v>1.9132308711135606</v>
      </c>
      <c r="BK283" s="66">
        <v>2.59</v>
      </c>
      <c r="BL283" s="66">
        <v>1.22</v>
      </c>
      <c r="BM283" s="66">
        <v>37</v>
      </c>
      <c r="BN283" s="66">
        <v>1.24</v>
      </c>
      <c r="BO283" s="571">
        <v>67.099999999999994</v>
      </c>
      <c r="BP283" s="66">
        <v>24</v>
      </c>
      <c r="BQ283" s="66">
        <v>33</v>
      </c>
      <c r="BR283" s="66">
        <v>7</v>
      </c>
      <c r="BS283" s="66">
        <v>47</v>
      </c>
      <c r="BT283" s="61">
        <v>0</v>
      </c>
      <c r="CD283" s="61">
        <v>0</v>
      </c>
      <c r="CE283" s="61">
        <v>0</v>
      </c>
      <c r="CF283" s="61">
        <v>0</v>
      </c>
      <c r="CG283" s="61">
        <v>0</v>
      </c>
      <c r="CH283" s="61">
        <v>0</v>
      </c>
      <c r="CI283" s="61">
        <v>0</v>
      </c>
      <c r="CJ283" s="114">
        <v>0</v>
      </c>
      <c r="CK283" s="114">
        <v>0</v>
      </c>
      <c r="CL283" s="114">
        <v>0</v>
      </c>
      <c r="CM283" s="114">
        <v>0</v>
      </c>
      <c r="CN283" s="114">
        <v>1</v>
      </c>
      <c r="CO283" s="114">
        <v>0</v>
      </c>
      <c r="CP283" s="114">
        <v>1</v>
      </c>
      <c r="CQ283" s="114">
        <v>0</v>
      </c>
      <c r="CR283" s="114">
        <v>0</v>
      </c>
      <c r="CS283" s="114">
        <v>0</v>
      </c>
      <c r="CT283" s="114">
        <v>0</v>
      </c>
      <c r="CU283" s="114">
        <v>0</v>
      </c>
      <c r="CV283" s="362"/>
      <c r="CW283" s="362"/>
      <c r="CX283" s="362"/>
      <c r="CY283" s="362"/>
      <c r="CZ283" s="133">
        <v>57</v>
      </c>
      <c r="DA283" s="133">
        <v>146</v>
      </c>
      <c r="DB283" s="133"/>
      <c r="DC283" s="133"/>
      <c r="DD283" s="133"/>
      <c r="DE283" s="133">
        <v>0</v>
      </c>
      <c r="DF283" s="136">
        <v>0</v>
      </c>
      <c r="DG283" s="133"/>
      <c r="DH283" s="133"/>
      <c r="DI283" s="133"/>
      <c r="DJ283" s="136">
        <v>1</v>
      </c>
      <c r="DK283" s="136">
        <v>0</v>
      </c>
      <c r="DL283" s="136">
        <v>0</v>
      </c>
      <c r="DM283" s="133"/>
      <c r="DN283" s="133">
        <v>0</v>
      </c>
      <c r="DO283" s="133">
        <v>0</v>
      </c>
      <c r="DP283" s="133">
        <v>0</v>
      </c>
      <c r="DQ283" s="133">
        <v>0</v>
      </c>
      <c r="DR283" s="133">
        <v>0</v>
      </c>
      <c r="DS283" s="63"/>
      <c r="DT283" s="133">
        <v>0</v>
      </c>
      <c r="DU283" s="133">
        <v>0</v>
      </c>
      <c r="DV283" s="133">
        <v>0</v>
      </c>
      <c r="DW283" s="133">
        <v>0</v>
      </c>
      <c r="DX283" s="133">
        <v>0</v>
      </c>
      <c r="DY283" s="133">
        <v>0</v>
      </c>
      <c r="EB283" s="103"/>
      <c r="EC283" s="133"/>
      <c r="ED283" s="133"/>
      <c r="EE283" s="133"/>
      <c r="EG283" s="133">
        <v>0</v>
      </c>
      <c r="EH283" s="133"/>
      <c r="EI283" s="133"/>
      <c r="EJ283" s="133"/>
      <c r="EK283" s="133"/>
      <c r="EL283" s="133"/>
      <c r="EM283" s="133"/>
      <c r="EN283" s="133"/>
      <c r="EO283" s="136">
        <v>292</v>
      </c>
      <c r="EP283" s="135">
        <v>42699</v>
      </c>
      <c r="EQ283" s="133" t="s">
        <v>415</v>
      </c>
      <c r="ER283" s="133"/>
      <c r="ES283" s="133"/>
      <c r="ET283" s="133"/>
      <c r="EU283" s="133">
        <v>0</v>
      </c>
      <c r="EV283" s="133"/>
      <c r="EW283" s="133">
        <v>9</v>
      </c>
      <c r="EX283" s="133">
        <v>7</v>
      </c>
      <c r="EY283" s="133">
        <v>54</v>
      </c>
      <c r="EZ283" s="133">
        <v>31</v>
      </c>
      <c r="FA283" s="133">
        <v>17</v>
      </c>
      <c r="FB283" s="133">
        <v>14</v>
      </c>
      <c r="FC283" s="133">
        <v>36</v>
      </c>
      <c r="FD283" s="133">
        <v>20</v>
      </c>
      <c r="FE283" s="133">
        <v>34</v>
      </c>
      <c r="FF283" s="133">
        <v>120</v>
      </c>
      <c r="FG283" s="133">
        <v>270</v>
      </c>
      <c r="FH283" s="91">
        <v>120</v>
      </c>
      <c r="FI283" s="91">
        <v>270</v>
      </c>
      <c r="FJ283" s="227">
        <v>69.75</v>
      </c>
      <c r="FK283" s="227">
        <v>33.510578342673739</v>
      </c>
      <c r="FL283" s="228">
        <v>131.44999999999999</v>
      </c>
      <c r="FM283" s="228">
        <v>37.75</v>
      </c>
      <c r="FN283" s="228">
        <v>63.153627571963625</v>
      </c>
      <c r="FO283" s="228">
        <v>18.136549568973958</v>
      </c>
      <c r="FP283" s="228">
        <v>71.281856219094706</v>
      </c>
      <c r="FQ283" s="228"/>
      <c r="FR283" s="133"/>
      <c r="FS283" s="230">
        <v>70.400000000000006</v>
      </c>
      <c r="FT283" s="230">
        <v>61.6</v>
      </c>
      <c r="FU283" s="230">
        <v>120</v>
      </c>
      <c r="FV283" s="229">
        <v>8.6999999999999993</v>
      </c>
      <c r="FW283" s="229">
        <v>10.95</v>
      </c>
      <c r="FX283" s="426">
        <v>8.0919540229885065</v>
      </c>
      <c r="FY283" s="229">
        <v>1.142857142857143</v>
      </c>
      <c r="FZ283" s="133">
        <v>39.9</v>
      </c>
      <c r="GA283" s="129">
        <v>26</v>
      </c>
      <c r="GB283" s="238">
        <v>7</v>
      </c>
      <c r="GC283" s="238" t="s">
        <v>381</v>
      </c>
      <c r="GD283" s="238" t="s">
        <v>381</v>
      </c>
      <c r="GE283" s="238" t="s">
        <v>381</v>
      </c>
      <c r="GF283" s="238" t="s">
        <v>381</v>
      </c>
      <c r="GG283" s="133">
        <v>0</v>
      </c>
      <c r="GH283" s="133">
        <v>1</v>
      </c>
      <c r="GI283" s="133">
        <v>1</v>
      </c>
      <c r="GJ283" s="133">
        <v>0</v>
      </c>
      <c r="GK283" s="231">
        <v>19</v>
      </c>
      <c r="GL283" s="133"/>
      <c r="GM283" s="133" t="s">
        <v>381</v>
      </c>
      <c r="GN283" s="133" t="s">
        <v>381</v>
      </c>
      <c r="GO283" s="133">
        <v>0</v>
      </c>
      <c r="GP283" s="61">
        <v>57.900000000000006</v>
      </c>
      <c r="GQ283" s="106">
        <v>27.817383312413043</v>
      </c>
      <c r="GR283" s="111">
        <v>0.48898678414096919</v>
      </c>
      <c r="GS283" s="61">
        <v>0</v>
      </c>
      <c r="GT283" s="111">
        <v>0.35483870967741937</v>
      </c>
      <c r="GU283" s="61">
        <v>0</v>
      </c>
      <c r="GV283" s="106">
        <v>16</v>
      </c>
      <c r="GX283" s="106">
        <v>29</v>
      </c>
      <c r="GZ283" s="745">
        <v>24</v>
      </c>
      <c r="HA283" s="133">
        <v>7</v>
      </c>
      <c r="HB283" s="133">
        <v>0.53</v>
      </c>
      <c r="HC283" s="61">
        <v>1</v>
      </c>
      <c r="HD283" s="236">
        <v>108.07800400000001</v>
      </c>
      <c r="HE283" s="236">
        <v>113.481905</v>
      </c>
      <c r="HF283" s="144">
        <v>54.232798000000003</v>
      </c>
      <c r="HG283" s="236">
        <v>161.166878</v>
      </c>
      <c r="HH283" s="125">
        <v>77.021360999999999</v>
      </c>
      <c r="HI283" s="236">
        <v>50.886524000000001</v>
      </c>
      <c r="HJ283" s="144">
        <v>24.318577999999999</v>
      </c>
      <c r="HK283" s="236">
        <v>110.280354</v>
      </c>
      <c r="HL283" s="144">
        <v>52.702782999999997</v>
      </c>
      <c r="HM283" s="236">
        <v>68.426190000000005</v>
      </c>
      <c r="HN283" s="144">
        <v>8.1607459999999996</v>
      </c>
      <c r="HO283" s="144">
        <v>3.9000059999999999</v>
      </c>
      <c r="HP283" s="236">
        <v>151.101066</v>
      </c>
      <c r="HQ283" s="144">
        <v>72.210927999999996</v>
      </c>
      <c r="HR283" s="236">
        <v>44.368051999999999</v>
      </c>
      <c r="HS283" s="144">
        <v>21.203412</v>
      </c>
      <c r="HT283" s="236">
        <v>106.733014</v>
      </c>
      <c r="HU283" s="144">
        <v>51.007516000000003</v>
      </c>
      <c r="HV283" s="236">
        <v>70.636837</v>
      </c>
      <c r="HW283" s="144">
        <v>0</v>
      </c>
      <c r="HX283" s="427">
        <v>0.70412671889071399</v>
      </c>
      <c r="HY283" s="238">
        <v>30.3</v>
      </c>
      <c r="HZ283" s="133">
        <v>6.4</v>
      </c>
      <c r="IA283" s="133">
        <v>17.399999999999999</v>
      </c>
      <c r="IB283" s="133">
        <v>4.4000000000000004</v>
      </c>
      <c r="IC283" s="133">
        <v>26.8</v>
      </c>
      <c r="ID283" s="133">
        <v>6.3</v>
      </c>
      <c r="IE283" s="237">
        <v>68.977949999999993</v>
      </c>
      <c r="IF283" s="237">
        <v>33.139655876588272</v>
      </c>
      <c r="IG283" s="133"/>
      <c r="IH283" s="161">
        <v>0.43</v>
      </c>
      <c r="II283" s="146">
        <v>1070</v>
      </c>
      <c r="IJ283" s="146">
        <v>988</v>
      </c>
      <c r="IK283" s="146">
        <v>1016</v>
      </c>
      <c r="IL283" s="146">
        <v>1087</v>
      </c>
      <c r="IM283" s="146">
        <v>1110</v>
      </c>
      <c r="IN283" s="146">
        <v>1079</v>
      </c>
      <c r="IO283" s="133">
        <v>1074.5</v>
      </c>
      <c r="IP283" s="429">
        <v>1058.3333333333333</v>
      </c>
      <c r="IQ283" s="146">
        <v>1590</v>
      </c>
      <c r="IR283" s="146">
        <v>297</v>
      </c>
      <c r="IS283" s="146">
        <v>323</v>
      </c>
      <c r="IT283" s="146">
        <v>289</v>
      </c>
      <c r="IU283" s="146">
        <v>245</v>
      </c>
      <c r="IV283" s="146">
        <v>292</v>
      </c>
      <c r="IW283" s="146">
        <v>304</v>
      </c>
      <c r="IX283" s="61">
        <v>300.5</v>
      </c>
      <c r="IY283" s="430">
        <v>291.66666666666669</v>
      </c>
      <c r="IZ283" s="161">
        <v>173</v>
      </c>
      <c r="JA283" s="491">
        <v>27.481823177184005</v>
      </c>
      <c r="JB283" s="133"/>
      <c r="JC283" s="136">
        <v>1</v>
      </c>
      <c r="JD283" s="278"/>
      <c r="JE283" s="70"/>
      <c r="JF283" s="70"/>
      <c r="JG283" s="136">
        <v>0</v>
      </c>
      <c r="JH283" s="136"/>
      <c r="JI283" s="136"/>
      <c r="JJ283" s="136">
        <v>0</v>
      </c>
      <c r="JK283" s="133"/>
      <c r="JL283" s="420"/>
      <c r="JM283" s="362"/>
      <c r="JN283" s="244"/>
      <c r="JP283" s="200"/>
      <c r="JQ283" s="90"/>
      <c r="JR283" s="90"/>
      <c r="JS283" s="69"/>
      <c r="JT283" s="248"/>
      <c r="JU283" s="200"/>
      <c r="JV283" s="433"/>
      <c r="JW283" s="248"/>
      <c r="JX283" s="243"/>
      <c r="JY283" s="433"/>
      <c r="JZ283" s="248"/>
      <c r="KA283" s="247"/>
      <c r="KB283" s="245"/>
      <c r="KC283" s="248"/>
      <c r="KD283" s="63"/>
      <c r="KE283" s="250"/>
      <c r="KF283" s="250"/>
      <c r="KG283" s="250"/>
      <c r="KH283" s="250"/>
      <c r="KI283" s="250"/>
      <c r="KJ283" s="250"/>
      <c r="KK283" s="250"/>
      <c r="KL283" s="250"/>
      <c r="KM283" s="133"/>
      <c r="KN283" s="133"/>
      <c r="KO283" s="133"/>
      <c r="KP283" s="133"/>
      <c r="KQ283" s="92"/>
      <c r="KR283" s="92">
        <v>0.48898678414096919</v>
      </c>
      <c r="KS283" s="92"/>
      <c r="KT283" s="361"/>
      <c r="KU283" s="92"/>
      <c r="KV283" s="361"/>
      <c r="KW283" s="361"/>
      <c r="KX283" s="361"/>
      <c r="KY283" s="361"/>
      <c r="KZ283" s="361"/>
      <c r="LA283" s="361"/>
      <c r="LB283" s="361"/>
      <c r="LC283" s="361"/>
      <c r="LD283" s="361"/>
      <c r="LE283" s="118">
        <v>42699</v>
      </c>
      <c r="LF283" s="454"/>
      <c r="LG283" s="454"/>
      <c r="LH283" s="454"/>
      <c r="LI283" s="454"/>
      <c r="LJ283" s="454"/>
      <c r="LK283" s="454"/>
      <c r="LL283" s="454"/>
      <c r="LM283" s="454"/>
      <c r="LN283" s="454"/>
      <c r="LO283" s="454"/>
      <c r="LP283" s="454"/>
      <c r="LQ283" s="454"/>
      <c r="LR283" s="454"/>
      <c r="LS283" s="454"/>
      <c r="LT283" s="454"/>
      <c r="LU283" s="454"/>
      <c r="LV283" s="500"/>
      <c r="LW283" s="454"/>
      <c r="LX283" s="500">
        <v>0</v>
      </c>
      <c r="LY283" s="500">
        <v>0</v>
      </c>
      <c r="LZ283" s="690">
        <v>70.636837</v>
      </c>
      <c r="MA283" s="454"/>
      <c r="MC283" s="253"/>
      <c r="MD283" s="274"/>
      <c r="ME283" s="581">
        <v>292</v>
      </c>
      <c r="MF283" s="135"/>
      <c r="MI283" s="584">
        <v>37.7241</v>
      </c>
      <c r="MQ283" s="135"/>
      <c r="MR283" s="585"/>
      <c r="MS283" s="585"/>
      <c r="MT283" s="133">
        <v>1</v>
      </c>
      <c r="MU283" s="585"/>
      <c r="MV283" s="585"/>
      <c r="MW283" s="585"/>
      <c r="MX283" s="585"/>
      <c r="MY283" s="585"/>
      <c r="MZ283" s="585"/>
      <c r="NA283" s="585"/>
      <c r="NB283" s="238">
        <v>1</v>
      </c>
      <c r="ND283" s="876">
        <v>292</v>
      </c>
      <c r="NE283" s="877" t="s">
        <v>64</v>
      </c>
      <c r="NF283" s="877" t="s">
        <v>64</v>
      </c>
      <c r="NG283" s="877" t="s">
        <v>64</v>
      </c>
      <c r="NH283" s="877" t="s">
        <v>64</v>
      </c>
      <c r="NI283" s="877" t="s">
        <v>64</v>
      </c>
      <c r="NJ283" s="877" t="s">
        <v>64</v>
      </c>
      <c r="NK283" s="877" t="s">
        <v>64</v>
      </c>
      <c r="NL283" s="877" t="s">
        <v>64</v>
      </c>
      <c r="NM283" s="877" t="s">
        <v>64</v>
      </c>
      <c r="NN283" s="877" t="s">
        <v>64</v>
      </c>
      <c r="NO283" s="877" t="s">
        <v>64</v>
      </c>
      <c r="NP283" s="877" t="s">
        <v>64</v>
      </c>
      <c r="NQ283" s="877" t="s">
        <v>64</v>
      </c>
      <c r="NR283" s="877" t="s">
        <v>64</v>
      </c>
      <c r="NS283" s="877" t="s">
        <v>64</v>
      </c>
      <c r="NT283" s="877" t="s">
        <v>64</v>
      </c>
      <c r="NU283" s="877" t="s">
        <v>64</v>
      </c>
      <c r="NV283" s="877" t="s">
        <v>64</v>
      </c>
      <c r="NW283" s="877" t="s">
        <v>64</v>
      </c>
      <c r="NX283" s="877" t="s">
        <v>64</v>
      </c>
      <c r="NY283" s="877" t="s">
        <v>64</v>
      </c>
      <c r="NZ283" s="877" t="s">
        <v>64</v>
      </c>
      <c r="OA283" s="877" t="s">
        <v>64</v>
      </c>
      <c r="OB283" s="877" t="s">
        <v>64</v>
      </c>
      <c r="OC283" s="877" t="s">
        <v>64</v>
      </c>
      <c r="OD283" s="877" t="s">
        <v>64</v>
      </c>
      <c r="OE283" s="877" t="s">
        <v>64</v>
      </c>
      <c r="OF283" s="877" t="s">
        <v>64</v>
      </c>
      <c r="OG283" s="877" t="s">
        <v>64</v>
      </c>
      <c r="OH283" s="877" t="s">
        <v>64</v>
      </c>
      <c r="OI283" s="877" t="s">
        <v>64</v>
      </c>
      <c r="OJ283" s="877" t="s">
        <v>64</v>
      </c>
      <c r="OK283" s="877" t="s">
        <v>64</v>
      </c>
      <c r="OL283" s="877" t="s">
        <v>64</v>
      </c>
    </row>
    <row r="284" spans="1:402" s="61" customFormat="1" x14ac:dyDescent="0.25">
      <c r="A284" s="274">
        <v>283</v>
      </c>
      <c r="B284" s="221">
        <v>0</v>
      </c>
      <c r="C284" s="61">
        <v>1</v>
      </c>
      <c r="D284" s="267">
        <v>0</v>
      </c>
      <c r="E284" s="90">
        <v>293</v>
      </c>
      <c r="F284" s="334">
        <v>4</v>
      </c>
      <c r="G284" s="883"/>
      <c r="H284" s="334" t="s">
        <v>1651</v>
      </c>
      <c r="I284" s="334" t="s">
        <v>1652</v>
      </c>
      <c r="J284" s="135">
        <v>17798</v>
      </c>
      <c r="K284" s="133">
        <v>68</v>
      </c>
      <c r="L284" s="193">
        <v>77.540000000000006</v>
      </c>
      <c r="M284" s="193">
        <v>163</v>
      </c>
      <c r="N284" s="342">
        <v>29.184387820392192</v>
      </c>
      <c r="O284" s="348">
        <v>1.8333728700247816</v>
      </c>
      <c r="P284" s="146">
        <v>0</v>
      </c>
      <c r="Q284" s="146">
        <v>180</v>
      </c>
      <c r="R284" s="146">
        <v>95</v>
      </c>
      <c r="S284" s="146">
        <v>0</v>
      </c>
      <c r="T284" s="413">
        <v>1</v>
      </c>
      <c r="U284" s="114">
        <v>1</v>
      </c>
      <c r="V284" s="114">
        <v>2</v>
      </c>
      <c r="W284" s="114">
        <v>1</v>
      </c>
      <c r="X284" s="114">
        <v>0</v>
      </c>
      <c r="Y284" s="114">
        <v>1</v>
      </c>
      <c r="Z284" s="114">
        <v>1</v>
      </c>
      <c r="AA284" s="114">
        <v>0</v>
      </c>
      <c r="AB284" s="114">
        <v>0</v>
      </c>
      <c r="AC284" s="133"/>
      <c r="AD284" s="133"/>
      <c r="AE284" s="133"/>
      <c r="AF284" s="592"/>
      <c r="AG284" s="592">
        <v>1.33</v>
      </c>
      <c r="AH284" s="592">
        <v>53</v>
      </c>
      <c r="AI284" s="592"/>
      <c r="AJ284" s="592">
        <v>12.9</v>
      </c>
      <c r="AK284" s="592">
        <v>40</v>
      </c>
      <c r="AL284" s="592"/>
      <c r="AM284" s="607"/>
      <c r="AN284" s="409"/>
      <c r="AO284" s="63">
        <v>117</v>
      </c>
      <c r="AP284" s="63">
        <v>48</v>
      </c>
      <c r="AQ284" s="63">
        <v>42</v>
      </c>
      <c r="AR284" s="63">
        <v>136</v>
      </c>
      <c r="AS284" s="63">
        <v>2.15</v>
      </c>
      <c r="AT284" s="63">
        <v>13</v>
      </c>
      <c r="AU284" s="557"/>
      <c r="AV284" s="557" t="s">
        <v>1653</v>
      </c>
      <c r="AW284" s="63">
        <v>1.33</v>
      </c>
      <c r="AX284" s="63"/>
      <c r="AY284" s="63"/>
      <c r="AZ284" s="592"/>
      <c r="BA284" s="567"/>
      <c r="BB284" s="65">
        <v>23.27</v>
      </c>
      <c r="BC284" s="68"/>
      <c r="BD284" s="66">
        <v>23.27</v>
      </c>
      <c r="BE284" s="218">
        <v>57.366531070096315</v>
      </c>
      <c r="BF284" s="66">
        <v>83.4</v>
      </c>
      <c r="BG284" s="68">
        <v>1.36679638328673</v>
      </c>
      <c r="BH284" s="219">
        <v>1.36679638328673</v>
      </c>
      <c r="BI284" s="219">
        <v>1.758658589072537</v>
      </c>
      <c r="BJ284" s="219">
        <v>1.9211660506377388</v>
      </c>
      <c r="BK284" s="66">
        <v>2.52</v>
      </c>
      <c r="BL284" s="66">
        <v>1.47</v>
      </c>
      <c r="BM284" s="66">
        <v>83</v>
      </c>
      <c r="BN284" s="66">
        <v>0.96</v>
      </c>
      <c r="BO284" s="571">
        <v>57.7</v>
      </c>
      <c r="BP284" s="66">
        <v>44</v>
      </c>
      <c r="BQ284" s="66">
        <v>17</v>
      </c>
      <c r="BR284" s="66">
        <v>11</v>
      </c>
      <c r="BS284" s="66">
        <v>28</v>
      </c>
      <c r="BT284" s="61">
        <v>0</v>
      </c>
      <c r="CD284" s="61">
        <v>0</v>
      </c>
      <c r="CE284" s="61">
        <v>0</v>
      </c>
      <c r="CF284" s="61">
        <v>0</v>
      </c>
      <c r="CG284" s="61">
        <v>0</v>
      </c>
      <c r="CH284" s="61">
        <v>0</v>
      </c>
      <c r="CI284" s="61">
        <v>0</v>
      </c>
      <c r="CJ284" s="114">
        <v>0</v>
      </c>
      <c r="CK284" s="114">
        <v>1</v>
      </c>
      <c r="CL284" s="114">
        <v>0</v>
      </c>
      <c r="CM284" s="114">
        <v>0</v>
      </c>
      <c r="CN284" s="114">
        <v>1</v>
      </c>
      <c r="CO284" s="114">
        <v>1</v>
      </c>
      <c r="CP284" s="114">
        <v>0</v>
      </c>
      <c r="CQ284" s="114">
        <v>0</v>
      </c>
      <c r="CR284" s="114">
        <v>0</v>
      </c>
      <c r="CS284" s="114">
        <v>0</v>
      </c>
      <c r="CT284" s="114">
        <v>1</v>
      </c>
      <c r="CU284" s="114">
        <v>0</v>
      </c>
      <c r="CV284" s="362"/>
      <c r="CW284" s="362"/>
      <c r="CX284" s="362"/>
      <c r="CY284" s="362"/>
      <c r="CZ284" s="103"/>
      <c r="DA284" s="103"/>
      <c r="DB284" s="103"/>
      <c r="DC284" s="103"/>
      <c r="DD284" s="103"/>
      <c r="DE284" s="133">
        <v>0</v>
      </c>
      <c r="DF284" s="136">
        <v>0</v>
      </c>
      <c r="DG284" s="133"/>
      <c r="DH284" s="133"/>
      <c r="DI284" s="133"/>
      <c r="DJ284" s="136">
        <v>1</v>
      </c>
      <c r="DK284" s="136">
        <v>0</v>
      </c>
      <c r="DL284" s="136">
        <v>0</v>
      </c>
      <c r="DM284" s="133"/>
      <c r="DN284" s="133">
        <v>0</v>
      </c>
      <c r="DO284" s="133">
        <v>0</v>
      </c>
      <c r="DP284" s="133">
        <v>0</v>
      </c>
      <c r="DQ284" s="133">
        <v>0</v>
      </c>
      <c r="DR284" s="133">
        <v>0</v>
      </c>
      <c r="DS284" s="63"/>
      <c r="DT284" s="133">
        <v>0</v>
      </c>
      <c r="DU284" s="133">
        <v>0</v>
      </c>
      <c r="DV284" s="133">
        <v>0</v>
      </c>
      <c r="DW284" s="133">
        <v>0</v>
      </c>
      <c r="DX284" s="133">
        <v>0</v>
      </c>
      <c r="DY284" s="133">
        <v>0</v>
      </c>
      <c r="EB284" s="133">
        <v>1</v>
      </c>
      <c r="EC284" s="133"/>
      <c r="ED284" s="133"/>
      <c r="EE284" s="133"/>
      <c r="EG284" s="133">
        <v>0</v>
      </c>
      <c r="EH284" s="133"/>
      <c r="EI284" s="133"/>
      <c r="EJ284" s="133"/>
      <c r="EK284" s="133"/>
      <c r="EL284" s="133"/>
      <c r="EM284" s="133"/>
      <c r="EN284" s="133"/>
      <c r="EO284" s="136">
        <v>293</v>
      </c>
      <c r="EP284" s="135">
        <v>42705</v>
      </c>
      <c r="EQ284" s="133" t="s">
        <v>415</v>
      </c>
      <c r="ER284" s="133"/>
      <c r="ES284" s="133"/>
      <c r="ET284" s="133"/>
      <c r="EU284" s="133">
        <v>0</v>
      </c>
      <c r="EV284" s="133"/>
      <c r="EW284" s="133">
        <v>9</v>
      </c>
      <c r="EX284" s="133">
        <v>7</v>
      </c>
      <c r="EY284" s="133">
        <v>41</v>
      </c>
      <c r="EZ284" s="133">
        <v>14</v>
      </c>
      <c r="FA284" s="133">
        <v>18</v>
      </c>
      <c r="FB284" s="133">
        <v>14</v>
      </c>
      <c r="FC284" s="133">
        <v>28</v>
      </c>
      <c r="FD284" s="133">
        <v>21</v>
      </c>
      <c r="FE284" s="133">
        <v>34</v>
      </c>
      <c r="FF284" s="133">
        <v>100</v>
      </c>
      <c r="FG284" s="133">
        <v>250</v>
      </c>
      <c r="FH284" s="91">
        <v>100</v>
      </c>
      <c r="FI284" s="91">
        <v>250</v>
      </c>
      <c r="FJ284" s="227">
        <v>27.6</v>
      </c>
      <c r="FK284" s="227">
        <v>15.054220803227516</v>
      </c>
      <c r="FL284" s="228">
        <v>77.650000000000006</v>
      </c>
      <c r="FM284" s="228">
        <v>22.75</v>
      </c>
      <c r="FN284" s="228">
        <v>42.353632078645525</v>
      </c>
      <c r="FO284" s="228">
        <v>12.408823307008186</v>
      </c>
      <c r="FP284" s="228">
        <v>70.701867353509343</v>
      </c>
      <c r="FQ284" s="228"/>
      <c r="FR284" s="133"/>
      <c r="FS284" s="230">
        <v>50.5</v>
      </c>
      <c r="FT284" s="230">
        <v>85.6</v>
      </c>
      <c r="FU284" s="230">
        <v>110</v>
      </c>
      <c r="FV284" s="229">
        <v>6.5</v>
      </c>
      <c r="FW284" s="229">
        <v>8.5</v>
      </c>
      <c r="FX284" s="426">
        <v>7.7692307692307692</v>
      </c>
      <c r="FY284" s="229">
        <v>0.58995327102803741</v>
      </c>
      <c r="FZ284" s="133">
        <v>41.8</v>
      </c>
      <c r="GA284" s="129">
        <v>19.2</v>
      </c>
      <c r="GB284" s="238">
        <v>4</v>
      </c>
      <c r="GC284" s="238" t="s">
        <v>381</v>
      </c>
      <c r="GD284" s="238" t="s">
        <v>381</v>
      </c>
      <c r="GE284" s="238" t="s">
        <v>381</v>
      </c>
      <c r="GF284" s="238" t="s">
        <v>381</v>
      </c>
      <c r="GG284" s="133">
        <v>0</v>
      </c>
      <c r="GH284" s="133">
        <v>1</v>
      </c>
      <c r="GI284" s="133">
        <v>1</v>
      </c>
      <c r="GJ284" s="133">
        <v>0</v>
      </c>
      <c r="GK284" s="231">
        <v>18</v>
      </c>
      <c r="GL284" s="133"/>
      <c r="GM284" s="133" t="s">
        <v>381</v>
      </c>
      <c r="GN284" s="133" t="s">
        <v>381</v>
      </c>
      <c r="GO284" s="133">
        <v>0</v>
      </c>
      <c r="GP284" s="61">
        <v>14.05</v>
      </c>
      <c r="GQ284" s="106">
        <v>7.6634710972951661</v>
      </c>
      <c r="GR284" s="111">
        <v>0.53508771929824561</v>
      </c>
      <c r="GS284" s="61">
        <v>0</v>
      </c>
      <c r="GT284" s="111">
        <v>0.47826086956521741</v>
      </c>
      <c r="GU284" s="61">
        <v>0</v>
      </c>
      <c r="GV284" s="106">
        <v>11.3</v>
      </c>
      <c r="GX284" s="106">
        <v>18</v>
      </c>
      <c r="GZ284" s="745">
        <v>23</v>
      </c>
      <c r="HA284" s="133">
        <v>10</v>
      </c>
      <c r="HB284" s="133">
        <v>0.67</v>
      </c>
      <c r="HC284" s="61">
        <v>1</v>
      </c>
      <c r="HD284" s="236">
        <v>92.510019</v>
      </c>
      <c r="HE284" s="236">
        <v>97.13552</v>
      </c>
      <c r="HF284" s="144">
        <v>51.237785000000002</v>
      </c>
      <c r="HG284" s="236">
        <v>91.205629999999999</v>
      </c>
      <c r="HH284" s="125">
        <v>48.109842</v>
      </c>
      <c r="HI284" s="236">
        <v>18.507545</v>
      </c>
      <c r="HJ284" s="144">
        <v>9.7625010000000003</v>
      </c>
      <c r="HK284" s="236">
        <v>72.698086000000004</v>
      </c>
      <c r="HL284" s="144">
        <v>38.347341</v>
      </c>
      <c r="HM284" s="236">
        <v>79.707892000000001</v>
      </c>
      <c r="HN284" s="144">
        <v>6.1793370000000003</v>
      </c>
      <c r="HO284" s="144">
        <v>3.2595239999999999</v>
      </c>
      <c r="HP284" s="236">
        <v>96.517167999999998</v>
      </c>
      <c r="HQ284" s="144">
        <v>50.911611999999998</v>
      </c>
      <c r="HR284" s="236">
        <v>29.978069000000001</v>
      </c>
      <c r="HS284" s="144">
        <v>15.813060999999999</v>
      </c>
      <c r="HT284" s="236">
        <v>66.539098999999993</v>
      </c>
      <c r="HU284" s="144">
        <v>35.098551</v>
      </c>
      <c r="HV284" s="236">
        <v>68.940168999999997</v>
      </c>
      <c r="HW284" s="144">
        <v>0</v>
      </c>
      <c r="HX284" s="427">
        <v>1.0650167100430095</v>
      </c>
      <c r="HY284" s="238">
        <v>15.3</v>
      </c>
      <c r="HZ284" s="133">
        <v>5.3</v>
      </c>
      <c r="IA284" s="133">
        <v>16.3</v>
      </c>
      <c r="IB284" s="133">
        <v>4.5</v>
      </c>
      <c r="IC284" s="133">
        <v>14.3</v>
      </c>
      <c r="ID284" s="133">
        <v>4.4000000000000004</v>
      </c>
      <c r="IE284" s="237">
        <v>39.400483018867931</v>
      </c>
      <c r="IF284" s="237">
        <v>21.490709098545434</v>
      </c>
      <c r="IG284" s="133"/>
      <c r="IH284" s="146">
        <v>0.4</v>
      </c>
      <c r="II284" s="146">
        <v>1079</v>
      </c>
      <c r="IJ284" s="146">
        <v>971</v>
      </c>
      <c r="IK284" s="146">
        <v>981</v>
      </c>
      <c r="IL284" s="146">
        <v>1000</v>
      </c>
      <c r="IM284" s="146">
        <v>1005</v>
      </c>
      <c r="IN284" s="146">
        <v>1046</v>
      </c>
      <c r="IO284" s="133">
        <v>1062.5</v>
      </c>
      <c r="IP284" s="429">
        <v>1013.6666666666666</v>
      </c>
      <c r="IQ284" s="146">
        <v>1496</v>
      </c>
      <c r="IR284" s="146">
        <v>339</v>
      </c>
      <c r="IS284" s="146">
        <v>386</v>
      </c>
      <c r="IT284" s="146">
        <v>363</v>
      </c>
      <c r="IU284" s="146">
        <v>314</v>
      </c>
      <c r="IV284" s="146">
        <v>345</v>
      </c>
      <c r="IW284" s="146">
        <v>362</v>
      </c>
      <c r="IX284" s="61">
        <v>350.5</v>
      </c>
      <c r="IY284" s="430">
        <v>351.5</v>
      </c>
      <c r="IZ284" s="161">
        <v>210</v>
      </c>
      <c r="JA284" s="491">
        <v>27.240055616555477</v>
      </c>
      <c r="JB284" s="133"/>
      <c r="JC284" s="136">
        <v>1</v>
      </c>
      <c r="JD284" s="278"/>
      <c r="JE284" s="70"/>
      <c r="JF284" s="70"/>
      <c r="JG284" s="136">
        <v>0</v>
      </c>
      <c r="JH284" s="136"/>
      <c r="JI284" s="136"/>
      <c r="JJ284" s="136">
        <v>0</v>
      </c>
      <c r="JK284" s="133"/>
      <c r="JL284" s="420"/>
      <c r="JM284" s="362"/>
      <c r="JN284" s="244"/>
      <c r="JO284" s="133"/>
      <c r="JP284" s="200"/>
      <c r="JQ284" s="90"/>
      <c r="JR284" s="90"/>
      <c r="JS284" s="135"/>
      <c r="JT284" s="248"/>
      <c r="JU284" s="200"/>
      <c r="JV284" s="433"/>
      <c r="JW284" s="248"/>
      <c r="JX284" s="243"/>
      <c r="JY284" s="433"/>
      <c r="JZ284" s="248"/>
      <c r="KA284" s="247"/>
      <c r="KB284" s="245"/>
      <c r="KC284" s="248"/>
      <c r="KD284" s="63"/>
      <c r="KE284" s="250"/>
      <c r="KF284" s="250"/>
      <c r="KG284" s="250"/>
      <c r="KH284" s="250"/>
      <c r="KI284" s="250"/>
      <c r="KJ284" s="250"/>
      <c r="KK284" s="250"/>
      <c r="KL284" s="250"/>
      <c r="KM284" s="133"/>
      <c r="KN284" s="133"/>
      <c r="KO284" s="133"/>
      <c r="KP284" s="133"/>
      <c r="KQ284" s="92"/>
      <c r="KR284" s="92">
        <v>0.53508771929824561</v>
      </c>
      <c r="KS284" s="92"/>
      <c r="KT284" s="361"/>
      <c r="KU284" s="92"/>
      <c r="KV284" s="361"/>
      <c r="KW284" s="361"/>
      <c r="KX284" s="361"/>
      <c r="KY284" s="361"/>
      <c r="KZ284" s="361"/>
      <c r="LA284" s="361"/>
      <c r="LB284" s="361"/>
      <c r="LC284" s="361"/>
      <c r="LD284" s="361"/>
      <c r="LE284" s="118">
        <v>42705</v>
      </c>
      <c r="LF284" s="454"/>
      <c r="LG284" s="454"/>
      <c r="LH284" s="454"/>
      <c r="LI284" s="454"/>
      <c r="LJ284" s="454"/>
      <c r="LK284" s="454"/>
      <c r="LL284" s="454"/>
      <c r="LM284" s="454"/>
      <c r="LN284" s="454"/>
      <c r="LO284" s="454"/>
      <c r="LP284" s="454"/>
      <c r="LQ284" s="454"/>
      <c r="LR284" s="454"/>
      <c r="LS284" s="454"/>
      <c r="LT284" s="454"/>
      <c r="LU284" s="454"/>
      <c r="LV284" s="500"/>
      <c r="LW284" s="454"/>
      <c r="LX284" s="500">
        <v>0</v>
      </c>
      <c r="LY284" s="500">
        <v>0</v>
      </c>
      <c r="LZ284" s="690">
        <v>68.940168999999997</v>
      </c>
      <c r="MA284" s="454"/>
      <c r="MC284" s="253"/>
      <c r="MD284" s="274"/>
      <c r="ME284" s="581">
        <v>293</v>
      </c>
      <c r="MF284" s="135"/>
      <c r="MI284" s="584">
        <v>40.807299999999998</v>
      </c>
      <c r="MQ284" s="135"/>
      <c r="MR284" s="585"/>
      <c r="MS284" s="585"/>
      <c r="MT284" s="133">
        <v>1</v>
      </c>
      <c r="MU284" s="585"/>
      <c r="MV284" s="585"/>
      <c r="MW284" s="585"/>
      <c r="MX284" s="585"/>
      <c r="MY284" s="585"/>
      <c r="MZ284" s="585"/>
      <c r="NA284" s="585"/>
      <c r="NB284" s="238">
        <v>2</v>
      </c>
      <c r="ND284" s="876">
        <v>293</v>
      </c>
      <c r="NE284" s="877">
        <v>9.2819995527519907</v>
      </c>
      <c r="NF284" s="877">
        <v>7.5208150858443004</v>
      </c>
      <c r="NG284" s="877">
        <v>5.5716768099709304</v>
      </c>
      <c r="NH284" s="877">
        <v>2.5285713188707599</v>
      </c>
      <c r="NI284" s="877">
        <v>7.21169365139394</v>
      </c>
      <c r="NJ284" s="877">
        <v>6.7367401554532096</v>
      </c>
      <c r="NK284" s="877">
        <v>9.1246641594334204</v>
      </c>
      <c r="NL284" s="877">
        <v>7.8231124369652303</v>
      </c>
      <c r="NM284" s="877">
        <v>6.3050585195374298</v>
      </c>
      <c r="NN284" s="877">
        <v>0.99276843076892396</v>
      </c>
      <c r="NO284" s="877">
        <v>6.4371278442728102</v>
      </c>
      <c r="NP284" s="877">
        <v>6.8481221350642896</v>
      </c>
      <c r="NQ284" s="877">
        <v>7.1847761852024199</v>
      </c>
      <c r="NR284" s="877">
        <v>4.9250499647273598</v>
      </c>
      <c r="NS284" s="877">
        <v>6.2643487633511699</v>
      </c>
      <c r="NT284" s="877">
        <v>7.9828224939927797</v>
      </c>
      <c r="NU284" s="877">
        <v>6.6305219634716401</v>
      </c>
      <c r="NV284" s="877">
        <v>6.9493014683282803</v>
      </c>
      <c r="NW284" s="877">
        <v>6.0812970141382703</v>
      </c>
      <c r="NX284" s="877">
        <v>6.5787877956769698</v>
      </c>
      <c r="NY284" s="877">
        <v>7.9985904297453301</v>
      </c>
      <c r="NZ284" s="877">
        <v>-1.9378782880922001</v>
      </c>
      <c r="OA284" s="877">
        <v>10.511060784793299</v>
      </c>
      <c r="OB284" s="877">
        <v>2.2957230245399698</v>
      </c>
      <c r="OC284" s="877">
        <v>5.8743051659822303</v>
      </c>
      <c r="OD284" s="877">
        <v>7.1318569606087898</v>
      </c>
      <c r="OE284" s="877">
        <v>5.2750070474998703</v>
      </c>
      <c r="OF284" s="877">
        <v>11.4985151645187</v>
      </c>
      <c r="OG284" s="877">
        <v>4.28762004411207</v>
      </c>
      <c r="OH284" s="877">
        <v>9.02561023051714</v>
      </c>
      <c r="OI284" s="877">
        <v>4.2486866268738304</v>
      </c>
      <c r="OJ284" s="877">
        <v>2.4729049340015301</v>
      </c>
      <c r="OK284" s="877">
        <v>7.8121834540744297</v>
      </c>
      <c r="OL284" s="877">
        <v>8.2153377602533606</v>
      </c>
    </row>
    <row r="285" spans="1:402" s="61" customFormat="1" x14ac:dyDescent="0.25">
      <c r="A285" s="221">
        <v>284</v>
      </c>
      <c r="B285" s="221">
        <v>0</v>
      </c>
      <c r="C285" s="61">
        <v>1</v>
      </c>
      <c r="D285" s="267">
        <v>0</v>
      </c>
      <c r="E285" s="90">
        <v>294</v>
      </c>
      <c r="F285" s="334">
        <v>5</v>
      </c>
      <c r="G285" s="883"/>
      <c r="H285" s="334" t="s">
        <v>1654</v>
      </c>
      <c r="I285" s="334" t="s">
        <v>1655</v>
      </c>
      <c r="J285" s="135">
        <v>22148</v>
      </c>
      <c r="K285" s="146">
        <v>56</v>
      </c>
      <c r="L285" s="193">
        <v>97</v>
      </c>
      <c r="M285" s="193">
        <v>180</v>
      </c>
      <c r="N285" s="342">
        <v>29.938271604938269</v>
      </c>
      <c r="O285" s="348">
        <v>2.1667902710367435</v>
      </c>
      <c r="P285" s="146">
        <v>0</v>
      </c>
      <c r="Q285" s="146">
        <v>160</v>
      </c>
      <c r="R285" s="146">
        <v>70</v>
      </c>
      <c r="S285" s="146">
        <v>0</v>
      </c>
      <c r="T285" s="413">
        <v>1</v>
      </c>
      <c r="U285" s="114">
        <v>1</v>
      </c>
      <c r="V285" s="114">
        <v>2</v>
      </c>
      <c r="W285" s="114">
        <v>0</v>
      </c>
      <c r="X285" s="114">
        <v>0</v>
      </c>
      <c r="Y285" s="114">
        <v>0</v>
      </c>
      <c r="Z285" s="114">
        <v>0</v>
      </c>
      <c r="AA285" s="114">
        <v>0</v>
      </c>
      <c r="AB285" s="114">
        <v>0</v>
      </c>
      <c r="AC285" s="133"/>
      <c r="AD285" s="133"/>
      <c r="AE285" s="133"/>
      <c r="AF285" s="592"/>
      <c r="AG285" s="592">
        <v>0.74</v>
      </c>
      <c r="AH285" s="592">
        <v>109</v>
      </c>
      <c r="AI285" s="592"/>
      <c r="AJ285" s="592">
        <v>14.3</v>
      </c>
      <c r="AK285" s="592">
        <v>42</v>
      </c>
      <c r="AL285" s="592"/>
      <c r="AM285" s="607"/>
      <c r="AN285" s="409"/>
      <c r="AO285" s="63">
        <v>161</v>
      </c>
      <c r="AP285" s="63">
        <v>86</v>
      </c>
      <c r="AQ285" s="63">
        <v>43</v>
      </c>
      <c r="AR285" s="63">
        <v>160</v>
      </c>
      <c r="AS285" s="63">
        <v>1.82</v>
      </c>
      <c r="AT285" s="63"/>
      <c r="AU285" s="557"/>
      <c r="AV285" s="557">
        <v>42654</v>
      </c>
      <c r="AW285" s="147">
        <v>0.74</v>
      </c>
      <c r="AX285" s="63"/>
      <c r="AY285" s="63"/>
      <c r="AZ285" s="592"/>
      <c r="BA285" s="567"/>
      <c r="BB285" s="65">
        <v>35.08</v>
      </c>
      <c r="BC285" s="68"/>
      <c r="BD285" s="66">
        <v>35.08</v>
      </c>
      <c r="BE285" s="218">
        <v>45.257887695078715</v>
      </c>
      <c r="BF285" s="66">
        <v>86.46</v>
      </c>
      <c r="BG285" s="68">
        <v>1.545059584694003</v>
      </c>
      <c r="BH285" s="219">
        <v>1.545059584694003</v>
      </c>
      <c r="BI285" s="219">
        <v>1.6556942804234174</v>
      </c>
      <c r="BJ285" s="219">
        <v>1.936815231197633</v>
      </c>
      <c r="BK285" s="66">
        <v>2.5</v>
      </c>
      <c r="BL285" s="66">
        <v>0.85</v>
      </c>
      <c r="BM285" s="66">
        <v>66</v>
      </c>
      <c r="BN285" s="66">
        <v>1.1299999999999999</v>
      </c>
      <c r="BO285" s="571">
        <v>40</v>
      </c>
      <c r="BP285" s="66">
        <v>26</v>
      </c>
      <c r="BQ285" s="66">
        <v>206</v>
      </c>
      <c r="BR285" s="66">
        <v>7</v>
      </c>
      <c r="BS285" s="66">
        <v>22</v>
      </c>
      <c r="BT285" s="61">
        <v>0</v>
      </c>
      <c r="CD285" s="61">
        <v>0</v>
      </c>
      <c r="CE285" s="61">
        <v>0</v>
      </c>
      <c r="CF285" s="61">
        <v>0</v>
      </c>
      <c r="CG285" s="61">
        <v>0</v>
      </c>
      <c r="CH285" s="61">
        <v>0</v>
      </c>
      <c r="CI285" s="61">
        <v>0</v>
      </c>
      <c r="CJ285" s="114">
        <v>0</v>
      </c>
      <c r="CK285" s="114">
        <v>0</v>
      </c>
      <c r="CL285" s="114">
        <v>0</v>
      </c>
      <c r="CM285" s="114">
        <v>0</v>
      </c>
      <c r="CN285" s="114">
        <v>1</v>
      </c>
      <c r="CO285" s="114">
        <v>0</v>
      </c>
      <c r="CP285" s="114">
        <v>0</v>
      </c>
      <c r="CQ285" s="114">
        <v>0</v>
      </c>
      <c r="CR285" s="114">
        <v>0</v>
      </c>
      <c r="CS285" s="114">
        <v>0</v>
      </c>
      <c r="CT285" s="114">
        <v>1</v>
      </c>
      <c r="CU285" s="114">
        <v>0</v>
      </c>
      <c r="CV285" s="362"/>
      <c r="CW285" s="362"/>
      <c r="CX285" s="362"/>
      <c r="CY285" s="362"/>
      <c r="CZ285" s="133">
        <v>75</v>
      </c>
      <c r="DA285" s="133">
        <v>166</v>
      </c>
      <c r="DB285" s="133"/>
      <c r="DC285" s="133"/>
      <c r="DD285" s="133"/>
      <c r="DE285" s="133">
        <v>0</v>
      </c>
      <c r="DF285" s="136">
        <v>0</v>
      </c>
      <c r="DG285" s="133"/>
      <c r="DH285" s="133"/>
      <c r="DI285" s="133"/>
      <c r="DJ285" s="136">
        <v>1</v>
      </c>
      <c r="DK285" s="136">
        <v>1</v>
      </c>
      <c r="DL285" s="136">
        <v>0</v>
      </c>
      <c r="DM285" s="133" t="s">
        <v>1656</v>
      </c>
      <c r="DN285" s="133">
        <v>0</v>
      </c>
      <c r="DO285" s="133">
        <v>0</v>
      </c>
      <c r="DP285" s="133">
        <v>0</v>
      </c>
      <c r="DQ285" s="133">
        <v>0</v>
      </c>
      <c r="DR285" s="133">
        <v>0</v>
      </c>
      <c r="DS285" s="63"/>
      <c r="DT285" s="133">
        <v>0</v>
      </c>
      <c r="DU285" s="133">
        <v>0</v>
      </c>
      <c r="DV285" s="133">
        <v>0</v>
      </c>
      <c r="DW285" s="133">
        <v>0</v>
      </c>
      <c r="DX285" s="133">
        <v>0</v>
      </c>
      <c r="DY285" s="133">
        <v>0</v>
      </c>
      <c r="EB285" s="133">
        <v>0</v>
      </c>
      <c r="EC285" s="133">
        <v>109</v>
      </c>
      <c r="ED285" s="133"/>
      <c r="EE285" s="133"/>
      <c r="EG285" s="133">
        <v>0</v>
      </c>
      <c r="EH285" s="133"/>
      <c r="EI285" s="133"/>
      <c r="EJ285" s="133"/>
      <c r="EK285" s="133"/>
      <c r="EL285" s="133"/>
      <c r="EM285" s="133"/>
      <c r="EN285" s="133"/>
      <c r="EO285" s="136">
        <v>294</v>
      </c>
      <c r="EP285" s="135">
        <v>42706</v>
      </c>
      <c r="EQ285" s="133" t="s">
        <v>383</v>
      </c>
      <c r="ER285" s="133"/>
      <c r="ES285" s="133"/>
      <c r="ET285" s="133"/>
      <c r="EU285" s="133">
        <v>0</v>
      </c>
      <c r="EV285" s="133"/>
      <c r="EW285" s="133">
        <v>12</v>
      </c>
      <c r="EX285" s="133">
        <v>9</v>
      </c>
      <c r="EY285" s="133">
        <v>52</v>
      </c>
      <c r="EZ285" s="133">
        <v>30</v>
      </c>
      <c r="FA285" s="133">
        <v>20</v>
      </c>
      <c r="FB285" s="133">
        <v>19</v>
      </c>
      <c r="FC285" s="133">
        <v>40</v>
      </c>
      <c r="FD285" s="133">
        <v>24</v>
      </c>
      <c r="FE285" s="133">
        <v>32</v>
      </c>
      <c r="FF285" s="133">
        <v>160</v>
      </c>
      <c r="FG285" s="133">
        <v>380</v>
      </c>
      <c r="FH285" s="91">
        <v>160</v>
      </c>
      <c r="FI285" s="91">
        <v>380</v>
      </c>
      <c r="FJ285" s="227">
        <v>58.3</v>
      </c>
      <c r="FK285" s="227">
        <v>26.9061573606315</v>
      </c>
      <c r="FL285" s="228">
        <v>176.4</v>
      </c>
      <c r="FM285" s="228">
        <v>70.05</v>
      </c>
      <c r="FN285" s="228">
        <v>81.410740281567698</v>
      </c>
      <c r="FO285" s="228">
        <v>32.328924924738189</v>
      </c>
      <c r="FP285" s="228">
        <v>60.289115646258509</v>
      </c>
      <c r="FQ285" s="228"/>
      <c r="FR285" s="133"/>
      <c r="FS285" s="230">
        <v>79.2</v>
      </c>
      <c r="FT285" s="230">
        <v>61</v>
      </c>
      <c r="FU285" s="230">
        <v>150</v>
      </c>
      <c r="FV285" s="229">
        <v>6.2</v>
      </c>
      <c r="FW285" s="229">
        <v>6.8</v>
      </c>
      <c r="FX285" s="426">
        <v>12.774193548387096</v>
      </c>
      <c r="FY285" s="229">
        <v>1.298360655737705</v>
      </c>
      <c r="FZ285" s="133">
        <v>30.9</v>
      </c>
      <c r="GA285" s="129">
        <v>14.1</v>
      </c>
      <c r="GB285" s="238">
        <v>7.5</v>
      </c>
      <c r="GC285" s="238" t="s">
        <v>381</v>
      </c>
      <c r="GD285" s="238" t="s">
        <v>381</v>
      </c>
      <c r="GE285" s="238" t="s">
        <v>381</v>
      </c>
      <c r="GF285" s="238" t="s">
        <v>381</v>
      </c>
      <c r="GG285" s="133">
        <v>0</v>
      </c>
      <c r="GH285" s="133">
        <v>1</v>
      </c>
      <c r="GI285" s="133">
        <v>1</v>
      </c>
      <c r="GJ285" s="133">
        <v>1</v>
      </c>
      <c r="GK285" s="231">
        <v>14</v>
      </c>
      <c r="GL285" s="133"/>
      <c r="GM285" s="133" t="s">
        <v>381</v>
      </c>
      <c r="GN285" s="133" t="s">
        <v>381</v>
      </c>
      <c r="GO285" s="133">
        <v>0</v>
      </c>
      <c r="GP285" s="61">
        <v>34.349999999999994</v>
      </c>
      <c r="GQ285" s="106">
        <v>15.852941772516155</v>
      </c>
      <c r="GR285" s="111">
        <v>0.37010676156583633</v>
      </c>
      <c r="GS285" s="61">
        <v>0</v>
      </c>
      <c r="GT285" s="111">
        <v>0.58620689655172409</v>
      </c>
      <c r="GU285" s="61">
        <v>1</v>
      </c>
      <c r="GV285" s="106">
        <v>10.199999999999999</v>
      </c>
      <c r="GX285" s="106">
        <v>16</v>
      </c>
      <c r="GZ285" s="745">
        <v>19</v>
      </c>
      <c r="HA285" s="133">
        <v>10</v>
      </c>
      <c r="HB285" s="133">
        <v>0.51</v>
      </c>
      <c r="HC285" s="61">
        <v>1</v>
      </c>
      <c r="HD285" s="236">
        <v>155.42872499999999</v>
      </c>
      <c r="HE285" s="236">
        <v>163.20016200000001</v>
      </c>
      <c r="HF285" s="144">
        <v>73.549045000000007</v>
      </c>
      <c r="HG285" s="236">
        <v>194.51358300000001</v>
      </c>
      <c r="HH285" s="125">
        <v>87.660993000000005</v>
      </c>
      <c r="HI285" s="236">
        <v>79.005008000000004</v>
      </c>
      <c r="HJ285" s="144">
        <v>35.605007000000001</v>
      </c>
      <c r="HK285" s="236">
        <v>115.50857600000001</v>
      </c>
      <c r="HL285" s="144">
        <v>52.055985999999997</v>
      </c>
      <c r="HM285" s="236">
        <v>59.383294999999997</v>
      </c>
      <c r="HN285" s="144">
        <v>7.1615320000000002</v>
      </c>
      <c r="HO285" s="144">
        <v>3.227471</v>
      </c>
      <c r="HP285" s="236">
        <v>220.32201599999999</v>
      </c>
      <c r="HQ285" s="144">
        <v>99.292021000000005</v>
      </c>
      <c r="HR285" s="236">
        <v>118.58777600000001</v>
      </c>
      <c r="HS285" s="144">
        <v>53.443683</v>
      </c>
      <c r="HT285" s="236">
        <v>101.73424</v>
      </c>
      <c r="HU285" s="144">
        <v>45.848337999999998</v>
      </c>
      <c r="HV285" s="236">
        <v>46.175249000000001</v>
      </c>
      <c r="HW285" s="144">
        <v>1</v>
      </c>
      <c r="HX285" s="427">
        <v>0.83901678989687833</v>
      </c>
      <c r="HY285" s="238">
        <v>22.1</v>
      </c>
      <c r="HZ285" s="133">
        <v>5.8</v>
      </c>
      <c r="IA285" s="133">
        <v>21.5</v>
      </c>
      <c r="IB285" s="133">
        <v>5.9</v>
      </c>
      <c r="IC285" s="133">
        <v>16.2</v>
      </c>
      <c r="ID285" s="133">
        <v>4.4000000000000004</v>
      </c>
      <c r="IE285" s="237">
        <v>68.596367816091956</v>
      </c>
      <c r="IF285" s="237">
        <v>31.658056034777502</v>
      </c>
      <c r="IG285" s="133"/>
      <c r="IH285" s="146">
        <v>0.42</v>
      </c>
      <c r="II285" s="146">
        <v>1026</v>
      </c>
      <c r="IJ285" s="146">
        <v>926</v>
      </c>
      <c r="IK285" s="146">
        <v>1082</v>
      </c>
      <c r="IL285" s="146">
        <v>1085</v>
      </c>
      <c r="IM285" s="146">
        <v>1012</v>
      </c>
      <c r="IN285" s="146">
        <v>1042</v>
      </c>
      <c r="IO285" s="133">
        <v>1034</v>
      </c>
      <c r="IP285" s="429">
        <v>1028.8333333333333</v>
      </c>
      <c r="IQ285" s="146">
        <v>1653</v>
      </c>
      <c r="IR285" s="146">
        <v>308</v>
      </c>
      <c r="IS285" s="146">
        <v>262</v>
      </c>
      <c r="IT285" s="146">
        <v>354</v>
      </c>
      <c r="IU285" s="146">
        <v>379</v>
      </c>
      <c r="IV285" s="146">
        <v>356</v>
      </c>
      <c r="IW285" s="146">
        <v>347</v>
      </c>
      <c r="IX285" s="61">
        <v>327.5</v>
      </c>
      <c r="IY285" s="430">
        <v>334.33333333333331</v>
      </c>
      <c r="IZ285" s="161">
        <v>205</v>
      </c>
      <c r="JA285" s="491">
        <v>27.405245160659042</v>
      </c>
      <c r="JB285" s="133"/>
      <c r="JC285" s="136">
        <v>1</v>
      </c>
      <c r="JD285" s="278"/>
      <c r="JE285" s="70"/>
      <c r="JF285" s="70"/>
      <c r="JG285" s="136">
        <v>1</v>
      </c>
      <c r="JH285" s="136"/>
      <c r="JI285" s="136"/>
      <c r="JJ285" s="136">
        <v>0</v>
      </c>
      <c r="JK285" s="133" t="s">
        <v>1656</v>
      </c>
      <c r="JL285" s="420"/>
      <c r="JM285" s="362"/>
      <c r="JN285" s="244"/>
      <c r="JP285" s="200"/>
      <c r="JQ285" s="90"/>
      <c r="JR285" s="90"/>
      <c r="JS285" s="69"/>
      <c r="JT285" s="248"/>
      <c r="JU285" s="200"/>
      <c r="JV285" s="433"/>
      <c r="JW285" s="248"/>
      <c r="JX285" s="243"/>
      <c r="JY285" s="433"/>
      <c r="JZ285" s="248"/>
      <c r="KA285" s="247"/>
      <c r="KB285" s="245"/>
      <c r="KC285" s="248"/>
      <c r="KD285" s="63"/>
      <c r="KE285" s="250"/>
      <c r="KF285" s="250"/>
      <c r="KG285" s="250"/>
      <c r="KH285" s="250"/>
      <c r="KI285" s="250"/>
      <c r="KJ285" s="250"/>
      <c r="KK285" s="250"/>
      <c r="KL285" s="250"/>
      <c r="KM285" s="133"/>
      <c r="KN285" s="133"/>
      <c r="KO285" s="133"/>
      <c r="KP285" s="133"/>
      <c r="KQ285" s="92"/>
      <c r="KR285" s="92">
        <v>0.37010676156583633</v>
      </c>
      <c r="KS285" s="92"/>
      <c r="KT285" s="361"/>
      <c r="KU285" s="92"/>
      <c r="KV285" s="361"/>
      <c r="KW285" s="361"/>
      <c r="KX285" s="361"/>
      <c r="KY285" s="361"/>
      <c r="KZ285" s="361"/>
      <c r="LA285" s="361"/>
      <c r="LB285" s="361"/>
      <c r="LC285" s="361"/>
      <c r="LD285" s="361"/>
      <c r="LE285" s="118">
        <v>42706</v>
      </c>
      <c r="LF285" s="454"/>
      <c r="LG285" s="454"/>
      <c r="LH285" s="454"/>
      <c r="LI285" s="454"/>
      <c r="LJ285" s="454"/>
      <c r="LK285" s="454"/>
      <c r="LL285" s="454"/>
      <c r="LM285" s="454"/>
      <c r="LN285" s="454"/>
      <c r="LO285" s="454"/>
      <c r="LP285" s="454"/>
      <c r="LQ285" s="454"/>
      <c r="LR285" s="454"/>
      <c r="LS285" s="454"/>
      <c r="LT285" s="454"/>
      <c r="LU285" s="454"/>
      <c r="LV285" s="500"/>
      <c r="LW285" s="454"/>
      <c r="LX285" s="500">
        <v>0</v>
      </c>
      <c r="LY285" s="500">
        <v>0</v>
      </c>
      <c r="LZ285" s="690">
        <v>46.175249000000001</v>
      </c>
      <c r="MA285" s="454"/>
      <c r="MC285" s="253"/>
      <c r="MD285" s="274"/>
      <c r="ME285" s="581">
        <v>294</v>
      </c>
      <c r="MF285" s="135">
        <v>42654</v>
      </c>
      <c r="MI285" s="584">
        <v>28.108899999999998</v>
      </c>
      <c r="MQ285" s="135"/>
      <c r="MR285" s="585"/>
      <c r="MS285" s="585"/>
      <c r="MT285" s="133">
        <v>1</v>
      </c>
      <c r="MU285" s="585"/>
      <c r="MV285" s="585"/>
      <c r="MW285" s="585"/>
      <c r="MX285" s="585"/>
      <c r="MY285" s="585"/>
      <c r="MZ285" s="585"/>
      <c r="NA285" s="585"/>
      <c r="NB285" s="238">
        <v>1</v>
      </c>
      <c r="ND285" s="876">
        <v>294</v>
      </c>
      <c r="NE285" s="877">
        <v>8.6338670918356293</v>
      </c>
      <c r="NF285" s="877">
        <v>7.3124292062506102</v>
      </c>
      <c r="NG285" s="877">
        <v>5.5558161550616401</v>
      </c>
      <c r="NH285" s="877">
        <v>2.2357270598380601</v>
      </c>
      <c r="NI285" s="877">
        <v>6.1955444592136901</v>
      </c>
      <c r="NJ285" s="877">
        <v>5.4860707437356702</v>
      </c>
      <c r="NK285" s="877">
        <v>9.1898986680231705</v>
      </c>
      <c r="NL285" s="877">
        <v>7.8479342882237697</v>
      </c>
      <c r="NM285" s="877">
        <v>6.5686401954192197</v>
      </c>
      <c r="NN285" s="877">
        <v>1.25096157353322</v>
      </c>
      <c r="NO285" s="877">
        <v>6.8728287595348903</v>
      </c>
      <c r="NP285" s="877">
        <v>7.3370866453548196</v>
      </c>
      <c r="NQ285" s="877">
        <v>7.4310378743783003</v>
      </c>
      <c r="NR285" s="877">
        <v>4.6444331524062497</v>
      </c>
      <c r="NS285" s="877">
        <v>6.3402061799117098</v>
      </c>
      <c r="NT285" s="877">
        <v>8.2715564032023501</v>
      </c>
      <c r="NU285" s="877">
        <v>6.1832880012095597</v>
      </c>
      <c r="NV285" s="877">
        <v>6.80877115932718</v>
      </c>
      <c r="NW285" s="877">
        <v>5.7671250772690703</v>
      </c>
      <c r="NX285" s="877">
        <v>6.4132894271359699</v>
      </c>
      <c r="NY285" s="877">
        <v>8.3743874640054603</v>
      </c>
      <c r="NZ285" s="877">
        <v>4.1538053360790403</v>
      </c>
      <c r="OA285" s="877">
        <v>10.185742682247</v>
      </c>
      <c r="OB285" s="877">
        <v>2.58255600301406</v>
      </c>
      <c r="OC285" s="877">
        <v>4.9231491804723104</v>
      </c>
      <c r="OD285" s="877">
        <v>6.6989129831436598</v>
      </c>
      <c r="OE285" s="877">
        <v>4.2712762591759299</v>
      </c>
      <c r="OF285" s="877">
        <v>10.546113109982301</v>
      </c>
      <c r="OG285" s="877">
        <v>2.8176232575114302</v>
      </c>
      <c r="OH285" s="877">
        <v>8.5595682899227494</v>
      </c>
      <c r="OI285" s="877">
        <v>3.4737869116143698</v>
      </c>
      <c r="OJ285" s="877">
        <v>1.9865448200595399</v>
      </c>
      <c r="OK285" s="877">
        <v>0.76934384439327297</v>
      </c>
      <c r="OL285" s="877">
        <v>7.6031866792329401</v>
      </c>
    </row>
    <row r="286" spans="1:402" s="152" customFormat="1" x14ac:dyDescent="0.25">
      <c r="A286" s="221">
        <v>285</v>
      </c>
      <c r="B286" s="274">
        <v>0</v>
      </c>
      <c r="C286" s="61">
        <v>1</v>
      </c>
      <c r="D286" s="267">
        <v>0</v>
      </c>
      <c r="E286" s="90">
        <v>295</v>
      </c>
      <c r="F286" s="334">
        <v>6</v>
      </c>
      <c r="G286" s="883"/>
      <c r="H286" s="334" t="s">
        <v>917</v>
      </c>
      <c r="I286" s="334" t="s">
        <v>1657</v>
      </c>
      <c r="J286" s="135">
        <v>14421</v>
      </c>
      <c r="K286" s="133">
        <v>77</v>
      </c>
      <c r="L286" s="193">
        <v>46</v>
      </c>
      <c r="M286" s="193">
        <v>149</v>
      </c>
      <c r="N286" s="342">
        <v>20.719787396964101</v>
      </c>
      <c r="O286" s="348">
        <v>1.3759366749442972</v>
      </c>
      <c r="P286" s="146">
        <v>1</v>
      </c>
      <c r="Q286" s="146">
        <v>130</v>
      </c>
      <c r="R286" s="146">
        <v>50</v>
      </c>
      <c r="S286" s="146">
        <v>0</v>
      </c>
      <c r="T286" s="413">
        <v>1</v>
      </c>
      <c r="U286" s="114">
        <v>1</v>
      </c>
      <c r="V286" s="114">
        <v>2</v>
      </c>
      <c r="W286" s="114">
        <v>1</v>
      </c>
      <c r="X286" s="114">
        <v>0</v>
      </c>
      <c r="Y286" s="114">
        <v>1</v>
      </c>
      <c r="Z286" s="114">
        <v>1</v>
      </c>
      <c r="AA286" s="114">
        <v>0</v>
      </c>
      <c r="AB286" s="114">
        <v>0</v>
      </c>
      <c r="AC286" s="133"/>
      <c r="AD286" s="133"/>
      <c r="AE286" s="133"/>
      <c r="AF286" s="592"/>
      <c r="AG286" s="592">
        <v>1.25</v>
      </c>
      <c r="AH286" s="592">
        <v>42</v>
      </c>
      <c r="AI286" s="592"/>
      <c r="AJ286" s="592">
        <v>10.9</v>
      </c>
      <c r="AK286" s="592">
        <v>32</v>
      </c>
      <c r="AL286" s="592"/>
      <c r="AM286" s="607"/>
      <c r="AN286" s="409"/>
      <c r="AO286" s="63">
        <v>143</v>
      </c>
      <c r="AP286" s="63">
        <v>70</v>
      </c>
      <c r="AQ286" s="63">
        <v>42</v>
      </c>
      <c r="AR286" s="63">
        <v>155</v>
      </c>
      <c r="AS286" s="63">
        <v>1.87</v>
      </c>
      <c r="AT286" s="63"/>
      <c r="AU286" s="557"/>
      <c r="AV286" s="557">
        <v>42667</v>
      </c>
      <c r="AW286" s="147">
        <v>1.25</v>
      </c>
      <c r="AX286" s="63"/>
      <c r="AY286" s="63"/>
      <c r="AZ286" s="592"/>
      <c r="BA286" s="567"/>
      <c r="BB286" s="65">
        <v>29.28</v>
      </c>
      <c r="BC286" s="68"/>
      <c r="BD286" s="66">
        <v>29.28</v>
      </c>
      <c r="BE286" s="218">
        <v>65.210652045773585</v>
      </c>
      <c r="BF286" s="66">
        <v>51.18</v>
      </c>
      <c r="BG286" s="68">
        <v>1.4665710723863543</v>
      </c>
      <c r="BH286" s="219">
        <v>1.4665710723863543</v>
      </c>
      <c r="BI286" s="219">
        <v>1.8143185427694231</v>
      </c>
      <c r="BJ286" s="219">
        <v>1.7091002815511667</v>
      </c>
      <c r="BK286" s="66">
        <v>2.36</v>
      </c>
      <c r="BL286" s="66">
        <v>1.1499999999999999</v>
      </c>
      <c r="BM286" s="66">
        <v>57</v>
      </c>
      <c r="BN286" s="66">
        <v>0.92</v>
      </c>
      <c r="BO286" s="571">
        <v>178.9</v>
      </c>
      <c r="BP286" s="66">
        <v>51</v>
      </c>
      <c r="BQ286" s="66">
        <v>73</v>
      </c>
      <c r="BR286" s="66">
        <v>10</v>
      </c>
      <c r="BS286" s="66">
        <v>22</v>
      </c>
      <c r="BT286" s="61">
        <v>0</v>
      </c>
      <c r="BU286" s="61"/>
      <c r="BV286" s="61"/>
      <c r="BW286" s="61"/>
      <c r="BX286" s="61"/>
      <c r="BY286" s="61"/>
      <c r="BZ286" s="61"/>
      <c r="CA286" s="61"/>
      <c r="CB286" s="61"/>
      <c r="CC286" s="61"/>
      <c r="CD286" s="61">
        <v>0</v>
      </c>
      <c r="CE286" s="61">
        <v>0</v>
      </c>
      <c r="CF286" s="61">
        <v>0</v>
      </c>
      <c r="CG286" s="61">
        <v>0</v>
      </c>
      <c r="CH286" s="61">
        <v>0</v>
      </c>
      <c r="CI286" s="61">
        <v>0</v>
      </c>
      <c r="CJ286" s="114">
        <v>0</v>
      </c>
      <c r="CK286" s="114">
        <v>0</v>
      </c>
      <c r="CL286" s="114">
        <v>0</v>
      </c>
      <c r="CM286" s="114">
        <v>0</v>
      </c>
      <c r="CN286" s="114">
        <v>1</v>
      </c>
      <c r="CO286" s="114">
        <v>1</v>
      </c>
      <c r="CP286" s="114">
        <v>0</v>
      </c>
      <c r="CQ286" s="114">
        <v>0</v>
      </c>
      <c r="CR286" s="114">
        <v>0</v>
      </c>
      <c r="CS286" s="114">
        <v>0</v>
      </c>
      <c r="CT286" s="114">
        <v>1</v>
      </c>
      <c r="CU286" s="114">
        <v>0</v>
      </c>
      <c r="CV286" s="362"/>
      <c r="CW286" s="362"/>
      <c r="CX286" s="362"/>
      <c r="CY286" s="362"/>
      <c r="CZ286" s="133">
        <v>106</v>
      </c>
      <c r="DA286" s="133">
        <v>142</v>
      </c>
      <c r="DB286" s="133"/>
      <c r="DC286" s="133"/>
      <c r="DD286" s="133"/>
      <c r="DE286" s="133">
        <v>0</v>
      </c>
      <c r="DF286" s="136">
        <v>0</v>
      </c>
      <c r="DG286" s="133"/>
      <c r="DH286" s="133"/>
      <c r="DI286" s="133"/>
      <c r="DJ286" s="136">
        <v>1</v>
      </c>
      <c r="DK286" s="136">
        <v>0</v>
      </c>
      <c r="DL286" s="136">
        <v>0</v>
      </c>
      <c r="DM286" s="133"/>
      <c r="DN286" s="133">
        <v>0</v>
      </c>
      <c r="DO286" s="133">
        <v>0</v>
      </c>
      <c r="DP286" s="133">
        <v>0</v>
      </c>
      <c r="DQ286" s="133">
        <v>0</v>
      </c>
      <c r="DR286" s="133">
        <v>0</v>
      </c>
      <c r="DS286" s="63"/>
      <c r="DT286" s="133">
        <v>0</v>
      </c>
      <c r="DU286" s="133">
        <v>0</v>
      </c>
      <c r="DV286" s="133">
        <v>0</v>
      </c>
      <c r="DW286" s="133">
        <v>0</v>
      </c>
      <c r="DX286" s="133">
        <v>0</v>
      </c>
      <c r="DY286" s="133">
        <v>0</v>
      </c>
      <c r="EB286" s="133">
        <v>1</v>
      </c>
      <c r="EC286" s="133"/>
      <c r="ED286" s="133"/>
      <c r="EE286" s="133"/>
      <c r="EG286" s="133">
        <v>0</v>
      </c>
      <c r="EH286" s="133"/>
      <c r="EI286" s="133"/>
      <c r="EJ286" s="133"/>
      <c r="EK286" s="133"/>
      <c r="EL286" s="133"/>
      <c r="EM286" s="133"/>
      <c r="EN286" s="133"/>
      <c r="EO286" s="136">
        <v>295</v>
      </c>
      <c r="EP286" s="135">
        <v>42667</v>
      </c>
      <c r="EQ286" s="133" t="s">
        <v>383</v>
      </c>
      <c r="ER286" s="133"/>
      <c r="ES286" s="133"/>
      <c r="ET286" s="133"/>
      <c r="EU286" s="133">
        <v>0</v>
      </c>
      <c r="EV286" s="133"/>
      <c r="EW286" s="133">
        <v>7</v>
      </c>
      <c r="EX286" s="133">
        <v>6</v>
      </c>
      <c r="EY286" s="133">
        <v>39</v>
      </c>
      <c r="EZ286" s="133">
        <v>19</v>
      </c>
      <c r="FA286" s="133">
        <v>10</v>
      </c>
      <c r="FB286" s="133">
        <v>15</v>
      </c>
      <c r="FC286" s="133">
        <v>27</v>
      </c>
      <c r="FD286" s="133">
        <v>17</v>
      </c>
      <c r="FE286" s="133">
        <v>25</v>
      </c>
      <c r="FF286" s="133">
        <v>120</v>
      </c>
      <c r="FG286" s="133">
        <v>250</v>
      </c>
      <c r="FH286" s="91">
        <v>120</v>
      </c>
      <c r="FI286" s="91">
        <v>250</v>
      </c>
      <c r="FJ286" s="227">
        <v>20.399999999999999</v>
      </c>
      <c r="FK286" s="227">
        <v>14.826263716552118</v>
      </c>
      <c r="FL286" s="228">
        <v>62.2</v>
      </c>
      <c r="FM286" s="228">
        <v>16.7</v>
      </c>
      <c r="FN286" s="228">
        <v>45.205568782820677</v>
      </c>
      <c r="FO286" s="228">
        <v>12.137186473844135</v>
      </c>
      <c r="FP286" s="228">
        <v>73.151125401929264</v>
      </c>
      <c r="FQ286" s="228"/>
      <c r="FR286" s="133"/>
      <c r="FS286" s="230">
        <v>74</v>
      </c>
      <c r="FT286" s="230">
        <v>110</v>
      </c>
      <c r="FU286" s="230">
        <v>110</v>
      </c>
      <c r="FV286" s="229">
        <v>6.25</v>
      </c>
      <c r="FW286" s="229">
        <v>5.6</v>
      </c>
      <c r="FX286" s="426">
        <v>11.84</v>
      </c>
      <c r="FY286" s="229">
        <v>0.67272727272727273</v>
      </c>
      <c r="FZ286" s="133">
        <v>55.7</v>
      </c>
      <c r="GA286" s="129">
        <v>17.3</v>
      </c>
      <c r="GB286" s="238">
        <v>9.3000000000000007</v>
      </c>
      <c r="GC286" s="238" t="s">
        <v>381</v>
      </c>
      <c r="GD286" s="238" t="s">
        <v>381</v>
      </c>
      <c r="GE286" s="238" t="s">
        <v>381</v>
      </c>
      <c r="GF286" s="238" t="s">
        <v>381</v>
      </c>
      <c r="GG286" s="133">
        <v>1</v>
      </c>
      <c r="GH286" s="133">
        <v>1</v>
      </c>
      <c r="GI286" s="133">
        <v>1</v>
      </c>
      <c r="GJ286" s="133">
        <v>0</v>
      </c>
      <c r="GK286" s="231">
        <v>14</v>
      </c>
      <c r="GL286" s="133"/>
      <c r="GM286" s="133" t="s">
        <v>381</v>
      </c>
      <c r="GN286" s="133" t="s">
        <v>381</v>
      </c>
      <c r="GO286" s="133">
        <v>0</v>
      </c>
      <c r="GP286" s="61">
        <v>25.1</v>
      </c>
      <c r="GQ286" s="106">
        <v>18.242118592424422</v>
      </c>
      <c r="GR286" s="111">
        <v>0.44137931034482764</v>
      </c>
      <c r="GS286" s="61">
        <v>0</v>
      </c>
      <c r="GT286" s="111">
        <v>0.68</v>
      </c>
      <c r="GU286" s="61">
        <v>1</v>
      </c>
      <c r="GV286" s="106">
        <v>16.399999999999999</v>
      </c>
      <c r="GW286" s="61"/>
      <c r="GX286" s="106">
        <v>20</v>
      </c>
      <c r="GY286" s="61"/>
      <c r="GZ286" s="745">
        <v>19</v>
      </c>
      <c r="HA286" s="133">
        <v>10</v>
      </c>
      <c r="HB286" s="133">
        <v>0.36</v>
      </c>
      <c r="HC286" s="61">
        <v>1</v>
      </c>
      <c r="HD286" s="236">
        <v>52.730198000000001</v>
      </c>
      <c r="HE286" s="236">
        <v>55.366708000000003</v>
      </c>
      <c r="HF286" s="144">
        <v>39.674174999999998</v>
      </c>
      <c r="HG286" s="236">
        <v>84.543592000000004</v>
      </c>
      <c r="HH286" s="125">
        <v>60.581482000000001</v>
      </c>
      <c r="HI286" s="236">
        <v>25.011904000000001</v>
      </c>
      <c r="HJ286" s="144">
        <v>17.922803999999999</v>
      </c>
      <c r="HK286" s="236">
        <v>59.531686999999998</v>
      </c>
      <c r="HL286" s="144">
        <v>42.658678000000002</v>
      </c>
      <c r="HM286" s="236">
        <v>70.415374999999997</v>
      </c>
      <c r="HN286" s="144">
        <v>5.1792569999999998</v>
      </c>
      <c r="HO286" s="144">
        <v>3.7113049999999999</v>
      </c>
      <c r="HP286" s="236">
        <v>87.646359000000004</v>
      </c>
      <c r="HQ286" s="144">
        <v>62.804834999999997</v>
      </c>
      <c r="HR286" s="236">
        <v>23.301497000000001</v>
      </c>
      <c r="HS286" s="144">
        <v>16.697175999999999</v>
      </c>
      <c r="HT286" s="236">
        <v>64.344862000000006</v>
      </c>
      <c r="HU286" s="144">
        <v>46.107658999999998</v>
      </c>
      <c r="HV286" s="236">
        <v>73.414186999999998</v>
      </c>
      <c r="HW286" s="144">
        <v>0</v>
      </c>
      <c r="HX286" s="427">
        <v>0.65488946814561655</v>
      </c>
      <c r="HY286" s="238">
        <v>14.6</v>
      </c>
      <c r="HZ286" s="133">
        <v>5</v>
      </c>
      <c r="IA286" s="133">
        <v>18.2</v>
      </c>
      <c r="IB286" s="133">
        <v>5</v>
      </c>
      <c r="IC286" s="133">
        <v>14.1</v>
      </c>
      <c r="ID286" s="133">
        <v>4.2</v>
      </c>
      <c r="IE286" s="237">
        <v>44.49924266666666</v>
      </c>
      <c r="IF286" s="237">
        <v>32.341054262884697</v>
      </c>
      <c r="IG286" s="133"/>
      <c r="IH286" s="172">
        <v>0.32</v>
      </c>
      <c r="II286" s="172"/>
      <c r="IJ286" s="172">
        <v>1022</v>
      </c>
      <c r="IK286" s="172">
        <v>916</v>
      </c>
      <c r="IL286" s="172">
        <v>1126</v>
      </c>
      <c r="IM286" s="172">
        <v>1171</v>
      </c>
      <c r="IN286" s="172"/>
      <c r="IO286" s="133"/>
      <c r="IP286" s="429">
        <v>1058.75</v>
      </c>
      <c r="IQ286" s="172">
        <v>1704</v>
      </c>
      <c r="IR286" s="172">
        <v>338</v>
      </c>
      <c r="IS286" s="172">
        <v>406</v>
      </c>
      <c r="IT286" s="172">
        <v>416</v>
      </c>
      <c r="IU286" s="172"/>
      <c r="IV286" s="172">
        <v>363</v>
      </c>
      <c r="IW286" s="172">
        <v>408</v>
      </c>
      <c r="IX286" s="61">
        <v>373</v>
      </c>
      <c r="IY286" s="430">
        <v>386.2</v>
      </c>
      <c r="IZ286" s="169">
        <v>202</v>
      </c>
      <c r="JA286" s="491">
        <v>25.63178338361341</v>
      </c>
      <c r="JB286" s="133"/>
      <c r="JC286" s="136">
        <v>1</v>
      </c>
      <c r="JD286" s="278"/>
      <c r="JE286" s="70"/>
      <c r="JF286" s="70"/>
      <c r="JG286" s="136">
        <v>0</v>
      </c>
      <c r="JH286" s="136"/>
      <c r="JI286" s="136"/>
      <c r="JJ286" s="136">
        <v>0</v>
      </c>
      <c r="JK286" s="133"/>
      <c r="JL286" s="420"/>
      <c r="JM286" s="362"/>
      <c r="JN286" s="244"/>
      <c r="JO286" s="133"/>
      <c r="JP286" s="200"/>
      <c r="JQ286" s="90"/>
      <c r="JR286" s="90"/>
      <c r="JS286" s="135"/>
      <c r="JT286" s="248"/>
      <c r="JU286" s="200"/>
      <c r="JV286" s="433"/>
      <c r="JW286" s="248"/>
      <c r="JX286" s="243"/>
      <c r="JY286" s="433"/>
      <c r="JZ286" s="248"/>
      <c r="KA286" s="247"/>
      <c r="KB286" s="245"/>
      <c r="KC286" s="248"/>
      <c r="KD286" s="63"/>
      <c r="KE286" s="250"/>
      <c r="KF286" s="250"/>
      <c r="KG286" s="250"/>
      <c r="KH286" s="250"/>
      <c r="KI286" s="250"/>
      <c r="KJ286" s="250"/>
      <c r="KK286" s="250"/>
      <c r="KL286" s="250"/>
      <c r="KM286" s="133"/>
      <c r="KN286" s="133"/>
      <c r="KO286" s="133"/>
      <c r="KP286" s="133"/>
      <c r="KQ286" s="92"/>
      <c r="KR286" s="92">
        <v>0.44137931034482764</v>
      </c>
      <c r="KS286" s="92"/>
      <c r="KT286" s="361"/>
      <c r="KU286" s="92"/>
      <c r="KV286" s="361"/>
      <c r="KW286" s="361"/>
      <c r="KX286" s="361"/>
      <c r="KY286" s="361"/>
      <c r="KZ286" s="361"/>
      <c r="LA286" s="361"/>
      <c r="LB286" s="361"/>
      <c r="LC286" s="361"/>
      <c r="LD286" s="361"/>
      <c r="LE286" s="118">
        <v>42667</v>
      </c>
      <c r="LF286" s="454"/>
      <c r="LG286" s="454"/>
      <c r="LH286" s="454"/>
      <c r="LI286" s="454"/>
      <c r="LJ286" s="454"/>
      <c r="LK286" s="454"/>
      <c r="LL286" s="454"/>
      <c r="LM286" s="454"/>
      <c r="LN286" s="454"/>
      <c r="LO286" s="454"/>
      <c r="LP286" s="454"/>
      <c r="LQ286" s="454"/>
      <c r="LR286" s="454"/>
      <c r="LS286" s="454"/>
      <c r="LT286" s="454"/>
      <c r="LU286" s="454"/>
      <c r="LV286" s="500"/>
      <c r="LW286" s="454"/>
      <c r="LX286" s="500">
        <v>0</v>
      </c>
      <c r="LY286" s="500">
        <v>0</v>
      </c>
      <c r="LZ286" s="690">
        <v>73.414186999999998</v>
      </c>
      <c r="MA286" s="454"/>
      <c r="MC286" s="253"/>
      <c r="MD286" s="274"/>
      <c r="ME286" s="581">
        <v>295</v>
      </c>
      <c r="MF286" s="135">
        <v>42667</v>
      </c>
      <c r="MI286" s="584">
        <v>47.747500000000002</v>
      </c>
      <c r="MQ286" s="135"/>
      <c r="MR286" s="585"/>
      <c r="MS286" s="585"/>
      <c r="MT286" s="133">
        <v>1</v>
      </c>
      <c r="MU286" s="585"/>
      <c r="MV286" s="585"/>
      <c r="MW286" s="585"/>
      <c r="MX286" s="585"/>
      <c r="MY286" s="585"/>
      <c r="MZ286" s="585"/>
      <c r="NA286" s="585"/>
      <c r="NB286" s="238">
        <v>3</v>
      </c>
      <c r="ND286" s="876">
        <v>295</v>
      </c>
      <c r="NE286" s="877">
        <v>9.0501207303854105</v>
      </c>
      <c r="NF286" s="877">
        <v>8.6813789842265994</v>
      </c>
      <c r="NG286" s="877">
        <v>5.3483740751911597</v>
      </c>
      <c r="NH286" s="877">
        <v>2.7136958148433599</v>
      </c>
      <c r="NI286" s="877">
        <v>7.6223447227242396</v>
      </c>
      <c r="NJ286" s="877">
        <v>5.5789387130933896</v>
      </c>
      <c r="NK286" s="877">
        <v>9.1931310603270209</v>
      </c>
      <c r="NL286" s="877">
        <v>7.83926678650489</v>
      </c>
      <c r="NM286" s="877">
        <v>6.2020258446093397</v>
      </c>
      <c r="NN286" s="877">
        <v>0.80735492205760395</v>
      </c>
      <c r="NO286" s="877">
        <v>6.0107798387532396</v>
      </c>
      <c r="NP286" s="877">
        <v>6.3352116817057897</v>
      </c>
      <c r="NQ286" s="877">
        <v>7.2142219663483296</v>
      </c>
      <c r="NR286" s="877">
        <v>4.6644828403646796</v>
      </c>
      <c r="NS286" s="877">
        <v>6.1377084374696</v>
      </c>
      <c r="NT286" s="877">
        <v>8.5600652897960003</v>
      </c>
      <c r="NU286" s="877">
        <v>6.8344078418069998</v>
      </c>
      <c r="NV286" s="877">
        <v>6.97303720562177</v>
      </c>
      <c r="NW286" s="877">
        <v>5.7221927608958998</v>
      </c>
      <c r="NX286" s="877">
        <v>6.0481053744420601</v>
      </c>
      <c r="NY286" s="877">
        <v>7.47110615201822</v>
      </c>
      <c r="NZ286" s="877">
        <v>1.33342373372519</v>
      </c>
      <c r="OA286" s="877">
        <v>10.2128975846618</v>
      </c>
      <c r="OB286" s="877">
        <v>1.7527485914071299</v>
      </c>
      <c r="OC286" s="877">
        <v>4.4744360432522701</v>
      </c>
      <c r="OD286" s="877">
        <v>7.3162362700153398</v>
      </c>
      <c r="OE286" s="877">
        <v>5.4702114573905396</v>
      </c>
      <c r="OF286" s="877">
        <v>10.853933288677901</v>
      </c>
      <c r="OG286" s="877">
        <v>4.7131459024902602</v>
      </c>
      <c r="OH286" s="877">
        <v>8.0931270153074397</v>
      </c>
      <c r="OI286" s="877">
        <v>5.81301154860562</v>
      </c>
      <c r="OJ286" s="877">
        <v>2.7608062733704899</v>
      </c>
      <c r="OK286" s="877">
        <v>3.1410123095270701</v>
      </c>
      <c r="OL286" s="877">
        <v>8.4601489932547</v>
      </c>
    </row>
    <row r="287" spans="1:402" s="61" customFormat="1" x14ac:dyDescent="0.25">
      <c r="A287" s="274">
        <v>286</v>
      </c>
      <c r="B287" s="221">
        <v>0</v>
      </c>
      <c r="C287" s="61">
        <v>1</v>
      </c>
      <c r="D287" s="267">
        <v>0</v>
      </c>
      <c r="E287" s="90">
        <v>296</v>
      </c>
      <c r="F287" s="334">
        <v>7</v>
      </c>
      <c r="G287" s="883"/>
      <c r="H287" s="334" t="s">
        <v>1658</v>
      </c>
      <c r="I287" s="334" t="s">
        <v>1659</v>
      </c>
      <c r="J287" s="135">
        <v>15852</v>
      </c>
      <c r="K287" s="133">
        <v>73</v>
      </c>
      <c r="L287" s="193">
        <v>92.5</v>
      </c>
      <c r="M287" s="193">
        <v>172</v>
      </c>
      <c r="N287" s="342">
        <v>31.266901027582481</v>
      </c>
      <c r="O287" s="348">
        <v>2.0546350103284814</v>
      </c>
      <c r="P287" s="146">
        <v>1</v>
      </c>
      <c r="Q287" s="146">
        <v>160</v>
      </c>
      <c r="R287" s="146">
        <v>100</v>
      </c>
      <c r="S287" s="146">
        <v>0</v>
      </c>
      <c r="T287" s="413">
        <v>2</v>
      </c>
      <c r="U287" s="114">
        <v>1</v>
      </c>
      <c r="V287" s="114">
        <v>2</v>
      </c>
      <c r="W287" s="114">
        <v>1</v>
      </c>
      <c r="X287" s="114">
        <v>0</v>
      </c>
      <c r="Y287" s="114">
        <v>1</v>
      </c>
      <c r="Z287" s="114">
        <v>0</v>
      </c>
      <c r="AA287" s="114">
        <v>0</v>
      </c>
      <c r="AB287" s="114">
        <v>0</v>
      </c>
      <c r="AC287" s="133"/>
      <c r="AD287" s="133"/>
      <c r="AE287" s="133"/>
      <c r="AF287" s="592"/>
      <c r="AG287" s="592">
        <v>0.82</v>
      </c>
      <c r="AH287" s="592">
        <v>68</v>
      </c>
      <c r="AI287" s="592"/>
      <c r="AJ287" s="592">
        <v>13.6</v>
      </c>
      <c r="AK287" s="592">
        <v>41</v>
      </c>
      <c r="AL287" s="592"/>
      <c r="AM287" s="607"/>
      <c r="AN287" s="409"/>
      <c r="AO287" s="63">
        <v>142</v>
      </c>
      <c r="AP287" s="63">
        <v>69</v>
      </c>
      <c r="AQ287" s="63">
        <v>58</v>
      </c>
      <c r="AR287" s="63">
        <v>75</v>
      </c>
      <c r="AS287" s="63">
        <v>2.02</v>
      </c>
      <c r="AT287" s="63"/>
      <c r="AU287" s="557"/>
      <c r="AV287" s="557">
        <v>42653</v>
      </c>
      <c r="AW287" s="170">
        <v>0.82</v>
      </c>
      <c r="AX287" s="63"/>
      <c r="AY287" s="63"/>
      <c r="AZ287" s="592"/>
      <c r="BA287" s="567"/>
      <c r="BB287" s="65">
        <v>18.420000000000002</v>
      </c>
      <c r="BC287" s="68"/>
      <c r="BD287" s="66">
        <v>18.420000000000002</v>
      </c>
      <c r="BE287" s="218">
        <v>74.066811675707712</v>
      </c>
      <c r="BF287" s="66">
        <v>75.209999999999994</v>
      </c>
      <c r="BG287" s="68">
        <v>1.2652896258608302</v>
      </c>
      <c r="BH287" s="219">
        <v>1.2652896258608302</v>
      </c>
      <c r="BI287" s="219">
        <v>1.8696236501538368</v>
      </c>
      <c r="BJ287" s="219">
        <v>1.876275588677879</v>
      </c>
      <c r="BK287" s="66">
        <v>2.59</v>
      </c>
      <c r="BL287" s="66">
        <v>0.99</v>
      </c>
      <c r="BM287" s="66">
        <v>122</v>
      </c>
      <c r="BN287" s="66">
        <v>1.05</v>
      </c>
      <c r="BO287" s="571">
        <v>47.3</v>
      </c>
      <c r="BP287" s="66">
        <v>21</v>
      </c>
      <c r="BQ287" s="66">
        <v>176</v>
      </c>
      <c r="BR287" s="66">
        <v>5</v>
      </c>
      <c r="BS287" s="66">
        <v>16</v>
      </c>
      <c r="BT287" s="61">
        <v>0</v>
      </c>
      <c r="CD287" s="61">
        <v>0</v>
      </c>
      <c r="CE287" s="61">
        <v>0</v>
      </c>
      <c r="CF287" s="61">
        <v>0</v>
      </c>
      <c r="CG287" s="61">
        <v>0</v>
      </c>
      <c r="CH287" s="61">
        <v>0</v>
      </c>
      <c r="CI287" s="61">
        <v>0</v>
      </c>
      <c r="CJ287" s="114">
        <v>0</v>
      </c>
      <c r="CK287" s="114">
        <v>0</v>
      </c>
      <c r="CL287" s="114">
        <v>0</v>
      </c>
      <c r="CM287" s="114">
        <v>0</v>
      </c>
      <c r="CN287" s="114">
        <v>1</v>
      </c>
      <c r="CO287" s="114">
        <v>0</v>
      </c>
      <c r="CP287" s="114">
        <v>0</v>
      </c>
      <c r="CQ287" s="114">
        <v>0</v>
      </c>
      <c r="CR287" s="114">
        <v>0</v>
      </c>
      <c r="CS287" s="114">
        <v>0</v>
      </c>
      <c r="CT287" s="114">
        <v>1</v>
      </c>
      <c r="CU287" s="114">
        <v>0</v>
      </c>
      <c r="CV287" s="362"/>
      <c r="CW287" s="362"/>
      <c r="CX287" s="362"/>
      <c r="CY287" s="362"/>
      <c r="CZ287" s="133">
        <v>57</v>
      </c>
      <c r="DA287" s="133">
        <v>109</v>
      </c>
      <c r="DB287" s="133"/>
      <c r="DC287" s="133"/>
      <c r="DD287" s="133"/>
      <c r="DE287" s="133">
        <v>0</v>
      </c>
      <c r="DF287" s="136">
        <v>0</v>
      </c>
      <c r="DG287" s="133"/>
      <c r="DH287" s="133"/>
      <c r="DI287" s="133"/>
      <c r="DJ287" s="136">
        <v>1</v>
      </c>
      <c r="DK287" s="136">
        <v>0</v>
      </c>
      <c r="DL287" s="136">
        <v>0</v>
      </c>
      <c r="DM287" s="133"/>
      <c r="DN287" s="133">
        <v>0</v>
      </c>
      <c r="DO287" s="133">
        <v>0</v>
      </c>
      <c r="DP287" s="133">
        <v>0</v>
      </c>
      <c r="DQ287" s="133">
        <v>0</v>
      </c>
      <c r="DR287" s="133">
        <v>0</v>
      </c>
      <c r="DS287" s="63"/>
      <c r="DT287" s="133">
        <v>0</v>
      </c>
      <c r="DU287" s="133">
        <v>0</v>
      </c>
      <c r="DV287" s="133">
        <v>0</v>
      </c>
      <c r="DW287" s="133">
        <v>0</v>
      </c>
      <c r="DX287" s="133">
        <v>0</v>
      </c>
      <c r="DY287" s="133">
        <v>0</v>
      </c>
      <c r="EB287" s="133">
        <v>1</v>
      </c>
      <c r="EC287" s="133">
        <v>68</v>
      </c>
      <c r="ED287" s="133"/>
      <c r="EE287" s="133"/>
      <c r="EG287" s="133">
        <v>0</v>
      </c>
      <c r="EH287" s="133"/>
      <c r="EI287" s="133"/>
      <c r="EJ287" s="133"/>
      <c r="EK287" s="133"/>
      <c r="EL287" s="133"/>
      <c r="EM287" s="133"/>
      <c r="EN287" s="133"/>
      <c r="EO287" s="136">
        <v>296</v>
      </c>
      <c r="EP287" s="135">
        <v>42713</v>
      </c>
      <c r="EQ287" s="133" t="s">
        <v>415</v>
      </c>
      <c r="ER287" s="133"/>
      <c r="ES287" s="133"/>
      <c r="ET287" s="133"/>
      <c r="EU287" s="133">
        <v>0</v>
      </c>
      <c r="EV287" s="133"/>
      <c r="EW287" s="133">
        <v>12</v>
      </c>
      <c r="EX287" s="133">
        <v>9</v>
      </c>
      <c r="EY287" s="133">
        <v>50</v>
      </c>
      <c r="EZ287" s="133">
        <v>32</v>
      </c>
      <c r="FA287" s="133">
        <v>15</v>
      </c>
      <c r="FB287" s="133">
        <v>17</v>
      </c>
      <c r="FC287" s="133">
        <v>32</v>
      </c>
      <c r="FD287" s="133">
        <v>21</v>
      </c>
      <c r="FE287" s="133">
        <v>33</v>
      </c>
      <c r="FF287" s="133">
        <v>130</v>
      </c>
      <c r="FG287" s="133">
        <v>370</v>
      </c>
      <c r="FH287" s="91">
        <v>130</v>
      </c>
      <c r="FI287" s="91">
        <v>370</v>
      </c>
      <c r="FJ287" s="227">
        <v>39.75</v>
      </c>
      <c r="FK287" s="227">
        <v>19.346501836180156</v>
      </c>
      <c r="FL287" s="228">
        <v>147</v>
      </c>
      <c r="FM287" s="228">
        <v>61.2</v>
      </c>
      <c r="FN287" s="228">
        <v>71.545553960213411</v>
      </c>
      <c r="FO287" s="228">
        <v>29.786312260986808</v>
      </c>
      <c r="FP287" s="228">
        <v>58.367346938775512</v>
      </c>
      <c r="FQ287" s="228"/>
      <c r="FR287" s="133"/>
      <c r="FS287" s="230">
        <v>50.7</v>
      </c>
      <c r="FT287" s="230">
        <v>76.400000000000006</v>
      </c>
      <c r="FU287" s="230">
        <v>200</v>
      </c>
      <c r="FV287" s="229">
        <v>4.3</v>
      </c>
      <c r="FW287" s="229">
        <v>5.0999999999999996</v>
      </c>
      <c r="FX287" s="426">
        <v>11.790697674418606</v>
      </c>
      <c r="FY287" s="229">
        <v>0.66361256544502611</v>
      </c>
      <c r="FZ287" s="133">
        <v>46.2</v>
      </c>
      <c r="GA287" s="129">
        <v>16.8</v>
      </c>
      <c r="GB287" s="238">
        <v>6</v>
      </c>
      <c r="GC287" s="238" t="s">
        <v>381</v>
      </c>
      <c r="GD287" s="238" t="s">
        <v>381</v>
      </c>
      <c r="GE287" s="238" t="s">
        <v>381</v>
      </c>
      <c r="GF287" s="238" t="s">
        <v>381</v>
      </c>
      <c r="GG287" s="133">
        <v>0</v>
      </c>
      <c r="GH287" s="133">
        <v>0</v>
      </c>
      <c r="GI287" s="133">
        <v>1</v>
      </c>
      <c r="GJ287" s="133">
        <v>0</v>
      </c>
      <c r="GK287" s="231">
        <v>15</v>
      </c>
      <c r="GL287" s="133"/>
      <c r="GM287" s="133" t="s">
        <v>381</v>
      </c>
      <c r="GN287" s="133" t="s">
        <v>381</v>
      </c>
      <c r="GO287" s="133">
        <v>0</v>
      </c>
      <c r="GP287" s="61">
        <v>26.3</v>
      </c>
      <c r="GQ287" s="106">
        <v>12.800327001044984</v>
      </c>
      <c r="GR287" s="111">
        <v>0.46188340807174888</v>
      </c>
      <c r="GS287" s="61">
        <v>0</v>
      </c>
      <c r="GT287" s="111">
        <v>0.3235294117647059</v>
      </c>
      <c r="GU287" s="61">
        <v>0</v>
      </c>
      <c r="GV287" s="106">
        <v>11.2</v>
      </c>
      <c r="GX287" s="106">
        <v>24</v>
      </c>
      <c r="GZ287" s="745">
        <v>20</v>
      </c>
      <c r="HA287" s="133">
        <v>8</v>
      </c>
      <c r="HB287" s="133">
        <v>0.4</v>
      </c>
      <c r="HC287" s="61">
        <v>1</v>
      </c>
      <c r="HD287" s="236">
        <v>118.10853400000001</v>
      </c>
      <c r="HE287" s="236">
        <v>124.01396099999999</v>
      </c>
      <c r="HF287" s="144">
        <v>58.220882000000003</v>
      </c>
      <c r="HG287" s="236">
        <v>165.08388600000001</v>
      </c>
      <c r="HH287" s="125">
        <v>77.501996000000005</v>
      </c>
      <c r="HI287" s="236">
        <v>81.980632999999997</v>
      </c>
      <c r="HJ287" s="144">
        <v>38.487479999999998</v>
      </c>
      <c r="HK287" s="236">
        <v>83.103251999999998</v>
      </c>
      <c r="HL287" s="144">
        <v>39.014516</v>
      </c>
      <c r="HM287" s="236">
        <v>50.340015000000001</v>
      </c>
      <c r="HN287" s="144">
        <v>4.736885</v>
      </c>
      <c r="HO287" s="144">
        <v>2.223827</v>
      </c>
      <c r="HP287" s="236">
        <v>130.87067200000001</v>
      </c>
      <c r="HQ287" s="144">
        <v>61.439905000000003</v>
      </c>
      <c r="HR287" s="236">
        <v>52.808520000000001</v>
      </c>
      <c r="HS287" s="144">
        <v>24.792037000000001</v>
      </c>
      <c r="HT287" s="236">
        <v>78.062151999999998</v>
      </c>
      <c r="HU287" s="144">
        <v>36.647869</v>
      </c>
      <c r="HV287" s="236">
        <v>59.648316000000001</v>
      </c>
      <c r="HW287" s="144">
        <v>0</v>
      </c>
      <c r="HX287" s="427">
        <v>0.75121784448422779</v>
      </c>
      <c r="HY287" s="238">
        <v>17</v>
      </c>
      <c r="HZ287" s="133">
        <v>5.2</v>
      </c>
      <c r="IA287" s="133">
        <v>22.4</v>
      </c>
      <c r="IB287" s="133">
        <v>5.3</v>
      </c>
      <c r="IC287" s="133">
        <v>14.4</v>
      </c>
      <c r="ID287" s="133">
        <v>3.8</v>
      </c>
      <c r="IE287" s="237">
        <v>61.318564102564096</v>
      </c>
      <c r="IF287" s="237">
        <v>29.844017937161937</v>
      </c>
      <c r="IG287" s="133"/>
      <c r="IH287" s="172">
        <v>0.41</v>
      </c>
      <c r="II287" s="172">
        <v>978</v>
      </c>
      <c r="IJ287" s="172">
        <v>819</v>
      </c>
      <c r="IK287" s="172">
        <v>1018</v>
      </c>
      <c r="IL287" s="172">
        <v>1061</v>
      </c>
      <c r="IM287" s="172">
        <v>1049</v>
      </c>
      <c r="IN287" s="172">
        <v>1030</v>
      </c>
      <c r="IO287" s="133">
        <v>1004</v>
      </c>
      <c r="IP287" s="429">
        <v>992.5</v>
      </c>
      <c r="IQ287" s="172">
        <v>1636</v>
      </c>
      <c r="IR287" s="172">
        <v>344</v>
      </c>
      <c r="IS287" s="172">
        <v>310</v>
      </c>
      <c r="IT287" s="172">
        <v>344</v>
      </c>
      <c r="IU287" s="172">
        <v>361</v>
      </c>
      <c r="IV287" s="172">
        <v>365</v>
      </c>
      <c r="IW287" s="172">
        <v>366</v>
      </c>
      <c r="IX287" s="61">
        <v>355</v>
      </c>
      <c r="IY287" s="430">
        <v>348.33333333333331</v>
      </c>
      <c r="IZ287" s="169">
        <v>202</v>
      </c>
      <c r="JA287" s="491">
        <v>25.334376814383052</v>
      </c>
      <c r="JB287" s="133" t="s">
        <v>1660</v>
      </c>
      <c r="JC287" s="136">
        <v>1</v>
      </c>
      <c r="JD287" s="278"/>
      <c r="JE287" s="70"/>
      <c r="JF287" s="70"/>
      <c r="JG287" s="136">
        <v>0</v>
      </c>
      <c r="JH287" s="136"/>
      <c r="JI287" s="136"/>
      <c r="JJ287" s="136">
        <v>0</v>
      </c>
      <c r="JK287" s="133"/>
      <c r="JL287" s="420"/>
      <c r="JM287" s="362"/>
      <c r="JN287" s="244"/>
      <c r="JO287" s="133"/>
      <c r="JP287" s="200"/>
      <c r="JQ287" s="90"/>
      <c r="JR287" s="90"/>
      <c r="JS287" s="135"/>
      <c r="JT287" s="248"/>
      <c r="JU287" s="200"/>
      <c r="JV287" s="433"/>
      <c r="JW287" s="248"/>
      <c r="JX287" s="243"/>
      <c r="JY287" s="433"/>
      <c r="JZ287" s="248"/>
      <c r="KA287" s="247"/>
      <c r="KB287" s="245"/>
      <c r="KC287" s="248"/>
      <c r="KD287" s="63"/>
      <c r="KE287" s="250"/>
      <c r="KF287" s="250"/>
      <c r="KG287" s="250"/>
      <c r="KH287" s="250"/>
      <c r="KI287" s="250"/>
      <c r="KJ287" s="250"/>
      <c r="KK287" s="250"/>
      <c r="KL287" s="250"/>
      <c r="KM287" s="133"/>
      <c r="KN287" s="133"/>
      <c r="KO287" s="133"/>
      <c r="KP287" s="133"/>
      <c r="KQ287" s="92"/>
      <c r="KR287" s="92">
        <v>0.46188340807174888</v>
      </c>
      <c r="KS287" s="92"/>
      <c r="KT287" s="361"/>
      <c r="KU287" s="92"/>
      <c r="KV287" s="361"/>
      <c r="KW287" s="361"/>
      <c r="KX287" s="361"/>
      <c r="KY287" s="361"/>
      <c r="KZ287" s="361"/>
      <c r="LA287" s="361"/>
      <c r="LB287" s="361"/>
      <c r="LC287" s="361"/>
      <c r="LD287" s="361"/>
      <c r="LE287" s="118">
        <v>42713</v>
      </c>
      <c r="LF287" s="454"/>
      <c r="LG287" s="454"/>
      <c r="LH287" s="454"/>
      <c r="LI287" s="454"/>
      <c r="LJ287" s="454"/>
      <c r="LK287" s="454"/>
      <c r="LL287" s="454"/>
      <c r="LM287" s="454"/>
      <c r="LN287" s="454"/>
      <c r="LO287" s="454"/>
      <c r="LP287" s="454"/>
      <c r="LQ287" s="454"/>
      <c r="LR287" s="454"/>
      <c r="LS287" s="454"/>
      <c r="LT287" s="454"/>
      <c r="LU287" s="454"/>
      <c r="LV287" s="500"/>
      <c r="LW287" s="454"/>
      <c r="LX287" s="500">
        <v>0</v>
      </c>
      <c r="LY287" s="500">
        <v>0</v>
      </c>
      <c r="LZ287" s="690">
        <v>59.648316000000001</v>
      </c>
      <c r="MA287" s="454"/>
      <c r="MC287" s="253"/>
      <c r="MD287" s="274"/>
      <c r="ME287" s="581">
        <v>296</v>
      </c>
      <c r="MF287" s="135">
        <v>42653</v>
      </c>
      <c r="MI287" s="584">
        <v>31.031600000000001</v>
      </c>
      <c r="MQ287" s="135"/>
      <c r="MR287" s="585"/>
      <c r="MS287" s="585"/>
      <c r="MT287" s="133">
        <v>1</v>
      </c>
      <c r="MU287" s="585"/>
      <c r="MV287" s="585"/>
      <c r="MW287" s="585"/>
      <c r="MX287" s="585"/>
      <c r="MY287" s="585"/>
      <c r="MZ287" s="585"/>
      <c r="NA287" s="585"/>
      <c r="NB287" s="238">
        <v>4</v>
      </c>
      <c r="ND287" s="876">
        <v>296</v>
      </c>
      <c r="NE287" s="877">
        <v>8.28447711781042</v>
      </c>
      <c r="NF287" s="877">
        <v>7.0205910947732502</v>
      </c>
      <c r="NG287" s="877">
        <v>5.0976107966264204</v>
      </c>
      <c r="NH287" s="877">
        <v>1.7136958148433601</v>
      </c>
      <c r="NI287" s="877">
        <v>7.8552422514541496</v>
      </c>
      <c r="NJ287" s="877">
        <v>6.2792855608465397</v>
      </c>
      <c r="NK287" s="877">
        <v>9.1006623390052006</v>
      </c>
      <c r="NL287" s="877">
        <v>7.8319405603358803</v>
      </c>
      <c r="NM287" s="877">
        <v>6.0298945496633403</v>
      </c>
      <c r="NN287" s="877">
        <v>0.84799690655494997</v>
      </c>
      <c r="NO287" s="877">
        <v>6.2761244052742402</v>
      </c>
      <c r="NP287" s="877">
        <v>6.8692545271154701</v>
      </c>
      <c r="NQ287" s="877">
        <v>7.6349562197271696</v>
      </c>
      <c r="NR287" s="877">
        <v>4.47248777146274</v>
      </c>
      <c r="NS287" s="877">
        <v>5.8828875532249603</v>
      </c>
      <c r="NT287" s="877">
        <v>7.5750097202949496</v>
      </c>
      <c r="NU287" s="877">
        <v>6.4888041873725602</v>
      </c>
      <c r="NV287" s="877">
        <v>7.0025900163800099</v>
      </c>
      <c r="NW287" s="877">
        <v>5.4161641647331296</v>
      </c>
      <c r="NX287" s="877">
        <v>5.8472453071418098</v>
      </c>
      <c r="NY287" s="877">
        <v>8.0019710875099292</v>
      </c>
      <c r="NZ287" s="877">
        <v>4.1763227726404599</v>
      </c>
      <c r="OA287" s="877">
        <v>10.3716133111256</v>
      </c>
      <c r="OB287" s="877">
        <v>2.0214797274104499</v>
      </c>
      <c r="OC287" s="877">
        <v>7.7719515861122401</v>
      </c>
      <c r="OD287" s="877">
        <v>6.6229303509201802</v>
      </c>
      <c r="OE287" s="877">
        <v>4.9040023162836901</v>
      </c>
      <c r="OF287" s="877">
        <v>10.1406508603835</v>
      </c>
      <c r="OG287" s="877">
        <v>3.4087118610294298</v>
      </c>
      <c r="OH287" s="877">
        <v>7.6019935812490003</v>
      </c>
      <c r="OI287" s="877">
        <v>4.1562347978502698</v>
      </c>
      <c r="OJ287" s="877">
        <v>2.5386572791345299</v>
      </c>
      <c r="OK287" s="877">
        <v>3.5956288134717802</v>
      </c>
      <c r="OL287" s="877">
        <v>8.3501335837151291</v>
      </c>
    </row>
    <row r="288" spans="1:402" s="61" customFormat="1" x14ac:dyDescent="0.25">
      <c r="A288" s="221">
        <v>287</v>
      </c>
      <c r="B288" s="221">
        <v>0</v>
      </c>
      <c r="C288" s="61">
        <v>1</v>
      </c>
      <c r="D288" s="267">
        <v>0</v>
      </c>
      <c r="E288" s="90">
        <v>297</v>
      </c>
      <c r="F288" s="334">
        <v>8</v>
      </c>
      <c r="G288" s="883"/>
      <c r="H288" s="334" t="s">
        <v>1661</v>
      </c>
      <c r="I288" s="503" t="s">
        <v>1662</v>
      </c>
      <c r="J288" s="135">
        <v>26082</v>
      </c>
      <c r="K288" s="146">
        <v>45</v>
      </c>
      <c r="L288" s="193">
        <v>75</v>
      </c>
      <c r="M288" s="193">
        <v>171</v>
      </c>
      <c r="N288" s="342">
        <v>25.64891761567662</v>
      </c>
      <c r="O288" s="348">
        <v>1.8714987467930686</v>
      </c>
      <c r="P288" s="146">
        <v>0</v>
      </c>
      <c r="Q288" s="146">
        <v>125</v>
      </c>
      <c r="R288" s="146">
        <v>75</v>
      </c>
      <c r="S288" s="146">
        <v>0</v>
      </c>
      <c r="T288" s="413">
        <v>1</v>
      </c>
      <c r="U288" s="114">
        <v>1</v>
      </c>
      <c r="V288" s="114">
        <v>2</v>
      </c>
      <c r="W288" s="114">
        <v>0</v>
      </c>
      <c r="X288" s="114">
        <v>1</v>
      </c>
      <c r="Y288" s="114">
        <v>1</v>
      </c>
      <c r="Z288" s="114">
        <v>0</v>
      </c>
      <c r="AA288" s="114">
        <v>0</v>
      </c>
      <c r="AB288" s="114">
        <v>0</v>
      </c>
      <c r="AC288" s="133"/>
      <c r="AD288" s="133"/>
      <c r="AE288" s="133"/>
      <c r="AF288" s="592"/>
      <c r="AG288" s="592">
        <v>0.87</v>
      </c>
      <c r="AH288" s="592">
        <v>95</v>
      </c>
      <c r="AI288" s="592"/>
      <c r="AJ288" s="592">
        <v>15.7</v>
      </c>
      <c r="AK288" s="592">
        <v>46</v>
      </c>
      <c r="AL288" s="592"/>
      <c r="AM288" s="607"/>
      <c r="AN288" s="409"/>
      <c r="AO288" s="63">
        <v>125</v>
      </c>
      <c r="AP288" s="63">
        <v>71</v>
      </c>
      <c r="AQ288" s="63">
        <v>35</v>
      </c>
      <c r="AR288" s="63">
        <v>97</v>
      </c>
      <c r="AS288" s="63">
        <v>1.7</v>
      </c>
      <c r="AT288" s="63"/>
      <c r="AU288" s="557"/>
      <c r="AV288" s="557">
        <v>42670</v>
      </c>
      <c r="AW288" s="170">
        <v>0.87</v>
      </c>
      <c r="AX288" s="63"/>
      <c r="AY288" s="63"/>
      <c r="AZ288" s="592"/>
      <c r="BA288" s="567"/>
      <c r="BB288" s="65">
        <v>27.49</v>
      </c>
      <c r="BC288" s="68"/>
      <c r="BD288" s="66">
        <v>27.49</v>
      </c>
      <c r="BE288" s="218">
        <v>65.226189935310899</v>
      </c>
      <c r="BF288" s="66">
        <v>61.73</v>
      </c>
      <c r="BG288" s="68">
        <v>1.4391747398434684</v>
      </c>
      <c r="BH288" s="219">
        <v>1.4391747398434684</v>
      </c>
      <c r="BI288" s="219">
        <v>1.8144220107714983</v>
      </c>
      <c r="BJ288" s="219">
        <v>1.7904962769671096</v>
      </c>
      <c r="BK288" s="66">
        <v>2.61</v>
      </c>
      <c r="BL288" s="66">
        <v>1.0900000000000001</v>
      </c>
      <c r="BM288" s="66">
        <v>32</v>
      </c>
      <c r="BN288" s="66">
        <v>1.1100000000000001</v>
      </c>
      <c r="BO288" s="571">
        <v>36.4</v>
      </c>
      <c r="BP288" s="66">
        <v>35</v>
      </c>
      <c r="BQ288" s="66">
        <v>60</v>
      </c>
      <c r="BR288" s="66">
        <v>3</v>
      </c>
      <c r="BS288" s="66">
        <v>36</v>
      </c>
      <c r="BT288" s="61">
        <v>0</v>
      </c>
      <c r="CD288" s="61">
        <v>0</v>
      </c>
      <c r="CE288" s="61">
        <v>0</v>
      </c>
      <c r="CF288" s="61">
        <v>0</v>
      </c>
      <c r="CG288" s="61">
        <v>0</v>
      </c>
      <c r="CH288" s="61">
        <v>0</v>
      </c>
      <c r="CI288" s="61">
        <v>0</v>
      </c>
      <c r="CJ288" s="114">
        <v>0</v>
      </c>
      <c r="CK288" s="114">
        <v>0</v>
      </c>
      <c r="CL288" s="114">
        <v>0</v>
      </c>
      <c r="CM288" s="114">
        <v>0</v>
      </c>
      <c r="CN288" s="114">
        <v>0</v>
      </c>
      <c r="CO288" s="114">
        <v>0</v>
      </c>
      <c r="CP288" s="114">
        <v>0</v>
      </c>
      <c r="CQ288" s="114">
        <v>0</v>
      </c>
      <c r="CR288" s="114">
        <v>0</v>
      </c>
      <c r="CS288" s="114">
        <v>0</v>
      </c>
      <c r="CT288" s="114">
        <v>1</v>
      </c>
      <c r="CU288" s="114">
        <v>0</v>
      </c>
      <c r="CV288" s="362"/>
      <c r="CW288" s="362"/>
      <c r="CX288" s="362"/>
      <c r="CY288" s="362"/>
      <c r="CZ288" s="103"/>
      <c r="DA288" s="103"/>
      <c r="DB288" s="103"/>
      <c r="DC288" s="103"/>
      <c r="DD288" s="103"/>
      <c r="DE288" s="133">
        <v>0</v>
      </c>
      <c r="DF288" s="136">
        <v>0</v>
      </c>
      <c r="DG288" s="133"/>
      <c r="DH288" s="133"/>
      <c r="DI288" s="133"/>
      <c r="DJ288" s="136">
        <v>1</v>
      </c>
      <c r="DK288" s="136">
        <v>0</v>
      </c>
      <c r="DL288" s="136">
        <v>0</v>
      </c>
      <c r="DM288" s="133"/>
      <c r="DN288" s="133">
        <v>0</v>
      </c>
      <c r="DO288" s="133">
        <v>0</v>
      </c>
      <c r="DP288" s="133">
        <v>0</v>
      </c>
      <c r="DQ288" s="133">
        <v>0</v>
      </c>
      <c r="DR288" s="133">
        <v>0</v>
      </c>
      <c r="DS288" s="63"/>
      <c r="DT288" s="133">
        <v>0</v>
      </c>
      <c r="DU288" s="133">
        <v>0</v>
      </c>
      <c r="DV288" s="133">
        <v>0</v>
      </c>
      <c r="DW288" s="133">
        <v>0</v>
      </c>
      <c r="DX288" s="133">
        <v>0</v>
      </c>
      <c r="DY288" s="133">
        <v>0</v>
      </c>
      <c r="EB288" s="133">
        <v>0</v>
      </c>
      <c r="EC288" s="133"/>
      <c r="ED288" s="133"/>
      <c r="EE288" s="133"/>
      <c r="EG288" s="135">
        <v>41758</v>
      </c>
      <c r="EH288" s="133">
        <v>3.34</v>
      </c>
      <c r="EI288" s="133">
        <v>91</v>
      </c>
      <c r="EJ288" s="133">
        <v>78</v>
      </c>
      <c r="EK288" s="133">
        <v>91</v>
      </c>
      <c r="EL288" s="133">
        <v>108</v>
      </c>
      <c r="EM288" s="133" t="s">
        <v>381</v>
      </c>
      <c r="EN288" s="133" t="s">
        <v>1663</v>
      </c>
      <c r="EO288" s="136">
        <v>297</v>
      </c>
      <c r="EP288" s="135">
        <v>42716</v>
      </c>
      <c r="EQ288" s="133" t="s">
        <v>383</v>
      </c>
      <c r="ER288" s="133"/>
      <c r="ES288" s="133"/>
      <c r="ET288" s="133"/>
      <c r="EU288" s="133">
        <v>0</v>
      </c>
      <c r="EV288" s="133"/>
      <c r="EW288" s="133">
        <v>9</v>
      </c>
      <c r="EX288" s="133">
        <v>7</v>
      </c>
      <c r="EY288" s="133">
        <v>52</v>
      </c>
      <c r="EZ288" s="133">
        <v>33</v>
      </c>
      <c r="FA288" s="133">
        <v>12</v>
      </c>
      <c r="FB288" s="133">
        <v>15</v>
      </c>
      <c r="FC288" s="133">
        <v>33</v>
      </c>
      <c r="FD288" s="133">
        <v>21</v>
      </c>
      <c r="FE288" s="133">
        <v>31</v>
      </c>
      <c r="FF288" s="133">
        <v>140</v>
      </c>
      <c r="FG288" s="133">
        <v>310</v>
      </c>
      <c r="FH288" s="91">
        <v>140</v>
      </c>
      <c r="FI288" s="91">
        <v>310</v>
      </c>
      <c r="FJ288" s="227">
        <v>31.85</v>
      </c>
      <c r="FK288" s="227">
        <v>17.018445806911167</v>
      </c>
      <c r="FL288" s="228">
        <v>122.15</v>
      </c>
      <c r="FM288" s="228">
        <v>48.55</v>
      </c>
      <c r="FN288" s="228">
        <v>65.26854490782415</v>
      </c>
      <c r="FO288" s="228">
        <v>25.94177531948311</v>
      </c>
      <c r="FP288" s="228">
        <v>60.253786328284896</v>
      </c>
      <c r="FQ288" s="228"/>
      <c r="FR288" s="133"/>
      <c r="FS288" s="230">
        <v>61.4</v>
      </c>
      <c r="FT288" s="230">
        <v>46.1</v>
      </c>
      <c r="FU288" s="230">
        <v>150</v>
      </c>
      <c r="FV288" s="229">
        <v>8.1999999999999993</v>
      </c>
      <c r="FW288" s="229">
        <v>11.6</v>
      </c>
      <c r="FX288" s="426">
        <v>7.4878048780487809</v>
      </c>
      <c r="FY288" s="229">
        <v>1.3318872017353578</v>
      </c>
      <c r="FZ288" s="133">
        <v>35.299999999999997</v>
      </c>
      <c r="GA288" s="129">
        <v>12.9</v>
      </c>
      <c r="GB288" s="238">
        <v>3.1</v>
      </c>
      <c r="GC288" s="238" t="s">
        <v>381</v>
      </c>
      <c r="GD288" s="238" t="s">
        <v>381</v>
      </c>
      <c r="GE288" s="238" t="s">
        <v>381</v>
      </c>
      <c r="GF288" s="238" t="s">
        <v>381</v>
      </c>
      <c r="GG288" s="133">
        <v>0</v>
      </c>
      <c r="GH288" s="133">
        <v>0</v>
      </c>
      <c r="GI288" s="133">
        <v>1</v>
      </c>
      <c r="GJ288" s="133">
        <v>0</v>
      </c>
      <c r="GK288" s="231"/>
      <c r="GL288" s="133"/>
      <c r="GM288" s="133" t="s">
        <v>381</v>
      </c>
      <c r="GN288" s="133" t="s">
        <v>381</v>
      </c>
      <c r="GO288" s="133">
        <v>0</v>
      </c>
      <c r="GP288" s="61">
        <v>36.75</v>
      </c>
      <c r="GQ288" s="106">
        <v>19.636668238743653</v>
      </c>
      <c r="GR288" s="111">
        <v>0.38528138528138534</v>
      </c>
      <c r="GS288" s="61">
        <v>0</v>
      </c>
      <c r="GT288" s="111">
        <v>0.44444444444444442</v>
      </c>
      <c r="GU288" s="61">
        <v>0</v>
      </c>
      <c r="GV288" s="106">
        <v>12.7</v>
      </c>
      <c r="GX288" s="106">
        <v>20</v>
      </c>
      <c r="GZ288" s="745"/>
      <c r="HA288" s="133">
        <v>13</v>
      </c>
      <c r="HB288" s="133">
        <v>0.56000000000000005</v>
      </c>
      <c r="HC288" s="61">
        <v>1</v>
      </c>
      <c r="HD288" s="236">
        <v>113.775716</v>
      </c>
      <c r="HE288" s="236">
        <v>119.464501</v>
      </c>
      <c r="HF288" s="144">
        <v>62.804093999999999</v>
      </c>
      <c r="HG288" s="236">
        <v>154.481405</v>
      </c>
      <c r="HH288" s="125">
        <v>81.212950000000006</v>
      </c>
      <c r="HI288" s="236">
        <v>76.226505000000003</v>
      </c>
      <c r="HJ288" s="144">
        <v>40.073298000000001</v>
      </c>
      <c r="HK288" s="236">
        <v>78.254900000000006</v>
      </c>
      <c r="HL288" s="144">
        <v>41.139653000000003</v>
      </c>
      <c r="HM288" s="236">
        <v>50.656517999999998</v>
      </c>
      <c r="HN288" s="144">
        <v>6.2603920000000004</v>
      </c>
      <c r="HO288" s="144">
        <v>3.291172</v>
      </c>
      <c r="HP288" s="236">
        <v>172.145017</v>
      </c>
      <c r="HQ288" s="144">
        <v>90.498948999999996</v>
      </c>
      <c r="HR288" s="236">
        <v>79.804028000000002</v>
      </c>
      <c r="HS288" s="144">
        <v>41.954050000000002</v>
      </c>
      <c r="HT288" s="236">
        <v>92.340988999999993</v>
      </c>
      <c r="HU288" s="144">
        <v>48.544899000000001</v>
      </c>
      <c r="HV288" s="236">
        <v>53.641395000000003</v>
      </c>
      <c r="HW288" s="144">
        <v>0</v>
      </c>
      <c r="HX288" s="427">
        <v>0.77332609060618007</v>
      </c>
      <c r="HY288" s="238">
        <v>20.3</v>
      </c>
      <c r="HZ288" s="133">
        <v>5.8</v>
      </c>
      <c r="IA288" s="133">
        <v>10.8</v>
      </c>
      <c r="IB288" s="133">
        <v>3.2</v>
      </c>
      <c r="IC288" s="133">
        <v>19.100000000000001</v>
      </c>
      <c r="ID288" s="133">
        <v>5.0999999999999996</v>
      </c>
      <c r="IE288" s="237">
        <v>31.651200000000006</v>
      </c>
      <c r="IF288" s="237">
        <v>16.912220782533964</v>
      </c>
      <c r="IG288" s="133"/>
      <c r="IH288" s="172">
        <v>0.46</v>
      </c>
      <c r="II288" s="172"/>
      <c r="IJ288" s="172"/>
      <c r="IK288" s="172"/>
      <c r="IL288" s="146"/>
      <c r="IM288" s="172"/>
      <c r="IN288" s="172"/>
      <c r="IO288" s="133"/>
      <c r="IP288" s="429"/>
      <c r="IQ288" s="172"/>
      <c r="IR288" s="172"/>
      <c r="IS288" s="172"/>
      <c r="IT288" s="172"/>
      <c r="IU288" s="172"/>
      <c r="IV288" s="172"/>
      <c r="IW288" s="172"/>
      <c r="IY288" s="430"/>
      <c r="IZ288" s="172"/>
      <c r="JA288" s="133"/>
      <c r="JB288" s="133"/>
      <c r="JC288" s="136">
        <v>1</v>
      </c>
      <c r="JD288" s="278"/>
      <c r="JE288" s="70"/>
      <c r="JF288" s="70"/>
      <c r="JG288" s="136">
        <v>0</v>
      </c>
      <c r="JH288" s="136"/>
      <c r="JI288" s="136"/>
      <c r="JJ288" s="136">
        <v>0</v>
      </c>
      <c r="JK288" s="133"/>
      <c r="JL288" s="420"/>
      <c r="JM288" s="362"/>
      <c r="JN288" s="244"/>
      <c r="JO288" s="133"/>
      <c r="JP288" s="200"/>
      <c r="JQ288" s="90"/>
      <c r="JR288" s="90"/>
      <c r="JS288" s="135"/>
      <c r="JT288" s="248"/>
      <c r="JU288" s="200"/>
      <c r="JV288" s="433"/>
      <c r="JW288" s="248"/>
      <c r="JX288" s="243"/>
      <c r="JY288" s="433"/>
      <c r="JZ288" s="248"/>
      <c r="KA288" s="247"/>
      <c r="KB288" s="245"/>
      <c r="KC288" s="248"/>
      <c r="KD288" s="63"/>
      <c r="KE288" s="250"/>
      <c r="KF288" s="250"/>
      <c r="KG288" s="250"/>
      <c r="KH288" s="250"/>
      <c r="KI288" s="250"/>
      <c r="KJ288" s="250"/>
      <c r="KK288" s="250"/>
      <c r="KL288" s="250"/>
      <c r="KM288" s="133"/>
      <c r="KN288" s="133"/>
      <c r="KO288" s="133"/>
      <c r="KP288" s="133"/>
      <c r="KQ288" s="92"/>
      <c r="KR288" s="92">
        <v>0.38528138528138534</v>
      </c>
      <c r="KS288" s="92"/>
      <c r="KT288" s="361"/>
      <c r="KU288" s="92"/>
      <c r="KV288" s="361"/>
      <c r="KW288" s="361"/>
      <c r="KX288" s="361"/>
      <c r="KY288" s="361"/>
      <c r="KZ288" s="361"/>
      <c r="LA288" s="361"/>
      <c r="LB288" s="361"/>
      <c r="LC288" s="361"/>
      <c r="LD288" s="361"/>
      <c r="LE288" s="118">
        <v>42716</v>
      </c>
      <c r="LF288" s="454"/>
      <c r="LG288" s="454"/>
      <c r="LH288" s="454"/>
      <c r="LI288" s="454"/>
      <c r="LJ288" s="454"/>
      <c r="LK288" s="454"/>
      <c r="LL288" s="454"/>
      <c r="LM288" s="454"/>
      <c r="LN288" s="454"/>
      <c r="LO288" s="454"/>
      <c r="LP288" s="454"/>
      <c r="LQ288" s="454"/>
      <c r="LR288" s="454"/>
      <c r="LS288" s="454"/>
      <c r="LT288" s="454"/>
      <c r="LU288" s="454"/>
      <c r="LV288" s="500"/>
      <c r="LW288" s="454"/>
      <c r="LX288" s="500">
        <v>0</v>
      </c>
      <c r="LY288" s="500">
        <v>0</v>
      </c>
      <c r="LZ288" s="690">
        <v>53.641395000000003</v>
      </c>
      <c r="MA288" s="454"/>
      <c r="MC288" s="253"/>
      <c r="MD288" s="274"/>
      <c r="ME288" s="581">
        <v>297</v>
      </c>
      <c r="MF288" s="135">
        <v>42670</v>
      </c>
      <c r="MI288" s="584">
        <v>21.462399999999999</v>
      </c>
      <c r="MQ288" s="135"/>
      <c r="MR288" s="585"/>
      <c r="MS288" s="585"/>
      <c r="MT288" s="133">
        <v>1</v>
      </c>
      <c r="MU288" s="585"/>
      <c r="MV288" s="585"/>
      <c r="MW288" s="585"/>
      <c r="MX288" s="585"/>
      <c r="MY288" s="585"/>
      <c r="MZ288" s="585"/>
      <c r="NA288" s="585"/>
      <c r="NB288" s="238">
        <v>0</v>
      </c>
      <c r="ND288" s="876">
        <v>297</v>
      </c>
      <c r="NE288" s="877" t="s">
        <v>64</v>
      </c>
      <c r="NF288" s="877" t="s">
        <v>64</v>
      </c>
      <c r="NG288" s="877" t="s">
        <v>64</v>
      </c>
      <c r="NH288" s="877" t="s">
        <v>64</v>
      </c>
      <c r="NI288" s="877" t="s">
        <v>64</v>
      </c>
      <c r="NJ288" s="877" t="s">
        <v>64</v>
      </c>
      <c r="NK288" s="877" t="s">
        <v>64</v>
      </c>
      <c r="NL288" s="877" t="s">
        <v>64</v>
      </c>
      <c r="NM288" s="877" t="s">
        <v>64</v>
      </c>
      <c r="NN288" s="877" t="s">
        <v>64</v>
      </c>
      <c r="NO288" s="877" t="s">
        <v>64</v>
      </c>
      <c r="NP288" s="877" t="s">
        <v>64</v>
      </c>
      <c r="NQ288" s="877" t="s">
        <v>64</v>
      </c>
      <c r="NR288" s="877" t="s">
        <v>64</v>
      </c>
      <c r="NS288" s="877" t="s">
        <v>64</v>
      </c>
      <c r="NT288" s="877" t="s">
        <v>64</v>
      </c>
      <c r="NU288" s="877" t="s">
        <v>64</v>
      </c>
      <c r="NV288" s="877" t="s">
        <v>64</v>
      </c>
      <c r="NW288" s="877" t="s">
        <v>64</v>
      </c>
      <c r="NX288" s="877" t="s">
        <v>64</v>
      </c>
      <c r="NY288" s="877" t="s">
        <v>64</v>
      </c>
      <c r="NZ288" s="877" t="s">
        <v>64</v>
      </c>
      <c r="OA288" s="877" t="s">
        <v>64</v>
      </c>
      <c r="OB288" s="877" t="s">
        <v>64</v>
      </c>
      <c r="OC288" s="877" t="s">
        <v>64</v>
      </c>
      <c r="OD288" s="877" t="s">
        <v>64</v>
      </c>
      <c r="OE288" s="877" t="s">
        <v>64</v>
      </c>
      <c r="OF288" s="877" t="s">
        <v>64</v>
      </c>
      <c r="OG288" s="877" t="s">
        <v>64</v>
      </c>
      <c r="OH288" s="877" t="s">
        <v>64</v>
      </c>
      <c r="OI288" s="877" t="s">
        <v>64</v>
      </c>
      <c r="OJ288" s="877" t="s">
        <v>64</v>
      </c>
      <c r="OK288" s="877" t="s">
        <v>64</v>
      </c>
      <c r="OL288" s="877" t="s">
        <v>64</v>
      </c>
    </row>
    <row r="289" spans="1:402" s="61" customFormat="1" x14ac:dyDescent="0.25">
      <c r="A289" s="221">
        <v>288</v>
      </c>
      <c r="B289" s="221">
        <v>0</v>
      </c>
      <c r="C289" s="61">
        <v>1</v>
      </c>
      <c r="D289" s="267">
        <v>0</v>
      </c>
      <c r="E289" s="90">
        <v>298</v>
      </c>
      <c r="F289" s="334">
        <v>9</v>
      </c>
      <c r="G289" s="883"/>
      <c r="H289" s="503" t="s">
        <v>1664</v>
      </c>
      <c r="I289" s="503" t="s">
        <v>1665</v>
      </c>
      <c r="J289" s="135">
        <v>20887</v>
      </c>
      <c r="K289" s="146">
        <v>59</v>
      </c>
      <c r="L289" s="193">
        <v>94</v>
      </c>
      <c r="M289" s="193">
        <v>168</v>
      </c>
      <c r="N289" s="342">
        <v>33.304988662131521</v>
      </c>
      <c r="O289" s="348">
        <v>2.0337374721360741</v>
      </c>
      <c r="P289" s="146">
        <v>1</v>
      </c>
      <c r="Q289" s="146">
        <v>165</v>
      </c>
      <c r="R289" s="146">
        <v>100</v>
      </c>
      <c r="S289" s="146">
        <v>0</v>
      </c>
      <c r="T289" s="413">
        <v>0</v>
      </c>
      <c r="U289" s="114">
        <v>1</v>
      </c>
      <c r="V289" s="114">
        <v>2</v>
      </c>
      <c r="W289" s="114">
        <v>1</v>
      </c>
      <c r="X289" s="114">
        <v>0</v>
      </c>
      <c r="Y289" s="114">
        <v>0</v>
      </c>
      <c r="Z289" s="114">
        <v>0</v>
      </c>
      <c r="AA289" s="114">
        <v>0</v>
      </c>
      <c r="AB289" s="114">
        <v>0</v>
      </c>
      <c r="AC289" s="133"/>
      <c r="AD289" s="133"/>
      <c r="AE289" s="133"/>
      <c r="AF289" s="592"/>
      <c r="AG289" s="592">
        <v>0.77</v>
      </c>
      <c r="AH289" s="592">
        <v>77</v>
      </c>
      <c r="AI289" s="592"/>
      <c r="AJ289" s="592">
        <v>13.4</v>
      </c>
      <c r="AK289" s="592">
        <v>39</v>
      </c>
      <c r="AL289" s="592"/>
      <c r="AM289" s="607"/>
      <c r="AN289" s="409"/>
      <c r="AO289" s="63">
        <v>167</v>
      </c>
      <c r="AP289" s="63">
        <v>65</v>
      </c>
      <c r="AQ289" s="63">
        <v>92</v>
      </c>
      <c r="AR289" s="63">
        <v>49</v>
      </c>
      <c r="AS289" s="97">
        <v>2.04</v>
      </c>
      <c r="AT289" s="63"/>
      <c r="AU289" s="557"/>
      <c r="AV289" s="557">
        <v>42635</v>
      </c>
      <c r="AW289" s="170">
        <v>0.77</v>
      </c>
      <c r="AX289" s="63"/>
      <c r="AY289" s="63"/>
      <c r="AZ289" s="592"/>
      <c r="BA289" s="567"/>
      <c r="BB289" s="65">
        <v>29.55</v>
      </c>
      <c r="BC289" s="68"/>
      <c r="BD289" s="66">
        <v>29.55</v>
      </c>
      <c r="BE289" s="218">
        <v>166.87846603821319</v>
      </c>
      <c r="BF289" s="66">
        <v>121.5</v>
      </c>
      <c r="BG289" s="68">
        <v>1.4705574852172743</v>
      </c>
      <c r="BH289" s="219">
        <v>1.4705574852172743</v>
      </c>
      <c r="BI289" s="219">
        <v>2.2224002990270786</v>
      </c>
      <c r="BJ289" s="219">
        <v>2.0845762779343309</v>
      </c>
      <c r="BK289" s="66">
        <v>2.4700000000000002</v>
      </c>
      <c r="BL289" s="66">
        <v>0.87</v>
      </c>
      <c r="BM289" s="66">
        <v>97</v>
      </c>
      <c r="BN289" s="66"/>
      <c r="BO289" s="571">
        <v>29</v>
      </c>
      <c r="BP289" s="66">
        <v>51</v>
      </c>
      <c r="BQ289" s="66">
        <v>114</v>
      </c>
      <c r="BR289" s="66">
        <v>20</v>
      </c>
      <c r="BS289" s="66">
        <v>23</v>
      </c>
      <c r="BT289" s="61">
        <v>0</v>
      </c>
      <c r="CD289" s="61">
        <v>0</v>
      </c>
      <c r="CE289" s="61">
        <v>0</v>
      </c>
      <c r="CF289" s="61">
        <v>0</v>
      </c>
      <c r="CG289" s="61">
        <v>0</v>
      </c>
      <c r="CH289" s="61">
        <v>0</v>
      </c>
      <c r="CI289" s="61">
        <v>0</v>
      </c>
      <c r="CJ289" s="114">
        <v>0</v>
      </c>
      <c r="CK289" s="114">
        <v>1</v>
      </c>
      <c r="CL289" s="114">
        <v>0</v>
      </c>
      <c r="CM289" s="114">
        <v>0</v>
      </c>
      <c r="CN289" s="114">
        <v>1</v>
      </c>
      <c r="CO289" s="114">
        <v>1</v>
      </c>
      <c r="CP289" s="114">
        <v>0</v>
      </c>
      <c r="CQ289" s="114">
        <v>0</v>
      </c>
      <c r="CR289" s="114">
        <v>0</v>
      </c>
      <c r="CS289" s="114">
        <v>0</v>
      </c>
      <c r="CT289" s="114">
        <v>1</v>
      </c>
      <c r="CU289" s="114">
        <v>0</v>
      </c>
      <c r="CV289" s="362"/>
      <c r="CW289" s="362"/>
      <c r="CX289" s="362"/>
      <c r="CY289" s="362"/>
      <c r="CZ289" s="103"/>
      <c r="DA289" s="103"/>
      <c r="DB289" s="103"/>
      <c r="DC289" s="103"/>
      <c r="DD289" s="103"/>
      <c r="DE289" s="133">
        <v>0</v>
      </c>
      <c r="DF289" s="136">
        <v>0</v>
      </c>
      <c r="DG289" s="133"/>
      <c r="DH289" s="133"/>
      <c r="DI289" s="133"/>
      <c r="DJ289" s="136">
        <v>1</v>
      </c>
      <c r="DK289" s="136">
        <v>0</v>
      </c>
      <c r="DL289" s="136">
        <v>0</v>
      </c>
      <c r="DM289" s="133"/>
      <c r="DN289" s="133">
        <v>0</v>
      </c>
      <c r="DO289" s="133">
        <v>0</v>
      </c>
      <c r="DP289" s="133">
        <v>0</v>
      </c>
      <c r="DQ289" s="133">
        <v>0</v>
      </c>
      <c r="DR289" s="133">
        <v>0</v>
      </c>
      <c r="DS289" s="63"/>
      <c r="DT289" s="133">
        <v>0</v>
      </c>
      <c r="DU289" s="133">
        <v>0</v>
      </c>
      <c r="DV289" s="133">
        <v>0</v>
      </c>
      <c r="DW289" s="133">
        <v>0</v>
      </c>
      <c r="DX289" s="133">
        <v>0</v>
      </c>
      <c r="DY289" s="133">
        <v>0</v>
      </c>
      <c r="EB289" s="133">
        <v>0</v>
      </c>
      <c r="EC289" s="133"/>
      <c r="ED289" s="133"/>
      <c r="EE289" s="133"/>
      <c r="EG289" s="133">
        <v>0</v>
      </c>
      <c r="EH289" s="133"/>
      <c r="EI289" s="133"/>
      <c r="EJ289" s="133"/>
      <c r="EK289" s="133"/>
      <c r="EL289" s="133"/>
      <c r="EM289" s="133"/>
      <c r="EN289" s="133"/>
      <c r="EO289" s="136">
        <v>298</v>
      </c>
      <c r="EP289" s="135">
        <v>42725</v>
      </c>
      <c r="EQ289" s="133" t="s">
        <v>383</v>
      </c>
      <c r="ER289" s="133"/>
      <c r="ES289" s="133"/>
      <c r="ET289" s="133"/>
      <c r="EU289" s="133">
        <v>0</v>
      </c>
      <c r="EV289" s="133"/>
      <c r="EW289" s="133">
        <v>7</v>
      </c>
      <c r="EX289" s="133">
        <v>7</v>
      </c>
      <c r="EY289" s="133">
        <v>51</v>
      </c>
      <c r="EZ289" s="133">
        <v>36</v>
      </c>
      <c r="FA289" s="133">
        <v>11</v>
      </c>
      <c r="FB289" s="133">
        <v>13</v>
      </c>
      <c r="FC289" s="133">
        <v>35</v>
      </c>
      <c r="FD289" s="133">
        <v>23</v>
      </c>
      <c r="FE289" s="133">
        <v>32</v>
      </c>
      <c r="FF289" s="133">
        <v>150</v>
      </c>
      <c r="FG289" s="133">
        <v>310</v>
      </c>
      <c r="FH289" s="91">
        <v>150</v>
      </c>
      <c r="FI289" s="91">
        <v>310</v>
      </c>
      <c r="FJ289" s="227">
        <v>45.900000000000006</v>
      </c>
      <c r="FK289" s="227">
        <v>22.569284693264926</v>
      </c>
      <c r="FL289" s="228">
        <v>136.94999999999999</v>
      </c>
      <c r="FM289" s="228">
        <v>54.85</v>
      </c>
      <c r="FN289" s="228">
        <v>67.339074918140113</v>
      </c>
      <c r="FO289" s="228">
        <v>26.970049355677151</v>
      </c>
      <c r="FP289" s="228">
        <v>59.948886454910557</v>
      </c>
      <c r="FQ289" s="228"/>
      <c r="FR289" s="133"/>
      <c r="FS289" s="230">
        <v>52</v>
      </c>
      <c r="FT289" s="230">
        <v>71.3</v>
      </c>
      <c r="FU289" s="230">
        <v>170</v>
      </c>
      <c r="FV289" s="229">
        <v>5.3</v>
      </c>
      <c r="FW289" s="229">
        <v>6.5</v>
      </c>
      <c r="FX289" s="426">
        <v>9.8113207547169807</v>
      </c>
      <c r="FY289" s="229">
        <v>0.72931276297335201</v>
      </c>
      <c r="FZ289" s="133">
        <v>31.8</v>
      </c>
      <c r="GA289" s="129" t="s">
        <v>381</v>
      </c>
      <c r="GB289" s="238">
        <v>7.5</v>
      </c>
      <c r="GC289" s="238" t="s">
        <v>381</v>
      </c>
      <c r="GD289" s="238" t="s">
        <v>381</v>
      </c>
      <c r="GE289" s="238" t="s">
        <v>381</v>
      </c>
      <c r="GF289" s="238" t="s">
        <v>381</v>
      </c>
      <c r="GG289" s="133" t="s">
        <v>381</v>
      </c>
      <c r="GH289" s="133">
        <v>1</v>
      </c>
      <c r="GI289" s="133">
        <v>1</v>
      </c>
      <c r="GJ289" s="133">
        <v>0</v>
      </c>
      <c r="GK289" s="231"/>
      <c r="GL289" s="133"/>
      <c r="GM289" s="133" t="s">
        <v>381</v>
      </c>
      <c r="GN289" s="133" t="s">
        <v>381</v>
      </c>
      <c r="GO289" s="133">
        <v>0</v>
      </c>
      <c r="GP289" s="61">
        <v>32.35</v>
      </c>
      <c r="GQ289" s="106">
        <v>15.906674506037481</v>
      </c>
      <c r="GR289" s="111">
        <v>0.50205761316872433</v>
      </c>
      <c r="GS289" s="61">
        <v>0</v>
      </c>
      <c r="GT289" s="111">
        <v>0.44</v>
      </c>
      <c r="GU289" s="61">
        <v>0</v>
      </c>
      <c r="GV289" s="106">
        <v>18.899999999999999</v>
      </c>
      <c r="GX289" s="106">
        <v>26</v>
      </c>
      <c r="GZ289" s="745"/>
      <c r="HA289" s="133">
        <v>9</v>
      </c>
      <c r="HB289" s="133">
        <v>0.49</v>
      </c>
      <c r="HC289" s="61">
        <v>1</v>
      </c>
      <c r="HD289" s="236">
        <v>88.618155000000002</v>
      </c>
      <c r="HE289" s="236">
        <v>93.049063000000004</v>
      </c>
      <c r="HF289" s="144">
        <v>43.878050000000002</v>
      </c>
      <c r="HG289" s="236">
        <v>100.612145</v>
      </c>
      <c r="HH289" s="125">
        <v>47.444482999999998</v>
      </c>
      <c r="HI289" s="236">
        <v>42.337909000000003</v>
      </c>
      <c r="HJ289" s="144">
        <v>19.964787999999999</v>
      </c>
      <c r="HK289" s="236">
        <v>58.274236000000002</v>
      </c>
      <c r="HL289" s="144">
        <v>27.479693999999999</v>
      </c>
      <c r="HM289" s="236">
        <v>57.919683999999997</v>
      </c>
      <c r="HN289" s="144">
        <v>4.3705679999999996</v>
      </c>
      <c r="HO289" s="144">
        <v>2.0609769999999998</v>
      </c>
      <c r="HP289" s="236">
        <v>106.921689</v>
      </c>
      <c r="HQ289" s="144">
        <v>50.419800000000002</v>
      </c>
      <c r="HR289" s="236">
        <v>48.295265000000001</v>
      </c>
      <c r="HS289" s="144">
        <v>22.774028999999999</v>
      </c>
      <c r="HT289" s="236">
        <v>58.626424</v>
      </c>
      <c r="HU289" s="144">
        <v>27.645772000000001</v>
      </c>
      <c r="HV289" s="236">
        <v>54.831181000000001</v>
      </c>
      <c r="HW289" s="144">
        <v>0</v>
      </c>
      <c r="HX289" s="427">
        <v>0.9248293334765898</v>
      </c>
      <c r="HY289" s="238">
        <v>20.3</v>
      </c>
      <c r="HZ289" s="133">
        <v>5.4</v>
      </c>
      <c r="IA289" s="133">
        <v>16.3</v>
      </c>
      <c r="IB289" s="133">
        <v>4.5999999999999996</v>
      </c>
      <c r="IC289" s="133">
        <v>10.9</v>
      </c>
      <c r="ID289" s="133">
        <v>4</v>
      </c>
      <c r="IE289" s="237">
        <v>51.30837530864197</v>
      </c>
      <c r="IF289" s="237">
        <v>25.228612842911225</v>
      </c>
      <c r="IG289" s="133"/>
      <c r="IH289" s="172"/>
      <c r="II289" s="172"/>
      <c r="IJ289" s="172"/>
      <c r="IK289" s="172"/>
      <c r="IL289" s="172"/>
      <c r="IM289" s="172"/>
      <c r="IN289" s="172"/>
      <c r="IO289" s="133"/>
      <c r="IP289" s="237"/>
      <c r="IQ289" s="172"/>
      <c r="IR289" s="172"/>
      <c r="IS289" s="172"/>
      <c r="IT289" s="172"/>
      <c r="IU289" s="172"/>
      <c r="IV289" s="172"/>
      <c r="IW289" s="172"/>
      <c r="IX289" s="133"/>
      <c r="IY289" s="133"/>
      <c r="IZ289" s="172"/>
      <c r="JA289" s="133"/>
      <c r="JB289" s="133"/>
      <c r="JC289" s="136">
        <v>1</v>
      </c>
      <c r="JD289" s="278"/>
      <c r="JE289" s="70"/>
      <c r="JF289" s="70"/>
      <c r="JG289" s="136">
        <v>0</v>
      </c>
      <c r="JH289" s="136"/>
      <c r="JI289" s="136"/>
      <c r="JJ289" s="136">
        <v>0</v>
      </c>
      <c r="JK289" s="133"/>
      <c r="JL289" s="420"/>
      <c r="JM289" s="362"/>
      <c r="JN289" s="244"/>
      <c r="JO289" s="133"/>
      <c r="JP289" s="200"/>
      <c r="JQ289" s="90"/>
      <c r="JR289" s="90"/>
      <c r="JS289" s="135"/>
      <c r="JT289" s="248"/>
      <c r="JU289" s="200"/>
      <c r="JV289" s="433"/>
      <c r="JW289" s="248"/>
      <c r="JX289" s="243"/>
      <c r="JY289" s="433"/>
      <c r="JZ289" s="248"/>
      <c r="KA289" s="247"/>
      <c r="KB289" s="245"/>
      <c r="KC289" s="248"/>
      <c r="KD289" s="63">
        <v>1</v>
      </c>
      <c r="KE289" s="250"/>
      <c r="KF289" s="250"/>
      <c r="KG289" s="250"/>
      <c r="KH289" s="250"/>
      <c r="KI289" s="250"/>
      <c r="KJ289" s="250"/>
      <c r="KK289" s="250"/>
      <c r="KL289" s="250"/>
      <c r="KM289" s="133"/>
      <c r="KN289" s="133"/>
      <c r="KO289" s="133"/>
      <c r="KP289" s="133"/>
      <c r="KQ289" s="92"/>
      <c r="KR289" s="92">
        <v>0.50205761316872433</v>
      </c>
      <c r="KS289" s="92"/>
      <c r="KT289" s="361"/>
      <c r="KU289" s="92"/>
      <c r="KV289" s="361"/>
      <c r="KW289" s="361"/>
      <c r="KX289" s="361"/>
      <c r="KY289" s="361"/>
      <c r="KZ289" s="361"/>
      <c r="LA289" s="361"/>
      <c r="LB289" s="361"/>
      <c r="LC289" s="361"/>
      <c r="LD289" s="361"/>
      <c r="LE289" s="118">
        <v>42725</v>
      </c>
      <c r="LF289" s="454"/>
      <c r="LG289" s="454"/>
      <c r="LH289" s="454"/>
      <c r="LI289" s="454"/>
      <c r="LJ289" s="454"/>
      <c r="LK289" s="454"/>
      <c r="LL289" s="454"/>
      <c r="LM289" s="454"/>
      <c r="LN289" s="454"/>
      <c r="LO289" s="454"/>
      <c r="LP289" s="454"/>
      <c r="LQ289" s="454"/>
      <c r="LR289" s="454"/>
      <c r="LS289" s="454"/>
      <c r="LT289" s="454"/>
      <c r="LU289" s="454"/>
      <c r="LV289" s="500"/>
      <c r="LW289" s="454"/>
      <c r="LX289" s="500">
        <v>0</v>
      </c>
      <c r="LY289" s="500">
        <v>0</v>
      </c>
      <c r="LZ289" s="690">
        <v>54.831181000000001</v>
      </c>
      <c r="MA289" s="454"/>
      <c r="MC289" s="253"/>
      <c r="MD289" s="274"/>
      <c r="ME289" s="581">
        <v>298</v>
      </c>
      <c r="MF289" s="135">
        <v>42635</v>
      </c>
      <c r="MI289" s="584">
        <v>45.474400000000003</v>
      </c>
      <c r="MQ289" s="135"/>
      <c r="MR289" s="585"/>
      <c r="MS289" s="585"/>
      <c r="MT289" s="133">
        <v>1</v>
      </c>
      <c r="MU289" s="585"/>
      <c r="MV289" s="585"/>
      <c r="MW289" s="585"/>
      <c r="MX289" s="585"/>
      <c r="MY289" s="585"/>
      <c r="MZ289" s="585"/>
      <c r="NA289" s="585"/>
      <c r="NB289" s="238">
        <v>4</v>
      </c>
      <c r="ND289" s="876">
        <v>298</v>
      </c>
      <c r="NE289" s="877" t="s">
        <v>64</v>
      </c>
      <c r="NF289" s="877" t="s">
        <v>64</v>
      </c>
      <c r="NG289" s="877" t="s">
        <v>64</v>
      </c>
      <c r="NH289" s="877" t="s">
        <v>64</v>
      </c>
      <c r="NI289" s="877" t="s">
        <v>64</v>
      </c>
      <c r="NJ289" s="877" t="s">
        <v>64</v>
      </c>
      <c r="NK289" s="877" t="s">
        <v>64</v>
      </c>
      <c r="NL289" s="877" t="s">
        <v>64</v>
      </c>
      <c r="NM289" s="877" t="s">
        <v>64</v>
      </c>
      <c r="NN289" s="877" t="s">
        <v>64</v>
      </c>
      <c r="NO289" s="877" t="s">
        <v>64</v>
      </c>
      <c r="NP289" s="877" t="s">
        <v>64</v>
      </c>
      <c r="NQ289" s="877" t="s">
        <v>64</v>
      </c>
      <c r="NR289" s="877" t="s">
        <v>64</v>
      </c>
      <c r="NS289" s="877" t="s">
        <v>64</v>
      </c>
      <c r="NT289" s="877" t="s">
        <v>64</v>
      </c>
      <c r="NU289" s="877" t="s">
        <v>64</v>
      </c>
      <c r="NV289" s="877" t="s">
        <v>64</v>
      </c>
      <c r="NW289" s="877" t="s">
        <v>64</v>
      </c>
      <c r="NX289" s="877" t="s">
        <v>64</v>
      </c>
      <c r="NY289" s="877" t="s">
        <v>64</v>
      </c>
      <c r="NZ289" s="877" t="s">
        <v>64</v>
      </c>
      <c r="OA289" s="877" t="s">
        <v>64</v>
      </c>
      <c r="OB289" s="877" t="s">
        <v>64</v>
      </c>
      <c r="OC289" s="877" t="s">
        <v>64</v>
      </c>
      <c r="OD289" s="877" t="s">
        <v>64</v>
      </c>
      <c r="OE289" s="877" t="s">
        <v>64</v>
      </c>
      <c r="OF289" s="877" t="s">
        <v>64</v>
      </c>
      <c r="OG289" s="877" t="s">
        <v>64</v>
      </c>
      <c r="OH289" s="877" t="s">
        <v>64</v>
      </c>
      <c r="OI289" s="877" t="s">
        <v>64</v>
      </c>
      <c r="OJ289" s="877" t="s">
        <v>64</v>
      </c>
      <c r="OK289" s="877" t="s">
        <v>64</v>
      </c>
      <c r="OL289" s="877" t="s">
        <v>64</v>
      </c>
    </row>
    <row r="290" spans="1:402" s="61" customFormat="1" x14ac:dyDescent="0.25">
      <c r="A290" s="274">
        <v>289</v>
      </c>
      <c r="B290" s="274">
        <v>0</v>
      </c>
      <c r="C290" s="61">
        <v>0</v>
      </c>
      <c r="D290" s="61">
        <v>2</v>
      </c>
      <c r="E290" s="90">
        <v>500</v>
      </c>
      <c r="F290" s="883">
        <v>500</v>
      </c>
      <c r="G290" s="883"/>
      <c r="H290" s="167" t="s">
        <v>1666</v>
      </c>
      <c r="I290" s="167" t="s">
        <v>1667</v>
      </c>
      <c r="J290" s="411">
        <v>10361</v>
      </c>
      <c r="K290" s="146">
        <v>88</v>
      </c>
      <c r="L290" s="193">
        <v>54</v>
      </c>
      <c r="M290" s="193">
        <v>143</v>
      </c>
      <c r="N290" s="342">
        <v>26.407159274292145</v>
      </c>
      <c r="O290" s="210">
        <v>1.4297243003785358</v>
      </c>
      <c r="P290" s="133">
        <v>1</v>
      </c>
      <c r="Q290" s="133">
        <v>160</v>
      </c>
      <c r="R290" s="133">
        <v>70</v>
      </c>
      <c r="S290" s="133">
        <v>1</v>
      </c>
      <c r="T290" s="193">
        <v>3</v>
      </c>
      <c r="U290" s="114">
        <v>0</v>
      </c>
      <c r="V290" s="114"/>
      <c r="W290" s="114">
        <v>1</v>
      </c>
      <c r="X290" s="114">
        <v>0</v>
      </c>
      <c r="Y290" s="114">
        <v>1</v>
      </c>
      <c r="Z290" s="114">
        <v>0</v>
      </c>
      <c r="AA290" s="114">
        <v>0</v>
      </c>
      <c r="AB290" s="114">
        <v>0</v>
      </c>
      <c r="AC290" s="133"/>
      <c r="AD290" s="133"/>
      <c r="AE290" s="133"/>
      <c r="AF290" s="592">
        <v>155</v>
      </c>
      <c r="AG290" s="592">
        <v>0.68</v>
      </c>
      <c r="AH290" s="592">
        <v>78</v>
      </c>
      <c r="AI290" s="603">
        <v>1</v>
      </c>
      <c r="AJ290" s="592">
        <v>14.2</v>
      </c>
      <c r="AK290" s="592">
        <v>44</v>
      </c>
      <c r="AL290" s="592"/>
      <c r="AM290" s="607">
        <v>3276</v>
      </c>
      <c r="AN290" s="214">
        <v>8.0943784449729606</v>
      </c>
      <c r="AO290" s="63">
        <v>132</v>
      </c>
      <c r="AP290" s="63">
        <v>80</v>
      </c>
      <c r="AQ290" s="63">
        <v>36</v>
      </c>
      <c r="AR290" s="63">
        <v>78</v>
      </c>
      <c r="AS290" s="63">
        <v>0.61</v>
      </c>
      <c r="AT290" s="63">
        <v>149</v>
      </c>
      <c r="AU290" s="557">
        <v>42794</v>
      </c>
      <c r="AV290" s="557">
        <v>42786</v>
      </c>
      <c r="AW290" s="170">
        <v>0.68</v>
      </c>
      <c r="AX290" s="63">
        <v>30</v>
      </c>
      <c r="AY290" s="63"/>
      <c r="AZ290" s="592">
        <v>135</v>
      </c>
      <c r="BA290" s="567"/>
      <c r="BB290" s="66"/>
      <c r="BC290" s="68"/>
      <c r="BD290" s="66"/>
      <c r="BE290" s="419"/>
      <c r="BF290" s="418"/>
      <c r="BG290" s="68"/>
      <c r="BH290" s="219"/>
      <c r="BI290" s="219"/>
      <c r="BJ290" s="219"/>
      <c r="BK290" s="66"/>
      <c r="BL290" s="66"/>
      <c r="BM290" s="66"/>
      <c r="BN290" s="66"/>
      <c r="BO290" s="571"/>
      <c r="BP290" s="66"/>
      <c r="BQ290" s="66"/>
      <c r="BR290" s="66"/>
      <c r="BS290" s="66"/>
      <c r="BT290" s="69">
        <v>42787</v>
      </c>
      <c r="BU290" s="61" t="s">
        <v>1668</v>
      </c>
      <c r="BV290" s="61">
        <v>0</v>
      </c>
      <c r="BW290" s="61">
        <v>1</v>
      </c>
      <c r="BX290" s="61">
        <v>38</v>
      </c>
      <c r="BY290" s="61">
        <v>0</v>
      </c>
      <c r="CA290" s="61" t="s">
        <v>381</v>
      </c>
      <c r="CC290" s="61">
        <v>1</v>
      </c>
      <c r="CD290" s="61">
        <v>0</v>
      </c>
      <c r="CE290" s="61">
        <v>0</v>
      </c>
      <c r="CF290" s="61">
        <v>0</v>
      </c>
      <c r="CG290" s="61">
        <v>0</v>
      </c>
      <c r="CH290" s="61">
        <v>0</v>
      </c>
      <c r="CI290" s="61">
        <v>0</v>
      </c>
      <c r="CJ290" s="114">
        <v>0</v>
      </c>
      <c r="CK290" s="114">
        <v>0</v>
      </c>
      <c r="CL290" s="114">
        <v>0</v>
      </c>
      <c r="CM290" s="114">
        <v>1</v>
      </c>
      <c r="CN290" s="114">
        <v>0</v>
      </c>
      <c r="CO290" s="114">
        <v>1</v>
      </c>
      <c r="CP290" s="114">
        <v>1</v>
      </c>
      <c r="CQ290" s="114">
        <v>1</v>
      </c>
      <c r="CR290" s="114">
        <v>0</v>
      </c>
      <c r="CS290" s="114">
        <v>0</v>
      </c>
      <c r="CT290" s="114">
        <v>1</v>
      </c>
      <c r="CU290" s="114">
        <v>0</v>
      </c>
      <c r="CV290" s="362"/>
      <c r="CW290" s="362"/>
      <c r="CX290" s="362"/>
      <c r="CY290" s="362"/>
      <c r="CZ290" s="133"/>
      <c r="DA290" s="133"/>
      <c r="DB290" s="133"/>
      <c r="DC290" s="133"/>
      <c r="DD290" s="133"/>
      <c r="DE290" s="133">
        <v>0</v>
      </c>
      <c r="DF290" s="136">
        <v>0</v>
      </c>
      <c r="DG290" s="135"/>
      <c r="DH290" s="133"/>
      <c r="DI290" s="133"/>
      <c r="DJ290" s="136">
        <v>1</v>
      </c>
      <c r="DK290" s="136">
        <v>0</v>
      </c>
      <c r="DL290" s="136"/>
      <c r="DM290" s="133"/>
      <c r="DN290" s="133">
        <v>1</v>
      </c>
      <c r="DO290" s="133">
        <v>0</v>
      </c>
      <c r="DP290" s="133">
        <v>0</v>
      </c>
      <c r="DQ290" s="133">
        <v>0</v>
      </c>
      <c r="DR290" s="133">
        <v>0</v>
      </c>
      <c r="DS290" s="212">
        <v>0</v>
      </c>
      <c r="DT290" s="133">
        <v>0</v>
      </c>
      <c r="DU290" s="133">
        <v>0</v>
      </c>
      <c r="DV290" s="133">
        <v>0</v>
      </c>
      <c r="DW290" s="133">
        <v>0</v>
      </c>
      <c r="DX290" s="133">
        <v>0</v>
      </c>
      <c r="DY290" s="133">
        <v>1</v>
      </c>
      <c r="EB290" s="133">
        <v>1</v>
      </c>
      <c r="EC290" s="133">
        <v>1</v>
      </c>
      <c r="ED290" s="133">
        <v>67</v>
      </c>
      <c r="EE290" s="133"/>
      <c r="EG290" s="135">
        <v>2004</v>
      </c>
      <c r="EH290" s="133">
        <v>1.41</v>
      </c>
      <c r="EI290" s="225">
        <v>97</v>
      </c>
      <c r="EJ290" s="225">
        <v>76</v>
      </c>
      <c r="EK290" s="225">
        <v>85</v>
      </c>
      <c r="EL290" s="225">
        <v>110</v>
      </c>
      <c r="EM290" s="225">
        <v>107</v>
      </c>
      <c r="EN290" s="133" t="s">
        <v>1663</v>
      </c>
      <c r="EO290" s="136">
        <v>500</v>
      </c>
      <c r="EP290" s="135">
        <v>42835</v>
      </c>
      <c r="EQ290" s="133" t="s">
        <v>383</v>
      </c>
      <c r="ER290" s="133"/>
      <c r="ES290" s="133"/>
      <c r="ET290" s="133">
        <v>70</v>
      </c>
      <c r="EU290" s="133">
        <v>1</v>
      </c>
      <c r="EV290" s="133"/>
      <c r="EW290" s="133">
        <v>15</v>
      </c>
      <c r="EX290" s="133">
        <v>9</v>
      </c>
      <c r="EY290" s="133">
        <v>45</v>
      </c>
      <c r="EZ290" s="133">
        <v>25</v>
      </c>
      <c r="FA290" s="133">
        <v>19</v>
      </c>
      <c r="FB290" s="133">
        <v>17</v>
      </c>
      <c r="FC290" s="133">
        <v>43</v>
      </c>
      <c r="FD290" s="133">
        <v>19</v>
      </c>
      <c r="FE290" s="133">
        <v>28</v>
      </c>
      <c r="FF290" s="133">
        <v>50</v>
      </c>
      <c r="FG290" s="133">
        <v>200</v>
      </c>
      <c r="FH290" s="91">
        <v>50</v>
      </c>
      <c r="FI290" s="91">
        <v>190</v>
      </c>
      <c r="FJ290" s="227">
        <v>68.849999999999994</v>
      </c>
      <c r="FK290" s="227">
        <v>48.156137502713754</v>
      </c>
      <c r="FL290" s="228">
        <v>87.199999999999989</v>
      </c>
      <c r="FM290" s="228">
        <v>32.049999999999997</v>
      </c>
      <c r="FN290" s="228">
        <v>60.990779814620758</v>
      </c>
      <c r="FO290" s="228">
        <v>22.416909324066459</v>
      </c>
      <c r="FP290" s="228">
        <v>63.2454128440367</v>
      </c>
      <c r="FQ290" s="228"/>
      <c r="FR290" s="193">
        <v>0</v>
      </c>
      <c r="FS290" s="230">
        <v>99.666666666666671</v>
      </c>
      <c r="FT290" s="230"/>
      <c r="FU290" s="230">
        <v>126.66666666666667</v>
      </c>
      <c r="FV290" s="229">
        <v>3.7333333333333329</v>
      </c>
      <c r="FW290" s="229">
        <v>8</v>
      </c>
      <c r="FX290" s="229">
        <v>26.696428571428577</v>
      </c>
      <c r="FY290" s="229"/>
      <c r="FZ290" s="133">
        <v>39.6</v>
      </c>
      <c r="GA290" s="129">
        <v>15.833333333333334</v>
      </c>
      <c r="GB290" s="238">
        <v>9.9</v>
      </c>
      <c r="GC290" s="238">
        <v>5.0999999999999996</v>
      </c>
      <c r="GD290" s="238">
        <v>157.19999999999999</v>
      </c>
      <c r="GE290" s="238">
        <v>104.9</v>
      </c>
      <c r="GF290" s="238">
        <v>29.4</v>
      </c>
      <c r="GG290" s="133">
        <v>1</v>
      </c>
      <c r="GH290" s="133">
        <v>1</v>
      </c>
      <c r="GI290" s="133">
        <v>1</v>
      </c>
      <c r="GJ290" s="133">
        <v>1</v>
      </c>
      <c r="GK290" s="231">
        <v>36</v>
      </c>
      <c r="GL290" s="133">
        <v>0</v>
      </c>
      <c r="GM290" s="133">
        <v>0</v>
      </c>
      <c r="GN290" s="133">
        <v>0</v>
      </c>
      <c r="GO290" s="133">
        <v>0</v>
      </c>
      <c r="GP290" s="61">
        <v>33</v>
      </c>
      <c r="GQ290" s="106">
        <v>23.081373094982631</v>
      </c>
      <c r="GR290" s="111">
        <v>0.43406593406593402</v>
      </c>
      <c r="GS290" s="61">
        <v>0</v>
      </c>
      <c r="GT290" s="111">
        <v>0.48148148148148145</v>
      </c>
      <c r="GU290" s="62">
        <v>0</v>
      </c>
      <c r="GV290" s="106">
        <v>9.8333333333333339</v>
      </c>
      <c r="GW290" s="61">
        <v>0</v>
      </c>
      <c r="GX290" s="106">
        <v>12</v>
      </c>
      <c r="GY290" s="61">
        <v>1</v>
      </c>
      <c r="GZ290" s="745">
        <v>51</v>
      </c>
      <c r="HA290" s="133">
        <v>15</v>
      </c>
      <c r="HB290" s="133">
        <v>0.53</v>
      </c>
      <c r="HC290" s="61">
        <v>1</v>
      </c>
      <c r="HD290" s="236">
        <v>97.212253000000004</v>
      </c>
      <c r="HE290" s="236">
        <v>102.072866</v>
      </c>
      <c r="HF290" s="144">
        <v>68.529672000000005</v>
      </c>
      <c r="HG290" s="236">
        <v>95.160662000000002</v>
      </c>
      <c r="HH290" s="125">
        <v>63.888956999999998</v>
      </c>
      <c r="HI290" s="236">
        <v>40.205485000000003</v>
      </c>
      <c r="HJ290" s="144">
        <v>26.993155000000002</v>
      </c>
      <c r="HK290" s="236">
        <v>54.955177999999997</v>
      </c>
      <c r="HL290" s="144">
        <v>36.895802000000003</v>
      </c>
      <c r="HM290" s="236">
        <v>57.749890000000001</v>
      </c>
      <c r="HN290" s="144">
        <v>4.396414</v>
      </c>
      <c r="HO290" s="144">
        <v>2.9516640000000001</v>
      </c>
      <c r="HP290" s="236">
        <v>81.516812999999999</v>
      </c>
      <c r="HQ290" s="144">
        <v>54.728751000000003</v>
      </c>
      <c r="HR290" s="236">
        <v>28.854832999999999</v>
      </c>
      <c r="HS290" s="144">
        <v>19.372554999999998</v>
      </c>
      <c r="HT290" s="236">
        <v>52.66198</v>
      </c>
      <c r="HU290" s="144">
        <v>35.356195999999997</v>
      </c>
      <c r="HV290" s="236">
        <v>64.602598999999998</v>
      </c>
      <c r="HW290" s="144">
        <v>0</v>
      </c>
      <c r="HX290" s="237">
        <v>1.0726371996024997</v>
      </c>
      <c r="HY290" s="238">
        <v>24.6</v>
      </c>
      <c r="HZ290" s="133">
        <v>6.2</v>
      </c>
      <c r="IA290" s="133">
        <v>24.8</v>
      </c>
      <c r="IB290" s="133">
        <v>6.1</v>
      </c>
      <c r="IC290" s="133">
        <v>31.2</v>
      </c>
      <c r="ID290" s="133">
        <v>6.8</v>
      </c>
      <c r="IE290" s="237">
        <v>82.393600000000006</v>
      </c>
      <c r="IF290" s="237">
        <v>57.629012795113965</v>
      </c>
      <c r="IG290" s="133"/>
      <c r="IH290" s="172">
        <v>0.45</v>
      </c>
      <c r="II290" s="172">
        <v>1013</v>
      </c>
      <c r="IJ290" s="172">
        <v>963</v>
      </c>
      <c r="IK290" s="172">
        <v>950</v>
      </c>
      <c r="IL290" s="172">
        <v>924</v>
      </c>
      <c r="IM290" s="172">
        <v>962</v>
      </c>
      <c r="IN290" s="172">
        <v>1013</v>
      </c>
      <c r="IO290" s="133"/>
      <c r="IP290" s="237">
        <v>970.83333333333337</v>
      </c>
      <c r="IQ290" s="172">
        <v>1530</v>
      </c>
      <c r="IR290" s="172">
        <v>337</v>
      </c>
      <c r="IS290" s="172">
        <v>328</v>
      </c>
      <c r="IT290" s="172">
        <v>281</v>
      </c>
      <c r="IU290" s="172">
        <v>281</v>
      </c>
      <c r="IV290" s="172">
        <v>340</v>
      </c>
      <c r="IW290" s="172">
        <v>315</v>
      </c>
      <c r="IX290" s="133"/>
      <c r="IY290" s="193">
        <v>313.66666666666669</v>
      </c>
      <c r="IZ290" s="172">
        <v>202</v>
      </c>
      <c r="JA290" s="412">
        <v>27.622939574290562</v>
      </c>
      <c r="JB290" s="241">
        <v>0</v>
      </c>
      <c r="JC290" s="136">
        <v>1</v>
      </c>
      <c r="JD290" s="415">
        <v>0</v>
      </c>
      <c r="JE290" s="70">
        <v>0</v>
      </c>
      <c r="JF290" s="70"/>
      <c r="JG290" s="136">
        <v>0</v>
      </c>
      <c r="JH290" s="136">
        <v>0</v>
      </c>
      <c r="JI290" s="136">
        <v>0</v>
      </c>
      <c r="JJ290" s="136"/>
      <c r="JK290" s="133"/>
      <c r="JL290" s="285">
        <v>53.166666666666664</v>
      </c>
      <c r="JM290" s="200">
        <v>500</v>
      </c>
      <c r="JN290" s="244">
        <v>42794</v>
      </c>
      <c r="JO290" s="69">
        <v>43271</v>
      </c>
      <c r="JP290" s="201">
        <v>0</v>
      </c>
      <c r="JQ290" s="69">
        <v>43271</v>
      </c>
      <c r="JR290" s="31">
        <v>15</v>
      </c>
      <c r="JS290" s="243">
        <v>0</v>
      </c>
      <c r="JT290" s="69">
        <v>43271</v>
      </c>
      <c r="JU290" s="245">
        <v>15</v>
      </c>
      <c r="JV290" s="243">
        <v>0</v>
      </c>
      <c r="JW290" s="246">
        <v>43271</v>
      </c>
      <c r="JX290" s="245">
        <v>15</v>
      </c>
      <c r="JY290" s="245">
        <v>15</v>
      </c>
      <c r="JZ290" s="245">
        <v>477</v>
      </c>
      <c r="KA290" s="247"/>
      <c r="KB290" s="245"/>
      <c r="KC290" s="248"/>
      <c r="KD290" s="63">
        <v>0</v>
      </c>
      <c r="KE290" s="263">
        <v>1</v>
      </c>
      <c r="KF290" s="251" t="s">
        <v>421</v>
      </c>
      <c r="KG290" s="311">
        <v>80.059999999999988</v>
      </c>
      <c r="KH290" s="311">
        <v>36.483333333333327</v>
      </c>
      <c r="KI290" s="311">
        <v>54.699999999999996</v>
      </c>
      <c r="KJ290" s="312">
        <v>-16.073333333333334</v>
      </c>
      <c r="KK290" s="311">
        <v>-12.983333333333334</v>
      </c>
      <c r="KL290" s="311">
        <v>58.063333333333333</v>
      </c>
      <c r="KM290" s="311">
        <v>20.333333333333332</v>
      </c>
      <c r="KN290" s="311">
        <v>4.6333333333333329</v>
      </c>
      <c r="KO290" s="63"/>
      <c r="KP290" s="250">
        <v>0</v>
      </c>
      <c r="KQ290" s="92"/>
      <c r="KR290" s="93">
        <v>0.43406593406593402</v>
      </c>
      <c r="KS290" s="92"/>
      <c r="KT290" s="361"/>
      <c r="KU290" s="92"/>
      <c r="KV290" s="361"/>
      <c r="KW290" s="361"/>
      <c r="KX290" s="361"/>
      <c r="KY290" s="361"/>
      <c r="KZ290" s="361"/>
      <c r="LA290" s="361"/>
      <c r="LB290" s="361"/>
      <c r="LC290" s="361"/>
      <c r="LD290" s="361"/>
      <c r="LE290" s="118">
        <v>42835</v>
      </c>
      <c r="LF290" s="454">
        <v>1</v>
      </c>
      <c r="LG290" s="454"/>
      <c r="LH290" s="454"/>
      <c r="LI290" s="454"/>
      <c r="LJ290" s="454"/>
      <c r="LK290" s="454"/>
      <c r="LL290" s="454"/>
      <c r="LM290" s="454"/>
      <c r="LN290" s="454"/>
      <c r="LO290" s="454"/>
      <c r="LP290" s="454"/>
      <c r="LQ290" s="454"/>
      <c r="LR290" s="454"/>
      <c r="LS290" s="454"/>
      <c r="LT290" s="500">
        <v>37.49</v>
      </c>
      <c r="LU290" s="693">
        <v>-18.213333333333335</v>
      </c>
      <c r="LV290" s="500"/>
      <c r="LW290" s="500"/>
      <c r="LX290" s="500">
        <v>0</v>
      </c>
      <c r="LY290" s="500">
        <v>0</v>
      </c>
      <c r="LZ290" s="690">
        <v>51</v>
      </c>
      <c r="MA290" s="454">
        <v>51</v>
      </c>
      <c r="MC290" s="253"/>
      <c r="MD290" s="274"/>
      <c r="ME290" s="581">
        <v>500</v>
      </c>
      <c r="MF290" s="135">
        <v>42786</v>
      </c>
      <c r="MI290" s="586"/>
      <c r="MQ290" s="135"/>
      <c r="MR290" s="585"/>
      <c r="MS290" s="585"/>
      <c r="MT290" s="133">
        <v>0</v>
      </c>
      <c r="MU290" s="585"/>
      <c r="MV290" s="585"/>
      <c r="MW290" s="585"/>
      <c r="MX290" s="585"/>
      <c r="MY290" s="585"/>
      <c r="MZ290" s="238">
        <v>3276</v>
      </c>
      <c r="NA290" s="585"/>
      <c r="NB290" s="238">
        <v>7</v>
      </c>
      <c r="ND290" s="876" t="s">
        <v>64</v>
      </c>
      <c r="NE290" s="877" t="s">
        <v>64</v>
      </c>
      <c r="NF290" s="877" t="s">
        <v>64</v>
      </c>
      <c r="NG290" s="877" t="s">
        <v>64</v>
      </c>
      <c r="NH290" s="877" t="s">
        <v>64</v>
      </c>
      <c r="NI290" s="877" t="s">
        <v>64</v>
      </c>
      <c r="NJ290" s="877" t="s">
        <v>64</v>
      </c>
      <c r="NK290" s="877" t="s">
        <v>64</v>
      </c>
      <c r="NL290" s="877" t="s">
        <v>64</v>
      </c>
      <c r="NM290" s="877" t="s">
        <v>64</v>
      </c>
      <c r="NN290" s="877" t="s">
        <v>64</v>
      </c>
      <c r="NO290" s="877" t="s">
        <v>64</v>
      </c>
      <c r="NP290" s="877" t="s">
        <v>64</v>
      </c>
      <c r="NQ290" s="877" t="s">
        <v>64</v>
      </c>
      <c r="NR290" s="877" t="s">
        <v>64</v>
      </c>
      <c r="NS290" s="877" t="s">
        <v>64</v>
      </c>
      <c r="NT290" s="877" t="s">
        <v>64</v>
      </c>
      <c r="NU290" s="877" t="s">
        <v>64</v>
      </c>
      <c r="NV290" s="877" t="s">
        <v>64</v>
      </c>
      <c r="NW290" s="877" t="s">
        <v>64</v>
      </c>
      <c r="NX290" s="877" t="s">
        <v>64</v>
      </c>
      <c r="NY290" s="877" t="s">
        <v>64</v>
      </c>
      <c r="NZ290" s="877" t="s">
        <v>64</v>
      </c>
      <c r="OA290" s="877" t="s">
        <v>64</v>
      </c>
      <c r="OB290" s="877" t="s">
        <v>64</v>
      </c>
      <c r="OC290" s="877" t="s">
        <v>64</v>
      </c>
      <c r="OD290" s="877" t="s">
        <v>64</v>
      </c>
      <c r="OE290" s="877" t="s">
        <v>64</v>
      </c>
      <c r="OF290" s="877" t="s">
        <v>64</v>
      </c>
      <c r="OG290" s="877" t="s">
        <v>64</v>
      </c>
      <c r="OH290" s="877" t="s">
        <v>64</v>
      </c>
      <c r="OI290" s="877" t="s">
        <v>64</v>
      </c>
      <c r="OJ290" s="877" t="s">
        <v>64</v>
      </c>
      <c r="OK290" s="877" t="s">
        <v>64</v>
      </c>
      <c r="OL290" s="877" t="s">
        <v>64</v>
      </c>
    </row>
    <row r="291" spans="1:402" s="133" customFormat="1" x14ac:dyDescent="0.25">
      <c r="A291" s="221">
        <v>290</v>
      </c>
      <c r="B291" s="221">
        <v>0</v>
      </c>
      <c r="C291" s="61">
        <v>0</v>
      </c>
      <c r="D291" s="61">
        <v>1</v>
      </c>
      <c r="E291" s="90">
        <v>501</v>
      </c>
      <c r="F291" s="883">
        <v>501</v>
      </c>
      <c r="G291" s="883"/>
      <c r="H291" s="232" t="s">
        <v>1669</v>
      </c>
      <c r="I291" s="232" t="s">
        <v>1670</v>
      </c>
      <c r="J291" s="135">
        <v>14611</v>
      </c>
      <c r="K291" s="146">
        <v>77</v>
      </c>
      <c r="L291" s="193">
        <v>55</v>
      </c>
      <c r="M291" s="193">
        <v>150</v>
      </c>
      <c r="N291" s="342">
        <v>24.444444444444443</v>
      </c>
      <c r="O291" s="210">
        <v>1.4917176540511605</v>
      </c>
      <c r="P291" s="133">
        <v>1</v>
      </c>
      <c r="Q291" s="133">
        <v>150</v>
      </c>
      <c r="R291" s="133">
        <v>70</v>
      </c>
      <c r="S291" s="133">
        <v>0</v>
      </c>
      <c r="T291" s="193">
        <v>2</v>
      </c>
      <c r="U291" s="114">
        <v>1</v>
      </c>
      <c r="V291" s="114">
        <v>2</v>
      </c>
      <c r="W291" s="114">
        <v>1</v>
      </c>
      <c r="X291" s="114">
        <v>0</v>
      </c>
      <c r="Y291" s="114">
        <v>1</v>
      </c>
      <c r="Z291" s="114">
        <v>2</v>
      </c>
      <c r="AA291" s="114">
        <v>0</v>
      </c>
      <c r="AB291" s="114">
        <v>0</v>
      </c>
      <c r="AF291" s="592">
        <v>227</v>
      </c>
      <c r="AG291" s="592">
        <v>1.1299999999999999</v>
      </c>
      <c r="AH291" s="592">
        <v>47</v>
      </c>
      <c r="AI291" s="603">
        <v>0</v>
      </c>
      <c r="AJ291" s="592">
        <v>13.7</v>
      </c>
      <c r="AK291" s="592">
        <v>44</v>
      </c>
      <c r="AL291" s="592"/>
      <c r="AM291" s="607">
        <v>484.5</v>
      </c>
      <c r="AN291" s="214">
        <v>6.183117431330821</v>
      </c>
      <c r="AO291" s="63">
        <v>123</v>
      </c>
      <c r="AP291" s="63">
        <v>48</v>
      </c>
      <c r="AQ291" s="63">
        <v>39</v>
      </c>
      <c r="AR291" s="63">
        <v>178</v>
      </c>
      <c r="AS291" s="63">
        <v>0.88</v>
      </c>
      <c r="AT291" s="63"/>
      <c r="AU291" s="557">
        <v>42801</v>
      </c>
      <c r="AV291" s="557">
        <v>42793</v>
      </c>
      <c r="AW291" s="63">
        <v>1.1299999999999999</v>
      </c>
      <c r="AX291" s="63">
        <v>94</v>
      </c>
      <c r="AY291" s="63"/>
      <c r="AZ291" s="592">
        <v>145</v>
      </c>
      <c r="BA291" s="567"/>
      <c r="BB291" s="66"/>
      <c r="BC291" s="68"/>
      <c r="BD291" s="66"/>
      <c r="BE291" s="218"/>
      <c r="BF291" s="66"/>
      <c r="BG291" s="68"/>
      <c r="BH291" s="219"/>
      <c r="BI291" s="219"/>
      <c r="BJ291" s="219"/>
      <c r="BK291" s="66"/>
      <c r="BL291" s="66"/>
      <c r="BM291" s="66"/>
      <c r="BN291" s="66"/>
      <c r="BO291" s="571"/>
      <c r="BP291" s="66"/>
      <c r="BQ291" s="66"/>
      <c r="BR291" s="66"/>
      <c r="BS291" s="66"/>
      <c r="BT291" s="69" t="s">
        <v>1671</v>
      </c>
      <c r="BU291" s="61"/>
      <c r="BV291" s="61">
        <v>0</v>
      </c>
      <c r="BW291" s="61" t="s">
        <v>381</v>
      </c>
      <c r="BX291" s="61"/>
      <c r="BY291" s="61">
        <v>0</v>
      </c>
      <c r="BZ291" s="61"/>
      <c r="CA291" s="61" t="s">
        <v>381</v>
      </c>
      <c r="CB291" s="61"/>
      <c r="CC291" s="61">
        <v>0</v>
      </c>
      <c r="CD291" s="61">
        <v>0</v>
      </c>
      <c r="CE291" s="61">
        <v>0</v>
      </c>
      <c r="CF291" s="61">
        <v>1</v>
      </c>
      <c r="CG291" s="61">
        <v>1</v>
      </c>
      <c r="CH291" s="61">
        <v>0</v>
      </c>
      <c r="CI291" s="61">
        <v>0</v>
      </c>
      <c r="CJ291" s="114">
        <v>0</v>
      </c>
      <c r="CK291" s="114">
        <v>0</v>
      </c>
      <c r="CL291" s="114">
        <v>0</v>
      </c>
      <c r="CM291" s="114">
        <v>1</v>
      </c>
      <c r="CN291" s="114">
        <v>1</v>
      </c>
      <c r="CO291" s="114">
        <v>0</v>
      </c>
      <c r="CP291" s="114">
        <v>0</v>
      </c>
      <c r="CQ291" s="114">
        <v>0</v>
      </c>
      <c r="CR291" s="114">
        <v>0</v>
      </c>
      <c r="CS291" s="114">
        <v>1</v>
      </c>
      <c r="CT291" s="114">
        <v>1</v>
      </c>
      <c r="CU291" s="114">
        <v>0</v>
      </c>
      <c r="CV291" s="362"/>
      <c r="CW291" s="362"/>
      <c r="CX291" s="362"/>
      <c r="CY291" s="362"/>
      <c r="DE291" s="133">
        <v>1</v>
      </c>
      <c r="DF291" s="136">
        <v>1</v>
      </c>
      <c r="DG291" s="135">
        <v>42425</v>
      </c>
      <c r="DH291" s="133">
        <v>1</v>
      </c>
      <c r="DI291" s="133" t="s">
        <v>1672</v>
      </c>
      <c r="DJ291" s="136">
        <v>1</v>
      </c>
      <c r="DK291" s="136">
        <v>1</v>
      </c>
      <c r="DL291" s="136"/>
      <c r="DM291" s="133" t="s">
        <v>1673</v>
      </c>
      <c r="DN291" s="133">
        <v>0</v>
      </c>
      <c r="DO291" s="133">
        <v>0</v>
      </c>
      <c r="DP291" s="133">
        <v>0</v>
      </c>
      <c r="DQ291" s="133">
        <v>1</v>
      </c>
      <c r="DR291" s="133">
        <v>0</v>
      </c>
      <c r="DS291" s="212">
        <v>0</v>
      </c>
      <c r="DT291" s="133">
        <v>0</v>
      </c>
      <c r="DU291" s="133">
        <v>0</v>
      </c>
      <c r="DV291" s="133">
        <v>1</v>
      </c>
      <c r="DW291" s="133">
        <v>0</v>
      </c>
      <c r="DX291" s="133">
        <v>0</v>
      </c>
      <c r="DY291" s="133">
        <v>0</v>
      </c>
      <c r="EB291" s="133">
        <v>1</v>
      </c>
      <c r="EC291" s="133">
        <v>2</v>
      </c>
      <c r="ED291" s="133">
        <v>47</v>
      </c>
      <c r="EG291" s="135">
        <v>42426</v>
      </c>
      <c r="EH291" s="133">
        <v>1.17</v>
      </c>
      <c r="EI291" s="225">
        <v>95</v>
      </c>
      <c r="EJ291" s="225">
        <v>82</v>
      </c>
      <c r="EK291" s="225">
        <v>86</v>
      </c>
      <c r="EL291" s="225">
        <v>77</v>
      </c>
      <c r="EM291" s="225">
        <v>53</v>
      </c>
      <c r="EN291" s="133" t="s">
        <v>1674</v>
      </c>
      <c r="EO291" s="136">
        <v>501</v>
      </c>
      <c r="EP291" s="504">
        <v>42426</v>
      </c>
      <c r="EQ291" s="133" t="s">
        <v>383</v>
      </c>
      <c r="ET291" s="133">
        <v>64</v>
      </c>
      <c r="EU291" s="133">
        <v>0</v>
      </c>
      <c r="EW291" s="133">
        <v>14</v>
      </c>
      <c r="EX291" s="133">
        <v>9</v>
      </c>
      <c r="EY291" s="133">
        <v>39</v>
      </c>
      <c r="EZ291" s="133">
        <v>23</v>
      </c>
      <c r="FA291" s="133">
        <v>17</v>
      </c>
      <c r="FB291" s="133">
        <v>15</v>
      </c>
      <c r="FC291" s="133">
        <v>43</v>
      </c>
      <c r="FD291" s="133">
        <v>16</v>
      </c>
      <c r="FE291" s="133">
        <v>28</v>
      </c>
      <c r="FF291" s="133">
        <v>100</v>
      </c>
      <c r="FG291" s="133">
        <v>390</v>
      </c>
      <c r="FH291" s="91">
        <v>100</v>
      </c>
      <c r="FI291" s="91">
        <v>390</v>
      </c>
      <c r="FJ291" s="227">
        <v>53.4</v>
      </c>
      <c r="FK291" s="227">
        <v>35.797659064353056</v>
      </c>
      <c r="FL291" s="228">
        <v>61.099999999999994</v>
      </c>
      <c r="FM291" s="228">
        <v>17.95</v>
      </c>
      <c r="FN291" s="228">
        <v>40.959493798351524</v>
      </c>
      <c r="FO291" s="228">
        <v>12.033108243541896</v>
      </c>
      <c r="FP291" s="228">
        <v>70.621931260229118</v>
      </c>
      <c r="FQ291" s="228"/>
      <c r="FR291" s="193">
        <v>0</v>
      </c>
      <c r="FS291" s="230">
        <v>80</v>
      </c>
      <c r="FT291" s="230">
        <v>80</v>
      </c>
      <c r="FU291" s="230">
        <v>180</v>
      </c>
      <c r="FV291" s="229">
        <v>4.3499999999999996</v>
      </c>
      <c r="FW291" s="229">
        <v>3.6</v>
      </c>
      <c r="FX291" s="229">
        <v>18.390804597701152</v>
      </c>
      <c r="FY291" s="229">
        <v>1</v>
      </c>
      <c r="FZ291" s="133" t="s">
        <v>381</v>
      </c>
      <c r="GA291" s="129">
        <v>21.8</v>
      </c>
      <c r="GB291" s="238">
        <v>10.6</v>
      </c>
      <c r="GC291" s="238">
        <v>5.6</v>
      </c>
      <c r="GD291" s="238">
        <v>162.9</v>
      </c>
      <c r="GE291" s="238">
        <v>108.6</v>
      </c>
      <c r="GF291" s="238">
        <v>36.299999999999997</v>
      </c>
      <c r="GG291" s="133">
        <v>0</v>
      </c>
      <c r="GH291" s="133">
        <v>1</v>
      </c>
      <c r="GI291" s="133">
        <v>2</v>
      </c>
      <c r="GJ291" s="133">
        <v>1</v>
      </c>
      <c r="GK291" s="231">
        <v>70</v>
      </c>
      <c r="GL291" s="133">
        <v>1</v>
      </c>
      <c r="GM291" s="133">
        <v>0</v>
      </c>
      <c r="GN291" s="133">
        <v>0</v>
      </c>
      <c r="GO291" s="133">
        <v>0</v>
      </c>
      <c r="GP291" s="61">
        <v>46.4</v>
      </c>
      <c r="GQ291" s="106">
        <v>31.105082033445349</v>
      </c>
      <c r="GR291" s="111">
        <v>0.37297297297297299</v>
      </c>
      <c r="GS291" s="61">
        <v>0</v>
      </c>
      <c r="GT291" s="111"/>
      <c r="GU291" s="62"/>
      <c r="GV291" s="61"/>
      <c r="GW291" s="61"/>
      <c r="GX291" s="106">
        <v>14</v>
      </c>
      <c r="GY291" s="61">
        <v>1</v>
      </c>
      <c r="GZ291" s="745">
        <v>75</v>
      </c>
      <c r="HA291" s="133">
        <v>10</v>
      </c>
      <c r="HC291" s="61">
        <v>1</v>
      </c>
      <c r="HD291" s="236">
        <v>81.061057000000005</v>
      </c>
      <c r="HE291" s="236">
        <v>85.114109999999997</v>
      </c>
      <c r="HF291" s="144">
        <v>55.475492000000003</v>
      </c>
      <c r="HG291" s="236">
        <v>90.712850000000003</v>
      </c>
      <c r="HH291" s="125">
        <v>59.124626999999997</v>
      </c>
      <c r="HI291" s="236">
        <v>26.058145</v>
      </c>
      <c r="HJ291" s="144">
        <v>16.984121999999999</v>
      </c>
      <c r="HK291" s="236">
        <v>64.654705000000007</v>
      </c>
      <c r="HL291" s="144">
        <v>42.140504999999997</v>
      </c>
      <c r="HM291" s="236">
        <v>71.274030999999994</v>
      </c>
      <c r="HN291" s="144">
        <v>4.7844480000000003</v>
      </c>
      <c r="HO291" s="144">
        <v>3.1183969999999999</v>
      </c>
      <c r="HP291" s="236">
        <v>99.679635000000005</v>
      </c>
      <c r="HQ291" s="144">
        <v>64.968979000000004</v>
      </c>
      <c r="HR291" s="236">
        <v>36.219870999999998</v>
      </c>
      <c r="HS291" s="144">
        <v>23.607309999999998</v>
      </c>
      <c r="HT291" s="236">
        <v>63.459764</v>
      </c>
      <c r="HU291" s="144">
        <v>41.361668999999999</v>
      </c>
      <c r="HV291" s="236">
        <v>63.663721000000002</v>
      </c>
      <c r="HW291" s="144">
        <v>0</v>
      </c>
      <c r="HX291" s="237">
        <v>0.93828062948082869</v>
      </c>
      <c r="HY291" s="238">
        <v>26</v>
      </c>
      <c r="HZ291" s="133">
        <v>6.4</v>
      </c>
      <c r="IA291" s="133">
        <v>20.8</v>
      </c>
      <c r="IB291" s="133">
        <v>4.97</v>
      </c>
      <c r="IC291" s="133">
        <v>23.6</v>
      </c>
      <c r="ID291" s="133">
        <v>5.9</v>
      </c>
      <c r="IE291" s="237">
        <v>70.754666666666665</v>
      </c>
      <c r="IF291" s="237">
        <v>47.431674804218702</v>
      </c>
      <c r="IH291" s="505">
        <v>0.44</v>
      </c>
      <c r="II291" s="505">
        <v>1122</v>
      </c>
      <c r="IJ291" s="505">
        <v>999.2</v>
      </c>
      <c r="IK291" s="505">
        <v>1007</v>
      </c>
      <c r="IL291" s="505">
        <v>918</v>
      </c>
      <c r="IM291" s="505">
        <v>1067</v>
      </c>
      <c r="IN291" s="505">
        <v>1079</v>
      </c>
      <c r="IP291" s="237">
        <v>1032.0333333333333</v>
      </c>
      <c r="IQ291" s="505">
        <v>1539</v>
      </c>
      <c r="IR291" s="505">
        <v>333</v>
      </c>
      <c r="IS291" s="505">
        <v>339</v>
      </c>
      <c r="IT291" s="505">
        <v>334</v>
      </c>
      <c r="IU291" s="505">
        <v>320</v>
      </c>
      <c r="IV291" s="505">
        <v>362</v>
      </c>
      <c r="IW291" s="505">
        <v>342</v>
      </c>
      <c r="IY291" s="193">
        <v>338.33333333333331</v>
      </c>
      <c r="IZ291" s="505">
        <v>208</v>
      </c>
      <c r="JA291" s="412">
        <v>26.757473786381354</v>
      </c>
      <c r="JB291" s="241">
        <v>0</v>
      </c>
      <c r="JC291" s="136">
        <v>1</v>
      </c>
      <c r="JD291" s="278">
        <v>4</v>
      </c>
      <c r="JE291" s="70">
        <v>1</v>
      </c>
      <c r="JF291" s="70" t="s">
        <v>1675</v>
      </c>
      <c r="JG291" s="136">
        <v>1</v>
      </c>
      <c r="JH291" s="136">
        <v>1</v>
      </c>
      <c r="JI291" s="136">
        <v>1</v>
      </c>
      <c r="JJ291" s="136"/>
      <c r="JK291" s="133" t="s">
        <v>1673</v>
      </c>
      <c r="JL291" s="285">
        <v>45.199999999999996</v>
      </c>
      <c r="JM291" s="200">
        <v>501</v>
      </c>
      <c r="JN291" s="244">
        <v>42801</v>
      </c>
      <c r="JO291" s="69">
        <v>43059</v>
      </c>
      <c r="JP291" s="201">
        <v>0</v>
      </c>
      <c r="JQ291" s="69">
        <v>43059</v>
      </c>
      <c r="JR291" s="31">
        <v>8</v>
      </c>
      <c r="JS291" s="243">
        <v>0</v>
      </c>
      <c r="JT291" s="69">
        <v>43059</v>
      </c>
      <c r="JU291" s="245">
        <v>8</v>
      </c>
      <c r="JV291" s="243">
        <v>0</v>
      </c>
      <c r="JW291" s="246">
        <v>43059</v>
      </c>
      <c r="JX291" s="245">
        <v>8</v>
      </c>
      <c r="JY291" s="245">
        <v>8.48</v>
      </c>
      <c r="JZ291" s="245">
        <v>258</v>
      </c>
      <c r="KA291" s="247"/>
      <c r="KB291" s="245"/>
      <c r="KC291" s="248"/>
      <c r="KD291" s="63">
        <v>0</v>
      </c>
      <c r="KE291" s="263">
        <v>1</v>
      </c>
      <c r="KF291" s="251" t="s">
        <v>390</v>
      </c>
      <c r="KG291" s="250">
        <v>65.900000000000006</v>
      </c>
      <c r="KH291" s="250">
        <v>29.4</v>
      </c>
      <c r="KI291" s="250">
        <v>54.9</v>
      </c>
      <c r="KJ291" s="251">
        <v>-15.75</v>
      </c>
      <c r="KK291" s="250">
        <v>-12.4</v>
      </c>
      <c r="KL291" s="250">
        <v>65.97</v>
      </c>
      <c r="KM291" s="311">
        <v>27.3</v>
      </c>
      <c r="KN291" s="311">
        <v>3.7</v>
      </c>
      <c r="KO291" s="63"/>
      <c r="KP291" s="250">
        <v>1</v>
      </c>
      <c r="KQ291" s="92"/>
      <c r="KR291" s="93">
        <v>0.37297297297297299</v>
      </c>
      <c r="KS291" s="92">
        <v>22</v>
      </c>
      <c r="KT291" s="361">
        <v>42.11</v>
      </c>
      <c r="KU291" s="92">
        <v>-21.77</v>
      </c>
      <c r="KV291" s="361">
        <v>-23.9</v>
      </c>
      <c r="KW291" s="361">
        <v>-20.100000000000001</v>
      </c>
      <c r="KX291" s="361">
        <v>339</v>
      </c>
      <c r="KY291" s="361">
        <v>-16.3</v>
      </c>
      <c r="KZ291" s="361">
        <v>-14.7</v>
      </c>
      <c r="LA291" s="361">
        <v>339</v>
      </c>
      <c r="LB291" s="361">
        <v>-20.100000000000001</v>
      </c>
      <c r="LC291" s="361">
        <v>-17.5</v>
      </c>
      <c r="LD291" s="361">
        <v>339</v>
      </c>
      <c r="LE291" s="118">
        <v>42426</v>
      </c>
      <c r="LF291" s="454">
        <v>0</v>
      </c>
      <c r="LG291" s="454"/>
      <c r="LH291" s="454">
        <v>22</v>
      </c>
      <c r="LI291" s="454">
        <v>40.42</v>
      </c>
      <c r="LJ291" s="454">
        <v>-19.89</v>
      </c>
      <c r="LK291" s="454">
        <v>-27.4</v>
      </c>
      <c r="LL291" s="454">
        <v>-26.8</v>
      </c>
      <c r="LM291" s="454">
        <v>359</v>
      </c>
      <c r="LN291" s="454">
        <v>-17.600000000000001</v>
      </c>
      <c r="LO291" s="454">
        <v>-17.100000000000001</v>
      </c>
      <c r="LP291" s="454">
        <v>359</v>
      </c>
      <c r="LQ291" s="454">
        <v>-22.5</v>
      </c>
      <c r="LR291" s="454">
        <v>-22</v>
      </c>
      <c r="LS291" s="454">
        <v>359</v>
      </c>
      <c r="LT291" s="500">
        <v>39.619999999999997</v>
      </c>
      <c r="LU291" s="693">
        <v>-17.97</v>
      </c>
      <c r="LV291" s="500"/>
      <c r="LW291" s="500"/>
      <c r="LX291" s="500">
        <v>-20.6</v>
      </c>
      <c r="LY291" s="500">
        <v>1</v>
      </c>
      <c r="LZ291" s="690">
        <v>63.663721000000002</v>
      </c>
      <c r="MA291" s="454">
        <v>64</v>
      </c>
      <c r="MC291" s="253"/>
      <c r="MD291" s="274"/>
      <c r="ME291" s="581">
        <v>501</v>
      </c>
      <c r="MF291" s="135">
        <v>42793</v>
      </c>
      <c r="MI291" s="586"/>
      <c r="MQ291" s="135"/>
      <c r="MR291" s="585"/>
      <c r="MS291" s="585"/>
      <c r="MT291" s="133">
        <v>1</v>
      </c>
      <c r="MU291" s="133">
        <v>1</v>
      </c>
      <c r="MV291" s="133">
        <v>1</v>
      </c>
      <c r="MW291" s="133">
        <v>0</v>
      </c>
      <c r="MX291" s="133">
        <v>0</v>
      </c>
      <c r="MY291" s="238">
        <v>2</v>
      </c>
      <c r="MZ291" s="238">
        <v>484.5</v>
      </c>
      <c r="NA291" s="585"/>
      <c r="NB291" s="238">
        <v>4</v>
      </c>
      <c r="ND291" s="876" t="s">
        <v>64</v>
      </c>
      <c r="NE291" s="877" t="s">
        <v>64</v>
      </c>
      <c r="NF291" s="877" t="s">
        <v>64</v>
      </c>
      <c r="NG291" s="877" t="s">
        <v>64</v>
      </c>
      <c r="NH291" s="877" t="s">
        <v>64</v>
      </c>
      <c r="NI291" s="877" t="s">
        <v>64</v>
      </c>
      <c r="NJ291" s="877" t="s">
        <v>64</v>
      </c>
      <c r="NK291" s="877" t="s">
        <v>64</v>
      </c>
      <c r="NL291" s="877" t="s">
        <v>64</v>
      </c>
      <c r="NM291" s="877" t="s">
        <v>64</v>
      </c>
      <c r="NN291" s="877" t="s">
        <v>64</v>
      </c>
      <c r="NO291" s="877" t="s">
        <v>64</v>
      </c>
      <c r="NP291" s="877" t="s">
        <v>64</v>
      </c>
      <c r="NQ291" s="877" t="s">
        <v>64</v>
      </c>
      <c r="NR291" s="877" t="s">
        <v>64</v>
      </c>
      <c r="NS291" s="877" t="s">
        <v>64</v>
      </c>
      <c r="NT291" s="877" t="s">
        <v>64</v>
      </c>
      <c r="NU291" s="877" t="s">
        <v>64</v>
      </c>
      <c r="NV291" s="877" t="s">
        <v>64</v>
      </c>
      <c r="NW291" s="877" t="s">
        <v>64</v>
      </c>
      <c r="NX291" s="877" t="s">
        <v>64</v>
      </c>
      <c r="NY291" s="877" t="s">
        <v>64</v>
      </c>
      <c r="NZ291" s="877" t="s">
        <v>64</v>
      </c>
      <c r="OA291" s="877" t="s">
        <v>64</v>
      </c>
      <c r="OB291" s="877" t="s">
        <v>64</v>
      </c>
      <c r="OC291" s="877" t="s">
        <v>64</v>
      </c>
      <c r="OD291" s="877" t="s">
        <v>64</v>
      </c>
      <c r="OE291" s="877" t="s">
        <v>64</v>
      </c>
      <c r="OF291" s="877" t="s">
        <v>64</v>
      </c>
      <c r="OG291" s="877" t="s">
        <v>64</v>
      </c>
      <c r="OH291" s="877" t="s">
        <v>64</v>
      </c>
      <c r="OI291" s="877" t="s">
        <v>64</v>
      </c>
      <c r="OJ291" s="877" t="s">
        <v>64</v>
      </c>
      <c r="OK291" s="877" t="s">
        <v>64</v>
      </c>
      <c r="OL291" s="877" t="s">
        <v>64</v>
      </c>
    </row>
    <row r="292" spans="1:402" s="133" customFormat="1" x14ac:dyDescent="0.25">
      <c r="A292" s="221">
        <v>291</v>
      </c>
      <c r="B292" s="221">
        <v>0</v>
      </c>
      <c r="C292" s="61">
        <v>0</v>
      </c>
      <c r="D292" s="61">
        <v>1</v>
      </c>
      <c r="E292" s="90">
        <v>502</v>
      </c>
      <c r="F292" s="883">
        <v>502</v>
      </c>
      <c r="G292" s="883"/>
      <c r="H292" s="167" t="s">
        <v>478</v>
      </c>
      <c r="I292" s="167" t="s">
        <v>1676</v>
      </c>
      <c r="J292" s="411">
        <v>11283</v>
      </c>
      <c r="K292" s="146">
        <v>86</v>
      </c>
      <c r="L292" s="193">
        <v>79</v>
      </c>
      <c r="M292" s="193">
        <v>172</v>
      </c>
      <c r="N292" s="342">
        <v>26.703623580313685</v>
      </c>
      <c r="O292" s="210">
        <v>1.9213919263181756</v>
      </c>
      <c r="P292" s="133">
        <v>0</v>
      </c>
      <c r="Q292" s="133">
        <v>170</v>
      </c>
      <c r="R292" s="133">
        <v>90</v>
      </c>
      <c r="S292" s="133">
        <v>0</v>
      </c>
      <c r="T292" s="193">
        <v>2</v>
      </c>
      <c r="U292" s="114">
        <v>0</v>
      </c>
      <c r="V292" s="114"/>
      <c r="W292" s="114">
        <v>1</v>
      </c>
      <c r="X292" s="114">
        <v>0</v>
      </c>
      <c r="Y292" s="114">
        <v>0</v>
      </c>
      <c r="Z292" s="114">
        <v>0</v>
      </c>
      <c r="AA292" s="114">
        <v>0</v>
      </c>
      <c r="AB292" s="114">
        <v>0</v>
      </c>
      <c r="AF292" s="592">
        <v>98</v>
      </c>
      <c r="AG292" s="592">
        <v>1.1100000000000001</v>
      </c>
      <c r="AH292" s="592">
        <v>63</v>
      </c>
      <c r="AI292" s="603">
        <v>1</v>
      </c>
      <c r="AJ292" s="592">
        <v>12.2</v>
      </c>
      <c r="AK292" s="592">
        <v>38</v>
      </c>
      <c r="AL292" s="592"/>
      <c r="AM292" s="607">
        <v>267</v>
      </c>
      <c r="AN292" s="214">
        <v>5.5872486584002496</v>
      </c>
      <c r="AO292" s="63"/>
      <c r="AP292" s="63"/>
      <c r="AQ292" s="63"/>
      <c r="AR292" s="63"/>
      <c r="AS292" s="63">
        <v>0.01</v>
      </c>
      <c r="AT292" s="63"/>
      <c r="AU292" s="557">
        <v>42633</v>
      </c>
      <c r="AV292" s="557">
        <v>42632</v>
      </c>
      <c r="AW292" s="147">
        <v>1.1100000000000001</v>
      </c>
      <c r="AX292" s="63">
        <v>45</v>
      </c>
      <c r="AY292" s="63"/>
      <c r="AZ292" s="592">
        <v>143</v>
      </c>
      <c r="BA292" s="567">
        <v>42814</v>
      </c>
      <c r="BB292" s="66"/>
      <c r="BC292" s="68"/>
      <c r="BD292" s="66"/>
      <c r="BE292" s="218"/>
      <c r="BF292" s="66"/>
      <c r="BG292" s="68"/>
      <c r="BH292" s="219"/>
      <c r="BI292" s="219"/>
      <c r="BJ292" s="219"/>
      <c r="BK292" s="66">
        <v>2.41</v>
      </c>
      <c r="BL292" s="66">
        <v>2.04</v>
      </c>
      <c r="BM292" s="66">
        <v>72</v>
      </c>
      <c r="BN292" s="66">
        <v>1.1599999999999999</v>
      </c>
      <c r="BO292" s="571">
        <v>274.5</v>
      </c>
      <c r="BP292" s="66">
        <v>31</v>
      </c>
      <c r="BQ292" s="66">
        <v>43</v>
      </c>
      <c r="BR292" s="66">
        <v>19</v>
      </c>
      <c r="BS292" s="66">
        <v>10</v>
      </c>
      <c r="BT292" s="69" t="s">
        <v>1370</v>
      </c>
      <c r="BU292" s="61"/>
      <c r="BV292" s="61">
        <v>0</v>
      </c>
      <c r="BW292" s="61">
        <v>0</v>
      </c>
      <c r="BX292" s="61"/>
      <c r="BY292" s="61">
        <v>0</v>
      </c>
      <c r="BZ292" s="61"/>
      <c r="CA292" s="61" t="s">
        <v>381</v>
      </c>
      <c r="CB292" s="61"/>
      <c r="CC292" s="61">
        <v>0</v>
      </c>
      <c r="CD292" s="61">
        <v>0</v>
      </c>
      <c r="CE292" s="61">
        <v>0</v>
      </c>
      <c r="CF292" s="61">
        <v>0</v>
      </c>
      <c r="CG292" s="61">
        <v>0</v>
      </c>
      <c r="CH292" s="61">
        <v>0</v>
      </c>
      <c r="CI292" s="61">
        <v>0</v>
      </c>
      <c r="CJ292" s="114">
        <v>0</v>
      </c>
      <c r="CK292" s="114">
        <v>0</v>
      </c>
      <c r="CL292" s="114">
        <v>0</v>
      </c>
      <c r="CM292" s="114">
        <v>1</v>
      </c>
      <c r="CN292" s="114">
        <v>1</v>
      </c>
      <c r="CO292" s="114">
        <v>1</v>
      </c>
      <c r="CP292" s="114">
        <v>0</v>
      </c>
      <c r="CQ292" s="114">
        <v>0</v>
      </c>
      <c r="CR292" s="114">
        <v>0</v>
      </c>
      <c r="CS292" s="114">
        <v>0</v>
      </c>
      <c r="CT292" s="114">
        <v>0</v>
      </c>
      <c r="CU292" s="114">
        <v>0</v>
      </c>
      <c r="CV292" s="362"/>
      <c r="CW292" s="362"/>
      <c r="CX292" s="362"/>
      <c r="CY292" s="362"/>
      <c r="DE292" s="133">
        <v>0</v>
      </c>
      <c r="DF292" s="136">
        <v>0</v>
      </c>
      <c r="DG292" s="135"/>
      <c r="DJ292" s="136">
        <v>1</v>
      </c>
      <c r="DK292" s="136">
        <v>0</v>
      </c>
      <c r="DL292" s="136"/>
      <c r="DN292" s="133">
        <v>0</v>
      </c>
      <c r="DO292" s="133">
        <v>0</v>
      </c>
      <c r="DP292" s="133">
        <v>0</v>
      </c>
      <c r="DQ292" s="133">
        <v>0</v>
      </c>
      <c r="DR292" s="133">
        <v>0</v>
      </c>
      <c r="DS292" s="212">
        <v>0</v>
      </c>
      <c r="DT292" s="133">
        <v>0</v>
      </c>
      <c r="DU292" s="133">
        <v>0</v>
      </c>
      <c r="DV292" s="133">
        <v>0</v>
      </c>
      <c r="DW292" s="133">
        <v>0</v>
      </c>
      <c r="DX292" s="133">
        <v>0</v>
      </c>
      <c r="DY292" s="133">
        <v>0</v>
      </c>
      <c r="EB292" s="133">
        <v>1</v>
      </c>
      <c r="EC292" s="133">
        <v>1</v>
      </c>
      <c r="ED292" s="133">
        <v>63</v>
      </c>
      <c r="EG292" s="294"/>
      <c r="EH292" s="103"/>
      <c r="EI292" s="131"/>
      <c r="EJ292" s="131"/>
      <c r="EK292" s="131"/>
      <c r="EL292" s="131"/>
      <c r="EM292" s="131"/>
      <c r="EN292" s="103"/>
      <c r="EO292" s="136">
        <v>502</v>
      </c>
      <c r="EP292" s="135">
        <v>42814</v>
      </c>
      <c r="EQ292" s="133" t="s">
        <v>383</v>
      </c>
      <c r="ET292" s="133">
        <v>54</v>
      </c>
      <c r="EU292" s="133">
        <v>0</v>
      </c>
      <c r="EW292" s="133">
        <v>12</v>
      </c>
      <c r="EX292" s="133">
        <v>10</v>
      </c>
      <c r="EY292" s="133">
        <v>48</v>
      </c>
      <c r="EZ292" s="133">
        <v>24</v>
      </c>
      <c r="FA292" s="133">
        <v>18</v>
      </c>
      <c r="FB292" s="133">
        <v>20</v>
      </c>
      <c r="FC292" s="133">
        <v>44</v>
      </c>
      <c r="FD292" s="133">
        <v>22</v>
      </c>
      <c r="FE292" s="133">
        <v>32</v>
      </c>
      <c r="FF292" s="133">
        <v>90</v>
      </c>
      <c r="FG292" s="133">
        <v>310</v>
      </c>
      <c r="FH292" s="91">
        <v>100</v>
      </c>
      <c r="FI292" s="91">
        <v>325</v>
      </c>
      <c r="FJ292" s="227">
        <v>82.2</v>
      </c>
      <c r="FK292" s="227">
        <v>42.781485065107937</v>
      </c>
      <c r="FL292" s="228">
        <v>140.6</v>
      </c>
      <c r="FM292" s="228">
        <v>58.4</v>
      </c>
      <c r="FN292" s="228">
        <v>73.176116790196787</v>
      </c>
      <c r="FO292" s="228">
        <v>30.39463172508885</v>
      </c>
      <c r="FP292" s="228">
        <v>58.463726884779511</v>
      </c>
      <c r="FQ292" s="228"/>
      <c r="FR292" s="193">
        <v>0</v>
      </c>
      <c r="FS292" s="230">
        <v>73</v>
      </c>
      <c r="FT292" s="230">
        <v>57.6</v>
      </c>
      <c r="FU292" s="230">
        <v>180</v>
      </c>
      <c r="FV292" s="229">
        <v>4.2</v>
      </c>
      <c r="FW292" s="229">
        <v>6.4</v>
      </c>
      <c r="FX292" s="229">
        <v>17.38095238095238</v>
      </c>
      <c r="FY292" s="229">
        <v>1.2673611111111112</v>
      </c>
      <c r="FZ292" s="133">
        <v>58.9</v>
      </c>
      <c r="GA292" s="129">
        <v>19.600000000000001</v>
      </c>
      <c r="GB292" s="238">
        <v>7</v>
      </c>
      <c r="GC292" s="238">
        <v>3.9</v>
      </c>
      <c r="GD292" s="238">
        <v>132</v>
      </c>
      <c r="GE292" s="238">
        <v>93.6</v>
      </c>
      <c r="GF292" s="238">
        <v>32.4</v>
      </c>
      <c r="GG292" s="133">
        <v>0</v>
      </c>
      <c r="GH292" s="133">
        <v>1</v>
      </c>
      <c r="GI292" s="133">
        <v>1</v>
      </c>
      <c r="GJ292" s="133">
        <v>1</v>
      </c>
      <c r="GK292" s="231">
        <v>19</v>
      </c>
      <c r="GL292" s="133">
        <v>0</v>
      </c>
      <c r="GM292" s="133">
        <v>0</v>
      </c>
      <c r="GN292" s="133">
        <v>0</v>
      </c>
      <c r="GO292" s="133">
        <v>0</v>
      </c>
      <c r="GP292" s="61">
        <v>32.349999999999994</v>
      </c>
      <c r="GQ292" s="106">
        <v>16.836752334017536</v>
      </c>
      <c r="GR292" s="111">
        <v>0.42723004694835687</v>
      </c>
      <c r="GS292" s="61">
        <v>0</v>
      </c>
      <c r="GT292" s="111">
        <v>0.34375</v>
      </c>
      <c r="GU292" s="62">
        <v>0</v>
      </c>
      <c r="GV292" s="61">
        <v>11.9</v>
      </c>
      <c r="GW292" s="61">
        <v>0</v>
      </c>
      <c r="GX292" s="106">
        <v>21</v>
      </c>
      <c r="GY292" s="61">
        <v>0</v>
      </c>
      <c r="GZ292" s="745">
        <v>24</v>
      </c>
      <c r="HA292" s="133">
        <v>10</v>
      </c>
      <c r="HB292" s="133">
        <v>0.51</v>
      </c>
      <c r="HC292" s="61">
        <v>1</v>
      </c>
      <c r="HD292" s="236">
        <v>135.60624000000001</v>
      </c>
      <c r="HE292" s="236">
        <v>142.38655199999999</v>
      </c>
      <c r="HF292" s="144">
        <v>72.700394000000003</v>
      </c>
      <c r="HG292" s="236">
        <v>139.386582</v>
      </c>
      <c r="HH292" s="125">
        <v>71.168655999999999</v>
      </c>
      <c r="HI292" s="236">
        <v>43.610731999999999</v>
      </c>
      <c r="HJ292" s="144">
        <v>22.266973</v>
      </c>
      <c r="HK292" s="236">
        <v>95.775848999999994</v>
      </c>
      <c r="HL292" s="144">
        <v>48.901682999999998</v>
      </c>
      <c r="HM292" s="236">
        <v>68.712388000000004</v>
      </c>
      <c r="HN292" s="144">
        <v>4.8845679999999998</v>
      </c>
      <c r="HO292" s="144">
        <v>2.493986</v>
      </c>
      <c r="HP292" s="236">
        <v>153.51284100000001</v>
      </c>
      <c r="HQ292" s="144">
        <v>78.381308000000004</v>
      </c>
      <c r="HR292" s="236">
        <v>52.025613999999997</v>
      </c>
      <c r="HS292" s="144">
        <v>26.563483000000002</v>
      </c>
      <c r="HT292" s="236">
        <v>101.487227</v>
      </c>
      <c r="HU292" s="144">
        <v>51.817824999999999</v>
      </c>
      <c r="HV292" s="236">
        <v>66.109926999999999</v>
      </c>
      <c r="HW292" s="144">
        <v>0</v>
      </c>
      <c r="HX292" s="237">
        <v>1.0215226599071063</v>
      </c>
      <c r="HY292" s="238">
        <v>33.799999999999997</v>
      </c>
      <c r="HZ292" s="133">
        <v>7.6</v>
      </c>
      <c r="IA292" s="133">
        <v>18.7</v>
      </c>
      <c r="IB292" s="133">
        <v>5.7</v>
      </c>
      <c r="IC292" s="133">
        <v>32.9</v>
      </c>
      <c r="ID292" s="133">
        <v>6.95</v>
      </c>
      <c r="IE292" s="237">
        <v>69.63748771929825</v>
      </c>
      <c r="IF292" s="237">
        <v>36.243249888501161</v>
      </c>
      <c r="IH292" s="505">
        <v>0.42</v>
      </c>
      <c r="II292" s="505">
        <v>911</v>
      </c>
      <c r="IJ292" s="505">
        <v>858</v>
      </c>
      <c r="IK292" s="505">
        <v>976</v>
      </c>
      <c r="IL292" s="505">
        <v>984</v>
      </c>
      <c r="IM292" s="505">
        <v>1038</v>
      </c>
      <c r="IN292" s="505">
        <v>1034</v>
      </c>
      <c r="IP292" s="237">
        <v>966.83333333333337</v>
      </c>
      <c r="IQ292" s="505">
        <v>1738</v>
      </c>
      <c r="IR292" s="505">
        <v>352</v>
      </c>
      <c r="IS292" s="505">
        <v>311</v>
      </c>
      <c r="IT292" s="505">
        <v>374</v>
      </c>
      <c r="IU292" s="505">
        <v>382</v>
      </c>
      <c r="IV292" s="505">
        <v>386</v>
      </c>
      <c r="IW292" s="505">
        <v>374</v>
      </c>
      <c r="IY292" s="193">
        <v>363.16666666666669</v>
      </c>
      <c r="IZ292" s="505">
        <v>197</v>
      </c>
      <c r="JA292" s="412">
        <v>22.155469301018208</v>
      </c>
      <c r="JB292" s="241">
        <v>0</v>
      </c>
      <c r="JC292" s="136">
        <v>1</v>
      </c>
      <c r="JD292" s="415">
        <v>0</v>
      </c>
      <c r="JE292" s="70">
        <v>0</v>
      </c>
      <c r="JF292" s="70"/>
      <c r="JG292" s="136">
        <v>0</v>
      </c>
      <c r="JH292" s="136">
        <v>0</v>
      </c>
      <c r="JI292" s="136">
        <v>0</v>
      </c>
      <c r="JJ292" s="136"/>
      <c r="JL292" s="285">
        <v>43.5</v>
      </c>
      <c r="JM292" s="200">
        <v>502</v>
      </c>
      <c r="JN292" s="244">
        <v>42814</v>
      </c>
      <c r="JO292" s="69">
        <v>43060</v>
      </c>
      <c r="JP292" s="201">
        <v>0</v>
      </c>
      <c r="JQ292" s="69">
        <v>43060</v>
      </c>
      <c r="JR292" s="31">
        <v>8</v>
      </c>
      <c r="JS292" s="243">
        <v>0</v>
      </c>
      <c r="JT292" s="69">
        <v>43060</v>
      </c>
      <c r="JU292" s="245">
        <v>8</v>
      </c>
      <c r="JV292" s="243">
        <v>0</v>
      </c>
      <c r="JW292" s="246">
        <v>43060</v>
      </c>
      <c r="JX292" s="245">
        <v>8</v>
      </c>
      <c r="JY292" s="245">
        <v>8.09</v>
      </c>
      <c r="JZ292" s="245">
        <v>246</v>
      </c>
      <c r="KA292" s="247"/>
      <c r="KB292" s="245"/>
      <c r="KC292" s="248"/>
      <c r="KD292" s="63">
        <v>0</v>
      </c>
      <c r="KE292" s="263">
        <v>1</v>
      </c>
      <c r="KF292" s="251" t="s">
        <v>390</v>
      </c>
      <c r="KG292" s="250">
        <v>134.30000000000001</v>
      </c>
      <c r="KH292" s="250">
        <v>58.3</v>
      </c>
      <c r="KI292" s="250">
        <v>56.6</v>
      </c>
      <c r="KJ292" s="251">
        <v>-17.899999999999999</v>
      </c>
      <c r="KK292" s="250">
        <v>-14.8</v>
      </c>
      <c r="KL292" s="250">
        <v>56.7</v>
      </c>
      <c r="KM292" s="311">
        <v>29</v>
      </c>
      <c r="KN292" s="311">
        <v>4.7</v>
      </c>
      <c r="KO292" s="63"/>
      <c r="KP292" s="250">
        <v>0</v>
      </c>
      <c r="KQ292" s="92"/>
      <c r="KR292" s="93">
        <v>0.42723004694835687</v>
      </c>
      <c r="KS292" s="92">
        <v>58</v>
      </c>
      <c r="KT292" s="361">
        <v>50.8</v>
      </c>
      <c r="KU292" s="92">
        <v>-30.77</v>
      </c>
      <c r="KV292" s="361">
        <v>-31.7</v>
      </c>
      <c r="KW292" s="361">
        <v>-30.2</v>
      </c>
      <c r="KX292" s="361">
        <v>369</v>
      </c>
      <c r="KY292" s="361">
        <v>-21.8</v>
      </c>
      <c r="KZ292" s="361">
        <v>-20.9</v>
      </c>
      <c r="LA292" s="361">
        <v>369</v>
      </c>
      <c r="LB292" s="361">
        <v>-26.8</v>
      </c>
      <c r="LC292" s="361">
        <v>-25.6</v>
      </c>
      <c r="LD292" s="361">
        <v>369</v>
      </c>
      <c r="LE292" s="118">
        <v>42814</v>
      </c>
      <c r="LF292" s="454">
        <v>0</v>
      </c>
      <c r="LG292" s="454"/>
      <c r="LH292" s="454">
        <v>58</v>
      </c>
      <c r="LI292" s="454">
        <v>52.17</v>
      </c>
      <c r="LJ292" s="454">
        <v>-28.1</v>
      </c>
      <c r="LK292" s="454">
        <v>-31.5</v>
      </c>
      <c r="LL292" s="454">
        <v>-31.1</v>
      </c>
      <c r="LM292" s="454">
        <v>399</v>
      </c>
      <c r="LN292" s="454">
        <v>-19.5</v>
      </c>
      <c r="LO292" s="454">
        <v>-19.100000000000001</v>
      </c>
      <c r="LP292" s="454">
        <v>399</v>
      </c>
      <c r="LQ292" s="454">
        <v>-25.5</v>
      </c>
      <c r="LR292" s="454">
        <v>-25.1</v>
      </c>
      <c r="LS292" s="454">
        <v>399</v>
      </c>
      <c r="LT292" s="500">
        <v>47.46</v>
      </c>
      <c r="LU292" s="693">
        <v>-27.49</v>
      </c>
      <c r="LV292" s="500"/>
      <c r="LW292" s="500"/>
      <c r="LX292" s="500">
        <v>-17.600000000000001</v>
      </c>
      <c r="LY292" s="500">
        <v>2</v>
      </c>
      <c r="LZ292" s="690">
        <v>66.109926999999999</v>
      </c>
      <c r="MA292" s="455"/>
      <c r="MC292" s="253"/>
      <c r="MD292" s="274"/>
      <c r="ME292" s="581">
        <v>502</v>
      </c>
      <c r="MF292" s="135">
        <v>42632</v>
      </c>
      <c r="MI292" s="586"/>
      <c r="MQ292" s="135"/>
      <c r="MR292" s="585"/>
      <c r="MS292" s="585"/>
      <c r="MT292" s="133">
        <v>0</v>
      </c>
      <c r="MU292" s="585"/>
      <c r="MV292" s="585"/>
      <c r="MW292" s="585"/>
      <c r="MX292" s="585"/>
      <c r="MY292" s="585"/>
      <c r="MZ292" s="238">
        <v>267</v>
      </c>
      <c r="NA292" s="585"/>
      <c r="NB292" s="238">
        <v>3</v>
      </c>
      <c r="ND292" s="876" t="s">
        <v>64</v>
      </c>
      <c r="NE292" s="877" t="s">
        <v>64</v>
      </c>
      <c r="NF292" s="877" t="s">
        <v>64</v>
      </c>
      <c r="NG292" s="877" t="s">
        <v>64</v>
      </c>
      <c r="NH292" s="877" t="s">
        <v>64</v>
      </c>
      <c r="NI292" s="877" t="s">
        <v>64</v>
      </c>
      <c r="NJ292" s="877" t="s">
        <v>64</v>
      </c>
      <c r="NK292" s="877" t="s">
        <v>64</v>
      </c>
      <c r="NL292" s="877" t="s">
        <v>64</v>
      </c>
      <c r="NM292" s="877" t="s">
        <v>64</v>
      </c>
      <c r="NN292" s="877" t="s">
        <v>64</v>
      </c>
      <c r="NO292" s="877" t="s">
        <v>64</v>
      </c>
      <c r="NP292" s="877" t="s">
        <v>64</v>
      </c>
      <c r="NQ292" s="877" t="s">
        <v>64</v>
      </c>
      <c r="NR292" s="877" t="s">
        <v>64</v>
      </c>
      <c r="NS292" s="877" t="s">
        <v>64</v>
      </c>
      <c r="NT292" s="877" t="s">
        <v>64</v>
      </c>
      <c r="NU292" s="877" t="s">
        <v>64</v>
      </c>
      <c r="NV292" s="877" t="s">
        <v>64</v>
      </c>
      <c r="NW292" s="877" t="s">
        <v>64</v>
      </c>
      <c r="NX292" s="877" t="s">
        <v>64</v>
      </c>
      <c r="NY292" s="877" t="s">
        <v>64</v>
      </c>
      <c r="NZ292" s="877" t="s">
        <v>64</v>
      </c>
      <c r="OA292" s="877" t="s">
        <v>64</v>
      </c>
      <c r="OB292" s="877" t="s">
        <v>64</v>
      </c>
      <c r="OC292" s="877" t="s">
        <v>64</v>
      </c>
      <c r="OD292" s="877" t="s">
        <v>64</v>
      </c>
      <c r="OE292" s="877" t="s">
        <v>64</v>
      </c>
      <c r="OF292" s="877" t="s">
        <v>64</v>
      </c>
      <c r="OG292" s="877" t="s">
        <v>64</v>
      </c>
      <c r="OH292" s="877" t="s">
        <v>64</v>
      </c>
      <c r="OI292" s="877" t="s">
        <v>64</v>
      </c>
      <c r="OJ292" s="877" t="s">
        <v>64</v>
      </c>
      <c r="OK292" s="877" t="s">
        <v>64</v>
      </c>
      <c r="OL292" s="877" t="s">
        <v>64</v>
      </c>
    </row>
    <row r="293" spans="1:402" s="61" customFormat="1" x14ac:dyDescent="0.25">
      <c r="A293" s="274">
        <v>292</v>
      </c>
      <c r="B293" s="221">
        <v>0</v>
      </c>
      <c r="C293" s="61">
        <v>0</v>
      </c>
      <c r="D293" s="61">
        <v>2</v>
      </c>
      <c r="E293" s="90">
        <v>503</v>
      </c>
      <c r="F293" s="883">
        <v>503</v>
      </c>
      <c r="G293" s="883"/>
      <c r="H293" s="232" t="s">
        <v>1677</v>
      </c>
      <c r="I293" s="232" t="s">
        <v>1678</v>
      </c>
      <c r="J293" s="135">
        <v>12727</v>
      </c>
      <c r="K293" s="133">
        <v>82</v>
      </c>
      <c r="L293" s="193">
        <v>55</v>
      </c>
      <c r="M293" s="193">
        <v>150</v>
      </c>
      <c r="N293" s="342">
        <v>24.444444444444443</v>
      </c>
      <c r="O293" s="210">
        <v>1.4917176540511605</v>
      </c>
      <c r="P293" s="133">
        <v>1</v>
      </c>
      <c r="Q293" s="133">
        <v>165</v>
      </c>
      <c r="R293" s="133">
        <v>80</v>
      </c>
      <c r="S293" s="133">
        <v>0</v>
      </c>
      <c r="T293" s="193">
        <v>2</v>
      </c>
      <c r="U293" s="114">
        <v>1</v>
      </c>
      <c r="V293" s="114">
        <v>2</v>
      </c>
      <c r="W293" s="114">
        <v>1</v>
      </c>
      <c r="X293" s="114">
        <v>0</v>
      </c>
      <c r="Y293" s="114">
        <v>1</v>
      </c>
      <c r="Z293" s="114">
        <v>0</v>
      </c>
      <c r="AA293" s="114">
        <v>0</v>
      </c>
      <c r="AB293" s="114">
        <v>0</v>
      </c>
      <c r="AC293" s="133"/>
      <c r="AD293" s="133"/>
      <c r="AE293" s="133"/>
      <c r="AF293" s="592">
        <v>143</v>
      </c>
      <c r="AG293" s="592">
        <v>0.79</v>
      </c>
      <c r="AH293" s="592">
        <v>70</v>
      </c>
      <c r="AI293" s="603">
        <v>1</v>
      </c>
      <c r="AJ293" s="592">
        <v>9.8000000000000007</v>
      </c>
      <c r="AK293" s="592">
        <v>29</v>
      </c>
      <c r="AL293" s="592"/>
      <c r="AM293" s="607">
        <v>1035</v>
      </c>
      <c r="AN293" s="214">
        <v>6.9421567056994693</v>
      </c>
      <c r="AO293" s="63">
        <v>132</v>
      </c>
      <c r="AP293" s="63">
        <v>67</v>
      </c>
      <c r="AQ293" s="63">
        <v>51</v>
      </c>
      <c r="AR293" s="63">
        <v>69</v>
      </c>
      <c r="AS293" s="63"/>
      <c r="AT293" s="63"/>
      <c r="AU293" s="557">
        <v>42796</v>
      </c>
      <c r="AV293" s="557">
        <v>42796</v>
      </c>
      <c r="AW293" s="147">
        <v>0.79</v>
      </c>
      <c r="AX293" s="63">
        <v>36</v>
      </c>
      <c r="AY293" s="63"/>
      <c r="AZ293" s="592">
        <v>139</v>
      </c>
      <c r="BA293" s="567"/>
      <c r="BB293" s="66"/>
      <c r="BC293" s="68"/>
      <c r="BD293" s="66"/>
      <c r="BE293" s="419"/>
      <c r="BF293" s="418"/>
      <c r="BG293" s="68"/>
      <c r="BH293" s="219"/>
      <c r="BI293" s="219"/>
      <c r="BJ293" s="219"/>
      <c r="BK293" s="66"/>
      <c r="BL293" s="66"/>
      <c r="BM293" s="66"/>
      <c r="BN293" s="66"/>
      <c r="BO293" s="571"/>
      <c r="BP293" s="66"/>
      <c r="BQ293" s="66"/>
      <c r="BR293" s="66"/>
      <c r="BS293" s="66"/>
      <c r="BT293" s="69">
        <v>42796</v>
      </c>
      <c r="BU293" s="61" t="s">
        <v>1679</v>
      </c>
      <c r="BV293" s="61">
        <v>0</v>
      </c>
      <c r="BW293" s="61">
        <v>0</v>
      </c>
      <c r="BY293" s="61">
        <v>0</v>
      </c>
      <c r="CA293" s="61" t="s">
        <v>381</v>
      </c>
      <c r="CC293" s="61">
        <v>1</v>
      </c>
      <c r="CD293" s="61">
        <v>1</v>
      </c>
      <c r="CE293" s="61">
        <v>0</v>
      </c>
      <c r="CF293" s="61">
        <v>0</v>
      </c>
      <c r="CG293" s="61">
        <v>0</v>
      </c>
      <c r="CH293" s="61">
        <v>1</v>
      </c>
      <c r="CI293" s="61">
        <v>0</v>
      </c>
      <c r="CJ293" s="114">
        <v>0</v>
      </c>
      <c r="CK293" s="114">
        <v>0</v>
      </c>
      <c r="CL293" s="114">
        <v>0</v>
      </c>
      <c r="CM293" s="114">
        <v>1</v>
      </c>
      <c r="CN293" s="114">
        <v>1</v>
      </c>
      <c r="CO293" s="114">
        <v>1</v>
      </c>
      <c r="CP293" s="114">
        <v>1</v>
      </c>
      <c r="CQ293" s="114">
        <v>1</v>
      </c>
      <c r="CR293" s="114">
        <v>0</v>
      </c>
      <c r="CS293" s="114">
        <v>0</v>
      </c>
      <c r="CT293" s="114">
        <v>1</v>
      </c>
      <c r="CU293" s="114">
        <v>0</v>
      </c>
      <c r="CV293" s="362">
        <v>22.64</v>
      </c>
      <c r="CW293" s="362">
        <v>104</v>
      </c>
      <c r="CX293" s="362"/>
      <c r="CY293" s="362"/>
      <c r="CZ293" s="133"/>
      <c r="DA293" s="133">
        <v>133</v>
      </c>
      <c r="DB293" s="133"/>
      <c r="DC293" s="133"/>
      <c r="DD293" s="133"/>
      <c r="DE293" s="133">
        <v>0</v>
      </c>
      <c r="DF293" s="136">
        <v>0</v>
      </c>
      <c r="DG293" s="135"/>
      <c r="DH293" s="133"/>
      <c r="DI293" s="133"/>
      <c r="DJ293" s="136">
        <v>1</v>
      </c>
      <c r="DK293" s="136">
        <v>0</v>
      </c>
      <c r="DL293" s="136"/>
      <c r="DM293" s="133"/>
      <c r="DN293" s="133">
        <v>1</v>
      </c>
      <c r="DO293" s="133">
        <v>0</v>
      </c>
      <c r="DP293" s="133">
        <v>0</v>
      </c>
      <c r="DQ293" s="133">
        <v>0</v>
      </c>
      <c r="DR293" s="133">
        <v>0</v>
      </c>
      <c r="DS293" s="212">
        <v>0</v>
      </c>
      <c r="DT293" s="133">
        <v>0</v>
      </c>
      <c r="DU293" s="133">
        <v>0</v>
      </c>
      <c r="DV293" s="133">
        <v>0</v>
      </c>
      <c r="DW293" s="133">
        <v>0</v>
      </c>
      <c r="DX293" s="133">
        <v>0</v>
      </c>
      <c r="DY293" s="133">
        <v>1</v>
      </c>
      <c r="EB293" s="133">
        <v>1</v>
      </c>
      <c r="EC293" s="133">
        <v>1</v>
      </c>
      <c r="ED293" s="133">
        <v>70</v>
      </c>
      <c r="EE293" s="133"/>
      <c r="EG293" s="294"/>
      <c r="EH293" s="103"/>
      <c r="EI293" s="131"/>
      <c r="EJ293" s="131"/>
      <c r="EK293" s="131"/>
      <c r="EL293" s="131"/>
      <c r="EM293" s="131"/>
      <c r="EN293" s="103"/>
      <c r="EO293" s="136">
        <v>503</v>
      </c>
      <c r="EP293" s="135">
        <v>42816</v>
      </c>
      <c r="EQ293" s="133" t="s">
        <v>383</v>
      </c>
      <c r="ER293" s="133"/>
      <c r="ES293" s="133"/>
      <c r="ET293" s="133">
        <v>62</v>
      </c>
      <c r="EU293" s="133">
        <v>0</v>
      </c>
      <c r="EV293" s="133"/>
      <c r="EW293" s="133">
        <v>12</v>
      </c>
      <c r="EX293" s="133">
        <v>10</v>
      </c>
      <c r="EY293" s="133">
        <v>41</v>
      </c>
      <c r="EZ293" s="133">
        <v>21</v>
      </c>
      <c r="FA293" s="133">
        <v>17</v>
      </c>
      <c r="FB293" s="133">
        <v>17</v>
      </c>
      <c r="FC293" s="133">
        <v>46</v>
      </c>
      <c r="FD293" s="133">
        <v>19</v>
      </c>
      <c r="FE293" s="133">
        <v>30</v>
      </c>
      <c r="FF293" s="133">
        <v>80</v>
      </c>
      <c r="FG293" s="133">
        <v>300</v>
      </c>
      <c r="FH293" s="91">
        <v>80</v>
      </c>
      <c r="FI293" s="91">
        <v>300</v>
      </c>
      <c r="FJ293" s="227">
        <v>62.85</v>
      </c>
      <c r="FK293" s="227">
        <v>42.132638056078456</v>
      </c>
      <c r="FL293" s="228">
        <v>86.4</v>
      </c>
      <c r="FM293" s="228">
        <v>30.799999999999997</v>
      </c>
      <c r="FN293" s="228">
        <v>57.919807924346522</v>
      </c>
      <c r="FO293" s="228">
        <v>20.647338935993893</v>
      </c>
      <c r="FP293" s="228">
        <v>64.351851851851862</v>
      </c>
      <c r="FQ293" s="228"/>
      <c r="FR293" s="193">
        <v>0</v>
      </c>
      <c r="FS293" s="230">
        <v>108</v>
      </c>
      <c r="FT293" s="230">
        <v>40</v>
      </c>
      <c r="FU293" s="230">
        <v>120</v>
      </c>
      <c r="FV293" s="229">
        <v>6.7</v>
      </c>
      <c r="FW293" s="229">
        <v>8.6</v>
      </c>
      <c r="FX293" s="229">
        <v>16.119402985074625</v>
      </c>
      <c r="FY293" s="229">
        <v>2.7</v>
      </c>
      <c r="FZ293" s="133">
        <v>58</v>
      </c>
      <c r="GA293" s="129">
        <v>16.100000000000001</v>
      </c>
      <c r="GB293" s="238">
        <v>4.5</v>
      </c>
      <c r="GC293" s="238">
        <v>2.7</v>
      </c>
      <c r="GD293" s="238">
        <v>106.3</v>
      </c>
      <c r="GE293" s="238">
        <v>77.099999999999994</v>
      </c>
      <c r="GF293" s="238">
        <v>25.7</v>
      </c>
      <c r="GG293" s="133">
        <v>0</v>
      </c>
      <c r="GH293" s="133">
        <v>1</v>
      </c>
      <c r="GI293" s="133">
        <v>1</v>
      </c>
      <c r="GJ293" s="133">
        <v>1</v>
      </c>
      <c r="GK293" s="231">
        <v>38</v>
      </c>
      <c r="GL293" s="133">
        <v>1</v>
      </c>
      <c r="GM293" s="133">
        <v>0</v>
      </c>
      <c r="GN293" s="133">
        <v>0</v>
      </c>
      <c r="GO293" s="133">
        <v>0</v>
      </c>
      <c r="GP293" s="61">
        <v>37.15</v>
      </c>
      <c r="GQ293" s="106">
        <v>24.904176671174454</v>
      </c>
      <c r="GR293" s="111">
        <v>0.36645962732919263</v>
      </c>
      <c r="GS293" s="61">
        <v>0</v>
      </c>
      <c r="GT293" s="111">
        <v>0.66666666666666663</v>
      </c>
      <c r="GU293" s="62">
        <v>1</v>
      </c>
      <c r="GV293" s="61">
        <v>10.4</v>
      </c>
      <c r="GW293" s="61">
        <v>0</v>
      </c>
      <c r="GX293" s="106">
        <v>11</v>
      </c>
      <c r="GY293" s="61">
        <v>1</v>
      </c>
      <c r="GZ293" s="745">
        <v>53</v>
      </c>
      <c r="HA293" s="133">
        <v>20</v>
      </c>
      <c r="HB293" s="133">
        <v>0.57999999999999996</v>
      </c>
      <c r="HC293" s="61">
        <v>1</v>
      </c>
      <c r="HD293" s="236">
        <v>86.535702000000001</v>
      </c>
      <c r="HE293" s="236">
        <v>90.862487000000002</v>
      </c>
      <c r="HF293" s="144">
        <v>59.222157000000003</v>
      </c>
      <c r="HG293" s="236">
        <v>109.974007</v>
      </c>
      <c r="HH293" s="125">
        <v>71.678622000000004</v>
      </c>
      <c r="HI293" s="236">
        <v>44.400267999999997</v>
      </c>
      <c r="HJ293" s="144">
        <v>28.939112000000002</v>
      </c>
      <c r="HK293" s="236">
        <v>65.573739000000003</v>
      </c>
      <c r="HL293" s="144">
        <v>42.739511</v>
      </c>
      <c r="HM293" s="236">
        <v>59.626579</v>
      </c>
      <c r="HN293" s="144">
        <v>3.7377030000000002</v>
      </c>
      <c r="HO293" s="144">
        <v>2.4361519999999999</v>
      </c>
      <c r="HP293" s="236">
        <v>120.329551</v>
      </c>
      <c r="HQ293" s="144">
        <v>78.428135999999995</v>
      </c>
      <c r="HR293" s="236">
        <v>50.655647000000002</v>
      </c>
      <c r="HS293" s="144">
        <v>33.016229000000003</v>
      </c>
      <c r="HT293" s="236">
        <v>69.673903999999993</v>
      </c>
      <c r="HU293" s="144">
        <v>45.411907999999997</v>
      </c>
      <c r="HV293" s="236">
        <v>57.902571000000002</v>
      </c>
      <c r="HW293" s="144">
        <v>0</v>
      </c>
      <c r="HX293" s="237">
        <v>0.82621784436753321</v>
      </c>
      <c r="HY293" s="238">
        <v>29.5</v>
      </c>
      <c r="HZ293" s="133">
        <v>5.9</v>
      </c>
      <c r="IA293" s="133">
        <v>22.4</v>
      </c>
      <c r="IB293" s="133">
        <v>5.0999999999999996</v>
      </c>
      <c r="IC293" s="133">
        <v>28.1</v>
      </c>
      <c r="ID293" s="133">
        <v>6.3</v>
      </c>
      <c r="IE293" s="237">
        <v>93.781333333333322</v>
      </c>
      <c r="IF293" s="237">
        <v>62.868018675414135</v>
      </c>
      <c r="IG293" s="133"/>
      <c r="IH293" s="146">
        <v>0.31</v>
      </c>
      <c r="II293" s="146">
        <v>1182</v>
      </c>
      <c r="IJ293" s="146">
        <v>1116</v>
      </c>
      <c r="IK293" s="146">
        <v>1151</v>
      </c>
      <c r="IL293" s="146">
        <v>1061</v>
      </c>
      <c r="IM293" s="146">
        <v>1081</v>
      </c>
      <c r="IN293" s="146">
        <v>1241</v>
      </c>
      <c r="IO293" s="133"/>
      <c r="IP293" s="237">
        <v>1138.6666666666667</v>
      </c>
      <c r="IQ293" s="146">
        <v>1944</v>
      </c>
      <c r="IR293" s="146">
        <v>398</v>
      </c>
      <c r="IS293" s="146">
        <v>385</v>
      </c>
      <c r="IT293" s="146">
        <v>431</v>
      </c>
      <c r="IU293" s="146">
        <v>416</v>
      </c>
      <c r="IV293" s="146">
        <v>409</v>
      </c>
      <c r="IW293" s="146">
        <v>420</v>
      </c>
      <c r="IX293" s="133"/>
      <c r="IY293" s="193">
        <v>409.83333333333331</v>
      </c>
      <c r="IZ293" s="146">
        <v>271</v>
      </c>
      <c r="JA293" s="412">
        <v>33.934624080711934</v>
      </c>
      <c r="JB293" s="241">
        <v>1</v>
      </c>
      <c r="JC293" s="136">
        <v>1</v>
      </c>
      <c r="JD293" s="278">
        <v>0</v>
      </c>
      <c r="JE293" s="70">
        <v>0</v>
      </c>
      <c r="JF293" s="70"/>
      <c r="JG293" s="136">
        <v>0</v>
      </c>
      <c r="JH293" s="136">
        <v>0</v>
      </c>
      <c r="JI293" s="136">
        <v>0</v>
      </c>
      <c r="JJ293" s="136"/>
      <c r="JK293" s="133"/>
      <c r="JL293" s="285">
        <v>45</v>
      </c>
      <c r="JM293" s="200">
        <v>503</v>
      </c>
      <c r="JN293" s="244">
        <v>42815</v>
      </c>
      <c r="JO293" s="69">
        <v>43494</v>
      </c>
      <c r="JP293" s="201">
        <v>0</v>
      </c>
      <c r="JQ293" s="69">
        <v>43494</v>
      </c>
      <c r="JR293" s="31">
        <v>22</v>
      </c>
      <c r="JS293" s="243">
        <v>1</v>
      </c>
      <c r="JT293" s="69">
        <v>43143</v>
      </c>
      <c r="JU293" s="245">
        <v>10</v>
      </c>
      <c r="JV293" s="243">
        <v>1</v>
      </c>
      <c r="JW293" s="246">
        <v>43143</v>
      </c>
      <c r="JX293" s="245">
        <v>10</v>
      </c>
      <c r="JY293" s="245">
        <v>22</v>
      </c>
      <c r="JZ293" s="245">
        <v>679</v>
      </c>
      <c r="KA293" s="247"/>
      <c r="KB293" s="245"/>
      <c r="KC293" s="248"/>
      <c r="KD293" s="63">
        <v>0</v>
      </c>
      <c r="KE293" s="263">
        <v>1</v>
      </c>
      <c r="KF293" s="251" t="s">
        <v>390</v>
      </c>
      <c r="KG293" s="250">
        <v>76.3</v>
      </c>
      <c r="KH293" s="250">
        <v>36.1</v>
      </c>
      <c r="KI293" s="250">
        <v>52.8</v>
      </c>
      <c r="KJ293" s="251">
        <v>-17.3</v>
      </c>
      <c r="KK293" s="250">
        <v>-14.6</v>
      </c>
      <c r="KL293" s="250">
        <v>53.6</v>
      </c>
      <c r="KM293" s="311">
        <v>15.6</v>
      </c>
      <c r="KN293" s="311">
        <v>4.5</v>
      </c>
      <c r="KO293" s="63"/>
      <c r="KP293" s="250">
        <v>0</v>
      </c>
      <c r="KQ293" s="92"/>
      <c r="KR293" s="93">
        <v>0.36645962732919263</v>
      </c>
      <c r="KS293" s="92">
        <v>58</v>
      </c>
      <c r="KT293" s="361">
        <v>35.130000000000003</v>
      </c>
      <c r="KU293" s="92">
        <v>-15.76</v>
      </c>
      <c r="KV293" s="361">
        <v>-21.2</v>
      </c>
      <c r="KW293" s="361">
        <v>-18.8</v>
      </c>
      <c r="KX293" s="361">
        <v>290</v>
      </c>
      <c r="KY293" s="361">
        <v>-15.2</v>
      </c>
      <c r="KZ293" s="361">
        <v>-13.5</v>
      </c>
      <c r="LA293" s="361">
        <v>290</v>
      </c>
      <c r="LB293" s="361">
        <v>-18.2</v>
      </c>
      <c r="LC293" s="361">
        <v>-16.100000000000001</v>
      </c>
      <c r="LD293" s="361">
        <v>290</v>
      </c>
      <c r="LE293" s="118">
        <v>42816</v>
      </c>
      <c r="LF293" s="454">
        <v>0</v>
      </c>
      <c r="LG293" s="454"/>
      <c r="LH293" s="454">
        <v>58</v>
      </c>
      <c r="LI293" s="454">
        <v>44.91</v>
      </c>
      <c r="LJ293" s="454">
        <v>-16.600000000000001</v>
      </c>
      <c r="LK293" s="454">
        <v>-23.4</v>
      </c>
      <c r="LL293" s="454">
        <v>-20.9</v>
      </c>
      <c r="LM293" s="454">
        <v>303</v>
      </c>
      <c r="LN293" s="454">
        <v>-11.7</v>
      </c>
      <c r="LO293" s="454">
        <v>9.5</v>
      </c>
      <c r="LP293" s="454">
        <v>303</v>
      </c>
      <c r="LQ293" s="454">
        <v>-17.5</v>
      </c>
      <c r="LR293" s="454">
        <v>-15.2</v>
      </c>
      <c r="LS293" s="454">
        <v>303</v>
      </c>
      <c r="LT293" s="500">
        <v>42.05</v>
      </c>
      <c r="LU293" s="693">
        <v>-21.87</v>
      </c>
      <c r="LV293" s="500"/>
      <c r="LW293" s="500"/>
      <c r="LX293" s="500">
        <v>-15.2</v>
      </c>
      <c r="LY293" s="500">
        <v>2</v>
      </c>
      <c r="LZ293" s="690">
        <v>57.902571000000002</v>
      </c>
      <c r="MA293" s="455"/>
      <c r="MC293" s="253"/>
      <c r="MD293" s="274"/>
      <c r="ME293" s="581">
        <v>503</v>
      </c>
      <c r="MF293" s="135">
        <v>42796</v>
      </c>
      <c r="MI293" s="586"/>
      <c r="MQ293" s="135">
        <v>42797</v>
      </c>
      <c r="MR293" s="238">
        <v>5.9</v>
      </c>
      <c r="MS293" s="238">
        <v>22</v>
      </c>
      <c r="MT293" s="133">
        <v>1</v>
      </c>
      <c r="MU293" s="133">
        <v>0</v>
      </c>
      <c r="MV293" s="133">
        <v>1</v>
      </c>
      <c r="MW293" s="133">
        <v>0</v>
      </c>
      <c r="MX293" s="133">
        <v>1</v>
      </c>
      <c r="MY293" s="238">
        <v>2</v>
      </c>
      <c r="MZ293" s="238">
        <v>1035</v>
      </c>
      <c r="NA293" s="585"/>
      <c r="NB293" s="238">
        <v>7</v>
      </c>
      <c r="ND293" s="876" t="s">
        <v>64</v>
      </c>
      <c r="NE293" s="877" t="s">
        <v>64</v>
      </c>
      <c r="NF293" s="877" t="s">
        <v>64</v>
      </c>
      <c r="NG293" s="877" t="s">
        <v>64</v>
      </c>
      <c r="NH293" s="877" t="s">
        <v>64</v>
      </c>
      <c r="NI293" s="877" t="s">
        <v>64</v>
      </c>
      <c r="NJ293" s="877" t="s">
        <v>64</v>
      </c>
      <c r="NK293" s="877" t="s">
        <v>64</v>
      </c>
      <c r="NL293" s="877" t="s">
        <v>64</v>
      </c>
      <c r="NM293" s="877" t="s">
        <v>64</v>
      </c>
      <c r="NN293" s="877" t="s">
        <v>64</v>
      </c>
      <c r="NO293" s="877" t="s">
        <v>64</v>
      </c>
      <c r="NP293" s="877" t="s">
        <v>64</v>
      </c>
      <c r="NQ293" s="877" t="s">
        <v>64</v>
      </c>
      <c r="NR293" s="877" t="s">
        <v>64</v>
      </c>
      <c r="NS293" s="877" t="s">
        <v>64</v>
      </c>
      <c r="NT293" s="877" t="s">
        <v>64</v>
      </c>
      <c r="NU293" s="877" t="s">
        <v>64</v>
      </c>
      <c r="NV293" s="877" t="s">
        <v>64</v>
      </c>
      <c r="NW293" s="877" t="s">
        <v>64</v>
      </c>
      <c r="NX293" s="877" t="s">
        <v>64</v>
      </c>
      <c r="NY293" s="877" t="s">
        <v>64</v>
      </c>
      <c r="NZ293" s="877" t="s">
        <v>64</v>
      </c>
      <c r="OA293" s="877" t="s">
        <v>64</v>
      </c>
      <c r="OB293" s="877" t="s">
        <v>64</v>
      </c>
      <c r="OC293" s="877" t="s">
        <v>64</v>
      </c>
      <c r="OD293" s="877" t="s">
        <v>64</v>
      </c>
      <c r="OE293" s="877" t="s">
        <v>64</v>
      </c>
      <c r="OF293" s="877" t="s">
        <v>64</v>
      </c>
      <c r="OG293" s="877" t="s">
        <v>64</v>
      </c>
      <c r="OH293" s="877" t="s">
        <v>64</v>
      </c>
      <c r="OI293" s="877" t="s">
        <v>64</v>
      </c>
      <c r="OJ293" s="877" t="s">
        <v>64</v>
      </c>
      <c r="OK293" s="877" t="s">
        <v>64</v>
      </c>
      <c r="OL293" s="877" t="s">
        <v>64</v>
      </c>
    </row>
    <row r="294" spans="1:402" s="61" customFormat="1" x14ac:dyDescent="0.25">
      <c r="A294" s="221">
        <v>293</v>
      </c>
      <c r="B294" s="274">
        <v>0</v>
      </c>
      <c r="C294" s="61">
        <v>0</v>
      </c>
      <c r="D294" s="61">
        <v>2</v>
      </c>
      <c r="E294" s="90">
        <v>504</v>
      </c>
      <c r="F294" s="883">
        <v>504</v>
      </c>
      <c r="G294" s="883"/>
      <c r="H294" s="232" t="s">
        <v>1680</v>
      </c>
      <c r="I294" s="167" t="s">
        <v>1681</v>
      </c>
      <c r="J294" s="411">
        <v>12850</v>
      </c>
      <c r="K294" s="146">
        <v>82</v>
      </c>
      <c r="L294" s="193">
        <v>55</v>
      </c>
      <c r="M294" s="193">
        <v>154</v>
      </c>
      <c r="N294" s="342">
        <v>23.19109461966605</v>
      </c>
      <c r="O294" s="210">
        <v>1.5204529630811043</v>
      </c>
      <c r="P294" s="133">
        <v>1</v>
      </c>
      <c r="Q294" s="133">
        <v>130</v>
      </c>
      <c r="R294" s="133">
        <v>65</v>
      </c>
      <c r="S294" s="133">
        <v>0</v>
      </c>
      <c r="T294" s="193">
        <v>3</v>
      </c>
      <c r="U294" s="114">
        <v>0</v>
      </c>
      <c r="V294" s="114"/>
      <c r="W294" s="114">
        <v>0</v>
      </c>
      <c r="X294" s="114">
        <v>1</v>
      </c>
      <c r="Y294" s="114">
        <v>0</v>
      </c>
      <c r="Z294" s="114">
        <v>0</v>
      </c>
      <c r="AA294" s="114">
        <v>0</v>
      </c>
      <c r="AB294" s="114">
        <v>0</v>
      </c>
      <c r="AC294" s="133"/>
      <c r="AD294" s="133"/>
      <c r="AE294" s="133"/>
      <c r="AF294" s="592">
        <v>161</v>
      </c>
      <c r="AG294" s="592">
        <v>1.06</v>
      </c>
      <c r="AH294" s="592">
        <v>49</v>
      </c>
      <c r="AI294" s="603">
        <v>0</v>
      </c>
      <c r="AJ294" s="592">
        <v>14.7</v>
      </c>
      <c r="AK294" s="592">
        <v>46</v>
      </c>
      <c r="AL294" s="592"/>
      <c r="AM294" s="607">
        <v>2128</v>
      </c>
      <c r="AN294" s="214">
        <v>7.6629378504615353</v>
      </c>
      <c r="AO294" s="63">
        <v>165</v>
      </c>
      <c r="AP294" s="63">
        <v>93</v>
      </c>
      <c r="AQ294" s="63">
        <v>57</v>
      </c>
      <c r="AR294" s="63">
        <v>76</v>
      </c>
      <c r="AS294" s="63">
        <v>1.92</v>
      </c>
      <c r="AT294" s="63"/>
      <c r="AU294" s="557">
        <v>42823</v>
      </c>
      <c r="AV294" s="557">
        <v>42822</v>
      </c>
      <c r="AW294" s="63">
        <v>1.06</v>
      </c>
      <c r="AX294" s="63">
        <v>50</v>
      </c>
      <c r="AY294" s="63"/>
      <c r="AZ294" s="592">
        <v>143</v>
      </c>
      <c r="BA294" s="567">
        <v>42829</v>
      </c>
      <c r="BB294" s="66"/>
      <c r="BC294" s="68"/>
      <c r="BD294" s="66"/>
      <c r="BE294" s="218"/>
      <c r="BF294" s="66"/>
      <c r="BG294" s="68"/>
      <c r="BH294" s="219"/>
      <c r="BI294" s="219"/>
      <c r="BJ294" s="219"/>
      <c r="BK294" s="66">
        <v>2.69</v>
      </c>
      <c r="BL294" s="66">
        <v>1.35</v>
      </c>
      <c r="BM294" s="66">
        <v>131</v>
      </c>
      <c r="BN294" s="66">
        <v>1.45</v>
      </c>
      <c r="BO294" s="571">
        <v>1259</v>
      </c>
      <c r="BP294" s="66">
        <v>119</v>
      </c>
      <c r="BQ294" s="66">
        <v>264</v>
      </c>
      <c r="BR294" s="66">
        <v>22</v>
      </c>
      <c r="BS294" s="66">
        <v>19</v>
      </c>
      <c r="BT294" s="69">
        <v>42823</v>
      </c>
      <c r="BU294" s="61" t="s">
        <v>1682</v>
      </c>
      <c r="BV294" s="61">
        <v>0</v>
      </c>
      <c r="BW294" s="61">
        <v>1</v>
      </c>
      <c r="BX294" s="61">
        <v>32</v>
      </c>
      <c r="BY294" s="61">
        <v>1</v>
      </c>
      <c r="CA294" s="61">
        <v>1</v>
      </c>
      <c r="CB294" s="61" t="s">
        <v>1683</v>
      </c>
      <c r="CC294" s="61">
        <v>1</v>
      </c>
      <c r="CD294" s="61">
        <v>0</v>
      </c>
      <c r="CE294" s="61">
        <v>0</v>
      </c>
      <c r="CF294" s="61">
        <v>0</v>
      </c>
      <c r="CG294" s="61">
        <v>0</v>
      </c>
      <c r="CH294" s="61">
        <v>0</v>
      </c>
      <c r="CI294" s="61">
        <v>0</v>
      </c>
      <c r="CJ294" s="114">
        <v>1</v>
      </c>
      <c r="CK294" s="114">
        <v>0</v>
      </c>
      <c r="CL294" s="114">
        <v>0</v>
      </c>
      <c r="CM294" s="114">
        <v>1</v>
      </c>
      <c r="CN294" s="114">
        <v>0</v>
      </c>
      <c r="CO294" s="114">
        <v>0</v>
      </c>
      <c r="CP294" s="114">
        <v>0</v>
      </c>
      <c r="CQ294" s="114">
        <v>1</v>
      </c>
      <c r="CR294" s="114">
        <v>0</v>
      </c>
      <c r="CS294" s="114">
        <v>0</v>
      </c>
      <c r="CT294" s="114">
        <v>0</v>
      </c>
      <c r="CU294" s="114">
        <v>0</v>
      </c>
      <c r="CV294" s="362"/>
      <c r="CW294" s="362"/>
      <c r="CX294" s="362"/>
      <c r="CY294" s="362"/>
      <c r="CZ294" s="133"/>
      <c r="DA294" s="133"/>
      <c r="DB294" s="133"/>
      <c r="DC294" s="133"/>
      <c r="DD294" s="133"/>
      <c r="DE294" s="133">
        <v>1</v>
      </c>
      <c r="DF294" s="136">
        <v>1</v>
      </c>
      <c r="DG294" s="135">
        <v>42825</v>
      </c>
      <c r="DH294" s="133">
        <v>1</v>
      </c>
      <c r="DI294" s="133" t="s">
        <v>1683</v>
      </c>
      <c r="DJ294" s="136">
        <v>1</v>
      </c>
      <c r="DK294" s="136">
        <v>0</v>
      </c>
      <c r="DL294" s="136"/>
      <c r="DM294" s="133"/>
      <c r="DN294" s="133">
        <v>1</v>
      </c>
      <c r="DO294" s="133">
        <v>0</v>
      </c>
      <c r="DP294" s="133">
        <v>0</v>
      </c>
      <c r="DQ294" s="133">
        <v>0</v>
      </c>
      <c r="DR294" s="133">
        <v>0</v>
      </c>
      <c r="DS294" s="212">
        <v>0</v>
      </c>
      <c r="DT294" s="133">
        <v>0</v>
      </c>
      <c r="DU294" s="133">
        <v>0</v>
      </c>
      <c r="DV294" s="133">
        <v>0</v>
      </c>
      <c r="DW294" s="133">
        <v>0</v>
      </c>
      <c r="DX294" s="133">
        <v>0</v>
      </c>
      <c r="DY294" s="133">
        <v>0</v>
      </c>
      <c r="EB294" s="133">
        <v>1</v>
      </c>
      <c r="EC294" s="133">
        <v>2</v>
      </c>
      <c r="ED294" s="133">
        <v>50</v>
      </c>
      <c r="EE294" s="133"/>
      <c r="EG294" s="294"/>
      <c r="EH294" s="103"/>
      <c r="EI294" s="131"/>
      <c r="EJ294" s="131"/>
      <c r="EK294" s="131"/>
      <c r="EL294" s="131"/>
      <c r="EM294" s="131"/>
      <c r="EN294" s="103"/>
      <c r="EO294" s="136">
        <v>504</v>
      </c>
      <c r="EP294" s="135">
        <v>42823</v>
      </c>
      <c r="EQ294" s="133" t="s">
        <v>383</v>
      </c>
      <c r="ER294" s="133"/>
      <c r="ES294" s="133"/>
      <c r="ET294" s="133">
        <v>58</v>
      </c>
      <c r="EU294" s="133">
        <v>0</v>
      </c>
      <c r="EV294" s="133"/>
      <c r="EW294" s="133">
        <v>12</v>
      </c>
      <c r="EX294" s="133">
        <v>7</v>
      </c>
      <c r="EY294" s="133">
        <v>51</v>
      </c>
      <c r="EZ294" s="133">
        <v>35</v>
      </c>
      <c r="FA294" s="133">
        <v>16</v>
      </c>
      <c r="FB294" s="133">
        <v>14</v>
      </c>
      <c r="FC294" s="133">
        <v>41</v>
      </c>
      <c r="FD294" s="133">
        <v>18</v>
      </c>
      <c r="FE294" s="133">
        <v>27</v>
      </c>
      <c r="FF294" s="133">
        <v>100</v>
      </c>
      <c r="FG294" s="133">
        <v>300</v>
      </c>
      <c r="FH294" s="91">
        <v>100</v>
      </c>
      <c r="FI294" s="91">
        <v>300</v>
      </c>
      <c r="FJ294" s="227">
        <v>50.5</v>
      </c>
      <c r="FK294" s="227">
        <v>33.21378643484298</v>
      </c>
      <c r="FL294" s="228">
        <v>93.65</v>
      </c>
      <c r="FM294" s="228">
        <v>42.599999999999994</v>
      </c>
      <c r="FN294" s="228">
        <v>61.593487121248423</v>
      </c>
      <c r="FO294" s="228">
        <v>28.017966378699224</v>
      </c>
      <c r="FP294" s="228">
        <v>54.511478910838242</v>
      </c>
      <c r="FQ294" s="228"/>
      <c r="FR294" s="193">
        <v>0</v>
      </c>
      <c r="FS294" s="230">
        <v>57</v>
      </c>
      <c r="FT294" s="230">
        <v>27.1</v>
      </c>
      <c r="FU294" s="230">
        <v>210</v>
      </c>
      <c r="FV294" s="229">
        <v>3.99</v>
      </c>
      <c r="FW294" s="229">
        <v>5.3</v>
      </c>
      <c r="FX294" s="229">
        <v>14.285714285714285</v>
      </c>
      <c r="FY294" s="229">
        <v>2.103321033210332</v>
      </c>
      <c r="FZ294" s="133">
        <v>28</v>
      </c>
      <c r="GA294" s="129">
        <v>12.9</v>
      </c>
      <c r="GB294" s="238">
        <v>5.6</v>
      </c>
      <c r="GC294" s="238">
        <v>3.2</v>
      </c>
      <c r="GD294" s="238">
        <v>117.9</v>
      </c>
      <c r="GE294" s="238">
        <v>82.3</v>
      </c>
      <c r="GF294" s="238">
        <v>23.7</v>
      </c>
      <c r="GG294" s="133">
        <v>1</v>
      </c>
      <c r="GH294" s="133">
        <v>1</v>
      </c>
      <c r="GI294" s="133">
        <v>1</v>
      </c>
      <c r="GJ294" s="133">
        <v>0</v>
      </c>
      <c r="GK294" s="231">
        <v>32</v>
      </c>
      <c r="GL294" s="133">
        <v>0</v>
      </c>
      <c r="GM294" s="133">
        <v>0</v>
      </c>
      <c r="GN294" s="133">
        <v>0</v>
      </c>
      <c r="GO294" s="133">
        <v>0</v>
      </c>
      <c r="GP294" s="61">
        <v>35.549999999999997</v>
      </c>
      <c r="GQ294" s="106">
        <v>23.381190252646888</v>
      </c>
      <c r="GR294" s="111">
        <v>0.33727810650887574</v>
      </c>
      <c r="GS294" s="61">
        <v>1</v>
      </c>
      <c r="GT294" s="111">
        <v>0.64</v>
      </c>
      <c r="GU294" s="62">
        <v>1</v>
      </c>
      <c r="GV294" s="61">
        <v>8.1999999999999993</v>
      </c>
      <c r="GW294" s="61">
        <v>1</v>
      </c>
      <c r="GX294" s="106">
        <v>13</v>
      </c>
      <c r="GY294" s="61">
        <v>1</v>
      </c>
      <c r="GZ294" s="745">
        <v>42</v>
      </c>
      <c r="HA294" s="133">
        <v>15</v>
      </c>
      <c r="HB294" s="133">
        <v>0.46</v>
      </c>
      <c r="HC294" s="61">
        <v>1</v>
      </c>
      <c r="HD294" s="236">
        <v>91.161997</v>
      </c>
      <c r="HE294" s="236">
        <v>95.720096999999996</v>
      </c>
      <c r="HF294" s="144">
        <v>61.698447999999999</v>
      </c>
      <c r="HG294" s="236">
        <v>110.554098</v>
      </c>
      <c r="HH294" s="125">
        <v>71.260023000000004</v>
      </c>
      <c r="HI294" s="236">
        <v>46.395007</v>
      </c>
      <c r="HJ294" s="144">
        <v>29.904900000000001</v>
      </c>
      <c r="HK294" s="236">
        <v>64.159091000000004</v>
      </c>
      <c r="HL294" s="144">
        <v>41.355122000000001</v>
      </c>
      <c r="HM294" s="236">
        <v>58.034114000000002</v>
      </c>
      <c r="HN294" s="144">
        <v>4.3628179999999999</v>
      </c>
      <c r="HO294" s="144">
        <v>2.8121480000000001</v>
      </c>
      <c r="HP294" s="236">
        <v>127.441412</v>
      </c>
      <c r="HQ294" s="144">
        <v>82.145104000000003</v>
      </c>
      <c r="HR294" s="236">
        <v>61.619768999999998</v>
      </c>
      <c r="HS294" s="144">
        <v>39.718347999999999</v>
      </c>
      <c r="HT294" s="236">
        <v>65.821642999999995</v>
      </c>
      <c r="HU294" s="144">
        <v>42.426755999999997</v>
      </c>
      <c r="HV294" s="236">
        <v>51.648550999999998</v>
      </c>
      <c r="HW294" s="144">
        <v>0</v>
      </c>
      <c r="HX294" s="237">
        <v>0.86582133753196555</v>
      </c>
      <c r="HY294" s="238">
        <v>25.6</v>
      </c>
      <c r="HZ294" s="133">
        <v>5.8</v>
      </c>
      <c r="IA294" s="133">
        <v>24.3</v>
      </c>
      <c r="IB294" s="133">
        <v>5.2</v>
      </c>
      <c r="IC294" s="133">
        <v>22.5</v>
      </c>
      <c r="ID294" s="133">
        <v>5.8</v>
      </c>
      <c r="IE294" s="237">
        <v>89.808331034482777</v>
      </c>
      <c r="IF294" s="237">
        <v>59.066826278197858</v>
      </c>
      <c r="IG294" s="133"/>
      <c r="IH294" s="133">
        <v>0.4</v>
      </c>
      <c r="II294" s="133">
        <v>1088</v>
      </c>
      <c r="IJ294" s="133">
        <v>896</v>
      </c>
      <c r="IK294" s="133">
        <v>1013</v>
      </c>
      <c r="IL294" s="133">
        <v>1107</v>
      </c>
      <c r="IM294" s="133">
        <v>1116</v>
      </c>
      <c r="IN294" s="133">
        <v>1052</v>
      </c>
      <c r="IO294" s="133"/>
      <c r="IP294" s="237">
        <v>1045.3333333333333</v>
      </c>
      <c r="IQ294" s="133">
        <v>1649</v>
      </c>
      <c r="IR294" s="133">
        <v>422</v>
      </c>
      <c r="IS294" s="133">
        <v>382</v>
      </c>
      <c r="IT294" s="133">
        <v>429</v>
      </c>
      <c r="IU294" s="133">
        <v>394</v>
      </c>
      <c r="IV294" s="133">
        <v>463</v>
      </c>
      <c r="IW294" s="133">
        <v>439</v>
      </c>
      <c r="IX294" s="133"/>
      <c r="IY294" s="193">
        <v>421.5</v>
      </c>
      <c r="IZ294" s="133">
        <v>281</v>
      </c>
      <c r="JA294" s="412">
        <v>28.77453585600907</v>
      </c>
      <c r="JB294" s="241">
        <v>0</v>
      </c>
      <c r="JC294" s="136">
        <v>1</v>
      </c>
      <c r="JD294" s="415">
        <v>0</v>
      </c>
      <c r="JE294" s="70">
        <v>0</v>
      </c>
      <c r="JF294" s="70"/>
      <c r="JG294" s="136">
        <v>0</v>
      </c>
      <c r="JH294" s="136">
        <v>0</v>
      </c>
      <c r="JI294" s="136">
        <v>0</v>
      </c>
      <c r="JJ294" s="136"/>
      <c r="JK294" s="133"/>
      <c r="JL294" s="285"/>
      <c r="JM294" s="200">
        <v>504</v>
      </c>
      <c r="JN294" s="244">
        <v>42823</v>
      </c>
      <c r="JO294" s="69">
        <v>43497</v>
      </c>
      <c r="JP294" s="201">
        <v>0</v>
      </c>
      <c r="JQ294" s="69">
        <v>43497</v>
      </c>
      <c r="JR294" s="31">
        <v>22</v>
      </c>
      <c r="JS294" s="243">
        <v>1</v>
      </c>
      <c r="JT294" s="69">
        <v>43450</v>
      </c>
      <c r="JU294" s="245">
        <v>20</v>
      </c>
      <c r="JV294" s="243">
        <v>1</v>
      </c>
      <c r="JW294" s="246">
        <v>43450</v>
      </c>
      <c r="JX294" s="245">
        <v>20</v>
      </c>
      <c r="JY294" s="245">
        <v>22</v>
      </c>
      <c r="JZ294" s="245">
        <v>674</v>
      </c>
      <c r="KA294" s="247"/>
      <c r="KB294" s="245"/>
      <c r="KC294" s="248"/>
      <c r="KD294" s="63">
        <v>0</v>
      </c>
      <c r="KE294" s="263">
        <v>1</v>
      </c>
      <c r="KF294" s="251" t="s">
        <v>390</v>
      </c>
      <c r="KG294" s="250">
        <v>105.8</v>
      </c>
      <c r="KH294" s="250">
        <v>51.9</v>
      </c>
      <c r="KI294" s="250">
        <v>50.9</v>
      </c>
      <c r="KJ294" s="251">
        <v>-15.8</v>
      </c>
      <c r="KK294" s="250">
        <v>-13.1</v>
      </c>
      <c r="KL294" s="250">
        <v>77.3</v>
      </c>
      <c r="KM294" s="250">
        <v>33.700000000000003</v>
      </c>
      <c r="KN294" s="250">
        <v>2.9</v>
      </c>
      <c r="KO294" s="63"/>
      <c r="KP294" s="250">
        <v>0</v>
      </c>
      <c r="KQ294" s="92"/>
      <c r="KR294" s="93">
        <v>0.33727810650887574</v>
      </c>
      <c r="KS294" s="92">
        <v>57</v>
      </c>
      <c r="KT294" s="361">
        <v>33.880000000000003</v>
      </c>
      <c r="KU294" s="92">
        <v>-16.54</v>
      </c>
      <c r="KV294" s="361">
        <v>-18.5</v>
      </c>
      <c r="KW294" s="361">
        <v>-17.7</v>
      </c>
      <c r="KX294" s="361">
        <v>169</v>
      </c>
      <c r="KY294" s="361">
        <v>-15.5</v>
      </c>
      <c r="KZ294" s="361">
        <v>-13.2</v>
      </c>
      <c r="LA294" s="361">
        <v>200</v>
      </c>
      <c r="LB294" s="361">
        <v>-16.899999999999999</v>
      </c>
      <c r="LC294" s="361">
        <v>-15.5</v>
      </c>
      <c r="LD294" s="361">
        <v>200</v>
      </c>
      <c r="LE294" s="118">
        <v>42823</v>
      </c>
      <c r="LF294" s="454">
        <v>0</v>
      </c>
      <c r="LG294" s="454"/>
      <c r="LH294" s="454">
        <v>57</v>
      </c>
      <c r="LI294" s="454">
        <v>40.04</v>
      </c>
      <c r="LJ294" s="454">
        <v>-17.329999999999998</v>
      </c>
      <c r="LK294" s="454">
        <v>-18.8</v>
      </c>
      <c r="LL294" s="454">
        <v>-18.8</v>
      </c>
      <c r="LM294" s="454">
        <v>261</v>
      </c>
      <c r="LN294" s="454">
        <v>-15.2</v>
      </c>
      <c r="LO294" s="454">
        <v>-15</v>
      </c>
      <c r="LP294" s="454">
        <v>261</v>
      </c>
      <c r="LQ294" s="454">
        <v>-17</v>
      </c>
      <c r="LR294" s="454">
        <v>-16.899999999999999</v>
      </c>
      <c r="LS294" s="454">
        <v>261</v>
      </c>
      <c r="LT294" s="500">
        <v>38.46</v>
      </c>
      <c r="LU294" s="693">
        <v>-16.93</v>
      </c>
      <c r="LV294" s="500"/>
      <c r="LW294" s="500"/>
      <c r="LX294" s="500">
        <v>0</v>
      </c>
      <c r="LY294" s="500">
        <v>0</v>
      </c>
      <c r="LZ294" s="690">
        <v>51.648550999999998</v>
      </c>
      <c r="MA294" s="455"/>
      <c r="MC294" s="253"/>
      <c r="MD294" s="274"/>
      <c r="ME294" s="581">
        <v>504</v>
      </c>
      <c r="MF294" s="135">
        <v>42822</v>
      </c>
      <c r="MI294" s="586"/>
      <c r="MQ294" s="135"/>
      <c r="MR294" s="585"/>
      <c r="MS294" s="585"/>
      <c r="MT294" s="133">
        <v>0</v>
      </c>
      <c r="MU294" s="585"/>
      <c r="MV294" s="585"/>
      <c r="MW294" s="585"/>
      <c r="MX294" s="585"/>
      <c r="MY294" s="585"/>
      <c r="MZ294" s="238">
        <v>2128</v>
      </c>
      <c r="NA294" s="585"/>
      <c r="NB294" s="238">
        <v>7</v>
      </c>
      <c r="ND294" s="876" t="s">
        <v>64</v>
      </c>
      <c r="NE294" s="877" t="s">
        <v>64</v>
      </c>
      <c r="NF294" s="877" t="s">
        <v>64</v>
      </c>
      <c r="NG294" s="877" t="s">
        <v>64</v>
      </c>
      <c r="NH294" s="877" t="s">
        <v>64</v>
      </c>
      <c r="NI294" s="877" t="s">
        <v>64</v>
      </c>
      <c r="NJ294" s="877" t="s">
        <v>64</v>
      </c>
      <c r="NK294" s="877" t="s">
        <v>64</v>
      </c>
      <c r="NL294" s="877" t="s">
        <v>64</v>
      </c>
      <c r="NM294" s="877" t="s">
        <v>64</v>
      </c>
      <c r="NN294" s="877" t="s">
        <v>64</v>
      </c>
      <c r="NO294" s="877" t="s">
        <v>64</v>
      </c>
      <c r="NP294" s="877" t="s">
        <v>64</v>
      </c>
      <c r="NQ294" s="877" t="s">
        <v>64</v>
      </c>
      <c r="NR294" s="877" t="s">
        <v>64</v>
      </c>
      <c r="NS294" s="877" t="s">
        <v>64</v>
      </c>
      <c r="NT294" s="877" t="s">
        <v>64</v>
      </c>
      <c r="NU294" s="877" t="s">
        <v>64</v>
      </c>
      <c r="NV294" s="877" t="s">
        <v>64</v>
      </c>
      <c r="NW294" s="877" t="s">
        <v>64</v>
      </c>
      <c r="NX294" s="877" t="s">
        <v>64</v>
      </c>
      <c r="NY294" s="877" t="s">
        <v>64</v>
      </c>
      <c r="NZ294" s="877" t="s">
        <v>64</v>
      </c>
      <c r="OA294" s="877" t="s">
        <v>64</v>
      </c>
      <c r="OB294" s="877" t="s">
        <v>64</v>
      </c>
      <c r="OC294" s="877" t="s">
        <v>64</v>
      </c>
      <c r="OD294" s="877" t="s">
        <v>64</v>
      </c>
      <c r="OE294" s="877" t="s">
        <v>64</v>
      </c>
      <c r="OF294" s="877" t="s">
        <v>64</v>
      </c>
      <c r="OG294" s="877" t="s">
        <v>64</v>
      </c>
      <c r="OH294" s="877" t="s">
        <v>64</v>
      </c>
      <c r="OI294" s="877" t="s">
        <v>64</v>
      </c>
      <c r="OJ294" s="877" t="s">
        <v>64</v>
      </c>
      <c r="OK294" s="877" t="s">
        <v>64</v>
      </c>
      <c r="OL294" s="877" t="s">
        <v>64</v>
      </c>
    </row>
    <row r="295" spans="1:402" s="61" customFormat="1" x14ac:dyDescent="0.25">
      <c r="A295" s="221">
        <v>294</v>
      </c>
      <c r="B295" s="221">
        <v>0</v>
      </c>
      <c r="C295" s="61">
        <v>0</v>
      </c>
      <c r="D295" s="61">
        <v>2</v>
      </c>
      <c r="E295" s="90">
        <v>505</v>
      </c>
      <c r="F295" s="883">
        <v>505</v>
      </c>
      <c r="G295" s="883"/>
      <c r="H295" s="232" t="s">
        <v>1259</v>
      </c>
      <c r="I295" s="167" t="s">
        <v>1684</v>
      </c>
      <c r="J295" s="135">
        <v>18872</v>
      </c>
      <c r="K295" s="146">
        <v>65</v>
      </c>
      <c r="L295" s="193">
        <v>72</v>
      </c>
      <c r="M295" s="193">
        <v>160</v>
      </c>
      <c r="N295" s="342">
        <v>28.124999999999993</v>
      </c>
      <c r="O295" s="210">
        <v>1.7527485724543599</v>
      </c>
      <c r="P295" s="133">
        <v>1</v>
      </c>
      <c r="Q295" s="232">
        <v>150</v>
      </c>
      <c r="R295" s="232">
        <v>80</v>
      </c>
      <c r="S295" s="61">
        <v>1</v>
      </c>
      <c r="T295" s="193">
        <v>4</v>
      </c>
      <c r="U295" s="114">
        <v>0</v>
      </c>
      <c r="V295" s="114"/>
      <c r="W295" s="114">
        <v>1</v>
      </c>
      <c r="X295" s="114">
        <v>1</v>
      </c>
      <c r="Y295" s="114">
        <v>0</v>
      </c>
      <c r="Z295" s="114">
        <v>0</v>
      </c>
      <c r="AA295" s="114">
        <v>1</v>
      </c>
      <c r="AB295" s="114">
        <v>0</v>
      </c>
      <c r="AC295" s="133"/>
      <c r="AD295" s="232"/>
      <c r="AE295" s="133"/>
      <c r="AF295" s="592">
        <v>152</v>
      </c>
      <c r="AG295" s="592">
        <v>0.8</v>
      </c>
      <c r="AH295" s="592">
        <v>77</v>
      </c>
      <c r="AI295" s="603">
        <v>1</v>
      </c>
      <c r="AJ295" s="592">
        <v>15.7</v>
      </c>
      <c r="AK295" s="592">
        <v>47</v>
      </c>
      <c r="AL295" s="592"/>
      <c r="AM295" s="607">
        <v>812.3</v>
      </c>
      <c r="AN295" s="214">
        <v>6.6998697300569079</v>
      </c>
      <c r="AO295" s="63">
        <v>243</v>
      </c>
      <c r="AP295" s="63"/>
      <c r="AQ295" s="63">
        <v>25</v>
      </c>
      <c r="AR295" s="63">
        <v>901</v>
      </c>
      <c r="AS295" s="63">
        <v>1.1100000000000001</v>
      </c>
      <c r="AT295" s="63"/>
      <c r="AU295" s="557">
        <v>42809</v>
      </c>
      <c r="AV295" s="557">
        <v>42808</v>
      </c>
      <c r="AW295" s="63">
        <v>0.8</v>
      </c>
      <c r="AX295" s="63">
        <v>33</v>
      </c>
      <c r="AY295" s="63"/>
      <c r="AZ295" s="592">
        <v>143</v>
      </c>
      <c r="BA295" s="567">
        <v>42830</v>
      </c>
      <c r="BB295" s="66"/>
      <c r="BC295" s="68">
        <v>638</v>
      </c>
      <c r="BD295" s="66"/>
      <c r="BE295" s="218"/>
      <c r="BF295" s="66"/>
      <c r="BG295" s="68"/>
      <c r="BH295" s="219"/>
      <c r="BI295" s="219"/>
      <c r="BJ295" s="219"/>
      <c r="BK295" s="66">
        <v>2.48</v>
      </c>
      <c r="BL295" s="66">
        <v>0.72</v>
      </c>
      <c r="BM295" s="66">
        <v>107</v>
      </c>
      <c r="BN295" s="66">
        <v>1.1000000000000001</v>
      </c>
      <c r="BO295" s="571">
        <v>294</v>
      </c>
      <c r="BP295" s="66">
        <v>38</v>
      </c>
      <c r="BQ295" s="66">
        <v>68</v>
      </c>
      <c r="BR295" s="66">
        <v>87</v>
      </c>
      <c r="BS295" s="66">
        <v>27</v>
      </c>
      <c r="BT295" s="69">
        <v>42809</v>
      </c>
      <c r="BU295" s="61" t="s">
        <v>1685</v>
      </c>
      <c r="BV295" s="61">
        <v>0</v>
      </c>
      <c r="BW295" s="61">
        <v>0</v>
      </c>
      <c r="BX295" s="61">
        <v>22</v>
      </c>
      <c r="BY295" s="61">
        <v>0</v>
      </c>
      <c r="CA295" s="61" t="s">
        <v>381</v>
      </c>
      <c r="CC295" s="61">
        <v>1</v>
      </c>
      <c r="CD295" s="61">
        <v>0</v>
      </c>
      <c r="CE295" s="61">
        <v>0</v>
      </c>
      <c r="CF295" s="61">
        <v>0</v>
      </c>
      <c r="CG295" s="61">
        <v>0</v>
      </c>
      <c r="CH295" s="61">
        <v>0</v>
      </c>
      <c r="CI295" s="61">
        <v>1</v>
      </c>
      <c r="CJ295" s="114">
        <v>0</v>
      </c>
      <c r="CK295" s="114">
        <v>0</v>
      </c>
      <c r="CL295" s="114">
        <v>0</v>
      </c>
      <c r="CM295" s="114">
        <v>0</v>
      </c>
      <c r="CN295" s="114">
        <v>1</v>
      </c>
      <c r="CO295" s="114">
        <v>0</v>
      </c>
      <c r="CP295" s="114">
        <v>0</v>
      </c>
      <c r="CQ295" s="114">
        <v>0</v>
      </c>
      <c r="CR295" s="114">
        <v>0</v>
      </c>
      <c r="CS295" s="114">
        <v>0</v>
      </c>
      <c r="CT295" s="114">
        <v>0</v>
      </c>
      <c r="CU295" s="114">
        <v>0</v>
      </c>
      <c r="CV295" s="362">
        <v>14.8</v>
      </c>
      <c r="CW295" s="362">
        <v>1.03</v>
      </c>
      <c r="CX295" s="362">
        <v>4.2</v>
      </c>
      <c r="CY295" s="362">
        <v>28.5</v>
      </c>
      <c r="CZ295" s="133">
        <v>77</v>
      </c>
      <c r="DA295" s="133">
        <v>114</v>
      </c>
      <c r="DB295" s="133"/>
      <c r="DC295" s="133"/>
      <c r="DD295" s="133"/>
      <c r="DE295" s="133">
        <v>0</v>
      </c>
      <c r="DF295" s="136">
        <v>0</v>
      </c>
      <c r="DG295" s="135"/>
      <c r="DH295" s="133"/>
      <c r="DI295" s="133"/>
      <c r="DJ295" s="136">
        <v>1</v>
      </c>
      <c r="DK295" s="136">
        <v>0</v>
      </c>
      <c r="DL295" s="136"/>
      <c r="DM295" s="133"/>
      <c r="DN295" s="133">
        <v>0</v>
      </c>
      <c r="DO295" s="133">
        <v>0</v>
      </c>
      <c r="DP295" s="133">
        <v>0</v>
      </c>
      <c r="DQ295" s="133">
        <v>0</v>
      </c>
      <c r="DR295" s="133">
        <v>0</v>
      </c>
      <c r="DS295" s="212">
        <v>0</v>
      </c>
      <c r="DT295" s="133">
        <v>0</v>
      </c>
      <c r="DU295" s="133">
        <v>0</v>
      </c>
      <c r="DV295" s="133">
        <v>0</v>
      </c>
      <c r="DW295" s="133">
        <v>0</v>
      </c>
      <c r="DX295" s="133">
        <v>0</v>
      </c>
      <c r="DY295" s="133">
        <v>0</v>
      </c>
      <c r="EB295" s="133">
        <v>1</v>
      </c>
      <c r="EC295" s="133">
        <v>1</v>
      </c>
      <c r="ED295" s="133">
        <v>77</v>
      </c>
      <c r="EE295" s="133"/>
      <c r="EG295" s="135">
        <v>42571</v>
      </c>
      <c r="EH295" s="133">
        <v>1.31</v>
      </c>
      <c r="EI295" s="225">
        <v>63</v>
      </c>
      <c r="EJ295" s="225">
        <v>53.6</v>
      </c>
      <c r="EK295" s="225">
        <v>94</v>
      </c>
      <c r="EL295" s="225">
        <v>114</v>
      </c>
      <c r="EM295" s="225">
        <v>55</v>
      </c>
      <c r="EN295" s="133" t="s">
        <v>1686</v>
      </c>
      <c r="EO295" s="136">
        <v>505</v>
      </c>
      <c r="EP295" s="506">
        <v>42809</v>
      </c>
      <c r="EQ295" s="232" t="s">
        <v>383</v>
      </c>
      <c r="ER295" s="232"/>
      <c r="ES295" s="232"/>
      <c r="ET295" s="232">
        <v>75</v>
      </c>
      <c r="EU295" s="232">
        <v>0</v>
      </c>
      <c r="EV295" s="232"/>
      <c r="EW295" s="232">
        <v>8</v>
      </c>
      <c r="EX295" s="232">
        <v>11</v>
      </c>
      <c r="EY295" s="232">
        <v>50</v>
      </c>
      <c r="EZ295" s="232">
        <v>33</v>
      </c>
      <c r="FA295" s="232">
        <v>17</v>
      </c>
      <c r="FB295" s="232">
        <v>16</v>
      </c>
      <c r="FC295" s="232">
        <v>31</v>
      </c>
      <c r="FD295" s="232">
        <v>21</v>
      </c>
      <c r="FE295" s="232">
        <v>30</v>
      </c>
      <c r="FF295" s="232">
        <v>100</v>
      </c>
      <c r="FG295" s="232">
        <v>280</v>
      </c>
      <c r="FH295" s="91">
        <v>86.666666666666671</v>
      </c>
      <c r="FI295" s="91">
        <v>256.66666666666669</v>
      </c>
      <c r="FJ295" s="227">
        <v>31</v>
      </c>
      <c r="FK295" s="227">
        <v>17.686507059361599</v>
      </c>
      <c r="FL295" s="228">
        <v>112.30000000000001</v>
      </c>
      <c r="FM295" s="228">
        <v>52.3</v>
      </c>
      <c r="FN295" s="228">
        <v>64.070798153751866</v>
      </c>
      <c r="FO295" s="228">
        <v>29.838849006600373</v>
      </c>
      <c r="FP295" s="228">
        <v>53.428317008014261</v>
      </c>
      <c r="FQ295" s="228"/>
      <c r="FR295" s="234">
        <v>0</v>
      </c>
      <c r="FS295" s="230">
        <v>61</v>
      </c>
      <c r="FT295" s="230">
        <v>43</v>
      </c>
      <c r="FU295" s="230">
        <v>180</v>
      </c>
      <c r="FV295" s="235">
        <v>4.3</v>
      </c>
      <c r="FW295" s="235">
        <v>6.1</v>
      </c>
      <c r="FX295" s="235">
        <v>14.186046511627907</v>
      </c>
      <c r="FY295" s="235">
        <v>1.4186046511627908</v>
      </c>
      <c r="FZ295" s="232" t="s">
        <v>381</v>
      </c>
      <c r="GA295" s="233">
        <v>15.1</v>
      </c>
      <c r="GB295" s="233">
        <v>5.8</v>
      </c>
      <c r="GC295" s="233">
        <v>3.1</v>
      </c>
      <c r="GD295" s="233">
        <v>120.2</v>
      </c>
      <c r="GE295" s="233">
        <v>83.5</v>
      </c>
      <c r="GF295" s="233">
        <v>24.4</v>
      </c>
      <c r="GG295" s="232">
        <v>1</v>
      </c>
      <c r="GH295" s="232">
        <v>1</v>
      </c>
      <c r="GI295" s="232">
        <v>1</v>
      </c>
      <c r="GJ295" s="232">
        <v>1</v>
      </c>
      <c r="GK295" s="507">
        <v>24</v>
      </c>
      <c r="GL295" s="133">
        <v>0</v>
      </c>
      <c r="GM295" s="232">
        <v>0</v>
      </c>
      <c r="GN295" s="232">
        <v>0</v>
      </c>
      <c r="GO295" s="232">
        <v>0</v>
      </c>
      <c r="GQ295" s="106"/>
      <c r="GR295" s="111">
        <v>0.48571428571428571</v>
      </c>
      <c r="GS295" s="61">
        <v>0</v>
      </c>
      <c r="GT295" s="111"/>
      <c r="GU295" s="62"/>
      <c r="GX295" s="106">
        <v>19</v>
      </c>
      <c r="GY295" s="61">
        <v>0</v>
      </c>
      <c r="GZ295" s="745">
        <v>29</v>
      </c>
      <c r="HA295" s="232">
        <v>8</v>
      </c>
      <c r="HB295" s="133"/>
      <c r="HC295" s="61">
        <v>1</v>
      </c>
      <c r="HD295" s="236">
        <v>100.876226</v>
      </c>
      <c r="HE295" s="236">
        <v>105.92003699999999</v>
      </c>
      <c r="HF295" s="144">
        <v>58.485570000000003</v>
      </c>
      <c r="HG295" s="236">
        <v>109.741953</v>
      </c>
      <c r="HH295" s="125">
        <v>60.595906999999997</v>
      </c>
      <c r="HI295" s="236">
        <v>50.741410999999999</v>
      </c>
      <c r="HJ295" s="144">
        <v>28.017742999999999</v>
      </c>
      <c r="HK295" s="236">
        <v>59.000542000000003</v>
      </c>
      <c r="HL295" s="144">
        <v>32.578164000000001</v>
      </c>
      <c r="HM295" s="236">
        <v>53.762977999999997</v>
      </c>
      <c r="HN295" s="144">
        <v>4.602042</v>
      </c>
      <c r="HO295" s="144">
        <v>2.5410970000000002</v>
      </c>
      <c r="HP295" s="236">
        <v>105.20218199999999</v>
      </c>
      <c r="HQ295" s="144">
        <v>58.089193000000002</v>
      </c>
      <c r="HR295" s="236">
        <v>43.202995999999999</v>
      </c>
      <c r="HS295" s="144">
        <v>23.855277000000001</v>
      </c>
      <c r="HT295" s="236">
        <v>61.999186000000002</v>
      </c>
      <c r="HU295" s="144">
        <v>34.233916000000001</v>
      </c>
      <c r="HV295" s="236">
        <v>58.933365000000002</v>
      </c>
      <c r="HW295" s="144">
        <v>0</v>
      </c>
      <c r="HX295" s="237">
        <v>0.96517361049698103</v>
      </c>
      <c r="HY295" s="238">
        <v>12.3</v>
      </c>
      <c r="HZ295" s="133">
        <v>4.4000000000000004</v>
      </c>
      <c r="IA295" s="133">
        <v>16.100000000000001</v>
      </c>
      <c r="IB295" s="133">
        <v>4.2</v>
      </c>
      <c r="IC295" s="133">
        <v>22.2</v>
      </c>
      <c r="ID295" s="133">
        <v>5.7</v>
      </c>
      <c r="IE295" s="237">
        <v>37.685709090909093</v>
      </c>
      <c r="IF295" s="237">
        <v>21.500921286239073</v>
      </c>
      <c r="IG295" s="133"/>
      <c r="IH295" s="133">
        <v>0.46</v>
      </c>
      <c r="II295" s="133">
        <v>996</v>
      </c>
      <c r="IJ295" s="133">
        <v>926</v>
      </c>
      <c r="IK295" s="133">
        <v>930</v>
      </c>
      <c r="IL295" s="133">
        <v>832</v>
      </c>
      <c r="IM295" s="133">
        <v>1032</v>
      </c>
      <c r="IN295" s="133">
        <v>1028</v>
      </c>
      <c r="IO295" s="133"/>
      <c r="IP295" s="237">
        <v>957.33333333333337</v>
      </c>
      <c r="IQ295" s="133">
        <v>1430</v>
      </c>
      <c r="IR295" s="133">
        <v>339</v>
      </c>
      <c r="IS295" s="133"/>
      <c r="IT295" s="133">
        <v>328</v>
      </c>
      <c r="IU295" s="133">
        <v>299</v>
      </c>
      <c r="IV295" s="133">
        <v>310</v>
      </c>
      <c r="IW295" s="133">
        <v>334</v>
      </c>
      <c r="IX295" s="133"/>
      <c r="IY295" s="193">
        <v>322</v>
      </c>
      <c r="IZ295" s="133">
        <v>198</v>
      </c>
      <c r="JA295" s="412">
        <v>25.578016828022239</v>
      </c>
      <c r="JB295" s="241">
        <v>0</v>
      </c>
      <c r="JC295" s="136">
        <v>1</v>
      </c>
      <c r="JD295" s="278">
        <v>0</v>
      </c>
      <c r="JE295" s="70">
        <v>0</v>
      </c>
      <c r="JF295" s="70"/>
      <c r="JG295" s="136">
        <v>0</v>
      </c>
      <c r="JH295" s="136">
        <v>0</v>
      </c>
      <c r="JI295" s="136">
        <v>0</v>
      </c>
      <c r="JJ295" s="136"/>
      <c r="JK295" s="133"/>
      <c r="JL295" s="285">
        <v>44.5</v>
      </c>
      <c r="JM295" s="200">
        <v>505</v>
      </c>
      <c r="JN295" s="244">
        <v>42829</v>
      </c>
      <c r="JO295" s="69">
        <v>43291</v>
      </c>
      <c r="JP295" s="201">
        <v>0</v>
      </c>
      <c r="JQ295" s="69">
        <v>43291</v>
      </c>
      <c r="JR295" s="31">
        <v>15</v>
      </c>
      <c r="JS295" s="243">
        <v>0</v>
      </c>
      <c r="JT295" s="69">
        <v>43291</v>
      </c>
      <c r="JU295" s="245">
        <v>15</v>
      </c>
      <c r="JV295" s="243">
        <v>0</v>
      </c>
      <c r="JW295" s="246">
        <v>43291</v>
      </c>
      <c r="JX295" s="245">
        <v>15</v>
      </c>
      <c r="JY295" s="245">
        <v>15</v>
      </c>
      <c r="JZ295" s="245">
        <v>462</v>
      </c>
      <c r="KA295" s="247"/>
      <c r="KB295" s="245"/>
      <c r="KC295" s="248"/>
      <c r="KD295" s="63">
        <v>1</v>
      </c>
      <c r="KE295" s="263">
        <v>1</v>
      </c>
      <c r="KF295" s="251" t="s">
        <v>390</v>
      </c>
      <c r="KG295" s="250">
        <v>114.3</v>
      </c>
      <c r="KH295" s="250">
        <v>61.6</v>
      </c>
      <c r="KI295" s="250">
        <v>46.7</v>
      </c>
      <c r="KJ295" s="251">
        <v>-15.2</v>
      </c>
      <c r="KK295" s="250">
        <v>-12.7</v>
      </c>
      <c r="KL295" s="250">
        <v>45.48</v>
      </c>
      <c r="KM295" s="250">
        <v>20.7</v>
      </c>
      <c r="KN295" s="250">
        <v>3.8</v>
      </c>
      <c r="KO295" s="63"/>
      <c r="KP295" s="250">
        <v>1</v>
      </c>
      <c r="KQ295" s="92"/>
      <c r="KR295" s="93">
        <v>0.48571428571428571</v>
      </c>
      <c r="KS295" s="92">
        <v>16</v>
      </c>
      <c r="KT295" s="361">
        <v>55.42</v>
      </c>
      <c r="KU295" s="92">
        <v>-29.19</v>
      </c>
      <c r="KV295" s="361">
        <v>-30.7</v>
      </c>
      <c r="KW295" s="361">
        <v>-24.2</v>
      </c>
      <c r="KX295" s="361">
        <v>261</v>
      </c>
      <c r="KY295" s="361">
        <v>-28.5</v>
      </c>
      <c r="KZ295" s="361">
        <v>-23.4</v>
      </c>
      <c r="LA295" s="361">
        <v>261</v>
      </c>
      <c r="LB295" s="361">
        <v>-29.6</v>
      </c>
      <c r="LC295" s="361">
        <v>-23.8</v>
      </c>
      <c r="LD295" s="361">
        <v>261</v>
      </c>
      <c r="LE295" s="118">
        <v>42809</v>
      </c>
      <c r="LF295" s="454">
        <v>0</v>
      </c>
      <c r="LG295" s="454"/>
      <c r="LH295" s="454">
        <v>16</v>
      </c>
      <c r="LI295" s="454">
        <v>56.21</v>
      </c>
      <c r="LJ295" s="454">
        <v>-28.78</v>
      </c>
      <c r="LK295" s="454">
        <v>-32.5</v>
      </c>
      <c r="LL295" s="454">
        <v>-29.2</v>
      </c>
      <c r="LM295" s="454">
        <v>301</v>
      </c>
      <c r="LN295" s="454">
        <v>-28.1</v>
      </c>
      <c r="LO295" s="454">
        <v>-25.1</v>
      </c>
      <c r="LP295" s="454">
        <v>301</v>
      </c>
      <c r="LQ295" s="454">
        <v>-30.3</v>
      </c>
      <c r="LR295" s="454">
        <v>-27.1</v>
      </c>
      <c r="LS295" s="454">
        <v>301</v>
      </c>
      <c r="LT295" s="500">
        <v>34.049999999999997</v>
      </c>
      <c r="LU295" s="693">
        <v>-21.86</v>
      </c>
      <c r="LV295" s="500"/>
      <c r="LW295" s="500"/>
      <c r="LX295" s="500">
        <v>-15.4</v>
      </c>
      <c r="LY295" s="500">
        <v>2</v>
      </c>
      <c r="LZ295" s="690">
        <v>58.933365000000002</v>
      </c>
      <c r="MA295" s="455"/>
      <c r="MC295" s="253"/>
      <c r="MD295" s="274"/>
      <c r="ME295" s="581">
        <v>505</v>
      </c>
      <c r="MF295" s="135">
        <v>42808</v>
      </c>
      <c r="MI295" s="586"/>
      <c r="MQ295" s="135"/>
      <c r="MR295" s="585"/>
      <c r="MS295" s="585"/>
      <c r="MT295" s="133">
        <v>0</v>
      </c>
      <c r="MU295" s="585"/>
      <c r="MV295" s="585"/>
      <c r="MW295" s="585"/>
      <c r="MX295" s="585"/>
      <c r="MY295" s="585"/>
      <c r="MZ295" s="238">
        <v>812.3</v>
      </c>
      <c r="NA295" s="585"/>
      <c r="NB295" s="238">
        <v>2</v>
      </c>
      <c r="ND295" s="876" t="s">
        <v>64</v>
      </c>
      <c r="NE295" s="877" t="s">
        <v>64</v>
      </c>
      <c r="NF295" s="877" t="s">
        <v>64</v>
      </c>
      <c r="NG295" s="877" t="s">
        <v>64</v>
      </c>
      <c r="NH295" s="877" t="s">
        <v>64</v>
      </c>
      <c r="NI295" s="877" t="s">
        <v>64</v>
      </c>
      <c r="NJ295" s="877" t="s">
        <v>64</v>
      </c>
      <c r="NK295" s="877" t="s">
        <v>64</v>
      </c>
      <c r="NL295" s="877" t="s">
        <v>64</v>
      </c>
      <c r="NM295" s="877" t="s">
        <v>64</v>
      </c>
      <c r="NN295" s="877" t="s">
        <v>64</v>
      </c>
      <c r="NO295" s="877" t="s">
        <v>64</v>
      </c>
      <c r="NP295" s="877" t="s">
        <v>64</v>
      </c>
      <c r="NQ295" s="877" t="s">
        <v>64</v>
      </c>
      <c r="NR295" s="877" t="s">
        <v>64</v>
      </c>
      <c r="NS295" s="877" t="s">
        <v>64</v>
      </c>
      <c r="NT295" s="877" t="s">
        <v>64</v>
      </c>
      <c r="NU295" s="877" t="s">
        <v>64</v>
      </c>
      <c r="NV295" s="877" t="s">
        <v>64</v>
      </c>
      <c r="NW295" s="877" t="s">
        <v>64</v>
      </c>
      <c r="NX295" s="877" t="s">
        <v>64</v>
      </c>
      <c r="NY295" s="877" t="s">
        <v>64</v>
      </c>
      <c r="NZ295" s="877" t="s">
        <v>64</v>
      </c>
      <c r="OA295" s="877" t="s">
        <v>64</v>
      </c>
      <c r="OB295" s="877" t="s">
        <v>64</v>
      </c>
      <c r="OC295" s="877" t="s">
        <v>64</v>
      </c>
      <c r="OD295" s="877" t="s">
        <v>64</v>
      </c>
      <c r="OE295" s="877" t="s">
        <v>64</v>
      </c>
      <c r="OF295" s="877" t="s">
        <v>64</v>
      </c>
      <c r="OG295" s="877" t="s">
        <v>64</v>
      </c>
      <c r="OH295" s="877" t="s">
        <v>64</v>
      </c>
      <c r="OI295" s="877" t="s">
        <v>64</v>
      </c>
      <c r="OJ295" s="877" t="s">
        <v>64</v>
      </c>
      <c r="OK295" s="877" t="s">
        <v>64</v>
      </c>
      <c r="OL295" s="877" t="s">
        <v>64</v>
      </c>
    </row>
    <row r="296" spans="1:402" s="61" customFormat="1" x14ac:dyDescent="0.25">
      <c r="A296" s="274">
        <v>295</v>
      </c>
      <c r="B296" s="221">
        <v>0</v>
      </c>
      <c r="C296" s="61">
        <v>0</v>
      </c>
      <c r="D296" s="61">
        <v>2</v>
      </c>
      <c r="E296" s="90">
        <v>506</v>
      </c>
      <c r="F296" s="883">
        <v>506</v>
      </c>
      <c r="G296" s="883"/>
      <c r="H296" s="232" t="s">
        <v>1259</v>
      </c>
      <c r="I296" s="232" t="s">
        <v>1687</v>
      </c>
      <c r="J296" s="135">
        <v>11864</v>
      </c>
      <c r="K296" s="133">
        <v>84</v>
      </c>
      <c r="L296" s="193">
        <v>63</v>
      </c>
      <c r="M296" s="193">
        <v>160</v>
      </c>
      <c r="N296" s="342">
        <v>24.609374999999996</v>
      </c>
      <c r="O296" s="210">
        <v>1.6560484731800862</v>
      </c>
      <c r="P296" s="133">
        <v>1</v>
      </c>
      <c r="Q296" s="133">
        <v>170</v>
      </c>
      <c r="R296" s="133">
        <v>70</v>
      </c>
      <c r="S296" s="133">
        <v>1</v>
      </c>
      <c r="T296" s="193">
        <v>4</v>
      </c>
      <c r="U296" s="114">
        <v>1</v>
      </c>
      <c r="V296" s="114">
        <v>2</v>
      </c>
      <c r="W296" s="114">
        <v>1</v>
      </c>
      <c r="X296" s="114">
        <v>0</v>
      </c>
      <c r="Y296" s="114">
        <v>1</v>
      </c>
      <c r="Z296" s="114">
        <v>0</v>
      </c>
      <c r="AA296" s="114">
        <v>0</v>
      </c>
      <c r="AB296" s="114">
        <v>0</v>
      </c>
      <c r="AC296" s="133"/>
      <c r="AD296" s="133"/>
      <c r="AE296" s="133"/>
      <c r="AF296" s="592">
        <v>91</v>
      </c>
      <c r="AG296" s="592">
        <v>1.04</v>
      </c>
      <c r="AH296" s="592">
        <v>49</v>
      </c>
      <c r="AI296" s="603">
        <v>0</v>
      </c>
      <c r="AJ296" s="592">
        <v>12.6</v>
      </c>
      <c r="AK296" s="592">
        <v>40</v>
      </c>
      <c r="AL296" s="592"/>
      <c r="AM296" s="607">
        <v>11902</v>
      </c>
      <c r="AN296" s="214">
        <v>9.3844617322047981</v>
      </c>
      <c r="AO296" s="63">
        <v>221</v>
      </c>
      <c r="AP296" s="63">
        <v>185</v>
      </c>
      <c r="AQ296" s="63">
        <v>40</v>
      </c>
      <c r="AR296" s="63">
        <v>144</v>
      </c>
      <c r="AS296" s="63"/>
      <c r="AT296" s="63"/>
      <c r="AU296" s="557">
        <v>42770</v>
      </c>
      <c r="AV296" s="557">
        <v>42770</v>
      </c>
      <c r="AW296" s="63">
        <v>1.04</v>
      </c>
      <c r="AX296" s="63">
        <v>58</v>
      </c>
      <c r="AY296" s="63"/>
      <c r="AZ296" s="592">
        <v>137</v>
      </c>
      <c r="BA296" s="567"/>
      <c r="BB296" s="66"/>
      <c r="BC296" s="68">
        <v>1274</v>
      </c>
      <c r="BD296" s="66"/>
      <c r="BE296" s="218"/>
      <c r="BF296" s="66"/>
      <c r="BG296" s="68"/>
      <c r="BH296" s="219"/>
      <c r="BI296" s="219"/>
      <c r="BJ296" s="219"/>
      <c r="BK296" s="66"/>
      <c r="BL296" s="66"/>
      <c r="BM296" s="66"/>
      <c r="BN296" s="66"/>
      <c r="BO296" s="571"/>
      <c r="BP296" s="66"/>
      <c r="BQ296" s="66"/>
      <c r="BR296" s="66"/>
      <c r="BS296" s="66"/>
      <c r="BT296" s="69">
        <v>42770</v>
      </c>
      <c r="BU296" s="61" t="s">
        <v>1688</v>
      </c>
      <c r="BV296" s="61">
        <v>0</v>
      </c>
      <c r="BW296" s="61">
        <v>1</v>
      </c>
      <c r="BX296" s="61">
        <v>39</v>
      </c>
      <c r="BY296" s="61">
        <v>0</v>
      </c>
      <c r="CA296" s="61" t="s">
        <v>381</v>
      </c>
      <c r="CC296" s="61">
        <v>0</v>
      </c>
      <c r="CD296" s="61">
        <v>0</v>
      </c>
      <c r="CE296" s="61">
        <v>0</v>
      </c>
      <c r="CF296" s="61">
        <v>0</v>
      </c>
      <c r="CG296" s="61">
        <v>0</v>
      </c>
      <c r="CH296" s="61">
        <v>0</v>
      </c>
      <c r="CI296" s="61">
        <v>0</v>
      </c>
      <c r="CJ296" s="114">
        <v>0</v>
      </c>
      <c r="CK296" s="114">
        <v>0</v>
      </c>
      <c r="CL296" s="114">
        <v>0</v>
      </c>
      <c r="CM296" s="114">
        <v>1</v>
      </c>
      <c r="CN296" s="114">
        <v>1</v>
      </c>
      <c r="CO296" s="114">
        <v>1</v>
      </c>
      <c r="CP296" s="114">
        <v>0</v>
      </c>
      <c r="CQ296" s="114">
        <v>1</v>
      </c>
      <c r="CR296" s="114">
        <v>0</v>
      </c>
      <c r="CS296" s="114">
        <v>0</v>
      </c>
      <c r="CT296" s="114">
        <v>0</v>
      </c>
      <c r="CU296" s="114">
        <v>0</v>
      </c>
      <c r="CV296" s="362"/>
      <c r="CW296" s="362"/>
      <c r="CX296" s="362"/>
      <c r="CY296" s="362"/>
      <c r="CZ296" s="133"/>
      <c r="DA296" s="133"/>
      <c r="DB296" s="133"/>
      <c r="DC296" s="133"/>
      <c r="DD296" s="133"/>
      <c r="DE296" s="133">
        <v>0</v>
      </c>
      <c r="DF296" s="136">
        <v>0</v>
      </c>
      <c r="DG296" s="135"/>
      <c r="DH296" s="133"/>
      <c r="DI296" s="133"/>
      <c r="DJ296" s="136">
        <v>0</v>
      </c>
      <c r="DK296" s="136"/>
      <c r="DL296" s="136"/>
      <c r="DM296" s="133"/>
      <c r="DN296" s="133">
        <v>1</v>
      </c>
      <c r="DO296" s="133">
        <v>0</v>
      </c>
      <c r="DP296" s="133">
        <v>0</v>
      </c>
      <c r="DQ296" s="133">
        <v>0</v>
      </c>
      <c r="DR296" s="133">
        <v>0</v>
      </c>
      <c r="DS296" s="212">
        <v>0</v>
      </c>
      <c r="DT296" s="133">
        <v>0</v>
      </c>
      <c r="DU296" s="133">
        <v>0</v>
      </c>
      <c r="DV296" s="133">
        <v>0</v>
      </c>
      <c r="DW296" s="133">
        <v>1</v>
      </c>
      <c r="DX296" s="133">
        <v>0</v>
      </c>
      <c r="DY296" s="133">
        <v>0</v>
      </c>
      <c r="EB296" s="133">
        <v>1</v>
      </c>
      <c r="EC296" s="133">
        <v>2</v>
      </c>
      <c r="ED296" s="133">
        <v>49</v>
      </c>
      <c r="EE296" s="133"/>
      <c r="EG296" s="294"/>
      <c r="EH296" s="103"/>
      <c r="EI296" s="131"/>
      <c r="EJ296" s="131"/>
      <c r="EK296" s="131"/>
      <c r="EL296" s="131"/>
      <c r="EM296" s="131"/>
      <c r="EN296" s="103"/>
      <c r="EO296" s="136">
        <v>506</v>
      </c>
      <c r="EP296" s="135">
        <v>42831</v>
      </c>
      <c r="EQ296" s="133" t="s">
        <v>383</v>
      </c>
      <c r="ER296" s="133"/>
      <c r="ES296" s="133"/>
      <c r="ET296" s="133">
        <v>86</v>
      </c>
      <c r="EU296" s="133">
        <v>1</v>
      </c>
      <c r="EV296" s="133"/>
      <c r="EW296" s="133">
        <v>11</v>
      </c>
      <c r="EX296" s="133">
        <v>8</v>
      </c>
      <c r="EY296" s="133">
        <v>45</v>
      </c>
      <c r="EZ296" s="133">
        <v>33</v>
      </c>
      <c r="FA296" s="133">
        <v>14</v>
      </c>
      <c r="FB296" s="133">
        <v>13</v>
      </c>
      <c r="FC296" s="133">
        <v>44</v>
      </c>
      <c r="FD296" s="133">
        <v>19</v>
      </c>
      <c r="FE296" s="133">
        <v>26</v>
      </c>
      <c r="FF296" s="133">
        <v>80</v>
      </c>
      <c r="FG296" s="133">
        <v>290</v>
      </c>
      <c r="FH296" s="91">
        <v>76.666666666666671</v>
      </c>
      <c r="FI296" s="91">
        <v>270</v>
      </c>
      <c r="FJ296" s="227">
        <v>69.45</v>
      </c>
      <c r="FK296" s="227">
        <v>41.937178243723842</v>
      </c>
      <c r="FL296" s="228">
        <v>96.300000000000011</v>
      </c>
      <c r="FM296" s="228">
        <v>47.55</v>
      </c>
      <c r="FN296" s="228">
        <v>58.150471776394625</v>
      </c>
      <c r="FO296" s="228">
        <v>28.712927652830363</v>
      </c>
      <c r="FP296" s="228">
        <v>50.623052959501571</v>
      </c>
      <c r="FQ296" s="228"/>
      <c r="FR296" s="193">
        <v>0</v>
      </c>
      <c r="FS296" s="230">
        <v>83.7</v>
      </c>
      <c r="FT296" s="230"/>
      <c r="FU296" s="230">
        <v>136.66666666666666</v>
      </c>
      <c r="FV296" s="229">
        <v>5.0666666666666664</v>
      </c>
      <c r="FW296" s="229">
        <v>7.35</v>
      </c>
      <c r="FX296" s="229">
        <v>16.519736842105264</v>
      </c>
      <c r="FY296" s="229"/>
      <c r="FZ296" s="133">
        <v>28.2</v>
      </c>
      <c r="GA296" s="129">
        <v>16.133333333333333</v>
      </c>
      <c r="GB296" s="238">
        <v>9.9</v>
      </c>
      <c r="GC296" s="238">
        <v>5.4</v>
      </c>
      <c r="GD296" s="238">
        <v>157.19999999999999</v>
      </c>
      <c r="GE296" s="238">
        <v>109.6</v>
      </c>
      <c r="GF296" s="238">
        <v>33.5</v>
      </c>
      <c r="GG296" s="133">
        <v>1</v>
      </c>
      <c r="GH296" s="133">
        <v>1</v>
      </c>
      <c r="GI296" s="133">
        <v>1</v>
      </c>
      <c r="GJ296" s="133">
        <v>1</v>
      </c>
      <c r="GK296" s="231">
        <v>34</v>
      </c>
      <c r="GL296" s="133">
        <v>0</v>
      </c>
      <c r="GM296" s="133">
        <v>0</v>
      </c>
      <c r="GN296" s="133">
        <v>0</v>
      </c>
      <c r="GO296" s="133">
        <v>0</v>
      </c>
      <c r="GP296" s="61">
        <v>69</v>
      </c>
      <c r="GQ296" s="106">
        <v>41.665447067198635</v>
      </c>
      <c r="GR296" s="111">
        <v>0.3003802281368822</v>
      </c>
      <c r="GS296" s="61">
        <v>1</v>
      </c>
      <c r="GT296" s="111">
        <v>0.56000000000000005</v>
      </c>
      <c r="GU296" s="62">
        <v>1</v>
      </c>
      <c r="GV296" s="61">
        <v>8.4</v>
      </c>
      <c r="GW296" s="61">
        <v>1</v>
      </c>
      <c r="GX296" s="106">
        <v>13.666666666666666</v>
      </c>
      <c r="GY296" s="61">
        <v>1</v>
      </c>
      <c r="GZ296" s="745">
        <v>39</v>
      </c>
      <c r="HA296" s="133">
        <v>14</v>
      </c>
      <c r="HB296" s="133"/>
      <c r="HC296" s="103">
        <v>0</v>
      </c>
      <c r="HD296" s="269"/>
      <c r="HE296" s="269"/>
      <c r="HF296" s="269"/>
      <c r="HG296" s="269"/>
      <c r="HH296" s="269"/>
      <c r="HI296" s="269"/>
      <c r="HJ296" s="269"/>
      <c r="HK296" s="269"/>
      <c r="HL296" s="269"/>
      <c r="HM296" s="269"/>
      <c r="HN296" s="269"/>
      <c r="HO296" s="269"/>
      <c r="HP296" s="269"/>
      <c r="HQ296" s="269"/>
      <c r="HR296" s="269"/>
      <c r="HS296" s="269"/>
      <c r="HT296" s="269"/>
      <c r="HU296" s="269"/>
      <c r="HV296" s="269"/>
      <c r="HW296" s="269"/>
      <c r="HX296" s="91"/>
      <c r="HY296" s="104"/>
      <c r="HZ296" s="103"/>
      <c r="IA296" s="103"/>
      <c r="IB296" s="103"/>
      <c r="IC296" s="103"/>
      <c r="ID296" s="103"/>
      <c r="IE296" s="91"/>
      <c r="IF296" s="91"/>
      <c r="IG296" s="103"/>
      <c r="IH296" s="296"/>
      <c r="II296" s="296"/>
      <c r="IJ296" s="296"/>
      <c r="IK296" s="296"/>
      <c r="IL296" s="296"/>
      <c r="IM296" s="296"/>
      <c r="IN296" s="296"/>
      <c r="IO296" s="103"/>
      <c r="IP296" s="237"/>
      <c r="IQ296" s="296"/>
      <c r="IR296" s="296"/>
      <c r="IS296" s="296"/>
      <c r="IT296" s="296"/>
      <c r="IU296" s="296"/>
      <c r="IV296" s="296"/>
      <c r="IW296" s="296"/>
      <c r="IX296" s="103"/>
      <c r="IY296" s="193"/>
      <c r="IZ296" s="296"/>
      <c r="JA296" s="397"/>
      <c r="JB296" s="241"/>
      <c r="JC296" s="136">
        <v>0</v>
      </c>
      <c r="JD296" s="278"/>
      <c r="JE296" s="70"/>
      <c r="JF296" s="70"/>
      <c r="JG296" s="136"/>
      <c r="JH296" s="136"/>
      <c r="JI296" s="136"/>
      <c r="JJ296" s="136"/>
      <c r="JK296" s="133"/>
      <c r="JL296" s="285"/>
      <c r="JM296" s="200">
        <v>506</v>
      </c>
      <c r="JN296" s="244">
        <v>42770</v>
      </c>
      <c r="JO296" s="69">
        <v>43060</v>
      </c>
      <c r="JP296" s="201">
        <v>0</v>
      </c>
      <c r="JQ296" s="69">
        <v>43060</v>
      </c>
      <c r="JR296" s="31">
        <v>10</v>
      </c>
      <c r="JS296" s="243">
        <v>1</v>
      </c>
      <c r="JT296" s="69">
        <v>42884</v>
      </c>
      <c r="JU296" s="245">
        <v>4</v>
      </c>
      <c r="JV296" s="243">
        <v>1</v>
      </c>
      <c r="JW296" s="246">
        <v>42884</v>
      </c>
      <c r="JX296" s="245">
        <v>4</v>
      </c>
      <c r="JY296" s="245">
        <v>9.5299999999999994</v>
      </c>
      <c r="JZ296" s="245">
        <v>290</v>
      </c>
      <c r="KA296" s="247"/>
      <c r="KB296" s="245"/>
      <c r="KC296" s="248"/>
      <c r="KD296" s="63">
        <v>0</v>
      </c>
      <c r="KE296" s="263">
        <v>1</v>
      </c>
      <c r="KF296" s="250" t="s">
        <v>421</v>
      </c>
      <c r="KG296" s="311">
        <v>95.8</v>
      </c>
      <c r="KH296" s="311">
        <v>54.366666666666674</v>
      </c>
      <c r="KI296" s="311">
        <v>43.490000000000009</v>
      </c>
      <c r="KJ296" s="311">
        <v>-12.146666666666667</v>
      </c>
      <c r="KK296" s="311">
        <v>-10</v>
      </c>
      <c r="KL296" s="311">
        <v>45.22</v>
      </c>
      <c r="KM296" s="311">
        <v>17.666666666666668</v>
      </c>
      <c r="KN296" s="311">
        <v>4.8</v>
      </c>
      <c r="KO296" s="63"/>
      <c r="KP296" s="250">
        <v>1</v>
      </c>
      <c r="KQ296" s="92"/>
      <c r="KR296" s="93">
        <v>0.3003802281368822</v>
      </c>
      <c r="KS296" s="92"/>
      <c r="KT296" s="361"/>
      <c r="KU296" s="92"/>
      <c r="KV296" s="361"/>
      <c r="KW296" s="361"/>
      <c r="KX296" s="361"/>
      <c r="KY296" s="361"/>
      <c r="KZ296" s="361"/>
      <c r="LA296" s="361"/>
      <c r="LB296" s="361"/>
      <c r="LC296" s="361"/>
      <c r="LD296" s="361"/>
      <c r="LE296" s="118">
        <v>42831</v>
      </c>
      <c r="LF296" s="454">
        <v>1</v>
      </c>
      <c r="LG296" s="454"/>
      <c r="LH296" s="454"/>
      <c r="LI296" s="454"/>
      <c r="LJ296" s="454"/>
      <c r="LK296" s="454"/>
      <c r="LL296" s="454"/>
      <c r="LM296" s="454"/>
      <c r="LN296" s="454"/>
      <c r="LO296" s="454"/>
      <c r="LP296" s="454"/>
      <c r="LQ296" s="454"/>
      <c r="LR296" s="454"/>
      <c r="LS296" s="454"/>
      <c r="LT296" s="500">
        <v>32.516666666666666</v>
      </c>
      <c r="LU296" s="693">
        <v>-17.173333333333332</v>
      </c>
      <c r="LV296" s="500"/>
      <c r="LW296" s="500"/>
      <c r="LX296" s="500">
        <v>0</v>
      </c>
      <c r="LY296" s="500">
        <v>0</v>
      </c>
      <c r="LZ296" s="690"/>
      <c r="MA296" s="455"/>
      <c r="MC296" s="253"/>
      <c r="MD296" s="274"/>
      <c r="ME296" s="581">
        <v>506</v>
      </c>
      <c r="MF296" s="135">
        <v>42770</v>
      </c>
      <c r="MI296" s="586"/>
      <c r="MQ296" s="135">
        <v>42732</v>
      </c>
      <c r="MR296" s="238">
        <v>5.4</v>
      </c>
      <c r="MS296" s="585"/>
      <c r="MT296" s="133">
        <v>1</v>
      </c>
      <c r="MU296" s="133">
        <v>0</v>
      </c>
      <c r="MV296" s="133">
        <v>1</v>
      </c>
      <c r="MW296" s="133">
        <v>0</v>
      </c>
      <c r="MX296" s="133">
        <v>0</v>
      </c>
      <c r="MY296" s="238">
        <v>1</v>
      </c>
      <c r="MZ296" s="238">
        <v>11902</v>
      </c>
      <c r="NA296" s="585"/>
      <c r="NB296" s="238">
        <v>7</v>
      </c>
      <c r="ND296" s="876" t="s">
        <v>64</v>
      </c>
      <c r="NE296" s="877" t="s">
        <v>64</v>
      </c>
      <c r="NF296" s="877" t="s">
        <v>64</v>
      </c>
      <c r="NG296" s="877" t="s">
        <v>64</v>
      </c>
      <c r="NH296" s="877" t="s">
        <v>64</v>
      </c>
      <c r="NI296" s="877" t="s">
        <v>64</v>
      </c>
      <c r="NJ296" s="877" t="s">
        <v>64</v>
      </c>
      <c r="NK296" s="877" t="s">
        <v>64</v>
      </c>
      <c r="NL296" s="877" t="s">
        <v>64</v>
      </c>
      <c r="NM296" s="877" t="s">
        <v>64</v>
      </c>
      <c r="NN296" s="877" t="s">
        <v>64</v>
      </c>
      <c r="NO296" s="877" t="s">
        <v>64</v>
      </c>
      <c r="NP296" s="877" t="s">
        <v>64</v>
      </c>
      <c r="NQ296" s="877" t="s">
        <v>64</v>
      </c>
      <c r="NR296" s="877" t="s">
        <v>64</v>
      </c>
      <c r="NS296" s="877" t="s">
        <v>64</v>
      </c>
      <c r="NT296" s="877" t="s">
        <v>64</v>
      </c>
      <c r="NU296" s="877" t="s">
        <v>64</v>
      </c>
      <c r="NV296" s="877" t="s">
        <v>64</v>
      </c>
      <c r="NW296" s="877" t="s">
        <v>64</v>
      </c>
      <c r="NX296" s="877" t="s">
        <v>64</v>
      </c>
      <c r="NY296" s="877" t="s">
        <v>64</v>
      </c>
      <c r="NZ296" s="877" t="s">
        <v>64</v>
      </c>
      <c r="OA296" s="877" t="s">
        <v>64</v>
      </c>
      <c r="OB296" s="877" t="s">
        <v>64</v>
      </c>
      <c r="OC296" s="877" t="s">
        <v>64</v>
      </c>
      <c r="OD296" s="877" t="s">
        <v>64</v>
      </c>
      <c r="OE296" s="877" t="s">
        <v>64</v>
      </c>
      <c r="OF296" s="877" t="s">
        <v>64</v>
      </c>
      <c r="OG296" s="877" t="s">
        <v>64</v>
      </c>
      <c r="OH296" s="877" t="s">
        <v>64</v>
      </c>
      <c r="OI296" s="877" t="s">
        <v>64</v>
      </c>
      <c r="OJ296" s="877" t="s">
        <v>64</v>
      </c>
      <c r="OK296" s="877" t="s">
        <v>64</v>
      </c>
      <c r="OL296" s="877" t="s">
        <v>64</v>
      </c>
    </row>
    <row r="297" spans="1:402" s="61" customFormat="1" x14ac:dyDescent="0.25">
      <c r="A297" s="221">
        <v>296</v>
      </c>
      <c r="B297" s="221">
        <v>0</v>
      </c>
      <c r="C297" s="61">
        <v>0</v>
      </c>
      <c r="D297" s="61">
        <v>2</v>
      </c>
      <c r="E297" s="90">
        <v>507</v>
      </c>
      <c r="F297" s="883">
        <v>507</v>
      </c>
      <c r="G297" s="883"/>
      <c r="H297" s="167" t="s">
        <v>1689</v>
      </c>
      <c r="I297" s="167" t="s">
        <v>1690</v>
      </c>
      <c r="J297" s="135">
        <v>11995</v>
      </c>
      <c r="K297" s="146">
        <v>84</v>
      </c>
      <c r="L297" s="193">
        <v>65</v>
      </c>
      <c r="M297" s="193">
        <v>158</v>
      </c>
      <c r="N297" s="342">
        <v>26.037493991347535</v>
      </c>
      <c r="O297" s="210">
        <v>1.6629564972492779</v>
      </c>
      <c r="P297" s="133">
        <v>1</v>
      </c>
      <c r="Q297" s="133">
        <v>145</v>
      </c>
      <c r="R297" s="133">
        <v>70</v>
      </c>
      <c r="S297" s="133">
        <v>0</v>
      </c>
      <c r="T297" s="193">
        <v>2</v>
      </c>
      <c r="U297" s="114">
        <v>0</v>
      </c>
      <c r="V297" s="114"/>
      <c r="W297" s="114">
        <v>1</v>
      </c>
      <c r="X297" s="114">
        <v>1</v>
      </c>
      <c r="Y297" s="114">
        <v>1</v>
      </c>
      <c r="Z297" s="114">
        <v>0</v>
      </c>
      <c r="AA297" s="114">
        <v>0</v>
      </c>
      <c r="AB297" s="114">
        <v>0</v>
      </c>
      <c r="AC297" s="133"/>
      <c r="AD297" s="133"/>
      <c r="AE297" s="133"/>
      <c r="AF297" s="592">
        <v>100</v>
      </c>
      <c r="AG297" s="592">
        <v>0.77</v>
      </c>
      <c r="AH297" s="592">
        <v>71</v>
      </c>
      <c r="AI297" s="603">
        <v>1</v>
      </c>
      <c r="AJ297" s="592">
        <v>12.5</v>
      </c>
      <c r="AK297" s="592">
        <v>37</v>
      </c>
      <c r="AL297" s="592"/>
      <c r="AM297" s="607">
        <v>1499</v>
      </c>
      <c r="AN297" s="214">
        <v>7.3125534981025977</v>
      </c>
      <c r="AO297" s="63">
        <v>208</v>
      </c>
      <c r="AP297" s="63">
        <v>98</v>
      </c>
      <c r="AQ297" s="63">
        <v>96</v>
      </c>
      <c r="AR297" s="63">
        <v>69</v>
      </c>
      <c r="AS297" s="63">
        <v>2.1800000000000002</v>
      </c>
      <c r="AT297" s="63"/>
      <c r="AU297" s="557">
        <v>42775</v>
      </c>
      <c r="AV297" s="557">
        <v>42775</v>
      </c>
      <c r="AW297" s="170">
        <v>0.77</v>
      </c>
      <c r="AX297" s="63">
        <v>31</v>
      </c>
      <c r="AY297" s="63"/>
      <c r="AZ297" s="592">
        <v>138</v>
      </c>
      <c r="BA297" s="567">
        <v>42843</v>
      </c>
      <c r="BB297" s="66"/>
      <c r="BC297" s="68"/>
      <c r="BD297" s="66"/>
      <c r="BE297" s="218"/>
      <c r="BF297" s="66"/>
      <c r="BG297" s="68"/>
      <c r="BH297" s="219"/>
      <c r="BI297" s="219"/>
      <c r="BJ297" s="219"/>
      <c r="BK297" s="66">
        <v>2.4500000000000002</v>
      </c>
      <c r="BL297" s="66">
        <v>0.73</v>
      </c>
      <c r="BM297" s="66">
        <v>95</v>
      </c>
      <c r="BN297" s="66">
        <v>1.1200000000000001</v>
      </c>
      <c r="BO297" s="571">
        <v>432.3</v>
      </c>
      <c r="BP297" s="66">
        <v>55</v>
      </c>
      <c r="BQ297" s="66">
        <v>60</v>
      </c>
      <c r="BR297" s="66">
        <v>9</v>
      </c>
      <c r="BS297" s="66">
        <v>51</v>
      </c>
      <c r="BT297" s="69">
        <v>42775</v>
      </c>
      <c r="BU297" s="61" t="s">
        <v>1691</v>
      </c>
      <c r="BV297" s="61">
        <v>0</v>
      </c>
      <c r="BW297" s="61">
        <v>0</v>
      </c>
      <c r="BY297" s="61">
        <v>1</v>
      </c>
      <c r="CA297" s="61">
        <v>0</v>
      </c>
      <c r="CC297" s="61">
        <v>0</v>
      </c>
      <c r="CD297" s="61">
        <v>0</v>
      </c>
      <c r="CE297" s="61">
        <v>0</v>
      </c>
      <c r="CF297" s="61">
        <v>0</v>
      </c>
      <c r="CG297" s="61">
        <v>0</v>
      </c>
      <c r="CH297" s="61">
        <v>0</v>
      </c>
      <c r="CI297" s="61">
        <v>1</v>
      </c>
      <c r="CJ297" s="114">
        <v>1</v>
      </c>
      <c r="CK297" s="114">
        <v>1</v>
      </c>
      <c r="CL297" s="114">
        <v>0</v>
      </c>
      <c r="CM297" s="114">
        <v>0</v>
      </c>
      <c r="CN297" s="114">
        <v>1</v>
      </c>
      <c r="CO297" s="114">
        <v>1</v>
      </c>
      <c r="CP297" s="114">
        <v>1</v>
      </c>
      <c r="CQ297" s="114">
        <v>0</v>
      </c>
      <c r="CR297" s="114">
        <v>0</v>
      </c>
      <c r="CS297" s="114">
        <v>0</v>
      </c>
      <c r="CT297" s="114">
        <v>1</v>
      </c>
      <c r="CU297" s="114">
        <v>0</v>
      </c>
      <c r="CV297" s="362"/>
      <c r="CW297" s="362"/>
      <c r="CX297" s="362"/>
      <c r="CY297" s="362"/>
      <c r="CZ297" s="133"/>
      <c r="DA297" s="133">
        <v>111</v>
      </c>
      <c r="DB297" s="133"/>
      <c r="DC297" s="133"/>
      <c r="DD297" s="133"/>
      <c r="DE297" s="133">
        <v>0</v>
      </c>
      <c r="DF297" s="136">
        <v>1</v>
      </c>
      <c r="DG297" s="135">
        <v>42775</v>
      </c>
      <c r="DH297" s="133">
        <v>0</v>
      </c>
      <c r="DI297" s="133" t="s">
        <v>1692</v>
      </c>
      <c r="DJ297" s="136">
        <v>1</v>
      </c>
      <c r="DK297" s="136">
        <v>0</v>
      </c>
      <c r="DL297" s="136"/>
      <c r="DM297" s="133"/>
      <c r="DN297" s="133">
        <v>0</v>
      </c>
      <c r="DO297" s="133">
        <v>0</v>
      </c>
      <c r="DP297" s="133">
        <v>0</v>
      </c>
      <c r="DQ297" s="133">
        <v>0</v>
      </c>
      <c r="DR297" s="133">
        <v>0</v>
      </c>
      <c r="DS297" s="212">
        <v>0</v>
      </c>
      <c r="DT297" s="133">
        <v>0</v>
      </c>
      <c r="DU297" s="133">
        <v>0</v>
      </c>
      <c r="DV297" s="133">
        <v>0</v>
      </c>
      <c r="DW297" s="133">
        <v>0</v>
      </c>
      <c r="DX297" s="133">
        <v>0</v>
      </c>
      <c r="DY297" s="133">
        <v>0</v>
      </c>
      <c r="EB297" s="133">
        <v>1</v>
      </c>
      <c r="EC297" s="133">
        <v>1</v>
      </c>
      <c r="ED297" s="133">
        <v>71</v>
      </c>
      <c r="EE297" s="133"/>
      <c r="EG297" s="294"/>
      <c r="EH297" s="103"/>
      <c r="EI297" s="131"/>
      <c r="EJ297" s="131"/>
      <c r="EK297" s="131"/>
      <c r="EL297" s="131"/>
      <c r="EM297" s="131"/>
      <c r="EN297" s="103"/>
      <c r="EO297" s="136">
        <v>507</v>
      </c>
      <c r="EP297" s="135">
        <v>42843</v>
      </c>
      <c r="EQ297" s="133" t="s">
        <v>383</v>
      </c>
      <c r="ER297" s="133"/>
      <c r="ES297" s="133"/>
      <c r="ET297" s="133">
        <v>77</v>
      </c>
      <c r="EU297" s="133">
        <v>0</v>
      </c>
      <c r="EV297" s="133"/>
      <c r="EW297" s="133">
        <v>9</v>
      </c>
      <c r="EX297" s="133">
        <v>7</v>
      </c>
      <c r="EY297" s="133">
        <v>54</v>
      </c>
      <c r="EZ297" s="133">
        <v>29</v>
      </c>
      <c r="FA297" s="133">
        <v>14</v>
      </c>
      <c r="FB297" s="133">
        <v>16</v>
      </c>
      <c r="FC297" s="133">
        <v>39</v>
      </c>
      <c r="FD297" s="133">
        <v>20</v>
      </c>
      <c r="FE297" s="133">
        <v>26</v>
      </c>
      <c r="FF297" s="133">
        <v>100</v>
      </c>
      <c r="FG297" s="133">
        <v>340</v>
      </c>
      <c r="FH297" s="91">
        <v>100</v>
      </c>
      <c r="FI297" s="91">
        <v>340</v>
      </c>
      <c r="FJ297" s="227">
        <v>67.650000000000006</v>
      </c>
      <c r="FK297" s="227">
        <v>40.680559059663267</v>
      </c>
      <c r="FL297" s="228">
        <v>116.8</v>
      </c>
      <c r="FM297" s="228">
        <v>41.15</v>
      </c>
      <c r="FN297" s="228">
        <v>70.236353261916761</v>
      </c>
      <c r="FO297" s="228">
        <v>24.745085074724958</v>
      </c>
      <c r="FP297" s="228">
        <v>64.768835616438352</v>
      </c>
      <c r="FQ297" s="228"/>
      <c r="FR297" s="193">
        <v>0</v>
      </c>
      <c r="FS297" s="230">
        <v>110</v>
      </c>
      <c r="FT297" s="230">
        <v>79.2</v>
      </c>
      <c r="FU297" s="230">
        <v>123.33333333333333</v>
      </c>
      <c r="FV297" s="229">
        <v>6.7</v>
      </c>
      <c r="FW297" s="229">
        <v>8.1999999999999993</v>
      </c>
      <c r="FX297" s="229">
        <v>16.417910447761194</v>
      </c>
      <c r="FY297" s="229">
        <v>1.3888888888888888</v>
      </c>
      <c r="FZ297" s="133">
        <v>26.2</v>
      </c>
      <c r="GA297" s="129">
        <v>24.1</v>
      </c>
      <c r="GB297" s="238">
        <v>29</v>
      </c>
      <c r="GC297" s="238">
        <v>18</v>
      </c>
      <c r="GD297" s="238">
        <v>268.60000000000002</v>
      </c>
      <c r="GE297" s="238">
        <v>195.3</v>
      </c>
      <c r="GF297" s="238">
        <v>73.8</v>
      </c>
      <c r="GG297" s="133">
        <v>0</v>
      </c>
      <c r="GH297" s="133">
        <v>1</v>
      </c>
      <c r="GI297" s="133">
        <v>1</v>
      </c>
      <c r="GJ297" s="133">
        <v>0</v>
      </c>
      <c r="GK297" s="231">
        <v>33</v>
      </c>
      <c r="GL297" s="133">
        <v>0</v>
      </c>
      <c r="GM297" s="133">
        <v>0</v>
      </c>
      <c r="GN297" s="133">
        <v>0</v>
      </c>
      <c r="GO297" s="133">
        <v>0</v>
      </c>
      <c r="GP297" s="61">
        <v>62.900000000000006</v>
      </c>
      <c r="GQ297" s="106">
        <v>37.824200515193198</v>
      </c>
      <c r="GR297" s="111">
        <v>0.5024390243902439</v>
      </c>
      <c r="GS297" s="61">
        <v>0</v>
      </c>
      <c r="GT297" s="111">
        <v>0.45161290322580644</v>
      </c>
      <c r="GU297" s="62">
        <v>0</v>
      </c>
      <c r="GV297" s="61">
        <v>12.9</v>
      </c>
      <c r="GW297" s="61">
        <v>0</v>
      </c>
      <c r="GX297" s="106">
        <v>28</v>
      </c>
      <c r="GY297" s="61">
        <v>0</v>
      </c>
      <c r="GZ297" s="745">
        <v>48</v>
      </c>
      <c r="HA297" s="133">
        <v>20</v>
      </c>
      <c r="HB297" s="133">
        <v>0.44</v>
      </c>
      <c r="HC297" s="61">
        <v>1</v>
      </c>
      <c r="HD297" s="236">
        <v>92.551608000000002</v>
      </c>
      <c r="HE297" s="236">
        <v>97.179187999999996</v>
      </c>
      <c r="HF297" s="144">
        <v>56.860154000000001</v>
      </c>
      <c r="HG297" s="236">
        <v>144.595969</v>
      </c>
      <c r="HH297" s="125">
        <v>84.604011</v>
      </c>
      <c r="HI297" s="236">
        <v>53.743093999999999</v>
      </c>
      <c r="HJ297" s="144">
        <v>31.445422000000001</v>
      </c>
      <c r="HK297" s="236">
        <v>90.852874999999997</v>
      </c>
      <c r="HL297" s="144">
        <v>53.158588999999999</v>
      </c>
      <c r="HM297" s="236">
        <v>62.832231999999998</v>
      </c>
      <c r="HN297" s="144">
        <v>5.905437</v>
      </c>
      <c r="HO297" s="144">
        <v>3.455308</v>
      </c>
      <c r="HP297" s="236">
        <v>140.728545</v>
      </c>
      <c r="HQ297" s="144">
        <v>82.341156999999995</v>
      </c>
      <c r="HR297" s="236">
        <v>63.987805000000002</v>
      </c>
      <c r="HS297" s="144">
        <v>37.439667</v>
      </c>
      <c r="HT297" s="236">
        <v>76.740740000000002</v>
      </c>
      <c r="HU297" s="144">
        <v>44.901490000000003</v>
      </c>
      <c r="HV297" s="236">
        <v>54.531039999999997</v>
      </c>
      <c r="HW297" s="144">
        <v>0</v>
      </c>
      <c r="HX297" s="237">
        <v>0.67207397738729491</v>
      </c>
      <c r="HY297" s="238">
        <v>21.6</v>
      </c>
      <c r="HZ297" s="133">
        <v>5.3</v>
      </c>
      <c r="IA297" s="133">
        <v>17.899999999999999</v>
      </c>
      <c r="IB297" s="133">
        <v>4.7</v>
      </c>
      <c r="IC297" s="133">
        <v>25.2</v>
      </c>
      <c r="ID297" s="133">
        <v>5.9</v>
      </c>
      <c r="IE297" s="237">
        <v>61.084256603773589</v>
      </c>
      <c r="IF297" s="237">
        <v>36.732323849008679</v>
      </c>
      <c r="IG297" s="133"/>
      <c r="IH297" s="172">
        <v>0.35</v>
      </c>
      <c r="II297" s="172">
        <v>1186</v>
      </c>
      <c r="IJ297" s="172">
        <v>1178</v>
      </c>
      <c r="IK297" s="172">
        <v>1038</v>
      </c>
      <c r="IL297" s="172">
        <v>1068</v>
      </c>
      <c r="IM297" s="172">
        <v>1174</v>
      </c>
      <c r="IN297" s="172">
        <v>1129</v>
      </c>
      <c r="IO297" s="133"/>
      <c r="IP297" s="237">
        <v>1128.8333333333333</v>
      </c>
      <c r="IQ297" s="172">
        <v>1689</v>
      </c>
      <c r="IR297" s="172">
        <v>376</v>
      </c>
      <c r="IS297" s="172">
        <v>303</v>
      </c>
      <c r="IT297" s="172">
        <v>367</v>
      </c>
      <c r="IU297" s="172">
        <v>440</v>
      </c>
      <c r="IV297" s="172">
        <v>405</v>
      </c>
      <c r="IW297" s="172">
        <v>332</v>
      </c>
      <c r="IX297" s="133"/>
      <c r="IY297" s="193">
        <v>370.5</v>
      </c>
      <c r="IZ297" s="172">
        <v>261</v>
      </c>
      <c r="JA297" s="412">
        <v>36.382908552854417</v>
      </c>
      <c r="JB297" s="241">
        <v>1</v>
      </c>
      <c r="JC297" s="136">
        <v>1</v>
      </c>
      <c r="JD297" s="278">
        <v>0</v>
      </c>
      <c r="JE297" s="70">
        <v>0</v>
      </c>
      <c r="JF297" s="70"/>
      <c r="JG297" s="136">
        <v>0</v>
      </c>
      <c r="JH297" s="136">
        <v>0</v>
      </c>
      <c r="JI297" s="136">
        <v>0</v>
      </c>
      <c r="JJ297" s="136"/>
      <c r="JK297" s="133"/>
      <c r="JL297" s="285">
        <v>52.666666666666664</v>
      </c>
      <c r="JM297" s="200">
        <v>507</v>
      </c>
      <c r="JN297" s="244">
        <v>42775</v>
      </c>
      <c r="JO297" s="69">
        <v>43514</v>
      </c>
      <c r="JP297" s="201">
        <v>0</v>
      </c>
      <c r="JQ297" s="69">
        <v>43514</v>
      </c>
      <c r="JR297" s="31">
        <v>24</v>
      </c>
      <c r="JS297" s="243">
        <v>1</v>
      </c>
      <c r="JT297" s="69">
        <v>43452</v>
      </c>
      <c r="JU297" s="245">
        <v>22</v>
      </c>
      <c r="JV297" s="243">
        <v>1</v>
      </c>
      <c r="JW297" s="246">
        <v>43452</v>
      </c>
      <c r="JX297" s="245">
        <v>22</v>
      </c>
      <c r="JY297" s="245">
        <v>24</v>
      </c>
      <c r="JZ297" s="245">
        <v>739</v>
      </c>
      <c r="KA297" s="247"/>
      <c r="KB297" s="245"/>
      <c r="KC297" s="248"/>
      <c r="KD297" s="63">
        <v>1</v>
      </c>
      <c r="KE297" s="263">
        <v>1</v>
      </c>
      <c r="KF297" s="251" t="s">
        <v>390</v>
      </c>
      <c r="KG297" s="250">
        <v>125.4</v>
      </c>
      <c r="KH297" s="250">
        <v>46.8</v>
      </c>
      <c r="KI297" s="250">
        <v>62.6</v>
      </c>
      <c r="KJ297" s="251">
        <v>-22.43</v>
      </c>
      <c r="KK297" s="250">
        <v>-20.010000000000002</v>
      </c>
      <c r="KL297" s="250">
        <v>55.8</v>
      </c>
      <c r="KM297" s="250">
        <v>15.6</v>
      </c>
      <c r="KN297" s="250">
        <v>4.9000000000000004</v>
      </c>
      <c r="KO297" s="63"/>
      <c r="KP297" s="250">
        <v>0</v>
      </c>
      <c r="KQ297" s="92"/>
      <c r="KR297" s="93">
        <v>0.5024390243902439</v>
      </c>
      <c r="KS297" s="92">
        <v>64</v>
      </c>
      <c r="KT297" s="361">
        <v>59.17</v>
      </c>
      <c r="KU297" s="92">
        <v>-26.88</v>
      </c>
      <c r="KV297" s="361">
        <v>-34.299999999999997</v>
      </c>
      <c r="KW297" s="361">
        <v>-30.3</v>
      </c>
      <c r="KX297" s="361">
        <v>301</v>
      </c>
      <c r="KY297" s="361">
        <v>-24.1</v>
      </c>
      <c r="KZ297" s="361">
        <v>-18.7</v>
      </c>
      <c r="LA297" s="361">
        <v>301</v>
      </c>
      <c r="LB297" s="361">
        <v>-29.2</v>
      </c>
      <c r="LC297" s="361">
        <v>-24.5</v>
      </c>
      <c r="LD297" s="361">
        <v>301</v>
      </c>
      <c r="LE297" s="118">
        <v>42843</v>
      </c>
      <c r="LF297" s="454">
        <v>0</v>
      </c>
      <c r="LG297" s="454"/>
      <c r="LH297" s="454">
        <v>64</v>
      </c>
      <c r="LI297" s="454">
        <v>61.26</v>
      </c>
      <c r="LJ297" s="454">
        <v>-26.19</v>
      </c>
      <c r="LK297" s="454">
        <v>-32.200000000000003</v>
      </c>
      <c r="LL297" s="454">
        <v>-29.1</v>
      </c>
      <c r="LM297" s="454">
        <v>341</v>
      </c>
      <c r="LN297" s="454">
        <v>-20.399999999999999</v>
      </c>
      <c r="LO297" s="454">
        <v>-16.899999999999999</v>
      </c>
      <c r="LP297" s="454">
        <v>341</v>
      </c>
      <c r="LQ297" s="454">
        <v>-26.3</v>
      </c>
      <c r="LR297" s="454">
        <v>-23</v>
      </c>
      <c r="LS297" s="454">
        <v>341</v>
      </c>
      <c r="LT297" s="500">
        <v>59.57</v>
      </c>
      <c r="LU297" s="693">
        <v>-30.3</v>
      </c>
      <c r="LV297" s="500"/>
      <c r="LW297" s="500"/>
      <c r="LX297" s="500">
        <v>-11.1</v>
      </c>
      <c r="LY297" s="500">
        <v>2</v>
      </c>
      <c r="LZ297" s="690">
        <v>54.531039999999997</v>
      </c>
      <c r="MA297" s="455"/>
      <c r="MC297" s="253">
        <v>52</v>
      </c>
      <c r="MD297" s="274"/>
      <c r="ME297" s="581">
        <v>507</v>
      </c>
      <c r="MF297" s="135">
        <v>42775</v>
      </c>
      <c r="MI297" s="586"/>
      <c r="MQ297" s="135"/>
      <c r="MR297" s="585"/>
      <c r="MS297" s="585"/>
      <c r="MT297" s="133">
        <v>0</v>
      </c>
      <c r="MU297" s="585"/>
      <c r="MV297" s="585"/>
      <c r="MW297" s="585"/>
      <c r="MX297" s="585"/>
      <c r="MY297" s="585"/>
      <c r="MZ297" s="238">
        <v>1499</v>
      </c>
      <c r="NA297" s="133">
        <v>52</v>
      </c>
      <c r="NB297" s="238">
        <v>4</v>
      </c>
      <c r="ND297" s="876" t="s">
        <v>64</v>
      </c>
      <c r="NE297" s="877" t="s">
        <v>64</v>
      </c>
      <c r="NF297" s="877" t="s">
        <v>64</v>
      </c>
      <c r="NG297" s="877" t="s">
        <v>64</v>
      </c>
      <c r="NH297" s="877" t="s">
        <v>64</v>
      </c>
      <c r="NI297" s="877" t="s">
        <v>64</v>
      </c>
      <c r="NJ297" s="877" t="s">
        <v>64</v>
      </c>
      <c r="NK297" s="877" t="s">
        <v>64</v>
      </c>
      <c r="NL297" s="877" t="s">
        <v>64</v>
      </c>
      <c r="NM297" s="877" t="s">
        <v>64</v>
      </c>
      <c r="NN297" s="877" t="s">
        <v>64</v>
      </c>
      <c r="NO297" s="877" t="s">
        <v>64</v>
      </c>
      <c r="NP297" s="877" t="s">
        <v>64</v>
      </c>
      <c r="NQ297" s="877" t="s">
        <v>64</v>
      </c>
      <c r="NR297" s="877" t="s">
        <v>64</v>
      </c>
      <c r="NS297" s="877" t="s">
        <v>64</v>
      </c>
      <c r="NT297" s="877" t="s">
        <v>64</v>
      </c>
      <c r="NU297" s="877" t="s">
        <v>64</v>
      </c>
      <c r="NV297" s="877" t="s">
        <v>64</v>
      </c>
      <c r="NW297" s="877" t="s">
        <v>64</v>
      </c>
      <c r="NX297" s="877" t="s">
        <v>64</v>
      </c>
      <c r="NY297" s="877" t="s">
        <v>64</v>
      </c>
      <c r="NZ297" s="877" t="s">
        <v>64</v>
      </c>
      <c r="OA297" s="877" t="s">
        <v>64</v>
      </c>
      <c r="OB297" s="877" t="s">
        <v>64</v>
      </c>
      <c r="OC297" s="877" t="s">
        <v>64</v>
      </c>
      <c r="OD297" s="877" t="s">
        <v>64</v>
      </c>
      <c r="OE297" s="877" t="s">
        <v>64</v>
      </c>
      <c r="OF297" s="877" t="s">
        <v>64</v>
      </c>
      <c r="OG297" s="877" t="s">
        <v>64</v>
      </c>
      <c r="OH297" s="877" t="s">
        <v>64</v>
      </c>
      <c r="OI297" s="877" t="s">
        <v>64</v>
      </c>
      <c r="OJ297" s="877" t="s">
        <v>64</v>
      </c>
      <c r="OK297" s="877" t="s">
        <v>64</v>
      </c>
      <c r="OL297" s="877" t="s">
        <v>64</v>
      </c>
    </row>
    <row r="298" spans="1:402" s="61" customFormat="1" x14ac:dyDescent="0.25">
      <c r="A298" s="221">
        <v>297</v>
      </c>
      <c r="B298" s="274">
        <v>0</v>
      </c>
      <c r="C298" s="61">
        <v>0</v>
      </c>
      <c r="D298" s="61">
        <v>2</v>
      </c>
      <c r="E298" s="90">
        <v>508</v>
      </c>
      <c r="F298" s="883">
        <v>508</v>
      </c>
      <c r="G298" s="883"/>
      <c r="H298" s="232" t="s">
        <v>1693</v>
      </c>
      <c r="I298" s="167" t="s">
        <v>1694</v>
      </c>
      <c r="J298" s="411">
        <v>15297</v>
      </c>
      <c r="K298" s="146">
        <v>75</v>
      </c>
      <c r="L298" s="193">
        <v>120</v>
      </c>
      <c r="M298" s="193">
        <v>180</v>
      </c>
      <c r="N298" s="342">
        <v>37.037037037037038</v>
      </c>
      <c r="O298" s="210">
        <v>2.3718702040585979</v>
      </c>
      <c r="P298" s="133">
        <v>0</v>
      </c>
      <c r="Q298" s="133">
        <v>155</v>
      </c>
      <c r="R298" s="133">
        <v>80</v>
      </c>
      <c r="S298" s="133">
        <v>1</v>
      </c>
      <c r="T298" s="193">
        <v>2</v>
      </c>
      <c r="U298" s="114">
        <v>1</v>
      </c>
      <c r="V298" s="114"/>
      <c r="W298" s="114">
        <v>1</v>
      </c>
      <c r="X298" s="114">
        <v>1</v>
      </c>
      <c r="Y298" s="114">
        <v>0</v>
      </c>
      <c r="Z298" s="114">
        <v>0</v>
      </c>
      <c r="AA298" s="114">
        <v>0</v>
      </c>
      <c r="AB298" s="114">
        <v>0</v>
      </c>
      <c r="AC298" s="133"/>
      <c r="AD298" s="133"/>
      <c r="AE298" s="133"/>
      <c r="AF298" s="592">
        <v>199</v>
      </c>
      <c r="AG298" s="592">
        <v>0.75</v>
      </c>
      <c r="AH298" s="592">
        <v>90</v>
      </c>
      <c r="AI298" s="603">
        <v>1</v>
      </c>
      <c r="AJ298" s="592">
        <v>13.7</v>
      </c>
      <c r="AK298" s="592">
        <v>39</v>
      </c>
      <c r="AL298" s="592"/>
      <c r="AM298" s="607">
        <v>767</v>
      </c>
      <c r="AN298" s="214">
        <v>6.642486801367256</v>
      </c>
      <c r="AO298" s="63">
        <v>153</v>
      </c>
      <c r="AP298" s="63">
        <v>59</v>
      </c>
      <c r="AQ298" s="63">
        <v>54</v>
      </c>
      <c r="AR298" s="63">
        <v>221</v>
      </c>
      <c r="AS298" s="63">
        <v>5.97</v>
      </c>
      <c r="AT298" s="63"/>
      <c r="AU298" s="557">
        <v>42752</v>
      </c>
      <c r="AV298" s="557">
        <v>42752</v>
      </c>
      <c r="AW298" s="170">
        <v>0.75</v>
      </c>
      <c r="AX298" s="63">
        <v>25</v>
      </c>
      <c r="AY298" s="63"/>
      <c r="AZ298" s="592">
        <v>141</v>
      </c>
      <c r="BA298" s="567">
        <v>42846</v>
      </c>
      <c r="BB298" s="66"/>
      <c r="BC298" s="68"/>
      <c r="BD298" s="66"/>
      <c r="BE298" s="218"/>
      <c r="BF298" s="66"/>
      <c r="BG298" s="68"/>
      <c r="BH298" s="219"/>
      <c r="BI298" s="219"/>
      <c r="BJ298" s="219"/>
      <c r="BK298" s="66">
        <v>2.35</v>
      </c>
      <c r="BL298" s="66">
        <v>0.98</v>
      </c>
      <c r="BM298" s="66">
        <v>76</v>
      </c>
      <c r="BN298" s="66">
        <v>0.92</v>
      </c>
      <c r="BO298" s="571">
        <v>1108</v>
      </c>
      <c r="BP298" s="66">
        <v>51</v>
      </c>
      <c r="BQ298" s="66">
        <v>224</v>
      </c>
      <c r="BR298" s="66">
        <v>9</v>
      </c>
      <c r="BS298" s="66">
        <v>17</v>
      </c>
      <c r="BT298" s="69" t="s">
        <v>1695</v>
      </c>
      <c r="BU298" s="61" t="s">
        <v>1696</v>
      </c>
      <c r="BV298" s="61" t="s">
        <v>381</v>
      </c>
      <c r="BW298" s="61" t="s">
        <v>381</v>
      </c>
      <c r="BY298" s="61" t="s">
        <v>381</v>
      </c>
      <c r="CA298" s="61" t="s">
        <v>381</v>
      </c>
      <c r="CC298" s="61" t="s">
        <v>381</v>
      </c>
      <c r="CD298" s="61">
        <v>0</v>
      </c>
      <c r="CE298" s="61">
        <v>0</v>
      </c>
      <c r="CF298" s="61">
        <v>0</v>
      </c>
      <c r="CG298" s="61">
        <v>0</v>
      </c>
      <c r="CH298" s="61">
        <v>0</v>
      </c>
      <c r="CI298" s="61">
        <v>0</v>
      </c>
      <c r="CJ298" s="114">
        <v>0</v>
      </c>
      <c r="CK298" s="114">
        <v>1</v>
      </c>
      <c r="CL298" s="114">
        <v>0</v>
      </c>
      <c r="CM298" s="114">
        <v>0</v>
      </c>
      <c r="CN298" s="114">
        <v>1</v>
      </c>
      <c r="CO298" s="114">
        <v>1</v>
      </c>
      <c r="CP298" s="114">
        <v>0</v>
      </c>
      <c r="CQ298" s="114">
        <v>1</v>
      </c>
      <c r="CR298" s="114">
        <v>0</v>
      </c>
      <c r="CS298" s="114">
        <v>0</v>
      </c>
      <c r="CT298" s="114">
        <v>0</v>
      </c>
      <c r="CU298" s="114">
        <v>0</v>
      </c>
      <c r="CV298" s="362"/>
      <c r="CW298" s="362"/>
      <c r="CX298" s="362"/>
      <c r="CY298" s="362"/>
      <c r="CZ298" s="133">
        <v>66</v>
      </c>
      <c r="DA298" s="133">
        <v>121</v>
      </c>
      <c r="DB298" s="133"/>
      <c r="DC298" s="133"/>
      <c r="DD298" s="133"/>
      <c r="DE298" s="133">
        <v>0</v>
      </c>
      <c r="DF298" s="136">
        <v>0</v>
      </c>
      <c r="DG298" s="135"/>
      <c r="DH298" s="133"/>
      <c r="DI298" s="133"/>
      <c r="DJ298" s="136">
        <v>1</v>
      </c>
      <c r="DK298" s="136">
        <v>0</v>
      </c>
      <c r="DL298" s="136">
        <v>1</v>
      </c>
      <c r="DM298" s="133"/>
      <c r="DN298" s="133">
        <v>1</v>
      </c>
      <c r="DO298" s="133">
        <v>0</v>
      </c>
      <c r="DP298" s="133">
        <v>0</v>
      </c>
      <c r="DQ298" s="133">
        <v>0</v>
      </c>
      <c r="DR298" s="133">
        <v>0</v>
      </c>
      <c r="DS298" s="212">
        <v>0</v>
      </c>
      <c r="DT298" s="133">
        <v>0</v>
      </c>
      <c r="DU298" s="133">
        <v>0</v>
      </c>
      <c r="DV298" s="133">
        <v>0</v>
      </c>
      <c r="DW298" s="133">
        <v>0</v>
      </c>
      <c r="DX298" s="133">
        <v>0</v>
      </c>
      <c r="DY298" s="133">
        <v>0</v>
      </c>
      <c r="EB298" s="133">
        <v>0</v>
      </c>
      <c r="EC298" s="133">
        <v>1</v>
      </c>
      <c r="ED298" s="133">
        <v>75</v>
      </c>
      <c r="EE298" s="133"/>
      <c r="EG298" s="294"/>
      <c r="EH298" s="103"/>
      <c r="EI298" s="131"/>
      <c r="EJ298" s="131"/>
      <c r="EK298" s="131"/>
      <c r="EL298" s="131"/>
      <c r="EM298" s="131"/>
      <c r="EN298" s="103"/>
      <c r="EO298" s="136">
        <v>508</v>
      </c>
      <c r="EP298" s="135">
        <v>42846</v>
      </c>
      <c r="EQ298" s="133" t="s">
        <v>415</v>
      </c>
      <c r="ER298" s="133"/>
      <c r="ES298" s="133"/>
      <c r="ET298" s="133">
        <v>56</v>
      </c>
      <c r="EU298" s="133">
        <v>1</v>
      </c>
      <c r="EV298" s="133"/>
      <c r="EW298" s="133">
        <v>14</v>
      </c>
      <c r="EX298" s="133">
        <v>8</v>
      </c>
      <c r="EY298" s="133">
        <v>53</v>
      </c>
      <c r="EZ298" s="133">
        <v>35</v>
      </c>
      <c r="FA298" s="133">
        <v>18</v>
      </c>
      <c r="FB298" s="133">
        <v>15</v>
      </c>
      <c r="FC298" s="133">
        <v>55</v>
      </c>
      <c r="FD298" s="133">
        <v>28</v>
      </c>
      <c r="FE298" s="133">
        <v>47</v>
      </c>
      <c r="FF298" s="133">
        <v>110</v>
      </c>
      <c r="FG298" s="133">
        <v>340</v>
      </c>
      <c r="FH298" s="91">
        <v>113.33333333333333</v>
      </c>
      <c r="FI298" s="91">
        <v>353.33333333333331</v>
      </c>
      <c r="FJ298" s="227">
        <v>103.1</v>
      </c>
      <c r="FK298" s="227">
        <v>43.467808577206981</v>
      </c>
      <c r="FL298" s="228">
        <v>227.75</v>
      </c>
      <c r="FM298" s="228">
        <v>96.15</v>
      </c>
      <c r="FN298" s="228">
        <v>96.02127452433453</v>
      </c>
      <c r="FO298" s="228">
        <v>40.537631374378776</v>
      </c>
      <c r="FP298" s="228">
        <v>57.782656421514808</v>
      </c>
      <c r="FQ298" s="228"/>
      <c r="FR298" s="193">
        <v>0</v>
      </c>
      <c r="FS298" s="230">
        <v>87</v>
      </c>
      <c r="FT298" s="230"/>
      <c r="FU298" s="230">
        <v>193.33333333333334</v>
      </c>
      <c r="FV298" s="229">
        <v>5.1666666666666661</v>
      </c>
      <c r="FW298" s="229">
        <v>9.6666666666666661</v>
      </c>
      <c r="FX298" s="229">
        <v>16.838709677419356</v>
      </c>
      <c r="FY298" s="229"/>
      <c r="FZ298" s="133">
        <v>32.4</v>
      </c>
      <c r="GA298" s="129">
        <v>16.899999999999999</v>
      </c>
      <c r="GB298" s="238" t="s">
        <v>381</v>
      </c>
      <c r="GC298" s="238" t="s">
        <v>381</v>
      </c>
      <c r="GD298" s="238" t="s">
        <v>381</v>
      </c>
      <c r="GE298" s="238" t="s">
        <v>381</v>
      </c>
      <c r="GF298" s="238" t="s">
        <v>381</v>
      </c>
      <c r="GG298" s="133">
        <v>1</v>
      </c>
      <c r="GH298" s="133">
        <v>1</v>
      </c>
      <c r="GI298" s="133">
        <v>1</v>
      </c>
      <c r="GJ298" s="133">
        <v>1</v>
      </c>
      <c r="GK298" s="231">
        <v>26</v>
      </c>
      <c r="GL298" s="133">
        <v>0</v>
      </c>
      <c r="GM298" s="133">
        <v>0</v>
      </c>
      <c r="GN298" s="133">
        <v>0</v>
      </c>
      <c r="GO298" s="133">
        <v>0</v>
      </c>
      <c r="GP298" s="61">
        <v>73.3</v>
      </c>
      <c r="GQ298" s="106">
        <v>30.903883304648609</v>
      </c>
      <c r="GR298" s="111">
        <v>0.35</v>
      </c>
      <c r="GS298" s="61">
        <v>1</v>
      </c>
      <c r="GT298" s="111">
        <v>0.46153846153846156</v>
      </c>
      <c r="GU298" s="62">
        <v>0</v>
      </c>
      <c r="GV298" s="61">
        <v>11.300000000000002</v>
      </c>
      <c r="GW298" s="61">
        <v>0</v>
      </c>
      <c r="GX298" s="106">
        <v>17</v>
      </c>
      <c r="GY298" s="61">
        <v>0</v>
      </c>
      <c r="GZ298" s="745">
        <v>36</v>
      </c>
      <c r="HA298" s="133">
        <v>24</v>
      </c>
      <c r="HB298" s="133">
        <v>0.66</v>
      </c>
      <c r="HC298" s="61">
        <v>1</v>
      </c>
      <c r="HD298" s="236">
        <v>151.31385700000001</v>
      </c>
      <c r="HE298" s="236">
        <v>158.87954999999999</v>
      </c>
      <c r="HF298" s="144">
        <v>64.176231999999999</v>
      </c>
      <c r="HG298" s="236">
        <v>201.73712399999999</v>
      </c>
      <c r="HH298" s="125">
        <v>81.487696</v>
      </c>
      <c r="HI298" s="236">
        <v>95.595498000000006</v>
      </c>
      <c r="HJ298" s="144">
        <v>38.613899000000004</v>
      </c>
      <c r="HK298" s="236">
        <v>106.141626</v>
      </c>
      <c r="HL298" s="144">
        <v>42.873797000000003</v>
      </c>
      <c r="HM298" s="236">
        <v>52.613829000000003</v>
      </c>
      <c r="HN298" s="144">
        <v>6.3684979999999998</v>
      </c>
      <c r="HO298" s="144">
        <v>2.5724279999999999</v>
      </c>
      <c r="HP298" s="236">
        <v>228.977272</v>
      </c>
      <c r="HQ298" s="144">
        <v>92.490812000000005</v>
      </c>
      <c r="HR298" s="236">
        <v>109.063175</v>
      </c>
      <c r="HS298" s="144">
        <v>44.053899000000001</v>
      </c>
      <c r="HT298" s="236">
        <v>119.914097</v>
      </c>
      <c r="HU298" s="144">
        <v>48.436912999999997</v>
      </c>
      <c r="HV298" s="236">
        <v>52.369432000000003</v>
      </c>
      <c r="HW298" s="144">
        <v>0</v>
      </c>
      <c r="HX298" s="237">
        <v>0.78755732633523612</v>
      </c>
      <c r="HY298" s="238">
        <v>46.9</v>
      </c>
      <c r="HZ298" s="133">
        <v>8.1</v>
      </c>
      <c r="IA298" s="133">
        <v>37.1</v>
      </c>
      <c r="IB298" s="133">
        <v>6.4</v>
      </c>
      <c r="IC298" s="133">
        <v>40.1</v>
      </c>
      <c r="ID298" s="133">
        <v>7.1</v>
      </c>
      <c r="IE298" s="237">
        <v>179.87057119341563</v>
      </c>
      <c r="IF298" s="237">
        <v>75.834913261961887</v>
      </c>
      <c r="IG298" s="133"/>
      <c r="IH298" s="172">
        <v>0.39</v>
      </c>
      <c r="II298" s="172">
        <v>1122</v>
      </c>
      <c r="IJ298" s="172"/>
      <c r="IK298" s="172">
        <v>1137</v>
      </c>
      <c r="IL298" s="172">
        <v>1312</v>
      </c>
      <c r="IM298" s="172">
        <v>1306</v>
      </c>
      <c r="IN298" s="172">
        <v>1242</v>
      </c>
      <c r="IO298" s="133"/>
      <c r="IP298" s="237">
        <v>1223.8</v>
      </c>
      <c r="IQ298" s="172">
        <v>1772</v>
      </c>
      <c r="IR298" s="172">
        <v>337</v>
      </c>
      <c r="IS298" s="172"/>
      <c r="IT298" s="172">
        <v>363</v>
      </c>
      <c r="IU298" s="172"/>
      <c r="IV298" s="172"/>
      <c r="IW298" s="172">
        <v>368</v>
      </c>
      <c r="IX298" s="133"/>
      <c r="IY298" s="193">
        <v>356</v>
      </c>
      <c r="IZ298" s="172">
        <v>258</v>
      </c>
      <c r="JA298" s="412">
        <v>36.689904583345083</v>
      </c>
      <c r="JB298" s="241">
        <v>1</v>
      </c>
      <c r="JC298" s="136">
        <v>1</v>
      </c>
      <c r="JD298" s="415">
        <v>1</v>
      </c>
      <c r="JE298" s="70">
        <v>0</v>
      </c>
      <c r="JF298" s="70"/>
      <c r="JG298" s="136">
        <v>0</v>
      </c>
      <c r="JH298" s="136">
        <v>1</v>
      </c>
      <c r="JI298" s="136">
        <v>0</v>
      </c>
      <c r="JJ298" s="136">
        <v>1</v>
      </c>
      <c r="JK298" s="133"/>
      <c r="JL298" s="285">
        <v>65.666666666666671</v>
      </c>
      <c r="JM298" s="200">
        <v>508</v>
      </c>
      <c r="JN298" s="244">
        <v>42846</v>
      </c>
      <c r="JO298" s="69">
        <v>43123</v>
      </c>
      <c r="JP298" s="201">
        <v>0</v>
      </c>
      <c r="JQ298" s="69">
        <v>43123</v>
      </c>
      <c r="JR298" s="31">
        <v>9</v>
      </c>
      <c r="JS298" s="243">
        <v>1</v>
      </c>
      <c r="JT298" s="69">
        <v>43118</v>
      </c>
      <c r="JU298" s="245">
        <v>8</v>
      </c>
      <c r="JV298" s="243">
        <v>1</v>
      </c>
      <c r="JW298" s="246">
        <v>43118</v>
      </c>
      <c r="JX298" s="245">
        <v>8</v>
      </c>
      <c r="JY298" s="245">
        <v>9</v>
      </c>
      <c r="JZ298" s="245">
        <v>277</v>
      </c>
      <c r="KA298" s="247"/>
      <c r="KB298" s="245"/>
      <c r="KC298" s="248"/>
      <c r="KD298" s="63">
        <v>1</v>
      </c>
      <c r="KE298" s="263">
        <v>1</v>
      </c>
      <c r="KF298" s="251" t="s">
        <v>390</v>
      </c>
      <c r="KG298" s="311">
        <v>226.84333333333333</v>
      </c>
      <c r="KH298" s="311">
        <v>105.02333333333333</v>
      </c>
      <c r="KI298" s="311">
        <v>53.613333333333337</v>
      </c>
      <c r="KJ298" s="311">
        <v>-17.296666666666667</v>
      </c>
      <c r="KK298" s="311">
        <v>-15.13</v>
      </c>
      <c r="KL298" s="311">
        <v>42.389999999999993</v>
      </c>
      <c r="KM298" s="311">
        <v>13.100000000000001</v>
      </c>
      <c r="KN298" s="311">
        <v>4</v>
      </c>
      <c r="KO298" s="63"/>
      <c r="KP298" s="250">
        <v>0</v>
      </c>
      <c r="KQ298" s="92"/>
      <c r="KR298" s="93">
        <v>0.35</v>
      </c>
      <c r="KS298" s="92"/>
      <c r="KT298" s="361"/>
      <c r="KU298" s="92"/>
      <c r="KV298" s="361"/>
      <c r="KW298" s="361"/>
      <c r="KX298" s="361"/>
      <c r="KY298" s="361"/>
      <c r="KZ298" s="361"/>
      <c r="LA298" s="361"/>
      <c r="LB298" s="361"/>
      <c r="LC298" s="361"/>
      <c r="LD298" s="361"/>
      <c r="LE298" s="118">
        <v>42846</v>
      </c>
      <c r="LF298" s="454">
        <v>1</v>
      </c>
      <c r="LG298" s="454"/>
      <c r="LH298" s="454"/>
      <c r="LI298" s="454"/>
      <c r="LJ298" s="454"/>
      <c r="LK298" s="454"/>
      <c r="LL298" s="454"/>
      <c r="LM298" s="454"/>
      <c r="LN298" s="454"/>
      <c r="LO298" s="454"/>
      <c r="LP298" s="454"/>
      <c r="LQ298" s="454"/>
      <c r="LR298" s="454"/>
      <c r="LS298" s="454"/>
      <c r="LT298" s="500">
        <v>34.03</v>
      </c>
      <c r="LU298" s="693">
        <v>-17.933333333333334</v>
      </c>
      <c r="LV298" s="500"/>
      <c r="LW298" s="500"/>
      <c r="LX298" s="500">
        <v>0</v>
      </c>
      <c r="LY298" s="500">
        <v>0</v>
      </c>
      <c r="LZ298" s="690">
        <v>52.369432000000003</v>
      </c>
      <c r="MA298" s="455"/>
      <c r="MC298" s="253">
        <v>18</v>
      </c>
      <c r="MD298" s="274"/>
      <c r="ME298" s="581">
        <v>508</v>
      </c>
      <c r="MF298" s="135">
        <v>42752</v>
      </c>
      <c r="MI298" s="586"/>
      <c r="MQ298" s="135">
        <v>42752</v>
      </c>
      <c r="MR298" s="238">
        <v>6.5</v>
      </c>
      <c r="MS298" s="585"/>
      <c r="MT298" s="133">
        <v>1</v>
      </c>
      <c r="MU298" s="133">
        <v>0</v>
      </c>
      <c r="MV298" s="133">
        <v>1</v>
      </c>
      <c r="MW298" s="133">
        <v>0</v>
      </c>
      <c r="MX298" s="133">
        <v>1</v>
      </c>
      <c r="MY298" s="238">
        <v>2</v>
      </c>
      <c r="MZ298" s="238">
        <v>767</v>
      </c>
      <c r="NA298" s="133">
        <v>18</v>
      </c>
      <c r="NB298" s="238">
        <v>9</v>
      </c>
      <c r="ND298" s="876" t="s">
        <v>64</v>
      </c>
      <c r="NE298" s="877" t="s">
        <v>64</v>
      </c>
      <c r="NF298" s="877" t="s">
        <v>64</v>
      </c>
      <c r="NG298" s="877" t="s">
        <v>64</v>
      </c>
      <c r="NH298" s="877" t="s">
        <v>64</v>
      </c>
      <c r="NI298" s="877" t="s">
        <v>64</v>
      </c>
      <c r="NJ298" s="877" t="s">
        <v>64</v>
      </c>
      <c r="NK298" s="877" t="s">
        <v>64</v>
      </c>
      <c r="NL298" s="877" t="s">
        <v>64</v>
      </c>
      <c r="NM298" s="877" t="s">
        <v>64</v>
      </c>
      <c r="NN298" s="877" t="s">
        <v>64</v>
      </c>
      <c r="NO298" s="877" t="s">
        <v>64</v>
      </c>
      <c r="NP298" s="877" t="s">
        <v>64</v>
      </c>
      <c r="NQ298" s="877" t="s">
        <v>64</v>
      </c>
      <c r="NR298" s="877" t="s">
        <v>64</v>
      </c>
      <c r="NS298" s="877" t="s">
        <v>64</v>
      </c>
      <c r="NT298" s="877" t="s">
        <v>64</v>
      </c>
      <c r="NU298" s="877" t="s">
        <v>64</v>
      </c>
      <c r="NV298" s="877" t="s">
        <v>64</v>
      </c>
      <c r="NW298" s="877" t="s">
        <v>64</v>
      </c>
      <c r="NX298" s="877" t="s">
        <v>64</v>
      </c>
      <c r="NY298" s="877" t="s">
        <v>64</v>
      </c>
      <c r="NZ298" s="877" t="s">
        <v>64</v>
      </c>
      <c r="OA298" s="877" t="s">
        <v>64</v>
      </c>
      <c r="OB298" s="877" t="s">
        <v>64</v>
      </c>
      <c r="OC298" s="877" t="s">
        <v>64</v>
      </c>
      <c r="OD298" s="877" t="s">
        <v>64</v>
      </c>
      <c r="OE298" s="877" t="s">
        <v>64</v>
      </c>
      <c r="OF298" s="877" t="s">
        <v>64</v>
      </c>
      <c r="OG298" s="877" t="s">
        <v>64</v>
      </c>
      <c r="OH298" s="877" t="s">
        <v>64</v>
      </c>
      <c r="OI298" s="877" t="s">
        <v>64</v>
      </c>
      <c r="OJ298" s="877" t="s">
        <v>64</v>
      </c>
      <c r="OK298" s="877" t="s">
        <v>64</v>
      </c>
      <c r="OL298" s="877" t="s">
        <v>64</v>
      </c>
    </row>
    <row r="299" spans="1:402" s="133" customFormat="1" x14ac:dyDescent="0.25">
      <c r="A299" s="274">
        <v>298</v>
      </c>
      <c r="B299" s="221">
        <v>0</v>
      </c>
      <c r="C299" s="61">
        <v>0</v>
      </c>
      <c r="D299" s="61">
        <v>2</v>
      </c>
      <c r="E299" s="90">
        <v>509</v>
      </c>
      <c r="F299" s="883">
        <v>509</v>
      </c>
      <c r="G299" s="883"/>
      <c r="H299" s="232" t="s">
        <v>1697</v>
      </c>
      <c r="I299" s="167" t="s">
        <v>1698</v>
      </c>
      <c r="J299" s="135">
        <v>11185</v>
      </c>
      <c r="K299" s="146">
        <v>86</v>
      </c>
      <c r="L299" s="193">
        <v>92</v>
      </c>
      <c r="M299" s="193">
        <v>188</v>
      </c>
      <c r="N299" s="342">
        <v>26.029877772747852</v>
      </c>
      <c r="O299" s="210">
        <v>2.1864552394020134</v>
      </c>
      <c r="P299" s="133">
        <v>0</v>
      </c>
      <c r="Q299" s="133">
        <v>150</v>
      </c>
      <c r="R299" s="133">
        <v>60</v>
      </c>
      <c r="S299" s="133">
        <v>1</v>
      </c>
      <c r="T299" s="193">
        <v>4</v>
      </c>
      <c r="U299" s="114">
        <v>0</v>
      </c>
      <c r="V299" s="114"/>
      <c r="W299" s="114">
        <v>1</v>
      </c>
      <c r="X299" s="114">
        <v>1</v>
      </c>
      <c r="Y299" s="114">
        <v>1</v>
      </c>
      <c r="Z299" s="114">
        <v>0</v>
      </c>
      <c r="AA299" s="114">
        <v>0</v>
      </c>
      <c r="AB299" s="114">
        <v>0</v>
      </c>
      <c r="AD299" s="232"/>
      <c r="AF299" s="592">
        <v>154</v>
      </c>
      <c r="AG299" s="592">
        <v>1.1499999999999999</v>
      </c>
      <c r="AH299" s="592">
        <v>63</v>
      </c>
      <c r="AI299" s="603">
        <v>1</v>
      </c>
      <c r="AJ299" s="592">
        <v>11.9</v>
      </c>
      <c r="AK299" s="592">
        <v>36</v>
      </c>
      <c r="AL299" s="592"/>
      <c r="AM299" s="607">
        <v>3134</v>
      </c>
      <c r="AN299" s="214">
        <v>8.0500654229159654</v>
      </c>
      <c r="AO299" s="63">
        <v>116</v>
      </c>
      <c r="AP299" s="63">
        <v>59</v>
      </c>
      <c r="AQ299" s="63">
        <v>47</v>
      </c>
      <c r="AR299" s="63">
        <v>50</v>
      </c>
      <c r="AS299" s="63">
        <v>0.43</v>
      </c>
      <c r="AT299" s="63">
        <v>427</v>
      </c>
      <c r="AU299" s="557">
        <v>42846</v>
      </c>
      <c r="AV299" s="557">
        <v>42846</v>
      </c>
      <c r="AW299" s="63">
        <v>1.1499999999999999</v>
      </c>
      <c r="AX299" s="63">
        <v>63</v>
      </c>
      <c r="AY299" s="63"/>
      <c r="AZ299" s="592">
        <v>139</v>
      </c>
      <c r="BA299" s="567">
        <v>42850</v>
      </c>
      <c r="BB299" s="66"/>
      <c r="BC299" s="68">
        <v>347</v>
      </c>
      <c r="BD299" s="66"/>
      <c r="BE299" s="218"/>
      <c r="BF299" s="66"/>
      <c r="BG299" s="68"/>
      <c r="BH299" s="219"/>
      <c r="BI299" s="219"/>
      <c r="BJ299" s="219"/>
      <c r="BK299" s="66">
        <v>2.2599999999999998</v>
      </c>
      <c r="BL299" s="66">
        <v>1.59</v>
      </c>
      <c r="BM299" s="66">
        <v>39</v>
      </c>
      <c r="BN299" s="66">
        <v>1.29</v>
      </c>
      <c r="BO299" s="571">
        <v>2540</v>
      </c>
      <c r="BP299" s="66">
        <v>91</v>
      </c>
      <c r="BQ299" s="66">
        <v>450</v>
      </c>
      <c r="BR299" s="66">
        <v>182</v>
      </c>
      <c r="BS299" s="66">
        <v>9</v>
      </c>
      <c r="BT299" s="69">
        <v>42846</v>
      </c>
      <c r="BU299" s="61" t="s">
        <v>1699</v>
      </c>
      <c r="BV299" s="61">
        <v>0</v>
      </c>
      <c r="BW299" s="61">
        <v>1</v>
      </c>
      <c r="BX299" s="61">
        <v>45</v>
      </c>
      <c r="BY299" s="61">
        <v>1</v>
      </c>
      <c r="BZ299" s="61"/>
      <c r="CA299" s="61">
        <v>1</v>
      </c>
      <c r="CB299" s="61"/>
      <c r="CC299" s="61">
        <v>1</v>
      </c>
      <c r="CD299" s="61">
        <v>0</v>
      </c>
      <c r="CE299" s="61">
        <v>0</v>
      </c>
      <c r="CF299" s="61">
        <v>0</v>
      </c>
      <c r="CG299" s="61">
        <v>0</v>
      </c>
      <c r="CH299" s="61">
        <v>1</v>
      </c>
      <c r="CI299" s="61">
        <v>0</v>
      </c>
      <c r="CJ299" s="114">
        <v>0</v>
      </c>
      <c r="CK299" s="114">
        <v>0</v>
      </c>
      <c r="CL299" s="114">
        <v>0</v>
      </c>
      <c r="CM299" s="114">
        <v>0</v>
      </c>
      <c r="CN299" s="114">
        <v>1</v>
      </c>
      <c r="CO299" s="114">
        <v>0</v>
      </c>
      <c r="CP299" s="114">
        <v>1</v>
      </c>
      <c r="CQ299" s="114">
        <v>1</v>
      </c>
      <c r="CR299" s="114">
        <v>0</v>
      </c>
      <c r="CS299" s="114">
        <v>0</v>
      </c>
      <c r="CT299" s="114">
        <v>1</v>
      </c>
      <c r="CU299" s="114">
        <v>0</v>
      </c>
      <c r="CV299" s="362"/>
      <c r="CW299" s="362"/>
      <c r="CX299" s="362"/>
      <c r="CY299" s="362"/>
      <c r="DE299" s="133">
        <v>1</v>
      </c>
      <c r="DF299" s="136">
        <v>1</v>
      </c>
      <c r="DG299" s="135">
        <v>42846</v>
      </c>
      <c r="DH299" s="133">
        <v>1</v>
      </c>
      <c r="DJ299" s="136">
        <v>1</v>
      </c>
      <c r="DK299" s="136">
        <v>0</v>
      </c>
      <c r="DL299" s="136"/>
      <c r="DN299" s="133">
        <v>1</v>
      </c>
      <c r="DO299" s="133">
        <v>1</v>
      </c>
      <c r="DP299" s="133">
        <v>1</v>
      </c>
      <c r="DQ299" s="133">
        <v>0</v>
      </c>
      <c r="DR299" s="133">
        <v>0</v>
      </c>
      <c r="DS299" s="212">
        <v>0</v>
      </c>
      <c r="DT299" s="133">
        <v>0</v>
      </c>
      <c r="DU299" s="133">
        <v>0</v>
      </c>
      <c r="DV299" s="133">
        <v>1</v>
      </c>
      <c r="DW299" s="133">
        <v>0</v>
      </c>
      <c r="DX299" s="133">
        <v>0</v>
      </c>
      <c r="DY299" s="133">
        <v>0</v>
      </c>
      <c r="EB299" s="133">
        <v>1</v>
      </c>
      <c r="EC299" s="133">
        <v>2</v>
      </c>
      <c r="ED299" s="133">
        <v>49</v>
      </c>
      <c r="EG299" s="69">
        <v>41884</v>
      </c>
      <c r="EH299" s="61">
        <v>2.15</v>
      </c>
      <c r="EI299" s="31">
        <v>69</v>
      </c>
      <c r="EJ299" s="31">
        <v>66.400000000000006</v>
      </c>
      <c r="EK299" s="31">
        <v>74</v>
      </c>
      <c r="EL299" s="31">
        <v>92</v>
      </c>
      <c r="EM299" s="31">
        <v>72</v>
      </c>
      <c r="EN299" s="61" t="s">
        <v>1197</v>
      </c>
      <c r="EO299" s="136">
        <v>509</v>
      </c>
      <c r="EP299" s="506">
        <v>42846</v>
      </c>
      <c r="EQ299" s="232" t="s">
        <v>415</v>
      </c>
      <c r="ER299" s="232"/>
      <c r="ES299" s="232"/>
      <c r="ET299" s="232">
        <v>52</v>
      </c>
      <c r="EU299" s="232">
        <v>1</v>
      </c>
      <c r="EV299" s="232"/>
      <c r="EW299" s="232">
        <v>12</v>
      </c>
      <c r="EX299" s="232">
        <v>11</v>
      </c>
      <c r="EY299" s="232">
        <v>58</v>
      </c>
      <c r="EZ299" s="232">
        <v>42</v>
      </c>
      <c r="FA299" s="232">
        <v>16</v>
      </c>
      <c r="FB299" s="232">
        <v>14</v>
      </c>
      <c r="FC299" s="232">
        <v>47</v>
      </c>
      <c r="FD299" s="232">
        <v>24</v>
      </c>
      <c r="FE299" s="232">
        <v>34</v>
      </c>
      <c r="FF299" s="232">
        <v>80</v>
      </c>
      <c r="FG299" s="232">
        <v>320</v>
      </c>
      <c r="FH299" s="91">
        <v>76.666666666666671</v>
      </c>
      <c r="FI299" s="91">
        <v>270</v>
      </c>
      <c r="FJ299" s="227">
        <v>123.45</v>
      </c>
      <c r="FK299" s="227">
        <v>56.461251881727556</v>
      </c>
      <c r="FL299" s="228">
        <v>159.05000000000001</v>
      </c>
      <c r="FM299" s="228">
        <v>65.5</v>
      </c>
      <c r="FN299" s="228">
        <v>72.743313987758356</v>
      </c>
      <c r="FO299" s="228">
        <v>29.957164829916199</v>
      </c>
      <c r="FP299" s="228">
        <v>58.817981766740026</v>
      </c>
      <c r="FQ299" s="228"/>
      <c r="FR299" s="193">
        <v>0</v>
      </c>
      <c r="FS299" s="230">
        <v>89.666666666666671</v>
      </c>
      <c r="FT299" s="230"/>
      <c r="FU299" s="230">
        <v>173.33333333333334</v>
      </c>
      <c r="FV299" s="229">
        <v>4.5</v>
      </c>
      <c r="FW299" s="229">
        <v>6.3666666666666671</v>
      </c>
      <c r="FX299" s="229">
        <v>19.925925925925927</v>
      </c>
      <c r="FY299" s="235"/>
      <c r="FZ299" s="232" t="s">
        <v>381</v>
      </c>
      <c r="GA299" s="129">
        <v>17.2</v>
      </c>
      <c r="GB299" s="233">
        <v>50.7</v>
      </c>
      <c r="GC299" s="233">
        <v>27.9</v>
      </c>
      <c r="GD299" s="233">
        <v>356</v>
      </c>
      <c r="GE299" s="233">
        <v>247.2</v>
      </c>
      <c r="GF299" s="233">
        <v>75.400000000000006</v>
      </c>
      <c r="GG299" s="232">
        <v>1</v>
      </c>
      <c r="GH299" s="232">
        <v>1</v>
      </c>
      <c r="GI299" s="232">
        <v>1</v>
      </c>
      <c r="GJ299" s="232">
        <v>1</v>
      </c>
      <c r="GK299" s="507">
        <v>39</v>
      </c>
      <c r="GL299" s="232">
        <v>1</v>
      </c>
      <c r="GM299" s="232">
        <v>1</v>
      </c>
      <c r="GN299" s="232" t="s">
        <v>464</v>
      </c>
      <c r="GO299" s="232">
        <v>0</v>
      </c>
      <c r="GP299" s="61"/>
      <c r="GQ299" s="106"/>
      <c r="GR299" s="111">
        <v>0.50638297872340432</v>
      </c>
      <c r="GS299" s="61">
        <v>0</v>
      </c>
      <c r="GT299" s="111"/>
      <c r="GU299" s="62"/>
      <c r="GV299" s="61"/>
      <c r="GW299" s="61"/>
      <c r="GX299" s="106">
        <v>22</v>
      </c>
      <c r="GY299" s="61">
        <v>0</v>
      </c>
      <c r="GZ299" s="745">
        <v>54</v>
      </c>
      <c r="HA299" s="232">
        <v>21</v>
      </c>
      <c r="HB299" s="232"/>
      <c r="HC299" s="61">
        <v>1</v>
      </c>
      <c r="HD299" s="236">
        <v>201.176929</v>
      </c>
      <c r="HE299" s="236">
        <v>211.23577499999999</v>
      </c>
      <c r="HF299" s="144">
        <v>96.044438</v>
      </c>
      <c r="HG299" s="236">
        <v>169.27657199999999</v>
      </c>
      <c r="HH299" s="125">
        <v>76.966476</v>
      </c>
      <c r="HI299" s="236">
        <v>59.329166000000001</v>
      </c>
      <c r="HJ299" s="144">
        <v>26.975717</v>
      </c>
      <c r="HK299" s="236">
        <v>109.947406</v>
      </c>
      <c r="HL299" s="144">
        <v>49.990760000000002</v>
      </c>
      <c r="HM299" s="236">
        <v>64.951342999999994</v>
      </c>
      <c r="HN299" s="144">
        <v>6.3769499999999999</v>
      </c>
      <c r="HO299" s="144">
        <v>2.899464</v>
      </c>
      <c r="HP299" s="236">
        <v>153.422292</v>
      </c>
      <c r="HQ299" s="144">
        <v>69.757869999999997</v>
      </c>
      <c r="HR299" s="236">
        <v>67.554323999999994</v>
      </c>
      <c r="HS299" s="144">
        <v>30.715522</v>
      </c>
      <c r="HT299" s="236">
        <v>85.867968000000005</v>
      </c>
      <c r="HU299" s="144">
        <v>39.042347999999997</v>
      </c>
      <c r="HV299" s="236">
        <v>55.968378000000001</v>
      </c>
      <c r="HW299" s="144">
        <v>0</v>
      </c>
      <c r="HX299" s="237">
        <v>1.2478736573186278</v>
      </c>
      <c r="HY299" s="238">
        <v>40.200000000000003</v>
      </c>
      <c r="HZ299" s="133">
        <v>7.5</v>
      </c>
      <c r="IA299" s="133">
        <v>27.8</v>
      </c>
      <c r="IB299" s="133">
        <v>5.9</v>
      </c>
      <c r="IC299" s="133">
        <v>37</v>
      </c>
      <c r="ID299" s="133">
        <v>7</v>
      </c>
      <c r="IE299" s="237">
        <v>124.76936533333333</v>
      </c>
      <c r="IF299" s="237">
        <v>57.06467851930838</v>
      </c>
      <c r="IH299" s="133">
        <v>0.36</v>
      </c>
      <c r="II299" s="133">
        <v>1150</v>
      </c>
      <c r="IJ299" s="133">
        <v>1000</v>
      </c>
      <c r="IK299" s="133">
        <v>1160</v>
      </c>
      <c r="IL299" s="133">
        <v>1147</v>
      </c>
      <c r="IM299" s="133">
        <v>1145</v>
      </c>
      <c r="IN299" s="133">
        <v>1237</v>
      </c>
      <c r="IP299" s="237">
        <v>1139.8333333333333</v>
      </c>
      <c r="IQ299" s="133">
        <v>1777</v>
      </c>
      <c r="IR299" s="133">
        <v>418</v>
      </c>
      <c r="IS299" s="133">
        <v>435</v>
      </c>
      <c r="IT299" s="133">
        <v>434</v>
      </c>
      <c r="IU299" s="133">
        <v>461</v>
      </c>
      <c r="IV299" s="133">
        <v>406</v>
      </c>
      <c r="IW299" s="133">
        <v>452</v>
      </c>
      <c r="IY299" s="193">
        <v>434.33333333333331</v>
      </c>
      <c r="IZ299" s="133">
        <v>266</v>
      </c>
      <c r="JA299" s="412">
        <v>28.531005522305051</v>
      </c>
      <c r="JB299" s="241">
        <v>0</v>
      </c>
      <c r="JC299" s="136">
        <v>1</v>
      </c>
      <c r="JD299" s="278">
        <v>0</v>
      </c>
      <c r="JE299" s="70">
        <v>0</v>
      </c>
      <c r="JF299" s="70"/>
      <c r="JG299" s="136">
        <v>0</v>
      </c>
      <c r="JH299" s="136">
        <v>0</v>
      </c>
      <c r="JI299" s="136">
        <v>0</v>
      </c>
      <c r="JJ299" s="136"/>
      <c r="JL299" s="285">
        <v>50</v>
      </c>
      <c r="JM299" s="200">
        <v>509</v>
      </c>
      <c r="JN299" s="244">
        <v>42850</v>
      </c>
      <c r="JO299" s="69">
        <v>43157</v>
      </c>
      <c r="JP299" s="201">
        <v>0</v>
      </c>
      <c r="JQ299" s="69">
        <v>43157</v>
      </c>
      <c r="JR299" s="245">
        <v>10</v>
      </c>
      <c r="JS299" s="243">
        <v>0</v>
      </c>
      <c r="JT299" s="69">
        <v>43157</v>
      </c>
      <c r="JU299" s="245">
        <v>10</v>
      </c>
      <c r="JV299" s="243">
        <v>0</v>
      </c>
      <c r="JW299" s="246">
        <v>43157</v>
      </c>
      <c r="JX299" s="245">
        <v>10</v>
      </c>
      <c r="JY299" s="245">
        <v>10</v>
      </c>
      <c r="JZ299" s="245">
        <v>307</v>
      </c>
      <c r="KA299" s="247"/>
      <c r="KB299" s="245"/>
      <c r="KC299" s="248"/>
      <c r="KD299" s="63">
        <v>0</v>
      </c>
      <c r="KE299" s="263">
        <v>1</v>
      </c>
      <c r="KF299" s="251" t="s">
        <v>390</v>
      </c>
      <c r="KG299" s="250">
        <v>167.1</v>
      </c>
      <c r="KH299" s="250">
        <v>80.3</v>
      </c>
      <c r="KI299" s="250">
        <v>52.01</v>
      </c>
      <c r="KJ299" s="250">
        <v>-17.43</v>
      </c>
      <c r="KK299" s="250">
        <v>-13.9</v>
      </c>
      <c r="KL299" s="250">
        <v>73.099999999999994</v>
      </c>
      <c r="KM299" s="250">
        <v>20.8</v>
      </c>
      <c r="KN299" s="250">
        <v>4.0999999999999996</v>
      </c>
      <c r="KO299" s="63"/>
      <c r="KP299" s="250">
        <v>0</v>
      </c>
      <c r="KQ299" s="92"/>
      <c r="KR299" s="93">
        <v>0.50638297872340432</v>
      </c>
      <c r="KS299" s="92"/>
      <c r="KT299" s="361"/>
      <c r="KU299" s="92"/>
      <c r="KV299" s="361"/>
      <c r="KW299" s="361"/>
      <c r="KX299" s="361"/>
      <c r="KY299" s="361"/>
      <c r="KZ299" s="361"/>
      <c r="LA299" s="361"/>
      <c r="LB299" s="361"/>
      <c r="LC299" s="361"/>
      <c r="LD299" s="361"/>
      <c r="LE299" s="118">
        <v>42846</v>
      </c>
      <c r="LF299" s="454">
        <v>1</v>
      </c>
      <c r="LG299" s="454"/>
      <c r="LH299" s="454"/>
      <c r="LI299" s="454"/>
      <c r="LJ299" s="454"/>
      <c r="LK299" s="454"/>
      <c r="LL299" s="454"/>
      <c r="LM299" s="454"/>
      <c r="LN299" s="454"/>
      <c r="LO299" s="454"/>
      <c r="LP299" s="454"/>
      <c r="LQ299" s="454"/>
      <c r="LR299" s="454"/>
      <c r="LS299" s="454"/>
      <c r="LT299" s="500"/>
      <c r="LU299" s="500"/>
      <c r="LV299" s="500"/>
      <c r="LW299" s="500"/>
      <c r="LX299" s="500">
        <v>0</v>
      </c>
      <c r="LY299" s="500">
        <v>0</v>
      </c>
      <c r="LZ299" s="690">
        <v>55.968378000000001</v>
      </c>
      <c r="MA299" s="454"/>
      <c r="MC299" s="253">
        <v>45</v>
      </c>
      <c r="MD299" s="274"/>
      <c r="ME299" s="581">
        <v>509</v>
      </c>
      <c r="MF299" s="135">
        <v>42846</v>
      </c>
      <c r="MI299" s="586"/>
      <c r="MQ299" s="135"/>
      <c r="MR299" s="585"/>
      <c r="MS299" s="585"/>
      <c r="MT299" s="133">
        <v>0</v>
      </c>
      <c r="MU299" s="585"/>
      <c r="MV299" s="585"/>
      <c r="MW299" s="585"/>
      <c r="MX299" s="585"/>
      <c r="MY299" s="585"/>
      <c r="MZ299" s="238">
        <v>3134</v>
      </c>
      <c r="NA299" s="133">
        <v>45</v>
      </c>
      <c r="NB299" s="238">
        <v>6</v>
      </c>
      <c r="ND299" s="876" t="s">
        <v>64</v>
      </c>
      <c r="NE299" s="877" t="s">
        <v>64</v>
      </c>
      <c r="NF299" s="877" t="s">
        <v>64</v>
      </c>
      <c r="NG299" s="877" t="s">
        <v>64</v>
      </c>
      <c r="NH299" s="877" t="s">
        <v>64</v>
      </c>
      <c r="NI299" s="877" t="s">
        <v>64</v>
      </c>
      <c r="NJ299" s="877" t="s">
        <v>64</v>
      </c>
      <c r="NK299" s="877" t="s">
        <v>64</v>
      </c>
      <c r="NL299" s="877" t="s">
        <v>64</v>
      </c>
      <c r="NM299" s="877" t="s">
        <v>64</v>
      </c>
      <c r="NN299" s="877" t="s">
        <v>64</v>
      </c>
      <c r="NO299" s="877" t="s">
        <v>64</v>
      </c>
      <c r="NP299" s="877" t="s">
        <v>64</v>
      </c>
      <c r="NQ299" s="877" t="s">
        <v>64</v>
      </c>
      <c r="NR299" s="877" t="s">
        <v>64</v>
      </c>
      <c r="NS299" s="877" t="s">
        <v>64</v>
      </c>
      <c r="NT299" s="877" t="s">
        <v>64</v>
      </c>
      <c r="NU299" s="877" t="s">
        <v>64</v>
      </c>
      <c r="NV299" s="877" t="s">
        <v>64</v>
      </c>
      <c r="NW299" s="877" t="s">
        <v>64</v>
      </c>
      <c r="NX299" s="877" t="s">
        <v>64</v>
      </c>
      <c r="NY299" s="877" t="s">
        <v>64</v>
      </c>
      <c r="NZ299" s="877" t="s">
        <v>64</v>
      </c>
      <c r="OA299" s="877" t="s">
        <v>64</v>
      </c>
      <c r="OB299" s="877" t="s">
        <v>64</v>
      </c>
      <c r="OC299" s="877" t="s">
        <v>64</v>
      </c>
      <c r="OD299" s="877" t="s">
        <v>64</v>
      </c>
      <c r="OE299" s="877" t="s">
        <v>64</v>
      </c>
      <c r="OF299" s="877" t="s">
        <v>64</v>
      </c>
      <c r="OG299" s="877" t="s">
        <v>64</v>
      </c>
      <c r="OH299" s="877" t="s">
        <v>64</v>
      </c>
      <c r="OI299" s="877" t="s">
        <v>64</v>
      </c>
      <c r="OJ299" s="877" t="s">
        <v>64</v>
      </c>
      <c r="OK299" s="877" t="s">
        <v>64</v>
      </c>
      <c r="OL299" s="877" t="s">
        <v>64</v>
      </c>
    </row>
    <row r="300" spans="1:402" s="61" customFormat="1" x14ac:dyDescent="0.25">
      <c r="A300" s="221">
        <v>299</v>
      </c>
      <c r="B300" s="221">
        <v>0</v>
      </c>
      <c r="C300" s="61">
        <v>0</v>
      </c>
      <c r="D300" s="61">
        <v>2</v>
      </c>
      <c r="E300" s="90">
        <v>510</v>
      </c>
      <c r="F300" s="883">
        <v>510</v>
      </c>
      <c r="G300" s="883"/>
      <c r="H300" s="232" t="s">
        <v>814</v>
      </c>
      <c r="I300" s="232" t="s">
        <v>1700</v>
      </c>
      <c r="J300" s="135">
        <v>11821</v>
      </c>
      <c r="K300" s="146">
        <v>84</v>
      </c>
      <c r="L300" s="193">
        <v>49</v>
      </c>
      <c r="M300" s="193">
        <v>175</v>
      </c>
      <c r="N300" s="342">
        <v>16</v>
      </c>
      <c r="O300" s="210">
        <v>1.588189216683273</v>
      </c>
      <c r="P300" s="133">
        <v>0</v>
      </c>
      <c r="Q300" s="103">
        <v>144</v>
      </c>
      <c r="R300" s="103">
        <v>74</v>
      </c>
      <c r="S300" s="133">
        <v>1</v>
      </c>
      <c r="T300" s="193">
        <v>3</v>
      </c>
      <c r="U300" s="114">
        <v>0</v>
      </c>
      <c r="V300" s="114"/>
      <c r="W300" s="114">
        <v>1</v>
      </c>
      <c r="X300" s="114">
        <v>0</v>
      </c>
      <c r="Y300" s="114">
        <v>0</v>
      </c>
      <c r="Z300" s="114">
        <v>0</v>
      </c>
      <c r="AA300" s="114">
        <v>0</v>
      </c>
      <c r="AB300" s="114">
        <v>0</v>
      </c>
      <c r="AC300" s="133"/>
      <c r="AD300" s="232"/>
      <c r="AE300" s="133"/>
      <c r="AF300" s="592">
        <v>95</v>
      </c>
      <c r="AG300" s="592">
        <v>1.7</v>
      </c>
      <c r="AH300" s="592">
        <v>36</v>
      </c>
      <c r="AI300" s="603">
        <v>0</v>
      </c>
      <c r="AJ300" s="592">
        <v>13.3</v>
      </c>
      <c r="AK300" s="592">
        <v>39</v>
      </c>
      <c r="AL300" s="592"/>
      <c r="AM300" s="607">
        <v>4325</v>
      </c>
      <c r="AN300" s="214">
        <v>8.3721674193659794</v>
      </c>
      <c r="AO300" s="63"/>
      <c r="AP300" s="63"/>
      <c r="AQ300" s="63"/>
      <c r="AR300" s="63"/>
      <c r="AS300" s="63">
        <v>0.69</v>
      </c>
      <c r="AT300" s="63">
        <v>259</v>
      </c>
      <c r="AU300" s="557">
        <v>42864</v>
      </c>
      <c r="AV300" s="557">
        <v>42861</v>
      </c>
      <c r="AW300" s="63">
        <v>1.7</v>
      </c>
      <c r="AX300" s="63">
        <v>76</v>
      </c>
      <c r="AY300" s="63"/>
      <c r="AZ300" s="592">
        <v>140</v>
      </c>
      <c r="BA300" s="567">
        <v>42865</v>
      </c>
      <c r="BB300" s="66"/>
      <c r="BC300" s="68"/>
      <c r="BD300" s="66"/>
      <c r="BE300" s="218"/>
      <c r="BF300" s="66"/>
      <c r="BG300" s="68"/>
      <c r="BH300" s="219"/>
      <c r="BI300" s="219"/>
      <c r="BJ300" s="219"/>
      <c r="BK300" s="66">
        <v>2.98</v>
      </c>
      <c r="BL300" s="66">
        <v>2.17</v>
      </c>
      <c r="BM300" s="66">
        <v>52</v>
      </c>
      <c r="BN300" s="66">
        <v>1.19</v>
      </c>
      <c r="BO300" s="571">
        <v>3272</v>
      </c>
      <c r="BP300" s="66">
        <v>57</v>
      </c>
      <c r="BQ300" s="66">
        <v>325</v>
      </c>
      <c r="BR300" s="66">
        <v>40</v>
      </c>
      <c r="BS300" s="66">
        <v>65</v>
      </c>
      <c r="BT300" s="69">
        <v>42860</v>
      </c>
      <c r="BU300" s="61" t="s">
        <v>1701</v>
      </c>
      <c r="BV300" s="61">
        <v>0</v>
      </c>
      <c r="BW300" s="61">
        <v>1</v>
      </c>
      <c r="BX300" s="61">
        <v>38</v>
      </c>
      <c r="BY300" s="61">
        <v>0</v>
      </c>
      <c r="CA300" s="61" t="s">
        <v>381</v>
      </c>
      <c r="CC300" s="61">
        <v>1</v>
      </c>
      <c r="CD300" s="61">
        <v>0</v>
      </c>
      <c r="CE300" s="61">
        <v>0</v>
      </c>
      <c r="CF300" s="61">
        <v>0</v>
      </c>
      <c r="CG300" s="61">
        <v>0</v>
      </c>
      <c r="CH300" s="61">
        <v>0</v>
      </c>
      <c r="CI300" s="61">
        <v>0</v>
      </c>
      <c r="CJ300" s="114">
        <v>0</v>
      </c>
      <c r="CK300" s="114">
        <v>1</v>
      </c>
      <c r="CL300" s="114">
        <v>0</v>
      </c>
      <c r="CM300" s="114">
        <v>0</v>
      </c>
      <c r="CN300" s="114">
        <v>0</v>
      </c>
      <c r="CO300" s="114">
        <v>0</v>
      </c>
      <c r="CP300" s="114">
        <v>0</v>
      </c>
      <c r="CQ300" s="114">
        <v>0</v>
      </c>
      <c r="CR300" s="114">
        <v>0</v>
      </c>
      <c r="CS300" s="114">
        <v>0</v>
      </c>
      <c r="CT300" s="114">
        <v>0</v>
      </c>
      <c r="CU300" s="114">
        <v>0</v>
      </c>
      <c r="CV300" s="362"/>
      <c r="CW300" s="362"/>
      <c r="CX300" s="362"/>
      <c r="CY300" s="362"/>
      <c r="CZ300" s="133"/>
      <c r="DA300" s="133"/>
      <c r="DB300" s="133"/>
      <c r="DC300" s="133"/>
      <c r="DD300" s="133"/>
      <c r="DE300" s="133">
        <v>0</v>
      </c>
      <c r="DF300" s="136">
        <v>0</v>
      </c>
      <c r="DG300" s="135"/>
      <c r="DH300" s="133"/>
      <c r="DI300" s="133"/>
      <c r="DJ300" s="136">
        <v>1</v>
      </c>
      <c r="DK300" s="136">
        <v>1</v>
      </c>
      <c r="DL300" s="136"/>
      <c r="DM300" s="133" t="s">
        <v>1702</v>
      </c>
      <c r="DN300" s="133">
        <v>0</v>
      </c>
      <c r="DO300" s="133">
        <v>0</v>
      </c>
      <c r="DP300" s="133">
        <v>0</v>
      </c>
      <c r="DQ300" s="133">
        <v>0</v>
      </c>
      <c r="DR300" s="133">
        <v>0</v>
      </c>
      <c r="DS300" s="212">
        <v>0</v>
      </c>
      <c r="DT300" s="133">
        <v>0</v>
      </c>
      <c r="DU300" s="133">
        <v>0</v>
      </c>
      <c r="DV300" s="133">
        <v>0</v>
      </c>
      <c r="DW300" s="133">
        <v>0</v>
      </c>
      <c r="DX300" s="133">
        <v>0</v>
      </c>
      <c r="DY300" s="133">
        <v>0</v>
      </c>
      <c r="EB300" s="133">
        <v>1</v>
      </c>
      <c r="EC300" s="133">
        <v>2</v>
      </c>
      <c r="ED300" s="133">
        <v>38</v>
      </c>
      <c r="EE300" s="133"/>
      <c r="EG300" s="294"/>
      <c r="EH300" s="103"/>
      <c r="EI300" s="131"/>
      <c r="EJ300" s="131"/>
      <c r="EK300" s="131"/>
      <c r="EL300" s="131"/>
      <c r="EM300" s="131"/>
      <c r="EN300" s="103"/>
      <c r="EO300" s="136">
        <v>510</v>
      </c>
      <c r="EP300" s="506">
        <v>42863</v>
      </c>
      <c r="EQ300" s="232" t="s">
        <v>383</v>
      </c>
      <c r="ER300" s="232"/>
      <c r="ES300" s="232"/>
      <c r="ET300" s="232">
        <v>74</v>
      </c>
      <c r="EU300" s="232">
        <v>0</v>
      </c>
      <c r="EV300" s="232"/>
      <c r="EW300" s="232">
        <v>9</v>
      </c>
      <c r="EX300" s="232">
        <v>9</v>
      </c>
      <c r="EY300" s="232">
        <v>47</v>
      </c>
      <c r="EZ300" s="232">
        <v>36</v>
      </c>
      <c r="FA300" s="232">
        <v>12</v>
      </c>
      <c r="FB300" s="232">
        <v>13</v>
      </c>
      <c r="FC300" s="232">
        <v>39</v>
      </c>
      <c r="FD300" s="232">
        <v>21</v>
      </c>
      <c r="FE300" s="232">
        <v>33</v>
      </c>
      <c r="FF300" s="232">
        <v>90</v>
      </c>
      <c r="FG300" s="232">
        <v>250</v>
      </c>
      <c r="FH300" s="91">
        <v>103.33333333333333</v>
      </c>
      <c r="FI300" s="91">
        <v>270</v>
      </c>
      <c r="FJ300" s="227">
        <v>44.05</v>
      </c>
      <c r="FK300" s="227">
        <v>27.735989853899589</v>
      </c>
      <c r="FL300" s="228">
        <v>95.55</v>
      </c>
      <c r="FM300" s="228">
        <v>48.2</v>
      </c>
      <c r="FN300" s="228">
        <v>60.162856538935436</v>
      </c>
      <c r="FO300" s="228">
        <v>30.349028625606365</v>
      </c>
      <c r="FP300" s="228">
        <v>49.555206698063834</v>
      </c>
      <c r="FQ300" s="228"/>
      <c r="FR300" s="193">
        <v>1</v>
      </c>
      <c r="FS300" s="230">
        <v>62.1</v>
      </c>
      <c r="FT300" s="230">
        <v>48.7</v>
      </c>
      <c r="FU300" s="230">
        <v>130</v>
      </c>
      <c r="FV300" s="229">
        <v>5.0999999999999996</v>
      </c>
      <c r="FW300" s="229">
        <v>5.2</v>
      </c>
      <c r="FX300" s="229">
        <v>12.176470588235295</v>
      </c>
      <c r="FY300" s="229">
        <v>1.2751540041067762</v>
      </c>
      <c r="FZ300" s="232" t="s">
        <v>381</v>
      </c>
      <c r="GA300" s="129">
        <v>7.9</v>
      </c>
      <c r="GB300" s="233">
        <v>6.4</v>
      </c>
      <c r="GC300" s="233">
        <v>3.1</v>
      </c>
      <c r="GD300" s="233">
        <v>126.2</v>
      </c>
      <c r="GE300" s="233">
        <v>84.1</v>
      </c>
      <c r="GF300" s="233">
        <v>19</v>
      </c>
      <c r="GG300" s="232">
        <v>1</v>
      </c>
      <c r="GH300" s="232">
        <v>1</v>
      </c>
      <c r="GI300" s="232">
        <v>2</v>
      </c>
      <c r="GJ300" s="232">
        <v>1</v>
      </c>
      <c r="GK300" s="231">
        <v>38</v>
      </c>
      <c r="GL300" s="133">
        <v>1</v>
      </c>
      <c r="GM300" s="232">
        <v>0</v>
      </c>
      <c r="GN300" s="232">
        <v>0</v>
      </c>
      <c r="GO300" s="232">
        <v>0</v>
      </c>
      <c r="GP300" s="61">
        <v>80.900000000000006</v>
      </c>
      <c r="GQ300" s="106">
        <v>50.938514850862141</v>
      </c>
      <c r="GR300" s="111">
        <v>0.38888888888888895</v>
      </c>
      <c r="GS300" s="61">
        <v>0</v>
      </c>
      <c r="GT300" s="111"/>
      <c r="GU300" s="62"/>
      <c r="GX300" s="106">
        <v>21</v>
      </c>
      <c r="GY300" s="61">
        <v>0</v>
      </c>
      <c r="GZ300" s="745">
        <v>43</v>
      </c>
      <c r="HA300" s="232">
        <v>9</v>
      </c>
      <c r="HB300" s="232"/>
      <c r="HC300" s="61">
        <v>1</v>
      </c>
      <c r="HD300" s="236">
        <v>102.657931</v>
      </c>
      <c r="HE300" s="236">
        <v>107.79082699999999</v>
      </c>
      <c r="HF300" s="144">
        <v>69.857460000000003</v>
      </c>
      <c r="HG300" s="236">
        <v>171.57056600000001</v>
      </c>
      <c r="HH300" s="125">
        <v>111.192059</v>
      </c>
      <c r="HI300" s="236">
        <v>95.830910000000003</v>
      </c>
      <c r="HJ300" s="144">
        <v>62.106434999999998</v>
      </c>
      <c r="HK300" s="236">
        <v>75.739655999999997</v>
      </c>
      <c r="HL300" s="144">
        <v>49.085624000000003</v>
      </c>
      <c r="HM300" s="236">
        <v>44.144900999999997</v>
      </c>
      <c r="HN300" s="144">
        <v>6.2106519999999996</v>
      </c>
      <c r="HO300" s="144">
        <v>4.0250209999999997</v>
      </c>
      <c r="HP300" s="236">
        <v>157.03026700000001</v>
      </c>
      <c r="HQ300" s="144">
        <v>101.768731</v>
      </c>
      <c r="HR300" s="236">
        <v>86.948791</v>
      </c>
      <c r="HS300" s="144">
        <v>56.350079999999998</v>
      </c>
      <c r="HT300" s="236">
        <v>70.081475999999995</v>
      </c>
      <c r="HU300" s="144">
        <v>45.418650999999997</v>
      </c>
      <c r="HV300" s="236">
        <v>44.629278999999997</v>
      </c>
      <c r="HW300" s="144">
        <v>1</v>
      </c>
      <c r="HX300" s="237">
        <v>0.62825943582887045</v>
      </c>
      <c r="HY300" s="238">
        <v>28.1</v>
      </c>
      <c r="HZ300" s="133">
        <v>6.2</v>
      </c>
      <c r="IA300" s="133">
        <v>27</v>
      </c>
      <c r="IB300" s="133">
        <v>5.7</v>
      </c>
      <c r="IC300" s="133">
        <v>27.1</v>
      </c>
      <c r="ID300" s="133">
        <v>6</v>
      </c>
      <c r="IE300" s="237">
        <v>102.46529032258066</v>
      </c>
      <c r="IF300" s="237">
        <v>64.517054546287696</v>
      </c>
      <c r="IG300" s="133"/>
      <c r="IH300" s="133">
        <v>0.38</v>
      </c>
      <c r="II300" s="133">
        <v>1174</v>
      </c>
      <c r="IJ300" s="133">
        <v>1069</v>
      </c>
      <c r="IK300" s="133">
        <v>1120</v>
      </c>
      <c r="IL300" s="133">
        <v>1100</v>
      </c>
      <c r="IM300" s="133">
        <v>953</v>
      </c>
      <c r="IN300" s="133">
        <v>1072</v>
      </c>
      <c r="IO300" s="133"/>
      <c r="IP300" s="237">
        <v>1081.3333333333333</v>
      </c>
      <c r="IQ300" s="133">
        <v>1825</v>
      </c>
      <c r="IR300" s="133">
        <v>339</v>
      </c>
      <c r="IS300" s="133">
        <v>328</v>
      </c>
      <c r="IT300" s="133">
        <v>455</v>
      </c>
      <c r="IU300" s="133">
        <v>430</v>
      </c>
      <c r="IV300" s="133">
        <v>457</v>
      </c>
      <c r="IW300" s="133">
        <v>417</v>
      </c>
      <c r="IX300" s="133"/>
      <c r="IY300" s="193">
        <v>404.33333333333331</v>
      </c>
      <c r="IZ300" s="133">
        <v>258</v>
      </c>
      <c r="JA300" s="412">
        <v>28.846611095572428</v>
      </c>
      <c r="JB300" s="241">
        <v>0</v>
      </c>
      <c r="JC300" s="136">
        <v>1</v>
      </c>
      <c r="JD300" s="278">
        <v>0</v>
      </c>
      <c r="JE300" s="70">
        <v>0</v>
      </c>
      <c r="JF300" s="70"/>
      <c r="JG300" s="136">
        <v>1</v>
      </c>
      <c r="JH300" s="136">
        <v>2</v>
      </c>
      <c r="JI300" s="136">
        <v>0</v>
      </c>
      <c r="JJ300" s="136"/>
      <c r="JK300" s="133" t="s">
        <v>1702</v>
      </c>
      <c r="JL300" s="285">
        <v>45.5</v>
      </c>
      <c r="JM300" s="200">
        <v>510</v>
      </c>
      <c r="JN300" s="244">
        <v>42863</v>
      </c>
      <c r="JO300" s="69">
        <v>43168</v>
      </c>
      <c r="JP300" s="201">
        <v>0</v>
      </c>
      <c r="JQ300" s="69">
        <v>43168</v>
      </c>
      <c r="JR300" s="31">
        <v>10</v>
      </c>
      <c r="JS300" s="243">
        <v>0</v>
      </c>
      <c r="JT300" s="69">
        <v>43168</v>
      </c>
      <c r="JU300" s="245">
        <v>10</v>
      </c>
      <c r="JV300" s="243">
        <v>0</v>
      </c>
      <c r="JW300" s="246">
        <v>43168</v>
      </c>
      <c r="JX300" s="245">
        <v>10</v>
      </c>
      <c r="JY300" s="245">
        <v>10</v>
      </c>
      <c r="JZ300" s="245">
        <v>305</v>
      </c>
      <c r="KA300" s="247"/>
      <c r="KB300" s="245"/>
      <c r="KC300" s="248"/>
      <c r="KD300" s="63"/>
      <c r="KE300" s="263">
        <v>1</v>
      </c>
      <c r="KF300" s="251" t="s">
        <v>390</v>
      </c>
      <c r="KG300" s="250">
        <v>113.5</v>
      </c>
      <c r="KH300" s="250">
        <v>65.099999999999994</v>
      </c>
      <c r="KI300" s="250">
        <v>42.9</v>
      </c>
      <c r="KJ300" s="251">
        <v>-15.8</v>
      </c>
      <c r="KK300" s="250">
        <v>-13.4</v>
      </c>
      <c r="KL300" s="250">
        <v>57.7</v>
      </c>
      <c r="KM300" s="250">
        <v>35.799999999999997</v>
      </c>
      <c r="KN300" s="250">
        <v>5.6</v>
      </c>
      <c r="KO300" s="63"/>
      <c r="KP300" s="250">
        <v>0</v>
      </c>
      <c r="KQ300" s="92"/>
      <c r="KR300" s="93">
        <v>0.38888888888888895</v>
      </c>
      <c r="KS300" s="92">
        <v>22</v>
      </c>
      <c r="KT300" s="361">
        <v>36.14</v>
      </c>
      <c r="KU300" s="92">
        <v>-18.48</v>
      </c>
      <c r="KV300" s="361">
        <v>-23.7</v>
      </c>
      <c r="KW300" s="361">
        <v>-21.4</v>
      </c>
      <c r="KX300" s="361">
        <v>260</v>
      </c>
      <c r="KY300" s="361">
        <v>-25.8</v>
      </c>
      <c r="KZ300" s="361">
        <v>-20.3</v>
      </c>
      <c r="LA300" s="361">
        <v>240</v>
      </c>
      <c r="LB300" s="361">
        <v>-24.7</v>
      </c>
      <c r="LC300" s="361">
        <v>-20.9</v>
      </c>
      <c r="LD300" s="361">
        <v>260</v>
      </c>
      <c r="LE300" s="118">
        <v>42863</v>
      </c>
      <c r="LF300" s="454">
        <v>0</v>
      </c>
      <c r="LG300" s="454"/>
      <c r="LH300" s="454">
        <v>22</v>
      </c>
      <c r="LI300" s="454">
        <v>35.18</v>
      </c>
      <c r="LJ300" s="454">
        <v>-18.760000000000002</v>
      </c>
      <c r="LK300" s="454">
        <v>-17.7</v>
      </c>
      <c r="LL300" s="454">
        <v>-14.7</v>
      </c>
      <c r="LM300" s="454">
        <v>479</v>
      </c>
      <c r="LN300" s="454">
        <v>-21.4</v>
      </c>
      <c r="LO300" s="454">
        <v>-20.9</v>
      </c>
      <c r="LP300" s="454">
        <v>320</v>
      </c>
      <c r="LQ300" s="454">
        <v>-19.3</v>
      </c>
      <c r="LR300" s="454">
        <v>-17.8</v>
      </c>
      <c r="LS300" s="454">
        <v>479</v>
      </c>
      <c r="LT300" s="500">
        <v>30.16</v>
      </c>
      <c r="LU300" s="693">
        <v>-19.3</v>
      </c>
      <c r="LV300" s="500"/>
      <c r="LW300" s="500"/>
      <c r="LX300" s="500">
        <v>0</v>
      </c>
      <c r="LY300" s="500">
        <v>0</v>
      </c>
      <c r="LZ300" s="690">
        <v>44.629278999999997</v>
      </c>
      <c r="MA300" s="454"/>
      <c r="MC300" s="253"/>
      <c r="MD300" s="274"/>
      <c r="ME300" s="581">
        <v>510</v>
      </c>
      <c r="MF300" s="135">
        <v>42861</v>
      </c>
      <c r="MI300" s="586"/>
      <c r="MQ300" s="135"/>
      <c r="MR300" s="585"/>
      <c r="MS300" s="585"/>
      <c r="MT300" s="133">
        <v>0</v>
      </c>
      <c r="MU300" s="585"/>
      <c r="MV300" s="585"/>
      <c r="MW300" s="585"/>
      <c r="MX300" s="585"/>
      <c r="MY300" s="585"/>
      <c r="MZ300" s="238">
        <v>4325</v>
      </c>
      <c r="NA300" s="585"/>
      <c r="NB300" s="238">
        <v>3</v>
      </c>
      <c r="ND300" s="876" t="s">
        <v>64</v>
      </c>
      <c r="NE300" s="877" t="s">
        <v>64</v>
      </c>
      <c r="NF300" s="877" t="s">
        <v>64</v>
      </c>
      <c r="NG300" s="877" t="s">
        <v>64</v>
      </c>
      <c r="NH300" s="877" t="s">
        <v>64</v>
      </c>
      <c r="NI300" s="877" t="s">
        <v>64</v>
      </c>
      <c r="NJ300" s="877" t="s">
        <v>64</v>
      </c>
      <c r="NK300" s="877" t="s">
        <v>64</v>
      </c>
      <c r="NL300" s="877" t="s">
        <v>64</v>
      </c>
      <c r="NM300" s="877" t="s">
        <v>64</v>
      </c>
      <c r="NN300" s="877" t="s">
        <v>64</v>
      </c>
      <c r="NO300" s="877" t="s">
        <v>64</v>
      </c>
      <c r="NP300" s="877" t="s">
        <v>64</v>
      </c>
      <c r="NQ300" s="877" t="s">
        <v>64</v>
      </c>
      <c r="NR300" s="877" t="s">
        <v>64</v>
      </c>
      <c r="NS300" s="877" t="s">
        <v>64</v>
      </c>
      <c r="NT300" s="877" t="s">
        <v>64</v>
      </c>
      <c r="NU300" s="877" t="s">
        <v>64</v>
      </c>
      <c r="NV300" s="877" t="s">
        <v>64</v>
      </c>
      <c r="NW300" s="877" t="s">
        <v>64</v>
      </c>
      <c r="NX300" s="877" t="s">
        <v>64</v>
      </c>
      <c r="NY300" s="877" t="s">
        <v>64</v>
      </c>
      <c r="NZ300" s="877" t="s">
        <v>64</v>
      </c>
      <c r="OA300" s="877" t="s">
        <v>64</v>
      </c>
      <c r="OB300" s="877" t="s">
        <v>64</v>
      </c>
      <c r="OC300" s="877" t="s">
        <v>64</v>
      </c>
      <c r="OD300" s="877" t="s">
        <v>64</v>
      </c>
      <c r="OE300" s="877" t="s">
        <v>64</v>
      </c>
      <c r="OF300" s="877" t="s">
        <v>64</v>
      </c>
      <c r="OG300" s="877" t="s">
        <v>64</v>
      </c>
      <c r="OH300" s="877" t="s">
        <v>64</v>
      </c>
      <c r="OI300" s="877" t="s">
        <v>64</v>
      </c>
      <c r="OJ300" s="877" t="s">
        <v>64</v>
      </c>
      <c r="OK300" s="877" t="s">
        <v>64</v>
      </c>
      <c r="OL300" s="877" t="s">
        <v>64</v>
      </c>
    </row>
    <row r="301" spans="1:402" s="61" customFormat="1" x14ac:dyDescent="0.25">
      <c r="A301" s="221">
        <v>300</v>
      </c>
      <c r="B301" s="221">
        <v>0</v>
      </c>
      <c r="C301" s="61">
        <v>0</v>
      </c>
      <c r="D301" s="61">
        <v>2</v>
      </c>
      <c r="E301" s="90">
        <v>511</v>
      </c>
      <c r="F301" s="883">
        <v>511</v>
      </c>
      <c r="G301" s="883"/>
      <c r="H301" s="232" t="s">
        <v>1528</v>
      </c>
      <c r="I301" s="232" t="s">
        <v>1703</v>
      </c>
      <c r="J301" s="135">
        <v>19918</v>
      </c>
      <c r="K301" s="133">
        <v>62</v>
      </c>
      <c r="L301" s="193">
        <v>104</v>
      </c>
      <c r="M301" s="193">
        <v>174</v>
      </c>
      <c r="N301" s="342">
        <v>34.350640771568237</v>
      </c>
      <c r="O301" s="210">
        <v>2.1777283148716422</v>
      </c>
      <c r="P301" s="133">
        <v>0</v>
      </c>
      <c r="Q301" s="103">
        <v>150</v>
      </c>
      <c r="R301" s="103">
        <v>80</v>
      </c>
      <c r="S301" s="133">
        <v>0</v>
      </c>
      <c r="T301" s="193">
        <v>3</v>
      </c>
      <c r="U301" s="114">
        <v>0</v>
      </c>
      <c r="V301" s="114"/>
      <c r="W301" s="114">
        <v>1</v>
      </c>
      <c r="X301" s="114">
        <v>1</v>
      </c>
      <c r="Y301" s="114">
        <v>0</v>
      </c>
      <c r="Z301" s="114">
        <v>0</v>
      </c>
      <c r="AA301" s="114">
        <v>1</v>
      </c>
      <c r="AB301" s="114">
        <v>0</v>
      </c>
      <c r="AC301" s="133"/>
      <c r="AD301" s="232"/>
      <c r="AE301" s="133"/>
      <c r="AF301" s="592">
        <v>92</v>
      </c>
      <c r="AG301" s="592">
        <v>0.88</v>
      </c>
      <c r="AH301" s="592">
        <v>92</v>
      </c>
      <c r="AI301" s="603">
        <v>1</v>
      </c>
      <c r="AJ301" s="592">
        <v>16.7</v>
      </c>
      <c r="AK301" s="592">
        <v>49</v>
      </c>
      <c r="AL301" s="592"/>
      <c r="AM301" s="607">
        <v>1978</v>
      </c>
      <c r="AN301" s="214">
        <v>7.589841512182657</v>
      </c>
      <c r="AO301" s="63">
        <v>170</v>
      </c>
      <c r="AP301" s="63">
        <v>109</v>
      </c>
      <c r="AQ301" s="63">
        <v>33</v>
      </c>
      <c r="AR301" s="63">
        <v>139</v>
      </c>
      <c r="AS301" s="63">
        <v>1.37</v>
      </c>
      <c r="AT301" s="63"/>
      <c r="AU301" s="557">
        <v>42871</v>
      </c>
      <c r="AV301" s="557">
        <v>42866</v>
      </c>
      <c r="AW301" s="63">
        <v>0.88</v>
      </c>
      <c r="AX301" s="63">
        <v>92</v>
      </c>
      <c r="AY301" s="63"/>
      <c r="AZ301" s="592">
        <v>141</v>
      </c>
      <c r="BA301" s="567">
        <v>42871</v>
      </c>
      <c r="BB301" s="66"/>
      <c r="BC301" s="68"/>
      <c r="BD301" s="66"/>
      <c r="BE301" s="218"/>
      <c r="BF301" s="66"/>
      <c r="BG301" s="68"/>
      <c r="BH301" s="219"/>
      <c r="BI301" s="219"/>
      <c r="BJ301" s="219"/>
      <c r="BK301" s="66">
        <v>2.5099999999999998</v>
      </c>
      <c r="BL301" s="66">
        <v>1.27</v>
      </c>
      <c r="BM301" s="66">
        <v>54</v>
      </c>
      <c r="BN301" s="66">
        <v>1.47</v>
      </c>
      <c r="BO301" s="571">
        <v>517</v>
      </c>
      <c r="BP301" s="66">
        <v>42</v>
      </c>
      <c r="BQ301" s="66">
        <v>355</v>
      </c>
      <c r="BR301" s="66">
        <v>22</v>
      </c>
      <c r="BS301" s="66">
        <v>11</v>
      </c>
      <c r="BT301" s="69">
        <v>42866</v>
      </c>
      <c r="BU301" s="61" t="s">
        <v>1704</v>
      </c>
      <c r="BV301" s="61">
        <v>0</v>
      </c>
      <c r="BW301" s="61">
        <v>0</v>
      </c>
      <c r="BY301" s="61">
        <v>0</v>
      </c>
      <c r="CA301" s="61" t="s">
        <v>381</v>
      </c>
      <c r="CC301" s="61">
        <v>0</v>
      </c>
      <c r="CD301" s="61">
        <v>0</v>
      </c>
      <c r="CE301" s="61">
        <v>0</v>
      </c>
      <c r="CF301" s="61">
        <v>0</v>
      </c>
      <c r="CG301" s="61">
        <v>0</v>
      </c>
      <c r="CH301" s="61">
        <v>0</v>
      </c>
      <c r="CI301" s="61">
        <v>0</v>
      </c>
      <c r="CJ301" s="114">
        <v>0</v>
      </c>
      <c r="CK301" s="114">
        <v>0</v>
      </c>
      <c r="CL301" s="114">
        <v>0</v>
      </c>
      <c r="CM301" s="114">
        <v>0</v>
      </c>
      <c r="CN301" s="114">
        <v>0</v>
      </c>
      <c r="CO301" s="114">
        <v>0</v>
      </c>
      <c r="CP301" s="114">
        <v>0</v>
      </c>
      <c r="CQ301" s="114">
        <v>0</v>
      </c>
      <c r="CR301" s="114">
        <v>0</v>
      </c>
      <c r="CS301" s="114">
        <v>0</v>
      </c>
      <c r="CT301" s="114">
        <v>0</v>
      </c>
      <c r="CU301" s="114">
        <v>0</v>
      </c>
      <c r="CV301" s="362"/>
      <c r="CW301" s="362"/>
      <c r="CX301" s="362"/>
      <c r="CY301" s="362"/>
      <c r="CZ301" s="133"/>
      <c r="DA301" s="133"/>
      <c r="DB301" s="133"/>
      <c r="DC301" s="133"/>
      <c r="DD301" s="133"/>
      <c r="DE301" s="133">
        <v>0</v>
      </c>
      <c r="DF301" s="136">
        <v>0</v>
      </c>
      <c r="DG301" s="135"/>
      <c r="DH301" s="133"/>
      <c r="DI301" s="133"/>
      <c r="DJ301" s="136">
        <v>1</v>
      </c>
      <c r="DK301" s="136">
        <v>1</v>
      </c>
      <c r="DL301" s="136"/>
      <c r="DM301" s="133"/>
      <c r="DN301" s="133">
        <v>0</v>
      </c>
      <c r="DO301" s="133">
        <v>0</v>
      </c>
      <c r="DP301" s="133">
        <v>0</v>
      </c>
      <c r="DQ301" s="133">
        <v>0</v>
      </c>
      <c r="DR301" s="133">
        <v>0</v>
      </c>
      <c r="DS301" s="212">
        <v>0</v>
      </c>
      <c r="DT301" s="133">
        <v>0</v>
      </c>
      <c r="DU301" s="133">
        <v>0</v>
      </c>
      <c r="DV301" s="133">
        <v>0</v>
      </c>
      <c r="DW301" s="133">
        <v>0</v>
      </c>
      <c r="DX301" s="133">
        <v>0</v>
      </c>
      <c r="DY301" s="133">
        <v>0</v>
      </c>
      <c r="EB301" s="133">
        <v>0</v>
      </c>
      <c r="EC301" s="133">
        <v>0</v>
      </c>
      <c r="ED301" s="133">
        <v>92</v>
      </c>
      <c r="EE301" s="133"/>
      <c r="EG301" s="294"/>
      <c r="EH301" s="103"/>
      <c r="EI301" s="131"/>
      <c r="EJ301" s="131"/>
      <c r="EK301" s="131"/>
      <c r="EL301" s="131"/>
      <c r="EM301" s="131"/>
      <c r="EN301" s="103"/>
      <c r="EO301" s="136">
        <v>511</v>
      </c>
      <c r="EP301" s="506">
        <v>42867</v>
      </c>
      <c r="EQ301" s="232" t="s">
        <v>415</v>
      </c>
      <c r="ER301" s="232"/>
      <c r="ES301" s="232"/>
      <c r="ET301" s="232">
        <v>99</v>
      </c>
      <c r="EU301" s="232">
        <v>0</v>
      </c>
      <c r="EV301" s="232"/>
      <c r="EW301" s="232">
        <v>15</v>
      </c>
      <c r="EX301" s="232">
        <v>14</v>
      </c>
      <c r="EY301" s="232">
        <v>59</v>
      </c>
      <c r="EZ301" s="232">
        <v>31</v>
      </c>
      <c r="FA301" s="232">
        <v>21</v>
      </c>
      <c r="FB301" s="232">
        <v>25</v>
      </c>
      <c r="FC301" s="232">
        <v>47</v>
      </c>
      <c r="FD301" s="133">
        <v>24</v>
      </c>
      <c r="FE301" s="232">
        <v>34</v>
      </c>
      <c r="FF301" s="232">
        <v>90</v>
      </c>
      <c r="FG301" s="232">
        <v>260</v>
      </c>
      <c r="FH301" s="91">
        <v>90</v>
      </c>
      <c r="FI301" s="91">
        <v>260</v>
      </c>
      <c r="FJ301" s="227">
        <v>59.8</v>
      </c>
      <c r="FK301" s="227">
        <v>27.459807355962436</v>
      </c>
      <c r="FL301" s="228">
        <v>211.8</v>
      </c>
      <c r="FM301" s="228">
        <v>100.1</v>
      </c>
      <c r="FN301" s="228">
        <v>97.257311003224814</v>
      </c>
      <c r="FO301" s="228">
        <v>45.965329704545816</v>
      </c>
      <c r="FP301" s="228">
        <v>52.73843248347498</v>
      </c>
      <c r="FQ301" s="228"/>
      <c r="FR301" s="193">
        <v>0</v>
      </c>
      <c r="FS301" s="230">
        <v>69</v>
      </c>
      <c r="FT301" s="230">
        <v>110.1</v>
      </c>
      <c r="FU301" s="230">
        <v>110</v>
      </c>
      <c r="FV301" s="229">
        <v>4.3</v>
      </c>
      <c r="FW301" s="229">
        <v>6.2</v>
      </c>
      <c r="FX301" s="229">
        <v>16.046511627906977</v>
      </c>
      <c r="FY301" s="229">
        <v>0.6267029972752044</v>
      </c>
      <c r="FZ301" s="232" t="s">
        <v>381</v>
      </c>
      <c r="GA301" s="233">
        <v>23.5</v>
      </c>
      <c r="GB301" s="233">
        <v>14.5</v>
      </c>
      <c r="GC301" s="233">
        <v>8</v>
      </c>
      <c r="GD301" s="233">
        <v>190.6</v>
      </c>
      <c r="GE301" s="233">
        <v>131.4</v>
      </c>
      <c r="GF301" s="233">
        <v>30.2</v>
      </c>
      <c r="GG301" s="232">
        <v>0</v>
      </c>
      <c r="GH301" s="232">
        <v>1</v>
      </c>
      <c r="GI301" s="232">
        <v>1</v>
      </c>
      <c r="GJ301" s="232">
        <v>0</v>
      </c>
      <c r="GK301" s="507"/>
      <c r="GL301" s="232" t="s">
        <v>381</v>
      </c>
      <c r="GM301" s="232">
        <v>1</v>
      </c>
      <c r="GN301" s="232" t="s">
        <v>464</v>
      </c>
      <c r="GO301" s="232">
        <v>0</v>
      </c>
      <c r="GQ301" s="106"/>
      <c r="GR301" s="111">
        <v>0.38434163701067614</v>
      </c>
      <c r="GS301" s="61">
        <v>0</v>
      </c>
      <c r="GT301" s="111"/>
      <c r="GU301" s="62"/>
      <c r="GX301" s="106">
        <v>27</v>
      </c>
      <c r="GY301" s="61">
        <v>0</v>
      </c>
      <c r="GZ301" s="745"/>
      <c r="HA301" s="232">
        <v>13</v>
      </c>
      <c r="HB301" s="232"/>
      <c r="HC301" s="61">
        <v>1</v>
      </c>
      <c r="HD301" s="236">
        <v>321.30047999999999</v>
      </c>
      <c r="HE301" s="236">
        <v>337.36550399999999</v>
      </c>
      <c r="HF301" s="144">
        <v>148.800949</v>
      </c>
      <c r="HG301" s="236">
        <v>255.27818600000001</v>
      </c>
      <c r="HH301" s="125">
        <v>112.594903</v>
      </c>
      <c r="HI301" s="236">
        <v>132.474344</v>
      </c>
      <c r="HJ301" s="144">
        <v>58.430123999999999</v>
      </c>
      <c r="HK301" s="236">
        <v>122.803842</v>
      </c>
      <c r="HL301" s="144">
        <v>54.16478</v>
      </c>
      <c r="HM301" s="236">
        <v>48.105890000000002</v>
      </c>
      <c r="HN301" s="144">
        <v>8.1050540000000009</v>
      </c>
      <c r="HO301" s="144">
        <v>3.574875</v>
      </c>
      <c r="HP301" s="236">
        <v>233.75321299999999</v>
      </c>
      <c r="HQ301" s="144">
        <v>103.100938</v>
      </c>
      <c r="HR301" s="236">
        <v>100.99299600000001</v>
      </c>
      <c r="HS301" s="144">
        <v>44.544725</v>
      </c>
      <c r="HT301" s="236">
        <v>132.76021700000001</v>
      </c>
      <c r="HU301" s="144">
        <v>58.556213</v>
      </c>
      <c r="HV301" s="236">
        <v>56.795034000000001</v>
      </c>
      <c r="HW301" s="144">
        <v>0</v>
      </c>
      <c r="HX301" s="237">
        <v>1.3215602527040833</v>
      </c>
      <c r="HY301" s="238">
        <v>31.6</v>
      </c>
      <c r="HZ301" s="133">
        <v>6.3</v>
      </c>
      <c r="IA301" s="133">
        <v>28.5</v>
      </c>
      <c r="IB301" s="133">
        <v>6.4</v>
      </c>
      <c r="IC301" s="133">
        <v>28.5</v>
      </c>
      <c r="ID301" s="133">
        <v>6.4</v>
      </c>
      <c r="IE301" s="237">
        <v>119.69879365079365</v>
      </c>
      <c r="IF301" s="237">
        <v>54.964980173777477</v>
      </c>
      <c r="IG301" s="133"/>
      <c r="IH301" s="133">
        <v>0.49</v>
      </c>
      <c r="II301" s="133">
        <v>974</v>
      </c>
      <c r="IJ301" s="133">
        <v>879.5</v>
      </c>
      <c r="IK301" s="133">
        <v>1074</v>
      </c>
      <c r="IL301" s="133">
        <v>1070</v>
      </c>
      <c r="IM301" s="133">
        <v>1118</v>
      </c>
      <c r="IN301" s="133">
        <v>1091</v>
      </c>
      <c r="IO301" s="133"/>
      <c r="IP301" s="237">
        <v>1034.4166666666667</v>
      </c>
      <c r="IQ301" s="133">
        <v>1570</v>
      </c>
      <c r="IR301" s="133">
        <v>411</v>
      </c>
      <c r="IS301" s="133">
        <v>309</v>
      </c>
      <c r="IT301" s="133">
        <v>429</v>
      </c>
      <c r="IU301" s="133">
        <v>409</v>
      </c>
      <c r="IV301" s="133">
        <v>402</v>
      </c>
      <c r="IW301" s="133">
        <v>430</v>
      </c>
      <c r="IX301" s="133"/>
      <c r="IY301" s="193">
        <v>398.33333333333331</v>
      </c>
      <c r="IZ301" s="133">
        <v>265</v>
      </c>
      <c r="JA301" s="412">
        <v>25.100192210095056</v>
      </c>
      <c r="JB301" s="241">
        <v>0</v>
      </c>
      <c r="JC301" s="136">
        <v>1</v>
      </c>
      <c r="JD301" s="278">
        <v>4</v>
      </c>
      <c r="JE301" s="70">
        <v>0</v>
      </c>
      <c r="JF301" s="70"/>
      <c r="JG301" s="136">
        <v>1</v>
      </c>
      <c r="JH301" s="136">
        <v>1</v>
      </c>
      <c r="JI301" s="136">
        <v>1</v>
      </c>
      <c r="JJ301" s="136"/>
      <c r="JK301" s="133"/>
      <c r="JL301" s="410">
        <v>55.666666666666664</v>
      </c>
      <c r="JM301" s="201">
        <v>511</v>
      </c>
      <c r="JN301" s="244">
        <v>42871</v>
      </c>
      <c r="JO301" s="69">
        <v>43375</v>
      </c>
      <c r="JP301" s="201">
        <v>0</v>
      </c>
      <c r="JQ301" s="69">
        <v>43375</v>
      </c>
      <c r="JR301" s="31">
        <v>16</v>
      </c>
      <c r="JS301" s="243"/>
      <c r="JT301" s="69">
        <v>43375</v>
      </c>
      <c r="JU301" s="245">
        <v>16</v>
      </c>
      <c r="JV301" s="243">
        <v>0</v>
      </c>
      <c r="JW301" s="246">
        <v>43375</v>
      </c>
      <c r="JX301" s="245">
        <v>16</v>
      </c>
      <c r="JY301" s="245">
        <v>16</v>
      </c>
      <c r="JZ301" s="245">
        <v>504</v>
      </c>
      <c r="KA301" s="247"/>
      <c r="KB301" s="245"/>
      <c r="KC301" s="248"/>
      <c r="KD301" s="63"/>
      <c r="KQ301" s="92"/>
      <c r="KR301" s="93">
        <v>0.38434163701067614</v>
      </c>
      <c r="KS301" s="92"/>
      <c r="KT301" s="361"/>
      <c r="KU301" s="92"/>
      <c r="KV301" s="361"/>
      <c r="KW301" s="361"/>
      <c r="KX301" s="361"/>
      <c r="KY301" s="361"/>
      <c r="KZ301" s="361"/>
      <c r="LA301" s="361"/>
      <c r="LB301" s="361"/>
      <c r="LC301" s="361"/>
      <c r="LD301" s="361"/>
      <c r="LE301" s="118">
        <v>42867</v>
      </c>
      <c r="LF301" s="454"/>
      <c r="LG301" s="454"/>
      <c r="LH301" s="454"/>
      <c r="LI301" s="454"/>
      <c r="LJ301" s="454"/>
      <c r="LK301" s="454"/>
      <c r="LL301" s="454"/>
      <c r="LM301" s="454"/>
      <c r="LN301" s="454"/>
      <c r="LO301" s="454"/>
      <c r="LP301" s="454"/>
      <c r="LQ301" s="454"/>
      <c r="LR301" s="454"/>
      <c r="LS301" s="454"/>
      <c r="LT301" s="500"/>
      <c r="LU301" s="500"/>
      <c r="LV301" s="500"/>
      <c r="LW301" s="500"/>
      <c r="LX301" s="500">
        <v>0</v>
      </c>
      <c r="LY301" s="500">
        <v>0</v>
      </c>
      <c r="LZ301" s="690">
        <v>56.795034000000001</v>
      </c>
      <c r="MA301" s="454"/>
      <c r="MC301" s="253"/>
      <c r="MD301" s="274"/>
      <c r="ME301" s="581">
        <v>511</v>
      </c>
      <c r="MF301" s="135">
        <v>42866</v>
      </c>
      <c r="MI301" s="586"/>
      <c r="MQ301" s="135"/>
      <c r="MR301" s="585"/>
      <c r="MS301" s="585"/>
      <c r="MT301" s="133">
        <v>0</v>
      </c>
      <c r="MU301" s="585"/>
      <c r="MV301" s="585"/>
      <c r="MW301" s="585"/>
      <c r="MX301" s="585"/>
      <c r="MY301" s="585"/>
      <c r="MZ301" s="238">
        <v>1978</v>
      </c>
      <c r="NA301" s="585"/>
      <c r="NB301" s="238">
        <v>4</v>
      </c>
      <c r="ND301" s="876" t="s">
        <v>64</v>
      </c>
      <c r="NE301" s="877" t="s">
        <v>64</v>
      </c>
      <c r="NF301" s="877" t="s">
        <v>64</v>
      </c>
      <c r="NG301" s="877" t="s">
        <v>64</v>
      </c>
      <c r="NH301" s="877" t="s">
        <v>64</v>
      </c>
      <c r="NI301" s="877" t="s">
        <v>64</v>
      </c>
      <c r="NJ301" s="877" t="s">
        <v>64</v>
      </c>
      <c r="NK301" s="877" t="s">
        <v>64</v>
      </c>
      <c r="NL301" s="877" t="s">
        <v>64</v>
      </c>
      <c r="NM301" s="877" t="s">
        <v>64</v>
      </c>
      <c r="NN301" s="877" t="s">
        <v>64</v>
      </c>
      <c r="NO301" s="877" t="s">
        <v>64</v>
      </c>
      <c r="NP301" s="877" t="s">
        <v>64</v>
      </c>
      <c r="NQ301" s="877" t="s">
        <v>64</v>
      </c>
      <c r="NR301" s="877" t="s">
        <v>64</v>
      </c>
      <c r="NS301" s="877" t="s">
        <v>64</v>
      </c>
      <c r="NT301" s="877" t="s">
        <v>64</v>
      </c>
      <c r="NU301" s="877" t="s">
        <v>64</v>
      </c>
      <c r="NV301" s="877" t="s">
        <v>64</v>
      </c>
      <c r="NW301" s="877" t="s">
        <v>64</v>
      </c>
      <c r="NX301" s="877" t="s">
        <v>64</v>
      </c>
      <c r="NY301" s="877" t="s">
        <v>64</v>
      </c>
      <c r="NZ301" s="877" t="s">
        <v>64</v>
      </c>
      <c r="OA301" s="877" t="s">
        <v>64</v>
      </c>
      <c r="OB301" s="877" t="s">
        <v>64</v>
      </c>
      <c r="OC301" s="877" t="s">
        <v>64</v>
      </c>
      <c r="OD301" s="877" t="s">
        <v>64</v>
      </c>
      <c r="OE301" s="877" t="s">
        <v>64</v>
      </c>
      <c r="OF301" s="877" t="s">
        <v>64</v>
      </c>
      <c r="OG301" s="877" t="s">
        <v>64</v>
      </c>
      <c r="OH301" s="877" t="s">
        <v>64</v>
      </c>
      <c r="OI301" s="877" t="s">
        <v>64</v>
      </c>
      <c r="OJ301" s="877" t="s">
        <v>64</v>
      </c>
      <c r="OK301" s="877" t="s">
        <v>64</v>
      </c>
      <c r="OL301" s="877" t="s">
        <v>64</v>
      </c>
    </row>
    <row r="302" spans="1:402" s="95" customFormat="1" x14ac:dyDescent="0.25">
      <c r="A302" s="453">
        <v>301</v>
      </c>
      <c r="B302" s="453">
        <v>0</v>
      </c>
      <c r="C302" s="95">
        <v>0</v>
      </c>
      <c r="D302" s="95">
        <v>4</v>
      </c>
      <c r="E302" s="110">
        <v>512</v>
      </c>
      <c r="F302" s="883">
        <v>512</v>
      </c>
      <c r="G302" s="883"/>
      <c r="H302" s="95" t="s">
        <v>702</v>
      </c>
      <c r="I302" s="95" t="s">
        <v>1705</v>
      </c>
      <c r="J302" s="504"/>
      <c r="L302" s="375"/>
      <c r="M302" s="375"/>
      <c r="N302" s="671"/>
      <c r="O302" s="669"/>
      <c r="T302" s="375"/>
      <c r="AI302" s="670"/>
      <c r="AM302" s="375"/>
      <c r="AN302" s="674"/>
      <c r="AU302" s="504"/>
      <c r="AV302" s="504"/>
      <c r="BA302" s="844"/>
      <c r="BC302" s="678"/>
      <c r="BE302" s="677"/>
      <c r="BG302" s="678"/>
      <c r="BH302" s="679"/>
      <c r="BI302" s="679"/>
      <c r="BJ302" s="679"/>
      <c r="BO302" s="375"/>
      <c r="BT302" s="504"/>
      <c r="DF302" s="110"/>
      <c r="DG302" s="504"/>
      <c r="DJ302" s="110"/>
      <c r="DK302" s="110"/>
      <c r="DL302" s="110"/>
      <c r="EG302" s="504"/>
      <c r="EI302" s="99"/>
      <c r="EJ302" s="99"/>
      <c r="EK302" s="99"/>
      <c r="EL302" s="99"/>
      <c r="EM302" s="99"/>
      <c r="EO302" s="110">
        <v>512</v>
      </c>
      <c r="EP302" s="504"/>
      <c r="FH302" s="677"/>
      <c r="FI302" s="677"/>
      <c r="FJ302" s="677"/>
      <c r="FK302" s="677"/>
      <c r="FL302" s="375"/>
      <c r="FM302" s="375"/>
      <c r="FN302" s="375"/>
      <c r="FO302" s="375"/>
      <c r="FP302" s="375"/>
      <c r="FQ302" s="375"/>
      <c r="FR302" s="375"/>
      <c r="FS302" s="375"/>
      <c r="FT302" s="375"/>
      <c r="FU302" s="375"/>
      <c r="FV302" s="677"/>
      <c r="FW302" s="677"/>
      <c r="FX302" s="677"/>
      <c r="FY302" s="677"/>
      <c r="GA302" s="678"/>
      <c r="GB302" s="678"/>
      <c r="GC302" s="678"/>
      <c r="GD302" s="678"/>
      <c r="GE302" s="678"/>
      <c r="GF302" s="678"/>
      <c r="GK302" s="355"/>
      <c r="GQ302" s="677"/>
      <c r="GR302" s="678"/>
      <c r="GT302" s="678"/>
      <c r="GU302" s="375"/>
      <c r="GX302" s="677"/>
      <c r="GZ302" s="811"/>
      <c r="HD302" s="681"/>
      <c r="HE302" s="681"/>
      <c r="HF302" s="681"/>
      <c r="HG302" s="681"/>
      <c r="HH302" s="681"/>
      <c r="HI302" s="681"/>
      <c r="HJ302" s="681"/>
      <c r="HK302" s="681"/>
      <c r="HL302" s="681"/>
      <c r="HM302" s="681"/>
      <c r="HN302" s="681"/>
      <c r="HO302" s="681"/>
      <c r="HP302" s="681"/>
      <c r="HQ302" s="681"/>
      <c r="HR302" s="681"/>
      <c r="HS302" s="681"/>
      <c r="HT302" s="681"/>
      <c r="HU302" s="681"/>
      <c r="HV302" s="681"/>
      <c r="HW302" s="681"/>
      <c r="HX302" s="677"/>
      <c r="HY302" s="678"/>
      <c r="IE302" s="677"/>
      <c r="IF302" s="677"/>
      <c r="IP302" s="677"/>
      <c r="IY302" s="375"/>
      <c r="JA302" s="811"/>
      <c r="JB302" s="683"/>
      <c r="JC302" s="110"/>
      <c r="JD302" s="407"/>
      <c r="JE302" s="407"/>
      <c r="JF302" s="407"/>
      <c r="JG302" s="110"/>
      <c r="JH302" s="110"/>
      <c r="JI302" s="110"/>
      <c r="JJ302" s="110"/>
      <c r="JM302" s="407">
        <v>512</v>
      </c>
      <c r="JN302" s="504"/>
      <c r="JO302" s="504"/>
      <c r="JP302" s="407"/>
      <c r="JQ302" s="99"/>
      <c r="JR302" s="99"/>
      <c r="JS302" s="453"/>
      <c r="JT302" s="99"/>
      <c r="JU302" s="654"/>
      <c r="JV302" s="453"/>
      <c r="JW302" s="654"/>
      <c r="JX302" s="654"/>
      <c r="JY302" s="654"/>
      <c r="JZ302" s="654"/>
      <c r="KA302" s="654"/>
      <c r="KB302" s="654"/>
      <c r="KC302" s="654"/>
      <c r="KQ302" s="110"/>
      <c r="KR302" s="684"/>
      <c r="KS302" s="110"/>
      <c r="KU302" s="110"/>
      <c r="LE302" s="685"/>
      <c r="LT302" s="654"/>
      <c r="LU302" s="654"/>
      <c r="LV302" s="654"/>
      <c r="LW302" s="654"/>
      <c r="LX302" s="654">
        <v>0</v>
      </c>
      <c r="LY302" s="654">
        <v>0</v>
      </c>
      <c r="LZ302" s="686"/>
      <c r="MC302" s="453"/>
      <c r="MD302" s="453"/>
      <c r="ME302" s="95">
        <v>512</v>
      </c>
      <c r="MF302" s="504"/>
      <c r="MI302" s="687"/>
      <c r="MQ302" s="504"/>
      <c r="MR302" s="687"/>
      <c r="MS302" s="687"/>
      <c r="MT302" s="687"/>
      <c r="MU302" s="687"/>
      <c r="MV302" s="687"/>
      <c r="MW302" s="687"/>
      <c r="MX302" s="687"/>
      <c r="MY302" s="687"/>
      <c r="MZ302" s="687"/>
      <c r="NA302" s="687"/>
      <c r="NB302" s="678">
        <v>0</v>
      </c>
      <c r="ND302" s="876" t="s">
        <v>64</v>
      </c>
      <c r="NE302" s="877" t="s">
        <v>64</v>
      </c>
      <c r="NF302" s="877" t="s">
        <v>64</v>
      </c>
      <c r="NG302" s="877" t="s">
        <v>64</v>
      </c>
      <c r="NH302" s="877" t="s">
        <v>64</v>
      </c>
      <c r="NI302" s="877" t="s">
        <v>64</v>
      </c>
      <c r="NJ302" s="877" t="s">
        <v>64</v>
      </c>
      <c r="NK302" s="877" t="s">
        <v>64</v>
      </c>
      <c r="NL302" s="877" t="s">
        <v>64</v>
      </c>
      <c r="NM302" s="877" t="s">
        <v>64</v>
      </c>
      <c r="NN302" s="877" t="s">
        <v>64</v>
      </c>
      <c r="NO302" s="877" t="s">
        <v>64</v>
      </c>
      <c r="NP302" s="877" t="s">
        <v>64</v>
      </c>
      <c r="NQ302" s="877" t="s">
        <v>64</v>
      </c>
      <c r="NR302" s="877" t="s">
        <v>64</v>
      </c>
      <c r="NS302" s="877" t="s">
        <v>64</v>
      </c>
      <c r="NT302" s="877" t="s">
        <v>64</v>
      </c>
      <c r="NU302" s="877" t="s">
        <v>64</v>
      </c>
      <c r="NV302" s="877" t="s">
        <v>64</v>
      </c>
      <c r="NW302" s="877" t="s">
        <v>64</v>
      </c>
      <c r="NX302" s="877" t="s">
        <v>64</v>
      </c>
      <c r="NY302" s="877" t="s">
        <v>64</v>
      </c>
      <c r="NZ302" s="877" t="s">
        <v>64</v>
      </c>
      <c r="OA302" s="877" t="s">
        <v>64</v>
      </c>
      <c r="OB302" s="877" t="s">
        <v>64</v>
      </c>
      <c r="OC302" s="877" t="s">
        <v>64</v>
      </c>
      <c r="OD302" s="877" t="s">
        <v>64</v>
      </c>
      <c r="OE302" s="877" t="s">
        <v>64</v>
      </c>
      <c r="OF302" s="877" t="s">
        <v>64</v>
      </c>
      <c r="OG302" s="877" t="s">
        <v>64</v>
      </c>
      <c r="OH302" s="877" t="s">
        <v>64</v>
      </c>
      <c r="OI302" s="877" t="s">
        <v>64</v>
      </c>
      <c r="OJ302" s="877" t="s">
        <v>64</v>
      </c>
      <c r="OK302" s="877" t="s">
        <v>64</v>
      </c>
      <c r="OL302" s="877" t="s">
        <v>64</v>
      </c>
    </row>
    <row r="303" spans="1:402" s="133" customFormat="1" x14ac:dyDescent="0.25">
      <c r="A303" s="221">
        <v>302</v>
      </c>
      <c r="B303" s="221">
        <v>0</v>
      </c>
      <c r="C303" s="61">
        <v>0</v>
      </c>
      <c r="D303" s="61">
        <v>2</v>
      </c>
      <c r="E303" s="90">
        <v>513</v>
      </c>
      <c r="F303" s="883">
        <v>513</v>
      </c>
      <c r="G303" s="883"/>
      <c r="H303" s="232" t="s">
        <v>1706</v>
      </c>
      <c r="I303" s="232" t="s">
        <v>1707</v>
      </c>
      <c r="J303" s="135">
        <v>10515</v>
      </c>
      <c r="K303" s="133">
        <v>88</v>
      </c>
      <c r="L303" s="193">
        <v>79</v>
      </c>
      <c r="M303" s="193">
        <v>143</v>
      </c>
      <c r="N303" s="342">
        <v>38.632695975353322</v>
      </c>
      <c r="O303" s="210">
        <v>1.68064684526485</v>
      </c>
      <c r="P303" s="133">
        <v>1</v>
      </c>
      <c r="Q303" s="133">
        <v>110</v>
      </c>
      <c r="R303" s="133">
        <v>80</v>
      </c>
      <c r="S303" s="133">
        <v>0</v>
      </c>
      <c r="T303" s="193">
        <v>2</v>
      </c>
      <c r="U303" s="114">
        <v>0</v>
      </c>
      <c r="V303" s="114"/>
      <c r="W303" s="114">
        <v>1</v>
      </c>
      <c r="X303" s="114">
        <v>1</v>
      </c>
      <c r="Y303" s="114">
        <v>1</v>
      </c>
      <c r="Z303" s="114">
        <v>0</v>
      </c>
      <c r="AA303" s="114"/>
      <c r="AB303" s="114">
        <v>0</v>
      </c>
      <c r="AF303" s="592"/>
      <c r="AG303" s="592">
        <v>1.27</v>
      </c>
      <c r="AH303" s="592">
        <v>38</v>
      </c>
      <c r="AI303" s="603">
        <v>0</v>
      </c>
      <c r="AJ303" s="592">
        <v>12.5</v>
      </c>
      <c r="AK303" s="592">
        <v>39</v>
      </c>
      <c r="AL303" s="592"/>
      <c r="AM303" s="607">
        <v>372</v>
      </c>
      <c r="AN303" s="214">
        <v>5.9188938542731462</v>
      </c>
      <c r="AO303" s="63"/>
      <c r="AP303" s="63"/>
      <c r="AQ303" s="63"/>
      <c r="AR303" s="63"/>
      <c r="AS303" s="63">
        <v>3.82</v>
      </c>
      <c r="AT303" s="63"/>
      <c r="AU303" s="557">
        <v>42845</v>
      </c>
      <c r="AV303" s="557">
        <v>42845</v>
      </c>
      <c r="AW303" s="63">
        <v>1.27</v>
      </c>
      <c r="AX303" s="63">
        <v>75</v>
      </c>
      <c r="AY303" s="63"/>
      <c r="AZ303" s="592">
        <v>142</v>
      </c>
      <c r="BA303" s="567">
        <v>42888</v>
      </c>
      <c r="BB303" s="66"/>
      <c r="BC303" s="68"/>
      <c r="BD303" s="66"/>
      <c r="BE303" s="218"/>
      <c r="BF303" s="66"/>
      <c r="BG303" s="68"/>
      <c r="BH303" s="219"/>
      <c r="BI303" s="219"/>
      <c r="BJ303" s="219"/>
      <c r="BK303" s="66">
        <v>2.2999999999999998</v>
      </c>
      <c r="BL303" s="66">
        <v>1.38</v>
      </c>
      <c r="BM303" s="66">
        <v>83</v>
      </c>
      <c r="BN303" s="66">
        <v>0.95</v>
      </c>
      <c r="BO303" s="571">
        <v>672.3</v>
      </c>
      <c r="BP303" s="66">
        <v>97</v>
      </c>
      <c r="BQ303" s="66">
        <v>122</v>
      </c>
      <c r="BR303" s="66">
        <v>19</v>
      </c>
      <c r="BS303" s="66">
        <v>33</v>
      </c>
      <c r="BT303" s="69" t="s">
        <v>1708</v>
      </c>
      <c r="BU303" s="61" t="s">
        <v>442</v>
      </c>
      <c r="BV303" s="61">
        <v>0</v>
      </c>
      <c r="BW303" s="61">
        <v>0</v>
      </c>
      <c r="BX303" s="61">
        <v>9</v>
      </c>
      <c r="BY303" s="61">
        <v>0</v>
      </c>
      <c r="BZ303" s="61"/>
      <c r="CA303" s="61" t="s">
        <v>381</v>
      </c>
      <c r="CB303" s="61"/>
      <c r="CC303" s="61">
        <v>0</v>
      </c>
      <c r="CD303" s="61">
        <v>0</v>
      </c>
      <c r="CE303" s="61">
        <v>1</v>
      </c>
      <c r="CF303" s="61">
        <v>0</v>
      </c>
      <c r="CG303" s="61">
        <v>1</v>
      </c>
      <c r="CH303" s="61">
        <v>1</v>
      </c>
      <c r="CI303" s="61">
        <v>0</v>
      </c>
      <c r="CJ303" s="114">
        <v>1</v>
      </c>
      <c r="CK303" s="114">
        <v>0</v>
      </c>
      <c r="CL303" s="114">
        <v>1</v>
      </c>
      <c r="CM303" s="114">
        <v>1</v>
      </c>
      <c r="CN303" s="114">
        <v>1</v>
      </c>
      <c r="CO303" s="114">
        <v>0</v>
      </c>
      <c r="CP303" s="114">
        <v>1</v>
      </c>
      <c r="CQ303" s="114">
        <v>0</v>
      </c>
      <c r="CR303" s="114">
        <v>0</v>
      </c>
      <c r="CS303" s="114">
        <v>0</v>
      </c>
      <c r="CT303" s="114">
        <v>1</v>
      </c>
      <c r="CU303" s="114">
        <v>0</v>
      </c>
      <c r="CV303" s="362"/>
      <c r="CW303" s="362"/>
      <c r="CX303" s="362"/>
      <c r="CY303" s="362"/>
      <c r="DE303" s="133">
        <v>0</v>
      </c>
      <c r="DF303" s="136">
        <v>0</v>
      </c>
      <c r="DG303" s="135"/>
      <c r="DH303" s="133" t="s">
        <v>1709</v>
      </c>
      <c r="DJ303" s="136">
        <v>1</v>
      </c>
      <c r="DK303" s="136">
        <v>0</v>
      </c>
      <c r="DL303" s="136">
        <v>0</v>
      </c>
      <c r="DN303" s="133">
        <v>1</v>
      </c>
      <c r="DO303" s="133">
        <v>0</v>
      </c>
      <c r="DP303" s="133">
        <v>0</v>
      </c>
      <c r="DQ303" s="133">
        <v>0</v>
      </c>
      <c r="DR303" s="133">
        <v>1</v>
      </c>
      <c r="DS303" s="63">
        <v>1</v>
      </c>
      <c r="DT303" s="133">
        <v>1</v>
      </c>
      <c r="DU303" s="133">
        <v>0</v>
      </c>
      <c r="DV303" s="133">
        <v>0</v>
      </c>
      <c r="DW303" s="133">
        <v>0</v>
      </c>
      <c r="DX303" s="133">
        <v>0</v>
      </c>
      <c r="DY303" s="133">
        <v>0</v>
      </c>
      <c r="EB303" s="133">
        <v>1</v>
      </c>
      <c r="EC303" s="133">
        <v>2</v>
      </c>
      <c r="ED303" s="133">
        <v>37</v>
      </c>
      <c r="EG303" s="69">
        <v>41691</v>
      </c>
      <c r="EH303" s="61">
        <v>1.04</v>
      </c>
      <c r="EI303" s="31">
        <v>123</v>
      </c>
      <c r="EJ303" s="31">
        <v>73</v>
      </c>
      <c r="EK303" s="31">
        <v>115</v>
      </c>
      <c r="EL303" s="31">
        <v>88</v>
      </c>
      <c r="EM303" s="31">
        <v>71</v>
      </c>
      <c r="EN303" s="61" t="s">
        <v>544</v>
      </c>
      <c r="EO303" s="136">
        <v>513</v>
      </c>
      <c r="EP303" s="135">
        <v>42888</v>
      </c>
      <c r="EQ303" s="133" t="s">
        <v>415</v>
      </c>
      <c r="ET303" s="133">
        <v>60</v>
      </c>
      <c r="EU303" s="133">
        <v>0</v>
      </c>
      <c r="EW303" s="133">
        <v>10</v>
      </c>
      <c r="EX303" s="133">
        <v>8</v>
      </c>
      <c r="EY303" s="133">
        <v>55</v>
      </c>
      <c r="EZ303" s="133">
        <v>29</v>
      </c>
      <c r="FA303" s="133">
        <v>16</v>
      </c>
      <c r="FB303" s="133">
        <v>17</v>
      </c>
      <c r="FC303" s="133">
        <v>52</v>
      </c>
      <c r="FD303" s="133">
        <v>22</v>
      </c>
      <c r="FE303" s="133">
        <v>30</v>
      </c>
      <c r="FF303" s="133">
        <v>120</v>
      </c>
      <c r="FG303" s="133">
        <v>280</v>
      </c>
      <c r="FH303" s="91">
        <v>120</v>
      </c>
      <c r="FI303" s="91">
        <v>280</v>
      </c>
      <c r="FJ303" s="227">
        <v>45.25</v>
      </c>
      <c r="FK303" s="227">
        <v>26.9241572835423</v>
      </c>
      <c r="FL303" s="228">
        <v>87.050000000000011</v>
      </c>
      <c r="FM303" s="228">
        <v>29.85</v>
      </c>
      <c r="FN303" s="228">
        <v>51.795533514527236</v>
      </c>
      <c r="FO303" s="228">
        <v>17.761018672126799</v>
      </c>
      <c r="FP303" s="228">
        <v>65.709362435381962</v>
      </c>
      <c r="FQ303" s="228"/>
      <c r="FR303" s="193">
        <v>0</v>
      </c>
      <c r="FS303" s="230">
        <v>54</v>
      </c>
      <c r="FT303" s="230">
        <v>59</v>
      </c>
      <c r="FU303" s="230">
        <v>160</v>
      </c>
      <c r="FV303" s="229">
        <v>4.4000000000000004</v>
      </c>
      <c r="FW303" s="229">
        <v>5</v>
      </c>
      <c r="FX303" s="229">
        <v>12.272727272727272</v>
      </c>
      <c r="FY303" s="229">
        <v>0.9152542372881356</v>
      </c>
      <c r="FZ303" s="133">
        <v>25</v>
      </c>
      <c r="GA303" s="233">
        <v>14.5</v>
      </c>
      <c r="GB303" s="238">
        <v>4.9000000000000004</v>
      </c>
      <c r="GC303" s="238">
        <v>2.2000000000000002</v>
      </c>
      <c r="GD303" s="238">
        <v>110.8</v>
      </c>
      <c r="GE303" s="238">
        <v>68.8</v>
      </c>
      <c r="GF303" s="238">
        <v>23.8</v>
      </c>
      <c r="GG303" s="133">
        <v>1</v>
      </c>
      <c r="GH303" s="133">
        <v>1</v>
      </c>
      <c r="GI303" s="133">
        <v>1</v>
      </c>
      <c r="GJ303" s="133">
        <v>1</v>
      </c>
      <c r="GK303" s="231"/>
      <c r="GL303" s="133" t="s">
        <v>381</v>
      </c>
      <c r="GM303" s="133">
        <v>0</v>
      </c>
      <c r="GN303" s="133">
        <v>0</v>
      </c>
      <c r="GO303" s="133">
        <v>0</v>
      </c>
      <c r="GP303" s="61">
        <v>12.9</v>
      </c>
      <c r="GQ303" s="106">
        <v>7.6756161095623359</v>
      </c>
      <c r="GR303" s="111">
        <v>0.43137254901960781</v>
      </c>
      <c r="GS303" s="61">
        <v>0</v>
      </c>
      <c r="GT303" s="111">
        <v>0.5</v>
      </c>
      <c r="GU303" s="62">
        <v>0</v>
      </c>
      <c r="GV303" s="61">
        <v>6.4</v>
      </c>
      <c r="GW303" s="61">
        <v>1</v>
      </c>
      <c r="GX303" s="106">
        <v>14</v>
      </c>
      <c r="GY303" s="61">
        <v>1</v>
      </c>
      <c r="GZ303" s="745"/>
      <c r="HA303" s="133">
        <v>13</v>
      </c>
      <c r="HC303" s="61">
        <v>1</v>
      </c>
      <c r="HD303" s="236">
        <v>88.125549000000007</v>
      </c>
      <c r="HE303" s="236">
        <v>92.531825999999995</v>
      </c>
      <c r="HF303" s="144">
        <v>51.078367999999998</v>
      </c>
      <c r="HG303" s="236">
        <v>112.10183000000001</v>
      </c>
      <c r="HH303" s="125">
        <v>61.881179000000003</v>
      </c>
      <c r="HI303" s="236">
        <v>28.416067999999999</v>
      </c>
      <c r="HJ303" s="144">
        <v>15.685915</v>
      </c>
      <c r="HK303" s="236">
        <v>83.685761999999997</v>
      </c>
      <c r="HL303" s="144">
        <v>46.195264000000002</v>
      </c>
      <c r="HM303" s="236">
        <v>74.651557999999994</v>
      </c>
      <c r="HN303" s="144">
        <v>6.6948610000000004</v>
      </c>
      <c r="HO303" s="144">
        <v>3.695621</v>
      </c>
      <c r="HP303" s="236">
        <v>109.106155</v>
      </c>
      <c r="HQ303" s="144">
        <v>60.227541000000002</v>
      </c>
      <c r="HR303" s="236">
        <v>36.070813999999999</v>
      </c>
      <c r="HS303" s="144">
        <v>19.911401000000001</v>
      </c>
      <c r="HT303" s="236">
        <v>73.035342</v>
      </c>
      <c r="HU303" s="144">
        <v>40.316139999999997</v>
      </c>
      <c r="HV303" s="236">
        <v>66.939707999999996</v>
      </c>
      <c r="HW303" s="144">
        <v>0</v>
      </c>
      <c r="HX303" s="237">
        <v>0.82542654299220619</v>
      </c>
      <c r="HY303" s="238">
        <v>25.7</v>
      </c>
      <c r="HZ303" s="133">
        <v>6.5</v>
      </c>
      <c r="IA303" s="133">
        <v>23.5</v>
      </c>
      <c r="IB303" s="133">
        <v>6.4</v>
      </c>
      <c r="IC303" s="133">
        <v>15.6</v>
      </c>
      <c r="ID303" s="133">
        <v>5.5</v>
      </c>
      <c r="IE303" s="237">
        <v>77.80114871794872</v>
      </c>
      <c r="IF303" s="237">
        <v>46.29238375518932</v>
      </c>
      <c r="IH303" s="146">
        <v>0.39</v>
      </c>
      <c r="II303" s="146">
        <v>1226</v>
      </c>
      <c r="IJ303" s="146">
        <v>1116</v>
      </c>
      <c r="IK303" s="146">
        <v>1042</v>
      </c>
      <c r="IL303" s="146">
        <v>1119</v>
      </c>
      <c r="IM303" s="146">
        <v>1224</v>
      </c>
      <c r="IN303" s="146">
        <v>1199</v>
      </c>
      <c r="IP303" s="237">
        <v>1154.3333333333333</v>
      </c>
      <c r="IQ303" s="146">
        <v>1807</v>
      </c>
      <c r="IR303" s="146">
        <v>451</v>
      </c>
      <c r="IS303" s="146">
        <v>397</v>
      </c>
      <c r="IT303" s="146">
        <v>399</v>
      </c>
      <c r="IU303" s="146">
        <v>420</v>
      </c>
      <c r="IV303" s="146">
        <v>335</v>
      </c>
      <c r="IW303" s="146">
        <v>436</v>
      </c>
      <c r="IY303" s="193">
        <v>406.33333333333331</v>
      </c>
      <c r="IZ303" s="146">
        <v>290</v>
      </c>
      <c r="JA303" s="412">
        <v>33.603794086137015</v>
      </c>
      <c r="JB303" s="241">
        <v>1</v>
      </c>
      <c r="JC303" s="136">
        <v>1</v>
      </c>
      <c r="JD303" s="278">
        <v>0</v>
      </c>
      <c r="JE303" s="70">
        <v>0</v>
      </c>
      <c r="JF303" s="70"/>
      <c r="JG303" s="136">
        <v>0</v>
      </c>
      <c r="JH303" s="136">
        <v>0</v>
      </c>
      <c r="JI303" s="136">
        <v>0</v>
      </c>
      <c r="JJ303" s="136">
        <v>0</v>
      </c>
      <c r="JL303" s="410">
        <v>46</v>
      </c>
      <c r="JM303" s="201">
        <v>513</v>
      </c>
      <c r="JN303" s="244">
        <v>42888</v>
      </c>
      <c r="JO303" s="69">
        <v>43345</v>
      </c>
      <c r="JP303" s="201">
        <v>0</v>
      </c>
      <c r="JQ303" s="69">
        <v>43345</v>
      </c>
      <c r="JR303" s="31">
        <v>15</v>
      </c>
      <c r="JS303" s="243">
        <v>0</v>
      </c>
      <c r="JT303" s="69">
        <v>43345</v>
      </c>
      <c r="JU303" s="245">
        <v>15</v>
      </c>
      <c r="JV303" s="243">
        <v>0</v>
      </c>
      <c r="JW303" s="246">
        <v>43345</v>
      </c>
      <c r="JX303" s="245">
        <v>15</v>
      </c>
      <c r="JY303" s="245">
        <v>15</v>
      </c>
      <c r="JZ303" s="245">
        <v>457</v>
      </c>
      <c r="KA303" s="247"/>
      <c r="KB303" s="245"/>
      <c r="KC303" s="248"/>
      <c r="KD303" s="63"/>
      <c r="KE303" s="61"/>
      <c r="KF303" s="61"/>
      <c r="KG303" s="61"/>
      <c r="KH303" s="61"/>
      <c r="KI303" s="61"/>
      <c r="KJ303" s="61"/>
      <c r="KK303" s="61"/>
      <c r="KL303" s="61"/>
      <c r="KM303" s="61"/>
      <c r="KN303" s="61"/>
      <c r="KO303" s="61"/>
      <c r="KP303" s="61"/>
      <c r="KQ303" s="92"/>
      <c r="KR303" s="93">
        <v>0.43137254901960781</v>
      </c>
      <c r="KS303" s="92"/>
      <c r="KT303" s="361"/>
      <c r="KU303" s="92"/>
      <c r="KV303" s="361"/>
      <c r="KW303" s="361"/>
      <c r="KX303" s="361"/>
      <c r="KY303" s="361"/>
      <c r="KZ303" s="361"/>
      <c r="LA303" s="361"/>
      <c r="LB303" s="361"/>
      <c r="LC303" s="361"/>
      <c r="LD303" s="361"/>
      <c r="LE303" s="118">
        <v>42888</v>
      </c>
      <c r="LF303" s="454"/>
      <c r="LG303" s="454"/>
      <c r="LH303" s="454"/>
      <c r="LI303" s="454"/>
      <c r="LJ303" s="454"/>
      <c r="LK303" s="454"/>
      <c r="LL303" s="454"/>
      <c r="LM303" s="454"/>
      <c r="LN303" s="454"/>
      <c r="LO303" s="454"/>
      <c r="LP303" s="454"/>
      <c r="LQ303" s="454"/>
      <c r="LR303" s="454"/>
      <c r="LS303" s="454"/>
      <c r="LT303" s="500"/>
      <c r="LU303" s="500"/>
      <c r="LV303" s="500"/>
      <c r="LW303" s="500"/>
      <c r="LX303" s="500">
        <v>0</v>
      </c>
      <c r="LY303" s="500">
        <v>0</v>
      </c>
      <c r="LZ303" s="690">
        <v>66.939707999999996</v>
      </c>
      <c r="MA303" s="454"/>
      <c r="MC303" s="253"/>
      <c r="MD303" s="274"/>
      <c r="ME303" s="581">
        <v>513</v>
      </c>
      <c r="MF303" s="135">
        <v>42845</v>
      </c>
      <c r="MI303" s="586"/>
      <c r="MQ303" s="135"/>
      <c r="MR303" s="585"/>
      <c r="MS303" s="585"/>
      <c r="MT303" s="133">
        <v>0</v>
      </c>
      <c r="MU303" s="585"/>
      <c r="MV303" s="585"/>
      <c r="MW303" s="585"/>
      <c r="MX303" s="585"/>
      <c r="MY303" s="585"/>
      <c r="MZ303" s="238">
        <v>372</v>
      </c>
      <c r="NA303" s="585"/>
      <c r="NB303" s="238">
        <v>8</v>
      </c>
      <c r="ND303" s="876" t="s">
        <v>64</v>
      </c>
      <c r="NE303" s="877" t="s">
        <v>64</v>
      </c>
      <c r="NF303" s="877" t="s">
        <v>64</v>
      </c>
      <c r="NG303" s="877" t="s">
        <v>64</v>
      </c>
      <c r="NH303" s="877" t="s">
        <v>64</v>
      </c>
      <c r="NI303" s="877" t="s">
        <v>64</v>
      </c>
      <c r="NJ303" s="877" t="s">
        <v>64</v>
      </c>
      <c r="NK303" s="877" t="s">
        <v>64</v>
      </c>
      <c r="NL303" s="877" t="s">
        <v>64</v>
      </c>
      <c r="NM303" s="877" t="s">
        <v>64</v>
      </c>
      <c r="NN303" s="877" t="s">
        <v>64</v>
      </c>
      <c r="NO303" s="877" t="s">
        <v>64</v>
      </c>
      <c r="NP303" s="877" t="s">
        <v>64</v>
      </c>
      <c r="NQ303" s="877" t="s">
        <v>64</v>
      </c>
      <c r="NR303" s="877" t="s">
        <v>64</v>
      </c>
      <c r="NS303" s="877" t="s">
        <v>64</v>
      </c>
      <c r="NT303" s="877" t="s">
        <v>64</v>
      </c>
      <c r="NU303" s="877" t="s">
        <v>64</v>
      </c>
      <c r="NV303" s="877" t="s">
        <v>64</v>
      </c>
      <c r="NW303" s="877" t="s">
        <v>64</v>
      </c>
      <c r="NX303" s="877" t="s">
        <v>64</v>
      </c>
      <c r="NY303" s="877" t="s">
        <v>64</v>
      </c>
      <c r="NZ303" s="877" t="s">
        <v>64</v>
      </c>
      <c r="OA303" s="877" t="s">
        <v>64</v>
      </c>
      <c r="OB303" s="877" t="s">
        <v>64</v>
      </c>
      <c r="OC303" s="877" t="s">
        <v>64</v>
      </c>
      <c r="OD303" s="877" t="s">
        <v>64</v>
      </c>
      <c r="OE303" s="877" t="s">
        <v>64</v>
      </c>
      <c r="OF303" s="877" t="s">
        <v>64</v>
      </c>
      <c r="OG303" s="877" t="s">
        <v>64</v>
      </c>
      <c r="OH303" s="877" t="s">
        <v>64</v>
      </c>
      <c r="OI303" s="877" t="s">
        <v>64</v>
      </c>
      <c r="OJ303" s="877" t="s">
        <v>64</v>
      </c>
      <c r="OK303" s="877" t="s">
        <v>64</v>
      </c>
      <c r="OL303" s="877" t="s">
        <v>64</v>
      </c>
    </row>
    <row r="304" spans="1:402" s="95" customFormat="1" x14ac:dyDescent="0.25">
      <c r="A304" s="636">
        <v>303</v>
      </c>
      <c r="B304" s="636">
        <v>0</v>
      </c>
      <c r="C304" s="95">
        <v>0</v>
      </c>
      <c r="D304" s="95">
        <v>4</v>
      </c>
      <c r="E304" s="110">
        <v>514</v>
      </c>
      <c r="F304" s="883">
        <v>514</v>
      </c>
      <c r="G304" s="883"/>
      <c r="H304" s="95" t="s">
        <v>1710</v>
      </c>
      <c r="I304" s="95" t="s">
        <v>1711</v>
      </c>
      <c r="J304" s="504">
        <v>15414</v>
      </c>
      <c r="K304" s="95">
        <v>75</v>
      </c>
      <c r="L304" s="375">
        <v>82</v>
      </c>
      <c r="M304" s="375">
        <v>162</v>
      </c>
      <c r="N304" s="671">
        <v>31.245237006553872</v>
      </c>
      <c r="O304" s="669">
        <v>1.8691131651616539</v>
      </c>
      <c r="P304" s="95">
        <v>1</v>
      </c>
      <c r="T304" s="375"/>
      <c r="AI304" s="670"/>
      <c r="AM304" s="375"/>
      <c r="AN304" s="674"/>
      <c r="AU304" s="504"/>
      <c r="AV304" s="504"/>
      <c r="BA304" s="844"/>
      <c r="BC304" s="678"/>
      <c r="BE304" s="677"/>
      <c r="BG304" s="678"/>
      <c r="BH304" s="679"/>
      <c r="BI304" s="679"/>
      <c r="BJ304" s="679"/>
      <c r="BO304" s="375"/>
      <c r="BT304" s="504"/>
      <c r="DF304" s="110"/>
      <c r="DG304" s="504"/>
      <c r="DJ304" s="110"/>
      <c r="DK304" s="110"/>
      <c r="DL304" s="110"/>
      <c r="EG304" s="504"/>
      <c r="EI304" s="99"/>
      <c r="EJ304" s="99"/>
      <c r="EK304" s="99"/>
      <c r="EL304" s="99"/>
      <c r="EM304" s="99"/>
      <c r="EO304" s="110">
        <v>514</v>
      </c>
      <c r="EP304" s="504"/>
      <c r="FH304" s="677"/>
      <c r="FI304" s="677"/>
      <c r="FJ304" s="677"/>
      <c r="FK304" s="677"/>
      <c r="FL304" s="375"/>
      <c r="FM304" s="375"/>
      <c r="FN304" s="375"/>
      <c r="FO304" s="375"/>
      <c r="FP304" s="375"/>
      <c r="FQ304" s="375"/>
      <c r="FR304" s="375"/>
      <c r="FS304" s="375"/>
      <c r="FT304" s="375"/>
      <c r="FU304" s="375"/>
      <c r="FV304" s="677"/>
      <c r="FW304" s="677"/>
      <c r="FX304" s="677"/>
      <c r="FY304" s="677"/>
      <c r="GA304" s="678"/>
      <c r="GB304" s="678"/>
      <c r="GC304" s="678"/>
      <c r="GD304" s="678"/>
      <c r="GE304" s="678"/>
      <c r="GF304" s="678"/>
      <c r="GK304" s="355"/>
      <c r="GQ304" s="677"/>
      <c r="GR304" s="678"/>
      <c r="GT304" s="678"/>
      <c r="GU304" s="375"/>
      <c r="GX304" s="677"/>
      <c r="GZ304" s="811"/>
      <c r="HC304" s="95">
        <v>1</v>
      </c>
      <c r="HD304" s="681">
        <v>136.11514099999999</v>
      </c>
      <c r="HE304" s="681">
        <v>142.92089799999999</v>
      </c>
      <c r="HF304" s="681">
        <v>73.421644000000001</v>
      </c>
      <c r="HG304" s="681">
        <v>127.971326</v>
      </c>
      <c r="HH304" s="681">
        <v>65.741715999999997</v>
      </c>
      <c r="HI304" s="681">
        <v>28.944780999999999</v>
      </c>
      <c r="HJ304" s="681">
        <v>14.869578000000001</v>
      </c>
      <c r="HK304" s="681">
        <v>99.026544999999999</v>
      </c>
      <c r="HL304" s="681">
        <v>50.872138999999997</v>
      </c>
      <c r="HM304" s="681">
        <v>77.381822999999997</v>
      </c>
      <c r="HN304" s="681">
        <v>6.9318580000000001</v>
      </c>
      <c r="HO304" s="681">
        <v>3.5610499999999998</v>
      </c>
      <c r="HP304" s="681">
        <v>120.234425</v>
      </c>
      <c r="HQ304" s="681">
        <v>61.767097999999997</v>
      </c>
      <c r="HR304" s="681">
        <v>37.392808000000002</v>
      </c>
      <c r="HS304" s="681">
        <v>19.209517000000002</v>
      </c>
      <c r="HT304" s="681">
        <v>82.841616999999999</v>
      </c>
      <c r="HU304" s="681">
        <v>42.557580999999999</v>
      </c>
      <c r="HV304" s="681">
        <v>68.900081999999998</v>
      </c>
      <c r="HW304" s="681">
        <v>0</v>
      </c>
      <c r="HX304" s="677">
        <v>1.1168197006882619</v>
      </c>
      <c r="HY304" s="678">
        <v>22.1</v>
      </c>
      <c r="HZ304" s="95">
        <v>5</v>
      </c>
      <c r="IA304" s="95">
        <v>24.8</v>
      </c>
      <c r="IB304" s="95">
        <v>6.2</v>
      </c>
      <c r="IC304" s="95">
        <v>12.1</v>
      </c>
      <c r="ID304" s="95">
        <v>4.8</v>
      </c>
      <c r="IE304" s="677">
        <v>91.785130666666674</v>
      </c>
      <c r="IF304" s="677">
        <v>49.106245880371006</v>
      </c>
      <c r="IH304" s="635">
        <v>0.38</v>
      </c>
      <c r="II304" s="635">
        <v>1018</v>
      </c>
      <c r="IJ304" s="635">
        <v>841</v>
      </c>
      <c r="IK304" s="635">
        <v>990</v>
      </c>
      <c r="IL304" s="635">
        <v>984</v>
      </c>
      <c r="IM304" s="635">
        <v>1043</v>
      </c>
      <c r="IN304" s="635">
        <v>4059</v>
      </c>
      <c r="IP304" s="677">
        <v>1489.1666666666667</v>
      </c>
      <c r="IQ304" s="635">
        <v>1635</v>
      </c>
      <c r="IR304" s="635">
        <v>365</v>
      </c>
      <c r="IS304" s="635">
        <v>331</v>
      </c>
      <c r="IT304" s="635">
        <v>416</v>
      </c>
      <c r="IU304" s="635">
        <v>376</v>
      </c>
      <c r="IV304" s="635">
        <v>393</v>
      </c>
      <c r="IW304" s="635">
        <v>373</v>
      </c>
      <c r="IY304" s="375">
        <v>375.66666666666669</v>
      </c>
      <c r="IZ304" s="635">
        <v>220</v>
      </c>
      <c r="JA304" s="811">
        <v>31.370391669730562</v>
      </c>
      <c r="JB304" s="683">
        <v>0</v>
      </c>
      <c r="JC304" s="110"/>
      <c r="JD304" s="407"/>
      <c r="JE304" s="407">
        <v>0</v>
      </c>
      <c r="JF304" s="407"/>
      <c r="JG304" s="110"/>
      <c r="JH304" s="110"/>
      <c r="JI304" s="110"/>
      <c r="JJ304" s="110"/>
      <c r="JL304" s="811">
        <v>53</v>
      </c>
      <c r="JM304" s="407">
        <v>514</v>
      </c>
      <c r="JN304" s="504">
        <v>42892</v>
      </c>
      <c r="JO304" s="504">
        <v>43122</v>
      </c>
      <c r="JP304" s="407">
        <v>0</v>
      </c>
      <c r="JQ304" s="504">
        <v>43122</v>
      </c>
      <c r="JR304" s="99">
        <v>7</v>
      </c>
      <c r="JS304" s="453">
        <v>0</v>
      </c>
      <c r="JT304" s="504">
        <v>43122</v>
      </c>
      <c r="JU304" s="654">
        <v>7</v>
      </c>
      <c r="JV304" s="453">
        <v>0</v>
      </c>
      <c r="JW304" s="680">
        <v>43122</v>
      </c>
      <c r="JX304" s="654">
        <v>7</v>
      </c>
      <c r="JY304" s="654">
        <v>7</v>
      </c>
      <c r="JZ304" s="654">
        <v>230</v>
      </c>
      <c r="KA304" s="654"/>
      <c r="KB304" s="654"/>
      <c r="KC304" s="654"/>
      <c r="KQ304" s="110"/>
      <c r="KR304" s="684"/>
      <c r="KS304" s="110"/>
      <c r="KU304" s="110"/>
      <c r="LE304" s="685"/>
      <c r="LT304" s="654"/>
      <c r="LU304" s="654"/>
      <c r="LV304" s="654"/>
      <c r="LW304" s="654"/>
      <c r="LX304" s="654">
        <v>0</v>
      </c>
      <c r="LY304" s="654">
        <v>0</v>
      </c>
      <c r="LZ304" s="686">
        <v>68.900081999999998</v>
      </c>
      <c r="MC304" s="453"/>
      <c r="MD304" s="453"/>
      <c r="ME304" s="95">
        <v>514</v>
      </c>
      <c r="MF304" s="504"/>
      <c r="MI304" s="687"/>
      <c r="MQ304" s="504"/>
      <c r="MR304" s="687"/>
      <c r="MS304" s="687"/>
      <c r="MT304" s="687"/>
      <c r="MU304" s="687"/>
      <c r="MV304" s="687"/>
      <c r="MW304" s="687"/>
      <c r="MX304" s="687"/>
      <c r="MY304" s="687"/>
      <c r="MZ304" s="687"/>
      <c r="NA304" s="687"/>
      <c r="NB304" s="678">
        <v>3</v>
      </c>
      <c r="ND304" s="876" t="s">
        <v>64</v>
      </c>
      <c r="NE304" s="877" t="s">
        <v>64</v>
      </c>
      <c r="NF304" s="877" t="s">
        <v>64</v>
      </c>
      <c r="NG304" s="877" t="s">
        <v>64</v>
      </c>
      <c r="NH304" s="877" t="s">
        <v>64</v>
      </c>
      <c r="NI304" s="877" t="s">
        <v>64</v>
      </c>
      <c r="NJ304" s="877" t="s">
        <v>64</v>
      </c>
      <c r="NK304" s="877" t="s">
        <v>64</v>
      </c>
      <c r="NL304" s="877" t="s">
        <v>64</v>
      </c>
      <c r="NM304" s="877" t="s">
        <v>64</v>
      </c>
      <c r="NN304" s="877" t="s">
        <v>64</v>
      </c>
      <c r="NO304" s="877" t="s">
        <v>64</v>
      </c>
      <c r="NP304" s="877" t="s">
        <v>64</v>
      </c>
      <c r="NQ304" s="877" t="s">
        <v>64</v>
      </c>
      <c r="NR304" s="877" t="s">
        <v>64</v>
      </c>
      <c r="NS304" s="877" t="s">
        <v>64</v>
      </c>
      <c r="NT304" s="877" t="s">
        <v>64</v>
      </c>
      <c r="NU304" s="877" t="s">
        <v>64</v>
      </c>
      <c r="NV304" s="877" t="s">
        <v>64</v>
      </c>
      <c r="NW304" s="877" t="s">
        <v>64</v>
      </c>
      <c r="NX304" s="877" t="s">
        <v>64</v>
      </c>
      <c r="NY304" s="877" t="s">
        <v>64</v>
      </c>
      <c r="NZ304" s="877" t="s">
        <v>64</v>
      </c>
      <c r="OA304" s="877" t="s">
        <v>64</v>
      </c>
      <c r="OB304" s="877" t="s">
        <v>64</v>
      </c>
      <c r="OC304" s="877" t="s">
        <v>64</v>
      </c>
      <c r="OD304" s="877" t="s">
        <v>64</v>
      </c>
      <c r="OE304" s="877" t="s">
        <v>64</v>
      </c>
      <c r="OF304" s="877" t="s">
        <v>64</v>
      </c>
      <c r="OG304" s="877" t="s">
        <v>64</v>
      </c>
      <c r="OH304" s="877" t="s">
        <v>64</v>
      </c>
      <c r="OI304" s="877" t="s">
        <v>64</v>
      </c>
      <c r="OJ304" s="877" t="s">
        <v>64</v>
      </c>
      <c r="OK304" s="877" t="s">
        <v>64</v>
      </c>
      <c r="OL304" s="877" t="s">
        <v>64</v>
      </c>
    </row>
    <row r="305" spans="1:402" s="133" customFormat="1" x14ac:dyDescent="0.25">
      <c r="A305" s="274">
        <v>304</v>
      </c>
      <c r="B305" s="221">
        <v>0</v>
      </c>
      <c r="C305" s="61">
        <v>0</v>
      </c>
      <c r="D305" s="61">
        <v>2</v>
      </c>
      <c r="E305" s="90">
        <v>515</v>
      </c>
      <c r="F305" s="883">
        <v>515</v>
      </c>
      <c r="G305" s="883"/>
      <c r="H305" s="232" t="s">
        <v>422</v>
      </c>
      <c r="I305" s="232" t="s">
        <v>1712</v>
      </c>
      <c r="J305" s="135">
        <v>12314</v>
      </c>
      <c r="K305" s="133">
        <v>83</v>
      </c>
      <c r="L305" s="193">
        <v>95</v>
      </c>
      <c r="M305" s="193">
        <v>160</v>
      </c>
      <c r="N305" s="342">
        <v>37.109374999999993</v>
      </c>
      <c r="O305" s="210">
        <v>1.9719043422015652</v>
      </c>
      <c r="P305" s="133">
        <v>1</v>
      </c>
      <c r="Q305" s="133">
        <v>140</v>
      </c>
      <c r="R305" s="133">
        <v>90</v>
      </c>
      <c r="S305" s="133">
        <v>0</v>
      </c>
      <c r="T305" s="193">
        <v>2</v>
      </c>
      <c r="U305" s="114">
        <v>0</v>
      </c>
      <c r="V305" s="114"/>
      <c r="W305" s="114">
        <v>1</v>
      </c>
      <c r="X305" s="114">
        <v>0</v>
      </c>
      <c r="Y305" s="114">
        <v>1</v>
      </c>
      <c r="Z305" s="114">
        <v>0</v>
      </c>
      <c r="AA305" s="114">
        <v>0</v>
      </c>
      <c r="AB305" s="114">
        <v>0</v>
      </c>
      <c r="AF305" s="592"/>
      <c r="AG305" s="592">
        <v>1.39</v>
      </c>
      <c r="AH305" s="592">
        <v>35</v>
      </c>
      <c r="AI305" s="603">
        <v>0</v>
      </c>
      <c r="AJ305" s="592">
        <v>11.8</v>
      </c>
      <c r="AK305" s="592">
        <v>37</v>
      </c>
      <c r="AL305" s="592"/>
      <c r="AM305" s="607">
        <v>1274</v>
      </c>
      <c r="AN305" s="214">
        <v>7.1499168361321086</v>
      </c>
      <c r="AO305" s="63"/>
      <c r="AP305" s="63"/>
      <c r="AQ305" s="63"/>
      <c r="AR305" s="63"/>
      <c r="AS305" s="63">
        <v>4.12</v>
      </c>
      <c r="AT305" s="63">
        <v>92</v>
      </c>
      <c r="AU305" s="557">
        <v>42906</v>
      </c>
      <c r="AV305" s="557">
        <v>42905</v>
      </c>
      <c r="AW305" s="147">
        <v>1.39</v>
      </c>
      <c r="AX305" s="63">
        <v>83</v>
      </c>
      <c r="AY305" s="63"/>
      <c r="AZ305" s="592">
        <v>140</v>
      </c>
      <c r="BA305" s="567">
        <v>42908</v>
      </c>
      <c r="BB305" s="66"/>
      <c r="BC305" s="68">
        <v>686</v>
      </c>
      <c r="BD305" s="66"/>
      <c r="BE305" s="218"/>
      <c r="BF305" s="66"/>
      <c r="BG305" s="68"/>
      <c r="BH305" s="219"/>
      <c r="BI305" s="219"/>
      <c r="BJ305" s="219"/>
      <c r="BK305" s="66">
        <v>2.4300000000000002</v>
      </c>
      <c r="BL305" s="66">
        <v>1.91</v>
      </c>
      <c r="BM305" s="66">
        <v>82</v>
      </c>
      <c r="BN305" s="66">
        <v>1.41</v>
      </c>
      <c r="BO305" s="571">
        <v>804.7</v>
      </c>
      <c r="BP305" s="66">
        <v>154</v>
      </c>
      <c r="BQ305" s="66">
        <v>121</v>
      </c>
      <c r="BR305" s="66">
        <v>32</v>
      </c>
      <c r="BS305" s="66">
        <v>12</v>
      </c>
      <c r="BT305" s="69">
        <v>42905</v>
      </c>
      <c r="BU305" s="61" t="s">
        <v>1713</v>
      </c>
      <c r="BV305" s="61">
        <v>0</v>
      </c>
      <c r="BW305" s="61">
        <v>1</v>
      </c>
      <c r="BX305" s="61">
        <v>40</v>
      </c>
      <c r="BY305" s="61">
        <v>0</v>
      </c>
      <c r="BZ305" s="61"/>
      <c r="CA305" s="61" t="s">
        <v>381</v>
      </c>
      <c r="CB305" s="61"/>
      <c r="CC305" s="61">
        <v>0</v>
      </c>
      <c r="CD305" s="61">
        <v>0</v>
      </c>
      <c r="CE305" s="61">
        <v>1</v>
      </c>
      <c r="CF305" s="61">
        <v>0</v>
      </c>
      <c r="CG305" s="61">
        <v>0</v>
      </c>
      <c r="CH305" s="61">
        <v>1</v>
      </c>
      <c r="CI305" s="61">
        <v>1</v>
      </c>
      <c r="CJ305" s="114">
        <v>1</v>
      </c>
      <c r="CK305" s="114">
        <v>0</v>
      </c>
      <c r="CL305" s="114">
        <v>0</v>
      </c>
      <c r="CM305" s="114">
        <v>1</v>
      </c>
      <c r="CN305" s="114">
        <v>1</v>
      </c>
      <c r="CO305" s="114">
        <v>0</v>
      </c>
      <c r="CP305" s="114">
        <v>0</v>
      </c>
      <c r="CQ305" s="114">
        <v>1</v>
      </c>
      <c r="CR305" s="114">
        <v>0</v>
      </c>
      <c r="CS305" s="114">
        <v>0</v>
      </c>
      <c r="CT305" s="114">
        <v>0</v>
      </c>
      <c r="CU305" s="114">
        <v>1</v>
      </c>
      <c r="CV305" s="362"/>
      <c r="CW305" s="362"/>
      <c r="CX305" s="362"/>
      <c r="CY305" s="362"/>
      <c r="DE305" s="133">
        <v>0</v>
      </c>
      <c r="DF305" s="136">
        <v>0</v>
      </c>
      <c r="DG305" s="135"/>
      <c r="DH305" s="133" t="s">
        <v>381</v>
      </c>
      <c r="DJ305" s="136">
        <v>1</v>
      </c>
      <c r="DK305" s="136">
        <v>0</v>
      </c>
      <c r="DL305" s="136"/>
      <c r="DN305" s="133">
        <v>1</v>
      </c>
      <c r="DO305" s="133">
        <v>0</v>
      </c>
      <c r="DP305" s="133">
        <v>0</v>
      </c>
      <c r="DQ305" s="133">
        <v>0</v>
      </c>
      <c r="DR305" s="133">
        <v>1</v>
      </c>
      <c r="DS305" s="63">
        <v>1</v>
      </c>
      <c r="DT305" s="133">
        <v>1</v>
      </c>
      <c r="DU305" s="133">
        <v>0</v>
      </c>
      <c r="DV305" s="133">
        <v>0</v>
      </c>
      <c r="DW305" s="133">
        <v>0</v>
      </c>
      <c r="DX305" s="133">
        <v>0</v>
      </c>
      <c r="DY305" s="133">
        <v>0</v>
      </c>
      <c r="EB305" s="133">
        <v>1</v>
      </c>
      <c r="EC305" s="133">
        <v>2</v>
      </c>
      <c r="ED305" s="133">
        <v>35</v>
      </c>
      <c r="EG305" s="294"/>
      <c r="EH305" s="103"/>
      <c r="EI305" s="131"/>
      <c r="EJ305" s="131"/>
      <c r="EK305" s="131"/>
      <c r="EL305" s="131"/>
      <c r="EM305" s="131"/>
      <c r="EN305" s="103"/>
      <c r="EO305" s="136">
        <v>515</v>
      </c>
      <c r="EP305" s="135">
        <v>42908</v>
      </c>
      <c r="EQ305" s="133" t="s">
        <v>415</v>
      </c>
      <c r="ET305" s="133">
        <v>57</v>
      </c>
      <c r="EU305" s="133">
        <v>0</v>
      </c>
      <c r="EW305" s="133">
        <v>9</v>
      </c>
      <c r="EX305" s="133">
        <v>8</v>
      </c>
      <c r="EY305" s="133">
        <v>50</v>
      </c>
      <c r="EZ305" s="133">
        <v>25</v>
      </c>
      <c r="FA305" s="133">
        <v>13</v>
      </c>
      <c r="FB305" s="133">
        <v>18</v>
      </c>
      <c r="FC305" s="133">
        <v>47</v>
      </c>
      <c r="FD305" s="133">
        <v>20</v>
      </c>
      <c r="FE305" s="133">
        <v>29</v>
      </c>
      <c r="FF305" s="133">
        <v>180</v>
      </c>
      <c r="FG305" s="133">
        <v>410</v>
      </c>
      <c r="FH305" s="91">
        <v>180</v>
      </c>
      <c r="FI305" s="91">
        <v>410</v>
      </c>
      <c r="FJ305" s="227">
        <v>57.8</v>
      </c>
      <c r="FK305" s="227">
        <v>29.31176668309794</v>
      </c>
      <c r="FL305" s="228">
        <v>88.949999999999989</v>
      </c>
      <c r="FM305" s="228">
        <v>33.299999999999997</v>
      </c>
      <c r="FN305" s="228">
        <v>45.108679004525285</v>
      </c>
      <c r="FO305" s="228">
        <v>16.887228902200025</v>
      </c>
      <c r="FP305" s="228">
        <v>62.563237774030355</v>
      </c>
      <c r="FQ305" s="228"/>
      <c r="FR305" s="193">
        <v>0</v>
      </c>
      <c r="FS305" s="230">
        <v>62.9</v>
      </c>
      <c r="FT305" s="230">
        <v>54.8</v>
      </c>
      <c r="FU305" s="230">
        <v>210</v>
      </c>
      <c r="FV305" s="229">
        <v>4.8</v>
      </c>
      <c r="FW305" s="229">
        <v>5</v>
      </c>
      <c r="FX305" s="229">
        <v>13.104166666666666</v>
      </c>
      <c r="FY305" s="229">
        <v>1.1478102189781023</v>
      </c>
      <c r="FZ305" s="133">
        <v>22.5</v>
      </c>
      <c r="GA305" s="233">
        <v>22.3</v>
      </c>
      <c r="GB305" s="238">
        <v>5.9</v>
      </c>
      <c r="GC305" s="238">
        <v>2.9</v>
      </c>
      <c r="GD305" s="238">
        <v>121.2</v>
      </c>
      <c r="GE305" s="238">
        <v>78.400000000000006</v>
      </c>
      <c r="GF305" s="238">
        <v>29.5</v>
      </c>
      <c r="GG305" s="133">
        <v>0</v>
      </c>
      <c r="GH305" s="133">
        <v>1</v>
      </c>
      <c r="GI305" s="133">
        <v>1</v>
      </c>
      <c r="GJ305" s="133">
        <v>1</v>
      </c>
      <c r="GK305" s="231">
        <v>28</v>
      </c>
      <c r="GL305" s="133">
        <v>0</v>
      </c>
      <c r="GM305" s="133">
        <v>0</v>
      </c>
      <c r="GN305" s="133">
        <v>0</v>
      </c>
      <c r="GO305" s="133">
        <v>0</v>
      </c>
      <c r="GP305" s="61">
        <v>28.6</v>
      </c>
      <c r="GQ305" s="106">
        <v>14.503746144231854</v>
      </c>
      <c r="GR305" s="111">
        <v>0.49568965517241381</v>
      </c>
      <c r="GS305" s="61">
        <v>0</v>
      </c>
      <c r="GT305" s="111">
        <v>0.48571428571428571</v>
      </c>
      <c r="GU305" s="62">
        <v>0</v>
      </c>
      <c r="GV305" s="61">
        <v>11.2</v>
      </c>
      <c r="GW305" s="61">
        <v>0</v>
      </c>
      <c r="GX305" s="106">
        <v>13.5</v>
      </c>
      <c r="GY305" s="61">
        <v>1</v>
      </c>
      <c r="GZ305" s="745">
        <v>33</v>
      </c>
      <c r="HA305" s="133">
        <v>13</v>
      </c>
      <c r="HC305" s="61">
        <v>1</v>
      </c>
      <c r="HD305" s="236">
        <v>90.197895000000003</v>
      </c>
      <c r="HE305" s="236">
        <v>94.707790000000003</v>
      </c>
      <c r="HF305" s="144">
        <v>45.342750000000002</v>
      </c>
      <c r="HG305" s="236">
        <v>129.29182900000001</v>
      </c>
      <c r="HH305" s="125">
        <v>61.900368</v>
      </c>
      <c r="HI305" s="236">
        <v>42.690894999999998</v>
      </c>
      <c r="HJ305" s="144">
        <v>20.438894999999999</v>
      </c>
      <c r="HK305" s="236">
        <v>86.600932999999998</v>
      </c>
      <c r="HL305" s="144">
        <v>41.461472999999998</v>
      </c>
      <c r="HM305" s="236">
        <v>66.980979000000005</v>
      </c>
      <c r="HN305" s="144">
        <v>5.0228539999999997</v>
      </c>
      <c r="HO305" s="144">
        <v>2.4047649999999998</v>
      </c>
      <c r="HP305" s="236">
        <v>123.580499</v>
      </c>
      <c r="HQ305" s="144">
        <v>59.165984999999999</v>
      </c>
      <c r="HR305" s="236">
        <v>44.210715999999998</v>
      </c>
      <c r="HS305" s="144">
        <v>21.166532</v>
      </c>
      <c r="HT305" s="236">
        <v>79.369782999999998</v>
      </c>
      <c r="HU305" s="144">
        <v>37.999453000000003</v>
      </c>
      <c r="HV305" s="236">
        <v>64.225167999999996</v>
      </c>
      <c r="HW305" s="144">
        <v>0</v>
      </c>
      <c r="HX305" s="237">
        <v>0.73251179701387004</v>
      </c>
      <c r="HY305" s="238">
        <v>39.6</v>
      </c>
      <c r="HZ305" s="133">
        <v>7.5</v>
      </c>
      <c r="IA305" s="133">
        <v>34.799999999999997</v>
      </c>
      <c r="IB305" s="133">
        <v>7.2</v>
      </c>
      <c r="IC305" s="133">
        <v>22.2</v>
      </c>
      <c r="ID305" s="133">
        <v>5.2</v>
      </c>
      <c r="IE305" s="237">
        <v>153.85497599999999</v>
      </c>
      <c r="IF305" s="237">
        <v>78.023549473107835</v>
      </c>
      <c r="IH305" s="146">
        <v>0.36</v>
      </c>
      <c r="II305" s="146">
        <v>1052</v>
      </c>
      <c r="IJ305" s="146">
        <v>925</v>
      </c>
      <c r="IK305" s="146">
        <v>1053</v>
      </c>
      <c r="IL305" s="146">
        <v>1091</v>
      </c>
      <c r="IM305" s="146">
        <v>1067</v>
      </c>
      <c r="IN305" s="146">
        <v>1087</v>
      </c>
      <c r="IP305" s="237">
        <v>1045.8333333333333</v>
      </c>
      <c r="IQ305" s="146">
        <v>1769</v>
      </c>
      <c r="IR305" s="146">
        <v>276</v>
      </c>
      <c r="IS305" s="146"/>
      <c r="IT305" s="146">
        <v>310</v>
      </c>
      <c r="IU305" s="146">
        <v>335</v>
      </c>
      <c r="IV305" s="146">
        <v>356</v>
      </c>
      <c r="IW305" s="146">
        <v>339</v>
      </c>
      <c r="IY305" s="193">
        <v>323.2</v>
      </c>
      <c r="IZ305" s="146">
        <v>195</v>
      </c>
      <c r="JA305" s="412">
        <v>29.986228703513472</v>
      </c>
      <c r="JB305" s="241">
        <v>0</v>
      </c>
      <c r="JC305" s="136">
        <v>1</v>
      </c>
      <c r="JD305" s="278">
        <v>0</v>
      </c>
      <c r="JE305" s="70">
        <v>0</v>
      </c>
      <c r="JF305" s="70"/>
      <c r="JG305" s="136">
        <v>0</v>
      </c>
      <c r="JH305" s="136">
        <v>0</v>
      </c>
      <c r="JI305" s="136">
        <v>0</v>
      </c>
      <c r="JJ305" s="136"/>
      <c r="JL305" s="410"/>
      <c r="JM305" s="201">
        <v>515</v>
      </c>
      <c r="JN305" s="244">
        <v>42906</v>
      </c>
      <c r="JO305" s="69">
        <v>43283</v>
      </c>
      <c r="JP305" s="201">
        <v>0</v>
      </c>
      <c r="JQ305" s="69">
        <v>43283</v>
      </c>
      <c r="JR305" s="31">
        <v>12</v>
      </c>
      <c r="JS305" s="243">
        <v>0</v>
      </c>
      <c r="JT305" s="69">
        <v>43283</v>
      </c>
      <c r="JU305" s="245">
        <v>12</v>
      </c>
      <c r="JV305" s="243">
        <v>0</v>
      </c>
      <c r="JW305" s="246">
        <v>43283</v>
      </c>
      <c r="JX305" s="245">
        <v>12</v>
      </c>
      <c r="JY305" s="245">
        <v>12</v>
      </c>
      <c r="JZ305" s="245">
        <v>377</v>
      </c>
      <c r="KA305" s="247"/>
      <c r="KB305" s="245"/>
      <c r="KC305" s="248"/>
      <c r="KD305" s="63"/>
      <c r="KE305" s="61"/>
      <c r="KF305" s="61"/>
      <c r="KG305" s="61"/>
      <c r="KH305" s="61"/>
      <c r="KI305" s="61"/>
      <c r="KJ305" s="61"/>
      <c r="KK305" s="61"/>
      <c r="KL305" s="61"/>
      <c r="KM305" s="61"/>
      <c r="KN305" s="61"/>
      <c r="KO305" s="61"/>
      <c r="KP305" s="61"/>
      <c r="KQ305" s="92"/>
      <c r="KR305" s="93">
        <v>0.49568965517241381</v>
      </c>
      <c r="KS305" s="92"/>
      <c r="KT305" s="361"/>
      <c r="KU305" s="92"/>
      <c r="KV305" s="361"/>
      <c r="KW305" s="361"/>
      <c r="KX305" s="361"/>
      <c r="KY305" s="361"/>
      <c r="KZ305" s="361"/>
      <c r="LA305" s="361"/>
      <c r="LB305" s="361"/>
      <c r="LC305" s="361"/>
      <c r="LD305" s="361"/>
      <c r="LE305" s="118">
        <v>42908</v>
      </c>
      <c r="LF305" s="454"/>
      <c r="LG305" s="454"/>
      <c r="LH305" s="454"/>
      <c r="LI305" s="454"/>
      <c r="LJ305" s="454"/>
      <c r="LK305" s="454"/>
      <c r="LL305" s="454"/>
      <c r="LM305" s="454"/>
      <c r="LN305" s="454"/>
      <c r="LO305" s="454"/>
      <c r="LP305" s="454"/>
      <c r="LQ305" s="454"/>
      <c r="LR305" s="454"/>
      <c r="LS305" s="454"/>
      <c r="LT305" s="500"/>
      <c r="LU305" s="500"/>
      <c r="LV305" s="500"/>
      <c r="LW305" s="500"/>
      <c r="LX305" s="500">
        <v>0</v>
      </c>
      <c r="LY305" s="500">
        <v>0</v>
      </c>
      <c r="LZ305" s="690">
        <v>64.225167999999996</v>
      </c>
      <c r="MA305" s="454"/>
      <c r="MC305" s="253"/>
      <c r="MD305" s="274"/>
      <c r="ME305" s="581">
        <v>515</v>
      </c>
      <c r="MF305" s="135">
        <v>42905</v>
      </c>
      <c r="MI305" s="586"/>
      <c r="MQ305" s="135"/>
      <c r="MR305" s="585"/>
      <c r="MS305" s="585"/>
      <c r="MT305" s="133">
        <v>0</v>
      </c>
      <c r="MU305" s="585"/>
      <c r="MV305" s="585"/>
      <c r="MW305" s="585"/>
      <c r="MX305" s="585"/>
      <c r="MY305" s="585"/>
      <c r="MZ305" s="238">
        <v>1274</v>
      </c>
      <c r="NA305" s="585"/>
      <c r="NB305" s="238">
        <v>8</v>
      </c>
      <c r="ND305" s="876" t="s">
        <v>64</v>
      </c>
      <c r="NE305" s="877" t="s">
        <v>64</v>
      </c>
      <c r="NF305" s="877" t="s">
        <v>64</v>
      </c>
      <c r="NG305" s="877" t="s">
        <v>64</v>
      </c>
      <c r="NH305" s="877" t="s">
        <v>64</v>
      </c>
      <c r="NI305" s="877" t="s">
        <v>64</v>
      </c>
      <c r="NJ305" s="877" t="s">
        <v>64</v>
      </c>
      <c r="NK305" s="877" t="s">
        <v>64</v>
      </c>
      <c r="NL305" s="877" t="s">
        <v>64</v>
      </c>
      <c r="NM305" s="877" t="s">
        <v>64</v>
      </c>
      <c r="NN305" s="877" t="s">
        <v>64</v>
      </c>
      <c r="NO305" s="877" t="s">
        <v>64</v>
      </c>
      <c r="NP305" s="877" t="s">
        <v>64</v>
      </c>
      <c r="NQ305" s="877" t="s">
        <v>64</v>
      </c>
      <c r="NR305" s="877" t="s">
        <v>64</v>
      </c>
      <c r="NS305" s="877" t="s">
        <v>64</v>
      </c>
      <c r="NT305" s="877" t="s">
        <v>64</v>
      </c>
      <c r="NU305" s="877" t="s">
        <v>64</v>
      </c>
      <c r="NV305" s="877" t="s">
        <v>64</v>
      </c>
      <c r="NW305" s="877" t="s">
        <v>64</v>
      </c>
      <c r="NX305" s="877" t="s">
        <v>64</v>
      </c>
      <c r="NY305" s="877" t="s">
        <v>64</v>
      </c>
      <c r="NZ305" s="877" t="s">
        <v>64</v>
      </c>
      <c r="OA305" s="877" t="s">
        <v>64</v>
      </c>
      <c r="OB305" s="877" t="s">
        <v>64</v>
      </c>
      <c r="OC305" s="877" t="s">
        <v>64</v>
      </c>
      <c r="OD305" s="877" t="s">
        <v>64</v>
      </c>
      <c r="OE305" s="877" t="s">
        <v>64</v>
      </c>
      <c r="OF305" s="877" t="s">
        <v>64</v>
      </c>
      <c r="OG305" s="877" t="s">
        <v>64</v>
      </c>
      <c r="OH305" s="877" t="s">
        <v>64</v>
      </c>
      <c r="OI305" s="877" t="s">
        <v>64</v>
      </c>
      <c r="OJ305" s="877" t="s">
        <v>64</v>
      </c>
      <c r="OK305" s="877" t="s">
        <v>64</v>
      </c>
      <c r="OL305" s="877" t="s">
        <v>64</v>
      </c>
    </row>
    <row r="306" spans="1:402" s="95" customFormat="1" x14ac:dyDescent="0.25">
      <c r="A306" s="636">
        <v>305</v>
      </c>
      <c r="B306" s="453">
        <v>0</v>
      </c>
      <c r="C306" s="95">
        <v>0</v>
      </c>
      <c r="D306" s="95">
        <v>4</v>
      </c>
      <c r="E306" s="110">
        <v>516</v>
      </c>
      <c r="F306" s="883">
        <v>516</v>
      </c>
      <c r="G306" s="883"/>
      <c r="H306" s="95" t="s">
        <v>398</v>
      </c>
      <c r="I306" s="95" t="s">
        <v>1714</v>
      </c>
      <c r="J306" s="504">
        <v>12938</v>
      </c>
      <c r="K306" s="95">
        <v>82</v>
      </c>
      <c r="L306" s="375"/>
      <c r="M306" s="375"/>
      <c r="N306" s="671"/>
      <c r="O306" s="669"/>
      <c r="T306" s="375"/>
      <c r="AI306" s="670"/>
      <c r="AM306" s="375"/>
      <c r="AN306" s="674"/>
      <c r="AU306" s="504"/>
      <c r="AV306" s="504"/>
      <c r="BA306" s="844"/>
      <c r="BC306" s="678"/>
      <c r="BE306" s="677"/>
      <c r="BG306" s="678"/>
      <c r="BH306" s="679"/>
      <c r="BI306" s="679"/>
      <c r="BJ306" s="679"/>
      <c r="BO306" s="375"/>
      <c r="BT306" s="504"/>
      <c r="DF306" s="110"/>
      <c r="DG306" s="504"/>
      <c r="DJ306" s="110"/>
      <c r="DK306" s="110"/>
      <c r="DL306" s="110"/>
      <c r="EG306" s="504"/>
      <c r="EI306" s="99"/>
      <c r="EJ306" s="99"/>
      <c r="EK306" s="99"/>
      <c r="EL306" s="99"/>
      <c r="EM306" s="99"/>
      <c r="EO306" s="110">
        <v>516</v>
      </c>
      <c r="EP306" s="504"/>
      <c r="FH306" s="677"/>
      <c r="FI306" s="677"/>
      <c r="FJ306" s="677"/>
      <c r="FK306" s="677"/>
      <c r="FL306" s="375"/>
      <c r="FM306" s="375"/>
      <c r="FN306" s="375"/>
      <c r="FO306" s="375"/>
      <c r="FP306" s="375"/>
      <c r="FQ306" s="375"/>
      <c r="FR306" s="375"/>
      <c r="FS306" s="375"/>
      <c r="FT306" s="375"/>
      <c r="FU306" s="375"/>
      <c r="FV306" s="677"/>
      <c r="FW306" s="677"/>
      <c r="FX306" s="677"/>
      <c r="FY306" s="677"/>
      <c r="GA306" s="678"/>
      <c r="GB306" s="678"/>
      <c r="GC306" s="678"/>
      <c r="GD306" s="678"/>
      <c r="GE306" s="678"/>
      <c r="GF306" s="678"/>
      <c r="GK306" s="355"/>
      <c r="GQ306" s="677"/>
      <c r="GR306" s="678"/>
      <c r="GT306" s="678"/>
      <c r="GU306" s="375"/>
      <c r="GX306" s="677"/>
      <c r="GZ306" s="811"/>
      <c r="HD306" s="681"/>
      <c r="HE306" s="681"/>
      <c r="HF306" s="681"/>
      <c r="HG306" s="681"/>
      <c r="HH306" s="681"/>
      <c r="HI306" s="681"/>
      <c r="HJ306" s="681"/>
      <c r="HK306" s="681"/>
      <c r="HL306" s="681"/>
      <c r="HM306" s="681"/>
      <c r="HN306" s="681"/>
      <c r="HO306" s="681"/>
      <c r="HP306" s="681"/>
      <c r="HQ306" s="681"/>
      <c r="HR306" s="681"/>
      <c r="HS306" s="681"/>
      <c r="HT306" s="681"/>
      <c r="HU306" s="681"/>
      <c r="HV306" s="681"/>
      <c r="HW306" s="681"/>
      <c r="HX306" s="677"/>
      <c r="HY306" s="678"/>
      <c r="IE306" s="677"/>
      <c r="IF306" s="677"/>
      <c r="IP306" s="677"/>
      <c r="IY306" s="375"/>
      <c r="JA306" s="811"/>
      <c r="JB306" s="683"/>
      <c r="JC306" s="110"/>
      <c r="JD306" s="407"/>
      <c r="JE306" s="407"/>
      <c r="JF306" s="407"/>
      <c r="JG306" s="110"/>
      <c r="JH306" s="110"/>
      <c r="JI306" s="110"/>
      <c r="JJ306" s="110"/>
      <c r="JL306" s="811"/>
      <c r="JM306" s="407">
        <v>516</v>
      </c>
      <c r="JN306" s="504"/>
      <c r="JO306" s="504"/>
      <c r="JP306" s="407"/>
      <c r="JQ306" s="99"/>
      <c r="JR306" s="99"/>
      <c r="JS306" s="453"/>
      <c r="JT306" s="99"/>
      <c r="JU306" s="654"/>
      <c r="JV306" s="453">
        <v>0</v>
      </c>
      <c r="JW306" s="654"/>
      <c r="JX306" s="654"/>
      <c r="JY306" s="654"/>
      <c r="JZ306" s="654"/>
      <c r="KA306" s="654"/>
      <c r="KB306" s="654"/>
      <c r="KC306" s="654"/>
      <c r="KQ306" s="110"/>
      <c r="KR306" s="684"/>
      <c r="KS306" s="110"/>
      <c r="KU306" s="110"/>
      <c r="LE306" s="685"/>
      <c r="LT306" s="654"/>
      <c r="LU306" s="654"/>
      <c r="LV306" s="654"/>
      <c r="LW306" s="654"/>
      <c r="LX306" s="654">
        <v>0</v>
      </c>
      <c r="LY306" s="654">
        <v>0</v>
      </c>
      <c r="LZ306" s="686"/>
      <c r="MC306" s="453"/>
      <c r="MD306" s="453"/>
      <c r="ME306" s="95">
        <v>516</v>
      </c>
      <c r="MF306" s="504"/>
      <c r="MI306" s="687"/>
      <c r="MQ306" s="504"/>
      <c r="MR306" s="687"/>
      <c r="MS306" s="687"/>
      <c r="MT306" s="687"/>
      <c r="MU306" s="687"/>
      <c r="MV306" s="687"/>
      <c r="MW306" s="687"/>
      <c r="MX306" s="687"/>
      <c r="MY306" s="687"/>
      <c r="MZ306" s="687"/>
      <c r="NA306" s="687"/>
      <c r="NB306" s="678">
        <v>1</v>
      </c>
      <c r="ND306" s="876" t="s">
        <v>64</v>
      </c>
      <c r="NE306" s="877" t="s">
        <v>64</v>
      </c>
      <c r="NF306" s="877" t="s">
        <v>64</v>
      </c>
      <c r="NG306" s="877" t="s">
        <v>64</v>
      </c>
      <c r="NH306" s="877" t="s">
        <v>64</v>
      </c>
      <c r="NI306" s="877" t="s">
        <v>64</v>
      </c>
      <c r="NJ306" s="877" t="s">
        <v>64</v>
      </c>
      <c r="NK306" s="877" t="s">
        <v>64</v>
      </c>
      <c r="NL306" s="877" t="s">
        <v>64</v>
      </c>
      <c r="NM306" s="877" t="s">
        <v>64</v>
      </c>
      <c r="NN306" s="877" t="s">
        <v>64</v>
      </c>
      <c r="NO306" s="877" t="s">
        <v>64</v>
      </c>
      <c r="NP306" s="877" t="s">
        <v>64</v>
      </c>
      <c r="NQ306" s="877" t="s">
        <v>64</v>
      </c>
      <c r="NR306" s="877" t="s">
        <v>64</v>
      </c>
      <c r="NS306" s="877" t="s">
        <v>64</v>
      </c>
      <c r="NT306" s="877" t="s">
        <v>64</v>
      </c>
      <c r="NU306" s="877" t="s">
        <v>64</v>
      </c>
      <c r="NV306" s="877" t="s">
        <v>64</v>
      </c>
      <c r="NW306" s="877" t="s">
        <v>64</v>
      </c>
      <c r="NX306" s="877" t="s">
        <v>64</v>
      </c>
      <c r="NY306" s="877" t="s">
        <v>64</v>
      </c>
      <c r="NZ306" s="877" t="s">
        <v>64</v>
      </c>
      <c r="OA306" s="877" t="s">
        <v>64</v>
      </c>
      <c r="OB306" s="877" t="s">
        <v>64</v>
      </c>
      <c r="OC306" s="877" t="s">
        <v>64</v>
      </c>
      <c r="OD306" s="877" t="s">
        <v>64</v>
      </c>
      <c r="OE306" s="877" t="s">
        <v>64</v>
      </c>
      <c r="OF306" s="877" t="s">
        <v>64</v>
      </c>
      <c r="OG306" s="877" t="s">
        <v>64</v>
      </c>
      <c r="OH306" s="877" t="s">
        <v>64</v>
      </c>
      <c r="OI306" s="877" t="s">
        <v>64</v>
      </c>
      <c r="OJ306" s="877" t="s">
        <v>64</v>
      </c>
      <c r="OK306" s="877" t="s">
        <v>64</v>
      </c>
      <c r="OL306" s="877" t="s">
        <v>64</v>
      </c>
    </row>
    <row r="307" spans="1:402" s="133" customFormat="1" x14ac:dyDescent="0.25">
      <c r="A307" s="221">
        <v>306</v>
      </c>
      <c r="B307" s="221">
        <v>0</v>
      </c>
      <c r="C307" s="61">
        <v>0</v>
      </c>
      <c r="D307" s="61">
        <v>2</v>
      </c>
      <c r="E307" s="90">
        <v>517</v>
      </c>
      <c r="F307" s="883">
        <v>517</v>
      </c>
      <c r="G307" s="883"/>
      <c r="H307" s="232" t="s">
        <v>658</v>
      </c>
      <c r="I307" s="232" t="s">
        <v>1715</v>
      </c>
      <c r="J307" s="135">
        <v>15696</v>
      </c>
      <c r="K307" s="146">
        <v>74</v>
      </c>
      <c r="L307" s="193">
        <v>59</v>
      </c>
      <c r="M307" s="193">
        <v>172</v>
      </c>
      <c r="N307" s="342">
        <v>19.943212547322879</v>
      </c>
      <c r="O307" s="210">
        <v>1.6972137932367901</v>
      </c>
      <c r="P307" s="133">
        <v>1</v>
      </c>
      <c r="Q307" s="61">
        <v>110</v>
      </c>
      <c r="R307" s="61">
        <v>70</v>
      </c>
      <c r="S307" s="133">
        <v>1</v>
      </c>
      <c r="T307" s="193">
        <v>4</v>
      </c>
      <c r="U307" s="114">
        <v>0</v>
      </c>
      <c r="V307" s="114"/>
      <c r="W307" s="114">
        <v>1</v>
      </c>
      <c r="X307" s="114">
        <v>1</v>
      </c>
      <c r="Y307" s="114">
        <v>0</v>
      </c>
      <c r="Z307" s="114">
        <v>0</v>
      </c>
      <c r="AA307" s="114">
        <v>0</v>
      </c>
      <c r="AB307" s="114">
        <v>0</v>
      </c>
      <c r="AD307" s="61"/>
      <c r="AF307" s="592">
        <v>132</v>
      </c>
      <c r="AG307" s="592">
        <v>1.27</v>
      </c>
      <c r="AH307" s="592">
        <v>42</v>
      </c>
      <c r="AI307" s="603">
        <v>0</v>
      </c>
      <c r="AJ307" s="592">
        <v>9</v>
      </c>
      <c r="AK307" s="592">
        <v>31</v>
      </c>
      <c r="AL307" s="592"/>
      <c r="AM307" s="607">
        <v>7287</v>
      </c>
      <c r="AN307" s="214">
        <v>8.8938472176702827</v>
      </c>
      <c r="AO307" s="63">
        <v>134</v>
      </c>
      <c r="AP307" s="63">
        <v>85</v>
      </c>
      <c r="AQ307" s="63">
        <v>34</v>
      </c>
      <c r="AR307" s="63">
        <v>77</v>
      </c>
      <c r="AS307" s="63">
        <v>0.16</v>
      </c>
      <c r="AT307" s="63">
        <v>25</v>
      </c>
      <c r="AU307" s="557">
        <v>42908</v>
      </c>
      <c r="AV307" s="557">
        <v>42905</v>
      </c>
      <c r="AW307" s="63">
        <v>1.27</v>
      </c>
      <c r="AX307" s="63">
        <v>72</v>
      </c>
      <c r="AY307" s="63"/>
      <c r="AZ307" s="592">
        <v>143</v>
      </c>
      <c r="BA307" s="567"/>
      <c r="BB307" s="66"/>
      <c r="BC307" s="68"/>
      <c r="BD307" s="66"/>
      <c r="BE307" s="218"/>
      <c r="BF307" s="66"/>
      <c r="BG307" s="68"/>
      <c r="BH307" s="219"/>
      <c r="BI307" s="219"/>
      <c r="BJ307" s="219"/>
      <c r="BK307" s="66"/>
      <c r="BL307" s="66"/>
      <c r="BM307" s="66"/>
      <c r="BN307" s="66"/>
      <c r="BO307" s="571"/>
      <c r="BP307" s="66"/>
      <c r="BQ307" s="66"/>
      <c r="BR307" s="66"/>
      <c r="BS307" s="66"/>
      <c r="BT307" s="69">
        <v>42905</v>
      </c>
      <c r="BU307" s="61" t="s">
        <v>1716</v>
      </c>
      <c r="BV307" s="61">
        <v>0</v>
      </c>
      <c r="BW307" s="61"/>
      <c r="BX307" s="61"/>
      <c r="BY307" s="61">
        <v>0</v>
      </c>
      <c r="BZ307" s="61"/>
      <c r="CA307" s="61" t="s">
        <v>381</v>
      </c>
      <c r="CB307" s="61"/>
      <c r="CC307" s="61">
        <v>1</v>
      </c>
      <c r="CD307" s="61">
        <v>1</v>
      </c>
      <c r="CE307" s="61">
        <v>0</v>
      </c>
      <c r="CF307" s="61">
        <v>0</v>
      </c>
      <c r="CG307" s="61">
        <v>0</v>
      </c>
      <c r="CH307" s="61">
        <v>0</v>
      </c>
      <c r="CI307" s="61">
        <v>0</v>
      </c>
      <c r="CJ307" s="114">
        <v>1</v>
      </c>
      <c r="CK307" s="114">
        <v>0</v>
      </c>
      <c r="CL307" s="114">
        <v>0</v>
      </c>
      <c r="CM307" s="114">
        <v>1</v>
      </c>
      <c r="CN307" s="114">
        <v>1</v>
      </c>
      <c r="CO307" s="114">
        <v>0</v>
      </c>
      <c r="CP307" s="114">
        <v>0</v>
      </c>
      <c r="CQ307" s="114">
        <v>1</v>
      </c>
      <c r="CR307" s="114">
        <v>0</v>
      </c>
      <c r="CS307" s="114">
        <v>0</v>
      </c>
      <c r="CT307" s="114">
        <v>1</v>
      </c>
      <c r="CU307" s="114">
        <v>0</v>
      </c>
      <c r="CV307" s="362"/>
      <c r="CW307" s="362"/>
      <c r="CX307" s="362"/>
      <c r="CY307" s="362"/>
      <c r="DE307" s="133">
        <v>0</v>
      </c>
      <c r="DF307" s="136">
        <v>0</v>
      </c>
      <c r="DG307" s="135"/>
      <c r="DH307" s="133" t="s">
        <v>381</v>
      </c>
      <c r="DJ307" s="136">
        <v>1</v>
      </c>
      <c r="DK307" s="105"/>
      <c r="DL307" s="105"/>
      <c r="DN307" s="133">
        <v>1</v>
      </c>
      <c r="DO307" s="133">
        <v>0</v>
      </c>
      <c r="DP307" s="133">
        <v>0</v>
      </c>
      <c r="DQ307" s="133">
        <v>0</v>
      </c>
      <c r="DR307" s="133">
        <v>1</v>
      </c>
      <c r="DS307" s="63">
        <v>1</v>
      </c>
      <c r="DT307" s="133">
        <v>1</v>
      </c>
      <c r="DU307" s="133">
        <v>0</v>
      </c>
      <c r="DV307" s="133">
        <v>0</v>
      </c>
      <c r="DW307" s="133">
        <v>0</v>
      </c>
      <c r="DX307" s="133">
        <v>0</v>
      </c>
      <c r="DY307" s="133">
        <v>1</v>
      </c>
      <c r="EB307" s="133">
        <v>0</v>
      </c>
      <c r="EC307" s="133">
        <v>1</v>
      </c>
      <c r="ED307" s="133">
        <v>76</v>
      </c>
      <c r="EG307" s="69">
        <v>42871</v>
      </c>
      <c r="EH307" s="61">
        <v>0.88</v>
      </c>
      <c r="EI307" s="31">
        <v>37</v>
      </c>
      <c r="EJ307" s="31">
        <v>72</v>
      </c>
      <c r="EK307" s="31">
        <v>41</v>
      </c>
      <c r="EL307" s="31" t="s">
        <v>381</v>
      </c>
      <c r="EM307" s="31" t="s">
        <v>381</v>
      </c>
      <c r="EN307" s="61" t="s">
        <v>1717</v>
      </c>
      <c r="EO307" s="136">
        <v>517</v>
      </c>
      <c r="EP307" s="69">
        <v>42912</v>
      </c>
      <c r="EQ307" s="61" t="s">
        <v>383</v>
      </c>
      <c r="ER307" s="61"/>
      <c r="ES307" s="61"/>
      <c r="ET307" s="61">
        <v>84</v>
      </c>
      <c r="EU307" s="61">
        <v>1</v>
      </c>
      <c r="EV307" s="61"/>
      <c r="EW307" s="61">
        <v>9</v>
      </c>
      <c r="EX307" s="61">
        <v>8</v>
      </c>
      <c r="EY307" s="61">
        <v>52</v>
      </c>
      <c r="EZ307" s="61">
        <v>35</v>
      </c>
      <c r="FA307" s="61">
        <v>16</v>
      </c>
      <c r="FB307" s="61">
        <v>15</v>
      </c>
      <c r="FC307" s="61">
        <v>66</v>
      </c>
      <c r="FD307" s="61">
        <v>23</v>
      </c>
      <c r="FE307" s="61">
        <v>33</v>
      </c>
      <c r="FF307" s="61">
        <v>100</v>
      </c>
      <c r="FG307" s="61">
        <v>270</v>
      </c>
      <c r="FH307" s="91">
        <v>96.666666666666671</v>
      </c>
      <c r="FI307" s="91">
        <v>253.33333333333334</v>
      </c>
      <c r="FJ307" s="227">
        <v>134</v>
      </c>
      <c r="FK307" s="227">
        <v>78.952928932097549</v>
      </c>
      <c r="FL307" s="228">
        <v>110.95</v>
      </c>
      <c r="FM307" s="228">
        <v>43.45</v>
      </c>
      <c r="FN307" s="228">
        <v>65.37184675385241</v>
      </c>
      <c r="FO307" s="228">
        <v>25.600781806713723</v>
      </c>
      <c r="FP307" s="228">
        <v>60.838215412347907</v>
      </c>
      <c r="FQ307" s="228"/>
      <c r="FR307" s="62">
        <v>0</v>
      </c>
      <c r="FS307" s="230">
        <v>122.66666666666667</v>
      </c>
      <c r="FT307" s="191"/>
      <c r="FU307" s="230">
        <v>120</v>
      </c>
      <c r="FV307" s="229">
        <v>5.6</v>
      </c>
      <c r="FW307" s="229">
        <v>9.8999999999999986</v>
      </c>
      <c r="FX307" s="229">
        <v>21.904761904761909</v>
      </c>
      <c r="FY307" s="91"/>
      <c r="FZ307" s="61">
        <v>100.8</v>
      </c>
      <c r="GA307" s="233">
        <v>12.1</v>
      </c>
      <c r="GB307" s="111">
        <v>11</v>
      </c>
      <c r="GC307" s="111">
        <v>5.6</v>
      </c>
      <c r="GD307" s="111">
        <v>165.8</v>
      </c>
      <c r="GE307" s="111">
        <v>108.8</v>
      </c>
      <c r="GF307" s="111">
        <v>30.2</v>
      </c>
      <c r="GG307" s="61">
        <v>1</v>
      </c>
      <c r="GH307" s="61">
        <v>2</v>
      </c>
      <c r="GI307" s="61">
        <v>1</v>
      </c>
      <c r="GJ307" s="61">
        <v>1</v>
      </c>
      <c r="GK307" s="231">
        <v>38</v>
      </c>
      <c r="GL307" s="133">
        <v>1</v>
      </c>
      <c r="GM307" s="61">
        <v>0</v>
      </c>
      <c r="GN307" s="61">
        <v>0</v>
      </c>
      <c r="GO307" s="61">
        <v>0</v>
      </c>
      <c r="GP307" s="61">
        <v>88.300000000000011</v>
      </c>
      <c r="GQ307" s="106">
        <v>52.026444960479218</v>
      </c>
      <c r="GR307" s="111">
        <v>0.52229299363057324</v>
      </c>
      <c r="GS307" s="61">
        <v>0</v>
      </c>
      <c r="GT307" s="111">
        <v>0.5</v>
      </c>
      <c r="GU307" s="62">
        <v>0</v>
      </c>
      <c r="GV307" s="61">
        <v>6.2</v>
      </c>
      <c r="GW307" s="61">
        <v>1</v>
      </c>
      <c r="GX307" s="106">
        <v>12</v>
      </c>
      <c r="GY307" s="61">
        <v>1</v>
      </c>
      <c r="GZ307" s="745">
        <v>53</v>
      </c>
      <c r="HA307" s="61">
        <v>31</v>
      </c>
      <c r="HB307" s="61"/>
      <c r="HC307" s="317">
        <v>1</v>
      </c>
      <c r="HD307" s="236">
        <v>110.702777</v>
      </c>
      <c r="HE307" s="236">
        <v>116.237916</v>
      </c>
      <c r="HF307" s="144">
        <v>68.968215999999998</v>
      </c>
      <c r="HG307" s="236">
        <v>146.67084600000001</v>
      </c>
      <c r="HH307" s="125">
        <v>87.025188999999997</v>
      </c>
      <c r="HI307" s="236">
        <v>60.468032000000001</v>
      </c>
      <c r="HJ307" s="144">
        <v>35.877899999999997</v>
      </c>
      <c r="HK307" s="236">
        <v>86.202814000000004</v>
      </c>
      <c r="HL307" s="144">
        <v>51.147289000000001</v>
      </c>
      <c r="HM307" s="236">
        <v>58.772970999999998</v>
      </c>
      <c r="HN307" s="144">
        <v>5.8617910000000002</v>
      </c>
      <c r="HO307" s="144">
        <v>3.4780160000000002</v>
      </c>
      <c r="HP307" s="236">
        <v>139.133409</v>
      </c>
      <c r="HQ307" s="144">
        <v>82.552950999999993</v>
      </c>
      <c r="HR307" s="236">
        <v>71.233885000000001</v>
      </c>
      <c r="HS307" s="144">
        <v>42.265675000000002</v>
      </c>
      <c r="HT307" s="236">
        <v>67.899524</v>
      </c>
      <c r="HU307" s="144">
        <v>40.287275999999999</v>
      </c>
      <c r="HV307" s="236">
        <v>48.801740000000002</v>
      </c>
      <c r="HW307" s="144">
        <v>0</v>
      </c>
      <c r="HX307" s="237">
        <v>0.79250866255997454</v>
      </c>
      <c r="HY307" s="111">
        <v>42.8</v>
      </c>
      <c r="HZ307" s="61">
        <v>7.8</v>
      </c>
      <c r="IA307" s="61">
        <v>47.4</v>
      </c>
      <c r="IB307" s="61">
        <v>7.6</v>
      </c>
      <c r="IC307" s="61">
        <v>37.6</v>
      </c>
      <c r="ID307" s="61">
        <v>7.4</v>
      </c>
      <c r="IE307" s="237">
        <v>217.78395897435894</v>
      </c>
      <c r="IF307" s="237">
        <v>128.31851817502545</v>
      </c>
      <c r="IG307" s="61"/>
      <c r="IH307" s="61">
        <v>0.31</v>
      </c>
      <c r="II307" s="61">
        <v>770</v>
      </c>
      <c r="IJ307" s="61">
        <v>1034</v>
      </c>
      <c r="IK307" s="61">
        <v>1095</v>
      </c>
      <c r="IL307" s="61">
        <v>996</v>
      </c>
      <c r="IM307" s="61">
        <v>894</v>
      </c>
      <c r="IN307" s="61">
        <v>703</v>
      </c>
      <c r="IO307" s="61"/>
      <c r="IP307" s="237">
        <v>915.33333333333337</v>
      </c>
      <c r="IQ307" s="61">
        <v>1724</v>
      </c>
      <c r="IR307" s="61"/>
      <c r="IS307" s="61">
        <v>387</v>
      </c>
      <c r="IT307" s="61">
        <v>391</v>
      </c>
      <c r="IU307" s="61">
        <v>448</v>
      </c>
      <c r="IV307" s="61"/>
      <c r="IW307" s="61">
        <v>258</v>
      </c>
      <c r="IX307" s="61"/>
      <c r="IY307" s="193">
        <v>371</v>
      </c>
      <c r="IZ307" s="61">
        <v>286</v>
      </c>
      <c r="JA307" s="412">
        <v>37.923223147679089</v>
      </c>
      <c r="JB307" s="241">
        <v>1</v>
      </c>
      <c r="JC307" s="136">
        <v>1</v>
      </c>
      <c r="JD307" s="278">
        <v>4</v>
      </c>
      <c r="JE307" s="70">
        <v>0</v>
      </c>
      <c r="JF307" s="70"/>
      <c r="JG307" s="105">
        <v>1</v>
      </c>
      <c r="JH307" s="105">
        <v>1</v>
      </c>
      <c r="JI307" s="105">
        <v>1</v>
      </c>
      <c r="JJ307" s="105"/>
      <c r="JL307" s="410">
        <v>56.333333333333336</v>
      </c>
      <c r="JM307" s="201">
        <v>517</v>
      </c>
      <c r="JN307" s="244">
        <v>42913</v>
      </c>
      <c r="JO307" s="69">
        <v>42984</v>
      </c>
      <c r="JP307" s="201">
        <v>1</v>
      </c>
      <c r="JQ307" s="69">
        <v>42984</v>
      </c>
      <c r="JR307" s="31">
        <v>2</v>
      </c>
      <c r="JS307" s="243">
        <v>0</v>
      </c>
      <c r="JT307" s="69">
        <v>42984</v>
      </c>
      <c r="JU307" s="245">
        <v>2</v>
      </c>
      <c r="JV307" s="243">
        <v>1</v>
      </c>
      <c r="JW307" s="246">
        <v>42984</v>
      </c>
      <c r="JX307" s="245">
        <v>2</v>
      </c>
      <c r="JY307" s="245">
        <v>2</v>
      </c>
      <c r="JZ307" s="245">
        <v>71</v>
      </c>
      <c r="KA307" s="247"/>
      <c r="KB307" s="245"/>
      <c r="KC307" s="248"/>
      <c r="KD307" s="63"/>
      <c r="KE307" s="61"/>
      <c r="KF307" s="61"/>
      <c r="KG307" s="61"/>
      <c r="KH307" s="61"/>
      <c r="KI307" s="61"/>
      <c r="KJ307" s="61"/>
      <c r="KK307" s="61"/>
      <c r="KL307" s="61"/>
      <c r="KM307" s="61"/>
      <c r="KN307" s="61"/>
      <c r="KO307" s="61"/>
      <c r="KP307" s="61"/>
      <c r="KQ307" s="92"/>
      <c r="KR307" s="93">
        <v>0.52229299363057324</v>
      </c>
      <c r="KS307" s="92"/>
      <c r="KT307" s="361"/>
      <c r="KU307" s="92"/>
      <c r="KV307" s="361"/>
      <c r="KW307" s="361"/>
      <c r="KX307" s="361"/>
      <c r="KY307" s="361"/>
      <c r="KZ307" s="361"/>
      <c r="LA307" s="361"/>
      <c r="LB307" s="361"/>
      <c r="LC307" s="361"/>
      <c r="LD307" s="361"/>
      <c r="LE307" s="118">
        <v>42912</v>
      </c>
      <c r="LF307" s="454"/>
      <c r="LG307" s="454"/>
      <c r="LH307" s="454"/>
      <c r="LI307" s="454"/>
      <c r="LJ307" s="454"/>
      <c r="LK307" s="454"/>
      <c r="LL307" s="454"/>
      <c r="LM307" s="454"/>
      <c r="LN307" s="454"/>
      <c r="LO307" s="454"/>
      <c r="LP307" s="454"/>
      <c r="LQ307" s="454"/>
      <c r="LR307" s="454"/>
      <c r="LS307" s="454"/>
      <c r="LT307" s="500"/>
      <c r="LU307" s="500"/>
      <c r="LV307" s="500"/>
      <c r="LW307" s="500"/>
      <c r="LX307" s="500">
        <v>-10</v>
      </c>
      <c r="LY307" s="500">
        <v>1</v>
      </c>
      <c r="LZ307" s="690">
        <v>48.801740000000002</v>
      </c>
      <c r="MA307" s="454"/>
      <c r="MC307" s="253"/>
      <c r="MD307" s="274"/>
      <c r="ME307" s="581">
        <v>517</v>
      </c>
      <c r="MF307" s="135">
        <v>42905</v>
      </c>
      <c r="MI307" s="586"/>
      <c r="MQ307" s="135"/>
      <c r="MR307" s="585"/>
      <c r="MS307" s="585"/>
      <c r="MT307" s="133">
        <v>0</v>
      </c>
      <c r="MU307" s="585"/>
      <c r="MV307" s="585"/>
      <c r="MW307" s="585"/>
      <c r="MX307" s="585"/>
      <c r="MY307" s="585"/>
      <c r="MZ307" s="238">
        <v>7287</v>
      </c>
      <c r="NA307" s="585"/>
      <c r="NB307" s="238">
        <v>7</v>
      </c>
      <c r="ND307" s="876" t="s">
        <v>64</v>
      </c>
      <c r="NE307" s="877" t="s">
        <v>64</v>
      </c>
      <c r="NF307" s="877" t="s">
        <v>64</v>
      </c>
      <c r="NG307" s="877" t="s">
        <v>64</v>
      </c>
      <c r="NH307" s="877" t="s">
        <v>64</v>
      </c>
      <c r="NI307" s="877" t="s">
        <v>64</v>
      </c>
      <c r="NJ307" s="877" t="s">
        <v>64</v>
      </c>
      <c r="NK307" s="877" t="s">
        <v>64</v>
      </c>
      <c r="NL307" s="877" t="s">
        <v>64</v>
      </c>
      <c r="NM307" s="877" t="s">
        <v>64</v>
      </c>
      <c r="NN307" s="877" t="s">
        <v>64</v>
      </c>
      <c r="NO307" s="877" t="s">
        <v>64</v>
      </c>
      <c r="NP307" s="877" t="s">
        <v>64</v>
      </c>
      <c r="NQ307" s="877" t="s">
        <v>64</v>
      </c>
      <c r="NR307" s="877" t="s">
        <v>64</v>
      </c>
      <c r="NS307" s="877" t="s">
        <v>64</v>
      </c>
      <c r="NT307" s="877" t="s">
        <v>64</v>
      </c>
      <c r="NU307" s="877" t="s">
        <v>64</v>
      </c>
      <c r="NV307" s="877" t="s">
        <v>64</v>
      </c>
      <c r="NW307" s="877" t="s">
        <v>64</v>
      </c>
      <c r="NX307" s="877" t="s">
        <v>64</v>
      </c>
      <c r="NY307" s="877" t="s">
        <v>64</v>
      </c>
      <c r="NZ307" s="877" t="s">
        <v>64</v>
      </c>
      <c r="OA307" s="877" t="s">
        <v>64</v>
      </c>
      <c r="OB307" s="877" t="s">
        <v>64</v>
      </c>
      <c r="OC307" s="877" t="s">
        <v>64</v>
      </c>
      <c r="OD307" s="877" t="s">
        <v>64</v>
      </c>
      <c r="OE307" s="877" t="s">
        <v>64</v>
      </c>
      <c r="OF307" s="877" t="s">
        <v>64</v>
      </c>
      <c r="OG307" s="877" t="s">
        <v>64</v>
      </c>
      <c r="OH307" s="877" t="s">
        <v>64</v>
      </c>
      <c r="OI307" s="877" t="s">
        <v>64</v>
      </c>
      <c r="OJ307" s="877" t="s">
        <v>64</v>
      </c>
      <c r="OK307" s="877" t="s">
        <v>64</v>
      </c>
      <c r="OL307" s="877" t="s">
        <v>64</v>
      </c>
    </row>
    <row r="308" spans="1:402" s="133" customFormat="1" x14ac:dyDescent="0.25">
      <c r="A308" s="274">
        <v>307</v>
      </c>
      <c r="B308" s="221">
        <v>0</v>
      </c>
      <c r="C308" s="61">
        <v>1</v>
      </c>
      <c r="D308" s="61">
        <v>5</v>
      </c>
      <c r="E308" s="511">
        <v>2</v>
      </c>
      <c r="F308" s="880"/>
      <c r="G308" s="887">
        <v>2</v>
      </c>
      <c r="I308" s="511" t="s">
        <v>1718</v>
      </c>
      <c r="J308" s="766">
        <v>17254</v>
      </c>
      <c r="K308" s="512">
        <v>65.052054794520501</v>
      </c>
      <c r="L308" s="514">
        <v>78</v>
      </c>
      <c r="M308" s="514">
        <v>183</v>
      </c>
      <c r="N308" s="514">
        <v>23.291229956104985</v>
      </c>
      <c r="O308" s="106">
        <v>1.9912307751739877</v>
      </c>
      <c r="P308" s="511">
        <v>0</v>
      </c>
      <c r="Q308" s="511">
        <v>170</v>
      </c>
      <c r="R308" s="511">
        <v>90</v>
      </c>
      <c r="S308" s="511">
        <v>0</v>
      </c>
      <c r="T308" s="514">
        <v>3</v>
      </c>
      <c r="U308" s="718">
        <v>0</v>
      </c>
      <c r="V308" s="718"/>
      <c r="W308" s="718">
        <v>0</v>
      </c>
      <c r="X308" s="718">
        <v>0</v>
      </c>
      <c r="Y308" s="718">
        <v>1</v>
      </c>
      <c r="Z308" s="718">
        <v>1</v>
      </c>
      <c r="AA308" s="718">
        <v>0</v>
      </c>
      <c r="AB308" s="718">
        <v>0</v>
      </c>
      <c r="AD308" s="524">
        <v>27.0659654395191</v>
      </c>
      <c r="AF308" s="589">
        <v>92</v>
      </c>
      <c r="AG308" s="590">
        <v>1.49</v>
      </c>
      <c r="AH308" s="589">
        <v>47</v>
      </c>
      <c r="AI308" s="592"/>
      <c r="AJ308" s="589">
        <v>15.5</v>
      </c>
      <c r="AK308" s="592"/>
      <c r="AL308" s="589">
        <v>57</v>
      </c>
      <c r="AM308" s="593"/>
      <c r="AN308" s="409"/>
      <c r="AO308" s="63"/>
      <c r="AP308" s="63"/>
      <c r="AQ308" s="63"/>
      <c r="AR308" s="63"/>
      <c r="AS308" s="63"/>
      <c r="AT308" s="63"/>
      <c r="AU308" s="64"/>
      <c r="AV308" s="64"/>
      <c r="AW308" s="108"/>
      <c r="AX308" s="108"/>
      <c r="AY308" s="108"/>
      <c r="AZ308" s="589">
        <v>136</v>
      </c>
      <c r="BA308" s="414"/>
      <c r="BB308" s="66"/>
      <c r="BC308" s="68"/>
      <c r="BD308" s="66"/>
      <c r="BE308" s="218"/>
      <c r="BF308" s="66"/>
      <c r="BG308" s="68"/>
      <c r="BH308" s="508"/>
      <c r="BI308" s="508"/>
      <c r="BJ308" s="508"/>
      <c r="BK308" s="66"/>
      <c r="BL308" s="66"/>
      <c r="BM308" s="66"/>
      <c r="BN308" s="66"/>
      <c r="BO308" s="571"/>
      <c r="BP308" s="66"/>
      <c r="BQ308" s="66"/>
      <c r="BR308" s="66"/>
      <c r="BS308" s="66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  <c r="CD308" s="61"/>
      <c r="CE308" s="61"/>
      <c r="CF308" s="61"/>
      <c r="CG308" s="61"/>
      <c r="CH308" s="61"/>
      <c r="CI308" s="61"/>
      <c r="CJ308" s="661">
        <v>0</v>
      </c>
      <c r="CK308" s="661">
        <v>0</v>
      </c>
      <c r="CL308" s="661">
        <v>1</v>
      </c>
      <c r="CM308" s="661">
        <v>1</v>
      </c>
      <c r="CN308" s="661">
        <v>1</v>
      </c>
      <c r="CO308" s="662">
        <v>0</v>
      </c>
      <c r="CP308" s="662">
        <v>1</v>
      </c>
      <c r="CQ308" s="662">
        <v>0</v>
      </c>
      <c r="CR308" s="662">
        <v>0</v>
      </c>
      <c r="CS308" s="662">
        <v>0</v>
      </c>
      <c r="CT308" s="662">
        <v>1</v>
      </c>
      <c r="CU308" s="662">
        <v>1</v>
      </c>
      <c r="CV308" s="666">
        <v>10</v>
      </c>
      <c r="CW308" s="362"/>
      <c r="CX308" s="362"/>
      <c r="CY308" s="362"/>
      <c r="DC308" s="516">
        <v>2</v>
      </c>
      <c r="DD308" s="511" t="s">
        <v>1719</v>
      </c>
      <c r="DF308" s="136"/>
      <c r="DJ308" s="136"/>
      <c r="DK308" s="136"/>
      <c r="DL308" s="136"/>
      <c r="DS308" s="63"/>
      <c r="EO308" s="511">
        <v>2</v>
      </c>
      <c r="EP308" s="574">
        <v>40928</v>
      </c>
      <c r="ET308" s="133">
        <v>80</v>
      </c>
      <c r="EU308" s="133">
        <v>0</v>
      </c>
      <c r="EV308" s="524">
        <v>27.0659654395191</v>
      </c>
      <c r="EW308" s="133">
        <v>8</v>
      </c>
      <c r="EX308" s="133">
        <v>8</v>
      </c>
      <c r="EY308" s="133">
        <v>55</v>
      </c>
      <c r="EZ308" s="133">
        <v>46</v>
      </c>
      <c r="FC308" s="133">
        <v>42</v>
      </c>
      <c r="FE308" s="133">
        <v>30</v>
      </c>
      <c r="FH308" s="91"/>
      <c r="FI308" s="91"/>
      <c r="FJ308" s="227"/>
      <c r="FK308" s="227"/>
      <c r="FL308" s="193">
        <v>143</v>
      </c>
      <c r="FM308" s="193">
        <v>104</v>
      </c>
      <c r="FN308" s="193">
        <v>71.814880416111038</v>
      </c>
      <c r="FO308" s="193">
        <v>52.229003938989841</v>
      </c>
      <c r="FP308" s="193">
        <v>23</v>
      </c>
      <c r="FQ308" s="133">
        <v>1</v>
      </c>
      <c r="FS308" s="193">
        <v>28</v>
      </c>
      <c r="FT308" s="193">
        <v>46</v>
      </c>
      <c r="FU308" s="133">
        <v>190</v>
      </c>
      <c r="FV308" s="237">
        <v>6.63</v>
      </c>
      <c r="FW308" s="237">
        <v>7.12</v>
      </c>
      <c r="FX308" s="237">
        <v>4.2232277526395174</v>
      </c>
      <c r="FY308" s="237">
        <v>0.60869565217391308</v>
      </c>
      <c r="GA308" s="133">
        <v>20</v>
      </c>
      <c r="GG308" s="133">
        <v>0</v>
      </c>
      <c r="GH308" s="133">
        <v>1</v>
      </c>
      <c r="GI308" s="133">
        <v>1</v>
      </c>
      <c r="GJ308" s="133">
        <v>1</v>
      </c>
      <c r="GK308" s="133">
        <v>22</v>
      </c>
      <c r="GM308" s="133">
        <v>0</v>
      </c>
      <c r="GO308" s="133">
        <v>0</v>
      </c>
      <c r="GP308" s="61">
        <v>113</v>
      </c>
      <c r="GQ308" s="106">
        <v>56.748821587556272</v>
      </c>
      <c r="GR308" s="61">
        <v>21</v>
      </c>
      <c r="GS308" s="61">
        <v>1</v>
      </c>
      <c r="GT308" s="61"/>
      <c r="GU308" s="61"/>
      <c r="GV308" s="61"/>
      <c r="GW308" s="61"/>
      <c r="GX308" s="61">
        <v>11</v>
      </c>
      <c r="GY308" s="61"/>
      <c r="GZ308" s="90"/>
      <c r="HA308" s="21">
        <v>18</v>
      </c>
      <c r="HY308" s="238"/>
      <c r="IE308" s="237"/>
      <c r="IF308" s="237"/>
      <c r="IP308" s="237"/>
      <c r="JC308" s="136"/>
      <c r="JD308" s="278"/>
      <c r="JE308" s="70"/>
      <c r="JF308" s="70"/>
      <c r="JG308" s="136"/>
      <c r="JH308" s="136"/>
      <c r="JI308" s="136"/>
      <c r="JJ308" s="136"/>
      <c r="JL308" s="420"/>
      <c r="JM308" s="362"/>
      <c r="JN308" s="244"/>
      <c r="JP308" s="518">
        <v>2</v>
      </c>
      <c r="JQ308" s="519">
        <v>41540</v>
      </c>
      <c r="JR308" s="520">
        <v>17</v>
      </c>
      <c r="JS308" s="135"/>
      <c r="JU308" s="200"/>
      <c r="JV308" s="135"/>
      <c r="JW308" s="225"/>
      <c r="JX308" s="201"/>
      <c r="JY308" s="135"/>
      <c r="JZ308" s="225"/>
      <c r="KA308" s="699">
        <v>1</v>
      </c>
      <c r="KB308" s="700">
        <v>41540</v>
      </c>
      <c r="KC308" s="225"/>
      <c r="KD308" s="63"/>
      <c r="KE308" s="250"/>
      <c r="KF308" s="250"/>
      <c r="KG308" s="250"/>
      <c r="KH308" s="250"/>
      <c r="KI308" s="250"/>
      <c r="KJ308" s="250"/>
      <c r="KK308" s="250"/>
      <c r="KL308" s="250"/>
      <c r="KQ308" s="92"/>
      <c r="KR308" s="92"/>
      <c r="KS308" s="92"/>
      <c r="KT308" s="361"/>
      <c r="KU308" s="92"/>
      <c r="KV308" s="361"/>
      <c r="KW308" s="361"/>
      <c r="KX308" s="361"/>
      <c r="KY308" s="361"/>
      <c r="KZ308" s="361"/>
      <c r="LA308" s="361"/>
      <c r="LB308" s="361"/>
      <c r="LC308" s="361"/>
      <c r="LD308" s="361"/>
      <c r="LE308" s="112"/>
      <c r="LF308" s="454"/>
      <c r="LG308" s="454"/>
      <c r="LH308" s="454"/>
      <c r="LI308" s="454"/>
      <c r="LJ308" s="454"/>
      <c r="LK308" s="454"/>
      <c r="LL308" s="454"/>
      <c r="LM308" s="454"/>
      <c r="LN308" s="454"/>
      <c r="LO308" s="454"/>
      <c r="LP308" s="454"/>
      <c r="LQ308" s="454"/>
      <c r="LR308" s="454"/>
      <c r="LS308" s="454"/>
      <c r="LT308" s="454"/>
      <c r="LU308" s="454"/>
      <c r="LV308" s="454"/>
      <c r="LW308" s="454"/>
      <c r="LX308" s="454"/>
      <c r="LY308" s="454"/>
      <c r="LZ308" s="454"/>
      <c r="MA308" s="454"/>
      <c r="MC308" s="509"/>
      <c r="MD308" s="61"/>
      <c r="ME308" s="746">
        <v>2</v>
      </c>
      <c r="MF308" s="510">
        <v>40998</v>
      </c>
      <c r="MG308" s="511">
        <v>2</v>
      </c>
      <c r="MH308" s="521">
        <v>2</v>
      </c>
      <c r="MI308" s="522">
        <v>50.767291059977403</v>
      </c>
      <c r="MJ308" s="510"/>
      <c r="MK308" s="511"/>
      <c r="ML308" s="511"/>
      <c r="MM308" s="511"/>
      <c r="MN308" s="511"/>
      <c r="MO308" s="511"/>
      <c r="ND308" s="876">
        <v>1002</v>
      </c>
      <c r="NE308" s="877">
        <v>9.3665844985917595</v>
      </c>
      <c r="NF308" s="877">
        <v>7.2502984179063299</v>
      </c>
      <c r="NG308" s="877">
        <v>5.5122268865139601</v>
      </c>
      <c r="NH308" s="877">
        <v>3.4867143730307002</v>
      </c>
      <c r="NI308" s="877">
        <v>7.5670434104848896</v>
      </c>
      <c r="NJ308" s="877">
        <v>7.43036891474613</v>
      </c>
      <c r="NK308" s="877">
        <v>8.71555022304441</v>
      </c>
      <c r="NL308" s="877">
        <v>7.6934869574993296</v>
      </c>
      <c r="NM308" s="877">
        <v>6.5160151470036602</v>
      </c>
      <c r="NN308" s="877">
        <v>1.8032270364349301</v>
      </c>
      <c r="NO308" s="877">
        <v>7.36422222109353</v>
      </c>
      <c r="NP308" s="877">
        <v>7.6390874233403601</v>
      </c>
      <c r="NQ308" s="877">
        <v>8.0624779369053901</v>
      </c>
      <c r="NR308" s="877">
        <v>5.1468995603435896</v>
      </c>
      <c r="NS308" s="877">
        <v>5.9387562614923004</v>
      </c>
      <c r="NT308" s="877">
        <v>8.6586042422906608</v>
      </c>
      <c r="NU308" s="877">
        <v>6.8112141175132397</v>
      </c>
      <c r="NV308" s="877">
        <v>7.1528932321276102</v>
      </c>
      <c r="NW308" s="877">
        <v>5.8189016758856402</v>
      </c>
      <c r="NX308" s="877">
        <v>6.2450772753596704</v>
      </c>
      <c r="NY308" s="877">
        <v>8.4542170278366306</v>
      </c>
      <c r="NZ308" s="877">
        <v>1.87970576628229</v>
      </c>
      <c r="OA308" s="877">
        <v>11.533456278952199</v>
      </c>
      <c r="OB308" s="877">
        <v>2.97269265400426</v>
      </c>
      <c r="OC308" s="877">
        <v>7.2861418728342997</v>
      </c>
      <c r="OD308" s="877">
        <v>6.76261457875456</v>
      </c>
      <c r="OE308" s="877">
        <v>4.4025857582325898</v>
      </c>
      <c r="OF308" s="877">
        <v>11.5152957482505</v>
      </c>
      <c r="OG308" s="877">
        <v>4.0116745333809201</v>
      </c>
      <c r="OH308" s="877">
        <v>8.0313841678038305</v>
      </c>
      <c r="OI308" s="877">
        <v>3.8579809951275701</v>
      </c>
      <c r="OJ308" s="877">
        <v>3.4839115804466898</v>
      </c>
      <c r="OK308" s="877">
        <v>5.4064361065520101</v>
      </c>
      <c r="OL308" s="877">
        <v>8.5607636249479295</v>
      </c>
    </row>
    <row r="309" spans="1:402" s="133" customFormat="1" x14ac:dyDescent="0.25">
      <c r="A309" s="221">
        <v>308</v>
      </c>
      <c r="B309" s="221">
        <v>0</v>
      </c>
      <c r="C309" s="61">
        <v>0</v>
      </c>
      <c r="D309" s="61">
        <v>5</v>
      </c>
      <c r="E309" s="511">
        <v>3</v>
      </c>
      <c r="F309" s="880"/>
      <c r="G309" s="887">
        <v>3</v>
      </c>
      <c r="I309" s="511" t="s">
        <v>1720</v>
      </c>
      <c r="J309" s="766">
        <v>22098</v>
      </c>
      <c r="K309" s="512">
        <v>51.813698630136997</v>
      </c>
      <c r="L309" s="514">
        <v>55</v>
      </c>
      <c r="M309" s="514">
        <v>171</v>
      </c>
      <c r="N309" s="514">
        <v>18.809206251496189</v>
      </c>
      <c r="O309" s="106">
        <v>1.6163229875244614</v>
      </c>
      <c r="P309" s="511">
        <v>0</v>
      </c>
      <c r="Q309" s="511">
        <v>100</v>
      </c>
      <c r="R309" s="511">
        <v>60</v>
      </c>
      <c r="S309" s="511">
        <v>0</v>
      </c>
      <c r="T309" s="514">
        <v>3</v>
      </c>
      <c r="U309" s="718">
        <v>1</v>
      </c>
      <c r="V309" s="718"/>
      <c r="W309" s="718">
        <v>0</v>
      </c>
      <c r="X309" s="718">
        <v>2</v>
      </c>
      <c r="Y309" s="663">
        <v>0</v>
      </c>
      <c r="Z309" s="718">
        <v>0</v>
      </c>
      <c r="AA309" s="718">
        <v>0</v>
      </c>
      <c r="AB309" s="718">
        <v>0</v>
      </c>
      <c r="AD309" s="524">
        <v>33.386672073255802</v>
      </c>
      <c r="AF309" s="589">
        <v>209</v>
      </c>
      <c r="AG309" s="590">
        <v>1.1000000000000001</v>
      </c>
      <c r="AH309" s="589">
        <v>70</v>
      </c>
      <c r="AI309" s="592"/>
      <c r="AJ309" s="589">
        <v>12.7</v>
      </c>
      <c r="AK309" s="592"/>
      <c r="AL309" s="589">
        <v>935</v>
      </c>
      <c r="AM309" s="593"/>
      <c r="AN309" s="409"/>
      <c r="AO309" s="63"/>
      <c r="AP309" s="63"/>
      <c r="AQ309" s="63"/>
      <c r="AR309" s="63"/>
      <c r="AS309" s="63"/>
      <c r="AT309" s="63"/>
      <c r="AU309" s="64"/>
      <c r="AV309" s="64"/>
      <c r="AW309" s="108"/>
      <c r="AX309" s="108"/>
      <c r="AY309" s="108"/>
      <c r="AZ309" s="589">
        <v>137</v>
      </c>
      <c r="BA309" s="414"/>
      <c r="BB309" s="66"/>
      <c r="BC309" s="68"/>
      <c r="BD309" s="66"/>
      <c r="BE309" s="218"/>
      <c r="BF309" s="66"/>
      <c r="BG309" s="68"/>
      <c r="BH309" s="508"/>
      <c r="BI309" s="508"/>
      <c r="BJ309" s="508"/>
      <c r="BK309" s="66"/>
      <c r="BL309" s="66"/>
      <c r="BM309" s="66"/>
      <c r="BN309" s="66"/>
      <c r="BO309" s="571"/>
      <c r="BP309" s="66"/>
      <c r="BQ309" s="66"/>
      <c r="BR309" s="66"/>
      <c r="BS309" s="66"/>
      <c r="BT309" s="61"/>
      <c r="BU309" s="61"/>
      <c r="BV309" s="61"/>
      <c r="BW309" s="61"/>
      <c r="BX309" s="61"/>
      <c r="BY309" s="61"/>
      <c r="BZ309" s="61"/>
      <c r="CA309" s="61"/>
      <c r="CB309" s="61"/>
      <c r="CC309" s="61"/>
      <c r="CD309" s="61"/>
      <c r="CE309" s="61"/>
      <c r="CF309" s="61"/>
      <c r="CG309" s="61"/>
      <c r="CH309" s="61"/>
      <c r="CI309" s="61"/>
      <c r="CJ309" s="661">
        <v>1</v>
      </c>
      <c r="CK309" s="661">
        <v>0</v>
      </c>
      <c r="CL309" s="661">
        <v>1</v>
      </c>
      <c r="CM309" s="661">
        <v>1</v>
      </c>
      <c r="CN309" s="661">
        <v>1</v>
      </c>
      <c r="CO309" s="662">
        <v>0</v>
      </c>
      <c r="CP309" s="662">
        <v>1</v>
      </c>
      <c r="CQ309" s="662">
        <v>0</v>
      </c>
      <c r="CR309" s="662">
        <v>0</v>
      </c>
      <c r="CS309" s="662">
        <v>0</v>
      </c>
      <c r="CT309" s="662">
        <v>1</v>
      </c>
      <c r="CU309" s="662">
        <v>0</v>
      </c>
      <c r="CV309" s="666">
        <v>9.5</v>
      </c>
      <c r="CW309" s="362"/>
      <c r="CX309" s="362"/>
      <c r="CY309" s="362"/>
      <c r="DC309" s="516">
        <v>1</v>
      </c>
      <c r="DD309" s="513" t="s">
        <v>1721</v>
      </c>
      <c r="DF309" s="136"/>
      <c r="DJ309" s="136"/>
      <c r="DK309" s="136"/>
      <c r="DL309" s="136"/>
      <c r="DS309" s="63"/>
      <c r="EO309" s="511">
        <v>3</v>
      </c>
      <c r="EP309" s="574">
        <v>41010</v>
      </c>
      <c r="ET309" s="133">
        <v>73</v>
      </c>
      <c r="EU309" s="133">
        <v>0</v>
      </c>
      <c r="EV309" s="524">
        <v>33.386672073255802</v>
      </c>
      <c r="EW309" s="133">
        <v>8</v>
      </c>
      <c r="EX309" s="133">
        <v>8</v>
      </c>
      <c r="EY309" s="133">
        <v>56</v>
      </c>
      <c r="EZ309" s="133">
        <v>49</v>
      </c>
      <c r="FC309" s="133">
        <v>43</v>
      </c>
      <c r="FE309" s="133">
        <v>26</v>
      </c>
      <c r="FH309" s="91"/>
      <c r="FI309" s="91"/>
      <c r="FJ309" s="227"/>
      <c r="FK309" s="227"/>
      <c r="FL309" s="193">
        <v>156</v>
      </c>
      <c r="FM309" s="193">
        <v>116</v>
      </c>
      <c r="FN309" s="193">
        <v>96.515363082800363</v>
      </c>
      <c r="FO309" s="193">
        <v>71.767834087210531</v>
      </c>
      <c r="FP309" s="193">
        <v>26</v>
      </c>
      <c r="FQ309" s="133">
        <v>1</v>
      </c>
      <c r="FS309" s="193">
        <v>75</v>
      </c>
      <c r="FT309" s="193">
        <v>29</v>
      </c>
      <c r="FU309" s="133">
        <v>110</v>
      </c>
      <c r="FV309" s="237">
        <v>3.31</v>
      </c>
      <c r="FW309" s="237">
        <v>6.54</v>
      </c>
      <c r="FX309" s="237">
        <v>22.658610271903324</v>
      </c>
      <c r="FY309" s="237">
        <v>2.5862068965517242</v>
      </c>
      <c r="GA309" s="133">
        <v>18</v>
      </c>
      <c r="GG309" s="133">
        <v>0</v>
      </c>
      <c r="GH309" s="133">
        <v>1</v>
      </c>
      <c r="GI309" s="133">
        <v>1</v>
      </c>
      <c r="GJ309" s="133">
        <v>2</v>
      </c>
      <c r="GK309" s="133">
        <v>78</v>
      </c>
      <c r="GM309" s="133">
        <v>0</v>
      </c>
      <c r="GO309" s="133">
        <v>1</v>
      </c>
      <c r="GP309" s="61">
        <v>79</v>
      </c>
      <c r="GQ309" s="106">
        <v>48.876369766289933</v>
      </c>
      <c r="GR309" s="61">
        <v>29</v>
      </c>
      <c r="GS309" s="61">
        <v>1</v>
      </c>
      <c r="GT309" s="61"/>
      <c r="GU309" s="61"/>
      <c r="GV309" s="61"/>
      <c r="GW309" s="61"/>
      <c r="GX309" s="61">
        <v>14</v>
      </c>
      <c r="GY309" s="61"/>
      <c r="GZ309" s="90"/>
      <c r="HA309" s="21">
        <v>19</v>
      </c>
      <c r="HY309" s="238"/>
      <c r="IE309" s="237"/>
      <c r="IF309" s="237"/>
      <c r="IP309" s="237"/>
      <c r="JC309" s="136"/>
      <c r="JD309" s="278"/>
      <c r="JE309" s="70"/>
      <c r="JF309" s="70"/>
      <c r="JG309" s="136"/>
      <c r="JH309" s="136"/>
      <c r="JI309" s="136"/>
      <c r="JJ309" s="136"/>
      <c r="JL309" s="420"/>
      <c r="JM309" s="362"/>
      <c r="JN309" s="244"/>
      <c r="JP309" s="518">
        <v>1</v>
      </c>
      <c r="JQ309" s="519">
        <v>41216</v>
      </c>
      <c r="JR309" s="520">
        <v>6</v>
      </c>
      <c r="JS309" s="135"/>
      <c r="JU309" s="200"/>
      <c r="JV309" s="135"/>
      <c r="JW309" s="225"/>
      <c r="JX309" s="201"/>
      <c r="JY309" s="135"/>
      <c r="JZ309" s="225"/>
      <c r="KA309" s="699">
        <v>0</v>
      </c>
      <c r="KB309" s="511"/>
      <c r="KC309" s="225"/>
      <c r="KD309" s="63"/>
      <c r="KE309" s="250"/>
      <c r="KF309" s="250"/>
      <c r="KG309" s="250"/>
      <c r="KH309" s="250"/>
      <c r="KI309" s="250"/>
      <c r="KJ309" s="250"/>
      <c r="KK309" s="250"/>
      <c r="KL309" s="250"/>
      <c r="KQ309" s="92"/>
      <c r="KR309" s="92"/>
      <c r="KS309" s="92"/>
      <c r="KT309" s="361"/>
      <c r="KU309" s="92"/>
      <c r="KV309" s="361"/>
      <c r="KW309" s="361"/>
      <c r="KX309" s="361"/>
      <c r="KY309" s="361"/>
      <c r="KZ309" s="361"/>
      <c r="LA309" s="361"/>
      <c r="LB309" s="361"/>
      <c r="LC309" s="361"/>
      <c r="LD309" s="361"/>
      <c r="LE309" s="112"/>
      <c r="LF309" s="454"/>
      <c r="LG309" s="454"/>
      <c r="LH309" s="454"/>
      <c r="LI309" s="454"/>
      <c r="LJ309" s="454"/>
      <c r="LK309" s="454"/>
      <c r="LL309" s="454"/>
      <c r="LM309" s="454"/>
      <c r="LN309" s="454"/>
      <c r="LO309" s="454"/>
      <c r="LP309" s="454"/>
      <c r="LQ309" s="454"/>
      <c r="LR309" s="454"/>
      <c r="LS309" s="454"/>
      <c r="LT309" s="454"/>
      <c r="LU309" s="454"/>
      <c r="LV309" s="454"/>
      <c r="LW309" s="454"/>
      <c r="LX309" s="454"/>
      <c r="LY309" s="454"/>
      <c r="LZ309" s="454"/>
      <c r="MA309" s="454"/>
      <c r="MC309" s="509"/>
      <c r="MD309" s="61"/>
      <c r="ME309" s="746">
        <v>3</v>
      </c>
      <c r="MF309" s="510">
        <v>41010</v>
      </c>
      <c r="MG309" s="511">
        <v>3</v>
      </c>
      <c r="MH309" s="521">
        <v>3</v>
      </c>
      <c r="MI309" s="522">
        <v>45.882196672241697</v>
      </c>
      <c r="MJ309" s="510"/>
      <c r="MK309" s="511"/>
      <c r="ML309" s="511"/>
      <c r="MM309" s="511"/>
      <c r="MN309" s="511"/>
      <c r="MO309" s="511"/>
      <c r="ND309" s="876" t="s">
        <v>64</v>
      </c>
      <c r="NE309" s="877" t="s">
        <v>64</v>
      </c>
      <c r="NF309" s="877" t="s">
        <v>64</v>
      </c>
      <c r="NG309" s="877" t="s">
        <v>64</v>
      </c>
      <c r="NH309" s="877" t="s">
        <v>64</v>
      </c>
      <c r="NI309" s="877" t="s">
        <v>64</v>
      </c>
      <c r="NJ309" s="877" t="s">
        <v>64</v>
      </c>
      <c r="NK309" s="877" t="s">
        <v>64</v>
      </c>
      <c r="NL309" s="877" t="s">
        <v>64</v>
      </c>
      <c r="NM309" s="877" t="s">
        <v>64</v>
      </c>
      <c r="NN309" s="877" t="s">
        <v>64</v>
      </c>
      <c r="NO309" s="877" t="s">
        <v>64</v>
      </c>
      <c r="NP309" s="877" t="s">
        <v>64</v>
      </c>
      <c r="NQ309" s="877" t="s">
        <v>64</v>
      </c>
      <c r="NR309" s="877" t="s">
        <v>64</v>
      </c>
      <c r="NS309" s="877" t="s">
        <v>64</v>
      </c>
      <c r="NT309" s="877" t="s">
        <v>64</v>
      </c>
      <c r="NU309" s="877" t="s">
        <v>64</v>
      </c>
      <c r="NV309" s="877" t="s">
        <v>64</v>
      </c>
      <c r="NW309" s="877" t="s">
        <v>64</v>
      </c>
      <c r="NX309" s="877" t="s">
        <v>64</v>
      </c>
      <c r="NY309" s="877" t="s">
        <v>64</v>
      </c>
      <c r="NZ309" s="877" t="s">
        <v>64</v>
      </c>
      <c r="OA309" s="877" t="s">
        <v>64</v>
      </c>
      <c r="OB309" s="877" t="s">
        <v>64</v>
      </c>
      <c r="OC309" s="877" t="s">
        <v>64</v>
      </c>
      <c r="OD309" s="877" t="s">
        <v>64</v>
      </c>
      <c r="OE309" s="877" t="s">
        <v>64</v>
      </c>
      <c r="OF309" s="877" t="s">
        <v>64</v>
      </c>
      <c r="OG309" s="877" t="s">
        <v>64</v>
      </c>
      <c r="OH309" s="877" t="s">
        <v>64</v>
      </c>
      <c r="OI309" s="877" t="s">
        <v>64</v>
      </c>
      <c r="OJ309" s="877" t="s">
        <v>64</v>
      </c>
      <c r="OK309" s="877" t="s">
        <v>64</v>
      </c>
      <c r="OL309" s="877" t="s">
        <v>64</v>
      </c>
    </row>
    <row r="310" spans="1:402" s="133" customFormat="1" x14ac:dyDescent="0.25">
      <c r="A310" s="221">
        <v>309</v>
      </c>
      <c r="B310" s="274">
        <v>0</v>
      </c>
      <c r="C310" s="61">
        <v>0</v>
      </c>
      <c r="D310" s="61">
        <v>5</v>
      </c>
      <c r="E310" s="511">
        <v>5</v>
      </c>
      <c r="F310" s="880"/>
      <c r="G310" s="887">
        <v>5</v>
      </c>
      <c r="I310" s="511" t="s">
        <v>1722</v>
      </c>
      <c r="J310" s="766">
        <v>25820</v>
      </c>
      <c r="K310" s="512">
        <v>41</v>
      </c>
      <c r="L310" s="514">
        <v>78</v>
      </c>
      <c r="M310" s="514">
        <v>170</v>
      </c>
      <c r="N310" s="514">
        <v>26.989619377162633</v>
      </c>
      <c r="O310" s="106">
        <v>1.9192012227313042</v>
      </c>
      <c r="P310" s="511">
        <v>0</v>
      </c>
      <c r="Q310" s="511">
        <v>95</v>
      </c>
      <c r="R310" s="511">
        <v>70</v>
      </c>
      <c r="S310" s="511">
        <v>0</v>
      </c>
      <c r="T310" s="514">
        <v>3</v>
      </c>
      <c r="U310" s="718">
        <v>0</v>
      </c>
      <c r="V310" s="718"/>
      <c r="W310" s="718">
        <v>0</v>
      </c>
      <c r="X310" s="718">
        <v>2</v>
      </c>
      <c r="Y310" s="718">
        <v>0</v>
      </c>
      <c r="Z310" s="718">
        <v>1</v>
      </c>
      <c r="AA310" s="718">
        <v>0</v>
      </c>
      <c r="AB310" s="718">
        <v>0</v>
      </c>
      <c r="AD310" s="524">
        <v>15.211323485447499</v>
      </c>
      <c r="AF310" s="589">
        <v>94</v>
      </c>
      <c r="AG310" s="590">
        <v>1.76</v>
      </c>
      <c r="AH310" s="589">
        <v>43</v>
      </c>
      <c r="AI310" s="592"/>
      <c r="AJ310" s="589">
        <v>13.2</v>
      </c>
      <c r="AK310" s="592"/>
      <c r="AL310" s="589">
        <v>1132</v>
      </c>
      <c r="AM310" s="593"/>
      <c r="AN310" s="409"/>
      <c r="AO310" s="63"/>
      <c r="AP310" s="63"/>
      <c r="AQ310" s="63"/>
      <c r="AR310" s="63"/>
      <c r="AS310" s="63"/>
      <c r="AT310" s="63"/>
      <c r="AU310" s="64"/>
      <c r="AV310" s="64"/>
      <c r="AW310" s="108"/>
      <c r="AX310" s="108"/>
      <c r="AY310" s="108"/>
      <c r="AZ310" s="589">
        <v>132</v>
      </c>
      <c r="BA310" s="414"/>
      <c r="BB310" s="66"/>
      <c r="BC310" s="68"/>
      <c r="BD310" s="66"/>
      <c r="BE310" s="218"/>
      <c r="BF310" s="66"/>
      <c r="BG310" s="68"/>
      <c r="BH310" s="508"/>
      <c r="BI310" s="508"/>
      <c r="BJ310" s="508"/>
      <c r="BK310" s="66"/>
      <c r="BL310" s="66"/>
      <c r="BM310" s="66"/>
      <c r="BN310" s="66"/>
      <c r="BO310" s="571"/>
      <c r="BP310" s="66"/>
      <c r="BQ310" s="66"/>
      <c r="BR310" s="66"/>
      <c r="BS310" s="66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  <c r="CD310" s="61"/>
      <c r="CE310" s="61"/>
      <c r="CF310" s="61"/>
      <c r="CG310" s="61"/>
      <c r="CH310" s="61"/>
      <c r="CI310" s="61"/>
      <c r="CJ310" s="661">
        <v>1</v>
      </c>
      <c r="CK310" s="661">
        <v>0</v>
      </c>
      <c r="CL310" s="661">
        <v>1</v>
      </c>
      <c r="CM310" s="661">
        <v>1</v>
      </c>
      <c r="CN310" s="661">
        <v>1</v>
      </c>
      <c r="CO310" s="661">
        <v>0</v>
      </c>
      <c r="CP310" s="661">
        <v>0</v>
      </c>
      <c r="CQ310" s="661">
        <v>0</v>
      </c>
      <c r="CR310" s="661">
        <v>0</v>
      </c>
      <c r="CS310" s="661">
        <v>0</v>
      </c>
      <c r="CT310" s="661">
        <v>0</v>
      </c>
      <c r="CU310" s="661">
        <v>0</v>
      </c>
      <c r="CV310" s="666">
        <v>10.4</v>
      </c>
      <c r="CW310" s="362"/>
      <c r="CX310" s="362"/>
      <c r="CY310" s="362"/>
      <c r="DC310" s="516">
        <v>2</v>
      </c>
      <c r="DD310" s="511" t="s">
        <v>1723</v>
      </c>
      <c r="DF310" s="136"/>
      <c r="DJ310" s="136"/>
      <c r="DK310" s="136"/>
      <c r="DL310" s="136"/>
      <c r="DS310" s="63"/>
      <c r="EO310" s="511">
        <v>5</v>
      </c>
      <c r="EP310" s="574">
        <v>41115</v>
      </c>
      <c r="ET310" s="133">
        <v>87</v>
      </c>
      <c r="EU310" s="133">
        <v>0</v>
      </c>
      <c r="EV310" s="524">
        <v>15.211323485447499</v>
      </c>
      <c r="EW310" s="133">
        <v>7</v>
      </c>
      <c r="EX310" s="133">
        <v>9</v>
      </c>
      <c r="EY310" s="133">
        <v>71</v>
      </c>
      <c r="EZ310" s="133">
        <v>66</v>
      </c>
      <c r="FC310" s="133">
        <v>51</v>
      </c>
      <c r="FE310" s="133">
        <v>26</v>
      </c>
      <c r="FH310" s="91"/>
      <c r="FI310" s="91"/>
      <c r="FJ310" s="227"/>
      <c r="FK310" s="227"/>
      <c r="FL310" s="193">
        <v>285</v>
      </c>
      <c r="FM310" s="193">
        <v>251</v>
      </c>
      <c r="FN310" s="193">
        <v>148.49928012988826</v>
      </c>
      <c r="FO310" s="193">
        <v>130.78357653544543</v>
      </c>
      <c r="FP310" s="193">
        <v>12</v>
      </c>
      <c r="FQ310" s="133">
        <v>1</v>
      </c>
      <c r="FS310" s="193">
        <v>73</v>
      </c>
      <c r="FT310" s="193">
        <v>33</v>
      </c>
      <c r="FU310" s="133">
        <v>120</v>
      </c>
      <c r="FV310" s="237">
        <v>3.46</v>
      </c>
      <c r="FW310" s="237">
        <v>6.67</v>
      </c>
      <c r="FX310" s="237">
        <v>21.098265895953759</v>
      </c>
      <c r="FY310" s="237">
        <v>2.2121212121212119</v>
      </c>
      <c r="FZ310" s="237">
        <v>2.8740157480314963</v>
      </c>
      <c r="GA310" s="133">
        <v>18</v>
      </c>
      <c r="GG310" s="133">
        <v>0</v>
      </c>
      <c r="GH310" s="133">
        <v>1</v>
      </c>
      <c r="GI310" s="133">
        <v>1</v>
      </c>
      <c r="GJ310" s="133">
        <v>3</v>
      </c>
      <c r="GK310" s="133">
        <v>18</v>
      </c>
      <c r="GM310" s="133">
        <v>0</v>
      </c>
      <c r="GO310" s="133">
        <v>1</v>
      </c>
      <c r="GP310" s="61">
        <v>130</v>
      </c>
      <c r="GQ310" s="106">
        <v>67.736513743457792</v>
      </c>
      <c r="GR310" s="61">
        <v>22</v>
      </c>
      <c r="GS310" s="61">
        <v>1</v>
      </c>
      <c r="GT310" s="61"/>
      <c r="GU310" s="61"/>
      <c r="GV310" s="61"/>
      <c r="GW310" s="61"/>
      <c r="GX310" s="61">
        <v>13</v>
      </c>
      <c r="GY310" s="61"/>
      <c r="GZ310" s="90"/>
      <c r="HA310" s="21">
        <v>31</v>
      </c>
      <c r="HY310" s="238"/>
      <c r="IE310" s="237"/>
      <c r="IF310" s="237"/>
      <c r="IP310" s="237"/>
      <c r="JC310" s="136"/>
      <c r="JD310" s="278"/>
      <c r="JE310" s="70"/>
      <c r="JF310" s="70"/>
      <c r="JG310" s="136"/>
      <c r="JH310" s="136"/>
      <c r="JI310" s="136"/>
      <c r="JJ310" s="136"/>
      <c r="JL310" s="420"/>
      <c r="JM310" s="362"/>
      <c r="JN310" s="244"/>
      <c r="JP310" s="518">
        <v>2</v>
      </c>
      <c r="JQ310" s="519">
        <v>41909</v>
      </c>
      <c r="JR310" s="520">
        <v>25</v>
      </c>
      <c r="JS310" s="135"/>
      <c r="JU310" s="200"/>
      <c r="JV310" s="135"/>
      <c r="JW310" s="225"/>
      <c r="JX310" s="201"/>
      <c r="JY310" s="135"/>
      <c r="JZ310" s="225"/>
      <c r="KA310" s="699">
        <v>1</v>
      </c>
      <c r="KB310" s="700">
        <v>41909</v>
      </c>
      <c r="KC310" s="225"/>
      <c r="KD310" s="63"/>
      <c r="KE310" s="250"/>
      <c r="KF310" s="250"/>
      <c r="KG310" s="250"/>
      <c r="KH310" s="250"/>
      <c r="KI310" s="250"/>
      <c r="KJ310" s="250"/>
      <c r="KK310" s="250"/>
      <c r="KL310" s="250"/>
      <c r="KQ310" s="92"/>
      <c r="KR310" s="92"/>
      <c r="KS310" s="92"/>
      <c r="KT310" s="361"/>
      <c r="KU310" s="92"/>
      <c r="KV310" s="361"/>
      <c r="KW310" s="361"/>
      <c r="KX310" s="361"/>
      <c r="KY310" s="361"/>
      <c r="KZ310" s="361"/>
      <c r="LA310" s="361"/>
      <c r="LB310" s="361"/>
      <c r="LC310" s="361"/>
      <c r="LD310" s="361"/>
      <c r="LE310" s="112"/>
      <c r="LF310" s="454"/>
      <c r="LG310" s="454"/>
      <c r="LH310" s="454"/>
      <c r="LI310" s="454"/>
      <c r="LJ310" s="454"/>
      <c r="LK310" s="454"/>
      <c r="LL310" s="454"/>
      <c r="LM310" s="454"/>
      <c r="LN310" s="454"/>
      <c r="LO310" s="454"/>
      <c r="LP310" s="454"/>
      <c r="LQ310" s="454"/>
      <c r="LR310" s="454"/>
      <c r="LS310" s="454"/>
      <c r="LT310" s="454"/>
      <c r="LU310" s="454"/>
      <c r="LV310" s="454"/>
      <c r="LW310" s="454"/>
      <c r="LX310" s="454"/>
      <c r="LY310" s="454"/>
      <c r="LZ310" s="454"/>
      <c r="MA310" s="454"/>
      <c r="MC310" s="509"/>
      <c r="MD310" s="61"/>
      <c r="ME310" s="746">
        <v>5</v>
      </c>
      <c r="MF310" s="510">
        <v>41148</v>
      </c>
      <c r="MG310" s="511">
        <v>5</v>
      </c>
      <c r="MH310" s="521">
        <v>5</v>
      </c>
      <c r="MI310" s="748">
        <v>33</v>
      </c>
      <c r="MJ310" s="133" t="s">
        <v>576</v>
      </c>
      <c r="MK310" s="511"/>
      <c r="ML310" s="511"/>
      <c r="MM310" s="511"/>
      <c r="MN310" s="511"/>
      <c r="MO310" s="511"/>
      <c r="ND310" s="876" t="s">
        <v>64</v>
      </c>
      <c r="NE310" s="877" t="s">
        <v>64</v>
      </c>
      <c r="NF310" s="877" t="s">
        <v>64</v>
      </c>
      <c r="NG310" s="877" t="s">
        <v>64</v>
      </c>
      <c r="NH310" s="877" t="s">
        <v>64</v>
      </c>
      <c r="NI310" s="877" t="s">
        <v>64</v>
      </c>
      <c r="NJ310" s="877" t="s">
        <v>64</v>
      </c>
      <c r="NK310" s="877" t="s">
        <v>64</v>
      </c>
      <c r="NL310" s="877" t="s">
        <v>64</v>
      </c>
      <c r="NM310" s="877" t="s">
        <v>64</v>
      </c>
      <c r="NN310" s="877" t="s">
        <v>64</v>
      </c>
      <c r="NO310" s="877" t="s">
        <v>64</v>
      </c>
      <c r="NP310" s="877" t="s">
        <v>64</v>
      </c>
      <c r="NQ310" s="877" t="s">
        <v>64</v>
      </c>
      <c r="NR310" s="877" t="s">
        <v>64</v>
      </c>
      <c r="NS310" s="877" t="s">
        <v>64</v>
      </c>
      <c r="NT310" s="877" t="s">
        <v>64</v>
      </c>
      <c r="NU310" s="877" t="s">
        <v>64</v>
      </c>
      <c r="NV310" s="877" t="s">
        <v>64</v>
      </c>
      <c r="NW310" s="877" t="s">
        <v>64</v>
      </c>
      <c r="NX310" s="877" t="s">
        <v>64</v>
      </c>
      <c r="NY310" s="877" t="s">
        <v>64</v>
      </c>
      <c r="NZ310" s="877" t="s">
        <v>64</v>
      </c>
      <c r="OA310" s="877" t="s">
        <v>64</v>
      </c>
      <c r="OB310" s="877" t="s">
        <v>64</v>
      </c>
      <c r="OC310" s="877" t="s">
        <v>64</v>
      </c>
      <c r="OD310" s="877" t="s">
        <v>64</v>
      </c>
      <c r="OE310" s="877" t="s">
        <v>64</v>
      </c>
      <c r="OF310" s="877" t="s">
        <v>64</v>
      </c>
      <c r="OG310" s="877" t="s">
        <v>64</v>
      </c>
      <c r="OH310" s="877" t="s">
        <v>64</v>
      </c>
      <c r="OI310" s="877" t="s">
        <v>64</v>
      </c>
      <c r="OJ310" s="877" t="s">
        <v>64</v>
      </c>
      <c r="OK310" s="877" t="s">
        <v>64</v>
      </c>
      <c r="OL310" s="877" t="s">
        <v>64</v>
      </c>
    </row>
    <row r="311" spans="1:402" s="133" customFormat="1" x14ac:dyDescent="0.25">
      <c r="A311" s="274">
        <v>310</v>
      </c>
      <c r="B311" s="221">
        <v>0</v>
      </c>
      <c r="C311" s="61">
        <v>0</v>
      </c>
      <c r="D311" s="61">
        <v>5</v>
      </c>
      <c r="E311" s="511">
        <v>6</v>
      </c>
      <c r="F311" s="880"/>
      <c r="G311" s="887">
        <v>6</v>
      </c>
      <c r="I311" s="511" t="s">
        <v>1724</v>
      </c>
      <c r="J311" s="766">
        <v>23222</v>
      </c>
      <c r="K311" s="512">
        <v>48.750684931506797</v>
      </c>
      <c r="L311" s="514">
        <v>117</v>
      </c>
      <c r="M311" s="514">
        <v>170</v>
      </c>
      <c r="N311" s="514">
        <v>40.484429065743946</v>
      </c>
      <c r="O311" s="106">
        <v>2.3505318547086316</v>
      </c>
      <c r="P311" s="511">
        <v>0</v>
      </c>
      <c r="Q311" s="511">
        <v>150</v>
      </c>
      <c r="R311" s="511">
        <v>110</v>
      </c>
      <c r="S311" s="511">
        <v>0</v>
      </c>
      <c r="T311" s="514">
        <v>3</v>
      </c>
      <c r="U311" s="718">
        <v>0</v>
      </c>
      <c r="V311" s="718"/>
      <c r="W311" s="718">
        <v>1</v>
      </c>
      <c r="X311" s="718">
        <v>0</v>
      </c>
      <c r="Y311" s="718">
        <v>0</v>
      </c>
      <c r="Z311" s="718">
        <v>1</v>
      </c>
      <c r="AA311" s="718">
        <v>0</v>
      </c>
      <c r="AB311" s="718">
        <v>1</v>
      </c>
      <c r="AD311" s="524">
        <v>30.029154518950399</v>
      </c>
      <c r="AF311" s="589"/>
      <c r="AG311" s="590">
        <v>2.4300000000000002</v>
      </c>
      <c r="AH311" s="589">
        <v>29</v>
      </c>
      <c r="AI311" s="592"/>
      <c r="AJ311" s="589">
        <v>12.5</v>
      </c>
      <c r="AK311" s="592"/>
      <c r="AL311" s="589">
        <v>1661</v>
      </c>
      <c r="AM311" s="593"/>
      <c r="AN311" s="409"/>
      <c r="AO311" s="63"/>
      <c r="AP311" s="63"/>
      <c r="AQ311" s="63"/>
      <c r="AR311" s="63"/>
      <c r="AS311" s="63"/>
      <c r="AT311" s="63"/>
      <c r="AU311" s="64"/>
      <c r="AV311" s="64"/>
      <c r="AW311" s="108"/>
      <c r="AX311" s="108"/>
      <c r="AY311" s="108"/>
      <c r="AZ311" s="589">
        <v>142</v>
      </c>
      <c r="BA311" s="414"/>
      <c r="BB311" s="66"/>
      <c r="BC311" s="68"/>
      <c r="BD311" s="66"/>
      <c r="BE311" s="218"/>
      <c r="BF311" s="66"/>
      <c r="BG311" s="68"/>
      <c r="BH311" s="508"/>
      <c r="BI311" s="508"/>
      <c r="BJ311" s="508"/>
      <c r="BK311" s="66"/>
      <c r="BL311" s="66"/>
      <c r="BM311" s="66"/>
      <c r="BN311" s="66"/>
      <c r="BO311" s="571"/>
      <c r="BP311" s="66"/>
      <c r="BQ311" s="66"/>
      <c r="BR311" s="66"/>
      <c r="BS311" s="66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61">
        <v>1</v>
      </c>
      <c r="CK311" s="663">
        <v>1</v>
      </c>
      <c r="CL311" s="661">
        <v>0</v>
      </c>
      <c r="CM311" s="661">
        <v>1</v>
      </c>
      <c r="CN311" s="663">
        <v>1</v>
      </c>
      <c r="CO311" s="663">
        <v>0</v>
      </c>
      <c r="CP311" s="662">
        <v>1</v>
      </c>
      <c r="CQ311" s="661">
        <v>0</v>
      </c>
      <c r="CR311" s="661">
        <v>0</v>
      </c>
      <c r="CS311" s="661">
        <v>0</v>
      </c>
      <c r="CT311" s="661">
        <v>0</v>
      </c>
      <c r="CU311" s="661">
        <v>0</v>
      </c>
      <c r="CV311" s="667"/>
      <c r="CW311" s="362"/>
      <c r="CX311" s="362"/>
      <c r="CY311" s="362"/>
      <c r="DC311" s="516">
        <v>2</v>
      </c>
      <c r="DD311" s="511" t="s">
        <v>1725</v>
      </c>
      <c r="DF311" s="136"/>
      <c r="DJ311" s="136"/>
      <c r="DK311" s="136"/>
      <c r="DL311" s="136"/>
      <c r="DS311" s="63"/>
      <c r="EO311" s="511">
        <v>6</v>
      </c>
      <c r="EP311" s="574">
        <v>41015</v>
      </c>
      <c r="ET311" s="133">
        <v>85</v>
      </c>
      <c r="EU311" s="133">
        <v>0</v>
      </c>
      <c r="EV311" s="524">
        <v>30.029154518950399</v>
      </c>
      <c r="EW311" s="133">
        <v>16</v>
      </c>
      <c r="EX311" s="133">
        <v>13</v>
      </c>
      <c r="EY311" s="133">
        <v>56</v>
      </c>
      <c r="EZ311" s="133">
        <v>49</v>
      </c>
      <c r="FC311" s="133">
        <v>51</v>
      </c>
      <c r="FE311" s="133">
        <v>29</v>
      </c>
      <c r="FH311" s="91"/>
      <c r="FI311" s="91"/>
      <c r="FJ311" s="227"/>
      <c r="FK311" s="227"/>
      <c r="FL311" s="193">
        <v>189</v>
      </c>
      <c r="FM311" s="193">
        <v>163</v>
      </c>
      <c r="FN311" s="193">
        <v>80.407334034376731</v>
      </c>
      <c r="FO311" s="193">
        <v>69.346007659277277</v>
      </c>
      <c r="FP311" s="193">
        <v>13.7</v>
      </c>
      <c r="FQ311" s="133">
        <v>1</v>
      </c>
      <c r="FS311" s="193">
        <v>76</v>
      </c>
      <c r="FT311" s="193">
        <v>31</v>
      </c>
      <c r="FU311" s="133">
        <v>110</v>
      </c>
      <c r="FV311" s="237">
        <v>3.7</v>
      </c>
      <c r="FW311" s="237">
        <v>6.49</v>
      </c>
      <c r="FX311" s="237">
        <v>20.54054054054054</v>
      </c>
      <c r="FY311" s="237">
        <v>2.4516129032258065</v>
      </c>
      <c r="FZ311" s="237"/>
      <c r="GA311" s="133">
        <v>20</v>
      </c>
      <c r="GG311" s="133">
        <v>1</v>
      </c>
      <c r="GH311" s="133">
        <v>1</v>
      </c>
      <c r="GI311" s="133">
        <v>0</v>
      </c>
      <c r="GJ311" s="133">
        <v>2</v>
      </c>
      <c r="GK311" s="133">
        <v>44</v>
      </c>
      <c r="GM311" s="133">
        <v>1</v>
      </c>
      <c r="GO311" s="133">
        <v>1</v>
      </c>
      <c r="GP311" s="61">
        <v>145</v>
      </c>
      <c r="GQ311" s="106">
        <v>61.688166322669971</v>
      </c>
      <c r="GR311" s="61">
        <v>28</v>
      </c>
      <c r="GS311" s="61">
        <v>1</v>
      </c>
      <c r="GT311" s="61"/>
      <c r="GU311" s="61"/>
      <c r="GV311" s="61"/>
      <c r="GW311" s="61"/>
      <c r="GX311" s="61">
        <v>12</v>
      </c>
      <c r="GY311" s="61"/>
      <c r="GZ311" s="90"/>
      <c r="HA311" s="21">
        <v>34</v>
      </c>
      <c r="HY311" s="238"/>
      <c r="IE311" s="237"/>
      <c r="IF311" s="237"/>
      <c r="IP311" s="237"/>
      <c r="JC311" s="136"/>
      <c r="JD311" s="278"/>
      <c r="JE311" s="70"/>
      <c r="JF311" s="70"/>
      <c r="JG311" s="136"/>
      <c r="JH311" s="136"/>
      <c r="JI311" s="136"/>
      <c r="JJ311" s="136"/>
      <c r="JL311" s="420"/>
      <c r="JM311" s="362"/>
      <c r="JN311" s="244"/>
      <c r="JP311" s="518">
        <v>0</v>
      </c>
      <c r="JQ311" s="519" t="s">
        <v>1726</v>
      </c>
      <c r="JR311" s="520">
        <v>0</v>
      </c>
      <c r="JS311" s="135"/>
      <c r="JU311" s="200"/>
      <c r="JV311" s="135"/>
      <c r="JW311" s="225"/>
      <c r="JX311" s="201"/>
      <c r="JY311" s="135"/>
      <c r="JZ311" s="225"/>
      <c r="KA311" s="699">
        <v>0</v>
      </c>
      <c r="KB311" s="511"/>
      <c r="KC311" s="225"/>
      <c r="KD311" s="63"/>
      <c r="KE311" s="250"/>
      <c r="KF311" s="250"/>
      <c r="KG311" s="250"/>
      <c r="KH311" s="250"/>
      <c r="KI311" s="250"/>
      <c r="KJ311" s="250"/>
      <c r="KK311" s="250"/>
      <c r="KL311" s="250"/>
      <c r="KQ311" s="92"/>
      <c r="KR311" s="92"/>
      <c r="KS311" s="92"/>
      <c r="KT311" s="361"/>
      <c r="KU311" s="92"/>
      <c r="KV311" s="361"/>
      <c r="KW311" s="361"/>
      <c r="KX311" s="361"/>
      <c r="KY311" s="361"/>
      <c r="KZ311" s="361"/>
      <c r="LA311" s="361"/>
      <c r="LB311" s="361"/>
      <c r="LC311" s="361"/>
      <c r="LD311" s="361"/>
      <c r="LE311" s="112"/>
      <c r="LF311" s="454"/>
      <c r="LG311" s="454"/>
      <c r="LH311" s="454"/>
      <c r="LI311" s="454"/>
      <c r="LJ311" s="454"/>
      <c r="LK311" s="454"/>
      <c r="LL311" s="454"/>
      <c r="LM311" s="454"/>
      <c r="LN311" s="454"/>
      <c r="LO311" s="454"/>
      <c r="LP311" s="454"/>
      <c r="LQ311" s="454"/>
      <c r="LR311" s="454"/>
      <c r="LS311" s="454"/>
      <c r="LT311" s="454"/>
      <c r="LU311" s="454"/>
      <c r="LV311" s="454"/>
      <c r="LW311" s="454"/>
      <c r="LX311" s="454"/>
      <c r="LY311" s="454"/>
      <c r="LZ311" s="454"/>
      <c r="MA311" s="454"/>
      <c r="MC311" s="509"/>
      <c r="MD311" s="61"/>
      <c r="ME311" s="746">
        <v>6</v>
      </c>
      <c r="MF311" s="510">
        <v>41016</v>
      </c>
      <c r="MG311" s="511">
        <v>6</v>
      </c>
      <c r="MH311" s="521">
        <v>6</v>
      </c>
      <c r="MI311" s="522">
        <v>44.338296599072798</v>
      </c>
      <c r="MJ311" s="510"/>
      <c r="MK311" s="511"/>
      <c r="ML311" s="511"/>
      <c r="MM311" s="511"/>
      <c r="MN311" s="511"/>
      <c r="MO311" s="511"/>
      <c r="ND311" s="876" t="s">
        <v>64</v>
      </c>
      <c r="NE311" s="877" t="s">
        <v>64</v>
      </c>
      <c r="NF311" s="877" t="s">
        <v>64</v>
      </c>
      <c r="NG311" s="877" t="s">
        <v>64</v>
      </c>
      <c r="NH311" s="877" t="s">
        <v>64</v>
      </c>
      <c r="NI311" s="877" t="s">
        <v>64</v>
      </c>
      <c r="NJ311" s="877" t="s">
        <v>64</v>
      </c>
      <c r="NK311" s="877" t="s">
        <v>64</v>
      </c>
      <c r="NL311" s="877" t="s">
        <v>64</v>
      </c>
      <c r="NM311" s="877" t="s">
        <v>64</v>
      </c>
      <c r="NN311" s="877" t="s">
        <v>64</v>
      </c>
      <c r="NO311" s="877" t="s">
        <v>64</v>
      </c>
      <c r="NP311" s="877" t="s">
        <v>64</v>
      </c>
      <c r="NQ311" s="877" t="s">
        <v>64</v>
      </c>
      <c r="NR311" s="877" t="s">
        <v>64</v>
      </c>
      <c r="NS311" s="877" t="s">
        <v>64</v>
      </c>
      <c r="NT311" s="877" t="s">
        <v>64</v>
      </c>
      <c r="NU311" s="877" t="s">
        <v>64</v>
      </c>
      <c r="NV311" s="877" t="s">
        <v>64</v>
      </c>
      <c r="NW311" s="877" t="s">
        <v>64</v>
      </c>
      <c r="NX311" s="877" t="s">
        <v>64</v>
      </c>
      <c r="NY311" s="877" t="s">
        <v>64</v>
      </c>
      <c r="NZ311" s="877" t="s">
        <v>64</v>
      </c>
      <c r="OA311" s="877" t="s">
        <v>64</v>
      </c>
      <c r="OB311" s="877" t="s">
        <v>64</v>
      </c>
      <c r="OC311" s="877" t="s">
        <v>64</v>
      </c>
      <c r="OD311" s="877" t="s">
        <v>64</v>
      </c>
      <c r="OE311" s="877" t="s">
        <v>64</v>
      </c>
      <c r="OF311" s="877" t="s">
        <v>64</v>
      </c>
      <c r="OG311" s="877" t="s">
        <v>64</v>
      </c>
      <c r="OH311" s="877" t="s">
        <v>64</v>
      </c>
      <c r="OI311" s="877" t="s">
        <v>64</v>
      </c>
      <c r="OJ311" s="877" t="s">
        <v>64</v>
      </c>
      <c r="OK311" s="877" t="s">
        <v>64</v>
      </c>
      <c r="OL311" s="877" t="s">
        <v>64</v>
      </c>
    </row>
    <row r="312" spans="1:402" s="133" customFormat="1" x14ac:dyDescent="0.25">
      <c r="A312" s="221">
        <v>311</v>
      </c>
      <c r="B312" s="221">
        <v>0</v>
      </c>
      <c r="C312" s="61">
        <v>0</v>
      </c>
      <c r="D312" s="61">
        <v>5</v>
      </c>
      <c r="E312" s="511">
        <v>7</v>
      </c>
      <c r="F312" s="880"/>
      <c r="G312" s="887">
        <v>7</v>
      </c>
      <c r="I312" s="511" t="s">
        <v>1727</v>
      </c>
      <c r="J312" s="766">
        <v>13457</v>
      </c>
      <c r="K312" s="512">
        <v>75.506849315068493</v>
      </c>
      <c r="L312" s="514">
        <v>66</v>
      </c>
      <c r="M312" s="514">
        <v>165</v>
      </c>
      <c r="N312" s="514">
        <v>24.242424242424246</v>
      </c>
      <c r="O312" s="106">
        <v>1.7392527130926085</v>
      </c>
      <c r="P312" s="511">
        <v>0</v>
      </c>
      <c r="Q312" s="511">
        <v>140</v>
      </c>
      <c r="R312" s="511">
        <v>80</v>
      </c>
      <c r="S312" s="511">
        <v>0</v>
      </c>
      <c r="T312" s="514">
        <v>3</v>
      </c>
      <c r="U312" s="718">
        <v>0</v>
      </c>
      <c r="V312" s="718"/>
      <c r="W312" s="718">
        <v>1</v>
      </c>
      <c r="X312" s="718">
        <v>2</v>
      </c>
      <c r="Y312" s="718">
        <v>0</v>
      </c>
      <c r="Z312" s="718">
        <v>1</v>
      </c>
      <c r="AA312" s="718">
        <v>1</v>
      </c>
      <c r="AB312" s="718">
        <v>0</v>
      </c>
      <c r="AD312" s="524">
        <v>27.153270347523598</v>
      </c>
      <c r="AF312" s="589"/>
      <c r="AG312" s="590">
        <v>1.03</v>
      </c>
      <c r="AH312" s="589">
        <v>70</v>
      </c>
      <c r="AI312" s="592"/>
      <c r="AJ312" s="589">
        <v>16.3</v>
      </c>
      <c r="AK312" s="592"/>
      <c r="AL312" s="589">
        <v>847</v>
      </c>
      <c r="AM312" s="593"/>
      <c r="AN312" s="409"/>
      <c r="AO312" s="63"/>
      <c r="AP312" s="63"/>
      <c r="AQ312" s="63"/>
      <c r="AR312" s="63"/>
      <c r="AS312" s="63"/>
      <c r="AT312" s="63"/>
      <c r="AU312" s="64"/>
      <c r="AV312" s="64"/>
      <c r="AW312" s="108"/>
      <c r="AX312" s="108"/>
      <c r="AY312" s="108"/>
      <c r="AZ312" s="589">
        <v>140</v>
      </c>
      <c r="BA312" s="414"/>
      <c r="BB312" s="66"/>
      <c r="BC312" s="68"/>
      <c r="BD312" s="66"/>
      <c r="BE312" s="218"/>
      <c r="BF312" s="66"/>
      <c r="BG312" s="68"/>
      <c r="BH312" s="508"/>
      <c r="BI312" s="508"/>
      <c r="BJ312" s="508"/>
      <c r="BK312" s="66"/>
      <c r="BL312" s="66"/>
      <c r="BM312" s="66"/>
      <c r="BN312" s="66"/>
      <c r="BO312" s="571"/>
      <c r="BP312" s="66"/>
      <c r="BQ312" s="66"/>
      <c r="BR312" s="66"/>
      <c r="BS312" s="66"/>
      <c r="BT312" s="61"/>
      <c r="BU312" s="61"/>
      <c r="BV312" s="61"/>
      <c r="BW312" s="61"/>
      <c r="BX312" s="61"/>
      <c r="BY312" s="61"/>
      <c r="BZ312" s="61"/>
      <c r="CA312" s="61"/>
      <c r="CB312" s="61"/>
      <c r="CC312" s="61"/>
      <c r="CD312" s="61"/>
      <c r="CE312" s="61"/>
      <c r="CF312" s="61"/>
      <c r="CG312" s="61"/>
      <c r="CH312" s="61"/>
      <c r="CI312" s="61"/>
      <c r="CJ312" s="663">
        <v>1</v>
      </c>
      <c r="CK312" s="663">
        <v>1</v>
      </c>
      <c r="CL312" s="661">
        <v>1</v>
      </c>
      <c r="CM312" s="661">
        <v>0</v>
      </c>
      <c r="CN312" s="663">
        <v>1</v>
      </c>
      <c r="CO312" s="661">
        <v>0</v>
      </c>
      <c r="CP312" s="661">
        <v>1</v>
      </c>
      <c r="CQ312" s="661">
        <v>0</v>
      </c>
      <c r="CR312" s="661">
        <v>0</v>
      </c>
      <c r="CS312" s="661">
        <v>0</v>
      </c>
      <c r="CT312" s="661">
        <v>0</v>
      </c>
      <c r="CU312" s="661">
        <v>0</v>
      </c>
      <c r="CV312" s="666">
        <v>15.38</v>
      </c>
      <c r="CW312" s="362"/>
      <c r="CX312" s="362"/>
      <c r="CY312" s="362"/>
      <c r="DC312" s="516">
        <v>2</v>
      </c>
      <c r="DD312" s="511" t="s">
        <v>1728</v>
      </c>
      <c r="DF312" s="136"/>
      <c r="DJ312" s="136"/>
      <c r="DK312" s="136"/>
      <c r="DL312" s="136"/>
      <c r="DS312" s="63"/>
      <c r="EO312" s="511">
        <v>7</v>
      </c>
      <c r="EP312" s="574">
        <v>40962</v>
      </c>
      <c r="ET312" s="133">
        <v>70</v>
      </c>
      <c r="EU312" s="133">
        <v>0</v>
      </c>
      <c r="EV312" s="524">
        <v>27.153270347523598</v>
      </c>
      <c r="EW312" s="133">
        <v>9</v>
      </c>
      <c r="EX312" s="133">
        <v>7</v>
      </c>
      <c r="EY312" s="133">
        <v>62</v>
      </c>
      <c r="EZ312" s="133">
        <v>54</v>
      </c>
      <c r="FC312" s="133">
        <v>45</v>
      </c>
      <c r="FE312" s="133">
        <v>32</v>
      </c>
      <c r="FH312" s="91"/>
      <c r="FI312" s="91"/>
      <c r="FJ312" s="227"/>
      <c r="FK312" s="227"/>
      <c r="FL312" s="193">
        <v>224</v>
      </c>
      <c r="FM312" s="193">
        <v>160</v>
      </c>
      <c r="FN312" s="193">
        <v>128.79094470503946</v>
      </c>
      <c r="FO312" s="193">
        <v>91.993531932171038</v>
      </c>
      <c r="FP312" s="193">
        <v>25</v>
      </c>
      <c r="FQ312" s="133">
        <v>1</v>
      </c>
      <c r="FS312" s="193">
        <v>71</v>
      </c>
      <c r="FT312" s="193">
        <v>49</v>
      </c>
      <c r="FU312" s="133">
        <v>200</v>
      </c>
      <c r="FV312" s="237">
        <v>3.7</v>
      </c>
      <c r="FW312" s="237">
        <v>5.26</v>
      </c>
      <c r="FX312" s="237">
        <v>19.189189189189189</v>
      </c>
      <c r="FY312" s="237">
        <v>1.4489795918367347</v>
      </c>
      <c r="FZ312" s="237"/>
      <c r="GA312" s="133">
        <v>19</v>
      </c>
      <c r="GG312" s="133">
        <v>1</v>
      </c>
      <c r="GH312" s="133">
        <v>1</v>
      </c>
      <c r="GI312" s="133">
        <v>0</v>
      </c>
      <c r="GJ312" s="133">
        <v>1</v>
      </c>
      <c r="GK312" s="133">
        <v>49</v>
      </c>
      <c r="GM312" s="133">
        <v>0</v>
      </c>
      <c r="GO312" s="133">
        <v>1</v>
      </c>
      <c r="GP312" s="61">
        <v>69</v>
      </c>
      <c r="GQ312" s="106">
        <v>39.672210645748763</v>
      </c>
      <c r="GR312" s="61">
        <v>45</v>
      </c>
      <c r="GS312" s="61">
        <v>0</v>
      </c>
      <c r="GT312" s="61"/>
      <c r="GU312" s="61"/>
      <c r="GV312" s="61"/>
      <c r="GW312" s="61"/>
      <c r="GX312" s="61"/>
      <c r="GY312" s="61"/>
      <c r="GZ312" s="90"/>
      <c r="HA312" s="21">
        <v>22</v>
      </c>
      <c r="HY312" s="238"/>
      <c r="IE312" s="237"/>
      <c r="IF312" s="237"/>
      <c r="IP312" s="237"/>
      <c r="JC312" s="136"/>
      <c r="JD312" s="278"/>
      <c r="JE312" s="70"/>
      <c r="JF312" s="70"/>
      <c r="JG312" s="136"/>
      <c r="JH312" s="136"/>
      <c r="JI312" s="136"/>
      <c r="JJ312" s="136"/>
      <c r="JL312" s="420"/>
      <c r="JM312" s="362"/>
      <c r="JN312" s="244"/>
      <c r="JP312" s="518">
        <v>1</v>
      </c>
      <c r="JQ312" s="519">
        <v>43412</v>
      </c>
      <c r="JR312" s="520">
        <v>78</v>
      </c>
      <c r="JS312" s="135"/>
      <c r="JU312" s="200"/>
      <c r="JV312" s="135"/>
      <c r="JW312" s="225"/>
      <c r="JX312" s="201"/>
      <c r="JY312" s="135"/>
      <c r="JZ312" s="225"/>
      <c r="KA312" s="699">
        <v>0</v>
      </c>
      <c r="KB312" s="511"/>
      <c r="KC312" s="225"/>
      <c r="KD312" s="63"/>
      <c r="KE312" s="250"/>
      <c r="KF312" s="250"/>
      <c r="KG312" s="250"/>
      <c r="KH312" s="250"/>
      <c r="KI312" s="250"/>
      <c r="KJ312" s="250"/>
      <c r="KK312" s="250"/>
      <c r="KL312" s="250"/>
      <c r="KQ312" s="92"/>
      <c r="KR312" s="92"/>
      <c r="KS312" s="92"/>
      <c r="KT312" s="361"/>
      <c r="KU312" s="92"/>
      <c r="KV312" s="361"/>
      <c r="KW312" s="361"/>
      <c r="KX312" s="361"/>
      <c r="KY312" s="361"/>
      <c r="KZ312" s="361"/>
      <c r="LA312" s="361"/>
      <c r="LB312" s="361"/>
      <c r="LC312" s="361"/>
      <c r="LD312" s="361"/>
      <c r="LE312" s="112"/>
      <c r="LF312" s="454"/>
      <c r="LG312" s="454"/>
      <c r="LH312" s="454"/>
      <c r="LI312" s="454"/>
      <c r="LJ312" s="454"/>
      <c r="LK312" s="454"/>
      <c r="LL312" s="454"/>
      <c r="LM312" s="454"/>
      <c r="LN312" s="454"/>
      <c r="LO312" s="454"/>
      <c r="LP312" s="454"/>
      <c r="LQ312" s="454"/>
      <c r="LR312" s="454"/>
      <c r="LS312" s="454"/>
      <c r="LT312" s="454"/>
      <c r="LU312" s="454"/>
      <c r="LV312" s="454"/>
      <c r="LW312" s="454"/>
      <c r="LX312" s="454"/>
      <c r="LY312" s="454"/>
      <c r="LZ312" s="454"/>
      <c r="MA312" s="454"/>
      <c r="MC312" s="509"/>
      <c r="MD312" s="61"/>
      <c r="ME312" s="746">
        <v>7</v>
      </c>
      <c r="MF312" s="510">
        <v>41017</v>
      </c>
      <c r="MG312" s="511">
        <v>7</v>
      </c>
      <c r="MH312" s="521">
        <v>7</v>
      </c>
      <c r="MI312" s="522">
        <v>59.0812255512786</v>
      </c>
      <c r="MJ312" s="510"/>
      <c r="MK312" s="511"/>
      <c r="ML312" s="511"/>
      <c r="MM312" s="511"/>
      <c r="MN312" s="511"/>
      <c r="MO312" s="511"/>
      <c r="ND312" s="876" t="s">
        <v>64</v>
      </c>
      <c r="NE312" s="877" t="s">
        <v>64</v>
      </c>
      <c r="NF312" s="877" t="s">
        <v>64</v>
      </c>
      <c r="NG312" s="877" t="s">
        <v>64</v>
      </c>
      <c r="NH312" s="877" t="s">
        <v>64</v>
      </c>
      <c r="NI312" s="877" t="s">
        <v>64</v>
      </c>
      <c r="NJ312" s="877" t="s">
        <v>64</v>
      </c>
      <c r="NK312" s="877" t="s">
        <v>64</v>
      </c>
      <c r="NL312" s="877" t="s">
        <v>64</v>
      </c>
      <c r="NM312" s="877" t="s">
        <v>64</v>
      </c>
      <c r="NN312" s="877" t="s">
        <v>64</v>
      </c>
      <c r="NO312" s="877" t="s">
        <v>64</v>
      </c>
      <c r="NP312" s="877" t="s">
        <v>64</v>
      </c>
      <c r="NQ312" s="877" t="s">
        <v>64</v>
      </c>
      <c r="NR312" s="877" t="s">
        <v>64</v>
      </c>
      <c r="NS312" s="877" t="s">
        <v>64</v>
      </c>
      <c r="NT312" s="877" t="s">
        <v>64</v>
      </c>
      <c r="NU312" s="877" t="s">
        <v>64</v>
      </c>
      <c r="NV312" s="877" t="s">
        <v>64</v>
      </c>
      <c r="NW312" s="877" t="s">
        <v>64</v>
      </c>
      <c r="NX312" s="877" t="s">
        <v>64</v>
      </c>
      <c r="NY312" s="877" t="s">
        <v>64</v>
      </c>
      <c r="NZ312" s="877" t="s">
        <v>64</v>
      </c>
      <c r="OA312" s="877" t="s">
        <v>64</v>
      </c>
      <c r="OB312" s="877" t="s">
        <v>64</v>
      </c>
      <c r="OC312" s="877" t="s">
        <v>64</v>
      </c>
      <c r="OD312" s="877" t="s">
        <v>64</v>
      </c>
      <c r="OE312" s="877" t="s">
        <v>64</v>
      </c>
      <c r="OF312" s="877" t="s">
        <v>64</v>
      </c>
      <c r="OG312" s="877" t="s">
        <v>64</v>
      </c>
      <c r="OH312" s="877" t="s">
        <v>64</v>
      </c>
      <c r="OI312" s="877" t="s">
        <v>64</v>
      </c>
      <c r="OJ312" s="877" t="s">
        <v>64</v>
      </c>
      <c r="OK312" s="877" t="s">
        <v>64</v>
      </c>
      <c r="OL312" s="877" t="s">
        <v>64</v>
      </c>
    </row>
    <row r="313" spans="1:402" s="133" customFormat="1" x14ac:dyDescent="0.25">
      <c r="A313" s="221">
        <v>312</v>
      </c>
      <c r="B313" s="221">
        <v>0</v>
      </c>
      <c r="C313" s="61">
        <v>0</v>
      </c>
      <c r="D313" s="61">
        <v>5</v>
      </c>
      <c r="E313" s="511">
        <v>8</v>
      </c>
      <c r="F313" s="880"/>
      <c r="G313" s="887">
        <v>8</v>
      </c>
      <c r="I313" s="511" t="s">
        <v>1729</v>
      </c>
      <c r="J313" s="766">
        <v>21955</v>
      </c>
      <c r="K313" s="512">
        <v>52.246575342465803</v>
      </c>
      <c r="L313" s="514">
        <v>82.2</v>
      </c>
      <c r="M313" s="514">
        <v>183</v>
      </c>
      <c r="N313" s="514">
        <v>24.545373107587565</v>
      </c>
      <c r="O313" s="106">
        <v>2.0441379601191305</v>
      </c>
      <c r="P313" s="511">
        <v>0</v>
      </c>
      <c r="Q313" s="511">
        <v>80</v>
      </c>
      <c r="R313" s="511">
        <v>60</v>
      </c>
      <c r="S313" s="511">
        <v>0</v>
      </c>
      <c r="T313" s="514">
        <v>4</v>
      </c>
      <c r="U313" s="718">
        <v>0</v>
      </c>
      <c r="V313" s="718"/>
      <c r="W313" s="718">
        <v>0</v>
      </c>
      <c r="X313" s="718">
        <v>1</v>
      </c>
      <c r="Y313" s="663">
        <v>0</v>
      </c>
      <c r="Z313" s="718">
        <v>0</v>
      </c>
      <c r="AA313" s="718">
        <v>0</v>
      </c>
      <c r="AB313" s="718">
        <v>0</v>
      </c>
      <c r="AD313" s="524">
        <v>25.667432039034001</v>
      </c>
      <c r="AF313" s="589">
        <v>103</v>
      </c>
      <c r="AG313" s="590">
        <v>1.48</v>
      </c>
      <c r="AH313" s="589">
        <v>50</v>
      </c>
      <c r="AI313" s="592"/>
      <c r="AJ313" s="589">
        <v>11.3</v>
      </c>
      <c r="AK313" s="592"/>
      <c r="AL313" s="589">
        <v>656</v>
      </c>
      <c r="AM313" s="593"/>
      <c r="AN313" s="409"/>
      <c r="AO313" s="63"/>
      <c r="AP313" s="63"/>
      <c r="AQ313" s="63"/>
      <c r="AR313" s="63"/>
      <c r="AS313" s="63"/>
      <c r="AT313" s="63"/>
      <c r="AU313" s="64"/>
      <c r="AV313" s="64"/>
      <c r="AW313" s="108"/>
      <c r="AX313" s="108"/>
      <c r="AY313" s="108"/>
      <c r="AZ313" s="589">
        <v>137</v>
      </c>
      <c r="BA313" s="414"/>
      <c r="BB313" s="66"/>
      <c r="BC313" s="68"/>
      <c r="BD313" s="66"/>
      <c r="BE313" s="218"/>
      <c r="BF313" s="66"/>
      <c r="BG313" s="68"/>
      <c r="BH313" s="508"/>
      <c r="BI313" s="508"/>
      <c r="BJ313" s="508"/>
      <c r="BK313" s="66"/>
      <c r="BL313" s="66"/>
      <c r="BM313" s="66"/>
      <c r="BN313" s="66"/>
      <c r="BO313" s="571"/>
      <c r="BP313" s="66"/>
      <c r="BQ313" s="66"/>
      <c r="BR313" s="66"/>
      <c r="BS313" s="66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  <c r="CD313" s="61"/>
      <c r="CE313" s="61"/>
      <c r="CF313" s="61"/>
      <c r="CG313" s="61"/>
      <c r="CH313" s="61"/>
      <c r="CI313" s="61"/>
      <c r="CJ313" s="661">
        <v>1</v>
      </c>
      <c r="CK313" s="661">
        <v>0</v>
      </c>
      <c r="CL313" s="661">
        <v>1</v>
      </c>
      <c r="CM313" s="661">
        <v>0</v>
      </c>
      <c r="CN313" s="661">
        <v>0</v>
      </c>
      <c r="CO313" s="661">
        <v>0</v>
      </c>
      <c r="CP313" s="661">
        <v>1</v>
      </c>
      <c r="CQ313" s="661">
        <v>1</v>
      </c>
      <c r="CR313" s="661">
        <v>0</v>
      </c>
      <c r="CS313" s="661">
        <v>0</v>
      </c>
      <c r="CT313" s="661">
        <v>1</v>
      </c>
      <c r="CU313" s="661">
        <v>1</v>
      </c>
      <c r="CV313" s="666">
        <v>11</v>
      </c>
      <c r="CW313" s="362"/>
      <c r="CX313" s="362"/>
      <c r="CY313" s="362"/>
      <c r="DC313" s="516">
        <v>1</v>
      </c>
      <c r="DD313" s="513" t="s">
        <v>1730</v>
      </c>
      <c r="DF313" s="136"/>
      <c r="DJ313" s="136"/>
      <c r="DK313" s="136"/>
      <c r="DL313" s="136"/>
      <c r="DS313" s="63"/>
      <c r="EO313" s="511">
        <v>8</v>
      </c>
      <c r="EP313" s="574">
        <v>41023</v>
      </c>
      <c r="ET313" s="133">
        <v>87</v>
      </c>
      <c r="EU313" s="133">
        <v>0</v>
      </c>
      <c r="EV313" s="524">
        <v>25.667432039034001</v>
      </c>
      <c r="EW313" s="133">
        <v>9</v>
      </c>
      <c r="EX313" s="133">
        <v>7</v>
      </c>
      <c r="EY313" s="133">
        <v>59</v>
      </c>
      <c r="EZ313" s="133">
        <v>52</v>
      </c>
      <c r="FC313" s="133">
        <v>61</v>
      </c>
      <c r="FE313" s="133">
        <v>33</v>
      </c>
      <c r="FH313" s="91"/>
      <c r="FI313" s="91"/>
      <c r="FJ313" s="227"/>
      <c r="FK313" s="227"/>
      <c r="FL313" s="193">
        <v>179</v>
      </c>
      <c r="FM313" s="193">
        <v>145</v>
      </c>
      <c r="FN313" s="193">
        <v>87.567475137327833</v>
      </c>
      <c r="FO313" s="193">
        <v>70.934546898952718</v>
      </c>
      <c r="FP313" s="193">
        <v>19</v>
      </c>
      <c r="FQ313" s="133">
        <v>1</v>
      </c>
      <c r="FS313" s="193">
        <v>80</v>
      </c>
      <c r="FT313" s="579">
        <v>30</v>
      </c>
      <c r="FU313" s="133">
        <v>120</v>
      </c>
      <c r="FV313" s="237">
        <v>3.84</v>
      </c>
      <c r="FW313" s="237">
        <v>4.58</v>
      </c>
      <c r="FX313" s="237">
        <v>20.833333333333336</v>
      </c>
      <c r="FY313" s="525">
        <v>2.6666666666666665</v>
      </c>
      <c r="FZ313" s="237"/>
      <c r="GA313" s="133">
        <v>23</v>
      </c>
      <c r="GG313" s="133">
        <v>1</v>
      </c>
      <c r="GH313" s="133">
        <v>2</v>
      </c>
      <c r="GI313" s="133">
        <v>0</v>
      </c>
      <c r="GJ313" s="133">
        <v>4</v>
      </c>
      <c r="GK313" s="133">
        <v>11</v>
      </c>
      <c r="GM313" s="133">
        <v>0</v>
      </c>
      <c r="GO313" s="133">
        <v>1</v>
      </c>
      <c r="GP313" s="61">
        <v>200</v>
      </c>
      <c r="GQ313" s="106">
        <v>97.840754343383054</v>
      </c>
      <c r="GR313" s="61">
        <v>24</v>
      </c>
      <c r="GS313" s="61">
        <v>1</v>
      </c>
      <c r="GT313" s="61"/>
      <c r="GU313" s="61"/>
      <c r="GV313" s="61"/>
      <c r="GW313" s="61"/>
      <c r="GX313" s="61">
        <v>5</v>
      </c>
      <c r="GY313" s="61"/>
      <c r="GZ313" s="90"/>
      <c r="HA313" s="21">
        <v>23</v>
      </c>
      <c r="HY313" s="238"/>
      <c r="IE313" s="237"/>
      <c r="IF313" s="237"/>
      <c r="IP313" s="237"/>
      <c r="JC313" s="136"/>
      <c r="JD313" s="278"/>
      <c r="JE313" s="70"/>
      <c r="JF313" s="70"/>
      <c r="JG313" s="136"/>
      <c r="JH313" s="136"/>
      <c r="JI313" s="136"/>
      <c r="JJ313" s="136"/>
      <c r="JL313" s="420"/>
      <c r="JM313" s="362"/>
      <c r="JN313" s="244"/>
      <c r="JP313" s="518">
        <v>1</v>
      </c>
      <c r="JQ313" s="519">
        <v>41544</v>
      </c>
      <c r="JR313" s="520">
        <v>17</v>
      </c>
      <c r="JS313" s="135"/>
      <c r="JU313" s="200"/>
      <c r="JV313" s="135"/>
      <c r="JW313" s="225"/>
      <c r="JX313" s="201"/>
      <c r="JY313" s="135"/>
      <c r="JZ313" s="225"/>
      <c r="KA313" s="699">
        <v>0</v>
      </c>
      <c r="KB313" s="511"/>
      <c r="KC313" s="225"/>
      <c r="KD313" s="63"/>
      <c r="KE313" s="250"/>
      <c r="KF313" s="250"/>
      <c r="KG313" s="250"/>
      <c r="KH313" s="250"/>
      <c r="KI313" s="250"/>
      <c r="KJ313" s="250"/>
      <c r="KK313" s="250"/>
      <c r="KL313" s="250"/>
      <c r="KQ313" s="92"/>
      <c r="KR313" s="92"/>
      <c r="KS313" s="92"/>
      <c r="KT313" s="361"/>
      <c r="KU313" s="92"/>
      <c r="KV313" s="361"/>
      <c r="KW313" s="361"/>
      <c r="KX313" s="361"/>
      <c r="KY313" s="361"/>
      <c r="KZ313" s="361"/>
      <c r="LA313" s="361"/>
      <c r="LB313" s="361"/>
      <c r="LC313" s="361"/>
      <c r="LD313" s="361"/>
      <c r="LE313" s="112"/>
      <c r="LF313" s="454"/>
      <c r="LG313" s="454"/>
      <c r="LH313" s="454"/>
      <c r="LI313" s="454"/>
      <c r="LJ313" s="454"/>
      <c r="LK313" s="454"/>
      <c r="LL313" s="454"/>
      <c r="LM313" s="454"/>
      <c r="LN313" s="454"/>
      <c r="LO313" s="454"/>
      <c r="LP313" s="454"/>
      <c r="LQ313" s="454"/>
      <c r="LR313" s="454"/>
      <c r="LS313" s="454"/>
      <c r="LT313" s="454"/>
      <c r="LU313" s="454"/>
      <c r="LV313" s="454"/>
      <c r="LW313" s="454"/>
      <c r="LX313" s="454"/>
      <c r="LY313" s="454"/>
      <c r="LZ313" s="454"/>
      <c r="MA313" s="454"/>
      <c r="MC313" s="509"/>
      <c r="MD313" s="61"/>
      <c r="ME313" s="746">
        <v>8</v>
      </c>
      <c r="MF313" s="510">
        <v>41025</v>
      </c>
      <c r="MG313" s="511">
        <v>8</v>
      </c>
      <c r="MH313" s="521">
        <v>8</v>
      </c>
      <c r="MI313" s="522">
        <v>52.770721486615003</v>
      </c>
      <c r="MJ313" s="510">
        <v>41021</v>
      </c>
      <c r="MK313" s="511">
        <v>9</v>
      </c>
      <c r="ML313" s="511">
        <v>43.4</v>
      </c>
      <c r="MM313" s="511"/>
      <c r="MN313" s="511"/>
      <c r="MO313" s="511"/>
      <c r="ND313" s="876" t="s">
        <v>64</v>
      </c>
      <c r="NE313" s="877" t="s">
        <v>64</v>
      </c>
      <c r="NF313" s="877" t="s">
        <v>64</v>
      </c>
      <c r="NG313" s="877" t="s">
        <v>64</v>
      </c>
      <c r="NH313" s="877" t="s">
        <v>64</v>
      </c>
      <c r="NI313" s="877" t="s">
        <v>64</v>
      </c>
      <c r="NJ313" s="877" t="s">
        <v>64</v>
      </c>
      <c r="NK313" s="877" t="s">
        <v>64</v>
      </c>
      <c r="NL313" s="877" t="s">
        <v>64</v>
      </c>
      <c r="NM313" s="877" t="s">
        <v>64</v>
      </c>
      <c r="NN313" s="877" t="s">
        <v>64</v>
      </c>
      <c r="NO313" s="877" t="s">
        <v>64</v>
      </c>
      <c r="NP313" s="877" t="s">
        <v>64</v>
      </c>
      <c r="NQ313" s="877" t="s">
        <v>64</v>
      </c>
      <c r="NR313" s="877" t="s">
        <v>64</v>
      </c>
      <c r="NS313" s="877" t="s">
        <v>64</v>
      </c>
      <c r="NT313" s="877" t="s">
        <v>64</v>
      </c>
      <c r="NU313" s="877" t="s">
        <v>64</v>
      </c>
      <c r="NV313" s="877" t="s">
        <v>64</v>
      </c>
      <c r="NW313" s="877" t="s">
        <v>64</v>
      </c>
      <c r="NX313" s="877" t="s">
        <v>64</v>
      </c>
      <c r="NY313" s="877" t="s">
        <v>64</v>
      </c>
      <c r="NZ313" s="877" t="s">
        <v>64</v>
      </c>
      <c r="OA313" s="877" t="s">
        <v>64</v>
      </c>
      <c r="OB313" s="877" t="s">
        <v>64</v>
      </c>
      <c r="OC313" s="877" t="s">
        <v>64</v>
      </c>
      <c r="OD313" s="877" t="s">
        <v>64</v>
      </c>
      <c r="OE313" s="877" t="s">
        <v>64</v>
      </c>
      <c r="OF313" s="877" t="s">
        <v>64</v>
      </c>
      <c r="OG313" s="877" t="s">
        <v>64</v>
      </c>
      <c r="OH313" s="877" t="s">
        <v>64</v>
      </c>
      <c r="OI313" s="877" t="s">
        <v>64</v>
      </c>
      <c r="OJ313" s="877" t="s">
        <v>64</v>
      </c>
      <c r="OK313" s="877" t="s">
        <v>64</v>
      </c>
      <c r="OL313" s="877" t="s">
        <v>64</v>
      </c>
    </row>
    <row r="314" spans="1:402" s="133" customFormat="1" x14ac:dyDescent="0.25">
      <c r="A314" s="274">
        <v>313</v>
      </c>
      <c r="B314" s="274">
        <v>0</v>
      </c>
      <c r="C314" s="61">
        <v>1</v>
      </c>
      <c r="D314" s="61">
        <v>5</v>
      </c>
      <c r="E314" s="511">
        <v>9</v>
      </c>
      <c r="F314" s="880"/>
      <c r="G314" s="887">
        <v>10</v>
      </c>
      <c r="I314" s="511" t="s">
        <v>1731</v>
      </c>
      <c r="J314" s="766">
        <v>19113</v>
      </c>
      <c r="K314" s="512">
        <v>60.087671232876701</v>
      </c>
      <c r="L314" s="514">
        <v>59</v>
      </c>
      <c r="M314" s="514">
        <v>165</v>
      </c>
      <c r="N314" s="514">
        <v>21.6712580348944</v>
      </c>
      <c r="O314" s="106">
        <v>1.6444350600332829</v>
      </c>
      <c r="P314" s="511">
        <v>1</v>
      </c>
      <c r="Q314" s="511">
        <v>105</v>
      </c>
      <c r="R314" s="511">
        <v>65</v>
      </c>
      <c r="S314" s="511">
        <v>0</v>
      </c>
      <c r="T314" s="514">
        <v>2</v>
      </c>
      <c r="U314" s="718">
        <v>0</v>
      </c>
      <c r="V314" s="718"/>
      <c r="W314" s="718">
        <v>1</v>
      </c>
      <c r="X314" s="718">
        <v>0</v>
      </c>
      <c r="Y314" s="718">
        <v>1</v>
      </c>
      <c r="Z314" s="718">
        <v>1</v>
      </c>
      <c r="AA314" s="718">
        <v>0</v>
      </c>
      <c r="AB314" s="718">
        <v>0</v>
      </c>
      <c r="AD314" s="524">
        <v>29.302553587321999</v>
      </c>
      <c r="AF314" s="589">
        <v>144</v>
      </c>
      <c r="AG314" s="590">
        <v>0.85</v>
      </c>
      <c r="AH314" s="589">
        <v>68</v>
      </c>
      <c r="AI314" s="592"/>
      <c r="AJ314" s="589">
        <v>12.4</v>
      </c>
      <c r="AK314" s="592"/>
      <c r="AL314" s="591"/>
      <c r="AM314" s="594"/>
      <c r="AN314" s="409"/>
      <c r="AO314" s="63"/>
      <c r="AP314" s="63"/>
      <c r="AQ314" s="63"/>
      <c r="AR314" s="63"/>
      <c r="AS314" s="63"/>
      <c r="AT314" s="63"/>
      <c r="AU314" s="64"/>
      <c r="AV314" s="64"/>
      <c r="AW314" s="108"/>
      <c r="AX314" s="108"/>
      <c r="AY314" s="108"/>
      <c r="AZ314" s="589">
        <v>138</v>
      </c>
      <c r="BA314" s="414"/>
      <c r="BB314" s="66"/>
      <c r="BC314" s="68"/>
      <c r="BD314" s="66"/>
      <c r="BE314" s="218"/>
      <c r="BF314" s="66"/>
      <c r="BG314" s="68"/>
      <c r="BH314" s="508"/>
      <c r="BI314" s="508"/>
      <c r="BJ314" s="508"/>
      <c r="BK314" s="66"/>
      <c r="BL314" s="66"/>
      <c r="BM314" s="66"/>
      <c r="BN314" s="66"/>
      <c r="BO314" s="571"/>
      <c r="BP314" s="66"/>
      <c r="BQ314" s="66"/>
      <c r="BR314" s="66"/>
      <c r="BS314" s="66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  <c r="CD314" s="61"/>
      <c r="CE314" s="61"/>
      <c r="CF314" s="61"/>
      <c r="CG314" s="61"/>
      <c r="CH314" s="61"/>
      <c r="CI314" s="61"/>
      <c r="CJ314" s="661">
        <v>0</v>
      </c>
      <c r="CK314" s="661">
        <v>0</v>
      </c>
      <c r="CL314" s="663">
        <v>1</v>
      </c>
      <c r="CM314" s="661">
        <v>1</v>
      </c>
      <c r="CN314" s="663">
        <v>1</v>
      </c>
      <c r="CO314" s="661">
        <v>0</v>
      </c>
      <c r="CP314" s="661">
        <v>0</v>
      </c>
      <c r="CQ314" s="661">
        <v>0</v>
      </c>
      <c r="CR314" s="661">
        <v>0</v>
      </c>
      <c r="CS314" s="661">
        <v>0</v>
      </c>
      <c r="CT314" s="661">
        <v>1</v>
      </c>
      <c r="CU314" s="661">
        <v>0</v>
      </c>
      <c r="CV314" s="666">
        <v>14.9</v>
      </c>
      <c r="CW314" s="362"/>
      <c r="CX314" s="362"/>
      <c r="CY314" s="362"/>
      <c r="DC314" s="516">
        <v>2</v>
      </c>
      <c r="DD314" s="511" t="s">
        <v>1728</v>
      </c>
      <c r="DF314" s="136"/>
      <c r="DJ314" s="136"/>
      <c r="DK314" s="136"/>
      <c r="DL314" s="136"/>
      <c r="DS314" s="63"/>
      <c r="EO314" s="511">
        <v>9</v>
      </c>
      <c r="EP314" s="574">
        <v>41092</v>
      </c>
      <c r="ET314" s="133">
        <v>59</v>
      </c>
      <c r="EU314" s="133">
        <v>0</v>
      </c>
      <c r="EV314" s="524">
        <v>29.302553587321999</v>
      </c>
      <c r="EW314" s="133">
        <v>6</v>
      </c>
      <c r="EX314" s="133">
        <v>8</v>
      </c>
      <c r="EY314" s="133">
        <v>65</v>
      </c>
      <c r="EZ314" s="133">
        <v>56</v>
      </c>
      <c r="FC314" s="133">
        <v>39</v>
      </c>
      <c r="FE314" s="133">
        <v>32</v>
      </c>
      <c r="FH314" s="91"/>
      <c r="FI314" s="91"/>
      <c r="FJ314" s="227"/>
      <c r="FK314" s="227"/>
      <c r="FL314" s="193">
        <v>186</v>
      </c>
      <c r="FM314" s="193">
        <v>146</v>
      </c>
      <c r="FN314" s="193">
        <v>113.10875358996263</v>
      </c>
      <c r="FO314" s="193">
        <v>88.784290452336265</v>
      </c>
      <c r="FP314" s="193">
        <v>21</v>
      </c>
      <c r="FQ314" s="133">
        <v>1</v>
      </c>
      <c r="FS314" s="193">
        <v>69</v>
      </c>
      <c r="FT314" s="193">
        <v>129</v>
      </c>
      <c r="FU314" s="133">
        <v>230</v>
      </c>
      <c r="FV314" s="237">
        <v>7.6</v>
      </c>
      <c r="FW314" s="237">
        <v>11.8</v>
      </c>
      <c r="FX314" s="237">
        <v>9.0789473684210531</v>
      </c>
      <c r="FY314" s="237">
        <v>0.53488372093023251</v>
      </c>
      <c r="FZ314" s="237">
        <v>2.4468085106382977</v>
      </c>
      <c r="GA314" s="133">
        <v>19</v>
      </c>
      <c r="GG314" s="133">
        <v>0</v>
      </c>
      <c r="GH314" s="133">
        <v>2</v>
      </c>
      <c r="GI314" s="133">
        <v>0</v>
      </c>
      <c r="GJ314" s="133">
        <v>1</v>
      </c>
      <c r="GK314" s="133">
        <v>5</v>
      </c>
      <c r="GM314" s="133">
        <v>0</v>
      </c>
      <c r="GO314" s="133">
        <v>1</v>
      </c>
      <c r="GP314" s="61">
        <v>23</v>
      </c>
      <c r="GQ314" s="106">
        <v>13.986566304135165</v>
      </c>
      <c r="GR314" s="61">
        <v>77</v>
      </c>
      <c r="GS314" s="61">
        <v>0</v>
      </c>
      <c r="GT314" s="61"/>
      <c r="GU314" s="61"/>
      <c r="GV314" s="61"/>
      <c r="GW314" s="61"/>
      <c r="GX314" s="61"/>
      <c r="GY314" s="61"/>
      <c r="GZ314" s="90"/>
      <c r="HA314" s="21">
        <v>17</v>
      </c>
      <c r="HY314" s="238"/>
      <c r="IE314" s="237"/>
      <c r="IF314" s="237"/>
      <c r="IP314" s="237"/>
      <c r="JC314" s="136"/>
      <c r="JD314" s="278"/>
      <c r="JE314" s="70"/>
      <c r="JF314" s="70"/>
      <c r="JG314" s="136"/>
      <c r="JH314" s="136"/>
      <c r="JI314" s="136"/>
      <c r="JJ314" s="136"/>
      <c r="JL314" s="420"/>
      <c r="JM314" s="362"/>
      <c r="JN314" s="244"/>
      <c r="JP314" s="518">
        <v>0</v>
      </c>
      <c r="JQ314" s="519" t="s">
        <v>1732</v>
      </c>
      <c r="JR314" s="520">
        <v>93</v>
      </c>
      <c r="JS314" s="135"/>
      <c r="JU314" s="200"/>
      <c r="JV314" s="135"/>
      <c r="JW314" s="225"/>
      <c r="JX314" s="201"/>
      <c r="JY314" s="135"/>
      <c r="JZ314" s="225"/>
      <c r="KA314" s="699">
        <v>0</v>
      </c>
      <c r="KB314" s="511"/>
      <c r="KC314" s="225"/>
      <c r="KD314" s="63"/>
      <c r="KE314" s="250"/>
      <c r="KF314" s="250"/>
      <c r="KG314" s="250"/>
      <c r="KH314" s="250"/>
      <c r="KI314" s="250"/>
      <c r="KJ314" s="250"/>
      <c r="KK314" s="250"/>
      <c r="KL314" s="250"/>
      <c r="KQ314" s="92"/>
      <c r="KR314" s="92"/>
      <c r="KS314" s="92"/>
      <c r="KT314" s="361"/>
      <c r="KU314" s="92"/>
      <c r="KV314" s="361"/>
      <c r="KW314" s="361"/>
      <c r="KX314" s="361"/>
      <c r="KY314" s="361"/>
      <c r="KZ314" s="361"/>
      <c r="LA314" s="361"/>
      <c r="LB314" s="361"/>
      <c r="LC314" s="361"/>
      <c r="LD314" s="361"/>
      <c r="LE314" s="112"/>
      <c r="LF314" s="454"/>
      <c r="LG314" s="454"/>
      <c r="LH314" s="454"/>
      <c r="LI314" s="454"/>
      <c r="LJ314" s="454"/>
      <c r="LK314" s="454"/>
      <c r="LL314" s="454"/>
      <c r="LM314" s="454"/>
      <c r="LN314" s="454"/>
      <c r="LO314" s="454"/>
      <c r="LP314" s="454"/>
      <c r="LQ314" s="454"/>
      <c r="LR314" s="454"/>
      <c r="LS314" s="454"/>
      <c r="LT314" s="454"/>
      <c r="LU314" s="454"/>
      <c r="LV314" s="454"/>
      <c r="LW314" s="454"/>
      <c r="LX314" s="454"/>
      <c r="LY314" s="454"/>
      <c r="LZ314" s="454"/>
      <c r="MA314" s="454"/>
      <c r="MC314" s="509"/>
      <c r="MD314" s="61"/>
      <c r="ME314" s="746">
        <v>9</v>
      </c>
      <c r="MF314" s="510">
        <v>41045</v>
      </c>
      <c r="MG314" s="511">
        <v>10</v>
      </c>
      <c r="MH314" s="521">
        <v>10</v>
      </c>
      <c r="MI314" s="522">
        <v>36.396910979324502</v>
      </c>
      <c r="MJ314" s="510"/>
      <c r="MK314" s="511"/>
      <c r="ML314" s="511"/>
      <c r="MM314" s="511"/>
      <c r="MN314" s="511"/>
      <c r="MO314" s="511"/>
      <c r="ND314" s="876">
        <v>1009</v>
      </c>
      <c r="NE314" s="877" t="s">
        <v>64</v>
      </c>
      <c r="NF314" s="877" t="s">
        <v>64</v>
      </c>
      <c r="NG314" s="877" t="s">
        <v>64</v>
      </c>
      <c r="NH314" s="877" t="s">
        <v>64</v>
      </c>
      <c r="NI314" s="877" t="s">
        <v>64</v>
      </c>
      <c r="NJ314" s="877" t="s">
        <v>64</v>
      </c>
      <c r="NK314" s="877" t="s">
        <v>64</v>
      </c>
      <c r="NL314" s="877" t="s">
        <v>64</v>
      </c>
      <c r="NM314" s="877" t="s">
        <v>64</v>
      </c>
      <c r="NN314" s="877" t="s">
        <v>64</v>
      </c>
      <c r="NO314" s="877" t="s">
        <v>64</v>
      </c>
      <c r="NP314" s="877" t="s">
        <v>64</v>
      </c>
      <c r="NQ314" s="877" t="s">
        <v>64</v>
      </c>
      <c r="NR314" s="877" t="s">
        <v>64</v>
      </c>
      <c r="NS314" s="877" t="s">
        <v>64</v>
      </c>
      <c r="NT314" s="877" t="s">
        <v>64</v>
      </c>
      <c r="NU314" s="877" t="s">
        <v>64</v>
      </c>
      <c r="NV314" s="877" t="s">
        <v>64</v>
      </c>
      <c r="NW314" s="877" t="s">
        <v>64</v>
      </c>
      <c r="NX314" s="877" t="s">
        <v>64</v>
      </c>
      <c r="NY314" s="877" t="s">
        <v>64</v>
      </c>
      <c r="NZ314" s="877" t="s">
        <v>64</v>
      </c>
      <c r="OA314" s="877" t="s">
        <v>64</v>
      </c>
      <c r="OB314" s="877" t="s">
        <v>64</v>
      </c>
      <c r="OC314" s="877" t="s">
        <v>64</v>
      </c>
      <c r="OD314" s="877" t="s">
        <v>64</v>
      </c>
      <c r="OE314" s="877" t="s">
        <v>64</v>
      </c>
      <c r="OF314" s="877" t="s">
        <v>64</v>
      </c>
      <c r="OG314" s="877" t="s">
        <v>64</v>
      </c>
      <c r="OH314" s="877" t="s">
        <v>64</v>
      </c>
      <c r="OI314" s="877" t="s">
        <v>64</v>
      </c>
      <c r="OJ314" s="877" t="s">
        <v>64</v>
      </c>
      <c r="OK314" s="877" t="s">
        <v>64</v>
      </c>
      <c r="OL314" s="877" t="s">
        <v>64</v>
      </c>
    </row>
    <row r="315" spans="1:402" s="133" customFormat="1" x14ac:dyDescent="0.25">
      <c r="A315" s="221">
        <v>314</v>
      </c>
      <c r="B315" s="221">
        <v>0</v>
      </c>
      <c r="C315" s="61">
        <v>0</v>
      </c>
      <c r="D315" s="61">
        <v>5</v>
      </c>
      <c r="E315" s="511">
        <v>10</v>
      </c>
      <c r="F315" s="880"/>
      <c r="G315" s="887">
        <v>11</v>
      </c>
      <c r="I315" s="511" t="s">
        <v>1733</v>
      </c>
      <c r="J315" s="766">
        <v>20341</v>
      </c>
      <c r="K315" s="512">
        <v>56.556164383561601</v>
      </c>
      <c r="L315" s="514">
        <v>83</v>
      </c>
      <c r="M315" s="514">
        <v>176</v>
      </c>
      <c r="N315" s="514">
        <v>26.794938016528928</v>
      </c>
      <c r="O315" s="106">
        <v>2.014392657298417</v>
      </c>
      <c r="P315" s="511">
        <v>0</v>
      </c>
      <c r="Q315" s="511">
        <v>156</v>
      </c>
      <c r="R315" s="511">
        <v>92</v>
      </c>
      <c r="S315" s="511">
        <v>0</v>
      </c>
      <c r="T315" s="514">
        <v>2</v>
      </c>
      <c r="U315" s="718">
        <v>0</v>
      </c>
      <c r="V315" s="718"/>
      <c r="W315" s="663">
        <v>1</v>
      </c>
      <c r="X315" s="718">
        <v>1</v>
      </c>
      <c r="Y315" s="718">
        <v>1</v>
      </c>
      <c r="Z315" s="718">
        <v>0</v>
      </c>
      <c r="AA315" s="718">
        <v>1</v>
      </c>
      <c r="AB315" s="718">
        <v>0</v>
      </c>
      <c r="AD315" s="524">
        <v>24.005115384010701</v>
      </c>
      <c r="AF315" s="589">
        <v>118</v>
      </c>
      <c r="AG315" s="590">
        <v>0.96</v>
      </c>
      <c r="AH315" s="589">
        <v>81</v>
      </c>
      <c r="AI315" s="592"/>
      <c r="AJ315" s="589">
        <v>14.9</v>
      </c>
      <c r="AK315" s="592"/>
      <c r="AL315" s="589">
        <v>3119</v>
      </c>
      <c r="AM315" s="593"/>
      <c r="AN315" s="409"/>
      <c r="AO315" s="63"/>
      <c r="AP315" s="63"/>
      <c r="AQ315" s="63"/>
      <c r="AR315" s="63"/>
      <c r="AS315" s="63"/>
      <c r="AT315" s="63"/>
      <c r="AU315" s="64"/>
      <c r="AV315" s="64"/>
      <c r="AW315" s="108"/>
      <c r="AX315" s="108"/>
      <c r="AY315" s="108"/>
      <c r="AZ315" s="589">
        <v>140</v>
      </c>
      <c r="BA315" s="414"/>
      <c r="BB315" s="66"/>
      <c r="BC315" s="68"/>
      <c r="BD315" s="66"/>
      <c r="BE315" s="218"/>
      <c r="BF315" s="66"/>
      <c r="BG315" s="68"/>
      <c r="BH315" s="508"/>
      <c r="BI315" s="508"/>
      <c r="BJ315" s="508"/>
      <c r="BK315" s="66"/>
      <c r="BL315" s="66"/>
      <c r="BM315" s="66"/>
      <c r="BN315" s="66"/>
      <c r="BO315" s="571"/>
      <c r="BP315" s="66"/>
      <c r="BQ315" s="66"/>
      <c r="BR315" s="66"/>
      <c r="BS315" s="66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  <c r="CD315" s="61"/>
      <c r="CE315" s="61"/>
      <c r="CF315" s="61"/>
      <c r="CG315" s="61"/>
      <c r="CH315" s="61"/>
      <c r="CI315" s="61"/>
      <c r="CJ315" s="661">
        <v>1</v>
      </c>
      <c r="CK315" s="661">
        <v>0</v>
      </c>
      <c r="CL315" s="661">
        <v>1</v>
      </c>
      <c r="CM315" s="661">
        <v>1</v>
      </c>
      <c r="CN315" s="661">
        <v>1</v>
      </c>
      <c r="CO315" s="661">
        <v>0</v>
      </c>
      <c r="CP315" s="661">
        <v>1</v>
      </c>
      <c r="CQ315" s="661">
        <v>0</v>
      </c>
      <c r="CR315" s="661">
        <v>0</v>
      </c>
      <c r="CS315" s="661">
        <v>0</v>
      </c>
      <c r="CT315" s="661">
        <v>1</v>
      </c>
      <c r="CU315" s="661">
        <v>0</v>
      </c>
      <c r="CV315" s="666">
        <v>12.7</v>
      </c>
      <c r="CW315" s="362"/>
      <c r="CX315" s="362"/>
      <c r="CY315" s="362"/>
      <c r="DC315" s="516">
        <v>1</v>
      </c>
      <c r="DD315" s="511" t="s">
        <v>1721</v>
      </c>
      <c r="DF315" s="136"/>
      <c r="DJ315" s="136"/>
      <c r="DK315" s="136"/>
      <c r="DL315" s="136"/>
      <c r="DS315" s="63"/>
      <c r="EO315" s="511">
        <v>10</v>
      </c>
      <c r="EP315" s="574">
        <v>40984</v>
      </c>
      <c r="ET315" s="133">
        <v>75</v>
      </c>
      <c r="EU315" s="133">
        <v>0</v>
      </c>
      <c r="EV315" s="524">
        <v>24.005115384010701</v>
      </c>
      <c r="EW315" s="133">
        <v>9</v>
      </c>
      <c r="EX315" s="133">
        <v>9</v>
      </c>
      <c r="EY315" s="133">
        <v>63</v>
      </c>
      <c r="EZ315" s="133">
        <v>55</v>
      </c>
      <c r="FC315" s="133">
        <v>43</v>
      </c>
      <c r="FE315" s="133">
        <v>31</v>
      </c>
      <c r="FH315" s="91"/>
      <c r="FI315" s="91"/>
      <c r="FJ315" s="227"/>
      <c r="FK315" s="227"/>
      <c r="FL315" s="193">
        <v>179</v>
      </c>
      <c r="FM315" s="193">
        <v>134</v>
      </c>
      <c r="FN315" s="193">
        <v>88.860530419160725</v>
      </c>
      <c r="FO315" s="193">
        <v>66.521290928310265</v>
      </c>
      <c r="FP315" s="193">
        <v>25</v>
      </c>
      <c r="FQ315" s="133">
        <v>1</v>
      </c>
      <c r="FS315" s="193">
        <v>93</v>
      </c>
      <c r="FT315" s="193">
        <v>107</v>
      </c>
      <c r="FU315" s="133">
        <v>240</v>
      </c>
      <c r="FV315" s="237">
        <v>9</v>
      </c>
      <c r="FW315" s="237">
        <v>10</v>
      </c>
      <c r="FX315" s="237">
        <v>10.333333333333334</v>
      </c>
      <c r="FY315" s="237">
        <v>0.86915887850467288</v>
      </c>
      <c r="FZ315" s="237"/>
      <c r="GA315" s="133">
        <v>21</v>
      </c>
      <c r="GG315" s="133">
        <v>0</v>
      </c>
      <c r="GH315" s="133">
        <v>1</v>
      </c>
      <c r="GI315" s="133">
        <v>0</v>
      </c>
      <c r="GJ315" s="133">
        <v>0</v>
      </c>
      <c r="GK315" s="133">
        <v>5</v>
      </c>
      <c r="GM315" s="133">
        <v>0</v>
      </c>
      <c r="GO315" s="133">
        <v>0</v>
      </c>
      <c r="GP315" s="61">
        <v>30</v>
      </c>
      <c r="GQ315" s="106">
        <v>14.892826327233642</v>
      </c>
      <c r="GR315" s="61">
        <v>31</v>
      </c>
      <c r="GS315" s="61">
        <v>1</v>
      </c>
      <c r="GT315" s="61"/>
      <c r="GU315" s="61"/>
      <c r="GV315" s="61"/>
      <c r="GW315" s="61"/>
      <c r="GX315" s="61"/>
      <c r="GY315" s="61"/>
      <c r="GZ315" s="90"/>
      <c r="HA315" s="21">
        <v>12</v>
      </c>
      <c r="HY315" s="238"/>
      <c r="IE315" s="237"/>
      <c r="IF315" s="237"/>
      <c r="IP315" s="237"/>
      <c r="JC315" s="136"/>
      <c r="JD315" s="278"/>
      <c r="JE315" s="70"/>
      <c r="JF315" s="70"/>
      <c r="JG315" s="136"/>
      <c r="JH315" s="136"/>
      <c r="JI315" s="136"/>
      <c r="JJ315" s="136"/>
      <c r="JL315" s="420"/>
      <c r="JM315" s="362"/>
      <c r="JN315" s="244"/>
      <c r="JP315" s="518">
        <v>1</v>
      </c>
      <c r="JQ315" s="519">
        <v>42144</v>
      </c>
      <c r="JR315" s="520">
        <v>38</v>
      </c>
      <c r="JS315" s="135"/>
      <c r="JU315" s="200"/>
      <c r="JV315" s="135"/>
      <c r="JW315" s="225"/>
      <c r="JX315" s="201"/>
      <c r="JY315" s="135"/>
      <c r="JZ315" s="225"/>
      <c r="KA315" s="699">
        <v>0</v>
      </c>
      <c r="KB315" s="511"/>
      <c r="KC315" s="225"/>
      <c r="KD315" s="63"/>
      <c r="KE315" s="250"/>
      <c r="KF315" s="250"/>
      <c r="KG315" s="250"/>
      <c r="KH315" s="250"/>
      <c r="KI315" s="250"/>
      <c r="KJ315" s="250"/>
      <c r="KK315" s="250"/>
      <c r="KL315" s="250"/>
      <c r="KQ315" s="92"/>
      <c r="KR315" s="92"/>
      <c r="KS315" s="92"/>
      <c r="KT315" s="361"/>
      <c r="KU315" s="92"/>
      <c r="KV315" s="361"/>
      <c r="KW315" s="361"/>
      <c r="KX315" s="361"/>
      <c r="KY315" s="361"/>
      <c r="KZ315" s="361"/>
      <c r="LA315" s="361"/>
      <c r="LB315" s="361"/>
      <c r="LC315" s="361"/>
      <c r="LD315" s="361"/>
      <c r="LE315" s="112"/>
      <c r="LF315" s="454"/>
      <c r="LG315" s="454"/>
      <c r="LH315" s="454"/>
      <c r="LI315" s="454"/>
      <c r="LJ315" s="454"/>
      <c r="LK315" s="454"/>
      <c r="LL315" s="454"/>
      <c r="LM315" s="454"/>
      <c r="LN315" s="454"/>
      <c r="LO315" s="454"/>
      <c r="LP315" s="454"/>
      <c r="LQ315" s="454"/>
      <c r="LR315" s="454"/>
      <c r="LS315" s="454"/>
      <c r="LT315" s="454"/>
      <c r="LU315" s="454"/>
      <c r="LV315" s="454"/>
      <c r="LW315" s="454"/>
      <c r="LX315" s="454"/>
      <c r="LY315" s="454"/>
      <c r="LZ315" s="454"/>
      <c r="MA315" s="454"/>
      <c r="MC315" s="509"/>
      <c r="MD315" s="61"/>
      <c r="ME315" s="746">
        <v>10</v>
      </c>
      <c r="MF315" s="510">
        <v>40984</v>
      </c>
      <c r="MG315" s="511">
        <v>11</v>
      </c>
      <c r="MH315" s="521">
        <v>11</v>
      </c>
      <c r="MI315" s="522">
        <v>34.195418862301302</v>
      </c>
      <c r="MJ315" s="510">
        <v>41337</v>
      </c>
      <c r="MK315" s="511">
        <v>69</v>
      </c>
      <c r="ML315" s="511"/>
      <c r="MM315" s="511"/>
      <c r="MN315" s="511"/>
      <c r="MO315" s="511"/>
      <c r="ND315" s="876" t="s">
        <v>64</v>
      </c>
      <c r="NE315" s="877" t="s">
        <v>64</v>
      </c>
      <c r="NF315" s="877" t="s">
        <v>64</v>
      </c>
      <c r="NG315" s="877" t="s">
        <v>64</v>
      </c>
      <c r="NH315" s="877" t="s">
        <v>64</v>
      </c>
      <c r="NI315" s="877" t="s">
        <v>64</v>
      </c>
      <c r="NJ315" s="877" t="s">
        <v>64</v>
      </c>
      <c r="NK315" s="877" t="s">
        <v>64</v>
      </c>
      <c r="NL315" s="877" t="s">
        <v>64</v>
      </c>
      <c r="NM315" s="877" t="s">
        <v>64</v>
      </c>
      <c r="NN315" s="877" t="s">
        <v>64</v>
      </c>
      <c r="NO315" s="877" t="s">
        <v>64</v>
      </c>
      <c r="NP315" s="877" t="s">
        <v>64</v>
      </c>
      <c r="NQ315" s="877" t="s">
        <v>64</v>
      </c>
      <c r="NR315" s="877" t="s">
        <v>64</v>
      </c>
      <c r="NS315" s="877" t="s">
        <v>64</v>
      </c>
      <c r="NT315" s="877" t="s">
        <v>64</v>
      </c>
      <c r="NU315" s="877" t="s">
        <v>64</v>
      </c>
      <c r="NV315" s="877" t="s">
        <v>64</v>
      </c>
      <c r="NW315" s="877" t="s">
        <v>64</v>
      </c>
      <c r="NX315" s="877" t="s">
        <v>64</v>
      </c>
      <c r="NY315" s="877" t="s">
        <v>64</v>
      </c>
      <c r="NZ315" s="877" t="s">
        <v>64</v>
      </c>
      <c r="OA315" s="877" t="s">
        <v>64</v>
      </c>
      <c r="OB315" s="877" t="s">
        <v>64</v>
      </c>
      <c r="OC315" s="877" t="s">
        <v>64</v>
      </c>
      <c r="OD315" s="877" t="s">
        <v>64</v>
      </c>
      <c r="OE315" s="877" t="s">
        <v>64</v>
      </c>
      <c r="OF315" s="877" t="s">
        <v>64</v>
      </c>
      <c r="OG315" s="877" t="s">
        <v>64</v>
      </c>
      <c r="OH315" s="877" t="s">
        <v>64</v>
      </c>
      <c r="OI315" s="877" t="s">
        <v>64</v>
      </c>
      <c r="OJ315" s="877" t="s">
        <v>64</v>
      </c>
      <c r="OK315" s="877" t="s">
        <v>64</v>
      </c>
      <c r="OL315" s="877" t="s">
        <v>64</v>
      </c>
    </row>
    <row r="316" spans="1:402" s="133" customFormat="1" x14ac:dyDescent="0.25">
      <c r="A316" s="221">
        <v>315</v>
      </c>
      <c r="B316" s="221">
        <v>0</v>
      </c>
      <c r="C316" s="61">
        <v>0</v>
      </c>
      <c r="D316" s="61">
        <v>5</v>
      </c>
      <c r="E316" s="511">
        <v>11</v>
      </c>
      <c r="F316" s="880"/>
      <c r="G316" s="887">
        <v>12</v>
      </c>
      <c r="I316" s="511" t="s">
        <v>1734</v>
      </c>
      <c r="J316" s="766">
        <v>24285</v>
      </c>
      <c r="K316" s="512">
        <v>45.898630136986299</v>
      </c>
      <c r="L316" s="514">
        <v>121</v>
      </c>
      <c r="M316" s="514">
        <v>174</v>
      </c>
      <c r="N316" s="514">
        <v>39.965649359228429</v>
      </c>
      <c r="O316" s="106">
        <v>2.4183327590167019</v>
      </c>
      <c r="P316" s="511">
        <v>0</v>
      </c>
      <c r="Q316" s="511">
        <v>120</v>
      </c>
      <c r="R316" s="511">
        <v>80</v>
      </c>
      <c r="S316" s="511">
        <v>0</v>
      </c>
      <c r="T316" s="514">
        <v>2</v>
      </c>
      <c r="U316" s="718">
        <v>0</v>
      </c>
      <c r="V316" s="718"/>
      <c r="W316" s="718">
        <v>1</v>
      </c>
      <c r="X316" s="718">
        <v>2</v>
      </c>
      <c r="Y316" s="718">
        <v>0</v>
      </c>
      <c r="Z316" s="718">
        <v>1</v>
      </c>
      <c r="AA316" s="718">
        <v>0</v>
      </c>
      <c r="AB316" s="718">
        <v>1</v>
      </c>
      <c r="AD316" s="524">
        <v>18.097223906552099</v>
      </c>
      <c r="AF316" s="589">
        <v>96</v>
      </c>
      <c r="AG316" s="590">
        <v>0.88</v>
      </c>
      <c r="AH316" s="589">
        <v>93</v>
      </c>
      <c r="AI316" s="592"/>
      <c r="AJ316" s="589">
        <v>14.5</v>
      </c>
      <c r="AK316" s="592"/>
      <c r="AL316" s="589">
        <v>411</v>
      </c>
      <c r="AM316" s="593"/>
      <c r="AN316" s="409"/>
      <c r="AO316" s="63"/>
      <c r="AP316" s="63"/>
      <c r="AQ316" s="63"/>
      <c r="AR316" s="63"/>
      <c r="AS316" s="63"/>
      <c r="AT316" s="63"/>
      <c r="AU316" s="64"/>
      <c r="AV316" s="64"/>
      <c r="AW316" s="108"/>
      <c r="AX316" s="108"/>
      <c r="AY316" s="108"/>
      <c r="AZ316" s="589">
        <v>136</v>
      </c>
      <c r="BA316" s="414"/>
      <c r="BB316" s="66"/>
      <c r="BC316" s="68"/>
      <c r="BD316" s="66"/>
      <c r="BE316" s="218"/>
      <c r="BF316" s="66"/>
      <c r="BG316" s="68"/>
      <c r="BH316" s="508"/>
      <c r="BI316" s="508"/>
      <c r="BJ316" s="508"/>
      <c r="BK316" s="66"/>
      <c r="BL316" s="66"/>
      <c r="BM316" s="66"/>
      <c r="BN316" s="66"/>
      <c r="BO316" s="571"/>
      <c r="BP316" s="66"/>
      <c r="BQ316" s="66"/>
      <c r="BR316" s="66"/>
      <c r="BS316" s="66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62">
        <v>0</v>
      </c>
      <c r="CK316" s="662">
        <v>0</v>
      </c>
      <c r="CL316" s="661">
        <v>1</v>
      </c>
      <c r="CM316" s="661">
        <v>1</v>
      </c>
      <c r="CN316" s="661">
        <v>1</v>
      </c>
      <c r="CO316" s="661">
        <v>0</v>
      </c>
      <c r="CP316" s="661">
        <v>0</v>
      </c>
      <c r="CQ316" s="661">
        <v>0</v>
      </c>
      <c r="CR316" s="661">
        <v>0</v>
      </c>
      <c r="CS316" s="661">
        <v>0</v>
      </c>
      <c r="CT316" s="661">
        <v>0</v>
      </c>
      <c r="CU316" s="661">
        <v>0</v>
      </c>
      <c r="CV316" s="666">
        <v>24.4</v>
      </c>
      <c r="CW316" s="362"/>
      <c r="CX316" s="362"/>
      <c r="CY316" s="362"/>
      <c r="DC316" s="516">
        <v>2</v>
      </c>
      <c r="DD316" s="511" t="s">
        <v>1728</v>
      </c>
      <c r="DF316" s="136"/>
      <c r="DJ316" s="136"/>
      <c r="DK316" s="136"/>
      <c r="DL316" s="136"/>
      <c r="DS316" s="63"/>
      <c r="EO316" s="511">
        <v>11</v>
      </c>
      <c r="EP316" s="574">
        <v>40966</v>
      </c>
      <c r="ET316" s="133">
        <v>74</v>
      </c>
      <c r="EU316" s="133">
        <v>0</v>
      </c>
      <c r="EV316" s="524">
        <v>18.097223906552099</v>
      </c>
      <c r="EW316" s="133">
        <v>8</v>
      </c>
      <c r="EX316" s="133">
        <v>10</v>
      </c>
      <c r="EY316" s="133">
        <v>72</v>
      </c>
      <c r="EZ316" s="133">
        <v>61</v>
      </c>
      <c r="FC316" s="133">
        <v>52</v>
      </c>
      <c r="FE316" s="133">
        <v>45</v>
      </c>
      <c r="FH316" s="91"/>
      <c r="FI316" s="91"/>
      <c r="FJ316" s="227"/>
      <c r="FK316" s="227"/>
      <c r="FL316" s="193">
        <v>230</v>
      </c>
      <c r="FM316" s="193">
        <v>167</v>
      </c>
      <c r="FN316" s="193">
        <v>95.10684546717151</v>
      </c>
      <c r="FO316" s="193">
        <v>69.055839969641923</v>
      </c>
      <c r="FP316" s="193">
        <v>27.5</v>
      </c>
      <c r="FQ316" s="133">
        <v>1</v>
      </c>
      <c r="FS316" s="193">
        <v>46</v>
      </c>
      <c r="FT316" s="193">
        <v>40</v>
      </c>
      <c r="FU316" s="133">
        <v>210</v>
      </c>
      <c r="FV316" s="237">
        <v>6.4</v>
      </c>
      <c r="FW316" s="237">
        <v>8.4</v>
      </c>
      <c r="FX316" s="237">
        <v>7.1875</v>
      </c>
      <c r="FY316" s="237">
        <v>1.1499999999999999</v>
      </c>
      <c r="FZ316" s="237"/>
      <c r="GA316" s="133">
        <v>24</v>
      </c>
      <c r="GG316" s="133">
        <v>0</v>
      </c>
      <c r="GH316" s="133">
        <v>1</v>
      </c>
      <c r="GI316" s="133">
        <v>0</v>
      </c>
      <c r="GJ316" s="133">
        <v>0</v>
      </c>
      <c r="GK316" s="133">
        <v>5</v>
      </c>
      <c r="GM316" s="133">
        <v>0</v>
      </c>
      <c r="GO316" s="133">
        <v>1</v>
      </c>
      <c r="GP316" s="61">
        <v>122</v>
      </c>
      <c r="GQ316" s="106">
        <v>50.447978899977933</v>
      </c>
      <c r="GR316" s="61">
        <v>43</v>
      </c>
      <c r="GS316" s="61">
        <v>0</v>
      </c>
      <c r="GT316" s="61"/>
      <c r="GU316" s="61"/>
      <c r="GV316" s="61"/>
      <c r="GW316" s="61"/>
      <c r="GX316" s="61"/>
      <c r="GY316" s="61"/>
      <c r="GZ316" s="90"/>
      <c r="HA316" s="21">
        <v>12</v>
      </c>
      <c r="HY316" s="238"/>
      <c r="IE316" s="237"/>
      <c r="IF316" s="237"/>
      <c r="IP316" s="237"/>
      <c r="JC316" s="136"/>
      <c r="JD316" s="278"/>
      <c r="JE316" s="70"/>
      <c r="JF316" s="70"/>
      <c r="JG316" s="136"/>
      <c r="JH316" s="136"/>
      <c r="JI316" s="136"/>
      <c r="JJ316" s="136"/>
      <c r="JL316" s="420"/>
      <c r="JM316" s="362"/>
      <c r="JN316" s="244"/>
      <c r="JP316" s="518">
        <v>0</v>
      </c>
      <c r="JQ316" s="135">
        <v>43535</v>
      </c>
      <c r="JR316" s="520">
        <v>82</v>
      </c>
      <c r="JS316" s="135"/>
      <c r="JU316" s="200"/>
      <c r="JV316" s="135"/>
      <c r="JW316" s="225"/>
      <c r="JX316" s="201"/>
      <c r="JY316" s="135"/>
      <c r="JZ316" s="225"/>
      <c r="KA316" s="699">
        <v>0</v>
      </c>
      <c r="KB316" s="511"/>
      <c r="KC316" s="225"/>
      <c r="KD316" s="63"/>
      <c r="KE316" s="250"/>
      <c r="KF316" s="250"/>
      <c r="KG316" s="250"/>
      <c r="KH316" s="250"/>
      <c r="KI316" s="250"/>
      <c r="KJ316" s="250"/>
      <c r="KK316" s="250"/>
      <c r="KL316" s="250"/>
      <c r="KQ316" s="92"/>
      <c r="KR316" s="92"/>
      <c r="KS316" s="92"/>
      <c r="KT316" s="361"/>
      <c r="KU316" s="92"/>
      <c r="KV316" s="361"/>
      <c r="KW316" s="361"/>
      <c r="KX316" s="361"/>
      <c r="KY316" s="361"/>
      <c r="KZ316" s="361"/>
      <c r="LA316" s="361"/>
      <c r="LB316" s="361"/>
      <c r="LC316" s="361"/>
      <c r="LD316" s="361"/>
      <c r="LE316" s="112"/>
      <c r="LF316" s="454"/>
      <c r="LG316" s="454"/>
      <c r="LH316" s="454"/>
      <c r="LI316" s="454"/>
      <c r="LJ316" s="454"/>
      <c r="LK316" s="454"/>
      <c r="LL316" s="454"/>
      <c r="LM316" s="454"/>
      <c r="LN316" s="454"/>
      <c r="LO316" s="454"/>
      <c r="LP316" s="454"/>
      <c r="LQ316" s="454"/>
      <c r="LR316" s="454"/>
      <c r="LS316" s="454"/>
      <c r="LT316" s="454"/>
      <c r="LU316" s="454"/>
      <c r="LV316" s="454"/>
      <c r="LW316" s="454"/>
      <c r="LX316" s="454"/>
      <c r="LY316" s="454"/>
      <c r="LZ316" s="454"/>
      <c r="MA316" s="454"/>
      <c r="MC316" s="509"/>
      <c r="MD316" s="61"/>
      <c r="ME316" s="746">
        <v>11</v>
      </c>
      <c r="MF316" s="510">
        <v>41038</v>
      </c>
      <c r="MG316" s="511">
        <v>12</v>
      </c>
      <c r="MH316" s="521">
        <v>12</v>
      </c>
      <c r="MI316" s="522">
        <v>36.026660563206903</v>
      </c>
      <c r="MJ316" s="510"/>
      <c r="MK316" s="511"/>
      <c r="ML316" s="511"/>
      <c r="MM316" s="511"/>
      <c r="MN316" s="511"/>
      <c r="MO316" s="511"/>
      <c r="ND316" s="876" t="s">
        <v>64</v>
      </c>
      <c r="NE316" s="877" t="s">
        <v>64</v>
      </c>
      <c r="NF316" s="877" t="s">
        <v>64</v>
      </c>
      <c r="NG316" s="877" t="s">
        <v>64</v>
      </c>
      <c r="NH316" s="877" t="s">
        <v>64</v>
      </c>
      <c r="NI316" s="877" t="s">
        <v>64</v>
      </c>
      <c r="NJ316" s="877" t="s">
        <v>64</v>
      </c>
      <c r="NK316" s="877" t="s">
        <v>64</v>
      </c>
      <c r="NL316" s="877" t="s">
        <v>64</v>
      </c>
      <c r="NM316" s="877" t="s">
        <v>64</v>
      </c>
      <c r="NN316" s="877" t="s">
        <v>64</v>
      </c>
      <c r="NO316" s="877" t="s">
        <v>64</v>
      </c>
      <c r="NP316" s="877" t="s">
        <v>64</v>
      </c>
      <c r="NQ316" s="877" t="s">
        <v>64</v>
      </c>
      <c r="NR316" s="877" t="s">
        <v>64</v>
      </c>
      <c r="NS316" s="877" t="s">
        <v>64</v>
      </c>
      <c r="NT316" s="877" t="s">
        <v>64</v>
      </c>
      <c r="NU316" s="877" t="s">
        <v>64</v>
      </c>
      <c r="NV316" s="877" t="s">
        <v>64</v>
      </c>
      <c r="NW316" s="877" t="s">
        <v>64</v>
      </c>
      <c r="NX316" s="877" t="s">
        <v>64</v>
      </c>
      <c r="NY316" s="877" t="s">
        <v>64</v>
      </c>
      <c r="NZ316" s="877" t="s">
        <v>64</v>
      </c>
      <c r="OA316" s="877" t="s">
        <v>64</v>
      </c>
      <c r="OB316" s="877" t="s">
        <v>64</v>
      </c>
      <c r="OC316" s="877" t="s">
        <v>64</v>
      </c>
      <c r="OD316" s="877" t="s">
        <v>64</v>
      </c>
      <c r="OE316" s="877" t="s">
        <v>64</v>
      </c>
      <c r="OF316" s="877" t="s">
        <v>64</v>
      </c>
      <c r="OG316" s="877" t="s">
        <v>64</v>
      </c>
      <c r="OH316" s="877" t="s">
        <v>64</v>
      </c>
      <c r="OI316" s="877" t="s">
        <v>64</v>
      </c>
      <c r="OJ316" s="877" t="s">
        <v>64</v>
      </c>
      <c r="OK316" s="877" t="s">
        <v>64</v>
      </c>
      <c r="OL316" s="877" t="s">
        <v>64</v>
      </c>
    </row>
    <row r="317" spans="1:402" s="133" customFormat="1" x14ac:dyDescent="0.25">
      <c r="A317" s="274">
        <v>316</v>
      </c>
      <c r="B317" s="221">
        <v>0</v>
      </c>
      <c r="C317" s="61">
        <v>0</v>
      </c>
      <c r="D317" s="61">
        <v>5</v>
      </c>
      <c r="E317" s="511">
        <v>13</v>
      </c>
      <c r="F317" s="880"/>
      <c r="G317" s="887">
        <v>14</v>
      </c>
      <c r="I317" s="511" t="s">
        <v>1735</v>
      </c>
      <c r="J317" s="766">
        <v>24842</v>
      </c>
      <c r="K317" s="512">
        <v>44.375342465753398</v>
      </c>
      <c r="L317" s="514">
        <v>76</v>
      </c>
      <c r="M317" s="514">
        <v>169</v>
      </c>
      <c r="N317" s="514">
        <v>26.609712545078956</v>
      </c>
      <c r="O317" s="106">
        <v>1.8888562088676253</v>
      </c>
      <c r="P317" s="511">
        <v>0</v>
      </c>
      <c r="Q317" s="511">
        <v>135</v>
      </c>
      <c r="R317" s="511">
        <v>80</v>
      </c>
      <c r="S317" s="511">
        <v>0</v>
      </c>
      <c r="T317" s="514">
        <v>1</v>
      </c>
      <c r="U317" s="718">
        <v>0</v>
      </c>
      <c r="V317" s="718"/>
      <c r="W317" s="663">
        <v>1</v>
      </c>
      <c r="X317" s="718">
        <v>2</v>
      </c>
      <c r="Y317" s="718">
        <v>0</v>
      </c>
      <c r="Z317" s="718">
        <v>0</v>
      </c>
      <c r="AA317" s="718">
        <v>0</v>
      </c>
      <c r="AB317" s="718">
        <v>0</v>
      </c>
      <c r="AD317" s="524">
        <v>30.7171316681039</v>
      </c>
      <c r="AF317" s="589"/>
      <c r="AG317" s="590">
        <v>1.03</v>
      </c>
      <c r="AH317" s="589">
        <v>78</v>
      </c>
      <c r="AI317" s="592"/>
      <c r="AJ317" s="589">
        <v>15.1</v>
      </c>
      <c r="AK317" s="592"/>
      <c r="AL317" s="591"/>
      <c r="AM317" s="594"/>
      <c r="AN317" s="409"/>
      <c r="AO317" s="63"/>
      <c r="AP317" s="63"/>
      <c r="AQ317" s="63"/>
      <c r="AR317" s="63"/>
      <c r="AS317" s="63"/>
      <c r="AT317" s="63"/>
      <c r="AU317" s="64"/>
      <c r="AV317" s="64"/>
      <c r="AW317" s="108"/>
      <c r="AX317" s="108"/>
      <c r="AY317" s="108"/>
      <c r="AZ317" s="589">
        <v>138</v>
      </c>
      <c r="BA317" s="414"/>
      <c r="BB317" s="66"/>
      <c r="BC317" s="68"/>
      <c r="BD317" s="66"/>
      <c r="BE317" s="218"/>
      <c r="BF317" s="66"/>
      <c r="BG317" s="68"/>
      <c r="BH317" s="508"/>
      <c r="BI317" s="508"/>
      <c r="BJ317" s="508"/>
      <c r="BK317" s="66"/>
      <c r="BL317" s="66"/>
      <c r="BM317" s="66"/>
      <c r="BN317" s="66"/>
      <c r="BO317" s="571"/>
      <c r="BP317" s="66"/>
      <c r="BQ317" s="66"/>
      <c r="BR317" s="66"/>
      <c r="BS317" s="66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  <c r="CD317" s="61"/>
      <c r="CE317" s="61"/>
      <c r="CF317" s="61"/>
      <c r="CG317" s="61"/>
      <c r="CH317" s="61"/>
      <c r="CI317" s="61"/>
      <c r="CJ317" s="661">
        <v>0</v>
      </c>
      <c r="CK317" s="661">
        <v>0</v>
      </c>
      <c r="CL317" s="661">
        <v>1</v>
      </c>
      <c r="CM317" s="661">
        <v>1</v>
      </c>
      <c r="CN317" s="661">
        <v>1</v>
      </c>
      <c r="CO317" s="661">
        <v>0</v>
      </c>
      <c r="CP317" s="661">
        <v>0</v>
      </c>
      <c r="CQ317" s="661">
        <v>0</v>
      </c>
      <c r="CR317" s="661">
        <v>0</v>
      </c>
      <c r="CS317" s="661">
        <v>0</v>
      </c>
      <c r="CT317" s="661">
        <v>0</v>
      </c>
      <c r="CU317" s="661">
        <v>0</v>
      </c>
      <c r="CV317" s="666">
        <v>24.9</v>
      </c>
      <c r="CW317" s="362"/>
      <c r="CX317" s="362"/>
      <c r="CY317" s="362"/>
      <c r="DC317" s="516">
        <v>2</v>
      </c>
      <c r="DD317" s="511" t="s">
        <v>1736</v>
      </c>
      <c r="DF317" s="136"/>
      <c r="DJ317" s="136"/>
      <c r="DK317" s="136"/>
      <c r="DL317" s="136"/>
      <c r="DS317" s="63"/>
      <c r="EO317" s="511">
        <v>13</v>
      </c>
      <c r="EP317" s="574">
        <v>41039</v>
      </c>
      <c r="ET317" s="133">
        <v>60</v>
      </c>
      <c r="EU317" s="133">
        <v>0</v>
      </c>
      <c r="EV317" s="524">
        <v>30.7171316681039</v>
      </c>
      <c r="EW317" s="133">
        <v>9</v>
      </c>
      <c r="EX317" s="133">
        <v>10</v>
      </c>
      <c r="EY317" s="133">
        <v>60</v>
      </c>
      <c r="EZ317" s="133">
        <v>52</v>
      </c>
      <c r="FC317" s="133">
        <v>41</v>
      </c>
      <c r="FE317" s="133">
        <v>30</v>
      </c>
      <c r="FH317" s="91"/>
      <c r="FI317" s="91"/>
      <c r="FJ317" s="227"/>
      <c r="FK317" s="227"/>
      <c r="FL317" s="193">
        <v>140</v>
      </c>
      <c r="FM317" s="193">
        <v>111</v>
      </c>
      <c r="FN317" s="193">
        <v>74.118929404335333</v>
      </c>
      <c r="FO317" s="193">
        <v>58.765722599151587</v>
      </c>
      <c r="FP317" s="193">
        <v>21</v>
      </c>
      <c r="FQ317" s="133">
        <v>1</v>
      </c>
      <c r="FS317" s="193">
        <v>55</v>
      </c>
      <c r="FT317" s="193">
        <v>69</v>
      </c>
      <c r="FU317" s="133">
        <v>160</v>
      </c>
      <c r="FV317" s="237">
        <v>5.85</v>
      </c>
      <c r="FW317" s="237">
        <v>7.9</v>
      </c>
      <c r="FX317" s="237">
        <v>9.4017094017094021</v>
      </c>
      <c r="FY317" s="237">
        <v>0.79710144927536231</v>
      </c>
      <c r="FZ317" s="237"/>
      <c r="GA317" s="133">
        <v>20</v>
      </c>
      <c r="GG317" s="133">
        <v>0</v>
      </c>
      <c r="GH317" s="133">
        <v>1</v>
      </c>
      <c r="GI317" s="133">
        <v>0</v>
      </c>
      <c r="GJ317" s="133">
        <v>0</v>
      </c>
      <c r="GM317" s="133">
        <v>0</v>
      </c>
      <c r="GO317" s="133">
        <v>1</v>
      </c>
      <c r="GP317" s="61">
        <v>33</v>
      </c>
      <c r="GQ317" s="106">
        <v>17.470890502450473</v>
      </c>
      <c r="GR317" s="61">
        <v>45</v>
      </c>
      <c r="GS317" s="61">
        <v>0</v>
      </c>
      <c r="GT317" s="61"/>
      <c r="GU317" s="61"/>
      <c r="GV317" s="61"/>
      <c r="GW317" s="61"/>
      <c r="GX317" s="61"/>
      <c r="GY317" s="61"/>
      <c r="GZ317" s="90"/>
      <c r="HA317" s="21">
        <v>11</v>
      </c>
      <c r="HY317" s="238"/>
      <c r="IE317" s="237"/>
      <c r="IF317" s="237"/>
      <c r="IP317" s="237"/>
      <c r="JC317" s="136"/>
      <c r="JD317" s="278"/>
      <c r="JE317" s="70"/>
      <c r="JF317" s="70"/>
      <c r="JG317" s="136"/>
      <c r="JH317" s="136"/>
      <c r="JI317" s="136"/>
      <c r="JJ317" s="136"/>
      <c r="JL317" s="420"/>
      <c r="JM317" s="362"/>
      <c r="JN317" s="244"/>
      <c r="JP317" s="518">
        <v>1</v>
      </c>
      <c r="JQ317" s="519">
        <v>42018</v>
      </c>
      <c r="JR317" s="520">
        <v>32</v>
      </c>
      <c r="JS317" s="135"/>
      <c r="JU317" s="200"/>
      <c r="JV317" s="135"/>
      <c r="JW317" s="225"/>
      <c r="JX317" s="201"/>
      <c r="JY317" s="135"/>
      <c r="JZ317" s="225"/>
      <c r="KA317" s="699">
        <v>0</v>
      </c>
      <c r="KB317" s="511"/>
      <c r="KC317" s="225"/>
      <c r="KD317" s="63"/>
      <c r="KE317" s="250"/>
      <c r="KF317" s="250"/>
      <c r="KG317" s="250"/>
      <c r="KH317" s="250"/>
      <c r="KI317" s="250"/>
      <c r="KJ317" s="250"/>
      <c r="KK317" s="250"/>
      <c r="KL317" s="250"/>
      <c r="KQ317" s="92"/>
      <c r="KR317" s="92"/>
      <c r="KS317" s="92"/>
      <c r="KT317" s="361"/>
      <c r="KU317" s="92"/>
      <c r="KV317" s="361"/>
      <c r="KW317" s="361"/>
      <c r="KX317" s="361"/>
      <c r="KY317" s="361"/>
      <c r="KZ317" s="361"/>
      <c r="LA317" s="361"/>
      <c r="LB317" s="361"/>
      <c r="LC317" s="361"/>
      <c r="LD317" s="361"/>
      <c r="LE317" s="112"/>
      <c r="LF317" s="454"/>
      <c r="LG317" s="454"/>
      <c r="LH317" s="454"/>
      <c r="LI317" s="454"/>
      <c r="LJ317" s="454"/>
      <c r="LK317" s="454"/>
      <c r="LL317" s="454"/>
      <c r="LM317" s="454"/>
      <c r="LN317" s="454"/>
      <c r="LO317" s="454"/>
      <c r="LP317" s="454"/>
      <c r="LQ317" s="454"/>
      <c r="LR317" s="454"/>
      <c r="LS317" s="454"/>
      <c r="LT317" s="454"/>
      <c r="LU317" s="454"/>
      <c r="LV317" s="454"/>
      <c r="LW317" s="454"/>
      <c r="LX317" s="454"/>
      <c r="LY317" s="454"/>
      <c r="LZ317" s="454"/>
      <c r="MA317" s="454"/>
      <c r="MC317" s="509"/>
      <c r="MD317" s="61"/>
      <c r="ME317" s="746">
        <v>13</v>
      </c>
      <c r="MF317" s="510">
        <v>41039</v>
      </c>
      <c r="MG317" s="511">
        <v>14</v>
      </c>
      <c r="MH317" s="521">
        <v>14</v>
      </c>
      <c r="MI317" s="522">
        <v>32.924961467387199</v>
      </c>
      <c r="MJ317" s="510"/>
      <c r="MK317" s="511"/>
      <c r="ML317" s="511"/>
      <c r="MM317" s="511"/>
      <c r="MN317" s="511"/>
      <c r="MO317" s="511"/>
      <c r="ND317" s="876" t="s">
        <v>64</v>
      </c>
      <c r="NE317" s="877" t="s">
        <v>64</v>
      </c>
      <c r="NF317" s="877" t="s">
        <v>64</v>
      </c>
      <c r="NG317" s="877" t="s">
        <v>64</v>
      </c>
      <c r="NH317" s="877" t="s">
        <v>64</v>
      </c>
      <c r="NI317" s="877" t="s">
        <v>64</v>
      </c>
      <c r="NJ317" s="877" t="s">
        <v>64</v>
      </c>
      <c r="NK317" s="877" t="s">
        <v>64</v>
      </c>
      <c r="NL317" s="877" t="s">
        <v>64</v>
      </c>
      <c r="NM317" s="877" t="s">
        <v>64</v>
      </c>
      <c r="NN317" s="877" t="s">
        <v>64</v>
      </c>
      <c r="NO317" s="877" t="s">
        <v>64</v>
      </c>
      <c r="NP317" s="877" t="s">
        <v>64</v>
      </c>
      <c r="NQ317" s="877" t="s">
        <v>64</v>
      </c>
      <c r="NR317" s="877" t="s">
        <v>64</v>
      </c>
      <c r="NS317" s="877" t="s">
        <v>64</v>
      </c>
      <c r="NT317" s="877" t="s">
        <v>64</v>
      </c>
      <c r="NU317" s="877" t="s">
        <v>64</v>
      </c>
      <c r="NV317" s="877" t="s">
        <v>64</v>
      </c>
      <c r="NW317" s="877" t="s">
        <v>64</v>
      </c>
      <c r="NX317" s="877" t="s">
        <v>64</v>
      </c>
      <c r="NY317" s="877" t="s">
        <v>64</v>
      </c>
      <c r="NZ317" s="877" t="s">
        <v>64</v>
      </c>
      <c r="OA317" s="877" t="s">
        <v>64</v>
      </c>
      <c r="OB317" s="877" t="s">
        <v>64</v>
      </c>
      <c r="OC317" s="877" t="s">
        <v>64</v>
      </c>
      <c r="OD317" s="877" t="s">
        <v>64</v>
      </c>
      <c r="OE317" s="877" t="s">
        <v>64</v>
      </c>
      <c r="OF317" s="877" t="s">
        <v>64</v>
      </c>
      <c r="OG317" s="877" t="s">
        <v>64</v>
      </c>
      <c r="OH317" s="877" t="s">
        <v>64</v>
      </c>
      <c r="OI317" s="877" t="s">
        <v>64</v>
      </c>
      <c r="OJ317" s="877" t="s">
        <v>64</v>
      </c>
      <c r="OK317" s="877" t="s">
        <v>64</v>
      </c>
      <c r="OL317" s="877" t="s">
        <v>64</v>
      </c>
    </row>
    <row r="318" spans="1:402" s="133" customFormat="1" x14ac:dyDescent="0.25">
      <c r="A318" s="221">
        <v>317</v>
      </c>
      <c r="B318" s="274">
        <v>0</v>
      </c>
      <c r="C318" s="61">
        <v>0</v>
      </c>
      <c r="D318" s="61">
        <v>5</v>
      </c>
      <c r="E318" s="511">
        <v>14</v>
      </c>
      <c r="F318" s="880"/>
      <c r="G318" s="887">
        <v>15</v>
      </c>
      <c r="I318" s="511" t="s">
        <v>1737</v>
      </c>
      <c r="J318" s="766">
        <v>19725</v>
      </c>
      <c r="K318" s="512">
        <v>58.446575342465799</v>
      </c>
      <c r="L318" s="514">
        <v>66</v>
      </c>
      <c r="M318" s="514">
        <v>169</v>
      </c>
      <c r="N318" s="514">
        <v>23.1084345786212</v>
      </c>
      <c r="O318" s="106">
        <v>1.7602083210044581</v>
      </c>
      <c r="P318" s="511">
        <v>0</v>
      </c>
      <c r="Q318" s="511">
        <v>105</v>
      </c>
      <c r="R318" s="511">
        <v>70</v>
      </c>
      <c r="S318" s="511">
        <v>0</v>
      </c>
      <c r="T318" s="514">
        <v>2</v>
      </c>
      <c r="U318" s="718">
        <v>0</v>
      </c>
      <c r="V318" s="718"/>
      <c r="W318" s="718">
        <v>1</v>
      </c>
      <c r="X318" s="718">
        <v>0</v>
      </c>
      <c r="Y318" s="718">
        <v>0</v>
      </c>
      <c r="Z318" s="718">
        <v>0</v>
      </c>
      <c r="AA318" s="718">
        <v>0</v>
      </c>
      <c r="AB318" s="718">
        <v>0</v>
      </c>
      <c r="AD318" s="524">
        <v>23.3819678264123</v>
      </c>
      <c r="AF318" s="589">
        <v>104</v>
      </c>
      <c r="AG318" s="590">
        <v>1.34</v>
      </c>
      <c r="AH318" s="589">
        <v>55</v>
      </c>
      <c r="AI318" s="592"/>
      <c r="AJ318" s="589">
        <v>15.3</v>
      </c>
      <c r="AK318" s="592"/>
      <c r="AL318" s="589">
        <v>646</v>
      </c>
      <c r="AM318" s="593"/>
      <c r="AN318" s="409"/>
      <c r="AO318" s="63"/>
      <c r="AP318" s="63"/>
      <c r="AQ318" s="63"/>
      <c r="AR318" s="63"/>
      <c r="AS318" s="63"/>
      <c r="AT318" s="63"/>
      <c r="AU318" s="64"/>
      <c r="AV318" s="64"/>
      <c r="AW318" s="108"/>
      <c r="AX318" s="108"/>
      <c r="AY318" s="108"/>
      <c r="AZ318" s="589">
        <v>138</v>
      </c>
      <c r="BA318" s="414"/>
      <c r="BB318" s="66"/>
      <c r="BC318" s="68"/>
      <c r="BD318" s="66"/>
      <c r="BE318" s="218"/>
      <c r="BF318" s="66"/>
      <c r="BG318" s="68"/>
      <c r="BH318" s="508"/>
      <c r="BI318" s="508"/>
      <c r="BJ318" s="508"/>
      <c r="BK318" s="66"/>
      <c r="BL318" s="66"/>
      <c r="BM318" s="66"/>
      <c r="BN318" s="66"/>
      <c r="BO318" s="571"/>
      <c r="BP318" s="66"/>
      <c r="BQ318" s="66"/>
      <c r="BR318" s="66"/>
      <c r="BS318" s="66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  <c r="CD318" s="61"/>
      <c r="CE318" s="61"/>
      <c r="CF318" s="61"/>
      <c r="CG318" s="61"/>
      <c r="CH318" s="61"/>
      <c r="CI318" s="61"/>
      <c r="CJ318" s="661">
        <v>1</v>
      </c>
      <c r="CK318" s="661">
        <v>0</v>
      </c>
      <c r="CL318" s="661">
        <v>1</v>
      </c>
      <c r="CM318" s="662">
        <v>0</v>
      </c>
      <c r="CN318" s="661">
        <v>1</v>
      </c>
      <c r="CO318" s="661">
        <v>0</v>
      </c>
      <c r="CP318" s="661">
        <v>1</v>
      </c>
      <c r="CQ318" s="661">
        <v>0</v>
      </c>
      <c r="CR318" s="661">
        <v>0</v>
      </c>
      <c r="CS318" s="661">
        <v>0</v>
      </c>
      <c r="CT318" s="661">
        <v>0</v>
      </c>
      <c r="CU318" s="661">
        <v>0</v>
      </c>
      <c r="CV318" s="666">
        <v>13.6</v>
      </c>
      <c r="CW318" s="362"/>
      <c r="CX318" s="362"/>
      <c r="CY318" s="362"/>
      <c r="DC318" s="516">
        <v>1</v>
      </c>
      <c r="DD318" s="513" t="s">
        <v>1738</v>
      </c>
      <c r="DF318" s="136"/>
      <c r="DJ318" s="136"/>
      <c r="DK318" s="136"/>
      <c r="DL318" s="136"/>
      <c r="DS318" s="63"/>
      <c r="EO318" s="511">
        <v>14</v>
      </c>
      <c r="EP318" s="574">
        <v>40996</v>
      </c>
      <c r="ET318" s="133">
        <v>64</v>
      </c>
      <c r="EU318" s="133">
        <v>0</v>
      </c>
      <c r="EV318" s="524">
        <v>23.3819678264123</v>
      </c>
      <c r="EW318" s="133">
        <v>11</v>
      </c>
      <c r="EX318" s="133">
        <v>10</v>
      </c>
      <c r="EY318" s="133">
        <v>72</v>
      </c>
      <c r="EZ318" s="133">
        <v>64</v>
      </c>
      <c r="FC318" s="133">
        <v>56</v>
      </c>
      <c r="FE318" s="133">
        <v>35</v>
      </c>
      <c r="FH318" s="91"/>
      <c r="FI318" s="91"/>
      <c r="FJ318" s="227"/>
      <c r="FK318" s="227"/>
      <c r="FL318" s="193">
        <v>226</v>
      </c>
      <c r="FM318" s="193">
        <v>165</v>
      </c>
      <c r="FN318" s="193">
        <v>128.39389366767321</v>
      </c>
      <c r="FO318" s="193">
        <v>93.738904668876458</v>
      </c>
      <c r="FP318" s="193">
        <v>26</v>
      </c>
      <c r="FQ318" s="133">
        <v>1</v>
      </c>
      <c r="FS318" s="193">
        <v>70.599999999999994</v>
      </c>
      <c r="FT318" s="193">
        <v>32.6</v>
      </c>
      <c r="FU318" s="133">
        <v>150</v>
      </c>
      <c r="FV318" s="237">
        <v>4</v>
      </c>
      <c r="FW318" s="237">
        <v>10</v>
      </c>
      <c r="FX318" s="237">
        <v>17.649999999999999</v>
      </c>
      <c r="FY318" s="237">
        <v>2.165644171779141</v>
      </c>
      <c r="FZ318" s="237">
        <v>2.7686274509803921</v>
      </c>
      <c r="GA318" s="133">
        <v>24</v>
      </c>
      <c r="GG318" s="133">
        <v>1</v>
      </c>
      <c r="GH318" s="133">
        <v>2</v>
      </c>
      <c r="GI318" s="133">
        <v>1</v>
      </c>
      <c r="GJ318" s="133">
        <v>1</v>
      </c>
      <c r="GK318" s="133">
        <v>52</v>
      </c>
      <c r="GM318" s="133">
        <v>0</v>
      </c>
      <c r="GO318" s="133">
        <v>1</v>
      </c>
      <c r="GP318" s="61">
        <v>69</v>
      </c>
      <c r="GQ318" s="106">
        <v>39.199905588802885</v>
      </c>
      <c r="GR318" s="61">
        <v>30</v>
      </c>
      <c r="GS318" s="61">
        <v>1</v>
      </c>
      <c r="GT318" s="61"/>
      <c r="GU318" s="61"/>
      <c r="GV318" s="61"/>
      <c r="GW318" s="61"/>
      <c r="GX318" s="61"/>
      <c r="GY318" s="61"/>
      <c r="GZ318" s="90"/>
      <c r="HA318" s="21">
        <v>13</v>
      </c>
      <c r="HY318" s="238"/>
      <c r="IE318" s="237"/>
      <c r="IF318" s="237"/>
      <c r="IP318" s="237"/>
      <c r="JC318" s="136"/>
      <c r="JD318" s="278"/>
      <c r="JE318" s="70"/>
      <c r="JF318" s="70"/>
      <c r="JG318" s="136"/>
      <c r="JH318" s="136"/>
      <c r="JI318" s="136"/>
      <c r="JJ318" s="136"/>
      <c r="JL318" s="420"/>
      <c r="JM318" s="362"/>
      <c r="JN318" s="244"/>
      <c r="JP318" s="518">
        <v>1</v>
      </c>
      <c r="JQ318" s="519">
        <v>43222</v>
      </c>
      <c r="JR318" s="520">
        <v>71</v>
      </c>
      <c r="JS318" s="135"/>
      <c r="JU318" s="200"/>
      <c r="JV318" s="135"/>
      <c r="JW318" s="225"/>
      <c r="JX318" s="201"/>
      <c r="JY318" s="135"/>
      <c r="JZ318" s="225"/>
      <c r="KA318" s="699">
        <v>0</v>
      </c>
      <c r="KB318" s="511"/>
      <c r="KC318" s="225"/>
      <c r="KD318" s="63"/>
      <c r="KE318" s="250"/>
      <c r="KF318" s="250"/>
      <c r="KG318" s="250"/>
      <c r="KH318" s="250"/>
      <c r="KI318" s="250"/>
      <c r="KJ318" s="250"/>
      <c r="KK318" s="250"/>
      <c r="KL318" s="250"/>
      <c r="KQ318" s="92"/>
      <c r="KR318" s="92"/>
      <c r="KS318" s="92"/>
      <c r="KT318" s="361"/>
      <c r="KU318" s="92"/>
      <c r="KV318" s="361"/>
      <c r="KW318" s="361"/>
      <c r="KX318" s="361"/>
      <c r="KY318" s="361"/>
      <c r="KZ318" s="361"/>
      <c r="LA318" s="361"/>
      <c r="LB318" s="361"/>
      <c r="LC318" s="361"/>
      <c r="LD318" s="361"/>
      <c r="LE318" s="112"/>
      <c r="LF318" s="454"/>
      <c r="LG318" s="454"/>
      <c r="LH318" s="454"/>
      <c r="LI318" s="454"/>
      <c r="LJ318" s="454"/>
      <c r="LK318" s="454"/>
      <c r="LL318" s="454"/>
      <c r="LM318" s="454"/>
      <c r="LN318" s="454"/>
      <c r="LO318" s="454"/>
      <c r="LP318" s="454"/>
      <c r="LQ318" s="454"/>
      <c r="LR318" s="454"/>
      <c r="LS318" s="454"/>
      <c r="LT318" s="454"/>
      <c r="LU318" s="454"/>
      <c r="LV318" s="454"/>
      <c r="LW318" s="454"/>
      <c r="LX318" s="454"/>
      <c r="LY318" s="454"/>
      <c r="LZ318" s="454"/>
      <c r="MA318" s="454"/>
      <c r="MC318" s="509"/>
      <c r="MD318" s="61"/>
      <c r="ME318" s="746">
        <v>14</v>
      </c>
      <c r="MF318" s="510">
        <v>41058</v>
      </c>
      <c r="MG318" s="511">
        <v>15</v>
      </c>
      <c r="MH318" s="521">
        <v>15</v>
      </c>
      <c r="MI318" s="522">
        <v>38.061325381411699</v>
      </c>
      <c r="MJ318" s="510">
        <v>42305</v>
      </c>
      <c r="MK318" s="511">
        <v>525</v>
      </c>
      <c r="ML318" s="511"/>
      <c r="MM318" s="511"/>
      <c r="MN318" s="511"/>
      <c r="MO318" s="511"/>
      <c r="ND318" s="876" t="s">
        <v>64</v>
      </c>
      <c r="NE318" s="877" t="s">
        <v>64</v>
      </c>
      <c r="NF318" s="877" t="s">
        <v>64</v>
      </c>
      <c r="NG318" s="877" t="s">
        <v>64</v>
      </c>
      <c r="NH318" s="877" t="s">
        <v>64</v>
      </c>
      <c r="NI318" s="877" t="s">
        <v>64</v>
      </c>
      <c r="NJ318" s="877" t="s">
        <v>64</v>
      </c>
      <c r="NK318" s="877" t="s">
        <v>64</v>
      </c>
      <c r="NL318" s="877" t="s">
        <v>64</v>
      </c>
      <c r="NM318" s="877" t="s">
        <v>64</v>
      </c>
      <c r="NN318" s="877" t="s">
        <v>64</v>
      </c>
      <c r="NO318" s="877" t="s">
        <v>64</v>
      </c>
      <c r="NP318" s="877" t="s">
        <v>64</v>
      </c>
      <c r="NQ318" s="877" t="s">
        <v>64</v>
      </c>
      <c r="NR318" s="877" t="s">
        <v>64</v>
      </c>
      <c r="NS318" s="877" t="s">
        <v>64</v>
      </c>
      <c r="NT318" s="877" t="s">
        <v>64</v>
      </c>
      <c r="NU318" s="877" t="s">
        <v>64</v>
      </c>
      <c r="NV318" s="877" t="s">
        <v>64</v>
      </c>
      <c r="NW318" s="877" t="s">
        <v>64</v>
      </c>
      <c r="NX318" s="877" t="s">
        <v>64</v>
      </c>
      <c r="NY318" s="877" t="s">
        <v>64</v>
      </c>
      <c r="NZ318" s="877" t="s">
        <v>64</v>
      </c>
      <c r="OA318" s="877" t="s">
        <v>64</v>
      </c>
      <c r="OB318" s="877" t="s">
        <v>64</v>
      </c>
      <c r="OC318" s="877" t="s">
        <v>64</v>
      </c>
      <c r="OD318" s="877" t="s">
        <v>64</v>
      </c>
      <c r="OE318" s="877" t="s">
        <v>64</v>
      </c>
      <c r="OF318" s="877" t="s">
        <v>64</v>
      </c>
      <c r="OG318" s="877" t="s">
        <v>64</v>
      </c>
      <c r="OH318" s="877" t="s">
        <v>64</v>
      </c>
      <c r="OI318" s="877" t="s">
        <v>64</v>
      </c>
      <c r="OJ318" s="877" t="s">
        <v>64</v>
      </c>
      <c r="OK318" s="877" t="s">
        <v>64</v>
      </c>
      <c r="OL318" s="877" t="s">
        <v>64</v>
      </c>
    </row>
    <row r="319" spans="1:402" s="133" customFormat="1" x14ac:dyDescent="0.25">
      <c r="A319" s="221">
        <v>318</v>
      </c>
      <c r="B319" s="221">
        <v>0</v>
      </c>
      <c r="C319" s="61">
        <v>0</v>
      </c>
      <c r="D319" s="61">
        <v>5</v>
      </c>
      <c r="E319" s="511">
        <v>15</v>
      </c>
      <c r="F319" s="880"/>
      <c r="G319" s="887">
        <v>16</v>
      </c>
      <c r="I319" s="511" t="s">
        <v>1739</v>
      </c>
      <c r="J319" s="766">
        <v>22296</v>
      </c>
      <c r="K319" s="512">
        <v>51.419178082191799</v>
      </c>
      <c r="L319" s="514">
        <v>107</v>
      </c>
      <c r="M319" s="514">
        <v>193</v>
      </c>
      <c r="N319" s="514">
        <v>28.725603371902601</v>
      </c>
      <c r="O319" s="106">
        <v>2.3950759672479887</v>
      </c>
      <c r="P319" s="511">
        <v>0</v>
      </c>
      <c r="Q319" s="511">
        <v>120</v>
      </c>
      <c r="R319" s="511">
        <v>70</v>
      </c>
      <c r="S319" s="511">
        <v>0</v>
      </c>
      <c r="T319" s="514">
        <v>2</v>
      </c>
      <c r="U319" s="718">
        <v>1</v>
      </c>
      <c r="V319" s="718"/>
      <c r="W319" s="718">
        <v>1</v>
      </c>
      <c r="X319" s="718">
        <v>2</v>
      </c>
      <c r="Y319" s="718">
        <v>1</v>
      </c>
      <c r="Z319" s="718">
        <v>0</v>
      </c>
      <c r="AA319" s="718">
        <v>0</v>
      </c>
      <c r="AB319" s="718">
        <v>1</v>
      </c>
      <c r="AD319" s="524">
        <v>13.9054725181545</v>
      </c>
      <c r="AF319" s="589">
        <v>338</v>
      </c>
      <c r="AG319" s="590">
        <v>1.19</v>
      </c>
      <c r="AH319" s="589">
        <v>64</v>
      </c>
      <c r="AI319" s="592"/>
      <c r="AJ319" s="589">
        <v>12.8</v>
      </c>
      <c r="AK319" s="592"/>
      <c r="AL319" s="589">
        <v>4242</v>
      </c>
      <c r="AM319" s="593"/>
      <c r="AN319" s="409"/>
      <c r="AO319" s="63"/>
      <c r="AP319" s="63"/>
      <c r="AQ319" s="63"/>
      <c r="AR319" s="63"/>
      <c r="AS319" s="63"/>
      <c r="AT319" s="63"/>
      <c r="AU319" s="64"/>
      <c r="AV319" s="64"/>
      <c r="AW319" s="108"/>
      <c r="AX319" s="108"/>
      <c r="AY319" s="108"/>
      <c r="AZ319" s="589">
        <v>142</v>
      </c>
      <c r="BA319" s="414"/>
      <c r="BB319" s="66"/>
      <c r="BC319" s="68"/>
      <c r="BD319" s="66"/>
      <c r="BE319" s="218"/>
      <c r="BF319" s="66"/>
      <c r="BG319" s="68"/>
      <c r="BH319" s="508"/>
      <c r="BI319" s="508"/>
      <c r="BJ319" s="508"/>
      <c r="BK319" s="66"/>
      <c r="BL319" s="66"/>
      <c r="BM319" s="66"/>
      <c r="BN319" s="66"/>
      <c r="BO319" s="571"/>
      <c r="BP319" s="66"/>
      <c r="BQ319" s="66"/>
      <c r="BR319" s="66"/>
      <c r="BS319" s="66"/>
      <c r="BT319" s="61"/>
      <c r="BU319" s="61"/>
      <c r="BV319" s="61"/>
      <c r="BW319" s="61"/>
      <c r="BX319" s="61"/>
      <c r="BY319" s="61"/>
      <c r="BZ319" s="61"/>
      <c r="CA319" s="61"/>
      <c r="CB319" s="61"/>
      <c r="CC319" s="61"/>
      <c r="CD319" s="61"/>
      <c r="CE319" s="61"/>
      <c r="CF319" s="61"/>
      <c r="CG319" s="61"/>
      <c r="CH319" s="61"/>
      <c r="CI319" s="61"/>
      <c r="CJ319" s="661">
        <v>1</v>
      </c>
      <c r="CK319" s="661">
        <v>0</v>
      </c>
      <c r="CL319" s="661">
        <v>1</v>
      </c>
      <c r="CM319" s="661">
        <v>1</v>
      </c>
      <c r="CN319" s="661">
        <v>1</v>
      </c>
      <c r="CO319" s="661">
        <v>0</v>
      </c>
      <c r="CP319" s="661">
        <v>1</v>
      </c>
      <c r="CQ319" s="661">
        <v>0</v>
      </c>
      <c r="CR319" s="661">
        <v>0</v>
      </c>
      <c r="CS319" s="661">
        <v>0</v>
      </c>
      <c r="CT319" s="661">
        <v>0</v>
      </c>
      <c r="CU319" s="661">
        <v>0</v>
      </c>
      <c r="CV319" s="666">
        <v>9.7200000000000006</v>
      </c>
      <c r="CW319" s="362"/>
      <c r="CX319" s="362"/>
      <c r="CY319" s="362"/>
      <c r="DC319" s="516">
        <v>2</v>
      </c>
      <c r="DD319" s="511" t="s">
        <v>1740</v>
      </c>
      <c r="DF319" s="136"/>
      <c r="DJ319" s="136"/>
      <c r="DK319" s="136"/>
      <c r="DL319" s="136"/>
      <c r="DS319" s="63"/>
      <c r="EO319" s="511">
        <v>15</v>
      </c>
      <c r="EP319" s="574">
        <v>41064</v>
      </c>
      <c r="ET319" s="133">
        <v>66</v>
      </c>
      <c r="EU319" s="133">
        <v>0</v>
      </c>
      <c r="EV319" s="524">
        <v>13.9054725181545</v>
      </c>
      <c r="EW319" s="133">
        <v>10</v>
      </c>
      <c r="EX319" s="133">
        <v>10</v>
      </c>
      <c r="EY319" s="133">
        <v>64</v>
      </c>
      <c r="EZ319" s="133">
        <v>58</v>
      </c>
      <c r="FC319" s="133">
        <v>49</v>
      </c>
      <c r="FE319" s="133">
        <v>38</v>
      </c>
      <c r="FH319" s="91"/>
      <c r="FI319" s="91"/>
      <c r="FJ319" s="227"/>
      <c r="FK319" s="227"/>
      <c r="FL319" s="193">
        <v>332</v>
      </c>
      <c r="FM319" s="193">
        <v>246</v>
      </c>
      <c r="FN319" s="193">
        <v>138.61773260640143</v>
      </c>
      <c r="FO319" s="193">
        <v>102.71072958185168</v>
      </c>
      <c r="FP319" s="193">
        <v>26</v>
      </c>
      <c r="FQ319" s="133">
        <v>1</v>
      </c>
      <c r="FS319" s="193">
        <v>86</v>
      </c>
      <c r="FT319" s="193"/>
      <c r="FU319" s="133">
        <v>110</v>
      </c>
      <c r="FV319" s="237">
        <v>3.9</v>
      </c>
      <c r="FW319" s="237">
        <v>5.4</v>
      </c>
      <c r="FX319" s="237">
        <v>22.051282051282051</v>
      </c>
      <c r="FY319" s="237"/>
      <c r="FZ319" s="237"/>
      <c r="GA319" s="133">
        <v>24</v>
      </c>
      <c r="GB319" s="133">
        <v>29</v>
      </c>
      <c r="GC319" s="133">
        <v>20</v>
      </c>
      <c r="GF319" s="133">
        <v>0.9</v>
      </c>
      <c r="GG319" s="133">
        <v>1</v>
      </c>
      <c r="GH319" s="133">
        <v>1</v>
      </c>
      <c r="GI319" s="133">
        <v>1</v>
      </c>
      <c r="GJ319" s="133">
        <v>1</v>
      </c>
      <c r="GK319" s="133">
        <v>41</v>
      </c>
      <c r="GM319" s="133">
        <v>0</v>
      </c>
      <c r="GO319" s="133">
        <v>1</v>
      </c>
      <c r="GP319" s="61">
        <v>99</v>
      </c>
      <c r="GQ319" s="106">
        <v>41.334805807330554</v>
      </c>
      <c r="GR319" s="61">
        <v>38</v>
      </c>
      <c r="GS319" s="61">
        <v>1</v>
      </c>
      <c r="GT319" s="61"/>
      <c r="GU319" s="61"/>
      <c r="GV319" s="61"/>
      <c r="GW319" s="61"/>
      <c r="GX319" s="61"/>
      <c r="GY319" s="61"/>
      <c r="GZ319" s="90"/>
      <c r="HA319" s="21">
        <v>26</v>
      </c>
      <c r="HY319" s="238"/>
      <c r="IE319" s="237"/>
      <c r="IF319" s="237"/>
      <c r="IP319" s="237"/>
      <c r="JC319" s="136"/>
      <c r="JD319" s="278"/>
      <c r="JE319" s="70"/>
      <c r="JF319" s="70"/>
      <c r="JG319" s="136"/>
      <c r="JH319" s="136"/>
      <c r="JI319" s="136"/>
      <c r="JJ319" s="136"/>
      <c r="JL319" s="420"/>
      <c r="JM319" s="362"/>
      <c r="JN319" s="244"/>
      <c r="JP319" s="518">
        <v>2</v>
      </c>
      <c r="JQ319" s="519">
        <v>41874</v>
      </c>
      <c r="JR319" s="520">
        <v>26</v>
      </c>
      <c r="JS319" s="135"/>
      <c r="JU319" s="200"/>
      <c r="JV319" s="135"/>
      <c r="JW319" s="225"/>
      <c r="JX319" s="201"/>
      <c r="JY319" s="135"/>
      <c r="JZ319" s="225"/>
      <c r="KA319" s="699">
        <v>1</v>
      </c>
      <c r="KB319" s="700">
        <v>41874</v>
      </c>
      <c r="KC319" s="225"/>
      <c r="KD319" s="63"/>
      <c r="KE319" s="250"/>
      <c r="KF319" s="250"/>
      <c r="KG319" s="250"/>
      <c r="KH319" s="250"/>
      <c r="KI319" s="250"/>
      <c r="KJ319" s="250"/>
      <c r="KK319" s="250"/>
      <c r="KL319" s="250"/>
      <c r="KQ319" s="92"/>
      <c r="KR319" s="92"/>
      <c r="KS319" s="92"/>
      <c r="KT319" s="361"/>
      <c r="KU319" s="92"/>
      <c r="KV319" s="361"/>
      <c r="KW319" s="361"/>
      <c r="KX319" s="361"/>
      <c r="KY319" s="361"/>
      <c r="KZ319" s="361"/>
      <c r="LA319" s="361"/>
      <c r="LB319" s="361"/>
      <c r="LC319" s="361"/>
      <c r="LD319" s="361"/>
      <c r="LE319" s="112"/>
      <c r="LF319" s="454"/>
      <c r="LG319" s="454"/>
      <c r="LH319" s="454"/>
      <c r="LI319" s="454"/>
      <c r="LJ319" s="454"/>
      <c r="LK319" s="454"/>
      <c r="LL319" s="454"/>
      <c r="LM319" s="454"/>
      <c r="LN319" s="454"/>
      <c r="LO319" s="454"/>
      <c r="LP319" s="454"/>
      <c r="LQ319" s="454"/>
      <c r="LR319" s="454"/>
      <c r="LS319" s="454"/>
      <c r="LT319" s="454"/>
      <c r="LU319" s="454"/>
      <c r="LV319" s="454"/>
      <c r="LW319" s="454"/>
      <c r="LX319" s="454"/>
      <c r="LY319" s="454"/>
      <c r="LZ319" s="454"/>
      <c r="MA319" s="454"/>
      <c r="MC319" s="509"/>
      <c r="MD319" s="61"/>
      <c r="ME319" s="746">
        <v>15</v>
      </c>
      <c r="MF319" s="510">
        <v>41064</v>
      </c>
      <c r="MG319" s="511">
        <v>16</v>
      </c>
      <c r="MH319" s="521">
        <v>16</v>
      </c>
      <c r="MI319" s="522">
        <v>67.194707638369195</v>
      </c>
      <c r="MJ319" s="510"/>
      <c r="MK319" s="511"/>
      <c r="ML319" s="511"/>
      <c r="MM319" s="511"/>
      <c r="MN319" s="511"/>
      <c r="MO319" s="511"/>
      <c r="ND319" s="876" t="s">
        <v>64</v>
      </c>
      <c r="NE319" s="877" t="s">
        <v>64</v>
      </c>
      <c r="NF319" s="877" t="s">
        <v>64</v>
      </c>
      <c r="NG319" s="877" t="s">
        <v>64</v>
      </c>
      <c r="NH319" s="877" t="s">
        <v>64</v>
      </c>
      <c r="NI319" s="877" t="s">
        <v>64</v>
      </c>
      <c r="NJ319" s="877" t="s">
        <v>64</v>
      </c>
      <c r="NK319" s="877" t="s">
        <v>64</v>
      </c>
      <c r="NL319" s="877" t="s">
        <v>64</v>
      </c>
      <c r="NM319" s="877" t="s">
        <v>64</v>
      </c>
      <c r="NN319" s="877" t="s">
        <v>64</v>
      </c>
      <c r="NO319" s="877" t="s">
        <v>64</v>
      </c>
      <c r="NP319" s="877" t="s">
        <v>64</v>
      </c>
      <c r="NQ319" s="877" t="s">
        <v>64</v>
      </c>
      <c r="NR319" s="877" t="s">
        <v>64</v>
      </c>
      <c r="NS319" s="877" t="s">
        <v>64</v>
      </c>
      <c r="NT319" s="877" t="s">
        <v>64</v>
      </c>
      <c r="NU319" s="877" t="s">
        <v>64</v>
      </c>
      <c r="NV319" s="877" t="s">
        <v>64</v>
      </c>
      <c r="NW319" s="877" t="s">
        <v>64</v>
      </c>
      <c r="NX319" s="877" t="s">
        <v>64</v>
      </c>
      <c r="NY319" s="877" t="s">
        <v>64</v>
      </c>
      <c r="NZ319" s="877" t="s">
        <v>64</v>
      </c>
      <c r="OA319" s="877" t="s">
        <v>64</v>
      </c>
      <c r="OB319" s="877" t="s">
        <v>64</v>
      </c>
      <c r="OC319" s="877" t="s">
        <v>64</v>
      </c>
      <c r="OD319" s="877" t="s">
        <v>64</v>
      </c>
      <c r="OE319" s="877" t="s">
        <v>64</v>
      </c>
      <c r="OF319" s="877" t="s">
        <v>64</v>
      </c>
      <c r="OG319" s="877" t="s">
        <v>64</v>
      </c>
      <c r="OH319" s="877" t="s">
        <v>64</v>
      </c>
      <c r="OI319" s="877" t="s">
        <v>64</v>
      </c>
      <c r="OJ319" s="877" t="s">
        <v>64</v>
      </c>
      <c r="OK319" s="877" t="s">
        <v>64</v>
      </c>
      <c r="OL319" s="877" t="s">
        <v>64</v>
      </c>
    </row>
    <row r="320" spans="1:402" s="133" customFormat="1" x14ac:dyDescent="0.25">
      <c r="A320" s="274">
        <v>319</v>
      </c>
      <c r="B320" s="221">
        <v>0</v>
      </c>
      <c r="C320" s="61">
        <v>1</v>
      </c>
      <c r="D320" s="61">
        <v>5</v>
      </c>
      <c r="E320" s="511">
        <v>16</v>
      </c>
      <c r="F320" s="880"/>
      <c r="G320" s="887">
        <v>17</v>
      </c>
      <c r="I320" s="511" t="s">
        <v>1741</v>
      </c>
      <c r="J320" s="766">
        <v>12734</v>
      </c>
      <c r="K320" s="512">
        <v>77.545205479452093</v>
      </c>
      <c r="L320" s="514">
        <v>54</v>
      </c>
      <c r="M320" s="514">
        <v>153</v>
      </c>
      <c r="N320" s="514">
        <v>23.068050749711649</v>
      </c>
      <c r="O320" s="106">
        <v>1.5149257407543117</v>
      </c>
      <c r="P320" s="511">
        <v>1</v>
      </c>
      <c r="Q320" s="511">
        <v>150</v>
      </c>
      <c r="R320" s="511">
        <v>60</v>
      </c>
      <c r="S320" s="511">
        <v>0</v>
      </c>
      <c r="T320" s="514">
        <v>2</v>
      </c>
      <c r="U320" s="718">
        <v>0</v>
      </c>
      <c r="V320" s="718"/>
      <c r="W320" s="718">
        <v>0</v>
      </c>
      <c r="X320" s="718">
        <v>1</v>
      </c>
      <c r="Y320" s="718">
        <v>1</v>
      </c>
      <c r="Z320" s="718">
        <v>0</v>
      </c>
      <c r="AA320" s="718">
        <v>1</v>
      </c>
      <c r="AB320" s="718">
        <v>0</v>
      </c>
      <c r="AD320" s="524">
        <v>37.926371149511702</v>
      </c>
      <c r="AF320" s="589">
        <v>212</v>
      </c>
      <c r="AG320" s="590">
        <v>0.69</v>
      </c>
      <c r="AH320" s="589">
        <v>82</v>
      </c>
      <c r="AI320" s="592"/>
      <c r="AJ320" s="589">
        <v>12.7</v>
      </c>
      <c r="AK320" s="592"/>
      <c r="AL320" s="591"/>
      <c r="AM320" s="594"/>
      <c r="AN320" s="409"/>
      <c r="AO320" s="63"/>
      <c r="AP320" s="63"/>
      <c r="AQ320" s="63"/>
      <c r="AR320" s="63"/>
      <c r="AS320" s="63"/>
      <c r="AT320" s="63"/>
      <c r="AU320" s="64"/>
      <c r="AV320" s="64"/>
      <c r="AW320" s="108"/>
      <c r="AX320" s="108"/>
      <c r="AY320" s="108"/>
      <c r="AZ320" s="589">
        <v>136</v>
      </c>
      <c r="BA320" s="414"/>
      <c r="BB320" s="66"/>
      <c r="BC320" s="68"/>
      <c r="BD320" s="66"/>
      <c r="BE320" s="218"/>
      <c r="BF320" s="66"/>
      <c r="BG320" s="68"/>
      <c r="BH320" s="508"/>
      <c r="BI320" s="508"/>
      <c r="BJ320" s="508"/>
      <c r="BK320" s="66"/>
      <c r="BL320" s="66"/>
      <c r="BM320" s="66"/>
      <c r="BN320" s="66"/>
      <c r="BO320" s="571"/>
      <c r="BP320" s="66"/>
      <c r="BQ320" s="66"/>
      <c r="BR320" s="66"/>
      <c r="BS320" s="66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  <c r="CD320" s="61"/>
      <c r="CE320" s="61"/>
      <c r="CF320" s="61"/>
      <c r="CG320" s="61"/>
      <c r="CH320" s="61"/>
      <c r="CI320" s="61"/>
      <c r="CJ320" s="661">
        <v>0</v>
      </c>
      <c r="CK320" s="661">
        <v>0</v>
      </c>
      <c r="CL320" s="661">
        <v>0</v>
      </c>
      <c r="CM320" s="661">
        <v>0</v>
      </c>
      <c r="CN320" s="661">
        <v>0</v>
      </c>
      <c r="CO320" s="661">
        <v>0</v>
      </c>
      <c r="CP320" s="661">
        <v>1</v>
      </c>
      <c r="CQ320" s="661">
        <v>0</v>
      </c>
      <c r="CR320" s="661">
        <v>0</v>
      </c>
      <c r="CS320" s="661">
        <v>0</v>
      </c>
      <c r="CT320" s="661">
        <v>0</v>
      </c>
      <c r="CU320" s="661">
        <v>0</v>
      </c>
      <c r="CV320" s="666">
        <v>11.33</v>
      </c>
      <c r="CW320" s="362"/>
      <c r="CX320" s="362"/>
      <c r="CY320" s="362"/>
      <c r="DC320" s="516">
        <v>1</v>
      </c>
      <c r="DD320" s="511" t="s">
        <v>1742</v>
      </c>
      <c r="DF320" s="136"/>
      <c r="DJ320" s="136"/>
      <c r="DK320" s="136"/>
      <c r="DL320" s="136"/>
      <c r="DS320" s="63"/>
      <c r="EO320" s="511">
        <v>16</v>
      </c>
      <c r="EP320" s="574">
        <v>41024</v>
      </c>
      <c r="ET320" s="133">
        <v>86</v>
      </c>
      <c r="EU320" s="133">
        <v>0</v>
      </c>
      <c r="EV320" s="524">
        <v>37.926371149511702</v>
      </c>
      <c r="EW320" s="133">
        <v>7</v>
      </c>
      <c r="EX320" s="133">
        <v>7</v>
      </c>
      <c r="EY320" s="133">
        <v>47</v>
      </c>
      <c r="EZ320" s="133">
        <v>39</v>
      </c>
      <c r="FC320" s="133">
        <v>36</v>
      </c>
      <c r="FE320" s="133">
        <v>31</v>
      </c>
      <c r="FH320" s="91"/>
      <c r="FI320" s="91"/>
      <c r="FJ320" s="227"/>
      <c r="FK320" s="227"/>
      <c r="FL320" s="193">
        <v>86</v>
      </c>
      <c r="FM320" s="193">
        <v>61</v>
      </c>
      <c r="FN320" s="193">
        <v>56.768459130662656</v>
      </c>
      <c r="FO320" s="193">
        <v>40.266000081051423</v>
      </c>
      <c r="FP320" s="193">
        <v>29</v>
      </c>
      <c r="FQ320" s="133">
        <v>1</v>
      </c>
      <c r="FS320" s="193">
        <v>101</v>
      </c>
      <c r="FT320" s="193">
        <v>89</v>
      </c>
      <c r="FU320" s="133">
        <v>170</v>
      </c>
      <c r="FV320" s="237">
        <v>4.29</v>
      </c>
      <c r="FW320" s="237">
        <v>4.87</v>
      </c>
      <c r="FX320" s="237">
        <v>23.543123543123542</v>
      </c>
      <c r="FY320" s="237">
        <v>1.1348314606741574</v>
      </c>
      <c r="FZ320" s="237"/>
      <c r="GG320" s="133">
        <v>1</v>
      </c>
      <c r="GH320" s="133">
        <v>1</v>
      </c>
      <c r="GI320" s="133">
        <v>0</v>
      </c>
      <c r="GJ320" s="133">
        <v>0</v>
      </c>
      <c r="GK320" s="133">
        <v>9</v>
      </c>
      <c r="GM320" s="133">
        <v>0</v>
      </c>
      <c r="GO320" s="133">
        <v>0</v>
      </c>
      <c r="GP320" s="61">
        <v>17</v>
      </c>
      <c r="GQ320" s="106">
        <v>11.221672153735641</v>
      </c>
      <c r="GR320" s="61">
        <v>48</v>
      </c>
      <c r="GS320" s="61">
        <v>0</v>
      </c>
      <c r="GT320" s="61"/>
      <c r="GU320" s="61"/>
      <c r="GV320" s="61"/>
      <c r="GW320" s="61"/>
      <c r="GX320" s="61"/>
      <c r="GY320" s="61"/>
      <c r="GZ320" s="90"/>
      <c r="HA320" s="21">
        <v>14</v>
      </c>
      <c r="HY320" s="238"/>
      <c r="IE320" s="237"/>
      <c r="IF320" s="237"/>
      <c r="IP320" s="237"/>
      <c r="JC320" s="136"/>
      <c r="JD320" s="278"/>
      <c r="JE320" s="70"/>
      <c r="JF320" s="70"/>
      <c r="JG320" s="136"/>
      <c r="JH320" s="136"/>
      <c r="JI320" s="136"/>
      <c r="JJ320" s="136"/>
      <c r="JL320" s="420"/>
      <c r="JM320" s="362"/>
      <c r="JN320" s="244"/>
      <c r="JP320" s="518">
        <v>1</v>
      </c>
      <c r="JQ320" s="519">
        <v>41040</v>
      </c>
      <c r="JR320" s="520">
        <v>0</v>
      </c>
      <c r="JS320" s="135"/>
      <c r="JU320" s="200"/>
      <c r="JV320" s="135"/>
      <c r="JW320" s="225"/>
      <c r="JX320" s="201"/>
      <c r="JY320" s="135"/>
      <c r="JZ320" s="225"/>
      <c r="KA320" s="699">
        <v>0</v>
      </c>
      <c r="KB320" s="511"/>
      <c r="KC320" s="225"/>
      <c r="KD320" s="63"/>
      <c r="KE320" s="250"/>
      <c r="KF320" s="250"/>
      <c r="KG320" s="250"/>
      <c r="KH320" s="250"/>
      <c r="KI320" s="250"/>
      <c r="KJ320" s="250"/>
      <c r="KK320" s="250"/>
      <c r="KL320" s="250"/>
      <c r="KQ320" s="92"/>
      <c r="KR320" s="92"/>
      <c r="KS320" s="92"/>
      <c r="KT320" s="361"/>
      <c r="KU320" s="92"/>
      <c r="KV320" s="361"/>
      <c r="KW320" s="361"/>
      <c r="KX320" s="361"/>
      <c r="KY320" s="361"/>
      <c r="KZ320" s="361"/>
      <c r="LA320" s="361"/>
      <c r="LB320" s="361"/>
      <c r="LC320" s="361"/>
      <c r="LD320" s="361"/>
      <c r="LE320" s="112"/>
      <c r="LF320" s="454"/>
      <c r="LG320" s="454"/>
      <c r="LH320" s="454"/>
      <c r="LI320" s="454"/>
      <c r="LJ320" s="454"/>
      <c r="LK320" s="454"/>
      <c r="LL320" s="454"/>
      <c r="LM320" s="454"/>
      <c r="LN320" s="454"/>
      <c r="LO320" s="454"/>
      <c r="LP320" s="454"/>
      <c r="LQ320" s="454"/>
      <c r="LR320" s="454"/>
      <c r="LS320" s="454"/>
      <c r="LT320" s="454"/>
      <c r="LU320" s="454"/>
      <c r="LV320" s="454"/>
      <c r="LW320" s="454"/>
      <c r="LX320" s="454"/>
      <c r="LY320" s="454"/>
      <c r="LZ320" s="454"/>
      <c r="MA320" s="454"/>
      <c r="MC320" s="509"/>
      <c r="MD320" s="61"/>
      <c r="ME320" s="746">
        <v>16</v>
      </c>
      <c r="MF320" s="510">
        <v>41038</v>
      </c>
      <c r="MG320" s="511">
        <v>17</v>
      </c>
      <c r="MH320" s="521">
        <v>17</v>
      </c>
      <c r="MI320" s="522">
        <v>59.5771879226359</v>
      </c>
      <c r="MJ320" s="510"/>
      <c r="MK320" s="511"/>
      <c r="ML320" s="511"/>
      <c r="MM320" s="511"/>
      <c r="MN320" s="511"/>
      <c r="MO320" s="511"/>
      <c r="ND320" s="876">
        <v>1016</v>
      </c>
      <c r="NE320" s="877">
        <v>8.6136789794476307</v>
      </c>
      <c r="NF320" s="877">
        <v>5.78240856492737</v>
      </c>
      <c r="NG320" s="877">
        <v>3.3854310371935199</v>
      </c>
      <c r="NH320" s="877">
        <v>4.2086733196294697</v>
      </c>
      <c r="NI320" s="877">
        <v>6.9429835981870998</v>
      </c>
      <c r="NJ320" s="877">
        <v>8.0287901363498992</v>
      </c>
      <c r="NK320" s="877">
        <v>7.9803681052874902</v>
      </c>
      <c r="NL320" s="877">
        <v>7.06791831519062</v>
      </c>
      <c r="NM320" s="877">
        <v>5.7776827170735503</v>
      </c>
      <c r="NN320" s="877">
        <v>0.73118324157220005</v>
      </c>
      <c r="NO320" s="877">
        <v>6.4015622072560703</v>
      </c>
      <c r="NP320" s="877">
        <v>7.20026107981327</v>
      </c>
      <c r="NQ320" s="877">
        <v>7.0916998341368096</v>
      </c>
      <c r="NR320" s="877">
        <v>3.9364023777250599</v>
      </c>
      <c r="NS320" s="877">
        <v>7.1529946054924398</v>
      </c>
      <c r="NT320" s="877">
        <v>6.7106686996746303</v>
      </c>
      <c r="NU320" s="877">
        <v>5.6915341649191999</v>
      </c>
      <c r="NV320" s="877">
        <v>6.1961348807651602</v>
      </c>
      <c r="NW320" s="877">
        <v>5.4498914730109398</v>
      </c>
      <c r="NX320" s="877">
        <v>6.4495613746132401</v>
      </c>
      <c r="NY320" s="877">
        <v>8.1196674269148694</v>
      </c>
      <c r="NZ320" s="877">
        <v>1.28095631383106</v>
      </c>
      <c r="OA320" s="877">
        <v>12.3728324195841</v>
      </c>
      <c r="OB320" s="877">
        <v>0.87184364850931795</v>
      </c>
      <c r="OC320" s="877">
        <v>10.3481084588706</v>
      </c>
      <c r="OD320" s="877">
        <v>6.4386255380883801</v>
      </c>
      <c r="OE320" s="877">
        <v>3.9551267812613702</v>
      </c>
      <c r="OF320" s="877">
        <v>12.102221787643799</v>
      </c>
      <c r="OG320" s="877">
        <v>3.6415460290875199</v>
      </c>
      <c r="OH320" s="877">
        <v>6.16007309819972</v>
      </c>
      <c r="OI320" s="877">
        <v>5.0321008431670204</v>
      </c>
      <c r="OJ320" s="877">
        <v>5.94214868944412</v>
      </c>
      <c r="OK320" s="877">
        <v>9.0671521450395804</v>
      </c>
      <c r="OL320" s="877">
        <v>11.500988771074701</v>
      </c>
    </row>
    <row r="321" spans="1:402" s="133" customFormat="1" x14ac:dyDescent="0.25">
      <c r="A321" s="221">
        <v>320</v>
      </c>
      <c r="B321" s="221">
        <v>0</v>
      </c>
      <c r="C321" s="61">
        <v>0</v>
      </c>
      <c r="D321" s="61">
        <v>5</v>
      </c>
      <c r="E321" s="511">
        <v>17</v>
      </c>
      <c r="F321" s="880"/>
      <c r="G321" s="887">
        <v>18</v>
      </c>
      <c r="I321" s="511" t="s">
        <v>1743</v>
      </c>
      <c r="J321" s="766">
        <v>21819</v>
      </c>
      <c r="K321" s="512">
        <v>52.756164383561703</v>
      </c>
      <c r="L321" s="514">
        <v>81.8</v>
      </c>
      <c r="M321" s="514">
        <v>181</v>
      </c>
      <c r="N321" s="514">
        <v>24.968712798754616</v>
      </c>
      <c r="O321" s="106">
        <v>2.0279847687352639</v>
      </c>
      <c r="P321" s="511">
        <v>0</v>
      </c>
      <c r="Q321" s="511">
        <v>130</v>
      </c>
      <c r="R321" s="511">
        <v>80</v>
      </c>
      <c r="S321" s="511">
        <v>0</v>
      </c>
      <c r="T321" s="514">
        <v>2</v>
      </c>
      <c r="U321" s="718">
        <v>0</v>
      </c>
      <c r="V321" s="718"/>
      <c r="W321" s="718">
        <v>1</v>
      </c>
      <c r="X321" s="718">
        <v>1</v>
      </c>
      <c r="Y321" s="718">
        <v>1</v>
      </c>
      <c r="Z321" s="718">
        <v>1</v>
      </c>
      <c r="AA321" s="718">
        <v>0</v>
      </c>
      <c r="AB321" s="718">
        <v>0</v>
      </c>
      <c r="AD321" s="524">
        <v>23.770649881263999</v>
      </c>
      <c r="AF321" s="589">
        <v>205</v>
      </c>
      <c r="AG321" s="590">
        <v>1.4</v>
      </c>
      <c r="AH321" s="589">
        <v>53</v>
      </c>
      <c r="AI321" s="592"/>
      <c r="AJ321" s="589">
        <v>12.3</v>
      </c>
      <c r="AK321" s="592"/>
      <c r="AL321" s="589">
        <v>1212</v>
      </c>
      <c r="AM321" s="593"/>
      <c r="AN321" s="409"/>
      <c r="AO321" s="63"/>
      <c r="AP321" s="63"/>
      <c r="AQ321" s="63"/>
      <c r="AR321" s="63"/>
      <c r="AS321" s="63"/>
      <c r="AT321" s="63"/>
      <c r="AU321" s="64"/>
      <c r="AV321" s="64"/>
      <c r="AW321" s="108"/>
      <c r="AX321" s="108"/>
      <c r="AY321" s="108"/>
      <c r="AZ321" s="589">
        <v>138</v>
      </c>
      <c r="BA321" s="414"/>
      <c r="BB321" s="66"/>
      <c r="BC321" s="68"/>
      <c r="BD321" s="66"/>
      <c r="BE321" s="218"/>
      <c r="BF321" s="66"/>
      <c r="BG321" s="68"/>
      <c r="BH321" s="508"/>
      <c r="BI321" s="508"/>
      <c r="BJ321" s="508"/>
      <c r="BK321" s="66"/>
      <c r="BL321" s="66"/>
      <c r="BM321" s="66"/>
      <c r="BN321" s="66"/>
      <c r="BO321" s="571"/>
      <c r="BP321" s="66"/>
      <c r="BQ321" s="66"/>
      <c r="BR321" s="66"/>
      <c r="BS321" s="66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  <c r="CD321" s="61"/>
      <c r="CE321" s="61"/>
      <c r="CF321" s="61"/>
      <c r="CG321" s="61"/>
      <c r="CH321" s="61"/>
      <c r="CI321" s="61"/>
      <c r="CJ321" s="661">
        <v>1</v>
      </c>
      <c r="CK321" s="661">
        <v>0</v>
      </c>
      <c r="CL321" s="661">
        <v>1</v>
      </c>
      <c r="CM321" s="661">
        <v>1</v>
      </c>
      <c r="CN321" s="661">
        <v>1</v>
      </c>
      <c r="CO321" s="663">
        <v>0</v>
      </c>
      <c r="CP321" s="661">
        <v>1</v>
      </c>
      <c r="CQ321" s="663" t="s">
        <v>1744</v>
      </c>
      <c r="CR321" s="661">
        <v>0</v>
      </c>
      <c r="CS321" s="661">
        <v>1</v>
      </c>
      <c r="CT321" s="661">
        <v>1</v>
      </c>
      <c r="CU321" s="661">
        <v>1</v>
      </c>
      <c r="CV321" s="666">
        <v>8.7200000000000006</v>
      </c>
      <c r="CW321" s="362"/>
      <c r="CX321" s="362"/>
      <c r="CY321" s="362"/>
      <c r="DC321" s="516">
        <v>1</v>
      </c>
      <c r="DD321" s="511" t="s">
        <v>1745</v>
      </c>
      <c r="DF321" s="136"/>
      <c r="DJ321" s="136"/>
      <c r="DK321" s="136"/>
      <c r="DL321" s="136"/>
      <c r="DS321" s="63"/>
      <c r="EO321" s="511">
        <v>17</v>
      </c>
      <c r="EP321" s="574">
        <v>41071</v>
      </c>
      <c r="ET321" s="133">
        <v>75</v>
      </c>
      <c r="EU321" s="133">
        <v>0</v>
      </c>
      <c r="EV321" s="524">
        <v>23.770649881263999</v>
      </c>
      <c r="EW321" s="133">
        <v>9</v>
      </c>
      <c r="EX321" s="133">
        <v>8</v>
      </c>
      <c r="EY321" s="133">
        <v>79</v>
      </c>
      <c r="EZ321" s="133">
        <v>71</v>
      </c>
      <c r="FC321" s="133">
        <v>51</v>
      </c>
      <c r="FE321" s="133">
        <v>38</v>
      </c>
      <c r="FH321" s="91"/>
      <c r="FI321" s="91"/>
      <c r="FJ321" s="227"/>
      <c r="FK321" s="227"/>
      <c r="FL321" s="193">
        <v>280</v>
      </c>
      <c r="FM321" s="193">
        <v>247</v>
      </c>
      <c r="FN321" s="193">
        <v>138.06809810244272</v>
      </c>
      <c r="FO321" s="193">
        <v>121.79578654036911</v>
      </c>
      <c r="FP321" s="193">
        <v>13</v>
      </c>
      <c r="FQ321" s="133">
        <v>1</v>
      </c>
      <c r="FS321" s="193">
        <v>65.599999999999994</v>
      </c>
      <c r="FT321" s="193">
        <v>41</v>
      </c>
      <c r="FU321" s="133">
        <v>110</v>
      </c>
      <c r="FV321" s="237">
        <v>4.29</v>
      </c>
      <c r="FW321" s="237">
        <v>9</v>
      </c>
      <c r="FX321" s="237">
        <v>15.291375291375291</v>
      </c>
      <c r="FY321" s="237">
        <v>1.5999999999999999</v>
      </c>
      <c r="FZ321" s="237">
        <v>1.1970802919708028</v>
      </c>
      <c r="GA321" s="133">
        <v>27</v>
      </c>
      <c r="GG321" s="133">
        <v>0</v>
      </c>
      <c r="GH321" s="133">
        <v>1</v>
      </c>
      <c r="GI321" s="133">
        <v>1</v>
      </c>
      <c r="GJ321" s="133">
        <v>1</v>
      </c>
      <c r="GK321" s="133">
        <v>50</v>
      </c>
      <c r="GM321" s="133">
        <v>0</v>
      </c>
      <c r="GO321" s="133">
        <v>0</v>
      </c>
      <c r="GP321" s="61">
        <v>108</v>
      </c>
      <c r="GQ321" s="106">
        <v>53.254837839513613</v>
      </c>
      <c r="GR321" s="61">
        <v>34</v>
      </c>
      <c r="GS321" s="61">
        <v>1</v>
      </c>
      <c r="GT321" s="61"/>
      <c r="GU321" s="61"/>
      <c r="GV321" s="61"/>
      <c r="GW321" s="61"/>
      <c r="GX321" s="61">
        <v>6</v>
      </c>
      <c r="GY321" s="61"/>
      <c r="GZ321" s="90"/>
      <c r="HA321" s="21">
        <v>27</v>
      </c>
      <c r="HY321" s="238"/>
      <c r="IE321" s="237"/>
      <c r="IF321" s="237"/>
      <c r="IP321" s="237"/>
      <c r="JC321" s="136"/>
      <c r="JD321" s="278"/>
      <c r="JE321" s="70"/>
      <c r="JF321" s="70"/>
      <c r="JG321" s="136"/>
      <c r="JH321" s="136"/>
      <c r="JI321" s="136"/>
      <c r="JJ321" s="136"/>
      <c r="JL321" s="420"/>
      <c r="JM321" s="362"/>
      <c r="JN321" s="244"/>
      <c r="JP321" s="518">
        <v>1</v>
      </c>
      <c r="JQ321" s="519">
        <v>41846</v>
      </c>
      <c r="JR321" s="520">
        <v>25</v>
      </c>
      <c r="JS321" s="135"/>
      <c r="JU321" s="200"/>
      <c r="JV321" s="135"/>
      <c r="JW321" s="225"/>
      <c r="JX321" s="201"/>
      <c r="JY321" s="135"/>
      <c r="JZ321" s="225"/>
      <c r="KA321" s="699">
        <v>0</v>
      </c>
      <c r="KB321" s="511"/>
      <c r="KC321" s="225"/>
      <c r="KD321" s="63"/>
      <c r="KE321" s="250"/>
      <c r="KF321" s="250"/>
      <c r="KG321" s="250"/>
      <c r="KH321" s="250"/>
      <c r="KI321" s="250"/>
      <c r="KJ321" s="250"/>
      <c r="KK321" s="250"/>
      <c r="KL321" s="250"/>
      <c r="KQ321" s="92"/>
      <c r="KR321" s="92"/>
      <c r="KS321" s="92"/>
      <c r="KT321" s="361"/>
      <c r="KU321" s="92"/>
      <c r="KV321" s="361"/>
      <c r="KW321" s="361"/>
      <c r="KX321" s="361"/>
      <c r="KY321" s="361"/>
      <c r="KZ321" s="361"/>
      <c r="LA321" s="361"/>
      <c r="LB321" s="361"/>
      <c r="LC321" s="361"/>
      <c r="LD321" s="361"/>
      <c r="LE321" s="112"/>
      <c r="LF321" s="454"/>
      <c r="LG321" s="454"/>
      <c r="LH321" s="454"/>
      <c r="LI321" s="454"/>
      <c r="LJ321" s="454"/>
      <c r="LK321" s="454"/>
      <c r="LL321" s="454"/>
      <c r="LM321" s="454"/>
      <c r="LN321" s="454"/>
      <c r="LO321" s="454"/>
      <c r="LP321" s="454"/>
      <c r="LQ321" s="454"/>
      <c r="LR321" s="454"/>
      <c r="LS321" s="454"/>
      <c r="LT321" s="454"/>
      <c r="LU321" s="454"/>
      <c r="LV321" s="454"/>
      <c r="LW321" s="454"/>
      <c r="LX321" s="454"/>
      <c r="LY321" s="454"/>
      <c r="LZ321" s="454"/>
      <c r="MA321" s="454"/>
      <c r="MC321" s="509"/>
      <c r="MD321" s="61"/>
      <c r="ME321" s="746">
        <v>17</v>
      </c>
      <c r="MF321" s="510">
        <v>41075</v>
      </c>
      <c r="MG321" s="511">
        <v>18</v>
      </c>
      <c r="MH321" s="521">
        <v>18</v>
      </c>
      <c r="MI321" s="522">
        <v>40.215361402100001</v>
      </c>
      <c r="MJ321" s="510"/>
      <c r="MK321" s="511"/>
      <c r="ML321" s="511"/>
      <c r="MM321" s="511"/>
      <c r="MN321" s="511"/>
      <c r="MO321" s="511"/>
      <c r="ND321" s="876" t="s">
        <v>64</v>
      </c>
      <c r="NE321" s="877" t="s">
        <v>64</v>
      </c>
      <c r="NF321" s="877" t="s">
        <v>64</v>
      </c>
      <c r="NG321" s="877" t="s">
        <v>64</v>
      </c>
      <c r="NH321" s="877" t="s">
        <v>64</v>
      </c>
      <c r="NI321" s="877" t="s">
        <v>64</v>
      </c>
      <c r="NJ321" s="877" t="s">
        <v>64</v>
      </c>
      <c r="NK321" s="877" t="s">
        <v>64</v>
      </c>
      <c r="NL321" s="877" t="s">
        <v>64</v>
      </c>
      <c r="NM321" s="877" t="s">
        <v>64</v>
      </c>
      <c r="NN321" s="877" t="s">
        <v>64</v>
      </c>
      <c r="NO321" s="877" t="s">
        <v>64</v>
      </c>
      <c r="NP321" s="877" t="s">
        <v>64</v>
      </c>
      <c r="NQ321" s="877" t="s">
        <v>64</v>
      </c>
      <c r="NR321" s="877" t="s">
        <v>64</v>
      </c>
      <c r="NS321" s="877" t="s">
        <v>64</v>
      </c>
      <c r="NT321" s="877" t="s">
        <v>64</v>
      </c>
      <c r="NU321" s="877" t="s">
        <v>64</v>
      </c>
      <c r="NV321" s="877" t="s">
        <v>64</v>
      </c>
      <c r="NW321" s="877" t="s">
        <v>64</v>
      </c>
      <c r="NX321" s="877" t="s">
        <v>64</v>
      </c>
      <c r="NY321" s="877" t="s">
        <v>64</v>
      </c>
      <c r="NZ321" s="877" t="s">
        <v>64</v>
      </c>
      <c r="OA321" s="877" t="s">
        <v>64</v>
      </c>
      <c r="OB321" s="877" t="s">
        <v>64</v>
      </c>
      <c r="OC321" s="877" t="s">
        <v>64</v>
      </c>
      <c r="OD321" s="877" t="s">
        <v>64</v>
      </c>
      <c r="OE321" s="877" t="s">
        <v>64</v>
      </c>
      <c r="OF321" s="877" t="s">
        <v>64</v>
      </c>
      <c r="OG321" s="877" t="s">
        <v>64</v>
      </c>
      <c r="OH321" s="877" t="s">
        <v>64</v>
      </c>
      <c r="OI321" s="877" t="s">
        <v>64</v>
      </c>
      <c r="OJ321" s="877" t="s">
        <v>64</v>
      </c>
      <c r="OK321" s="877" t="s">
        <v>64</v>
      </c>
      <c r="OL321" s="877" t="s">
        <v>64</v>
      </c>
    </row>
    <row r="322" spans="1:402" s="133" customFormat="1" x14ac:dyDescent="0.25">
      <c r="A322" s="221">
        <v>321</v>
      </c>
      <c r="B322" s="274">
        <v>0</v>
      </c>
      <c r="C322" s="61">
        <v>0</v>
      </c>
      <c r="D322" s="61">
        <v>5</v>
      </c>
      <c r="E322" s="511">
        <v>18</v>
      </c>
      <c r="F322" s="880"/>
      <c r="G322" s="887">
        <v>19</v>
      </c>
      <c r="I322" s="511" t="s">
        <v>1746</v>
      </c>
      <c r="J322" s="766">
        <v>21481</v>
      </c>
      <c r="K322" s="512">
        <v>53.698630136986303</v>
      </c>
      <c r="L322" s="514">
        <v>96</v>
      </c>
      <c r="M322" s="514">
        <v>182</v>
      </c>
      <c r="N322" s="514">
        <v>28.982007003985025</v>
      </c>
      <c r="O322" s="106">
        <v>2.203028218914441</v>
      </c>
      <c r="P322" s="511">
        <v>0</v>
      </c>
      <c r="Q322" s="511">
        <v>120</v>
      </c>
      <c r="R322" s="511">
        <v>80</v>
      </c>
      <c r="S322" s="511">
        <v>0</v>
      </c>
      <c r="T322" s="514">
        <v>3</v>
      </c>
      <c r="U322" s="718">
        <v>1</v>
      </c>
      <c r="V322" s="718"/>
      <c r="W322" s="718">
        <v>0</v>
      </c>
      <c r="X322" s="718">
        <v>2</v>
      </c>
      <c r="Y322" s="718">
        <v>1</v>
      </c>
      <c r="Z322" s="718">
        <v>1</v>
      </c>
      <c r="AA322" s="718">
        <v>0</v>
      </c>
      <c r="AB322" s="718">
        <v>0</v>
      </c>
      <c r="AD322" s="524">
        <v>15.667897849208</v>
      </c>
      <c r="AF322" s="589">
        <v>135</v>
      </c>
      <c r="AG322" s="590">
        <v>1.39</v>
      </c>
      <c r="AH322" s="589">
        <v>53</v>
      </c>
      <c r="AI322" s="592"/>
      <c r="AJ322" s="589">
        <v>14</v>
      </c>
      <c r="AK322" s="592"/>
      <c r="AL322" s="589">
        <v>129</v>
      </c>
      <c r="AM322" s="593"/>
      <c r="AN322" s="409"/>
      <c r="AO322" s="63"/>
      <c r="AP322" s="63"/>
      <c r="AQ322" s="63"/>
      <c r="AR322" s="63"/>
      <c r="AS322" s="63"/>
      <c r="AT322" s="63"/>
      <c r="AU322" s="64"/>
      <c r="AV322" s="64"/>
      <c r="AW322" s="108"/>
      <c r="AX322" s="108"/>
      <c r="AY322" s="108"/>
      <c r="AZ322" s="589">
        <v>135</v>
      </c>
      <c r="BA322" s="414"/>
      <c r="BB322" s="66"/>
      <c r="BC322" s="68"/>
      <c r="BD322" s="66"/>
      <c r="BE322" s="218"/>
      <c r="BF322" s="66"/>
      <c r="BG322" s="68"/>
      <c r="BH322" s="508"/>
      <c r="BI322" s="508"/>
      <c r="BJ322" s="508"/>
      <c r="BK322" s="66"/>
      <c r="BL322" s="66"/>
      <c r="BM322" s="66"/>
      <c r="BN322" s="66"/>
      <c r="BO322" s="571"/>
      <c r="BP322" s="66"/>
      <c r="BQ322" s="66"/>
      <c r="BR322" s="66"/>
      <c r="BS322" s="66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  <c r="CD322" s="61"/>
      <c r="CE322" s="61"/>
      <c r="CF322" s="61"/>
      <c r="CG322" s="61"/>
      <c r="CH322" s="61"/>
      <c r="CI322" s="61"/>
      <c r="CJ322" s="661">
        <v>1</v>
      </c>
      <c r="CK322" s="661">
        <v>0</v>
      </c>
      <c r="CL322" s="661">
        <v>1</v>
      </c>
      <c r="CM322" s="661">
        <v>1</v>
      </c>
      <c r="CN322" s="661">
        <v>1</v>
      </c>
      <c r="CO322" s="661">
        <v>0</v>
      </c>
      <c r="CP322" s="662">
        <v>1</v>
      </c>
      <c r="CQ322" s="661">
        <v>0</v>
      </c>
      <c r="CR322" s="661">
        <v>1</v>
      </c>
      <c r="CS322" s="661">
        <v>0</v>
      </c>
      <c r="CT322" s="661">
        <v>0</v>
      </c>
      <c r="CU322" s="661">
        <v>0</v>
      </c>
      <c r="CV322" s="666">
        <v>9.34</v>
      </c>
      <c r="CW322" s="362"/>
      <c r="CX322" s="362"/>
      <c r="CY322" s="362"/>
      <c r="DC322" s="516">
        <v>1</v>
      </c>
      <c r="DD322" s="511" t="s">
        <v>1745</v>
      </c>
      <c r="DF322" s="136"/>
      <c r="DJ322" s="136"/>
      <c r="DK322" s="136"/>
      <c r="DL322" s="136"/>
      <c r="DS322" s="63"/>
      <c r="EO322" s="511">
        <v>18</v>
      </c>
      <c r="EP322" s="574">
        <v>41078</v>
      </c>
      <c r="ET322" s="133">
        <v>74</v>
      </c>
      <c r="EU322" s="133">
        <v>0</v>
      </c>
      <c r="EV322" s="524">
        <v>15.667897849208</v>
      </c>
      <c r="EW322" s="133">
        <v>8</v>
      </c>
      <c r="EX322" s="133">
        <v>8</v>
      </c>
      <c r="EY322" s="133">
        <v>68</v>
      </c>
      <c r="EZ322" s="133">
        <v>57</v>
      </c>
      <c r="FC322" s="133">
        <v>43</v>
      </c>
      <c r="FE322" s="133">
        <v>32</v>
      </c>
      <c r="FH322" s="91"/>
      <c r="FI322" s="91"/>
      <c r="FJ322" s="227"/>
      <c r="FK322" s="227"/>
      <c r="FL322" s="193">
        <v>241</v>
      </c>
      <c r="FM322" s="193">
        <v>183</v>
      </c>
      <c r="FN322" s="193">
        <v>109.39487652988603</v>
      </c>
      <c r="FO322" s="193">
        <v>83.067478858793123</v>
      </c>
      <c r="FP322" s="193">
        <v>24</v>
      </c>
      <c r="FQ322" s="133">
        <v>1</v>
      </c>
      <c r="FS322" s="193">
        <v>27.6</v>
      </c>
      <c r="FT322" s="193">
        <v>52.8</v>
      </c>
      <c r="FU322" s="133">
        <v>160</v>
      </c>
      <c r="FV322" s="237">
        <v>3.31</v>
      </c>
      <c r="FW322" s="237">
        <v>5.26</v>
      </c>
      <c r="FX322" s="237">
        <v>8.3383685800604237</v>
      </c>
      <c r="FY322" s="237">
        <v>0.52272727272727282</v>
      </c>
      <c r="FZ322" s="237"/>
      <c r="GA322" s="133">
        <v>24</v>
      </c>
      <c r="GG322" s="133">
        <v>0</v>
      </c>
      <c r="GH322" s="133">
        <v>1</v>
      </c>
      <c r="GI322" s="133">
        <v>1</v>
      </c>
      <c r="GJ322" s="133">
        <v>0</v>
      </c>
      <c r="GK322" s="133">
        <v>16</v>
      </c>
      <c r="GM322" s="133">
        <v>0</v>
      </c>
      <c r="GO322" s="133">
        <v>0</v>
      </c>
      <c r="GP322" s="61">
        <v>50</v>
      </c>
      <c r="GQ322" s="106">
        <v>22.696032475080088</v>
      </c>
      <c r="GR322" s="61">
        <v>54</v>
      </c>
      <c r="GS322" s="61">
        <v>0</v>
      </c>
      <c r="GT322" s="61"/>
      <c r="GU322" s="61"/>
      <c r="GV322" s="61"/>
      <c r="GW322" s="61"/>
      <c r="GX322" s="61">
        <v>13</v>
      </c>
      <c r="GY322" s="61"/>
      <c r="GZ322" s="90"/>
      <c r="HA322" s="21">
        <v>7</v>
      </c>
      <c r="HY322" s="238"/>
      <c r="IE322" s="237"/>
      <c r="IF322" s="237"/>
      <c r="IP322" s="237"/>
      <c r="JC322" s="136"/>
      <c r="JD322" s="278"/>
      <c r="JE322" s="70"/>
      <c r="JF322" s="70"/>
      <c r="JG322" s="136"/>
      <c r="JH322" s="136"/>
      <c r="JI322" s="136"/>
      <c r="JJ322" s="136"/>
      <c r="JL322" s="420"/>
      <c r="JM322" s="362"/>
      <c r="JN322" s="244"/>
      <c r="JP322" s="518">
        <v>2</v>
      </c>
      <c r="JQ322" s="519">
        <v>41673</v>
      </c>
      <c r="JR322" s="520">
        <v>19</v>
      </c>
      <c r="JS322" s="135"/>
      <c r="JU322" s="200"/>
      <c r="JV322" s="135"/>
      <c r="JW322" s="225"/>
      <c r="JX322" s="201"/>
      <c r="JY322" s="135"/>
      <c r="JZ322" s="225"/>
      <c r="KA322" s="699">
        <v>1</v>
      </c>
      <c r="KB322" s="700">
        <v>41673</v>
      </c>
      <c r="KC322" s="225"/>
      <c r="KD322" s="63"/>
      <c r="KE322" s="250"/>
      <c r="KF322" s="250"/>
      <c r="KG322" s="250"/>
      <c r="KH322" s="250"/>
      <c r="KI322" s="250"/>
      <c r="KJ322" s="250"/>
      <c r="KK322" s="250"/>
      <c r="KL322" s="250"/>
      <c r="KQ322" s="92"/>
      <c r="KR322" s="92"/>
      <c r="KS322" s="92"/>
      <c r="KT322" s="361"/>
      <c r="KU322" s="92"/>
      <c r="KV322" s="361"/>
      <c r="KW322" s="361"/>
      <c r="KX322" s="361"/>
      <c r="KY322" s="361"/>
      <c r="KZ322" s="361"/>
      <c r="LA322" s="361"/>
      <c r="LB322" s="361"/>
      <c r="LC322" s="361"/>
      <c r="LD322" s="361"/>
      <c r="LE322" s="112"/>
      <c r="LF322" s="454"/>
      <c r="LG322" s="454"/>
      <c r="LH322" s="454"/>
      <c r="LI322" s="454"/>
      <c r="LJ322" s="454"/>
      <c r="LK322" s="454"/>
      <c r="LL322" s="454"/>
      <c r="LM322" s="454"/>
      <c r="LN322" s="454"/>
      <c r="LO322" s="454"/>
      <c r="LP322" s="454"/>
      <c r="LQ322" s="454"/>
      <c r="LR322" s="454"/>
      <c r="LS322" s="454"/>
      <c r="LT322" s="454"/>
      <c r="LU322" s="454"/>
      <c r="LV322" s="454"/>
      <c r="LW322" s="454"/>
      <c r="LX322" s="454"/>
      <c r="LY322" s="454"/>
      <c r="LZ322" s="454"/>
      <c r="MA322" s="454"/>
      <c r="MC322" s="509"/>
      <c r="MD322" s="61"/>
      <c r="ME322" s="746">
        <v>18</v>
      </c>
      <c r="MF322" s="510">
        <v>41081</v>
      </c>
      <c r="MG322" s="511">
        <v>19</v>
      </c>
      <c r="MH322" s="521">
        <v>19</v>
      </c>
      <c r="MI322" s="522">
        <v>60.7791314019575</v>
      </c>
      <c r="MJ322" s="510"/>
      <c r="MK322" s="511"/>
      <c r="ML322" s="511"/>
      <c r="MM322" s="511"/>
      <c r="MN322" s="511"/>
      <c r="MO322" s="511"/>
      <c r="ND322" s="876" t="s">
        <v>64</v>
      </c>
      <c r="NE322" s="877" t="s">
        <v>64</v>
      </c>
      <c r="NF322" s="877" t="s">
        <v>64</v>
      </c>
      <c r="NG322" s="877" t="s">
        <v>64</v>
      </c>
      <c r="NH322" s="877" t="s">
        <v>64</v>
      </c>
      <c r="NI322" s="877" t="s">
        <v>64</v>
      </c>
      <c r="NJ322" s="877" t="s">
        <v>64</v>
      </c>
      <c r="NK322" s="877" t="s">
        <v>64</v>
      </c>
      <c r="NL322" s="877" t="s">
        <v>64</v>
      </c>
      <c r="NM322" s="877" t="s">
        <v>64</v>
      </c>
      <c r="NN322" s="877" t="s">
        <v>64</v>
      </c>
      <c r="NO322" s="877" t="s">
        <v>64</v>
      </c>
      <c r="NP322" s="877" t="s">
        <v>64</v>
      </c>
      <c r="NQ322" s="877" t="s">
        <v>64</v>
      </c>
      <c r="NR322" s="877" t="s">
        <v>64</v>
      </c>
      <c r="NS322" s="877" t="s">
        <v>64</v>
      </c>
      <c r="NT322" s="877" t="s">
        <v>64</v>
      </c>
      <c r="NU322" s="877" t="s">
        <v>64</v>
      </c>
      <c r="NV322" s="877" t="s">
        <v>64</v>
      </c>
      <c r="NW322" s="877" t="s">
        <v>64</v>
      </c>
      <c r="NX322" s="877" t="s">
        <v>64</v>
      </c>
      <c r="NY322" s="877" t="s">
        <v>64</v>
      </c>
      <c r="NZ322" s="877" t="s">
        <v>64</v>
      </c>
      <c r="OA322" s="877" t="s">
        <v>64</v>
      </c>
      <c r="OB322" s="877" t="s">
        <v>64</v>
      </c>
      <c r="OC322" s="877" t="s">
        <v>64</v>
      </c>
      <c r="OD322" s="877" t="s">
        <v>64</v>
      </c>
      <c r="OE322" s="877" t="s">
        <v>64</v>
      </c>
      <c r="OF322" s="877" t="s">
        <v>64</v>
      </c>
      <c r="OG322" s="877" t="s">
        <v>64</v>
      </c>
      <c r="OH322" s="877" t="s">
        <v>64</v>
      </c>
      <c r="OI322" s="877" t="s">
        <v>64</v>
      </c>
      <c r="OJ322" s="877" t="s">
        <v>64</v>
      </c>
      <c r="OK322" s="877" t="s">
        <v>64</v>
      </c>
      <c r="OL322" s="877" t="s">
        <v>64</v>
      </c>
    </row>
    <row r="323" spans="1:402" s="133" customFormat="1" x14ac:dyDescent="0.25">
      <c r="A323" s="274">
        <v>322</v>
      </c>
      <c r="B323" s="221">
        <v>0</v>
      </c>
      <c r="C323" s="61">
        <v>0</v>
      </c>
      <c r="D323" s="61">
        <v>5</v>
      </c>
      <c r="E323" s="511">
        <v>20</v>
      </c>
      <c r="F323" s="880"/>
      <c r="G323" s="887">
        <v>21</v>
      </c>
      <c r="I323" s="511" t="s">
        <v>1747</v>
      </c>
      <c r="J323" s="766">
        <v>16279</v>
      </c>
      <c r="K323" s="512">
        <v>67.9698630136986</v>
      </c>
      <c r="L323" s="514">
        <v>74</v>
      </c>
      <c r="M323" s="514">
        <v>185</v>
      </c>
      <c r="N323" s="514">
        <v>21.621621621621621</v>
      </c>
      <c r="O323" s="106">
        <v>1.9500712237705005</v>
      </c>
      <c r="P323" s="511">
        <v>0</v>
      </c>
      <c r="Q323" s="511">
        <v>90</v>
      </c>
      <c r="R323" s="511">
        <v>60</v>
      </c>
      <c r="S323" s="511">
        <v>0</v>
      </c>
      <c r="T323" s="514">
        <v>2</v>
      </c>
      <c r="U323" s="718">
        <v>0</v>
      </c>
      <c r="V323" s="718"/>
      <c r="W323" s="718">
        <v>0</v>
      </c>
      <c r="X323" s="718">
        <v>0</v>
      </c>
      <c r="Y323" s="718">
        <v>1</v>
      </c>
      <c r="Z323" s="718">
        <v>1</v>
      </c>
      <c r="AA323" s="718">
        <v>0</v>
      </c>
      <c r="AB323" s="718">
        <v>0</v>
      </c>
      <c r="AD323" s="524">
        <v>5.4966911764705904</v>
      </c>
      <c r="AF323" s="589">
        <v>87</v>
      </c>
      <c r="AG323" s="590">
        <v>1.1100000000000001</v>
      </c>
      <c r="AH323" s="589">
        <v>66</v>
      </c>
      <c r="AI323" s="592"/>
      <c r="AJ323" s="589">
        <v>12.1</v>
      </c>
      <c r="AK323" s="592"/>
      <c r="AL323" s="589">
        <v>1490</v>
      </c>
      <c r="AM323" s="593"/>
      <c r="AN323" s="409"/>
      <c r="AO323" s="63"/>
      <c r="AP323" s="63"/>
      <c r="AQ323" s="63"/>
      <c r="AR323" s="63"/>
      <c r="AS323" s="63"/>
      <c r="AT323" s="63"/>
      <c r="AU323" s="64"/>
      <c r="AV323" s="64"/>
      <c r="AW323" s="108"/>
      <c r="AX323" s="108"/>
      <c r="AY323" s="108"/>
      <c r="AZ323" s="589">
        <v>140</v>
      </c>
      <c r="BA323" s="414"/>
      <c r="BB323" s="66"/>
      <c r="BC323" s="68"/>
      <c r="BD323" s="66"/>
      <c r="BE323" s="218"/>
      <c r="BF323" s="66"/>
      <c r="BG323" s="68"/>
      <c r="BH323" s="508"/>
      <c r="BI323" s="508"/>
      <c r="BJ323" s="508"/>
      <c r="BK323" s="66"/>
      <c r="BL323" s="66"/>
      <c r="BM323" s="66"/>
      <c r="BN323" s="66"/>
      <c r="BO323" s="571"/>
      <c r="BP323" s="66"/>
      <c r="BQ323" s="66"/>
      <c r="BR323" s="66"/>
      <c r="BS323" s="66"/>
      <c r="BT323" s="61"/>
      <c r="BU323" s="61"/>
      <c r="BV323" s="61"/>
      <c r="BW323" s="61"/>
      <c r="BX323" s="61"/>
      <c r="BY323" s="61"/>
      <c r="BZ323" s="61"/>
      <c r="CA323" s="61"/>
      <c r="CB323" s="61"/>
      <c r="CC323" s="61"/>
      <c r="CD323" s="61"/>
      <c r="CE323" s="61"/>
      <c r="CF323" s="61"/>
      <c r="CG323" s="61"/>
      <c r="CH323" s="61"/>
      <c r="CI323" s="61"/>
      <c r="CJ323" s="661">
        <v>1</v>
      </c>
      <c r="CK323" s="661">
        <v>0</v>
      </c>
      <c r="CL323" s="661">
        <v>0</v>
      </c>
      <c r="CM323" s="661">
        <v>1</v>
      </c>
      <c r="CN323" s="661">
        <v>1</v>
      </c>
      <c r="CO323" s="661">
        <v>0</v>
      </c>
      <c r="CP323" s="661">
        <v>1</v>
      </c>
      <c r="CQ323" s="661">
        <v>1</v>
      </c>
      <c r="CR323" s="661">
        <v>0</v>
      </c>
      <c r="CS323" s="661">
        <v>0</v>
      </c>
      <c r="CT323" s="661">
        <v>1</v>
      </c>
      <c r="CU323" s="661">
        <v>1</v>
      </c>
      <c r="CV323" s="666">
        <v>13.52</v>
      </c>
      <c r="CW323" s="362"/>
      <c r="CX323" s="362"/>
      <c r="CY323" s="362"/>
      <c r="DC323" s="516">
        <v>1</v>
      </c>
      <c r="DD323" s="513" t="s">
        <v>1748</v>
      </c>
      <c r="DF323" s="136"/>
      <c r="DJ323" s="136"/>
      <c r="DK323" s="136"/>
      <c r="DL323" s="136"/>
      <c r="DS323" s="63"/>
      <c r="EO323" s="511">
        <v>20</v>
      </c>
      <c r="EP323" s="574">
        <v>41085</v>
      </c>
      <c r="ET323" s="133">
        <v>60</v>
      </c>
      <c r="EU323" s="133">
        <v>0</v>
      </c>
      <c r="EV323" s="524">
        <v>5.4966911764705904</v>
      </c>
      <c r="EW323" s="133">
        <v>8</v>
      </c>
      <c r="EX323" s="133">
        <v>7</v>
      </c>
      <c r="EY323" s="133">
        <v>80</v>
      </c>
      <c r="EZ323" s="133">
        <v>76</v>
      </c>
      <c r="FC323" s="133">
        <v>45</v>
      </c>
      <c r="FE323" s="133">
        <v>37</v>
      </c>
      <c r="FH323" s="91"/>
      <c r="FI323" s="91"/>
      <c r="FJ323" s="227"/>
      <c r="FK323" s="227"/>
      <c r="FL323" s="193">
        <v>305</v>
      </c>
      <c r="FM323" s="193">
        <v>234</v>
      </c>
      <c r="FN323" s="193">
        <v>156.40454373265229</v>
      </c>
      <c r="FO323" s="193">
        <v>119.99561715882176</v>
      </c>
      <c r="FP323" s="193">
        <v>23</v>
      </c>
      <c r="FQ323" s="133">
        <v>1</v>
      </c>
      <c r="FS323" s="193">
        <v>94</v>
      </c>
      <c r="FT323" s="193">
        <v>41</v>
      </c>
      <c r="FU323" s="133">
        <v>160</v>
      </c>
      <c r="FV323" s="237">
        <v>4.0199999999999996</v>
      </c>
      <c r="FW323" s="237">
        <v>5.17</v>
      </c>
      <c r="FX323" s="237">
        <v>23.383084577114431</v>
      </c>
      <c r="FY323" s="237">
        <v>2.2926829268292681</v>
      </c>
      <c r="FZ323" s="237">
        <v>1.3295615275813295</v>
      </c>
      <c r="GA323" s="133">
        <v>22</v>
      </c>
      <c r="GG323" s="133">
        <v>0</v>
      </c>
      <c r="GH323" s="133">
        <v>2</v>
      </c>
      <c r="GI323" s="133">
        <v>0</v>
      </c>
      <c r="GJ323" s="133">
        <v>1</v>
      </c>
      <c r="GK323" s="133">
        <v>50</v>
      </c>
      <c r="GM323" s="133">
        <v>0</v>
      </c>
      <c r="GO323" s="133">
        <v>1</v>
      </c>
      <c r="GP323" s="61">
        <v>105</v>
      </c>
      <c r="GQ323" s="106">
        <v>53.844187186650785</v>
      </c>
      <c r="GR323" s="61">
        <v>36</v>
      </c>
      <c r="GS323" s="61">
        <v>0</v>
      </c>
      <c r="GT323" s="61"/>
      <c r="GU323" s="61"/>
      <c r="GV323" s="61"/>
      <c r="GW323" s="61"/>
      <c r="GX323" s="61">
        <v>19</v>
      </c>
      <c r="GY323" s="61"/>
      <c r="GZ323" s="90"/>
      <c r="HA323" s="21">
        <v>20</v>
      </c>
      <c r="HY323" s="238"/>
      <c r="IE323" s="237"/>
      <c r="IF323" s="237"/>
      <c r="IP323" s="237"/>
      <c r="JC323" s="136"/>
      <c r="JD323" s="278"/>
      <c r="JE323" s="70"/>
      <c r="JF323" s="70"/>
      <c r="JG323" s="136"/>
      <c r="JH323" s="136"/>
      <c r="JI323" s="136"/>
      <c r="JJ323" s="136"/>
      <c r="JL323" s="420"/>
      <c r="JM323" s="362"/>
      <c r="JN323" s="244"/>
      <c r="JP323" s="518">
        <v>2</v>
      </c>
      <c r="JQ323" s="519">
        <v>41599</v>
      </c>
      <c r="JR323" s="520">
        <v>16</v>
      </c>
      <c r="JS323" s="135"/>
      <c r="JU323" s="200"/>
      <c r="JV323" s="135"/>
      <c r="JW323" s="225"/>
      <c r="JX323" s="201"/>
      <c r="JY323" s="135"/>
      <c r="JZ323" s="225"/>
      <c r="KA323" s="699">
        <v>1</v>
      </c>
      <c r="KB323" s="700">
        <v>41599</v>
      </c>
      <c r="KC323" s="225"/>
      <c r="KD323" s="63"/>
      <c r="KE323" s="250"/>
      <c r="KF323" s="250"/>
      <c r="KG323" s="250"/>
      <c r="KH323" s="250"/>
      <c r="KI323" s="250"/>
      <c r="KJ323" s="250"/>
      <c r="KK323" s="250"/>
      <c r="KL323" s="250"/>
      <c r="KQ323" s="92"/>
      <c r="KR323" s="92"/>
      <c r="KS323" s="92"/>
      <c r="KT323" s="361"/>
      <c r="KU323" s="92"/>
      <c r="KV323" s="361"/>
      <c r="KW323" s="361"/>
      <c r="KX323" s="361"/>
      <c r="KY323" s="361"/>
      <c r="KZ323" s="361"/>
      <c r="LA323" s="361"/>
      <c r="LB323" s="361"/>
      <c r="LC323" s="361"/>
      <c r="LD323" s="361"/>
      <c r="LE323" s="112"/>
      <c r="LF323" s="454"/>
      <c r="LG323" s="454"/>
      <c r="LH323" s="454"/>
      <c r="LI323" s="454"/>
      <c r="LJ323" s="454"/>
      <c r="LK323" s="454"/>
      <c r="LL323" s="454"/>
      <c r="LM323" s="454"/>
      <c r="LN323" s="454"/>
      <c r="LO323" s="454"/>
      <c r="LP323" s="454"/>
      <c r="LQ323" s="454"/>
      <c r="LR323" s="454"/>
      <c r="LS323" s="454"/>
      <c r="LT323" s="454"/>
      <c r="LU323" s="454"/>
      <c r="LV323" s="454"/>
      <c r="LW323" s="454"/>
      <c r="LX323" s="454"/>
      <c r="LY323" s="454"/>
      <c r="LZ323" s="454"/>
      <c r="MA323" s="454"/>
      <c r="MC323" s="509"/>
      <c r="MD323" s="61"/>
      <c r="ME323" s="746">
        <v>20</v>
      </c>
      <c r="MF323" s="510">
        <v>41088</v>
      </c>
      <c r="MG323" s="511">
        <v>21</v>
      </c>
      <c r="MH323" s="521">
        <v>21</v>
      </c>
      <c r="MI323" s="522">
        <v>41.587510177822502</v>
      </c>
      <c r="MJ323" s="510">
        <v>41088</v>
      </c>
      <c r="MK323" s="511">
        <v>22</v>
      </c>
      <c r="ML323" s="511">
        <v>40.700000000000003</v>
      </c>
      <c r="MM323" s="511"/>
      <c r="MN323" s="511"/>
      <c r="MO323" s="511"/>
      <c r="ND323" s="876" t="s">
        <v>64</v>
      </c>
      <c r="NE323" s="877" t="s">
        <v>64</v>
      </c>
      <c r="NF323" s="877" t="s">
        <v>64</v>
      </c>
      <c r="NG323" s="877" t="s">
        <v>64</v>
      </c>
      <c r="NH323" s="877" t="s">
        <v>64</v>
      </c>
      <c r="NI323" s="877" t="s">
        <v>64</v>
      </c>
      <c r="NJ323" s="877" t="s">
        <v>64</v>
      </c>
      <c r="NK323" s="877" t="s">
        <v>64</v>
      </c>
      <c r="NL323" s="877" t="s">
        <v>64</v>
      </c>
      <c r="NM323" s="877" t="s">
        <v>64</v>
      </c>
      <c r="NN323" s="877" t="s">
        <v>64</v>
      </c>
      <c r="NO323" s="877" t="s">
        <v>64</v>
      </c>
      <c r="NP323" s="877" t="s">
        <v>64</v>
      </c>
      <c r="NQ323" s="877" t="s">
        <v>64</v>
      </c>
      <c r="NR323" s="877" t="s">
        <v>64</v>
      </c>
      <c r="NS323" s="877" t="s">
        <v>64</v>
      </c>
      <c r="NT323" s="877" t="s">
        <v>64</v>
      </c>
      <c r="NU323" s="877" t="s">
        <v>64</v>
      </c>
      <c r="NV323" s="877" t="s">
        <v>64</v>
      </c>
      <c r="NW323" s="877" t="s">
        <v>64</v>
      </c>
      <c r="NX323" s="877" t="s">
        <v>64</v>
      </c>
      <c r="NY323" s="877" t="s">
        <v>64</v>
      </c>
      <c r="NZ323" s="877" t="s">
        <v>64</v>
      </c>
      <c r="OA323" s="877" t="s">
        <v>64</v>
      </c>
      <c r="OB323" s="877" t="s">
        <v>64</v>
      </c>
      <c r="OC323" s="877" t="s">
        <v>64</v>
      </c>
      <c r="OD323" s="877" t="s">
        <v>64</v>
      </c>
      <c r="OE323" s="877" t="s">
        <v>64</v>
      </c>
      <c r="OF323" s="877" t="s">
        <v>64</v>
      </c>
      <c r="OG323" s="877" t="s">
        <v>64</v>
      </c>
      <c r="OH323" s="877" t="s">
        <v>64</v>
      </c>
      <c r="OI323" s="877" t="s">
        <v>64</v>
      </c>
      <c r="OJ323" s="877" t="s">
        <v>64</v>
      </c>
      <c r="OK323" s="877" t="s">
        <v>64</v>
      </c>
      <c r="OL323" s="877" t="s">
        <v>64</v>
      </c>
    </row>
    <row r="324" spans="1:402" s="133" customFormat="1" x14ac:dyDescent="0.25">
      <c r="A324" s="221">
        <v>323</v>
      </c>
      <c r="B324" s="221">
        <v>0</v>
      </c>
      <c r="C324" s="61">
        <v>0</v>
      </c>
      <c r="D324" s="61">
        <v>5</v>
      </c>
      <c r="E324" s="511">
        <v>21</v>
      </c>
      <c r="F324" s="880"/>
      <c r="G324" s="887">
        <v>24</v>
      </c>
      <c r="I324" s="511" t="s">
        <v>1749</v>
      </c>
      <c r="J324" s="766">
        <v>14939</v>
      </c>
      <c r="K324" s="512">
        <v>71.657534246575295</v>
      </c>
      <c r="L324" s="514">
        <v>73</v>
      </c>
      <c r="M324" s="514">
        <v>165</v>
      </c>
      <c r="N324" s="514">
        <v>26.813590449954088</v>
      </c>
      <c r="O324" s="106">
        <v>1.8291619210264938</v>
      </c>
      <c r="P324" s="511">
        <v>0</v>
      </c>
      <c r="Q324" s="511">
        <v>105</v>
      </c>
      <c r="R324" s="511">
        <v>70</v>
      </c>
      <c r="S324" s="511">
        <v>0</v>
      </c>
      <c r="T324" s="514">
        <v>3</v>
      </c>
      <c r="U324" s="718">
        <v>1</v>
      </c>
      <c r="V324" s="718"/>
      <c r="W324" s="718">
        <v>1</v>
      </c>
      <c r="X324" s="718">
        <v>2</v>
      </c>
      <c r="Y324" s="663">
        <v>0</v>
      </c>
      <c r="Z324" s="718">
        <v>0</v>
      </c>
      <c r="AA324" s="718">
        <v>0</v>
      </c>
      <c r="AB324" s="718">
        <v>0</v>
      </c>
      <c r="AD324" s="524">
        <v>20.348776531616899</v>
      </c>
      <c r="AF324" s="591"/>
      <c r="AG324" s="590">
        <v>0.9</v>
      </c>
      <c r="AH324" s="589">
        <v>83</v>
      </c>
      <c r="AI324" s="592"/>
      <c r="AJ324" s="589">
        <v>11.8</v>
      </c>
      <c r="AK324" s="592"/>
      <c r="AL324" s="589">
        <v>405</v>
      </c>
      <c r="AM324" s="593"/>
      <c r="AN324" s="409"/>
      <c r="AO324" s="63"/>
      <c r="AP324" s="63"/>
      <c r="AQ324" s="63"/>
      <c r="AR324" s="63"/>
      <c r="AS324" s="63"/>
      <c r="AT324" s="63"/>
      <c r="AU324" s="64"/>
      <c r="AV324" s="64"/>
      <c r="AW324" s="108"/>
      <c r="AX324" s="108"/>
      <c r="AY324" s="108"/>
      <c r="AZ324" s="589">
        <v>138</v>
      </c>
      <c r="BA324" s="414"/>
      <c r="BB324" s="66"/>
      <c r="BC324" s="68"/>
      <c r="BD324" s="66"/>
      <c r="BE324" s="218"/>
      <c r="BF324" s="66"/>
      <c r="BG324" s="68"/>
      <c r="BH324" s="508"/>
      <c r="BI324" s="508"/>
      <c r="BJ324" s="508"/>
      <c r="BK324" s="66"/>
      <c r="BL324" s="66"/>
      <c r="BM324" s="66"/>
      <c r="BN324" s="66"/>
      <c r="BO324" s="571"/>
      <c r="BP324" s="66"/>
      <c r="BQ324" s="66"/>
      <c r="BR324" s="66"/>
      <c r="BS324" s="66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  <c r="CD324" s="61"/>
      <c r="CE324" s="61"/>
      <c r="CF324" s="61"/>
      <c r="CG324" s="61"/>
      <c r="CH324" s="61"/>
      <c r="CI324" s="61"/>
      <c r="CJ324" s="661">
        <v>1</v>
      </c>
      <c r="CK324" s="661">
        <v>0</v>
      </c>
      <c r="CL324" s="663">
        <v>1</v>
      </c>
      <c r="CM324" s="661">
        <v>1</v>
      </c>
      <c r="CN324" s="663">
        <v>0</v>
      </c>
      <c r="CO324" s="661">
        <v>0</v>
      </c>
      <c r="CP324" s="662">
        <v>1</v>
      </c>
      <c r="CQ324" s="661">
        <v>0</v>
      </c>
      <c r="CR324" s="661">
        <v>0</v>
      </c>
      <c r="CS324" s="661">
        <v>1</v>
      </c>
      <c r="CT324" s="661">
        <v>1</v>
      </c>
      <c r="CU324" s="661">
        <v>0</v>
      </c>
      <c r="CV324" s="667"/>
      <c r="CW324" s="362"/>
      <c r="CX324" s="362"/>
      <c r="CY324" s="362"/>
      <c r="DC324" s="516">
        <v>2</v>
      </c>
      <c r="DD324" s="511" t="s">
        <v>1750</v>
      </c>
      <c r="DF324" s="136"/>
      <c r="DJ324" s="136"/>
      <c r="DK324" s="136"/>
      <c r="DL324" s="136"/>
      <c r="DS324" s="63"/>
      <c r="EO324" s="511">
        <v>21</v>
      </c>
      <c r="EP324" s="574">
        <v>41059</v>
      </c>
      <c r="ET324" s="133">
        <v>84</v>
      </c>
      <c r="EU324" s="133">
        <v>0</v>
      </c>
      <c r="EV324" s="524">
        <v>20.348776531616899</v>
      </c>
      <c r="EW324" s="133">
        <v>7</v>
      </c>
      <c r="EX324" s="133">
        <v>8</v>
      </c>
      <c r="EY324" s="133">
        <v>73</v>
      </c>
      <c r="EZ324" s="133">
        <v>66</v>
      </c>
      <c r="FC324" s="133">
        <v>53</v>
      </c>
      <c r="FE324" s="133">
        <v>32</v>
      </c>
      <c r="FH324" s="91"/>
      <c r="FI324" s="91"/>
      <c r="FJ324" s="227"/>
      <c r="FK324" s="227"/>
      <c r="FL324" s="193">
        <v>280</v>
      </c>
      <c r="FM324" s="193">
        <v>240</v>
      </c>
      <c r="FN324" s="193">
        <v>153.07556798627695</v>
      </c>
      <c r="FO324" s="193">
        <v>131.20762970252309</v>
      </c>
      <c r="FP324" s="193">
        <v>14.2</v>
      </c>
      <c r="FQ324" s="133">
        <v>1</v>
      </c>
      <c r="FS324" s="193">
        <v>112</v>
      </c>
      <c r="FT324" s="193"/>
      <c r="FU324" s="133">
        <v>150</v>
      </c>
      <c r="FV324" s="237">
        <v>3.41</v>
      </c>
      <c r="FW324" s="237">
        <v>4.2</v>
      </c>
      <c r="FX324" s="237">
        <v>32.84457478005865</v>
      </c>
      <c r="FY324" s="237"/>
      <c r="FZ324" s="133">
        <v>4.5</v>
      </c>
      <c r="GA324" s="133">
        <v>23</v>
      </c>
      <c r="GG324" s="133">
        <v>0</v>
      </c>
      <c r="GH324" s="133">
        <v>2</v>
      </c>
      <c r="GI324" s="133">
        <v>1</v>
      </c>
      <c r="GJ324" s="133">
        <v>1</v>
      </c>
      <c r="GK324" s="133">
        <v>46</v>
      </c>
      <c r="GM324" s="133">
        <v>0</v>
      </c>
      <c r="GO324" s="133">
        <v>1</v>
      </c>
      <c r="GP324" s="61">
        <v>58</v>
      </c>
      <c r="GQ324" s="106">
        <v>31.708510511443084</v>
      </c>
      <c r="GR324" s="61">
        <v>47</v>
      </c>
      <c r="GS324" s="61">
        <v>0</v>
      </c>
      <c r="GT324" s="61"/>
      <c r="GU324" s="61"/>
      <c r="GV324" s="61"/>
      <c r="GW324" s="61"/>
      <c r="GX324" s="61"/>
      <c r="GY324" s="61"/>
      <c r="GZ324" s="90"/>
      <c r="HA324" s="21">
        <v>24</v>
      </c>
      <c r="HY324" s="238"/>
      <c r="IE324" s="237"/>
      <c r="IF324" s="237"/>
      <c r="IP324" s="237"/>
      <c r="JC324" s="136"/>
      <c r="JD324" s="278"/>
      <c r="JE324" s="70"/>
      <c r="JF324" s="70"/>
      <c r="JG324" s="136"/>
      <c r="JH324" s="136"/>
      <c r="JI324" s="136"/>
      <c r="JJ324" s="136"/>
      <c r="JL324" s="420"/>
      <c r="JM324" s="362"/>
      <c r="JN324" s="244"/>
      <c r="JP324" s="518">
        <v>0</v>
      </c>
      <c r="JQ324" s="519" t="s">
        <v>1751</v>
      </c>
      <c r="JR324" s="520">
        <v>0</v>
      </c>
      <c r="JS324" s="135"/>
      <c r="JU324" s="200"/>
      <c r="JV324" s="135"/>
      <c r="JW324" s="225"/>
      <c r="JX324" s="201"/>
      <c r="JY324" s="135"/>
      <c r="JZ324" s="225"/>
      <c r="KA324" s="699">
        <v>0</v>
      </c>
      <c r="KB324" s="511"/>
      <c r="KC324" s="225"/>
      <c r="KD324" s="63"/>
      <c r="KE324" s="250"/>
      <c r="KF324" s="250"/>
      <c r="KG324" s="250"/>
      <c r="KH324" s="250"/>
      <c r="KI324" s="250"/>
      <c r="KJ324" s="250"/>
      <c r="KK324" s="250"/>
      <c r="KL324" s="250"/>
      <c r="KQ324" s="92"/>
      <c r="KR324" s="92"/>
      <c r="KS324" s="92"/>
      <c r="KT324" s="361"/>
      <c r="KU324" s="92"/>
      <c r="KV324" s="361"/>
      <c r="KW324" s="361"/>
      <c r="KX324" s="361"/>
      <c r="KY324" s="361"/>
      <c r="KZ324" s="361"/>
      <c r="LA324" s="361"/>
      <c r="LB324" s="361"/>
      <c r="LC324" s="361"/>
      <c r="LD324" s="361"/>
      <c r="LE324" s="112"/>
      <c r="LF324" s="454"/>
      <c r="LG324" s="454"/>
      <c r="LH324" s="454"/>
      <c r="LI324" s="454"/>
      <c r="LJ324" s="454"/>
      <c r="LK324" s="454"/>
      <c r="LL324" s="454"/>
      <c r="LM324" s="454"/>
      <c r="LN324" s="454"/>
      <c r="LO324" s="454"/>
      <c r="LP324" s="454"/>
      <c r="LQ324" s="454"/>
      <c r="LR324" s="454"/>
      <c r="LS324" s="454"/>
      <c r="LT324" s="454"/>
      <c r="LU324" s="454"/>
      <c r="LV324" s="454"/>
      <c r="LW324" s="454"/>
      <c r="LX324" s="454"/>
      <c r="LY324" s="454"/>
      <c r="LZ324" s="454"/>
      <c r="MA324" s="454"/>
      <c r="MC324" s="509"/>
      <c r="MD324" s="61"/>
      <c r="ME324" s="746">
        <v>21</v>
      </c>
      <c r="MF324" s="510">
        <v>41094</v>
      </c>
      <c r="MG324" s="511">
        <v>24</v>
      </c>
      <c r="MH324" s="521">
        <v>24</v>
      </c>
      <c r="MI324" s="522">
        <v>43.801218593130599</v>
      </c>
      <c r="MJ324" s="510"/>
      <c r="MK324" s="511"/>
      <c r="ML324" s="511"/>
      <c r="MM324" s="511"/>
      <c r="MN324" s="511"/>
      <c r="MO324" s="511"/>
      <c r="ND324" s="876" t="s">
        <v>64</v>
      </c>
      <c r="NE324" s="877" t="s">
        <v>64</v>
      </c>
      <c r="NF324" s="877" t="s">
        <v>64</v>
      </c>
      <c r="NG324" s="877" t="s">
        <v>64</v>
      </c>
      <c r="NH324" s="877" t="s">
        <v>64</v>
      </c>
      <c r="NI324" s="877" t="s">
        <v>64</v>
      </c>
      <c r="NJ324" s="877" t="s">
        <v>64</v>
      </c>
      <c r="NK324" s="877" t="s">
        <v>64</v>
      </c>
      <c r="NL324" s="877" t="s">
        <v>64</v>
      </c>
      <c r="NM324" s="877" t="s">
        <v>64</v>
      </c>
      <c r="NN324" s="877" t="s">
        <v>64</v>
      </c>
      <c r="NO324" s="877" t="s">
        <v>64</v>
      </c>
      <c r="NP324" s="877" t="s">
        <v>64</v>
      </c>
      <c r="NQ324" s="877" t="s">
        <v>64</v>
      </c>
      <c r="NR324" s="877" t="s">
        <v>64</v>
      </c>
      <c r="NS324" s="877" t="s">
        <v>64</v>
      </c>
      <c r="NT324" s="877" t="s">
        <v>64</v>
      </c>
      <c r="NU324" s="877" t="s">
        <v>64</v>
      </c>
      <c r="NV324" s="877" t="s">
        <v>64</v>
      </c>
      <c r="NW324" s="877" t="s">
        <v>64</v>
      </c>
      <c r="NX324" s="877" t="s">
        <v>64</v>
      </c>
      <c r="NY324" s="877" t="s">
        <v>64</v>
      </c>
      <c r="NZ324" s="877" t="s">
        <v>64</v>
      </c>
      <c r="OA324" s="877" t="s">
        <v>64</v>
      </c>
      <c r="OB324" s="877" t="s">
        <v>64</v>
      </c>
      <c r="OC324" s="877" t="s">
        <v>64</v>
      </c>
      <c r="OD324" s="877" t="s">
        <v>64</v>
      </c>
      <c r="OE324" s="877" t="s">
        <v>64</v>
      </c>
      <c r="OF324" s="877" t="s">
        <v>64</v>
      </c>
      <c r="OG324" s="877" t="s">
        <v>64</v>
      </c>
      <c r="OH324" s="877" t="s">
        <v>64</v>
      </c>
      <c r="OI324" s="877" t="s">
        <v>64</v>
      </c>
      <c r="OJ324" s="877" t="s">
        <v>64</v>
      </c>
      <c r="OK324" s="877" t="s">
        <v>64</v>
      </c>
      <c r="OL324" s="877" t="s">
        <v>64</v>
      </c>
    </row>
    <row r="325" spans="1:402" s="133" customFormat="1" x14ac:dyDescent="0.25">
      <c r="A325" s="221">
        <v>324</v>
      </c>
      <c r="B325" s="221">
        <v>0</v>
      </c>
      <c r="C325" s="61">
        <v>1</v>
      </c>
      <c r="D325" s="61">
        <v>5</v>
      </c>
      <c r="E325" s="511">
        <v>23</v>
      </c>
      <c r="F325" s="880"/>
      <c r="G325" s="887">
        <v>26</v>
      </c>
      <c r="I325" s="511" t="s">
        <v>1752</v>
      </c>
      <c r="J325" s="766">
        <v>16303</v>
      </c>
      <c r="K325" s="512">
        <v>67.972602739726</v>
      </c>
      <c r="L325" s="514">
        <v>74</v>
      </c>
      <c r="M325" s="514">
        <v>160</v>
      </c>
      <c r="N325" s="514">
        <v>28.906249999999993</v>
      </c>
      <c r="O325" s="106">
        <v>1.8135294011647258</v>
      </c>
      <c r="P325" s="511">
        <v>1</v>
      </c>
      <c r="Q325" s="511">
        <v>115</v>
      </c>
      <c r="R325" s="511">
        <v>60</v>
      </c>
      <c r="S325" s="511">
        <v>0</v>
      </c>
      <c r="T325" s="514">
        <v>2</v>
      </c>
      <c r="U325" s="718">
        <v>0</v>
      </c>
      <c r="V325" s="718"/>
      <c r="W325" s="718">
        <v>0</v>
      </c>
      <c r="X325" s="718">
        <v>2</v>
      </c>
      <c r="Y325" s="718">
        <v>0</v>
      </c>
      <c r="Z325" s="718">
        <v>1</v>
      </c>
      <c r="AA325" s="718">
        <v>0</v>
      </c>
      <c r="AB325" s="718">
        <v>0</v>
      </c>
      <c r="AD325" s="524">
        <v>15.720423507748899</v>
      </c>
      <c r="AF325" s="589">
        <v>110</v>
      </c>
      <c r="AG325" s="590">
        <v>1.52</v>
      </c>
      <c r="AH325" s="589">
        <v>34</v>
      </c>
      <c r="AI325" s="592"/>
      <c r="AJ325" s="589">
        <v>13.9</v>
      </c>
      <c r="AK325" s="592"/>
      <c r="AL325" s="589">
        <v>23</v>
      </c>
      <c r="AM325" s="593"/>
      <c r="AN325" s="409"/>
      <c r="AO325" s="63"/>
      <c r="AP325" s="63"/>
      <c r="AQ325" s="63"/>
      <c r="AR325" s="63"/>
      <c r="AS325" s="63"/>
      <c r="AT325" s="63"/>
      <c r="AU325" s="64"/>
      <c r="AV325" s="64"/>
      <c r="AW325" s="108"/>
      <c r="AX325" s="108"/>
      <c r="AY325" s="108"/>
      <c r="AZ325" s="589">
        <v>134</v>
      </c>
      <c r="BA325" s="414"/>
      <c r="BB325" s="66"/>
      <c r="BC325" s="68"/>
      <c r="BD325" s="66"/>
      <c r="BE325" s="218"/>
      <c r="BF325" s="66"/>
      <c r="BG325" s="68"/>
      <c r="BH325" s="508"/>
      <c r="BI325" s="508"/>
      <c r="BJ325" s="508"/>
      <c r="BK325" s="66"/>
      <c r="BL325" s="66"/>
      <c r="BM325" s="66"/>
      <c r="BN325" s="66"/>
      <c r="BO325" s="571"/>
      <c r="BP325" s="66"/>
      <c r="BQ325" s="66"/>
      <c r="BR325" s="66"/>
      <c r="BS325" s="66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  <c r="CD325" s="61"/>
      <c r="CE325" s="61"/>
      <c r="CF325" s="61"/>
      <c r="CG325" s="61"/>
      <c r="CH325" s="61"/>
      <c r="CI325" s="61"/>
      <c r="CJ325" s="661">
        <v>1</v>
      </c>
      <c r="CK325" s="661">
        <v>0</v>
      </c>
      <c r="CL325" s="661">
        <v>1</v>
      </c>
      <c r="CM325" s="661">
        <v>1</v>
      </c>
      <c r="CN325" s="661">
        <v>1</v>
      </c>
      <c r="CO325" s="661">
        <v>0</v>
      </c>
      <c r="CP325" s="661">
        <v>0</v>
      </c>
      <c r="CQ325" s="661">
        <v>0</v>
      </c>
      <c r="CR325" s="661">
        <v>0</v>
      </c>
      <c r="CS325" s="661">
        <v>0</v>
      </c>
      <c r="CT325" s="661">
        <v>0</v>
      </c>
      <c r="CU325" s="661">
        <v>0</v>
      </c>
      <c r="CV325" s="666">
        <v>9.32</v>
      </c>
      <c r="CW325" s="362"/>
      <c r="CX325" s="362"/>
      <c r="CY325" s="362"/>
      <c r="DC325" s="516">
        <v>2</v>
      </c>
      <c r="DD325" s="511" t="s">
        <v>1753</v>
      </c>
      <c r="DF325" s="136"/>
      <c r="DJ325" s="136"/>
      <c r="DK325" s="136"/>
      <c r="DL325" s="136"/>
      <c r="DS325" s="63"/>
      <c r="EO325" s="511">
        <v>23</v>
      </c>
      <c r="EP325" s="574">
        <v>41054</v>
      </c>
      <c r="ET325" s="133">
        <v>103</v>
      </c>
      <c r="EU325" s="133">
        <v>0</v>
      </c>
      <c r="EV325" s="524">
        <v>15.720423507748899</v>
      </c>
      <c r="EW325" s="133">
        <v>9</v>
      </c>
      <c r="EX325" s="133">
        <v>10</v>
      </c>
      <c r="EY325" s="133">
        <v>56</v>
      </c>
      <c r="EZ325" s="133">
        <v>52</v>
      </c>
      <c r="FC325" s="133">
        <v>43</v>
      </c>
      <c r="FE325" s="133">
        <v>29</v>
      </c>
      <c r="FH325" s="91"/>
      <c r="FI325" s="91"/>
      <c r="FJ325" s="227"/>
      <c r="FK325" s="227"/>
      <c r="FL325" s="193">
        <v>263</v>
      </c>
      <c r="FM325" s="193">
        <v>186</v>
      </c>
      <c r="FN325" s="193">
        <v>145.02108420800357</v>
      </c>
      <c r="FO325" s="193">
        <v>102.56243978208617</v>
      </c>
      <c r="FP325" s="193">
        <v>29</v>
      </c>
      <c r="FQ325" s="133">
        <v>1</v>
      </c>
      <c r="FS325" s="193">
        <v>110</v>
      </c>
      <c r="FT325" s="193"/>
      <c r="FU325" s="133">
        <v>100</v>
      </c>
      <c r="FV325" s="237"/>
      <c r="FW325" s="237"/>
      <c r="FX325" s="237"/>
      <c r="FY325" s="237"/>
      <c r="GA325" s="133">
        <v>20</v>
      </c>
      <c r="GG325" s="133">
        <v>0</v>
      </c>
      <c r="GH325" s="133">
        <v>1</v>
      </c>
      <c r="GI325" s="133">
        <v>1</v>
      </c>
      <c r="GJ325" s="133">
        <v>1</v>
      </c>
      <c r="GK325" s="133">
        <v>44</v>
      </c>
      <c r="GM325" s="133">
        <v>0</v>
      </c>
      <c r="GO325" s="133">
        <v>1</v>
      </c>
      <c r="GP325" s="61">
        <v>122</v>
      </c>
      <c r="GQ325" s="106">
        <v>67.272137921583408</v>
      </c>
      <c r="GR325" s="61">
        <v>47</v>
      </c>
      <c r="GS325" s="61">
        <v>0</v>
      </c>
      <c r="GT325" s="61"/>
      <c r="GU325" s="61"/>
      <c r="GV325" s="61"/>
      <c r="GW325" s="61"/>
      <c r="GX325" s="61"/>
      <c r="GY325" s="61"/>
      <c r="GZ325" s="90"/>
      <c r="HA325" s="21">
        <v>20</v>
      </c>
      <c r="HY325" s="238"/>
      <c r="IE325" s="237"/>
      <c r="IF325" s="237"/>
      <c r="IP325" s="237"/>
      <c r="JC325" s="136"/>
      <c r="JD325" s="278"/>
      <c r="JE325" s="70"/>
      <c r="JF325" s="70"/>
      <c r="JG325" s="136"/>
      <c r="JH325" s="136"/>
      <c r="JI325" s="136"/>
      <c r="JJ325" s="136"/>
      <c r="JL325" s="420"/>
      <c r="JM325" s="362"/>
      <c r="JN325" s="244"/>
      <c r="JP325" s="518">
        <v>0</v>
      </c>
      <c r="JQ325" s="519" t="s">
        <v>1754</v>
      </c>
      <c r="JR325" s="520">
        <v>88</v>
      </c>
      <c r="JS325" s="135"/>
      <c r="JU325" s="200"/>
      <c r="JV325" s="135"/>
      <c r="JW325" s="225"/>
      <c r="JX325" s="201"/>
      <c r="JY325" s="135"/>
      <c r="JZ325" s="225"/>
      <c r="KA325" s="699">
        <v>0</v>
      </c>
      <c r="KB325" s="511"/>
      <c r="KC325" s="225"/>
      <c r="KD325" s="63"/>
      <c r="KE325" s="250"/>
      <c r="KF325" s="250"/>
      <c r="KG325" s="250"/>
      <c r="KH325" s="250"/>
      <c r="KI325" s="250"/>
      <c r="KJ325" s="250"/>
      <c r="KK325" s="250"/>
      <c r="KL325" s="250"/>
      <c r="KQ325" s="92"/>
      <c r="KR325" s="92"/>
      <c r="KS325" s="92"/>
      <c r="KT325" s="361"/>
      <c r="KU325" s="92"/>
      <c r="KV325" s="361"/>
      <c r="KW325" s="361"/>
      <c r="KX325" s="361"/>
      <c r="KY325" s="361"/>
      <c r="KZ325" s="361"/>
      <c r="LA325" s="361"/>
      <c r="LB325" s="361"/>
      <c r="LC325" s="361"/>
      <c r="LD325" s="361"/>
      <c r="LE325" s="112"/>
      <c r="LF325" s="454"/>
      <c r="LG325" s="454"/>
      <c r="LH325" s="454"/>
      <c r="LI325" s="454"/>
      <c r="LJ325" s="454"/>
      <c r="LK325" s="454"/>
      <c r="LL325" s="454"/>
      <c r="LM325" s="454"/>
      <c r="LN325" s="454"/>
      <c r="LO325" s="454"/>
      <c r="LP325" s="454"/>
      <c r="LQ325" s="454"/>
      <c r="LR325" s="454"/>
      <c r="LS325" s="454"/>
      <c r="LT325" s="454"/>
      <c r="LU325" s="454"/>
      <c r="LV325" s="454"/>
      <c r="LW325" s="454"/>
      <c r="LX325" s="454"/>
      <c r="LY325" s="454"/>
      <c r="LZ325" s="454"/>
      <c r="MA325" s="454"/>
      <c r="MC325" s="509"/>
      <c r="MD325" s="61"/>
      <c r="ME325" s="746">
        <v>23</v>
      </c>
      <c r="MF325" s="510">
        <v>41113</v>
      </c>
      <c r="MG325" s="511">
        <v>26</v>
      </c>
      <c r="MH325" s="521">
        <v>26</v>
      </c>
      <c r="MI325" s="522">
        <v>83.068622092142505</v>
      </c>
      <c r="MJ325" s="510"/>
      <c r="MK325" s="511"/>
      <c r="ML325" s="511"/>
      <c r="MM325" s="511"/>
      <c r="MN325" s="511"/>
      <c r="MO325" s="511"/>
      <c r="ND325" s="876">
        <v>1023</v>
      </c>
      <c r="NE325" s="877">
        <v>8.6946364737275896</v>
      </c>
      <c r="NF325" s="877">
        <v>8.0029275020630699</v>
      </c>
      <c r="NG325" s="877">
        <v>4.88801258540283</v>
      </c>
      <c r="NH325" s="877">
        <v>3.6311042823658801</v>
      </c>
      <c r="NI325" s="877">
        <v>7.3638719248575297</v>
      </c>
      <c r="NJ325" s="877">
        <v>9.3867247407991705</v>
      </c>
      <c r="NK325" s="877">
        <v>4.4019034716079597</v>
      </c>
      <c r="NL325" s="877">
        <v>7.9600598704645398</v>
      </c>
      <c r="NM325" s="877">
        <v>6.49521546352043</v>
      </c>
      <c r="NN325" s="877">
        <v>1.33913738491959</v>
      </c>
      <c r="NO325" s="877">
        <v>6.1307249911188704</v>
      </c>
      <c r="NP325" s="877">
        <v>6.7457751494857998</v>
      </c>
      <c r="NQ325" s="877">
        <v>7.8173674378386497</v>
      </c>
      <c r="NR325" s="877">
        <v>3.3015876466031902</v>
      </c>
      <c r="NS325" s="877">
        <v>6.1630961384360097</v>
      </c>
      <c r="NT325" s="877">
        <v>8.4260550454145893</v>
      </c>
      <c r="NU325" s="877">
        <v>6.3710360522996998</v>
      </c>
      <c r="NV325" s="877">
        <v>6.8006410973290796</v>
      </c>
      <c r="NW325" s="877">
        <v>5.8434814254324596</v>
      </c>
      <c r="NX325" s="877">
        <v>6.1276332797258704</v>
      </c>
      <c r="NY325" s="877">
        <v>8.2283858170493502</v>
      </c>
      <c r="NZ325" s="877">
        <v>-0.81096617560998296</v>
      </c>
      <c r="OA325" s="877">
        <v>9.5780895971961293</v>
      </c>
      <c r="OB325" s="877">
        <v>-1.43440282414577</v>
      </c>
      <c r="OC325" s="877">
        <v>4.3526172989585001</v>
      </c>
      <c r="OD325" s="877">
        <v>6.4381264795509496</v>
      </c>
      <c r="OE325" s="877">
        <v>2.0496307677246</v>
      </c>
      <c r="OF325" s="877">
        <v>10.8610946623995</v>
      </c>
      <c r="OG325" s="877">
        <v>2.6461626571578898</v>
      </c>
      <c r="OH325" s="877">
        <v>5.39951292418296</v>
      </c>
      <c r="OI325" s="877">
        <v>5.1122831085982003</v>
      </c>
      <c r="OJ325" s="877">
        <v>5.4615817382165304</v>
      </c>
      <c r="OK325" s="877">
        <v>5.1635834745684903</v>
      </c>
      <c r="OL325" s="877">
        <v>11.0124924213419</v>
      </c>
    </row>
    <row r="326" spans="1:402" s="133" customFormat="1" x14ac:dyDescent="0.25">
      <c r="A326" s="274">
        <v>325</v>
      </c>
      <c r="B326" s="274">
        <v>0</v>
      </c>
      <c r="C326" s="61">
        <v>0</v>
      </c>
      <c r="D326" s="61">
        <v>5</v>
      </c>
      <c r="E326" s="511">
        <v>26</v>
      </c>
      <c r="F326" s="880"/>
      <c r="G326" s="887">
        <v>30</v>
      </c>
      <c r="I326" s="511" t="s">
        <v>1755</v>
      </c>
      <c r="J326" s="766">
        <v>20821</v>
      </c>
      <c r="K326" s="512">
        <v>55.682191780821903</v>
      </c>
      <c r="L326" s="514">
        <v>91.9</v>
      </c>
      <c r="M326" s="514">
        <v>165</v>
      </c>
      <c r="N326" s="514">
        <v>33.755739210284673</v>
      </c>
      <c r="O326" s="106">
        <v>2.0523360673469964</v>
      </c>
      <c r="P326" s="511">
        <v>0</v>
      </c>
      <c r="Q326" s="511">
        <v>105</v>
      </c>
      <c r="R326" s="511">
        <v>70</v>
      </c>
      <c r="S326" s="511">
        <v>0</v>
      </c>
      <c r="T326" s="514">
        <v>3</v>
      </c>
      <c r="U326" s="718">
        <v>0</v>
      </c>
      <c r="V326" s="718"/>
      <c r="W326" s="718">
        <v>0</v>
      </c>
      <c r="X326" s="718">
        <v>1</v>
      </c>
      <c r="Y326" s="718">
        <v>1</v>
      </c>
      <c r="Z326" s="718">
        <v>1</v>
      </c>
      <c r="AA326" s="718">
        <v>0</v>
      </c>
      <c r="AB326" s="718">
        <v>0</v>
      </c>
      <c r="AD326" s="524">
        <v>12.4566763848397</v>
      </c>
      <c r="AF326" s="589">
        <v>78</v>
      </c>
      <c r="AG326" s="590">
        <v>0.95</v>
      </c>
      <c r="AH326" s="589">
        <v>82</v>
      </c>
      <c r="AI326" s="592"/>
      <c r="AJ326" s="589">
        <v>14</v>
      </c>
      <c r="AK326" s="592"/>
      <c r="AL326" s="589">
        <v>57</v>
      </c>
      <c r="AM326" s="593"/>
      <c r="AN326" s="409"/>
      <c r="AO326" s="63"/>
      <c r="AP326" s="63"/>
      <c r="AQ326" s="63"/>
      <c r="AR326" s="63"/>
      <c r="AS326" s="63"/>
      <c r="AT326" s="63"/>
      <c r="AU326" s="64"/>
      <c r="AV326" s="64"/>
      <c r="AW326" s="108"/>
      <c r="AX326" s="108"/>
      <c r="AY326" s="108"/>
      <c r="AZ326" s="589">
        <v>137</v>
      </c>
      <c r="BA326" s="414"/>
      <c r="BB326" s="66"/>
      <c r="BC326" s="68"/>
      <c r="BD326" s="66"/>
      <c r="BE326" s="218"/>
      <c r="BF326" s="66"/>
      <c r="BG326" s="68"/>
      <c r="BH326" s="508"/>
      <c r="BI326" s="508"/>
      <c r="BJ326" s="508"/>
      <c r="BK326" s="66"/>
      <c r="BL326" s="66"/>
      <c r="BM326" s="66"/>
      <c r="BN326" s="66"/>
      <c r="BO326" s="571"/>
      <c r="BP326" s="66"/>
      <c r="BQ326" s="66"/>
      <c r="BR326" s="66"/>
      <c r="BS326" s="66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  <c r="CD326" s="61"/>
      <c r="CE326" s="61"/>
      <c r="CF326" s="61"/>
      <c r="CG326" s="61"/>
      <c r="CH326" s="61"/>
      <c r="CI326" s="61"/>
      <c r="CJ326" s="661">
        <v>0</v>
      </c>
      <c r="CK326" s="661">
        <v>0</v>
      </c>
      <c r="CL326" s="663">
        <v>1</v>
      </c>
      <c r="CM326" s="661">
        <v>1</v>
      </c>
      <c r="CN326" s="663">
        <v>1</v>
      </c>
      <c r="CO326" s="661">
        <v>0</v>
      </c>
      <c r="CP326" s="661">
        <v>1</v>
      </c>
      <c r="CQ326" s="661">
        <v>1</v>
      </c>
      <c r="CR326" s="661">
        <v>0</v>
      </c>
      <c r="CS326" s="661">
        <v>0</v>
      </c>
      <c r="CT326" s="661">
        <v>1</v>
      </c>
      <c r="CU326" s="661">
        <v>0</v>
      </c>
      <c r="CV326" s="666">
        <v>11.56</v>
      </c>
      <c r="CW326" s="362"/>
      <c r="CX326" s="362"/>
      <c r="CY326" s="362"/>
      <c r="DC326" s="516">
        <v>1</v>
      </c>
      <c r="DD326" s="511" t="s">
        <v>1756</v>
      </c>
      <c r="DF326" s="136"/>
      <c r="DJ326" s="136"/>
      <c r="DK326" s="136"/>
      <c r="DL326" s="136"/>
      <c r="DS326" s="63"/>
      <c r="EO326" s="511">
        <v>26</v>
      </c>
      <c r="EP326" s="574">
        <v>41141</v>
      </c>
      <c r="ET326" s="133">
        <v>66</v>
      </c>
      <c r="EU326" s="133">
        <v>0</v>
      </c>
      <c r="EV326" s="524">
        <v>12.4566763848397</v>
      </c>
      <c r="EW326" s="133">
        <v>10</v>
      </c>
      <c r="EX326" s="133">
        <v>10</v>
      </c>
      <c r="EY326" s="133">
        <v>67</v>
      </c>
      <c r="EZ326" s="133">
        <v>57</v>
      </c>
      <c r="FC326" s="133">
        <v>40</v>
      </c>
      <c r="FE326" s="133">
        <v>30</v>
      </c>
      <c r="FH326" s="91"/>
      <c r="FI326" s="91"/>
      <c r="FJ326" s="227"/>
      <c r="FK326" s="227"/>
      <c r="FL326" s="193">
        <v>376</v>
      </c>
      <c r="FM326" s="193">
        <v>320</v>
      </c>
      <c r="FN326" s="193">
        <v>183.2058628127341</v>
      </c>
      <c r="FO326" s="193">
        <v>155.91988324488008</v>
      </c>
      <c r="FP326" s="193">
        <v>15</v>
      </c>
      <c r="FQ326" s="133">
        <v>1</v>
      </c>
      <c r="FS326" s="193">
        <v>45</v>
      </c>
      <c r="FT326" s="193">
        <v>51</v>
      </c>
      <c r="FU326" s="133">
        <v>220</v>
      </c>
      <c r="FV326" s="237">
        <v>6</v>
      </c>
      <c r="FW326" s="237">
        <v>14</v>
      </c>
      <c r="FX326" s="237">
        <v>7.5</v>
      </c>
      <c r="FY326" s="237">
        <v>0.88235294117647056</v>
      </c>
      <c r="GA326" s="133">
        <v>24</v>
      </c>
      <c r="GG326" s="133">
        <v>0</v>
      </c>
      <c r="GH326" s="133">
        <v>1</v>
      </c>
      <c r="GM326" s="133">
        <v>0</v>
      </c>
      <c r="GO326" s="133">
        <v>0</v>
      </c>
      <c r="GP326" s="61"/>
      <c r="GQ326" s="106">
        <v>0</v>
      </c>
      <c r="GR326" s="61"/>
      <c r="GS326" s="61"/>
      <c r="GT326" s="61"/>
      <c r="GU326" s="61"/>
      <c r="GV326" s="61"/>
      <c r="GW326" s="61"/>
      <c r="GX326" s="61">
        <v>18</v>
      </c>
      <c r="GY326" s="61"/>
      <c r="GZ326" s="90"/>
      <c r="HA326" s="21">
        <v>16</v>
      </c>
      <c r="HY326" s="238"/>
      <c r="IE326" s="237"/>
      <c r="IF326" s="237"/>
      <c r="IP326" s="237"/>
      <c r="JC326" s="136"/>
      <c r="JD326" s="278"/>
      <c r="JE326" s="70"/>
      <c r="JF326" s="70"/>
      <c r="JG326" s="136"/>
      <c r="JH326" s="136"/>
      <c r="JI326" s="136"/>
      <c r="JJ326" s="136"/>
      <c r="JL326" s="420"/>
      <c r="JM326" s="362"/>
      <c r="JN326" s="244"/>
      <c r="JP326" s="518">
        <v>2</v>
      </c>
      <c r="JQ326" s="519">
        <v>41876</v>
      </c>
      <c r="JR326" s="520">
        <v>24</v>
      </c>
      <c r="JS326" s="135"/>
      <c r="JU326" s="200"/>
      <c r="JV326" s="135"/>
      <c r="JW326" s="225"/>
      <c r="JX326" s="201"/>
      <c r="JY326" s="135"/>
      <c r="JZ326" s="225"/>
      <c r="KA326" s="699">
        <v>1</v>
      </c>
      <c r="KB326" s="700">
        <v>41876</v>
      </c>
      <c r="KC326" s="225"/>
      <c r="KD326" s="63"/>
      <c r="KE326" s="250"/>
      <c r="KF326" s="250"/>
      <c r="KG326" s="250"/>
      <c r="KH326" s="250"/>
      <c r="KI326" s="250"/>
      <c r="KJ326" s="250"/>
      <c r="KK326" s="250"/>
      <c r="KL326" s="250"/>
      <c r="KQ326" s="92"/>
      <c r="KR326" s="92"/>
      <c r="KS326" s="92"/>
      <c r="KT326" s="361"/>
      <c r="KU326" s="92"/>
      <c r="KV326" s="361"/>
      <c r="KW326" s="361"/>
      <c r="KX326" s="361"/>
      <c r="KY326" s="361"/>
      <c r="KZ326" s="361"/>
      <c r="LA326" s="361"/>
      <c r="LB326" s="361"/>
      <c r="LC326" s="361"/>
      <c r="LD326" s="361"/>
      <c r="LE326" s="112"/>
      <c r="LF326" s="454"/>
      <c r="LG326" s="454"/>
      <c r="LH326" s="454"/>
      <c r="LI326" s="454"/>
      <c r="LJ326" s="454"/>
      <c r="LK326" s="454"/>
      <c r="LL326" s="454"/>
      <c r="LM326" s="454"/>
      <c r="LN326" s="454"/>
      <c r="LO326" s="454"/>
      <c r="LP326" s="454"/>
      <c r="LQ326" s="454"/>
      <c r="LR326" s="454"/>
      <c r="LS326" s="454"/>
      <c r="LT326" s="454"/>
      <c r="LU326" s="454"/>
      <c r="LV326" s="454"/>
      <c r="LW326" s="454"/>
      <c r="LX326" s="454"/>
      <c r="LY326" s="454"/>
      <c r="LZ326" s="454"/>
      <c r="MA326" s="454"/>
      <c r="MC326" s="509"/>
      <c r="MD326" s="61"/>
      <c r="ME326" s="746">
        <v>26</v>
      </c>
      <c r="MF326" s="510">
        <v>41145</v>
      </c>
      <c r="MG326" s="511">
        <v>30</v>
      </c>
      <c r="MH326" s="521">
        <v>30</v>
      </c>
      <c r="MI326" s="522">
        <v>62.2417695710134</v>
      </c>
      <c r="MJ326" s="510"/>
      <c r="MK326" s="511"/>
      <c r="ML326" s="511"/>
      <c r="MM326" s="511"/>
      <c r="MN326" s="511"/>
      <c r="MO326" s="511"/>
      <c r="ND326" s="876" t="s">
        <v>64</v>
      </c>
      <c r="NE326" s="877" t="s">
        <v>64</v>
      </c>
      <c r="NF326" s="877" t="s">
        <v>64</v>
      </c>
      <c r="NG326" s="877" t="s">
        <v>64</v>
      </c>
      <c r="NH326" s="877" t="s">
        <v>64</v>
      </c>
      <c r="NI326" s="877" t="s">
        <v>64</v>
      </c>
      <c r="NJ326" s="877" t="s">
        <v>64</v>
      </c>
      <c r="NK326" s="877" t="s">
        <v>64</v>
      </c>
      <c r="NL326" s="877" t="s">
        <v>64</v>
      </c>
      <c r="NM326" s="877" t="s">
        <v>64</v>
      </c>
      <c r="NN326" s="877" t="s">
        <v>64</v>
      </c>
      <c r="NO326" s="877" t="s">
        <v>64</v>
      </c>
      <c r="NP326" s="877" t="s">
        <v>64</v>
      </c>
      <c r="NQ326" s="877" t="s">
        <v>64</v>
      </c>
      <c r="NR326" s="877" t="s">
        <v>64</v>
      </c>
      <c r="NS326" s="877" t="s">
        <v>64</v>
      </c>
      <c r="NT326" s="877" t="s">
        <v>64</v>
      </c>
      <c r="NU326" s="877" t="s">
        <v>64</v>
      </c>
      <c r="NV326" s="877" t="s">
        <v>64</v>
      </c>
      <c r="NW326" s="877" t="s">
        <v>64</v>
      </c>
      <c r="NX326" s="877" t="s">
        <v>64</v>
      </c>
      <c r="NY326" s="877" t="s">
        <v>64</v>
      </c>
      <c r="NZ326" s="877" t="s">
        <v>64</v>
      </c>
      <c r="OA326" s="877" t="s">
        <v>64</v>
      </c>
      <c r="OB326" s="877" t="s">
        <v>64</v>
      </c>
      <c r="OC326" s="877" t="s">
        <v>64</v>
      </c>
      <c r="OD326" s="877" t="s">
        <v>64</v>
      </c>
      <c r="OE326" s="877" t="s">
        <v>64</v>
      </c>
      <c r="OF326" s="877" t="s">
        <v>64</v>
      </c>
      <c r="OG326" s="877" t="s">
        <v>64</v>
      </c>
      <c r="OH326" s="877" t="s">
        <v>64</v>
      </c>
      <c r="OI326" s="877" t="s">
        <v>64</v>
      </c>
      <c r="OJ326" s="877" t="s">
        <v>64</v>
      </c>
      <c r="OK326" s="877" t="s">
        <v>64</v>
      </c>
      <c r="OL326" s="877" t="s">
        <v>64</v>
      </c>
    </row>
    <row r="327" spans="1:402" s="133" customFormat="1" x14ac:dyDescent="0.25">
      <c r="A327" s="221">
        <v>326</v>
      </c>
      <c r="B327" s="221">
        <v>0</v>
      </c>
      <c r="C327" s="61">
        <v>0</v>
      </c>
      <c r="D327" s="61">
        <v>5</v>
      </c>
      <c r="E327" s="511">
        <v>28</v>
      </c>
      <c r="F327" s="880"/>
      <c r="G327" s="887">
        <v>32</v>
      </c>
      <c r="I327" s="511" t="s">
        <v>1757</v>
      </c>
      <c r="J327" s="766">
        <v>15443</v>
      </c>
      <c r="K327" s="512">
        <v>70.427397260274006</v>
      </c>
      <c r="L327" s="514">
        <v>93</v>
      </c>
      <c r="M327" s="514">
        <v>185</v>
      </c>
      <c r="N327" s="514">
        <v>27.173119065010955</v>
      </c>
      <c r="O327" s="106">
        <v>2.1861305237031634</v>
      </c>
      <c r="P327" s="511">
        <v>0</v>
      </c>
      <c r="Q327" s="511">
        <v>110</v>
      </c>
      <c r="R327" s="511">
        <v>70</v>
      </c>
      <c r="S327" s="511">
        <v>0</v>
      </c>
      <c r="T327" s="514">
        <v>3</v>
      </c>
      <c r="U327" s="718">
        <v>1</v>
      </c>
      <c r="V327" s="718"/>
      <c r="W327" s="718">
        <v>1</v>
      </c>
      <c r="X327" s="718">
        <v>2</v>
      </c>
      <c r="Y327" s="718">
        <v>0</v>
      </c>
      <c r="Z327" s="718">
        <v>0</v>
      </c>
      <c r="AA327" s="718">
        <v>1</v>
      </c>
      <c r="AB327" s="718">
        <v>0</v>
      </c>
      <c r="AD327" s="524">
        <v>35.274528247323502</v>
      </c>
      <c r="AF327" s="589">
        <v>209</v>
      </c>
      <c r="AG327" s="590">
        <v>1.04</v>
      </c>
      <c r="AH327" s="589">
        <v>71</v>
      </c>
      <c r="AI327" s="592"/>
      <c r="AJ327" s="589">
        <v>8.9</v>
      </c>
      <c r="AK327" s="592"/>
      <c r="AL327" s="589">
        <v>502</v>
      </c>
      <c r="AM327" s="593"/>
      <c r="AN327" s="409"/>
      <c r="AO327" s="63"/>
      <c r="AP327" s="63"/>
      <c r="AQ327" s="63"/>
      <c r="AR327" s="63"/>
      <c r="AS327" s="63"/>
      <c r="AT327" s="63"/>
      <c r="AU327" s="64"/>
      <c r="AV327" s="64"/>
      <c r="AW327" s="108"/>
      <c r="AX327" s="108"/>
      <c r="AY327" s="108"/>
      <c r="AZ327" s="589">
        <v>133</v>
      </c>
      <c r="BA327" s="414"/>
      <c r="BB327" s="66"/>
      <c r="BC327" s="68"/>
      <c r="BD327" s="66"/>
      <c r="BE327" s="218"/>
      <c r="BF327" s="66"/>
      <c r="BG327" s="68"/>
      <c r="BH327" s="508"/>
      <c r="BI327" s="508"/>
      <c r="BJ327" s="508"/>
      <c r="BK327" s="66"/>
      <c r="BL327" s="66"/>
      <c r="BM327" s="66"/>
      <c r="BN327" s="66"/>
      <c r="BO327" s="571"/>
      <c r="BP327" s="66"/>
      <c r="BQ327" s="66"/>
      <c r="BR327" s="66"/>
      <c r="BS327" s="66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  <c r="CD327" s="61"/>
      <c r="CE327" s="61"/>
      <c r="CF327" s="61"/>
      <c r="CG327" s="61"/>
      <c r="CH327" s="61"/>
      <c r="CI327" s="61"/>
      <c r="CJ327" s="663">
        <v>1</v>
      </c>
      <c r="CK327" s="661">
        <v>0</v>
      </c>
      <c r="CL327" s="661">
        <v>1</v>
      </c>
      <c r="CM327" s="661">
        <v>1</v>
      </c>
      <c r="CN327" s="663">
        <v>1</v>
      </c>
      <c r="CO327" s="661">
        <v>0</v>
      </c>
      <c r="CP327" s="661">
        <v>0</v>
      </c>
      <c r="CQ327" s="661">
        <v>0</v>
      </c>
      <c r="CR327" s="661">
        <v>0</v>
      </c>
      <c r="CS327" s="661">
        <v>0</v>
      </c>
      <c r="CT327" s="661">
        <v>0</v>
      </c>
      <c r="CU327" s="661">
        <v>0</v>
      </c>
      <c r="CV327" s="667"/>
      <c r="CW327" s="362"/>
      <c r="CX327" s="362"/>
      <c r="CY327" s="362"/>
      <c r="DC327" s="516">
        <v>2</v>
      </c>
      <c r="DD327" s="513" t="s">
        <v>1758</v>
      </c>
      <c r="DF327" s="136"/>
      <c r="DJ327" s="136"/>
      <c r="DK327" s="136"/>
      <c r="DL327" s="136"/>
      <c r="DS327" s="63"/>
      <c r="EO327" s="511">
        <v>28</v>
      </c>
      <c r="EP327" s="574">
        <v>41145</v>
      </c>
      <c r="ET327" s="133">
        <v>85</v>
      </c>
      <c r="EU327" s="133">
        <v>0</v>
      </c>
      <c r="EV327" s="524">
        <v>35.274528247323502</v>
      </c>
      <c r="EW327" s="133">
        <v>7</v>
      </c>
      <c r="EX327" s="133">
        <v>9</v>
      </c>
      <c r="EY327" s="133">
        <v>65</v>
      </c>
      <c r="EZ327" s="133">
        <v>53</v>
      </c>
      <c r="FC327" s="133">
        <v>50</v>
      </c>
      <c r="FE327" s="133">
        <v>29</v>
      </c>
      <c r="FH327" s="91"/>
      <c r="FI327" s="91"/>
      <c r="FJ327" s="227"/>
      <c r="FK327" s="227"/>
      <c r="FL327" s="193">
        <v>230</v>
      </c>
      <c r="FM327" s="193">
        <v>182</v>
      </c>
      <c r="FN327" s="193">
        <v>105.2087226751653</v>
      </c>
      <c r="FO327" s="193">
        <v>83.252119682087326</v>
      </c>
      <c r="FP327" s="193">
        <v>21</v>
      </c>
      <c r="FQ327" s="133">
        <v>1</v>
      </c>
      <c r="FS327" s="193">
        <v>113</v>
      </c>
      <c r="FT327" s="193"/>
      <c r="FV327" s="237">
        <v>8.6999999999999993</v>
      </c>
      <c r="FW327" s="237">
        <v>10.7</v>
      </c>
      <c r="FX327" s="237">
        <v>12.988505747126437</v>
      </c>
      <c r="FY327" s="237"/>
      <c r="FZ327" s="133">
        <v>1.8</v>
      </c>
      <c r="GA327" s="133">
        <v>21</v>
      </c>
      <c r="GB327" s="133">
        <v>28</v>
      </c>
      <c r="GC327" s="133">
        <v>17</v>
      </c>
      <c r="GG327" s="133">
        <v>1</v>
      </c>
      <c r="GH327" s="133">
        <v>2</v>
      </c>
      <c r="GI327" s="133">
        <v>1</v>
      </c>
      <c r="GJ327" s="133">
        <v>1</v>
      </c>
      <c r="GK327" s="133">
        <v>60</v>
      </c>
      <c r="GM327" s="133">
        <v>0</v>
      </c>
      <c r="GO327" s="133">
        <v>1</v>
      </c>
      <c r="GP327" s="61">
        <v>76</v>
      </c>
      <c r="GQ327" s="106">
        <v>34.764621405706798</v>
      </c>
      <c r="GR327" s="61">
        <v>55</v>
      </c>
      <c r="GS327" s="61">
        <v>0</v>
      </c>
      <c r="GT327" s="61"/>
      <c r="GU327" s="61"/>
      <c r="GV327" s="61"/>
      <c r="GW327" s="61"/>
      <c r="GX327" s="61">
        <v>16</v>
      </c>
      <c r="GY327" s="61"/>
      <c r="GZ327" s="90"/>
      <c r="HA327" s="21">
        <v>21</v>
      </c>
      <c r="HY327" s="238"/>
      <c r="IE327" s="237"/>
      <c r="IF327" s="237"/>
      <c r="IP327" s="237"/>
      <c r="JC327" s="136"/>
      <c r="JD327" s="278"/>
      <c r="JE327" s="70"/>
      <c r="JF327" s="70"/>
      <c r="JG327" s="136"/>
      <c r="JH327" s="136"/>
      <c r="JI327" s="136"/>
      <c r="JJ327" s="136"/>
      <c r="JL327" s="420"/>
      <c r="JM327" s="362"/>
      <c r="JN327" s="244"/>
      <c r="JP327" s="518">
        <v>1</v>
      </c>
      <c r="JQ327" s="519">
        <v>42490</v>
      </c>
      <c r="JR327" s="520">
        <v>44</v>
      </c>
      <c r="JS327" s="135"/>
      <c r="JU327" s="200"/>
      <c r="JV327" s="135"/>
      <c r="JW327" s="225"/>
      <c r="JX327" s="201"/>
      <c r="JY327" s="135"/>
      <c r="JZ327" s="225"/>
      <c r="KA327" s="699">
        <v>0</v>
      </c>
      <c r="KB327" s="511"/>
      <c r="KC327" s="225"/>
      <c r="KD327" s="63"/>
      <c r="KE327" s="250"/>
      <c r="KF327" s="250"/>
      <c r="KG327" s="250"/>
      <c r="KH327" s="250"/>
      <c r="KI327" s="250"/>
      <c r="KJ327" s="250"/>
      <c r="KK327" s="250"/>
      <c r="KL327" s="250"/>
      <c r="KQ327" s="92"/>
      <c r="KR327" s="92"/>
      <c r="KS327" s="92"/>
      <c r="KT327" s="361"/>
      <c r="KU327" s="92"/>
      <c r="KV327" s="361"/>
      <c r="KW327" s="361"/>
      <c r="KX327" s="361"/>
      <c r="KY327" s="361"/>
      <c r="KZ327" s="361"/>
      <c r="LA327" s="361"/>
      <c r="LB327" s="361"/>
      <c r="LC327" s="361"/>
      <c r="LD327" s="361"/>
      <c r="LE327" s="112"/>
      <c r="LF327" s="454"/>
      <c r="LG327" s="454"/>
      <c r="LH327" s="454"/>
      <c r="LI327" s="454"/>
      <c r="LJ327" s="454"/>
      <c r="LK327" s="454"/>
      <c r="LL327" s="454"/>
      <c r="LM327" s="454"/>
      <c r="LN327" s="454"/>
      <c r="LO327" s="454"/>
      <c r="LP327" s="454"/>
      <c r="LQ327" s="454"/>
      <c r="LR327" s="454"/>
      <c r="LS327" s="454"/>
      <c r="LT327" s="454"/>
      <c r="LU327" s="454"/>
      <c r="LV327" s="454"/>
      <c r="LW327" s="454"/>
      <c r="LX327" s="454"/>
      <c r="LY327" s="454"/>
      <c r="LZ327" s="454"/>
      <c r="MA327" s="454"/>
      <c r="MC327" s="509"/>
      <c r="MD327" s="61"/>
      <c r="ME327" s="746">
        <v>28</v>
      </c>
      <c r="MF327" s="510">
        <v>41149</v>
      </c>
      <c r="MG327" s="511">
        <v>32</v>
      </c>
      <c r="MH327" s="521">
        <v>32</v>
      </c>
      <c r="MI327" s="522">
        <v>31.522809284546</v>
      </c>
      <c r="MJ327" s="510"/>
      <c r="MK327" s="511"/>
      <c r="ML327" s="511"/>
      <c r="MM327" s="511"/>
      <c r="MN327" s="511"/>
      <c r="MO327" s="511"/>
      <c r="ND327" s="876" t="s">
        <v>64</v>
      </c>
      <c r="NE327" s="877" t="s">
        <v>64</v>
      </c>
      <c r="NF327" s="877" t="s">
        <v>64</v>
      </c>
      <c r="NG327" s="877" t="s">
        <v>64</v>
      </c>
      <c r="NH327" s="877" t="s">
        <v>64</v>
      </c>
      <c r="NI327" s="877" t="s">
        <v>64</v>
      </c>
      <c r="NJ327" s="877" t="s">
        <v>64</v>
      </c>
      <c r="NK327" s="877" t="s">
        <v>64</v>
      </c>
      <c r="NL327" s="877" t="s">
        <v>64</v>
      </c>
      <c r="NM327" s="877" t="s">
        <v>64</v>
      </c>
      <c r="NN327" s="877" t="s">
        <v>64</v>
      </c>
      <c r="NO327" s="877" t="s">
        <v>64</v>
      </c>
      <c r="NP327" s="877" t="s">
        <v>64</v>
      </c>
      <c r="NQ327" s="877" t="s">
        <v>64</v>
      </c>
      <c r="NR327" s="877" t="s">
        <v>64</v>
      </c>
      <c r="NS327" s="877" t="s">
        <v>64</v>
      </c>
      <c r="NT327" s="877" t="s">
        <v>64</v>
      </c>
      <c r="NU327" s="877" t="s">
        <v>64</v>
      </c>
      <c r="NV327" s="877" t="s">
        <v>64</v>
      </c>
      <c r="NW327" s="877" t="s">
        <v>64</v>
      </c>
      <c r="NX327" s="877" t="s">
        <v>64</v>
      </c>
      <c r="NY327" s="877" t="s">
        <v>64</v>
      </c>
      <c r="NZ327" s="877" t="s">
        <v>64</v>
      </c>
      <c r="OA327" s="877" t="s">
        <v>64</v>
      </c>
      <c r="OB327" s="877" t="s">
        <v>64</v>
      </c>
      <c r="OC327" s="877" t="s">
        <v>64</v>
      </c>
      <c r="OD327" s="877" t="s">
        <v>64</v>
      </c>
      <c r="OE327" s="877" t="s">
        <v>64</v>
      </c>
      <c r="OF327" s="877" t="s">
        <v>64</v>
      </c>
      <c r="OG327" s="877" t="s">
        <v>64</v>
      </c>
      <c r="OH327" s="877" t="s">
        <v>64</v>
      </c>
      <c r="OI327" s="877" t="s">
        <v>64</v>
      </c>
      <c r="OJ327" s="877" t="s">
        <v>64</v>
      </c>
      <c r="OK327" s="877" t="s">
        <v>64</v>
      </c>
      <c r="OL327" s="877" t="s">
        <v>64</v>
      </c>
    </row>
    <row r="328" spans="1:402" s="133" customFormat="1" x14ac:dyDescent="0.25">
      <c r="A328" s="221">
        <v>327</v>
      </c>
      <c r="B328" s="221">
        <v>0</v>
      </c>
      <c r="C328" s="61">
        <v>1</v>
      </c>
      <c r="D328" s="61">
        <v>5</v>
      </c>
      <c r="E328" s="511">
        <v>29</v>
      </c>
      <c r="F328" s="880"/>
      <c r="G328" s="887">
        <v>34</v>
      </c>
      <c r="I328" s="511" t="s">
        <v>1759</v>
      </c>
      <c r="J328" s="766">
        <v>23252</v>
      </c>
      <c r="K328" s="512">
        <v>49.0356164383562</v>
      </c>
      <c r="L328" s="514">
        <v>84.8</v>
      </c>
      <c r="M328" s="514">
        <v>163</v>
      </c>
      <c r="N328" s="514">
        <v>31.916895630245776</v>
      </c>
      <c r="O328" s="106">
        <v>1.9594783886421294</v>
      </c>
      <c r="P328" s="511">
        <v>1</v>
      </c>
      <c r="Q328" s="511">
        <v>90</v>
      </c>
      <c r="R328" s="511">
        <v>50</v>
      </c>
      <c r="S328" s="511">
        <v>0</v>
      </c>
      <c r="T328" s="514">
        <v>3</v>
      </c>
      <c r="U328" s="718">
        <v>1</v>
      </c>
      <c r="V328" s="718"/>
      <c r="W328" s="718">
        <v>1</v>
      </c>
      <c r="X328" s="718">
        <v>2</v>
      </c>
      <c r="Y328" s="718">
        <v>1</v>
      </c>
      <c r="Z328" s="718">
        <v>0</v>
      </c>
      <c r="AA328" s="718">
        <v>0</v>
      </c>
      <c r="AB328" s="718">
        <v>0</v>
      </c>
      <c r="AD328" s="524">
        <v>31.748702200353801</v>
      </c>
      <c r="AF328" s="589">
        <v>89</v>
      </c>
      <c r="AG328" s="590">
        <v>3.61</v>
      </c>
      <c r="AH328" s="589">
        <v>13</v>
      </c>
      <c r="AI328" s="592"/>
      <c r="AJ328" s="589">
        <v>9.9</v>
      </c>
      <c r="AK328" s="592"/>
      <c r="AL328" s="589">
        <v>139</v>
      </c>
      <c r="AM328" s="593"/>
      <c r="AN328" s="409"/>
      <c r="AO328" s="63"/>
      <c r="AP328" s="63"/>
      <c r="AQ328" s="63"/>
      <c r="AR328" s="63"/>
      <c r="AS328" s="63"/>
      <c r="AT328" s="63"/>
      <c r="AU328" s="64"/>
      <c r="AV328" s="64"/>
      <c r="AW328" s="108"/>
      <c r="AX328" s="108"/>
      <c r="AY328" s="108"/>
      <c r="AZ328" s="589">
        <v>139</v>
      </c>
      <c r="BA328" s="414"/>
      <c r="BB328" s="66"/>
      <c r="BC328" s="68"/>
      <c r="BD328" s="66"/>
      <c r="BE328" s="218"/>
      <c r="BF328" s="66"/>
      <c r="BG328" s="68"/>
      <c r="BH328" s="508"/>
      <c r="BI328" s="508"/>
      <c r="BJ328" s="508"/>
      <c r="BK328" s="66"/>
      <c r="BL328" s="66"/>
      <c r="BM328" s="66"/>
      <c r="BN328" s="66"/>
      <c r="BO328" s="571"/>
      <c r="BP328" s="66"/>
      <c r="BQ328" s="66"/>
      <c r="BR328" s="66"/>
      <c r="BS328" s="66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  <c r="CD328" s="61"/>
      <c r="CE328" s="61"/>
      <c r="CF328" s="61"/>
      <c r="CG328" s="61"/>
      <c r="CH328" s="61"/>
      <c r="CI328" s="61"/>
      <c r="CJ328" s="661">
        <v>1</v>
      </c>
      <c r="CK328" s="661">
        <v>0</v>
      </c>
      <c r="CL328" s="661">
        <v>0</v>
      </c>
      <c r="CM328" s="661">
        <v>1</v>
      </c>
      <c r="CN328" s="661">
        <v>1</v>
      </c>
      <c r="CO328" s="661">
        <v>0</v>
      </c>
      <c r="CP328" s="661">
        <v>1</v>
      </c>
      <c r="CQ328" s="661">
        <v>0</v>
      </c>
      <c r="CR328" s="661">
        <v>0</v>
      </c>
      <c r="CS328" s="661">
        <v>0</v>
      </c>
      <c r="CT328" s="661">
        <v>1</v>
      </c>
      <c r="CU328" s="661">
        <v>1</v>
      </c>
      <c r="CV328" s="667"/>
      <c r="CW328" s="362"/>
      <c r="CX328" s="362"/>
      <c r="CY328" s="362"/>
      <c r="DC328" s="516">
        <v>1</v>
      </c>
      <c r="DD328" s="511" t="s">
        <v>1760</v>
      </c>
      <c r="DF328" s="136"/>
      <c r="DJ328" s="136"/>
      <c r="DK328" s="136"/>
      <c r="DL328" s="136"/>
      <c r="DS328" s="63"/>
      <c r="EO328" s="511">
        <v>29</v>
      </c>
      <c r="EP328" s="574">
        <v>41150</v>
      </c>
      <c r="ET328" s="133">
        <v>62</v>
      </c>
      <c r="EU328" s="133">
        <v>0</v>
      </c>
      <c r="EV328" s="524">
        <v>31.748702200353801</v>
      </c>
      <c r="EW328" s="133">
        <v>7</v>
      </c>
      <c r="EX328" s="133">
        <v>7</v>
      </c>
      <c r="EY328" s="133">
        <v>65</v>
      </c>
      <c r="EZ328" s="133">
        <v>55</v>
      </c>
      <c r="FC328" s="133">
        <v>45</v>
      </c>
      <c r="FE328" s="133">
        <v>26</v>
      </c>
      <c r="FH328" s="91"/>
      <c r="FI328" s="91"/>
      <c r="FJ328" s="227"/>
      <c r="FK328" s="227"/>
      <c r="FL328" s="193">
        <v>201</v>
      </c>
      <c r="FM328" s="193">
        <v>127</v>
      </c>
      <c r="FN328" s="193">
        <v>102.5783193961573</v>
      </c>
      <c r="FO328" s="193">
        <v>64.813166981651634</v>
      </c>
      <c r="FP328" s="193">
        <v>36</v>
      </c>
      <c r="FQ328" s="133">
        <v>1</v>
      </c>
      <c r="FS328" s="193">
        <v>57</v>
      </c>
      <c r="FT328" s="193">
        <v>98</v>
      </c>
      <c r="FU328" s="133">
        <v>290</v>
      </c>
      <c r="FV328" s="237">
        <v>9.4</v>
      </c>
      <c r="FW328" s="237">
        <v>8.4</v>
      </c>
      <c r="FX328" s="237">
        <v>6.0638297872340425</v>
      </c>
      <c r="FY328" s="237">
        <v>0.58163265306122447</v>
      </c>
      <c r="FZ328" s="133">
        <v>1.8</v>
      </c>
      <c r="GA328" s="133">
        <v>20</v>
      </c>
      <c r="GG328" s="133">
        <v>0</v>
      </c>
      <c r="GH328" s="133">
        <v>1</v>
      </c>
      <c r="GI328" s="133">
        <v>1</v>
      </c>
      <c r="GJ328" s="133">
        <v>1</v>
      </c>
      <c r="GK328" s="133">
        <v>35</v>
      </c>
      <c r="GM328" s="133">
        <v>0</v>
      </c>
      <c r="GO328" s="133">
        <v>1</v>
      </c>
      <c r="GP328" s="61">
        <v>26</v>
      </c>
      <c r="GQ328" s="106">
        <v>13.268837334826317</v>
      </c>
      <c r="GR328" s="61">
        <v>32</v>
      </c>
      <c r="GS328" s="61">
        <v>1</v>
      </c>
      <c r="GT328" s="61"/>
      <c r="GU328" s="61"/>
      <c r="GV328" s="61"/>
      <c r="GW328" s="61"/>
      <c r="GX328" s="61">
        <v>12</v>
      </c>
      <c r="GY328" s="61"/>
      <c r="GZ328" s="90"/>
      <c r="HA328" s="21">
        <v>13</v>
      </c>
      <c r="HY328" s="238"/>
      <c r="IE328" s="237"/>
      <c r="IF328" s="237"/>
      <c r="IP328" s="237"/>
      <c r="JC328" s="136"/>
      <c r="JD328" s="278"/>
      <c r="JE328" s="70"/>
      <c r="JF328" s="70"/>
      <c r="JG328" s="136"/>
      <c r="JH328" s="136"/>
      <c r="JI328" s="136"/>
      <c r="JJ328" s="136"/>
      <c r="JL328" s="420"/>
      <c r="JM328" s="362"/>
      <c r="JN328" s="244"/>
      <c r="JP328" s="518">
        <v>2</v>
      </c>
      <c r="JQ328" s="519">
        <v>41197</v>
      </c>
      <c r="JR328" s="520">
        <v>1</v>
      </c>
      <c r="JS328" s="135"/>
      <c r="JU328" s="200"/>
      <c r="JV328" s="135"/>
      <c r="JW328" s="225"/>
      <c r="JX328" s="201"/>
      <c r="JY328" s="135"/>
      <c r="JZ328" s="225"/>
      <c r="KA328" s="699">
        <v>1</v>
      </c>
      <c r="KB328" s="700">
        <v>41197</v>
      </c>
      <c r="KC328" s="225"/>
      <c r="KD328" s="63"/>
      <c r="KE328" s="250"/>
      <c r="KF328" s="250"/>
      <c r="KG328" s="250"/>
      <c r="KH328" s="250"/>
      <c r="KI328" s="250"/>
      <c r="KJ328" s="250"/>
      <c r="KK328" s="250"/>
      <c r="KL328" s="250"/>
      <c r="KQ328" s="92"/>
      <c r="KR328" s="92"/>
      <c r="KS328" s="92"/>
      <c r="KT328" s="361"/>
      <c r="KU328" s="92"/>
      <c r="KV328" s="361"/>
      <c r="KW328" s="361"/>
      <c r="KX328" s="361"/>
      <c r="KY328" s="361"/>
      <c r="KZ328" s="361"/>
      <c r="LA328" s="361"/>
      <c r="LB328" s="361"/>
      <c r="LC328" s="361"/>
      <c r="LD328" s="361"/>
      <c r="LE328" s="112"/>
      <c r="LF328" s="454"/>
      <c r="LG328" s="454"/>
      <c r="LH328" s="454"/>
      <c r="LI328" s="454"/>
      <c r="LJ328" s="454"/>
      <c r="LK328" s="454"/>
      <c r="LL328" s="454"/>
      <c r="LM328" s="454"/>
      <c r="LN328" s="454"/>
      <c r="LO328" s="454"/>
      <c r="LP328" s="454"/>
      <c r="LQ328" s="454"/>
      <c r="LR328" s="454"/>
      <c r="LS328" s="454"/>
      <c r="LT328" s="454"/>
      <c r="LU328" s="454"/>
      <c r="LV328" s="454"/>
      <c r="LW328" s="454"/>
      <c r="LX328" s="454"/>
      <c r="LY328" s="454"/>
      <c r="LZ328" s="454"/>
      <c r="MA328" s="454"/>
      <c r="MC328" s="509"/>
      <c r="MD328" s="61"/>
      <c r="ME328" s="746">
        <v>29</v>
      </c>
      <c r="MF328" s="510">
        <v>41150</v>
      </c>
      <c r="MG328" s="511">
        <v>34</v>
      </c>
      <c r="MH328" s="521">
        <v>34</v>
      </c>
      <c r="MI328" s="522">
        <v>119.955416080744</v>
      </c>
      <c r="MJ328" s="510"/>
      <c r="MK328" s="511"/>
      <c r="ML328" s="511"/>
      <c r="MM328" s="511"/>
      <c r="MN328" s="511"/>
      <c r="MO328" s="511"/>
      <c r="ND328" s="876">
        <v>1029</v>
      </c>
      <c r="NE328" s="877" t="s">
        <v>64</v>
      </c>
      <c r="NF328" s="877" t="s">
        <v>64</v>
      </c>
      <c r="NG328" s="877" t="s">
        <v>64</v>
      </c>
      <c r="NH328" s="877" t="s">
        <v>64</v>
      </c>
      <c r="NI328" s="877" t="s">
        <v>64</v>
      </c>
      <c r="NJ328" s="877" t="s">
        <v>64</v>
      </c>
      <c r="NK328" s="877" t="s">
        <v>64</v>
      </c>
      <c r="NL328" s="877" t="s">
        <v>64</v>
      </c>
      <c r="NM328" s="877" t="s">
        <v>64</v>
      </c>
      <c r="NN328" s="877" t="s">
        <v>64</v>
      </c>
      <c r="NO328" s="877" t="s">
        <v>64</v>
      </c>
      <c r="NP328" s="877" t="s">
        <v>64</v>
      </c>
      <c r="NQ328" s="877" t="s">
        <v>64</v>
      </c>
      <c r="NR328" s="877" t="s">
        <v>64</v>
      </c>
      <c r="NS328" s="877" t="s">
        <v>64</v>
      </c>
      <c r="NT328" s="877" t="s">
        <v>64</v>
      </c>
      <c r="NU328" s="877" t="s">
        <v>64</v>
      </c>
      <c r="NV328" s="877" t="s">
        <v>64</v>
      </c>
      <c r="NW328" s="877" t="s">
        <v>64</v>
      </c>
      <c r="NX328" s="877" t="s">
        <v>64</v>
      </c>
      <c r="NY328" s="877" t="s">
        <v>64</v>
      </c>
      <c r="NZ328" s="877" t="s">
        <v>64</v>
      </c>
      <c r="OA328" s="877" t="s">
        <v>64</v>
      </c>
      <c r="OB328" s="877" t="s">
        <v>64</v>
      </c>
      <c r="OC328" s="877" t="s">
        <v>64</v>
      </c>
      <c r="OD328" s="877" t="s">
        <v>64</v>
      </c>
      <c r="OE328" s="877" t="s">
        <v>64</v>
      </c>
      <c r="OF328" s="877" t="s">
        <v>64</v>
      </c>
      <c r="OG328" s="877" t="s">
        <v>64</v>
      </c>
      <c r="OH328" s="877" t="s">
        <v>64</v>
      </c>
      <c r="OI328" s="877" t="s">
        <v>64</v>
      </c>
      <c r="OJ328" s="877" t="s">
        <v>64</v>
      </c>
      <c r="OK328" s="877" t="s">
        <v>64</v>
      </c>
      <c r="OL328" s="877" t="s">
        <v>64</v>
      </c>
    </row>
    <row r="329" spans="1:402" s="133" customFormat="1" x14ac:dyDescent="0.25">
      <c r="A329" s="274">
        <v>328</v>
      </c>
      <c r="B329" s="221">
        <v>0</v>
      </c>
      <c r="C329" s="61">
        <v>0</v>
      </c>
      <c r="D329" s="61">
        <v>5</v>
      </c>
      <c r="E329" s="511">
        <v>30</v>
      </c>
      <c r="F329" s="880"/>
      <c r="G329" s="887">
        <v>36</v>
      </c>
      <c r="I329" s="511" t="s">
        <v>1761</v>
      </c>
      <c r="J329" s="766">
        <v>23781</v>
      </c>
      <c r="K329" s="512">
        <v>47.627397260274002</v>
      </c>
      <c r="L329" s="514">
        <v>69.3</v>
      </c>
      <c r="M329" s="514">
        <v>170</v>
      </c>
      <c r="N329" s="514">
        <v>23.979238754325262</v>
      </c>
      <c r="O329" s="106">
        <v>1.8090052515125543</v>
      </c>
      <c r="P329" s="511">
        <v>0</v>
      </c>
      <c r="Q329" s="511">
        <v>105</v>
      </c>
      <c r="R329" s="511">
        <v>60</v>
      </c>
      <c r="S329" s="511">
        <v>0</v>
      </c>
      <c r="T329" s="514">
        <v>3</v>
      </c>
      <c r="U329" s="718">
        <v>0</v>
      </c>
      <c r="V329" s="718"/>
      <c r="W329" s="718">
        <v>1</v>
      </c>
      <c r="X329" s="718">
        <v>0</v>
      </c>
      <c r="Y329" s="718">
        <v>1</v>
      </c>
      <c r="Z329" s="718">
        <v>1</v>
      </c>
      <c r="AA329" s="718">
        <v>0</v>
      </c>
      <c r="AB329" s="718">
        <v>0</v>
      </c>
      <c r="AD329" s="524">
        <v>11.922944038468801</v>
      </c>
      <c r="AF329" s="589"/>
      <c r="AG329" s="590">
        <v>1.1499999999999999</v>
      </c>
      <c r="AH329" s="589">
        <v>68</v>
      </c>
      <c r="AI329" s="592"/>
      <c r="AJ329" s="589">
        <v>14.2</v>
      </c>
      <c r="AK329" s="592"/>
      <c r="AL329" s="591"/>
      <c r="AM329" s="594"/>
      <c r="AN329" s="409"/>
      <c r="AO329" s="63"/>
      <c r="AP329" s="63"/>
      <c r="AQ329" s="63"/>
      <c r="AR329" s="63"/>
      <c r="AS329" s="63"/>
      <c r="AT329" s="63"/>
      <c r="AU329" s="64"/>
      <c r="AV329" s="64"/>
      <c r="AW329" s="108"/>
      <c r="AX329" s="108"/>
      <c r="AY329" s="108"/>
      <c r="AZ329" s="589">
        <v>144</v>
      </c>
      <c r="BA329" s="414"/>
      <c r="BB329" s="66"/>
      <c r="BC329" s="68"/>
      <c r="BD329" s="66"/>
      <c r="BE329" s="218"/>
      <c r="BF329" s="66"/>
      <c r="BG329" s="68"/>
      <c r="BH329" s="508"/>
      <c r="BI329" s="508"/>
      <c r="BJ329" s="508"/>
      <c r="BK329" s="66"/>
      <c r="BL329" s="66"/>
      <c r="BM329" s="66"/>
      <c r="BN329" s="66"/>
      <c r="BO329" s="571"/>
      <c r="BP329" s="66"/>
      <c r="BQ329" s="66"/>
      <c r="BR329" s="66"/>
      <c r="BS329" s="66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61">
        <v>1</v>
      </c>
      <c r="CK329" s="661">
        <v>0</v>
      </c>
      <c r="CL329" s="663">
        <v>0</v>
      </c>
      <c r="CM329" s="661">
        <v>1</v>
      </c>
      <c r="CN329" s="661">
        <v>1</v>
      </c>
      <c r="CO329" s="661">
        <v>0</v>
      </c>
      <c r="CP329" s="661">
        <v>0</v>
      </c>
      <c r="CQ329" s="661">
        <v>1</v>
      </c>
      <c r="CR329" s="661">
        <v>0</v>
      </c>
      <c r="CS329" s="661">
        <v>0</v>
      </c>
      <c r="CT329" s="661">
        <v>0</v>
      </c>
      <c r="CU329" s="661">
        <v>1</v>
      </c>
      <c r="CV329" s="666">
        <v>9.4</v>
      </c>
      <c r="CW329" s="362"/>
      <c r="CX329" s="362"/>
      <c r="CY329" s="362"/>
      <c r="DC329" s="516">
        <v>2</v>
      </c>
      <c r="DD329" s="511" t="s">
        <v>1762</v>
      </c>
      <c r="DF329" s="136"/>
      <c r="DJ329" s="136"/>
      <c r="DK329" s="136"/>
      <c r="DL329" s="136"/>
      <c r="DS329" s="63"/>
      <c r="EO329" s="511">
        <v>30</v>
      </c>
      <c r="EP329" s="574">
        <v>41166</v>
      </c>
      <c r="ET329" s="133">
        <v>74</v>
      </c>
      <c r="EU329" s="133">
        <v>0</v>
      </c>
      <c r="EV329" s="524">
        <v>11.922944038468801</v>
      </c>
      <c r="EW329" s="133">
        <v>7</v>
      </c>
      <c r="EX329" s="133">
        <v>7</v>
      </c>
      <c r="EY329" s="133">
        <v>59</v>
      </c>
      <c r="EZ329" s="133">
        <v>52</v>
      </c>
      <c r="FC329" s="133">
        <v>46</v>
      </c>
      <c r="FE329" s="133">
        <v>26</v>
      </c>
      <c r="FH329" s="91"/>
      <c r="FI329" s="91"/>
      <c r="FJ329" s="227"/>
      <c r="FK329" s="227"/>
      <c r="FL329" s="193">
        <v>146</v>
      </c>
      <c r="FM329" s="193">
        <v>110</v>
      </c>
      <c r="FN329" s="193">
        <v>80.707338952126179</v>
      </c>
      <c r="FO329" s="193">
        <v>60.806899210506032</v>
      </c>
      <c r="FP329" s="193">
        <v>24</v>
      </c>
      <c r="FQ329" s="133">
        <v>1</v>
      </c>
      <c r="FS329" s="193">
        <v>74</v>
      </c>
      <c r="FT329" s="193"/>
      <c r="FU329" s="133">
        <v>170</v>
      </c>
      <c r="FV329" s="237">
        <v>2.2000000000000002</v>
      </c>
      <c r="FW329" s="237">
        <v>2.9</v>
      </c>
      <c r="FX329" s="237">
        <v>33.636363636363633</v>
      </c>
      <c r="FY329" s="237"/>
      <c r="GA329" s="133">
        <v>19</v>
      </c>
      <c r="GG329" s="133">
        <v>0</v>
      </c>
      <c r="GH329" s="133">
        <v>2</v>
      </c>
      <c r="GI329" s="133">
        <v>0</v>
      </c>
      <c r="GJ329" s="133">
        <v>3</v>
      </c>
      <c r="GK329" s="133">
        <v>8</v>
      </c>
      <c r="GM329" s="133">
        <v>0</v>
      </c>
      <c r="GO329" s="133">
        <v>1</v>
      </c>
      <c r="GP329" s="61">
        <v>107</v>
      </c>
      <c r="GQ329" s="106">
        <v>59.148529232037681</v>
      </c>
      <c r="GR329" s="61">
        <v>31</v>
      </c>
      <c r="GS329" s="61">
        <v>1</v>
      </c>
      <c r="GT329" s="61"/>
      <c r="GU329" s="61"/>
      <c r="GV329" s="61"/>
      <c r="GW329" s="61"/>
      <c r="GX329" s="61"/>
      <c r="GY329" s="61"/>
      <c r="GZ329" s="90"/>
      <c r="HA329" s="21">
        <v>29</v>
      </c>
      <c r="HY329" s="238"/>
      <c r="IE329" s="237"/>
      <c r="IF329" s="237"/>
      <c r="IP329" s="237"/>
      <c r="JC329" s="136"/>
      <c r="JD329" s="278"/>
      <c r="JE329" s="70"/>
      <c r="JF329" s="70"/>
      <c r="JG329" s="136"/>
      <c r="JH329" s="136"/>
      <c r="JI329" s="136"/>
      <c r="JJ329" s="136"/>
      <c r="JL329" s="420"/>
      <c r="JM329" s="362"/>
      <c r="JN329" s="244"/>
      <c r="JP329" s="518">
        <v>1</v>
      </c>
      <c r="JQ329" s="519">
        <v>41740</v>
      </c>
      <c r="JR329" s="520">
        <v>18</v>
      </c>
      <c r="JS329" s="135"/>
      <c r="JU329" s="200"/>
      <c r="JV329" s="135"/>
      <c r="JW329" s="225"/>
      <c r="JX329" s="201"/>
      <c r="JY329" s="135"/>
      <c r="JZ329" s="225"/>
      <c r="KA329" s="699">
        <v>0</v>
      </c>
      <c r="KB329" s="511"/>
      <c r="KC329" s="225"/>
      <c r="KD329" s="63"/>
      <c r="KE329" s="250"/>
      <c r="KF329" s="250"/>
      <c r="KG329" s="250"/>
      <c r="KH329" s="250"/>
      <c r="KI329" s="250"/>
      <c r="KJ329" s="250"/>
      <c r="KK329" s="250"/>
      <c r="KL329" s="250"/>
      <c r="KQ329" s="92"/>
      <c r="KR329" s="92"/>
      <c r="KS329" s="92"/>
      <c r="KT329" s="361"/>
      <c r="KU329" s="92"/>
      <c r="KV329" s="361"/>
      <c r="KW329" s="361"/>
      <c r="KX329" s="361"/>
      <c r="KY329" s="361"/>
      <c r="KZ329" s="361"/>
      <c r="LA329" s="361"/>
      <c r="LB329" s="361"/>
      <c r="LC329" s="361"/>
      <c r="LD329" s="361"/>
      <c r="LE329" s="112"/>
      <c r="LF329" s="454"/>
      <c r="LG329" s="454"/>
      <c r="LH329" s="454"/>
      <c r="LI329" s="454"/>
      <c r="LJ329" s="454"/>
      <c r="LK329" s="454"/>
      <c r="LL329" s="454"/>
      <c r="LM329" s="454"/>
      <c r="LN329" s="454"/>
      <c r="LO329" s="454"/>
      <c r="LP329" s="454"/>
      <c r="LQ329" s="454"/>
      <c r="LR329" s="454"/>
      <c r="LS329" s="454"/>
      <c r="LT329" s="454"/>
      <c r="LU329" s="454"/>
      <c r="LV329" s="454"/>
      <c r="LW329" s="454"/>
      <c r="LX329" s="454"/>
      <c r="LY329" s="454"/>
      <c r="LZ329" s="454"/>
      <c r="MA329" s="454"/>
      <c r="MC329" s="509"/>
      <c r="MD329" s="61"/>
      <c r="ME329" s="746">
        <v>30</v>
      </c>
      <c r="MF329" s="510">
        <v>41165</v>
      </c>
      <c r="MG329" s="511">
        <v>36</v>
      </c>
      <c r="MH329" s="521">
        <v>36</v>
      </c>
      <c r="MI329" s="522">
        <v>34.840488402902899</v>
      </c>
      <c r="MJ329" s="510">
        <v>41207</v>
      </c>
      <c r="MK329" s="511">
        <v>43</v>
      </c>
      <c r="ML329" s="511">
        <v>91.3</v>
      </c>
      <c r="MM329" s="510">
        <v>41323</v>
      </c>
      <c r="MN329" s="511">
        <v>61</v>
      </c>
      <c r="MO329" s="511"/>
      <c r="ND329" s="876" t="s">
        <v>64</v>
      </c>
      <c r="NE329" s="877" t="s">
        <v>64</v>
      </c>
      <c r="NF329" s="877" t="s">
        <v>64</v>
      </c>
      <c r="NG329" s="877" t="s">
        <v>64</v>
      </c>
      <c r="NH329" s="877" t="s">
        <v>64</v>
      </c>
      <c r="NI329" s="877" t="s">
        <v>64</v>
      </c>
      <c r="NJ329" s="877" t="s">
        <v>64</v>
      </c>
      <c r="NK329" s="877" t="s">
        <v>64</v>
      </c>
      <c r="NL329" s="877" t="s">
        <v>64</v>
      </c>
      <c r="NM329" s="877" t="s">
        <v>64</v>
      </c>
      <c r="NN329" s="877" t="s">
        <v>64</v>
      </c>
      <c r="NO329" s="877" t="s">
        <v>64</v>
      </c>
      <c r="NP329" s="877" t="s">
        <v>64</v>
      </c>
      <c r="NQ329" s="877" t="s">
        <v>64</v>
      </c>
      <c r="NR329" s="877" t="s">
        <v>64</v>
      </c>
      <c r="NS329" s="877" t="s">
        <v>64</v>
      </c>
      <c r="NT329" s="877" t="s">
        <v>64</v>
      </c>
      <c r="NU329" s="877" t="s">
        <v>64</v>
      </c>
      <c r="NV329" s="877" t="s">
        <v>64</v>
      </c>
      <c r="NW329" s="877" t="s">
        <v>64</v>
      </c>
      <c r="NX329" s="877" t="s">
        <v>64</v>
      </c>
      <c r="NY329" s="877" t="s">
        <v>64</v>
      </c>
      <c r="NZ329" s="877" t="s">
        <v>64</v>
      </c>
      <c r="OA329" s="877" t="s">
        <v>64</v>
      </c>
      <c r="OB329" s="877" t="s">
        <v>64</v>
      </c>
      <c r="OC329" s="877" t="s">
        <v>64</v>
      </c>
      <c r="OD329" s="877" t="s">
        <v>64</v>
      </c>
      <c r="OE329" s="877" t="s">
        <v>64</v>
      </c>
      <c r="OF329" s="877" t="s">
        <v>64</v>
      </c>
      <c r="OG329" s="877" t="s">
        <v>64</v>
      </c>
      <c r="OH329" s="877" t="s">
        <v>64</v>
      </c>
      <c r="OI329" s="877" t="s">
        <v>64</v>
      </c>
      <c r="OJ329" s="877" t="s">
        <v>64</v>
      </c>
      <c r="OK329" s="877" t="s">
        <v>64</v>
      </c>
      <c r="OL329" s="877" t="s">
        <v>64</v>
      </c>
    </row>
    <row r="330" spans="1:402" s="133" customFormat="1" x14ac:dyDescent="0.25">
      <c r="A330" s="221">
        <v>329</v>
      </c>
      <c r="B330" s="274">
        <v>0</v>
      </c>
      <c r="C330" s="61">
        <v>0</v>
      </c>
      <c r="D330" s="61">
        <v>5</v>
      </c>
      <c r="E330" s="511">
        <v>31</v>
      </c>
      <c r="F330" s="880"/>
      <c r="G330" s="887">
        <v>37</v>
      </c>
      <c r="I330" s="511" t="s">
        <v>1763</v>
      </c>
      <c r="J330" s="766">
        <v>19194</v>
      </c>
      <c r="K330" s="512">
        <v>60.208219178082203</v>
      </c>
      <c r="L330" s="514">
        <v>110.9</v>
      </c>
      <c r="M330" s="514">
        <v>198</v>
      </c>
      <c r="N330" s="514">
        <v>28.287929803081319</v>
      </c>
      <c r="O330" s="106">
        <v>2.4697165829301144</v>
      </c>
      <c r="P330" s="511">
        <v>0</v>
      </c>
      <c r="Q330" s="511">
        <v>115</v>
      </c>
      <c r="R330" s="511">
        <v>75</v>
      </c>
      <c r="S330" s="511">
        <v>1</v>
      </c>
      <c r="T330" s="514">
        <v>2</v>
      </c>
      <c r="U330" s="718">
        <v>0</v>
      </c>
      <c r="V330" s="718"/>
      <c r="W330" s="718">
        <v>1</v>
      </c>
      <c r="X330" s="718">
        <v>1</v>
      </c>
      <c r="Y330" s="718">
        <v>1</v>
      </c>
      <c r="Z330" s="718">
        <v>1</v>
      </c>
      <c r="AA330" s="718">
        <v>0</v>
      </c>
      <c r="AB330" s="718">
        <v>0</v>
      </c>
      <c r="AD330" s="524">
        <v>9.7159250738124303</v>
      </c>
      <c r="AF330" s="591"/>
      <c r="AG330" s="590">
        <v>1.18</v>
      </c>
      <c r="AH330" s="589">
        <v>63</v>
      </c>
      <c r="AI330" s="592"/>
      <c r="AJ330" s="589">
        <v>17.3</v>
      </c>
      <c r="AK330" s="592"/>
      <c r="AL330" s="591"/>
      <c r="AM330" s="594"/>
      <c r="AN330" s="409"/>
      <c r="AO330" s="63"/>
      <c r="AP330" s="63"/>
      <c r="AQ330" s="63"/>
      <c r="AR330" s="63"/>
      <c r="AS330" s="63"/>
      <c r="AT330" s="63"/>
      <c r="AU330" s="64"/>
      <c r="AV330" s="64"/>
      <c r="AW330" s="108"/>
      <c r="AX330" s="108"/>
      <c r="AY330" s="108"/>
      <c r="AZ330" s="589">
        <v>137</v>
      </c>
      <c r="BA330" s="414"/>
      <c r="BB330" s="66"/>
      <c r="BC330" s="68"/>
      <c r="BD330" s="66"/>
      <c r="BE330" s="218"/>
      <c r="BF330" s="66"/>
      <c r="BG330" s="68"/>
      <c r="BH330" s="508"/>
      <c r="BI330" s="508"/>
      <c r="BJ330" s="508"/>
      <c r="BK330" s="66"/>
      <c r="BL330" s="66"/>
      <c r="BM330" s="66"/>
      <c r="BN330" s="66"/>
      <c r="BO330" s="571"/>
      <c r="BP330" s="66"/>
      <c r="BQ330" s="66"/>
      <c r="BR330" s="66"/>
      <c r="BS330" s="66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  <c r="CD330" s="61"/>
      <c r="CE330" s="61"/>
      <c r="CF330" s="61"/>
      <c r="CG330" s="61"/>
      <c r="CH330" s="61"/>
      <c r="CI330" s="61"/>
      <c r="CJ330" s="661">
        <v>1</v>
      </c>
      <c r="CK330" s="661">
        <v>0</v>
      </c>
      <c r="CL330" s="661">
        <v>1</v>
      </c>
      <c r="CM330" s="661">
        <v>1</v>
      </c>
      <c r="CN330" s="661">
        <v>1</v>
      </c>
      <c r="CO330" s="661">
        <v>0</v>
      </c>
      <c r="CP330" s="661">
        <v>0</v>
      </c>
      <c r="CQ330" s="661">
        <v>1</v>
      </c>
      <c r="CR330" s="661">
        <v>0</v>
      </c>
      <c r="CS330" s="661">
        <v>0</v>
      </c>
      <c r="CT330" s="661">
        <v>1</v>
      </c>
      <c r="CU330" s="661">
        <v>0</v>
      </c>
      <c r="CV330" s="666">
        <v>16.7</v>
      </c>
      <c r="CW330" s="362"/>
      <c r="CX330" s="362"/>
      <c r="CY330" s="362"/>
      <c r="DC330" s="516">
        <v>1</v>
      </c>
      <c r="DD330" s="511" t="s">
        <v>1756</v>
      </c>
      <c r="DF330" s="136"/>
      <c r="DJ330" s="136"/>
      <c r="DK330" s="136"/>
      <c r="DL330" s="136"/>
      <c r="DS330" s="63"/>
      <c r="EO330" s="511">
        <v>31</v>
      </c>
      <c r="EP330" s="574">
        <v>41170</v>
      </c>
      <c r="ET330" s="133">
        <v>82</v>
      </c>
      <c r="EU330" s="133">
        <v>1</v>
      </c>
      <c r="EV330" s="524">
        <v>9.7159250738124303</v>
      </c>
      <c r="EW330" s="133">
        <v>10</v>
      </c>
      <c r="EX330" s="133">
        <v>10</v>
      </c>
      <c r="EY330" s="133">
        <v>68</v>
      </c>
      <c r="EZ330" s="133">
        <v>65</v>
      </c>
      <c r="FC330" s="133">
        <v>55</v>
      </c>
      <c r="FE330" s="133">
        <v>36</v>
      </c>
      <c r="FH330" s="91"/>
      <c r="FI330" s="91"/>
      <c r="FJ330" s="227"/>
      <c r="FK330" s="227"/>
      <c r="FL330" s="193">
        <v>355</v>
      </c>
      <c r="FM330" s="193">
        <v>271</v>
      </c>
      <c r="FN330" s="193">
        <v>143.7411897598476</v>
      </c>
      <c r="FO330" s="193">
        <v>109.72918992934846</v>
      </c>
      <c r="FP330" s="193">
        <v>23</v>
      </c>
      <c r="FQ330" s="133">
        <v>1</v>
      </c>
      <c r="FS330" s="193">
        <v>130</v>
      </c>
      <c r="FT330" s="193"/>
      <c r="FU330" s="133">
        <v>190</v>
      </c>
      <c r="FV330" s="237">
        <v>2.5</v>
      </c>
      <c r="FW330" s="237">
        <v>2.9</v>
      </c>
      <c r="FX330" s="237">
        <v>52</v>
      </c>
      <c r="FY330" s="237"/>
      <c r="GA330" s="133">
        <v>22</v>
      </c>
      <c r="GG330" s="133">
        <v>0</v>
      </c>
      <c r="GH330" s="133">
        <v>1</v>
      </c>
      <c r="GI330" s="133">
        <v>0</v>
      </c>
      <c r="GJ330" s="133">
        <v>1</v>
      </c>
      <c r="GM330" s="133">
        <v>0</v>
      </c>
      <c r="GO330" s="133">
        <v>0</v>
      </c>
      <c r="GP330" s="61"/>
      <c r="GQ330" s="106">
        <v>0</v>
      </c>
      <c r="GR330" s="61"/>
      <c r="GS330" s="61"/>
      <c r="GT330" s="61"/>
      <c r="GU330" s="61"/>
      <c r="GV330" s="61"/>
      <c r="GW330" s="61"/>
      <c r="GX330" s="61"/>
      <c r="GY330" s="61"/>
      <c r="GZ330" s="90"/>
      <c r="HA330" s="21">
        <v>26</v>
      </c>
      <c r="HY330" s="238"/>
      <c r="IE330" s="237"/>
      <c r="IF330" s="237"/>
      <c r="IP330" s="237"/>
      <c r="JC330" s="136"/>
      <c r="JD330" s="278"/>
      <c r="JE330" s="70"/>
      <c r="JF330" s="70"/>
      <c r="JG330" s="136"/>
      <c r="JH330" s="136"/>
      <c r="JI330" s="136"/>
      <c r="JJ330" s="136"/>
      <c r="JL330" s="420"/>
      <c r="JM330" s="362"/>
      <c r="JN330" s="244"/>
      <c r="JP330" s="518">
        <v>1</v>
      </c>
      <c r="JQ330" s="519">
        <v>42496</v>
      </c>
      <c r="JR330" s="520">
        <v>43</v>
      </c>
      <c r="JS330" s="135"/>
      <c r="JU330" s="200"/>
      <c r="JV330" s="135"/>
      <c r="JW330" s="225"/>
      <c r="JX330" s="201"/>
      <c r="JY330" s="135"/>
      <c r="JZ330" s="225"/>
      <c r="KA330" s="699">
        <v>0</v>
      </c>
      <c r="KB330" s="511"/>
      <c r="KC330" s="225"/>
      <c r="KD330" s="63"/>
      <c r="KE330" s="250"/>
      <c r="KF330" s="250"/>
      <c r="KG330" s="250"/>
      <c r="KH330" s="250"/>
      <c r="KI330" s="250"/>
      <c r="KJ330" s="250"/>
      <c r="KK330" s="250"/>
      <c r="KL330" s="250"/>
      <c r="KQ330" s="92"/>
      <c r="KR330" s="92"/>
      <c r="KS330" s="92"/>
      <c r="KT330" s="361"/>
      <c r="KU330" s="92"/>
      <c r="KV330" s="361"/>
      <c r="KW330" s="361"/>
      <c r="KX330" s="361"/>
      <c r="KY330" s="361"/>
      <c r="KZ330" s="361"/>
      <c r="LA330" s="361"/>
      <c r="LB330" s="361"/>
      <c r="LC330" s="361"/>
      <c r="LD330" s="361"/>
      <c r="LE330" s="112"/>
      <c r="LF330" s="454"/>
      <c r="LG330" s="454"/>
      <c r="LH330" s="454"/>
      <c r="LI330" s="454"/>
      <c r="LJ330" s="454"/>
      <c r="LK330" s="454"/>
      <c r="LL330" s="454"/>
      <c r="LM330" s="454"/>
      <c r="LN330" s="454"/>
      <c r="LO330" s="454"/>
      <c r="LP330" s="454"/>
      <c r="LQ330" s="454"/>
      <c r="LR330" s="454"/>
      <c r="LS330" s="454"/>
      <c r="LT330" s="454"/>
      <c r="LU330" s="454"/>
      <c r="LV330" s="454"/>
      <c r="LW330" s="454"/>
      <c r="LX330" s="454"/>
      <c r="LY330" s="454"/>
      <c r="LZ330" s="454"/>
      <c r="MA330" s="454"/>
      <c r="MC330" s="509"/>
      <c r="MD330" s="61"/>
      <c r="ME330" s="746">
        <v>31</v>
      </c>
      <c r="MF330" s="510">
        <v>41170</v>
      </c>
      <c r="MG330" s="511">
        <v>37</v>
      </c>
      <c r="MH330" s="521">
        <v>37</v>
      </c>
      <c r="MI330" s="522">
        <v>45.2851162630825</v>
      </c>
      <c r="MJ330" s="510">
        <v>41365</v>
      </c>
      <c r="MK330" s="511">
        <v>80</v>
      </c>
      <c r="ML330" s="511"/>
      <c r="MM330" s="511"/>
      <c r="MN330" s="511"/>
      <c r="MO330" s="511"/>
      <c r="ND330" s="876" t="s">
        <v>64</v>
      </c>
      <c r="NE330" s="877" t="s">
        <v>64</v>
      </c>
      <c r="NF330" s="877" t="s">
        <v>64</v>
      </c>
      <c r="NG330" s="877" t="s">
        <v>64</v>
      </c>
      <c r="NH330" s="877" t="s">
        <v>64</v>
      </c>
      <c r="NI330" s="877" t="s">
        <v>64</v>
      </c>
      <c r="NJ330" s="877" t="s">
        <v>64</v>
      </c>
      <c r="NK330" s="877" t="s">
        <v>64</v>
      </c>
      <c r="NL330" s="877" t="s">
        <v>64</v>
      </c>
      <c r="NM330" s="877" t="s">
        <v>64</v>
      </c>
      <c r="NN330" s="877" t="s">
        <v>64</v>
      </c>
      <c r="NO330" s="877" t="s">
        <v>64</v>
      </c>
      <c r="NP330" s="877" t="s">
        <v>64</v>
      </c>
      <c r="NQ330" s="877" t="s">
        <v>64</v>
      </c>
      <c r="NR330" s="877" t="s">
        <v>64</v>
      </c>
      <c r="NS330" s="877" t="s">
        <v>64</v>
      </c>
      <c r="NT330" s="877" t="s">
        <v>64</v>
      </c>
      <c r="NU330" s="877" t="s">
        <v>64</v>
      </c>
      <c r="NV330" s="877" t="s">
        <v>64</v>
      </c>
      <c r="NW330" s="877" t="s">
        <v>64</v>
      </c>
      <c r="NX330" s="877" t="s">
        <v>64</v>
      </c>
      <c r="NY330" s="877" t="s">
        <v>64</v>
      </c>
      <c r="NZ330" s="877" t="s">
        <v>64</v>
      </c>
      <c r="OA330" s="877" t="s">
        <v>64</v>
      </c>
      <c r="OB330" s="877" t="s">
        <v>64</v>
      </c>
      <c r="OC330" s="877" t="s">
        <v>64</v>
      </c>
      <c r="OD330" s="877" t="s">
        <v>64</v>
      </c>
      <c r="OE330" s="877" t="s">
        <v>64</v>
      </c>
      <c r="OF330" s="877" t="s">
        <v>64</v>
      </c>
      <c r="OG330" s="877" t="s">
        <v>64</v>
      </c>
      <c r="OH330" s="877" t="s">
        <v>64</v>
      </c>
      <c r="OI330" s="877" t="s">
        <v>64</v>
      </c>
      <c r="OJ330" s="877" t="s">
        <v>64</v>
      </c>
      <c r="OK330" s="877" t="s">
        <v>64</v>
      </c>
      <c r="OL330" s="877" t="s">
        <v>64</v>
      </c>
    </row>
    <row r="331" spans="1:402" s="133" customFormat="1" x14ac:dyDescent="0.25">
      <c r="A331" s="221">
        <v>330</v>
      </c>
      <c r="B331" s="221">
        <v>0</v>
      </c>
      <c r="C331" s="61">
        <v>0</v>
      </c>
      <c r="D331" s="61">
        <v>5</v>
      </c>
      <c r="E331" s="511">
        <v>32</v>
      </c>
      <c r="F331" s="880"/>
      <c r="G331" s="887">
        <v>38</v>
      </c>
      <c r="I331" s="511" t="s">
        <v>1764</v>
      </c>
      <c r="J331" s="766">
        <v>16955</v>
      </c>
      <c r="K331" s="512">
        <v>66.347945205479405</v>
      </c>
      <c r="L331" s="514">
        <v>80.7</v>
      </c>
      <c r="M331" s="514">
        <v>163</v>
      </c>
      <c r="N331" s="514">
        <v>30.373743836802291</v>
      </c>
      <c r="O331" s="106">
        <v>1.9115220811349962</v>
      </c>
      <c r="P331" s="511">
        <v>0</v>
      </c>
      <c r="Q331" s="511">
        <v>105</v>
      </c>
      <c r="R331" s="511">
        <v>70</v>
      </c>
      <c r="S331" s="511">
        <v>0</v>
      </c>
      <c r="T331" s="514">
        <v>1</v>
      </c>
      <c r="U331" s="718">
        <v>1</v>
      </c>
      <c r="V331" s="718"/>
      <c r="W331" s="718">
        <v>1</v>
      </c>
      <c r="X331" s="718">
        <v>2</v>
      </c>
      <c r="Y331" s="718">
        <v>1</v>
      </c>
      <c r="Z331" s="718">
        <v>0</v>
      </c>
      <c r="AA331" s="718">
        <v>0</v>
      </c>
      <c r="AB331" s="718">
        <v>0</v>
      </c>
      <c r="AD331" s="524">
        <v>13.246437078841399</v>
      </c>
      <c r="AF331" s="591"/>
      <c r="AG331" s="590">
        <v>0.96</v>
      </c>
      <c r="AH331" s="589">
        <v>78</v>
      </c>
      <c r="AI331" s="592"/>
      <c r="AJ331" s="589">
        <v>15.4</v>
      </c>
      <c r="AK331" s="592"/>
      <c r="AL331" s="591"/>
      <c r="AM331" s="594"/>
      <c r="AN331" s="409"/>
      <c r="AO331" s="63"/>
      <c r="AP331" s="63"/>
      <c r="AQ331" s="63"/>
      <c r="AR331" s="63"/>
      <c r="AS331" s="63"/>
      <c r="AT331" s="63"/>
      <c r="AU331" s="64"/>
      <c r="AV331" s="64"/>
      <c r="AW331" s="108"/>
      <c r="AX331" s="108"/>
      <c r="AY331" s="108"/>
      <c r="AZ331" s="589">
        <v>140</v>
      </c>
      <c r="BA331" s="414"/>
      <c r="BB331" s="66"/>
      <c r="BC331" s="68"/>
      <c r="BD331" s="66"/>
      <c r="BE331" s="218"/>
      <c r="BF331" s="66"/>
      <c r="BG331" s="68"/>
      <c r="BH331" s="508"/>
      <c r="BI331" s="508"/>
      <c r="BJ331" s="508"/>
      <c r="BK331" s="66"/>
      <c r="BL331" s="66"/>
      <c r="BM331" s="66"/>
      <c r="BN331" s="66"/>
      <c r="BO331" s="571"/>
      <c r="BP331" s="66"/>
      <c r="BQ331" s="66"/>
      <c r="BR331" s="66"/>
      <c r="BS331" s="66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  <c r="CD331" s="61"/>
      <c r="CE331" s="61"/>
      <c r="CF331" s="61"/>
      <c r="CG331" s="61"/>
      <c r="CH331" s="61"/>
      <c r="CI331" s="61"/>
      <c r="CJ331" s="661">
        <v>1</v>
      </c>
      <c r="CK331" s="661">
        <v>0</v>
      </c>
      <c r="CL331" s="661">
        <v>1</v>
      </c>
      <c r="CM331" s="661">
        <v>1</v>
      </c>
      <c r="CN331" s="663">
        <v>1</v>
      </c>
      <c r="CO331" s="661">
        <v>0</v>
      </c>
      <c r="CP331" s="661">
        <v>0</v>
      </c>
      <c r="CQ331" s="661">
        <v>1</v>
      </c>
      <c r="CR331" s="661">
        <v>0</v>
      </c>
      <c r="CS331" s="661">
        <v>0</v>
      </c>
      <c r="CT331" s="661">
        <v>1</v>
      </c>
      <c r="CU331" s="663">
        <v>1</v>
      </c>
      <c r="CV331" s="666">
        <v>7.83</v>
      </c>
      <c r="CW331" s="362"/>
      <c r="CX331" s="362"/>
      <c r="CY331" s="362"/>
      <c r="DC331" s="516">
        <v>2</v>
      </c>
      <c r="DD331" s="511" t="s">
        <v>1765</v>
      </c>
      <c r="DF331" s="136"/>
      <c r="DJ331" s="136"/>
      <c r="DK331" s="136"/>
      <c r="DL331" s="136"/>
      <c r="DS331" s="63"/>
      <c r="EO331" s="511">
        <v>32</v>
      </c>
      <c r="EP331" s="574">
        <v>41169</v>
      </c>
      <c r="ET331" s="133">
        <v>90</v>
      </c>
      <c r="EU331" s="133">
        <v>1</v>
      </c>
      <c r="EV331" s="524">
        <v>13.246437078841399</v>
      </c>
      <c r="EW331" s="133">
        <v>7</v>
      </c>
      <c r="EX331" s="133">
        <v>8</v>
      </c>
      <c r="EY331" s="133">
        <v>67</v>
      </c>
      <c r="EZ331" s="133">
        <v>60</v>
      </c>
      <c r="FC331" s="133">
        <v>37</v>
      </c>
      <c r="FE331" s="133">
        <v>31</v>
      </c>
      <c r="FH331" s="91"/>
      <c r="FI331" s="91"/>
      <c r="FJ331" s="227"/>
      <c r="FK331" s="227"/>
      <c r="FL331" s="193">
        <v>151</v>
      </c>
      <c r="FM331" s="193">
        <v>125</v>
      </c>
      <c r="FN331" s="193">
        <v>78.994640705558254</v>
      </c>
      <c r="FO331" s="193">
        <v>65.392914491356166</v>
      </c>
      <c r="FP331" s="193">
        <v>20</v>
      </c>
      <c r="FQ331" s="133">
        <v>1</v>
      </c>
      <c r="FS331" s="193">
        <v>101</v>
      </c>
      <c r="FT331" s="193"/>
      <c r="FU331" s="133">
        <v>110</v>
      </c>
      <c r="FV331" s="237">
        <v>5</v>
      </c>
      <c r="FW331" s="237">
        <v>6.6</v>
      </c>
      <c r="FX331" s="237">
        <v>20.2</v>
      </c>
      <c r="FY331" s="237"/>
      <c r="GA331" s="133">
        <v>19</v>
      </c>
      <c r="GG331" s="133">
        <v>1</v>
      </c>
      <c r="GH331" s="133">
        <v>1</v>
      </c>
      <c r="GI331" s="133">
        <v>0</v>
      </c>
      <c r="GJ331" s="133">
        <v>1</v>
      </c>
      <c r="GK331" s="133">
        <v>32</v>
      </c>
      <c r="GM331" s="133">
        <v>0</v>
      </c>
      <c r="GO331" s="133">
        <v>1</v>
      </c>
      <c r="GP331" s="61">
        <v>79</v>
      </c>
      <c r="GQ331" s="106">
        <v>41.328321958537103</v>
      </c>
      <c r="GR331" s="61">
        <v>47</v>
      </c>
      <c r="GS331" s="61">
        <v>0</v>
      </c>
      <c r="GT331" s="61"/>
      <c r="GU331" s="61"/>
      <c r="GV331" s="61"/>
      <c r="GW331" s="61"/>
      <c r="GX331" s="61">
        <v>16</v>
      </c>
      <c r="GY331" s="61"/>
      <c r="GZ331" s="90"/>
      <c r="HA331" s="21">
        <v>17</v>
      </c>
      <c r="HY331" s="238"/>
      <c r="IE331" s="237"/>
      <c r="IF331" s="237"/>
      <c r="IP331" s="237"/>
      <c r="JC331" s="136"/>
      <c r="JD331" s="278"/>
      <c r="JE331" s="70"/>
      <c r="JF331" s="70"/>
      <c r="JG331" s="136"/>
      <c r="JH331" s="136"/>
      <c r="JI331" s="136"/>
      <c r="JJ331" s="136"/>
      <c r="JL331" s="420"/>
      <c r="JM331" s="362"/>
      <c r="JN331" s="244"/>
      <c r="JP331" s="518">
        <v>0</v>
      </c>
      <c r="JQ331" s="519" t="s">
        <v>1766</v>
      </c>
      <c r="JR331" s="520">
        <v>76</v>
      </c>
      <c r="JS331" s="135"/>
      <c r="JU331" s="200"/>
      <c r="JV331" s="135"/>
      <c r="JW331" s="225"/>
      <c r="JX331" s="201"/>
      <c r="JY331" s="135"/>
      <c r="JZ331" s="225"/>
      <c r="KA331" s="699">
        <v>0</v>
      </c>
      <c r="KB331" s="511"/>
      <c r="KC331" s="225"/>
      <c r="KD331" s="63"/>
      <c r="KE331" s="250"/>
      <c r="KF331" s="250"/>
      <c r="KG331" s="250"/>
      <c r="KH331" s="250"/>
      <c r="KI331" s="250"/>
      <c r="KJ331" s="250"/>
      <c r="KK331" s="250"/>
      <c r="KL331" s="250"/>
      <c r="KQ331" s="92"/>
      <c r="KR331" s="92"/>
      <c r="KS331" s="92"/>
      <c r="KT331" s="361"/>
      <c r="KU331" s="92"/>
      <c r="KV331" s="361"/>
      <c r="KW331" s="361"/>
      <c r="KX331" s="361"/>
      <c r="KY331" s="361"/>
      <c r="KZ331" s="361"/>
      <c r="LA331" s="361"/>
      <c r="LB331" s="361"/>
      <c r="LC331" s="361"/>
      <c r="LD331" s="361"/>
      <c r="LE331" s="112"/>
      <c r="LF331" s="454"/>
      <c r="LG331" s="454"/>
      <c r="LH331" s="454"/>
      <c r="LI331" s="454"/>
      <c r="LJ331" s="454"/>
      <c r="LK331" s="454"/>
      <c r="LL331" s="454"/>
      <c r="LM331" s="454"/>
      <c r="LN331" s="454"/>
      <c r="LO331" s="454"/>
      <c r="LP331" s="454"/>
      <c r="LQ331" s="454"/>
      <c r="LR331" s="454"/>
      <c r="LS331" s="454"/>
      <c r="LT331" s="454"/>
      <c r="LU331" s="454"/>
      <c r="LV331" s="454"/>
      <c r="LW331" s="454"/>
      <c r="LX331" s="454"/>
      <c r="LY331" s="454"/>
      <c r="LZ331" s="454"/>
      <c r="MA331" s="454"/>
      <c r="MC331" s="509"/>
      <c r="MD331" s="61"/>
      <c r="ME331" s="746">
        <v>32</v>
      </c>
      <c r="MF331" s="510">
        <v>41172</v>
      </c>
      <c r="MG331" s="511">
        <v>38</v>
      </c>
      <c r="MH331" s="521">
        <v>38</v>
      </c>
      <c r="MI331" s="522">
        <v>48.374317078837798</v>
      </c>
      <c r="MJ331" s="510"/>
      <c r="MK331" s="511"/>
      <c r="ML331" s="511"/>
      <c r="MM331" s="511"/>
      <c r="MN331" s="511"/>
      <c r="MO331" s="511"/>
      <c r="ND331" s="876" t="s">
        <v>64</v>
      </c>
      <c r="NE331" s="877" t="s">
        <v>64</v>
      </c>
      <c r="NF331" s="877" t="s">
        <v>64</v>
      </c>
      <c r="NG331" s="877" t="s">
        <v>64</v>
      </c>
      <c r="NH331" s="877" t="s">
        <v>64</v>
      </c>
      <c r="NI331" s="877" t="s">
        <v>64</v>
      </c>
      <c r="NJ331" s="877" t="s">
        <v>64</v>
      </c>
      <c r="NK331" s="877" t="s">
        <v>64</v>
      </c>
      <c r="NL331" s="877" t="s">
        <v>64</v>
      </c>
      <c r="NM331" s="877" t="s">
        <v>64</v>
      </c>
      <c r="NN331" s="877" t="s">
        <v>64</v>
      </c>
      <c r="NO331" s="877" t="s">
        <v>64</v>
      </c>
      <c r="NP331" s="877" t="s">
        <v>64</v>
      </c>
      <c r="NQ331" s="877" t="s">
        <v>64</v>
      </c>
      <c r="NR331" s="877" t="s">
        <v>64</v>
      </c>
      <c r="NS331" s="877" t="s">
        <v>64</v>
      </c>
      <c r="NT331" s="877" t="s">
        <v>64</v>
      </c>
      <c r="NU331" s="877" t="s">
        <v>64</v>
      </c>
      <c r="NV331" s="877" t="s">
        <v>64</v>
      </c>
      <c r="NW331" s="877" t="s">
        <v>64</v>
      </c>
      <c r="NX331" s="877" t="s">
        <v>64</v>
      </c>
      <c r="NY331" s="877" t="s">
        <v>64</v>
      </c>
      <c r="NZ331" s="877" t="s">
        <v>64</v>
      </c>
      <c r="OA331" s="877" t="s">
        <v>64</v>
      </c>
      <c r="OB331" s="877" t="s">
        <v>64</v>
      </c>
      <c r="OC331" s="877" t="s">
        <v>64</v>
      </c>
      <c r="OD331" s="877" t="s">
        <v>64</v>
      </c>
      <c r="OE331" s="877" t="s">
        <v>64</v>
      </c>
      <c r="OF331" s="877" t="s">
        <v>64</v>
      </c>
      <c r="OG331" s="877" t="s">
        <v>64</v>
      </c>
      <c r="OH331" s="877" t="s">
        <v>64</v>
      </c>
      <c r="OI331" s="877" t="s">
        <v>64</v>
      </c>
      <c r="OJ331" s="877" t="s">
        <v>64</v>
      </c>
      <c r="OK331" s="877" t="s">
        <v>64</v>
      </c>
      <c r="OL331" s="877" t="s">
        <v>64</v>
      </c>
    </row>
    <row r="332" spans="1:402" s="133" customFormat="1" x14ac:dyDescent="0.25">
      <c r="A332" s="274">
        <v>331</v>
      </c>
      <c r="B332" s="221">
        <v>0</v>
      </c>
      <c r="C332" s="61">
        <v>0</v>
      </c>
      <c r="D332" s="61">
        <v>5</v>
      </c>
      <c r="E332" s="511">
        <v>34</v>
      </c>
      <c r="F332" s="880"/>
      <c r="G332" s="887">
        <v>40</v>
      </c>
      <c r="I332" s="511" t="s">
        <v>1767</v>
      </c>
      <c r="J332" s="766">
        <v>19253</v>
      </c>
      <c r="K332" s="512">
        <v>60.109589041095902</v>
      </c>
      <c r="L332" s="514">
        <v>91.5</v>
      </c>
      <c r="M332" s="514">
        <v>183</v>
      </c>
      <c r="N332" s="514">
        <v>27.322404371584696</v>
      </c>
      <c r="O332" s="106">
        <v>2.1566756826189701</v>
      </c>
      <c r="P332" s="511">
        <v>0</v>
      </c>
      <c r="Q332" s="511">
        <v>80</v>
      </c>
      <c r="R332" s="511">
        <v>50</v>
      </c>
      <c r="S332" s="511"/>
      <c r="T332" s="514">
        <v>3</v>
      </c>
      <c r="U332" s="718">
        <v>0</v>
      </c>
      <c r="V332" s="718"/>
      <c r="W332" s="718">
        <v>1</v>
      </c>
      <c r="X332" s="718">
        <v>0</v>
      </c>
      <c r="Y332" s="718">
        <v>1</v>
      </c>
      <c r="Z332" s="718">
        <v>1</v>
      </c>
      <c r="AA332" s="718">
        <v>0</v>
      </c>
      <c r="AB332" s="718">
        <v>0</v>
      </c>
      <c r="AD332" s="524">
        <v>17.839506172839499</v>
      </c>
      <c r="AF332" s="589"/>
      <c r="AG332" s="590">
        <v>1.29</v>
      </c>
      <c r="AH332" s="589">
        <v>57</v>
      </c>
      <c r="AI332" s="592"/>
      <c r="AJ332" s="589">
        <v>12.3</v>
      </c>
      <c r="AK332" s="592"/>
      <c r="AL332" s="591"/>
      <c r="AM332" s="594"/>
      <c r="AN332" s="409"/>
      <c r="AO332" s="63"/>
      <c r="AP332" s="63"/>
      <c r="AQ332" s="63"/>
      <c r="AR332" s="63"/>
      <c r="AS332" s="63"/>
      <c r="AT332" s="63"/>
      <c r="AU332" s="64"/>
      <c r="AV332" s="64"/>
      <c r="AW332" s="108"/>
      <c r="AX332" s="108"/>
      <c r="AY332" s="108"/>
      <c r="AZ332" s="589">
        <v>141</v>
      </c>
      <c r="BA332" s="414"/>
      <c r="BB332" s="66"/>
      <c r="BC332" s="68"/>
      <c r="BD332" s="66"/>
      <c r="BE332" s="218"/>
      <c r="BF332" s="66"/>
      <c r="BG332" s="68"/>
      <c r="BH332" s="508"/>
      <c r="BI332" s="508"/>
      <c r="BJ332" s="508"/>
      <c r="BK332" s="66"/>
      <c r="BL332" s="66"/>
      <c r="BM332" s="66"/>
      <c r="BN332" s="66"/>
      <c r="BO332" s="571"/>
      <c r="BP332" s="66"/>
      <c r="BQ332" s="66"/>
      <c r="BR332" s="66"/>
      <c r="BS332" s="66"/>
      <c r="BT332" s="61"/>
      <c r="BU332" s="61"/>
      <c r="BV332" s="61"/>
      <c r="BW332" s="61"/>
      <c r="BX332" s="61"/>
      <c r="BY332" s="61"/>
      <c r="BZ332" s="61"/>
      <c r="CA332" s="61"/>
      <c r="CB332" s="61"/>
      <c r="CC332" s="61"/>
      <c r="CD332" s="61"/>
      <c r="CE332" s="61"/>
      <c r="CF332" s="61"/>
      <c r="CG332" s="61"/>
      <c r="CH332" s="61"/>
      <c r="CI332" s="61"/>
      <c r="CJ332" s="661">
        <v>1</v>
      </c>
      <c r="CK332" s="661">
        <v>0</v>
      </c>
      <c r="CL332" s="661">
        <v>1</v>
      </c>
      <c r="CM332" s="661">
        <v>1</v>
      </c>
      <c r="CN332" s="661">
        <v>1</v>
      </c>
      <c r="CO332" s="661">
        <v>0</v>
      </c>
      <c r="CP332" s="661">
        <v>1</v>
      </c>
      <c r="CQ332" s="661">
        <v>0</v>
      </c>
      <c r="CR332" s="661">
        <v>0</v>
      </c>
      <c r="CS332" s="661">
        <v>0</v>
      </c>
      <c r="CT332" s="661">
        <v>0</v>
      </c>
      <c r="CU332" s="661">
        <v>0</v>
      </c>
      <c r="CV332" s="667">
        <v>12.6</v>
      </c>
      <c r="CW332" s="362"/>
      <c r="CX332" s="362"/>
      <c r="CY332" s="362"/>
      <c r="DC332" s="516">
        <v>2</v>
      </c>
      <c r="DD332" s="511" t="s">
        <v>1768</v>
      </c>
      <c r="DF332" s="136"/>
      <c r="DJ332" s="136"/>
      <c r="DK332" s="136"/>
      <c r="DL332" s="136"/>
      <c r="DS332" s="63"/>
      <c r="EO332" s="511">
        <v>34</v>
      </c>
      <c r="EP332" s="574">
        <v>41149</v>
      </c>
      <c r="ET332" s="133">
        <v>87</v>
      </c>
      <c r="EU332" s="133">
        <v>0</v>
      </c>
      <c r="EV332" s="524">
        <v>17.839506172839499</v>
      </c>
      <c r="EW332" s="133">
        <v>9</v>
      </c>
      <c r="EX332" s="133">
        <v>10</v>
      </c>
      <c r="EY332" s="133">
        <v>71</v>
      </c>
      <c r="EZ332" s="133">
        <v>65</v>
      </c>
      <c r="FC332" s="133">
        <v>59</v>
      </c>
      <c r="FE332" s="133">
        <v>34</v>
      </c>
      <c r="FH332" s="91"/>
      <c r="FI332" s="91"/>
      <c r="FJ332" s="227"/>
      <c r="FK332" s="227"/>
      <c r="FL332" s="193">
        <v>249</v>
      </c>
      <c r="FM332" s="193">
        <v>226</v>
      </c>
      <c r="FN332" s="193">
        <v>115.45546787898381</v>
      </c>
      <c r="FO332" s="193">
        <v>104.7909065889572</v>
      </c>
      <c r="FP332" s="193">
        <v>17</v>
      </c>
      <c r="FQ332" s="133">
        <v>1</v>
      </c>
      <c r="FS332" s="193">
        <v>101</v>
      </c>
      <c r="FT332" s="193"/>
      <c r="FU332" s="133">
        <v>140</v>
      </c>
      <c r="FV332" s="237">
        <v>5</v>
      </c>
      <c r="FW332" s="237">
        <v>6.9</v>
      </c>
      <c r="FX332" s="237">
        <v>20.2</v>
      </c>
      <c r="FY332" s="237"/>
      <c r="GA332" s="133">
        <v>23</v>
      </c>
      <c r="GG332" s="133">
        <v>1</v>
      </c>
      <c r="GH332" s="133">
        <v>1</v>
      </c>
      <c r="GI332" s="133">
        <v>0</v>
      </c>
      <c r="GJ332" s="133">
        <v>1</v>
      </c>
      <c r="GK332" s="133">
        <v>36</v>
      </c>
      <c r="GM332" s="133">
        <v>0</v>
      </c>
      <c r="GO332" s="133">
        <v>1</v>
      </c>
      <c r="GP332" s="61">
        <v>137</v>
      </c>
      <c r="GQ332" s="106">
        <v>63.523691162332462</v>
      </c>
      <c r="GR332" s="61">
        <v>21</v>
      </c>
      <c r="GS332" s="61">
        <v>1</v>
      </c>
      <c r="GT332" s="61"/>
      <c r="GU332" s="61"/>
      <c r="GV332" s="61"/>
      <c r="GW332" s="61"/>
      <c r="GX332" s="61">
        <v>13</v>
      </c>
      <c r="GY332" s="61"/>
      <c r="GZ332" s="90"/>
      <c r="HA332" s="21">
        <v>24</v>
      </c>
      <c r="HY332" s="238"/>
      <c r="IE332" s="237"/>
      <c r="IF332" s="237"/>
      <c r="IP332" s="237"/>
      <c r="JC332" s="136"/>
      <c r="JD332" s="278"/>
      <c r="JE332" s="70"/>
      <c r="JF332" s="70"/>
      <c r="JG332" s="136"/>
      <c r="JH332" s="136"/>
      <c r="JI332" s="136"/>
      <c r="JJ332" s="136"/>
      <c r="JL332" s="420"/>
      <c r="JM332" s="362"/>
      <c r="JN332" s="244"/>
      <c r="JP332" s="518">
        <v>1</v>
      </c>
      <c r="JQ332" s="519">
        <v>41419</v>
      </c>
      <c r="JR332" s="520">
        <v>7</v>
      </c>
      <c r="JS332" s="135"/>
      <c r="JU332" s="200"/>
      <c r="JV332" s="135"/>
      <c r="JW332" s="225"/>
      <c r="JX332" s="201"/>
      <c r="JY332" s="135"/>
      <c r="JZ332" s="225"/>
      <c r="KA332" s="699">
        <v>0</v>
      </c>
      <c r="KB332" s="511"/>
      <c r="KC332" s="225"/>
      <c r="KD332" s="63"/>
      <c r="KE332" s="250"/>
      <c r="KF332" s="250"/>
      <c r="KG332" s="250"/>
      <c r="KH332" s="250"/>
      <c r="KI332" s="250"/>
      <c r="KJ332" s="250"/>
      <c r="KK332" s="250"/>
      <c r="KL332" s="250"/>
      <c r="KQ332" s="92"/>
      <c r="KR332" s="92"/>
      <c r="KS332" s="92"/>
      <c r="KT332" s="361"/>
      <c r="KU332" s="92"/>
      <c r="KV332" s="361"/>
      <c r="KW332" s="361"/>
      <c r="KX332" s="361"/>
      <c r="KY332" s="361"/>
      <c r="KZ332" s="361"/>
      <c r="LA332" s="361"/>
      <c r="LB332" s="361"/>
      <c r="LC332" s="361"/>
      <c r="LD332" s="361"/>
      <c r="LE332" s="112"/>
      <c r="LF332" s="454"/>
      <c r="LG332" s="454"/>
      <c r="LH332" s="454"/>
      <c r="LI332" s="454"/>
      <c r="LJ332" s="454"/>
      <c r="LK332" s="454"/>
      <c r="LL332" s="454"/>
      <c r="LM332" s="454"/>
      <c r="LN332" s="454"/>
      <c r="LO332" s="454"/>
      <c r="LP332" s="454"/>
      <c r="LQ332" s="454"/>
      <c r="LR332" s="454"/>
      <c r="LS332" s="454"/>
      <c r="LT332" s="454"/>
      <c r="LU332" s="454"/>
      <c r="LV332" s="454"/>
      <c r="LW332" s="454"/>
      <c r="LX332" s="454"/>
      <c r="LY332" s="454"/>
      <c r="LZ332" s="454"/>
      <c r="MA332" s="454"/>
      <c r="MC332" s="509"/>
      <c r="MD332" s="61"/>
      <c r="ME332" s="746">
        <v>34</v>
      </c>
      <c r="MF332" s="510">
        <v>41193</v>
      </c>
      <c r="MG332" s="511">
        <v>40</v>
      </c>
      <c r="MH332" s="521">
        <v>40</v>
      </c>
      <c r="MI332" s="522">
        <v>33.652861487449002</v>
      </c>
      <c r="MJ332" s="510"/>
      <c r="MK332" s="511"/>
      <c r="ML332" s="511"/>
      <c r="MM332" s="511"/>
      <c r="MN332" s="511"/>
      <c r="MO332" s="511"/>
      <c r="ND332" s="876" t="s">
        <v>64</v>
      </c>
      <c r="NE332" s="877" t="s">
        <v>64</v>
      </c>
      <c r="NF332" s="877" t="s">
        <v>64</v>
      </c>
      <c r="NG332" s="877" t="s">
        <v>64</v>
      </c>
      <c r="NH332" s="877" t="s">
        <v>64</v>
      </c>
      <c r="NI332" s="877" t="s">
        <v>64</v>
      </c>
      <c r="NJ332" s="877" t="s">
        <v>64</v>
      </c>
      <c r="NK332" s="877" t="s">
        <v>64</v>
      </c>
      <c r="NL332" s="877" t="s">
        <v>64</v>
      </c>
      <c r="NM332" s="877" t="s">
        <v>64</v>
      </c>
      <c r="NN332" s="877" t="s">
        <v>64</v>
      </c>
      <c r="NO332" s="877" t="s">
        <v>64</v>
      </c>
      <c r="NP332" s="877" t="s">
        <v>64</v>
      </c>
      <c r="NQ332" s="877" t="s">
        <v>64</v>
      </c>
      <c r="NR332" s="877" t="s">
        <v>64</v>
      </c>
      <c r="NS332" s="877" t="s">
        <v>64</v>
      </c>
      <c r="NT332" s="877" t="s">
        <v>64</v>
      </c>
      <c r="NU332" s="877" t="s">
        <v>64</v>
      </c>
      <c r="NV332" s="877" t="s">
        <v>64</v>
      </c>
      <c r="NW332" s="877" t="s">
        <v>64</v>
      </c>
      <c r="NX332" s="877" t="s">
        <v>64</v>
      </c>
      <c r="NY332" s="877" t="s">
        <v>64</v>
      </c>
      <c r="NZ332" s="877" t="s">
        <v>64</v>
      </c>
      <c r="OA332" s="877" t="s">
        <v>64</v>
      </c>
      <c r="OB332" s="877" t="s">
        <v>64</v>
      </c>
      <c r="OC332" s="877" t="s">
        <v>64</v>
      </c>
      <c r="OD332" s="877" t="s">
        <v>64</v>
      </c>
      <c r="OE332" s="877" t="s">
        <v>64</v>
      </c>
      <c r="OF332" s="877" t="s">
        <v>64</v>
      </c>
      <c r="OG332" s="877" t="s">
        <v>64</v>
      </c>
      <c r="OH332" s="877" t="s">
        <v>64</v>
      </c>
      <c r="OI332" s="877" t="s">
        <v>64</v>
      </c>
      <c r="OJ332" s="877" t="s">
        <v>64</v>
      </c>
      <c r="OK332" s="877" t="s">
        <v>64</v>
      </c>
      <c r="OL332" s="877" t="s">
        <v>64</v>
      </c>
    </row>
    <row r="333" spans="1:402" s="133" customFormat="1" x14ac:dyDescent="0.25">
      <c r="A333" s="221">
        <v>332</v>
      </c>
      <c r="B333" s="221">
        <v>0</v>
      </c>
      <c r="C333" s="61">
        <v>0</v>
      </c>
      <c r="D333" s="61">
        <v>5</v>
      </c>
      <c r="E333" s="511">
        <v>35</v>
      </c>
      <c r="F333" s="880"/>
      <c r="G333" s="887">
        <v>41</v>
      </c>
      <c r="I333" s="511" t="s">
        <v>1769</v>
      </c>
      <c r="J333" s="766">
        <v>21424</v>
      </c>
      <c r="K333" s="512">
        <v>54</v>
      </c>
      <c r="L333" s="514">
        <v>90</v>
      </c>
      <c r="M333" s="514">
        <v>183</v>
      </c>
      <c r="N333" s="514">
        <v>26.874496103198062</v>
      </c>
      <c r="O333" s="106">
        <v>2.1389249636207439</v>
      </c>
      <c r="P333" s="511">
        <v>0</v>
      </c>
      <c r="Q333" s="511">
        <v>130</v>
      </c>
      <c r="R333" s="511">
        <v>90</v>
      </c>
      <c r="S333" s="511"/>
      <c r="T333" s="514"/>
      <c r="U333" s="718">
        <v>0</v>
      </c>
      <c r="V333" s="718"/>
      <c r="W333" s="718">
        <v>1</v>
      </c>
      <c r="X333" s="718">
        <v>1</v>
      </c>
      <c r="Y333" s="718">
        <v>1</v>
      </c>
      <c r="Z333" s="718">
        <v>0</v>
      </c>
      <c r="AA333" s="718">
        <v>1</v>
      </c>
      <c r="AB333" s="718">
        <v>0</v>
      </c>
      <c r="AD333" s="524">
        <v>27.2453159041394</v>
      </c>
      <c r="AF333" s="591">
        <v>107</v>
      </c>
      <c r="AG333" s="590">
        <v>1.18</v>
      </c>
      <c r="AH333" s="589">
        <v>64</v>
      </c>
      <c r="AI333" s="592"/>
      <c r="AJ333" s="589">
        <v>15</v>
      </c>
      <c r="AK333" s="592"/>
      <c r="AL333" s="591"/>
      <c r="AM333" s="594"/>
      <c r="AN333" s="409"/>
      <c r="AO333" s="63"/>
      <c r="AP333" s="63"/>
      <c r="AQ333" s="63"/>
      <c r="AR333" s="63"/>
      <c r="AS333" s="63"/>
      <c r="AT333" s="63"/>
      <c r="AU333" s="64"/>
      <c r="AV333" s="64"/>
      <c r="AW333" s="108"/>
      <c r="AX333" s="108"/>
      <c r="AY333" s="108"/>
      <c r="AZ333" s="589">
        <v>137</v>
      </c>
      <c r="BA333" s="414"/>
      <c r="BB333" s="66"/>
      <c r="BC333" s="68"/>
      <c r="BD333" s="66"/>
      <c r="BE333" s="218"/>
      <c r="BF333" s="66"/>
      <c r="BG333" s="68"/>
      <c r="BH333" s="508"/>
      <c r="BI333" s="508"/>
      <c r="BJ333" s="508"/>
      <c r="BK333" s="66"/>
      <c r="BL333" s="66"/>
      <c r="BM333" s="66"/>
      <c r="BN333" s="66"/>
      <c r="BO333" s="571"/>
      <c r="BP333" s="66"/>
      <c r="BQ333" s="66"/>
      <c r="BR333" s="66"/>
      <c r="BS333" s="66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  <c r="CD333" s="61"/>
      <c r="CE333" s="61"/>
      <c r="CF333" s="61"/>
      <c r="CG333" s="61"/>
      <c r="CH333" s="61"/>
      <c r="CI333" s="61"/>
      <c r="CJ333" s="661">
        <v>1</v>
      </c>
      <c r="CK333" s="661">
        <v>0</v>
      </c>
      <c r="CL333" s="661">
        <v>1</v>
      </c>
      <c r="CM333" s="661">
        <v>1</v>
      </c>
      <c r="CN333" s="663">
        <v>0</v>
      </c>
      <c r="CO333" s="661">
        <v>0</v>
      </c>
      <c r="CP333" s="661">
        <v>1</v>
      </c>
      <c r="CQ333" s="661">
        <v>0</v>
      </c>
      <c r="CR333" s="661">
        <v>0</v>
      </c>
      <c r="CS333" s="663">
        <v>1</v>
      </c>
      <c r="CT333" s="661">
        <v>1</v>
      </c>
      <c r="CU333" s="661">
        <v>1</v>
      </c>
      <c r="CV333" s="667">
        <v>11.6</v>
      </c>
      <c r="CW333" s="362"/>
      <c r="CX333" s="362"/>
      <c r="CY333" s="362"/>
      <c r="DC333" s="516">
        <v>1</v>
      </c>
      <c r="DD333" s="511" t="s">
        <v>1745</v>
      </c>
      <c r="DF333" s="136"/>
      <c r="DJ333" s="136"/>
      <c r="DK333" s="136"/>
      <c r="DL333" s="136"/>
      <c r="DS333" s="63"/>
      <c r="EO333" s="511">
        <v>35</v>
      </c>
      <c r="EP333" s="574">
        <v>41183</v>
      </c>
      <c r="ET333" s="133">
        <v>63</v>
      </c>
      <c r="EU333" s="133">
        <v>0</v>
      </c>
      <c r="EV333" s="524">
        <v>27.2453159041394</v>
      </c>
      <c r="EW333" s="133">
        <v>10</v>
      </c>
      <c r="EX333" s="133">
        <v>10</v>
      </c>
      <c r="EY333" s="133">
        <v>86</v>
      </c>
      <c r="EZ333" s="133">
        <v>78</v>
      </c>
      <c r="FC333" s="133">
        <v>49</v>
      </c>
      <c r="FE333" s="133">
        <v>35</v>
      </c>
      <c r="FH333" s="91"/>
      <c r="FI333" s="91"/>
      <c r="FJ333" s="227"/>
      <c r="FK333" s="227"/>
      <c r="FL333" s="193">
        <v>634</v>
      </c>
      <c r="FM333" s="193">
        <v>552</v>
      </c>
      <c r="FN333" s="193">
        <v>296.41058512252488</v>
      </c>
      <c r="FO333" s="193">
        <v>258.07356938112576</v>
      </c>
      <c r="FP333" s="193">
        <v>13</v>
      </c>
      <c r="FQ333" s="133">
        <v>1</v>
      </c>
      <c r="FS333" s="193">
        <v>60</v>
      </c>
      <c r="FT333" s="193">
        <v>100</v>
      </c>
      <c r="FU333" s="133">
        <v>90</v>
      </c>
      <c r="FV333" s="237">
        <v>4.2</v>
      </c>
      <c r="FW333" s="237">
        <v>4.5</v>
      </c>
      <c r="FX333" s="237">
        <v>14.285714285714285</v>
      </c>
      <c r="FY333" s="237">
        <v>0.6</v>
      </c>
      <c r="FZ333" s="237">
        <v>0.91324200913242004</v>
      </c>
      <c r="GA333" s="133">
        <v>23</v>
      </c>
      <c r="GG333" s="133">
        <v>0</v>
      </c>
      <c r="GH333" s="133">
        <v>3</v>
      </c>
      <c r="GI333" s="133">
        <v>0</v>
      </c>
      <c r="GJ333" s="133">
        <v>0</v>
      </c>
      <c r="GM333" s="133">
        <v>0</v>
      </c>
      <c r="GO333" s="133">
        <v>1</v>
      </c>
      <c r="GP333" s="61"/>
      <c r="GQ333" s="106">
        <v>0</v>
      </c>
      <c r="GR333" s="61">
        <v>37</v>
      </c>
      <c r="GS333" s="61">
        <v>0</v>
      </c>
      <c r="GT333" s="61"/>
      <c r="GU333" s="61"/>
      <c r="GV333" s="61"/>
      <c r="GW333" s="61"/>
      <c r="GX333" s="61"/>
      <c r="GY333" s="61"/>
      <c r="GZ333" s="90"/>
      <c r="HA333" s="21">
        <v>15</v>
      </c>
      <c r="HY333" s="238"/>
      <c r="IE333" s="237"/>
      <c r="IF333" s="237"/>
      <c r="IP333" s="237"/>
      <c r="JC333" s="136"/>
      <c r="JD333" s="278"/>
      <c r="JE333" s="70"/>
      <c r="JF333" s="70"/>
      <c r="JG333" s="136"/>
      <c r="JH333" s="136"/>
      <c r="JI333" s="136"/>
      <c r="JJ333" s="136"/>
      <c r="JL333" s="420"/>
      <c r="JM333" s="362"/>
      <c r="JN333" s="244"/>
      <c r="JP333" s="518">
        <v>2</v>
      </c>
      <c r="JQ333" s="519">
        <v>41750</v>
      </c>
      <c r="JR333" s="520">
        <v>16</v>
      </c>
      <c r="JS333" s="135"/>
      <c r="JU333" s="200"/>
      <c r="JV333" s="135"/>
      <c r="JW333" s="225"/>
      <c r="JX333" s="201"/>
      <c r="JY333" s="135"/>
      <c r="JZ333" s="225"/>
      <c r="KA333" s="699">
        <v>1</v>
      </c>
      <c r="KB333" s="700">
        <v>41750</v>
      </c>
      <c r="KC333" s="225"/>
      <c r="KD333" s="63"/>
      <c r="KE333" s="250"/>
      <c r="KF333" s="250"/>
      <c r="KG333" s="250"/>
      <c r="KH333" s="250"/>
      <c r="KI333" s="250"/>
      <c r="KJ333" s="250"/>
      <c r="KK333" s="250"/>
      <c r="KL333" s="250"/>
      <c r="KQ333" s="92"/>
      <c r="KR333" s="92"/>
      <c r="KS333" s="92"/>
      <c r="KT333" s="361"/>
      <c r="KU333" s="92"/>
      <c r="KV333" s="361"/>
      <c r="KW333" s="361"/>
      <c r="KX333" s="361"/>
      <c r="KY333" s="361"/>
      <c r="KZ333" s="361"/>
      <c r="LA333" s="361"/>
      <c r="LB333" s="361"/>
      <c r="LC333" s="361"/>
      <c r="LD333" s="361"/>
      <c r="LE333" s="112"/>
      <c r="LF333" s="454"/>
      <c r="LG333" s="454"/>
      <c r="LH333" s="454"/>
      <c r="LI333" s="454"/>
      <c r="LJ333" s="454"/>
      <c r="LK333" s="454"/>
      <c r="LL333" s="454"/>
      <c r="LM333" s="454"/>
      <c r="LN333" s="454"/>
      <c r="LO333" s="454"/>
      <c r="LP333" s="454"/>
      <c r="LQ333" s="454"/>
      <c r="LR333" s="454"/>
      <c r="LS333" s="454"/>
      <c r="LT333" s="454"/>
      <c r="LU333" s="454"/>
      <c r="LV333" s="454"/>
      <c r="LW333" s="454"/>
      <c r="LX333" s="454"/>
      <c r="LY333" s="454"/>
      <c r="LZ333" s="454"/>
      <c r="MA333" s="454"/>
      <c r="MC333" s="509"/>
      <c r="MD333" s="61"/>
      <c r="ME333" s="746">
        <v>35</v>
      </c>
      <c r="MF333" s="511">
        <v>41235</v>
      </c>
      <c r="MG333" s="511">
        <v>41</v>
      </c>
      <c r="MH333" s="521">
        <v>41</v>
      </c>
      <c r="MI333" s="522">
        <v>38.893506162469997</v>
      </c>
      <c r="MJ333" s="510">
        <v>41235</v>
      </c>
      <c r="MK333" s="511">
        <v>47</v>
      </c>
      <c r="ML333" s="511">
        <v>45.7</v>
      </c>
      <c r="MM333" s="511"/>
      <c r="MN333" s="511"/>
      <c r="MO333" s="511"/>
      <c r="ND333" s="876" t="s">
        <v>64</v>
      </c>
      <c r="NE333" s="877" t="s">
        <v>64</v>
      </c>
      <c r="NF333" s="877" t="s">
        <v>64</v>
      </c>
      <c r="NG333" s="877" t="s">
        <v>64</v>
      </c>
      <c r="NH333" s="877" t="s">
        <v>64</v>
      </c>
      <c r="NI333" s="877" t="s">
        <v>64</v>
      </c>
      <c r="NJ333" s="877" t="s">
        <v>64</v>
      </c>
      <c r="NK333" s="877" t="s">
        <v>64</v>
      </c>
      <c r="NL333" s="877" t="s">
        <v>64</v>
      </c>
      <c r="NM333" s="877" t="s">
        <v>64</v>
      </c>
      <c r="NN333" s="877" t="s">
        <v>64</v>
      </c>
      <c r="NO333" s="877" t="s">
        <v>64</v>
      </c>
      <c r="NP333" s="877" t="s">
        <v>64</v>
      </c>
      <c r="NQ333" s="877" t="s">
        <v>64</v>
      </c>
      <c r="NR333" s="877" t="s">
        <v>64</v>
      </c>
      <c r="NS333" s="877" t="s">
        <v>64</v>
      </c>
      <c r="NT333" s="877" t="s">
        <v>64</v>
      </c>
      <c r="NU333" s="877" t="s">
        <v>64</v>
      </c>
      <c r="NV333" s="877" t="s">
        <v>64</v>
      </c>
      <c r="NW333" s="877" t="s">
        <v>64</v>
      </c>
      <c r="NX333" s="877" t="s">
        <v>64</v>
      </c>
      <c r="NY333" s="877" t="s">
        <v>64</v>
      </c>
      <c r="NZ333" s="877" t="s">
        <v>64</v>
      </c>
      <c r="OA333" s="877" t="s">
        <v>64</v>
      </c>
      <c r="OB333" s="877" t="s">
        <v>64</v>
      </c>
      <c r="OC333" s="877" t="s">
        <v>64</v>
      </c>
      <c r="OD333" s="877" t="s">
        <v>64</v>
      </c>
      <c r="OE333" s="877" t="s">
        <v>64</v>
      </c>
      <c r="OF333" s="877" t="s">
        <v>64</v>
      </c>
      <c r="OG333" s="877" t="s">
        <v>64</v>
      </c>
      <c r="OH333" s="877" t="s">
        <v>64</v>
      </c>
      <c r="OI333" s="877" t="s">
        <v>64</v>
      </c>
      <c r="OJ333" s="877" t="s">
        <v>64</v>
      </c>
      <c r="OK333" s="877" t="s">
        <v>64</v>
      </c>
      <c r="OL333" s="877" t="s">
        <v>64</v>
      </c>
    </row>
    <row r="334" spans="1:402" s="133" customFormat="1" x14ac:dyDescent="0.25">
      <c r="A334" s="221">
        <v>333</v>
      </c>
      <c r="B334" s="274">
        <v>0</v>
      </c>
      <c r="C334" s="61">
        <v>0</v>
      </c>
      <c r="D334" s="61">
        <v>5</v>
      </c>
      <c r="E334" s="511">
        <v>36</v>
      </c>
      <c r="F334" s="880"/>
      <c r="G334" s="887">
        <v>42</v>
      </c>
      <c r="I334" s="511" t="s">
        <v>1770</v>
      </c>
      <c r="J334" s="766">
        <v>18495</v>
      </c>
      <c r="K334" s="512">
        <v>62.205479452054803</v>
      </c>
      <c r="L334" s="514">
        <v>91</v>
      </c>
      <c r="M334" s="514">
        <v>176</v>
      </c>
      <c r="N334" s="514">
        <v>29.377582644628099</v>
      </c>
      <c r="O334" s="106">
        <v>2.1092389359408501</v>
      </c>
      <c r="P334" s="511">
        <v>0</v>
      </c>
      <c r="Q334" s="511">
        <v>115</v>
      </c>
      <c r="R334" s="511">
        <v>70</v>
      </c>
      <c r="S334" s="511">
        <v>0</v>
      </c>
      <c r="T334" s="514">
        <v>3</v>
      </c>
      <c r="U334" s="718">
        <v>1</v>
      </c>
      <c r="V334" s="718"/>
      <c r="W334" s="718">
        <v>1</v>
      </c>
      <c r="X334" s="718">
        <v>2</v>
      </c>
      <c r="Y334" s="718">
        <v>1</v>
      </c>
      <c r="Z334" s="718">
        <v>1</v>
      </c>
      <c r="AA334" s="718">
        <v>0</v>
      </c>
      <c r="AB334" s="718">
        <v>1</v>
      </c>
      <c r="AD334" s="524">
        <v>32.639422062832502</v>
      </c>
      <c r="AF334" s="591"/>
      <c r="AG334" s="590">
        <v>1.07</v>
      </c>
      <c r="AH334" s="589">
        <v>70</v>
      </c>
      <c r="AI334" s="592"/>
      <c r="AJ334" s="589">
        <v>13.6</v>
      </c>
      <c r="AK334" s="592"/>
      <c r="AL334" s="591"/>
      <c r="AM334" s="594"/>
      <c r="AN334" s="409"/>
      <c r="AO334" s="63"/>
      <c r="AP334" s="63"/>
      <c r="AQ334" s="63"/>
      <c r="AR334" s="63"/>
      <c r="AS334" s="63"/>
      <c r="AT334" s="63"/>
      <c r="AU334" s="64"/>
      <c r="AV334" s="64"/>
      <c r="AW334" s="108"/>
      <c r="AX334" s="108"/>
      <c r="AY334" s="108"/>
      <c r="AZ334" s="589">
        <v>140</v>
      </c>
      <c r="BA334" s="414"/>
      <c r="BB334" s="66"/>
      <c r="BC334" s="68"/>
      <c r="BD334" s="66"/>
      <c r="BE334" s="218"/>
      <c r="BF334" s="66"/>
      <c r="BG334" s="68"/>
      <c r="BH334" s="508"/>
      <c r="BI334" s="508"/>
      <c r="BJ334" s="508"/>
      <c r="BK334" s="66"/>
      <c r="BL334" s="66"/>
      <c r="BM334" s="66"/>
      <c r="BN334" s="66"/>
      <c r="BO334" s="571"/>
      <c r="BP334" s="66"/>
      <c r="BQ334" s="66"/>
      <c r="BR334" s="66"/>
      <c r="BS334" s="66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  <c r="CD334" s="61"/>
      <c r="CE334" s="61"/>
      <c r="CF334" s="61"/>
      <c r="CG334" s="61"/>
      <c r="CH334" s="61"/>
      <c r="CI334" s="61"/>
      <c r="CJ334" s="661">
        <v>0</v>
      </c>
      <c r="CK334" s="661">
        <v>0</v>
      </c>
      <c r="CL334" s="663">
        <v>0</v>
      </c>
      <c r="CM334" s="661">
        <v>1</v>
      </c>
      <c r="CN334" s="663">
        <v>1</v>
      </c>
      <c r="CO334" s="661">
        <v>0</v>
      </c>
      <c r="CP334" s="661">
        <v>1</v>
      </c>
      <c r="CQ334" s="661">
        <v>1</v>
      </c>
      <c r="CR334" s="661">
        <v>0</v>
      </c>
      <c r="CS334" s="661">
        <v>1</v>
      </c>
      <c r="CT334" s="661">
        <v>0</v>
      </c>
      <c r="CU334" s="663">
        <v>0</v>
      </c>
      <c r="CV334" s="666">
        <v>12.2</v>
      </c>
      <c r="CW334" s="362"/>
      <c r="CX334" s="362"/>
      <c r="CY334" s="362"/>
      <c r="DC334" s="516">
        <v>1</v>
      </c>
      <c r="DD334" s="511" t="s">
        <v>1756</v>
      </c>
      <c r="DF334" s="136"/>
      <c r="DJ334" s="136"/>
      <c r="DK334" s="136"/>
      <c r="DL334" s="136"/>
      <c r="DS334" s="63"/>
      <c r="EO334" s="511">
        <v>36</v>
      </c>
      <c r="EP334" s="574">
        <v>41197</v>
      </c>
      <c r="ET334" s="133">
        <v>62</v>
      </c>
      <c r="EU334" s="133">
        <v>0</v>
      </c>
      <c r="EV334" s="524">
        <v>32.639422062832502</v>
      </c>
      <c r="EW334" s="133">
        <v>8</v>
      </c>
      <c r="EX334" s="133">
        <v>8</v>
      </c>
      <c r="EY334" s="133">
        <v>69</v>
      </c>
      <c r="EZ334" s="133">
        <v>57</v>
      </c>
      <c r="FC334" s="133">
        <v>41</v>
      </c>
      <c r="FE334" s="133">
        <v>39</v>
      </c>
      <c r="FH334" s="91"/>
      <c r="FI334" s="91"/>
      <c r="FJ334" s="227"/>
      <c r="FK334" s="227"/>
      <c r="FL334" s="193">
        <v>214</v>
      </c>
      <c r="FM334" s="193">
        <v>180</v>
      </c>
      <c r="FN334" s="193">
        <v>101.45839636918274</v>
      </c>
      <c r="FO334" s="193">
        <v>85.338838067536884</v>
      </c>
      <c r="FP334" s="193">
        <v>15.6</v>
      </c>
      <c r="FQ334" s="133">
        <v>1</v>
      </c>
      <c r="FS334" s="193">
        <v>41</v>
      </c>
      <c r="FT334" s="193">
        <v>66</v>
      </c>
      <c r="FU334" s="133">
        <v>200</v>
      </c>
      <c r="FV334" s="237">
        <v>6.5</v>
      </c>
      <c r="FW334" s="237">
        <v>10.9</v>
      </c>
      <c r="FX334" s="237">
        <v>6.3076923076923075</v>
      </c>
      <c r="FY334" s="237">
        <v>0.62121212121212122</v>
      </c>
      <c r="GA334" s="133">
        <v>19</v>
      </c>
      <c r="GG334" s="133">
        <v>0</v>
      </c>
      <c r="GH334" s="133">
        <v>1</v>
      </c>
      <c r="GI334" s="133">
        <v>0</v>
      </c>
      <c r="GJ334" s="133">
        <v>1</v>
      </c>
      <c r="GM334" s="133">
        <v>0</v>
      </c>
      <c r="GO334" s="133">
        <v>0</v>
      </c>
      <c r="GP334" s="61">
        <v>34</v>
      </c>
      <c r="GQ334" s="106">
        <v>16.119558301645856</v>
      </c>
      <c r="GR334" s="61">
        <v>71</v>
      </c>
      <c r="GS334" s="61">
        <v>0</v>
      </c>
      <c r="GT334" s="61"/>
      <c r="GU334" s="61"/>
      <c r="GV334" s="61"/>
      <c r="GW334" s="61"/>
      <c r="GX334" s="61">
        <v>23</v>
      </c>
      <c r="GY334" s="61"/>
      <c r="GZ334" s="90"/>
      <c r="HA334" s="21">
        <v>9</v>
      </c>
      <c r="HY334" s="238"/>
      <c r="IE334" s="237"/>
      <c r="IF334" s="237"/>
      <c r="IP334" s="237"/>
      <c r="JC334" s="136"/>
      <c r="JD334" s="278"/>
      <c r="JE334" s="70"/>
      <c r="JF334" s="70"/>
      <c r="JG334" s="136"/>
      <c r="JH334" s="136"/>
      <c r="JI334" s="136"/>
      <c r="JJ334" s="136"/>
      <c r="JL334" s="420"/>
      <c r="JM334" s="362"/>
      <c r="JN334" s="244"/>
      <c r="JP334" s="518">
        <v>2</v>
      </c>
      <c r="JQ334" s="519">
        <v>41748</v>
      </c>
      <c r="JR334" s="520">
        <v>18</v>
      </c>
      <c r="JS334" s="135"/>
      <c r="JU334" s="200"/>
      <c r="JV334" s="135"/>
      <c r="JW334" s="225"/>
      <c r="JX334" s="201"/>
      <c r="JY334" s="135"/>
      <c r="JZ334" s="225"/>
      <c r="KA334" s="699">
        <v>1</v>
      </c>
      <c r="KB334" s="700">
        <v>41748</v>
      </c>
      <c r="KC334" s="225"/>
      <c r="KD334" s="63"/>
      <c r="KE334" s="250"/>
      <c r="KF334" s="250"/>
      <c r="KG334" s="250"/>
      <c r="KH334" s="250"/>
      <c r="KI334" s="250"/>
      <c r="KJ334" s="250"/>
      <c r="KK334" s="250"/>
      <c r="KL334" s="250"/>
      <c r="KQ334" s="92"/>
      <c r="KR334" s="92"/>
      <c r="KS334" s="92"/>
      <c r="KT334" s="361"/>
      <c r="KU334" s="92"/>
      <c r="KV334" s="361"/>
      <c r="KW334" s="361"/>
      <c r="KX334" s="361"/>
      <c r="KY334" s="361"/>
      <c r="KZ334" s="361"/>
      <c r="LA334" s="361"/>
      <c r="LB334" s="361"/>
      <c r="LC334" s="361"/>
      <c r="LD334" s="361"/>
      <c r="LE334" s="112"/>
      <c r="LF334" s="454"/>
      <c r="LG334" s="454"/>
      <c r="LH334" s="454"/>
      <c r="LI334" s="454"/>
      <c r="LJ334" s="454"/>
      <c r="LK334" s="454"/>
      <c r="LL334" s="454"/>
      <c r="LM334" s="454"/>
      <c r="LN334" s="454"/>
      <c r="LO334" s="454"/>
      <c r="LP334" s="454"/>
      <c r="LQ334" s="454"/>
      <c r="LR334" s="454"/>
      <c r="LS334" s="454"/>
      <c r="LT334" s="454"/>
      <c r="LU334" s="454"/>
      <c r="LV334" s="454"/>
      <c r="LW334" s="454"/>
      <c r="LX334" s="454"/>
      <c r="LY334" s="454"/>
      <c r="LZ334" s="454"/>
      <c r="MA334" s="454"/>
      <c r="MC334" s="509"/>
      <c r="MD334" s="61"/>
      <c r="ME334" s="746">
        <v>36</v>
      </c>
      <c r="MF334" s="510">
        <v>41200</v>
      </c>
      <c r="MG334" s="511">
        <v>42</v>
      </c>
      <c r="MH334" s="521">
        <v>42</v>
      </c>
      <c r="MI334" s="522">
        <v>32.860355266840799</v>
      </c>
      <c r="MJ334" s="510"/>
      <c r="MK334" s="511"/>
      <c r="ML334" s="511"/>
      <c r="MM334" s="511"/>
      <c r="MN334" s="511"/>
      <c r="MO334" s="511"/>
      <c r="ND334" s="876" t="s">
        <v>64</v>
      </c>
      <c r="NE334" s="877" t="s">
        <v>64</v>
      </c>
      <c r="NF334" s="877" t="s">
        <v>64</v>
      </c>
      <c r="NG334" s="877" t="s">
        <v>64</v>
      </c>
      <c r="NH334" s="877" t="s">
        <v>64</v>
      </c>
      <c r="NI334" s="877" t="s">
        <v>64</v>
      </c>
      <c r="NJ334" s="877" t="s">
        <v>64</v>
      </c>
      <c r="NK334" s="877" t="s">
        <v>64</v>
      </c>
      <c r="NL334" s="877" t="s">
        <v>64</v>
      </c>
      <c r="NM334" s="877" t="s">
        <v>64</v>
      </c>
      <c r="NN334" s="877" t="s">
        <v>64</v>
      </c>
      <c r="NO334" s="877" t="s">
        <v>64</v>
      </c>
      <c r="NP334" s="877" t="s">
        <v>64</v>
      </c>
      <c r="NQ334" s="877" t="s">
        <v>64</v>
      </c>
      <c r="NR334" s="877" t="s">
        <v>64</v>
      </c>
      <c r="NS334" s="877" t="s">
        <v>64</v>
      </c>
      <c r="NT334" s="877" t="s">
        <v>64</v>
      </c>
      <c r="NU334" s="877" t="s">
        <v>64</v>
      </c>
      <c r="NV334" s="877" t="s">
        <v>64</v>
      </c>
      <c r="NW334" s="877" t="s">
        <v>64</v>
      </c>
      <c r="NX334" s="877" t="s">
        <v>64</v>
      </c>
      <c r="NY334" s="877" t="s">
        <v>64</v>
      </c>
      <c r="NZ334" s="877" t="s">
        <v>64</v>
      </c>
      <c r="OA334" s="877" t="s">
        <v>64</v>
      </c>
      <c r="OB334" s="877" t="s">
        <v>64</v>
      </c>
      <c r="OC334" s="877" t="s">
        <v>64</v>
      </c>
      <c r="OD334" s="877" t="s">
        <v>64</v>
      </c>
      <c r="OE334" s="877" t="s">
        <v>64</v>
      </c>
      <c r="OF334" s="877" t="s">
        <v>64</v>
      </c>
      <c r="OG334" s="877" t="s">
        <v>64</v>
      </c>
      <c r="OH334" s="877" t="s">
        <v>64</v>
      </c>
      <c r="OI334" s="877" t="s">
        <v>64</v>
      </c>
      <c r="OJ334" s="877" t="s">
        <v>64</v>
      </c>
      <c r="OK334" s="877" t="s">
        <v>64</v>
      </c>
      <c r="OL334" s="877" t="s">
        <v>64</v>
      </c>
    </row>
    <row r="335" spans="1:402" s="133" customFormat="1" x14ac:dyDescent="0.25">
      <c r="A335" s="274">
        <v>334</v>
      </c>
      <c r="B335" s="221">
        <v>0</v>
      </c>
      <c r="C335" s="61">
        <v>0</v>
      </c>
      <c r="D335" s="61">
        <v>5</v>
      </c>
      <c r="E335" s="511">
        <v>37</v>
      </c>
      <c r="F335" s="880"/>
      <c r="G335" s="887">
        <v>44</v>
      </c>
      <c r="I335" s="511" t="s">
        <v>1771</v>
      </c>
      <c r="J335" s="766">
        <v>25579</v>
      </c>
      <c r="K335" s="512">
        <v>42.871232876712298</v>
      </c>
      <c r="L335" s="514">
        <v>96</v>
      </c>
      <c r="M335" s="514">
        <v>170</v>
      </c>
      <c r="N335" s="514">
        <v>33.21799307958478</v>
      </c>
      <c r="O335" s="106">
        <v>2.1291625896895083</v>
      </c>
      <c r="P335" s="511">
        <v>0</v>
      </c>
      <c r="Q335" s="511">
        <v>95</v>
      </c>
      <c r="R335" s="511">
        <v>65</v>
      </c>
      <c r="S335" s="511"/>
      <c r="T335" s="514">
        <v>3</v>
      </c>
      <c r="U335" s="718">
        <v>0</v>
      </c>
      <c r="V335" s="718"/>
      <c r="W335" s="718">
        <v>0</v>
      </c>
      <c r="X335" s="718">
        <v>1</v>
      </c>
      <c r="Y335" s="718">
        <v>1</v>
      </c>
      <c r="Z335" s="718">
        <v>1</v>
      </c>
      <c r="AA335" s="718">
        <v>0</v>
      </c>
      <c r="AB335" s="718">
        <v>0</v>
      </c>
      <c r="AD335" s="524">
        <v>30.3804490823251</v>
      </c>
      <c r="AF335" s="589"/>
      <c r="AG335" s="590">
        <v>1.44</v>
      </c>
      <c r="AH335" s="589">
        <v>54</v>
      </c>
      <c r="AI335" s="592"/>
      <c r="AJ335" s="589">
        <v>10.8</v>
      </c>
      <c r="AK335" s="592"/>
      <c r="AL335" s="591"/>
      <c r="AM335" s="594"/>
      <c r="AN335" s="409"/>
      <c r="AO335" s="63"/>
      <c r="AP335" s="63"/>
      <c r="AQ335" s="63"/>
      <c r="AR335" s="63"/>
      <c r="AS335" s="63"/>
      <c r="AT335" s="63"/>
      <c r="AU335" s="64"/>
      <c r="AV335" s="64"/>
      <c r="AW335" s="108"/>
      <c r="AX335" s="108"/>
      <c r="AY335" s="108"/>
      <c r="AZ335" s="589">
        <v>124</v>
      </c>
      <c r="BA335" s="414"/>
      <c r="BB335" s="66"/>
      <c r="BC335" s="68"/>
      <c r="BD335" s="66"/>
      <c r="BE335" s="218"/>
      <c r="BF335" s="66"/>
      <c r="BG335" s="68"/>
      <c r="BH335" s="508"/>
      <c r="BI335" s="508"/>
      <c r="BJ335" s="508"/>
      <c r="BK335" s="66"/>
      <c r="BL335" s="66"/>
      <c r="BM335" s="66"/>
      <c r="BN335" s="66"/>
      <c r="BO335" s="571"/>
      <c r="BP335" s="66"/>
      <c r="BQ335" s="66"/>
      <c r="BR335" s="66"/>
      <c r="BS335" s="66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  <c r="CD335" s="61"/>
      <c r="CE335" s="61"/>
      <c r="CF335" s="61"/>
      <c r="CG335" s="61"/>
      <c r="CH335" s="61"/>
      <c r="CI335" s="61"/>
      <c r="CJ335" s="661">
        <v>1</v>
      </c>
      <c r="CK335" s="661">
        <v>1</v>
      </c>
      <c r="CL335" s="661">
        <v>1</v>
      </c>
      <c r="CM335" s="661">
        <v>1</v>
      </c>
      <c r="CN335" s="661">
        <v>1</v>
      </c>
      <c r="CO335" s="661">
        <v>0</v>
      </c>
      <c r="CP335" s="661">
        <v>1</v>
      </c>
      <c r="CQ335" s="661">
        <v>1</v>
      </c>
      <c r="CR335" s="661">
        <v>0</v>
      </c>
      <c r="CS335" s="661">
        <v>0</v>
      </c>
      <c r="CT335" s="661">
        <v>1</v>
      </c>
      <c r="CU335" s="663">
        <v>0</v>
      </c>
      <c r="CV335" s="666">
        <v>11.8</v>
      </c>
      <c r="CW335" s="362"/>
      <c r="CX335" s="362"/>
      <c r="CY335" s="362"/>
      <c r="DC335" s="516">
        <v>1</v>
      </c>
      <c r="DD335" s="511" t="s">
        <v>1756</v>
      </c>
      <c r="DF335" s="136"/>
      <c r="DJ335" s="136"/>
      <c r="DK335" s="136"/>
      <c r="DL335" s="136"/>
      <c r="DS335" s="63"/>
      <c r="EO335" s="511">
        <v>37</v>
      </c>
      <c r="EP335" s="574">
        <v>41225</v>
      </c>
      <c r="ET335" s="133">
        <v>79</v>
      </c>
      <c r="EU335" s="133">
        <v>0</v>
      </c>
      <c r="EV335" s="524">
        <v>30.3804490823251</v>
      </c>
      <c r="EW335" s="133">
        <v>7</v>
      </c>
      <c r="EX335" s="133">
        <v>6</v>
      </c>
      <c r="EY335" s="133">
        <v>64</v>
      </c>
      <c r="EZ335" s="133">
        <v>56</v>
      </c>
      <c r="FC335" s="133">
        <v>46</v>
      </c>
      <c r="FE335" s="133">
        <v>28</v>
      </c>
      <c r="FH335" s="91"/>
      <c r="FI335" s="91"/>
      <c r="FJ335" s="227"/>
      <c r="FK335" s="227"/>
      <c r="FL335" s="193">
        <v>257</v>
      </c>
      <c r="FM335" s="193">
        <v>198</v>
      </c>
      <c r="FN335" s="193">
        <v>120.70473210666256</v>
      </c>
      <c r="FO335" s="193">
        <v>92.994307226144699</v>
      </c>
      <c r="FP335" s="193">
        <v>27</v>
      </c>
      <c r="FQ335" s="133">
        <v>1</v>
      </c>
      <c r="FS335" s="193">
        <v>98</v>
      </c>
      <c r="FT335" s="193">
        <v>28</v>
      </c>
      <c r="FU335" s="133">
        <v>130</v>
      </c>
      <c r="FV335" s="237">
        <v>5.46</v>
      </c>
      <c r="FW335" s="237">
        <v>7.8</v>
      </c>
      <c r="FX335" s="237">
        <v>17.948717948717949</v>
      </c>
      <c r="FY335" s="237">
        <v>3.5</v>
      </c>
      <c r="GA335" s="133">
        <v>24</v>
      </c>
      <c r="GG335" s="133">
        <v>0</v>
      </c>
      <c r="GH335" s="133">
        <v>1</v>
      </c>
      <c r="GI335" s="133">
        <v>1</v>
      </c>
      <c r="GJ335" s="133">
        <v>1</v>
      </c>
      <c r="GK335" s="133">
        <v>53</v>
      </c>
      <c r="GM335" s="133">
        <v>0</v>
      </c>
      <c r="GO335" s="133">
        <v>0</v>
      </c>
      <c r="GP335" s="61">
        <v>38</v>
      </c>
      <c r="GQ335" s="106">
        <v>17.84739229592676</v>
      </c>
      <c r="GR335" s="61">
        <v>35</v>
      </c>
      <c r="GS335" s="61">
        <v>0</v>
      </c>
      <c r="GT335" s="61"/>
      <c r="GU335" s="61"/>
      <c r="GV335" s="61"/>
      <c r="GW335" s="61"/>
      <c r="GX335" s="61">
        <v>18</v>
      </c>
      <c r="GY335" s="61"/>
      <c r="GZ335" s="90"/>
      <c r="HA335" s="21">
        <v>14</v>
      </c>
      <c r="HY335" s="238"/>
      <c r="IE335" s="237"/>
      <c r="IF335" s="237"/>
      <c r="IP335" s="237"/>
      <c r="JC335" s="136"/>
      <c r="JD335" s="278"/>
      <c r="JE335" s="70"/>
      <c r="JF335" s="70"/>
      <c r="JG335" s="136"/>
      <c r="JH335" s="136"/>
      <c r="JI335" s="136"/>
      <c r="JJ335" s="136"/>
      <c r="JL335" s="420"/>
      <c r="JM335" s="362"/>
      <c r="JN335" s="244"/>
      <c r="JP335" s="518">
        <v>2</v>
      </c>
      <c r="JQ335" s="519">
        <v>42019</v>
      </c>
      <c r="JR335" s="520">
        <v>26</v>
      </c>
      <c r="JS335" s="135"/>
      <c r="JU335" s="200"/>
      <c r="JV335" s="135"/>
      <c r="JW335" s="225"/>
      <c r="JX335" s="201"/>
      <c r="JY335" s="135"/>
      <c r="JZ335" s="225"/>
      <c r="KA335" s="699">
        <v>1</v>
      </c>
      <c r="KB335" s="700">
        <v>42019</v>
      </c>
      <c r="KC335" s="225"/>
      <c r="KD335" s="63"/>
      <c r="KE335" s="250"/>
      <c r="KF335" s="250"/>
      <c r="KG335" s="250"/>
      <c r="KH335" s="250"/>
      <c r="KI335" s="250"/>
      <c r="KJ335" s="250"/>
      <c r="KK335" s="250"/>
      <c r="KL335" s="250"/>
      <c r="KQ335" s="92"/>
      <c r="KR335" s="92"/>
      <c r="KS335" s="92"/>
      <c r="KT335" s="361"/>
      <c r="KU335" s="92"/>
      <c r="KV335" s="361"/>
      <c r="KW335" s="361"/>
      <c r="KX335" s="361"/>
      <c r="KY335" s="361"/>
      <c r="KZ335" s="361"/>
      <c r="LA335" s="361"/>
      <c r="LB335" s="361"/>
      <c r="LC335" s="361"/>
      <c r="LD335" s="361"/>
      <c r="LE335" s="112"/>
      <c r="LF335" s="454"/>
      <c r="LG335" s="454"/>
      <c r="LH335" s="454"/>
      <c r="LI335" s="454"/>
      <c r="LJ335" s="454"/>
      <c r="LK335" s="454"/>
      <c r="LL335" s="454"/>
      <c r="LM335" s="454"/>
      <c r="LN335" s="454"/>
      <c r="LO335" s="454"/>
      <c r="LP335" s="454"/>
      <c r="LQ335" s="454"/>
      <c r="LR335" s="454"/>
      <c r="LS335" s="454"/>
      <c r="LT335" s="454"/>
      <c r="LU335" s="454"/>
      <c r="LV335" s="454"/>
      <c r="LW335" s="454"/>
      <c r="LX335" s="454"/>
      <c r="LY335" s="454"/>
      <c r="LZ335" s="454"/>
      <c r="MA335" s="454"/>
      <c r="MC335" s="509"/>
      <c r="MD335" s="61"/>
      <c r="ME335" s="746">
        <v>37</v>
      </c>
      <c r="MF335" s="510">
        <v>41227</v>
      </c>
      <c r="MG335" s="511">
        <v>44</v>
      </c>
      <c r="MH335" s="521">
        <v>44</v>
      </c>
      <c r="MI335" s="522">
        <v>101.052431767375</v>
      </c>
      <c r="MJ335" s="510"/>
      <c r="MK335" s="511"/>
      <c r="ML335" s="511"/>
      <c r="MM335" s="511"/>
      <c r="MN335" s="511"/>
      <c r="MO335" s="511"/>
      <c r="ND335" s="876" t="s">
        <v>64</v>
      </c>
      <c r="NE335" s="877" t="s">
        <v>64</v>
      </c>
      <c r="NF335" s="877" t="s">
        <v>64</v>
      </c>
      <c r="NG335" s="877" t="s">
        <v>64</v>
      </c>
      <c r="NH335" s="877" t="s">
        <v>64</v>
      </c>
      <c r="NI335" s="877" t="s">
        <v>64</v>
      </c>
      <c r="NJ335" s="877" t="s">
        <v>64</v>
      </c>
      <c r="NK335" s="877" t="s">
        <v>64</v>
      </c>
      <c r="NL335" s="877" t="s">
        <v>64</v>
      </c>
      <c r="NM335" s="877" t="s">
        <v>64</v>
      </c>
      <c r="NN335" s="877" t="s">
        <v>64</v>
      </c>
      <c r="NO335" s="877" t="s">
        <v>64</v>
      </c>
      <c r="NP335" s="877" t="s">
        <v>64</v>
      </c>
      <c r="NQ335" s="877" t="s">
        <v>64</v>
      </c>
      <c r="NR335" s="877" t="s">
        <v>64</v>
      </c>
      <c r="NS335" s="877" t="s">
        <v>64</v>
      </c>
      <c r="NT335" s="877" t="s">
        <v>64</v>
      </c>
      <c r="NU335" s="877" t="s">
        <v>64</v>
      </c>
      <c r="NV335" s="877" t="s">
        <v>64</v>
      </c>
      <c r="NW335" s="877" t="s">
        <v>64</v>
      </c>
      <c r="NX335" s="877" t="s">
        <v>64</v>
      </c>
      <c r="NY335" s="877" t="s">
        <v>64</v>
      </c>
      <c r="NZ335" s="877" t="s">
        <v>64</v>
      </c>
      <c r="OA335" s="877" t="s">
        <v>64</v>
      </c>
      <c r="OB335" s="877" t="s">
        <v>64</v>
      </c>
      <c r="OC335" s="877" t="s">
        <v>64</v>
      </c>
      <c r="OD335" s="877" t="s">
        <v>64</v>
      </c>
      <c r="OE335" s="877" t="s">
        <v>64</v>
      </c>
      <c r="OF335" s="877" t="s">
        <v>64</v>
      </c>
      <c r="OG335" s="877" t="s">
        <v>64</v>
      </c>
      <c r="OH335" s="877" t="s">
        <v>64</v>
      </c>
      <c r="OI335" s="877" t="s">
        <v>64</v>
      </c>
      <c r="OJ335" s="877" t="s">
        <v>64</v>
      </c>
      <c r="OK335" s="877" t="s">
        <v>64</v>
      </c>
      <c r="OL335" s="877" t="s">
        <v>64</v>
      </c>
    </row>
    <row r="336" spans="1:402" s="133" customFormat="1" x14ac:dyDescent="0.25">
      <c r="A336" s="221">
        <v>335</v>
      </c>
      <c r="B336" s="221">
        <v>0</v>
      </c>
      <c r="C336" s="61">
        <v>0</v>
      </c>
      <c r="D336" s="61">
        <v>5</v>
      </c>
      <c r="E336" s="511">
        <v>38</v>
      </c>
      <c r="F336" s="880"/>
      <c r="G336" s="887">
        <v>45</v>
      </c>
      <c r="I336" s="511" t="s">
        <v>1772</v>
      </c>
      <c r="J336" s="766">
        <v>20279</v>
      </c>
      <c r="K336" s="512">
        <v>56.953424657534299</v>
      </c>
      <c r="L336" s="514">
        <v>82</v>
      </c>
      <c r="M336" s="514">
        <v>160</v>
      </c>
      <c r="N336" s="514">
        <v>32.031249999999993</v>
      </c>
      <c r="O336" s="106">
        <v>1.9090428084368471</v>
      </c>
      <c r="P336" s="511">
        <v>0</v>
      </c>
      <c r="Q336" s="511">
        <v>90</v>
      </c>
      <c r="R336" s="511">
        <v>60</v>
      </c>
      <c r="S336" s="511"/>
      <c r="T336" s="514">
        <v>2</v>
      </c>
      <c r="U336" s="718">
        <v>1</v>
      </c>
      <c r="V336" s="718"/>
      <c r="W336" s="718">
        <v>0</v>
      </c>
      <c r="X336" s="718">
        <v>2</v>
      </c>
      <c r="Y336" s="718">
        <v>1</v>
      </c>
      <c r="Z336" s="718">
        <v>1</v>
      </c>
      <c r="AA336" s="718">
        <v>0</v>
      </c>
      <c r="AB336" s="718">
        <v>1</v>
      </c>
      <c r="AD336" s="524">
        <v>25.253551167278498</v>
      </c>
      <c r="AF336" s="589">
        <v>118</v>
      </c>
      <c r="AG336" s="590">
        <v>0.92</v>
      </c>
      <c r="AH336" s="589">
        <v>85</v>
      </c>
      <c r="AI336" s="592"/>
      <c r="AJ336" s="589">
        <v>16.100000000000001</v>
      </c>
      <c r="AK336" s="592"/>
      <c r="AL336" s="591"/>
      <c r="AM336" s="594"/>
      <c r="AN336" s="409"/>
      <c r="AO336" s="63"/>
      <c r="AP336" s="63"/>
      <c r="AQ336" s="63"/>
      <c r="AR336" s="63"/>
      <c r="AS336" s="63"/>
      <c r="AT336" s="63"/>
      <c r="AU336" s="64"/>
      <c r="AV336" s="64"/>
      <c r="AW336" s="108"/>
      <c r="AX336" s="108"/>
      <c r="AY336" s="108"/>
      <c r="AZ336" s="589">
        <v>138</v>
      </c>
      <c r="BA336" s="414"/>
      <c r="BB336" s="66"/>
      <c r="BC336" s="68"/>
      <c r="BD336" s="66"/>
      <c r="BE336" s="218"/>
      <c r="BF336" s="66"/>
      <c r="BG336" s="68"/>
      <c r="BH336" s="508"/>
      <c r="BI336" s="508"/>
      <c r="BJ336" s="508"/>
      <c r="BK336" s="66"/>
      <c r="BL336" s="66"/>
      <c r="BM336" s="66"/>
      <c r="BN336" s="66"/>
      <c r="BO336" s="571"/>
      <c r="BP336" s="66"/>
      <c r="BQ336" s="66"/>
      <c r="BR336" s="66"/>
      <c r="BS336" s="66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61">
        <v>1</v>
      </c>
      <c r="CK336" s="661">
        <v>0</v>
      </c>
      <c r="CL336" s="661">
        <v>1</v>
      </c>
      <c r="CM336" s="661">
        <v>1</v>
      </c>
      <c r="CN336" s="661">
        <v>1</v>
      </c>
      <c r="CO336" s="661">
        <v>0</v>
      </c>
      <c r="CP336" s="661">
        <v>1</v>
      </c>
      <c r="CQ336" s="661">
        <v>0</v>
      </c>
      <c r="CR336" s="661">
        <v>0</v>
      </c>
      <c r="CS336" s="661">
        <v>0</v>
      </c>
      <c r="CT336" s="663" t="s">
        <v>1773</v>
      </c>
      <c r="CU336" s="661">
        <v>0</v>
      </c>
      <c r="CV336" s="666">
        <v>12</v>
      </c>
      <c r="CW336" s="362"/>
      <c r="CX336" s="362"/>
      <c r="CY336" s="362"/>
      <c r="DC336" s="516">
        <v>1</v>
      </c>
      <c r="DD336" s="511" t="s">
        <v>1745</v>
      </c>
      <c r="DF336" s="136"/>
      <c r="DJ336" s="136"/>
      <c r="DK336" s="136"/>
      <c r="DL336" s="136"/>
      <c r="DS336" s="63"/>
      <c r="EO336" s="511">
        <v>38</v>
      </c>
      <c r="EP336" s="574">
        <v>41066</v>
      </c>
      <c r="ET336" s="133">
        <v>79</v>
      </c>
      <c r="EU336" s="133">
        <v>0</v>
      </c>
      <c r="EV336" s="524">
        <v>25.253551167278498</v>
      </c>
      <c r="EW336" s="133">
        <v>7</v>
      </c>
      <c r="EX336" s="133">
        <v>8</v>
      </c>
      <c r="EY336" s="133">
        <v>79</v>
      </c>
      <c r="EZ336" s="133">
        <v>69</v>
      </c>
      <c r="FC336" s="133">
        <v>44</v>
      </c>
      <c r="FE336" s="133">
        <v>35</v>
      </c>
      <c r="FH336" s="91"/>
      <c r="FI336" s="91"/>
      <c r="FJ336" s="227"/>
      <c r="FK336" s="227"/>
      <c r="FL336" s="193">
        <v>271</v>
      </c>
      <c r="FM336" s="193">
        <v>204</v>
      </c>
      <c r="FN336" s="193">
        <v>141.95595761516677</v>
      </c>
      <c r="FO336" s="193">
        <v>106.85983525274546</v>
      </c>
      <c r="FP336" s="193">
        <v>24</v>
      </c>
      <c r="FQ336" s="133">
        <v>1</v>
      </c>
      <c r="FS336" s="193">
        <v>99</v>
      </c>
      <c r="FT336" s="193">
        <v>38</v>
      </c>
      <c r="FU336" s="133">
        <v>130</v>
      </c>
      <c r="FV336" s="237">
        <v>2.77</v>
      </c>
      <c r="FW336" s="237">
        <v>3.42</v>
      </c>
      <c r="FX336" s="237">
        <v>35.740072202166061</v>
      </c>
      <c r="FY336" s="237">
        <v>2.6052631578947367</v>
      </c>
      <c r="FZ336" s="237">
        <v>1.4142857142857144</v>
      </c>
      <c r="GA336" s="133">
        <v>19</v>
      </c>
      <c r="GG336" s="133">
        <v>1</v>
      </c>
      <c r="GH336" s="133">
        <v>0</v>
      </c>
      <c r="GI336" s="133">
        <v>0</v>
      </c>
      <c r="GJ336" s="133">
        <v>0</v>
      </c>
      <c r="GM336" s="133">
        <v>0</v>
      </c>
      <c r="GO336" s="133">
        <v>1</v>
      </c>
      <c r="GP336" s="61">
        <v>49</v>
      </c>
      <c r="GQ336" s="106">
        <v>25.667313369532</v>
      </c>
      <c r="GR336" s="61">
        <v>50</v>
      </c>
      <c r="GS336" s="61">
        <v>0</v>
      </c>
      <c r="GT336" s="61"/>
      <c r="GU336" s="61"/>
      <c r="GV336" s="61"/>
      <c r="GW336" s="61"/>
      <c r="GX336" s="61"/>
      <c r="GY336" s="61"/>
      <c r="GZ336" s="90"/>
      <c r="HA336" s="21">
        <v>11</v>
      </c>
      <c r="HY336" s="238"/>
      <c r="IE336" s="237"/>
      <c r="IF336" s="237"/>
      <c r="IP336" s="237"/>
      <c r="JC336" s="136"/>
      <c r="JD336" s="278"/>
      <c r="JE336" s="70"/>
      <c r="JF336" s="70"/>
      <c r="JG336" s="136"/>
      <c r="JH336" s="136"/>
      <c r="JI336" s="136"/>
      <c r="JJ336" s="136"/>
      <c r="JL336" s="420"/>
      <c r="JM336" s="362"/>
      <c r="JN336" s="244"/>
      <c r="JP336" s="518">
        <v>2</v>
      </c>
      <c r="JQ336" s="519">
        <v>41643</v>
      </c>
      <c r="JR336" s="520">
        <v>18</v>
      </c>
      <c r="JS336" s="135"/>
      <c r="JU336" s="200"/>
      <c r="JV336" s="135"/>
      <c r="JW336" s="225"/>
      <c r="JX336" s="201"/>
      <c r="JY336" s="135"/>
      <c r="JZ336" s="225"/>
      <c r="KA336" s="699">
        <v>1</v>
      </c>
      <c r="KB336" s="700">
        <v>41643</v>
      </c>
      <c r="KC336" s="225"/>
      <c r="KD336" s="63"/>
      <c r="KE336" s="250"/>
      <c r="KF336" s="250"/>
      <c r="KG336" s="250"/>
      <c r="KH336" s="250"/>
      <c r="KI336" s="250"/>
      <c r="KJ336" s="250"/>
      <c r="KK336" s="250"/>
      <c r="KL336" s="250"/>
      <c r="KQ336" s="92"/>
      <c r="KR336" s="92"/>
      <c r="KS336" s="92"/>
      <c r="KT336" s="361"/>
      <c r="KU336" s="92"/>
      <c r="KV336" s="361"/>
      <c r="KW336" s="361"/>
      <c r="KX336" s="361"/>
      <c r="KY336" s="361"/>
      <c r="KZ336" s="361"/>
      <c r="LA336" s="361"/>
      <c r="LB336" s="361"/>
      <c r="LC336" s="361"/>
      <c r="LD336" s="361"/>
      <c r="LE336" s="112"/>
      <c r="LF336" s="454"/>
      <c r="LG336" s="454"/>
      <c r="LH336" s="454"/>
      <c r="LI336" s="454"/>
      <c r="LJ336" s="454"/>
      <c r="LK336" s="454"/>
      <c r="LL336" s="454"/>
      <c r="LM336" s="454"/>
      <c r="LN336" s="454"/>
      <c r="LO336" s="454"/>
      <c r="LP336" s="454"/>
      <c r="LQ336" s="454"/>
      <c r="LR336" s="454"/>
      <c r="LS336" s="454"/>
      <c r="LT336" s="454"/>
      <c r="LU336" s="454"/>
      <c r="LV336" s="454"/>
      <c r="LW336" s="454"/>
      <c r="LX336" s="454"/>
      <c r="LY336" s="454"/>
      <c r="LZ336" s="454"/>
      <c r="MA336" s="454"/>
      <c r="MC336" s="509"/>
      <c r="MD336" s="61"/>
      <c r="ME336" s="746">
        <v>38</v>
      </c>
      <c r="MF336" s="510">
        <v>41067</v>
      </c>
      <c r="MG336" s="511">
        <v>45</v>
      </c>
      <c r="MH336" s="521">
        <v>45</v>
      </c>
      <c r="MI336" s="522">
        <v>82.525715026348905</v>
      </c>
      <c r="MJ336" s="510"/>
      <c r="MK336" s="511"/>
      <c r="ML336" s="511"/>
      <c r="MM336" s="511"/>
      <c r="MN336" s="511"/>
      <c r="MO336" s="511"/>
      <c r="ND336" s="876" t="s">
        <v>64</v>
      </c>
      <c r="NE336" s="877" t="s">
        <v>64</v>
      </c>
      <c r="NF336" s="877" t="s">
        <v>64</v>
      </c>
      <c r="NG336" s="877" t="s">
        <v>64</v>
      </c>
      <c r="NH336" s="877" t="s">
        <v>64</v>
      </c>
      <c r="NI336" s="877" t="s">
        <v>64</v>
      </c>
      <c r="NJ336" s="877" t="s">
        <v>64</v>
      </c>
      <c r="NK336" s="877" t="s">
        <v>64</v>
      </c>
      <c r="NL336" s="877" t="s">
        <v>64</v>
      </c>
      <c r="NM336" s="877" t="s">
        <v>64</v>
      </c>
      <c r="NN336" s="877" t="s">
        <v>64</v>
      </c>
      <c r="NO336" s="877" t="s">
        <v>64</v>
      </c>
      <c r="NP336" s="877" t="s">
        <v>64</v>
      </c>
      <c r="NQ336" s="877" t="s">
        <v>64</v>
      </c>
      <c r="NR336" s="877" t="s">
        <v>64</v>
      </c>
      <c r="NS336" s="877" t="s">
        <v>64</v>
      </c>
      <c r="NT336" s="877" t="s">
        <v>64</v>
      </c>
      <c r="NU336" s="877" t="s">
        <v>64</v>
      </c>
      <c r="NV336" s="877" t="s">
        <v>64</v>
      </c>
      <c r="NW336" s="877" t="s">
        <v>64</v>
      </c>
      <c r="NX336" s="877" t="s">
        <v>64</v>
      </c>
      <c r="NY336" s="877" t="s">
        <v>64</v>
      </c>
      <c r="NZ336" s="877" t="s">
        <v>64</v>
      </c>
      <c r="OA336" s="877" t="s">
        <v>64</v>
      </c>
      <c r="OB336" s="877" t="s">
        <v>64</v>
      </c>
      <c r="OC336" s="877" t="s">
        <v>64</v>
      </c>
      <c r="OD336" s="877" t="s">
        <v>64</v>
      </c>
      <c r="OE336" s="877" t="s">
        <v>64</v>
      </c>
      <c r="OF336" s="877" t="s">
        <v>64</v>
      </c>
      <c r="OG336" s="877" t="s">
        <v>64</v>
      </c>
      <c r="OH336" s="877" t="s">
        <v>64</v>
      </c>
      <c r="OI336" s="877" t="s">
        <v>64</v>
      </c>
      <c r="OJ336" s="877" t="s">
        <v>64</v>
      </c>
      <c r="OK336" s="877" t="s">
        <v>64</v>
      </c>
      <c r="OL336" s="877" t="s">
        <v>64</v>
      </c>
    </row>
    <row r="337" spans="1:402" s="133" customFormat="1" x14ac:dyDescent="0.25">
      <c r="A337" s="221">
        <v>336</v>
      </c>
      <c r="B337" s="221">
        <v>0</v>
      </c>
      <c r="C337" s="61">
        <v>0</v>
      </c>
      <c r="D337" s="61">
        <v>5</v>
      </c>
      <c r="E337" s="511">
        <v>39</v>
      </c>
      <c r="F337" s="880"/>
      <c r="G337" s="887">
        <v>46</v>
      </c>
      <c r="I337" s="511" t="s">
        <v>1774</v>
      </c>
      <c r="J337" s="766">
        <v>23487</v>
      </c>
      <c r="K337" s="512">
        <v>48.608219178082201</v>
      </c>
      <c r="L337" s="514">
        <v>107</v>
      </c>
      <c r="M337" s="514">
        <v>179</v>
      </c>
      <c r="N337" s="514">
        <v>33.394713023938081</v>
      </c>
      <c r="O337" s="106">
        <v>2.3065727341182582</v>
      </c>
      <c r="P337" s="511">
        <v>0</v>
      </c>
      <c r="Q337" s="511">
        <v>115</v>
      </c>
      <c r="R337" s="511">
        <v>80</v>
      </c>
      <c r="S337" s="511">
        <v>0</v>
      </c>
      <c r="T337" s="514">
        <v>3</v>
      </c>
      <c r="U337" s="718">
        <v>0</v>
      </c>
      <c r="V337" s="718"/>
      <c r="W337" s="718">
        <v>0</v>
      </c>
      <c r="X337" s="718">
        <v>2</v>
      </c>
      <c r="Y337" s="718">
        <v>0</v>
      </c>
      <c r="Z337" s="718">
        <v>0</v>
      </c>
      <c r="AA337" s="718">
        <v>0</v>
      </c>
      <c r="AB337" s="718">
        <v>0</v>
      </c>
      <c r="AD337" s="524">
        <v>25.253551167278498</v>
      </c>
      <c r="AF337" s="589"/>
      <c r="AG337" s="590">
        <v>0.86</v>
      </c>
      <c r="AH337" s="589">
        <v>95</v>
      </c>
      <c r="AI337" s="592"/>
      <c r="AJ337" s="589">
        <v>13.8</v>
      </c>
      <c r="AK337" s="592"/>
      <c r="AL337" s="591"/>
      <c r="AM337" s="594"/>
      <c r="AN337" s="409"/>
      <c r="AO337" s="63"/>
      <c r="AP337" s="63"/>
      <c r="AQ337" s="63"/>
      <c r="AR337" s="63"/>
      <c r="AS337" s="63"/>
      <c r="AT337" s="63"/>
      <c r="AU337" s="64"/>
      <c r="AV337" s="64"/>
      <c r="AW337" s="108"/>
      <c r="AX337" s="108"/>
      <c r="AY337" s="108"/>
      <c r="AZ337" s="589">
        <v>138</v>
      </c>
      <c r="BA337" s="414"/>
      <c r="BB337" s="66"/>
      <c r="BC337" s="68"/>
      <c r="BD337" s="66"/>
      <c r="BE337" s="218"/>
      <c r="BF337" s="66"/>
      <c r="BG337" s="68"/>
      <c r="BH337" s="508"/>
      <c r="BI337" s="508"/>
      <c r="BJ337" s="508"/>
      <c r="BK337" s="66"/>
      <c r="BL337" s="66"/>
      <c r="BM337" s="66"/>
      <c r="BN337" s="66"/>
      <c r="BO337" s="571"/>
      <c r="BP337" s="66"/>
      <c r="BQ337" s="66"/>
      <c r="BR337" s="66"/>
      <c r="BS337" s="66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  <c r="CD337" s="61"/>
      <c r="CE337" s="61"/>
      <c r="CF337" s="61"/>
      <c r="CG337" s="61"/>
      <c r="CH337" s="61"/>
      <c r="CI337" s="61"/>
      <c r="CJ337" s="661">
        <v>1</v>
      </c>
      <c r="CK337" s="661">
        <v>0</v>
      </c>
      <c r="CL337" s="661">
        <v>1</v>
      </c>
      <c r="CM337" s="661">
        <v>1</v>
      </c>
      <c r="CN337" s="663">
        <v>1</v>
      </c>
      <c r="CO337" s="663">
        <v>1</v>
      </c>
      <c r="CP337" s="661">
        <v>1</v>
      </c>
      <c r="CQ337" s="661">
        <v>0</v>
      </c>
      <c r="CR337" s="661">
        <v>0</v>
      </c>
      <c r="CS337" s="661">
        <v>0</v>
      </c>
      <c r="CT337" s="661">
        <v>0</v>
      </c>
      <c r="CU337" s="661">
        <v>0</v>
      </c>
      <c r="CV337" s="666">
        <v>12.6</v>
      </c>
      <c r="CW337" s="362"/>
      <c r="CX337" s="362"/>
      <c r="CY337" s="362"/>
      <c r="DC337" s="516">
        <v>2</v>
      </c>
      <c r="DD337" s="523" t="s">
        <v>1775</v>
      </c>
      <c r="DF337" s="136"/>
      <c r="DJ337" s="136"/>
      <c r="DK337" s="136"/>
      <c r="DL337" s="136"/>
      <c r="DS337" s="63"/>
      <c r="EO337" s="511">
        <v>39</v>
      </c>
      <c r="EP337" s="574">
        <v>41226</v>
      </c>
      <c r="ET337" s="133">
        <v>71</v>
      </c>
      <c r="EU337" s="133">
        <v>0</v>
      </c>
      <c r="EV337" s="524">
        <v>25.253551167278498</v>
      </c>
      <c r="EW337" s="133">
        <v>9</v>
      </c>
      <c r="EX337" s="133">
        <v>10</v>
      </c>
      <c r="EY337" s="133">
        <v>82</v>
      </c>
      <c r="EZ337" s="133">
        <v>72</v>
      </c>
      <c r="FC337" s="133">
        <v>52</v>
      </c>
      <c r="FE337" s="133">
        <v>36</v>
      </c>
      <c r="FH337" s="91"/>
      <c r="FI337" s="91"/>
      <c r="FJ337" s="227"/>
      <c r="FK337" s="227"/>
      <c r="FL337" s="193">
        <v>375</v>
      </c>
      <c r="FM337" s="193">
        <v>302</v>
      </c>
      <c r="FN337" s="193">
        <v>162.57887490521844</v>
      </c>
      <c r="FO337" s="193">
        <v>130.93018725700259</v>
      </c>
      <c r="FP337" s="193">
        <v>19</v>
      </c>
      <c r="FQ337" s="133">
        <v>1</v>
      </c>
      <c r="FS337" s="193">
        <v>9.3000000000000007</v>
      </c>
      <c r="FT337" s="193"/>
      <c r="FU337" s="133">
        <v>160</v>
      </c>
      <c r="FV337" s="237">
        <v>7.7</v>
      </c>
      <c r="FW337" s="237">
        <v>5.6</v>
      </c>
      <c r="FX337" s="237">
        <v>1.2077922077922079</v>
      </c>
      <c r="FY337" s="237"/>
      <c r="GA337" s="133">
        <v>19</v>
      </c>
      <c r="GB337" s="133">
        <v>44</v>
      </c>
      <c r="GC337" s="133">
        <v>26</v>
      </c>
      <c r="GF337" s="133">
        <v>1.2</v>
      </c>
      <c r="GG337" s="133">
        <v>1</v>
      </c>
      <c r="GH337" s="133">
        <v>1</v>
      </c>
      <c r="GI337" s="133">
        <v>0</v>
      </c>
      <c r="GJ337" s="133">
        <v>1</v>
      </c>
      <c r="GK337" s="133">
        <v>19</v>
      </c>
      <c r="GM337" s="133">
        <v>0</v>
      </c>
      <c r="GO337" s="133">
        <v>1</v>
      </c>
      <c r="GP337" s="61">
        <v>38</v>
      </c>
      <c r="GQ337" s="106">
        <v>16.474659323728801</v>
      </c>
      <c r="GR337" s="61">
        <v>73</v>
      </c>
      <c r="GS337" s="61">
        <v>0</v>
      </c>
      <c r="GT337" s="61"/>
      <c r="GU337" s="61"/>
      <c r="GV337" s="61"/>
      <c r="GW337" s="61"/>
      <c r="GX337" s="61"/>
      <c r="GY337" s="61"/>
      <c r="GZ337" s="90"/>
      <c r="HA337" s="21">
        <v>19</v>
      </c>
      <c r="HY337" s="238"/>
      <c r="IE337" s="237"/>
      <c r="IF337" s="237"/>
      <c r="IP337" s="237"/>
      <c r="JC337" s="136"/>
      <c r="JD337" s="278"/>
      <c r="JE337" s="70"/>
      <c r="JF337" s="70"/>
      <c r="JG337" s="136"/>
      <c r="JH337" s="136"/>
      <c r="JI337" s="136"/>
      <c r="JJ337" s="136"/>
      <c r="JL337" s="420"/>
      <c r="JM337" s="362"/>
      <c r="JN337" s="244"/>
      <c r="JP337" s="518">
        <v>2</v>
      </c>
      <c r="JQ337" s="519">
        <v>41842</v>
      </c>
      <c r="JR337" s="520">
        <v>20</v>
      </c>
      <c r="JS337" s="135"/>
      <c r="JU337" s="200"/>
      <c r="JV337" s="135"/>
      <c r="JW337" s="225"/>
      <c r="JX337" s="201"/>
      <c r="JY337" s="135"/>
      <c r="JZ337" s="225"/>
      <c r="KA337" s="699">
        <v>1</v>
      </c>
      <c r="KB337" s="700">
        <v>41842</v>
      </c>
      <c r="KC337" s="225"/>
      <c r="KD337" s="63"/>
      <c r="KE337" s="250"/>
      <c r="KF337" s="250"/>
      <c r="KG337" s="250"/>
      <c r="KH337" s="250"/>
      <c r="KI337" s="250"/>
      <c r="KJ337" s="250"/>
      <c r="KK337" s="250"/>
      <c r="KL337" s="250"/>
      <c r="KQ337" s="92"/>
      <c r="KR337" s="92"/>
      <c r="KS337" s="92"/>
      <c r="KT337" s="361"/>
      <c r="KU337" s="92"/>
      <c r="KV337" s="361"/>
      <c r="KW337" s="361"/>
      <c r="KX337" s="361"/>
      <c r="KY337" s="361"/>
      <c r="KZ337" s="361"/>
      <c r="LA337" s="361"/>
      <c r="LB337" s="361"/>
      <c r="LC337" s="361"/>
      <c r="LD337" s="361"/>
      <c r="LE337" s="112"/>
      <c r="LF337" s="454"/>
      <c r="LG337" s="454"/>
      <c r="LH337" s="454"/>
      <c r="LI337" s="454"/>
      <c r="LJ337" s="454"/>
      <c r="LK337" s="454"/>
      <c r="LL337" s="454"/>
      <c r="LM337" s="454"/>
      <c r="LN337" s="454"/>
      <c r="LO337" s="454"/>
      <c r="LP337" s="454"/>
      <c r="LQ337" s="454"/>
      <c r="LR337" s="454"/>
      <c r="LS337" s="454"/>
      <c r="LT337" s="454"/>
      <c r="LU337" s="454"/>
      <c r="LV337" s="454"/>
      <c r="LW337" s="454"/>
      <c r="LX337" s="454"/>
      <c r="LY337" s="454"/>
      <c r="LZ337" s="454"/>
      <c r="MA337" s="454"/>
      <c r="MC337" s="509"/>
      <c r="MD337" s="61"/>
      <c r="ME337" s="746">
        <v>39</v>
      </c>
      <c r="MF337" s="510">
        <v>41229</v>
      </c>
      <c r="MG337" s="511">
        <v>46</v>
      </c>
      <c r="MH337" s="521">
        <v>46</v>
      </c>
      <c r="MI337" s="522">
        <v>32.022474991163399</v>
      </c>
      <c r="MJ337" s="510"/>
      <c r="MK337" s="511"/>
      <c r="ML337" s="511"/>
      <c r="MM337" s="511"/>
      <c r="MN337" s="511"/>
      <c r="MO337" s="511"/>
      <c r="ND337" s="876" t="s">
        <v>64</v>
      </c>
      <c r="NE337" s="877" t="s">
        <v>64</v>
      </c>
      <c r="NF337" s="877" t="s">
        <v>64</v>
      </c>
      <c r="NG337" s="877" t="s">
        <v>64</v>
      </c>
      <c r="NH337" s="877" t="s">
        <v>64</v>
      </c>
      <c r="NI337" s="877" t="s">
        <v>64</v>
      </c>
      <c r="NJ337" s="877" t="s">
        <v>64</v>
      </c>
      <c r="NK337" s="877" t="s">
        <v>64</v>
      </c>
      <c r="NL337" s="877" t="s">
        <v>64</v>
      </c>
      <c r="NM337" s="877" t="s">
        <v>64</v>
      </c>
      <c r="NN337" s="877" t="s">
        <v>64</v>
      </c>
      <c r="NO337" s="877" t="s">
        <v>64</v>
      </c>
      <c r="NP337" s="877" t="s">
        <v>64</v>
      </c>
      <c r="NQ337" s="877" t="s">
        <v>64</v>
      </c>
      <c r="NR337" s="877" t="s">
        <v>64</v>
      </c>
      <c r="NS337" s="877" t="s">
        <v>64</v>
      </c>
      <c r="NT337" s="877" t="s">
        <v>64</v>
      </c>
      <c r="NU337" s="877" t="s">
        <v>64</v>
      </c>
      <c r="NV337" s="877" t="s">
        <v>64</v>
      </c>
      <c r="NW337" s="877" t="s">
        <v>64</v>
      </c>
      <c r="NX337" s="877" t="s">
        <v>64</v>
      </c>
      <c r="NY337" s="877" t="s">
        <v>64</v>
      </c>
      <c r="NZ337" s="877" t="s">
        <v>64</v>
      </c>
      <c r="OA337" s="877" t="s">
        <v>64</v>
      </c>
      <c r="OB337" s="877" t="s">
        <v>64</v>
      </c>
      <c r="OC337" s="877" t="s">
        <v>64</v>
      </c>
      <c r="OD337" s="877" t="s">
        <v>64</v>
      </c>
      <c r="OE337" s="877" t="s">
        <v>64</v>
      </c>
      <c r="OF337" s="877" t="s">
        <v>64</v>
      </c>
      <c r="OG337" s="877" t="s">
        <v>64</v>
      </c>
      <c r="OH337" s="877" t="s">
        <v>64</v>
      </c>
      <c r="OI337" s="877" t="s">
        <v>64</v>
      </c>
      <c r="OJ337" s="877" t="s">
        <v>64</v>
      </c>
      <c r="OK337" s="877" t="s">
        <v>64</v>
      </c>
      <c r="OL337" s="877" t="s">
        <v>64</v>
      </c>
    </row>
    <row r="338" spans="1:402" s="133" customFormat="1" x14ac:dyDescent="0.25">
      <c r="A338" s="274">
        <v>337</v>
      </c>
      <c r="B338" s="274">
        <v>0</v>
      </c>
      <c r="C338" s="61">
        <v>0</v>
      </c>
      <c r="D338" s="61">
        <v>5</v>
      </c>
      <c r="E338" s="511">
        <v>41</v>
      </c>
      <c r="F338" s="880"/>
      <c r="G338" s="887">
        <v>49</v>
      </c>
      <c r="I338" s="511" t="s">
        <v>1776</v>
      </c>
      <c r="J338" s="766">
        <v>24717</v>
      </c>
      <c r="K338" s="512">
        <v>45.315068493150697</v>
      </c>
      <c r="L338" s="514">
        <v>54</v>
      </c>
      <c r="M338" s="514">
        <v>160</v>
      </c>
      <c r="N338" s="514">
        <v>21.093749999999996</v>
      </c>
      <c r="O338" s="106">
        <v>1.5491933384829668</v>
      </c>
      <c r="P338" s="511">
        <v>0</v>
      </c>
      <c r="Q338" s="511">
        <v>105</v>
      </c>
      <c r="R338" s="511">
        <v>70</v>
      </c>
      <c r="S338" s="511"/>
      <c r="T338" s="514">
        <v>3</v>
      </c>
      <c r="U338" s="718">
        <v>0</v>
      </c>
      <c r="V338" s="718"/>
      <c r="W338" s="718">
        <v>0</v>
      </c>
      <c r="X338" s="718">
        <v>0</v>
      </c>
      <c r="Y338" s="718">
        <v>0</v>
      </c>
      <c r="Z338" s="718">
        <v>0</v>
      </c>
      <c r="AA338" s="718">
        <v>0</v>
      </c>
      <c r="AB338" s="718">
        <v>0</v>
      </c>
      <c r="AD338" s="524">
        <v>7.49199320276443</v>
      </c>
      <c r="AF338" s="589">
        <v>133</v>
      </c>
      <c r="AG338" s="590">
        <v>0.99</v>
      </c>
      <c r="AH338" s="589">
        <v>82</v>
      </c>
      <c r="AI338" s="592"/>
      <c r="AJ338" s="589">
        <v>13.4</v>
      </c>
      <c r="AK338" s="592"/>
      <c r="AL338" s="591"/>
      <c r="AM338" s="594"/>
      <c r="AN338" s="409"/>
      <c r="AO338" s="63"/>
      <c r="AP338" s="63"/>
      <c r="AQ338" s="63"/>
      <c r="AR338" s="63"/>
      <c r="AS338" s="63"/>
      <c r="AT338" s="63"/>
      <c r="AU338" s="64"/>
      <c r="AV338" s="64"/>
      <c r="AW338" s="108"/>
      <c r="AX338" s="108"/>
      <c r="AY338" s="108"/>
      <c r="AZ338" s="589">
        <v>136</v>
      </c>
      <c r="BA338" s="414"/>
      <c r="BB338" s="66"/>
      <c r="BC338" s="68"/>
      <c r="BD338" s="66"/>
      <c r="BE338" s="218"/>
      <c r="BF338" s="66"/>
      <c r="BG338" s="68"/>
      <c r="BH338" s="508"/>
      <c r="BI338" s="508"/>
      <c r="BJ338" s="508"/>
      <c r="BK338" s="66"/>
      <c r="BL338" s="66"/>
      <c r="BM338" s="66"/>
      <c r="BN338" s="66"/>
      <c r="BO338" s="571"/>
      <c r="BP338" s="66"/>
      <c r="BQ338" s="66"/>
      <c r="BR338" s="66"/>
      <c r="BS338" s="66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  <c r="CD338" s="61"/>
      <c r="CE338" s="61"/>
      <c r="CF338" s="61"/>
      <c r="CG338" s="61"/>
      <c r="CH338" s="61"/>
      <c r="CI338" s="61"/>
      <c r="CJ338" s="661">
        <v>1</v>
      </c>
      <c r="CK338" s="661">
        <v>0</v>
      </c>
      <c r="CL338" s="661">
        <v>1</v>
      </c>
      <c r="CM338" s="661">
        <v>0</v>
      </c>
      <c r="CN338" s="661">
        <v>1</v>
      </c>
      <c r="CO338" s="661">
        <v>0</v>
      </c>
      <c r="CP338" s="661">
        <v>1</v>
      </c>
      <c r="CQ338" s="661">
        <v>1</v>
      </c>
      <c r="CR338" s="661">
        <v>0</v>
      </c>
      <c r="CS338" s="661">
        <v>0</v>
      </c>
      <c r="CT338" s="661">
        <v>0</v>
      </c>
      <c r="CU338" s="661">
        <v>1</v>
      </c>
      <c r="CV338" s="666">
        <v>14.7</v>
      </c>
      <c r="CW338" s="362"/>
      <c r="CX338" s="362"/>
      <c r="CY338" s="362"/>
      <c r="DC338" s="516">
        <v>2</v>
      </c>
      <c r="DD338" s="511" t="s">
        <v>1777</v>
      </c>
      <c r="DF338" s="136"/>
      <c r="DJ338" s="136"/>
      <c r="DK338" s="136"/>
      <c r="DL338" s="136"/>
      <c r="DS338" s="63"/>
      <c r="EO338" s="511">
        <v>41</v>
      </c>
      <c r="EP338" s="574">
        <v>41269</v>
      </c>
      <c r="ET338" s="133">
        <v>52</v>
      </c>
      <c r="EU338" s="133">
        <v>0</v>
      </c>
      <c r="EV338" s="524">
        <v>7.49199320276443</v>
      </c>
      <c r="EW338" s="133">
        <v>9</v>
      </c>
      <c r="EX338" s="133">
        <v>9</v>
      </c>
      <c r="EY338" s="133">
        <v>87</v>
      </c>
      <c r="EZ338" s="133">
        <v>76</v>
      </c>
      <c r="FC338" s="133">
        <v>50</v>
      </c>
      <c r="FE338" s="133">
        <v>34</v>
      </c>
      <c r="FH338" s="91"/>
      <c r="FI338" s="91"/>
      <c r="FJ338" s="227"/>
      <c r="FK338" s="227"/>
      <c r="FL338" s="193">
        <v>516</v>
      </c>
      <c r="FM338" s="193">
        <v>460</v>
      </c>
      <c r="FN338" s="193">
        <v>333.07656777383784</v>
      </c>
      <c r="FO338" s="193">
        <v>296.92872320923527</v>
      </c>
      <c r="FP338" s="193">
        <v>11</v>
      </c>
      <c r="FQ338" s="133">
        <v>1</v>
      </c>
      <c r="FS338" s="193">
        <v>95</v>
      </c>
      <c r="FT338" s="193">
        <v>55</v>
      </c>
      <c r="FU338" s="133">
        <v>90</v>
      </c>
      <c r="FV338" s="237">
        <v>4.78</v>
      </c>
      <c r="FW338" s="237">
        <v>5.17</v>
      </c>
      <c r="FX338" s="237">
        <v>19.874476987447697</v>
      </c>
      <c r="FY338" s="237">
        <v>1.7272727272727273</v>
      </c>
      <c r="FZ338" s="133">
        <v>1.9</v>
      </c>
      <c r="GA338" s="133">
        <v>19</v>
      </c>
      <c r="GG338" s="133">
        <v>0</v>
      </c>
      <c r="GH338" s="133">
        <v>2</v>
      </c>
      <c r="GI338" s="133">
        <v>3</v>
      </c>
      <c r="GJ338" s="133">
        <v>3</v>
      </c>
      <c r="GK338" s="133">
        <v>68</v>
      </c>
      <c r="GM338" s="133">
        <v>0</v>
      </c>
      <c r="GO338" s="133">
        <v>1</v>
      </c>
      <c r="GP338" s="61">
        <v>85</v>
      </c>
      <c r="GQ338" s="106">
        <v>54.867264071271734</v>
      </c>
      <c r="GR338" s="61">
        <v>51</v>
      </c>
      <c r="GS338" s="61">
        <v>0</v>
      </c>
      <c r="GT338" s="61"/>
      <c r="GU338" s="61"/>
      <c r="GV338" s="61"/>
      <c r="GW338" s="61"/>
      <c r="GX338" s="61"/>
      <c r="GY338" s="61"/>
      <c r="GZ338" s="90"/>
      <c r="HA338" s="21">
        <v>19</v>
      </c>
      <c r="HY338" s="238"/>
      <c r="IE338" s="237"/>
      <c r="IF338" s="237"/>
      <c r="IP338" s="237"/>
      <c r="JC338" s="136"/>
      <c r="JD338" s="278"/>
      <c r="JE338" s="70"/>
      <c r="JF338" s="70"/>
      <c r="JG338" s="136"/>
      <c r="JH338" s="136"/>
      <c r="JI338" s="136"/>
      <c r="JJ338" s="136"/>
      <c r="JL338" s="420"/>
      <c r="JM338" s="362"/>
      <c r="JN338" s="244"/>
      <c r="JP338" s="518">
        <v>1</v>
      </c>
      <c r="JQ338" s="519">
        <v>41283</v>
      </c>
      <c r="JR338" s="520">
        <v>0</v>
      </c>
      <c r="JS338" s="135"/>
      <c r="JU338" s="200"/>
      <c r="JV338" s="135"/>
      <c r="JW338" s="225"/>
      <c r="JX338" s="201"/>
      <c r="JY338" s="135"/>
      <c r="JZ338" s="225"/>
      <c r="KA338" s="699">
        <v>0</v>
      </c>
      <c r="KB338" s="511"/>
      <c r="KC338" s="225"/>
      <c r="KD338" s="63"/>
      <c r="KE338" s="250"/>
      <c r="KF338" s="250"/>
      <c r="KG338" s="250"/>
      <c r="KH338" s="250"/>
      <c r="KI338" s="250"/>
      <c r="KJ338" s="250"/>
      <c r="KK338" s="250"/>
      <c r="KL338" s="250"/>
      <c r="KQ338" s="92"/>
      <c r="KR338" s="92"/>
      <c r="KS338" s="92"/>
      <c r="KT338" s="361"/>
      <c r="KU338" s="92"/>
      <c r="KV338" s="361"/>
      <c r="KW338" s="361"/>
      <c r="KX338" s="361"/>
      <c r="KY338" s="361"/>
      <c r="KZ338" s="361"/>
      <c r="LA338" s="361"/>
      <c r="LB338" s="361"/>
      <c r="LC338" s="361"/>
      <c r="LD338" s="361"/>
      <c r="LE338" s="112"/>
      <c r="LF338" s="454"/>
      <c r="LG338" s="454"/>
      <c r="LH338" s="454"/>
      <c r="LI338" s="454"/>
      <c r="LJ338" s="454"/>
      <c r="LK338" s="454"/>
      <c r="LL338" s="454"/>
      <c r="LM338" s="454"/>
      <c r="LN338" s="454"/>
      <c r="LO338" s="454"/>
      <c r="LP338" s="454"/>
      <c r="LQ338" s="454"/>
      <c r="LR338" s="454"/>
      <c r="LS338" s="454"/>
      <c r="LT338" s="454"/>
      <c r="LU338" s="454"/>
      <c r="LV338" s="454"/>
      <c r="LW338" s="454"/>
      <c r="LX338" s="454"/>
      <c r="LY338" s="454"/>
      <c r="LZ338" s="454"/>
      <c r="MA338" s="454"/>
      <c r="MC338" s="509"/>
      <c r="MD338" s="61"/>
      <c r="ME338" s="746">
        <v>41</v>
      </c>
      <c r="MF338" s="510">
        <v>41257</v>
      </c>
      <c r="MG338" s="511">
        <v>49</v>
      </c>
      <c r="MH338" s="521">
        <v>49</v>
      </c>
      <c r="MI338" s="522">
        <v>38.888523248346097</v>
      </c>
      <c r="MJ338" s="510"/>
      <c r="MK338" s="511"/>
      <c r="ML338" s="511"/>
      <c r="MM338" s="511"/>
      <c r="MN338" s="511"/>
      <c r="MO338" s="511"/>
      <c r="ND338" s="876" t="s">
        <v>64</v>
      </c>
      <c r="NE338" s="877" t="s">
        <v>64</v>
      </c>
      <c r="NF338" s="877" t="s">
        <v>64</v>
      </c>
      <c r="NG338" s="877" t="s">
        <v>64</v>
      </c>
      <c r="NH338" s="877" t="s">
        <v>64</v>
      </c>
      <c r="NI338" s="877" t="s">
        <v>64</v>
      </c>
      <c r="NJ338" s="877" t="s">
        <v>64</v>
      </c>
      <c r="NK338" s="877" t="s">
        <v>64</v>
      </c>
      <c r="NL338" s="877" t="s">
        <v>64</v>
      </c>
      <c r="NM338" s="877" t="s">
        <v>64</v>
      </c>
      <c r="NN338" s="877" t="s">
        <v>64</v>
      </c>
      <c r="NO338" s="877" t="s">
        <v>64</v>
      </c>
      <c r="NP338" s="877" t="s">
        <v>64</v>
      </c>
      <c r="NQ338" s="877" t="s">
        <v>64</v>
      </c>
      <c r="NR338" s="877" t="s">
        <v>64</v>
      </c>
      <c r="NS338" s="877" t="s">
        <v>64</v>
      </c>
      <c r="NT338" s="877" t="s">
        <v>64</v>
      </c>
      <c r="NU338" s="877" t="s">
        <v>64</v>
      </c>
      <c r="NV338" s="877" t="s">
        <v>64</v>
      </c>
      <c r="NW338" s="877" t="s">
        <v>64</v>
      </c>
      <c r="NX338" s="877" t="s">
        <v>64</v>
      </c>
      <c r="NY338" s="877" t="s">
        <v>64</v>
      </c>
      <c r="NZ338" s="877" t="s">
        <v>64</v>
      </c>
      <c r="OA338" s="877" t="s">
        <v>64</v>
      </c>
      <c r="OB338" s="877" t="s">
        <v>64</v>
      </c>
      <c r="OC338" s="877" t="s">
        <v>64</v>
      </c>
      <c r="OD338" s="877" t="s">
        <v>64</v>
      </c>
      <c r="OE338" s="877" t="s">
        <v>64</v>
      </c>
      <c r="OF338" s="877" t="s">
        <v>64</v>
      </c>
      <c r="OG338" s="877" t="s">
        <v>64</v>
      </c>
      <c r="OH338" s="877" t="s">
        <v>64</v>
      </c>
      <c r="OI338" s="877" t="s">
        <v>64</v>
      </c>
      <c r="OJ338" s="877" t="s">
        <v>64</v>
      </c>
      <c r="OK338" s="877" t="s">
        <v>64</v>
      </c>
      <c r="OL338" s="877" t="s">
        <v>64</v>
      </c>
    </row>
    <row r="339" spans="1:402" s="133" customFormat="1" x14ac:dyDescent="0.25">
      <c r="A339" s="221">
        <v>338</v>
      </c>
      <c r="B339" s="221">
        <v>0</v>
      </c>
      <c r="C339" s="61">
        <v>1</v>
      </c>
      <c r="D339" s="61">
        <v>5</v>
      </c>
      <c r="E339" s="511">
        <v>42</v>
      </c>
      <c r="F339" s="880"/>
      <c r="G339" s="887">
        <v>50</v>
      </c>
      <c r="I339" s="511" t="s">
        <v>1778</v>
      </c>
      <c r="J339" s="766">
        <v>21708</v>
      </c>
      <c r="K339" s="512">
        <v>53.569863013698601</v>
      </c>
      <c r="L339" s="514">
        <v>55</v>
      </c>
      <c r="M339" s="514">
        <v>158</v>
      </c>
      <c r="N339" s="514">
        <v>22.031725684986377</v>
      </c>
      <c r="O339" s="106">
        <v>1.5536694915228557</v>
      </c>
      <c r="P339" s="511">
        <v>1</v>
      </c>
      <c r="Q339" s="511">
        <v>130</v>
      </c>
      <c r="R339" s="511">
        <v>80</v>
      </c>
      <c r="S339" s="511"/>
      <c r="T339" s="514">
        <v>3</v>
      </c>
      <c r="U339" s="718">
        <v>0</v>
      </c>
      <c r="V339" s="718"/>
      <c r="W339" s="718">
        <v>1</v>
      </c>
      <c r="X339" s="718">
        <v>2</v>
      </c>
      <c r="Y339" s="718">
        <v>1</v>
      </c>
      <c r="Z339" s="718">
        <v>1</v>
      </c>
      <c r="AA339" s="718">
        <v>0</v>
      </c>
      <c r="AB339" s="718">
        <v>0</v>
      </c>
      <c r="AD339" s="524">
        <v>22.6412013413034</v>
      </c>
      <c r="AF339" s="589">
        <v>92</v>
      </c>
      <c r="AG339" s="590">
        <v>1.1000000000000001</v>
      </c>
      <c r="AH339" s="589">
        <v>52</v>
      </c>
      <c r="AI339" s="592"/>
      <c r="AJ339" s="589">
        <v>13.9</v>
      </c>
      <c r="AK339" s="592"/>
      <c r="AL339" s="591"/>
      <c r="AM339" s="594"/>
      <c r="AN339" s="409"/>
      <c r="AO339" s="63"/>
      <c r="AP339" s="63"/>
      <c r="AQ339" s="63"/>
      <c r="AR339" s="63"/>
      <c r="AS339" s="63"/>
      <c r="AT339" s="63"/>
      <c r="AU339" s="64"/>
      <c r="AV339" s="64"/>
      <c r="AW339" s="108"/>
      <c r="AX339" s="108"/>
      <c r="AY339" s="108"/>
      <c r="AZ339" s="589">
        <v>139</v>
      </c>
      <c r="BA339" s="414"/>
      <c r="BB339" s="66"/>
      <c r="BC339" s="68"/>
      <c r="BD339" s="66"/>
      <c r="BE339" s="218"/>
      <c r="BF339" s="66"/>
      <c r="BG339" s="68"/>
      <c r="BH339" s="508"/>
      <c r="BI339" s="508"/>
      <c r="BJ339" s="508"/>
      <c r="BK339" s="66"/>
      <c r="BL339" s="66"/>
      <c r="BM339" s="66"/>
      <c r="BN339" s="66"/>
      <c r="BO339" s="571"/>
      <c r="BP339" s="66"/>
      <c r="BQ339" s="66"/>
      <c r="BR339" s="66"/>
      <c r="BS339" s="66"/>
      <c r="BT339" s="61"/>
      <c r="BU339" s="61"/>
      <c r="BV339" s="61"/>
      <c r="BW339" s="61"/>
      <c r="BX339" s="61"/>
      <c r="BY339" s="61"/>
      <c r="BZ339" s="61"/>
      <c r="CA339" s="61"/>
      <c r="CB339" s="61"/>
      <c r="CC339" s="61"/>
      <c r="CD339" s="61"/>
      <c r="CE339" s="61"/>
      <c r="CF339" s="61"/>
      <c r="CG339" s="61"/>
      <c r="CH339" s="61"/>
      <c r="CI339" s="61"/>
      <c r="CJ339" s="661">
        <v>1</v>
      </c>
      <c r="CK339" s="661">
        <v>0</v>
      </c>
      <c r="CL339" s="661">
        <v>1</v>
      </c>
      <c r="CM339" s="661">
        <v>1</v>
      </c>
      <c r="CN339" s="663">
        <v>1</v>
      </c>
      <c r="CO339" s="661">
        <v>0</v>
      </c>
      <c r="CP339" s="661">
        <v>1</v>
      </c>
      <c r="CQ339" s="663" t="s">
        <v>1779</v>
      </c>
      <c r="CR339" s="661">
        <v>0</v>
      </c>
      <c r="CS339" s="661">
        <v>0</v>
      </c>
      <c r="CT339" s="663" t="s">
        <v>1780</v>
      </c>
      <c r="CU339" s="661">
        <v>1</v>
      </c>
      <c r="CV339" s="666">
        <v>11.1</v>
      </c>
      <c r="CW339" s="362"/>
      <c r="CX339" s="362"/>
      <c r="CY339" s="362"/>
      <c r="DC339" s="516">
        <v>1</v>
      </c>
      <c r="DD339" s="511" t="s">
        <v>1756</v>
      </c>
      <c r="DF339" s="136"/>
      <c r="DJ339" s="136"/>
      <c r="DK339" s="136"/>
      <c r="DL339" s="136"/>
      <c r="DS339" s="63"/>
      <c r="EO339" s="511">
        <v>42</v>
      </c>
      <c r="EP339" s="574">
        <v>41260</v>
      </c>
      <c r="ET339" s="133">
        <v>65</v>
      </c>
      <c r="EU339" s="133">
        <v>0</v>
      </c>
      <c r="EV339" s="524">
        <v>22.6412013413034</v>
      </c>
      <c r="EW339" s="133">
        <v>8</v>
      </c>
      <c r="EX339" s="133">
        <v>7</v>
      </c>
      <c r="EY339" s="133">
        <v>55</v>
      </c>
      <c r="EZ339" s="133">
        <v>30</v>
      </c>
      <c r="FC339" s="133">
        <v>49</v>
      </c>
      <c r="FE339" s="133">
        <v>25</v>
      </c>
      <c r="FH339" s="91"/>
      <c r="FI339" s="91"/>
      <c r="FJ339" s="227"/>
      <c r="FK339" s="227"/>
      <c r="FL339" s="193">
        <v>172</v>
      </c>
      <c r="FM339" s="193">
        <v>129</v>
      </c>
      <c r="FN339" s="193">
        <v>110.70565582864812</v>
      </c>
      <c r="FO339" s="193">
        <v>83.029241871486093</v>
      </c>
      <c r="FP339" s="193">
        <v>25</v>
      </c>
      <c r="FQ339" s="133">
        <v>1</v>
      </c>
      <c r="FS339" s="193">
        <v>64</v>
      </c>
      <c r="FT339" s="193">
        <v>24</v>
      </c>
      <c r="FU339" s="133">
        <v>160</v>
      </c>
      <c r="FV339" s="237">
        <v>1.9</v>
      </c>
      <c r="FW339" s="237">
        <v>1.81</v>
      </c>
      <c r="FX339" s="237">
        <v>33.684210526315788</v>
      </c>
      <c r="FY339" s="237">
        <v>2.6666666666666665</v>
      </c>
      <c r="FZ339" s="237">
        <v>1.6842105263157894</v>
      </c>
      <c r="GA339" s="133">
        <v>16</v>
      </c>
      <c r="GG339" s="133">
        <v>0</v>
      </c>
      <c r="GH339" s="133">
        <v>1</v>
      </c>
      <c r="GI339" s="133">
        <v>0</v>
      </c>
      <c r="GJ339" s="133">
        <v>2</v>
      </c>
      <c r="GK339" s="133">
        <v>17</v>
      </c>
      <c r="GM339" s="133">
        <v>0</v>
      </c>
      <c r="GO339" s="133">
        <v>1</v>
      </c>
      <c r="GP339" s="61">
        <v>85</v>
      </c>
      <c r="GQ339" s="106">
        <v>54.709190380436574</v>
      </c>
      <c r="GR339" s="61">
        <v>33</v>
      </c>
      <c r="GS339" s="61">
        <v>1</v>
      </c>
      <c r="GT339" s="61"/>
      <c r="GU339" s="61"/>
      <c r="GV339" s="61"/>
      <c r="GW339" s="61"/>
      <c r="GX339" s="61">
        <v>12</v>
      </c>
      <c r="GY339" s="61"/>
      <c r="GZ339" s="90"/>
      <c r="HA339" s="21">
        <v>22</v>
      </c>
      <c r="HY339" s="238"/>
      <c r="IE339" s="237"/>
      <c r="IF339" s="237"/>
      <c r="IP339" s="237"/>
      <c r="JC339" s="136"/>
      <c r="JD339" s="278"/>
      <c r="JE339" s="70"/>
      <c r="JF339" s="70"/>
      <c r="JG339" s="136"/>
      <c r="JH339" s="136"/>
      <c r="JI339" s="136"/>
      <c r="JJ339" s="136"/>
      <c r="JL339" s="420"/>
      <c r="JM339" s="362"/>
      <c r="JN339" s="244"/>
      <c r="JP339" s="518">
        <v>0</v>
      </c>
      <c r="JQ339" s="135">
        <v>43678</v>
      </c>
      <c r="JR339" s="520">
        <v>79</v>
      </c>
      <c r="JS339" s="135"/>
      <c r="JU339" s="200"/>
      <c r="JV339" s="135"/>
      <c r="JW339" s="225"/>
      <c r="JX339" s="201"/>
      <c r="JY339" s="135"/>
      <c r="JZ339" s="225"/>
      <c r="KA339" s="699">
        <v>0</v>
      </c>
      <c r="KB339" s="511"/>
      <c r="KC339" s="225"/>
      <c r="KD339" s="63"/>
      <c r="KE339" s="250"/>
      <c r="KF339" s="250"/>
      <c r="KG339" s="250"/>
      <c r="KH339" s="250"/>
      <c r="KI339" s="250"/>
      <c r="KJ339" s="250"/>
      <c r="KK339" s="250"/>
      <c r="KL339" s="250"/>
      <c r="KQ339" s="92"/>
      <c r="KR339" s="92"/>
      <c r="KS339" s="92"/>
      <c r="KT339" s="361"/>
      <c r="KU339" s="92"/>
      <c r="KV339" s="361"/>
      <c r="KW339" s="361"/>
      <c r="KX339" s="361"/>
      <c r="KY339" s="361"/>
      <c r="KZ339" s="361"/>
      <c r="LA339" s="361"/>
      <c r="LB339" s="361"/>
      <c r="LC339" s="361"/>
      <c r="LD339" s="361"/>
      <c r="LE339" s="112"/>
      <c r="LF339" s="454"/>
      <c r="LG339" s="454"/>
      <c r="LH339" s="454"/>
      <c r="LI339" s="454"/>
      <c r="LJ339" s="454"/>
      <c r="LK339" s="454"/>
      <c r="LL339" s="454"/>
      <c r="LM339" s="454"/>
      <c r="LN339" s="454"/>
      <c r="LO339" s="454"/>
      <c r="LP339" s="454"/>
      <c r="LQ339" s="454"/>
      <c r="LR339" s="454"/>
      <c r="LS339" s="454"/>
      <c r="LT339" s="454"/>
      <c r="LU339" s="454"/>
      <c r="LV339" s="454"/>
      <c r="LW339" s="454"/>
      <c r="LX339" s="454"/>
      <c r="LY339" s="454"/>
      <c r="LZ339" s="454"/>
      <c r="MA339" s="454"/>
      <c r="MC339" s="509"/>
      <c r="MD339" s="61"/>
      <c r="ME339" s="746">
        <v>42</v>
      </c>
      <c r="MF339" s="510">
        <v>41261</v>
      </c>
      <c r="MG339" s="511">
        <v>50</v>
      </c>
      <c r="MH339" s="521">
        <v>50</v>
      </c>
      <c r="MI339" s="522">
        <v>43.1415035496927</v>
      </c>
      <c r="MJ339" s="510"/>
      <c r="MK339" s="511"/>
      <c r="ML339" s="511"/>
      <c r="MM339" s="511"/>
      <c r="MN339" s="511"/>
      <c r="MO339" s="511"/>
      <c r="ND339" s="876">
        <v>1042</v>
      </c>
      <c r="NE339" s="877">
        <v>8.7229782542087193</v>
      </c>
      <c r="NF339" s="877">
        <v>6.5326286575171704</v>
      </c>
      <c r="NG339" s="877">
        <v>5.0950804919014097</v>
      </c>
      <c r="NH339" s="877">
        <v>3.6392321632492801</v>
      </c>
      <c r="NI339" s="877">
        <v>7.2128611165929</v>
      </c>
      <c r="NJ339" s="877">
        <v>8.5248942654487703</v>
      </c>
      <c r="NK339" s="877">
        <v>8.2654744032321101</v>
      </c>
      <c r="NL339" s="877">
        <v>7.9831646351107999</v>
      </c>
      <c r="NM339" s="877">
        <v>6.1614846386416602</v>
      </c>
      <c r="NN339" s="877">
        <v>1.7484612330040401</v>
      </c>
      <c r="NO339" s="877">
        <v>5.4110872267985997</v>
      </c>
      <c r="NP339" s="877">
        <v>6.07510472220949</v>
      </c>
      <c r="NQ339" s="877">
        <v>7.3977174105213503</v>
      </c>
      <c r="NR339" s="877">
        <v>3.2524762141352199</v>
      </c>
      <c r="NS339" s="877">
        <v>6.0857645537783096</v>
      </c>
      <c r="NT339" s="877">
        <v>8.4366282672928392</v>
      </c>
      <c r="NU339" s="877">
        <v>6.6230767208326302</v>
      </c>
      <c r="NV339" s="877">
        <v>6.4205497721163196</v>
      </c>
      <c r="NW339" s="877">
        <v>5.3698154242839102</v>
      </c>
      <c r="NX339" s="877">
        <v>6.2012417711982497</v>
      </c>
      <c r="NY339" s="877">
        <v>7.4009648003271096</v>
      </c>
      <c r="NZ339" s="877">
        <v>-1.7858751946471501</v>
      </c>
      <c r="OA339" s="877">
        <v>9.2597432636907797</v>
      </c>
      <c r="OB339" s="877">
        <v>-2</v>
      </c>
      <c r="OC339" s="877">
        <v>4.4783247114850298</v>
      </c>
      <c r="OD339" s="877">
        <v>6.6964111992088302</v>
      </c>
      <c r="OE339" s="877">
        <v>5.8306102743579098</v>
      </c>
      <c r="OF339" s="877">
        <v>13.2246574326911</v>
      </c>
      <c r="OG339" s="877">
        <v>4.4362951198393601</v>
      </c>
      <c r="OH339" s="877">
        <v>7.1434342367848602</v>
      </c>
      <c r="OI339" s="877">
        <v>5.6008049549894698</v>
      </c>
      <c r="OJ339" s="877">
        <v>6.0812231959062704</v>
      </c>
      <c r="OK339" s="877">
        <v>6.2641999061321796</v>
      </c>
      <c r="OL339" s="877">
        <v>11.259743263690799</v>
      </c>
    </row>
    <row r="340" spans="1:402" s="133" customFormat="1" x14ac:dyDescent="0.25">
      <c r="A340" s="221">
        <v>339</v>
      </c>
      <c r="B340" s="221">
        <v>0</v>
      </c>
      <c r="C340" s="61">
        <v>0</v>
      </c>
      <c r="D340" s="61">
        <v>5</v>
      </c>
      <c r="E340" s="511">
        <v>44</v>
      </c>
      <c r="F340" s="880"/>
      <c r="G340" s="887">
        <v>52</v>
      </c>
      <c r="I340" s="511" t="s">
        <v>1781</v>
      </c>
      <c r="J340" s="766">
        <v>20398</v>
      </c>
      <c r="K340" s="512">
        <v>57.142465753424702</v>
      </c>
      <c r="L340" s="514">
        <v>88.5</v>
      </c>
      <c r="M340" s="514">
        <v>189</v>
      </c>
      <c r="N340" s="514">
        <v>24.775342235659696</v>
      </c>
      <c r="O340" s="106">
        <v>2.1555161794799873</v>
      </c>
      <c r="P340" s="511">
        <v>0</v>
      </c>
      <c r="Q340" s="511">
        <v>105</v>
      </c>
      <c r="R340" s="511">
        <v>66</v>
      </c>
      <c r="S340" s="511">
        <v>0</v>
      </c>
      <c r="T340" s="514">
        <v>1</v>
      </c>
      <c r="U340" s="718">
        <v>0</v>
      </c>
      <c r="V340" s="718"/>
      <c r="W340" s="718">
        <v>0</v>
      </c>
      <c r="X340" s="718">
        <v>2</v>
      </c>
      <c r="Y340" s="718">
        <v>1</v>
      </c>
      <c r="Z340" s="718">
        <v>1</v>
      </c>
      <c r="AA340" s="718">
        <v>0</v>
      </c>
      <c r="AB340" s="718">
        <v>0</v>
      </c>
      <c r="AD340" s="524">
        <v>24.3884555609533</v>
      </c>
      <c r="AF340" s="589">
        <v>169</v>
      </c>
      <c r="AG340" s="590">
        <v>0.86</v>
      </c>
      <c r="AH340" s="589">
        <v>92</v>
      </c>
      <c r="AI340" s="592"/>
      <c r="AJ340" s="589">
        <v>13.7</v>
      </c>
      <c r="AK340" s="592"/>
      <c r="AL340" s="589">
        <v>132</v>
      </c>
      <c r="AM340" s="593"/>
      <c r="AN340" s="409"/>
      <c r="AO340" s="63"/>
      <c r="AP340" s="63"/>
      <c r="AQ340" s="63"/>
      <c r="AR340" s="63"/>
      <c r="AS340" s="63"/>
      <c r="AT340" s="63"/>
      <c r="AU340" s="64"/>
      <c r="AV340" s="64"/>
      <c r="AW340" s="108"/>
      <c r="AX340" s="108"/>
      <c r="AY340" s="108"/>
      <c r="AZ340" s="589">
        <v>140</v>
      </c>
      <c r="BA340" s="414"/>
      <c r="BB340" s="66"/>
      <c r="BC340" s="68"/>
      <c r="BD340" s="66"/>
      <c r="BE340" s="218"/>
      <c r="BF340" s="66"/>
      <c r="BG340" s="68"/>
      <c r="BH340" s="508"/>
      <c r="BI340" s="508"/>
      <c r="BJ340" s="508"/>
      <c r="BK340" s="66"/>
      <c r="BL340" s="66"/>
      <c r="BM340" s="66"/>
      <c r="BN340" s="66"/>
      <c r="BO340" s="571"/>
      <c r="BP340" s="66"/>
      <c r="BQ340" s="66"/>
      <c r="BR340" s="66"/>
      <c r="BS340" s="66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  <c r="CD340" s="61"/>
      <c r="CE340" s="61"/>
      <c r="CF340" s="61"/>
      <c r="CG340" s="61"/>
      <c r="CH340" s="61"/>
      <c r="CI340" s="61"/>
      <c r="CJ340" s="661">
        <v>1</v>
      </c>
      <c r="CK340" s="661">
        <v>0</v>
      </c>
      <c r="CL340" s="661">
        <v>1</v>
      </c>
      <c r="CM340" s="661">
        <v>1</v>
      </c>
      <c r="CN340" s="661">
        <v>0</v>
      </c>
      <c r="CO340" s="661">
        <v>0</v>
      </c>
      <c r="CP340" s="661">
        <v>1</v>
      </c>
      <c r="CQ340" s="661">
        <v>0</v>
      </c>
      <c r="CR340" s="661">
        <v>0</v>
      </c>
      <c r="CS340" s="661">
        <v>0</v>
      </c>
      <c r="CT340" s="661">
        <v>1</v>
      </c>
      <c r="CU340" s="661">
        <v>0</v>
      </c>
      <c r="CV340" s="666">
        <v>16.8</v>
      </c>
      <c r="CW340" s="362"/>
      <c r="CX340" s="362"/>
      <c r="CY340" s="362"/>
      <c r="DC340" s="516">
        <v>1</v>
      </c>
      <c r="DD340" s="511" t="s">
        <v>1782</v>
      </c>
      <c r="DF340" s="136"/>
      <c r="DJ340" s="136"/>
      <c r="DK340" s="136"/>
      <c r="DL340" s="136"/>
      <c r="DS340" s="63"/>
      <c r="EO340" s="511">
        <v>44</v>
      </c>
      <c r="EP340" s="574">
        <v>41253</v>
      </c>
      <c r="ET340" s="133">
        <v>70</v>
      </c>
      <c r="EU340" s="133">
        <v>0</v>
      </c>
      <c r="EV340" s="524">
        <v>24.3884555609533</v>
      </c>
      <c r="EW340" s="133">
        <v>7</v>
      </c>
      <c r="EX340" s="133">
        <v>6</v>
      </c>
      <c r="EY340" s="133">
        <v>74</v>
      </c>
      <c r="EZ340" s="133">
        <v>66</v>
      </c>
      <c r="FC340" s="133">
        <v>49</v>
      </c>
      <c r="FE340" s="133">
        <v>33</v>
      </c>
      <c r="FH340" s="91"/>
      <c r="FI340" s="91"/>
      <c r="FJ340" s="227"/>
      <c r="FK340" s="227"/>
      <c r="FL340" s="193">
        <v>331</v>
      </c>
      <c r="FM340" s="193">
        <v>283</v>
      </c>
      <c r="FN340" s="193">
        <v>153.55950614105475</v>
      </c>
      <c r="FO340" s="193">
        <v>131.2910581205997</v>
      </c>
      <c r="FP340" s="193">
        <v>15</v>
      </c>
      <c r="FQ340" s="133">
        <v>1</v>
      </c>
      <c r="FS340" s="193">
        <v>103</v>
      </c>
      <c r="FT340" s="193">
        <v>28</v>
      </c>
      <c r="FU340" s="133">
        <v>130</v>
      </c>
      <c r="FV340" s="237">
        <v>4.28</v>
      </c>
      <c r="FW340" s="237">
        <v>3.62</v>
      </c>
      <c r="FX340" s="237">
        <v>24.065420560747661</v>
      </c>
      <c r="FY340" s="237">
        <v>3.6785714285714284</v>
      </c>
      <c r="FZ340" s="133">
        <v>1</v>
      </c>
      <c r="GA340" s="133">
        <v>21</v>
      </c>
      <c r="GG340" s="133">
        <v>0</v>
      </c>
      <c r="GH340" s="133">
        <v>1</v>
      </c>
      <c r="GI340" s="133">
        <v>0</v>
      </c>
      <c r="GJ340" s="133">
        <v>1</v>
      </c>
      <c r="GM340" s="133">
        <v>0</v>
      </c>
      <c r="GO340" s="133">
        <v>1</v>
      </c>
      <c r="GP340" s="61">
        <v>47</v>
      </c>
      <c r="GQ340" s="106">
        <v>21.804522020028923</v>
      </c>
      <c r="GR340" s="61">
        <v>55</v>
      </c>
      <c r="GS340" s="61">
        <v>0</v>
      </c>
      <c r="GT340" s="61"/>
      <c r="GU340" s="61"/>
      <c r="GV340" s="61"/>
      <c r="GW340" s="61"/>
      <c r="GX340" s="61">
        <v>16</v>
      </c>
      <c r="GY340" s="61"/>
      <c r="GZ340" s="90"/>
      <c r="HA340" s="21">
        <v>17</v>
      </c>
      <c r="HY340" s="238"/>
      <c r="IE340" s="237"/>
      <c r="IF340" s="237"/>
      <c r="IP340" s="237"/>
      <c r="JC340" s="136"/>
      <c r="JD340" s="278"/>
      <c r="JE340" s="70"/>
      <c r="JF340" s="70"/>
      <c r="JG340" s="136"/>
      <c r="JH340" s="136"/>
      <c r="JI340" s="136"/>
      <c r="JJ340" s="136"/>
      <c r="JL340" s="420"/>
      <c r="JM340" s="362"/>
      <c r="JN340" s="244"/>
      <c r="JP340" s="518">
        <v>2</v>
      </c>
      <c r="JQ340" s="519">
        <v>41970</v>
      </c>
      <c r="JR340" s="520">
        <v>23</v>
      </c>
      <c r="JS340" s="135"/>
      <c r="JU340" s="200"/>
      <c r="JV340" s="135"/>
      <c r="JW340" s="225"/>
      <c r="JX340" s="201"/>
      <c r="JY340" s="135"/>
      <c r="JZ340" s="225"/>
      <c r="KA340" s="699">
        <v>1</v>
      </c>
      <c r="KB340" s="700">
        <v>41970</v>
      </c>
      <c r="KC340" s="225"/>
      <c r="KD340" s="63"/>
      <c r="KE340" s="250"/>
      <c r="KF340" s="250"/>
      <c r="KG340" s="250"/>
      <c r="KH340" s="250"/>
      <c r="KI340" s="250"/>
      <c r="KJ340" s="250"/>
      <c r="KK340" s="250"/>
      <c r="KL340" s="250"/>
      <c r="KQ340" s="92"/>
      <c r="KR340" s="92"/>
      <c r="KS340" s="92"/>
      <c r="KT340" s="361"/>
      <c r="KU340" s="92"/>
      <c r="KV340" s="361"/>
      <c r="KW340" s="361"/>
      <c r="KX340" s="361"/>
      <c r="KY340" s="361"/>
      <c r="KZ340" s="361"/>
      <c r="LA340" s="361"/>
      <c r="LB340" s="361"/>
      <c r="LC340" s="361"/>
      <c r="LD340" s="361"/>
      <c r="LE340" s="112"/>
      <c r="LF340" s="454"/>
      <c r="LG340" s="454"/>
      <c r="LH340" s="454"/>
      <c r="LI340" s="454"/>
      <c r="LJ340" s="454"/>
      <c r="LK340" s="454"/>
      <c r="LL340" s="454"/>
      <c r="LM340" s="454"/>
      <c r="LN340" s="454"/>
      <c r="LO340" s="454"/>
      <c r="LP340" s="454"/>
      <c r="LQ340" s="454"/>
      <c r="LR340" s="454"/>
      <c r="LS340" s="454"/>
      <c r="LT340" s="454"/>
      <c r="LU340" s="454"/>
      <c r="LV340" s="454"/>
      <c r="LW340" s="454"/>
      <c r="LX340" s="454"/>
      <c r="LY340" s="454"/>
      <c r="LZ340" s="454"/>
      <c r="MA340" s="454"/>
      <c r="MC340" s="509"/>
      <c r="MD340" s="61"/>
      <c r="ME340" s="746">
        <v>44</v>
      </c>
      <c r="MF340" s="510">
        <v>41255</v>
      </c>
      <c r="MG340" s="511">
        <v>52</v>
      </c>
      <c r="MH340" s="521">
        <v>52</v>
      </c>
      <c r="MI340" s="522">
        <v>39.474660648644097</v>
      </c>
      <c r="MJ340" s="510"/>
      <c r="MK340" s="511"/>
      <c r="ML340" s="511"/>
      <c r="MM340" s="511"/>
      <c r="MN340" s="511"/>
      <c r="MO340" s="511"/>
      <c r="ND340" s="876" t="s">
        <v>64</v>
      </c>
      <c r="NE340" s="877" t="s">
        <v>64</v>
      </c>
      <c r="NF340" s="877" t="s">
        <v>64</v>
      </c>
      <c r="NG340" s="877" t="s">
        <v>64</v>
      </c>
      <c r="NH340" s="877" t="s">
        <v>64</v>
      </c>
      <c r="NI340" s="877" t="s">
        <v>64</v>
      </c>
      <c r="NJ340" s="877" t="s">
        <v>64</v>
      </c>
      <c r="NK340" s="877" t="s">
        <v>64</v>
      </c>
      <c r="NL340" s="877" t="s">
        <v>64</v>
      </c>
      <c r="NM340" s="877" t="s">
        <v>64</v>
      </c>
      <c r="NN340" s="877" t="s">
        <v>64</v>
      </c>
      <c r="NO340" s="877" t="s">
        <v>64</v>
      </c>
      <c r="NP340" s="877" t="s">
        <v>64</v>
      </c>
      <c r="NQ340" s="877" t="s">
        <v>64</v>
      </c>
      <c r="NR340" s="877" t="s">
        <v>64</v>
      </c>
      <c r="NS340" s="877" t="s">
        <v>64</v>
      </c>
      <c r="NT340" s="877" t="s">
        <v>64</v>
      </c>
      <c r="NU340" s="877" t="s">
        <v>64</v>
      </c>
      <c r="NV340" s="877" t="s">
        <v>64</v>
      </c>
      <c r="NW340" s="877" t="s">
        <v>64</v>
      </c>
      <c r="NX340" s="877" t="s">
        <v>64</v>
      </c>
      <c r="NY340" s="877" t="s">
        <v>64</v>
      </c>
      <c r="NZ340" s="877" t="s">
        <v>64</v>
      </c>
      <c r="OA340" s="877" t="s">
        <v>64</v>
      </c>
      <c r="OB340" s="877" t="s">
        <v>64</v>
      </c>
      <c r="OC340" s="877" t="s">
        <v>64</v>
      </c>
      <c r="OD340" s="877" t="s">
        <v>64</v>
      </c>
      <c r="OE340" s="877" t="s">
        <v>64</v>
      </c>
      <c r="OF340" s="877" t="s">
        <v>64</v>
      </c>
      <c r="OG340" s="877" t="s">
        <v>64</v>
      </c>
      <c r="OH340" s="877" t="s">
        <v>64</v>
      </c>
      <c r="OI340" s="877" t="s">
        <v>64</v>
      </c>
      <c r="OJ340" s="877" t="s">
        <v>64</v>
      </c>
      <c r="OK340" s="877" t="s">
        <v>64</v>
      </c>
      <c r="OL340" s="877" t="s">
        <v>64</v>
      </c>
    </row>
    <row r="341" spans="1:402" s="133" customFormat="1" x14ac:dyDescent="0.25">
      <c r="A341" s="274">
        <v>340</v>
      </c>
      <c r="B341" s="221">
        <v>0</v>
      </c>
      <c r="C341" s="61">
        <v>0</v>
      </c>
      <c r="D341" s="61">
        <v>5</v>
      </c>
      <c r="E341" s="511">
        <v>46</v>
      </c>
      <c r="F341" s="880"/>
      <c r="G341" s="887">
        <v>54</v>
      </c>
      <c r="I341" s="511" t="s">
        <v>1783</v>
      </c>
      <c r="J341" s="766">
        <v>21991</v>
      </c>
      <c r="K341" s="512">
        <v>52.895890410958899</v>
      </c>
      <c r="L341" s="514">
        <v>72</v>
      </c>
      <c r="M341" s="514">
        <v>169</v>
      </c>
      <c r="N341" s="514">
        <v>25.209201358495854</v>
      </c>
      <c r="O341" s="106">
        <v>1.8384776310850235</v>
      </c>
      <c r="P341" s="511">
        <v>0</v>
      </c>
      <c r="Q341" s="511">
        <v>90</v>
      </c>
      <c r="R341" s="511">
        <v>60</v>
      </c>
      <c r="S341" s="511">
        <v>0</v>
      </c>
      <c r="T341" s="514">
        <v>3</v>
      </c>
      <c r="U341" s="718">
        <v>1</v>
      </c>
      <c r="V341" s="718"/>
      <c r="W341" s="718">
        <v>0</v>
      </c>
      <c r="X341" s="718">
        <v>2</v>
      </c>
      <c r="Y341" s="718">
        <v>0</v>
      </c>
      <c r="Z341" s="718">
        <v>1</v>
      </c>
      <c r="AA341" s="718">
        <v>0</v>
      </c>
      <c r="AB341" s="718">
        <v>1</v>
      </c>
      <c r="AD341" s="524">
        <v>22.197876733507801</v>
      </c>
      <c r="AF341" s="589">
        <v>174</v>
      </c>
      <c r="AG341" s="590">
        <v>1.05</v>
      </c>
      <c r="AH341" s="589">
        <v>74</v>
      </c>
      <c r="AI341" s="592"/>
      <c r="AJ341" s="589">
        <v>15.2</v>
      </c>
      <c r="AK341" s="592"/>
      <c r="AL341" s="589">
        <v>1102</v>
      </c>
      <c r="AM341" s="593"/>
      <c r="AN341" s="409"/>
      <c r="AO341" s="63"/>
      <c r="AP341" s="63"/>
      <c r="AQ341" s="63"/>
      <c r="AR341" s="63"/>
      <c r="AS341" s="63"/>
      <c r="AT341" s="63"/>
      <c r="AU341" s="64"/>
      <c r="AV341" s="64"/>
      <c r="AW341" s="108"/>
      <c r="AX341" s="108"/>
      <c r="AY341" s="108"/>
      <c r="AZ341" s="589">
        <v>141</v>
      </c>
      <c r="BA341" s="414"/>
      <c r="BB341" s="66"/>
      <c r="BC341" s="68"/>
      <c r="BD341" s="66"/>
      <c r="BE341" s="218"/>
      <c r="BF341" s="66"/>
      <c r="BG341" s="68"/>
      <c r="BH341" s="508"/>
      <c r="BI341" s="508"/>
      <c r="BJ341" s="508"/>
      <c r="BK341" s="66"/>
      <c r="BL341" s="66"/>
      <c r="BM341" s="66"/>
      <c r="BN341" s="66"/>
      <c r="BO341" s="571"/>
      <c r="BP341" s="66"/>
      <c r="BQ341" s="66"/>
      <c r="BR341" s="66"/>
      <c r="BS341" s="66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  <c r="CD341" s="61"/>
      <c r="CE341" s="61"/>
      <c r="CF341" s="61"/>
      <c r="CG341" s="61"/>
      <c r="CH341" s="61"/>
      <c r="CI341" s="61"/>
      <c r="CJ341" s="661">
        <v>1</v>
      </c>
      <c r="CK341" s="661">
        <v>0</v>
      </c>
      <c r="CL341" s="661">
        <v>1</v>
      </c>
      <c r="CM341" s="661">
        <v>1</v>
      </c>
      <c r="CN341" s="661">
        <v>1</v>
      </c>
      <c r="CO341" s="661">
        <v>0</v>
      </c>
      <c r="CP341" s="661">
        <v>0</v>
      </c>
      <c r="CQ341" s="661">
        <v>1</v>
      </c>
      <c r="CR341" s="661">
        <v>0</v>
      </c>
      <c r="CS341" s="661">
        <v>0</v>
      </c>
      <c r="CT341" s="661">
        <v>0</v>
      </c>
      <c r="CU341" s="661">
        <v>0</v>
      </c>
      <c r="CV341" s="666">
        <v>14.9</v>
      </c>
      <c r="CW341" s="362"/>
      <c r="CX341" s="362"/>
      <c r="CY341" s="362"/>
      <c r="DC341" s="516">
        <v>2</v>
      </c>
      <c r="DD341" s="511" t="s">
        <v>1784</v>
      </c>
      <c r="DF341" s="136"/>
      <c r="DJ341" s="136"/>
      <c r="DK341" s="136"/>
      <c r="DL341" s="136"/>
      <c r="DS341" s="63"/>
      <c r="EO341" s="511">
        <v>46</v>
      </c>
      <c r="EP341" s="574">
        <v>41290</v>
      </c>
      <c r="ET341" s="133">
        <v>70</v>
      </c>
      <c r="EU341" s="133">
        <v>0</v>
      </c>
      <c r="EV341" s="524">
        <v>22.197876733507801</v>
      </c>
      <c r="EW341" s="133">
        <v>8</v>
      </c>
      <c r="EX341" s="133">
        <v>8</v>
      </c>
      <c r="EY341" s="133">
        <v>63</v>
      </c>
      <c r="EZ341" s="133">
        <v>59</v>
      </c>
      <c r="FC341" s="133">
        <v>51</v>
      </c>
      <c r="FE341" s="133">
        <v>31</v>
      </c>
      <c r="FH341" s="91"/>
      <c r="FI341" s="91"/>
      <c r="FJ341" s="227"/>
      <c r="FK341" s="227"/>
      <c r="FL341" s="193">
        <v>291</v>
      </c>
      <c r="FM341" s="193">
        <v>216</v>
      </c>
      <c r="FN341" s="193">
        <v>158.28313332714256</v>
      </c>
      <c r="FO341" s="193">
        <v>117.48851133561098</v>
      </c>
      <c r="FP341" s="193">
        <v>26</v>
      </c>
      <c r="FQ341" s="133">
        <v>1</v>
      </c>
      <c r="FS341" s="193">
        <v>80</v>
      </c>
      <c r="FT341" s="193">
        <v>27</v>
      </c>
      <c r="FU341" s="133">
        <v>80</v>
      </c>
      <c r="FV341" s="237">
        <v>2.93</v>
      </c>
      <c r="FW341" s="237">
        <v>2.56</v>
      </c>
      <c r="FX341" s="237">
        <v>27.303754266211602</v>
      </c>
      <c r="FY341" s="237">
        <v>2.9629629629629628</v>
      </c>
      <c r="FZ341" s="237">
        <v>2.8571428571428572</v>
      </c>
      <c r="GA341" s="133">
        <v>19</v>
      </c>
      <c r="GG341" s="133">
        <v>1</v>
      </c>
      <c r="GH341" s="133">
        <v>2</v>
      </c>
      <c r="GI341" s="133">
        <v>0</v>
      </c>
      <c r="GJ341" s="133">
        <v>1</v>
      </c>
      <c r="GK341" s="133">
        <v>46</v>
      </c>
      <c r="GM341" s="133">
        <v>0</v>
      </c>
      <c r="GO341" s="133">
        <v>1</v>
      </c>
      <c r="GP341" s="61">
        <v>89</v>
      </c>
      <c r="GQ341" s="106">
        <v>48.409618096617486</v>
      </c>
      <c r="GR341" s="61">
        <v>32</v>
      </c>
      <c r="GS341" s="61">
        <v>1</v>
      </c>
      <c r="GT341" s="61"/>
      <c r="GU341" s="61"/>
      <c r="GV341" s="61"/>
      <c r="GW341" s="61"/>
      <c r="GX341" s="61">
        <v>16</v>
      </c>
      <c r="GY341" s="61"/>
      <c r="GZ341" s="90"/>
      <c r="HA341" s="21">
        <v>12</v>
      </c>
      <c r="HY341" s="238"/>
      <c r="IE341" s="237"/>
      <c r="IF341" s="237"/>
      <c r="IP341" s="237"/>
      <c r="JC341" s="136"/>
      <c r="JD341" s="278"/>
      <c r="JE341" s="70"/>
      <c r="JF341" s="70"/>
      <c r="JG341" s="136"/>
      <c r="JH341" s="136"/>
      <c r="JI341" s="136"/>
      <c r="JJ341" s="136"/>
      <c r="JL341" s="420"/>
      <c r="JM341" s="362"/>
      <c r="JN341" s="244"/>
      <c r="JP341" s="518">
        <v>0</v>
      </c>
      <c r="JQ341" s="519">
        <v>43578</v>
      </c>
      <c r="JR341" s="520">
        <v>74</v>
      </c>
      <c r="JS341" s="135"/>
      <c r="JU341" s="200"/>
      <c r="JV341" s="135"/>
      <c r="JW341" s="225"/>
      <c r="JX341" s="201"/>
      <c r="JY341" s="135"/>
      <c r="JZ341" s="225"/>
      <c r="KA341" s="699">
        <v>0</v>
      </c>
      <c r="KB341" s="511"/>
      <c r="KC341" s="225"/>
      <c r="KD341" s="63"/>
      <c r="KE341" s="250"/>
      <c r="KF341" s="250"/>
      <c r="KG341" s="250"/>
      <c r="KH341" s="250"/>
      <c r="KI341" s="250"/>
      <c r="KJ341" s="250"/>
      <c r="KK341" s="250"/>
      <c r="KL341" s="250"/>
      <c r="KQ341" s="92"/>
      <c r="KR341" s="92"/>
      <c r="KS341" s="92"/>
      <c r="KT341" s="361"/>
      <c r="KU341" s="92"/>
      <c r="KV341" s="361"/>
      <c r="KW341" s="361"/>
      <c r="KX341" s="361"/>
      <c r="KY341" s="361"/>
      <c r="KZ341" s="361"/>
      <c r="LA341" s="361"/>
      <c r="LB341" s="361"/>
      <c r="LC341" s="361"/>
      <c r="LD341" s="361"/>
      <c r="LE341" s="112"/>
      <c r="LF341" s="454"/>
      <c r="LG341" s="454"/>
      <c r="LH341" s="454"/>
      <c r="LI341" s="454"/>
      <c r="LJ341" s="454"/>
      <c r="LK341" s="454"/>
      <c r="LL341" s="454"/>
      <c r="LM341" s="454"/>
      <c r="LN341" s="454"/>
      <c r="LO341" s="454"/>
      <c r="LP341" s="454"/>
      <c r="LQ341" s="454"/>
      <c r="LR341" s="454"/>
      <c r="LS341" s="454"/>
      <c r="LT341" s="454"/>
      <c r="LU341" s="454"/>
      <c r="LV341" s="454"/>
      <c r="LW341" s="454"/>
      <c r="LX341" s="454"/>
      <c r="LY341" s="454"/>
      <c r="LZ341" s="454"/>
      <c r="MA341" s="454"/>
      <c r="MC341" s="509"/>
      <c r="MD341" s="61"/>
      <c r="ME341" s="746">
        <v>46</v>
      </c>
      <c r="MF341" s="510">
        <v>41298</v>
      </c>
      <c r="MG341" s="511">
        <v>54</v>
      </c>
      <c r="MH341" s="521">
        <v>54</v>
      </c>
      <c r="MI341" s="522">
        <v>35.668679037974499</v>
      </c>
      <c r="MJ341" s="510">
        <v>42788</v>
      </c>
      <c r="MK341" s="511">
        <v>574</v>
      </c>
      <c r="ML341" s="511"/>
      <c r="MM341" s="511"/>
      <c r="MN341" s="511"/>
      <c r="MO341" s="511"/>
      <c r="ND341" s="876" t="s">
        <v>64</v>
      </c>
      <c r="NE341" s="877" t="s">
        <v>64</v>
      </c>
      <c r="NF341" s="877" t="s">
        <v>64</v>
      </c>
      <c r="NG341" s="877" t="s">
        <v>64</v>
      </c>
      <c r="NH341" s="877" t="s">
        <v>64</v>
      </c>
      <c r="NI341" s="877" t="s">
        <v>64</v>
      </c>
      <c r="NJ341" s="877" t="s">
        <v>64</v>
      </c>
      <c r="NK341" s="877" t="s">
        <v>64</v>
      </c>
      <c r="NL341" s="877" t="s">
        <v>64</v>
      </c>
      <c r="NM341" s="877" t="s">
        <v>64</v>
      </c>
      <c r="NN341" s="877" t="s">
        <v>64</v>
      </c>
      <c r="NO341" s="877" t="s">
        <v>64</v>
      </c>
      <c r="NP341" s="877" t="s">
        <v>64</v>
      </c>
      <c r="NQ341" s="877" t="s">
        <v>64</v>
      </c>
      <c r="NR341" s="877" t="s">
        <v>64</v>
      </c>
      <c r="NS341" s="877" t="s">
        <v>64</v>
      </c>
      <c r="NT341" s="877" t="s">
        <v>64</v>
      </c>
      <c r="NU341" s="877" t="s">
        <v>64</v>
      </c>
      <c r="NV341" s="877" t="s">
        <v>64</v>
      </c>
      <c r="NW341" s="877" t="s">
        <v>64</v>
      </c>
      <c r="NX341" s="877" t="s">
        <v>64</v>
      </c>
      <c r="NY341" s="877" t="s">
        <v>64</v>
      </c>
      <c r="NZ341" s="877" t="s">
        <v>64</v>
      </c>
      <c r="OA341" s="877" t="s">
        <v>64</v>
      </c>
      <c r="OB341" s="877" t="s">
        <v>64</v>
      </c>
      <c r="OC341" s="877" t="s">
        <v>64</v>
      </c>
      <c r="OD341" s="877" t="s">
        <v>64</v>
      </c>
      <c r="OE341" s="877" t="s">
        <v>64</v>
      </c>
      <c r="OF341" s="877" t="s">
        <v>64</v>
      </c>
      <c r="OG341" s="877" t="s">
        <v>64</v>
      </c>
      <c r="OH341" s="877" t="s">
        <v>64</v>
      </c>
      <c r="OI341" s="877" t="s">
        <v>64</v>
      </c>
      <c r="OJ341" s="877" t="s">
        <v>64</v>
      </c>
      <c r="OK341" s="877" t="s">
        <v>64</v>
      </c>
      <c r="OL341" s="877" t="s">
        <v>64</v>
      </c>
    </row>
    <row r="342" spans="1:402" s="133" customFormat="1" x14ac:dyDescent="0.25">
      <c r="A342" s="221">
        <v>341</v>
      </c>
      <c r="B342" s="274">
        <v>0</v>
      </c>
      <c r="C342" s="61">
        <v>0</v>
      </c>
      <c r="D342" s="61">
        <v>5</v>
      </c>
      <c r="E342" s="511">
        <v>49</v>
      </c>
      <c r="F342" s="880"/>
      <c r="G342" s="887">
        <v>57</v>
      </c>
      <c r="I342" s="511" t="s">
        <v>1785</v>
      </c>
      <c r="J342" s="766">
        <v>19512</v>
      </c>
      <c r="K342" s="512">
        <v>59.734246575342503</v>
      </c>
      <c r="L342" s="514">
        <v>100</v>
      </c>
      <c r="M342" s="514">
        <v>192</v>
      </c>
      <c r="N342" s="514">
        <v>27.126736111111111</v>
      </c>
      <c r="O342" s="106">
        <v>2.3094010767585029</v>
      </c>
      <c r="P342" s="511">
        <v>0</v>
      </c>
      <c r="Q342" s="511">
        <v>90</v>
      </c>
      <c r="R342" s="511">
        <v>60</v>
      </c>
      <c r="S342" s="511">
        <v>0</v>
      </c>
      <c r="T342" s="514">
        <v>3</v>
      </c>
      <c r="U342" s="718">
        <v>1</v>
      </c>
      <c r="V342" s="718"/>
      <c r="W342" s="718">
        <v>0</v>
      </c>
      <c r="X342" s="718">
        <v>1</v>
      </c>
      <c r="Y342" s="718">
        <v>1</v>
      </c>
      <c r="Z342" s="718">
        <v>0</v>
      </c>
      <c r="AA342" s="718">
        <v>0</v>
      </c>
      <c r="AB342" s="718">
        <v>0</v>
      </c>
      <c r="AD342" s="524">
        <v>21.024999999999999</v>
      </c>
      <c r="AF342" s="591"/>
      <c r="AG342" s="590">
        <v>1.65</v>
      </c>
      <c r="AH342" s="589">
        <v>43</v>
      </c>
      <c r="AI342" s="592"/>
      <c r="AJ342" s="589">
        <v>14.2</v>
      </c>
      <c r="AK342" s="592"/>
      <c r="AL342" s="589">
        <v>3622</v>
      </c>
      <c r="AM342" s="593"/>
      <c r="AN342" s="409"/>
      <c r="AO342" s="63"/>
      <c r="AP342" s="63"/>
      <c r="AQ342" s="63"/>
      <c r="AR342" s="63"/>
      <c r="AS342" s="63"/>
      <c r="AT342" s="63"/>
      <c r="AU342" s="64"/>
      <c r="AV342" s="64"/>
      <c r="AW342" s="108"/>
      <c r="AX342" s="108"/>
      <c r="AY342" s="108"/>
      <c r="AZ342" s="589">
        <v>134</v>
      </c>
      <c r="BA342" s="414"/>
      <c r="BB342" s="66"/>
      <c r="BC342" s="68"/>
      <c r="BD342" s="66"/>
      <c r="BE342" s="218"/>
      <c r="BF342" s="66"/>
      <c r="BG342" s="68"/>
      <c r="BH342" s="508"/>
      <c r="BI342" s="508"/>
      <c r="BJ342" s="508"/>
      <c r="BK342" s="66"/>
      <c r="BL342" s="66"/>
      <c r="BM342" s="66"/>
      <c r="BN342" s="66"/>
      <c r="BO342" s="571"/>
      <c r="BP342" s="66"/>
      <c r="BQ342" s="66"/>
      <c r="BR342" s="66"/>
      <c r="BS342" s="66"/>
      <c r="BT342" s="61"/>
      <c r="BU342" s="61"/>
      <c r="BV342" s="61"/>
      <c r="BW342" s="61"/>
      <c r="BX342" s="61"/>
      <c r="BY342" s="61"/>
      <c r="BZ342" s="61"/>
      <c r="CA342" s="61"/>
      <c r="CB342" s="61"/>
      <c r="CC342" s="61"/>
      <c r="CD342" s="61"/>
      <c r="CE342" s="61"/>
      <c r="CF342" s="61"/>
      <c r="CG342" s="61"/>
      <c r="CH342" s="61"/>
      <c r="CI342" s="61"/>
      <c r="CJ342" s="661">
        <v>1</v>
      </c>
      <c r="CK342" s="661">
        <v>0</v>
      </c>
      <c r="CL342" s="661">
        <v>1</v>
      </c>
      <c r="CM342" s="661">
        <v>1</v>
      </c>
      <c r="CN342" s="661">
        <v>1</v>
      </c>
      <c r="CO342" s="661">
        <v>0</v>
      </c>
      <c r="CP342" s="661">
        <v>1</v>
      </c>
      <c r="CQ342" s="661">
        <v>1</v>
      </c>
      <c r="CR342" s="661">
        <v>0</v>
      </c>
      <c r="CS342" s="661">
        <v>0</v>
      </c>
      <c r="CT342" s="661">
        <v>1</v>
      </c>
      <c r="CU342" s="661">
        <v>1</v>
      </c>
      <c r="CV342" s="667"/>
      <c r="CW342" s="362"/>
      <c r="CX342" s="362"/>
      <c r="CY342" s="362"/>
      <c r="DC342" s="516">
        <v>1</v>
      </c>
      <c r="DD342" s="511" t="s">
        <v>1745</v>
      </c>
      <c r="DF342" s="136"/>
      <c r="DJ342" s="136"/>
      <c r="DK342" s="136"/>
      <c r="DL342" s="136"/>
      <c r="DS342" s="63"/>
      <c r="EO342" s="511">
        <v>49</v>
      </c>
      <c r="EP342" s="574">
        <v>41309</v>
      </c>
      <c r="ET342" s="133">
        <v>85</v>
      </c>
      <c r="EU342" s="133">
        <v>0</v>
      </c>
      <c r="EV342" s="524">
        <v>21.024999999999999</v>
      </c>
      <c r="EW342" s="133">
        <v>10</v>
      </c>
      <c r="EX342" s="133">
        <v>8</v>
      </c>
      <c r="EY342" s="133">
        <v>79</v>
      </c>
      <c r="EZ342" s="133">
        <v>73</v>
      </c>
      <c r="FC342" s="133">
        <v>53</v>
      </c>
      <c r="FE342" s="133">
        <v>35</v>
      </c>
      <c r="FH342" s="91"/>
      <c r="FI342" s="91"/>
      <c r="FJ342" s="227"/>
      <c r="FK342" s="227"/>
      <c r="FL342" s="193">
        <v>438</v>
      </c>
      <c r="FM342" s="193">
        <v>374</v>
      </c>
      <c r="FN342" s="193">
        <v>189.65956342879207</v>
      </c>
      <c r="FO342" s="193">
        <v>161.94675050769004</v>
      </c>
      <c r="FP342" s="193">
        <v>15</v>
      </c>
      <c r="FQ342" s="133">
        <v>1</v>
      </c>
      <c r="FS342" s="193">
        <v>79</v>
      </c>
      <c r="FT342" s="193">
        <v>35</v>
      </c>
      <c r="FU342" s="133">
        <v>140</v>
      </c>
      <c r="FV342" s="237">
        <v>4</v>
      </c>
      <c r="FW342" s="237">
        <v>2.92</v>
      </c>
      <c r="FX342" s="237">
        <v>19.75</v>
      </c>
      <c r="FY342" s="237">
        <v>2.2571428571428571</v>
      </c>
      <c r="GA342" s="133">
        <v>21</v>
      </c>
      <c r="GG342" s="133">
        <v>1</v>
      </c>
      <c r="GH342" s="133">
        <v>2</v>
      </c>
      <c r="GI342" s="133">
        <v>1</v>
      </c>
      <c r="GJ342" s="133">
        <v>2</v>
      </c>
      <c r="GK342" s="133">
        <v>48</v>
      </c>
      <c r="GM342" s="133">
        <v>0</v>
      </c>
      <c r="GO342" s="133">
        <v>1</v>
      </c>
      <c r="GP342" s="61">
        <v>137</v>
      </c>
      <c r="GQ342" s="106">
        <v>59.322740159234051</v>
      </c>
      <c r="GR342" s="61">
        <v>30</v>
      </c>
      <c r="GS342" s="61">
        <v>1</v>
      </c>
      <c r="GT342" s="61"/>
      <c r="GU342" s="61"/>
      <c r="GV342" s="61"/>
      <c r="GW342" s="61"/>
      <c r="GX342" s="61">
        <v>7</v>
      </c>
      <c r="GY342" s="61"/>
      <c r="GZ342" s="90"/>
      <c r="HA342" s="21">
        <v>26</v>
      </c>
      <c r="HY342" s="238"/>
      <c r="IE342" s="237"/>
      <c r="IF342" s="237"/>
      <c r="IP342" s="237"/>
      <c r="JC342" s="136"/>
      <c r="JD342" s="278"/>
      <c r="JE342" s="70"/>
      <c r="JF342" s="70"/>
      <c r="JG342" s="136"/>
      <c r="JH342" s="136"/>
      <c r="JI342" s="136"/>
      <c r="JJ342" s="136"/>
      <c r="JL342" s="420"/>
      <c r="JM342" s="362"/>
      <c r="JN342" s="244"/>
      <c r="JP342" s="518">
        <v>1</v>
      </c>
      <c r="JQ342" s="519">
        <v>41323</v>
      </c>
      <c r="JR342" s="520">
        <v>0</v>
      </c>
      <c r="JS342" s="135"/>
      <c r="JU342" s="200"/>
      <c r="JV342" s="135"/>
      <c r="JW342" s="225"/>
      <c r="JX342" s="201"/>
      <c r="JY342" s="135"/>
      <c r="JZ342" s="225"/>
      <c r="KA342" s="699">
        <v>0</v>
      </c>
      <c r="KB342" s="511"/>
      <c r="KC342" s="225"/>
      <c r="KD342" s="63"/>
      <c r="KE342" s="250"/>
      <c r="KF342" s="250"/>
      <c r="KG342" s="250"/>
      <c r="KH342" s="250"/>
      <c r="KI342" s="250"/>
      <c r="KJ342" s="250"/>
      <c r="KK342" s="250"/>
      <c r="KL342" s="250"/>
      <c r="KQ342" s="92"/>
      <c r="KR342" s="92"/>
      <c r="KS342" s="92"/>
      <c r="KT342" s="361"/>
      <c r="KU342" s="92"/>
      <c r="KV342" s="361"/>
      <c r="KW342" s="361"/>
      <c r="KX342" s="361"/>
      <c r="KY342" s="361"/>
      <c r="KZ342" s="361"/>
      <c r="LA342" s="361"/>
      <c r="LB342" s="361"/>
      <c r="LC342" s="361"/>
      <c r="LD342" s="361"/>
      <c r="LE342" s="112"/>
      <c r="LF342" s="454"/>
      <c r="LG342" s="454"/>
      <c r="LH342" s="454"/>
      <c r="LI342" s="454"/>
      <c r="LJ342" s="454"/>
      <c r="LK342" s="454"/>
      <c r="LL342" s="454"/>
      <c r="LM342" s="454"/>
      <c r="LN342" s="454"/>
      <c r="LO342" s="454"/>
      <c r="LP342" s="454"/>
      <c r="LQ342" s="454"/>
      <c r="LR342" s="454"/>
      <c r="LS342" s="454"/>
      <c r="LT342" s="454"/>
      <c r="LU342" s="454"/>
      <c r="LV342" s="454"/>
      <c r="LW342" s="454"/>
      <c r="LX342" s="454"/>
      <c r="LY342" s="454"/>
      <c r="LZ342" s="454"/>
      <c r="MA342" s="454"/>
      <c r="MC342" s="509"/>
      <c r="MD342" s="61"/>
      <c r="ME342" s="746">
        <v>49</v>
      </c>
      <c r="MF342" s="510">
        <v>41315</v>
      </c>
      <c r="MG342" s="511">
        <v>57</v>
      </c>
      <c r="MH342" s="521">
        <v>57</v>
      </c>
      <c r="MI342" s="522">
        <v>45.1080968810192</v>
      </c>
      <c r="MJ342" s="510"/>
      <c r="MK342" s="511"/>
      <c r="ML342" s="511"/>
      <c r="MM342" s="511"/>
      <c r="MN342" s="511"/>
      <c r="MO342" s="511"/>
      <c r="ND342" s="876" t="s">
        <v>64</v>
      </c>
      <c r="NE342" s="877" t="s">
        <v>64</v>
      </c>
      <c r="NF342" s="877" t="s">
        <v>64</v>
      </c>
      <c r="NG342" s="877" t="s">
        <v>64</v>
      </c>
      <c r="NH342" s="877" t="s">
        <v>64</v>
      </c>
      <c r="NI342" s="877" t="s">
        <v>64</v>
      </c>
      <c r="NJ342" s="877" t="s">
        <v>64</v>
      </c>
      <c r="NK342" s="877" t="s">
        <v>64</v>
      </c>
      <c r="NL342" s="877" t="s">
        <v>64</v>
      </c>
      <c r="NM342" s="877" t="s">
        <v>64</v>
      </c>
      <c r="NN342" s="877" t="s">
        <v>64</v>
      </c>
      <c r="NO342" s="877" t="s">
        <v>64</v>
      </c>
      <c r="NP342" s="877" t="s">
        <v>64</v>
      </c>
      <c r="NQ342" s="877" t="s">
        <v>64</v>
      </c>
      <c r="NR342" s="877" t="s">
        <v>64</v>
      </c>
      <c r="NS342" s="877" t="s">
        <v>64</v>
      </c>
      <c r="NT342" s="877" t="s">
        <v>64</v>
      </c>
      <c r="NU342" s="877" t="s">
        <v>64</v>
      </c>
      <c r="NV342" s="877" t="s">
        <v>64</v>
      </c>
      <c r="NW342" s="877" t="s">
        <v>64</v>
      </c>
      <c r="NX342" s="877" t="s">
        <v>64</v>
      </c>
      <c r="NY342" s="877" t="s">
        <v>64</v>
      </c>
      <c r="NZ342" s="877" t="s">
        <v>64</v>
      </c>
      <c r="OA342" s="877" t="s">
        <v>64</v>
      </c>
      <c r="OB342" s="877" t="s">
        <v>64</v>
      </c>
      <c r="OC342" s="877" t="s">
        <v>64</v>
      </c>
      <c r="OD342" s="877" t="s">
        <v>64</v>
      </c>
      <c r="OE342" s="877" t="s">
        <v>64</v>
      </c>
      <c r="OF342" s="877" t="s">
        <v>64</v>
      </c>
      <c r="OG342" s="877" t="s">
        <v>64</v>
      </c>
      <c r="OH342" s="877" t="s">
        <v>64</v>
      </c>
      <c r="OI342" s="877" t="s">
        <v>64</v>
      </c>
      <c r="OJ342" s="877" t="s">
        <v>64</v>
      </c>
      <c r="OK342" s="877" t="s">
        <v>64</v>
      </c>
      <c r="OL342" s="877" t="s">
        <v>64</v>
      </c>
    </row>
    <row r="343" spans="1:402" s="133" customFormat="1" x14ac:dyDescent="0.25">
      <c r="A343" s="221">
        <v>342</v>
      </c>
      <c r="B343" s="221">
        <v>0</v>
      </c>
      <c r="C343" s="61">
        <v>1</v>
      </c>
      <c r="D343" s="61">
        <v>5</v>
      </c>
      <c r="E343" s="511">
        <v>51</v>
      </c>
      <c r="F343" s="880"/>
      <c r="G343" s="887">
        <v>59</v>
      </c>
      <c r="I343" s="511" t="s">
        <v>1786</v>
      </c>
      <c r="J343" s="766">
        <v>11689</v>
      </c>
      <c r="K343" s="512">
        <v>81.172602739726003</v>
      </c>
      <c r="L343" s="514">
        <v>51.9</v>
      </c>
      <c r="M343" s="514">
        <v>150</v>
      </c>
      <c r="N343" s="514">
        <v>23.066666666666666</v>
      </c>
      <c r="O343" s="106">
        <v>1.4705441169852742</v>
      </c>
      <c r="P343" s="511">
        <v>0</v>
      </c>
      <c r="Q343" s="511">
        <v>130</v>
      </c>
      <c r="R343" s="511">
        <v>80</v>
      </c>
      <c r="S343" s="511">
        <v>1</v>
      </c>
      <c r="T343" s="514">
        <v>4</v>
      </c>
      <c r="U343" s="718">
        <v>0</v>
      </c>
      <c r="V343" s="718"/>
      <c r="W343" s="718">
        <v>1</v>
      </c>
      <c r="X343" s="718">
        <v>2</v>
      </c>
      <c r="Y343" s="718">
        <v>0</v>
      </c>
      <c r="Z343" s="718">
        <v>0</v>
      </c>
      <c r="AA343" s="718">
        <v>0</v>
      </c>
      <c r="AB343" s="718">
        <v>0</v>
      </c>
      <c r="AD343" s="524">
        <v>25.3311976212179</v>
      </c>
      <c r="AF343" s="589"/>
      <c r="AG343" s="590">
        <v>0.65</v>
      </c>
      <c r="AH343" s="589">
        <v>118</v>
      </c>
      <c r="AI343" s="592"/>
      <c r="AJ343" s="589">
        <v>15.4</v>
      </c>
      <c r="AK343" s="592"/>
      <c r="AL343" s="589">
        <v>574</v>
      </c>
      <c r="AM343" s="593"/>
      <c r="AN343" s="409"/>
      <c r="AO343" s="63"/>
      <c r="AP343" s="63"/>
      <c r="AQ343" s="63"/>
      <c r="AR343" s="63"/>
      <c r="AS343" s="63"/>
      <c r="AT343" s="63"/>
      <c r="AU343" s="64"/>
      <c r="AV343" s="64"/>
      <c r="AW343" s="108"/>
      <c r="AX343" s="108"/>
      <c r="AY343" s="108"/>
      <c r="AZ343" s="589">
        <v>142</v>
      </c>
      <c r="BA343" s="414"/>
      <c r="BB343" s="66"/>
      <c r="BC343" s="68"/>
      <c r="BD343" s="66"/>
      <c r="BE343" s="218"/>
      <c r="BF343" s="66"/>
      <c r="BG343" s="68"/>
      <c r="BH343" s="508"/>
      <c r="BI343" s="508"/>
      <c r="BJ343" s="508"/>
      <c r="BK343" s="66"/>
      <c r="BL343" s="66"/>
      <c r="BM343" s="66"/>
      <c r="BN343" s="66"/>
      <c r="BO343" s="571"/>
      <c r="BP343" s="66"/>
      <c r="BQ343" s="66"/>
      <c r="BR343" s="66"/>
      <c r="BS343" s="66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63">
        <v>1</v>
      </c>
      <c r="CK343" s="661">
        <v>0</v>
      </c>
      <c r="CL343" s="663">
        <v>1</v>
      </c>
      <c r="CM343" s="663">
        <v>1</v>
      </c>
      <c r="CN343" s="661">
        <v>1</v>
      </c>
      <c r="CO343" s="661">
        <v>0</v>
      </c>
      <c r="CP343" s="661">
        <v>1</v>
      </c>
      <c r="CQ343" s="663" t="s">
        <v>1787</v>
      </c>
      <c r="CR343" s="663" t="s">
        <v>1788</v>
      </c>
      <c r="CS343" s="661">
        <v>0</v>
      </c>
      <c r="CT343" s="661">
        <v>0</v>
      </c>
      <c r="CU343" s="661">
        <v>0</v>
      </c>
      <c r="CV343" s="667"/>
      <c r="CW343" s="362"/>
      <c r="CX343" s="362"/>
      <c r="CY343" s="362"/>
      <c r="DC343" s="516">
        <v>1</v>
      </c>
      <c r="DD343" s="511" t="s">
        <v>1756</v>
      </c>
      <c r="DF343" s="136"/>
      <c r="DJ343" s="136"/>
      <c r="DK343" s="136"/>
      <c r="DL343" s="136"/>
      <c r="DS343" s="63"/>
      <c r="EO343" s="511">
        <v>51</v>
      </c>
      <c r="EP343" s="574">
        <v>41311</v>
      </c>
      <c r="ET343" s="133">
        <v>113</v>
      </c>
      <c r="EU343" s="133">
        <v>1</v>
      </c>
      <c r="EV343" s="524">
        <v>25.3311976212179</v>
      </c>
      <c r="EW343" s="133">
        <v>8</v>
      </c>
      <c r="EX343" s="133">
        <v>7</v>
      </c>
      <c r="EY343" s="133">
        <v>54</v>
      </c>
      <c r="EZ343" s="133">
        <v>45</v>
      </c>
      <c r="FC343" s="133">
        <v>42</v>
      </c>
      <c r="FE343" s="133">
        <v>31</v>
      </c>
      <c r="FH343" s="91"/>
      <c r="FI343" s="91"/>
      <c r="FJ343" s="227"/>
      <c r="FK343" s="227"/>
      <c r="FL343" s="193">
        <v>80</v>
      </c>
      <c r="FM343" s="193">
        <v>57</v>
      </c>
      <c r="FN343" s="193">
        <v>54.401632073443672</v>
      </c>
      <c r="FO343" s="193">
        <v>38.761162852328617</v>
      </c>
      <c r="FP343" s="193">
        <v>29</v>
      </c>
      <c r="FQ343" s="133">
        <v>1</v>
      </c>
      <c r="FS343" s="193">
        <v>80</v>
      </c>
      <c r="FT343" s="193"/>
      <c r="FU343" s="133">
        <v>80</v>
      </c>
      <c r="FV343" s="237">
        <v>4.8</v>
      </c>
      <c r="FW343" s="237">
        <v>5.8</v>
      </c>
      <c r="FX343" s="237">
        <v>16.666666666666668</v>
      </c>
      <c r="FY343" s="237"/>
      <c r="FZ343" s="237">
        <v>2.1917808219178081</v>
      </c>
      <c r="GA343" s="133">
        <v>18</v>
      </c>
      <c r="GG343" s="133">
        <v>1</v>
      </c>
      <c r="GH343" s="133">
        <v>1</v>
      </c>
      <c r="GI343" s="133">
        <v>1</v>
      </c>
      <c r="GJ343" s="133">
        <v>1</v>
      </c>
      <c r="GK343" s="133">
        <v>37</v>
      </c>
      <c r="GM343" s="133">
        <v>0</v>
      </c>
      <c r="GO343" s="133">
        <v>0</v>
      </c>
      <c r="GP343" s="61">
        <v>59</v>
      </c>
      <c r="GQ343" s="106">
        <v>40.121203654164709</v>
      </c>
      <c r="GR343" s="61">
        <v>58</v>
      </c>
      <c r="GS343" s="61">
        <v>0</v>
      </c>
      <c r="GT343" s="61"/>
      <c r="GU343" s="61"/>
      <c r="GV343" s="61"/>
      <c r="GW343" s="61"/>
      <c r="GX343" s="61">
        <v>16</v>
      </c>
      <c r="GY343" s="61"/>
      <c r="GZ343" s="90"/>
      <c r="HA343" s="21">
        <v>8</v>
      </c>
      <c r="HY343" s="238"/>
      <c r="IE343" s="237"/>
      <c r="IF343" s="237"/>
      <c r="IP343" s="237"/>
      <c r="JC343" s="136"/>
      <c r="JD343" s="278"/>
      <c r="JE343" s="70"/>
      <c r="JF343" s="70"/>
      <c r="JG343" s="136"/>
      <c r="JH343" s="136"/>
      <c r="JI343" s="136"/>
      <c r="JJ343" s="136"/>
      <c r="JL343" s="420"/>
      <c r="JM343" s="362"/>
      <c r="JN343" s="244"/>
      <c r="JP343" s="518">
        <v>1</v>
      </c>
      <c r="JQ343" s="519">
        <v>41427</v>
      </c>
      <c r="JR343" s="520">
        <v>3</v>
      </c>
      <c r="JS343" s="135"/>
      <c r="JU343" s="200"/>
      <c r="JV343" s="135"/>
      <c r="JW343" s="225"/>
      <c r="JX343" s="201"/>
      <c r="JY343" s="135"/>
      <c r="JZ343" s="225"/>
      <c r="KA343" s="699">
        <v>0</v>
      </c>
      <c r="KB343" s="511"/>
      <c r="KC343" s="225"/>
      <c r="KD343" s="63"/>
      <c r="KE343" s="250"/>
      <c r="KF343" s="250"/>
      <c r="KG343" s="250"/>
      <c r="KH343" s="250"/>
      <c r="KI343" s="250"/>
      <c r="KJ343" s="250"/>
      <c r="KK343" s="250"/>
      <c r="KL343" s="250"/>
      <c r="KQ343" s="92"/>
      <c r="KR343" s="92"/>
      <c r="KS343" s="92"/>
      <c r="KT343" s="361"/>
      <c r="KU343" s="92"/>
      <c r="KV343" s="361"/>
      <c r="KW343" s="361"/>
      <c r="KX343" s="361"/>
      <c r="KY343" s="361"/>
      <c r="KZ343" s="361"/>
      <c r="LA343" s="361"/>
      <c r="LB343" s="361"/>
      <c r="LC343" s="361"/>
      <c r="LD343" s="361"/>
      <c r="LE343" s="112"/>
      <c r="LF343" s="454"/>
      <c r="LG343" s="454"/>
      <c r="LH343" s="454"/>
      <c r="LI343" s="454"/>
      <c r="LJ343" s="454"/>
      <c r="LK343" s="454"/>
      <c r="LL343" s="454"/>
      <c r="LM343" s="454"/>
      <c r="LN343" s="454"/>
      <c r="LO343" s="454"/>
      <c r="LP343" s="454"/>
      <c r="LQ343" s="454"/>
      <c r="LR343" s="454"/>
      <c r="LS343" s="454"/>
      <c r="LT343" s="454"/>
      <c r="LU343" s="454"/>
      <c r="LV343" s="454"/>
      <c r="LW343" s="454"/>
      <c r="LX343" s="454"/>
      <c r="LY343" s="454"/>
      <c r="LZ343" s="454"/>
      <c r="MA343" s="454"/>
      <c r="MC343" s="509"/>
      <c r="MD343" s="61"/>
      <c r="ME343" s="746">
        <v>51</v>
      </c>
      <c r="MF343" s="510">
        <v>41317</v>
      </c>
      <c r="MG343" s="511">
        <v>59</v>
      </c>
      <c r="MH343" s="521">
        <v>59</v>
      </c>
      <c r="MI343" s="522">
        <v>30.422319601946299</v>
      </c>
      <c r="MJ343" s="510"/>
      <c r="MK343" s="511"/>
      <c r="ML343" s="511"/>
      <c r="MM343" s="511"/>
      <c r="MN343" s="511"/>
      <c r="MO343" s="511"/>
      <c r="ND343" s="876">
        <v>1051</v>
      </c>
      <c r="NE343" s="877">
        <v>8.5455823224248508</v>
      </c>
      <c r="NF343" s="877">
        <v>6.2949882676914504</v>
      </c>
      <c r="NG343" s="877">
        <v>4.8354188404754801</v>
      </c>
      <c r="NH343" s="877">
        <v>3.4087118610294298</v>
      </c>
      <c r="NI343" s="877">
        <v>7.0446126929579798</v>
      </c>
      <c r="NJ343" s="877">
        <v>8.6377478903387495</v>
      </c>
      <c r="NK343" s="877">
        <v>7.6798319334398499</v>
      </c>
      <c r="NL343" s="877">
        <v>7.45639548769205</v>
      </c>
      <c r="NM343" s="877">
        <v>6.2660368939953202</v>
      </c>
      <c r="NN343" s="877">
        <v>0.67807190511263804</v>
      </c>
      <c r="NO343" s="877">
        <v>6.3868109464722203</v>
      </c>
      <c r="NP343" s="877">
        <v>6.9906145620015296</v>
      </c>
      <c r="NQ343" s="877">
        <v>7.6998847286974801</v>
      </c>
      <c r="NR343" s="877">
        <v>4.5759173611181501</v>
      </c>
      <c r="NS343" s="877">
        <v>6.0825748663395203</v>
      </c>
      <c r="NT343" s="877">
        <v>7.2372577709003698</v>
      </c>
      <c r="NU343" s="877">
        <v>6.5879649888826801</v>
      </c>
      <c r="NV343" s="877">
        <v>6.8760257327226997</v>
      </c>
      <c r="NW343" s="877">
        <v>5.7931155552743503</v>
      </c>
      <c r="NX343" s="877">
        <v>6.1199786096548801</v>
      </c>
      <c r="NY343" s="877">
        <v>8.0836920593027202</v>
      </c>
      <c r="NZ343" s="877">
        <v>1.0703893278914001</v>
      </c>
      <c r="OA343" s="877">
        <v>10.381261738838701</v>
      </c>
      <c r="OB343" s="877">
        <v>-0.59946207041627098</v>
      </c>
      <c r="OC343" s="877">
        <v>7.4276899700136996</v>
      </c>
      <c r="OD343" s="877">
        <v>6.83882573986814</v>
      </c>
      <c r="OE343" s="877">
        <v>5.6721424328538301</v>
      </c>
      <c r="OF343" s="877">
        <v>12.696891478557699</v>
      </c>
      <c r="OG343" s="877">
        <v>3.9411063109464299</v>
      </c>
      <c r="OH343" s="877">
        <v>6.61618123133188</v>
      </c>
      <c r="OI343" s="877">
        <v>4.3930042568983199</v>
      </c>
      <c r="OJ343" s="877">
        <v>6.0807102472257899</v>
      </c>
      <c r="OK343" s="877">
        <v>6.3573006421222997</v>
      </c>
      <c r="OL343" s="877">
        <v>10.980723809255</v>
      </c>
    </row>
    <row r="344" spans="1:402" s="133" customFormat="1" x14ac:dyDescent="0.25">
      <c r="A344" s="274">
        <v>343</v>
      </c>
      <c r="B344" s="221">
        <v>0</v>
      </c>
      <c r="C344" s="61">
        <v>0</v>
      </c>
      <c r="D344" s="61">
        <v>5</v>
      </c>
      <c r="E344" s="511">
        <v>55</v>
      </c>
      <c r="F344" s="880"/>
      <c r="G344" s="887">
        <v>64</v>
      </c>
      <c r="I344" s="511" t="s">
        <v>1789</v>
      </c>
      <c r="J344" s="766">
        <v>8832</v>
      </c>
      <c r="K344" s="512">
        <v>89.0383561643836</v>
      </c>
      <c r="L344" s="514">
        <v>65</v>
      </c>
      <c r="M344" s="514">
        <v>170</v>
      </c>
      <c r="N344" s="514">
        <v>22.491349480968861</v>
      </c>
      <c r="O344" s="106">
        <v>1.7519830034690533</v>
      </c>
      <c r="P344" s="511">
        <v>0</v>
      </c>
      <c r="Q344" s="511">
        <v>100</v>
      </c>
      <c r="R344" s="511">
        <v>60</v>
      </c>
      <c r="S344" s="511">
        <v>0</v>
      </c>
      <c r="T344" s="514">
        <v>4</v>
      </c>
      <c r="U344" s="718">
        <v>0</v>
      </c>
      <c r="V344" s="718"/>
      <c r="W344" s="663">
        <v>1</v>
      </c>
      <c r="X344" s="718">
        <v>0</v>
      </c>
      <c r="Y344" s="718">
        <v>0</v>
      </c>
      <c r="Z344" s="718">
        <v>0</v>
      </c>
      <c r="AA344" s="718">
        <v>0</v>
      </c>
      <c r="AB344" s="718">
        <v>0</v>
      </c>
      <c r="AD344" s="524">
        <v>22.086897618563</v>
      </c>
      <c r="AF344" s="589">
        <v>130</v>
      </c>
      <c r="AG344" s="590">
        <v>1.1299999999999999</v>
      </c>
      <c r="AH344" s="589">
        <v>61</v>
      </c>
      <c r="AI344" s="592"/>
      <c r="AJ344" s="589">
        <v>12.6</v>
      </c>
      <c r="AK344" s="592"/>
      <c r="AL344" s="589">
        <v>2760</v>
      </c>
      <c r="AM344" s="593"/>
      <c r="AN344" s="409"/>
      <c r="AO344" s="63"/>
      <c r="AP344" s="63"/>
      <c r="AQ344" s="63"/>
      <c r="AR344" s="63"/>
      <c r="AS344" s="63"/>
      <c r="AT344" s="63"/>
      <c r="AU344" s="64"/>
      <c r="AV344" s="64"/>
      <c r="AW344" s="108"/>
      <c r="AX344" s="108"/>
      <c r="AY344" s="108"/>
      <c r="AZ344" s="589">
        <v>134</v>
      </c>
      <c r="BA344" s="414"/>
      <c r="BB344" s="66"/>
      <c r="BC344" s="68"/>
      <c r="BD344" s="66"/>
      <c r="BE344" s="218"/>
      <c r="BF344" s="66"/>
      <c r="BG344" s="68"/>
      <c r="BH344" s="508"/>
      <c r="BI344" s="508"/>
      <c r="BJ344" s="508"/>
      <c r="BK344" s="66"/>
      <c r="BL344" s="66"/>
      <c r="BM344" s="66"/>
      <c r="BN344" s="66"/>
      <c r="BO344" s="571"/>
      <c r="BP344" s="66"/>
      <c r="BQ344" s="66"/>
      <c r="BR344" s="66"/>
      <c r="BS344" s="66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  <c r="CD344" s="61"/>
      <c r="CE344" s="61"/>
      <c r="CF344" s="61"/>
      <c r="CG344" s="61"/>
      <c r="CH344" s="61"/>
      <c r="CI344" s="61"/>
      <c r="CJ344" s="661">
        <v>1</v>
      </c>
      <c r="CK344" s="661">
        <v>0</v>
      </c>
      <c r="CL344" s="661">
        <v>1</v>
      </c>
      <c r="CM344" s="663">
        <v>1</v>
      </c>
      <c r="CN344" s="663">
        <v>1</v>
      </c>
      <c r="CO344" s="661">
        <v>0</v>
      </c>
      <c r="CP344" s="661">
        <v>1</v>
      </c>
      <c r="CQ344" s="661">
        <v>0</v>
      </c>
      <c r="CR344" s="661">
        <v>0</v>
      </c>
      <c r="CS344" s="661">
        <v>0</v>
      </c>
      <c r="CT344" s="661">
        <v>0</v>
      </c>
      <c r="CU344" s="661">
        <v>1</v>
      </c>
      <c r="CV344" s="667"/>
      <c r="CW344" s="362"/>
      <c r="CX344" s="362"/>
      <c r="CY344" s="362"/>
      <c r="DC344" s="516">
        <v>1</v>
      </c>
      <c r="DD344" s="511" t="s">
        <v>1756</v>
      </c>
      <c r="DF344" s="136"/>
      <c r="DJ344" s="136"/>
      <c r="DK344" s="136"/>
      <c r="DL344" s="136"/>
      <c r="DS344" s="63"/>
      <c r="EO344" s="511">
        <v>55</v>
      </c>
      <c r="EP344" s="574">
        <v>41327</v>
      </c>
      <c r="ET344" s="133">
        <v>75</v>
      </c>
      <c r="EU344" s="133">
        <v>0</v>
      </c>
      <c r="EV344" s="524">
        <v>22.086897618563</v>
      </c>
      <c r="EW344" s="133">
        <v>8</v>
      </c>
      <c r="EX344" s="133">
        <v>8</v>
      </c>
      <c r="EY344" s="133">
        <v>80</v>
      </c>
      <c r="EZ344" s="133">
        <v>72</v>
      </c>
      <c r="FC344" s="133">
        <v>44</v>
      </c>
      <c r="FE344" s="133">
        <v>42</v>
      </c>
      <c r="FH344" s="91"/>
      <c r="FI344" s="91"/>
      <c r="FJ344" s="227"/>
      <c r="FK344" s="227"/>
      <c r="FL344" s="193">
        <v>408</v>
      </c>
      <c r="FM344" s="193">
        <v>357</v>
      </c>
      <c r="FN344" s="193">
        <v>232.87897153804028</v>
      </c>
      <c r="FO344" s="193">
        <v>203.76910009578523</v>
      </c>
      <c r="FP344" s="193">
        <v>13</v>
      </c>
      <c r="FQ344" s="133">
        <v>1</v>
      </c>
      <c r="FS344" s="193">
        <v>73</v>
      </c>
      <c r="FT344" s="193">
        <v>53</v>
      </c>
      <c r="FU344" s="133">
        <v>80</v>
      </c>
      <c r="FV344" s="237">
        <v>3.4</v>
      </c>
      <c r="FW344" s="237"/>
      <c r="FX344" s="237">
        <v>21.47058823529412</v>
      </c>
      <c r="FY344" s="237">
        <v>1.3773584905660377</v>
      </c>
      <c r="GA344" s="133">
        <v>23</v>
      </c>
      <c r="GG344" s="133">
        <v>1</v>
      </c>
      <c r="GH344" s="133">
        <v>1</v>
      </c>
      <c r="GI344" s="133">
        <v>0</v>
      </c>
      <c r="GJ344" s="133">
        <v>0</v>
      </c>
      <c r="GK344" s="133">
        <v>25</v>
      </c>
      <c r="GM344" s="133">
        <v>0</v>
      </c>
      <c r="GO344" s="133">
        <v>0</v>
      </c>
      <c r="GP344" s="61">
        <v>55</v>
      </c>
      <c r="GQ344" s="106">
        <v>31.392998614196607</v>
      </c>
      <c r="GR344" s="61">
        <v>49</v>
      </c>
      <c r="GS344" s="61">
        <v>1</v>
      </c>
      <c r="GT344" s="61"/>
      <c r="GU344" s="61"/>
      <c r="GV344" s="61"/>
      <c r="GW344" s="61"/>
      <c r="GX344" s="61"/>
      <c r="GY344" s="61"/>
      <c r="GZ344" s="90"/>
      <c r="HA344" s="21">
        <v>24</v>
      </c>
      <c r="HY344" s="238"/>
      <c r="IE344" s="237"/>
      <c r="IF344" s="237"/>
      <c r="IP344" s="237"/>
      <c r="JC344" s="136"/>
      <c r="JD344" s="278"/>
      <c r="JE344" s="70"/>
      <c r="JF344" s="70"/>
      <c r="JG344" s="136"/>
      <c r="JH344" s="136"/>
      <c r="JI344" s="136"/>
      <c r="JJ344" s="136"/>
      <c r="JL344" s="420"/>
      <c r="JM344" s="362"/>
      <c r="JN344" s="244"/>
      <c r="JP344" s="518">
        <v>1</v>
      </c>
      <c r="JQ344" s="519">
        <v>41917</v>
      </c>
      <c r="JR344" s="520">
        <v>19</v>
      </c>
      <c r="JS344" s="135"/>
      <c r="JU344" s="200"/>
      <c r="JV344" s="135"/>
      <c r="JW344" s="225"/>
      <c r="JX344" s="201"/>
      <c r="JY344" s="135"/>
      <c r="JZ344" s="225"/>
      <c r="KA344" s="699">
        <v>0</v>
      </c>
      <c r="KB344" s="511"/>
      <c r="KC344" s="225"/>
      <c r="KD344" s="63"/>
      <c r="KE344" s="250"/>
      <c r="KF344" s="250"/>
      <c r="KG344" s="250"/>
      <c r="KH344" s="250"/>
      <c r="KI344" s="250"/>
      <c r="KJ344" s="250"/>
      <c r="KK344" s="250"/>
      <c r="KL344" s="250"/>
      <c r="KQ344" s="92"/>
      <c r="KR344" s="92"/>
      <c r="KS344" s="92"/>
      <c r="KT344" s="361"/>
      <c r="KU344" s="92"/>
      <c r="KV344" s="361"/>
      <c r="KW344" s="361"/>
      <c r="KX344" s="361"/>
      <c r="KY344" s="361"/>
      <c r="KZ344" s="361"/>
      <c r="LA344" s="361"/>
      <c r="LB344" s="361"/>
      <c r="LC344" s="361"/>
      <c r="LD344" s="361"/>
      <c r="LE344" s="112"/>
      <c r="LF344" s="454"/>
      <c r="LG344" s="454"/>
      <c r="LH344" s="454"/>
      <c r="LI344" s="454"/>
      <c r="LJ344" s="454"/>
      <c r="LK344" s="454"/>
      <c r="LL344" s="454"/>
      <c r="LM344" s="454"/>
      <c r="LN344" s="454"/>
      <c r="LO344" s="454"/>
      <c r="LP344" s="454"/>
      <c r="LQ344" s="454"/>
      <c r="LR344" s="454"/>
      <c r="LS344" s="454"/>
      <c r="LT344" s="454"/>
      <c r="LU344" s="454"/>
      <c r="LV344" s="454"/>
      <c r="LW344" s="454"/>
      <c r="LX344" s="454"/>
      <c r="LY344" s="454"/>
      <c r="LZ344" s="454"/>
      <c r="MA344" s="454"/>
      <c r="MC344" s="509"/>
      <c r="MD344" s="61"/>
      <c r="ME344" s="746">
        <v>55</v>
      </c>
      <c r="MF344" s="510">
        <v>41331</v>
      </c>
      <c r="MG344" s="511">
        <v>64</v>
      </c>
      <c r="MH344" s="521">
        <v>64</v>
      </c>
      <c r="MI344" s="522">
        <v>43.484172973693497</v>
      </c>
      <c r="MJ344" s="510"/>
      <c r="MK344" s="511"/>
      <c r="ML344" s="511"/>
      <c r="MM344" s="511"/>
      <c r="MN344" s="511"/>
      <c r="MO344" s="511"/>
      <c r="ND344" s="876" t="s">
        <v>64</v>
      </c>
      <c r="NE344" s="877" t="s">
        <v>64</v>
      </c>
      <c r="NF344" s="877" t="s">
        <v>64</v>
      </c>
      <c r="NG344" s="877" t="s">
        <v>64</v>
      </c>
      <c r="NH344" s="877" t="s">
        <v>64</v>
      </c>
      <c r="NI344" s="877" t="s">
        <v>64</v>
      </c>
      <c r="NJ344" s="877" t="s">
        <v>64</v>
      </c>
      <c r="NK344" s="877" t="s">
        <v>64</v>
      </c>
      <c r="NL344" s="877" t="s">
        <v>64</v>
      </c>
      <c r="NM344" s="877" t="s">
        <v>64</v>
      </c>
      <c r="NN344" s="877" t="s">
        <v>64</v>
      </c>
      <c r="NO344" s="877" t="s">
        <v>64</v>
      </c>
      <c r="NP344" s="877" t="s">
        <v>64</v>
      </c>
      <c r="NQ344" s="877" t="s">
        <v>64</v>
      </c>
      <c r="NR344" s="877" t="s">
        <v>64</v>
      </c>
      <c r="NS344" s="877" t="s">
        <v>64</v>
      </c>
      <c r="NT344" s="877" t="s">
        <v>64</v>
      </c>
      <c r="NU344" s="877" t="s">
        <v>64</v>
      </c>
      <c r="NV344" s="877" t="s">
        <v>64</v>
      </c>
      <c r="NW344" s="877" t="s">
        <v>64</v>
      </c>
      <c r="NX344" s="877" t="s">
        <v>64</v>
      </c>
      <c r="NY344" s="877" t="s">
        <v>64</v>
      </c>
      <c r="NZ344" s="877" t="s">
        <v>64</v>
      </c>
      <c r="OA344" s="877" t="s">
        <v>64</v>
      </c>
      <c r="OB344" s="877" t="s">
        <v>64</v>
      </c>
      <c r="OC344" s="877" t="s">
        <v>64</v>
      </c>
      <c r="OD344" s="877" t="s">
        <v>64</v>
      </c>
      <c r="OE344" s="877" t="s">
        <v>64</v>
      </c>
      <c r="OF344" s="877" t="s">
        <v>64</v>
      </c>
      <c r="OG344" s="877" t="s">
        <v>64</v>
      </c>
      <c r="OH344" s="877" t="s">
        <v>64</v>
      </c>
      <c r="OI344" s="877" t="s">
        <v>64</v>
      </c>
      <c r="OJ344" s="877" t="s">
        <v>64</v>
      </c>
      <c r="OK344" s="877" t="s">
        <v>64</v>
      </c>
      <c r="OL344" s="877" t="s">
        <v>64</v>
      </c>
    </row>
    <row r="345" spans="1:402" s="133" customFormat="1" x14ac:dyDescent="0.25">
      <c r="A345" s="221">
        <v>344</v>
      </c>
      <c r="B345" s="221">
        <v>0</v>
      </c>
      <c r="C345" s="61">
        <v>0</v>
      </c>
      <c r="D345" s="61">
        <v>5</v>
      </c>
      <c r="E345" s="511">
        <v>56</v>
      </c>
      <c r="F345" s="880"/>
      <c r="G345" s="887">
        <v>65</v>
      </c>
      <c r="I345" s="511" t="s">
        <v>1790</v>
      </c>
      <c r="J345" s="766">
        <v>6615</v>
      </c>
      <c r="K345" s="512">
        <v>95.112328767123302</v>
      </c>
      <c r="L345" s="514">
        <v>66.900000000000006</v>
      </c>
      <c r="M345" s="514">
        <v>160</v>
      </c>
      <c r="N345" s="514">
        <v>26.132812499999996</v>
      </c>
      <c r="O345" s="106">
        <v>1.7243356208503415</v>
      </c>
      <c r="P345" s="511">
        <v>1</v>
      </c>
      <c r="Q345" s="511">
        <v>115</v>
      </c>
      <c r="R345" s="511">
        <v>75</v>
      </c>
      <c r="S345" s="511">
        <v>1</v>
      </c>
      <c r="T345" s="514">
        <v>3</v>
      </c>
      <c r="U345" s="718">
        <v>0</v>
      </c>
      <c r="V345" s="718"/>
      <c r="W345" s="718">
        <v>0</v>
      </c>
      <c r="X345" s="718">
        <v>0</v>
      </c>
      <c r="Y345" s="718">
        <v>0</v>
      </c>
      <c r="Z345" s="718">
        <v>0</v>
      </c>
      <c r="AA345" s="718">
        <v>0</v>
      </c>
      <c r="AB345" s="718">
        <v>0</v>
      </c>
      <c r="AD345" s="524">
        <v>31.2797395442024</v>
      </c>
      <c r="AF345" s="589"/>
      <c r="AG345" s="595">
        <v>1.25</v>
      </c>
      <c r="AH345" s="589">
        <v>40</v>
      </c>
      <c r="AI345" s="592"/>
      <c r="AJ345" s="589">
        <v>13.2</v>
      </c>
      <c r="AK345" s="592"/>
      <c r="AL345" s="589">
        <v>973</v>
      </c>
      <c r="AM345" s="593"/>
      <c r="AN345" s="409"/>
      <c r="AO345" s="63"/>
      <c r="AP345" s="63"/>
      <c r="AQ345" s="63"/>
      <c r="AR345" s="63"/>
      <c r="AS345" s="63"/>
      <c r="AT345" s="63"/>
      <c r="AU345" s="64"/>
      <c r="AV345" s="64"/>
      <c r="AW345" s="108"/>
      <c r="AX345" s="108"/>
      <c r="AY345" s="108"/>
      <c r="AZ345" s="589">
        <v>142</v>
      </c>
      <c r="BA345" s="414"/>
      <c r="BB345" s="66"/>
      <c r="BC345" s="68"/>
      <c r="BD345" s="66"/>
      <c r="BE345" s="218"/>
      <c r="BF345" s="66"/>
      <c r="BG345" s="68"/>
      <c r="BH345" s="508"/>
      <c r="BI345" s="508"/>
      <c r="BJ345" s="508"/>
      <c r="BK345" s="66"/>
      <c r="BL345" s="66"/>
      <c r="BM345" s="66"/>
      <c r="BN345" s="66"/>
      <c r="BO345" s="571"/>
      <c r="BP345" s="66"/>
      <c r="BQ345" s="66"/>
      <c r="BR345" s="66"/>
      <c r="BS345" s="66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  <c r="CD345" s="61"/>
      <c r="CE345" s="61"/>
      <c r="CF345" s="61"/>
      <c r="CG345" s="61"/>
      <c r="CH345" s="61"/>
      <c r="CI345" s="61"/>
      <c r="CJ345" s="661">
        <v>1</v>
      </c>
      <c r="CK345" s="661">
        <v>0</v>
      </c>
      <c r="CL345" s="663">
        <v>1</v>
      </c>
      <c r="CM345" s="661">
        <v>1</v>
      </c>
      <c r="CN345" s="661">
        <v>1</v>
      </c>
      <c r="CO345" s="661">
        <v>0</v>
      </c>
      <c r="CP345" s="661">
        <v>1</v>
      </c>
      <c r="CQ345" s="661">
        <v>0</v>
      </c>
      <c r="CR345" s="661">
        <v>0</v>
      </c>
      <c r="CS345" s="661">
        <v>0</v>
      </c>
      <c r="CT345" s="661">
        <v>0</v>
      </c>
      <c r="CU345" s="661">
        <v>1</v>
      </c>
      <c r="CV345" s="667"/>
      <c r="CW345" s="362"/>
      <c r="CX345" s="362"/>
      <c r="CY345" s="362"/>
      <c r="DC345" s="523">
        <v>1</v>
      </c>
      <c r="DD345" s="511" t="s">
        <v>1765</v>
      </c>
      <c r="DF345" s="136"/>
      <c r="DJ345" s="136"/>
      <c r="DK345" s="136"/>
      <c r="DL345" s="136"/>
      <c r="DS345" s="63"/>
      <c r="EO345" s="511">
        <v>56</v>
      </c>
      <c r="EP345" s="574">
        <v>41332</v>
      </c>
      <c r="ET345" s="133">
        <v>74</v>
      </c>
      <c r="EU345" s="133">
        <v>0</v>
      </c>
      <c r="EV345" s="524">
        <v>31.2797395442024</v>
      </c>
      <c r="EW345" s="133">
        <v>7</v>
      </c>
      <c r="EX345" s="133">
        <v>9</v>
      </c>
      <c r="EY345" s="133">
        <v>67</v>
      </c>
      <c r="EZ345" s="133">
        <v>55</v>
      </c>
      <c r="FC345" s="133">
        <v>56</v>
      </c>
      <c r="FE345" s="133">
        <v>21</v>
      </c>
      <c r="FH345" s="91"/>
      <c r="FI345" s="91"/>
      <c r="FJ345" s="227"/>
      <c r="FK345" s="227"/>
      <c r="FL345" s="193">
        <v>209</v>
      </c>
      <c r="FM345" s="193">
        <v>156</v>
      </c>
      <c r="FN345" s="193">
        <v>121.20610249699152</v>
      </c>
      <c r="FO345" s="193">
        <v>90.469626744165922</v>
      </c>
      <c r="FP345" s="193">
        <v>26</v>
      </c>
      <c r="FQ345" s="133">
        <v>1</v>
      </c>
      <c r="FS345" s="193">
        <v>71</v>
      </c>
      <c r="FT345" s="193">
        <v>35</v>
      </c>
      <c r="FU345" s="133">
        <v>210</v>
      </c>
      <c r="FV345" s="237">
        <v>3.07</v>
      </c>
      <c r="FW345" s="237">
        <v>3.07</v>
      </c>
      <c r="FX345" s="237">
        <v>23.127035830618894</v>
      </c>
      <c r="FY345" s="237">
        <v>2.0285714285714285</v>
      </c>
      <c r="FZ345" s="237">
        <v>1.2839059674502713</v>
      </c>
      <c r="GA345" s="133">
        <v>21</v>
      </c>
      <c r="GG345" s="133">
        <v>1</v>
      </c>
      <c r="GH345" s="133">
        <v>2</v>
      </c>
      <c r="GI345" s="133">
        <v>0</v>
      </c>
      <c r="GJ345" s="133">
        <v>2</v>
      </c>
      <c r="GK345" s="133">
        <v>39</v>
      </c>
      <c r="GM345" s="133">
        <v>0</v>
      </c>
      <c r="GO345" s="133">
        <v>0</v>
      </c>
      <c r="GP345" s="61">
        <v>101</v>
      </c>
      <c r="GQ345" s="106">
        <v>58.573283981799726</v>
      </c>
      <c r="GR345" s="61"/>
      <c r="GS345" s="61">
        <v>0</v>
      </c>
      <c r="GT345" s="61"/>
      <c r="GU345" s="61"/>
      <c r="GV345" s="61"/>
      <c r="GW345" s="61"/>
      <c r="GX345" s="61">
        <v>15</v>
      </c>
      <c r="GY345" s="61"/>
      <c r="GZ345" s="90"/>
      <c r="HA345" s="21">
        <v>20</v>
      </c>
      <c r="HY345" s="238"/>
      <c r="IE345" s="237"/>
      <c r="IF345" s="237"/>
      <c r="IP345" s="237"/>
      <c r="JC345" s="136"/>
      <c r="JD345" s="278"/>
      <c r="JE345" s="70"/>
      <c r="JF345" s="70"/>
      <c r="JG345" s="136"/>
      <c r="JH345" s="136"/>
      <c r="JI345" s="136"/>
      <c r="JJ345" s="136"/>
      <c r="JL345" s="420"/>
      <c r="JM345" s="362"/>
      <c r="JN345" s="244"/>
      <c r="JP345" s="518">
        <v>1</v>
      </c>
      <c r="JQ345" s="519">
        <v>42033</v>
      </c>
      <c r="JR345" s="520">
        <v>23</v>
      </c>
      <c r="JS345" s="135"/>
      <c r="JU345" s="200"/>
      <c r="JV345" s="135"/>
      <c r="JW345" s="225"/>
      <c r="JX345" s="201"/>
      <c r="JY345" s="135"/>
      <c r="JZ345" s="225"/>
      <c r="KA345" s="699">
        <v>0</v>
      </c>
      <c r="KB345" s="511"/>
      <c r="KC345" s="225"/>
      <c r="KD345" s="63"/>
      <c r="KE345" s="250"/>
      <c r="KF345" s="250"/>
      <c r="KG345" s="250"/>
      <c r="KH345" s="250"/>
      <c r="KI345" s="250"/>
      <c r="KJ345" s="250"/>
      <c r="KK345" s="250"/>
      <c r="KL345" s="250"/>
      <c r="KQ345" s="92"/>
      <c r="KR345" s="92"/>
      <c r="KS345" s="92"/>
      <c r="KT345" s="361"/>
      <c r="KU345" s="92"/>
      <c r="KV345" s="361"/>
      <c r="KW345" s="361"/>
      <c r="KX345" s="361"/>
      <c r="KY345" s="361"/>
      <c r="KZ345" s="361"/>
      <c r="LA345" s="361"/>
      <c r="LB345" s="361"/>
      <c r="LC345" s="361"/>
      <c r="LD345" s="361"/>
      <c r="LE345" s="112"/>
      <c r="LF345" s="454"/>
      <c r="LG345" s="454"/>
      <c r="LH345" s="454"/>
      <c r="LI345" s="454"/>
      <c r="LJ345" s="454"/>
      <c r="LK345" s="454"/>
      <c r="LL345" s="454"/>
      <c r="LM345" s="454"/>
      <c r="LN345" s="454"/>
      <c r="LO345" s="454"/>
      <c r="LP345" s="454"/>
      <c r="LQ345" s="454"/>
      <c r="LR345" s="454"/>
      <c r="LS345" s="454"/>
      <c r="LT345" s="454"/>
      <c r="LU345" s="454"/>
      <c r="LV345" s="454"/>
      <c r="LW345" s="454"/>
      <c r="LX345" s="454"/>
      <c r="LY345" s="454"/>
      <c r="LZ345" s="454"/>
      <c r="MA345" s="454"/>
      <c r="MC345" s="509"/>
      <c r="MD345" s="61"/>
      <c r="ME345" s="746">
        <v>56</v>
      </c>
      <c r="MF345" s="510">
        <v>41331</v>
      </c>
      <c r="MG345" s="511">
        <v>65</v>
      </c>
      <c r="MH345" s="521">
        <v>65</v>
      </c>
      <c r="MI345" s="522">
        <v>59.161344978789103</v>
      </c>
      <c r="MJ345" s="510"/>
      <c r="MK345" s="511"/>
      <c r="ML345" s="511"/>
      <c r="MM345" s="511"/>
      <c r="MN345" s="511"/>
      <c r="MO345" s="511"/>
      <c r="ND345" s="876" t="s">
        <v>64</v>
      </c>
      <c r="NE345" s="877" t="s">
        <v>64</v>
      </c>
      <c r="NF345" s="877" t="s">
        <v>64</v>
      </c>
      <c r="NG345" s="877" t="s">
        <v>64</v>
      </c>
      <c r="NH345" s="877" t="s">
        <v>64</v>
      </c>
      <c r="NI345" s="877" t="s">
        <v>64</v>
      </c>
      <c r="NJ345" s="877" t="s">
        <v>64</v>
      </c>
      <c r="NK345" s="877" t="s">
        <v>64</v>
      </c>
      <c r="NL345" s="877" t="s">
        <v>64</v>
      </c>
      <c r="NM345" s="877" t="s">
        <v>64</v>
      </c>
      <c r="NN345" s="877" t="s">
        <v>64</v>
      </c>
      <c r="NO345" s="877" t="s">
        <v>64</v>
      </c>
      <c r="NP345" s="877" t="s">
        <v>64</v>
      </c>
      <c r="NQ345" s="877" t="s">
        <v>64</v>
      </c>
      <c r="NR345" s="877" t="s">
        <v>64</v>
      </c>
      <c r="NS345" s="877" t="s">
        <v>64</v>
      </c>
      <c r="NT345" s="877" t="s">
        <v>64</v>
      </c>
      <c r="NU345" s="877" t="s">
        <v>64</v>
      </c>
      <c r="NV345" s="877" t="s">
        <v>64</v>
      </c>
      <c r="NW345" s="877" t="s">
        <v>64</v>
      </c>
      <c r="NX345" s="877" t="s">
        <v>64</v>
      </c>
      <c r="NY345" s="877" t="s">
        <v>64</v>
      </c>
      <c r="NZ345" s="877" t="s">
        <v>64</v>
      </c>
      <c r="OA345" s="877" t="s">
        <v>64</v>
      </c>
      <c r="OB345" s="877" t="s">
        <v>64</v>
      </c>
      <c r="OC345" s="877" t="s">
        <v>64</v>
      </c>
      <c r="OD345" s="877" t="s">
        <v>64</v>
      </c>
      <c r="OE345" s="877" t="s">
        <v>64</v>
      </c>
      <c r="OF345" s="877" t="s">
        <v>64</v>
      </c>
      <c r="OG345" s="877" t="s">
        <v>64</v>
      </c>
      <c r="OH345" s="877" t="s">
        <v>64</v>
      </c>
      <c r="OI345" s="877" t="s">
        <v>64</v>
      </c>
      <c r="OJ345" s="877" t="s">
        <v>64</v>
      </c>
      <c r="OK345" s="877" t="s">
        <v>64</v>
      </c>
      <c r="OL345" s="877" t="s">
        <v>64</v>
      </c>
    </row>
    <row r="346" spans="1:402" s="133" customFormat="1" x14ac:dyDescent="0.25">
      <c r="A346" s="221">
        <v>345</v>
      </c>
      <c r="B346" s="274">
        <v>0</v>
      </c>
      <c r="C346" s="61">
        <v>1</v>
      </c>
      <c r="D346" s="61">
        <v>5</v>
      </c>
      <c r="E346" s="511">
        <v>57</v>
      </c>
      <c r="F346" s="880"/>
      <c r="G346" s="887">
        <v>66</v>
      </c>
      <c r="I346" s="511" t="s">
        <v>1791</v>
      </c>
      <c r="J346" s="766">
        <v>10977</v>
      </c>
      <c r="K346" s="512">
        <v>83.169863013698603</v>
      </c>
      <c r="L346" s="514">
        <v>62.9</v>
      </c>
      <c r="M346" s="514">
        <v>176</v>
      </c>
      <c r="N346" s="514">
        <v>20.306043388429753</v>
      </c>
      <c r="O346" s="106">
        <v>1.7535994728304154</v>
      </c>
      <c r="P346" s="511">
        <v>0</v>
      </c>
      <c r="Q346" s="511">
        <v>120</v>
      </c>
      <c r="R346" s="511">
        <v>90</v>
      </c>
      <c r="S346" s="511">
        <v>1</v>
      </c>
      <c r="T346" s="514">
        <v>3</v>
      </c>
      <c r="U346" s="718">
        <v>0</v>
      </c>
      <c r="V346" s="718"/>
      <c r="W346" s="718">
        <v>1</v>
      </c>
      <c r="X346" s="718">
        <v>2</v>
      </c>
      <c r="Y346" s="718">
        <v>1</v>
      </c>
      <c r="Z346" s="718">
        <v>1</v>
      </c>
      <c r="AA346" s="718">
        <v>0</v>
      </c>
      <c r="AB346" s="718">
        <v>0</v>
      </c>
      <c r="AD346" s="524">
        <v>15.156896078623101</v>
      </c>
      <c r="AF346" s="589"/>
      <c r="AG346" s="590">
        <v>1.7</v>
      </c>
      <c r="AH346" s="589">
        <v>39</v>
      </c>
      <c r="AI346" s="592"/>
      <c r="AJ346" s="591">
        <v>11.7</v>
      </c>
      <c r="AK346" s="592"/>
      <c r="AL346" s="589">
        <v>1560</v>
      </c>
      <c r="AM346" s="593"/>
      <c r="AN346" s="409"/>
      <c r="AO346" s="63"/>
      <c r="AP346" s="63"/>
      <c r="AQ346" s="63"/>
      <c r="AR346" s="63"/>
      <c r="AS346" s="63"/>
      <c r="AT346" s="63"/>
      <c r="AU346" s="64"/>
      <c r="AV346" s="64"/>
      <c r="AW346" s="108"/>
      <c r="AX346" s="108"/>
      <c r="AY346" s="108"/>
      <c r="AZ346" s="589">
        <v>134</v>
      </c>
      <c r="BA346" s="414"/>
      <c r="BB346" s="66"/>
      <c r="BC346" s="68"/>
      <c r="BD346" s="66"/>
      <c r="BE346" s="218"/>
      <c r="BF346" s="66"/>
      <c r="BG346" s="68"/>
      <c r="BH346" s="508"/>
      <c r="BI346" s="508"/>
      <c r="BJ346" s="508"/>
      <c r="BK346" s="66"/>
      <c r="BL346" s="66"/>
      <c r="BM346" s="66"/>
      <c r="BN346" s="66"/>
      <c r="BO346" s="571"/>
      <c r="BP346" s="66"/>
      <c r="BQ346" s="66"/>
      <c r="BR346" s="66"/>
      <c r="BS346" s="66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61">
        <v>0</v>
      </c>
      <c r="CK346" s="663">
        <v>1</v>
      </c>
      <c r="CL346" s="663">
        <v>1</v>
      </c>
      <c r="CM346" s="661">
        <v>0</v>
      </c>
      <c r="CN346" s="661">
        <v>0</v>
      </c>
      <c r="CO346" s="663">
        <v>1</v>
      </c>
      <c r="CP346" s="661">
        <v>1</v>
      </c>
      <c r="CQ346" s="663" t="s">
        <v>1787</v>
      </c>
      <c r="CR346" s="661">
        <v>0</v>
      </c>
      <c r="CS346" s="662">
        <v>0</v>
      </c>
      <c r="CT346" s="661">
        <v>1</v>
      </c>
      <c r="CU346" s="663" t="s">
        <v>1792</v>
      </c>
      <c r="CV346" s="667"/>
      <c r="CW346" s="362"/>
      <c r="CX346" s="362"/>
      <c r="CY346" s="362"/>
      <c r="DC346" s="516">
        <v>1</v>
      </c>
      <c r="DD346" s="511" t="s">
        <v>1756</v>
      </c>
      <c r="DF346" s="136"/>
      <c r="DJ346" s="136"/>
      <c r="DK346" s="136"/>
      <c r="DL346" s="136"/>
      <c r="DS346" s="63"/>
      <c r="EO346" s="511">
        <v>57</v>
      </c>
      <c r="EP346" s="574">
        <v>41325</v>
      </c>
      <c r="ET346" s="133">
        <v>126</v>
      </c>
      <c r="EU346" s="133">
        <v>1</v>
      </c>
      <c r="EV346" s="524">
        <v>15.156896078623101</v>
      </c>
      <c r="EW346" s="133">
        <v>10</v>
      </c>
      <c r="EX346" s="133">
        <v>7</v>
      </c>
      <c r="EY346" s="133">
        <v>57</v>
      </c>
      <c r="EZ346" s="133">
        <v>51</v>
      </c>
      <c r="FC346" s="133">
        <v>54</v>
      </c>
      <c r="FE346" s="133">
        <v>33</v>
      </c>
      <c r="FH346" s="91"/>
      <c r="FI346" s="91"/>
      <c r="FJ346" s="227"/>
      <c r="FK346" s="227"/>
      <c r="FL346" s="193">
        <v>185</v>
      </c>
      <c r="FM346" s="193">
        <v>157</v>
      </c>
      <c r="FN346" s="193">
        <v>105.49729448846082</v>
      </c>
      <c r="FO346" s="193">
        <v>89.530136403720817</v>
      </c>
      <c r="FP346" s="193">
        <v>15</v>
      </c>
      <c r="FQ346" s="133">
        <v>1</v>
      </c>
      <c r="FS346" s="193">
        <v>59</v>
      </c>
      <c r="FT346" s="193"/>
      <c r="FU346" s="133">
        <v>70</v>
      </c>
      <c r="FV346" s="237"/>
      <c r="FW346" s="237"/>
      <c r="FX346" s="237"/>
      <c r="FY346" s="237"/>
      <c r="GA346" s="133">
        <v>19</v>
      </c>
      <c r="GG346" s="133">
        <v>1</v>
      </c>
      <c r="GH346" s="133">
        <v>1</v>
      </c>
      <c r="GI346" s="133">
        <v>0</v>
      </c>
      <c r="GJ346" s="133">
        <v>2</v>
      </c>
      <c r="GK346" s="133">
        <v>29</v>
      </c>
      <c r="GM346" s="133">
        <v>0</v>
      </c>
      <c r="GO346" s="133">
        <v>1</v>
      </c>
      <c r="GP346" s="61">
        <v>129</v>
      </c>
      <c r="GQ346" s="106">
        <v>73.562978318980797</v>
      </c>
      <c r="GR346" s="61">
        <v>25</v>
      </c>
      <c r="GS346" s="61">
        <v>1</v>
      </c>
      <c r="GT346" s="61"/>
      <c r="GU346" s="61"/>
      <c r="GV346" s="61"/>
      <c r="GW346" s="61"/>
      <c r="GX346" s="61">
        <v>14</v>
      </c>
      <c r="GY346" s="61"/>
      <c r="GZ346" s="90"/>
      <c r="HA346" s="21">
        <v>28</v>
      </c>
      <c r="HY346" s="238"/>
      <c r="IE346" s="237"/>
      <c r="IF346" s="237"/>
      <c r="IP346" s="237"/>
      <c r="JC346" s="136"/>
      <c r="JD346" s="278"/>
      <c r="JE346" s="70"/>
      <c r="JF346" s="70"/>
      <c r="JG346" s="136"/>
      <c r="JH346" s="136"/>
      <c r="JI346" s="136"/>
      <c r="JJ346" s="136"/>
      <c r="JL346" s="420"/>
      <c r="JM346" s="362"/>
      <c r="JN346" s="244"/>
      <c r="JP346" s="518">
        <v>1</v>
      </c>
      <c r="JQ346" s="519">
        <v>41395</v>
      </c>
      <c r="JR346" s="520">
        <v>2</v>
      </c>
      <c r="JS346" s="135"/>
      <c r="JU346" s="200"/>
      <c r="JV346" s="135"/>
      <c r="JW346" s="225"/>
      <c r="JX346" s="201"/>
      <c r="JY346" s="135"/>
      <c r="JZ346" s="225"/>
      <c r="KA346" s="699">
        <v>0</v>
      </c>
      <c r="KB346" s="511"/>
      <c r="KC346" s="225"/>
      <c r="KD346" s="63"/>
      <c r="KE346" s="250"/>
      <c r="KF346" s="250"/>
      <c r="KG346" s="250"/>
      <c r="KH346" s="250"/>
      <c r="KI346" s="250"/>
      <c r="KJ346" s="250"/>
      <c r="KK346" s="250"/>
      <c r="KL346" s="250"/>
      <c r="KQ346" s="92"/>
      <c r="KR346" s="92"/>
      <c r="KS346" s="92"/>
      <c r="KT346" s="361"/>
      <c r="KU346" s="92"/>
      <c r="KV346" s="361"/>
      <c r="KW346" s="361"/>
      <c r="KX346" s="361"/>
      <c r="KY346" s="361"/>
      <c r="KZ346" s="361"/>
      <c r="LA346" s="361"/>
      <c r="LB346" s="361"/>
      <c r="LC346" s="361"/>
      <c r="LD346" s="361"/>
      <c r="LE346" s="112"/>
      <c r="LF346" s="454"/>
      <c r="LG346" s="454"/>
      <c r="LH346" s="454"/>
      <c r="LI346" s="454"/>
      <c r="LJ346" s="454"/>
      <c r="LK346" s="454"/>
      <c r="LL346" s="454"/>
      <c r="LM346" s="454"/>
      <c r="LN346" s="454"/>
      <c r="LO346" s="454"/>
      <c r="LP346" s="454"/>
      <c r="LQ346" s="454"/>
      <c r="LR346" s="454"/>
      <c r="LS346" s="454"/>
      <c r="LT346" s="454"/>
      <c r="LU346" s="454"/>
      <c r="LV346" s="454"/>
      <c r="LW346" s="454"/>
      <c r="LX346" s="454"/>
      <c r="LY346" s="454"/>
      <c r="LZ346" s="454"/>
      <c r="MA346" s="454"/>
      <c r="MC346" s="509"/>
      <c r="MD346" s="61"/>
      <c r="ME346" s="746">
        <v>57</v>
      </c>
      <c r="MF346" s="510">
        <v>41334</v>
      </c>
      <c r="MG346" s="511">
        <v>66</v>
      </c>
      <c r="MH346" s="521">
        <v>66</v>
      </c>
      <c r="MI346" s="522">
        <v>130.105452885185</v>
      </c>
      <c r="MJ346" s="510"/>
      <c r="MK346" s="511"/>
      <c r="ML346" s="511"/>
      <c r="MM346" s="511"/>
      <c r="MN346" s="511"/>
      <c r="MO346" s="511"/>
      <c r="ND346" s="876">
        <v>1057</v>
      </c>
      <c r="NE346" s="877" t="s">
        <v>64</v>
      </c>
      <c r="NF346" s="877" t="s">
        <v>64</v>
      </c>
      <c r="NG346" s="877" t="s">
        <v>64</v>
      </c>
      <c r="NH346" s="877" t="s">
        <v>64</v>
      </c>
      <c r="NI346" s="877" t="s">
        <v>64</v>
      </c>
      <c r="NJ346" s="877" t="s">
        <v>64</v>
      </c>
      <c r="NK346" s="877" t="s">
        <v>64</v>
      </c>
      <c r="NL346" s="877" t="s">
        <v>64</v>
      </c>
      <c r="NM346" s="877" t="s">
        <v>64</v>
      </c>
      <c r="NN346" s="877" t="s">
        <v>64</v>
      </c>
      <c r="NO346" s="877" t="s">
        <v>64</v>
      </c>
      <c r="NP346" s="877" t="s">
        <v>64</v>
      </c>
      <c r="NQ346" s="877" t="s">
        <v>64</v>
      </c>
      <c r="NR346" s="877" t="s">
        <v>64</v>
      </c>
      <c r="NS346" s="877" t="s">
        <v>64</v>
      </c>
      <c r="NT346" s="877" t="s">
        <v>64</v>
      </c>
      <c r="NU346" s="877" t="s">
        <v>64</v>
      </c>
      <c r="NV346" s="877" t="s">
        <v>64</v>
      </c>
      <c r="NW346" s="877" t="s">
        <v>64</v>
      </c>
      <c r="NX346" s="877" t="s">
        <v>64</v>
      </c>
      <c r="NY346" s="877" t="s">
        <v>64</v>
      </c>
      <c r="NZ346" s="877" t="s">
        <v>64</v>
      </c>
      <c r="OA346" s="877" t="s">
        <v>64</v>
      </c>
      <c r="OB346" s="877" t="s">
        <v>64</v>
      </c>
      <c r="OC346" s="877" t="s">
        <v>64</v>
      </c>
      <c r="OD346" s="877" t="s">
        <v>64</v>
      </c>
      <c r="OE346" s="877" t="s">
        <v>64</v>
      </c>
      <c r="OF346" s="877" t="s">
        <v>64</v>
      </c>
      <c r="OG346" s="877" t="s">
        <v>64</v>
      </c>
      <c r="OH346" s="877" t="s">
        <v>64</v>
      </c>
      <c r="OI346" s="877" t="s">
        <v>64</v>
      </c>
      <c r="OJ346" s="877" t="s">
        <v>64</v>
      </c>
      <c r="OK346" s="877" t="s">
        <v>64</v>
      </c>
      <c r="OL346" s="877" t="s">
        <v>64</v>
      </c>
    </row>
    <row r="347" spans="1:402" s="133" customFormat="1" x14ac:dyDescent="0.25">
      <c r="A347" s="274">
        <v>346</v>
      </c>
      <c r="B347" s="221">
        <v>0</v>
      </c>
      <c r="C347" s="61">
        <v>0</v>
      </c>
      <c r="D347" s="61">
        <v>5</v>
      </c>
      <c r="E347" s="511">
        <v>58</v>
      </c>
      <c r="F347" s="880"/>
      <c r="G347" s="887">
        <v>67</v>
      </c>
      <c r="I347" s="511" t="s">
        <v>1793</v>
      </c>
      <c r="J347" s="766">
        <v>20403</v>
      </c>
      <c r="K347" s="512">
        <v>57.345205479452098</v>
      </c>
      <c r="L347" s="514">
        <v>113</v>
      </c>
      <c r="M347" s="514">
        <v>168</v>
      </c>
      <c r="N347" s="514">
        <v>40.036848072562364</v>
      </c>
      <c r="O347" s="106">
        <v>2.2963739532866447</v>
      </c>
      <c r="P347" s="511">
        <v>0</v>
      </c>
      <c r="Q347" s="511">
        <v>115</v>
      </c>
      <c r="R347" s="511">
        <v>60</v>
      </c>
      <c r="S347" s="511">
        <v>0</v>
      </c>
      <c r="T347" s="514">
        <v>2</v>
      </c>
      <c r="U347" s="718">
        <v>1</v>
      </c>
      <c r="V347" s="718"/>
      <c r="W347" s="718">
        <v>1</v>
      </c>
      <c r="X347" s="718">
        <v>2</v>
      </c>
      <c r="Y347" s="663">
        <v>0</v>
      </c>
      <c r="Z347" s="718">
        <v>0</v>
      </c>
      <c r="AA347" s="718">
        <v>0</v>
      </c>
      <c r="AB347" s="718">
        <v>0</v>
      </c>
      <c r="AD347" s="524">
        <v>13.459277624568299</v>
      </c>
      <c r="AF347" s="591"/>
      <c r="AG347" s="590">
        <v>0.95</v>
      </c>
      <c r="AH347" s="589">
        <v>82</v>
      </c>
      <c r="AI347" s="592"/>
      <c r="AJ347" s="589">
        <v>14.1</v>
      </c>
      <c r="AK347" s="592"/>
      <c r="AL347" s="591"/>
      <c r="AM347" s="594"/>
      <c r="AN347" s="409"/>
      <c r="AO347" s="63"/>
      <c r="AP347" s="63"/>
      <c r="AQ347" s="63"/>
      <c r="AR347" s="63"/>
      <c r="AS347" s="63"/>
      <c r="AT347" s="63"/>
      <c r="AU347" s="64"/>
      <c r="AV347" s="64"/>
      <c r="AW347" s="108"/>
      <c r="AX347" s="108"/>
      <c r="AY347" s="108"/>
      <c r="AZ347" s="589">
        <v>136</v>
      </c>
      <c r="BA347" s="414"/>
      <c r="BB347" s="66"/>
      <c r="BC347" s="68"/>
      <c r="BD347" s="66"/>
      <c r="BE347" s="218"/>
      <c r="BF347" s="66"/>
      <c r="BG347" s="68"/>
      <c r="BH347" s="508"/>
      <c r="BI347" s="508"/>
      <c r="BJ347" s="508"/>
      <c r="BK347" s="66"/>
      <c r="BL347" s="66"/>
      <c r="BM347" s="66"/>
      <c r="BN347" s="66"/>
      <c r="BO347" s="571"/>
      <c r="BP347" s="66"/>
      <c r="BQ347" s="66"/>
      <c r="BR347" s="66"/>
      <c r="BS347" s="66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  <c r="CD347" s="61"/>
      <c r="CE347" s="61"/>
      <c r="CF347" s="61"/>
      <c r="CG347" s="61"/>
      <c r="CH347" s="61"/>
      <c r="CI347" s="61"/>
      <c r="CJ347" s="663">
        <v>0</v>
      </c>
      <c r="CK347" s="661">
        <v>1</v>
      </c>
      <c r="CL347" s="661">
        <v>1</v>
      </c>
      <c r="CM347" s="661">
        <v>1</v>
      </c>
      <c r="CN347" s="661">
        <v>1</v>
      </c>
      <c r="CO347" s="661">
        <v>0</v>
      </c>
      <c r="CP347" s="661">
        <v>1</v>
      </c>
      <c r="CQ347" s="661">
        <v>0</v>
      </c>
      <c r="CR347" s="661">
        <v>0</v>
      </c>
      <c r="CS347" s="661">
        <v>0</v>
      </c>
      <c r="CT347" s="661">
        <v>1</v>
      </c>
      <c r="CU347" s="661">
        <v>0</v>
      </c>
      <c r="CV347" s="667"/>
      <c r="CW347" s="362"/>
      <c r="CX347" s="362"/>
      <c r="CY347" s="362"/>
      <c r="DC347" s="516">
        <v>1</v>
      </c>
      <c r="DD347" s="511" t="s">
        <v>1794</v>
      </c>
      <c r="DF347" s="136"/>
      <c r="DJ347" s="136"/>
      <c r="DK347" s="136"/>
      <c r="DL347" s="136"/>
      <c r="DS347" s="63"/>
      <c r="EO347" s="511">
        <v>58</v>
      </c>
      <c r="EP347" s="574">
        <v>41312</v>
      </c>
      <c r="ET347" s="133">
        <v>94</v>
      </c>
      <c r="EU347" s="133">
        <v>0</v>
      </c>
      <c r="EV347" s="524">
        <v>13.459277624568299</v>
      </c>
      <c r="EW347" s="133">
        <v>10</v>
      </c>
      <c r="EX347" s="133">
        <v>10</v>
      </c>
      <c r="EY347" s="133">
        <v>65</v>
      </c>
      <c r="EZ347" s="133">
        <v>61</v>
      </c>
      <c r="FC347" s="133">
        <v>50</v>
      </c>
      <c r="FE347" s="133">
        <v>37</v>
      </c>
      <c r="FH347" s="91"/>
      <c r="FI347" s="91"/>
      <c r="FJ347" s="227"/>
      <c r="FK347" s="227"/>
      <c r="FL347" s="193">
        <v>331</v>
      </c>
      <c r="FM347" s="193">
        <v>299</v>
      </c>
      <c r="FN347" s="193">
        <v>144.14028670124137</v>
      </c>
      <c r="FO347" s="193">
        <v>130.20527408964099</v>
      </c>
      <c r="FP347" s="193">
        <v>10</v>
      </c>
      <c r="FQ347" s="133">
        <v>1</v>
      </c>
      <c r="FS347" s="193">
        <v>80</v>
      </c>
      <c r="FT347" s="193"/>
      <c r="FU347" s="133">
        <v>100</v>
      </c>
      <c r="FV347" s="237">
        <v>5.8</v>
      </c>
      <c r="FW347" s="237">
        <v>9.5</v>
      </c>
      <c r="FX347" s="237">
        <v>13.793103448275863</v>
      </c>
      <c r="FY347" s="237"/>
      <c r="GA347" s="133">
        <v>22</v>
      </c>
      <c r="GG347" s="133">
        <v>1</v>
      </c>
      <c r="GH347" s="133">
        <v>1</v>
      </c>
      <c r="GI347" s="133">
        <v>0</v>
      </c>
      <c r="GJ347" s="133">
        <v>0</v>
      </c>
      <c r="GM347" s="133">
        <v>0</v>
      </c>
      <c r="GO347" s="133">
        <v>1</v>
      </c>
      <c r="GP347" s="61">
        <v>69</v>
      </c>
      <c r="GQ347" s="106">
        <v>30.047370943763305</v>
      </c>
      <c r="GR347" s="61">
        <v>46</v>
      </c>
      <c r="GS347" s="61">
        <v>1</v>
      </c>
      <c r="GT347" s="61"/>
      <c r="GU347" s="61"/>
      <c r="GV347" s="61"/>
      <c r="GW347" s="61"/>
      <c r="GX347" s="61"/>
      <c r="GY347" s="61"/>
      <c r="GZ347" s="90"/>
      <c r="HA347" s="21">
        <v>20</v>
      </c>
      <c r="HY347" s="238"/>
      <c r="IE347" s="237"/>
      <c r="IF347" s="237"/>
      <c r="IP347" s="237"/>
      <c r="JC347" s="136"/>
      <c r="JD347" s="278"/>
      <c r="JE347" s="70"/>
      <c r="JF347" s="70"/>
      <c r="JG347" s="136"/>
      <c r="JH347" s="136"/>
      <c r="JI347" s="136"/>
      <c r="JJ347" s="136"/>
      <c r="JL347" s="420"/>
      <c r="JM347" s="362"/>
      <c r="JN347" s="244"/>
      <c r="JP347" s="518">
        <v>0</v>
      </c>
      <c r="JQ347" s="519">
        <v>43593</v>
      </c>
      <c r="JR347" s="520">
        <v>74</v>
      </c>
      <c r="JS347" s="135"/>
      <c r="JU347" s="200"/>
      <c r="JV347" s="135"/>
      <c r="JW347" s="225"/>
      <c r="JX347" s="201"/>
      <c r="JY347" s="135"/>
      <c r="JZ347" s="225"/>
      <c r="KA347" s="699">
        <v>0</v>
      </c>
      <c r="KB347" s="511"/>
      <c r="KC347" s="225"/>
      <c r="KD347" s="63"/>
      <c r="KE347" s="250"/>
      <c r="KF347" s="250"/>
      <c r="KG347" s="250"/>
      <c r="KH347" s="250"/>
      <c r="KI347" s="250"/>
      <c r="KJ347" s="250"/>
      <c r="KK347" s="250"/>
      <c r="KL347" s="250"/>
      <c r="KQ347" s="92"/>
      <c r="KR347" s="92"/>
      <c r="KS347" s="92"/>
      <c r="KT347" s="361"/>
      <c r="KU347" s="92"/>
      <c r="KV347" s="361"/>
      <c r="KW347" s="361"/>
      <c r="KX347" s="361"/>
      <c r="KY347" s="361"/>
      <c r="KZ347" s="361"/>
      <c r="LA347" s="361"/>
      <c r="LB347" s="361"/>
      <c r="LC347" s="361"/>
      <c r="LD347" s="361"/>
      <c r="LE347" s="112"/>
      <c r="LF347" s="454"/>
      <c r="LG347" s="454"/>
      <c r="LH347" s="454"/>
      <c r="LI347" s="454"/>
      <c r="LJ347" s="454"/>
      <c r="LK347" s="454"/>
      <c r="LL347" s="454"/>
      <c r="LM347" s="454"/>
      <c r="LN347" s="454"/>
      <c r="LO347" s="454"/>
      <c r="LP347" s="454"/>
      <c r="LQ347" s="454"/>
      <c r="LR347" s="454"/>
      <c r="LS347" s="454"/>
      <c r="LT347" s="454"/>
      <c r="LU347" s="454"/>
      <c r="LV347" s="454"/>
      <c r="LW347" s="454"/>
      <c r="LX347" s="454"/>
      <c r="LY347" s="454"/>
      <c r="LZ347" s="454"/>
      <c r="MA347" s="454"/>
      <c r="MC347" s="509"/>
      <c r="MD347" s="61"/>
      <c r="ME347" s="746">
        <v>58</v>
      </c>
      <c r="MF347" s="510">
        <v>41334</v>
      </c>
      <c r="MG347" s="511">
        <v>67</v>
      </c>
      <c r="MH347" s="521">
        <v>67</v>
      </c>
      <c r="MI347" s="522">
        <v>48.843373735916501</v>
      </c>
      <c r="MJ347" s="510"/>
      <c r="MK347" s="511"/>
      <c r="ML347" s="511"/>
      <c r="MM347" s="511"/>
      <c r="MN347" s="511"/>
      <c r="MO347" s="511"/>
      <c r="ND347" s="876" t="s">
        <v>64</v>
      </c>
      <c r="NE347" s="877" t="s">
        <v>64</v>
      </c>
      <c r="NF347" s="877" t="s">
        <v>64</v>
      </c>
      <c r="NG347" s="877" t="s">
        <v>64</v>
      </c>
      <c r="NH347" s="877" t="s">
        <v>64</v>
      </c>
      <c r="NI347" s="877" t="s">
        <v>64</v>
      </c>
      <c r="NJ347" s="877" t="s">
        <v>64</v>
      </c>
      <c r="NK347" s="877" t="s">
        <v>64</v>
      </c>
      <c r="NL347" s="877" t="s">
        <v>64</v>
      </c>
      <c r="NM347" s="877" t="s">
        <v>64</v>
      </c>
      <c r="NN347" s="877" t="s">
        <v>64</v>
      </c>
      <c r="NO347" s="877" t="s">
        <v>64</v>
      </c>
      <c r="NP347" s="877" t="s">
        <v>64</v>
      </c>
      <c r="NQ347" s="877" t="s">
        <v>64</v>
      </c>
      <c r="NR347" s="877" t="s">
        <v>64</v>
      </c>
      <c r="NS347" s="877" t="s">
        <v>64</v>
      </c>
      <c r="NT347" s="877" t="s">
        <v>64</v>
      </c>
      <c r="NU347" s="877" t="s">
        <v>64</v>
      </c>
      <c r="NV347" s="877" t="s">
        <v>64</v>
      </c>
      <c r="NW347" s="877" t="s">
        <v>64</v>
      </c>
      <c r="NX347" s="877" t="s">
        <v>64</v>
      </c>
      <c r="NY347" s="877" t="s">
        <v>64</v>
      </c>
      <c r="NZ347" s="877" t="s">
        <v>64</v>
      </c>
      <c r="OA347" s="877" t="s">
        <v>64</v>
      </c>
      <c r="OB347" s="877" t="s">
        <v>64</v>
      </c>
      <c r="OC347" s="877" t="s">
        <v>64</v>
      </c>
      <c r="OD347" s="877" t="s">
        <v>64</v>
      </c>
      <c r="OE347" s="877" t="s">
        <v>64</v>
      </c>
      <c r="OF347" s="877" t="s">
        <v>64</v>
      </c>
      <c r="OG347" s="877" t="s">
        <v>64</v>
      </c>
      <c r="OH347" s="877" t="s">
        <v>64</v>
      </c>
      <c r="OI347" s="877" t="s">
        <v>64</v>
      </c>
      <c r="OJ347" s="877" t="s">
        <v>64</v>
      </c>
      <c r="OK347" s="877" t="s">
        <v>64</v>
      </c>
      <c r="OL347" s="877" t="s">
        <v>64</v>
      </c>
    </row>
    <row r="348" spans="1:402" s="133" customFormat="1" x14ac:dyDescent="0.25">
      <c r="A348" s="221">
        <v>347</v>
      </c>
      <c r="B348" s="221">
        <v>0</v>
      </c>
      <c r="C348" s="61">
        <v>0</v>
      </c>
      <c r="D348" s="61">
        <v>5</v>
      </c>
      <c r="E348" s="511">
        <v>59</v>
      </c>
      <c r="F348" s="880"/>
      <c r="G348" s="887">
        <v>68</v>
      </c>
      <c r="I348" s="511" t="s">
        <v>1795</v>
      </c>
      <c r="J348" s="766">
        <v>20818</v>
      </c>
      <c r="K348" s="512">
        <v>56.213698630137003</v>
      </c>
      <c r="L348" s="514">
        <v>76.2</v>
      </c>
      <c r="M348" s="514">
        <v>153</v>
      </c>
      <c r="N348" s="514">
        <v>32.551582724593104</v>
      </c>
      <c r="O348" s="106">
        <v>1.7995832850968583</v>
      </c>
      <c r="P348" s="511">
        <v>1</v>
      </c>
      <c r="Q348" s="511">
        <v>110</v>
      </c>
      <c r="R348" s="511">
        <v>70</v>
      </c>
      <c r="S348" s="511">
        <v>0</v>
      </c>
      <c r="T348" s="514">
        <v>3</v>
      </c>
      <c r="U348" s="718">
        <v>0</v>
      </c>
      <c r="V348" s="718"/>
      <c r="W348" s="663">
        <v>1</v>
      </c>
      <c r="X348" s="718">
        <v>0</v>
      </c>
      <c r="Y348" s="663">
        <v>0</v>
      </c>
      <c r="Z348" s="718">
        <v>0</v>
      </c>
      <c r="AA348" s="663">
        <v>1</v>
      </c>
      <c r="AB348" s="663"/>
      <c r="AD348" s="524">
        <v>8.8865781317052193</v>
      </c>
      <c r="AF348" s="589">
        <v>136</v>
      </c>
      <c r="AG348" s="590">
        <v>1.34</v>
      </c>
      <c r="AH348" s="589">
        <v>41</v>
      </c>
      <c r="AI348" s="592"/>
      <c r="AJ348" s="589">
        <v>14.4</v>
      </c>
      <c r="AK348" s="592"/>
      <c r="AL348" s="589">
        <v>463</v>
      </c>
      <c r="AM348" s="593"/>
      <c r="AN348" s="409"/>
      <c r="AO348" s="63"/>
      <c r="AP348" s="63"/>
      <c r="AQ348" s="63"/>
      <c r="AR348" s="63"/>
      <c r="AS348" s="63"/>
      <c r="AT348" s="63"/>
      <c r="AU348" s="64"/>
      <c r="AV348" s="64"/>
      <c r="AW348" s="108"/>
      <c r="AX348" s="108"/>
      <c r="AY348" s="108"/>
      <c r="AZ348" s="589">
        <v>138</v>
      </c>
      <c r="BA348" s="414"/>
      <c r="BB348" s="66"/>
      <c r="BC348" s="68"/>
      <c r="BD348" s="66"/>
      <c r="BE348" s="218"/>
      <c r="BF348" s="66"/>
      <c r="BG348" s="68"/>
      <c r="BH348" s="508"/>
      <c r="BI348" s="508"/>
      <c r="BJ348" s="508"/>
      <c r="BK348" s="66"/>
      <c r="BL348" s="66"/>
      <c r="BM348" s="66"/>
      <c r="BN348" s="66"/>
      <c r="BO348" s="571"/>
      <c r="BP348" s="66"/>
      <c r="BQ348" s="66"/>
      <c r="BR348" s="66"/>
      <c r="BS348" s="66"/>
      <c r="BT348" s="61"/>
      <c r="BU348" s="61"/>
      <c r="BV348" s="61"/>
      <c r="BW348" s="61"/>
      <c r="BX348" s="61"/>
      <c r="BY348" s="61"/>
      <c r="BZ348" s="61"/>
      <c r="CA348" s="61"/>
      <c r="CB348" s="61"/>
      <c r="CC348" s="61"/>
      <c r="CD348" s="61"/>
      <c r="CE348" s="61"/>
      <c r="CF348" s="61"/>
      <c r="CG348" s="61"/>
      <c r="CH348" s="61"/>
      <c r="CI348" s="61"/>
      <c r="CJ348" s="661">
        <v>1</v>
      </c>
      <c r="CK348" s="661">
        <v>0</v>
      </c>
      <c r="CL348" s="661">
        <v>0</v>
      </c>
      <c r="CM348" s="661">
        <v>1</v>
      </c>
      <c r="CN348" s="661">
        <v>1</v>
      </c>
      <c r="CO348" s="661">
        <v>0</v>
      </c>
      <c r="CP348" s="661">
        <v>0</v>
      </c>
      <c r="CQ348" s="661">
        <v>1</v>
      </c>
      <c r="CR348" s="661">
        <v>0</v>
      </c>
      <c r="CS348" s="661">
        <v>0</v>
      </c>
      <c r="CT348" s="661">
        <v>1</v>
      </c>
      <c r="CU348" s="661">
        <v>0</v>
      </c>
      <c r="CV348" s="666">
        <v>5.3</v>
      </c>
      <c r="CW348" s="362"/>
      <c r="CX348" s="362"/>
      <c r="CY348" s="362"/>
      <c r="DC348" s="516">
        <v>2</v>
      </c>
      <c r="DD348" s="511" t="s">
        <v>1796</v>
      </c>
      <c r="DF348" s="136"/>
      <c r="DJ348" s="136"/>
      <c r="DK348" s="136"/>
      <c r="DL348" s="136"/>
      <c r="DS348" s="63"/>
      <c r="EO348" s="511">
        <v>59</v>
      </c>
      <c r="EP348" s="574">
        <v>41337</v>
      </c>
      <c r="ET348" s="133">
        <v>84</v>
      </c>
      <c r="EU348" s="133">
        <v>0</v>
      </c>
      <c r="EV348" s="524">
        <v>8.8865781317052193</v>
      </c>
      <c r="EW348" s="133">
        <v>7</v>
      </c>
      <c r="EX348" s="133">
        <v>8</v>
      </c>
      <c r="EY348" s="133">
        <v>76</v>
      </c>
      <c r="EZ348" s="133">
        <v>70</v>
      </c>
      <c r="FC348" s="133">
        <v>50</v>
      </c>
      <c r="FE348" s="133">
        <v>28</v>
      </c>
      <c r="FH348" s="91"/>
      <c r="FI348" s="91"/>
      <c r="FJ348" s="227"/>
      <c r="FK348" s="227"/>
      <c r="FL348" s="193">
        <v>292</v>
      </c>
      <c r="FM348" s="193">
        <v>252</v>
      </c>
      <c r="FN348" s="193">
        <v>162.25978670627839</v>
      </c>
      <c r="FO348" s="193">
        <v>140.03241866432245</v>
      </c>
      <c r="FP348" s="193">
        <v>11</v>
      </c>
      <c r="FQ348" s="133">
        <v>1</v>
      </c>
      <c r="FS348" s="193">
        <v>71</v>
      </c>
      <c r="FT348" s="193">
        <v>46</v>
      </c>
      <c r="FU348" s="133">
        <v>170</v>
      </c>
      <c r="FV348" s="237">
        <v>6.25</v>
      </c>
      <c r="FW348" s="237">
        <v>3.95</v>
      </c>
      <c r="FX348" s="237">
        <v>11.36</v>
      </c>
      <c r="FY348" s="237">
        <v>1.5434782608695652</v>
      </c>
      <c r="GA348" s="133">
        <v>19</v>
      </c>
      <c r="GG348" s="133">
        <v>0</v>
      </c>
      <c r="GH348" s="133">
        <v>2</v>
      </c>
      <c r="GI348" s="133">
        <v>0</v>
      </c>
      <c r="GJ348" s="133">
        <v>1</v>
      </c>
      <c r="GK348" s="133">
        <v>68</v>
      </c>
      <c r="GM348" s="133">
        <v>0</v>
      </c>
      <c r="GO348" s="133">
        <v>1</v>
      </c>
      <c r="GP348" s="61">
        <v>68</v>
      </c>
      <c r="GQ348" s="106">
        <v>37.786525671325101</v>
      </c>
      <c r="GR348" s="61">
        <v>40</v>
      </c>
      <c r="GS348" s="61">
        <v>1</v>
      </c>
      <c r="GT348" s="61"/>
      <c r="GU348" s="61"/>
      <c r="GV348" s="61"/>
      <c r="GW348" s="61"/>
      <c r="GX348" s="61">
        <v>17</v>
      </c>
      <c r="GY348" s="61"/>
      <c r="GZ348" s="90"/>
      <c r="HA348" s="21">
        <v>21</v>
      </c>
      <c r="HY348" s="238"/>
      <c r="IE348" s="237"/>
      <c r="IF348" s="237"/>
      <c r="IP348" s="237"/>
      <c r="JC348" s="136"/>
      <c r="JD348" s="278"/>
      <c r="JE348" s="70"/>
      <c r="JF348" s="70"/>
      <c r="JG348" s="136"/>
      <c r="JH348" s="136"/>
      <c r="JI348" s="136"/>
      <c r="JJ348" s="136"/>
      <c r="JL348" s="420"/>
      <c r="JM348" s="362"/>
      <c r="JN348" s="244"/>
      <c r="JP348" s="518">
        <v>1</v>
      </c>
      <c r="JQ348" s="519">
        <v>41561</v>
      </c>
      <c r="JR348" s="520">
        <v>7</v>
      </c>
      <c r="JS348" s="135"/>
      <c r="JU348" s="200"/>
      <c r="JV348" s="135"/>
      <c r="JW348" s="225"/>
      <c r="JX348" s="201"/>
      <c r="JY348" s="135"/>
      <c r="JZ348" s="225"/>
      <c r="KA348" s="699">
        <v>0</v>
      </c>
      <c r="KB348" s="511"/>
      <c r="KC348" s="225"/>
      <c r="KD348" s="63"/>
      <c r="KE348" s="250"/>
      <c r="KF348" s="250"/>
      <c r="KG348" s="250"/>
      <c r="KH348" s="250"/>
      <c r="KI348" s="250"/>
      <c r="KJ348" s="250"/>
      <c r="KK348" s="250"/>
      <c r="KL348" s="250"/>
      <c r="KQ348" s="92"/>
      <c r="KR348" s="92"/>
      <c r="KS348" s="92"/>
      <c r="KT348" s="361"/>
      <c r="KU348" s="92"/>
      <c r="KV348" s="361"/>
      <c r="KW348" s="361"/>
      <c r="KX348" s="361"/>
      <c r="KY348" s="361"/>
      <c r="KZ348" s="361"/>
      <c r="LA348" s="361"/>
      <c r="LB348" s="361"/>
      <c r="LC348" s="361"/>
      <c r="LD348" s="361"/>
      <c r="LE348" s="112"/>
      <c r="LF348" s="454"/>
      <c r="LG348" s="454"/>
      <c r="LH348" s="454"/>
      <c r="LI348" s="454"/>
      <c r="LJ348" s="454"/>
      <c r="LK348" s="454"/>
      <c r="LL348" s="454"/>
      <c r="LM348" s="454"/>
      <c r="LN348" s="454"/>
      <c r="LO348" s="454"/>
      <c r="LP348" s="454"/>
      <c r="LQ348" s="454"/>
      <c r="LR348" s="454"/>
      <c r="LS348" s="454"/>
      <c r="LT348" s="454"/>
      <c r="LU348" s="454"/>
      <c r="LV348" s="454"/>
      <c r="LW348" s="454"/>
      <c r="LX348" s="454"/>
      <c r="LY348" s="454"/>
      <c r="LZ348" s="454"/>
      <c r="MA348" s="454"/>
      <c r="MC348" s="509"/>
      <c r="MD348" s="61"/>
      <c r="ME348" s="746">
        <v>59</v>
      </c>
      <c r="MF348" s="510">
        <v>41338</v>
      </c>
      <c r="MG348" s="511">
        <v>68</v>
      </c>
      <c r="MH348" s="521">
        <v>72</v>
      </c>
      <c r="MI348" s="522">
        <v>95.151872338975707</v>
      </c>
      <c r="MJ348" s="510"/>
      <c r="MM348" s="511"/>
      <c r="MN348" s="511"/>
      <c r="MO348" s="511"/>
      <c r="ND348" s="876" t="s">
        <v>64</v>
      </c>
      <c r="NE348" s="877" t="s">
        <v>64</v>
      </c>
      <c r="NF348" s="877" t="s">
        <v>64</v>
      </c>
      <c r="NG348" s="877" t="s">
        <v>64</v>
      </c>
      <c r="NH348" s="877" t="s">
        <v>64</v>
      </c>
      <c r="NI348" s="877" t="s">
        <v>64</v>
      </c>
      <c r="NJ348" s="877" t="s">
        <v>64</v>
      </c>
      <c r="NK348" s="877" t="s">
        <v>64</v>
      </c>
      <c r="NL348" s="877" t="s">
        <v>64</v>
      </c>
      <c r="NM348" s="877" t="s">
        <v>64</v>
      </c>
      <c r="NN348" s="877" t="s">
        <v>64</v>
      </c>
      <c r="NO348" s="877" t="s">
        <v>64</v>
      </c>
      <c r="NP348" s="877" t="s">
        <v>64</v>
      </c>
      <c r="NQ348" s="877" t="s">
        <v>64</v>
      </c>
      <c r="NR348" s="877" t="s">
        <v>64</v>
      </c>
      <c r="NS348" s="877" t="s">
        <v>64</v>
      </c>
      <c r="NT348" s="877" t="s">
        <v>64</v>
      </c>
      <c r="NU348" s="877" t="s">
        <v>64</v>
      </c>
      <c r="NV348" s="877" t="s">
        <v>64</v>
      </c>
      <c r="NW348" s="877" t="s">
        <v>64</v>
      </c>
      <c r="NX348" s="877" t="s">
        <v>64</v>
      </c>
      <c r="NY348" s="877" t="s">
        <v>64</v>
      </c>
      <c r="NZ348" s="877" t="s">
        <v>64</v>
      </c>
      <c r="OA348" s="877" t="s">
        <v>64</v>
      </c>
      <c r="OB348" s="877" t="s">
        <v>64</v>
      </c>
      <c r="OC348" s="877" t="s">
        <v>64</v>
      </c>
      <c r="OD348" s="877" t="s">
        <v>64</v>
      </c>
      <c r="OE348" s="877" t="s">
        <v>64</v>
      </c>
      <c r="OF348" s="877" t="s">
        <v>64</v>
      </c>
      <c r="OG348" s="877" t="s">
        <v>64</v>
      </c>
      <c r="OH348" s="877" t="s">
        <v>64</v>
      </c>
      <c r="OI348" s="877" t="s">
        <v>64</v>
      </c>
      <c r="OJ348" s="877" t="s">
        <v>64</v>
      </c>
      <c r="OK348" s="877" t="s">
        <v>64</v>
      </c>
      <c r="OL348" s="877" t="s">
        <v>64</v>
      </c>
    </row>
    <row r="349" spans="1:402" s="133" customFormat="1" x14ac:dyDescent="0.25">
      <c r="A349" s="221">
        <v>348</v>
      </c>
      <c r="B349" s="221">
        <v>0</v>
      </c>
      <c r="C349" s="61">
        <v>1</v>
      </c>
      <c r="D349" s="61">
        <v>5</v>
      </c>
      <c r="E349" s="511">
        <v>60</v>
      </c>
      <c r="F349" s="880"/>
      <c r="G349" s="887">
        <v>70</v>
      </c>
      <c r="I349" s="511" t="s">
        <v>1797</v>
      </c>
      <c r="J349" s="766">
        <v>10638</v>
      </c>
      <c r="K349" s="512">
        <v>84.106849315068501</v>
      </c>
      <c r="L349" s="514">
        <v>61.7</v>
      </c>
      <c r="M349" s="514">
        <v>160</v>
      </c>
      <c r="N349" s="514">
        <v>24.101562499999996</v>
      </c>
      <c r="O349" s="106">
        <v>1.6559656464498962</v>
      </c>
      <c r="P349" s="511">
        <v>0</v>
      </c>
      <c r="Q349" s="511">
        <v>120</v>
      </c>
      <c r="R349" s="511">
        <v>65</v>
      </c>
      <c r="S349" s="511">
        <v>0</v>
      </c>
      <c r="T349" s="514">
        <v>3</v>
      </c>
      <c r="U349" s="718">
        <v>0</v>
      </c>
      <c r="V349" s="718"/>
      <c r="W349" s="718">
        <v>1</v>
      </c>
      <c r="X349" s="718">
        <v>2</v>
      </c>
      <c r="Y349" s="718">
        <v>1</v>
      </c>
      <c r="Z349" s="718">
        <v>0</v>
      </c>
      <c r="AA349" s="718">
        <v>0</v>
      </c>
      <c r="AB349" s="718">
        <v>0</v>
      </c>
      <c r="AD349" s="524">
        <v>31.120691532214199</v>
      </c>
      <c r="AF349" s="591"/>
      <c r="AG349" s="595">
        <v>1.91</v>
      </c>
      <c r="AH349" s="589">
        <v>34</v>
      </c>
      <c r="AI349" s="592"/>
      <c r="AJ349" s="589">
        <v>12.6</v>
      </c>
      <c r="AK349" s="592"/>
      <c r="AL349" s="591"/>
      <c r="AM349" s="594"/>
      <c r="AN349" s="409"/>
      <c r="AO349" s="63"/>
      <c r="AP349" s="63"/>
      <c r="AQ349" s="63"/>
      <c r="AR349" s="63"/>
      <c r="AS349" s="63"/>
      <c r="AT349" s="63"/>
      <c r="AU349" s="64"/>
      <c r="AV349" s="64"/>
      <c r="AW349" s="108"/>
      <c r="AX349" s="108"/>
      <c r="AY349" s="108"/>
      <c r="AZ349" s="589">
        <v>142</v>
      </c>
      <c r="BA349" s="414"/>
      <c r="BB349" s="66"/>
      <c r="BC349" s="68"/>
      <c r="BD349" s="66"/>
      <c r="BE349" s="218"/>
      <c r="BF349" s="66"/>
      <c r="BG349" s="68"/>
      <c r="BH349" s="508"/>
      <c r="BI349" s="508"/>
      <c r="BJ349" s="508"/>
      <c r="BK349" s="66"/>
      <c r="BL349" s="66"/>
      <c r="BM349" s="66"/>
      <c r="BN349" s="66"/>
      <c r="BO349" s="571"/>
      <c r="BP349" s="66"/>
      <c r="BQ349" s="66"/>
      <c r="BR349" s="66"/>
      <c r="BS349" s="66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  <c r="CD349" s="61"/>
      <c r="CE349" s="61"/>
      <c r="CF349" s="61"/>
      <c r="CG349" s="61"/>
      <c r="CH349" s="61"/>
      <c r="CI349" s="61"/>
      <c r="CJ349" s="661">
        <v>1</v>
      </c>
      <c r="CK349" s="661">
        <v>0</v>
      </c>
      <c r="CL349" s="661">
        <v>0</v>
      </c>
      <c r="CM349" s="661">
        <v>1</v>
      </c>
      <c r="CN349" s="661">
        <v>1</v>
      </c>
      <c r="CO349" s="661">
        <v>0</v>
      </c>
      <c r="CP349" s="661">
        <v>1</v>
      </c>
      <c r="CQ349" s="661">
        <v>0</v>
      </c>
      <c r="CR349" s="661">
        <v>0</v>
      </c>
      <c r="CS349" s="661">
        <v>0</v>
      </c>
      <c r="CT349" s="661">
        <v>1</v>
      </c>
      <c r="CU349" s="661">
        <v>0</v>
      </c>
      <c r="CV349" s="667"/>
      <c r="CW349" s="362"/>
      <c r="CX349" s="362"/>
      <c r="CY349" s="362"/>
      <c r="DC349" s="516">
        <v>1</v>
      </c>
      <c r="DD349" s="511" t="s">
        <v>1745</v>
      </c>
      <c r="DF349" s="136"/>
      <c r="DJ349" s="136"/>
      <c r="DK349" s="136"/>
      <c r="DL349" s="136"/>
      <c r="DS349" s="63"/>
      <c r="EO349" s="511">
        <v>60</v>
      </c>
      <c r="EP349" s="574">
        <v>41334</v>
      </c>
      <c r="ET349" s="133">
        <v>61</v>
      </c>
      <c r="EU349" s="133">
        <v>0</v>
      </c>
      <c r="EV349" s="524">
        <v>31.120691532214199</v>
      </c>
      <c r="EW349" s="133">
        <v>8</v>
      </c>
      <c r="EX349" s="133">
        <v>7</v>
      </c>
      <c r="EY349" s="133">
        <v>57</v>
      </c>
      <c r="EZ349" s="133">
        <v>49</v>
      </c>
      <c r="FC349" s="133">
        <v>41</v>
      </c>
      <c r="FE349" s="133">
        <v>30</v>
      </c>
      <c r="FH349" s="91"/>
      <c r="FI349" s="91"/>
      <c r="FJ349" s="227"/>
      <c r="FK349" s="227"/>
      <c r="FL349" s="193">
        <v>150</v>
      </c>
      <c r="FM349" s="193">
        <v>120</v>
      </c>
      <c r="FN349" s="193">
        <v>90.581589250703388</v>
      </c>
      <c r="FO349" s="193">
        <v>72.465271400562713</v>
      </c>
      <c r="FP349" s="193">
        <v>20</v>
      </c>
      <c r="FQ349" s="133">
        <v>1</v>
      </c>
      <c r="FS349" s="193">
        <v>72</v>
      </c>
      <c r="FT349" s="193">
        <v>44</v>
      </c>
      <c r="FU349" s="133">
        <v>180</v>
      </c>
      <c r="FV349" s="237">
        <v>4.2</v>
      </c>
      <c r="FW349" s="237">
        <v>3.6</v>
      </c>
      <c r="FX349" s="237">
        <v>17.142857142857142</v>
      </c>
      <c r="FY349" s="237">
        <v>1.6363636363636365</v>
      </c>
      <c r="FZ349" s="237">
        <v>1.44</v>
      </c>
      <c r="GA349" s="133">
        <v>19</v>
      </c>
      <c r="GG349" s="133">
        <v>1</v>
      </c>
      <c r="GH349" s="133">
        <v>1</v>
      </c>
      <c r="GI349" s="133">
        <v>0</v>
      </c>
      <c r="GJ349" s="133">
        <v>1</v>
      </c>
      <c r="GK349" s="133">
        <v>52</v>
      </c>
      <c r="GM349" s="133">
        <v>0</v>
      </c>
      <c r="GO349" s="133">
        <v>0</v>
      </c>
      <c r="GP349" s="61">
        <v>38</v>
      </c>
      <c r="GQ349" s="106">
        <v>22.947335943511526</v>
      </c>
      <c r="GR349" s="61">
        <v>34</v>
      </c>
      <c r="GS349" s="61">
        <v>1</v>
      </c>
      <c r="GT349" s="61"/>
      <c r="GU349" s="61"/>
      <c r="GV349" s="61"/>
      <c r="GW349" s="61"/>
      <c r="GX349" s="61">
        <v>16</v>
      </c>
      <c r="GY349" s="61"/>
      <c r="GZ349" s="90"/>
      <c r="HA349" s="21">
        <v>19</v>
      </c>
      <c r="HY349" s="238"/>
      <c r="IE349" s="237"/>
      <c r="IF349" s="237"/>
      <c r="IP349" s="237"/>
      <c r="JC349" s="136"/>
      <c r="JD349" s="278"/>
      <c r="JE349" s="70"/>
      <c r="JF349" s="70"/>
      <c r="JG349" s="136"/>
      <c r="JH349" s="136"/>
      <c r="JI349" s="136"/>
      <c r="JJ349" s="136"/>
      <c r="JL349" s="420"/>
      <c r="JM349" s="362"/>
      <c r="JN349" s="244"/>
      <c r="JP349" s="518">
        <v>1</v>
      </c>
      <c r="JQ349" s="519">
        <v>41504</v>
      </c>
      <c r="JR349" s="520">
        <v>5</v>
      </c>
      <c r="JS349" s="135"/>
      <c r="JU349" s="200"/>
      <c r="JV349" s="135"/>
      <c r="JW349" s="225"/>
      <c r="JX349" s="201"/>
      <c r="JY349" s="135"/>
      <c r="JZ349" s="225"/>
      <c r="KA349" s="699">
        <v>0</v>
      </c>
      <c r="KB349" s="511"/>
      <c r="KC349" s="225"/>
      <c r="KD349" s="63"/>
      <c r="KE349" s="250"/>
      <c r="KF349" s="250"/>
      <c r="KG349" s="250"/>
      <c r="KH349" s="250"/>
      <c r="KI349" s="250"/>
      <c r="KJ349" s="250"/>
      <c r="KK349" s="250"/>
      <c r="KL349" s="250"/>
      <c r="KQ349" s="92"/>
      <c r="KR349" s="92"/>
      <c r="KS349" s="92"/>
      <c r="KT349" s="361"/>
      <c r="KU349" s="92"/>
      <c r="KV349" s="361"/>
      <c r="KW349" s="361"/>
      <c r="KX349" s="361"/>
      <c r="KY349" s="361"/>
      <c r="KZ349" s="361"/>
      <c r="LA349" s="361"/>
      <c r="LB349" s="361"/>
      <c r="LC349" s="361"/>
      <c r="LD349" s="361"/>
      <c r="LE349" s="112"/>
      <c r="LF349" s="454"/>
      <c r="LG349" s="454"/>
      <c r="LH349" s="454"/>
      <c r="LI349" s="454"/>
      <c r="LJ349" s="454"/>
      <c r="LK349" s="454"/>
      <c r="LL349" s="454"/>
      <c r="LM349" s="454"/>
      <c r="LN349" s="454"/>
      <c r="LO349" s="454"/>
      <c r="LP349" s="454"/>
      <c r="LQ349" s="454"/>
      <c r="LR349" s="454"/>
      <c r="LS349" s="454"/>
      <c r="LT349" s="454"/>
      <c r="LU349" s="454"/>
      <c r="LV349" s="454"/>
      <c r="LW349" s="454"/>
      <c r="LX349" s="454"/>
      <c r="LY349" s="454"/>
      <c r="LZ349" s="454"/>
      <c r="MA349" s="454"/>
      <c r="MC349" s="509"/>
      <c r="MD349" s="61"/>
      <c r="ME349" s="746">
        <v>60</v>
      </c>
      <c r="MF349" s="510">
        <v>41337</v>
      </c>
      <c r="MG349" s="511">
        <v>70</v>
      </c>
      <c r="MH349" s="521">
        <v>70</v>
      </c>
      <c r="MI349" s="522">
        <v>50.337905669705599</v>
      </c>
      <c r="MJ349" s="510"/>
      <c r="MK349" s="511"/>
      <c r="ML349" s="511"/>
      <c r="MM349" s="511"/>
      <c r="MN349" s="511"/>
      <c r="MO349" s="511"/>
      <c r="ND349" s="876">
        <v>1060</v>
      </c>
      <c r="NE349" s="877">
        <v>8.6718240937690503</v>
      </c>
      <c r="NF349" s="877">
        <v>6.7216460784183898</v>
      </c>
      <c r="NG349" s="877">
        <v>5.3529703382459299</v>
      </c>
      <c r="NH349" s="877">
        <v>3.0303360783709601</v>
      </c>
      <c r="NI349" s="877">
        <v>8.4603330213788297</v>
      </c>
      <c r="NJ349" s="877">
        <v>6.6773672921360498</v>
      </c>
      <c r="NK349" s="877">
        <v>9.3033012919994604</v>
      </c>
      <c r="NL349" s="877">
        <v>7.8723978562276002</v>
      </c>
      <c r="NM349" s="877">
        <v>5.9724629072021402</v>
      </c>
      <c r="NN349" s="877">
        <v>0.94110631094643105</v>
      </c>
      <c r="NO349" s="877">
        <v>6.2238086586060204</v>
      </c>
      <c r="NP349" s="877">
        <v>6.5521311082537803</v>
      </c>
      <c r="NQ349" s="877">
        <v>6.8122414951894799</v>
      </c>
      <c r="NR349" s="877">
        <v>4.9657842846620897</v>
      </c>
      <c r="NS349" s="877">
        <v>6.6248320024534602</v>
      </c>
      <c r="NT349" s="877">
        <v>6.9431008475707996</v>
      </c>
      <c r="NU349" s="877">
        <v>6.1971183800471596</v>
      </c>
      <c r="NV349" s="877">
        <v>6.4129508458058799</v>
      </c>
      <c r="NW349" s="877">
        <v>6.73822740036724</v>
      </c>
      <c r="NX349" s="877">
        <v>6.7500704858656899</v>
      </c>
      <c r="NY349" s="877">
        <v>7.4515408330178303</v>
      </c>
      <c r="NZ349" s="877">
        <v>3.5020759560457901</v>
      </c>
      <c r="OA349" s="877">
        <v>11.3288544116577</v>
      </c>
      <c r="OB349" s="877">
        <v>1.52606881166759</v>
      </c>
      <c r="OC349" s="877">
        <v>6.4839769632362598</v>
      </c>
      <c r="OD349" s="877">
        <v>7.6165488437789897</v>
      </c>
      <c r="OE349" s="877">
        <v>5.9630116475994299</v>
      </c>
      <c r="OF349" s="877">
        <v>12.3804664765381</v>
      </c>
      <c r="OG349" s="877">
        <v>4.3930042568983199</v>
      </c>
      <c r="OH349" s="877">
        <v>8.5128194583158106</v>
      </c>
      <c r="OI349" s="877">
        <v>4.6775082422647198</v>
      </c>
      <c r="OJ349" s="877">
        <v>3.8676470182222902</v>
      </c>
      <c r="OK349" s="877">
        <v>2.9819010071904701</v>
      </c>
      <c r="OL349" s="877">
        <v>9.8027855999901394</v>
      </c>
    </row>
    <row r="350" spans="1:402" s="133" customFormat="1" x14ac:dyDescent="0.25">
      <c r="A350" s="274">
        <v>349</v>
      </c>
      <c r="B350" s="274">
        <v>0</v>
      </c>
      <c r="C350" s="61">
        <v>0</v>
      </c>
      <c r="D350" s="61">
        <v>5</v>
      </c>
      <c r="E350" s="511">
        <v>61</v>
      </c>
      <c r="F350" s="880"/>
      <c r="G350" s="887">
        <v>73</v>
      </c>
      <c r="I350" s="511" t="s">
        <v>1798</v>
      </c>
      <c r="J350" s="766">
        <v>21103</v>
      </c>
      <c r="K350" s="512">
        <v>55.438356164383599</v>
      </c>
      <c r="L350" s="514">
        <v>63.9</v>
      </c>
      <c r="M350" s="514">
        <v>172</v>
      </c>
      <c r="N350" s="514">
        <v>21.599513250405625</v>
      </c>
      <c r="O350" s="106">
        <v>1.7472836060582724</v>
      </c>
      <c r="P350" s="511">
        <v>0</v>
      </c>
      <c r="Q350" s="511">
        <v>110</v>
      </c>
      <c r="R350" s="511">
        <v>85</v>
      </c>
      <c r="S350" s="511">
        <v>1</v>
      </c>
      <c r="T350" s="514">
        <v>3</v>
      </c>
      <c r="U350" s="718">
        <v>0</v>
      </c>
      <c r="V350" s="718"/>
      <c r="W350" s="718">
        <v>0</v>
      </c>
      <c r="X350" s="718">
        <v>1</v>
      </c>
      <c r="Y350" s="718">
        <v>0</v>
      </c>
      <c r="Z350" s="718">
        <v>0</v>
      </c>
      <c r="AA350" s="718">
        <v>0</v>
      </c>
      <c r="AB350" s="718">
        <v>0</v>
      </c>
      <c r="AD350" s="524">
        <v>27.203559980744199</v>
      </c>
      <c r="AF350" s="591"/>
      <c r="AG350" s="590">
        <v>0.78</v>
      </c>
      <c r="AH350" s="589">
        <v>103</v>
      </c>
      <c r="AI350" s="592"/>
      <c r="AJ350" s="589">
        <v>15.2</v>
      </c>
      <c r="AK350" s="592"/>
      <c r="AL350" s="591"/>
      <c r="AM350" s="594"/>
      <c r="AN350" s="409"/>
      <c r="AO350" s="63"/>
      <c r="AP350" s="63"/>
      <c r="AQ350" s="63"/>
      <c r="AR350" s="63"/>
      <c r="AS350" s="63"/>
      <c r="AT350" s="63"/>
      <c r="AU350" s="64"/>
      <c r="AV350" s="64"/>
      <c r="AW350" s="108"/>
      <c r="AX350" s="108"/>
      <c r="AY350" s="108"/>
      <c r="AZ350" s="589">
        <v>136</v>
      </c>
      <c r="BA350" s="414"/>
      <c r="BB350" s="66"/>
      <c r="BC350" s="68"/>
      <c r="BD350" s="66"/>
      <c r="BE350" s="218"/>
      <c r="BF350" s="66"/>
      <c r="BG350" s="68"/>
      <c r="BH350" s="508"/>
      <c r="BI350" s="508"/>
      <c r="BJ350" s="508"/>
      <c r="BK350" s="66"/>
      <c r="BL350" s="66"/>
      <c r="BM350" s="66"/>
      <c r="BN350" s="66"/>
      <c r="BO350" s="571"/>
      <c r="BP350" s="66"/>
      <c r="BQ350" s="66"/>
      <c r="BR350" s="66"/>
      <c r="BS350" s="66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63">
        <v>1</v>
      </c>
      <c r="CK350" s="661">
        <v>0</v>
      </c>
      <c r="CL350" s="663">
        <v>1</v>
      </c>
      <c r="CM350" s="661">
        <v>1</v>
      </c>
      <c r="CN350" s="663">
        <v>1</v>
      </c>
      <c r="CO350" s="661">
        <v>0</v>
      </c>
      <c r="CP350" s="661">
        <v>0</v>
      </c>
      <c r="CQ350" s="661">
        <v>1</v>
      </c>
      <c r="CR350" s="661">
        <v>0</v>
      </c>
      <c r="CS350" s="661">
        <v>0</v>
      </c>
      <c r="CT350" s="661">
        <v>0</v>
      </c>
      <c r="CU350" s="661">
        <v>0</v>
      </c>
      <c r="CV350" s="667"/>
      <c r="CW350" s="362"/>
      <c r="CX350" s="362"/>
      <c r="CY350" s="362"/>
      <c r="DC350" s="516">
        <v>2</v>
      </c>
      <c r="DD350" s="511" t="s">
        <v>1799</v>
      </c>
      <c r="DF350" s="136"/>
      <c r="DJ350" s="136"/>
      <c r="DK350" s="136"/>
      <c r="DL350" s="136"/>
      <c r="DS350" s="63"/>
      <c r="EO350" s="511">
        <v>61</v>
      </c>
      <c r="EP350" s="574">
        <v>41334</v>
      </c>
      <c r="ET350" s="133">
        <v>86</v>
      </c>
      <c r="EU350" s="133">
        <v>1</v>
      </c>
      <c r="EV350" s="524">
        <v>27.203559980744199</v>
      </c>
      <c r="EW350" s="133">
        <v>7</v>
      </c>
      <c r="EX350" s="133">
        <v>9</v>
      </c>
      <c r="EY350" s="133">
        <v>69</v>
      </c>
      <c r="EZ350" s="133">
        <v>62</v>
      </c>
      <c r="FC350" s="133">
        <v>50</v>
      </c>
      <c r="FE350" s="133">
        <v>34</v>
      </c>
      <c r="FH350" s="91"/>
      <c r="FI350" s="91"/>
      <c r="FJ350" s="227"/>
      <c r="FK350" s="227"/>
      <c r="FL350" s="193">
        <v>183</v>
      </c>
      <c r="FM350" s="193">
        <v>160</v>
      </c>
      <c r="FN350" s="193">
        <v>104.7339993149898</v>
      </c>
      <c r="FO350" s="193">
        <v>91.570709783597636</v>
      </c>
      <c r="FP350" s="193">
        <v>12</v>
      </c>
      <c r="FQ350" s="133">
        <v>1</v>
      </c>
      <c r="FS350" s="193">
        <v>72</v>
      </c>
      <c r="FT350" s="193"/>
      <c r="FU350" s="133">
        <v>160</v>
      </c>
      <c r="FV350" s="237">
        <v>4.4800000000000004</v>
      </c>
      <c r="FW350" s="237">
        <v>3.91</v>
      </c>
      <c r="FX350" s="237">
        <v>16.071428571428569</v>
      </c>
      <c r="FY350" s="237"/>
      <c r="FZ350" s="237">
        <v>1.1374407582938388</v>
      </c>
      <c r="GA350" s="133">
        <v>19</v>
      </c>
      <c r="GG350" s="133">
        <v>1</v>
      </c>
      <c r="GH350" s="133">
        <v>1</v>
      </c>
      <c r="GI350" s="133">
        <v>0</v>
      </c>
      <c r="GJ350" s="133">
        <v>1</v>
      </c>
      <c r="GK350" s="133">
        <v>32</v>
      </c>
      <c r="GM350" s="133">
        <v>0</v>
      </c>
      <c r="GO350" s="133">
        <v>1</v>
      </c>
      <c r="GP350" s="61">
        <v>89</v>
      </c>
      <c r="GQ350" s="106">
        <v>50.936207317126183</v>
      </c>
      <c r="GR350" s="61">
        <v>38</v>
      </c>
      <c r="GS350" s="61">
        <v>0</v>
      </c>
      <c r="GT350" s="61"/>
      <c r="GU350" s="61"/>
      <c r="GV350" s="61"/>
      <c r="GW350" s="61"/>
      <c r="GX350" s="61">
        <v>18</v>
      </c>
      <c r="GY350" s="61"/>
      <c r="GZ350" s="90"/>
      <c r="HA350" s="21">
        <v>16</v>
      </c>
      <c r="HY350" s="238"/>
      <c r="IE350" s="237"/>
      <c r="IF350" s="237"/>
      <c r="IP350" s="237"/>
      <c r="JC350" s="136"/>
      <c r="JD350" s="278"/>
      <c r="JE350" s="70"/>
      <c r="JF350" s="70"/>
      <c r="JG350" s="136"/>
      <c r="JH350" s="136"/>
      <c r="JI350" s="136"/>
      <c r="JJ350" s="136"/>
      <c r="JL350" s="420"/>
      <c r="JM350" s="362"/>
      <c r="JN350" s="244"/>
      <c r="JP350" s="518">
        <v>0</v>
      </c>
      <c r="JQ350" s="519">
        <v>43543</v>
      </c>
      <c r="JR350" s="520">
        <v>72</v>
      </c>
      <c r="JS350" s="135"/>
      <c r="JU350" s="200"/>
      <c r="JV350" s="135"/>
      <c r="JW350" s="225"/>
      <c r="JX350" s="201"/>
      <c r="JY350" s="135"/>
      <c r="JZ350" s="225"/>
      <c r="KA350" s="699">
        <v>0</v>
      </c>
      <c r="KB350" s="511"/>
      <c r="KC350" s="225"/>
      <c r="KD350" s="63"/>
      <c r="KE350" s="250"/>
      <c r="KF350" s="250"/>
      <c r="KG350" s="250"/>
      <c r="KH350" s="250"/>
      <c r="KI350" s="250"/>
      <c r="KJ350" s="250"/>
      <c r="KK350" s="250"/>
      <c r="KL350" s="250"/>
      <c r="KQ350" s="92"/>
      <c r="KR350" s="92"/>
      <c r="KS350" s="92"/>
      <c r="KT350" s="361"/>
      <c r="KU350" s="92"/>
      <c r="KV350" s="361"/>
      <c r="KW350" s="361"/>
      <c r="KX350" s="361"/>
      <c r="KY350" s="361"/>
      <c r="KZ350" s="361"/>
      <c r="LA350" s="361"/>
      <c r="LB350" s="361"/>
      <c r="LC350" s="361"/>
      <c r="LD350" s="361"/>
      <c r="LE350" s="112"/>
      <c r="LF350" s="454"/>
      <c r="LG350" s="454"/>
      <c r="LH350" s="454"/>
      <c r="LI350" s="454"/>
      <c r="LJ350" s="454"/>
      <c r="LK350" s="454"/>
      <c r="LL350" s="454"/>
      <c r="LM350" s="454"/>
      <c r="LN350" s="454"/>
      <c r="LO350" s="454"/>
      <c r="LP350" s="454"/>
      <c r="LQ350" s="454"/>
      <c r="LR350" s="454"/>
      <c r="LS350" s="454"/>
      <c r="LT350" s="454"/>
      <c r="LU350" s="454"/>
      <c r="LV350" s="454"/>
      <c r="LW350" s="454"/>
      <c r="LX350" s="454"/>
      <c r="LY350" s="454"/>
      <c r="LZ350" s="454"/>
      <c r="MA350" s="454"/>
      <c r="MC350" s="509"/>
      <c r="MD350" s="61"/>
      <c r="ME350" s="746">
        <v>61</v>
      </c>
      <c r="MF350" s="510">
        <v>41338</v>
      </c>
      <c r="MG350" s="511">
        <v>73</v>
      </c>
      <c r="MH350" s="521">
        <v>73</v>
      </c>
      <c r="MI350" s="522">
        <v>26.017102878323701</v>
      </c>
      <c r="MJ350" s="510"/>
      <c r="MK350" s="511"/>
      <c r="ML350" s="511"/>
      <c r="MM350" s="511"/>
      <c r="MN350" s="511"/>
      <c r="MO350" s="511"/>
      <c r="ND350" s="876" t="s">
        <v>64</v>
      </c>
      <c r="NE350" s="877" t="s">
        <v>64</v>
      </c>
      <c r="NF350" s="877" t="s">
        <v>64</v>
      </c>
      <c r="NG350" s="877" t="s">
        <v>64</v>
      </c>
      <c r="NH350" s="877" t="s">
        <v>64</v>
      </c>
      <c r="NI350" s="877" t="s">
        <v>64</v>
      </c>
      <c r="NJ350" s="877" t="s">
        <v>64</v>
      </c>
      <c r="NK350" s="877" t="s">
        <v>64</v>
      </c>
      <c r="NL350" s="877" t="s">
        <v>64</v>
      </c>
      <c r="NM350" s="877" t="s">
        <v>64</v>
      </c>
      <c r="NN350" s="877" t="s">
        <v>64</v>
      </c>
      <c r="NO350" s="877" t="s">
        <v>64</v>
      </c>
      <c r="NP350" s="877" t="s">
        <v>64</v>
      </c>
      <c r="NQ350" s="877" t="s">
        <v>64</v>
      </c>
      <c r="NR350" s="877" t="s">
        <v>64</v>
      </c>
      <c r="NS350" s="877" t="s">
        <v>64</v>
      </c>
      <c r="NT350" s="877" t="s">
        <v>64</v>
      </c>
      <c r="NU350" s="877" t="s">
        <v>64</v>
      </c>
      <c r="NV350" s="877" t="s">
        <v>64</v>
      </c>
      <c r="NW350" s="877" t="s">
        <v>64</v>
      </c>
      <c r="NX350" s="877" t="s">
        <v>64</v>
      </c>
      <c r="NY350" s="877" t="s">
        <v>64</v>
      </c>
      <c r="NZ350" s="877" t="s">
        <v>64</v>
      </c>
      <c r="OA350" s="877" t="s">
        <v>64</v>
      </c>
      <c r="OB350" s="877" t="s">
        <v>64</v>
      </c>
      <c r="OC350" s="877" t="s">
        <v>64</v>
      </c>
      <c r="OD350" s="877" t="s">
        <v>64</v>
      </c>
      <c r="OE350" s="877" t="s">
        <v>64</v>
      </c>
      <c r="OF350" s="877" t="s">
        <v>64</v>
      </c>
      <c r="OG350" s="877" t="s">
        <v>64</v>
      </c>
      <c r="OH350" s="877" t="s">
        <v>64</v>
      </c>
      <c r="OI350" s="877" t="s">
        <v>64</v>
      </c>
      <c r="OJ350" s="877" t="s">
        <v>64</v>
      </c>
      <c r="OK350" s="877" t="s">
        <v>64</v>
      </c>
      <c r="OL350" s="877" t="s">
        <v>64</v>
      </c>
    </row>
    <row r="351" spans="1:402" s="133" customFormat="1" x14ac:dyDescent="0.25">
      <c r="A351" s="221">
        <v>350</v>
      </c>
      <c r="B351" s="221">
        <v>0</v>
      </c>
      <c r="C351" s="61">
        <v>1</v>
      </c>
      <c r="D351" s="61">
        <v>5</v>
      </c>
      <c r="E351" s="511">
        <v>64</v>
      </c>
      <c r="F351" s="880"/>
      <c r="G351" s="887">
        <v>78</v>
      </c>
      <c r="I351" s="511" t="s">
        <v>1800</v>
      </c>
      <c r="J351" s="766">
        <v>11184</v>
      </c>
      <c r="K351" s="512">
        <v>82.682191780821896</v>
      </c>
      <c r="L351" s="514">
        <v>66.3</v>
      </c>
      <c r="M351" s="514">
        <v>170</v>
      </c>
      <c r="N351" s="514">
        <v>22.941176470588236</v>
      </c>
      <c r="O351" s="106">
        <v>1.7694160995462129</v>
      </c>
      <c r="P351" s="511">
        <v>0</v>
      </c>
      <c r="Q351" s="511">
        <v>85</v>
      </c>
      <c r="R351" s="511">
        <v>45</v>
      </c>
      <c r="S351" s="511">
        <v>1</v>
      </c>
      <c r="T351" s="514">
        <v>3</v>
      </c>
      <c r="U351" s="718">
        <v>0</v>
      </c>
      <c r="V351" s="718"/>
      <c r="W351" s="663">
        <v>1</v>
      </c>
      <c r="X351" s="718">
        <v>2</v>
      </c>
      <c r="Y351" s="663">
        <v>0</v>
      </c>
      <c r="Z351" s="718">
        <v>0</v>
      </c>
      <c r="AA351" s="718">
        <v>1</v>
      </c>
      <c r="AB351" s="718">
        <v>0</v>
      </c>
      <c r="AD351" s="524">
        <v>36.743127803172499</v>
      </c>
      <c r="AF351" s="589">
        <v>111</v>
      </c>
      <c r="AG351" s="590">
        <v>4.3</v>
      </c>
      <c r="AH351" s="589">
        <v>13</v>
      </c>
      <c r="AI351" s="592"/>
      <c r="AJ351" s="589">
        <v>9.5</v>
      </c>
      <c r="AK351" s="592"/>
      <c r="AL351" s="589">
        <v>665</v>
      </c>
      <c r="AM351" s="593"/>
      <c r="AN351" s="409"/>
      <c r="AO351" s="63"/>
      <c r="AP351" s="63"/>
      <c r="AQ351" s="63"/>
      <c r="AR351" s="63"/>
      <c r="AS351" s="63"/>
      <c r="AT351" s="63"/>
      <c r="AU351" s="64"/>
      <c r="AV351" s="64"/>
      <c r="AW351" s="108"/>
      <c r="AX351" s="108"/>
      <c r="AY351" s="108"/>
      <c r="AZ351" s="589">
        <v>135</v>
      </c>
      <c r="BA351" s="414"/>
      <c r="BB351" s="66"/>
      <c r="BC351" s="68"/>
      <c r="BD351" s="66"/>
      <c r="BE351" s="218"/>
      <c r="BF351" s="66"/>
      <c r="BG351" s="68"/>
      <c r="BH351" s="508"/>
      <c r="BI351" s="508"/>
      <c r="BJ351" s="508"/>
      <c r="BK351" s="66"/>
      <c r="BL351" s="66"/>
      <c r="BM351" s="66"/>
      <c r="BN351" s="66"/>
      <c r="BO351" s="571"/>
      <c r="BP351" s="66"/>
      <c r="BQ351" s="66"/>
      <c r="BR351" s="66"/>
      <c r="BS351" s="66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  <c r="CD351" s="61"/>
      <c r="CE351" s="61"/>
      <c r="CF351" s="61"/>
      <c r="CG351" s="61"/>
      <c r="CH351" s="61"/>
      <c r="CI351" s="61"/>
      <c r="CJ351" s="661">
        <v>1</v>
      </c>
      <c r="CK351" s="661">
        <v>0</v>
      </c>
      <c r="CL351" s="661">
        <v>1</v>
      </c>
      <c r="CM351" s="661">
        <v>1</v>
      </c>
      <c r="CN351" s="661">
        <v>1</v>
      </c>
      <c r="CO351" s="661">
        <v>0</v>
      </c>
      <c r="CP351" s="661">
        <v>0</v>
      </c>
      <c r="CQ351" s="661">
        <v>1</v>
      </c>
      <c r="CR351" s="661">
        <v>0</v>
      </c>
      <c r="CS351" s="661">
        <v>0</v>
      </c>
      <c r="CT351" s="661">
        <v>1</v>
      </c>
      <c r="CU351" s="661">
        <v>1</v>
      </c>
      <c r="CV351" s="667"/>
      <c r="CW351" s="362"/>
      <c r="CX351" s="362"/>
      <c r="CY351" s="362"/>
      <c r="DC351" s="516">
        <v>2</v>
      </c>
      <c r="DD351" s="511" t="s">
        <v>1801</v>
      </c>
      <c r="DF351" s="136"/>
      <c r="DJ351" s="136"/>
      <c r="DK351" s="136"/>
      <c r="DL351" s="136"/>
      <c r="DS351" s="63"/>
      <c r="EO351" s="511">
        <v>64</v>
      </c>
      <c r="EP351" s="574">
        <v>41367</v>
      </c>
      <c r="ET351" s="133">
        <v>72</v>
      </c>
      <c r="EU351" s="133">
        <v>1</v>
      </c>
      <c r="EV351" s="524">
        <v>36.743127803172499</v>
      </c>
      <c r="EW351" s="133">
        <v>10</v>
      </c>
      <c r="EX351" s="133">
        <v>10</v>
      </c>
      <c r="EY351" s="133">
        <v>69</v>
      </c>
      <c r="EZ351" s="133">
        <v>53</v>
      </c>
      <c r="FC351" s="133">
        <v>61</v>
      </c>
      <c r="FE351" s="133">
        <v>29</v>
      </c>
      <c r="FH351" s="91"/>
      <c r="FI351" s="91"/>
      <c r="FJ351" s="227"/>
      <c r="FK351" s="227"/>
      <c r="FL351" s="193">
        <v>377</v>
      </c>
      <c r="FM351" s="193">
        <v>281</v>
      </c>
      <c r="FN351" s="193">
        <v>213.06463759241592</v>
      </c>
      <c r="FO351" s="193">
        <v>158.80945136198642</v>
      </c>
      <c r="FP351" s="193">
        <v>25.4</v>
      </c>
      <c r="FQ351" s="133">
        <v>1</v>
      </c>
      <c r="FS351" s="193">
        <v>110</v>
      </c>
      <c r="FT351" s="193"/>
      <c r="FU351" s="133">
        <v>180</v>
      </c>
      <c r="FV351" s="237">
        <v>5.37</v>
      </c>
      <c r="FW351" s="237">
        <v>5.26</v>
      </c>
      <c r="FX351" s="237">
        <v>20.484171322160147</v>
      </c>
      <c r="FY351" s="237"/>
      <c r="FZ351" s="237">
        <v>4.0590405904059041</v>
      </c>
      <c r="GA351" s="133">
        <v>18</v>
      </c>
      <c r="GG351" s="133">
        <v>1</v>
      </c>
      <c r="GH351" s="133">
        <v>2</v>
      </c>
      <c r="GI351" s="133">
        <v>1</v>
      </c>
      <c r="GJ351" s="133">
        <v>2</v>
      </c>
      <c r="GK351" s="133">
        <v>68</v>
      </c>
      <c r="GM351" s="133">
        <v>0</v>
      </c>
      <c r="GO351" s="133">
        <v>1</v>
      </c>
      <c r="GP351" s="61">
        <v>101</v>
      </c>
      <c r="GQ351" s="106">
        <v>57.080977179931054</v>
      </c>
      <c r="GR351" s="61">
        <v>42</v>
      </c>
      <c r="GS351" s="61">
        <v>0</v>
      </c>
      <c r="GT351" s="61"/>
      <c r="GU351" s="61"/>
      <c r="GV351" s="61"/>
      <c r="GW351" s="61"/>
      <c r="GX351" s="61">
        <v>26</v>
      </c>
      <c r="GY351" s="61"/>
      <c r="GZ351" s="90"/>
      <c r="HA351" s="21">
        <v>21</v>
      </c>
      <c r="HY351" s="238"/>
      <c r="IE351" s="237"/>
      <c r="IF351" s="237"/>
      <c r="IP351" s="237"/>
      <c r="JC351" s="136"/>
      <c r="JD351" s="278"/>
      <c r="JE351" s="70"/>
      <c r="JF351" s="70"/>
      <c r="JG351" s="136"/>
      <c r="JH351" s="136"/>
      <c r="JI351" s="136"/>
      <c r="JJ351" s="136"/>
      <c r="JL351" s="420"/>
      <c r="JM351" s="362"/>
      <c r="JN351" s="244"/>
      <c r="JP351" s="518">
        <v>1</v>
      </c>
      <c r="JQ351" s="519">
        <v>41435</v>
      </c>
      <c r="JR351" s="520">
        <v>2</v>
      </c>
      <c r="JS351" s="135"/>
      <c r="JU351" s="200"/>
      <c r="JV351" s="135"/>
      <c r="JW351" s="225"/>
      <c r="JX351" s="201"/>
      <c r="JY351" s="135"/>
      <c r="JZ351" s="225"/>
      <c r="KA351" s="699">
        <v>0</v>
      </c>
      <c r="KB351" s="511"/>
      <c r="KC351" s="225"/>
      <c r="KD351" s="63"/>
      <c r="KE351" s="250"/>
      <c r="KF351" s="250"/>
      <c r="KG351" s="250"/>
      <c r="KH351" s="250"/>
      <c r="KI351" s="250"/>
      <c r="KJ351" s="250"/>
      <c r="KK351" s="250"/>
      <c r="KL351" s="250"/>
      <c r="KQ351" s="92"/>
      <c r="KR351" s="92"/>
      <c r="KS351" s="92"/>
      <c r="KT351" s="361"/>
      <c r="KU351" s="92"/>
      <c r="KV351" s="361"/>
      <c r="KW351" s="361"/>
      <c r="KX351" s="361"/>
      <c r="KY351" s="361"/>
      <c r="KZ351" s="361"/>
      <c r="LA351" s="361"/>
      <c r="LB351" s="361"/>
      <c r="LC351" s="361"/>
      <c r="LD351" s="361"/>
      <c r="LE351" s="112"/>
      <c r="LF351" s="454"/>
      <c r="LG351" s="454"/>
      <c r="LH351" s="454"/>
      <c r="LI351" s="454"/>
      <c r="LJ351" s="454"/>
      <c r="LK351" s="454"/>
      <c r="LL351" s="454"/>
      <c r="LM351" s="454"/>
      <c r="LN351" s="454"/>
      <c r="LO351" s="454"/>
      <c r="LP351" s="454"/>
      <c r="LQ351" s="454"/>
      <c r="LR351" s="454"/>
      <c r="LS351" s="454"/>
      <c r="LT351" s="454"/>
      <c r="LU351" s="454"/>
      <c r="LV351" s="454"/>
      <c r="LW351" s="454"/>
      <c r="LX351" s="454"/>
      <c r="LY351" s="454"/>
      <c r="LZ351" s="454"/>
      <c r="MA351" s="454"/>
      <c r="MC351" s="509"/>
      <c r="MD351" s="61"/>
      <c r="ME351" s="746">
        <v>64</v>
      </c>
      <c r="MF351" s="510">
        <v>41363</v>
      </c>
      <c r="MG351" s="511">
        <v>78</v>
      </c>
      <c r="MH351" s="521">
        <v>78</v>
      </c>
      <c r="MI351" s="522">
        <v>179.38061760870801</v>
      </c>
      <c r="MJ351" s="510"/>
      <c r="MK351" s="511"/>
      <c r="ML351" s="511"/>
      <c r="MM351" s="511"/>
      <c r="MN351" s="511"/>
      <c r="MO351" s="511"/>
      <c r="ND351" s="876">
        <v>1064</v>
      </c>
      <c r="NE351" s="877" t="s">
        <v>64</v>
      </c>
      <c r="NF351" s="877" t="s">
        <v>64</v>
      </c>
      <c r="NG351" s="877" t="s">
        <v>64</v>
      </c>
      <c r="NH351" s="877" t="s">
        <v>64</v>
      </c>
      <c r="NI351" s="877" t="s">
        <v>64</v>
      </c>
      <c r="NJ351" s="877" t="s">
        <v>64</v>
      </c>
      <c r="NK351" s="877" t="s">
        <v>64</v>
      </c>
      <c r="NL351" s="877" t="s">
        <v>64</v>
      </c>
      <c r="NM351" s="877" t="s">
        <v>64</v>
      </c>
      <c r="NN351" s="877" t="s">
        <v>64</v>
      </c>
      <c r="NO351" s="877" t="s">
        <v>64</v>
      </c>
      <c r="NP351" s="877" t="s">
        <v>64</v>
      </c>
      <c r="NQ351" s="877" t="s">
        <v>64</v>
      </c>
      <c r="NR351" s="877" t="s">
        <v>64</v>
      </c>
      <c r="NS351" s="877" t="s">
        <v>64</v>
      </c>
      <c r="NT351" s="877" t="s">
        <v>64</v>
      </c>
      <c r="NU351" s="877" t="s">
        <v>64</v>
      </c>
      <c r="NV351" s="877" t="s">
        <v>64</v>
      </c>
      <c r="NW351" s="877" t="s">
        <v>64</v>
      </c>
      <c r="NX351" s="877" t="s">
        <v>64</v>
      </c>
      <c r="NY351" s="877" t="s">
        <v>64</v>
      </c>
      <c r="NZ351" s="877" t="s">
        <v>64</v>
      </c>
      <c r="OA351" s="877" t="s">
        <v>64</v>
      </c>
      <c r="OB351" s="877" t="s">
        <v>64</v>
      </c>
      <c r="OC351" s="877" t="s">
        <v>64</v>
      </c>
      <c r="OD351" s="877" t="s">
        <v>64</v>
      </c>
      <c r="OE351" s="877" t="s">
        <v>64</v>
      </c>
      <c r="OF351" s="877" t="s">
        <v>64</v>
      </c>
      <c r="OG351" s="877" t="s">
        <v>64</v>
      </c>
      <c r="OH351" s="877" t="s">
        <v>64</v>
      </c>
      <c r="OI351" s="877" t="s">
        <v>64</v>
      </c>
      <c r="OJ351" s="877" t="s">
        <v>64</v>
      </c>
      <c r="OK351" s="877" t="s">
        <v>64</v>
      </c>
      <c r="OL351" s="877" t="s">
        <v>64</v>
      </c>
    </row>
    <row r="352" spans="1:402" s="133" customFormat="1" x14ac:dyDescent="0.25">
      <c r="A352" s="221">
        <v>351</v>
      </c>
      <c r="B352" s="221">
        <v>0</v>
      </c>
      <c r="C352" s="61">
        <v>1</v>
      </c>
      <c r="D352" s="61">
        <v>5</v>
      </c>
      <c r="E352" s="511">
        <v>66</v>
      </c>
      <c r="F352" s="880"/>
      <c r="G352" s="887">
        <v>81</v>
      </c>
      <c r="I352" s="511" t="s">
        <v>1802</v>
      </c>
      <c r="J352" s="766">
        <v>13145</v>
      </c>
      <c r="K352" s="512">
        <v>77.317808219178104</v>
      </c>
      <c r="L352" s="514">
        <v>67.3</v>
      </c>
      <c r="M352" s="514">
        <v>165</v>
      </c>
      <c r="N352" s="514">
        <v>24.719926538108357</v>
      </c>
      <c r="O352" s="106">
        <v>1.7562981903234238</v>
      </c>
      <c r="P352" s="511">
        <v>0</v>
      </c>
      <c r="Q352" s="511">
        <v>125</v>
      </c>
      <c r="R352" s="511">
        <v>80</v>
      </c>
      <c r="S352" s="511">
        <v>1</v>
      </c>
      <c r="T352" s="514">
        <v>3</v>
      </c>
      <c r="U352" s="718">
        <v>0</v>
      </c>
      <c r="V352" s="718"/>
      <c r="W352" s="718">
        <v>1</v>
      </c>
      <c r="X352" s="718">
        <v>2</v>
      </c>
      <c r="Y352" s="718">
        <v>1</v>
      </c>
      <c r="Z352" s="718">
        <v>0</v>
      </c>
      <c r="AA352" s="718">
        <v>0</v>
      </c>
      <c r="AB352" s="718">
        <v>0</v>
      </c>
      <c r="AD352" s="524">
        <v>22.538010796001402</v>
      </c>
      <c r="AF352" s="589">
        <v>129</v>
      </c>
      <c r="AG352" s="590">
        <v>1.45</v>
      </c>
      <c r="AH352" s="589">
        <v>47</v>
      </c>
      <c r="AI352" s="592"/>
      <c r="AJ352" s="589">
        <v>16.600000000000001</v>
      </c>
      <c r="AK352" s="592"/>
      <c r="AL352" s="589">
        <v>148</v>
      </c>
      <c r="AM352" s="593"/>
      <c r="AN352" s="409"/>
      <c r="AO352" s="63"/>
      <c r="AP352" s="63"/>
      <c r="AQ352" s="63"/>
      <c r="AR352" s="63"/>
      <c r="AS352" s="63"/>
      <c r="AT352" s="63"/>
      <c r="AU352" s="64"/>
      <c r="AV352" s="64"/>
      <c r="AW352" s="108"/>
      <c r="AX352" s="108"/>
      <c r="AY352" s="108"/>
      <c r="AZ352" s="589">
        <v>135</v>
      </c>
      <c r="BA352" s="414"/>
      <c r="BB352" s="66"/>
      <c r="BC352" s="68"/>
      <c r="BD352" s="66"/>
      <c r="BE352" s="218"/>
      <c r="BF352" s="66"/>
      <c r="BG352" s="68"/>
      <c r="BH352" s="508"/>
      <c r="BI352" s="508"/>
      <c r="BJ352" s="508"/>
      <c r="BK352" s="66"/>
      <c r="BL352" s="66"/>
      <c r="BM352" s="66"/>
      <c r="BN352" s="66"/>
      <c r="BO352" s="571"/>
      <c r="BP352" s="66"/>
      <c r="BQ352" s="66"/>
      <c r="BR352" s="66"/>
      <c r="BS352" s="66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  <c r="CD352" s="61"/>
      <c r="CE352" s="61"/>
      <c r="CF352" s="61"/>
      <c r="CG352" s="61"/>
      <c r="CH352" s="61"/>
      <c r="CI352" s="61"/>
      <c r="CJ352" s="661">
        <v>1</v>
      </c>
      <c r="CK352" s="661">
        <v>0</v>
      </c>
      <c r="CL352" s="661">
        <v>1</v>
      </c>
      <c r="CM352" s="661">
        <v>1</v>
      </c>
      <c r="CN352" s="663">
        <v>1</v>
      </c>
      <c r="CO352" s="661">
        <v>0</v>
      </c>
      <c r="CP352" s="663" t="s">
        <v>1803</v>
      </c>
      <c r="CQ352" s="661">
        <v>1</v>
      </c>
      <c r="CR352" s="661">
        <v>0</v>
      </c>
      <c r="CS352" s="661">
        <v>0</v>
      </c>
      <c r="CT352" s="661">
        <v>1</v>
      </c>
      <c r="CU352" s="661">
        <v>0</v>
      </c>
      <c r="CV352" s="666">
        <v>10.45</v>
      </c>
      <c r="CW352" s="362"/>
      <c r="CX352" s="362"/>
      <c r="CY352" s="362"/>
      <c r="DC352" s="516">
        <v>1</v>
      </c>
      <c r="DD352" s="511" t="s">
        <v>1804</v>
      </c>
      <c r="DF352" s="136"/>
      <c r="DJ352" s="136"/>
      <c r="DK352" s="136"/>
      <c r="DL352" s="136"/>
      <c r="DS352" s="63"/>
      <c r="EO352" s="511">
        <v>66</v>
      </c>
      <c r="EP352" s="574">
        <v>41369</v>
      </c>
      <c r="ET352" s="133">
        <v>77</v>
      </c>
      <c r="EU352" s="133">
        <v>0</v>
      </c>
      <c r="EV352" s="524">
        <v>22.538010796001402</v>
      </c>
      <c r="EW352" s="133">
        <v>8</v>
      </c>
      <c r="EX352" s="133">
        <v>6</v>
      </c>
      <c r="EY352" s="133">
        <v>67</v>
      </c>
      <c r="EZ352" s="133">
        <v>59</v>
      </c>
      <c r="FC352" s="133">
        <v>53</v>
      </c>
      <c r="FE352" s="133">
        <v>36</v>
      </c>
      <c r="FH352" s="91"/>
      <c r="FI352" s="91"/>
      <c r="FJ352" s="227"/>
      <c r="FK352" s="227"/>
      <c r="FL352" s="193">
        <v>241</v>
      </c>
      <c r="FM352" s="193">
        <v>205</v>
      </c>
      <c r="FN352" s="193">
        <v>137.22043405147485</v>
      </c>
      <c r="FO352" s="193">
        <v>116.7227758529143</v>
      </c>
      <c r="FP352" s="193">
        <v>15</v>
      </c>
      <c r="FQ352" s="133">
        <v>1</v>
      </c>
      <c r="FS352" s="193">
        <v>60</v>
      </c>
      <c r="FT352" s="193"/>
      <c r="FU352" s="133">
        <v>250</v>
      </c>
      <c r="FV352" s="237">
        <v>4.17</v>
      </c>
      <c r="FW352" s="237">
        <v>10.4</v>
      </c>
      <c r="FX352" s="237">
        <v>14.388489208633093</v>
      </c>
      <c r="FY352" s="237"/>
      <c r="GA352" s="133">
        <v>19</v>
      </c>
      <c r="GG352" s="133">
        <v>1</v>
      </c>
      <c r="GH352" s="133">
        <v>2</v>
      </c>
      <c r="GI352" s="133">
        <v>0</v>
      </c>
      <c r="GJ352" s="133">
        <v>1</v>
      </c>
      <c r="GK352" s="133">
        <v>27</v>
      </c>
      <c r="GM352" s="133">
        <v>0</v>
      </c>
      <c r="GO352" s="133">
        <v>0</v>
      </c>
      <c r="GP352" s="61">
        <v>88</v>
      </c>
      <c r="GQ352" s="106">
        <v>50.105386707592473</v>
      </c>
      <c r="GR352" s="61">
        <v>34</v>
      </c>
      <c r="GS352" s="61">
        <v>1</v>
      </c>
      <c r="GT352" s="61"/>
      <c r="GU352" s="61"/>
      <c r="GV352" s="61"/>
      <c r="GW352" s="61"/>
      <c r="GX352" s="61"/>
      <c r="GY352" s="61"/>
      <c r="GZ352" s="90"/>
      <c r="HA352" s="21">
        <v>12</v>
      </c>
      <c r="HY352" s="238"/>
      <c r="IE352" s="237"/>
      <c r="IF352" s="237"/>
      <c r="IP352" s="237"/>
      <c r="JC352" s="136"/>
      <c r="JD352" s="278"/>
      <c r="JE352" s="70"/>
      <c r="JF352" s="70"/>
      <c r="JG352" s="136"/>
      <c r="JH352" s="136"/>
      <c r="JI352" s="136"/>
      <c r="JJ352" s="136"/>
      <c r="JL352" s="420"/>
      <c r="JM352" s="362"/>
      <c r="JN352" s="244"/>
      <c r="JP352" s="518">
        <v>0</v>
      </c>
      <c r="JQ352" s="519">
        <v>43502</v>
      </c>
      <c r="JR352" s="520">
        <v>70</v>
      </c>
      <c r="JS352" s="135"/>
      <c r="JU352" s="200"/>
      <c r="JV352" s="135"/>
      <c r="JW352" s="225"/>
      <c r="JX352" s="201"/>
      <c r="JY352" s="135"/>
      <c r="JZ352" s="225"/>
      <c r="KA352" s="699">
        <v>0</v>
      </c>
      <c r="KB352" s="511"/>
      <c r="KC352" s="225"/>
      <c r="KD352" s="63"/>
      <c r="KE352" s="250"/>
      <c r="KF352" s="250"/>
      <c r="KG352" s="250"/>
      <c r="KH352" s="250"/>
      <c r="KI352" s="250"/>
      <c r="KJ352" s="250"/>
      <c r="KK352" s="250"/>
      <c r="KL352" s="250"/>
      <c r="KQ352" s="92"/>
      <c r="KR352" s="92"/>
      <c r="KS352" s="92"/>
      <c r="KT352" s="361"/>
      <c r="KU352" s="92"/>
      <c r="KV352" s="361"/>
      <c r="KW352" s="361"/>
      <c r="KX352" s="361"/>
      <c r="KY352" s="361"/>
      <c r="KZ352" s="361"/>
      <c r="LA352" s="361"/>
      <c r="LB352" s="361"/>
      <c r="LC352" s="361"/>
      <c r="LD352" s="361"/>
      <c r="LE352" s="112"/>
      <c r="LF352" s="454"/>
      <c r="LG352" s="454"/>
      <c r="LH352" s="454"/>
      <c r="LI352" s="454"/>
      <c r="LJ352" s="454"/>
      <c r="LK352" s="454"/>
      <c r="LL352" s="454"/>
      <c r="LM352" s="454"/>
      <c r="LN352" s="454"/>
      <c r="LO352" s="454"/>
      <c r="LP352" s="454"/>
      <c r="LQ352" s="454"/>
      <c r="LR352" s="454"/>
      <c r="LS352" s="454"/>
      <c r="LT352" s="454"/>
      <c r="LU352" s="454"/>
      <c r="LV352" s="454"/>
      <c r="LW352" s="454"/>
      <c r="LX352" s="454"/>
      <c r="LY352" s="454"/>
      <c r="LZ352" s="454"/>
      <c r="MA352" s="454"/>
      <c r="MC352" s="509"/>
      <c r="MD352" s="61"/>
      <c r="ME352" s="746">
        <v>66</v>
      </c>
      <c r="MF352" s="510">
        <v>41366</v>
      </c>
      <c r="MG352" s="511">
        <v>81</v>
      </c>
      <c r="MH352" s="521">
        <v>81</v>
      </c>
      <c r="MI352" s="522">
        <v>30.944021253700502</v>
      </c>
      <c r="MJ352" s="510"/>
      <c r="MK352" s="511"/>
      <c r="ML352" s="511"/>
      <c r="MM352" s="511"/>
      <c r="MN352" s="511"/>
      <c r="MO352" s="511"/>
      <c r="ND352" s="876">
        <v>1066</v>
      </c>
      <c r="NE352" s="877">
        <v>9.0950277300003801</v>
      </c>
      <c r="NF352" s="877">
        <v>7.0117863312066104</v>
      </c>
      <c r="NG352" s="877">
        <v>5.7197310567498496</v>
      </c>
      <c r="NH352" s="877">
        <v>2.9523335663696901</v>
      </c>
      <c r="NI352" s="877">
        <v>7.9821379682399201</v>
      </c>
      <c r="NJ352" s="877">
        <v>7.3563199097117202</v>
      </c>
      <c r="NK352" s="877">
        <v>8.9968124081077594</v>
      </c>
      <c r="NL352" s="877">
        <v>7.87878663755391</v>
      </c>
      <c r="NM352" s="877">
        <v>6.7762356148275904</v>
      </c>
      <c r="NN352" s="877">
        <v>1.3561438102252801</v>
      </c>
      <c r="NO352" s="877">
        <v>6.27220986112457</v>
      </c>
      <c r="NP352" s="877">
        <v>7.0241423458977996</v>
      </c>
      <c r="NQ352" s="877">
        <v>7.9928250681245503</v>
      </c>
      <c r="NR352" s="877">
        <v>5.4485706260055302</v>
      </c>
      <c r="NS352" s="877">
        <v>6.9335726382610199</v>
      </c>
      <c r="NT352" s="877">
        <v>6.8295958991775096</v>
      </c>
      <c r="NU352" s="877">
        <v>6.7370106776818099</v>
      </c>
      <c r="NV352" s="877">
        <v>7.2233260066190201</v>
      </c>
      <c r="NW352" s="877">
        <v>6.3393155724132804</v>
      </c>
      <c r="NX352" s="877">
        <v>6.9245750033927296</v>
      </c>
      <c r="NY352" s="877">
        <v>7.9267110990972798</v>
      </c>
      <c r="NZ352" s="877">
        <v>-0.13606154957602801</v>
      </c>
      <c r="OA352" s="877">
        <v>10.9904656562091</v>
      </c>
      <c r="OB352" s="877">
        <v>1.5459683691052899</v>
      </c>
      <c r="OC352" s="877">
        <v>7.9914084667647902</v>
      </c>
      <c r="OD352" s="877">
        <v>7.5110410122321403</v>
      </c>
      <c r="OE352" s="877">
        <v>5.4522000494062199</v>
      </c>
      <c r="OF352" s="877">
        <v>12.127526884265199</v>
      </c>
      <c r="OG352" s="877">
        <v>4.2249663650002702</v>
      </c>
      <c r="OH352" s="877">
        <v>7.89020346667564</v>
      </c>
      <c r="OI352" s="877">
        <v>4.6993295256731598</v>
      </c>
      <c r="OJ352" s="877">
        <v>4.2373234175895798</v>
      </c>
      <c r="OK352" s="877">
        <v>8.1274700163408191</v>
      </c>
      <c r="OL352" s="877">
        <v>9.4444972871038093</v>
      </c>
    </row>
    <row r="353" spans="1:402" s="133" customFormat="1" x14ac:dyDescent="0.25">
      <c r="A353" s="274">
        <v>352</v>
      </c>
      <c r="B353" s="221">
        <v>0</v>
      </c>
      <c r="C353" s="61">
        <v>0</v>
      </c>
      <c r="D353" s="61">
        <v>5</v>
      </c>
      <c r="E353" s="511">
        <v>68</v>
      </c>
      <c r="F353" s="880"/>
      <c r="G353" s="887">
        <v>83</v>
      </c>
      <c r="I353" s="511" t="s">
        <v>1805</v>
      </c>
      <c r="J353" s="766">
        <v>20458</v>
      </c>
      <c r="K353" s="512">
        <v>57.320547945205497</v>
      </c>
      <c r="L353" s="514">
        <v>80</v>
      </c>
      <c r="M353" s="514">
        <v>172</v>
      </c>
      <c r="N353" s="514">
        <v>27.041644131963228</v>
      </c>
      <c r="O353" s="106">
        <v>1.9550504398153574</v>
      </c>
      <c r="P353" s="511">
        <v>0</v>
      </c>
      <c r="Q353" s="511">
        <v>120</v>
      </c>
      <c r="R353" s="511">
        <v>80</v>
      </c>
      <c r="S353" s="511">
        <v>0</v>
      </c>
      <c r="T353" s="514">
        <v>3</v>
      </c>
      <c r="U353" s="718">
        <v>0</v>
      </c>
      <c r="V353" s="718"/>
      <c r="W353" s="718">
        <v>1</v>
      </c>
      <c r="X353" s="718">
        <v>0</v>
      </c>
      <c r="Y353" s="718">
        <v>1</v>
      </c>
      <c r="Z353" s="718">
        <v>1</v>
      </c>
      <c r="AA353" s="718">
        <v>0</v>
      </c>
      <c r="AB353" s="718">
        <v>0</v>
      </c>
      <c r="AD353" s="524">
        <v>28.051461988304101</v>
      </c>
      <c r="AF353" s="591"/>
      <c r="AG353" s="590">
        <v>1.0900000000000001</v>
      </c>
      <c r="AH353" s="589">
        <v>70</v>
      </c>
      <c r="AI353" s="592"/>
      <c r="AJ353" s="589">
        <v>14.5</v>
      </c>
      <c r="AK353" s="592"/>
      <c r="AL353" s="591"/>
      <c r="AM353" s="594"/>
      <c r="AN353" s="409"/>
      <c r="AO353" s="63"/>
      <c r="AP353" s="63"/>
      <c r="AQ353" s="63"/>
      <c r="AR353" s="63"/>
      <c r="AS353" s="63"/>
      <c r="AT353" s="63"/>
      <c r="AU353" s="64"/>
      <c r="AV353" s="64"/>
      <c r="AW353" s="108"/>
      <c r="AX353" s="108"/>
      <c r="AY353" s="108"/>
      <c r="AZ353" s="589">
        <v>138</v>
      </c>
      <c r="BA353" s="414"/>
      <c r="BB353" s="66"/>
      <c r="BC353" s="68"/>
      <c r="BD353" s="66"/>
      <c r="BE353" s="218"/>
      <c r="BF353" s="66"/>
      <c r="BG353" s="68"/>
      <c r="BH353" s="508"/>
      <c r="BI353" s="508"/>
      <c r="BJ353" s="508"/>
      <c r="BK353" s="66"/>
      <c r="BL353" s="66"/>
      <c r="BM353" s="66"/>
      <c r="BN353" s="66"/>
      <c r="BO353" s="571"/>
      <c r="BP353" s="66"/>
      <c r="BQ353" s="66"/>
      <c r="BR353" s="66"/>
      <c r="BS353" s="66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61">
        <v>1</v>
      </c>
      <c r="CK353" s="661">
        <v>0</v>
      </c>
      <c r="CL353" s="661">
        <v>1</v>
      </c>
      <c r="CM353" s="661">
        <v>1</v>
      </c>
      <c r="CN353" s="661">
        <v>1</v>
      </c>
      <c r="CO353" s="661">
        <v>0</v>
      </c>
      <c r="CP353" s="661">
        <v>1</v>
      </c>
      <c r="CQ353" s="661">
        <v>0</v>
      </c>
      <c r="CR353" s="661">
        <v>0</v>
      </c>
      <c r="CS353" s="661">
        <v>0</v>
      </c>
      <c r="CT353" s="661">
        <v>0</v>
      </c>
      <c r="CU353" s="661">
        <v>0</v>
      </c>
      <c r="CV353" s="666">
        <v>15.3</v>
      </c>
      <c r="CW353" s="362"/>
      <c r="CX353" s="362"/>
      <c r="CY353" s="362"/>
      <c r="DC353" s="516">
        <v>2</v>
      </c>
      <c r="DD353" s="523" t="s">
        <v>1806</v>
      </c>
      <c r="DF353" s="136"/>
      <c r="DJ353" s="136"/>
      <c r="DK353" s="136"/>
      <c r="DL353" s="136"/>
      <c r="DS353" s="63"/>
      <c r="EO353" s="511">
        <v>68</v>
      </c>
      <c r="EP353" s="574">
        <v>41386</v>
      </c>
      <c r="ET353" s="133">
        <v>81</v>
      </c>
      <c r="EU353" s="133">
        <v>0</v>
      </c>
      <c r="EV353" s="524">
        <v>28.051461988304101</v>
      </c>
      <c r="EW353" s="133">
        <v>10</v>
      </c>
      <c r="EX353" s="133">
        <v>8</v>
      </c>
      <c r="EY353" s="133">
        <v>60</v>
      </c>
      <c r="EZ353" s="133">
        <v>53</v>
      </c>
      <c r="FC353" s="133">
        <v>41</v>
      </c>
      <c r="FE353" s="133">
        <v>33</v>
      </c>
      <c r="FH353" s="91"/>
      <c r="FI353" s="91"/>
      <c r="FJ353" s="227"/>
      <c r="FK353" s="227"/>
      <c r="FL353" s="193">
        <v>167</v>
      </c>
      <c r="FM353" s="193">
        <v>130</v>
      </c>
      <c r="FN353" s="193">
        <v>85.419791018676804</v>
      </c>
      <c r="FO353" s="193">
        <v>66.494448098371166</v>
      </c>
      <c r="FP353" s="193">
        <v>22</v>
      </c>
      <c r="FQ353" s="133">
        <v>1</v>
      </c>
      <c r="FS353" s="193">
        <v>64</v>
      </c>
      <c r="FT353" s="193">
        <v>61</v>
      </c>
      <c r="FU353" s="133">
        <v>200</v>
      </c>
      <c r="FV353" s="237"/>
      <c r="FW353" s="237"/>
      <c r="FX353" s="237"/>
      <c r="FY353" s="237">
        <v>1.0491803278688525</v>
      </c>
      <c r="GA353" s="133">
        <v>21</v>
      </c>
      <c r="GG353" s="133">
        <v>0</v>
      </c>
      <c r="GH353" s="133">
        <v>1</v>
      </c>
      <c r="GI353" s="133">
        <v>0</v>
      </c>
      <c r="GJ353" s="133">
        <v>1</v>
      </c>
      <c r="GM353" s="133">
        <v>0</v>
      </c>
      <c r="GO353" s="133">
        <v>0</v>
      </c>
      <c r="GP353" s="61"/>
      <c r="GQ353" s="106">
        <v>0</v>
      </c>
      <c r="GR353" s="61"/>
      <c r="GS353" s="61">
        <v>1</v>
      </c>
      <c r="GT353" s="61"/>
      <c r="GU353" s="61"/>
      <c r="GV353" s="61"/>
      <c r="GW353" s="61"/>
      <c r="GX353" s="61"/>
      <c r="GY353" s="61"/>
      <c r="GZ353" s="90"/>
      <c r="HA353" s="21">
        <v>12</v>
      </c>
      <c r="HY353" s="238"/>
      <c r="IE353" s="237"/>
      <c r="IF353" s="237"/>
      <c r="IP353" s="237"/>
      <c r="JC353" s="136"/>
      <c r="JD353" s="278"/>
      <c r="JE353" s="70"/>
      <c r="JF353" s="70"/>
      <c r="JG353" s="136"/>
      <c r="JH353" s="136"/>
      <c r="JI353" s="136"/>
      <c r="JJ353" s="136"/>
      <c r="JL353" s="420"/>
      <c r="JM353" s="362"/>
      <c r="JN353" s="244"/>
      <c r="JP353" s="518">
        <v>0</v>
      </c>
      <c r="JQ353" s="519">
        <v>43620</v>
      </c>
      <c r="JR353" s="520">
        <v>73</v>
      </c>
      <c r="JS353" s="135"/>
      <c r="JU353" s="200"/>
      <c r="JV353" s="135"/>
      <c r="JW353" s="225"/>
      <c r="JX353" s="201"/>
      <c r="JY353" s="135"/>
      <c r="JZ353" s="225"/>
      <c r="KA353" s="699">
        <v>0</v>
      </c>
      <c r="KB353" s="511"/>
      <c r="KC353" s="225"/>
      <c r="KD353" s="63"/>
      <c r="KE353" s="250"/>
      <c r="KF353" s="250"/>
      <c r="KG353" s="250"/>
      <c r="KH353" s="250"/>
      <c r="KI353" s="250"/>
      <c r="KJ353" s="250"/>
      <c r="KK353" s="250"/>
      <c r="KL353" s="250"/>
      <c r="KQ353" s="92"/>
      <c r="KR353" s="92"/>
      <c r="KS353" s="92"/>
      <c r="KT353" s="361"/>
      <c r="KU353" s="92"/>
      <c r="KV353" s="361"/>
      <c r="KW353" s="361"/>
      <c r="KX353" s="361"/>
      <c r="KY353" s="361"/>
      <c r="KZ353" s="361"/>
      <c r="LA353" s="361"/>
      <c r="LB353" s="361"/>
      <c r="LC353" s="361"/>
      <c r="LD353" s="361"/>
      <c r="LE353" s="112"/>
      <c r="LF353" s="454"/>
      <c r="LG353" s="454"/>
      <c r="LH353" s="454"/>
      <c r="LI353" s="454"/>
      <c r="LJ353" s="454"/>
      <c r="LK353" s="454"/>
      <c r="LL353" s="454"/>
      <c r="LM353" s="454"/>
      <c r="LN353" s="454"/>
      <c r="LO353" s="454"/>
      <c r="LP353" s="454"/>
      <c r="LQ353" s="454"/>
      <c r="LR353" s="454"/>
      <c r="LS353" s="454"/>
      <c r="LT353" s="454"/>
      <c r="LU353" s="454"/>
      <c r="LV353" s="454"/>
      <c r="LW353" s="454"/>
      <c r="LX353" s="454"/>
      <c r="LY353" s="454"/>
      <c r="LZ353" s="454"/>
      <c r="MA353" s="454"/>
      <c r="MC353" s="509"/>
      <c r="MD353" s="61"/>
      <c r="ME353" s="746">
        <v>68</v>
      </c>
      <c r="MF353" s="510">
        <v>41380</v>
      </c>
      <c r="MG353" s="511">
        <v>83</v>
      </c>
      <c r="MH353" s="521">
        <v>83</v>
      </c>
      <c r="MI353" s="522">
        <v>47.8768914487476</v>
      </c>
      <c r="MJ353" s="510"/>
      <c r="MK353" s="511"/>
      <c r="ML353" s="511"/>
      <c r="MM353" s="511"/>
      <c r="MN353" s="511"/>
      <c r="MO353" s="511"/>
      <c r="ND353" s="876" t="s">
        <v>64</v>
      </c>
      <c r="NE353" s="877" t="s">
        <v>64</v>
      </c>
      <c r="NF353" s="877" t="s">
        <v>64</v>
      </c>
      <c r="NG353" s="877" t="s">
        <v>64</v>
      </c>
      <c r="NH353" s="877" t="s">
        <v>64</v>
      </c>
      <c r="NI353" s="877" t="s">
        <v>64</v>
      </c>
      <c r="NJ353" s="877" t="s">
        <v>64</v>
      </c>
      <c r="NK353" s="877" t="s">
        <v>64</v>
      </c>
      <c r="NL353" s="877" t="s">
        <v>64</v>
      </c>
      <c r="NM353" s="877" t="s">
        <v>64</v>
      </c>
      <c r="NN353" s="877" t="s">
        <v>64</v>
      </c>
      <c r="NO353" s="877" t="s">
        <v>64</v>
      </c>
      <c r="NP353" s="877" t="s">
        <v>64</v>
      </c>
      <c r="NQ353" s="877" t="s">
        <v>64</v>
      </c>
      <c r="NR353" s="877" t="s">
        <v>64</v>
      </c>
      <c r="NS353" s="877" t="s">
        <v>64</v>
      </c>
      <c r="NT353" s="877" t="s">
        <v>64</v>
      </c>
      <c r="NU353" s="877" t="s">
        <v>64</v>
      </c>
      <c r="NV353" s="877" t="s">
        <v>64</v>
      </c>
      <c r="NW353" s="877" t="s">
        <v>64</v>
      </c>
      <c r="NX353" s="877" t="s">
        <v>64</v>
      </c>
      <c r="NY353" s="877" t="s">
        <v>64</v>
      </c>
      <c r="NZ353" s="877" t="s">
        <v>64</v>
      </c>
      <c r="OA353" s="877" t="s">
        <v>64</v>
      </c>
      <c r="OB353" s="877" t="s">
        <v>64</v>
      </c>
      <c r="OC353" s="877" t="s">
        <v>64</v>
      </c>
      <c r="OD353" s="877" t="s">
        <v>64</v>
      </c>
      <c r="OE353" s="877" t="s">
        <v>64</v>
      </c>
      <c r="OF353" s="877" t="s">
        <v>64</v>
      </c>
      <c r="OG353" s="877" t="s">
        <v>64</v>
      </c>
      <c r="OH353" s="877" t="s">
        <v>64</v>
      </c>
      <c r="OI353" s="877" t="s">
        <v>64</v>
      </c>
      <c r="OJ353" s="877" t="s">
        <v>64</v>
      </c>
      <c r="OK353" s="877" t="s">
        <v>64</v>
      </c>
      <c r="OL353" s="877" t="s">
        <v>64</v>
      </c>
    </row>
    <row r="354" spans="1:402" s="133" customFormat="1" x14ac:dyDescent="0.25">
      <c r="A354" s="221">
        <v>353</v>
      </c>
      <c r="B354" s="274">
        <v>0</v>
      </c>
      <c r="C354" s="61">
        <v>0</v>
      </c>
      <c r="D354" s="61">
        <v>5</v>
      </c>
      <c r="E354" s="511">
        <v>69</v>
      </c>
      <c r="F354" s="880"/>
      <c r="G354" s="887">
        <v>84</v>
      </c>
      <c r="I354" s="511" t="s">
        <v>1807</v>
      </c>
      <c r="J354" s="766">
        <v>13356</v>
      </c>
      <c r="K354" s="512">
        <v>76.778082191780797</v>
      </c>
      <c r="L354" s="514">
        <v>64</v>
      </c>
      <c r="M354" s="514">
        <v>170</v>
      </c>
      <c r="N354" s="514">
        <v>22.145328719723185</v>
      </c>
      <c r="O354" s="106">
        <v>1.7384539747207064</v>
      </c>
      <c r="P354" s="511">
        <v>0</v>
      </c>
      <c r="Q354" s="511">
        <v>130</v>
      </c>
      <c r="R354" s="511">
        <v>55</v>
      </c>
      <c r="S354" s="511">
        <v>0</v>
      </c>
      <c r="T354" s="514">
        <v>2</v>
      </c>
      <c r="U354" s="718">
        <v>0</v>
      </c>
      <c r="V354" s="718"/>
      <c r="W354" s="718">
        <v>0</v>
      </c>
      <c r="X354" s="718">
        <v>2</v>
      </c>
      <c r="Y354" s="663">
        <v>0</v>
      </c>
      <c r="Z354" s="718">
        <v>0</v>
      </c>
      <c r="AA354" s="718">
        <v>0</v>
      </c>
      <c r="AB354" s="718">
        <v>0</v>
      </c>
      <c r="AD354" s="524">
        <v>17.344867336927599</v>
      </c>
      <c r="AF354" s="589">
        <v>91</v>
      </c>
      <c r="AG354" s="590">
        <v>0.99</v>
      </c>
      <c r="AH354" s="589">
        <v>73</v>
      </c>
      <c r="AI354" s="592"/>
      <c r="AJ354" s="589">
        <v>14.6</v>
      </c>
      <c r="AK354" s="592"/>
      <c r="AL354" s="591"/>
      <c r="AM354" s="594"/>
      <c r="AN354" s="409"/>
      <c r="AO354" s="63"/>
      <c r="AP354" s="63"/>
      <c r="AQ354" s="63"/>
      <c r="AR354" s="63"/>
      <c r="AS354" s="63"/>
      <c r="AT354" s="63"/>
      <c r="AU354" s="64"/>
      <c r="AV354" s="64"/>
      <c r="AW354" s="108"/>
      <c r="AX354" s="108"/>
      <c r="AY354" s="108"/>
      <c r="AZ354" s="589">
        <v>139</v>
      </c>
      <c r="BA354" s="414"/>
      <c r="BB354" s="66"/>
      <c r="BC354" s="68"/>
      <c r="BD354" s="66"/>
      <c r="BE354" s="218"/>
      <c r="BF354" s="66"/>
      <c r="BG354" s="68"/>
      <c r="BH354" s="508"/>
      <c r="BI354" s="508"/>
      <c r="BJ354" s="508"/>
      <c r="BK354" s="66"/>
      <c r="BL354" s="66"/>
      <c r="BM354" s="66"/>
      <c r="BN354" s="66"/>
      <c r="BO354" s="571"/>
      <c r="BP354" s="66"/>
      <c r="BQ354" s="66"/>
      <c r="BR354" s="66"/>
      <c r="BS354" s="66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61">
        <v>0</v>
      </c>
      <c r="CK354" s="661">
        <v>0</v>
      </c>
      <c r="CL354" s="661">
        <v>0</v>
      </c>
      <c r="CM354" s="663">
        <v>1</v>
      </c>
      <c r="CN354" s="663">
        <v>1</v>
      </c>
      <c r="CO354" s="661">
        <v>0</v>
      </c>
      <c r="CP354" s="663" t="s">
        <v>1803</v>
      </c>
      <c r="CQ354" s="661">
        <v>0</v>
      </c>
      <c r="CR354" s="661">
        <v>0</v>
      </c>
      <c r="CS354" s="661">
        <v>0</v>
      </c>
      <c r="CT354" s="663" t="s">
        <v>1808</v>
      </c>
      <c r="CU354" s="661">
        <v>0</v>
      </c>
      <c r="CV354" s="667"/>
      <c r="CW354" s="362"/>
      <c r="CX354" s="362"/>
      <c r="CY354" s="362"/>
      <c r="DC354" s="516">
        <v>1</v>
      </c>
      <c r="DD354" s="511" t="s">
        <v>1809</v>
      </c>
      <c r="DF354" s="136"/>
      <c r="DJ354" s="136"/>
      <c r="DK354" s="136"/>
      <c r="DL354" s="136"/>
      <c r="DS354" s="63"/>
      <c r="EO354" s="511">
        <v>69</v>
      </c>
      <c r="EP354" s="574">
        <v>41372</v>
      </c>
      <c r="ET354" s="133">
        <v>69</v>
      </c>
      <c r="EU354" s="133">
        <v>0</v>
      </c>
      <c r="EV354" s="524">
        <v>17.344867336927599</v>
      </c>
      <c r="EW354" s="133">
        <v>8</v>
      </c>
      <c r="EX354" s="133">
        <v>8</v>
      </c>
      <c r="EY354" s="133">
        <v>69</v>
      </c>
      <c r="EZ354" s="133">
        <v>57</v>
      </c>
      <c r="FC354" s="133">
        <v>50</v>
      </c>
      <c r="FE354" s="133">
        <v>36</v>
      </c>
      <c r="FH354" s="91"/>
      <c r="FI354" s="91"/>
      <c r="FJ354" s="227"/>
      <c r="FK354" s="227"/>
      <c r="FL354" s="193">
        <v>279</v>
      </c>
      <c r="FM354" s="193">
        <v>194</v>
      </c>
      <c r="FN354" s="193">
        <v>160.48742391631225</v>
      </c>
      <c r="FO354" s="193">
        <v>111.5934058772924</v>
      </c>
      <c r="FP354" s="193">
        <v>30</v>
      </c>
      <c r="FQ354" s="133">
        <v>1</v>
      </c>
      <c r="FS354" s="193">
        <v>82</v>
      </c>
      <c r="FT354" s="193">
        <v>76</v>
      </c>
      <c r="FU354" s="133">
        <v>190</v>
      </c>
      <c r="FV354" s="237">
        <v>6.9</v>
      </c>
      <c r="FW354" s="237">
        <v>6.9</v>
      </c>
      <c r="FX354" s="237">
        <v>11.884057971014492</v>
      </c>
      <c r="FY354" s="237">
        <v>1.0789473684210527</v>
      </c>
      <c r="GA354" s="133">
        <v>13</v>
      </c>
      <c r="GG354" s="133">
        <v>1</v>
      </c>
      <c r="GH354" s="133">
        <v>1</v>
      </c>
      <c r="GI354" s="133">
        <v>0</v>
      </c>
      <c r="GJ354" s="133">
        <v>1</v>
      </c>
      <c r="GK354" s="133">
        <v>24</v>
      </c>
      <c r="GM354" s="133">
        <v>0</v>
      </c>
      <c r="GO354" s="133">
        <v>0</v>
      </c>
      <c r="GP354" s="61">
        <v>74</v>
      </c>
      <c r="GQ354" s="106">
        <v>42.566556881029058</v>
      </c>
      <c r="GR354" s="61">
        <v>53</v>
      </c>
      <c r="GS354" s="61">
        <v>0</v>
      </c>
      <c r="GT354" s="61"/>
      <c r="GU354" s="61"/>
      <c r="GV354" s="61"/>
      <c r="GW354" s="61"/>
      <c r="GX354" s="61"/>
      <c r="GY354" s="61"/>
      <c r="GZ354" s="90"/>
      <c r="HA354" s="21"/>
      <c r="HY354" s="238"/>
      <c r="IE354" s="237"/>
      <c r="IF354" s="237"/>
      <c r="IP354" s="237"/>
      <c r="JC354" s="136"/>
      <c r="JD354" s="278"/>
      <c r="JE354" s="70"/>
      <c r="JF354" s="70"/>
      <c r="JG354" s="136"/>
      <c r="JH354" s="136"/>
      <c r="JI354" s="136"/>
      <c r="JJ354" s="136"/>
      <c r="JL354" s="420"/>
      <c r="JM354" s="362"/>
      <c r="JN354" s="244"/>
      <c r="JP354" s="518">
        <v>0</v>
      </c>
      <c r="JQ354" s="519">
        <v>43486</v>
      </c>
      <c r="JR354" s="520">
        <v>69</v>
      </c>
      <c r="JS354" s="135"/>
      <c r="JU354" s="200"/>
      <c r="JV354" s="135"/>
      <c r="JW354" s="225"/>
      <c r="JX354" s="201"/>
      <c r="JY354" s="135"/>
      <c r="JZ354" s="225"/>
      <c r="KA354" s="699">
        <v>0</v>
      </c>
      <c r="KB354" s="511"/>
      <c r="KC354" s="225"/>
      <c r="KD354" s="63"/>
      <c r="KE354" s="250"/>
      <c r="KF354" s="250"/>
      <c r="KG354" s="250"/>
      <c r="KH354" s="250"/>
      <c r="KI354" s="250"/>
      <c r="KJ354" s="250"/>
      <c r="KK354" s="250"/>
      <c r="KL354" s="250"/>
      <c r="KQ354" s="92"/>
      <c r="KR354" s="92"/>
      <c r="KS354" s="92"/>
      <c r="KT354" s="361"/>
      <c r="KU354" s="92"/>
      <c r="KV354" s="361"/>
      <c r="KW354" s="361"/>
      <c r="KX354" s="361"/>
      <c r="KY354" s="361"/>
      <c r="KZ354" s="361"/>
      <c r="LA354" s="361"/>
      <c r="LB354" s="361"/>
      <c r="LC354" s="361"/>
      <c r="LD354" s="361"/>
      <c r="LE354" s="112"/>
      <c r="LF354" s="454"/>
      <c r="LG354" s="454"/>
      <c r="LH354" s="454"/>
      <c r="LI354" s="454"/>
      <c r="LJ354" s="454"/>
      <c r="LK354" s="454"/>
      <c r="LL354" s="454"/>
      <c r="LM354" s="454"/>
      <c r="LN354" s="454"/>
      <c r="LO354" s="454"/>
      <c r="LP354" s="454"/>
      <c r="LQ354" s="454"/>
      <c r="LR354" s="454"/>
      <c r="LS354" s="454"/>
      <c r="LT354" s="454"/>
      <c r="LU354" s="454"/>
      <c r="LV354" s="454"/>
      <c r="LW354" s="454"/>
      <c r="LX354" s="454"/>
      <c r="LY354" s="454"/>
      <c r="LZ354" s="454"/>
      <c r="MA354" s="454"/>
      <c r="MC354" s="509"/>
      <c r="MD354" s="61"/>
      <c r="ME354" s="746">
        <v>69</v>
      </c>
      <c r="MF354" s="510">
        <v>41380</v>
      </c>
      <c r="MG354" s="511">
        <v>84</v>
      </c>
      <c r="MH354" s="521">
        <v>84</v>
      </c>
      <c r="MI354" s="522">
        <v>31.627743687839001</v>
      </c>
      <c r="MJ354" s="510"/>
      <c r="MK354" s="511"/>
      <c r="ML354" s="511"/>
      <c r="MM354" s="511"/>
      <c r="MN354" s="511"/>
      <c r="MO354" s="511"/>
      <c r="ND354" s="876" t="s">
        <v>64</v>
      </c>
      <c r="NE354" s="877" t="s">
        <v>64</v>
      </c>
      <c r="NF354" s="877" t="s">
        <v>64</v>
      </c>
      <c r="NG354" s="877" t="s">
        <v>64</v>
      </c>
      <c r="NH354" s="877" t="s">
        <v>64</v>
      </c>
      <c r="NI354" s="877" t="s">
        <v>64</v>
      </c>
      <c r="NJ354" s="877" t="s">
        <v>64</v>
      </c>
      <c r="NK354" s="877" t="s">
        <v>64</v>
      </c>
      <c r="NL354" s="877" t="s">
        <v>64</v>
      </c>
      <c r="NM354" s="877" t="s">
        <v>64</v>
      </c>
      <c r="NN354" s="877" t="s">
        <v>64</v>
      </c>
      <c r="NO354" s="877" t="s">
        <v>64</v>
      </c>
      <c r="NP354" s="877" t="s">
        <v>64</v>
      </c>
      <c r="NQ354" s="877" t="s">
        <v>64</v>
      </c>
      <c r="NR354" s="877" t="s">
        <v>64</v>
      </c>
      <c r="NS354" s="877" t="s">
        <v>64</v>
      </c>
      <c r="NT354" s="877" t="s">
        <v>64</v>
      </c>
      <c r="NU354" s="877" t="s">
        <v>64</v>
      </c>
      <c r="NV354" s="877" t="s">
        <v>64</v>
      </c>
      <c r="NW354" s="877" t="s">
        <v>64</v>
      </c>
      <c r="NX354" s="877" t="s">
        <v>64</v>
      </c>
      <c r="NY354" s="877" t="s">
        <v>64</v>
      </c>
      <c r="NZ354" s="877" t="s">
        <v>64</v>
      </c>
      <c r="OA354" s="877" t="s">
        <v>64</v>
      </c>
      <c r="OB354" s="877" t="s">
        <v>64</v>
      </c>
      <c r="OC354" s="877" t="s">
        <v>64</v>
      </c>
      <c r="OD354" s="877" t="s">
        <v>64</v>
      </c>
      <c r="OE354" s="877" t="s">
        <v>64</v>
      </c>
      <c r="OF354" s="877" t="s">
        <v>64</v>
      </c>
      <c r="OG354" s="877" t="s">
        <v>64</v>
      </c>
      <c r="OH354" s="877" t="s">
        <v>64</v>
      </c>
      <c r="OI354" s="877" t="s">
        <v>64</v>
      </c>
      <c r="OJ354" s="877" t="s">
        <v>64</v>
      </c>
      <c r="OK354" s="877" t="s">
        <v>64</v>
      </c>
      <c r="OL354" s="877" t="s">
        <v>64</v>
      </c>
    </row>
    <row r="355" spans="1:402" s="133" customFormat="1" x14ac:dyDescent="0.25">
      <c r="A355" s="221">
        <v>354</v>
      </c>
      <c r="B355" s="221">
        <v>0</v>
      </c>
      <c r="C355" s="61">
        <v>0</v>
      </c>
      <c r="D355" s="61">
        <v>5</v>
      </c>
      <c r="E355" s="511">
        <v>71</v>
      </c>
      <c r="F355" s="880"/>
      <c r="G355" s="887">
        <v>86</v>
      </c>
      <c r="I355" s="511" t="s">
        <v>1810</v>
      </c>
      <c r="J355" s="766">
        <v>8396</v>
      </c>
      <c r="K355" s="512">
        <v>90.369863013698605</v>
      </c>
      <c r="L355" s="514">
        <v>70</v>
      </c>
      <c r="M355" s="514">
        <v>170</v>
      </c>
      <c r="N355" s="514">
        <v>24.221453287197235</v>
      </c>
      <c r="O355" s="106">
        <v>1.818118685772619</v>
      </c>
      <c r="P355" s="511">
        <v>0</v>
      </c>
      <c r="Q355" s="511">
        <v>105</v>
      </c>
      <c r="R355" s="511">
        <v>50</v>
      </c>
      <c r="S355" s="511">
        <v>1</v>
      </c>
      <c r="T355" s="514">
        <v>4</v>
      </c>
      <c r="U355" s="718">
        <v>0</v>
      </c>
      <c r="V355" s="718"/>
      <c r="W355" s="718">
        <v>1</v>
      </c>
      <c r="X355" s="718">
        <v>0</v>
      </c>
      <c r="Y355" s="718">
        <v>1</v>
      </c>
      <c r="Z355" s="718">
        <v>0</v>
      </c>
      <c r="AA355" s="718">
        <v>0</v>
      </c>
      <c r="AB355" s="718">
        <v>0</v>
      </c>
      <c r="AD355" s="524">
        <v>8.6976712716357891</v>
      </c>
      <c r="AF355" s="589">
        <v>103</v>
      </c>
      <c r="AG355" s="590">
        <v>1.28</v>
      </c>
      <c r="AH355" s="589">
        <v>53</v>
      </c>
      <c r="AI355" s="592"/>
      <c r="AJ355" s="589">
        <v>12.6</v>
      </c>
      <c r="AK355" s="592"/>
      <c r="AL355" s="589">
        <v>1030</v>
      </c>
      <c r="AM355" s="593"/>
      <c r="AN355" s="409"/>
      <c r="AO355" s="63"/>
      <c r="AP355" s="63"/>
      <c r="AQ355" s="63"/>
      <c r="AR355" s="63"/>
      <c r="AS355" s="63"/>
      <c r="AT355" s="63"/>
      <c r="AU355" s="64"/>
      <c r="AV355" s="64"/>
      <c r="AW355" s="108"/>
      <c r="AX355" s="108"/>
      <c r="AY355" s="108"/>
      <c r="AZ355" s="589">
        <v>141</v>
      </c>
      <c r="BA355" s="414"/>
      <c r="BB355" s="66"/>
      <c r="BC355" s="68"/>
      <c r="BD355" s="66"/>
      <c r="BE355" s="218"/>
      <c r="BF355" s="66"/>
      <c r="BG355" s="68"/>
      <c r="BH355" s="508"/>
      <c r="BI355" s="508"/>
      <c r="BJ355" s="508"/>
      <c r="BK355" s="66"/>
      <c r="BL355" s="66"/>
      <c r="BM355" s="66"/>
      <c r="BN355" s="66"/>
      <c r="BO355" s="571"/>
      <c r="BP355" s="66"/>
      <c r="BQ355" s="66"/>
      <c r="BR355" s="66"/>
      <c r="BS355" s="66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61">
        <v>1</v>
      </c>
      <c r="CK355" s="663">
        <v>1</v>
      </c>
      <c r="CL355" s="663">
        <v>1</v>
      </c>
      <c r="CM355" s="661">
        <v>1</v>
      </c>
      <c r="CN355" s="661">
        <v>1</v>
      </c>
      <c r="CO355" s="661">
        <v>0</v>
      </c>
      <c r="CP355" s="661">
        <v>0</v>
      </c>
      <c r="CQ355" s="661">
        <v>1</v>
      </c>
      <c r="CR355" s="661">
        <v>0</v>
      </c>
      <c r="CS355" s="661">
        <v>0</v>
      </c>
      <c r="CT355" s="663">
        <v>0</v>
      </c>
      <c r="CU355" s="661">
        <v>0</v>
      </c>
      <c r="CV355" s="667"/>
      <c r="CW355" s="362"/>
      <c r="CX355" s="362"/>
      <c r="CY355" s="362"/>
      <c r="DC355" s="516">
        <v>1</v>
      </c>
      <c r="DD355" s="511" t="s">
        <v>1811</v>
      </c>
      <c r="DF355" s="136"/>
      <c r="DJ355" s="136"/>
      <c r="DK355" s="136"/>
      <c r="DL355" s="136"/>
      <c r="DS355" s="63"/>
      <c r="EO355" s="511">
        <v>71</v>
      </c>
      <c r="EP355" s="574">
        <v>41381</v>
      </c>
      <c r="ET355" s="133">
        <v>69</v>
      </c>
      <c r="EU355" s="133">
        <v>1</v>
      </c>
      <c r="EV355" s="524">
        <v>8.6976712716357891</v>
      </c>
      <c r="EW355" s="133">
        <v>9</v>
      </c>
      <c r="EX355" s="133">
        <v>9</v>
      </c>
      <c r="EY355" s="133">
        <v>57</v>
      </c>
      <c r="EZ355" s="133">
        <v>46</v>
      </c>
      <c r="FC355" s="133">
        <v>58</v>
      </c>
      <c r="FE355" s="133">
        <v>30</v>
      </c>
      <c r="FH355" s="91"/>
      <c r="FI355" s="91"/>
      <c r="FJ355" s="227"/>
      <c r="FK355" s="227"/>
      <c r="FL355" s="193">
        <v>132</v>
      </c>
      <c r="FM355" s="193">
        <v>88</v>
      </c>
      <c r="FN355" s="193">
        <v>72.602520964634337</v>
      </c>
      <c r="FO355" s="193">
        <v>48.401680643089556</v>
      </c>
      <c r="FP355" s="193">
        <v>34</v>
      </c>
      <c r="FQ355" s="133">
        <v>1</v>
      </c>
      <c r="FS355" s="193">
        <v>81</v>
      </c>
      <c r="FT355" s="193"/>
      <c r="FU355" s="133">
        <v>140</v>
      </c>
      <c r="FV355" s="237">
        <v>4.8</v>
      </c>
      <c r="FW355" s="237">
        <v>5.83</v>
      </c>
      <c r="FX355" s="237">
        <v>16.875</v>
      </c>
      <c r="FY355" s="237"/>
      <c r="GA355" s="133">
        <v>18</v>
      </c>
      <c r="GG355" s="133">
        <v>1</v>
      </c>
      <c r="GH355" s="133">
        <v>2</v>
      </c>
      <c r="GI355" s="133">
        <v>0</v>
      </c>
      <c r="GJ355" s="133">
        <v>3</v>
      </c>
      <c r="GK355" s="133">
        <v>24</v>
      </c>
      <c r="GM355" s="133">
        <v>0</v>
      </c>
      <c r="GO355" s="133">
        <v>1</v>
      </c>
      <c r="GP355" s="61">
        <v>110</v>
      </c>
      <c r="GQ355" s="106">
        <v>60.50210080386195</v>
      </c>
      <c r="GR355" s="61">
        <v>31</v>
      </c>
      <c r="GS355" s="61">
        <v>1</v>
      </c>
      <c r="GT355" s="61"/>
      <c r="GU355" s="61"/>
      <c r="GV355" s="61"/>
      <c r="GW355" s="61"/>
      <c r="GX355" s="61">
        <v>14</v>
      </c>
      <c r="GY355" s="61"/>
      <c r="GZ355" s="90"/>
      <c r="HA355" s="21">
        <v>26</v>
      </c>
      <c r="HY355" s="238"/>
      <c r="IE355" s="237"/>
      <c r="IF355" s="237"/>
      <c r="IP355" s="237"/>
      <c r="JC355" s="136"/>
      <c r="JD355" s="278"/>
      <c r="JE355" s="70"/>
      <c r="JF355" s="70"/>
      <c r="JG355" s="136"/>
      <c r="JH355" s="136"/>
      <c r="JI355" s="136"/>
      <c r="JJ355" s="136"/>
      <c r="JL355" s="420"/>
      <c r="JM355" s="362"/>
      <c r="JN355" s="244"/>
      <c r="JP355" s="518">
        <v>1</v>
      </c>
      <c r="JQ355" s="519">
        <v>41420</v>
      </c>
      <c r="JR355" s="520">
        <v>1</v>
      </c>
      <c r="JS355" s="135"/>
      <c r="JU355" s="200"/>
      <c r="JV355" s="135"/>
      <c r="JW355" s="225"/>
      <c r="JX355" s="201"/>
      <c r="JY355" s="135"/>
      <c r="JZ355" s="225"/>
      <c r="KA355" s="699">
        <v>0</v>
      </c>
      <c r="KB355" s="511"/>
      <c r="KC355" s="225"/>
      <c r="KD355" s="63"/>
      <c r="KE355" s="250"/>
      <c r="KF355" s="250"/>
      <c r="KG355" s="250"/>
      <c r="KH355" s="250"/>
      <c r="KI355" s="250"/>
      <c r="KJ355" s="250"/>
      <c r="KK355" s="250"/>
      <c r="KL355" s="250"/>
      <c r="KQ355" s="92"/>
      <c r="KR355" s="92"/>
      <c r="KS355" s="92"/>
      <c r="KT355" s="361"/>
      <c r="KU355" s="92"/>
      <c r="KV355" s="361"/>
      <c r="KW355" s="361"/>
      <c r="KX355" s="361"/>
      <c r="KY355" s="361"/>
      <c r="KZ355" s="361"/>
      <c r="LA355" s="361"/>
      <c r="LB355" s="361"/>
      <c r="LC355" s="361"/>
      <c r="LD355" s="361"/>
      <c r="LE355" s="112"/>
      <c r="LF355" s="454"/>
      <c r="LG355" s="454"/>
      <c r="LH355" s="454"/>
      <c r="LI355" s="454"/>
      <c r="LJ355" s="454"/>
      <c r="LK355" s="454"/>
      <c r="LL355" s="454"/>
      <c r="LM355" s="454"/>
      <c r="LN355" s="454"/>
      <c r="LO355" s="454"/>
      <c r="LP355" s="454"/>
      <c r="LQ355" s="454"/>
      <c r="LR355" s="454"/>
      <c r="LS355" s="454"/>
      <c r="LT355" s="454"/>
      <c r="LU355" s="454"/>
      <c r="LV355" s="454"/>
      <c r="LW355" s="454"/>
      <c r="LX355" s="454"/>
      <c r="LY355" s="454"/>
      <c r="LZ355" s="454"/>
      <c r="MA355" s="454"/>
      <c r="MC355" s="509"/>
      <c r="MD355" s="61"/>
      <c r="ME355" s="746">
        <v>71</v>
      </c>
      <c r="MF355" s="510">
        <v>41381</v>
      </c>
      <c r="MG355" s="511">
        <v>86</v>
      </c>
      <c r="MH355" s="521">
        <v>86</v>
      </c>
      <c r="MI355" s="522">
        <v>48.024336715986799</v>
      </c>
      <c r="MJ355" s="510"/>
      <c r="MK355" s="511"/>
      <c r="ML355" s="511"/>
      <c r="MM355" s="511"/>
      <c r="MN355" s="511"/>
      <c r="MO355" s="511"/>
      <c r="ND355" s="876" t="s">
        <v>64</v>
      </c>
      <c r="NE355" s="877" t="s">
        <v>64</v>
      </c>
      <c r="NF355" s="877" t="s">
        <v>64</v>
      </c>
      <c r="NG355" s="877" t="s">
        <v>64</v>
      </c>
      <c r="NH355" s="877" t="s">
        <v>64</v>
      </c>
      <c r="NI355" s="877" t="s">
        <v>64</v>
      </c>
      <c r="NJ355" s="877" t="s">
        <v>64</v>
      </c>
      <c r="NK355" s="877" t="s">
        <v>64</v>
      </c>
      <c r="NL355" s="877" t="s">
        <v>64</v>
      </c>
      <c r="NM355" s="877" t="s">
        <v>64</v>
      </c>
      <c r="NN355" s="877" t="s">
        <v>64</v>
      </c>
      <c r="NO355" s="877" t="s">
        <v>64</v>
      </c>
      <c r="NP355" s="877" t="s">
        <v>64</v>
      </c>
      <c r="NQ355" s="877" t="s">
        <v>64</v>
      </c>
      <c r="NR355" s="877" t="s">
        <v>64</v>
      </c>
      <c r="NS355" s="877" t="s">
        <v>64</v>
      </c>
      <c r="NT355" s="877" t="s">
        <v>64</v>
      </c>
      <c r="NU355" s="877" t="s">
        <v>64</v>
      </c>
      <c r="NV355" s="877" t="s">
        <v>64</v>
      </c>
      <c r="NW355" s="877" t="s">
        <v>64</v>
      </c>
      <c r="NX355" s="877" t="s">
        <v>64</v>
      </c>
      <c r="NY355" s="877" t="s">
        <v>64</v>
      </c>
      <c r="NZ355" s="877" t="s">
        <v>64</v>
      </c>
      <c r="OA355" s="877" t="s">
        <v>64</v>
      </c>
      <c r="OB355" s="877" t="s">
        <v>64</v>
      </c>
      <c r="OC355" s="877" t="s">
        <v>64</v>
      </c>
      <c r="OD355" s="877" t="s">
        <v>64</v>
      </c>
      <c r="OE355" s="877" t="s">
        <v>64</v>
      </c>
      <c r="OF355" s="877" t="s">
        <v>64</v>
      </c>
      <c r="OG355" s="877" t="s">
        <v>64</v>
      </c>
      <c r="OH355" s="877" t="s">
        <v>64</v>
      </c>
      <c r="OI355" s="877" t="s">
        <v>64</v>
      </c>
      <c r="OJ355" s="877" t="s">
        <v>64</v>
      </c>
      <c r="OK355" s="877" t="s">
        <v>64</v>
      </c>
      <c r="OL355" s="877" t="s">
        <v>64</v>
      </c>
    </row>
    <row r="356" spans="1:402" s="133" customFormat="1" x14ac:dyDescent="0.25">
      <c r="A356" s="274">
        <v>355</v>
      </c>
      <c r="B356" s="221">
        <v>0</v>
      </c>
      <c r="C356" s="61">
        <v>1</v>
      </c>
      <c r="D356" s="61">
        <v>5</v>
      </c>
      <c r="E356" s="511">
        <v>72</v>
      </c>
      <c r="F356" s="880"/>
      <c r="G356" s="887">
        <v>300</v>
      </c>
      <c r="I356" s="511" t="s">
        <v>1812</v>
      </c>
      <c r="J356" s="766">
        <v>17333</v>
      </c>
      <c r="K356" s="512">
        <v>66.054794520547901</v>
      </c>
      <c r="L356" s="514">
        <v>92</v>
      </c>
      <c r="M356" s="514">
        <v>173</v>
      </c>
      <c r="N356" s="514">
        <v>30.73941661933242</v>
      </c>
      <c r="O356" s="106">
        <v>2.1026438383880213</v>
      </c>
      <c r="P356" s="511">
        <v>0</v>
      </c>
      <c r="Q356" s="511">
        <v>120</v>
      </c>
      <c r="R356" s="511">
        <v>70</v>
      </c>
      <c r="S356" s="511">
        <v>0</v>
      </c>
      <c r="T356" s="514">
        <v>3</v>
      </c>
      <c r="U356" s="663">
        <v>1</v>
      </c>
      <c r="V356" s="663"/>
      <c r="W356" s="718">
        <v>0</v>
      </c>
      <c r="X356" s="718">
        <v>1</v>
      </c>
      <c r="Y356" s="718">
        <v>1</v>
      </c>
      <c r="Z356" s="718">
        <v>0</v>
      </c>
      <c r="AA356" s="718">
        <v>0</v>
      </c>
      <c r="AB356" s="718">
        <v>0</v>
      </c>
      <c r="AD356" s="524">
        <v>30.899725730883599</v>
      </c>
      <c r="AF356" s="589">
        <v>111</v>
      </c>
      <c r="AG356" s="590">
        <v>0.78</v>
      </c>
      <c r="AH356" s="589">
        <v>100</v>
      </c>
      <c r="AI356" s="592"/>
      <c r="AJ356" s="589">
        <v>15.5</v>
      </c>
      <c r="AK356" s="592"/>
      <c r="AL356" s="589">
        <v>113</v>
      </c>
      <c r="AM356" s="593"/>
      <c r="AN356" s="409"/>
      <c r="AO356" s="63"/>
      <c r="AP356" s="63"/>
      <c r="AQ356" s="63"/>
      <c r="AR356" s="63"/>
      <c r="AS356" s="63"/>
      <c r="AT356" s="63"/>
      <c r="AU356" s="64"/>
      <c r="AV356" s="64"/>
      <c r="AW356" s="108"/>
      <c r="AX356" s="108"/>
      <c r="AY356" s="108"/>
      <c r="AZ356" s="589">
        <v>137</v>
      </c>
      <c r="BA356" s="414"/>
      <c r="BB356" s="66"/>
      <c r="BC356" s="68"/>
      <c r="BD356" s="66"/>
      <c r="BE356" s="218"/>
      <c r="BF356" s="66"/>
      <c r="BG356" s="68"/>
      <c r="BH356" s="508"/>
      <c r="BI356" s="508"/>
      <c r="BJ356" s="508"/>
      <c r="BK356" s="66"/>
      <c r="BL356" s="66"/>
      <c r="BM356" s="66"/>
      <c r="BN356" s="66"/>
      <c r="BO356" s="571"/>
      <c r="BP356" s="66"/>
      <c r="BQ356" s="66"/>
      <c r="BR356" s="66"/>
      <c r="BS356" s="66"/>
      <c r="BT356" s="61"/>
      <c r="BU356" s="61"/>
      <c r="BV356" s="61"/>
      <c r="BW356" s="61"/>
      <c r="BX356" s="61"/>
      <c r="BY356" s="61"/>
      <c r="BZ356" s="61"/>
      <c r="CA356" s="61"/>
      <c r="CB356" s="61"/>
      <c r="CC356" s="61"/>
      <c r="CD356" s="61"/>
      <c r="CE356" s="61"/>
      <c r="CF356" s="61"/>
      <c r="CG356" s="61"/>
      <c r="CH356" s="61"/>
      <c r="CI356" s="61"/>
      <c r="CJ356" s="661">
        <v>0</v>
      </c>
      <c r="CK356" s="661">
        <v>0</v>
      </c>
      <c r="CL356" s="661">
        <v>1</v>
      </c>
      <c r="CM356" s="661">
        <v>1</v>
      </c>
      <c r="CN356" s="661">
        <v>1</v>
      </c>
      <c r="CO356" s="661">
        <v>0</v>
      </c>
      <c r="CP356" s="663">
        <v>1</v>
      </c>
      <c r="CQ356" s="661">
        <v>0</v>
      </c>
      <c r="CR356" s="661">
        <v>0</v>
      </c>
      <c r="CS356" s="661">
        <v>0</v>
      </c>
      <c r="CT356" s="661">
        <v>1</v>
      </c>
      <c r="CU356" s="661">
        <v>1</v>
      </c>
      <c r="CV356" s="666">
        <v>12.75</v>
      </c>
      <c r="CW356" s="362"/>
      <c r="CX356" s="362"/>
      <c r="CY356" s="362"/>
      <c r="DC356" s="516">
        <v>1</v>
      </c>
      <c r="DD356" s="511" t="s">
        <v>1756</v>
      </c>
      <c r="DF356" s="136"/>
      <c r="DJ356" s="136"/>
      <c r="DK356" s="136"/>
      <c r="DL356" s="136"/>
      <c r="DS356" s="63"/>
      <c r="EO356" s="511">
        <v>72</v>
      </c>
      <c r="EP356" s="574">
        <v>41401</v>
      </c>
      <c r="ET356" s="133">
        <v>58</v>
      </c>
      <c r="EU356" s="133">
        <v>0</v>
      </c>
      <c r="EV356" s="524">
        <v>30.899725730883599</v>
      </c>
      <c r="EW356" s="133">
        <v>9</v>
      </c>
      <c r="EX356" s="133">
        <v>7</v>
      </c>
      <c r="EY356" s="133">
        <v>74</v>
      </c>
      <c r="EZ356" s="133">
        <v>62</v>
      </c>
      <c r="FC356" s="133">
        <v>49</v>
      </c>
      <c r="FE356" s="133">
        <v>37</v>
      </c>
      <c r="FH356" s="91"/>
      <c r="FI356" s="91"/>
      <c r="FJ356" s="227"/>
      <c r="FK356" s="227"/>
      <c r="FL356" s="193">
        <v>377</v>
      </c>
      <c r="FM356" s="193">
        <v>249</v>
      </c>
      <c r="FN356" s="193">
        <v>179.29807850340677</v>
      </c>
      <c r="FO356" s="193">
        <v>118.42233832187875</v>
      </c>
      <c r="FP356" s="193">
        <v>34</v>
      </c>
      <c r="FQ356" s="133">
        <v>1</v>
      </c>
      <c r="FS356" s="193">
        <v>48</v>
      </c>
      <c r="FT356" s="193">
        <v>61</v>
      </c>
      <c r="FU356" s="133">
        <v>130</v>
      </c>
      <c r="FV356" s="237">
        <v>4.8</v>
      </c>
      <c r="FW356" s="237">
        <v>7.57</v>
      </c>
      <c r="FX356" s="237">
        <v>10</v>
      </c>
      <c r="FY356" s="237">
        <v>0.78688524590163933</v>
      </c>
      <c r="FZ356" s="237">
        <v>1.4285714285714286</v>
      </c>
      <c r="GA356" s="133">
        <v>19</v>
      </c>
      <c r="GG356" s="133">
        <v>1</v>
      </c>
      <c r="GH356" s="133">
        <v>1</v>
      </c>
      <c r="GI356" s="133">
        <v>0</v>
      </c>
      <c r="GJ356" s="133">
        <v>0</v>
      </c>
      <c r="GM356" s="133">
        <v>0</v>
      </c>
      <c r="GO356" s="133">
        <v>1</v>
      </c>
      <c r="GP356" s="61">
        <v>48</v>
      </c>
      <c r="GQ356" s="106">
        <v>22.828402568073013</v>
      </c>
      <c r="GR356" s="61">
        <v>59</v>
      </c>
      <c r="GS356" s="61">
        <v>0</v>
      </c>
      <c r="GT356" s="61"/>
      <c r="GU356" s="61"/>
      <c r="GV356" s="61"/>
      <c r="GW356" s="61"/>
      <c r="GX356" s="61">
        <v>25</v>
      </c>
      <c r="GY356" s="61"/>
      <c r="GZ356" s="90"/>
      <c r="HA356" s="21">
        <v>9</v>
      </c>
      <c r="HY356" s="238"/>
      <c r="IE356" s="237"/>
      <c r="IF356" s="237"/>
      <c r="IP356" s="237"/>
      <c r="JC356" s="136"/>
      <c r="JD356" s="278"/>
      <c r="JE356" s="70"/>
      <c r="JF356" s="70"/>
      <c r="JG356" s="136"/>
      <c r="JH356" s="136"/>
      <c r="JI356" s="136"/>
      <c r="JJ356" s="136"/>
      <c r="JL356" s="420"/>
      <c r="JM356" s="362"/>
      <c r="JN356" s="244"/>
      <c r="JP356" s="518">
        <v>0</v>
      </c>
      <c r="JQ356" s="519">
        <v>43570</v>
      </c>
      <c r="JR356" s="520">
        <v>69</v>
      </c>
      <c r="JS356" s="135"/>
      <c r="JU356" s="200"/>
      <c r="JV356" s="135"/>
      <c r="JW356" s="225"/>
      <c r="JX356" s="201"/>
      <c r="JY356" s="135"/>
      <c r="JZ356" s="225"/>
      <c r="KA356" s="699">
        <v>0</v>
      </c>
      <c r="KB356" s="511"/>
      <c r="KC356" s="225"/>
      <c r="KD356" s="63"/>
      <c r="KE356" s="250"/>
      <c r="KF356" s="250"/>
      <c r="KG356" s="250"/>
      <c r="KH356" s="250"/>
      <c r="KI356" s="250"/>
      <c r="KJ356" s="250"/>
      <c r="KK356" s="250"/>
      <c r="KL356" s="250"/>
      <c r="KQ356" s="92"/>
      <c r="KR356" s="92"/>
      <c r="KS356" s="92"/>
      <c r="KT356" s="361"/>
      <c r="KU356" s="92"/>
      <c r="KV356" s="361"/>
      <c r="KW356" s="361"/>
      <c r="KX356" s="361"/>
      <c r="KY356" s="361"/>
      <c r="KZ356" s="361"/>
      <c r="LA356" s="361"/>
      <c r="LB356" s="361"/>
      <c r="LC356" s="361"/>
      <c r="LD356" s="361"/>
      <c r="LE356" s="112"/>
      <c r="LF356" s="454"/>
      <c r="LG356" s="454"/>
      <c r="LH356" s="454"/>
      <c r="LI356" s="454"/>
      <c r="LJ356" s="454"/>
      <c r="LK356" s="454"/>
      <c r="LL356" s="454"/>
      <c r="LM356" s="454"/>
      <c r="LN356" s="454"/>
      <c r="LO356" s="454"/>
      <c r="LP356" s="454"/>
      <c r="LQ356" s="454"/>
      <c r="LR356" s="454"/>
      <c r="LS356" s="454"/>
      <c r="LT356" s="454"/>
      <c r="LU356" s="454"/>
      <c r="LV356" s="454"/>
      <c r="LW356" s="454"/>
      <c r="LX356" s="454"/>
      <c r="LY356" s="454"/>
      <c r="LZ356" s="454"/>
      <c r="MA356" s="454"/>
      <c r="MC356" s="509"/>
      <c r="MD356" s="61"/>
      <c r="ME356" s="746">
        <v>72</v>
      </c>
      <c r="MF356" s="510">
        <v>41443</v>
      </c>
      <c r="MG356" s="511">
        <v>300</v>
      </c>
      <c r="MH356" s="521">
        <v>300</v>
      </c>
      <c r="MI356" s="522">
        <v>36.381493780856701</v>
      </c>
      <c r="MJ356" s="510"/>
      <c r="MK356" s="511"/>
      <c r="ML356" s="511"/>
      <c r="MM356" s="511"/>
      <c r="MN356" s="511"/>
      <c r="MO356" s="511"/>
      <c r="ND356" s="876">
        <v>1072</v>
      </c>
      <c r="NE356" s="877" t="s">
        <v>64</v>
      </c>
      <c r="NF356" s="877" t="s">
        <v>64</v>
      </c>
      <c r="NG356" s="877" t="s">
        <v>64</v>
      </c>
      <c r="NH356" s="877" t="s">
        <v>64</v>
      </c>
      <c r="NI356" s="877" t="s">
        <v>64</v>
      </c>
      <c r="NJ356" s="877" t="s">
        <v>64</v>
      </c>
      <c r="NK356" s="877" t="s">
        <v>64</v>
      </c>
      <c r="NL356" s="877" t="s">
        <v>64</v>
      </c>
      <c r="NM356" s="877" t="s">
        <v>64</v>
      </c>
      <c r="NN356" s="877" t="s">
        <v>64</v>
      </c>
      <c r="NO356" s="877" t="s">
        <v>64</v>
      </c>
      <c r="NP356" s="877" t="s">
        <v>64</v>
      </c>
      <c r="NQ356" s="877" t="s">
        <v>64</v>
      </c>
      <c r="NR356" s="877" t="s">
        <v>64</v>
      </c>
      <c r="NS356" s="877" t="s">
        <v>64</v>
      </c>
      <c r="NT356" s="877" t="s">
        <v>64</v>
      </c>
      <c r="NU356" s="877" t="s">
        <v>64</v>
      </c>
      <c r="NV356" s="877" t="s">
        <v>64</v>
      </c>
      <c r="NW356" s="877" t="s">
        <v>64</v>
      </c>
      <c r="NX356" s="877" t="s">
        <v>64</v>
      </c>
      <c r="NY356" s="877" t="s">
        <v>64</v>
      </c>
      <c r="NZ356" s="877" t="s">
        <v>64</v>
      </c>
      <c r="OA356" s="877" t="s">
        <v>64</v>
      </c>
      <c r="OB356" s="877" t="s">
        <v>64</v>
      </c>
      <c r="OC356" s="877" t="s">
        <v>64</v>
      </c>
      <c r="OD356" s="877" t="s">
        <v>64</v>
      </c>
      <c r="OE356" s="877" t="s">
        <v>64</v>
      </c>
      <c r="OF356" s="877" t="s">
        <v>64</v>
      </c>
      <c r="OG356" s="877" t="s">
        <v>64</v>
      </c>
      <c r="OH356" s="877" t="s">
        <v>64</v>
      </c>
      <c r="OI356" s="877" t="s">
        <v>64</v>
      </c>
      <c r="OJ356" s="877" t="s">
        <v>64</v>
      </c>
      <c r="OK356" s="877" t="s">
        <v>64</v>
      </c>
      <c r="OL356" s="877" t="s">
        <v>64</v>
      </c>
    </row>
    <row r="357" spans="1:402" s="133" customFormat="1" x14ac:dyDescent="0.25">
      <c r="A357" s="221">
        <v>356</v>
      </c>
      <c r="B357" s="221">
        <v>0</v>
      </c>
      <c r="C357" s="61">
        <v>0</v>
      </c>
      <c r="D357" s="61">
        <v>5</v>
      </c>
      <c r="E357" s="511">
        <v>73</v>
      </c>
      <c r="F357" s="880"/>
      <c r="G357" s="887">
        <v>301</v>
      </c>
      <c r="I357" s="511" t="s">
        <v>1813</v>
      </c>
      <c r="J357" s="766">
        <v>16959</v>
      </c>
      <c r="K357" s="512">
        <v>67.079452054794501</v>
      </c>
      <c r="L357" s="514">
        <v>92.4</v>
      </c>
      <c r="M357" s="514">
        <v>186</v>
      </c>
      <c r="N357" s="514">
        <v>26.708289975719733</v>
      </c>
      <c r="O357" s="106">
        <v>2.1849485119791723</v>
      </c>
      <c r="P357" s="511">
        <v>0</v>
      </c>
      <c r="Q357" s="511">
        <v>110</v>
      </c>
      <c r="R357" s="511">
        <v>65</v>
      </c>
      <c r="S357" s="511">
        <v>0</v>
      </c>
      <c r="T357" s="514">
        <v>3</v>
      </c>
      <c r="U357" s="718">
        <v>0</v>
      </c>
      <c r="V357" s="718"/>
      <c r="W357" s="718">
        <v>0</v>
      </c>
      <c r="X357" s="718">
        <v>2</v>
      </c>
      <c r="Y357" s="663">
        <v>0</v>
      </c>
      <c r="Z357" s="718">
        <v>0</v>
      </c>
      <c r="AA357" s="718">
        <v>0</v>
      </c>
      <c r="AB357" s="718">
        <v>1</v>
      </c>
      <c r="AD357" s="524">
        <v>17.107406451612899</v>
      </c>
      <c r="AF357" s="589">
        <v>93</v>
      </c>
      <c r="AG357" s="590">
        <v>0.9</v>
      </c>
      <c r="AH357" s="589">
        <v>84</v>
      </c>
      <c r="AI357" s="592"/>
      <c r="AJ357" s="589">
        <v>15.5</v>
      </c>
      <c r="AK357" s="592"/>
      <c r="AL357" s="591"/>
      <c r="AM357" s="594"/>
      <c r="AN357" s="409"/>
      <c r="AO357" s="63"/>
      <c r="AP357" s="63"/>
      <c r="AQ357" s="63"/>
      <c r="AR357" s="63"/>
      <c r="AS357" s="63"/>
      <c r="AT357" s="63"/>
      <c r="AU357" s="64"/>
      <c r="AV357" s="64"/>
      <c r="AW357" s="108"/>
      <c r="AX357" s="108"/>
      <c r="AY357" s="108"/>
      <c r="AZ357" s="589">
        <v>136</v>
      </c>
      <c r="BA357" s="414"/>
      <c r="BB357" s="66"/>
      <c r="BC357" s="68"/>
      <c r="BD357" s="66"/>
      <c r="BE357" s="218"/>
      <c r="BF357" s="66"/>
      <c r="BG357" s="68"/>
      <c r="BH357" s="508"/>
      <c r="BI357" s="508"/>
      <c r="BJ357" s="508"/>
      <c r="BK357" s="66"/>
      <c r="BL357" s="66"/>
      <c r="BM357" s="66"/>
      <c r="BN357" s="66"/>
      <c r="BO357" s="571"/>
      <c r="BP357" s="66"/>
      <c r="BQ357" s="66"/>
      <c r="BR357" s="66"/>
      <c r="BS357" s="66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  <c r="CD357" s="61"/>
      <c r="CE357" s="61"/>
      <c r="CF357" s="61"/>
      <c r="CG357" s="61"/>
      <c r="CH357" s="61"/>
      <c r="CI357" s="61"/>
      <c r="CJ357" s="661">
        <v>1</v>
      </c>
      <c r="CK357" s="661">
        <v>0</v>
      </c>
      <c r="CL357" s="661">
        <v>1</v>
      </c>
      <c r="CM357" s="661">
        <v>0</v>
      </c>
      <c r="CN357" s="661">
        <v>0</v>
      </c>
      <c r="CO357" s="661">
        <v>0</v>
      </c>
      <c r="CP357" s="661">
        <v>1</v>
      </c>
      <c r="CQ357" s="661">
        <v>0</v>
      </c>
      <c r="CR357" s="661">
        <v>0</v>
      </c>
      <c r="CS357" s="661">
        <v>0</v>
      </c>
      <c r="CT357" s="661">
        <v>1</v>
      </c>
      <c r="CU357" s="661">
        <v>0</v>
      </c>
      <c r="CV357" s="667"/>
      <c r="CW357" s="362"/>
      <c r="CX357" s="362"/>
      <c r="CY357" s="362"/>
      <c r="DC357" s="516">
        <v>1</v>
      </c>
      <c r="DD357" s="511" t="s">
        <v>1756</v>
      </c>
      <c r="DF357" s="136"/>
      <c r="DJ357" s="136"/>
      <c r="DK357" s="136"/>
      <c r="DL357" s="136"/>
      <c r="DS357" s="63"/>
      <c r="EO357" s="511">
        <v>73</v>
      </c>
      <c r="EP357" s="574">
        <v>41468</v>
      </c>
      <c r="ET357" s="133">
        <v>61</v>
      </c>
      <c r="EU357" s="133">
        <v>0</v>
      </c>
      <c r="EV357" s="524">
        <v>17.107406451612899</v>
      </c>
      <c r="EW357" s="133">
        <v>8</v>
      </c>
      <c r="EX357" s="133">
        <v>8</v>
      </c>
      <c r="EY357" s="133">
        <v>74</v>
      </c>
      <c r="EZ357" s="133">
        <v>68</v>
      </c>
      <c r="FC357" s="133">
        <v>44</v>
      </c>
      <c r="FE357" s="133">
        <v>38</v>
      </c>
      <c r="FH357" s="91"/>
      <c r="FI357" s="91"/>
      <c r="FJ357" s="227"/>
      <c r="FK357" s="227"/>
      <c r="FL357" s="193">
        <v>329</v>
      </c>
      <c r="FM357" s="193">
        <v>282</v>
      </c>
      <c r="FN357" s="193">
        <v>150.57563059094005</v>
      </c>
      <c r="FO357" s="193">
        <v>129.06482622080577</v>
      </c>
      <c r="FP357" s="193">
        <v>14</v>
      </c>
      <c r="FQ357" s="133">
        <v>1</v>
      </c>
      <c r="FS357" s="193">
        <v>111</v>
      </c>
      <c r="FT357" s="193">
        <v>66</v>
      </c>
      <c r="FU357" s="133">
        <v>150</v>
      </c>
      <c r="FV357" s="237">
        <v>5.15</v>
      </c>
      <c r="FW357" s="237">
        <v>7.13</v>
      </c>
      <c r="FX357" s="237">
        <v>21.553398058252426</v>
      </c>
      <c r="FY357" s="237">
        <v>1.6818181818181819</v>
      </c>
      <c r="FZ357" s="237">
        <v>3.8947368421052633</v>
      </c>
      <c r="GA357" s="133">
        <v>21</v>
      </c>
      <c r="GG357" s="133">
        <v>1</v>
      </c>
      <c r="GH357" s="133">
        <v>2</v>
      </c>
      <c r="GI357" s="133">
        <v>1</v>
      </c>
      <c r="GJ357" s="133">
        <v>1</v>
      </c>
      <c r="GK357" s="133">
        <v>26</v>
      </c>
      <c r="GM357" s="133">
        <v>0</v>
      </c>
      <c r="GO357" s="133">
        <v>1</v>
      </c>
      <c r="GP357" s="61">
        <v>61</v>
      </c>
      <c r="GQ357" s="106">
        <v>27.918278012301954</v>
      </c>
      <c r="GR357" s="61">
        <v>26</v>
      </c>
      <c r="GS357" s="61">
        <v>1</v>
      </c>
      <c r="GT357" s="61"/>
      <c r="GU357" s="61"/>
      <c r="GV357" s="61"/>
      <c r="GW357" s="61"/>
      <c r="GX357" s="61">
        <v>15</v>
      </c>
      <c r="GY357" s="61"/>
      <c r="GZ357" s="90"/>
      <c r="HA357" s="21">
        <v>26</v>
      </c>
      <c r="HY357" s="238"/>
      <c r="IE357" s="237"/>
      <c r="IF357" s="237"/>
      <c r="IP357" s="237"/>
      <c r="JC357" s="136"/>
      <c r="JD357" s="278"/>
      <c r="JE357" s="70"/>
      <c r="JF357" s="70"/>
      <c r="JG357" s="136"/>
      <c r="JH357" s="136"/>
      <c r="JI357" s="136"/>
      <c r="JJ357" s="136"/>
      <c r="JL357" s="420"/>
      <c r="JM357" s="362"/>
      <c r="JN357" s="244"/>
      <c r="JP357" s="518">
        <v>1</v>
      </c>
      <c r="JQ357" s="519">
        <v>41516</v>
      </c>
      <c r="JR357" s="520">
        <v>2</v>
      </c>
      <c r="JS357" s="135"/>
      <c r="JU357" s="200"/>
      <c r="JV357" s="135"/>
      <c r="JW357" s="225"/>
      <c r="JX357" s="201"/>
      <c r="JY357" s="135"/>
      <c r="JZ357" s="225"/>
      <c r="KA357" s="699">
        <v>0</v>
      </c>
      <c r="KB357" s="511"/>
      <c r="KC357" s="225"/>
      <c r="KD357" s="63"/>
      <c r="KE357" s="250"/>
      <c r="KF357" s="250"/>
      <c r="KG357" s="250"/>
      <c r="KH357" s="250"/>
      <c r="KI357" s="250"/>
      <c r="KJ357" s="250"/>
      <c r="KK357" s="250"/>
      <c r="KL357" s="250"/>
      <c r="KQ357" s="92"/>
      <c r="KR357" s="92"/>
      <c r="KS357" s="92"/>
      <c r="KT357" s="361"/>
      <c r="KU357" s="92"/>
      <c r="KV357" s="361"/>
      <c r="KW357" s="361"/>
      <c r="KX357" s="361"/>
      <c r="KY357" s="361"/>
      <c r="KZ357" s="361"/>
      <c r="LA357" s="361"/>
      <c r="LB357" s="361"/>
      <c r="LC357" s="361"/>
      <c r="LD357" s="361"/>
      <c r="LE357" s="112"/>
      <c r="LF357" s="454"/>
      <c r="LG357" s="454"/>
      <c r="LH357" s="454"/>
      <c r="LI357" s="454"/>
      <c r="LJ357" s="454"/>
      <c r="LK357" s="454"/>
      <c r="LL357" s="454"/>
      <c r="LM357" s="454"/>
      <c r="LN357" s="454"/>
      <c r="LO357" s="454"/>
      <c r="LP357" s="454"/>
      <c r="LQ357" s="454"/>
      <c r="LR357" s="454"/>
      <c r="LS357" s="454"/>
      <c r="LT357" s="454"/>
      <c r="LU357" s="454"/>
      <c r="LV357" s="454"/>
      <c r="LW357" s="454"/>
      <c r="LX357" s="454"/>
      <c r="LY357" s="454"/>
      <c r="LZ357" s="454"/>
      <c r="MA357" s="454"/>
      <c r="MC357" s="509"/>
      <c r="MD357" s="61"/>
      <c r="ME357" s="746">
        <v>73</v>
      </c>
      <c r="MF357" s="510">
        <v>41443</v>
      </c>
      <c r="MG357" s="511">
        <v>301</v>
      </c>
      <c r="MH357" s="521">
        <v>301</v>
      </c>
      <c r="MI357" s="522">
        <v>25.2195300343827</v>
      </c>
      <c r="MJ357" s="510"/>
      <c r="MK357" s="511"/>
      <c r="ML357" s="511"/>
      <c r="MM357" s="511"/>
      <c r="MN357" s="511"/>
      <c r="MO357" s="511"/>
      <c r="ND357" s="876" t="s">
        <v>64</v>
      </c>
      <c r="NE357" s="877" t="s">
        <v>64</v>
      </c>
      <c r="NF357" s="877" t="s">
        <v>64</v>
      </c>
      <c r="NG357" s="877" t="s">
        <v>64</v>
      </c>
      <c r="NH357" s="877" t="s">
        <v>64</v>
      </c>
      <c r="NI357" s="877" t="s">
        <v>64</v>
      </c>
      <c r="NJ357" s="877" t="s">
        <v>64</v>
      </c>
      <c r="NK357" s="877" t="s">
        <v>64</v>
      </c>
      <c r="NL357" s="877" t="s">
        <v>64</v>
      </c>
      <c r="NM357" s="877" t="s">
        <v>64</v>
      </c>
      <c r="NN357" s="877" t="s">
        <v>64</v>
      </c>
      <c r="NO357" s="877" t="s">
        <v>64</v>
      </c>
      <c r="NP357" s="877" t="s">
        <v>64</v>
      </c>
      <c r="NQ357" s="877" t="s">
        <v>64</v>
      </c>
      <c r="NR357" s="877" t="s">
        <v>64</v>
      </c>
      <c r="NS357" s="877" t="s">
        <v>64</v>
      </c>
      <c r="NT357" s="877" t="s">
        <v>64</v>
      </c>
      <c r="NU357" s="877" t="s">
        <v>64</v>
      </c>
      <c r="NV357" s="877" t="s">
        <v>64</v>
      </c>
      <c r="NW357" s="877" t="s">
        <v>64</v>
      </c>
      <c r="NX357" s="877" t="s">
        <v>64</v>
      </c>
      <c r="NY357" s="877" t="s">
        <v>64</v>
      </c>
      <c r="NZ357" s="877" t="s">
        <v>64</v>
      </c>
      <c r="OA357" s="877" t="s">
        <v>64</v>
      </c>
      <c r="OB357" s="877" t="s">
        <v>64</v>
      </c>
      <c r="OC357" s="877" t="s">
        <v>64</v>
      </c>
      <c r="OD357" s="877" t="s">
        <v>64</v>
      </c>
      <c r="OE357" s="877" t="s">
        <v>64</v>
      </c>
      <c r="OF357" s="877" t="s">
        <v>64</v>
      </c>
      <c r="OG357" s="877" t="s">
        <v>64</v>
      </c>
      <c r="OH357" s="877" t="s">
        <v>64</v>
      </c>
      <c r="OI357" s="877" t="s">
        <v>64</v>
      </c>
      <c r="OJ357" s="877" t="s">
        <v>64</v>
      </c>
      <c r="OK357" s="877" t="s">
        <v>64</v>
      </c>
      <c r="OL357" s="877" t="s">
        <v>64</v>
      </c>
    </row>
    <row r="358" spans="1:402" s="133" customFormat="1" x14ac:dyDescent="0.25">
      <c r="A358" s="221">
        <v>357</v>
      </c>
      <c r="B358" s="274">
        <v>0</v>
      </c>
      <c r="C358" s="61">
        <v>0</v>
      </c>
      <c r="D358" s="61">
        <v>5</v>
      </c>
      <c r="E358" s="511">
        <v>75</v>
      </c>
      <c r="F358" s="880"/>
      <c r="G358" s="887">
        <v>303</v>
      </c>
      <c r="I358" s="511" t="s">
        <v>1814</v>
      </c>
      <c r="J358" s="766">
        <v>25392</v>
      </c>
      <c r="K358" s="512">
        <v>43.9835616438356</v>
      </c>
      <c r="L358" s="514">
        <v>82</v>
      </c>
      <c r="M358" s="514">
        <v>172</v>
      </c>
      <c r="N358" s="514">
        <v>27.717685235262305</v>
      </c>
      <c r="O358" s="106">
        <v>1.9793377119071363</v>
      </c>
      <c r="P358" s="511">
        <v>0</v>
      </c>
      <c r="Q358" s="511">
        <v>86</v>
      </c>
      <c r="R358" s="511">
        <v>56</v>
      </c>
      <c r="S358" s="511">
        <v>0</v>
      </c>
      <c r="T358" s="514">
        <v>3</v>
      </c>
      <c r="U358" s="718">
        <v>0</v>
      </c>
      <c r="V358" s="718"/>
      <c r="W358" s="718">
        <v>1</v>
      </c>
      <c r="X358" s="663">
        <v>2</v>
      </c>
      <c r="Y358" s="718">
        <v>1</v>
      </c>
      <c r="Z358" s="718">
        <v>1</v>
      </c>
      <c r="AA358" s="718">
        <v>0</v>
      </c>
      <c r="AB358" s="718">
        <v>0</v>
      </c>
      <c r="AD358" s="524">
        <v>24.005115384010701</v>
      </c>
      <c r="AF358" s="591"/>
      <c r="AG358" s="590">
        <v>1.03</v>
      </c>
      <c r="AH358" s="589">
        <v>78</v>
      </c>
      <c r="AI358" s="592"/>
      <c r="AJ358" s="589">
        <v>9.4</v>
      </c>
      <c r="AK358" s="592"/>
      <c r="AL358" s="589">
        <v>820</v>
      </c>
      <c r="AM358" s="593"/>
      <c r="AN358" s="409"/>
      <c r="AO358" s="63"/>
      <c r="AP358" s="63"/>
      <c r="AQ358" s="63"/>
      <c r="AR358" s="63"/>
      <c r="AS358" s="63"/>
      <c r="AT358" s="63"/>
      <c r="AU358" s="64"/>
      <c r="AV358" s="64"/>
      <c r="AW358" s="108"/>
      <c r="AX358" s="108"/>
      <c r="AY358" s="108"/>
      <c r="AZ358" s="589">
        <v>134</v>
      </c>
      <c r="BA358" s="414"/>
      <c r="BB358" s="66"/>
      <c r="BC358" s="68"/>
      <c r="BD358" s="66"/>
      <c r="BE358" s="218"/>
      <c r="BF358" s="66"/>
      <c r="BG358" s="68"/>
      <c r="BH358" s="508"/>
      <c r="BI358" s="508"/>
      <c r="BJ358" s="508"/>
      <c r="BK358" s="66"/>
      <c r="BL358" s="66"/>
      <c r="BM358" s="66"/>
      <c r="BN358" s="66"/>
      <c r="BO358" s="571"/>
      <c r="BP358" s="66"/>
      <c r="BQ358" s="66"/>
      <c r="BR358" s="66"/>
      <c r="BS358" s="66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61">
        <v>1</v>
      </c>
      <c r="CK358" s="661">
        <v>0</v>
      </c>
      <c r="CL358" s="661">
        <v>1</v>
      </c>
      <c r="CM358" s="661">
        <v>1</v>
      </c>
      <c r="CN358" s="661">
        <v>1</v>
      </c>
      <c r="CO358" s="661">
        <v>0</v>
      </c>
      <c r="CP358" s="661">
        <v>1</v>
      </c>
      <c r="CQ358" s="661">
        <v>0</v>
      </c>
      <c r="CR358" s="661">
        <v>0</v>
      </c>
      <c r="CS358" s="661">
        <v>0</v>
      </c>
      <c r="CT358" s="661">
        <v>1</v>
      </c>
      <c r="CU358" s="661">
        <v>1</v>
      </c>
      <c r="CV358" s="666">
        <v>12.6</v>
      </c>
      <c r="CW358" s="362"/>
      <c r="CX358" s="362"/>
      <c r="CY358" s="362"/>
      <c r="DC358" s="516">
        <v>1</v>
      </c>
      <c r="DD358" s="511" t="s">
        <v>1756</v>
      </c>
      <c r="DF358" s="136"/>
      <c r="DJ358" s="136"/>
      <c r="DK358" s="136"/>
      <c r="DL358" s="136"/>
      <c r="DS358" s="63"/>
      <c r="EO358" s="511">
        <v>75</v>
      </c>
      <c r="EP358" s="574">
        <v>41449</v>
      </c>
      <c r="ET358" s="133">
        <v>65</v>
      </c>
      <c r="EU358" s="133">
        <v>0</v>
      </c>
      <c r="EV358" s="524">
        <v>24.005115384010701</v>
      </c>
      <c r="EW358" s="133">
        <v>9</v>
      </c>
      <c r="EX358" s="133">
        <v>9</v>
      </c>
      <c r="EY358" s="133">
        <v>62</v>
      </c>
      <c r="EZ358" s="133">
        <v>57</v>
      </c>
      <c r="FC358" s="133">
        <v>55</v>
      </c>
      <c r="FE358" s="133">
        <v>32</v>
      </c>
      <c r="FH358" s="91"/>
      <c r="FI358" s="91"/>
      <c r="FJ358" s="227"/>
      <c r="FK358" s="227"/>
      <c r="FL358" s="193">
        <v>205</v>
      </c>
      <c r="FM358" s="193">
        <v>179</v>
      </c>
      <c r="FN358" s="193">
        <v>103.56999655328039</v>
      </c>
      <c r="FO358" s="193">
        <v>90.434289673352154</v>
      </c>
      <c r="FP358" s="193">
        <v>13</v>
      </c>
      <c r="FQ358" s="133">
        <v>1</v>
      </c>
      <c r="FS358" s="193">
        <v>91.3</v>
      </c>
      <c r="FT358" s="193"/>
      <c r="FU358" s="133">
        <v>120</v>
      </c>
      <c r="FV358" s="237">
        <v>5.61</v>
      </c>
      <c r="FW358" s="237">
        <v>3.4</v>
      </c>
      <c r="FX358" s="237">
        <v>16.274509803921568</v>
      </c>
      <c r="FY358" s="237"/>
      <c r="FZ358" s="237">
        <v>1.7523992322456812</v>
      </c>
      <c r="GA358" s="133">
        <v>18</v>
      </c>
      <c r="GG358" s="133">
        <v>0</v>
      </c>
      <c r="GH358" s="133">
        <v>1</v>
      </c>
      <c r="GI358" s="133">
        <v>1</v>
      </c>
      <c r="GJ358" s="133">
        <v>1</v>
      </c>
      <c r="GK358" s="133">
        <v>21</v>
      </c>
      <c r="GM358" s="133">
        <v>0</v>
      </c>
      <c r="GO358" s="133">
        <v>0</v>
      </c>
      <c r="GP358" s="61">
        <v>37</v>
      </c>
      <c r="GQ358" s="106">
        <v>18.693121329128655</v>
      </c>
      <c r="GR358" s="61">
        <v>48</v>
      </c>
      <c r="GS358" s="61">
        <v>0</v>
      </c>
      <c r="GT358" s="61"/>
      <c r="GU358" s="61"/>
      <c r="GV358" s="61"/>
      <c r="GW358" s="61"/>
      <c r="GX358" s="61">
        <v>17</v>
      </c>
      <c r="GY358" s="61"/>
      <c r="GZ358" s="90"/>
      <c r="HA358" s="21">
        <v>18</v>
      </c>
      <c r="HY358" s="238"/>
      <c r="IE358" s="237"/>
      <c r="IF358" s="237"/>
      <c r="IP358" s="237"/>
      <c r="JC358" s="136"/>
      <c r="JD358" s="278"/>
      <c r="JE358" s="70"/>
      <c r="JF358" s="70"/>
      <c r="JG358" s="136"/>
      <c r="JH358" s="136"/>
      <c r="JI358" s="136"/>
      <c r="JJ358" s="136"/>
      <c r="JL358" s="420"/>
      <c r="JM358" s="362"/>
      <c r="JN358" s="244"/>
      <c r="JP358" s="518">
        <v>2</v>
      </c>
      <c r="JQ358" s="519">
        <v>42025</v>
      </c>
      <c r="JR358" s="520">
        <v>19</v>
      </c>
      <c r="JS358" s="135"/>
      <c r="JU358" s="200"/>
      <c r="JV358" s="135"/>
      <c r="JW358" s="225"/>
      <c r="JX358" s="201"/>
      <c r="JY358" s="135"/>
      <c r="JZ358" s="225"/>
      <c r="KA358" s="699">
        <v>1</v>
      </c>
      <c r="KB358" s="700">
        <v>42025</v>
      </c>
      <c r="KC358" s="225"/>
      <c r="KD358" s="63"/>
      <c r="KE358" s="250"/>
      <c r="KF358" s="250"/>
      <c r="KG358" s="250"/>
      <c r="KH358" s="250"/>
      <c r="KI358" s="250"/>
      <c r="KJ358" s="250"/>
      <c r="KK358" s="250"/>
      <c r="KL358" s="250"/>
      <c r="KQ358" s="92"/>
      <c r="KR358" s="92"/>
      <c r="KS358" s="92"/>
      <c r="KT358" s="361"/>
      <c r="KU358" s="92"/>
      <c r="KV358" s="361"/>
      <c r="KW358" s="361"/>
      <c r="KX358" s="361"/>
      <c r="KY358" s="361"/>
      <c r="KZ358" s="361"/>
      <c r="LA358" s="361"/>
      <c r="LB358" s="361"/>
      <c r="LC358" s="361"/>
      <c r="LD358" s="361"/>
      <c r="LE358" s="112"/>
      <c r="LF358" s="454"/>
      <c r="LG358" s="454"/>
      <c r="LH358" s="454"/>
      <c r="LI358" s="454"/>
      <c r="LJ358" s="454"/>
      <c r="LK358" s="454"/>
      <c r="LL358" s="454"/>
      <c r="LM358" s="454"/>
      <c r="LN358" s="454"/>
      <c r="LO358" s="454"/>
      <c r="LP358" s="454"/>
      <c r="LQ358" s="454"/>
      <c r="LR358" s="454"/>
      <c r="LS358" s="454"/>
      <c r="LT358" s="454"/>
      <c r="LU358" s="454"/>
      <c r="LV358" s="454"/>
      <c r="LW358" s="454"/>
      <c r="LX358" s="454"/>
      <c r="LY358" s="454"/>
      <c r="LZ358" s="454"/>
      <c r="MA358" s="454"/>
      <c r="MC358" s="509"/>
      <c r="MD358" s="61"/>
      <c r="ME358" s="746">
        <v>75</v>
      </c>
      <c r="MF358" s="510">
        <v>41446</v>
      </c>
      <c r="MG358" s="511">
        <v>303</v>
      </c>
      <c r="MH358" s="521">
        <v>303</v>
      </c>
      <c r="MI358" s="522">
        <v>43.149198373474199</v>
      </c>
      <c r="MJ358" s="510">
        <v>41452</v>
      </c>
      <c r="MK358" s="521">
        <v>306</v>
      </c>
      <c r="ML358" s="528">
        <v>42.637166919170902</v>
      </c>
      <c r="MM358" s="511"/>
      <c r="MN358" s="511"/>
      <c r="MO358" s="511"/>
      <c r="ND358" s="876" t="s">
        <v>64</v>
      </c>
      <c r="NE358" s="877" t="s">
        <v>64</v>
      </c>
      <c r="NF358" s="877" t="s">
        <v>64</v>
      </c>
      <c r="NG358" s="877" t="s">
        <v>64</v>
      </c>
      <c r="NH358" s="877" t="s">
        <v>64</v>
      </c>
      <c r="NI358" s="877" t="s">
        <v>64</v>
      </c>
      <c r="NJ358" s="877" t="s">
        <v>64</v>
      </c>
      <c r="NK358" s="877" t="s">
        <v>64</v>
      </c>
      <c r="NL358" s="877" t="s">
        <v>64</v>
      </c>
      <c r="NM358" s="877" t="s">
        <v>64</v>
      </c>
      <c r="NN358" s="877" t="s">
        <v>64</v>
      </c>
      <c r="NO358" s="877" t="s">
        <v>64</v>
      </c>
      <c r="NP358" s="877" t="s">
        <v>64</v>
      </c>
      <c r="NQ358" s="877" t="s">
        <v>64</v>
      </c>
      <c r="NR358" s="877" t="s">
        <v>64</v>
      </c>
      <c r="NS358" s="877" t="s">
        <v>64</v>
      </c>
      <c r="NT358" s="877" t="s">
        <v>64</v>
      </c>
      <c r="NU358" s="877" t="s">
        <v>64</v>
      </c>
      <c r="NV358" s="877" t="s">
        <v>64</v>
      </c>
      <c r="NW358" s="877" t="s">
        <v>64</v>
      </c>
      <c r="NX358" s="877" t="s">
        <v>64</v>
      </c>
      <c r="NY358" s="877" t="s">
        <v>64</v>
      </c>
      <c r="NZ358" s="877" t="s">
        <v>64</v>
      </c>
      <c r="OA358" s="877" t="s">
        <v>64</v>
      </c>
      <c r="OB358" s="877" t="s">
        <v>64</v>
      </c>
      <c r="OC358" s="877" t="s">
        <v>64</v>
      </c>
      <c r="OD358" s="877" t="s">
        <v>64</v>
      </c>
      <c r="OE358" s="877" t="s">
        <v>64</v>
      </c>
      <c r="OF358" s="877" t="s">
        <v>64</v>
      </c>
      <c r="OG358" s="877" t="s">
        <v>64</v>
      </c>
      <c r="OH358" s="877" t="s">
        <v>64</v>
      </c>
      <c r="OI358" s="877" t="s">
        <v>64</v>
      </c>
      <c r="OJ358" s="877" t="s">
        <v>64</v>
      </c>
      <c r="OK358" s="877" t="s">
        <v>64</v>
      </c>
      <c r="OL358" s="877" t="s">
        <v>64</v>
      </c>
    </row>
    <row r="359" spans="1:402" s="133" customFormat="1" x14ac:dyDescent="0.25">
      <c r="A359" s="274">
        <v>358</v>
      </c>
      <c r="B359" s="221">
        <v>0</v>
      </c>
      <c r="C359" s="61">
        <v>0</v>
      </c>
      <c r="D359" s="61">
        <v>5</v>
      </c>
      <c r="E359" s="511">
        <v>76</v>
      </c>
      <c r="F359" s="880"/>
      <c r="G359" s="887">
        <v>304</v>
      </c>
      <c r="I359" s="511" t="s">
        <v>1815</v>
      </c>
      <c r="J359" s="766">
        <v>22601</v>
      </c>
      <c r="K359" s="512">
        <v>51</v>
      </c>
      <c r="L359" s="514">
        <v>81</v>
      </c>
      <c r="M359" s="514">
        <v>178</v>
      </c>
      <c r="N359" s="514">
        <v>25.564953919959599</v>
      </c>
      <c r="O359" s="106">
        <v>2.00124960961895</v>
      </c>
      <c r="P359" s="511">
        <v>0</v>
      </c>
      <c r="Q359" s="511">
        <v>130</v>
      </c>
      <c r="R359" s="511">
        <v>75</v>
      </c>
      <c r="S359" s="511">
        <v>0</v>
      </c>
      <c r="T359" s="514">
        <v>2</v>
      </c>
      <c r="U359" s="718">
        <v>0</v>
      </c>
      <c r="V359" s="718"/>
      <c r="W359" s="718">
        <v>1</v>
      </c>
      <c r="X359" s="663">
        <v>2</v>
      </c>
      <c r="Y359" s="718">
        <v>1</v>
      </c>
      <c r="Z359" s="718">
        <v>0</v>
      </c>
      <c r="AA359" s="718">
        <v>1</v>
      </c>
      <c r="AB359" s="718">
        <v>0</v>
      </c>
      <c r="AD359" s="524">
        <v>28.007523629130901</v>
      </c>
      <c r="AF359" s="589">
        <v>96</v>
      </c>
      <c r="AG359" s="590">
        <v>0.85</v>
      </c>
      <c r="AH359" s="589">
        <v>95</v>
      </c>
      <c r="AI359" s="592"/>
      <c r="AJ359" s="589">
        <v>12.5</v>
      </c>
      <c r="AK359" s="592"/>
      <c r="AL359" s="589">
        <v>114</v>
      </c>
      <c r="AM359" s="593"/>
      <c r="AN359" s="409"/>
      <c r="AO359" s="63"/>
      <c r="AP359" s="63"/>
      <c r="AQ359" s="63"/>
      <c r="AR359" s="63"/>
      <c r="AS359" s="63"/>
      <c r="AT359" s="63"/>
      <c r="AU359" s="64"/>
      <c r="AV359" s="64"/>
      <c r="AW359" s="108"/>
      <c r="AX359" s="108"/>
      <c r="AY359" s="108"/>
      <c r="AZ359" s="589">
        <v>139</v>
      </c>
      <c r="BA359" s="414"/>
      <c r="BB359" s="66"/>
      <c r="BC359" s="68"/>
      <c r="BD359" s="66"/>
      <c r="BE359" s="218"/>
      <c r="BF359" s="66"/>
      <c r="BG359" s="68"/>
      <c r="BH359" s="508"/>
      <c r="BI359" s="508"/>
      <c r="BJ359" s="508"/>
      <c r="BK359" s="66"/>
      <c r="BL359" s="66"/>
      <c r="BM359" s="66"/>
      <c r="BN359" s="66"/>
      <c r="BO359" s="571"/>
      <c r="BP359" s="66"/>
      <c r="BQ359" s="66"/>
      <c r="BR359" s="66"/>
      <c r="BS359" s="66"/>
      <c r="BT359" s="61"/>
      <c r="BU359" s="61"/>
      <c r="BV359" s="61"/>
      <c r="BW359" s="61"/>
      <c r="BX359" s="61"/>
      <c r="BY359" s="61"/>
      <c r="BZ359" s="61"/>
      <c r="CA359" s="61"/>
      <c r="CB359" s="61"/>
      <c r="CC359" s="61"/>
      <c r="CD359" s="61"/>
      <c r="CE359" s="61"/>
      <c r="CF359" s="61"/>
      <c r="CG359" s="61"/>
      <c r="CH359" s="61"/>
      <c r="CI359" s="61"/>
      <c r="CJ359" s="661">
        <v>1</v>
      </c>
      <c r="CK359" s="661">
        <v>0</v>
      </c>
      <c r="CL359" s="663">
        <v>1</v>
      </c>
      <c r="CM359" s="661">
        <v>1</v>
      </c>
      <c r="CN359" s="661">
        <v>1</v>
      </c>
      <c r="CO359" s="661">
        <v>0</v>
      </c>
      <c r="CP359" s="661">
        <v>1</v>
      </c>
      <c r="CQ359" s="663" t="s">
        <v>1816</v>
      </c>
      <c r="CR359" s="661">
        <v>0</v>
      </c>
      <c r="CS359" s="661">
        <v>0</v>
      </c>
      <c r="CT359" s="661">
        <v>1</v>
      </c>
      <c r="CU359" s="661">
        <v>1</v>
      </c>
      <c r="CV359" s="666">
        <v>14.67</v>
      </c>
      <c r="CW359" s="362"/>
      <c r="CX359" s="362"/>
      <c r="CY359" s="362"/>
      <c r="DC359" s="516">
        <v>1</v>
      </c>
      <c r="DD359" s="513" t="s">
        <v>1817</v>
      </c>
      <c r="DF359" s="136"/>
      <c r="DJ359" s="136"/>
      <c r="DK359" s="136"/>
      <c r="DL359" s="136"/>
      <c r="DS359" s="63"/>
      <c r="EO359" s="511">
        <v>76</v>
      </c>
      <c r="EP359" s="574">
        <v>41449</v>
      </c>
      <c r="ET359" s="133">
        <v>44</v>
      </c>
      <c r="EU359" s="133">
        <v>0</v>
      </c>
      <c r="EV359" s="524">
        <v>28.007523629130901</v>
      </c>
      <c r="EW359" s="133">
        <v>8</v>
      </c>
      <c r="EX359" s="133">
        <v>9</v>
      </c>
      <c r="EY359" s="133">
        <v>75</v>
      </c>
      <c r="EZ359" s="133">
        <v>66</v>
      </c>
      <c r="FC359" s="133">
        <v>49</v>
      </c>
      <c r="FE359" s="133">
        <v>30</v>
      </c>
      <c r="FH359" s="91"/>
      <c r="FI359" s="91"/>
      <c r="FJ359" s="227"/>
      <c r="FK359" s="227"/>
      <c r="FL359" s="193">
        <v>267</v>
      </c>
      <c r="FM359" s="193">
        <v>219</v>
      </c>
      <c r="FN359" s="193">
        <v>133.41664064126334</v>
      </c>
      <c r="FO359" s="193">
        <v>109.43162659339578</v>
      </c>
      <c r="FP359" s="193">
        <v>18</v>
      </c>
      <c r="FQ359" s="133">
        <v>1</v>
      </c>
      <c r="FS359" s="193">
        <v>55</v>
      </c>
      <c r="FT359" s="193">
        <v>78</v>
      </c>
      <c r="FU359" s="133">
        <v>230</v>
      </c>
      <c r="FV359" s="237">
        <v>7.03</v>
      </c>
      <c r="FW359" s="237">
        <v>8.11</v>
      </c>
      <c r="FX359" s="237">
        <v>7.8236130867709814</v>
      </c>
      <c r="FY359" s="237">
        <v>0.70512820512820518</v>
      </c>
      <c r="GA359" s="133">
        <v>17</v>
      </c>
      <c r="GG359" s="133">
        <v>0</v>
      </c>
      <c r="GH359" s="133">
        <v>1</v>
      </c>
      <c r="GI359" s="133">
        <v>0</v>
      </c>
      <c r="GJ359" s="133">
        <v>1</v>
      </c>
      <c r="GK359" s="133">
        <v>39</v>
      </c>
      <c r="GM359" s="133">
        <v>0</v>
      </c>
      <c r="GO359" s="133">
        <v>1</v>
      </c>
      <c r="GP359" s="61">
        <v>28</v>
      </c>
      <c r="GQ359" s="106">
        <v>13.991258194589413</v>
      </c>
      <c r="GR359" s="61">
        <v>72</v>
      </c>
      <c r="GS359" s="61">
        <v>0</v>
      </c>
      <c r="GT359" s="61"/>
      <c r="GU359" s="61"/>
      <c r="GV359" s="61"/>
      <c r="GW359" s="61"/>
      <c r="GX359" s="61">
        <v>25</v>
      </c>
      <c r="GY359" s="61"/>
      <c r="GZ359" s="90"/>
      <c r="HA359" s="21">
        <v>18</v>
      </c>
      <c r="HY359" s="238"/>
      <c r="IE359" s="237"/>
      <c r="IF359" s="237"/>
      <c r="IP359" s="237"/>
      <c r="JC359" s="136"/>
      <c r="JD359" s="278"/>
      <c r="JE359" s="70"/>
      <c r="JF359" s="70"/>
      <c r="JG359" s="136"/>
      <c r="JH359" s="136"/>
      <c r="JI359" s="136"/>
      <c r="JJ359" s="136"/>
      <c r="JL359" s="420"/>
      <c r="JM359" s="362"/>
      <c r="JN359" s="244"/>
      <c r="JP359" s="518">
        <v>1</v>
      </c>
      <c r="JQ359" s="519">
        <v>42896</v>
      </c>
      <c r="JR359" s="520">
        <v>47</v>
      </c>
      <c r="JS359" s="135"/>
      <c r="JU359" s="200"/>
      <c r="JV359" s="135"/>
      <c r="JW359" s="225"/>
      <c r="JX359" s="201"/>
      <c r="JY359" s="135"/>
      <c r="JZ359" s="225"/>
      <c r="KA359" s="699">
        <v>0</v>
      </c>
      <c r="KB359" s="511"/>
      <c r="KC359" s="225"/>
      <c r="KD359" s="63"/>
      <c r="KE359" s="250"/>
      <c r="KF359" s="250"/>
      <c r="KG359" s="250"/>
      <c r="KH359" s="250"/>
      <c r="KI359" s="250"/>
      <c r="KJ359" s="250"/>
      <c r="KK359" s="250"/>
      <c r="KL359" s="250"/>
      <c r="KQ359" s="92"/>
      <c r="KR359" s="92"/>
      <c r="KS359" s="92"/>
      <c r="KT359" s="361"/>
      <c r="KU359" s="92"/>
      <c r="KV359" s="361"/>
      <c r="KW359" s="361"/>
      <c r="KX359" s="361"/>
      <c r="KY359" s="361"/>
      <c r="KZ359" s="361"/>
      <c r="LA359" s="361"/>
      <c r="LB359" s="361"/>
      <c r="LC359" s="361"/>
      <c r="LD359" s="361"/>
      <c r="LE359" s="112"/>
      <c r="LF359" s="454"/>
      <c r="LG359" s="454"/>
      <c r="LH359" s="454"/>
      <c r="LI359" s="454"/>
      <c r="LJ359" s="454"/>
      <c r="LK359" s="454"/>
      <c r="LL359" s="454"/>
      <c r="LM359" s="454"/>
      <c r="LN359" s="454"/>
      <c r="LO359" s="454"/>
      <c r="LP359" s="454"/>
      <c r="LQ359" s="454"/>
      <c r="LR359" s="454"/>
      <c r="LS359" s="454"/>
      <c r="LT359" s="454"/>
      <c r="LU359" s="454"/>
      <c r="LV359" s="454"/>
      <c r="LW359" s="454"/>
      <c r="LX359" s="454"/>
      <c r="LY359" s="454"/>
      <c r="LZ359" s="454"/>
      <c r="MA359" s="454"/>
      <c r="MC359" s="509"/>
      <c r="MD359" s="61"/>
      <c r="ME359" s="746">
        <v>76</v>
      </c>
      <c r="MF359" s="527">
        <v>41449</v>
      </c>
      <c r="MG359" s="511">
        <v>304</v>
      </c>
      <c r="MH359" s="521">
        <v>304</v>
      </c>
      <c r="MI359" s="522">
        <v>29.400209069374998</v>
      </c>
      <c r="MJ359" s="510">
        <v>41450</v>
      </c>
      <c r="MK359" s="511" t="s">
        <v>1818</v>
      </c>
      <c r="ML359" s="511"/>
      <c r="MM359" s="511"/>
      <c r="MN359" s="511"/>
      <c r="MO359" s="511"/>
      <c r="ND359" s="876" t="s">
        <v>64</v>
      </c>
      <c r="NE359" s="877" t="s">
        <v>64</v>
      </c>
      <c r="NF359" s="877" t="s">
        <v>64</v>
      </c>
      <c r="NG359" s="877" t="s">
        <v>64</v>
      </c>
      <c r="NH359" s="877" t="s">
        <v>64</v>
      </c>
      <c r="NI359" s="877" t="s">
        <v>64</v>
      </c>
      <c r="NJ359" s="877" t="s">
        <v>64</v>
      </c>
      <c r="NK359" s="877" t="s">
        <v>64</v>
      </c>
      <c r="NL359" s="877" t="s">
        <v>64</v>
      </c>
      <c r="NM359" s="877" t="s">
        <v>64</v>
      </c>
      <c r="NN359" s="877" t="s">
        <v>64</v>
      </c>
      <c r="NO359" s="877" t="s">
        <v>64</v>
      </c>
      <c r="NP359" s="877" t="s">
        <v>64</v>
      </c>
      <c r="NQ359" s="877" t="s">
        <v>64</v>
      </c>
      <c r="NR359" s="877" t="s">
        <v>64</v>
      </c>
      <c r="NS359" s="877" t="s">
        <v>64</v>
      </c>
      <c r="NT359" s="877" t="s">
        <v>64</v>
      </c>
      <c r="NU359" s="877" t="s">
        <v>64</v>
      </c>
      <c r="NV359" s="877" t="s">
        <v>64</v>
      </c>
      <c r="NW359" s="877" t="s">
        <v>64</v>
      </c>
      <c r="NX359" s="877" t="s">
        <v>64</v>
      </c>
      <c r="NY359" s="877" t="s">
        <v>64</v>
      </c>
      <c r="NZ359" s="877" t="s">
        <v>64</v>
      </c>
      <c r="OA359" s="877" t="s">
        <v>64</v>
      </c>
      <c r="OB359" s="877" t="s">
        <v>64</v>
      </c>
      <c r="OC359" s="877" t="s">
        <v>64</v>
      </c>
      <c r="OD359" s="877" t="s">
        <v>64</v>
      </c>
      <c r="OE359" s="877" t="s">
        <v>64</v>
      </c>
      <c r="OF359" s="877" t="s">
        <v>64</v>
      </c>
      <c r="OG359" s="877" t="s">
        <v>64</v>
      </c>
      <c r="OH359" s="877" t="s">
        <v>64</v>
      </c>
      <c r="OI359" s="877" t="s">
        <v>64</v>
      </c>
      <c r="OJ359" s="877" t="s">
        <v>64</v>
      </c>
      <c r="OK359" s="877" t="s">
        <v>64</v>
      </c>
      <c r="OL359" s="877" t="s">
        <v>64</v>
      </c>
    </row>
    <row r="360" spans="1:402" s="133" customFormat="1" x14ac:dyDescent="0.25">
      <c r="A360" s="221">
        <v>359</v>
      </c>
      <c r="B360" s="221">
        <v>0</v>
      </c>
      <c r="C360" s="61">
        <v>0</v>
      </c>
      <c r="D360" s="61">
        <v>5</v>
      </c>
      <c r="E360" s="511">
        <v>77</v>
      </c>
      <c r="F360" s="880"/>
      <c r="G360" s="887">
        <v>305</v>
      </c>
      <c r="I360" s="511" t="s">
        <v>1819</v>
      </c>
      <c r="J360" s="766">
        <v>14928</v>
      </c>
      <c r="K360" s="512">
        <v>72.652054794520595</v>
      </c>
      <c r="L360" s="514">
        <v>54</v>
      </c>
      <c r="M360" s="514">
        <v>167</v>
      </c>
      <c r="N360" s="514">
        <v>19.362472659471475</v>
      </c>
      <c r="O360" s="106">
        <v>1.5827191791344413</v>
      </c>
      <c r="P360" s="511">
        <v>0</v>
      </c>
      <c r="Q360" s="511">
        <v>100</v>
      </c>
      <c r="R360" s="511">
        <v>50</v>
      </c>
      <c r="S360" s="511">
        <v>1</v>
      </c>
      <c r="T360" s="514">
        <v>4</v>
      </c>
      <c r="U360" s="718">
        <v>0</v>
      </c>
      <c r="V360" s="718"/>
      <c r="W360" s="718">
        <v>1</v>
      </c>
      <c r="X360" s="663">
        <v>1</v>
      </c>
      <c r="Y360" s="718">
        <v>1</v>
      </c>
      <c r="Z360" s="718">
        <v>0</v>
      </c>
      <c r="AA360" s="718">
        <v>1</v>
      </c>
      <c r="AB360" s="718">
        <v>0</v>
      </c>
      <c r="AD360" s="524">
        <v>16.876180697515</v>
      </c>
      <c r="AF360" s="589">
        <v>128</v>
      </c>
      <c r="AG360" s="590">
        <v>0.77</v>
      </c>
      <c r="AH360" s="589">
        <v>99</v>
      </c>
      <c r="AI360" s="592"/>
      <c r="AJ360" s="589">
        <v>10.4</v>
      </c>
      <c r="AK360" s="592"/>
      <c r="AL360" s="589">
        <v>855</v>
      </c>
      <c r="AM360" s="593"/>
      <c r="AN360" s="409"/>
      <c r="AO360" s="63"/>
      <c r="AP360" s="63"/>
      <c r="AQ360" s="63"/>
      <c r="AR360" s="63"/>
      <c r="AS360" s="63"/>
      <c r="AT360" s="63"/>
      <c r="AU360" s="64"/>
      <c r="AV360" s="64"/>
      <c r="AW360" s="108"/>
      <c r="AX360" s="108"/>
      <c r="AY360" s="108"/>
      <c r="AZ360" s="589">
        <v>121</v>
      </c>
      <c r="BA360" s="414"/>
      <c r="BB360" s="66"/>
      <c r="BC360" s="68"/>
      <c r="BD360" s="66"/>
      <c r="BE360" s="218"/>
      <c r="BF360" s="66"/>
      <c r="BG360" s="68"/>
      <c r="BH360" s="508"/>
      <c r="BI360" s="508"/>
      <c r="BJ360" s="508"/>
      <c r="BK360" s="66"/>
      <c r="BL360" s="66"/>
      <c r="BM360" s="66"/>
      <c r="BN360" s="66"/>
      <c r="BO360" s="571"/>
      <c r="BP360" s="66"/>
      <c r="BQ360" s="66"/>
      <c r="BR360" s="66"/>
      <c r="BS360" s="66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  <c r="CD360" s="61"/>
      <c r="CE360" s="61"/>
      <c r="CF360" s="61"/>
      <c r="CG360" s="61"/>
      <c r="CH360" s="61"/>
      <c r="CI360" s="61"/>
      <c r="CJ360" s="661">
        <v>1</v>
      </c>
      <c r="CK360" s="661">
        <v>0</v>
      </c>
      <c r="CL360" s="661">
        <v>0</v>
      </c>
      <c r="CM360" s="661">
        <v>1</v>
      </c>
      <c r="CN360" s="661">
        <v>1</v>
      </c>
      <c r="CO360" s="661">
        <v>0</v>
      </c>
      <c r="CP360" s="661">
        <v>1</v>
      </c>
      <c r="CQ360" s="663" t="s">
        <v>1820</v>
      </c>
      <c r="CR360" s="661">
        <v>0</v>
      </c>
      <c r="CS360" s="661">
        <v>0</v>
      </c>
      <c r="CT360" s="661">
        <v>1</v>
      </c>
      <c r="CU360" s="661">
        <v>1</v>
      </c>
      <c r="CV360" s="667"/>
      <c r="CW360" s="362"/>
      <c r="CX360" s="362"/>
      <c r="CY360" s="362"/>
      <c r="DC360" s="516">
        <v>2</v>
      </c>
      <c r="DD360" s="511" t="s">
        <v>1765</v>
      </c>
      <c r="DF360" s="136"/>
      <c r="DJ360" s="136"/>
      <c r="DK360" s="136"/>
      <c r="DL360" s="136"/>
      <c r="DS360" s="63"/>
      <c r="EO360" s="511">
        <v>77</v>
      </c>
      <c r="EP360" s="574">
        <v>41445</v>
      </c>
      <c r="ET360" s="133">
        <v>78</v>
      </c>
      <c r="EU360" s="133">
        <v>0</v>
      </c>
      <c r="EV360" s="524">
        <v>16.876180697515</v>
      </c>
      <c r="EW360" s="133">
        <v>7</v>
      </c>
      <c r="EX360" s="133">
        <v>9</v>
      </c>
      <c r="EY360" s="133">
        <v>75</v>
      </c>
      <c r="EZ360" s="133">
        <v>57</v>
      </c>
      <c r="FC360" s="133">
        <v>45</v>
      </c>
      <c r="FE360" s="133">
        <v>32</v>
      </c>
      <c r="FH360" s="91"/>
      <c r="FI360" s="91"/>
      <c r="FJ360" s="227"/>
      <c r="FK360" s="227"/>
      <c r="FL360" s="193">
        <v>252</v>
      </c>
      <c r="FM360" s="193">
        <v>221</v>
      </c>
      <c r="FN360" s="193">
        <v>159.21965394885399</v>
      </c>
      <c r="FO360" s="193">
        <v>139.63310921705053</v>
      </c>
      <c r="FP360" s="193">
        <v>12</v>
      </c>
      <c r="FQ360" s="133">
        <v>1</v>
      </c>
      <c r="FS360" s="193">
        <v>106</v>
      </c>
      <c r="FT360" s="193">
        <v>46</v>
      </c>
      <c r="FU360" s="133">
        <v>160</v>
      </c>
      <c r="FV360" s="237">
        <v>4.3899999999999997</v>
      </c>
      <c r="FW360" s="237">
        <v>4.28</v>
      </c>
      <c r="FX360" s="237">
        <v>24.14578587699317</v>
      </c>
      <c r="FY360" s="237">
        <v>2.3043478260869565</v>
      </c>
      <c r="FZ360" s="237">
        <v>4.5493562231759652</v>
      </c>
      <c r="GA360" s="237">
        <v>21</v>
      </c>
      <c r="GG360" s="133">
        <v>1</v>
      </c>
      <c r="GH360" s="133">
        <v>2</v>
      </c>
      <c r="GI360" s="133">
        <v>1</v>
      </c>
      <c r="GJ360" s="133">
        <v>1</v>
      </c>
      <c r="GK360" s="133">
        <v>48</v>
      </c>
      <c r="GM360" s="133">
        <v>0</v>
      </c>
      <c r="GO360" s="133">
        <v>0</v>
      </c>
      <c r="GP360" s="61">
        <v>43</v>
      </c>
      <c r="GQ360" s="106">
        <v>27.168433015082229</v>
      </c>
      <c r="GR360" s="61">
        <v>48</v>
      </c>
      <c r="GS360" s="61">
        <v>0</v>
      </c>
      <c r="GT360" s="61"/>
      <c r="GU360" s="61"/>
      <c r="GV360" s="61"/>
      <c r="GW360" s="61"/>
      <c r="GX360" s="61">
        <v>17</v>
      </c>
      <c r="GY360" s="61"/>
      <c r="GZ360" s="90"/>
      <c r="HA360" s="21">
        <v>10</v>
      </c>
      <c r="HY360" s="238"/>
      <c r="IE360" s="237"/>
      <c r="IF360" s="237"/>
      <c r="IP360" s="237"/>
      <c r="JC360" s="136"/>
      <c r="JD360" s="278"/>
      <c r="JE360" s="70"/>
      <c r="JF360" s="70"/>
      <c r="JG360" s="136"/>
      <c r="JH360" s="136"/>
      <c r="JI360" s="136"/>
      <c r="JJ360" s="136"/>
      <c r="JL360" s="420"/>
      <c r="JM360" s="362"/>
      <c r="JN360" s="244"/>
      <c r="JP360" s="518">
        <v>0</v>
      </c>
      <c r="JQ360" s="519">
        <v>43553</v>
      </c>
      <c r="JR360" s="520">
        <v>69</v>
      </c>
      <c r="JS360" s="135"/>
      <c r="JU360" s="200"/>
      <c r="JV360" s="135"/>
      <c r="JW360" s="225"/>
      <c r="JX360" s="201"/>
      <c r="JY360" s="135"/>
      <c r="JZ360" s="225"/>
      <c r="KA360" s="699">
        <v>0</v>
      </c>
      <c r="KB360" s="511"/>
      <c r="KC360" s="225"/>
      <c r="KD360" s="63"/>
      <c r="KE360" s="250"/>
      <c r="KF360" s="250"/>
      <c r="KG360" s="250"/>
      <c r="KH360" s="250"/>
      <c r="KI360" s="250"/>
      <c r="KJ360" s="250"/>
      <c r="KK360" s="250"/>
      <c r="KL360" s="250"/>
      <c r="KQ360" s="92"/>
      <c r="KR360" s="92"/>
      <c r="KS360" s="92"/>
      <c r="KT360" s="361"/>
      <c r="KU360" s="92"/>
      <c r="KV360" s="361"/>
      <c r="KW360" s="361"/>
      <c r="KX360" s="361"/>
      <c r="KY360" s="361"/>
      <c r="KZ360" s="361"/>
      <c r="LA360" s="361"/>
      <c r="LB360" s="361"/>
      <c r="LC360" s="361"/>
      <c r="LD360" s="361"/>
      <c r="LE360" s="112"/>
      <c r="LF360" s="454"/>
      <c r="LG360" s="454"/>
      <c r="LH360" s="454"/>
      <c r="LI360" s="454"/>
      <c r="LJ360" s="454"/>
      <c r="LK360" s="454"/>
      <c r="LL360" s="454"/>
      <c r="LM360" s="454"/>
      <c r="LN360" s="454"/>
      <c r="LO360" s="454"/>
      <c r="LP360" s="454"/>
      <c r="LQ360" s="454"/>
      <c r="LR360" s="454"/>
      <c r="LS360" s="454"/>
      <c r="LT360" s="454"/>
      <c r="LU360" s="454"/>
      <c r="LV360" s="454"/>
      <c r="LW360" s="454"/>
      <c r="LX360" s="454"/>
      <c r="LY360" s="454"/>
      <c r="LZ360" s="454"/>
      <c r="MA360" s="454"/>
      <c r="MC360" s="509"/>
      <c r="MD360" s="61"/>
      <c r="ME360" s="746">
        <v>77</v>
      </c>
      <c r="MF360" s="510">
        <v>41446</v>
      </c>
      <c r="MG360" s="511">
        <v>305</v>
      </c>
      <c r="MH360" s="521">
        <v>305</v>
      </c>
      <c r="MI360" s="522">
        <v>25.572264315943599</v>
      </c>
      <c r="MJ360" s="510"/>
      <c r="MK360" s="511"/>
      <c r="ML360" s="511"/>
      <c r="MM360" s="511"/>
      <c r="MN360" s="511"/>
      <c r="MO360" s="511"/>
      <c r="ND360" s="876" t="s">
        <v>64</v>
      </c>
      <c r="NE360" s="877" t="s">
        <v>64</v>
      </c>
      <c r="NF360" s="877" t="s">
        <v>64</v>
      </c>
      <c r="NG360" s="877" t="s">
        <v>64</v>
      </c>
      <c r="NH360" s="877" t="s">
        <v>64</v>
      </c>
      <c r="NI360" s="877" t="s">
        <v>64</v>
      </c>
      <c r="NJ360" s="877" t="s">
        <v>64</v>
      </c>
      <c r="NK360" s="877" t="s">
        <v>64</v>
      </c>
      <c r="NL360" s="877" t="s">
        <v>64</v>
      </c>
      <c r="NM360" s="877" t="s">
        <v>64</v>
      </c>
      <c r="NN360" s="877" t="s">
        <v>64</v>
      </c>
      <c r="NO360" s="877" t="s">
        <v>64</v>
      </c>
      <c r="NP360" s="877" t="s">
        <v>64</v>
      </c>
      <c r="NQ360" s="877" t="s">
        <v>64</v>
      </c>
      <c r="NR360" s="877" t="s">
        <v>64</v>
      </c>
      <c r="NS360" s="877" t="s">
        <v>64</v>
      </c>
      <c r="NT360" s="877" t="s">
        <v>64</v>
      </c>
      <c r="NU360" s="877" t="s">
        <v>64</v>
      </c>
      <c r="NV360" s="877" t="s">
        <v>64</v>
      </c>
      <c r="NW360" s="877" t="s">
        <v>64</v>
      </c>
      <c r="NX360" s="877" t="s">
        <v>64</v>
      </c>
      <c r="NY360" s="877" t="s">
        <v>64</v>
      </c>
      <c r="NZ360" s="877" t="s">
        <v>64</v>
      </c>
      <c r="OA360" s="877" t="s">
        <v>64</v>
      </c>
      <c r="OB360" s="877" t="s">
        <v>64</v>
      </c>
      <c r="OC360" s="877" t="s">
        <v>64</v>
      </c>
      <c r="OD360" s="877" t="s">
        <v>64</v>
      </c>
      <c r="OE360" s="877" t="s">
        <v>64</v>
      </c>
      <c r="OF360" s="877" t="s">
        <v>64</v>
      </c>
      <c r="OG360" s="877" t="s">
        <v>64</v>
      </c>
      <c r="OH360" s="877" t="s">
        <v>64</v>
      </c>
      <c r="OI360" s="877" t="s">
        <v>64</v>
      </c>
      <c r="OJ360" s="877" t="s">
        <v>64</v>
      </c>
      <c r="OK360" s="877" t="s">
        <v>64</v>
      </c>
      <c r="OL360" s="877" t="s">
        <v>64</v>
      </c>
    </row>
    <row r="361" spans="1:402" s="133" customFormat="1" x14ac:dyDescent="0.25">
      <c r="A361" s="221">
        <v>360</v>
      </c>
      <c r="B361" s="221">
        <v>0</v>
      </c>
      <c r="C361" s="61">
        <v>0</v>
      </c>
      <c r="D361" s="61">
        <v>5</v>
      </c>
      <c r="E361" s="511">
        <v>78</v>
      </c>
      <c r="F361" s="880"/>
      <c r="G361" s="887">
        <v>307</v>
      </c>
      <c r="I361" s="511" t="s">
        <v>1821</v>
      </c>
      <c r="J361" s="766">
        <v>20025</v>
      </c>
      <c r="K361" s="512">
        <v>58.712328767123303</v>
      </c>
      <c r="L361" s="514">
        <v>94</v>
      </c>
      <c r="M361" s="514">
        <v>191</v>
      </c>
      <c r="N361" s="514">
        <v>25.766837531865903</v>
      </c>
      <c r="O361" s="106">
        <v>2.233208951760274</v>
      </c>
      <c r="P361" s="511">
        <v>0</v>
      </c>
      <c r="Q361" s="511">
        <v>100</v>
      </c>
      <c r="R361" s="511">
        <v>60</v>
      </c>
      <c r="S361" s="511">
        <v>0</v>
      </c>
      <c r="T361" s="514">
        <v>4</v>
      </c>
      <c r="U361" s="718">
        <v>0</v>
      </c>
      <c r="V361" s="718"/>
      <c r="W361" s="663">
        <v>1</v>
      </c>
      <c r="X361" s="718">
        <v>0</v>
      </c>
      <c r="Y361" s="718">
        <v>1</v>
      </c>
      <c r="Z361" s="718">
        <v>0</v>
      </c>
      <c r="AA361" s="718">
        <v>0</v>
      </c>
      <c r="AB361" s="718">
        <v>0</v>
      </c>
      <c r="AD361" s="524">
        <v>14.139480658342601</v>
      </c>
      <c r="AF361" s="591"/>
      <c r="AG361" s="590">
        <v>1.69</v>
      </c>
      <c r="AH361" s="589">
        <v>42</v>
      </c>
      <c r="AI361" s="592"/>
      <c r="AJ361" s="589">
        <v>12.1</v>
      </c>
      <c r="AK361" s="592"/>
      <c r="AL361" s="589">
        <v>846</v>
      </c>
      <c r="AM361" s="593"/>
      <c r="AN361" s="409"/>
      <c r="AO361" s="63"/>
      <c r="AP361" s="63"/>
      <c r="AQ361" s="63"/>
      <c r="AR361" s="63"/>
      <c r="AS361" s="63"/>
      <c r="AT361" s="63"/>
      <c r="AU361" s="64"/>
      <c r="AV361" s="64"/>
      <c r="AW361" s="108"/>
      <c r="AX361" s="108"/>
      <c r="AY361" s="108"/>
      <c r="AZ361" s="589">
        <v>125</v>
      </c>
      <c r="BA361" s="414"/>
      <c r="BB361" s="66"/>
      <c r="BC361" s="68"/>
      <c r="BD361" s="66"/>
      <c r="BE361" s="218"/>
      <c r="BF361" s="66"/>
      <c r="BG361" s="68"/>
      <c r="BH361" s="508"/>
      <c r="BI361" s="508"/>
      <c r="BJ361" s="508"/>
      <c r="BK361" s="66"/>
      <c r="BL361" s="66"/>
      <c r="BM361" s="66"/>
      <c r="BN361" s="66"/>
      <c r="BO361" s="571"/>
      <c r="BP361" s="66"/>
      <c r="BQ361" s="66"/>
      <c r="BR361" s="66"/>
      <c r="BS361" s="66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  <c r="CD361" s="61"/>
      <c r="CE361" s="61"/>
      <c r="CF361" s="61"/>
      <c r="CG361" s="61"/>
      <c r="CH361" s="61"/>
      <c r="CI361" s="61"/>
      <c r="CJ361" s="661">
        <v>1</v>
      </c>
      <c r="CK361" s="661">
        <v>0</v>
      </c>
      <c r="CL361" s="661">
        <v>1</v>
      </c>
      <c r="CM361" s="661">
        <v>1</v>
      </c>
      <c r="CN361" s="661">
        <v>1</v>
      </c>
      <c r="CO361" s="661">
        <v>0</v>
      </c>
      <c r="CP361" s="661">
        <v>1</v>
      </c>
      <c r="CQ361" s="661">
        <v>1</v>
      </c>
      <c r="CR361" s="661">
        <v>0</v>
      </c>
      <c r="CS361" s="661">
        <v>0</v>
      </c>
      <c r="CT361" s="661">
        <v>1</v>
      </c>
      <c r="CU361" s="661">
        <v>0</v>
      </c>
      <c r="CV361" s="667"/>
      <c r="CW361" s="362"/>
      <c r="CX361" s="362"/>
      <c r="CY361" s="362"/>
      <c r="DC361" s="523">
        <v>1</v>
      </c>
      <c r="DD361" s="511" t="s">
        <v>1730</v>
      </c>
      <c r="DF361" s="136"/>
      <c r="DJ361" s="136"/>
      <c r="DK361" s="136"/>
      <c r="DL361" s="136"/>
      <c r="DS361" s="63"/>
      <c r="EO361" s="511">
        <v>78</v>
      </c>
      <c r="EP361" s="574">
        <v>41435</v>
      </c>
      <c r="ET361" s="133">
        <v>72</v>
      </c>
      <c r="EU361" s="133">
        <v>0</v>
      </c>
      <c r="EV361" s="524">
        <v>14.139480658342601</v>
      </c>
      <c r="EW361" s="133">
        <v>6</v>
      </c>
      <c r="EX361" s="133">
        <v>6</v>
      </c>
      <c r="EY361" s="133">
        <v>65</v>
      </c>
      <c r="EZ361" s="133">
        <v>57</v>
      </c>
      <c r="FC361" s="133">
        <v>50</v>
      </c>
      <c r="FE361" s="133">
        <v>31</v>
      </c>
      <c r="FH361" s="91"/>
      <c r="FI361" s="91"/>
      <c r="FJ361" s="227"/>
      <c r="FK361" s="227"/>
      <c r="FL361" s="193">
        <v>268</v>
      </c>
      <c r="FM361" s="193">
        <v>223</v>
      </c>
      <c r="FN361" s="193">
        <v>120.00668356122939</v>
      </c>
      <c r="FO361" s="193">
        <v>99.856307590127443</v>
      </c>
      <c r="FP361" s="193">
        <v>17</v>
      </c>
      <c r="FQ361" s="133">
        <v>1</v>
      </c>
      <c r="FS361" s="193">
        <v>109</v>
      </c>
      <c r="FT361" s="193">
        <v>54</v>
      </c>
      <c r="FU361" s="133">
        <v>130</v>
      </c>
      <c r="FV361" s="237">
        <v>6.39</v>
      </c>
      <c r="FW361" s="237">
        <v>6.3</v>
      </c>
      <c r="FX361" s="237">
        <v>17.057902973395933</v>
      </c>
      <c r="FY361" s="237">
        <v>2.0185185185185186</v>
      </c>
      <c r="FZ361" s="237"/>
      <c r="GA361" s="133">
        <v>23</v>
      </c>
      <c r="GG361" s="133">
        <v>0</v>
      </c>
      <c r="GH361" s="133">
        <v>1</v>
      </c>
      <c r="GI361" s="133">
        <v>0</v>
      </c>
      <c r="GJ361" s="133">
        <v>2</v>
      </c>
      <c r="GK361" s="133">
        <v>17</v>
      </c>
      <c r="GM361" s="133">
        <v>0</v>
      </c>
      <c r="GO361" s="133">
        <v>0</v>
      </c>
      <c r="GP361" s="61">
        <v>160</v>
      </c>
      <c r="GQ361" s="106">
        <v>71.645781230584717</v>
      </c>
      <c r="GR361" s="61">
        <v>26</v>
      </c>
      <c r="GS361" s="61">
        <v>1</v>
      </c>
      <c r="GT361" s="61"/>
      <c r="GU361" s="61"/>
      <c r="GV361" s="61"/>
      <c r="GW361" s="61"/>
      <c r="GX361" s="61">
        <v>14</v>
      </c>
      <c r="GY361" s="61"/>
      <c r="GZ361" s="90"/>
      <c r="HA361" s="21">
        <v>20</v>
      </c>
      <c r="HY361" s="238"/>
      <c r="IE361" s="237"/>
      <c r="IF361" s="237"/>
      <c r="IP361" s="237"/>
      <c r="JC361" s="136"/>
      <c r="JD361" s="278"/>
      <c r="JE361" s="70"/>
      <c r="JF361" s="70"/>
      <c r="JG361" s="136"/>
      <c r="JH361" s="136"/>
      <c r="JI361" s="136"/>
      <c r="JJ361" s="136"/>
      <c r="JL361" s="420"/>
      <c r="JM361" s="362"/>
      <c r="JN361" s="244"/>
      <c r="JP361" s="518">
        <v>0</v>
      </c>
      <c r="JQ361" s="519"/>
      <c r="JR361" s="520"/>
      <c r="JS361" s="135"/>
      <c r="JU361" s="200"/>
      <c r="JV361" s="135"/>
      <c r="JW361" s="225"/>
      <c r="JX361" s="201"/>
      <c r="JY361" s="135"/>
      <c r="JZ361" s="225"/>
      <c r="KA361" s="699">
        <v>0</v>
      </c>
      <c r="KB361" s="511"/>
      <c r="KC361" s="225"/>
      <c r="KD361" s="63"/>
      <c r="KE361" s="250"/>
      <c r="KF361" s="250"/>
      <c r="KG361" s="250"/>
      <c r="KH361" s="250"/>
      <c r="KI361" s="250"/>
      <c r="KJ361" s="250"/>
      <c r="KK361" s="250"/>
      <c r="KL361" s="250"/>
      <c r="KQ361" s="92"/>
      <c r="KR361" s="92"/>
      <c r="KS361" s="92"/>
      <c r="KT361" s="361"/>
      <c r="KU361" s="92"/>
      <c r="KV361" s="361"/>
      <c r="KW361" s="361"/>
      <c r="KX361" s="361"/>
      <c r="KY361" s="361"/>
      <c r="KZ361" s="361"/>
      <c r="LA361" s="361"/>
      <c r="LB361" s="361"/>
      <c r="LC361" s="361"/>
      <c r="LD361" s="361"/>
      <c r="LE361" s="112"/>
      <c r="LF361" s="454"/>
      <c r="LG361" s="454"/>
      <c r="LH361" s="454"/>
      <c r="LI361" s="454"/>
      <c r="LJ361" s="454"/>
      <c r="LK361" s="454"/>
      <c r="LL361" s="454"/>
      <c r="LM361" s="454"/>
      <c r="LN361" s="454"/>
      <c r="LO361" s="454"/>
      <c r="LP361" s="454"/>
      <c r="LQ361" s="454"/>
      <c r="LR361" s="454"/>
      <c r="LS361" s="454"/>
      <c r="LT361" s="454"/>
      <c r="LU361" s="454"/>
      <c r="LV361" s="454"/>
      <c r="LW361" s="454"/>
      <c r="LX361" s="454"/>
      <c r="LY361" s="454"/>
      <c r="LZ361" s="454"/>
      <c r="MA361" s="454"/>
      <c r="MC361" s="509"/>
      <c r="MD361" s="61"/>
      <c r="ME361" s="746">
        <v>78</v>
      </c>
      <c r="MF361" s="510">
        <v>41455</v>
      </c>
      <c r="MG361" s="511">
        <v>307</v>
      </c>
      <c r="MH361" s="521">
        <v>307</v>
      </c>
      <c r="MI361" s="522">
        <v>87.107913304543402</v>
      </c>
      <c r="MJ361" s="510"/>
      <c r="MK361" s="511"/>
      <c r="ML361" s="511"/>
      <c r="MM361" s="511"/>
      <c r="MN361" s="511"/>
      <c r="MO361" s="511"/>
      <c r="ND361" s="876" t="s">
        <v>64</v>
      </c>
      <c r="NE361" s="877" t="s">
        <v>64</v>
      </c>
      <c r="NF361" s="877" t="s">
        <v>64</v>
      </c>
      <c r="NG361" s="877" t="s">
        <v>64</v>
      </c>
      <c r="NH361" s="877" t="s">
        <v>64</v>
      </c>
      <c r="NI361" s="877" t="s">
        <v>64</v>
      </c>
      <c r="NJ361" s="877" t="s">
        <v>64</v>
      </c>
      <c r="NK361" s="877" t="s">
        <v>64</v>
      </c>
      <c r="NL361" s="877" t="s">
        <v>64</v>
      </c>
      <c r="NM361" s="877" t="s">
        <v>64</v>
      </c>
      <c r="NN361" s="877" t="s">
        <v>64</v>
      </c>
      <c r="NO361" s="877" t="s">
        <v>64</v>
      </c>
      <c r="NP361" s="877" t="s">
        <v>64</v>
      </c>
      <c r="NQ361" s="877" t="s">
        <v>64</v>
      </c>
      <c r="NR361" s="877" t="s">
        <v>64</v>
      </c>
      <c r="NS361" s="877" t="s">
        <v>64</v>
      </c>
      <c r="NT361" s="877" t="s">
        <v>64</v>
      </c>
      <c r="NU361" s="877" t="s">
        <v>64</v>
      </c>
      <c r="NV361" s="877" t="s">
        <v>64</v>
      </c>
      <c r="NW361" s="877" t="s">
        <v>64</v>
      </c>
      <c r="NX361" s="877" t="s">
        <v>64</v>
      </c>
      <c r="NY361" s="877" t="s">
        <v>64</v>
      </c>
      <c r="NZ361" s="877" t="s">
        <v>64</v>
      </c>
      <c r="OA361" s="877" t="s">
        <v>64</v>
      </c>
      <c r="OB361" s="877" t="s">
        <v>64</v>
      </c>
      <c r="OC361" s="877" t="s">
        <v>64</v>
      </c>
      <c r="OD361" s="877" t="s">
        <v>64</v>
      </c>
      <c r="OE361" s="877" t="s">
        <v>64</v>
      </c>
      <c r="OF361" s="877" t="s">
        <v>64</v>
      </c>
      <c r="OG361" s="877" t="s">
        <v>64</v>
      </c>
      <c r="OH361" s="877" t="s">
        <v>64</v>
      </c>
      <c r="OI361" s="877" t="s">
        <v>64</v>
      </c>
      <c r="OJ361" s="877" t="s">
        <v>64</v>
      </c>
      <c r="OK361" s="877" t="s">
        <v>64</v>
      </c>
      <c r="OL361" s="877" t="s">
        <v>64</v>
      </c>
    </row>
    <row r="362" spans="1:402" s="133" customFormat="1" x14ac:dyDescent="0.25">
      <c r="A362" s="274">
        <v>361</v>
      </c>
      <c r="B362" s="274">
        <v>0</v>
      </c>
      <c r="C362" s="61">
        <v>1</v>
      </c>
      <c r="D362" s="61">
        <v>5</v>
      </c>
      <c r="E362" s="511">
        <v>80</v>
      </c>
      <c r="F362" s="880"/>
      <c r="G362" s="887">
        <v>310</v>
      </c>
      <c r="I362" s="511" t="s">
        <v>1822</v>
      </c>
      <c r="J362" s="766">
        <v>26723</v>
      </c>
      <c r="K362" s="512">
        <v>40.383561643835598</v>
      </c>
      <c r="L362" s="514">
        <v>68.2</v>
      </c>
      <c r="M362" s="514">
        <v>174</v>
      </c>
      <c r="N362" s="514">
        <v>22.526093275201479</v>
      </c>
      <c r="O362" s="106">
        <v>1.8155807151799486</v>
      </c>
      <c r="P362" s="511">
        <v>0</v>
      </c>
      <c r="Q362" s="511">
        <v>120</v>
      </c>
      <c r="R362" s="511">
        <v>60</v>
      </c>
      <c r="S362" s="511">
        <v>0</v>
      </c>
      <c r="T362" s="514">
        <v>2</v>
      </c>
      <c r="U362" s="718">
        <v>0</v>
      </c>
      <c r="V362" s="718"/>
      <c r="W362" s="718">
        <v>0</v>
      </c>
      <c r="X362" s="718">
        <v>1</v>
      </c>
      <c r="Y362" s="718">
        <v>0</v>
      </c>
      <c r="Z362" s="718">
        <v>0</v>
      </c>
      <c r="AA362" s="718">
        <v>0</v>
      </c>
      <c r="AB362" s="718">
        <v>0</v>
      </c>
      <c r="AD362" s="524">
        <v>34.581320450885698</v>
      </c>
      <c r="AF362" s="589">
        <v>135</v>
      </c>
      <c r="AG362" s="590">
        <v>1.28</v>
      </c>
      <c r="AH362" s="589">
        <v>62</v>
      </c>
      <c r="AI362" s="592"/>
      <c r="AJ362" s="589">
        <v>17.100000000000001</v>
      </c>
      <c r="AK362" s="592"/>
      <c r="AL362" s="589">
        <v>1276</v>
      </c>
      <c r="AM362" s="593"/>
      <c r="AN362" s="409"/>
      <c r="AO362" s="63"/>
      <c r="AP362" s="63"/>
      <c r="AQ362" s="63"/>
      <c r="AR362" s="63"/>
      <c r="AS362" s="63"/>
      <c r="AT362" s="63"/>
      <c r="AU362" s="64"/>
      <c r="AV362" s="64"/>
      <c r="AW362" s="108"/>
      <c r="AX362" s="108"/>
      <c r="AY362" s="108"/>
      <c r="AZ362" s="589">
        <v>136</v>
      </c>
      <c r="BA362" s="414"/>
      <c r="BB362" s="66"/>
      <c r="BC362" s="68"/>
      <c r="BD362" s="66"/>
      <c r="BE362" s="218"/>
      <c r="BF362" s="66"/>
      <c r="BG362" s="68"/>
      <c r="BH362" s="508"/>
      <c r="BI362" s="508"/>
      <c r="BJ362" s="508"/>
      <c r="BK362" s="66"/>
      <c r="BL362" s="66"/>
      <c r="BM362" s="66"/>
      <c r="BN362" s="66"/>
      <c r="BO362" s="571"/>
      <c r="BP362" s="66"/>
      <c r="BQ362" s="66"/>
      <c r="BR362" s="66"/>
      <c r="BS362" s="66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  <c r="CD362" s="61"/>
      <c r="CE362" s="61"/>
      <c r="CF362" s="61"/>
      <c r="CG362" s="61"/>
      <c r="CH362" s="61"/>
      <c r="CI362" s="61"/>
      <c r="CJ362" s="661">
        <v>1</v>
      </c>
      <c r="CK362" s="661">
        <v>0</v>
      </c>
      <c r="CL362" s="661">
        <v>1</v>
      </c>
      <c r="CM362" s="663">
        <v>0</v>
      </c>
      <c r="CN362" s="661">
        <v>1</v>
      </c>
      <c r="CO362" s="661">
        <v>0</v>
      </c>
      <c r="CP362" s="661">
        <v>0</v>
      </c>
      <c r="CQ362" s="663" t="s">
        <v>1823</v>
      </c>
      <c r="CR362" s="661">
        <v>0</v>
      </c>
      <c r="CS362" s="661">
        <v>0</v>
      </c>
      <c r="CT362" s="661">
        <v>0</v>
      </c>
      <c r="CU362" s="661">
        <v>0</v>
      </c>
      <c r="CV362" s="666">
        <v>17.8</v>
      </c>
      <c r="CW362" s="362"/>
      <c r="CX362" s="362"/>
      <c r="CY362" s="362"/>
      <c r="DC362" s="523">
        <v>2</v>
      </c>
      <c r="DD362" s="523" t="s">
        <v>1777</v>
      </c>
      <c r="DF362" s="136"/>
      <c r="DJ362" s="136"/>
      <c r="DK362" s="136"/>
      <c r="DL362" s="136"/>
      <c r="DS362" s="63"/>
      <c r="EO362" s="511">
        <v>80</v>
      </c>
      <c r="EP362" s="574">
        <v>41429</v>
      </c>
      <c r="ET362" s="133">
        <v>92</v>
      </c>
      <c r="EU362" s="133">
        <v>0</v>
      </c>
      <c r="EV362" s="524">
        <v>34.581320450885698</v>
      </c>
      <c r="EW362" s="133">
        <v>9</v>
      </c>
      <c r="EX362" s="133">
        <v>8</v>
      </c>
      <c r="EY362" s="133">
        <v>56</v>
      </c>
      <c r="EZ362" s="133">
        <v>45</v>
      </c>
      <c r="FC362" s="133">
        <v>41</v>
      </c>
      <c r="FE362" s="133">
        <v>23</v>
      </c>
      <c r="FH362" s="91"/>
      <c r="FI362" s="91"/>
      <c r="FJ362" s="227"/>
      <c r="FK362" s="227"/>
      <c r="FL362" s="193">
        <v>150</v>
      </c>
      <c r="FM362" s="193">
        <v>120</v>
      </c>
      <c r="FN362" s="193">
        <v>82.618194138029807</v>
      </c>
      <c r="FO362" s="193">
        <v>66.094555310423843</v>
      </c>
      <c r="FP362" s="193">
        <v>25</v>
      </c>
      <c r="FQ362" s="133">
        <v>1</v>
      </c>
      <c r="FS362" s="193">
        <v>83</v>
      </c>
      <c r="FT362" s="193">
        <v>63</v>
      </c>
      <c r="FU362" s="133">
        <v>200</v>
      </c>
      <c r="FV362" s="237">
        <v>6.91</v>
      </c>
      <c r="FW362" s="237">
        <v>7.46</v>
      </c>
      <c r="FX362" s="237">
        <v>12.011577424023155</v>
      </c>
      <c r="FY362" s="237">
        <v>1.3174603174603174</v>
      </c>
      <c r="FZ362" s="237">
        <v>1.930232558139535</v>
      </c>
      <c r="GA362" s="133">
        <v>13</v>
      </c>
      <c r="GG362" s="133">
        <v>0</v>
      </c>
      <c r="GH362" s="133">
        <v>1</v>
      </c>
      <c r="GI362" s="133">
        <v>0</v>
      </c>
      <c r="GJ362" s="133">
        <v>1</v>
      </c>
      <c r="GK362" s="133">
        <v>44</v>
      </c>
      <c r="GM362" s="133">
        <v>0</v>
      </c>
      <c r="GO362" s="133">
        <v>1</v>
      </c>
      <c r="GP362" s="61">
        <v>100</v>
      </c>
      <c r="GQ362" s="106">
        <v>55.078796092019871</v>
      </c>
      <c r="GR362" s="61">
        <v>23</v>
      </c>
      <c r="GS362" s="61">
        <v>1</v>
      </c>
      <c r="GT362" s="61"/>
      <c r="GU362" s="61"/>
      <c r="GV362" s="61"/>
      <c r="GW362" s="61"/>
      <c r="GX362" s="61">
        <v>12</v>
      </c>
      <c r="GY362" s="61"/>
      <c r="GZ362" s="90"/>
      <c r="HA362" s="21">
        <v>16</v>
      </c>
      <c r="HY362" s="238"/>
      <c r="IE362" s="237"/>
      <c r="IF362" s="237"/>
      <c r="IP362" s="237"/>
      <c r="JC362" s="136"/>
      <c r="JD362" s="278"/>
      <c r="JE362" s="70"/>
      <c r="JF362" s="70"/>
      <c r="JG362" s="136"/>
      <c r="JH362" s="136"/>
      <c r="JI362" s="136"/>
      <c r="JJ362" s="136"/>
      <c r="JL362" s="420"/>
      <c r="JM362" s="362"/>
      <c r="JN362" s="244"/>
      <c r="JP362" s="518">
        <v>0</v>
      </c>
      <c r="JQ362" s="519"/>
      <c r="JR362" s="520"/>
      <c r="JS362" s="135"/>
      <c r="JU362" s="200"/>
      <c r="JV362" s="135"/>
      <c r="JW362" s="225"/>
      <c r="JX362" s="201"/>
      <c r="JY362" s="135"/>
      <c r="JZ362" s="225"/>
      <c r="KA362" s="699">
        <v>0</v>
      </c>
      <c r="KB362" s="511"/>
      <c r="KC362" s="225"/>
      <c r="KD362" s="63"/>
      <c r="KE362" s="250"/>
      <c r="KF362" s="250"/>
      <c r="KG362" s="250"/>
      <c r="KH362" s="250"/>
      <c r="KI362" s="250"/>
      <c r="KJ362" s="250"/>
      <c r="KK362" s="250"/>
      <c r="KL362" s="250"/>
      <c r="KQ362" s="92"/>
      <c r="KR362" s="92"/>
      <c r="KS362" s="92"/>
      <c r="KT362" s="361"/>
      <c r="KU362" s="92"/>
      <c r="KV362" s="361"/>
      <c r="KW362" s="361"/>
      <c r="KX362" s="361"/>
      <c r="KY362" s="361"/>
      <c r="KZ362" s="361"/>
      <c r="LA362" s="361"/>
      <c r="LB362" s="361"/>
      <c r="LC362" s="361"/>
      <c r="LD362" s="361"/>
      <c r="LE362" s="112"/>
      <c r="LF362" s="454"/>
      <c r="LG362" s="454"/>
      <c r="LH362" s="454"/>
      <c r="LI362" s="454"/>
      <c r="LJ362" s="454"/>
      <c r="LK362" s="454"/>
      <c r="LL362" s="454"/>
      <c r="LM362" s="454"/>
      <c r="LN362" s="454"/>
      <c r="LO362" s="454"/>
      <c r="LP362" s="454"/>
      <c r="LQ362" s="454"/>
      <c r="LR362" s="454"/>
      <c r="LS362" s="454"/>
      <c r="LT362" s="454"/>
      <c r="LU362" s="454"/>
      <c r="LV362" s="454"/>
      <c r="LW362" s="454"/>
      <c r="LX362" s="454"/>
      <c r="LY362" s="454"/>
      <c r="LZ362" s="454"/>
      <c r="MA362" s="454"/>
      <c r="MC362" s="509"/>
      <c r="MD362" s="61"/>
      <c r="ME362" s="746">
        <v>80</v>
      </c>
      <c r="MF362" s="510">
        <v>41463</v>
      </c>
      <c r="MG362" s="511">
        <v>310</v>
      </c>
      <c r="MH362" s="521">
        <v>310</v>
      </c>
      <c r="MI362" s="522">
        <v>44.186618869657899</v>
      </c>
      <c r="MJ362" s="510"/>
      <c r="MK362" s="511"/>
      <c r="ML362" s="511"/>
      <c r="MM362" s="511"/>
      <c r="MN362" s="511"/>
      <c r="MO362" s="511"/>
      <c r="ND362" s="876">
        <v>1080</v>
      </c>
      <c r="NE362" s="877" t="s">
        <v>64</v>
      </c>
      <c r="NF362" s="877" t="s">
        <v>64</v>
      </c>
      <c r="NG362" s="877" t="s">
        <v>64</v>
      </c>
      <c r="NH362" s="877" t="s">
        <v>64</v>
      </c>
      <c r="NI362" s="877" t="s">
        <v>64</v>
      </c>
      <c r="NJ362" s="877" t="s">
        <v>64</v>
      </c>
      <c r="NK362" s="877" t="s">
        <v>64</v>
      </c>
      <c r="NL362" s="877" t="s">
        <v>64</v>
      </c>
      <c r="NM362" s="877" t="s">
        <v>64</v>
      </c>
      <c r="NN362" s="877" t="s">
        <v>64</v>
      </c>
      <c r="NO362" s="877" t="s">
        <v>64</v>
      </c>
      <c r="NP362" s="877" t="s">
        <v>64</v>
      </c>
      <c r="NQ362" s="877" t="s">
        <v>64</v>
      </c>
      <c r="NR362" s="877" t="s">
        <v>64</v>
      </c>
      <c r="NS362" s="877" t="s">
        <v>64</v>
      </c>
      <c r="NT362" s="877" t="s">
        <v>64</v>
      </c>
      <c r="NU362" s="877" t="s">
        <v>64</v>
      </c>
      <c r="NV362" s="877" t="s">
        <v>64</v>
      </c>
      <c r="NW362" s="877" t="s">
        <v>64</v>
      </c>
      <c r="NX362" s="877" t="s">
        <v>64</v>
      </c>
      <c r="NY362" s="877" t="s">
        <v>64</v>
      </c>
      <c r="NZ362" s="877" t="s">
        <v>64</v>
      </c>
      <c r="OA362" s="877" t="s">
        <v>64</v>
      </c>
      <c r="OB362" s="877" t="s">
        <v>64</v>
      </c>
      <c r="OC362" s="877" t="s">
        <v>64</v>
      </c>
      <c r="OD362" s="877" t="s">
        <v>64</v>
      </c>
      <c r="OE362" s="877" t="s">
        <v>64</v>
      </c>
      <c r="OF362" s="877" t="s">
        <v>64</v>
      </c>
      <c r="OG362" s="877" t="s">
        <v>64</v>
      </c>
      <c r="OH362" s="877" t="s">
        <v>64</v>
      </c>
      <c r="OI362" s="877" t="s">
        <v>64</v>
      </c>
      <c r="OJ362" s="877" t="s">
        <v>64</v>
      </c>
      <c r="OK362" s="877" t="s">
        <v>64</v>
      </c>
      <c r="OL362" s="877" t="s">
        <v>64</v>
      </c>
    </row>
    <row r="363" spans="1:402" s="133" customFormat="1" x14ac:dyDescent="0.25">
      <c r="A363" s="221">
        <v>362</v>
      </c>
      <c r="B363" s="221">
        <v>0</v>
      </c>
      <c r="C363" s="61">
        <v>0</v>
      </c>
      <c r="D363" s="61">
        <v>5</v>
      </c>
      <c r="E363" s="511">
        <v>81</v>
      </c>
      <c r="F363" s="880"/>
      <c r="G363" s="887">
        <v>313</v>
      </c>
      <c r="I363" s="511" t="s">
        <v>1824</v>
      </c>
      <c r="J363" s="766">
        <v>20524</v>
      </c>
      <c r="K363" s="512">
        <v>57.386301369862998</v>
      </c>
      <c r="L363" s="514">
        <v>72</v>
      </c>
      <c r="M363" s="514">
        <v>180</v>
      </c>
      <c r="N363" s="514">
        <v>22.222222222222221</v>
      </c>
      <c r="O363" s="106">
        <v>1.8973665961010275</v>
      </c>
      <c r="P363" s="511">
        <v>0</v>
      </c>
      <c r="Q363" s="511">
        <v>100</v>
      </c>
      <c r="R363" s="511">
        <v>70</v>
      </c>
      <c r="S363" s="511">
        <v>0</v>
      </c>
      <c r="T363" s="514">
        <v>3</v>
      </c>
      <c r="U363" s="718">
        <v>0</v>
      </c>
      <c r="V363" s="718"/>
      <c r="W363" s="718">
        <v>0</v>
      </c>
      <c r="X363" s="718">
        <v>1</v>
      </c>
      <c r="Y363" s="718">
        <v>1</v>
      </c>
      <c r="Z363" s="718">
        <v>1</v>
      </c>
      <c r="AA363" s="718">
        <v>0</v>
      </c>
      <c r="AB363" s="718">
        <v>1</v>
      </c>
      <c r="AD363" s="524">
        <v>26.724535281038001</v>
      </c>
      <c r="AF363" s="589">
        <v>90</v>
      </c>
      <c r="AG363" s="590">
        <v>0.91</v>
      </c>
      <c r="AH363" s="589">
        <v>86</v>
      </c>
      <c r="AI363" s="592"/>
      <c r="AJ363" s="589">
        <v>14.8</v>
      </c>
      <c r="AK363" s="592"/>
      <c r="AL363" s="589">
        <v>40</v>
      </c>
      <c r="AM363" s="593"/>
      <c r="AN363" s="409"/>
      <c r="AO363" s="63"/>
      <c r="AP363" s="63"/>
      <c r="AQ363" s="63"/>
      <c r="AR363" s="63"/>
      <c r="AS363" s="63"/>
      <c r="AT363" s="63"/>
      <c r="AU363" s="64"/>
      <c r="AV363" s="64"/>
      <c r="AW363" s="108"/>
      <c r="AX363" s="108"/>
      <c r="AY363" s="108"/>
      <c r="AZ363" s="589">
        <v>137</v>
      </c>
      <c r="BA363" s="414"/>
      <c r="BB363" s="66"/>
      <c r="BC363" s="68"/>
      <c r="BD363" s="66"/>
      <c r="BE363" s="218"/>
      <c r="BF363" s="66"/>
      <c r="BG363" s="68"/>
      <c r="BH363" s="508"/>
      <c r="BI363" s="508"/>
      <c r="BJ363" s="508"/>
      <c r="BK363" s="66"/>
      <c r="BL363" s="66"/>
      <c r="BM363" s="66"/>
      <c r="BN363" s="66"/>
      <c r="BO363" s="571"/>
      <c r="BP363" s="66"/>
      <c r="BQ363" s="66"/>
      <c r="BR363" s="66"/>
      <c r="BS363" s="66"/>
      <c r="BT363" s="61"/>
      <c r="BU363" s="61"/>
      <c r="BV363" s="61"/>
      <c r="BW363" s="61"/>
      <c r="BX363" s="61"/>
      <c r="BY363" s="61"/>
      <c r="BZ363" s="61"/>
      <c r="CA363" s="61"/>
      <c r="CB363" s="61"/>
      <c r="CC363" s="61"/>
      <c r="CD363" s="61"/>
      <c r="CE363" s="61"/>
      <c r="CF363" s="61"/>
      <c r="CG363" s="61"/>
      <c r="CH363" s="61"/>
      <c r="CI363" s="61"/>
      <c r="CJ363" s="661">
        <v>0</v>
      </c>
      <c r="CK363" s="661">
        <v>0</v>
      </c>
      <c r="CL363" s="661">
        <v>0</v>
      </c>
      <c r="CM363" s="663">
        <v>1</v>
      </c>
      <c r="CN363" s="661">
        <v>1</v>
      </c>
      <c r="CO363" s="661">
        <v>0</v>
      </c>
      <c r="CP363" s="661">
        <v>1</v>
      </c>
      <c r="CQ363" s="663" t="s">
        <v>1816</v>
      </c>
      <c r="CR363" s="661">
        <v>0</v>
      </c>
      <c r="CS363" s="661">
        <v>0</v>
      </c>
      <c r="CT363" s="661">
        <v>1</v>
      </c>
      <c r="CU363" s="661">
        <v>0</v>
      </c>
      <c r="CV363" s="666">
        <v>14.2</v>
      </c>
      <c r="CW363" s="362"/>
      <c r="CX363" s="362"/>
      <c r="CY363" s="362"/>
      <c r="DC363" s="516">
        <v>1</v>
      </c>
      <c r="DD363" s="511" t="s">
        <v>1756</v>
      </c>
      <c r="DF363" s="136"/>
      <c r="DJ363" s="136"/>
      <c r="DK363" s="136"/>
      <c r="DL363" s="136"/>
      <c r="DS363" s="63"/>
      <c r="EO363" s="513">
        <v>81</v>
      </c>
      <c r="EP363" s="574">
        <v>41468</v>
      </c>
      <c r="ET363" s="133">
        <v>85</v>
      </c>
      <c r="EU363" s="133">
        <v>0</v>
      </c>
      <c r="EV363" s="524">
        <v>26.724535281038001</v>
      </c>
      <c r="EW363" s="133">
        <v>7</v>
      </c>
      <c r="EX363" s="133">
        <v>7</v>
      </c>
      <c r="EY363" s="133">
        <v>67</v>
      </c>
      <c r="EZ363" s="133">
        <v>58</v>
      </c>
      <c r="FC363" s="133">
        <v>42</v>
      </c>
      <c r="FE363" s="133">
        <v>37</v>
      </c>
      <c r="FH363" s="91"/>
      <c r="FI363" s="91"/>
      <c r="FJ363" s="227"/>
      <c r="FK363" s="227"/>
      <c r="FL363" s="193">
        <v>228</v>
      </c>
      <c r="FM363" s="193">
        <v>190</v>
      </c>
      <c r="FN363" s="193">
        <v>120.16655108639841</v>
      </c>
      <c r="FO363" s="193">
        <v>100.13879257199868</v>
      </c>
      <c r="FP363" s="193">
        <v>17</v>
      </c>
      <c r="FQ363" s="133">
        <v>1</v>
      </c>
      <c r="FS363" s="193">
        <v>51</v>
      </c>
      <c r="FT363" s="193">
        <v>89</v>
      </c>
      <c r="FU363" s="133">
        <v>200</v>
      </c>
      <c r="FV363" s="237">
        <v>12.2</v>
      </c>
      <c r="FW363" s="237">
        <v>7.68</v>
      </c>
      <c r="FX363" s="237">
        <v>4.1803278688524594</v>
      </c>
      <c r="FY363" s="237">
        <v>0.5730337078651685</v>
      </c>
      <c r="FZ363" s="237">
        <v>0.94444444444444442</v>
      </c>
      <c r="GG363" s="133">
        <v>0</v>
      </c>
      <c r="GH363" s="133">
        <v>1</v>
      </c>
      <c r="GI363" s="133">
        <v>0</v>
      </c>
      <c r="GJ363" s="133">
        <v>0</v>
      </c>
      <c r="GK363" s="133">
        <v>10</v>
      </c>
      <c r="GM363" s="133">
        <v>0</v>
      </c>
      <c r="GO363" s="133">
        <v>0</v>
      </c>
      <c r="GP363" s="61">
        <v>34</v>
      </c>
      <c r="GQ363" s="106">
        <v>17.919573407620817</v>
      </c>
      <c r="GR363" s="61">
        <v>41</v>
      </c>
      <c r="GS363" s="61">
        <v>0</v>
      </c>
      <c r="GT363" s="61"/>
      <c r="GU363" s="61"/>
      <c r="GV363" s="61"/>
      <c r="GW363" s="61"/>
      <c r="GX363" s="61">
        <v>17</v>
      </c>
      <c r="GY363" s="61"/>
      <c r="GZ363" s="90"/>
      <c r="HA363" s="21">
        <v>9</v>
      </c>
      <c r="HY363" s="238"/>
      <c r="IE363" s="237"/>
      <c r="IF363" s="237"/>
      <c r="IP363" s="237"/>
      <c r="JC363" s="136"/>
      <c r="JD363" s="278"/>
      <c r="JE363" s="70"/>
      <c r="JF363" s="70"/>
      <c r="JG363" s="136"/>
      <c r="JH363" s="136"/>
      <c r="JI363" s="136"/>
      <c r="JJ363" s="136"/>
      <c r="JL363" s="420"/>
      <c r="JM363" s="362"/>
      <c r="JN363" s="244"/>
      <c r="JP363" s="518">
        <v>0</v>
      </c>
      <c r="JQ363" s="519">
        <v>43564</v>
      </c>
      <c r="JR363" s="520">
        <v>68</v>
      </c>
      <c r="JS363" s="135"/>
      <c r="JU363" s="200"/>
      <c r="JV363" s="135"/>
      <c r="JW363" s="225"/>
      <c r="JX363" s="201"/>
      <c r="JY363" s="135"/>
      <c r="JZ363" s="225"/>
      <c r="KA363" s="699">
        <v>0</v>
      </c>
      <c r="KB363" s="511"/>
      <c r="KC363" s="225"/>
      <c r="KD363" s="63"/>
      <c r="KE363" s="250"/>
      <c r="KF363" s="250"/>
      <c r="KG363" s="250"/>
      <c r="KH363" s="250"/>
      <c r="KI363" s="250"/>
      <c r="KJ363" s="250"/>
      <c r="KK363" s="250"/>
      <c r="KL363" s="250"/>
      <c r="KQ363" s="92"/>
      <c r="KR363" s="92"/>
      <c r="KS363" s="92"/>
      <c r="KT363" s="361"/>
      <c r="KU363" s="92"/>
      <c r="KV363" s="361"/>
      <c r="KW363" s="361"/>
      <c r="KX363" s="361"/>
      <c r="KY363" s="361"/>
      <c r="KZ363" s="361"/>
      <c r="LA363" s="361"/>
      <c r="LB363" s="361"/>
      <c r="LC363" s="361"/>
      <c r="LD363" s="361"/>
      <c r="LE363" s="112"/>
      <c r="LF363" s="454"/>
      <c r="LG363" s="454"/>
      <c r="LH363" s="454"/>
      <c r="LI363" s="454"/>
      <c r="LJ363" s="454"/>
      <c r="LK363" s="454"/>
      <c r="LL363" s="454"/>
      <c r="LM363" s="454"/>
      <c r="LN363" s="454"/>
      <c r="LO363" s="454"/>
      <c r="LP363" s="454"/>
      <c r="LQ363" s="454"/>
      <c r="LR363" s="454"/>
      <c r="LS363" s="454"/>
      <c r="LT363" s="454"/>
      <c r="LU363" s="454"/>
      <c r="LV363" s="454"/>
      <c r="LW363" s="454"/>
      <c r="LX363" s="454"/>
      <c r="LY363" s="454"/>
      <c r="LZ363" s="454"/>
      <c r="MA363" s="454"/>
      <c r="MC363" s="509"/>
      <c r="MD363" s="61"/>
      <c r="ME363" s="747">
        <v>81</v>
      </c>
      <c r="MF363" s="510">
        <v>41470</v>
      </c>
      <c r="MG363" s="511">
        <v>313</v>
      </c>
      <c r="MH363" s="521">
        <v>313</v>
      </c>
      <c r="MI363" s="522">
        <v>18.235535079603501</v>
      </c>
      <c r="MJ363" s="510"/>
      <c r="MK363" s="511"/>
      <c r="ML363" s="511"/>
      <c r="MM363" s="511"/>
      <c r="MN363" s="511"/>
      <c r="MO363" s="511"/>
      <c r="ND363" s="876" t="s">
        <v>64</v>
      </c>
      <c r="NE363" s="877" t="s">
        <v>64</v>
      </c>
      <c r="NF363" s="877" t="s">
        <v>64</v>
      </c>
      <c r="NG363" s="877" t="s">
        <v>64</v>
      </c>
      <c r="NH363" s="877" t="s">
        <v>64</v>
      </c>
      <c r="NI363" s="877" t="s">
        <v>64</v>
      </c>
      <c r="NJ363" s="877" t="s">
        <v>64</v>
      </c>
      <c r="NK363" s="877" t="s">
        <v>64</v>
      </c>
      <c r="NL363" s="877" t="s">
        <v>64</v>
      </c>
      <c r="NM363" s="877" t="s">
        <v>64</v>
      </c>
      <c r="NN363" s="877" t="s">
        <v>64</v>
      </c>
      <c r="NO363" s="877" t="s">
        <v>64</v>
      </c>
      <c r="NP363" s="877" t="s">
        <v>64</v>
      </c>
      <c r="NQ363" s="877" t="s">
        <v>64</v>
      </c>
      <c r="NR363" s="877" t="s">
        <v>64</v>
      </c>
      <c r="NS363" s="877" t="s">
        <v>64</v>
      </c>
      <c r="NT363" s="877" t="s">
        <v>64</v>
      </c>
      <c r="NU363" s="877" t="s">
        <v>64</v>
      </c>
      <c r="NV363" s="877" t="s">
        <v>64</v>
      </c>
      <c r="NW363" s="877" t="s">
        <v>64</v>
      </c>
      <c r="NX363" s="877" t="s">
        <v>64</v>
      </c>
      <c r="NY363" s="877" t="s">
        <v>64</v>
      </c>
      <c r="NZ363" s="877" t="s">
        <v>64</v>
      </c>
      <c r="OA363" s="877" t="s">
        <v>64</v>
      </c>
      <c r="OB363" s="877" t="s">
        <v>64</v>
      </c>
      <c r="OC363" s="877" t="s">
        <v>64</v>
      </c>
      <c r="OD363" s="877" t="s">
        <v>64</v>
      </c>
      <c r="OE363" s="877" t="s">
        <v>64</v>
      </c>
      <c r="OF363" s="877" t="s">
        <v>64</v>
      </c>
      <c r="OG363" s="877" t="s">
        <v>64</v>
      </c>
      <c r="OH363" s="877" t="s">
        <v>64</v>
      </c>
      <c r="OI363" s="877" t="s">
        <v>64</v>
      </c>
      <c r="OJ363" s="877" t="s">
        <v>64</v>
      </c>
      <c r="OK363" s="877" t="s">
        <v>64</v>
      </c>
      <c r="OL363" s="877" t="s">
        <v>64</v>
      </c>
    </row>
    <row r="364" spans="1:402" s="133" customFormat="1" x14ac:dyDescent="0.25">
      <c r="A364" s="221">
        <v>363</v>
      </c>
      <c r="B364" s="221">
        <v>0</v>
      </c>
      <c r="C364" s="61">
        <v>0</v>
      </c>
      <c r="D364" s="61">
        <v>5</v>
      </c>
      <c r="E364" s="511">
        <v>82</v>
      </c>
      <c r="F364" s="880"/>
      <c r="G364" s="887">
        <v>314</v>
      </c>
      <c r="I364" s="511" t="s">
        <v>1825</v>
      </c>
      <c r="J364" s="766">
        <v>12259</v>
      </c>
      <c r="K364" s="512">
        <v>80.0465753424658</v>
      </c>
      <c r="L364" s="514">
        <v>78</v>
      </c>
      <c r="M364" s="514">
        <v>176</v>
      </c>
      <c r="N364" s="514">
        <v>25.180785123966942</v>
      </c>
      <c r="O364" s="106">
        <v>1.9527758021169079</v>
      </c>
      <c r="P364" s="511">
        <v>0</v>
      </c>
      <c r="Q364" s="511">
        <v>115</v>
      </c>
      <c r="R364" s="511">
        <v>60</v>
      </c>
      <c r="S364" s="511">
        <v>0</v>
      </c>
      <c r="T364" s="514">
        <v>2</v>
      </c>
      <c r="U364" s="718">
        <v>0</v>
      </c>
      <c r="V364" s="718"/>
      <c r="W364" s="718">
        <v>1</v>
      </c>
      <c r="X364" s="718">
        <v>2</v>
      </c>
      <c r="Y364" s="718">
        <v>1</v>
      </c>
      <c r="Z364" s="718">
        <v>0</v>
      </c>
      <c r="AA364" s="718">
        <v>0</v>
      </c>
      <c r="AB364" s="718">
        <v>0</v>
      </c>
      <c r="AD364" s="524">
        <v>26.583904109589</v>
      </c>
      <c r="AF364" s="591"/>
      <c r="AG364" s="595">
        <v>0.84</v>
      </c>
      <c r="AH364" s="589">
        <v>88</v>
      </c>
      <c r="AI364" s="592"/>
      <c r="AJ364" s="589">
        <v>12.2</v>
      </c>
      <c r="AK364" s="592"/>
      <c r="AL364" s="591"/>
      <c r="AM364" s="594"/>
      <c r="AN364" s="409"/>
      <c r="AO364" s="63"/>
      <c r="AP364" s="63"/>
      <c r="AQ364" s="63"/>
      <c r="AR364" s="63"/>
      <c r="AS364" s="63"/>
      <c r="AT364" s="63"/>
      <c r="AU364" s="64"/>
      <c r="AV364" s="64"/>
      <c r="AW364" s="108"/>
      <c r="AX364" s="108"/>
      <c r="AY364" s="108"/>
      <c r="AZ364" s="589">
        <v>141</v>
      </c>
      <c r="BA364" s="414"/>
      <c r="BB364" s="66"/>
      <c r="BC364" s="68"/>
      <c r="BD364" s="66"/>
      <c r="BE364" s="218"/>
      <c r="BF364" s="66"/>
      <c r="BG364" s="68"/>
      <c r="BH364" s="508"/>
      <c r="BI364" s="508"/>
      <c r="BJ364" s="508"/>
      <c r="BK364" s="66"/>
      <c r="BL364" s="66"/>
      <c r="BM364" s="66"/>
      <c r="BN364" s="66"/>
      <c r="BO364" s="571"/>
      <c r="BP364" s="66"/>
      <c r="BQ364" s="66"/>
      <c r="BR364" s="66"/>
      <c r="BS364" s="66"/>
      <c r="BT364" s="61"/>
      <c r="BU364" s="61"/>
      <c r="BV364" s="61"/>
      <c r="BW364" s="61"/>
      <c r="BX364" s="61"/>
      <c r="BY364" s="61"/>
      <c r="BZ364" s="61"/>
      <c r="CA364" s="61"/>
      <c r="CB364" s="61"/>
      <c r="CC364" s="61"/>
      <c r="CD364" s="61"/>
      <c r="CE364" s="61"/>
      <c r="CF364" s="61"/>
      <c r="CG364" s="61"/>
      <c r="CH364" s="61"/>
      <c r="CI364" s="61"/>
      <c r="CJ364" s="663">
        <v>1</v>
      </c>
      <c r="CK364" s="661">
        <v>0</v>
      </c>
      <c r="CL364" s="661">
        <v>1</v>
      </c>
      <c r="CM364" s="663">
        <v>1</v>
      </c>
      <c r="CN364" s="661">
        <v>1</v>
      </c>
      <c r="CO364" s="661">
        <v>0</v>
      </c>
      <c r="CP364" s="661">
        <v>1</v>
      </c>
      <c r="CQ364" s="661">
        <v>1</v>
      </c>
      <c r="CR364" s="661">
        <v>0</v>
      </c>
      <c r="CS364" s="661">
        <v>0</v>
      </c>
      <c r="CT364" s="661">
        <v>0</v>
      </c>
      <c r="CU364" s="661">
        <v>0</v>
      </c>
      <c r="CV364" s="667"/>
      <c r="CW364" s="362"/>
      <c r="CX364" s="362"/>
      <c r="CY364" s="362"/>
      <c r="DC364" s="516">
        <v>2</v>
      </c>
      <c r="DD364" s="511" t="s">
        <v>1826</v>
      </c>
      <c r="DF364" s="136"/>
      <c r="DJ364" s="136"/>
      <c r="DK364" s="136"/>
      <c r="DL364" s="136"/>
      <c r="DS364" s="63"/>
      <c r="EO364" s="511">
        <v>82</v>
      </c>
      <c r="EP364" s="574">
        <v>41467</v>
      </c>
      <c r="ET364" s="133">
        <v>45</v>
      </c>
      <c r="EU364" s="133">
        <v>0</v>
      </c>
      <c r="EV364" s="524">
        <v>26.583904109589</v>
      </c>
      <c r="EW364" s="133">
        <v>10</v>
      </c>
      <c r="EX364" s="133">
        <v>9</v>
      </c>
      <c r="EY364" s="133">
        <v>57</v>
      </c>
      <c r="EZ364" s="133">
        <v>49</v>
      </c>
      <c r="FC364" s="133">
        <v>39</v>
      </c>
      <c r="FE364" s="133">
        <v>34</v>
      </c>
      <c r="FH364" s="91"/>
      <c r="FI364" s="91"/>
      <c r="FJ364" s="227"/>
      <c r="FK364" s="227"/>
      <c r="FL364" s="193">
        <v>215</v>
      </c>
      <c r="FM364" s="193">
        <v>152</v>
      </c>
      <c r="FN364" s="193">
        <v>110.09968464732567</v>
      </c>
      <c r="FO364" s="193">
        <v>77.837916587876748</v>
      </c>
      <c r="FP364" s="193">
        <v>30</v>
      </c>
      <c r="FQ364" s="133">
        <v>1</v>
      </c>
      <c r="FS364" s="193">
        <v>120</v>
      </c>
      <c r="FT364" s="193">
        <v>60</v>
      </c>
      <c r="FU364" s="133">
        <v>220</v>
      </c>
      <c r="FV364" s="237">
        <v>3.73</v>
      </c>
      <c r="FW364" s="237">
        <v>3.62</v>
      </c>
      <c r="FX364" s="237">
        <v>32.171581769436997</v>
      </c>
      <c r="FY364" s="237">
        <v>2</v>
      </c>
      <c r="FZ364" s="237">
        <v>3.133159268929504</v>
      </c>
      <c r="GA364" s="133">
        <v>21</v>
      </c>
      <c r="GG364" s="133">
        <v>0</v>
      </c>
      <c r="GH364" s="133">
        <v>1</v>
      </c>
      <c r="GI364" s="133">
        <v>0</v>
      </c>
      <c r="GJ364" s="133">
        <v>1</v>
      </c>
      <c r="GK364" s="133">
        <v>36</v>
      </c>
      <c r="GM364" s="133">
        <v>0</v>
      </c>
      <c r="GO364" s="133">
        <v>0</v>
      </c>
      <c r="GP364" s="61">
        <v>74</v>
      </c>
      <c r="GQ364" s="106">
        <v>37.894775180940002</v>
      </c>
      <c r="GR364" s="61">
        <v>59</v>
      </c>
      <c r="GS364" s="61">
        <v>0</v>
      </c>
      <c r="GT364" s="61"/>
      <c r="GU364" s="61"/>
      <c r="GV364" s="61"/>
      <c r="GW364" s="61"/>
      <c r="GX364" s="61">
        <v>21</v>
      </c>
      <c r="GY364" s="61"/>
      <c r="GZ364" s="90"/>
      <c r="HA364" s="21">
        <v>3.3</v>
      </c>
      <c r="HY364" s="238"/>
      <c r="IE364" s="237"/>
      <c r="IF364" s="237"/>
      <c r="IP364" s="237"/>
      <c r="JC364" s="136"/>
      <c r="JD364" s="278"/>
      <c r="JE364" s="70"/>
      <c r="JF364" s="70"/>
      <c r="JG364" s="136"/>
      <c r="JH364" s="136"/>
      <c r="JI364" s="136"/>
      <c r="JJ364" s="136"/>
      <c r="JL364" s="420"/>
      <c r="JM364" s="362"/>
      <c r="JN364" s="244"/>
      <c r="JP364" s="518">
        <v>0</v>
      </c>
      <c r="JQ364" s="519">
        <v>43515</v>
      </c>
      <c r="JR364" s="520">
        <v>66</v>
      </c>
      <c r="JS364" s="135"/>
      <c r="JU364" s="200"/>
      <c r="JV364" s="135"/>
      <c r="JW364" s="225"/>
      <c r="JX364" s="201"/>
      <c r="JY364" s="135"/>
      <c r="JZ364" s="225"/>
      <c r="KA364" s="699">
        <v>0</v>
      </c>
      <c r="KB364" s="511"/>
      <c r="KC364" s="225"/>
      <c r="KD364" s="63"/>
      <c r="KE364" s="250"/>
      <c r="KF364" s="250"/>
      <c r="KG364" s="250"/>
      <c r="KH364" s="250"/>
      <c r="KI364" s="250"/>
      <c r="KJ364" s="250"/>
      <c r="KK364" s="250"/>
      <c r="KL364" s="250"/>
      <c r="KQ364" s="92"/>
      <c r="KR364" s="92"/>
      <c r="KS364" s="92"/>
      <c r="KT364" s="361"/>
      <c r="KU364" s="92"/>
      <c r="KV364" s="361"/>
      <c r="KW364" s="361"/>
      <c r="KX364" s="361"/>
      <c r="KY364" s="361"/>
      <c r="KZ364" s="361"/>
      <c r="LA364" s="361"/>
      <c r="LB364" s="361"/>
      <c r="LC364" s="361"/>
      <c r="LD364" s="361"/>
      <c r="LE364" s="112"/>
      <c r="LF364" s="454"/>
      <c r="LG364" s="454"/>
      <c r="LH364" s="454"/>
      <c r="LI364" s="454"/>
      <c r="LJ364" s="454"/>
      <c r="LK364" s="454"/>
      <c r="LL364" s="454"/>
      <c r="LM364" s="454"/>
      <c r="LN364" s="454"/>
      <c r="LO364" s="454"/>
      <c r="LP364" s="454"/>
      <c r="LQ364" s="454"/>
      <c r="LR364" s="454"/>
      <c r="LS364" s="454"/>
      <c r="LT364" s="454"/>
      <c r="LU364" s="454"/>
      <c r="LV364" s="454"/>
      <c r="LW364" s="454"/>
      <c r="LX364" s="454"/>
      <c r="LY364" s="454"/>
      <c r="LZ364" s="454"/>
      <c r="MA364" s="454"/>
      <c r="MC364" s="509"/>
      <c r="MD364" s="61"/>
      <c r="ME364" s="746">
        <v>82</v>
      </c>
      <c r="MF364" s="510">
        <v>41476</v>
      </c>
      <c r="MG364" s="511">
        <v>314</v>
      </c>
      <c r="MH364" s="521">
        <v>314</v>
      </c>
      <c r="MI364" s="522">
        <v>21.499043922367999</v>
      </c>
      <c r="MJ364" s="510"/>
      <c r="MK364" s="511"/>
      <c r="ML364" s="511"/>
      <c r="MM364" s="511"/>
      <c r="MN364" s="511"/>
      <c r="MO364" s="511"/>
      <c r="ND364" s="876" t="s">
        <v>64</v>
      </c>
      <c r="NE364" s="877" t="s">
        <v>64</v>
      </c>
      <c r="NF364" s="877" t="s">
        <v>64</v>
      </c>
      <c r="NG364" s="877" t="s">
        <v>64</v>
      </c>
      <c r="NH364" s="877" t="s">
        <v>64</v>
      </c>
      <c r="NI364" s="877" t="s">
        <v>64</v>
      </c>
      <c r="NJ364" s="877" t="s">
        <v>64</v>
      </c>
      <c r="NK364" s="877" t="s">
        <v>64</v>
      </c>
      <c r="NL364" s="877" t="s">
        <v>64</v>
      </c>
      <c r="NM364" s="877" t="s">
        <v>64</v>
      </c>
      <c r="NN364" s="877" t="s">
        <v>64</v>
      </c>
      <c r="NO364" s="877" t="s">
        <v>64</v>
      </c>
      <c r="NP364" s="877" t="s">
        <v>64</v>
      </c>
      <c r="NQ364" s="877" t="s">
        <v>64</v>
      </c>
      <c r="NR364" s="877" t="s">
        <v>64</v>
      </c>
      <c r="NS364" s="877" t="s">
        <v>64</v>
      </c>
      <c r="NT364" s="877" t="s">
        <v>64</v>
      </c>
      <c r="NU364" s="877" t="s">
        <v>64</v>
      </c>
      <c r="NV364" s="877" t="s">
        <v>64</v>
      </c>
      <c r="NW364" s="877" t="s">
        <v>64</v>
      </c>
      <c r="NX364" s="877" t="s">
        <v>64</v>
      </c>
      <c r="NY364" s="877" t="s">
        <v>64</v>
      </c>
      <c r="NZ364" s="877" t="s">
        <v>64</v>
      </c>
      <c r="OA364" s="877" t="s">
        <v>64</v>
      </c>
      <c r="OB364" s="877" t="s">
        <v>64</v>
      </c>
      <c r="OC364" s="877" t="s">
        <v>64</v>
      </c>
      <c r="OD364" s="877" t="s">
        <v>64</v>
      </c>
      <c r="OE364" s="877" t="s">
        <v>64</v>
      </c>
      <c r="OF364" s="877" t="s">
        <v>64</v>
      </c>
      <c r="OG364" s="877" t="s">
        <v>64</v>
      </c>
      <c r="OH364" s="877" t="s">
        <v>64</v>
      </c>
      <c r="OI364" s="877" t="s">
        <v>64</v>
      </c>
      <c r="OJ364" s="877" t="s">
        <v>64</v>
      </c>
      <c r="OK364" s="877" t="s">
        <v>64</v>
      </c>
      <c r="OL364" s="877" t="s">
        <v>64</v>
      </c>
    </row>
    <row r="365" spans="1:402" s="133" customFormat="1" x14ac:dyDescent="0.25">
      <c r="A365" s="274">
        <v>364</v>
      </c>
      <c r="B365" s="221">
        <v>0</v>
      </c>
      <c r="C365" s="61">
        <v>0</v>
      </c>
      <c r="D365" s="61">
        <v>5</v>
      </c>
      <c r="E365" s="511">
        <v>83</v>
      </c>
      <c r="F365" s="880"/>
      <c r="G365" s="887">
        <v>315</v>
      </c>
      <c r="I365" s="511" t="s">
        <v>1827</v>
      </c>
      <c r="J365" s="766">
        <v>20463</v>
      </c>
      <c r="K365" s="512">
        <v>57.575342465753401</v>
      </c>
      <c r="L365" s="514">
        <v>73.400000000000006</v>
      </c>
      <c r="M365" s="514">
        <v>186</v>
      </c>
      <c r="N365" s="514">
        <v>21.216325586773035</v>
      </c>
      <c r="O365" s="106">
        <v>1.9473914175977396</v>
      </c>
      <c r="P365" s="511">
        <v>0</v>
      </c>
      <c r="Q365" s="511">
        <v>90</v>
      </c>
      <c r="R365" s="511">
        <v>70</v>
      </c>
      <c r="S365" s="511">
        <v>1</v>
      </c>
      <c r="T365" s="514">
        <v>3</v>
      </c>
      <c r="U365" s="718">
        <v>0</v>
      </c>
      <c r="V365" s="718"/>
      <c r="W365" s="718">
        <v>1</v>
      </c>
      <c r="X365" s="718">
        <v>1</v>
      </c>
      <c r="Y365" s="718">
        <v>0</v>
      </c>
      <c r="Z365" s="718">
        <v>0</v>
      </c>
      <c r="AA365" s="718">
        <v>1</v>
      </c>
      <c r="AB365" s="718">
        <v>0</v>
      </c>
      <c r="AD365" s="524">
        <v>19.792068552399101</v>
      </c>
      <c r="AF365" s="591"/>
      <c r="AG365" s="590">
        <v>0.75</v>
      </c>
      <c r="AH365" s="589">
        <v>107</v>
      </c>
      <c r="AI365" s="592"/>
      <c r="AJ365" s="589">
        <v>11.9</v>
      </c>
      <c r="AK365" s="592"/>
      <c r="AL365" s="591"/>
      <c r="AM365" s="594"/>
      <c r="AN365" s="409"/>
      <c r="AO365" s="63"/>
      <c r="AP365" s="63"/>
      <c r="AQ365" s="63"/>
      <c r="AR365" s="63"/>
      <c r="AS365" s="63"/>
      <c r="AT365" s="63"/>
      <c r="AU365" s="64"/>
      <c r="AV365" s="64"/>
      <c r="AW365" s="108"/>
      <c r="AX365" s="108"/>
      <c r="AY365" s="108"/>
      <c r="AZ365" s="589">
        <v>136</v>
      </c>
      <c r="BA365" s="414"/>
      <c r="BB365" s="66"/>
      <c r="BC365" s="68"/>
      <c r="BD365" s="66"/>
      <c r="BE365" s="218"/>
      <c r="BF365" s="66"/>
      <c r="BG365" s="68"/>
      <c r="BH365" s="508"/>
      <c r="BI365" s="508"/>
      <c r="BJ365" s="508"/>
      <c r="BK365" s="66"/>
      <c r="BL365" s="66"/>
      <c r="BM365" s="66"/>
      <c r="BN365" s="66"/>
      <c r="BO365" s="571"/>
      <c r="BP365" s="66"/>
      <c r="BQ365" s="66"/>
      <c r="BR365" s="66"/>
      <c r="BS365" s="66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63">
        <v>1</v>
      </c>
      <c r="CK365" s="661">
        <v>0</v>
      </c>
      <c r="CL365" s="661">
        <v>1</v>
      </c>
      <c r="CM365" s="661">
        <v>1</v>
      </c>
      <c r="CN365" s="661">
        <v>1</v>
      </c>
      <c r="CO365" s="661">
        <v>0</v>
      </c>
      <c r="CP365" s="661">
        <v>0</v>
      </c>
      <c r="CQ365" s="661">
        <v>1</v>
      </c>
      <c r="CR365" s="661">
        <v>1</v>
      </c>
      <c r="CS365" s="661">
        <v>0</v>
      </c>
      <c r="CT365" s="661">
        <v>0</v>
      </c>
      <c r="CU365" s="661">
        <v>0</v>
      </c>
      <c r="CV365" s="667"/>
      <c r="CW365" s="362"/>
      <c r="CX365" s="362"/>
      <c r="CY365" s="362"/>
      <c r="DC365" s="516">
        <v>2</v>
      </c>
      <c r="DD365" s="511" t="s">
        <v>1828</v>
      </c>
      <c r="DF365" s="136"/>
      <c r="DJ365" s="136"/>
      <c r="DK365" s="136"/>
      <c r="DL365" s="136"/>
      <c r="DS365" s="63"/>
      <c r="EO365" s="511">
        <v>83</v>
      </c>
      <c r="EP365" s="574">
        <v>41471</v>
      </c>
      <c r="ET365" s="133">
        <v>106</v>
      </c>
      <c r="EU365" s="133">
        <v>1</v>
      </c>
      <c r="EV365" s="524">
        <v>19.792068552399101</v>
      </c>
      <c r="EW365" s="133">
        <v>9</v>
      </c>
      <c r="EX365" s="133">
        <v>7</v>
      </c>
      <c r="EY365" s="133">
        <v>56</v>
      </c>
      <c r="EZ365" s="133">
        <v>51</v>
      </c>
      <c r="FC365" s="133">
        <v>51</v>
      </c>
      <c r="FE365" s="133">
        <v>35</v>
      </c>
      <c r="FH365" s="91"/>
      <c r="FI365" s="91"/>
      <c r="FJ365" s="227"/>
      <c r="FK365" s="227"/>
      <c r="FL365" s="193">
        <v>173</v>
      </c>
      <c r="FM365" s="193">
        <v>121</v>
      </c>
      <c r="FN365" s="193">
        <v>88.83678876094109</v>
      </c>
      <c r="FO365" s="193">
        <v>62.134401387710241</v>
      </c>
      <c r="FP365" s="193">
        <v>30</v>
      </c>
      <c r="FQ365" s="133">
        <v>1</v>
      </c>
      <c r="FS365" s="193">
        <v>56</v>
      </c>
      <c r="FT365" s="193"/>
      <c r="FU365" s="133">
        <v>70</v>
      </c>
      <c r="FV365" s="237">
        <v>6.8</v>
      </c>
      <c r="FW365" s="237">
        <v>12.8</v>
      </c>
      <c r="FX365" s="237">
        <v>8.2352941176470598</v>
      </c>
      <c r="FY365" s="237"/>
      <c r="FZ365" s="237">
        <v>1.4736842105263157</v>
      </c>
      <c r="GA365" s="133">
        <v>22</v>
      </c>
      <c r="GG365" s="133">
        <v>0</v>
      </c>
      <c r="GH365" s="133">
        <v>1</v>
      </c>
      <c r="GI365" s="133">
        <v>0</v>
      </c>
      <c r="GJ365" s="133">
        <v>1</v>
      </c>
      <c r="GK365" s="133">
        <v>34</v>
      </c>
      <c r="GM365" s="133">
        <v>0</v>
      </c>
      <c r="GO365" s="133">
        <v>1</v>
      </c>
      <c r="GP365" s="61">
        <v>133</v>
      </c>
      <c r="GQ365" s="106">
        <v>68.296490781532739</v>
      </c>
      <c r="GR365" s="61">
        <v>32</v>
      </c>
      <c r="GS365" s="61">
        <v>1</v>
      </c>
      <c r="GT365" s="61"/>
      <c r="GU365" s="61"/>
      <c r="GV365" s="61"/>
      <c r="GW365" s="61"/>
      <c r="GX365" s="61">
        <v>9</v>
      </c>
      <c r="GY365" s="61"/>
      <c r="GZ365" s="90"/>
      <c r="HA365" s="21">
        <v>22</v>
      </c>
      <c r="HY365" s="238"/>
      <c r="IE365" s="237"/>
      <c r="IF365" s="237"/>
      <c r="IP365" s="237"/>
      <c r="JC365" s="136"/>
      <c r="JD365" s="278"/>
      <c r="JE365" s="70"/>
      <c r="JF365" s="70"/>
      <c r="JG365" s="136"/>
      <c r="JH365" s="136"/>
      <c r="JI365" s="136"/>
      <c r="JJ365" s="136"/>
      <c r="JL365" s="420"/>
      <c r="JM365" s="362"/>
      <c r="JN365" s="244"/>
      <c r="JP365" s="518">
        <v>1</v>
      </c>
      <c r="JQ365" s="519">
        <v>41616</v>
      </c>
      <c r="JR365" s="520">
        <v>4</v>
      </c>
      <c r="JS365" s="135"/>
      <c r="JU365" s="200"/>
      <c r="JV365" s="135"/>
      <c r="JW365" s="225"/>
      <c r="JX365" s="201"/>
      <c r="JY365" s="135"/>
      <c r="JZ365" s="225"/>
      <c r="KA365" s="699">
        <v>0</v>
      </c>
      <c r="KB365" s="511"/>
      <c r="KC365" s="225"/>
      <c r="KD365" s="63"/>
      <c r="KE365" s="250"/>
      <c r="KF365" s="250"/>
      <c r="KG365" s="250"/>
      <c r="KH365" s="250"/>
      <c r="KI365" s="250"/>
      <c r="KJ365" s="250"/>
      <c r="KK365" s="250"/>
      <c r="KL365" s="250"/>
      <c r="KQ365" s="92"/>
      <c r="KR365" s="92"/>
      <c r="KS365" s="92"/>
      <c r="KT365" s="361"/>
      <c r="KU365" s="92"/>
      <c r="KV365" s="361"/>
      <c r="KW365" s="361"/>
      <c r="KX365" s="361"/>
      <c r="KY365" s="361"/>
      <c r="KZ365" s="361"/>
      <c r="LA365" s="361"/>
      <c r="LB365" s="361"/>
      <c r="LC365" s="361"/>
      <c r="LD365" s="361"/>
      <c r="LE365" s="112"/>
      <c r="LF365" s="454"/>
      <c r="LG365" s="454"/>
      <c r="LH365" s="454"/>
      <c r="LI365" s="454"/>
      <c r="LJ365" s="454"/>
      <c r="LK365" s="454"/>
      <c r="LL365" s="454"/>
      <c r="LM365" s="454"/>
      <c r="LN365" s="454"/>
      <c r="LO365" s="454"/>
      <c r="LP365" s="454"/>
      <c r="LQ365" s="454"/>
      <c r="LR365" s="454"/>
      <c r="LS365" s="454"/>
      <c r="LT365" s="454"/>
      <c r="LU365" s="454"/>
      <c r="LV365" s="454"/>
      <c r="LW365" s="454"/>
      <c r="LX365" s="454"/>
      <c r="LY365" s="454"/>
      <c r="LZ365" s="454"/>
      <c r="MA365" s="454"/>
      <c r="MC365" s="509"/>
      <c r="MD365" s="61"/>
      <c r="ME365" s="746">
        <v>83</v>
      </c>
      <c r="MF365" s="510">
        <v>41478</v>
      </c>
      <c r="MG365" s="511">
        <v>315</v>
      </c>
      <c r="MH365" s="521">
        <v>315</v>
      </c>
      <c r="MI365" s="522">
        <v>19.4628455329538</v>
      </c>
      <c r="MJ365" s="510"/>
      <c r="MK365" s="511"/>
      <c r="ML365" s="511"/>
      <c r="MM365" s="511"/>
      <c r="MN365" s="511"/>
      <c r="MO365" s="511"/>
      <c r="ND365" s="876" t="s">
        <v>64</v>
      </c>
      <c r="NE365" s="877" t="s">
        <v>64</v>
      </c>
      <c r="NF365" s="877" t="s">
        <v>64</v>
      </c>
      <c r="NG365" s="877" t="s">
        <v>64</v>
      </c>
      <c r="NH365" s="877" t="s">
        <v>64</v>
      </c>
      <c r="NI365" s="877" t="s">
        <v>64</v>
      </c>
      <c r="NJ365" s="877" t="s">
        <v>64</v>
      </c>
      <c r="NK365" s="877" t="s">
        <v>64</v>
      </c>
      <c r="NL365" s="877" t="s">
        <v>64</v>
      </c>
      <c r="NM365" s="877" t="s">
        <v>64</v>
      </c>
      <c r="NN365" s="877" t="s">
        <v>64</v>
      </c>
      <c r="NO365" s="877" t="s">
        <v>64</v>
      </c>
      <c r="NP365" s="877" t="s">
        <v>64</v>
      </c>
      <c r="NQ365" s="877" t="s">
        <v>64</v>
      </c>
      <c r="NR365" s="877" t="s">
        <v>64</v>
      </c>
      <c r="NS365" s="877" t="s">
        <v>64</v>
      </c>
      <c r="NT365" s="877" t="s">
        <v>64</v>
      </c>
      <c r="NU365" s="877" t="s">
        <v>64</v>
      </c>
      <c r="NV365" s="877" t="s">
        <v>64</v>
      </c>
      <c r="NW365" s="877" t="s">
        <v>64</v>
      </c>
      <c r="NX365" s="877" t="s">
        <v>64</v>
      </c>
      <c r="NY365" s="877" t="s">
        <v>64</v>
      </c>
      <c r="NZ365" s="877" t="s">
        <v>64</v>
      </c>
      <c r="OA365" s="877" t="s">
        <v>64</v>
      </c>
      <c r="OB365" s="877" t="s">
        <v>64</v>
      </c>
      <c r="OC365" s="877" t="s">
        <v>64</v>
      </c>
      <c r="OD365" s="877" t="s">
        <v>64</v>
      </c>
      <c r="OE365" s="877" t="s">
        <v>64</v>
      </c>
      <c r="OF365" s="877" t="s">
        <v>64</v>
      </c>
      <c r="OG365" s="877" t="s">
        <v>64</v>
      </c>
      <c r="OH365" s="877" t="s">
        <v>64</v>
      </c>
      <c r="OI365" s="877" t="s">
        <v>64</v>
      </c>
      <c r="OJ365" s="877" t="s">
        <v>64</v>
      </c>
      <c r="OK365" s="877" t="s">
        <v>64</v>
      </c>
      <c r="OL365" s="877" t="s">
        <v>64</v>
      </c>
    </row>
    <row r="366" spans="1:402" s="133" customFormat="1" x14ac:dyDescent="0.25">
      <c r="A366" s="221">
        <v>365</v>
      </c>
      <c r="B366" s="274">
        <v>0</v>
      </c>
      <c r="C366" s="61">
        <v>0</v>
      </c>
      <c r="D366" s="61">
        <v>5</v>
      </c>
      <c r="E366" s="511">
        <v>84</v>
      </c>
      <c r="F366" s="880"/>
      <c r="G366" s="887">
        <v>316</v>
      </c>
      <c r="I366" s="511" t="s">
        <v>1829</v>
      </c>
      <c r="J366" s="766">
        <v>16811</v>
      </c>
      <c r="K366" s="512">
        <v>67.589041095890394</v>
      </c>
      <c r="L366" s="514">
        <v>122</v>
      </c>
      <c r="M366" s="514"/>
      <c r="N366" s="514"/>
      <c r="O366" s="106">
        <v>2.4698178070456938</v>
      </c>
      <c r="P366" s="511">
        <v>0</v>
      </c>
      <c r="Q366" s="511">
        <v>120</v>
      </c>
      <c r="R366" s="511">
        <v>80</v>
      </c>
      <c r="S366" s="511">
        <v>0</v>
      </c>
      <c r="T366" s="514">
        <v>3</v>
      </c>
      <c r="U366" s="718">
        <v>0</v>
      </c>
      <c r="V366" s="718"/>
      <c r="W366" s="718">
        <v>0</v>
      </c>
      <c r="X366" s="718">
        <v>2</v>
      </c>
      <c r="Y366" s="718">
        <v>0</v>
      </c>
      <c r="Z366" s="718">
        <v>1</v>
      </c>
      <c r="AA366" s="718">
        <v>0</v>
      </c>
      <c r="AB366" s="718">
        <v>1</v>
      </c>
      <c r="AD366" s="524">
        <v>20.450555295604399</v>
      </c>
      <c r="AF366" s="589">
        <v>113</v>
      </c>
      <c r="AG366" s="590">
        <v>1.03</v>
      </c>
      <c r="AH366" s="589">
        <v>72</v>
      </c>
      <c r="AI366" s="592"/>
      <c r="AJ366" s="589">
        <v>14.8</v>
      </c>
      <c r="AK366" s="592"/>
      <c r="AL366" s="589">
        <v>637</v>
      </c>
      <c r="AM366" s="593"/>
      <c r="AN366" s="409"/>
      <c r="AO366" s="63"/>
      <c r="AP366" s="63"/>
      <c r="AQ366" s="63"/>
      <c r="AR366" s="63"/>
      <c r="AS366" s="63"/>
      <c r="AT366" s="63"/>
      <c r="AU366" s="64"/>
      <c r="AV366" s="64"/>
      <c r="AW366" s="108"/>
      <c r="AX366" s="108"/>
      <c r="AY366" s="108"/>
      <c r="AZ366" s="589">
        <v>138</v>
      </c>
      <c r="BA366" s="414"/>
      <c r="BB366" s="66"/>
      <c r="BC366" s="68"/>
      <c r="BD366" s="66"/>
      <c r="BE366" s="218"/>
      <c r="BF366" s="66"/>
      <c r="BG366" s="68"/>
      <c r="BH366" s="508"/>
      <c r="BI366" s="508"/>
      <c r="BJ366" s="508"/>
      <c r="BK366" s="66"/>
      <c r="BL366" s="66"/>
      <c r="BM366" s="66"/>
      <c r="BN366" s="66"/>
      <c r="BO366" s="571"/>
      <c r="BP366" s="66"/>
      <c r="BQ366" s="66"/>
      <c r="BR366" s="66"/>
      <c r="BS366" s="66"/>
      <c r="BT366" s="61"/>
      <c r="BU366" s="61"/>
      <c r="BV366" s="61"/>
      <c r="BW366" s="61"/>
      <c r="BX366" s="61"/>
      <c r="BY366" s="61"/>
      <c r="BZ366" s="61"/>
      <c r="CA366" s="61"/>
      <c r="CB366" s="61"/>
      <c r="CC366" s="61"/>
      <c r="CD366" s="61"/>
      <c r="CE366" s="61"/>
      <c r="CF366" s="61"/>
      <c r="CG366" s="61"/>
      <c r="CH366" s="61"/>
      <c r="CI366" s="61"/>
      <c r="CJ366" s="663">
        <v>1</v>
      </c>
      <c r="CK366" s="661">
        <v>0</v>
      </c>
      <c r="CL366" s="663">
        <v>1</v>
      </c>
      <c r="CM366" s="663">
        <v>1</v>
      </c>
      <c r="CN366" s="663">
        <v>1</v>
      </c>
      <c r="CO366" s="661">
        <v>0</v>
      </c>
      <c r="CP366" s="661">
        <v>0</v>
      </c>
      <c r="CQ366" s="661">
        <v>0</v>
      </c>
      <c r="CR366" s="661">
        <v>0</v>
      </c>
      <c r="CS366" s="661">
        <v>0</v>
      </c>
      <c r="CT366" s="661">
        <v>0</v>
      </c>
      <c r="CU366" s="661">
        <v>0</v>
      </c>
      <c r="CV366" s="667"/>
      <c r="CW366" s="362"/>
      <c r="CX366" s="362"/>
      <c r="CY366" s="362"/>
      <c r="DC366" s="523">
        <v>2</v>
      </c>
      <c r="DD366" s="511" t="s">
        <v>1830</v>
      </c>
      <c r="DF366" s="136"/>
      <c r="DJ366" s="136"/>
      <c r="DK366" s="136"/>
      <c r="DL366" s="136"/>
      <c r="DS366" s="63"/>
      <c r="EO366" s="513">
        <v>84</v>
      </c>
      <c r="EP366" s="574">
        <v>41484</v>
      </c>
      <c r="ET366" s="133">
        <v>94</v>
      </c>
      <c r="EU366" s="133">
        <v>0</v>
      </c>
      <c r="EV366" s="524">
        <v>20.450555295604399</v>
      </c>
      <c r="EW366" s="133">
        <v>8</v>
      </c>
      <c r="EX366" s="133">
        <v>8</v>
      </c>
      <c r="EY366" s="133">
        <v>64</v>
      </c>
      <c r="EZ366" s="133">
        <v>55</v>
      </c>
      <c r="FC366" s="133">
        <v>43</v>
      </c>
      <c r="FE366" s="133">
        <v>33</v>
      </c>
      <c r="FH366" s="91"/>
      <c r="FI366" s="91"/>
      <c r="FJ366" s="227"/>
      <c r="FK366" s="227"/>
      <c r="FL366" s="193">
        <v>177</v>
      </c>
      <c r="FM366" s="193">
        <v>151</v>
      </c>
      <c r="FN366" s="193">
        <v>71.665205220834068</v>
      </c>
      <c r="FO366" s="193">
        <v>61.138112928508157</v>
      </c>
      <c r="FP366" s="193">
        <v>14</v>
      </c>
      <c r="FQ366" s="133">
        <v>1</v>
      </c>
      <c r="FS366" s="193">
        <v>89</v>
      </c>
      <c r="FT366" s="193">
        <v>49</v>
      </c>
      <c r="FU366" s="133">
        <v>180</v>
      </c>
      <c r="FV366" s="237">
        <v>5.04</v>
      </c>
      <c r="FW366" s="237">
        <v>6.25</v>
      </c>
      <c r="FX366" s="237">
        <v>17.658730158730158</v>
      </c>
      <c r="FY366" s="237">
        <v>1.8163265306122449</v>
      </c>
      <c r="FZ366" s="237"/>
      <c r="GA366" s="133">
        <v>18</v>
      </c>
      <c r="GG366" s="133">
        <v>0</v>
      </c>
      <c r="GH366" s="133">
        <v>1</v>
      </c>
      <c r="GI366" s="133">
        <v>0</v>
      </c>
      <c r="GJ366" s="133">
        <v>1</v>
      </c>
      <c r="GK366" s="133">
        <v>34</v>
      </c>
      <c r="GM366" s="133">
        <v>0</v>
      </c>
      <c r="GO366" s="133">
        <v>1</v>
      </c>
      <c r="GP366" s="61">
        <v>66</v>
      </c>
      <c r="GQ366" s="106">
        <v>26.72261889590423</v>
      </c>
      <c r="GR366" s="61">
        <v>40</v>
      </c>
      <c r="GS366" s="61">
        <v>0</v>
      </c>
      <c r="GT366" s="61"/>
      <c r="GU366" s="61"/>
      <c r="GV366" s="61"/>
      <c r="GW366" s="61"/>
      <c r="GX366" s="61">
        <v>17</v>
      </c>
      <c r="GY366" s="61"/>
      <c r="GZ366" s="90"/>
      <c r="HA366" s="21">
        <v>19</v>
      </c>
      <c r="HY366" s="238"/>
      <c r="IE366" s="237"/>
      <c r="IF366" s="237"/>
      <c r="IP366" s="237"/>
      <c r="JC366" s="136"/>
      <c r="JD366" s="278"/>
      <c r="JE366" s="70"/>
      <c r="JF366" s="70"/>
      <c r="JG366" s="136"/>
      <c r="JH366" s="136"/>
      <c r="JI366" s="136"/>
      <c r="JJ366" s="136"/>
      <c r="JL366" s="420"/>
      <c r="JM366" s="362"/>
      <c r="JN366" s="244"/>
      <c r="JP366" s="518">
        <v>1</v>
      </c>
      <c r="JQ366" s="519">
        <v>42709</v>
      </c>
      <c r="JR366" s="520">
        <v>40</v>
      </c>
      <c r="JS366" s="135"/>
      <c r="JU366" s="200"/>
      <c r="JV366" s="135"/>
      <c r="JW366" s="225"/>
      <c r="JX366" s="201"/>
      <c r="JY366" s="135"/>
      <c r="JZ366" s="225"/>
      <c r="KA366" s="699">
        <v>0</v>
      </c>
      <c r="KB366" s="511"/>
      <c r="KC366" s="225"/>
      <c r="KD366" s="63"/>
      <c r="KE366" s="250"/>
      <c r="KF366" s="250"/>
      <c r="KG366" s="250"/>
      <c r="KH366" s="250"/>
      <c r="KI366" s="250"/>
      <c r="KJ366" s="250"/>
      <c r="KK366" s="250"/>
      <c r="KL366" s="250"/>
      <c r="KQ366" s="92"/>
      <c r="KR366" s="92"/>
      <c r="KS366" s="92"/>
      <c r="KT366" s="361"/>
      <c r="KU366" s="92"/>
      <c r="KV366" s="361"/>
      <c r="KW366" s="361"/>
      <c r="KX366" s="361"/>
      <c r="KY366" s="361"/>
      <c r="KZ366" s="361"/>
      <c r="LA366" s="361"/>
      <c r="LB366" s="361"/>
      <c r="LC366" s="361"/>
      <c r="LD366" s="361"/>
      <c r="LE366" s="112"/>
      <c r="LF366" s="454"/>
      <c r="LG366" s="454"/>
      <c r="LH366" s="454"/>
      <c r="LI366" s="454"/>
      <c r="LJ366" s="454"/>
      <c r="LK366" s="454"/>
      <c r="LL366" s="454"/>
      <c r="LM366" s="454"/>
      <c r="LN366" s="454"/>
      <c r="LO366" s="454"/>
      <c r="LP366" s="454"/>
      <c r="LQ366" s="454"/>
      <c r="LR366" s="454"/>
      <c r="LS366" s="454"/>
      <c r="LT366" s="454"/>
      <c r="LU366" s="454"/>
      <c r="LV366" s="454"/>
      <c r="LW366" s="454"/>
      <c r="LX366" s="454"/>
      <c r="LY366" s="454"/>
      <c r="LZ366" s="454"/>
      <c r="MA366" s="454"/>
      <c r="MC366" s="509"/>
      <c r="MD366" s="61"/>
      <c r="ME366" s="747">
        <v>84</v>
      </c>
      <c r="MF366" s="510">
        <v>41481</v>
      </c>
      <c r="MG366" s="511">
        <v>316</v>
      </c>
      <c r="MH366" s="521">
        <v>316</v>
      </c>
      <c r="MI366" s="522">
        <v>39.7023887137399</v>
      </c>
      <c r="MJ366" s="510"/>
      <c r="MK366" s="511"/>
      <c r="ML366" s="511"/>
      <c r="MM366" s="511"/>
      <c r="MN366" s="511"/>
      <c r="MO366" s="511"/>
      <c r="ND366" s="876" t="s">
        <v>64</v>
      </c>
      <c r="NE366" s="877" t="s">
        <v>64</v>
      </c>
      <c r="NF366" s="877" t="s">
        <v>64</v>
      </c>
      <c r="NG366" s="877" t="s">
        <v>64</v>
      </c>
      <c r="NH366" s="877" t="s">
        <v>64</v>
      </c>
      <c r="NI366" s="877" t="s">
        <v>64</v>
      </c>
      <c r="NJ366" s="877" t="s">
        <v>64</v>
      </c>
      <c r="NK366" s="877" t="s">
        <v>64</v>
      </c>
      <c r="NL366" s="877" t="s">
        <v>64</v>
      </c>
      <c r="NM366" s="877" t="s">
        <v>64</v>
      </c>
      <c r="NN366" s="877" t="s">
        <v>64</v>
      </c>
      <c r="NO366" s="877" t="s">
        <v>64</v>
      </c>
      <c r="NP366" s="877" t="s">
        <v>64</v>
      </c>
      <c r="NQ366" s="877" t="s">
        <v>64</v>
      </c>
      <c r="NR366" s="877" t="s">
        <v>64</v>
      </c>
      <c r="NS366" s="877" t="s">
        <v>64</v>
      </c>
      <c r="NT366" s="877" t="s">
        <v>64</v>
      </c>
      <c r="NU366" s="877" t="s">
        <v>64</v>
      </c>
      <c r="NV366" s="877" t="s">
        <v>64</v>
      </c>
      <c r="NW366" s="877" t="s">
        <v>64</v>
      </c>
      <c r="NX366" s="877" t="s">
        <v>64</v>
      </c>
      <c r="NY366" s="877" t="s">
        <v>64</v>
      </c>
      <c r="NZ366" s="877" t="s">
        <v>64</v>
      </c>
      <c r="OA366" s="877" t="s">
        <v>64</v>
      </c>
      <c r="OB366" s="877" t="s">
        <v>64</v>
      </c>
      <c r="OC366" s="877" t="s">
        <v>64</v>
      </c>
      <c r="OD366" s="877" t="s">
        <v>64</v>
      </c>
      <c r="OE366" s="877" t="s">
        <v>64</v>
      </c>
      <c r="OF366" s="877" t="s">
        <v>64</v>
      </c>
      <c r="OG366" s="877" t="s">
        <v>64</v>
      </c>
      <c r="OH366" s="877" t="s">
        <v>64</v>
      </c>
      <c r="OI366" s="877" t="s">
        <v>64</v>
      </c>
      <c r="OJ366" s="877" t="s">
        <v>64</v>
      </c>
      <c r="OK366" s="877" t="s">
        <v>64</v>
      </c>
      <c r="OL366" s="877" t="s">
        <v>64</v>
      </c>
    </row>
    <row r="367" spans="1:402" s="133" customFormat="1" x14ac:dyDescent="0.25">
      <c r="A367" s="221">
        <v>366</v>
      </c>
      <c r="B367" s="221">
        <v>0</v>
      </c>
      <c r="C367" s="61">
        <v>1</v>
      </c>
      <c r="D367" s="61">
        <v>5</v>
      </c>
      <c r="E367" s="511">
        <v>86</v>
      </c>
      <c r="F367" s="880"/>
      <c r="G367" s="887">
        <v>319</v>
      </c>
      <c r="I367" s="511" t="s">
        <v>1831</v>
      </c>
      <c r="J367" s="766">
        <v>26332</v>
      </c>
      <c r="K367" s="512">
        <v>41.5150684931507</v>
      </c>
      <c r="L367" s="514">
        <v>62.5</v>
      </c>
      <c r="M367" s="514">
        <v>175</v>
      </c>
      <c r="N367" s="514">
        <v>20.408163265306122</v>
      </c>
      <c r="O367" s="106">
        <v>1.7430417219459908</v>
      </c>
      <c r="P367" s="511">
        <v>1</v>
      </c>
      <c r="Q367" s="511">
        <v>165</v>
      </c>
      <c r="R367" s="511">
        <v>110</v>
      </c>
      <c r="S367" s="511">
        <v>0</v>
      </c>
      <c r="T367" s="514">
        <v>3</v>
      </c>
      <c r="U367" s="718">
        <v>0</v>
      </c>
      <c r="V367" s="718"/>
      <c r="W367" s="718">
        <v>0</v>
      </c>
      <c r="X367" s="718">
        <v>0</v>
      </c>
      <c r="Y367" s="718">
        <v>0</v>
      </c>
      <c r="Z367" s="718">
        <v>0</v>
      </c>
      <c r="AA367" s="718">
        <v>0</v>
      </c>
      <c r="AB367" s="718">
        <v>0</v>
      </c>
      <c r="AD367" s="524">
        <v>35.209365488842103</v>
      </c>
      <c r="AF367" s="589"/>
      <c r="AG367" s="595">
        <v>1.46</v>
      </c>
      <c r="AH367" s="589">
        <v>39</v>
      </c>
      <c r="AI367" s="592"/>
      <c r="AJ367" s="589">
        <v>13.4</v>
      </c>
      <c r="AK367" s="592"/>
      <c r="AL367" s="589">
        <v>4904</v>
      </c>
      <c r="AM367" s="593"/>
      <c r="AN367" s="409"/>
      <c r="AO367" s="63"/>
      <c r="AP367" s="63"/>
      <c r="AQ367" s="63"/>
      <c r="AR367" s="63"/>
      <c r="AS367" s="63"/>
      <c r="AT367" s="63"/>
      <c r="AU367" s="64"/>
      <c r="AV367" s="64"/>
      <c r="AW367" s="108"/>
      <c r="AX367" s="108"/>
      <c r="AY367" s="108"/>
      <c r="AZ367" s="589">
        <v>139</v>
      </c>
      <c r="BA367" s="414"/>
      <c r="BB367" s="66"/>
      <c r="BC367" s="68"/>
      <c r="BD367" s="66"/>
      <c r="BE367" s="218"/>
      <c r="BF367" s="66"/>
      <c r="BG367" s="68"/>
      <c r="BH367" s="508"/>
      <c r="BI367" s="508"/>
      <c r="BJ367" s="508"/>
      <c r="BK367" s="66"/>
      <c r="BL367" s="66"/>
      <c r="BM367" s="66"/>
      <c r="BN367" s="66"/>
      <c r="BO367" s="571"/>
      <c r="BP367" s="66"/>
      <c r="BQ367" s="66"/>
      <c r="BR367" s="66"/>
      <c r="BS367" s="66"/>
      <c r="BT367" s="61"/>
      <c r="BU367" s="61"/>
      <c r="BV367" s="61"/>
      <c r="BW367" s="61"/>
      <c r="BX367" s="61"/>
      <c r="BY367" s="61"/>
      <c r="BZ367" s="61"/>
      <c r="CA367" s="61"/>
      <c r="CB367" s="61"/>
      <c r="CC367" s="61"/>
      <c r="CD367" s="61"/>
      <c r="CE367" s="61"/>
      <c r="CF367" s="61"/>
      <c r="CG367" s="61"/>
      <c r="CH367" s="61"/>
      <c r="CI367" s="61"/>
      <c r="CJ367" s="663">
        <v>1</v>
      </c>
      <c r="CK367" s="661">
        <v>0</v>
      </c>
      <c r="CL367" s="663">
        <v>1</v>
      </c>
      <c r="CM367" s="663">
        <v>1</v>
      </c>
      <c r="CN367" s="663">
        <v>1</v>
      </c>
      <c r="CO367" s="661">
        <v>0</v>
      </c>
      <c r="CP367" s="661">
        <v>0</v>
      </c>
      <c r="CQ367" s="661">
        <v>0</v>
      </c>
      <c r="CR367" s="661">
        <v>0</v>
      </c>
      <c r="CS367" s="661">
        <v>0</v>
      </c>
      <c r="CT367" s="661">
        <v>0</v>
      </c>
      <c r="CU367" s="661">
        <v>0</v>
      </c>
      <c r="CV367" s="667"/>
      <c r="CW367" s="362"/>
      <c r="CX367" s="362"/>
      <c r="CY367" s="362"/>
      <c r="DC367" s="516">
        <v>2</v>
      </c>
      <c r="DD367" s="523" t="s">
        <v>1832</v>
      </c>
      <c r="DF367" s="136"/>
      <c r="DJ367" s="136"/>
      <c r="DK367" s="136"/>
      <c r="DL367" s="136"/>
      <c r="DS367" s="63"/>
      <c r="EO367" s="511">
        <v>86</v>
      </c>
      <c r="EP367" s="574">
        <v>41486</v>
      </c>
      <c r="ET367" s="133">
        <v>82</v>
      </c>
      <c r="EU367" s="133">
        <v>0</v>
      </c>
      <c r="EV367" s="524">
        <v>35.209365488842103</v>
      </c>
      <c r="EW367" s="133">
        <v>9</v>
      </c>
      <c r="EX367" s="133">
        <v>10</v>
      </c>
      <c r="EY367" s="133">
        <v>54</v>
      </c>
      <c r="EZ367" s="133">
        <v>45</v>
      </c>
      <c r="FC367" s="133">
        <v>41</v>
      </c>
      <c r="FE367" s="133">
        <v>36</v>
      </c>
      <c r="FH367" s="91"/>
      <c r="FI367" s="91"/>
      <c r="FJ367" s="227"/>
      <c r="FK367" s="227"/>
      <c r="FL367" s="193">
        <v>157</v>
      </c>
      <c r="FM367" s="193">
        <v>108</v>
      </c>
      <c r="FN367" s="193">
        <v>90.072427999439896</v>
      </c>
      <c r="FO367" s="193">
        <v>61.960651107894961</v>
      </c>
      <c r="FP367" s="193">
        <v>31</v>
      </c>
      <c r="FQ367" s="133">
        <v>1</v>
      </c>
      <c r="FS367" s="193">
        <v>68</v>
      </c>
      <c r="FT367" s="193">
        <v>39</v>
      </c>
      <c r="FU367" s="133">
        <v>130</v>
      </c>
      <c r="FV367" s="237">
        <v>5.8</v>
      </c>
      <c r="FW367" s="237">
        <v>4.0599999999999996</v>
      </c>
      <c r="FX367" s="237">
        <v>11.724137931034484</v>
      </c>
      <c r="FY367" s="237">
        <v>1.7435897435897436</v>
      </c>
      <c r="FZ367" s="237"/>
      <c r="GA367" s="133">
        <v>20</v>
      </c>
      <c r="GG367" s="133">
        <v>0</v>
      </c>
      <c r="GH367" s="133">
        <v>2</v>
      </c>
      <c r="GI367" s="133">
        <v>1</v>
      </c>
      <c r="GJ367" s="133">
        <v>1</v>
      </c>
      <c r="GK367" s="133">
        <v>29</v>
      </c>
      <c r="GM367" s="133">
        <v>0</v>
      </c>
      <c r="GO367" s="133">
        <v>0</v>
      </c>
      <c r="GP367" s="61">
        <v>75</v>
      </c>
      <c r="GQ367" s="106">
        <v>43.028229936038166</v>
      </c>
      <c r="GR367" s="61">
        <v>47</v>
      </c>
      <c r="GS367" s="61">
        <v>0</v>
      </c>
      <c r="GT367" s="61"/>
      <c r="GU367" s="61"/>
      <c r="GV367" s="61"/>
      <c r="GW367" s="61"/>
      <c r="GX367" s="61">
        <v>19</v>
      </c>
      <c r="GY367" s="61"/>
      <c r="GZ367" s="90"/>
      <c r="HA367" s="21">
        <v>21</v>
      </c>
      <c r="HY367" s="238"/>
      <c r="IE367" s="237"/>
      <c r="IF367" s="237"/>
      <c r="IP367" s="237"/>
      <c r="JC367" s="136"/>
      <c r="JD367" s="278"/>
      <c r="JE367" s="70"/>
      <c r="JF367" s="70"/>
      <c r="JG367" s="136"/>
      <c r="JH367" s="136"/>
      <c r="JI367" s="136"/>
      <c r="JJ367" s="136"/>
      <c r="JL367" s="420"/>
      <c r="JM367" s="362"/>
      <c r="JN367" s="244"/>
      <c r="JP367" s="518">
        <v>0</v>
      </c>
      <c r="JQ367" s="519">
        <v>43634</v>
      </c>
      <c r="JR367" s="520">
        <v>70</v>
      </c>
      <c r="JS367" s="135"/>
      <c r="JU367" s="200"/>
      <c r="JV367" s="135"/>
      <c r="JW367" s="225"/>
      <c r="JX367" s="201"/>
      <c r="JY367" s="135"/>
      <c r="JZ367" s="225"/>
      <c r="KA367" s="699">
        <v>0</v>
      </c>
      <c r="KB367" s="511"/>
      <c r="KC367" s="225"/>
      <c r="KD367" s="63"/>
      <c r="KE367" s="250"/>
      <c r="KF367" s="250"/>
      <c r="KG367" s="250"/>
      <c r="KH367" s="250"/>
      <c r="KI367" s="250"/>
      <c r="KJ367" s="250"/>
      <c r="KK367" s="250"/>
      <c r="KL367" s="250"/>
      <c r="KQ367" s="92"/>
      <c r="KR367" s="92"/>
      <c r="KS367" s="92"/>
      <c r="KT367" s="361"/>
      <c r="KU367" s="92"/>
      <c r="KV367" s="361"/>
      <c r="KW367" s="361"/>
      <c r="KX367" s="361"/>
      <c r="KY367" s="361"/>
      <c r="KZ367" s="361"/>
      <c r="LA367" s="361"/>
      <c r="LB367" s="361"/>
      <c r="LC367" s="361"/>
      <c r="LD367" s="361"/>
      <c r="LE367" s="112"/>
      <c r="LF367" s="454"/>
      <c r="LG367" s="454"/>
      <c r="LH367" s="454"/>
      <c r="LI367" s="454"/>
      <c r="LJ367" s="454"/>
      <c r="LK367" s="454"/>
      <c r="LL367" s="454"/>
      <c r="LM367" s="454"/>
      <c r="LN367" s="454"/>
      <c r="LO367" s="454"/>
      <c r="LP367" s="454"/>
      <c r="LQ367" s="454"/>
      <c r="LR367" s="454"/>
      <c r="LS367" s="454"/>
      <c r="LT367" s="454"/>
      <c r="LU367" s="454"/>
      <c r="LV367" s="454"/>
      <c r="LW367" s="454"/>
      <c r="LX367" s="454"/>
      <c r="LY367" s="454"/>
      <c r="LZ367" s="454"/>
      <c r="MA367" s="454"/>
      <c r="MC367" s="509"/>
      <c r="MD367" s="61"/>
      <c r="ME367" s="746">
        <v>86</v>
      </c>
      <c r="MF367" s="510">
        <v>41485</v>
      </c>
      <c r="MG367" s="511">
        <v>319</v>
      </c>
      <c r="MH367" s="521">
        <v>319</v>
      </c>
      <c r="MI367" s="522">
        <v>51.7723364322149</v>
      </c>
      <c r="MJ367" s="510"/>
      <c r="MK367" s="511"/>
      <c r="ML367" s="511"/>
      <c r="MM367" s="511"/>
      <c r="MN367" s="511"/>
      <c r="MO367" s="511"/>
      <c r="ND367" s="876">
        <v>1086</v>
      </c>
      <c r="NE367" s="877">
        <v>8.7736337602436603</v>
      </c>
      <c r="NF367" s="877">
        <v>6.8894735425311104</v>
      </c>
      <c r="NG367" s="877">
        <v>5.2004572714285704</v>
      </c>
      <c r="NH367" s="877">
        <v>2.6735564239901399</v>
      </c>
      <c r="NI367" s="877">
        <v>7.4625431705304202</v>
      </c>
      <c r="NJ367" s="877">
        <v>7.6858000197448897</v>
      </c>
      <c r="NK367" s="877">
        <v>8.0148573813163893</v>
      </c>
      <c r="NL367" s="877">
        <v>7.1818976431083899</v>
      </c>
      <c r="NM367" s="877">
        <v>6.3276873641760503</v>
      </c>
      <c r="NN367" s="877">
        <v>1.0976107966264199</v>
      </c>
      <c r="NO367" s="877">
        <v>6.3739961421312401</v>
      </c>
      <c r="NP367" s="877">
        <v>6.8082563247991397</v>
      </c>
      <c r="NQ367" s="877">
        <v>7.9956541047218996</v>
      </c>
      <c r="NR367" s="877">
        <v>4.86987140617771</v>
      </c>
      <c r="NS367" s="877">
        <v>6.2096483112465499</v>
      </c>
      <c r="NT367" s="877">
        <v>7.5134117868249497</v>
      </c>
      <c r="NU367" s="877">
        <v>6.23974171768067</v>
      </c>
      <c r="NV367" s="877">
        <v>7.1541092426295201</v>
      </c>
      <c r="NW367" s="877">
        <v>5.8728287595348903</v>
      </c>
      <c r="NX367" s="877">
        <v>6.0395771030606804</v>
      </c>
      <c r="NY367" s="877">
        <v>7.90983309520308</v>
      </c>
      <c r="NZ367" s="877">
        <v>-1.39592867633114</v>
      </c>
      <c r="OA367" s="877">
        <v>9.5714113612118492</v>
      </c>
      <c r="OB367" s="877">
        <v>1.2387868595871201</v>
      </c>
      <c r="OC367" s="877">
        <v>4.3964335312509899</v>
      </c>
      <c r="OD367" s="877">
        <v>6.5532068862302602</v>
      </c>
      <c r="OE367" s="877">
        <v>7.7530830053167197</v>
      </c>
      <c r="OF367" s="877">
        <v>12.9035599141363</v>
      </c>
      <c r="OG367" s="877">
        <v>4.1562347978502698</v>
      </c>
      <c r="OH367" s="877">
        <v>9.9647307326889596</v>
      </c>
      <c r="OI367" s="877">
        <v>4.5753123306874404</v>
      </c>
      <c r="OJ367" s="877">
        <v>2.9388291814473102</v>
      </c>
      <c r="OK367" s="877">
        <v>5.7923622075821299</v>
      </c>
      <c r="OL367" s="877">
        <v>8.3326245016247409</v>
      </c>
    </row>
    <row r="368" spans="1:402" s="133" customFormat="1" x14ac:dyDescent="0.25">
      <c r="A368" s="274">
        <v>367</v>
      </c>
      <c r="B368" s="221">
        <v>0</v>
      </c>
      <c r="C368" s="61">
        <v>1</v>
      </c>
      <c r="D368" s="61">
        <v>5</v>
      </c>
      <c r="E368" s="511">
        <v>87</v>
      </c>
      <c r="F368" s="880"/>
      <c r="G368" s="887">
        <v>320</v>
      </c>
      <c r="I368" s="511" t="s">
        <v>1833</v>
      </c>
      <c r="J368" s="766">
        <v>20388</v>
      </c>
      <c r="K368" s="512">
        <v>57.819178082191797</v>
      </c>
      <c r="L368" s="514">
        <v>55</v>
      </c>
      <c r="M368" s="514">
        <v>174</v>
      </c>
      <c r="N368" s="514">
        <v>18.166204254194742</v>
      </c>
      <c r="O368" s="106">
        <v>1.630439613519413</v>
      </c>
      <c r="P368" s="511">
        <v>1</v>
      </c>
      <c r="Q368" s="511">
        <v>90</v>
      </c>
      <c r="R368" s="511">
        <v>60</v>
      </c>
      <c r="S368" s="511">
        <v>1</v>
      </c>
      <c r="T368" s="514">
        <v>3</v>
      </c>
      <c r="U368" s="718">
        <v>1</v>
      </c>
      <c r="V368" s="718"/>
      <c r="W368" s="718">
        <v>0</v>
      </c>
      <c r="X368" s="718">
        <v>1</v>
      </c>
      <c r="Y368" s="718">
        <v>1</v>
      </c>
      <c r="Z368" s="718">
        <v>0</v>
      </c>
      <c r="AA368" s="718">
        <v>0</v>
      </c>
      <c r="AB368" s="718">
        <v>0</v>
      </c>
      <c r="AD368" s="524">
        <v>14.6311111111111</v>
      </c>
      <c r="AF368" s="591"/>
      <c r="AG368" s="590">
        <v>0.56999999999999995</v>
      </c>
      <c r="AH368" s="589">
        <v>109</v>
      </c>
      <c r="AI368" s="592"/>
      <c r="AJ368" s="589" t="s">
        <v>1834</v>
      </c>
      <c r="AK368" s="592"/>
      <c r="AL368" s="589">
        <v>1950</v>
      </c>
      <c r="AM368" s="593"/>
      <c r="AN368" s="409"/>
      <c r="AO368" s="63"/>
      <c r="AP368" s="63"/>
      <c r="AQ368" s="63"/>
      <c r="AR368" s="63"/>
      <c r="AS368" s="63"/>
      <c r="AT368" s="63"/>
      <c r="AU368" s="64"/>
      <c r="AV368" s="64"/>
      <c r="AW368" s="108"/>
      <c r="AX368" s="108"/>
      <c r="AY368" s="108"/>
      <c r="AZ368" s="589">
        <v>137</v>
      </c>
      <c r="BA368" s="414"/>
      <c r="BB368" s="66"/>
      <c r="BC368" s="68"/>
      <c r="BD368" s="66"/>
      <c r="BE368" s="218"/>
      <c r="BF368" s="66"/>
      <c r="BG368" s="68"/>
      <c r="BH368" s="508"/>
      <c r="BI368" s="508"/>
      <c r="BJ368" s="508"/>
      <c r="BK368" s="66"/>
      <c r="BL368" s="66"/>
      <c r="BM368" s="66"/>
      <c r="BN368" s="66"/>
      <c r="BO368" s="571"/>
      <c r="BP368" s="66"/>
      <c r="BQ368" s="66"/>
      <c r="BR368" s="66"/>
      <c r="BS368" s="66"/>
      <c r="BT368" s="61"/>
      <c r="BU368" s="61"/>
      <c r="BV368" s="61"/>
      <c r="BW368" s="61"/>
      <c r="BX368" s="61"/>
      <c r="BY368" s="61"/>
      <c r="BZ368" s="61"/>
      <c r="CA368" s="61"/>
      <c r="CB368" s="61"/>
      <c r="CC368" s="61"/>
      <c r="CD368" s="61"/>
      <c r="CE368" s="61"/>
      <c r="CF368" s="61"/>
      <c r="CG368" s="61"/>
      <c r="CH368" s="61"/>
      <c r="CI368" s="61"/>
      <c r="CJ368" s="663">
        <v>0</v>
      </c>
      <c r="CK368" s="661">
        <v>0</v>
      </c>
      <c r="CL368" s="661">
        <v>1</v>
      </c>
      <c r="CM368" s="663">
        <v>1</v>
      </c>
      <c r="CN368" s="663">
        <v>1</v>
      </c>
      <c r="CO368" s="661">
        <v>0</v>
      </c>
      <c r="CP368" s="663" t="s">
        <v>1835</v>
      </c>
      <c r="CQ368" s="661">
        <v>1</v>
      </c>
      <c r="CR368" s="661">
        <v>0</v>
      </c>
      <c r="CS368" s="661">
        <v>0</v>
      </c>
      <c r="CT368" s="663">
        <v>0</v>
      </c>
      <c r="CU368" s="663" t="s">
        <v>1836</v>
      </c>
      <c r="CV368" s="667"/>
      <c r="CW368" s="362"/>
      <c r="CX368" s="362"/>
      <c r="CY368" s="362"/>
      <c r="DC368" s="516">
        <v>2</v>
      </c>
      <c r="DD368" s="511" t="s">
        <v>1837</v>
      </c>
      <c r="DF368" s="136"/>
      <c r="DJ368" s="136"/>
      <c r="DK368" s="136"/>
      <c r="DL368" s="136"/>
      <c r="DS368" s="63"/>
      <c r="EO368" s="511">
        <v>87</v>
      </c>
      <c r="EP368" s="574">
        <v>41489</v>
      </c>
      <c r="ET368" s="133">
        <v>70</v>
      </c>
      <c r="EU368" s="133">
        <v>1</v>
      </c>
      <c r="EV368" s="524">
        <v>14.6311111111111</v>
      </c>
      <c r="EW368" s="133">
        <v>7</v>
      </c>
      <c r="EX368" s="133">
        <v>7</v>
      </c>
      <c r="EY368" s="133">
        <v>60</v>
      </c>
      <c r="EZ368" s="133">
        <v>53</v>
      </c>
      <c r="FC368" s="133">
        <v>48</v>
      </c>
      <c r="FE368" s="133">
        <v>27</v>
      </c>
      <c r="FH368" s="91"/>
      <c r="FI368" s="91"/>
      <c r="FJ368" s="227"/>
      <c r="FK368" s="227"/>
      <c r="FL368" s="193">
        <v>186</v>
      </c>
      <c r="FM368" s="193">
        <v>145</v>
      </c>
      <c r="FN368" s="193">
        <v>114.07966198668747</v>
      </c>
      <c r="FO368" s="193">
        <v>88.933069828331639</v>
      </c>
      <c r="FP368" s="193">
        <v>22</v>
      </c>
      <c r="FQ368" s="133">
        <v>1</v>
      </c>
      <c r="FS368" s="193">
        <v>82</v>
      </c>
      <c r="FT368" s="193"/>
      <c r="FU368" s="133">
        <v>190</v>
      </c>
      <c r="FV368" s="237">
        <v>3.8</v>
      </c>
      <c r="FW368" s="237">
        <v>3.62</v>
      </c>
      <c r="FX368" s="237">
        <v>21.578947368421055</v>
      </c>
      <c r="FY368" s="237"/>
      <c r="FZ368" s="237">
        <v>3.0370370370370372</v>
      </c>
      <c r="GA368" s="133">
        <v>16</v>
      </c>
      <c r="GG368" s="133">
        <v>0</v>
      </c>
      <c r="GH368" s="133">
        <v>2</v>
      </c>
      <c r="GI368" s="133">
        <v>0</v>
      </c>
      <c r="GJ368" s="133">
        <v>1</v>
      </c>
      <c r="GK368" s="133">
        <v>41</v>
      </c>
      <c r="GM368" s="133">
        <v>0</v>
      </c>
      <c r="GO368" s="133">
        <v>1</v>
      </c>
      <c r="GP368" s="61">
        <v>86</v>
      </c>
      <c r="GQ368" s="106">
        <v>52.746510380941523</v>
      </c>
      <c r="GR368" s="61">
        <v>28</v>
      </c>
      <c r="GS368" s="61">
        <v>1</v>
      </c>
      <c r="GT368" s="61"/>
      <c r="GU368" s="61"/>
      <c r="GV368" s="61"/>
      <c r="GW368" s="61"/>
      <c r="GX368" s="61">
        <v>9</v>
      </c>
      <c r="GY368" s="61"/>
      <c r="GZ368" s="90"/>
      <c r="HA368" s="21">
        <v>22</v>
      </c>
      <c r="HY368" s="238"/>
      <c r="IE368" s="237"/>
      <c r="IF368" s="237"/>
      <c r="IP368" s="237"/>
      <c r="JC368" s="136"/>
      <c r="JD368" s="278"/>
      <c r="JE368" s="70"/>
      <c r="JF368" s="70"/>
      <c r="JG368" s="136"/>
      <c r="JH368" s="136"/>
      <c r="JI368" s="136"/>
      <c r="JJ368" s="136"/>
      <c r="JL368" s="420"/>
      <c r="JM368" s="362"/>
      <c r="JN368" s="244"/>
      <c r="JP368" s="518">
        <v>2</v>
      </c>
      <c r="JQ368" s="519">
        <v>42053</v>
      </c>
      <c r="JR368" s="520">
        <v>18</v>
      </c>
      <c r="JS368" s="135"/>
      <c r="JU368" s="200"/>
      <c r="JV368" s="135"/>
      <c r="JW368" s="225"/>
      <c r="JX368" s="201"/>
      <c r="JY368" s="135"/>
      <c r="JZ368" s="225"/>
      <c r="KA368" s="699">
        <v>1</v>
      </c>
      <c r="KB368" s="700">
        <v>42053</v>
      </c>
      <c r="KC368" s="225"/>
      <c r="KD368" s="63"/>
      <c r="KE368" s="250"/>
      <c r="KF368" s="250"/>
      <c r="KG368" s="250"/>
      <c r="KH368" s="250"/>
      <c r="KI368" s="250"/>
      <c r="KJ368" s="250"/>
      <c r="KK368" s="250"/>
      <c r="KL368" s="250"/>
      <c r="KQ368" s="92"/>
      <c r="KR368" s="92"/>
      <c r="KS368" s="92"/>
      <c r="KT368" s="361"/>
      <c r="KU368" s="92"/>
      <c r="KV368" s="361"/>
      <c r="KW368" s="361"/>
      <c r="KX368" s="361"/>
      <c r="KY368" s="361"/>
      <c r="KZ368" s="361"/>
      <c r="LA368" s="361"/>
      <c r="LB368" s="361"/>
      <c r="LC368" s="361"/>
      <c r="LD368" s="361"/>
      <c r="LE368" s="112"/>
      <c r="LF368" s="454"/>
      <c r="LG368" s="454"/>
      <c r="LH368" s="454"/>
      <c r="LI368" s="454"/>
      <c r="LJ368" s="454"/>
      <c r="LK368" s="454"/>
      <c r="LL368" s="454"/>
      <c r="LM368" s="454"/>
      <c r="LN368" s="454"/>
      <c r="LO368" s="454"/>
      <c r="LP368" s="454"/>
      <c r="LQ368" s="454"/>
      <c r="LR368" s="454"/>
      <c r="LS368" s="454"/>
      <c r="LT368" s="454"/>
      <c r="LU368" s="454"/>
      <c r="LV368" s="454"/>
      <c r="LW368" s="454"/>
      <c r="LX368" s="454"/>
      <c r="LY368" s="454"/>
      <c r="LZ368" s="454"/>
      <c r="MA368" s="454"/>
      <c r="MC368" s="509"/>
      <c r="MD368" s="61"/>
      <c r="ME368" s="746">
        <v>87</v>
      </c>
      <c r="MF368" s="510">
        <v>41492</v>
      </c>
      <c r="MG368" s="511">
        <v>320</v>
      </c>
      <c r="MH368" s="521">
        <v>320</v>
      </c>
      <c r="MI368" s="522">
        <v>27.9606489998318</v>
      </c>
      <c r="MJ368" s="510">
        <v>41619</v>
      </c>
      <c r="MK368" s="511">
        <v>392</v>
      </c>
      <c r="ML368" s="511">
        <v>25</v>
      </c>
      <c r="MM368" s="511"/>
      <c r="MN368" s="511"/>
      <c r="MO368" s="511"/>
      <c r="ND368" s="876">
        <v>1087</v>
      </c>
      <c r="NE368" s="877" t="s">
        <v>64</v>
      </c>
      <c r="NF368" s="877" t="s">
        <v>64</v>
      </c>
      <c r="NG368" s="877" t="s">
        <v>64</v>
      </c>
      <c r="NH368" s="877" t="s">
        <v>64</v>
      </c>
      <c r="NI368" s="877" t="s">
        <v>64</v>
      </c>
      <c r="NJ368" s="877" t="s">
        <v>64</v>
      </c>
      <c r="NK368" s="877" t="s">
        <v>64</v>
      </c>
      <c r="NL368" s="877" t="s">
        <v>64</v>
      </c>
      <c r="NM368" s="877" t="s">
        <v>64</v>
      </c>
      <c r="NN368" s="877" t="s">
        <v>64</v>
      </c>
      <c r="NO368" s="877" t="s">
        <v>64</v>
      </c>
      <c r="NP368" s="877" t="s">
        <v>64</v>
      </c>
      <c r="NQ368" s="877" t="s">
        <v>64</v>
      </c>
      <c r="NR368" s="877" t="s">
        <v>64</v>
      </c>
      <c r="NS368" s="877" t="s">
        <v>64</v>
      </c>
      <c r="NT368" s="877" t="s">
        <v>64</v>
      </c>
      <c r="NU368" s="877" t="s">
        <v>64</v>
      </c>
      <c r="NV368" s="877" t="s">
        <v>64</v>
      </c>
      <c r="NW368" s="877" t="s">
        <v>64</v>
      </c>
      <c r="NX368" s="877" t="s">
        <v>64</v>
      </c>
      <c r="NY368" s="877" t="s">
        <v>64</v>
      </c>
      <c r="NZ368" s="877" t="s">
        <v>64</v>
      </c>
      <c r="OA368" s="877" t="s">
        <v>64</v>
      </c>
      <c r="OB368" s="877" t="s">
        <v>64</v>
      </c>
      <c r="OC368" s="877" t="s">
        <v>64</v>
      </c>
      <c r="OD368" s="877" t="s">
        <v>64</v>
      </c>
      <c r="OE368" s="877" t="s">
        <v>64</v>
      </c>
      <c r="OF368" s="877" t="s">
        <v>64</v>
      </c>
      <c r="OG368" s="877" t="s">
        <v>64</v>
      </c>
      <c r="OH368" s="877" t="s">
        <v>64</v>
      </c>
      <c r="OI368" s="877" t="s">
        <v>64</v>
      </c>
      <c r="OJ368" s="877" t="s">
        <v>64</v>
      </c>
      <c r="OK368" s="877" t="s">
        <v>64</v>
      </c>
      <c r="OL368" s="877" t="s">
        <v>64</v>
      </c>
    </row>
    <row r="369" spans="1:402" s="133" customFormat="1" x14ac:dyDescent="0.25">
      <c r="A369" s="221">
        <v>368</v>
      </c>
      <c r="B369" s="221">
        <v>0</v>
      </c>
      <c r="C369" s="61">
        <v>0</v>
      </c>
      <c r="D369" s="61">
        <v>5</v>
      </c>
      <c r="E369" s="511">
        <v>88</v>
      </c>
      <c r="F369" s="880"/>
      <c r="G369" s="887">
        <v>321</v>
      </c>
      <c r="I369" s="511" t="s">
        <v>1838</v>
      </c>
      <c r="J369" s="766">
        <v>10755</v>
      </c>
      <c r="K369" s="512">
        <v>84.210958904109603</v>
      </c>
      <c r="L369" s="514">
        <v>72</v>
      </c>
      <c r="M369" s="514">
        <v>172</v>
      </c>
      <c r="N369" s="514">
        <v>24.337479718766904</v>
      </c>
      <c r="O369" s="106">
        <v>1.8547236990991407</v>
      </c>
      <c r="P369" s="511">
        <v>0</v>
      </c>
      <c r="Q369" s="511">
        <v>110</v>
      </c>
      <c r="R369" s="511">
        <v>60</v>
      </c>
      <c r="S369" s="511">
        <v>0</v>
      </c>
      <c r="T369" s="514">
        <v>4</v>
      </c>
      <c r="U369" s="718">
        <v>0</v>
      </c>
      <c r="V369" s="718"/>
      <c r="W369" s="718">
        <v>1</v>
      </c>
      <c r="X369" s="718">
        <v>0</v>
      </c>
      <c r="Y369" s="718">
        <v>1</v>
      </c>
      <c r="Z369" s="718">
        <v>1</v>
      </c>
      <c r="AA369" s="718">
        <v>0</v>
      </c>
      <c r="AB369" s="718">
        <v>0</v>
      </c>
      <c r="AD369" s="524">
        <v>24.809595959595999</v>
      </c>
      <c r="AF369" s="589">
        <v>99</v>
      </c>
      <c r="AG369" s="590">
        <v>2.0099999999999998</v>
      </c>
      <c r="AH369" s="589">
        <v>32</v>
      </c>
      <c r="AI369" s="592"/>
      <c r="AJ369" s="589">
        <v>14</v>
      </c>
      <c r="AK369" s="592"/>
      <c r="AL369" s="589">
        <v>728</v>
      </c>
      <c r="AM369" s="593"/>
      <c r="AN369" s="409"/>
      <c r="AO369" s="63"/>
      <c r="AP369" s="63"/>
      <c r="AQ369" s="63"/>
      <c r="AR369" s="63"/>
      <c r="AS369" s="63"/>
      <c r="AT369" s="63"/>
      <c r="AU369" s="64"/>
      <c r="AV369" s="64"/>
      <c r="AW369" s="108"/>
      <c r="AX369" s="108"/>
      <c r="AY369" s="108"/>
      <c r="AZ369" s="589">
        <v>133</v>
      </c>
      <c r="BA369" s="414"/>
      <c r="BB369" s="66"/>
      <c r="BC369" s="68"/>
      <c r="BD369" s="66"/>
      <c r="BE369" s="218"/>
      <c r="BF369" s="66"/>
      <c r="BG369" s="68"/>
      <c r="BH369" s="508"/>
      <c r="BI369" s="508"/>
      <c r="BJ369" s="508"/>
      <c r="BK369" s="66"/>
      <c r="BL369" s="66"/>
      <c r="BM369" s="66"/>
      <c r="BN369" s="66"/>
      <c r="BO369" s="571"/>
      <c r="BP369" s="66"/>
      <c r="BQ369" s="66"/>
      <c r="BR369" s="66"/>
      <c r="BS369" s="66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61">
        <v>1</v>
      </c>
      <c r="CK369" s="661">
        <v>0</v>
      </c>
      <c r="CL369" s="661">
        <v>1</v>
      </c>
      <c r="CM369" s="661">
        <v>0</v>
      </c>
      <c r="CN369" s="663">
        <v>1</v>
      </c>
      <c r="CO369" s="661">
        <v>0</v>
      </c>
      <c r="CP369" s="661">
        <v>0</v>
      </c>
      <c r="CQ369" s="661">
        <v>1</v>
      </c>
      <c r="CR369" s="661">
        <v>0</v>
      </c>
      <c r="CS369" s="661">
        <v>0</v>
      </c>
      <c r="CT369" s="661">
        <v>1</v>
      </c>
      <c r="CU369" s="663" t="s">
        <v>1816</v>
      </c>
      <c r="CV369" s="667"/>
      <c r="CW369" s="362"/>
      <c r="CX369" s="362"/>
      <c r="CY369" s="362"/>
      <c r="DC369" s="516">
        <v>1</v>
      </c>
      <c r="DD369" s="511" t="s">
        <v>1756</v>
      </c>
      <c r="DF369" s="136"/>
      <c r="DJ369" s="136"/>
      <c r="DK369" s="136"/>
      <c r="DL369" s="136"/>
      <c r="DS369" s="63"/>
      <c r="EO369" s="511">
        <v>88</v>
      </c>
      <c r="EP369" s="574">
        <v>41438</v>
      </c>
      <c r="ET369" s="133">
        <v>60</v>
      </c>
      <c r="EU369" s="133">
        <v>1</v>
      </c>
      <c r="EV369" s="524">
        <v>24.809595959595999</v>
      </c>
      <c r="EW369" s="133">
        <v>8</v>
      </c>
      <c r="EX369" s="133">
        <v>7</v>
      </c>
      <c r="EY369" s="133">
        <v>57</v>
      </c>
      <c r="EZ369" s="133">
        <v>47</v>
      </c>
      <c r="FC369" s="133">
        <v>49</v>
      </c>
      <c r="FE369" s="133">
        <v>37</v>
      </c>
      <c r="FH369" s="91"/>
      <c r="FI369" s="91"/>
      <c r="FJ369" s="227"/>
      <c r="FK369" s="227"/>
      <c r="FL369" s="193">
        <v>185</v>
      </c>
      <c r="FM369" s="193">
        <v>145</v>
      </c>
      <c r="FN369" s="193">
        <v>99.745315213180533</v>
      </c>
      <c r="FO369" s="193">
        <v>78.178760572492848</v>
      </c>
      <c r="FP369" s="193">
        <v>22</v>
      </c>
      <c r="FQ369" s="133">
        <v>1</v>
      </c>
      <c r="FS369" s="193">
        <v>77</v>
      </c>
      <c r="FT369" s="193"/>
      <c r="FU369" s="133">
        <v>250</v>
      </c>
      <c r="FV369" s="237">
        <v>5.5</v>
      </c>
      <c r="FW369" s="237">
        <v>9.9</v>
      </c>
      <c r="FX369" s="237">
        <v>14</v>
      </c>
      <c r="FY369" s="237"/>
      <c r="FZ369" s="237"/>
      <c r="GA369" s="133">
        <v>24</v>
      </c>
      <c r="GB369" s="133">
        <v>14</v>
      </c>
      <c r="GC369" s="133">
        <v>8</v>
      </c>
      <c r="GF369" s="133">
        <v>1.1000000000000001</v>
      </c>
      <c r="GG369" s="133">
        <v>0</v>
      </c>
      <c r="GH369" s="133">
        <v>1</v>
      </c>
      <c r="GI369" s="133">
        <v>1</v>
      </c>
      <c r="GJ369" s="133">
        <v>1</v>
      </c>
      <c r="GK369" s="133">
        <v>30</v>
      </c>
      <c r="GM369" s="133">
        <v>0</v>
      </c>
      <c r="GO369" s="133">
        <v>0</v>
      </c>
      <c r="GP369" s="61">
        <v>59</v>
      </c>
      <c r="GQ369" s="106">
        <v>31.810668095014332</v>
      </c>
      <c r="GR369" s="61"/>
      <c r="GS369" s="61"/>
      <c r="GT369" s="61"/>
      <c r="GU369" s="61"/>
      <c r="GV369" s="61"/>
      <c r="GW369" s="61"/>
      <c r="GX369" s="61"/>
      <c r="GY369" s="61"/>
      <c r="GZ369" s="90"/>
      <c r="HA369" s="21">
        <v>2.1</v>
      </c>
      <c r="HY369" s="238"/>
      <c r="IE369" s="237"/>
      <c r="IF369" s="237"/>
      <c r="IP369" s="237"/>
      <c r="JC369" s="136"/>
      <c r="JD369" s="278"/>
      <c r="JE369" s="70"/>
      <c r="JF369" s="70"/>
      <c r="JG369" s="136"/>
      <c r="JH369" s="136"/>
      <c r="JI369" s="136"/>
      <c r="JJ369" s="136"/>
      <c r="JL369" s="420"/>
      <c r="JM369" s="362"/>
      <c r="JN369" s="244"/>
      <c r="JP369" s="518">
        <v>1</v>
      </c>
      <c r="JQ369" s="519">
        <v>42046</v>
      </c>
      <c r="JR369" s="520">
        <v>18</v>
      </c>
      <c r="JS369" s="135"/>
      <c r="JU369" s="200"/>
      <c r="JV369" s="135"/>
      <c r="JW369" s="225"/>
      <c r="JX369" s="201"/>
      <c r="JY369" s="135"/>
      <c r="JZ369" s="225"/>
      <c r="KA369" s="699">
        <v>0</v>
      </c>
      <c r="KB369" s="511"/>
      <c r="KC369" s="225"/>
      <c r="KD369" s="63"/>
      <c r="KE369" s="250"/>
      <c r="KF369" s="250"/>
      <c r="KG369" s="250"/>
      <c r="KH369" s="250"/>
      <c r="KI369" s="250"/>
      <c r="KJ369" s="250"/>
      <c r="KK369" s="250"/>
      <c r="KL369" s="250"/>
      <c r="KQ369" s="92"/>
      <c r="KR369" s="92"/>
      <c r="KS369" s="92"/>
      <c r="KT369" s="361"/>
      <c r="KU369" s="92"/>
      <c r="KV369" s="361"/>
      <c r="KW369" s="361"/>
      <c r="KX369" s="361"/>
      <c r="KY369" s="361"/>
      <c r="KZ369" s="361"/>
      <c r="LA369" s="361"/>
      <c r="LB369" s="361"/>
      <c r="LC369" s="361"/>
      <c r="LD369" s="361"/>
      <c r="LE369" s="112"/>
      <c r="LF369" s="454"/>
      <c r="LG369" s="454"/>
      <c r="LH369" s="454"/>
      <c r="LI369" s="454"/>
      <c r="LJ369" s="454"/>
      <c r="LK369" s="454"/>
      <c r="LL369" s="454"/>
      <c r="LM369" s="454"/>
      <c r="LN369" s="454"/>
      <c r="LO369" s="454"/>
      <c r="LP369" s="454"/>
      <c r="LQ369" s="454"/>
      <c r="LR369" s="454"/>
      <c r="LS369" s="454"/>
      <c r="LT369" s="454"/>
      <c r="LU369" s="454"/>
      <c r="LV369" s="454"/>
      <c r="LW369" s="454"/>
      <c r="LX369" s="454"/>
      <c r="LY369" s="454"/>
      <c r="LZ369" s="454"/>
      <c r="MA369" s="454"/>
      <c r="MC369" s="509"/>
      <c r="MD369" s="61"/>
      <c r="ME369" s="746">
        <v>88</v>
      </c>
      <c r="MF369" s="510">
        <v>41492</v>
      </c>
      <c r="MG369" s="511">
        <v>321</v>
      </c>
      <c r="MH369" s="521">
        <v>321</v>
      </c>
      <c r="MI369" s="522">
        <v>77.508493229815301</v>
      </c>
      <c r="MJ369" s="510"/>
      <c r="MK369" s="511"/>
      <c r="ML369" s="511"/>
      <c r="MM369" s="511"/>
      <c r="MN369" s="511"/>
      <c r="MO369" s="511"/>
      <c r="ND369" s="876" t="s">
        <v>64</v>
      </c>
      <c r="NE369" s="877" t="s">
        <v>64</v>
      </c>
      <c r="NF369" s="877" t="s">
        <v>64</v>
      </c>
      <c r="NG369" s="877" t="s">
        <v>64</v>
      </c>
      <c r="NH369" s="877" t="s">
        <v>64</v>
      </c>
      <c r="NI369" s="877" t="s">
        <v>64</v>
      </c>
      <c r="NJ369" s="877" t="s">
        <v>64</v>
      </c>
      <c r="NK369" s="877" t="s">
        <v>64</v>
      </c>
      <c r="NL369" s="877" t="s">
        <v>64</v>
      </c>
      <c r="NM369" s="877" t="s">
        <v>64</v>
      </c>
      <c r="NN369" s="877" t="s">
        <v>64</v>
      </c>
      <c r="NO369" s="877" t="s">
        <v>64</v>
      </c>
      <c r="NP369" s="877" t="s">
        <v>64</v>
      </c>
      <c r="NQ369" s="877" t="s">
        <v>64</v>
      </c>
      <c r="NR369" s="877" t="s">
        <v>64</v>
      </c>
      <c r="NS369" s="877" t="s">
        <v>64</v>
      </c>
      <c r="NT369" s="877" t="s">
        <v>64</v>
      </c>
      <c r="NU369" s="877" t="s">
        <v>64</v>
      </c>
      <c r="NV369" s="877" t="s">
        <v>64</v>
      </c>
      <c r="NW369" s="877" t="s">
        <v>64</v>
      </c>
      <c r="NX369" s="877" t="s">
        <v>64</v>
      </c>
      <c r="NY369" s="877" t="s">
        <v>64</v>
      </c>
      <c r="NZ369" s="877" t="s">
        <v>64</v>
      </c>
      <c r="OA369" s="877" t="s">
        <v>64</v>
      </c>
      <c r="OB369" s="877" t="s">
        <v>64</v>
      </c>
      <c r="OC369" s="877" t="s">
        <v>64</v>
      </c>
      <c r="OD369" s="877" t="s">
        <v>64</v>
      </c>
      <c r="OE369" s="877" t="s">
        <v>64</v>
      </c>
      <c r="OF369" s="877" t="s">
        <v>64</v>
      </c>
      <c r="OG369" s="877" t="s">
        <v>64</v>
      </c>
      <c r="OH369" s="877" t="s">
        <v>64</v>
      </c>
      <c r="OI369" s="877" t="s">
        <v>64</v>
      </c>
      <c r="OJ369" s="877" t="s">
        <v>64</v>
      </c>
      <c r="OK369" s="877" t="s">
        <v>64</v>
      </c>
      <c r="OL369" s="877" t="s">
        <v>64</v>
      </c>
    </row>
    <row r="370" spans="1:402" s="133" customFormat="1" x14ac:dyDescent="0.25">
      <c r="A370" s="221">
        <v>369</v>
      </c>
      <c r="B370" s="274">
        <v>0</v>
      </c>
      <c r="C370" s="61">
        <v>1</v>
      </c>
      <c r="D370" s="61">
        <v>5</v>
      </c>
      <c r="E370" s="511">
        <v>89</v>
      </c>
      <c r="F370" s="880"/>
      <c r="G370" s="887">
        <v>322</v>
      </c>
      <c r="I370" s="511" t="s">
        <v>1839</v>
      </c>
      <c r="J370" s="766">
        <v>17196</v>
      </c>
      <c r="K370" s="512">
        <v>66.564383561643794</v>
      </c>
      <c r="L370" s="514">
        <v>108</v>
      </c>
      <c r="M370" s="514">
        <v>180</v>
      </c>
      <c r="N370" s="514">
        <v>33.333333333333329</v>
      </c>
      <c r="O370" s="106">
        <v>2.3237900077244502</v>
      </c>
      <c r="P370" s="511">
        <v>0</v>
      </c>
      <c r="Q370" s="511">
        <v>110</v>
      </c>
      <c r="R370" s="511">
        <v>80</v>
      </c>
      <c r="S370" s="511">
        <v>1</v>
      </c>
      <c r="T370" s="514">
        <v>3</v>
      </c>
      <c r="U370" s="718">
        <v>1</v>
      </c>
      <c r="V370" s="718"/>
      <c r="W370" s="718">
        <v>0</v>
      </c>
      <c r="X370" s="718">
        <v>0</v>
      </c>
      <c r="Y370" s="718">
        <v>1</v>
      </c>
      <c r="Z370" s="718">
        <v>0</v>
      </c>
      <c r="AA370" s="718">
        <v>0</v>
      </c>
      <c r="AB370" s="718">
        <v>0</v>
      </c>
      <c r="AD370" s="524">
        <v>35.446307761695799</v>
      </c>
      <c r="AF370" s="591"/>
      <c r="AG370" s="595">
        <v>1.9</v>
      </c>
      <c r="AH370" s="589">
        <v>36</v>
      </c>
      <c r="AI370" s="592"/>
      <c r="AJ370" s="589">
        <v>11.6</v>
      </c>
      <c r="AK370" s="592"/>
      <c r="AL370" s="589">
        <v>826</v>
      </c>
      <c r="AM370" s="593"/>
      <c r="AN370" s="409"/>
      <c r="AO370" s="63"/>
      <c r="AP370" s="63"/>
      <c r="AQ370" s="63"/>
      <c r="AR370" s="63"/>
      <c r="AS370" s="63"/>
      <c r="AT370" s="63"/>
      <c r="AU370" s="64"/>
      <c r="AV370" s="64"/>
      <c r="AW370" s="108"/>
      <c r="AX370" s="108"/>
      <c r="AY370" s="108"/>
      <c r="AZ370" s="589">
        <v>129</v>
      </c>
      <c r="BA370" s="414"/>
      <c r="BB370" s="66"/>
      <c r="BC370" s="68"/>
      <c r="BD370" s="66"/>
      <c r="BE370" s="218"/>
      <c r="BF370" s="66"/>
      <c r="BG370" s="68"/>
      <c r="BH370" s="508"/>
      <c r="BI370" s="508"/>
      <c r="BJ370" s="508"/>
      <c r="BK370" s="66"/>
      <c r="BL370" s="66"/>
      <c r="BM370" s="66"/>
      <c r="BN370" s="66"/>
      <c r="BO370" s="571"/>
      <c r="BP370" s="66"/>
      <c r="BQ370" s="66"/>
      <c r="BR370" s="66"/>
      <c r="BS370" s="66"/>
      <c r="BT370" s="61"/>
      <c r="BU370" s="61"/>
      <c r="BV370" s="61"/>
      <c r="BW370" s="61"/>
      <c r="BX370" s="61"/>
      <c r="BY370" s="61"/>
      <c r="BZ370" s="61"/>
      <c r="CA370" s="61"/>
      <c r="CB370" s="61"/>
      <c r="CC370" s="61"/>
      <c r="CD370" s="61"/>
      <c r="CE370" s="61"/>
      <c r="CF370" s="61"/>
      <c r="CG370" s="61"/>
      <c r="CH370" s="61"/>
      <c r="CI370" s="61"/>
      <c r="CJ370" s="661">
        <v>1</v>
      </c>
      <c r="CK370" s="661">
        <v>1</v>
      </c>
      <c r="CL370" s="661">
        <v>1</v>
      </c>
      <c r="CM370" s="661">
        <v>1</v>
      </c>
      <c r="CN370" s="663">
        <v>1</v>
      </c>
      <c r="CO370" s="661">
        <v>0</v>
      </c>
      <c r="CP370" s="663" t="s">
        <v>1835</v>
      </c>
      <c r="CQ370" s="661">
        <v>0</v>
      </c>
      <c r="CR370" s="661">
        <v>0</v>
      </c>
      <c r="CS370" s="661">
        <v>0</v>
      </c>
      <c r="CT370" s="661">
        <v>0</v>
      </c>
      <c r="CU370" s="663">
        <v>0</v>
      </c>
      <c r="CV370" s="666">
        <v>7.8</v>
      </c>
      <c r="CW370" s="362"/>
      <c r="CX370" s="362"/>
      <c r="CY370" s="362"/>
      <c r="DC370" s="516">
        <v>1</v>
      </c>
      <c r="DD370" s="511" t="s">
        <v>1756</v>
      </c>
      <c r="DF370" s="136"/>
      <c r="DJ370" s="136"/>
      <c r="DK370" s="136"/>
      <c r="DL370" s="136"/>
      <c r="DS370" s="63"/>
      <c r="EO370" s="511">
        <v>89</v>
      </c>
      <c r="EP370" s="574">
        <v>41492</v>
      </c>
      <c r="ET370" s="133">
        <v>61</v>
      </c>
      <c r="EU370" s="133">
        <v>0</v>
      </c>
      <c r="EV370" s="524">
        <v>35.446307761695799</v>
      </c>
      <c r="EW370" s="133">
        <v>6</v>
      </c>
      <c r="EX370" s="133">
        <v>6</v>
      </c>
      <c r="EY370" s="133">
        <v>59</v>
      </c>
      <c r="EZ370" s="133">
        <v>51</v>
      </c>
      <c r="FC370" s="133">
        <v>48</v>
      </c>
      <c r="FE370" s="133">
        <v>37</v>
      </c>
      <c r="FH370" s="91"/>
      <c r="FI370" s="91"/>
      <c r="FJ370" s="227"/>
      <c r="FK370" s="227"/>
      <c r="FL370" s="193">
        <v>119</v>
      </c>
      <c r="FM370" s="193">
        <v>80</v>
      </c>
      <c r="FN370" s="193">
        <v>51.209446466520291</v>
      </c>
      <c r="FO370" s="193">
        <v>34.426518632954817</v>
      </c>
      <c r="FP370" s="193">
        <v>33</v>
      </c>
      <c r="FQ370" s="133">
        <v>1</v>
      </c>
      <c r="FS370" s="193">
        <v>62.7</v>
      </c>
      <c r="FT370" s="193"/>
      <c r="FU370" s="133">
        <v>170</v>
      </c>
      <c r="FV370" s="237">
        <v>4.83</v>
      </c>
      <c r="FW370" s="237">
        <v>7.46</v>
      </c>
      <c r="FX370" s="237">
        <v>12.981366459627329</v>
      </c>
      <c r="FY370" s="237"/>
      <c r="FZ370" s="237">
        <v>2.0357142857142856</v>
      </c>
      <c r="GA370" s="133">
        <v>23</v>
      </c>
      <c r="GG370" s="133">
        <v>0</v>
      </c>
      <c r="GH370" s="133">
        <v>1</v>
      </c>
      <c r="GI370" s="133">
        <v>1</v>
      </c>
      <c r="GJ370" s="133">
        <v>1</v>
      </c>
      <c r="GK370" s="133">
        <v>31</v>
      </c>
      <c r="GM370" s="133">
        <v>0</v>
      </c>
      <c r="GO370" s="133">
        <v>0</v>
      </c>
      <c r="GP370" s="61">
        <v>181</v>
      </c>
      <c r="GQ370" s="106">
        <v>77.889998407060276</v>
      </c>
      <c r="GR370" s="61">
        <v>15</v>
      </c>
      <c r="GS370" s="61">
        <v>1</v>
      </c>
      <c r="GT370" s="61"/>
      <c r="GU370" s="61"/>
      <c r="GV370" s="61"/>
      <c r="GW370" s="61"/>
      <c r="GX370" s="61">
        <v>15</v>
      </c>
      <c r="GY370" s="61"/>
      <c r="GZ370" s="90"/>
      <c r="HA370" s="21">
        <v>10</v>
      </c>
      <c r="HY370" s="238"/>
      <c r="IE370" s="237"/>
      <c r="IF370" s="237"/>
      <c r="IP370" s="237"/>
      <c r="JC370" s="136"/>
      <c r="JD370" s="278"/>
      <c r="JE370" s="70"/>
      <c r="JF370" s="70"/>
      <c r="JG370" s="136"/>
      <c r="JH370" s="136"/>
      <c r="JI370" s="136"/>
      <c r="JJ370" s="136"/>
      <c r="JL370" s="420"/>
      <c r="JM370" s="362"/>
      <c r="JN370" s="244"/>
      <c r="JP370" s="518">
        <v>1</v>
      </c>
      <c r="JQ370" s="519">
        <v>42487</v>
      </c>
      <c r="JR370" s="520">
        <v>32</v>
      </c>
      <c r="JS370" s="135"/>
      <c r="JU370" s="200"/>
      <c r="JV370" s="135"/>
      <c r="JW370" s="225"/>
      <c r="JX370" s="201"/>
      <c r="JY370" s="135"/>
      <c r="JZ370" s="225"/>
      <c r="KA370" s="699">
        <v>0</v>
      </c>
      <c r="KB370" s="511"/>
      <c r="KC370" s="225"/>
      <c r="KD370" s="63"/>
      <c r="KE370" s="250"/>
      <c r="KF370" s="250"/>
      <c r="KG370" s="250"/>
      <c r="KH370" s="250"/>
      <c r="KI370" s="250"/>
      <c r="KJ370" s="250"/>
      <c r="KK370" s="250"/>
      <c r="KL370" s="250"/>
      <c r="KQ370" s="92"/>
      <c r="KR370" s="92"/>
      <c r="KS370" s="92"/>
      <c r="KT370" s="361"/>
      <c r="KU370" s="92"/>
      <c r="KV370" s="361"/>
      <c r="KW370" s="361"/>
      <c r="KX370" s="361"/>
      <c r="KY370" s="361"/>
      <c r="KZ370" s="361"/>
      <c r="LA370" s="361"/>
      <c r="LB370" s="361"/>
      <c r="LC370" s="361"/>
      <c r="LD370" s="361"/>
      <c r="LE370" s="112"/>
      <c r="LF370" s="454"/>
      <c r="LG370" s="454"/>
      <c r="LH370" s="454"/>
      <c r="LI370" s="454"/>
      <c r="LJ370" s="454"/>
      <c r="LK370" s="454"/>
      <c r="LL370" s="454"/>
      <c r="LM370" s="454"/>
      <c r="LN370" s="454"/>
      <c r="LO370" s="454"/>
      <c r="LP370" s="454"/>
      <c r="LQ370" s="454"/>
      <c r="LR370" s="454"/>
      <c r="LS370" s="454"/>
      <c r="LT370" s="454"/>
      <c r="LU370" s="454"/>
      <c r="LV370" s="454"/>
      <c r="LW370" s="454"/>
      <c r="LX370" s="454"/>
      <c r="LY370" s="454"/>
      <c r="LZ370" s="454"/>
      <c r="MA370" s="454"/>
      <c r="MC370" s="509"/>
      <c r="MD370" s="61"/>
      <c r="ME370" s="746">
        <v>89</v>
      </c>
      <c r="MF370" s="510">
        <v>41492</v>
      </c>
      <c r="MG370" s="511">
        <v>322</v>
      </c>
      <c r="MH370" s="521">
        <v>322</v>
      </c>
      <c r="MI370" s="522">
        <v>58.8861614350037</v>
      </c>
      <c r="MJ370" s="510"/>
      <c r="MK370" s="511"/>
      <c r="ML370" s="511"/>
      <c r="MM370" s="511"/>
      <c r="MN370" s="511"/>
      <c r="MO370" s="511"/>
      <c r="ND370" s="876">
        <v>1089</v>
      </c>
      <c r="NE370" s="877">
        <v>7.6507645591169</v>
      </c>
      <c r="NF370" s="877">
        <v>7.5674998151204296</v>
      </c>
      <c r="NG370" s="877">
        <v>5.15177765473205</v>
      </c>
      <c r="NH370" s="877">
        <v>0.81885056089543395</v>
      </c>
      <c r="NI370" s="877">
        <v>7.4685833170068303</v>
      </c>
      <c r="NJ370" s="877">
        <v>9.4217913432451592</v>
      </c>
      <c r="NK370" s="877">
        <v>1.6959938131098999</v>
      </c>
      <c r="NL370" s="877">
        <v>8.4867143730307006</v>
      </c>
      <c r="NM370" s="877">
        <v>5.8960296029767498</v>
      </c>
      <c r="NN370" s="877">
        <v>1.2927817492278499</v>
      </c>
      <c r="NO370" s="877">
        <v>5.6593537591700498</v>
      </c>
      <c r="NP370" s="877">
        <v>5.93026424523502</v>
      </c>
      <c r="NQ370" s="877">
        <v>7.4317065239660201</v>
      </c>
      <c r="NR370" s="877">
        <v>4.7938958825488802</v>
      </c>
      <c r="NS370" s="877">
        <v>6.10998731853691</v>
      </c>
      <c r="NT370" s="877">
        <v>8.0248072334005691</v>
      </c>
      <c r="NU370" s="877">
        <v>6.2818836745629199</v>
      </c>
      <c r="NV370" s="877">
        <v>7.0591821992116897</v>
      </c>
      <c r="NW370" s="877">
        <v>4.8119847193516696</v>
      </c>
      <c r="NX370" s="877">
        <v>6.20769766865505</v>
      </c>
      <c r="NY370" s="877">
        <v>7.0809773741589197</v>
      </c>
      <c r="NZ370" s="877">
        <v>-0.120294233717712</v>
      </c>
      <c r="OA370" s="877">
        <v>10.302536115252201</v>
      </c>
      <c r="OB370" s="877">
        <v>-0.57776699931695197</v>
      </c>
      <c r="OC370" s="877">
        <v>5.7687136570304904</v>
      </c>
      <c r="OD370" s="877">
        <v>6.1616861745840001</v>
      </c>
      <c r="OE370" s="877">
        <v>5.0179219079972599</v>
      </c>
      <c r="OF370" s="877">
        <v>11.366409647659401</v>
      </c>
      <c r="OG370" s="877">
        <v>3.81249822533356</v>
      </c>
      <c r="OH370" s="877">
        <v>6.0986637818865699</v>
      </c>
      <c r="OI370" s="877">
        <v>4.2846621854831604</v>
      </c>
      <c r="OJ370" s="877">
        <v>5.2677458657728504</v>
      </c>
      <c r="OK370" s="877">
        <v>5.8890078907482</v>
      </c>
      <c r="OL370" s="877">
        <v>10.8803031145692</v>
      </c>
    </row>
    <row r="371" spans="1:402" s="133" customFormat="1" x14ac:dyDescent="0.25">
      <c r="A371" s="274">
        <v>370</v>
      </c>
      <c r="B371" s="221">
        <v>0</v>
      </c>
      <c r="C371" s="61">
        <v>1</v>
      </c>
      <c r="D371" s="61">
        <v>5</v>
      </c>
      <c r="E371" s="511">
        <v>91</v>
      </c>
      <c r="F371" s="880"/>
      <c r="G371" s="887">
        <v>324</v>
      </c>
      <c r="I371" s="511" t="s">
        <v>1840</v>
      </c>
      <c r="J371" s="766">
        <v>13647</v>
      </c>
      <c r="K371" s="512">
        <v>76.290410958904104</v>
      </c>
      <c r="L371" s="514">
        <v>70</v>
      </c>
      <c r="M371" s="514">
        <v>172</v>
      </c>
      <c r="N371" s="514">
        <v>23.661438615467823</v>
      </c>
      <c r="O371" s="106">
        <v>1.8287822299126937</v>
      </c>
      <c r="P371" s="511">
        <v>0</v>
      </c>
      <c r="Q371" s="511">
        <v>100</v>
      </c>
      <c r="R371" s="511">
        <v>68</v>
      </c>
      <c r="S371" s="511">
        <v>1</v>
      </c>
      <c r="T371" s="514">
        <v>2</v>
      </c>
      <c r="U371" s="718">
        <v>0</v>
      </c>
      <c r="V371" s="718"/>
      <c r="W371" s="718">
        <v>0</v>
      </c>
      <c r="X371" s="718">
        <v>0</v>
      </c>
      <c r="Y371" s="718">
        <v>1</v>
      </c>
      <c r="Z371" s="718">
        <v>0</v>
      </c>
      <c r="AA371" s="718">
        <v>0</v>
      </c>
      <c r="AB371" s="718">
        <v>0</v>
      </c>
      <c r="AD371" s="524">
        <v>19.204427328064298</v>
      </c>
      <c r="AF371" s="589">
        <v>89</v>
      </c>
      <c r="AG371" s="590">
        <v>1.08</v>
      </c>
      <c r="AH371" s="589">
        <v>66</v>
      </c>
      <c r="AI371" s="592"/>
      <c r="AJ371" s="589">
        <v>14.5</v>
      </c>
      <c r="AK371" s="592"/>
      <c r="AL371" s="591"/>
      <c r="AM371" s="594"/>
      <c r="AN371" s="409"/>
      <c r="AO371" s="63"/>
      <c r="AP371" s="63"/>
      <c r="AQ371" s="63"/>
      <c r="AR371" s="63"/>
      <c r="AS371" s="63"/>
      <c r="AT371" s="63"/>
      <c r="AU371" s="64"/>
      <c r="AV371" s="64"/>
      <c r="AW371" s="108"/>
      <c r="AX371" s="108"/>
      <c r="AY371" s="108"/>
      <c r="AZ371" s="589">
        <v>132</v>
      </c>
      <c r="BA371" s="414"/>
      <c r="BB371" s="66"/>
      <c r="BC371" s="68"/>
      <c r="BD371" s="66"/>
      <c r="BE371" s="218"/>
      <c r="BF371" s="66"/>
      <c r="BG371" s="68"/>
      <c r="BH371" s="508"/>
      <c r="BI371" s="508"/>
      <c r="BJ371" s="508"/>
      <c r="BK371" s="66"/>
      <c r="BL371" s="66"/>
      <c r="BM371" s="66"/>
      <c r="BN371" s="66"/>
      <c r="BO371" s="571"/>
      <c r="BP371" s="66"/>
      <c r="BQ371" s="66"/>
      <c r="BR371" s="66"/>
      <c r="BS371" s="66"/>
      <c r="BT371" s="61"/>
      <c r="BU371" s="61"/>
      <c r="BV371" s="61"/>
      <c r="BW371" s="61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661">
        <v>1</v>
      </c>
      <c r="CK371" s="661">
        <v>0</v>
      </c>
      <c r="CL371" s="661">
        <v>0</v>
      </c>
      <c r="CM371" s="661">
        <v>1</v>
      </c>
      <c r="CN371" s="663">
        <v>1</v>
      </c>
      <c r="CO371" s="661">
        <v>0</v>
      </c>
      <c r="CP371" s="661">
        <v>1</v>
      </c>
      <c r="CQ371" s="661">
        <v>1</v>
      </c>
      <c r="CR371" s="661">
        <v>0</v>
      </c>
      <c r="CS371" s="663">
        <v>1</v>
      </c>
      <c r="CT371" s="661">
        <v>1</v>
      </c>
      <c r="CU371" s="661">
        <v>1</v>
      </c>
      <c r="CV371" s="667"/>
      <c r="CW371" s="362"/>
      <c r="CX371" s="362"/>
      <c r="CY371" s="362"/>
      <c r="DC371" s="516">
        <v>1</v>
      </c>
      <c r="DD371" s="511" t="s">
        <v>1811</v>
      </c>
      <c r="DF371" s="136"/>
      <c r="DJ371" s="136"/>
      <c r="DK371" s="136"/>
      <c r="DL371" s="136"/>
      <c r="DS371" s="63"/>
      <c r="EO371" s="511">
        <v>91</v>
      </c>
      <c r="EP371" s="574">
        <v>41473</v>
      </c>
      <c r="ET371" s="133">
        <v>64</v>
      </c>
      <c r="EU371" s="133">
        <v>1</v>
      </c>
      <c r="EV371" s="524">
        <v>19.204427328064298</v>
      </c>
      <c r="EW371" s="133">
        <v>7</v>
      </c>
      <c r="EX371" s="133">
        <v>7</v>
      </c>
      <c r="EY371" s="133">
        <v>69</v>
      </c>
      <c r="EZ371" s="133">
        <v>59</v>
      </c>
      <c r="FC371" s="133">
        <v>55</v>
      </c>
      <c r="FE371" s="133">
        <v>34</v>
      </c>
      <c r="FH371" s="91"/>
      <c r="FI371" s="91"/>
      <c r="FJ371" s="227"/>
      <c r="FK371" s="227"/>
      <c r="FL371" s="193">
        <v>263</v>
      </c>
      <c r="FM371" s="193">
        <v>189</v>
      </c>
      <c r="FN371" s="193">
        <v>143.81154611971249</v>
      </c>
      <c r="FO371" s="193">
        <v>103.34746089971735</v>
      </c>
      <c r="FP371" s="193">
        <v>28</v>
      </c>
      <c r="FQ371" s="133">
        <v>1</v>
      </c>
      <c r="FS371" s="193">
        <v>67.599999999999994</v>
      </c>
      <c r="FT371" s="193"/>
      <c r="FU371" s="133">
        <v>270</v>
      </c>
      <c r="FV371" s="237">
        <v>4.6100000000000003</v>
      </c>
      <c r="FW371" s="237">
        <v>10.7</v>
      </c>
      <c r="FX371" s="237">
        <v>14.663774403470713</v>
      </c>
      <c r="FY371" s="237"/>
      <c r="FZ371" s="237">
        <v>2.4142857142857141</v>
      </c>
      <c r="GA371" s="133">
        <v>23</v>
      </c>
      <c r="GG371" s="133">
        <v>0</v>
      </c>
      <c r="GH371" s="133">
        <v>1</v>
      </c>
      <c r="GI371" s="133">
        <v>1</v>
      </c>
      <c r="GJ371" s="133">
        <v>1</v>
      </c>
      <c r="GK371" s="133">
        <v>36</v>
      </c>
      <c r="GM371" s="133">
        <v>0</v>
      </c>
      <c r="GO371" s="133">
        <v>0</v>
      </c>
      <c r="GP371" s="61">
        <v>92</v>
      </c>
      <c r="GQ371" s="106">
        <v>50.306700543777751</v>
      </c>
      <c r="GR371" s="61">
        <v>33</v>
      </c>
      <c r="GS371" s="61">
        <v>1</v>
      </c>
      <c r="GT371" s="61"/>
      <c r="GU371" s="61"/>
      <c r="GV371" s="61"/>
      <c r="GW371" s="61"/>
      <c r="GX371" s="61">
        <v>14</v>
      </c>
      <c r="GY371" s="61"/>
      <c r="GZ371" s="90"/>
      <c r="HA371" s="21">
        <v>12</v>
      </c>
      <c r="HY371" s="238"/>
      <c r="IE371" s="237"/>
      <c r="IF371" s="237"/>
      <c r="IP371" s="237"/>
      <c r="JC371" s="136"/>
      <c r="JD371" s="278"/>
      <c r="JE371" s="70"/>
      <c r="JF371" s="70"/>
      <c r="JG371" s="136"/>
      <c r="JH371" s="136"/>
      <c r="JI371" s="136"/>
      <c r="JJ371" s="136"/>
      <c r="JL371" s="420"/>
      <c r="JM371" s="362"/>
      <c r="JN371" s="244"/>
      <c r="JP371" s="518">
        <v>1</v>
      </c>
      <c r="JQ371" s="519">
        <v>41881</v>
      </c>
      <c r="JR371" s="520">
        <v>12</v>
      </c>
      <c r="JS371" s="135"/>
      <c r="JU371" s="200"/>
      <c r="JV371" s="135"/>
      <c r="JW371" s="225"/>
      <c r="JX371" s="201"/>
      <c r="JY371" s="135"/>
      <c r="JZ371" s="225"/>
      <c r="KA371" s="699">
        <v>0</v>
      </c>
      <c r="KB371" s="511"/>
      <c r="KC371" s="225"/>
      <c r="KD371" s="63"/>
      <c r="KE371" s="250"/>
      <c r="KF371" s="250"/>
      <c r="KG371" s="250"/>
      <c r="KH371" s="250"/>
      <c r="KI371" s="250"/>
      <c r="KJ371" s="250"/>
      <c r="KK371" s="250"/>
      <c r="KL371" s="250"/>
      <c r="KQ371" s="92"/>
      <c r="KR371" s="92"/>
      <c r="KS371" s="92"/>
      <c r="KT371" s="361"/>
      <c r="KU371" s="92"/>
      <c r="KV371" s="361"/>
      <c r="KW371" s="361"/>
      <c r="KX371" s="361"/>
      <c r="KY371" s="361"/>
      <c r="KZ371" s="361"/>
      <c r="LA371" s="361"/>
      <c r="LB371" s="361"/>
      <c r="LC371" s="361"/>
      <c r="LD371" s="361"/>
      <c r="LE371" s="112"/>
      <c r="LF371" s="454"/>
      <c r="LG371" s="454"/>
      <c r="LH371" s="454"/>
      <c r="LI371" s="454"/>
      <c r="LJ371" s="454"/>
      <c r="LK371" s="454"/>
      <c r="LL371" s="454"/>
      <c r="LM371" s="454"/>
      <c r="LN371" s="454"/>
      <c r="LO371" s="454"/>
      <c r="LP371" s="454"/>
      <c r="LQ371" s="454"/>
      <c r="LR371" s="454"/>
      <c r="LS371" s="454"/>
      <c r="LT371" s="454"/>
      <c r="LU371" s="454"/>
      <c r="LV371" s="454"/>
      <c r="LW371" s="454"/>
      <c r="LX371" s="454"/>
      <c r="LY371" s="454"/>
      <c r="LZ371" s="454"/>
      <c r="MA371" s="454"/>
      <c r="MC371" s="509"/>
      <c r="MD371" s="61"/>
      <c r="ME371" s="746">
        <v>91</v>
      </c>
      <c r="MF371" s="510">
        <v>41493</v>
      </c>
      <c r="MG371" s="511">
        <v>324</v>
      </c>
      <c r="MH371" s="521">
        <v>324</v>
      </c>
      <c r="MI371" s="522">
        <v>27.0944381254895</v>
      </c>
      <c r="MJ371" s="510"/>
      <c r="MK371" s="511"/>
      <c r="ML371" s="511"/>
      <c r="MM371" s="511"/>
      <c r="MN371" s="511"/>
      <c r="MO371" s="511"/>
      <c r="ND371" s="876">
        <v>1091</v>
      </c>
      <c r="NE371" s="877" t="s">
        <v>64</v>
      </c>
      <c r="NF371" s="877" t="s">
        <v>64</v>
      </c>
      <c r="NG371" s="877" t="s">
        <v>64</v>
      </c>
      <c r="NH371" s="877" t="s">
        <v>64</v>
      </c>
      <c r="NI371" s="877" t="s">
        <v>64</v>
      </c>
      <c r="NJ371" s="877" t="s">
        <v>64</v>
      </c>
      <c r="NK371" s="877" t="s">
        <v>64</v>
      </c>
      <c r="NL371" s="877" t="s">
        <v>64</v>
      </c>
      <c r="NM371" s="877" t="s">
        <v>64</v>
      </c>
      <c r="NN371" s="877" t="s">
        <v>64</v>
      </c>
      <c r="NO371" s="877" t="s">
        <v>64</v>
      </c>
      <c r="NP371" s="877" t="s">
        <v>64</v>
      </c>
      <c r="NQ371" s="877" t="s">
        <v>64</v>
      </c>
      <c r="NR371" s="877" t="s">
        <v>64</v>
      </c>
      <c r="NS371" s="877" t="s">
        <v>64</v>
      </c>
      <c r="NT371" s="877" t="s">
        <v>64</v>
      </c>
      <c r="NU371" s="877" t="s">
        <v>64</v>
      </c>
      <c r="NV371" s="877" t="s">
        <v>64</v>
      </c>
      <c r="NW371" s="877" t="s">
        <v>64</v>
      </c>
      <c r="NX371" s="877" t="s">
        <v>64</v>
      </c>
      <c r="NY371" s="877" t="s">
        <v>64</v>
      </c>
      <c r="NZ371" s="877" t="s">
        <v>64</v>
      </c>
      <c r="OA371" s="877" t="s">
        <v>64</v>
      </c>
      <c r="OB371" s="877" t="s">
        <v>64</v>
      </c>
      <c r="OC371" s="877" t="s">
        <v>64</v>
      </c>
      <c r="OD371" s="877" t="s">
        <v>64</v>
      </c>
      <c r="OE371" s="877" t="s">
        <v>64</v>
      </c>
      <c r="OF371" s="877" t="s">
        <v>64</v>
      </c>
      <c r="OG371" s="877" t="s">
        <v>64</v>
      </c>
      <c r="OH371" s="877" t="s">
        <v>64</v>
      </c>
      <c r="OI371" s="877" t="s">
        <v>64</v>
      </c>
      <c r="OJ371" s="877" t="s">
        <v>64</v>
      </c>
      <c r="OK371" s="877" t="s">
        <v>64</v>
      </c>
      <c r="OL371" s="877" t="s">
        <v>64</v>
      </c>
    </row>
    <row r="372" spans="1:402" s="133" customFormat="1" x14ac:dyDescent="0.25">
      <c r="A372" s="221">
        <v>371</v>
      </c>
      <c r="B372" s="221">
        <v>0</v>
      </c>
      <c r="C372" s="61">
        <v>1</v>
      </c>
      <c r="D372" s="61">
        <v>5</v>
      </c>
      <c r="E372" s="511">
        <v>92</v>
      </c>
      <c r="F372" s="880"/>
      <c r="G372" s="887">
        <v>325</v>
      </c>
      <c r="I372" s="511" t="s">
        <v>1841</v>
      </c>
      <c r="J372" s="767" t="s">
        <v>1842</v>
      </c>
      <c r="K372" s="512">
        <v>85</v>
      </c>
      <c r="L372" s="514">
        <v>58.9</v>
      </c>
      <c r="M372" s="514">
        <v>162</v>
      </c>
      <c r="N372" s="514">
        <v>22.443225118122232</v>
      </c>
      <c r="O372" s="106">
        <v>1.6280356261458162</v>
      </c>
      <c r="P372" s="511">
        <v>0</v>
      </c>
      <c r="Q372" s="511">
        <v>130</v>
      </c>
      <c r="R372" s="511">
        <v>90</v>
      </c>
      <c r="S372" s="511">
        <v>1</v>
      </c>
      <c r="T372" s="514">
        <v>4</v>
      </c>
      <c r="U372" s="718">
        <v>0</v>
      </c>
      <c r="V372" s="718"/>
      <c r="W372" s="718">
        <v>0</v>
      </c>
      <c r="X372" s="718">
        <v>0</v>
      </c>
      <c r="Y372" s="718">
        <v>0</v>
      </c>
      <c r="Z372" s="718">
        <v>0</v>
      </c>
      <c r="AA372" s="718">
        <v>0</v>
      </c>
      <c r="AB372" s="718">
        <v>0</v>
      </c>
      <c r="AD372" s="524">
        <v>26.724535281038001</v>
      </c>
      <c r="AF372" s="589">
        <v>161</v>
      </c>
      <c r="AG372" s="590">
        <v>0.97</v>
      </c>
      <c r="AH372" s="589">
        <v>74</v>
      </c>
      <c r="AI372" s="592"/>
      <c r="AJ372" s="589">
        <v>14.9</v>
      </c>
      <c r="AK372" s="592"/>
      <c r="AL372" s="589">
        <v>2616</v>
      </c>
      <c r="AM372" s="593"/>
      <c r="AN372" s="409"/>
      <c r="AO372" s="63"/>
      <c r="AP372" s="63"/>
      <c r="AQ372" s="63"/>
      <c r="AR372" s="63"/>
      <c r="AS372" s="63"/>
      <c r="AT372" s="63"/>
      <c r="AU372" s="64"/>
      <c r="AV372" s="64"/>
      <c r="AW372" s="108"/>
      <c r="AX372" s="108"/>
      <c r="AY372" s="108"/>
      <c r="AZ372" s="589">
        <v>137</v>
      </c>
      <c r="BA372" s="414"/>
      <c r="BB372" s="66"/>
      <c r="BC372" s="68"/>
      <c r="BD372" s="66"/>
      <c r="BE372" s="218"/>
      <c r="BF372" s="66"/>
      <c r="BG372" s="68"/>
      <c r="BH372" s="508"/>
      <c r="BI372" s="508"/>
      <c r="BJ372" s="508"/>
      <c r="BK372" s="66"/>
      <c r="BL372" s="66"/>
      <c r="BM372" s="66"/>
      <c r="BN372" s="66"/>
      <c r="BO372" s="571"/>
      <c r="BP372" s="66"/>
      <c r="BQ372" s="66"/>
      <c r="BR372" s="66"/>
      <c r="BS372" s="66"/>
      <c r="BT372" s="61"/>
      <c r="BU372" s="61"/>
      <c r="BV372" s="61"/>
      <c r="BW372" s="61"/>
      <c r="BX372" s="61"/>
      <c r="BY372" s="61"/>
      <c r="BZ372" s="61"/>
      <c r="CA372" s="61"/>
      <c r="CB372" s="61"/>
      <c r="CC372" s="61"/>
      <c r="CD372" s="61"/>
      <c r="CE372" s="61"/>
      <c r="CF372" s="61"/>
      <c r="CG372" s="61"/>
      <c r="CH372" s="61"/>
      <c r="CI372" s="61"/>
      <c r="CJ372" s="661">
        <v>1</v>
      </c>
      <c r="CK372" s="661">
        <v>0</v>
      </c>
      <c r="CL372" s="663">
        <v>1</v>
      </c>
      <c r="CM372" s="663">
        <v>1</v>
      </c>
      <c r="CN372" s="663">
        <v>1</v>
      </c>
      <c r="CO372" s="661">
        <v>0</v>
      </c>
      <c r="CP372" s="663" t="s">
        <v>1835</v>
      </c>
      <c r="CQ372" s="661">
        <v>1</v>
      </c>
      <c r="CR372" s="663" t="s">
        <v>1835</v>
      </c>
      <c r="CS372" s="663">
        <v>1</v>
      </c>
      <c r="CT372" s="661">
        <v>0</v>
      </c>
      <c r="CU372" s="661">
        <v>0</v>
      </c>
      <c r="CV372" s="667"/>
      <c r="CW372" s="362"/>
      <c r="CX372" s="362"/>
      <c r="CY372" s="362"/>
      <c r="DC372" s="523">
        <v>1</v>
      </c>
      <c r="DD372" s="523" t="s">
        <v>1843</v>
      </c>
      <c r="DF372" s="136"/>
      <c r="DJ372" s="136"/>
      <c r="DK372" s="136"/>
      <c r="DL372" s="136"/>
      <c r="DS372" s="63"/>
      <c r="EO372" s="513">
        <v>92</v>
      </c>
      <c r="EP372" s="574">
        <v>41498</v>
      </c>
      <c r="ET372" s="133">
        <v>100</v>
      </c>
      <c r="EU372" s="133">
        <v>1</v>
      </c>
      <c r="EV372" s="524">
        <v>26.724535281038001</v>
      </c>
      <c r="EW372" s="133">
        <v>11</v>
      </c>
      <c r="EX372" s="133">
        <v>63</v>
      </c>
      <c r="EY372" s="133">
        <v>63</v>
      </c>
      <c r="EZ372" s="133">
        <v>55</v>
      </c>
      <c r="FC372" s="133">
        <v>50</v>
      </c>
      <c r="FE372" s="133">
        <v>39</v>
      </c>
      <c r="FH372" s="91"/>
      <c r="FI372" s="91"/>
      <c r="FJ372" s="227"/>
      <c r="FK372" s="227"/>
      <c r="FL372" s="193">
        <v>164</v>
      </c>
      <c r="FM372" s="193">
        <v>128</v>
      </c>
      <c r="FN372" s="193">
        <v>100.73489631688884</v>
      </c>
      <c r="FO372" s="193">
        <v>78.622358100986418</v>
      </c>
      <c r="FP372" s="193">
        <v>22</v>
      </c>
      <c r="FQ372" s="133">
        <v>1</v>
      </c>
      <c r="FS372" s="193">
        <v>78.5</v>
      </c>
      <c r="FT372" s="193"/>
      <c r="FU372" s="133">
        <v>150</v>
      </c>
      <c r="FV372" s="237">
        <v>8.01</v>
      </c>
      <c r="FW372" s="237">
        <v>6.91</v>
      </c>
      <c r="FX372" s="237">
        <v>9.8002496878901368</v>
      </c>
      <c r="FY372" s="237"/>
      <c r="FZ372" s="237">
        <v>3.7740384615384612</v>
      </c>
      <c r="GA372" s="133">
        <v>18</v>
      </c>
      <c r="GG372" s="133">
        <v>2</v>
      </c>
      <c r="GH372" s="133">
        <v>1</v>
      </c>
      <c r="GI372" s="133">
        <v>1</v>
      </c>
      <c r="GJ372" s="133">
        <v>1</v>
      </c>
      <c r="GK372" s="133">
        <v>26</v>
      </c>
      <c r="GM372" s="133">
        <v>1</v>
      </c>
      <c r="GO372" s="133">
        <v>1</v>
      </c>
      <c r="GP372" s="61">
        <v>57</v>
      </c>
      <c r="GQ372" s="106">
        <v>35.011518841845515</v>
      </c>
      <c r="GR372" s="61">
        <v>40</v>
      </c>
      <c r="GS372" s="61">
        <v>0</v>
      </c>
      <c r="GT372" s="61"/>
      <c r="GU372" s="61"/>
      <c r="GV372" s="61"/>
      <c r="GW372" s="61"/>
      <c r="GX372" s="61">
        <v>16</v>
      </c>
      <c r="GY372" s="61"/>
      <c r="GZ372" s="90"/>
      <c r="HA372" s="21">
        <v>9</v>
      </c>
      <c r="HY372" s="238"/>
      <c r="IE372" s="237"/>
      <c r="IF372" s="237"/>
      <c r="IP372" s="237"/>
      <c r="JC372" s="136"/>
      <c r="JD372" s="278"/>
      <c r="JE372" s="70"/>
      <c r="JF372" s="70"/>
      <c r="JG372" s="136"/>
      <c r="JH372" s="136"/>
      <c r="JI372" s="136"/>
      <c r="JJ372" s="136"/>
      <c r="JL372" s="420"/>
      <c r="JM372" s="362"/>
      <c r="JN372" s="244"/>
      <c r="JP372" s="518">
        <v>1</v>
      </c>
      <c r="JQ372" s="519">
        <v>41514</v>
      </c>
      <c r="JR372" s="520">
        <v>0</v>
      </c>
      <c r="JS372" s="135"/>
      <c r="JU372" s="200"/>
      <c r="JV372" s="135"/>
      <c r="JW372" s="225"/>
      <c r="JX372" s="201"/>
      <c r="JY372" s="135"/>
      <c r="JZ372" s="225"/>
      <c r="KA372" s="699">
        <v>0</v>
      </c>
      <c r="KB372" s="511"/>
      <c r="KC372" s="225"/>
      <c r="KD372" s="63"/>
      <c r="KE372" s="250"/>
      <c r="KF372" s="250"/>
      <c r="KG372" s="250"/>
      <c r="KH372" s="250"/>
      <c r="KI372" s="250"/>
      <c r="KJ372" s="250"/>
      <c r="KK372" s="250"/>
      <c r="KL372" s="250"/>
      <c r="KQ372" s="92"/>
      <c r="KR372" s="92"/>
      <c r="KS372" s="92"/>
      <c r="KT372" s="361"/>
      <c r="KU372" s="92"/>
      <c r="KV372" s="361"/>
      <c r="KW372" s="361"/>
      <c r="KX372" s="361"/>
      <c r="KY372" s="361"/>
      <c r="KZ372" s="361"/>
      <c r="LA372" s="361"/>
      <c r="LB372" s="361"/>
      <c r="LC372" s="361"/>
      <c r="LD372" s="361"/>
      <c r="LE372" s="112"/>
      <c r="LF372" s="454"/>
      <c r="LG372" s="454"/>
      <c r="LH372" s="454"/>
      <c r="LI372" s="454"/>
      <c r="LJ372" s="454"/>
      <c r="LK372" s="454"/>
      <c r="LL372" s="454"/>
      <c r="LM372" s="454"/>
      <c r="LN372" s="454"/>
      <c r="LO372" s="454"/>
      <c r="LP372" s="454"/>
      <c r="LQ372" s="454"/>
      <c r="LR372" s="454"/>
      <c r="LS372" s="454"/>
      <c r="LT372" s="454"/>
      <c r="LU372" s="454"/>
      <c r="LV372" s="454"/>
      <c r="LW372" s="454"/>
      <c r="LX372" s="454"/>
      <c r="LY372" s="454"/>
      <c r="LZ372" s="454"/>
      <c r="MA372" s="454"/>
      <c r="MC372" s="509"/>
      <c r="MD372" s="61"/>
      <c r="ME372" s="747">
        <v>92</v>
      </c>
      <c r="MF372" s="510">
        <v>41501</v>
      </c>
      <c r="MG372" s="511">
        <v>325</v>
      </c>
      <c r="MH372" s="521">
        <v>325</v>
      </c>
      <c r="MI372" s="522">
        <v>39.918359268919701</v>
      </c>
      <c r="MJ372" s="510"/>
      <c r="MK372" s="511"/>
      <c r="ML372" s="511"/>
      <c r="MM372" s="511"/>
      <c r="MN372" s="511"/>
      <c r="MO372" s="511"/>
      <c r="ND372" s="876">
        <v>1092</v>
      </c>
      <c r="NE372" s="877">
        <v>8.8470886746337207</v>
      </c>
      <c r="NF372" s="877">
        <v>5.7745235295902297</v>
      </c>
      <c r="NG372" s="877">
        <v>4.2410774581750399</v>
      </c>
      <c r="NH372" s="877">
        <v>4.1667154449664201</v>
      </c>
      <c r="NI372" s="877">
        <v>6.1957412932464502</v>
      </c>
      <c r="NJ372" s="877">
        <v>8.6999541140547496</v>
      </c>
      <c r="NK372" s="877">
        <v>6.9858419370033404</v>
      </c>
      <c r="NL372" s="877">
        <v>7.8304835164576501</v>
      </c>
      <c r="NM372" s="877">
        <v>6.07831095000713</v>
      </c>
      <c r="NN372" s="877">
        <v>1.4750848829487799</v>
      </c>
      <c r="NO372" s="877">
        <v>6.1442503561905202</v>
      </c>
      <c r="NP372" s="877">
        <v>6.6791985705669203</v>
      </c>
      <c r="NQ372" s="877">
        <v>7.4538467737499303</v>
      </c>
      <c r="NR372" s="877">
        <v>3.88655014732434</v>
      </c>
      <c r="NS372" s="877">
        <v>6.2427930235972502</v>
      </c>
      <c r="NT372" s="877">
        <v>7.3314544282820098</v>
      </c>
      <c r="NU372" s="877">
        <v>6.5808992042257399</v>
      </c>
      <c r="NV372" s="877">
        <v>6.7268312170324904</v>
      </c>
      <c r="NW372" s="877">
        <v>5.6223447227242396</v>
      </c>
      <c r="NX372" s="877">
        <v>6.3605398616518096</v>
      </c>
      <c r="NY372" s="877">
        <v>7.7683828471322496</v>
      </c>
      <c r="NZ372" s="877">
        <v>2.4905701304462</v>
      </c>
      <c r="OA372" s="877">
        <v>10.577834764943599</v>
      </c>
      <c r="OB372" s="877">
        <v>-1.6438561897747199</v>
      </c>
      <c r="OC372" s="877">
        <v>8.5068827590536902</v>
      </c>
      <c r="OD372" s="877">
        <v>6.8523734495802699</v>
      </c>
      <c r="OE372" s="877">
        <v>1.6507645591169</v>
      </c>
      <c r="OF372" s="877">
        <v>12.153019947720701</v>
      </c>
      <c r="OG372" s="877">
        <v>3.6194130105979401</v>
      </c>
      <c r="OH372" s="877">
        <v>5.6267311506727902</v>
      </c>
      <c r="OI372" s="877">
        <v>4.7262862897206697</v>
      </c>
      <c r="OJ372" s="877">
        <v>6.5262887970478998</v>
      </c>
      <c r="OK372" s="877">
        <v>6.0163126286074897</v>
      </c>
      <c r="OL372" s="877">
        <v>12.221690954718399</v>
      </c>
    </row>
    <row r="373" spans="1:402" s="133" customFormat="1" x14ac:dyDescent="0.25">
      <c r="A373" s="221">
        <v>372</v>
      </c>
      <c r="B373" s="221">
        <v>0</v>
      </c>
      <c r="C373" s="61">
        <v>0</v>
      </c>
      <c r="D373" s="61">
        <v>5</v>
      </c>
      <c r="E373" s="511">
        <v>93</v>
      </c>
      <c r="F373" s="880"/>
      <c r="G373" s="887">
        <v>326</v>
      </c>
      <c r="I373" s="511" t="s">
        <v>1844</v>
      </c>
      <c r="J373" s="766">
        <v>13511</v>
      </c>
      <c r="K373" s="512">
        <v>76.695890410958896</v>
      </c>
      <c r="L373" s="514">
        <v>125</v>
      </c>
      <c r="M373" s="514">
        <v>180</v>
      </c>
      <c r="N373" s="514">
        <v>38.580246913580247</v>
      </c>
      <c r="O373" s="106">
        <v>2.5</v>
      </c>
      <c r="P373" s="511">
        <v>0</v>
      </c>
      <c r="Q373" s="511">
        <v>130</v>
      </c>
      <c r="R373" s="511">
        <v>60</v>
      </c>
      <c r="S373" s="511">
        <v>1</v>
      </c>
      <c r="T373" s="514">
        <v>4</v>
      </c>
      <c r="U373" s="718">
        <v>1</v>
      </c>
      <c r="V373" s="718"/>
      <c r="W373" s="718">
        <v>0</v>
      </c>
      <c r="X373" s="718">
        <v>2</v>
      </c>
      <c r="Y373" s="663">
        <v>0</v>
      </c>
      <c r="Z373" s="718">
        <v>0</v>
      </c>
      <c r="AA373" s="718">
        <v>0</v>
      </c>
      <c r="AB373" s="718">
        <v>0</v>
      </c>
      <c r="AD373" s="524">
        <v>14.6311111111111</v>
      </c>
      <c r="AF373" s="591"/>
      <c r="AG373" s="595">
        <v>0.83</v>
      </c>
      <c r="AH373" s="589">
        <v>90</v>
      </c>
      <c r="AI373" s="592"/>
      <c r="AJ373" s="589">
        <v>14.2</v>
      </c>
      <c r="AK373" s="592"/>
      <c r="AL373" s="589">
        <v>1632</v>
      </c>
      <c r="AM373" s="593"/>
      <c r="AN373" s="409"/>
      <c r="AO373" s="63"/>
      <c r="AP373" s="63"/>
      <c r="AQ373" s="63"/>
      <c r="AR373" s="63"/>
      <c r="AS373" s="63"/>
      <c r="AT373" s="63"/>
      <c r="AU373" s="64"/>
      <c r="AV373" s="64"/>
      <c r="AW373" s="108"/>
      <c r="AX373" s="108"/>
      <c r="AY373" s="108"/>
      <c r="AZ373" s="589">
        <v>141</v>
      </c>
      <c r="BA373" s="414"/>
      <c r="BB373" s="66"/>
      <c r="BC373" s="68"/>
      <c r="BD373" s="66"/>
      <c r="BE373" s="218"/>
      <c r="BF373" s="66"/>
      <c r="BG373" s="68"/>
      <c r="BH373" s="508"/>
      <c r="BI373" s="508"/>
      <c r="BJ373" s="508"/>
      <c r="BK373" s="66"/>
      <c r="BL373" s="66"/>
      <c r="BM373" s="66"/>
      <c r="BN373" s="66"/>
      <c r="BO373" s="571"/>
      <c r="BP373" s="66"/>
      <c r="BQ373" s="66"/>
      <c r="BR373" s="66"/>
      <c r="BS373" s="66"/>
      <c r="BT373" s="61"/>
      <c r="BU373" s="61"/>
      <c r="BV373" s="61"/>
      <c r="BW373" s="61"/>
      <c r="BX373" s="61"/>
      <c r="BY373" s="61"/>
      <c r="BZ373" s="61"/>
      <c r="CA373" s="61"/>
      <c r="CB373" s="61"/>
      <c r="CC373" s="61"/>
      <c r="CD373" s="61"/>
      <c r="CE373" s="61"/>
      <c r="CF373" s="61"/>
      <c r="CG373" s="61"/>
      <c r="CH373" s="61"/>
      <c r="CI373" s="61"/>
      <c r="CJ373" s="663">
        <v>1</v>
      </c>
      <c r="CK373" s="661">
        <v>0</v>
      </c>
      <c r="CL373" s="663">
        <v>1</v>
      </c>
      <c r="CM373" s="661">
        <v>0</v>
      </c>
      <c r="CN373" s="663">
        <v>1</v>
      </c>
      <c r="CO373" s="661">
        <v>0</v>
      </c>
      <c r="CP373" s="663" t="s">
        <v>1845</v>
      </c>
      <c r="CQ373" s="663" t="s">
        <v>1845</v>
      </c>
      <c r="CR373" s="663" t="s">
        <v>1845</v>
      </c>
      <c r="CS373" s="661">
        <v>0</v>
      </c>
      <c r="CT373" s="663" t="s">
        <v>1846</v>
      </c>
      <c r="CU373" s="661">
        <v>0</v>
      </c>
      <c r="CV373" s="667"/>
      <c r="CW373" s="362"/>
      <c r="CX373" s="362"/>
      <c r="CY373" s="362"/>
      <c r="DC373" s="516">
        <v>1</v>
      </c>
      <c r="DD373" s="511" t="s">
        <v>1782</v>
      </c>
      <c r="DF373" s="136"/>
      <c r="DJ373" s="136"/>
      <c r="DK373" s="136"/>
      <c r="DL373" s="136"/>
      <c r="DS373" s="63"/>
      <c r="EO373" s="511">
        <v>93</v>
      </c>
      <c r="EP373" s="574">
        <v>41500</v>
      </c>
      <c r="ET373" s="133">
        <v>113</v>
      </c>
      <c r="EU373" s="133">
        <v>1</v>
      </c>
      <c r="EV373" s="524">
        <v>14.6311111111111</v>
      </c>
      <c r="EW373" s="133">
        <v>10</v>
      </c>
      <c r="EX373" s="133">
        <v>8</v>
      </c>
      <c r="EY373" s="133">
        <v>58</v>
      </c>
      <c r="EZ373" s="133">
        <v>51</v>
      </c>
      <c r="FC373" s="133">
        <v>47</v>
      </c>
      <c r="FE373" s="133">
        <v>35</v>
      </c>
      <c r="FH373" s="91"/>
      <c r="FI373" s="91"/>
      <c r="FJ373" s="227"/>
      <c r="FK373" s="227"/>
      <c r="FL373" s="193">
        <v>191</v>
      </c>
      <c r="FM373" s="193">
        <v>146</v>
      </c>
      <c r="FN373" s="193">
        <v>76.400000000000006</v>
      </c>
      <c r="FO373" s="193">
        <v>58.4</v>
      </c>
      <c r="FP373" s="193">
        <v>23</v>
      </c>
      <c r="FQ373" s="133">
        <v>1</v>
      </c>
      <c r="FS373" s="193">
        <v>79.5</v>
      </c>
      <c r="FT373" s="193"/>
      <c r="FU373" s="133">
        <v>100</v>
      </c>
      <c r="FV373" s="237">
        <v>4.28</v>
      </c>
      <c r="FW373" s="237">
        <v>9.1</v>
      </c>
      <c r="FX373" s="237">
        <v>18.574766355140184</v>
      </c>
      <c r="FY373" s="237"/>
      <c r="FZ373" s="237"/>
      <c r="GA373" s="133">
        <v>20</v>
      </c>
      <c r="GG373" s="133">
        <v>0</v>
      </c>
      <c r="GH373" s="133">
        <v>1</v>
      </c>
      <c r="GI373" s="133">
        <v>0</v>
      </c>
      <c r="GJ373" s="133">
        <v>1</v>
      </c>
      <c r="GK373" s="133">
        <v>40</v>
      </c>
      <c r="GM373" s="133">
        <v>0</v>
      </c>
      <c r="GO373" s="133">
        <v>1</v>
      </c>
      <c r="GP373" s="61">
        <v>124</v>
      </c>
      <c r="GQ373" s="106">
        <v>49.6</v>
      </c>
      <c r="GR373" s="61">
        <v>34</v>
      </c>
      <c r="GS373" s="61">
        <v>1</v>
      </c>
      <c r="GT373" s="61"/>
      <c r="GU373" s="61"/>
      <c r="GV373" s="61"/>
      <c r="GW373" s="61"/>
      <c r="GX373" s="61">
        <v>12</v>
      </c>
      <c r="GY373" s="61"/>
      <c r="GZ373" s="90"/>
      <c r="HA373" s="21">
        <v>22</v>
      </c>
      <c r="HY373" s="238"/>
      <c r="IE373" s="237"/>
      <c r="IF373" s="237"/>
      <c r="IP373" s="237"/>
      <c r="JC373" s="136"/>
      <c r="JD373" s="278"/>
      <c r="JE373" s="70"/>
      <c r="JF373" s="70"/>
      <c r="JG373" s="136"/>
      <c r="JH373" s="136"/>
      <c r="JI373" s="136"/>
      <c r="JJ373" s="136"/>
      <c r="JL373" s="420"/>
      <c r="JM373" s="362"/>
      <c r="JN373" s="244"/>
      <c r="JP373" s="518">
        <v>1</v>
      </c>
      <c r="JQ373" s="519">
        <v>42316</v>
      </c>
      <c r="JR373" s="520">
        <v>26</v>
      </c>
      <c r="JS373" s="135"/>
      <c r="JU373" s="200"/>
      <c r="JV373" s="135"/>
      <c r="JW373" s="225"/>
      <c r="JX373" s="201"/>
      <c r="JY373" s="135"/>
      <c r="JZ373" s="225"/>
      <c r="KA373" s="699">
        <v>0</v>
      </c>
      <c r="KB373" s="511"/>
      <c r="KC373" s="225"/>
      <c r="KD373" s="63"/>
      <c r="KE373" s="250"/>
      <c r="KF373" s="250"/>
      <c r="KG373" s="250"/>
      <c r="KH373" s="250"/>
      <c r="KI373" s="250"/>
      <c r="KJ373" s="250"/>
      <c r="KK373" s="250"/>
      <c r="KL373" s="250"/>
      <c r="KQ373" s="92"/>
      <c r="KR373" s="92"/>
      <c r="KS373" s="92"/>
      <c r="KT373" s="361"/>
      <c r="KU373" s="92"/>
      <c r="KV373" s="361"/>
      <c r="KW373" s="361"/>
      <c r="KX373" s="361"/>
      <c r="KY373" s="361"/>
      <c r="KZ373" s="361"/>
      <c r="LA373" s="361"/>
      <c r="LB373" s="361"/>
      <c r="LC373" s="361"/>
      <c r="LD373" s="361"/>
      <c r="LE373" s="112"/>
      <c r="LF373" s="454"/>
      <c r="LG373" s="454"/>
      <c r="LH373" s="454"/>
      <c r="LI373" s="454"/>
      <c r="LJ373" s="454"/>
      <c r="LK373" s="454"/>
      <c r="LL373" s="454"/>
      <c r="LM373" s="454"/>
      <c r="LN373" s="454"/>
      <c r="LO373" s="454"/>
      <c r="LP373" s="454"/>
      <c r="LQ373" s="454"/>
      <c r="LR373" s="454"/>
      <c r="LS373" s="454"/>
      <c r="LT373" s="454"/>
      <c r="LU373" s="454"/>
      <c r="LV373" s="454"/>
      <c r="LW373" s="454"/>
      <c r="LX373" s="454"/>
      <c r="LY373" s="454"/>
      <c r="LZ373" s="454"/>
      <c r="MA373" s="454"/>
      <c r="MC373" s="509"/>
      <c r="MD373" s="61"/>
      <c r="ME373" s="746">
        <v>93</v>
      </c>
      <c r="MF373" s="510">
        <v>41505</v>
      </c>
      <c r="MG373" s="511">
        <v>326</v>
      </c>
      <c r="MH373" s="521">
        <v>326</v>
      </c>
      <c r="MI373" s="522">
        <v>24.857599956124002</v>
      </c>
      <c r="MJ373" s="510"/>
      <c r="MK373" s="511"/>
      <c r="ML373" s="511"/>
      <c r="MM373" s="511"/>
      <c r="MN373" s="511"/>
      <c r="MO373" s="511"/>
      <c r="ND373" s="876" t="s">
        <v>64</v>
      </c>
      <c r="NE373" s="877" t="s">
        <v>64</v>
      </c>
      <c r="NF373" s="877" t="s">
        <v>64</v>
      </c>
      <c r="NG373" s="877" t="s">
        <v>64</v>
      </c>
      <c r="NH373" s="877" t="s">
        <v>64</v>
      </c>
      <c r="NI373" s="877" t="s">
        <v>64</v>
      </c>
      <c r="NJ373" s="877" t="s">
        <v>64</v>
      </c>
      <c r="NK373" s="877" t="s">
        <v>64</v>
      </c>
      <c r="NL373" s="877" t="s">
        <v>64</v>
      </c>
      <c r="NM373" s="877" t="s">
        <v>64</v>
      </c>
      <c r="NN373" s="877" t="s">
        <v>64</v>
      </c>
      <c r="NO373" s="877" t="s">
        <v>64</v>
      </c>
      <c r="NP373" s="877" t="s">
        <v>64</v>
      </c>
      <c r="NQ373" s="877" t="s">
        <v>64</v>
      </c>
      <c r="NR373" s="877" t="s">
        <v>64</v>
      </c>
      <c r="NS373" s="877" t="s">
        <v>64</v>
      </c>
      <c r="NT373" s="877" t="s">
        <v>64</v>
      </c>
      <c r="NU373" s="877" t="s">
        <v>64</v>
      </c>
      <c r="NV373" s="877" t="s">
        <v>64</v>
      </c>
      <c r="NW373" s="877" t="s">
        <v>64</v>
      </c>
      <c r="NX373" s="877" t="s">
        <v>64</v>
      </c>
      <c r="NY373" s="877" t="s">
        <v>64</v>
      </c>
      <c r="NZ373" s="877" t="s">
        <v>64</v>
      </c>
      <c r="OA373" s="877" t="s">
        <v>64</v>
      </c>
      <c r="OB373" s="877" t="s">
        <v>64</v>
      </c>
      <c r="OC373" s="877" t="s">
        <v>64</v>
      </c>
      <c r="OD373" s="877" t="s">
        <v>64</v>
      </c>
      <c r="OE373" s="877" t="s">
        <v>64</v>
      </c>
      <c r="OF373" s="877" t="s">
        <v>64</v>
      </c>
      <c r="OG373" s="877" t="s">
        <v>64</v>
      </c>
      <c r="OH373" s="877" t="s">
        <v>64</v>
      </c>
      <c r="OI373" s="877" t="s">
        <v>64</v>
      </c>
      <c r="OJ373" s="877" t="s">
        <v>64</v>
      </c>
      <c r="OK373" s="877" t="s">
        <v>64</v>
      </c>
      <c r="OL373" s="877" t="s">
        <v>64</v>
      </c>
    </row>
    <row r="374" spans="1:402" s="133" customFormat="1" x14ac:dyDescent="0.25">
      <c r="A374" s="274">
        <v>373</v>
      </c>
      <c r="B374" s="274">
        <v>0</v>
      </c>
      <c r="C374" s="61">
        <v>0</v>
      </c>
      <c r="D374" s="61">
        <v>5</v>
      </c>
      <c r="E374" s="511">
        <v>94</v>
      </c>
      <c r="F374" s="880"/>
      <c r="G374" s="887">
        <v>327</v>
      </c>
      <c r="I374" s="511" t="s">
        <v>1847</v>
      </c>
      <c r="J374" s="766">
        <v>17533</v>
      </c>
      <c r="K374" s="512">
        <v>65.679452054794496</v>
      </c>
      <c r="L374" s="514">
        <v>80</v>
      </c>
      <c r="M374" s="514">
        <v>175</v>
      </c>
      <c r="N374" s="514">
        <v>26.122448979591837</v>
      </c>
      <c r="O374" s="106">
        <v>1.9720265943665387</v>
      </c>
      <c r="P374" s="511">
        <v>0</v>
      </c>
      <c r="Q374" s="511">
        <v>110</v>
      </c>
      <c r="R374" s="511">
        <v>70</v>
      </c>
      <c r="S374" s="511">
        <v>1</v>
      </c>
      <c r="T374" s="514"/>
      <c r="U374" s="663">
        <v>1</v>
      </c>
      <c r="V374" s="663"/>
      <c r="W374" s="718">
        <v>1</v>
      </c>
      <c r="X374" s="718">
        <v>0</v>
      </c>
      <c r="Y374" s="718">
        <v>0</v>
      </c>
      <c r="Z374" s="718">
        <v>0</v>
      </c>
      <c r="AA374" s="718">
        <v>0</v>
      </c>
      <c r="AB374" s="718">
        <v>0</v>
      </c>
      <c r="AD374" s="524">
        <v>17.839506172839499</v>
      </c>
      <c r="AF374" s="589">
        <v>123</v>
      </c>
      <c r="AG374" s="590">
        <v>1.66</v>
      </c>
      <c r="AH374" s="589">
        <v>42</v>
      </c>
      <c r="AI374" s="592"/>
      <c r="AJ374" s="589">
        <v>13.6</v>
      </c>
      <c r="AK374" s="592"/>
      <c r="AL374" s="589">
        <v>1368</v>
      </c>
      <c r="AM374" s="593"/>
      <c r="AN374" s="409"/>
      <c r="AO374" s="63"/>
      <c r="AP374" s="63"/>
      <c r="AQ374" s="63"/>
      <c r="AR374" s="63"/>
      <c r="AS374" s="63"/>
      <c r="AT374" s="63"/>
      <c r="AU374" s="64"/>
      <c r="AV374" s="64"/>
      <c r="AW374" s="108"/>
      <c r="AX374" s="108"/>
      <c r="AY374" s="108"/>
      <c r="AZ374" s="589">
        <v>138</v>
      </c>
      <c r="BA374" s="414"/>
      <c r="BB374" s="66"/>
      <c r="BC374" s="68"/>
      <c r="BD374" s="66"/>
      <c r="BE374" s="218"/>
      <c r="BF374" s="66"/>
      <c r="BG374" s="68"/>
      <c r="BH374" s="508"/>
      <c r="BI374" s="508"/>
      <c r="BJ374" s="508"/>
      <c r="BK374" s="66"/>
      <c r="BL374" s="66"/>
      <c r="BM374" s="66"/>
      <c r="BN374" s="66"/>
      <c r="BO374" s="571"/>
      <c r="BP374" s="66"/>
      <c r="BQ374" s="66"/>
      <c r="BR374" s="66"/>
      <c r="BS374" s="66"/>
      <c r="BT374" s="61"/>
      <c r="BU374" s="61"/>
      <c r="BV374" s="61"/>
      <c r="BW374" s="61"/>
      <c r="BX374" s="61"/>
      <c r="BY374" s="61"/>
      <c r="BZ374" s="61"/>
      <c r="CA374" s="61"/>
      <c r="CB374" s="61"/>
      <c r="CC374" s="61"/>
      <c r="CD374" s="61"/>
      <c r="CE374" s="61"/>
      <c r="CF374" s="61"/>
      <c r="CG374" s="61"/>
      <c r="CH374" s="61"/>
      <c r="CI374" s="61"/>
      <c r="CJ374" s="661">
        <v>1</v>
      </c>
      <c r="CK374" s="661">
        <v>0</v>
      </c>
      <c r="CL374" s="661">
        <v>1</v>
      </c>
      <c r="CM374" s="661">
        <v>1</v>
      </c>
      <c r="CN374" s="663">
        <v>1</v>
      </c>
      <c r="CO374" s="661">
        <v>0</v>
      </c>
      <c r="CP374" s="661">
        <v>0</v>
      </c>
      <c r="CQ374" s="661">
        <v>1</v>
      </c>
      <c r="CR374" s="661">
        <v>0</v>
      </c>
      <c r="CS374" s="661">
        <v>0</v>
      </c>
      <c r="CT374" s="661">
        <v>0</v>
      </c>
      <c r="CU374" s="661">
        <v>1</v>
      </c>
      <c r="CV374" s="666">
        <v>15.6</v>
      </c>
      <c r="CW374" s="362"/>
      <c r="CX374" s="362"/>
      <c r="CY374" s="362"/>
      <c r="DC374" s="516">
        <v>2</v>
      </c>
      <c r="DD374" s="523" t="s">
        <v>1775</v>
      </c>
      <c r="DF374" s="136"/>
      <c r="DJ374" s="136"/>
      <c r="DK374" s="136"/>
      <c r="DL374" s="136"/>
      <c r="DS374" s="63"/>
      <c r="EO374" s="511">
        <v>94</v>
      </c>
      <c r="EP374" s="574">
        <v>41505</v>
      </c>
      <c r="ET374" s="133">
        <v>75</v>
      </c>
      <c r="EU374" s="133">
        <v>0</v>
      </c>
      <c r="EV374" s="524">
        <v>17.839506172839499</v>
      </c>
      <c r="EW374" s="133">
        <v>6</v>
      </c>
      <c r="EX374" s="133">
        <v>7</v>
      </c>
      <c r="EY374" s="133">
        <v>72</v>
      </c>
      <c r="EZ374" s="133">
        <v>67</v>
      </c>
      <c r="FC374" s="133">
        <v>56</v>
      </c>
      <c r="FE374" s="133">
        <v>33</v>
      </c>
      <c r="FH374" s="91"/>
      <c r="FI374" s="91"/>
      <c r="FJ374" s="227"/>
      <c r="FK374" s="227"/>
      <c r="FL374" s="193">
        <v>339</v>
      </c>
      <c r="FM374" s="193">
        <v>275</v>
      </c>
      <c r="FN374" s="193">
        <v>171.90437541178028</v>
      </c>
      <c r="FO374" s="193">
        <v>139.45045203020524</v>
      </c>
      <c r="FP374" s="193">
        <v>19</v>
      </c>
      <c r="FQ374" s="133">
        <v>1</v>
      </c>
      <c r="FS374" s="193">
        <v>65</v>
      </c>
      <c r="FT374" s="193">
        <v>32</v>
      </c>
      <c r="FU374" s="133">
        <v>220</v>
      </c>
      <c r="FV374" s="237">
        <v>2.34</v>
      </c>
      <c r="FW374" s="237">
        <v>3.17</v>
      </c>
      <c r="FX374" s="237">
        <v>27.777777777777779</v>
      </c>
      <c r="FY374" s="237">
        <v>2.03125</v>
      </c>
      <c r="FZ374" s="237">
        <v>1.625</v>
      </c>
      <c r="GA374" s="133">
        <v>20</v>
      </c>
      <c r="GG374" s="133">
        <v>0</v>
      </c>
      <c r="GH374" s="133">
        <v>2</v>
      </c>
      <c r="GI374" s="133">
        <v>0</v>
      </c>
      <c r="GJ374" s="133">
        <v>1</v>
      </c>
      <c r="GK374" s="133">
        <v>42</v>
      </c>
      <c r="GM374" s="133">
        <v>0</v>
      </c>
      <c r="GO374" s="133">
        <v>1</v>
      </c>
      <c r="GP374" s="61">
        <v>43</v>
      </c>
      <c r="GQ374" s="106">
        <v>21.804979771995729</v>
      </c>
      <c r="GR374" s="61">
        <v>15</v>
      </c>
      <c r="GS374" s="61">
        <v>1</v>
      </c>
      <c r="GT374" s="61"/>
      <c r="GU374" s="61"/>
      <c r="GV374" s="61"/>
      <c r="GW374" s="61"/>
      <c r="GX374" s="61">
        <v>15</v>
      </c>
      <c r="GY374" s="61"/>
      <c r="GZ374" s="90"/>
      <c r="HA374" s="21">
        <v>16</v>
      </c>
      <c r="HY374" s="238"/>
      <c r="IE374" s="237"/>
      <c r="IF374" s="237"/>
      <c r="IP374" s="237"/>
      <c r="JC374" s="136"/>
      <c r="JD374" s="278"/>
      <c r="JE374" s="70"/>
      <c r="JF374" s="70"/>
      <c r="JG374" s="136"/>
      <c r="JH374" s="136"/>
      <c r="JI374" s="136"/>
      <c r="JJ374" s="136"/>
      <c r="JL374" s="420"/>
      <c r="JM374" s="362"/>
      <c r="JN374" s="244"/>
      <c r="JP374" s="518">
        <v>1</v>
      </c>
      <c r="JQ374" s="519">
        <v>42570</v>
      </c>
      <c r="JR374" s="520">
        <v>34</v>
      </c>
      <c r="JS374" s="135"/>
      <c r="JU374" s="200"/>
      <c r="JV374" s="135"/>
      <c r="JW374" s="225"/>
      <c r="JX374" s="201"/>
      <c r="JY374" s="135"/>
      <c r="JZ374" s="225"/>
      <c r="KA374" s="699">
        <v>0</v>
      </c>
      <c r="KB374" s="511"/>
      <c r="KC374" s="225"/>
      <c r="KD374" s="63"/>
      <c r="KE374" s="250"/>
      <c r="KF374" s="250"/>
      <c r="KG374" s="250"/>
      <c r="KH374" s="250"/>
      <c r="KI374" s="250"/>
      <c r="KJ374" s="250"/>
      <c r="KK374" s="250"/>
      <c r="KL374" s="250"/>
      <c r="KQ374" s="92"/>
      <c r="KR374" s="92"/>
      <c r="KS374" s="92"/>
      <c r="KT374" s="361"/>
      <c r="KU374" s="92"/>
      <c r="KV374" s="361"/>
      <c r="KW374" s="361"/>
      <c r="KX374" s="361"/>
      <c r="KY374" s="361"/>
      <c r="KZ374" s="361"/>
      <c r="LA374" s="361"/>
      <c r="LB374" s="361"/>
      <c r="LC374" s="361"/>
      <c r="LD374" s="361"/>
      <c r="LE374" s="112"/>
      <c r="LF374" s="454"/>
      <c r="LG374" s="454"/>
      <c r="LH374" s="454"/>
      <c r="LI374" s="454"/>
      <c r="LJ374" s="454"/>
      <c r="LK374" s="454"/>
      <c r="LL374" s="454"/>
      <c r="LM374" s="454"/>
      <c r="LN374" s="454"/>
      <c r="LO374" s="454"/>
      <c r="LP374" s="454"/>
      <c r="LQ374" s="454"/>
      <c r="LR374" s="454"/>
      <c r="LS374" s="454"/>
      <c r="LT374" s="454"/>
      <c r="LU374" s="454"/>
      <c r="LV374" s="454"/>
      <c r="LW374" s="454"/>
      <c r="LX374" s="454"/>
      <c r="LY374" s="454"/>
      <c r="LZ374" s="454"/>
      <c r="MA374" s="454"/>
      <c r="MC374" s="509"/>
      <c r="MD374" s="61"/>
      <c r="ME374" s="746">
        <v>94</v>
      </c>
      <c r="MF374" s="510">
        <v>41506</v>
      </c>
      <c r="MG374" s="511">
        <v>327</v>
      </c>
      <c r="MH374" s="521">
        <v>327</v>
      </c>
      <c r="MI374" s="522">
        <v>83.127622004079399</v>
      </c>
      <c r="MJ374" s="510"/>
      <c r="MK374" s="511"/>
      <c r="ML374" s="511"/>
      <c r="MM374" s="511"/>
      <c r="MN374" s="511"/>
      <c r="MO374" s="511"/>
      <c r="ND374" s="876" t="s">
        <v>64</v>
      </c>
      <c r="NE374" s="877" t="s">
        <v>64</v>
      </c>
      <c r="NF374" s="877" t="s">
        <v>64</v>
      </c>
      <c r="NG374" s="877" t="s">
        <v>64</v>
      </c>
      <c r="NH374" s="877" t="s">
        <v>64</v>
      </c>
      <c r="NI374" s="877" t="s">
        <v>64</v>
      </c>
      <c r="NJ374" s="877" t="s">
        <v>64</v>
      </c>
      <c r="NK374" s="877" t="s">
        <v>64</v>
      </c>
      <c r="NL374" s="877" t="s">
        <v>64</v>
      </c>
      <c r="NM374" s="877" t="s">
        <v>64</v>
      </c>
      <c r="NN374" s="877" t="s">
        <v>64</v>
      </c>
      <c r="NO374" s="877" t="s">
        <v>64</v>
      </c>
      <c r="NP374" s="877" t="s">
        <v>64</v>
      </c>
      <c r="NQ374" s="877" t="s">
        <v>64</v>
      </c>
      <c r="NR374" s="877" t="s">
        <v>64</v>
      </c>
      <c r="NS374" s="877" t="s">
        <v>64</v>
      </c>
      <c r="NT374" s="877" t="s">
        <v>64</v>
      </c>
      <c r="NU374" s="877" t="s">
        <v>64</v>
      </c>
      <c r="NV374" s="877" t="s">
        <v>64</v>
      </c>
      <c r="NW374" s="877" t="s">
        <v>64</v>
      </c>
      <c r="NX374" s="877" t="s">
        <v>64</v>
      </c>
      <c r="NY374" s="877" t="s">
        <v>64</v>
      </c>
      <c r="NZ374" s="877" t="s">
        <v>64</v>
      </c>
      <c r="OA374" s="877" t="s">
        <v>64</v>
      </c>
      <c r="OB374" s="877" t="s">
        <v>64</v>
      </c>
      <c r="OC374" s="877" t="s">
        <v>64</v>
      </c>
      <c r="OD374" s="877" t="s">
        <v>64</v>
      </c>
      <c r="OE374" s="877" t="s">
        <v>64</v>
      </c>
      <c r="OF374" s="877" t="s">
        <v>64</v>
      </c>
      <c r="OG374" s="877" t="s">
        <v>64</v>
      </c>
      <c r="OH374" s="877" t="s">
        <v>64</v>
      </c>
      <c r="OI374" s="877" t="s">
        <v>64</v>
      </c>
      <c r="OJ374" s="877" t="s">
        <v>64</v>
      </c>
      <c r="OK374" s="877" t="s">
        <v>64</v>
      </c>
      <c r="OL374" s="877" t="s">
        <v>64</v>
      </c>
    </row>
    <row r="375" spans="1:402" s="133" customFormat="1" x14ac:dyDescent="0.25">
      <c r="A375" s="221">
        <v>374</v>
      </c>
      <c r="B375" s="221">
        <v>0</v>
      </c>
      <c r="C375" s="61">
        <v>1</v>
      </c>
      <c r="D375" s="61">
        <v>5</v>
      </c>
      <c r="E375" s="511">
        <v>96</v>
      </c>
      <c r="F375" s="880"/>
      <c r="G375" s="887">
        <v>329</v>
      </c>
      <c r="I375" s="511" t="s">
        <v>1848</v>
      </c>
      <c r="J375" s="766">
        <v>15707</v>
      </c>
      <c r="K375" s="512">
        <v>70.701369863013696</v>
      </c>
      <c r="L375" s="514">
        <v>65</v>
      </c>
      <c r="M375" s="514">
        <v>160</v>
      </c>
      <c r="N375" s="514">
        <v>25.390624999999996</v>
      </c>
      <c r="O375" s="106">
        <v>1.699673171197595</v>
      </c>
      <c r="P375" s="511">
        <v>1</v>
      </c>
      <c r="Q375" s="511">
        <v>125</v>
      </c>
      <c r="R375" s="511">
        <v>80</v>
      </c>
      <c r="S375" s="511">
        <v>0</v>
      </c>
      <c r="T375" s="514">
        <v>2</v>
      </c>
      <c r="U375" s="718">
        <v>0</v>
      </c>
      <c r="V375" s="718"/>
      <c r="W375" s="718">
        <v>1</v>
      </c>
      <c r="X375" s="718">
        <v>0</v>
      </c>
      <c r="Y375" s="718">
        <v>1</v>
      </c>
      <c r="Z375" s="718">
        <v>0</v>
      </c>
      <c r="AA375" s="718">
        <v>0</v>
      </c>
      <c r="AB375" s="718">
        <v>0</v>
      </c>
      <c r="AD375" s="524">
        <v>21.2344827586207</v>
      </c>
      <c r="AF375" s="589">
        <v>98</v>
      </c>
      <c r="AG375" s="590">
        <v>1.26</v>
      </c>
      <c r="AH375" s="589">
        <v>42</v>
      </c>
      <c r="AI375" s="592"/>
      <c r="AJ375" s="589">
        <v>11.7</v>
      </c>
      <c r="AK375" s="592"/>
      <c r="AL375" s="589">
        <v>1008</v>
      </c>
      <c r="AM375" s="593"/>
      <c r="AN375" s="409"/>
      <c r="AO375" s="63"/>
      <c r="AP375" s="63"/>
      <c r="AQ375" s="63"/>
      <c r="AR375" s="63"/>
      <c r="AS375" s="63"/>
      <c r="AT375" s="63"/>
      <c r="AU375" s="64"/>
      <c r="AV375" s="64"/>
      <c r="AW375" s="108"/>
      <c r="AX375" s="108"/>
      <c r="AY375" s="108"/>
      <c r="AZ375" s="589">
        <v>140</v>
      </c>
      <c r="BA375" s="414"/>
      <c r="BB375" s="66"/>
      <c r="BC375" s="68"/>
      <c r="BD375" s="66"/>
      <c r="BE375" s="218"/>
      <c r="BF375" s="66"/>
      <c r="BG375" s="68"/>
      <c r="BH375" s="508"/>
      <c r="BI375" s="508"/>
      <c r="BJ375" s="508"/>
      <c r="BK375" s="66"/>
      <c r="BL375" s="66"/>
      <c r="BM375" s="66"/>
      <c r="BN375" s="66"/>
      <c r="BO375" s="571"/>
      <c r="BP375" s="66"/>
      <c r="BQ375" s="66"/>
      <c r="BR375" s="66"/>
      <c r="BS375" s="66"/>
      <c r="BT375" s="61"/>
      <c r="BU375" s="61"/>
      <c r="BV375" s="61"/>
      <c r="BW375" s="61"/>
      <c r="BX375" s="61"/>
      <c r="BY375" s="61"/>
      <c r="BZ375" s="61"/>
      <c r="CA375" s="61"/>
      <c r="CB375" s="61"/>
      <c r="CC375" s="61"/>
      <c r="CD375" s="61"/>
      <c r="CE375" s="61"/>
      <c r="CF375" s="61"/>
      <c r="CG375" s="61"/>
      <c r="CH375" s="61"/>
      <c r="CI375" s="61"/>
      <c r="CJ375" s="661">
        <v>1</v>
      </c>
      <c r="CK375" s="661">
        <v>0</v>
      </c>
      <c r="CL375" s="661">
        <v>1</v>
      </c>
      <c r="CM375" s="663">
        <v>1</v>
      </c>
      <c r="CN375" s="663">
        <v>1</v>
      </c>
      <c r="CO375" s="661">
        <v>0</v>
      </c>
      <c r="CP375" s="661">
        <v>1</v>
      </c>
      <c r="CQ375" s="661">
        <v>0</v>
      </c>
      <c r="CR375" s="661">
        <v>0</v>
      </c>
      <c r="CS375" s="661">
        <v>0</v>
      </c>
      <c r="CT375" s="661">
        <v>1</v>
      </c>
      <c r="CU375" s="661">
        <v>0</v>
      </c>
      <c r="CV375" s="667"/>
      <c r="CW375" s="362"/>
      <c r="CX375" s="362"/>
      <c r="CY375" s="362"/>
      <c r="DC375" s="516">
        <v>2</v>
      </c>
      <c r="DD375" s="513" t="s">
        <v>1826</v>
      </c>
      <c r="DF375" s="136"/>
      <c r="DJ375" s="136"/>
      <c r="DK375" s="136"/>
      <c r="DL375" s="136"/>
      <c r="DS375" s="63"/>
      <c r="EO375" s="511">
        <v>96</v>
      </c>
      <c r="EP375" s="574">
        <v>41509</v>
      </c>
      <c r="ET375" s="133">
        <v>73</v>
      </c>
      <c r="EU375" s="133">
        <v>0</v>
      </c>
      <c r="EV375" s="524">
        <v>21.2344827586207</v>
      </c>
      <c r="EW375" s="133">
        <v>8</v>
      </c>
      <c r="EX375" s="133">
        <v>9</v>
      </c>
      <c r="EY375" s="133">
        <v>70</v>
      </c>
      <c r="EZ375" s="133">
        <v>65</v>
      </c>
      <c r="FC375" s="133">
        <v>50</v>
      </c>
      <c r="FE375" s="133">
        <v>31</v>
      </c>
      <c r="FH375" s="91"/>
      <c r="FI375" s="91"/>
      <c r="FJ375" s="227"/>
      <c r="FK375" s="227"/>
      <c r="FL375" s="193">
        <v>233</v>
      </c>
      <c r="FM375" s="193">
        <v>153</v>
      </c>
      <c r="FN375" s="193">
        <v>137.08517846159063</v>
      </c>
      <c r="FO375" s="193">
        <v>90.017306028426475</v>
      </c>
      <c r="FP375" s="193">
        <v>34</v>
      </c>
      <c r="FQ375" s="133">
        <v>1</v>
      </c>
      <c r="FS375" s="193">
        <v>131</v>
      </c>
      <c r="FT375" s="193">
        <v>52</v>
      </c>
      <c r="FU375" s="133">
        <v>280</v>
      </c>
      <c r="FV375" s="237">
        <v>5.7</v>
      </c>
      <c r="FW375" s="237">
        <v>7.9</v>
      </c>
      <c r="FX375" s="237">
        <v>22.982456140350877</v>
      </c>
      <c r="FY375" s="237">
        <v>2.5192307692307692</v>
      </c>
      <c r="FZ375" s="237">
        <v>2.4125230202578272</v>
      </c>
      <c r="GA375" s="133">
        <v>21</v>
      </c>
      <c r="GG375" s="133">
        <v>0</v>
      </c>
      <c r="GH375" s="133">
        <v>2</v>
      </c>
      <c r="GI375" s="133">
        <v>1</v>
      </c>
      <c r="GJ375" s="133">
        <v>1</v>
      </c>
      <c r="GK375" s="133">
        <v>45</v>
      </c>
      <c r="GM375" s="133">
        <v>0</v>
      </c>
      <c r="GO375" s="133">
        <v>0</v>
      </c>
      <c r="GP375" s="61">
        <v>52</v>
      </c>
      <c r="GQ375" s="106">
        <v>30.594117081556707</v>
      </c>
      <c r="GR375" s="61">
        <v>61</v>
      </c>
      <c r="GS375" s="61">
        <v>0</v>
      </c>
      <c r="GT375" s="61"/>
      <c r="GU375" s="61"/>
      <c r="GV375" s="61"/>
      <c r="GW375" s="61"/>
      <c r="GX375" s="61">
        <v>26</v>
      </c>
      <c r="GY375" s="61"/>
      <c r="GZ375" s="90"/>
      <c r="HA375" s="21">
        <v>18</v>
      </c>
      <c r="HY375" s="238"/>
      <c r="IE375" s="237"/>
      <c r="IF375" s="237"/>
      <c r="IP375" s="237"/>
      <c r="JC375" s="136"/>
      <c r="JD375" s="278"/>
      <c r="JE375" s="70"/>
      <c r="JF375" s="70"/>
      <c r="JG375" s="136"/>
      <c r="JH375" s="136"/>
      <c r="JI375" s="136"/>
      <c r="JJ375" s="136"/>
      <c r="JL375" s="420"/>
      <c r="JM375" s="362"/>
      <c r="JN375" s="244"/>
      <c r="JP375" s="518">
        <v>0</v>
      </c>
      <c r="JQ375" s="519">
        <v>43515</v>
      </c>
      <c r="JR375" s="520">
        <v>65</v>
      </c>
      <c r="JS375" s="135"/>
      <c r="JU375" s="200"/>
      <c r="JV375" s="135"/>
      <c r="JW375" s="225"/>
      <c r="JX375" s="201"/>
      <c r="JY375" s="135"/>
      <c r="JZ375" s="225"/>
      <c r="KA375" s="699">
        <v>0</v>
      </c>
      <c r="KB375" s="511"/>
      <c r="KC375" s="225"/>
      <c r="KD375" s="63"/>
      <c r="KE375" s="250"/>
      <c r="KF375" s="250"/>
      <c r="KG375" s="250"/>
      <c r="KH375" s="250"/>
      <c r="KI375" s="250"/>
      <c r="KJ375" s="250"/>
      <c r="KK375" s="250"/>
      <c r="KL375" s="250"/>
      <c r="KQ375" s="92"/>
      <c r="KR375" s="92"/>
      <c r="KS375" s="92"/>
      <c r="KT375" s="361"/>
      <c r="KU375" s="92"/>
      <c r="KV375" s="361"/>
      <c r="KW375" s="361"/>
      <c r="KX375" s="361"/>
      <c r="KY375" s="361"/>
      <c r="KZ375" s="361"/>
      <c r="LA375" s="361"/>
      <c r="LB375" s="361"/>
      <c r="LC375" s="361"/>
      <c r="LD375" s="361"/>
      <c r="LE375" s="112"/>
      <c r="LF375" s="454"/>
      <c r="LG375" s="454"/>
      <c r="LH375" s="454"/>
      <c r="LI375" s="454"/>
      <c r="LJ375" s="454"/>
      <c r="LK375" s="454"/>
      <c r="LL375" s="454"/>
      <c r="LM375" s="454"/>
      <c r="LN375" s="454"/>
      <c r="LO375" s="454"/>
      <c r="LP375" s="454"/>
      <c r="LQ375" s="454"/>
      <c r="LR375" s="454"/>
      <c r="LS375" s="454"/>
      <c r="LT375" s="454"/>
      <c r="LU375" s="454"/>
      <c r="LV375" s="454"/>
      <c r="LW375" s="454"/>
      <c r="LX375" s="454"/>
      <c r="LY375" s="454"/>
      <c r="LZ375" s="454"/>
      <c r="MA375" s="454"/>
      <c r="MC375" s="509"/>
      <c r="MD375" s="61"/>
      <c r="ME375" s="746">
        <v>96</v>
      </c>
      <c r="MF375" s="510">
        <v>41513</v>
      </c>
      <c r="MG375" s="511">
        <v>329</v>
      </c>
      <c r="MH375" s="521">
        <v>329</v>
      </c>
      <c r="MI375" s="522">
        <v>64.699351203196898</v>
      </c>
      <c r="MJ375" s="510"/>
      <c r="MK375" s="511"/>
      <c r="ML375" s="511"/>
      <c r="MM375" s="511"/>
      <c r="MN375" s="511"/>
      <c r="MO375" s="511"/>
      <c r="ND375" s="876">
        <v>1096</v>
      </c>
      <c r="NE375" s="877" t="s">
        <v>64</v>
      </c>
      <c r="NF375" s="877" t="s">
        <v>64</v>
      </c>
      <c r="NG375" s="877" t="s">
        <v>64</v>
      </c>
      <c r="NH375" s="877" t="s">
        <v>64</v>
      </c>
      <c r="NI375" s="877" t="s">
        <v>64</v>
      </c>
      <c r="NJ375" s="877" t="s">
        <v>64</v>
      </c>
      <c r="NK375" s="877" t="s">
        <v>64</v>
      </c>
      <c r="NL375" s="877" t="s">
        <v>64</v>
      </c>
      <c r="NM375" s="877" t="s">
        <v>64</v>
      </c>
      <c r="NN375" s="877" t="s">
        <v>64</v>
      </c>
      <c r="NO375" s="877" t="s">
        <v>64</v>
      </c>
      <c r="NP375" s="877" t="s">
        <v>64</v>
      </c>
      <c r="NQ375" s="877" t="s">
        <v>64</v>
      </c>
      <c r="NR375" s="877" t="s">
        <v>64</v>
      </c>
      <c r="NS375" s="877" t="s">
        <v>64</v>
      </c>
      <c r="NT375" s="877" t="s">
        <v>64</v>
      </c>
      <c r="NU375" s="877" t="s">
        <v>64</v>
      </c>
      <c r="NV375" s="877" t="s">
        <v>64</v>
      </c>
      <c r="NW375" s="877" t="s">
        <v>64</v>
      </c>
      <c r="NX375" s="877" t="s">
        <v>64</v>
      </c>
      <c r="NY375" s="877" t="s">
        <v>64</v>
      </c>
      <c r="NZ375" s="877" t="s">
        <v>64</v>
      </c>
      <c r="OA375" s="877" t="s">
        <v>64</v>
      </c>
      <c r="OB375" s="877" t="s">
        <v>64</v>
      </c>
      <c r="OC375" s="877" t="s">
        <v>64</v>
      </c>
      <c r="OD375" s="877" t="s">
        <v>64</v>
      </c>
      <c r="OE375" s="877" t="s">
        <v>64</v>
      </c>
      <c r="OF375" s="877" t="s">
        <v>64</v>
      </c>
      <c r="OG375" s="877" t="s">
        <v>64</v>
      </c>
      <c r="OH375" s="877" t="s">
        <v>64</v>
      </c>
      <c r="OI375" s="877" t="s">
        <v>64</v>
      </c>
      <c r="OJ375" s="877" t="s">
        <v>64</v>
      </c>
      <c r="OK375" s="877" t="s">
        <v>64</v>
      </c>
      <c r="OL375" s="877" t="s">
        <v>64</v>
      </c>
    </row>
    <row r="376" spans="1:402" s="133" customFormat="1" x14ac:dyDescent="0.25">
      <c r="A376" s="221">
        <v>375</v>
      </c>
      <c r="B376" s="221">
        <v>0</v>
      </c>
      <c r="C376" s="61">
        <v>0</v>
      </c>
      <c r="D376" s="61">
        <v>5</v>
      </c>
      <c r="E376" s="511">
        <v>97</v>
      </c>
      <c r="F376" s="880"/>
      <c r="G376" s="887">
        <v>330</v>
      </c>
      <c r="I376" s="511" t="s">
        <v>1849</v>
      </c>
      <c r="J376" s="766">
        <v>17426</v>
      </c>
      <c r="K376" s="512">
        <v>65.9945205479452</v>
      </c>
      <c r="L376" s="514">
        <v>91</v>
      </c>
      <c r="M376" s="514">
        <v>168</v>
      </c>
      <c r="N376" s="514">
        <v>32.242063492063494</v>
      </c>
      <c r="O376" s="106">
        <v>2.0607442021431646</v>
      </c>
      <c r="P376" s="511">
        <v>0</v>
      </c>
      <c r="Q376" s="511">
        <v>100</v>
      </c>
      <c r="R376" s="511">
        <v>75</v>
      </c>
      <c r="S376" s="511">
        <v>0</v>
      </c>
      <c r="T376" s="514">
        <v>3</v>
      </c>
      <c r="U376" s="718">
        <v>1</v>
      </c>
      <c r="V376" s="718"/>
      <c r="W376" s="718">
        <v>0</v>
      </c>
      <c r="X376" s="718">
        <v>2</v>
      </c>
      <c r="Y376" s="718">
        <v>1</v>
      </c>
      <c r="Z376" s="718">
        <v>0</v>
      </c>
      <c r="AA376" s="718">
        <v>0</v>
      </c>
      <c r="AB376" s="718">
        <v>0</v>
      </c>
      <c r="AD376" s="524">
        <v>31.120691532214199</v>
      </c>
      <c r="AF376" s="589">
        <v>227</v>
      </c>
      <c r="AG376" s="595">
        <v>1.22</v>
      </c>
      <c r="AH376" s="589">
        <v>59</v>
      </c>
      <c r="AI376" s="592"/>
      <c r="AJ376" s="589">
        <v>17.600000000000001</v>
      </c>
      <c r="AK376" s="592"/>
      <c r="AL376" s="589">
        <v>1348</v>
      </c>
      <c r="AM376" s="593"/>
      <c r="AN376" s="409"/>
      <c r="AO376" s="63"/>
      <c r="AP376" s="63"/>
      <c r="AQ376" s="63"/>
      <c r="AR376" s="63"/>
      <c r="AS376" s="63"/>
      <c r="AT376" s="63"/>
      <c r="AU376" s="64"/>
      <c r="AV376" s="64"/>
      <c r="AW376" s="108"/>
      <c r="AX376" s="108"/>
      <c r="AY376" s="108"/>
      <c r="AZ376" s="589">
        <v>142</v>
      </c>
      <c r="BA376" s="414"/>
      <c r="BB376" s="66"/>
      <c r="BC376" s="68"/>
      <c r="BD376" s="66"/>
      <c r="BE376" s="218"/>
      <c r="BF376" s="66"/>
      <c r="BG376" s="68"/>
      <c r="BH376" s="508"/>
      <c r="BI376" s="508"/>
      <c r="BJ376" s="508"/>
      <c r="BK376" s="66"/>
      <c r="BL376" s="66"/>
      <c r="BM376" s="66"/>
      <c r="BN376" s="66"/>
      <c r="BO376" s="571"/>
      <c r="BP376" s="66"/>
      <c r="BQ376" s="66"/>
      <c r="BR376" s="66"/>
      <c r="BS376" s="66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  <c r="CD376" s="61"/>
      <c r="CE376" s="61"/>
      <c r="CF376" s="61"/>
      <c r="CG376" s="61"/>
      <c r="CH376" s="61"/>
      <c r="CI376" s="61"/>
      <c r="CJ376" s="661">
        <v>1</v>
      </c>
      <c r="CK376" s="661">
        <v>0</v>
      </c>
      <c r="CL376" s="663">
        <v>1</v>
      </c>
      <c r="CM376" s="663">
        <v>1</v>
      </c>
      <c r="CN376" s="661">
        <v>1</v>
      </c>
      <c r="CO376" s="661">
        <v>0</v>
      </c>
      <c r="CP376" s="661">
        <v>1</v>
      </c>
      <c r="CQ376" s="661">
        <v>0</v>
      </c>
      <c r="CR376" s="661">
        <v>0</v>
      </c>
      <c r="CS376" s="661">
        <v>0</v>
      </c>
      <c r="CT376" s="661">
        <v>0</v>
      </c>
      <c r="CU376" s="661">
        <v>0</v>
      </c>
      <c r="CV376" s="666">
        <v>12.6</v>
      </c>
      <c r="CW376" s="362"/>
      <c r="CX376" s="362"/>
      <c r="CY376" s="362"/>
      <c r="DC376" s="516">
        <v>2</v>
      </c>
      <c r="DD376" s="511" t="s">
        <v>1850</v>
      </c>
      <c r="DF376" s="136"/>
      <c r="DJ376" s="136"/>
      <c r="DK376" s="136"/>
      <c r="DL376" s="136"/>
      <c r="DS376" s="63"/>
      <c r="EO376" s="511">
        <v>97</v>
      </c>
      <c r="EP376" s="574">
        <v>41516</v>
      </c>
      <c r="ET376" s="133">
        <v>69</v>
      </c>
      <c r="EU376" s="133">
        <v>0</v>
      </c>
      <c r="EV376" s="524">
        <v>31.120691532214199</v>
      </c>
      <c r="EW376" s="133">
        <v>8</v>
      </c>
      <c r="EX376" s="133">
        <v>7</v>
      </c>
      <c r="EY376" s="133">
        <v>65</v>
      </c>
      <c r="EZ376" s="133">
        <v>58</v>
      </c>
      <c r="FC376" s="133">
        <v>47</v>
      </c>
      <c r="FE376" s="133">
        <v>34</v>
      </c>
      <c r="FH376" s="91"/>
      <c r="FI376" s="91"/>
      <c r="FJ376" s="227"/>
      <c r="FK376" s="227"/>
      <c r="FL376" s="193">
        <v>193</v>
      </c>
      <c r="FM376" s="193">
        <v>159</v>
      </c>
      <c r="FN376" s="193">
        <v>93.655486109960123</v>
      </c>
      <c r="FO376" s="193">
        <v>77.156592183853164</v>
      </c>
      <c r="FP376" s="193">
        <v>17</v>
      </c>
      <c r="FQ376" s="133">
        <v>1</v>
      </c>
      <c r="FS376" s="193">
        <v>56</v>
      </c>
      <c r="FT376" s="193">
        <v>32</v>
      </c>
      <c r="FU376" s="133">
        <v>70</v>
      </c>
      <c r="FV376" s="237">
        <v>4.21</v>
      </c>
      <c r="FW376" s="237">
        <v>6.7</v>
      </c>
      <c r="FX376" s="237">
        <v>13.30166270783848</v>
      </c>
      <c r="FY376" s="237">
        <v>1.75</v>
      </c>
      <c r="FZ376" s="237">
        <v>1.3238770685579198</v>
      </c>
      <c r="GA376" s="133">
        <v>23</v>
      </c>
      <c r="GG376" s="133">
        <v>1</v>
      </c>
      <c r="GH376" s="133">
        <v>1</v>
      </c>
      <c r="GI376" s="133">
        <v>0</v>
      </c>
      <c r="GJ376" s="133">
        <v>1</v>
      </c>
      <c r="GK376" s="133">
        <v>30</v>
      </c>
      <c r="GM376" s="133">
        <v>0</v>
      </c>
      <c r="GO376" s="133">
        <v>1</v>
      </c>
      <c r="GP376" s="61">
        <v>125</v>
      </c>
      <c r="GQ376" s="106">
        <v>60.657698257746191</v>
      </c>
      <c r="GR376" s="61">
        <v>35</v>
      </c>
      <c r="GS376" s="61">
        <v>0</v>
      </c>
      <c r="GT376" s="61"/>
      <c r="GU376" s="61"/>
      <c r="GV376" s="61"/>
      <c r="GW376" s="61"/>
      <c r="GX376" s="61">
        <v>18</v>
      </c>
      <c r="GY376" s="61"/>
      <c r="GZ376" s="90"/>
      <c r="HA376" s="21">
        <v>20</v>
      </c>
      <c r="HY376" s="238"/>
      <c r="IE376" s="237"/>
      <c r="IF376" s="237"/>
      <c r="IP376" s="237"/>
      <c r="JC376" s="136"/>
      <c r="JD376" s="278"/>
      <c r="JE376" s="70"/>
      <c r="JF376" s="70"/>
      <c r="JG376" s="136"/>
      <c r="JH376" s="136"/>
      <c r="JI376" s="136"/>
      <c r="JJ376" s="136"/>
      <c r="JL376" s="420"/>
      <c r="JM376" s="362"/>
      <c r="JN376" s="244"/>
      <c r="JP376" s="518">
        <v>0</v>
      </c>
      <c r="JQ376" s="519">
        <v>43584</v>
      </c>
      <c r="JR376" s="520">
        <v>68</v>
      </c>
      <c r="JS376" s="135"/>
      <c r="JU376" s="200"/>
      <c r="JV376" s="135"/>
      <c r="JW376" s="225"/>
      <c r="JX376" s="201"/>
      <c r="JY376" s="135"/>
      <c r="JZ376" s="225"/>
      <c r="KA376" s="699">
        <v>0</v>
      </c>
      <c r="KB376" s="511"/>
      <c r="KC376" s="225"/>
      <c r="KD376" s="63"/>
      <c r="KE376" s="250"/>
      <c r="KF376" s="250"/>
      <c r="KG376" s="250"/>
      <c r="KH376" s="250"/>
      <c r="KI376" s="250"/>
      <c r="KJ376" s="250"/>
      <c r="KK376" s="250"/>
      <c r="KL376" s="250"/>
      <c r="KQ376" s="92"/>
      <c r="KR376" s="92"/>
      <c r="KS376" s="92"/>
      <c r="KT376" s="361"/>
      <c r="KU376" s="92"/>
      <c r="KV376" s="361"/>
      <c r="KW376" s="361"/>
      <c r="KX376" s="361"/>
      <c r="KY376" s="361"/>
      <c r="KZ376" s="361"/>
      <c r="LA376" s="361"/>
      <c r="LB376" s="361"/>
      <c r="LC376" s="361"/>
      <c r="LD376" s="361"/>
      <c r="LE376" s="112"/>
      <c r="LF376" s="454"/>
      <c r="LG376" s="454"/>
      <c r="LH376" s="454"/>
      <c r="LI376" s="454"/>
      <c r="LJ376" s="454"/>
      <c r="LK376" s="454"/>
      <c r="LL376" s="454"/>
      <c r="LM376" s="454"/>
      <c r="LN376" s="454"/>
      <c r="LO376" s="454"/>
      <c r="LP376" s="454"/>
      <c r="LQ376" s="454"/>
      <c r="LR376" s="454"/>
      <c r="LS376" s="454"/>
      <c r="LT376" s="454"/>
      <c r="LU376" s="454"/>
      <c r="LV376" s="454"/>
      <c r="LW376" s="454"/>
      <c r="LX376" s="454"/>
      <c r="LY376" s="454"/>
      <c r="LZ376" s="454"/>
      <c r="MA376" s="454"/>
      <c r="MC376" s="509"/>
      <c r="MD376" s="61"/>
      <c r="ME376" s="746">
        <v>97</v>
      </c>
      <c r="MF376" s="510">
        <v>41514</v>
      </c>
      <c r="MG376" s="511">
        <v>330</v>
      </c>
      <c r="MH376" s="521">
        <v>330</v>
      </c>
      <c r="MI376" s="522">
        <v>38.621835980310799</v>
      </c>
      <c r="MJ376" s="510"/>
      <c r="MK376" s="511"/>
      <c r="ML376" s="511"/>
      <c r="MM376" s="511"/>
      <c r="MN376" s="511"/>
      <c r="MO376" s="511"/>
      <c r="ND376" s="876" t="s">
        <v>64</v>
      </c>
      <c r="NE376" s="877" t="s">
        <v>64</v>
      </c>
      <c r="NF376" s="877" t="s">
        <v>64</v>
      </c>
      <c r="NG376" s="877" t="s">
        <v>64</v>
      </c>
      <c r="NH376" s="877" t="s">
        <v>64</v>
      </c>
      <c r="NI376" s="877" t="s">
        <v>64</v>
      </c>
      <c r="NJ376" s="877" t="s">
        <v>64</v>
      </c>
      <c r="NK376" s="877" t="s">
        <v>64</v>
      </c>
      <c r="NL376" s="877" t="s">
        <v>64</v>
      </c>
      <c r="NM376" s="877" t="s">
        <v>64</v>
      </c>
      <c r="NN376" s="877" t="s">
        <v>64</v>
      </c>
      <c r="NO376" s="877" t="s">
        <v>64</v>
      </c>
      <c r="NP376" s="877" t="s">
        <v>64</v>
      </c>
      <c r="NQ376" s="877" t="s">
        <v>64</v>
      </c>
      <c r="NR376" s="877" t="s">
        <v>64</v>
      </c>
      <c r="NS376" s="877" t="s">
        <v>64</v>
      </c>
      <c r="NT376" s="877" t="s">
        <v>64</v>
      </c>
      <c r="NU376" s="877" t="s">
        <v>64</v>
      </c>
      <c r="NV376" s="877" t="s">
        <v>64</v>
      </c>
      <c r="NW376" s="877" t="s">
        <v>64</v>
      </c>
      <c r="NX376" s="877" t="s">
        <v>64</v>
      </c>
      <c r="NY376" s="877" t="s">
        <v>64</v>
      </c>
      <c r="NZ376" s="877" t="s">
        <v>64</v>
      </c>
      <c r="OA376" s="877" t="s">
        <v>64</v>
      </c>
      <c r="OB376" s="877" t="s">
        <v>64</v>
      </c>
      <c r="OC376" s="877" t="s">
        <v>64</v>
      </c>
      <c r="OD376" s="877" t="s">
        <v>64</v>
      </c>
      <c r="OE376" s="877" t="s">
        <v>64</v>
      </c>
      <c r="OF376" s="877" t="s">
        <v>64</v>
      </c>
      <c r="OG376" s="877" t="s">
        <v>64</v>
      </c>
      <c r="OH376" s="877" t="s">
        <v>64</v>
      </c>
      <c r="OI376" s="877" t="s">
        <v>64</v>
      </c>
      <c r="OJ376" s="877" t="s">
        <v>64</v>
      </c>
      <c r="OK376" s="877" t="s">
        <v>64</v>
      </c>
      <c r="OL376" s="877" t="s">
        <v>64</v>
      </c>
    </row>
    <row r="377" spans="1:402" s="133" customFormat="1" x14ac:dyDescent="0.25">
      <c r="A377" s="274">
        <v>376</v>
      </c>
      <c r="B377" s="221">
        <v>0</v>
      </c>
      <c r="C377" s="61">
        <v>1</v>
      </c>
      <c r="D377" s="61">
        <v>5</v>
      </c>
      <c r="E377" s="511">
        <v>98</v>
      </c>
      <c r="F377" s="880"/>
      <c r="G377" s="887">
        <v>331</v>
      </c>
      <c r="I377" s="511" t="s">
        <v>1851</v>
      </c>
      <c r="J377" s="766">
        <v>10484</v>
      </c>
      <c r="K377" s="512">
        <v>85.0356164383562</v>
      </c>
      <c r="L377" s="514">
        <v>55</v>
      </c>
      <c r="M377" s="514">
        <v>172</v>
      </c>
      <c r="N377" s="514">
        <v>18.591130340724717</v>
      </c>
      <c r="O377" s="106">
        <v>1.6210421887717104</v>
      </c>
      <c r="P377" s="511">
        <v>0</v>
      </c>
      <c r="Q377" s="511">
        <v>140</v>
      </c>
      <c r="R377" s="511">
        <v>80</v>
      </c>
      <c r="S377" s="511">
        <v>1</v>
      </c>
      <c r="T377" s="514">
        <v>4</v>
      </c>
      <c r="U377" s="718">
        <v>0</v>
      </c>
      <c r="V377" s="718"/>
      <c r="W377" s="718">
        <v>1</v>
      </c>
      <c r="X377" s="718">
        <v>0</v>
      </c>
      <c r="Y377" s="718">
        <v>1</v>
      </c>
      <c r="Z377" s="718">
        <v>0</v>
      </c>
      <c r="AA377" s="718">
        <v>0</v>
      </c>
      <c r="AB377" s="718">
        <v>0</v>
      </c>
      <c r="AD377" s="524">
        <v>30.7171316681039</v>
      </c>
      <c r="AF377" s="591"/>
      <c r="AG377" s="590">
        <v>1.46</v>
      </c>
      <c r="AH377" s="589">
        <v>46</v>
      </c>
      <c r="AI377" s="592"/>
      <c r="AJ377" s="589">
        <v>10.9</v>
      </c>
      <c r="AK377" s="592"/>
      <c r="AL377" s="589">
        <v>4427</v>
      </c>
      <c r="AM377" s="593"/>
      <c r="AN377" s="409"/>
      <c r="AO377" s="63"/>
      <c r="AP377" s="63"/>
      <c r="AQ377" s="63"/>
      <c r="AR377" s="63"/>
      <c r="AS377" s="63"/>
      <c r="AT377" s="63"/>
      <c r="AU377" s="64"/>
      <c r="AV377" s="64"/>
      <c r="AW377" s="108"/>
      <c r="AX377" s="108"/>
      <c r="AY377" s="108"/>
      <c r="AZ377" s="589">
        <v>133</v>
      </c>
      <c r="BA377" s="414"/>
      <c r="BB377" s="66"/>
      <c r="BC377" s="68"/>
      <c r="BD377" s="66"/>
      <c r="BE377" s="218"/>
      <c r="BF377" s="66"/>
      <c r="BG377" s="68"/>
      <c r="BH377" s="508"/>
      <c r="BI377" s="508"/>
      <c r="BJ377" s="508"/>
      <c r="BK377" s="66"/>
      <c r="BL377" s="66"/>
      <c r="BM377" s="66"/>
      <c r="BN377" s="66"/>
      <c r="BO377" s="571"/>
      <c r="BP377" s="66"/>
      <c r="BQ377" s="66"/>
      <c r="BR377" s="66"/>
      <c r="BS377" s="66"/>
      <c r="BT377" s="61"/>
      <c r="BU377" s="61"/>
      <c r="BV377" s="61"/>
      <c r="BW377" s="61"/>
      <c r="BX377" s="61"/>
      <c r="BY377" s="61"/>
      <c r="BZ377" s="61"/>
      <c r="CA377" s="61"/>
      <c r="CB377" s="61"/>
      <c r="CC377" s="61"/>
      <c r="CD377" s="61"/>
      <c r="CE377" s="61"/>
      <c r="CF377" s="61"/>
      <c r="CG377" s="61"/>
      <c r="CH377" s="61"/>
      <c r="CI377" s="61"/>
      <c r="CJ377" s="661">
        <v>1</v>
      </c>
      <c r="CK377" s="661">
        <v>0</v>
      </c>
      <c r="CL377" s="661">
        <v>0</v>
      </c>
      <c r="CM377" s="661">
        <v>1</v>
      </c>
      <c r="CN377" s="663">
        <v>1</v>
      </c>
      <c r="CO377" s="663">
        <v>1</v>
      </c>
      <c r="CP377" s="661">
        <v>1</v>
      </c>
      <c r="CQ377" s="663" t="s">
        <v>1835</v>
      </c>
      <c r="CR377" s="663" t="s">
        <v>1835</v>
      </c>
      <c r="CS377" s="661">
        <v>0</v>
      </c>
      <c r="CT377" s="661">
        <v>0</v>
      </c>
      <c r="CU377" s="661">
        <v>0</v>
      </c>
      <c r="CV377" s="667"/>
      <c r="CW377" s="362"/>
      <c r="CX377" s="362"/>
      <c r="CY377" s="362"/>
      <c r="DC377" s="516">
        <v>1</v>
      </c>
      <c r="DD377" s="511" t="s">
        <v>1756</v>
      </c>
      <c r="DF377" s="136"/>
      <c r="DJ377" s="136"/>
      <c r="DK377" s="136"/>
      <c r="DL377" s="136"/>
      <c r="DS377" s="63"/>
      <c r="EO377" s="511">
        <v>98</v>
      </c>
      <c r="EP377" s="574">
        <v>41519</v>
      </c>
      <c r="ET377" s="133">
        <v>87</v>
      </c>
      <c r="EU377" s="133">
        <v>1</v>
      </c>
      <c r="EV377" s="524">
        <v>30.7171316681039</v>
      </c>
      <c r="EW377" s="133">
        <v>10</v>
      </c>
      <c r="EX377" s="133">
        <v>8</v>
      </c>
      <c r="EY377" s="133">
        <v>63</v>
      </c>
      <c r="EZ377" s="133">
        <v>55</v>
      </c>
      <c r="FC377" s="133">
        <v>43</v>
      </c>
      <c r="FE377" s="133">
        <v>45</v>
      </c>
      <c r="FH377" s="91"/>
      <c r="FI377" s="91"/>
      <c r="FJ377" s="227"/>
      <c r="FK377" s="227"/>
      <c r="FL377" s="193">
        <v>168</v>
      </c>
      <c r="FM377" s="193">
        <v>150</v>
      </c>
      <c r="FN377" s="193">
        <v>103.63703126523579</v>
      </c>
      <c r="FO377" s="193">
        <v>92.533063629674814</v>
      </c>
      <c r="FP377" s="193">
        <v>10</v>
      </c>
      <c r="FQ377" s="133">
        <v>1</v>
      </c>
      <c r="FS377" s="193">
        <v>55</v>
      </c>
      <c r="FT377" s="193"/>
      <c r="FU377" s="133">
        <v>120</v>
      </c>
      <c r="FV377" s="237">
        <v>6.6</v>
      </c>
      <c r="FW377" s="237">
        <v>8.66</v>
      </c>
      <c r="FX377" s="237">
        <v>8.3333333333333339</v>
      </c>
      <c r="FY377" s="237"/>
      <c r="FZ377" s="237">
        <v>1.5624999999999998</v>
      </c>
      <c r="GA377" s="133">
        <v>22</v>
      </c>
      <c r="GG377" s="133">
        <v>2</v>
      </c>
      <c r="GH377" s="133">
        <v>1</v>
      </c>
      <c r="GI377" s="133">
        <v>0</v>
      </c>
      <c r="GJ377" s="133">
        <v>1</v>
      </c>
      <c r="GK377" s="133">
        <v>31</v>
      </c>
      <c r="GM377" s="133">
        <v>0</v>
      </c>
      <c r="GO377" s="133">
        <v>1</v>
      </c>
      <c r="GP377" s="61">
        <v>54.2</v>
      </c>
      <c r="GQ377" s="106">
        <v>33.435280324855832</v>
      </c>
      <c r="GR377" s="61">
        <v>28</v>
      </c>
      <c r="GS377" s="61">
        <v>1</v>
      </c>
      <c r="GT377" s="61"/>
      <c r="GU377" s="61"/>
      <c r="GV377" s="61"/>
      <c r="GW377" s="61"/>
      <c r="GX377" s="61">
        <v>9</v>
      </c>
      <c r="GY377" s="61"/>
      <c r="GZ377" s="90"/>
      <c r="HA377" s="21">
        <v>21</v>
      </c>
      <c r="HY377" s="238"/>
      <c r="IE377" s="237"/>
      <c r="IF377" s="237"/>
      <c r="IP377" s="237"/>
      <c r="JC377" s="136"/>
      <c r="JD377" s="278"/>
      <c r="JE377" s="70"/>
      <c r="JF377" s="70"/>
      <c r="JG377" s="136"/>
      <c r="JH377" s="136"/>
      <c r="JI377" s="136"/>
      <c r="JJ377" s="136"/>
      <c r="JL377" s="420"/>
      <c r="JM377" s="362"/>
      <c r="JN377" s="244"/>
      <c r="JP377" s="518">
        <v>1</v>
      </c>
      <c r="JQ377" s="519">
        <v>42995</v>
      </c>
      <c r="JR377" s="520">
        <v>48</v>
      </c>
      <c r="JS377" s="135"/>
      <c r="JU377" s="200"/>
      <c r="JV377" s="135"/>
      <c r="JW377" s="225"/>
      <c r="JX377" s="201"/>
      <c r="JY377" s="135"/>
      <c r="JZ377" s="225"/>
      <c r="KA377" s="699">
        <v>0</v>
      </c>
      <c r="KB377" s="511"/>
      <c r="KC377" s="225"/>
      <c r="KD377" s="63"/>
      <c r="KE377" s="250"/>
      <c r="KF377" s="250"/>
      <c r="KG377" s="250"/>
      <c r="KH377" s="250"/>
      <c r="KI377" s="250"/>
      <c r="KJ377" s="250"/>
      <c r="KK377" s="250"/>
      <c r="KL377" s="250"/>
      <c r="KQ377" s="92"/>
      <c r="KR377" s="92"/>
      <c r="KS377" s="92"/>
      <c r="KT377" s="361"/>
      <c r="KU377" s="92"/>
      <c r="KV377" s="361"/>
      <c r="KW377" s="361"/>
      <c r="KX377" s="361"/>
      <c r="KY377" s="361"/>
      <c r="KZ377" s="361"/>
      <c r="LA377" s="361"/>
      <c r="LB377" s="361"/>
      <c r="LC377" s="361"/>
      <c r="LD377" s="361"/>
      <c r="LE377" s="112"/>
      <c r="LF377" s="454"/>
      <c r="LG377" s="454"/>
      <c r="LH377" s="454"/>
      <c r="LI377" s="454"/>
      <c r="LJ377" s="454"/>
      <c r="LK377" s="454"/>
      <c r="LL377" s="454"/>
      <c r="LM377" s="454"/>
      <c r="LN377" s="454"/>
      <c r="LO377" s="454"/>
      <c r="LP377" s="454"/>
      <c r="LQ377" s="454"/>
      <c r="LR377" s="454"/>
      <c r="LS377" s="454"/>
      <c r="LT377" s="454"/>
      <c r="LU377" s="454"/>
      <c r="LV377" s="454"/>
      <c r="LW377" s="454"/>
      <c r="LX377" s="454"/>
      <c r="LY377" s="454"/>
      <c r="LZ377" s="454"/>
      <c r="MA377" s="454"/>
      <c r="MC377" s="509"/>
      <c r="MD377" s="61"/>
      <c r="ME377" s="746">
        <v>98</v>
      </c>
      <c r="MF377" s="510">
        <v>41522</v>
      </c>
      <c r="MG377" s="511">
        <v>331</v>
      </c>
      <c r="MH377" s="521">
        <v>331</v>
      </c>
      <c r="MI377" s="522">
        <v>16.461636064479901</v>
      </c>
      <c r="MJ377" s="510"/>
      <c r="MK377" s="511"/>
      <c r="ML377" s="511"/>
      <c r="MM377" s="511"/>
      <c r="MN377" s="511"/>
      <c r="MO377" s="511"/>
      <c r="ND377" s="876">
        <v>1098</v>
      </c>
      <c r="NE377" s="877" t="s">
        <v>64</v>
      </c>
      <c r="NF377" s="877" t="s">
        <v>64</v>
      </c>
      <c r="NG377" s="877" t="s">
        <v>64</v>
      </c>
      <c r="NH377" s="877" t="s">
        <v>64</v>
      </c>
      <c r="NI377" s="877" t="s">
        <v>64</v>
      </c>
      <c r="NJ377" s="877" t="s">
        <v>64</v>
      </c>
      <c r="NK377" s="877" t="s">
        <v>64</v>
      </c>
      <c r="NL377" s="877" t="s">
        <v>64</v>
      </c>
      <c r="NM377" s="877" t="s">
        <v>64</v>
      </c>
      <c r="NN377" s="877" t="s">
        <v>64</v>
      </c>
      <c r="NO377" s="877" t="s">
        <v>64</v>
      </c>
      <c r="NP377" s="877" t="s">
        <v>64</v>
      </c>
      <c r="NQ377" s="877" t="s">
        <v>64</v>
      </c>
      <c r="NR377" s="877" t="s">
        <v>64</v>
      </c>
      <c r="NS377" s="877" t="s">
        <v>64</v>
      </c>
      <c r="NT377" s="877" t="s">
        <v>64</v>
      </c>
      <c r="NU377" s="877" t="s">
        <v>64</v>
      </c>
      <c r="NV377" s="877" t="s">
        <v>64</v>
      </c>
      <c r="NW377" s="877" t="s">
        <v>64</v>
      </c>
      <c r="NX377" s="877" t="s">
        <v>64</v>
      </c>
      <c r="NY377" s="877" t="s">
        <v>64</v>
      </c>
      <c r="NZ377" s="877" t="s">
        <v>64</v>
      </c>
      <c r="OA377" s="877" t="s">
        <v>64</v>
      </c>
      <c r="OB377" s="877" t="s">
        <v>64</v>
      </c>
      <c r="OC377" s="877" t="s">
        <v>64</v>
      </c>
      <c r="OD377" s="877" t="s">
        <v>64</v>
      </c>
      <c r="OE377" s="877" t="s">
        <v>64</v>
      </c>
      <c r="OF377" s="877" t="s">
        <v>64</v>
      </c>
      <c r="OG377" s="877" t="s">
        <v>64</v>
      </c>
      <c r="OH377" s="877" t="s">
        <v>64</v>
      </c>
      <c r="OI377" s="877" t="s">
        <v>64</v>
      </c>
      <c r="OJ377" s="877" t="s">
        <v>64</v>
      </c>
      <c r="OK377" s="877" t="s">
        <v>64</v>
      </c>
      <c r="OL377" s="877" t="s">
        <v>64</v>
      </c>
    </row>
    <row r="378" spans="1:402" s="133" customFormat="1" x14ac:dyDescent="0.25">
      <c r="A378" s="221">
        <v>377</v>
      </c>
      <c r="B378" s="274">
        <v>0</v>
      </c>
      <c r="C378" s="61">
        <v>1</v>
      </c>
      <c r="D378" s="61">
        <v>5</v>
      </c>
      <c r="E378" s="511">
        <v>100</v>
      </c>
      <c r="F378" s="880"/>
      <c r="G378" s="887">
        <v>333</v>
      </c>
      <c r="I378" s="511" t="s">
        <v>1852</v>
      </c>
      <c r="J378" s="766">
        <v>14374</v>
      </c>
      <c r="K378" s="512">
        <v>74.389041095890406</v>
      </c>
      <c r="L378" s="514">
        <v>80</v>
      </c>
      <c r="M378" s="514">
        <v>178</v>
      </c>
      <c r="N378" s="514">
        <v>25.249337204898371</v>
      </c>
      <c r="O378" s="106">
        <v>1.9888578520235065</v>
      </c>
      <c r="P378" s="511">
        <v>0</v>
      </c>
      <c r="Q378" s="511">
        <v>120</v>
      </c>
      <c r="R378" s="511">
        <v>75</v>
      </c>
      <c r="S378" s="511">
        <v>0</v>
      </c>
      <c r="T378" s="514">
        <v>2</v>
      </c>
      <c r="U378" s="718">
        <v>0</v>
      </c>
      <c r="V378" s="718"/>
      <c r="W378" s="663">
        <v>1</v>
      </c>
      <c r="X378" s="718">
        <v>0</v>
      </c>
      <c r="Y378" s="663">
        <v>0</v>
      </c>
      <c r="Z378" s="718">
        <v>0</v>
      </c>
      <c r="AA378" s="718">
        <v>0</v>
      </c>
      <c r="AB378" s="718">
        <v>0</v>
      </c>
      <c r="AD378" s="524">
        <v>6.3360121688426903</v>
      </c>
      <c r="AF378" s="591">
        <v>163</v>
      </c>
      <c r="AG378" s="590">
        <v>0.86</v>
      </c>
      <c r="AH378" s="589">
        <v>87</v>
      </c>
      <c r="AI378" s="592"/>
      <c r="AJ378" s="589">
        <v>14.2</v>
      </c>
      <c r="AK378" s="592"/>
      <c r="AL378" s="589">
        <v>128</v>
      </c>
      <c r="AM378" s="593"/>
      <c r="AN378" s="409"/>
      <c r="AO378" s="63"/>
      <c r="AP378" s="63"/>
      <c r="AQ378" s="63"/>
      <c r="AR378" s="63"/>
      <c r="AS378" s="63"/>
      <c r="AT378" s="63"/>
      <c r="AU378" s="64"/>
      <c r="AV378" s="64"/>
      <c r="AW378" s="108"/>
      <c r="AX378" s="108"/>
      <c r="AY378" s="108"/>
      <c r="AZ378" s="589">
        <v>139</v>
      </c>
      <c r="BA378" s="414"/>
      <c r="BB378" s="66"/>
      <c r="BC378" s="68"/>
      <c r="BD378" s="66"/>
      <c r="BE378" s="218"/>
      <c r="BF378" s="66"/>
      <c r="BG378" s="68"/>
      <c r="BH378" s="508"/>
      <c r="BI378" s="508"/>
      <c r="BJ378" s="508"/>
      <c r="BK378" s="66"/>
      <c r="BL378" s="66"/>
      <c r="BM378" s="66"/>
      <c r="BN378" s="66"/>
      <c r="BO378" s="571"/>
      <c r="BP378" s="66"/>
      <c r="BQ378" s="66"/>
      <c r="BR378" s="66"/>
      <c r="BS378" s="66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  <c r="CD378" s="61"/>
      <c r="CE378" s="61"/>
      <c r="CF378" s="61"/>
      <c r="CG378" s="61"/>
      <c r="CH378" s="61"/>
      <c r="CI378" s="61"/>
      <c r="CJ378" s="661">
        <v>0</v>
      </c>
      <c r="CK378" s="661">
        <v>0</v>
      </c>
      <c r="CL378" s="663">
        <v>1</v>
      </c>
      <c r="CM378" s="661">
        <v>1</v>
      </c>
      <c r="CN378" s="663">
        <v>1</v>
      </c>
      <c r="CO378" s="661">
        <v>0</v>
      </c>
      <c r="CP378" s="663" t="s">
        <v>1846</v>
      </c>
      <c r="CQ378" s="663" t="s">
        <v>1846</v>
      </c>
      <c r="CR378" s="661">
        <v>0</v>
      </c>
      <c r="CS378" s="661">
        <v>0</v>
      </c>
      <c r="CT378" s="663" t="s">
        <v>1846</v>
      </c>
      <c r="CU378" s="661">
        <v>0</v>
      </c>
      <c r="CV378" s="666">
        <v>17.3</v>
      </c>
      <c r="CW378" s="362"/>
      <c r="CX378" s="362"/>
      <c r="CY378" s="362"/>
      <c r="DC378" s="516">
        <v>2</v>
      </c>
      <c r="DD378" s="511" t="s">
        <v>1728</v>
      </c>
      <c r="DF378" s="136"/>
      <c r="DJ378" s="136"/>
      <c r="DK378" s="136"/>
      <c r="DL378" s="136"/>
      <c r="DS378" s="63"/>
      <c r="EO378" s="511">
        <v>100</v>
      </c>
      <c r="EP378" s="574">
        <v>41526</v>
      </c>
      <c r="ET378" s="133">
        <v>75</v>
      </c>
      <c r="EU378" s="133">
        <v>1</v>
      </c>
      <c r="EV378" s="524">
        <v>6.3360121688426903</v>
      </c>
      <c r="EW378" s="133">
        <v>9</v>
      </c>
      <c r="EX378" s="133">
        <v>9</v>
      </c>
      <c r="EY378" s="133">
        <v>71</v>
      </c>
      <c r="EZ378" s="133">
        <v>64</v>
      </c>
      <c r="FC378" s="133">
        <v>45</v>
      </c>
      <c r="FE378" s="133">
        <v>35</v>
      </c>
      <c r="FH378" s="91"/>
      <c r="FI378" s="91"/>
      <c r="FJ378" s="227"/>
      <c r="FK378" s="227"/>
      <c r="FL378" s="193">
        <v>345</v>
      </c>
      <c r="FM378" s="193">
        <v>228</v>
      </c>
      <c r="FN378" s="193">
        <v>173.46639411609513</v>
      </c>
      <c r="FO378" s="193">
        <v>114.63866045933244</v>
      </c>
      <c r="FP378" s="193">
        <v>34</v>
      </c>
      <c r="FQ378" s="133">
        <v>1</v>
      </c>
      <c r="FS378" s="193">
        <v>64</v>
      </c>
      <c r="FT378" s="193">
        <v>71</v>
      </c>
      <c r="FU378" s="133">
        <v>160</v>
      </c>
      <c r="FV378" s="237">
        <v>5.6</v>
      </c>
      <c r="FW378" s="237">
        <v>6</v>
      </c>
      <c r="FX378" s="237">
        <v>11.428571428571429</v>
      </c>
      <c r="FY378" s="237">
        <v>0.90140845070422537</v>
      </c>
      <c r="FZ378" s="237"/>
      <c r="GA378" s="133">
        <v>21</v>
      </c>
      <c r="GG378" s="133">
        <v>1</v>
      </c>
      <c r="GH378" s="133">
        <v>2</v>
      </c>
      <c r="GI378" s="133">
        <v>1</v>
      </c>
      <c r="GJ378" s="133">
        <v>1</v>
      </c>
      <c r="GM378" s="133">
        <v>0</v>
      </c>
      <c r="GO378" s="133">
        <v>1</v>
      </c>
      <c r="GP378" s="61">
        <v>37</v>
      </c>
      <c r="GQ378" s="106">
        <v>18.603642267523245</v>
      </c>
      <c r="GR378" s="61">
        <v>63</v>
      </c>
      <c r="GS378" s="61">
        <v>0</v>
      </c>
      <c r="GT378" s="61"/>
      <c r="GU378" s="61"/>
      <c r="GV378" s="61"/>
      <c r="GW378" s="61"/>
      <c r="GX378" s="61"/>
      <c r="GY378" s="61"/>
      <c r="GZ378" s="90"/>
      <c r="HA378" s="21">
        <v>18</v>
      </c>
      <c r="HY378" s="238"/>
      <c r="IE378" s="237"/>
      <c r="IF378" s="237"/>
      <c r="IP378" s="237"/>
      <c r="JC378" s="136"/>
      <c r="JD378" s="278"/>
      <c r="JE378" s="70"/>
      <c r="JF378" s="70"/>
      <c r="JG378" s="136"/>
      <c r="JH378" s="136"/>
      <c r="JI378" s="136"/>
      <c r="JJ378" s="136"/>
      <c r="JL378" s="420"/>
      <c r="JM378" s="362"/>
      <c r="JN378" s="244"/>
      <c r="JP378" s="518">
        <v>0</v>
      </c>
      <c r="JQ378" s="519">
        <v>43502</v>
      </c>
      <c r="JR378" s="520">
        <v>64</v>
      </c>
      <c r="JS378" s="135"/>
      <c r="JU378" s="200"/>
      <c r="JV378" s="135"/>
      <c r="JW378" s="225"/>
      <c r="JX378" s="201"/>
      <c r="JY378" s="135"/>
      <c r="JZ378" s="225"/>
      <c r="KA378" s="699">
        <v>0</v>
      </c>
      <c r="KB378" s="511"/>
      <c r="KC378" s="225"/>
      <c r="KD378" s="63"/>
      <c r="KE378" s="250"/>
      <c r="KF378" s="250"/>
      <c r="KG378" s="250"/>
      <c r="KH378" s="250"/>
      <c r="KI378" s="250"/>
      <c r="KJ378" s="250"/>
      <c r="KK378" s="250"/>
      <c r="KL378" s="250"/>
      <c r="KQ378" s="92"/>
      <c r="KR378" s="92"/>
      <c r="KS378" s="92"/>
      <c r="KT378" s="361"/>
      <c r="KU378" s="92"/>
      <c r="KV378" s="361"/>
      <c r="KW378" s="361"/>
      <c r="KX378" s="361"/>
      <c r="KY378" s="361"/>
      <c r="KZ378" s="361"/>
      <c r="LA378" s="361"/>
      <c r="LB378" s="361"/>
      <c r="LC378" s="361"/>
      <c r="LD378" s="361"/>
      <c r="LE378" s="112"/>
      <c r="LF378" s="454"/>
      <c r="LG378" s="454"/>
      <c r="LH378" s="454"/>
      <c r="LI378" s="454"/>
      <c r="LJ378" s="454"/>
      <c r="LK378" s="454"/>
      <c r="LL378" s="454"/>
      <c r="LM378" s="454"/>
      <c r="LN378" s="454"/>
      <c r="LO378" s="454"/>
      <c r="LP378" s="454"/>
      <c r="LQ378" s="454"/>
      <c r="LR378" s="454"/>
      <c r="LS378" s="454"/>
      <c r="LT378" s="454"/>
      <c r="LU378" s="454"/>
      <c r="LV378" s="454"/>
      <c r="LW378" s="454"/>
      <c r="LX378" s="454"/>
      <c r="LY378" s="454"/>
      <c r="LZ378" s="454"/>
      <c r="MA378" s="454"/>
      <c r="MC378" s="509"/>
      <c r="MD378" s="61"/>
      <c r="ME378" s="746">
        <v>100</v>
      </c>
      <c r="MF378" s="510">
        <v>41526</v>
      </c>
      <c r="MG378" s="511">
        <v>333</v>
      </c>
      <c r="MH378" s="521">
        <v>333</v>
      </c>
      <c r="MI378" s="522">
        <v>31.395390745308099</v>
      </c>
      <c r="MJ378" s="510">
        <v>41527</v>
      </c>
      <c r="MK378" s="521">
        <v>335</v>
      </c>
      <c r="ML378" s="528">
        <v>30.827269043680602</v>
      </c>
      <c r="MM378" s="511"/>
      <c r="MN378" s="511"/>
      <c r="MO378" s="511"/>
      <c r="ND378" s="876">
        <v>1100</v>
      </c>
      <c r="NE378" s="877">
        <v>8.2475478068902994</v>
      </c>
      <c r="NF378" s="877">
        <v>6.2755658345603296</v>
      </c>
      <c r="NG378" s="877">
        <v>4.9823091301297699</v>
      </c>
      <c r="NH378" s="877">
        <v>1.6959938131098999</v>
      </c>
      <c r="NI378" s="877">
        <v>7.8867939899752901</v>
      </c>
      <c r="NJ378" s="877">
        <v>5.8974824681960998</v>
      </c>
      <c r="NK378" s="877">
        <v>8.5630818437496501</v>
      </c>
      <c r="NL378" s="877">
        <v>7.2120829114410601</v>
      </c>
      <c r="NM378" s="877">
        <v>5.6293566200796104</v>
      </c>
      <c r="NN378" s="877">
        <v>0.93357263826102399</v>
      </c>
      <c r="NO378" s="877">
        <v>5.5960406326711398</v>
      </c>
      <c r="NP378" s="877">
        <v>6.1415962783838198</v>
      </c>
      <c r="NQ378" s="877">
        <v>7.0447219673409798</v>
      </c>
      <c r="NR378" s="877">
        <v>4.3204846780176904</v>
      </c>
      <c r="NS378" s="877">
        <v>6.2216837810109702</v>
      </c>
      <c r="NT378" s="877">
        <v>7.1481206311239598</v>
      </c>
      <c r="NU378" s="877">
        <v>6.0476692513913104</v>
      </c>
      <c r="NV378" s="877">
        <v>5.9836776946980699</v>
      </c>
      <c r="NW378" s="877">
        <v>5.68425770505893</v>
      </c>
      <c r="NX378" s="877">
        <v>6.2971914165658598</v>
      </c>
      <c r="NY378" s="877">
        <v>7.4146429584100098</v>
      </c>
      <c r="NZ378" s="877">
        <v>3.8914191868460799</v>
      </c>
      <c r="OA378" s="877">
        <v>10.4614999109005</v>
      </c>
      <c r="OB378" s="877">
        <v>2.0356239097307198</v>
      </c>
      <c r="OC378" s="877">
        <v>6.06371864015225</v>
      </c>
      <c r="OD378" s="877">
        <v>6.5380725027378501</v>
      </c>
      <c r="OE378" s="877">
        <v>6.16892278185294</v>
      </c>
      <c r="OF378" s="877">
        <v>11.569551851083601</v>
      </c>
      <c r="OG378" s="877">
        <v>3.8904466926799102</v>
      </c>
      <c r="OH378" s="877">
        <v>9.3460482725902505</v>
      </c>
      <c r="OI378" s="877">
        <v>4.08406426478847</v>
      </c>
      <c r="OJ378" s="877">
        <v>2.2235035784933599</v>
      </c>
      <c r="OK378" s="877">
        <v>2.1722994533061701</v>
      </c>
      <c r="OL378" s="877">
        <v>8.4258760011697493</v>
      </c>
    </row>
    <row r="379" spans="1:402" s="133" customFormat="1" x14ac:dyDescent="0.25">
      <c r="A379" s="221">
        <v>378</v>
      </c>
      <c r="B379" s="221">
        <v>0</v>
      </c>
      <c r="C379" s="61">
        <v>0</v>
      </c>
      <c r="D379" s="61">
        <v>5</v>
      </c>
      <c r="E379" s="511">
        <v>101</v>
      </c>
      <c r="F379" s="880"/>
      <c r="G379" s="887">
        <v>334</v>
      </c>
      <c r="I379" s="511" t="s">
        <v>1853</v>
      </c>
      <c r="J379" s="766">
        <v>17305</v>
      </c>
      <c r="K379" s="512">
        <v>66.353424657534305</v>
      </c>
      <c r="L379" s="514">
        <v>91</v>
      </c>
      <c r="M379" s="514">
        <v>170</v>
      </c>
      <c r="N379" s="514">
        <v>31.487889273356405</v>
      </c>
      <c r="O379" s="106">
        <v>2.0729742454314821</v>
      </c>
      <c r="P379" s="511">
        <v>0</v>
      </c>
      <c r="Q379" s="511">
        <v>140</v>
      </c>
      <c r="R379" s="511">
        <v>75</v>
      </c>
      <c r="S379" s="511">
        <v>0</v>
      </c>
      <c r="T379" s="514">
        <v>3</v>
      </c>
      <c r="U379" s="718">
        <v>0</v>
      </c>
      <c r="V379" s="718"/>
      <c r="W379" s="718">
        <v>1</v>
      </c>
      <c r="X379" s="718">
        <v>1</v>
      </c>
      <c r="Y379" s="663">
        <v>0</v>
      </c>
      <c r="Z379" s="718">
        <v>0</v>
      </c>
      <c r="AA379" s="718">
        <v>1</v>
      </c>
      <c r="AB379" s="718">
        <v>1</v>
      </c>
      <c r="AD379" s="524">
        <v>21.862602702902802</v>
      </c>
      <c r="AF379" s="589">
        <v>139</v>
      </c>
      <c r="AG379" s="595">
        <v>0.99</v>
      </c>
      <c r="AH379" s="589">
        <v>76</v>
      </c>
      <c r="AI379" s="592"/>
      <c r="AJ379" s="589">
        <v>17.8</v>
      </c>
      <c r="AK379" s="592"/>
      <c r="AL379" s="589">
        <v>2476</v>
      </c>
      <c r="AM379" s="593"/>
      <c r="AN379" s="409"/>
      <c r="AO379" s="63"/>
      <c r="AP379" s="63"/>
      <c r="AQ379" s="63"/>
      <c r="AR379" s="63"/>
      <c r="AS379" s="63"/>
      <c r="AT379" s="63"/>
      <c r="AU379" s="64"/>
      <c r="AV379" s="64"/>
      <c r="AW379" s="108"/>
      <c r="AX379" s="108"/>
      <c r="AY379" s="108"/>
      <c r="AZ379" s="591">
        <v>130</v>
      </c>
      <c r="BA379" s="414"/>
      <c r="BB379" s="66"/>
      <c r="BC379" s="68"/>
      <c r="BD379" s="66"/>
      <c r="BE379" s="218"/>
      <c r="BF379" s="66"/>
      <c r="BG379" s="68"/>
      <c r="BH379" s="508"/>
      <c r="BI379" s="508"/>
      <c r="BJ379" s="508"/>
      <c r="BK379" s="66"/>
      <c r="BL379" s="66"/>
      <c r="BM379" s="66"/>
      <c r="BN379" s="66"/>
      <c r="BO379" s="571"/>
      <c r="BP379" s="66"/>
      <c r="BQ379" s="66"/>
      <c r="BR379" s="66"/>
      <c r="BS379" s="66"/>
      <c r="BT379" s="61"/>
      <c r="BU379" s="61"/>
      <c r="BV379" s="61"/>
      <c r="BW379" s="61"/>
      <c r="BX379" s="61"/>
      <c r="BY379" s="61"/>
      <c r="BZ379" s="61"/>
      <c r="CA379" s="61"/>
      <c r="CB379" s="61"/>
      <c r="CC379" s="61"/>
      <c r="CD379" s="61"/>
      <c r="CE379" s="61"/>
      <c r="CF379" s="61"/>
      <c r="CG379" s="61"/>
      <c r="CH379" s="61"/>
      <c r="CI379" s="61"/>
      <c r="CJ379" s="661">
        <v>1</v>
      </c>
      <c r="CK379" s="661">
        <v>0</v>
      </c>
      <c r="CL379" s="663">
        <v>1</v>
      </c>
      <c r="CM379" s="661">
        <v>0</v>
      </c>
      <c r="CN379" s="663">
        <v>1</v>
      </c>
      <c r="CO379" s="661">
        <v>0</v>
      </c>
      <c r="CP379" s="663" t="s">
        <v>1835</v>
      </c>
      <c r="CQ379" s="661">
        <v>0</v>
      </c>
      <c r="CR379" s="661">
        <v>0</v>
      </c>
      <c r="CS379" s="661">
        <v>0</v>
      </c>
      <c r="CT379" s="663" t="s">
        <v>1835</v>
      </c>
      <c r="CU379" s="661">
        <v>0</v>
      </c>
      <c r="CV379" s="667"/>
      <c r="CW379" s="362"/>
      <c r="CX379" s="362"/>
      <c r="CY379" s="362"/>
      <c r="DC379" s="516">
        <v>1</v>
      </c>
      <c r="DD379" s="513" t="s">
        <v>1811</v>
      </c>
      <c r="DF379" s="136"/>
      <c r="DJ379" s="136"/>
      <c r="DK379" s="136"/>
      <c r="DL379" s="136"/>
      <c r="DS379" s="63"/>
      <c r="EO379" s="511">
        <v>101</v>
      </c>
      <c r="EP379" s="574">
        <v>41523</v>
      </c>
      <c r="ET379" s="133">
        <v>105</v>
      </c>
      <c r="EU379" s="133">
        <v>1</v>
      </c>
      <c r="EV379" s="524">
        <v>21.862602702902802</v>
      </c>
      <c r="EW379" s="133">
        <v>8</v>
      </c>
      <c r="EX379" s="133">
        <v>8</v>
      </c>
      <c r="EY379" s="133">
        <v>70</v>
      </c>
      <c r="EZ379" s="133">
        <v>60</v>
      </c>
      <c r="FC379" s="133">
        <v>49</v>
      </c>
      <c r="FE379" s="133">
        <v>36</v>
      </c>
      <c r="FH379" s="91"/>
      <c r="FI379" s="91"/>
      <c r="FJ379" s="227"/>
      <c r="FK379" s="227"/>
      <c r="FL379" s="193">
        <v>186</v>
      </c>
      <c r="FM379" s="193">
        <v>140</v>
      </c>
      <c r="FN379" s="193">
        <v>89.726150920550765</v>
      </c>
      <c r="FO379" s="193">
        <v>67.535812520844658</v>
      </c>
      <c r="FP379" s="193">
        <v>25</v>
      </c>
      <c r="FQ379" s="133">
        <v>1</v>
      </c>
      <c r="FS379" s="193">
        <v>73.5</v>
      </c>
      <c r="FT379" s="193"/>
      <c r="FU379" s="133">
        <v>70</v>
      </c>
      <c r="FV379" s="237">
        <v>7.8</v>
      </c>
      <c r="FW379" s="237">
        <v>12.1</v>
      </c>
      <c r="FX379" s="237">
        <v>9.4230769230769234</v>
      </c>
      <c r="FY379" s="237"/>
      <c r="FZ379" s="237">
        <v>0.88341346153846145</v>
      </c>
      <c r="GA379" s="133">
        <v>22</v>
      </c>
      <c r="GG379" s="133">
        <v>0</v>
      </c>
      <c r="GH379" s="133">
        <v>1</v>
      </c>
      <c r="GI379" s="133">
        <v>0</v>
      </c>
      <c r="GJ379" s="133">
        <v>1</v>
      </c>
      <c r="GK379" s="133">
        <v>35</v>
      </c>
      <c r="GM379" s="133">
        <v>0</v>
      </c>
      <c r="GO379" s="133">
        <v>1</v>
      </c>
      <c r="GP379" s="61">
        <v>157</v>
      </c>
      <c r="GQ379" s="106">
        <v>75.736589755518651</v>
      </c>
      <c r="GR379" s="61">
        <v>10</v>
      </c>
      <c r="GS379" s="61">
        <v>1</v>
      </c>
      <c r="GT379" s="61"/>
      <c r="GU379" s="61"/>
      <c r="GV379" s="61"/>
      <c r="GW379" s="61"/>
      <c r="GX379" s="61">
        <v>13</v>
      </c>
      <c r="GY379" s="61"/>
      <c r="GZ379" s="90"/>
      <c r="HA379" s="21">
        <v>32</v>
      </c>
      <c r="HY379" s="238"/>
      <c r="IE379" s="237"/>
      <c r="IF379" s="237"/>
      <c r="IP379" s="237"/>
      <c r="JC379" s="136"/>
      <c r="JD379" s="278"/>
      <c r="JE379" s="70"/>
      <c r="JF379" s="70"/>
      <c r="JG379" s="136"/>
      <c r="JH379" s="136"/>
      <c r="JI379" s="136"/>
      <c r="JJ379" s="136"/>
      <c r="JL379" s="420"/>
      <c r="JM379" s="362"/>
      <c r="JN379" s="244"/>
      <c r="JP379" s="518">
        <v>0</v>
      </c>
      <c r="JQ379" s="519">
        <v>43558</v>
      </c>
      <c r="JR379" s="520">
        <v>66</v>
      </c>
      <c r="JS379" s="135"/>
      <c r="JU379" s="200"/>
      <c r="JV379" s="135"/>
      <c r="JW379" s="225"/>
      <c r="JX379" s="201"/>
      <c r="JY379" s="135"/>
      <c r="JZ379" s="225"/>
      <c r="KA379" s="699">
        <v>0</v>
      </c>
      <c r="KB379" s="511"/>
      <c r="KC379" s="225"/>
      <c r="KD379" s="63"/>
      <c r="KE379" s="250"/>
      <c r="KF379" s="250"/>
      <c r="KG379" s="250"/>
      <c r="KH379" s="250"/>
      <c r="KI379" s="250"/>
      <c r="KJ379" s="250"/>
      <c r="KK379" s="250"/>
      <c r="KL379" s="250"/>
      <c r="KQ379" s="92"/>
      <c r="KR379" s="92"/>
      <c r="KS379" s="92"/>
      <c r="KT379" s="361"/>
      <c r="KU379" s="92"/>
      <c r="KV379" s="361"/>
      <c r="KW379" s="361"/>
      <c r="KX379" s="361"/>
      <c r="KY379" s="361"/>
      <c r="KZ379" s="361"/>
      <c r="LA379" s="361"/>
      <c r="LB379" s="361"/>
      <c r="LC379" s="361"/>
      <c r="LD379" s="361"/>
      <c r="LE379" s="112"/>
      <c r="LF379" s="454"/>
      <c r="LG379" s="454"/>
      <c r="LH379" s="454"/>
      <c r="LI379" s="454"/>
      <c r="LJ379" s="454"/>
      <c r="LK379" s="454"/>
      <c r="LL379" s="454"/>
      <c r="LM379" s="454"/>
      <c r="LN379" s="454"/>
      <c r="LO379" s="454"/>
      <c r="LP379" s="454"/>
      <c r="LQ379" s="454"/>
      <c r="LR379" s="454"/>
      <c r="LS379" s="454"/>
      <c r="LT379" s="454"/>
      <c r="LU379" s="454"/>
      <c r="LV379" s="454"/>
      <c r="LW379" s="454"/>
      <c r="LX379" s="454"/>
      <c r="LY379" s="454"/>
      <c r="LZ379" s="454"/>
      <c r="MA379" s="454"/>
      <c r="MC379" s="509"/>
      <c r="MD379" s="61"/>
      <c r="ME379" s="746">
        <v>101</v>
      </c>
      <c r="MF379" s="510">
        <v>41524</v>
      </c>
      <c r="MG379" s="511">
        <v>334</v>
      </c>
      <c r="MH379" s="521">
        <v>334</v>
      </c>
      <c r="MI379" s="522">
        <v>17.014581321599401</v>
      </c>
      <c r="MJ379" s="510"/>
      <c r="MK379" s="511"/>
      <c r="ML379" s="511"/>
      <c r="MM379" s="511"/>
      <c r="MN379" s="511"/>
      <c r="MO379" s="511"/>
      <c r="ND379" s="876" t="s">
        <v>64</v>
      </c>
      <c r="NE379" s="877" t="s">
        <v>64</v>
      </c>
      <c r="NF379" s="877" t="s">
        <v>64</v>
      </c>
      <c r="NG379" s="877" t="s">
        <v>64</v>
      </c>
      <c r="NH379" s="877" t="s">
        <v>64</v>
      </c>
      <c r="NI379" s="877" t="s">
        <v>64</v>
      </c>
      <c r="NJ379" s="877" t="s">
        <v>64</v>
      </c>
      <c r="NK379" s="877" t="s">
        <v>64</v>
      </c>
      <c r="NL379" s="877" t="s">
        <v>64</v>
      </c>
      <c r="NM379" s="877" t="s">
        <v>64</v>
      </c>
      <c r="NN379" s="877" t="s">
        <v>64</v>
      </c>
      <c r="NO379" s="877" t="s">
        <v>64</v>
      </c>
      <c r="NP379" s="877" t="s">
        <v>64</v>
      </c>
      <c r="NQ379" s="877" t="s">
        <v>64</v>
      </c>
      <c r="NR379" s="877" t="s">
        <v>64</v>
      </c>
      <c r="NS379" s="877" t="s">
        <v>64</v>
      </c>
      <c r="NT379" s="877" t="s">
        <v>64</v>
      </c>
      <c r="NU379" s="877" t="s">
        <v>64</v>
      </c>
      <c r="NV379" s="877" t="s">
        <v>64</v>
      </c>
      <c r="NW379" s="877" t="s">
        <v>64</v>
      </c>
      <c r="NX379" s="877" t="s">
        <v>64</v>
      </c>
      <c r="NY379" s="877" t="s">
        <v>64</v>
      </c>
      <c r="NZ379" s="877" t="s">
        <v>64</v>
      </c>
      <c r="OA379" s="877" t="s">
        <v>64</v>
      </c>
      <c r="OB379" s="877" t="s">
        <v>64</v>
      </c>
      <c r="OC379" s="877" t="s">
        <v>64</v>
      </c>
      <c r="OD379" s="877" t="s">
        <v>64</v>
      </c>
      <c r="OE379" s="877" t="s">
        <v>64</v>
      </c>
      <c r="OF379" s="877" t="s">
        <v>64</v>
      </c>
      <c r="OG379" s="877" t="s">
        <v>64</v>
      </c>
      <c r="OH379" s="877" t="s">
        <v>64</v>
      </c>
      <c r="OI379" s="877" t="s">
        <v>64</v>
      </c>
      <c r="OJ379" s="877" t="s">
        <v>64</v>
      </c>
      <c r="OK379" s="877" t="s">
        <v>64</v>
      </c>
      <c r="OL379" s="877" t="s">
        <v>64</v>
      </c>
    </row>
    <row r="380" spans="1:402" s="133" customFormat="1" x14ac:dyDescent="0.25">
      <c r="A380" s="274">
        <v>379</v>
      </c>
      <c r="B380" s="221">
        <v>0</v>
      </c>
      <c r="C380" s="61">
        <v>0</v>
      </c>
      <c r="D380" s="61">
        <v>5</v>
      </c>
      <c r="E380" s="511">
        <v>102</v>
      </c>
      <c r="F380" s="880"/>
      <c r="G380" s="887">
        <v>336</v>
      </c>
      <c r="I380" s="511" t="s">
        <v>1854</v>
      </c>
      <c r="J380" s="766">
        <v>15999</v>
      </c>
      <c r="K380" s="512">
        <v>69.936986301369899</v>
      </c>
      <c r="L380" s="514">
        <v>70</v>
      </c>
      <c r="M380" s="514">
        <v>167</v>
      </c>
      <c r="N380" s="514">
        <v>25.099501595611173</v>
      </c>
      <c r="O380" s="106">
        <v>1.8020050561034013</v>
      </c>
      <c r="P380" s="511">
        <v>0</v>
      </c>
      <c r="Q380" s="511">
        <v>110</v>
      </c>
      <c r="R380" s="511">
        <v>80</v>
      </c>
      <c r="S380" s="511">
        <v>1</v>
      </c>
      <c r="T380" s="514">
        <v>4</v>
      </c>
      <c r="U380" s="718">
        <v>0</v>
      </c>
      <c r="V380" s="718"/>
      <c r="W380" s="718">
        <v>1</v>
      </c>
      <c r="X380" s="718">
        <v>2</v>
      </c>
      <c r="Y380" s="718">
        <v>1</v>
      </c>
      <c r="Z380" s="718">
        <v>0</v>
      </c>
      <c r="AA380" s="718">
        <v>0</v>
      </c>
      <c r="AB380" s="718">
        <v>0</v>
      </c>
      <c r="AD380" s="524">
        <v>32.267789150397299</v>
      </c>
      <c r="AF380" s="589">
        <v>139</v>
      </c>
      <c r="AG380" s="590">
        <v>1.65</v>
      </c>
      <c r="AH380" s="589">
        <v>41</v>
      </c>
      <c r="AI380" s="592"/>
      <c r="AJ380" s="589">
        <v>17.899999999999999</v>
      </c>
      <c r="AK380" s="592"/>
      <c r="AL380" s="589">
        <v>654</v>
      </c>
      <c r="AM380" s="593"/>
      <c r="AN380" s="409"/>
      <c r="AO380" s="63"/>
      <c r="AP380" s="63"/>
      <c r="AQ380" s="63"/>
      <c r="AR380" s="63"/>
      <c r="AS380" s="63"/>
      <c r="AT380" s="63"/>
      <c r="AU380" s="64"/>
      <c r="AV380" s="64"/>
      <c r="AW380" s="108"/>
      <c r="AX380" s="108"/>
      <c r="AY380" s="108"/>
      <c r="AZ380" s="589">
        <v>138</v>
      </c>
      <c r="BA380" s="414"/>
      <c r="BB380" s="66"/>
      <c r="BC380" s="68"/>
      <c r="BD380" s="66"/>
      <c r="BE380" s="218"/>
      <c r="BF380" s="66"/>
      <c r="BG380" s="68"/>
      <c r="BH380" s="508"/>
      <c r="BI380" s="508"/>
      <c r="BJ380" s="508"/>
      <c r="BK380" s="66"/>
      <c r="BL380" s="66"/>
      <c r="BM380" s="66"/>
      <c r="BN380" s="66"/>
      <c r="BO380" s="571"/>
      <c r="BP380" s="66"/>
      <c r="BQ380" s="66"/>
      <c r="BR380" s="66"/>
      <c r="BS380" s="66"/>
      <c r="BT380" s="61"/>
      <c r="BU380" s="61"/>
      <c r="BV380" s="61"/>
      <c r="BW380" s="61"/>
      <c r="BX380" s="61"/>
      <c r="BY380" s="61"/>
      <c r="BZ380" s="61"/>
      <c r="CA380" s="61"/>
      <c r="CB380" s="61"/>
      <c r="CC380" s="61"/>
      <c r="CD380" s="61"/>
      <c r="CE380" s="61"/>
      <c r="CF380" s="61"/>
      <c r="CG380" s="61"/>
      <c r="CH380" s="61"/>
      <c r="CI380" s="61"/>
      <c r="CJ380" s="661">
        <v>1</v>
      </c>
      <c r="CK380" s="661">
        <v>0</v>
      </c>
      <c r="CL380" s="661">
        <v>1</v>
      </c>
      <c r="CM380" s="661">
        <v>1</v>
      </c>
      <c r="CN380" s="663">
        <v>1</v>
      </c>
      <c r="CO380" s="661">
        <v>0</v>
      </c>
      <c r="CP380" s="661">
        <v>0</v>
      </c>
      <c r="CQ380" s="661">
        <v>1</v>
      </c>
      <c r="CR380" s="661">
        <v>0</v>
      </c>
      <c r="CS380" s="661">
        <v>0</v>
      </c>
      <c r="CT380" s="661">
        <v>1</v>
      </c>
      <c r="CU380" s="661">
        <v>1</v>
      </c>
      <c r="CV380" s="666">
        <v>15.6</v>
      </c>
      <c r="CW380" s="362"/>
      <c r="CX380" s="362"/>
      <c r="CY380" s="362"/>
      <c r="DC380" s="516">
        <v>2</v>
      </c>
      <c r="DD380" s="511" t="s">
        <v>1796</v>
      </c>
      <c r="DF380" s="136"/>
      <c r="DJ380" s="136"/>
      <c r="DK380" s="136"/>
      <c r="DL380" s="136"/>
      <c r="DS380" s="63"/>
      <c r="EO380" s="511">
        <v>102</v>
      </c>
      <c r="EP380" s="574">
        <v>41527</v>
      </c>
      <c r="ET380" s="133">
        <v>107</v>
      </c>
      <c r="EU380" s="133">
        <v>1</v>
      </c>
      <c r="EV380" s="524">
        <v>32.267789150397299</v>
      </c>
      <c r="EW380" s="133">
        <v>11</v>
      </c>
      <c r="EX380" s="133">
        <v>11</v>
      </c>
      <c r="EY380" s="133">
        <v>58</v>
      </c>
      <c r="EZ380" s="133">
        <v>49</v>
      </c>
      <c r="FC380" s="133">
        <v>59</v>
      </c>
      <c r="FE380" s="133">
        <v>32</v>
      </c>
      <c r="FH380" s="91"/>
      <c r="FI380" s="91"/>
      <c r="FJ380" s="227"/>
      <c r="FK380" s="227"/>
      <c r="FL380" s="193">
        <v>176</v>
      </c>
      <c r="FM380" s="193">
        <v>124</v>
      </c>
      <c r="FN380" s="193">
        <v>97.668982339359701</v>
      </c>
      <c r="FO380" s="193">
        <v>68.812237557276163</v>
      </c>
      <c r="FP380" s="193">
        <v>30</v>
      </c>
      <c r="FQ380" s="133">
        <v>1</v>
      </c>
      <c r="FS380" s="193">
        <v>82.1</v>
      </c>
      <c r="FT380" s="193"/>
      <c r="FU380" s="133">
        <v>120</v>
      </c>
      <c r="FV380" s="237">
        <v>4.93</v>
      </c>
      <c r="FW380" s="237">
        <v>8.99</v>
      </c>
      <c r="FX380" s="237">
        <v>16.653144016227181</v>
      </c>
      <c r="FY380" s="237"/>
      <c r="FZ380" s="237">
        <v>1.7468085106382978</v>
      </c>
      <c r="GA380" s="133">
        <v>23</v>
      </c>
      <c r="GB380" s="133">
        <v>30</v>
      </c>
      <c r="GC380" s="133">
        <v>15</v>
      </c>
      <c r="GF380" s="133">
        <v>1.1000000000000001</v>
      </c>
      <c r="GG380" s="133">
        <v>1</v>
      </c>
      <c r="GH380" s="133">
        <v>1</v>
      </c>
      <c r="GI380" s="133">
        <v>0</v>
      </c>
      <c r="GJ380" s="133">
        <v>1</v>
      </c>
      <c r="GK380" s="133">
        <v>20</v>
      </c>
      <c r="GM380" s="133">
        <v>1</v>
      </c>
      <c r="GO380" s="133">
        <v>0</v>
      </c>
      <c r="GP380" s="61">
        <v>32</v>
      </c>
      <c r="GQ380" s="106">
        <v>17.757996788974491</v>
      </c>
      <c r="GR380" s="61">
        <v>56</v>
      </c>
      <c r="GS380" s="61">
        <v>0</v>
      </c>
      <c r="GT380" s="61"/>
      <c r="GU380" s="61"/>
      <c r="GV380" s="61"/>
      <c r="GW380" s="61"/>
      <c r="GX380" s="61">
        <v>16</v>
      </c>
      <c r="GY380" s="61"/>
      <c r="GZ380" s="90"/>
      <c r="HA380" s="21">
        <v>15</v>
      </c>
      <c r="HY380" s="238"/>
      <c r="IE380" s="237"/>
      <c r="IF380" s="237"/>
      <c r="IP380" s="237"/>
      <c r="JC380" s="136"/>
      <c r="JD380" s="278"/>
      <c r="JE380" s="70"/>
      <c r="JF380" s="70"/>
      <c r="JG380" s="136"/>
      <c r="JH380" s="136"/>
      <c r="JI380" s="136"/>
      <c r="JJ380" s="136"/>
      <c r="JL380" s="420"/>
      <c r="JM380" s="362"/>
      <c r="JN380" s="244"/>
      <c r="JP380" s="518">
        <v>1</v>
      </c>
      <c r="JQ380" s="519">
        <v>42427</v>
      </c>
      <c r="JR380" s="520">
        <v>29</v>
      </c>
      <c r="JS380" s="135"/>
      <c r="JU380" s="200"/>
      <c r="JV380" s="135"/>
      <c r="JW380" s="225"/>
      <c r="JX380" s="201"/>
      <c r="JY380" s="135"/>
      <c r="JZ380" s="225"/>
      <c r="KA380" s="699">
        <v>0</v>
      </c>
      <c r="KB380" s="511"/>
      <c r="KC380" s="225"/>
      <c r="KD380" s="63"/>
      <c r="KE380" s="250"/>
      <c r="KF380" s="250"/>
      <c r="KG380" s="250"/>
      <c r="KH380" s="250"/>
      <c r="KI380" s="250"/>
      <c r="KJ380" s="250"/>
      <c r="KK380" s="250"/>
      <c r="KL380" s="250"/>
      <c r="KQ380" s="92"/>
      <c r="KR380" s="92"/>
      <c r="KS380" s="92"/>
      <c r="KT380" s="361"/>
      <c r="KU380" s="92"/>
      <c r="KV380" s="361"/>
      <c r="KW380" s="361"/>
      <c r="KX380" s="361"/>
      <c r="KY380" s="361"/>
      <c r="KZ380" s="361"/>
      <c r="LA380" s="361"/>
      <c r="LB380" s="361"/>
      <c r="LC380" s="361"/>
      <c r="LD380" s="361"/>
      <c r="LE380" s="112"/>
      <c r="LF380" s="454"/>
      <c r="LG380" s="454"/>
      <c r="LH380" s="454"/>
      <c r="LI380" s="454"/>
      <c r="LJ380" s="454"/>
      <c r="LK380" s="454"/>
      <c r="LL380" s="454"/>
      <c r="LM380" s="454"/>
      <c r="LN380" s="454"/>
      <c r="LO380" s="454"/>
      <c r="LP380" s="454"/>
      <c r="LQ380" s="454"/>
      <c r="LR380" s="454"/>
      <c r="LS380" s="454"/>
      <c r="LT380" s="454"/>
      <c r="LU380" s="454"/>
      <c r="LV380" s="454"/>
      <c r="LW380" s="454"/>
      <c r="LX380" s="454"/>
      <c r="LY380" s="454"/>
      <c r="LZ380" s="454"/>
      <c r="MA380" s="454"/>
      <c r="MC380" s="509"/>
      <c r="MD380" s="61"/>
      <c r="ME380" s="746">
        <v>102</v>
      </c>
      <c r="MF380" s="510">
        <v>41526</v>
      </c>
      <c r="MG380" s="511">
        <v>336</v>
      </c>
      <c r="MH380" s="521">
        <v>336</v>
      </c>
      <c r="MI380" s="522">
        <v>100.661256340777</v>
      </c>
      <c r="MJ380" s="510"/>
      <c r="MK380" s="511"/>
      <c r="ML380" s="511"/>
      <c r="MM380" s="511"/>
      <c r="MN380" s="511"/>
      <c r="MO380" s="511"/>
      <c r="ND380" s="876" t="s">
        <v>64</v>
      </c>
      <c r="NE380" s="877" t="s">
        <v>64</v>
      </c>
      <c r="NF380" s="877" t="s">
        <v>64</v>
      </c>
      <c r="NG380" s="877" t="s">
        <v>64</v>
      </c>
      <c r="NH380" s="877" t="s">
        <v>64</v>
      </c>
      <c r="NI380" s="877" t="s">
        <v>64</v>
      </c>
      <c r="NJ380" s="877" t="s">
        <v>64</v>
      </c>
      <c r="NK380" s="877" t="s">
        <v>64</v>
      </c>
      <c r="NL380" s="877" t="s">
        <v>64</v>
      </c>
      <c r="NM380" s="877" t="s">
        <v>64</v>
      </c>
      <c r="NN380" s="877" t="s">
        <v>64</v>
      </c>
      <c r="NO380" s="877" t="s">
        <v>64</v>
      </c>
      <c r="NP380" s="877" t="s">
        <v>64</v>
      </c>
      <c r="NQ380" s="877" t="s">
        <v>64</v>
      </c>
      <c r="NR380" s="877" t="s">
        <v>64</v>
      </c>
      <c r="NS380" s="877" t="s">
        <v>64</v>
      </c>
      <c r="NT380" s="877" t="s">
        <v>64</v>
      </c>
      <c r="NU380" s="877" t="s">
        <v>64</v>
      </c>
      <c r="NV380" s="877" t="s">
        <v>64</v>
      </c>
      <c r="NW380" s="877" t="s">
        <v>64</v>
      </c>
      <c r="NX380" s="877" t="s">
        <v>64</v>
      </c>
      <c r="NY380" s="877" t="s">
        <v>64</v>
      </c>
      <c r="NZ380" s="877" t="s">
        <v>64</v>
      </c>
      <c r="OA380" s="877" t="s">
        <v>64</v>
      </c>
      <c r="OB380" s="877" t="s">
        <v>64</v>
      </c>
      <c r="OC380" s="877" t="s">
        <v>64</v>
      </c>
      <c r="OD380" s="877" t="s">
        <v>64</v>
      </c>
      <c r="OE380" s="877" t="s">
        <v>64</v>
      </c>
      <c r="OF380" s="877" t="s">
        <v>64</v>
      </c>
      <c r="OG380" s="877" t="s">
        <v>64</v>
      </c>
      <c r="OH380" s="877" t="s">
        <v>64</v>
      </c>
      <c r="OI380" s="877" t="s">
        <v>64</v>
      </c>
      <c r="OJ380" s="877" t="s">
        <v>64</v>
      </c>
      <c r="OK380" s="877" t="s">
        <v>64</v>
      </c>
      <c r="OL380" s="877" t="s">
        <v>64</v>
      </c>
    </row>
    <row r="381" spans="1:402" s="133" customFormat="1" x14ac:dyDescent="0.25">
      <c r="A381" s="221">
        <v>380</v>
      </c>
      <c r="B381" s="221">
        <v>0</v>
      </c>
      <c r="C381" s="61">
        <v>1</v>
      </c>
      <c r="D381" s="61">
        <v>5</v>
      </c>
      <c r="E381" s="511">
        <v>103</v>
      </c>
      <c r="F381" s="880"/>
      <c r="G381" s="887">
        <v>337</v>
      </c>
      <c r="I381" s="511" t="s">
        <v>1855</v>
      </c>
      <c r="J381" s="766">
        <v>21498</v>
      </c>
      <c r="K381" s="512">
        <v>54.876712328767098</v>
      </c>
      <c r="L381" s="514">
        <v>88</v>
      </c>
      <c r="M381" s="514">
        <v>168</v>
      </c>
      <c r="N381" s="514">
        <v>31.17913832199547</v>
      </c>
      <c r="O381" s="106">
        <v>2.0264912204760885</v>
      </c>
      <c r="P381" s="511">
        <v>1</v>
      </c>
      <c r="Q381" s="511">
        <v>121</v>
      </c>
      <c r="R381" s="511">
        <v>82</v>
      </c>
      <c r="S381" s="511">
        <v>0</v>
      </c>
      <c r="T381" s="514">
        <v>3</v>
      </c>
      <c r="U381" s="718">
        <v>1</v>
      </c>
      <c r="V381" s="718"/>
      <c r="W381" s="718">
        <v>1</v>
      </c>
      <c r="X381" s="718">
        <v>0</v>
      </c>
      <c r="Y381" s="718">
        <v>1</v>
      </c>
      <c r="Z381" s="718">
        <v>1</v>
      </c>
      <c r="AA381" s="718">
        <v>0</v>
      </c>
      <c r="AB381" s="718">
        <v>0</v>
      </c>
      <c r="AD381" s="524">
        <v>27.0659654395191</v>
      </c>
      <c r="AF381" s="589">
        <v>76</v>
      </c>
      <c r="AG381" s="590">
        <v>0.72</v>
      </c>
      <c r="AH381" s="589">
        <v>84</v>
      </c>
      <c r="AI381" s="592"/>
      <c r="AJ381" s="589">
        <v>12.6</v>
      </c>
      <c r="AK381" s="592"/>
      <c r="AL381" s="589">
        <v>1036</v>
      </c>
      <c r="AM381" s="593"/>
      <c r="AN381" s="409"/>
      <c r="AO381" s="63"/>
      <c r="AP381" s="63"/>
      <c r="AQ381" s="63"/>
      <c r="AR381" s="63"/>
      <c r="AS381" s="63"/>
      <c r="AT381" s="63"/>
      <c r="AU381" s="64"/>
      <c r="AV381" s="64"/>
      <c r="AW381" s="108"/>
      <c r="AX381" s="108"/>
      <c r="AY381" s="108"/>
      <c r="AZ381" s="589">
        <v>133</v>
      </c>
      <c r="BA381" s="414"/>
      <c r="BB381" s="66"/>
      <c r="BC381" s="68"/>
      <c r="BD381" s="66"/>
      <c r="BE381" s="218"/>
      <c r="BF381" s="66"/>
      <c r="BG381" s="68"/>
      <c r="BH381" s="508"/>
      <c r="BI381" s="508"/>
      <c r="BJ381" s="508"/>
      <c r="BK381" s="66"/>
      <c r="BL381" s="66"/>
      <c r="BM381" s="66"/>
      <c r="BN381" s="66"/>
      <c r="BO381" s="571"/>
      <c r="BP381" s="66"/>
      <c r="BQ381" s="66"/>
      <c r="BR381" s="66"/>
      <c r="BS381" s="66"/>
      <c r="BT381" s="61"/>
      <c r="BU381" s="61"/>
      <c r="BV381" s="61"/>
      <c r="BW381" s="61"/>
      <c r="BX381" s="61"/>
      <c r="BY381" s="61"/>
      <c r="BZ381" s="61"/>
      <c r="CA381" s="61"/>
      <c r="CB381" s="61"/>
      <c r="CC381" s="61"/>
      <c r="CD381" s="61"/>
      <c r="CE381" s="61"/>
      <c r="CF381" s="61"/>
      <c r="CG381" s="61"/>
      <c r="CH381" s="61"/>
      <c r="CI381" s="61"/>
      <c r="CJ381" s="661">
        <v>1</v>
      </c>
      <c r="CK381" s="663">
        <v>1</v>
      </c>
      <c r="CL381" s="663">
        <v>1</v>
      </c>
      <c r="CM381" s="663">
        <v>1</v>
      </c>
      <c r="CN381" s="661">
        <v>1</v>
      </c>
      <c r="CO381" s="661">
        <v>0</v>
      </c>
      <c r="CP381" s="663" t="s">
        <v>1835</v>
      </c>
      <c r="CQ381" s="661">
        <v>0</v>
      </c>
      <c r="CR381" s="661">
        <v>0</v>
      </c>
      <c r="CS381" s="661">
        <v>0</v>
      </c>
      <c r="CT381" s="661">
        <v>0</v>
      </c>
      <c r="CU381" s="661">
        <v>0</v>
      </c>
      <c r="CV381" s="667"/>
      <c r="CW381" s="362"/>
      <c r="CX381" s="362"/>
      <c r="CY381" s="362"/>
      <c r="DC381" s="516">
        <v>2</v>
      </c>
      <c r="DD381" s="511" t="s">
        <v>1799</v>
      </c>
      <c r="DF381" s="136"/>
      <c r="DJ381" s="136"/>
      <c r="DK381" s="136"/>
      <c r="DL381" s="136"/>
      <c r="DS381" s="63"/>
      <c r="EO381" s="511">
        <v>103</v>
      </c>
      <c r="EP381" s="574">
        <v>41522</v>
      </c>
      <c r="ET381" s="133">
        <v>104</v>
      </c>
      <c r="EU381" s="133">
        <v>0</v>
      </c>
      <c r="EV381" s="524">
        <v>27.0659654395191</v>
      </c>
      <c r="EW381" s="133">
        <v>6</v>
      </c>
      <c r="EX381" s="133">
        <v>6</v>
      </c>
      <c r="EY381" s="133">
        <v>55</v>
      </c>
      <c r="EZ381" s="133">
        <v>48</v>
      </c>
      <c r="FC381" s="133">
        <v>45</v>
      </c>
      <c r="FE381" s="133">
        <v>29</v>
      </c>
      <c r="FH381" s="91"/>
      <c r="FI381" s="91"/>
      <c r="FJ381" s="227"/>
      <c r="FK381" s="227"/>
      <c r="FL381" s="193">
        <v>144</v>
      </c>
      <c r="FM381" s="193">
        <v>93</v>
      </c>
      <c r="FN381" s="193">
        <v>71.058783055655056</v>
      </c>
      <c r="FO381" s="193">
        <v>45.892130723443884</v>
      </c>
      <c r="FP381" s="193">
        <v>35</v>
      </c>
      <c r="FQ381" s="133">
        <v>1</v>
      </c>
      <c r="FS381" s="193">
        <v>86</v>
      </c>
      <c r="FT381" s="193"/>
      <c r="FU381" s="133">
        <v>100</v>
      </c>
      <c r="FV381" s="237">
        <v>5.26</v>
      </c>
      <c r="FW381" s="237">
        <v>5.04</v>
      </c>
      <c r="FX381" s="237">
        <v>16.34980988593156</v>
      </c>
      <c r="FY381" s="237"/>
      <c r="FZ381" s="237">
        <v>0.90336134453781514</v>
      </c>
      <c r="GA381" s="133">
        <v>20</v>
      </c>
      <c r="GG381" s="133">
        <v>0</v>
      </c>
      <c r="GH381" s="133">
        <v>1</v>
      </c>
      <c r="GI381" s="133">
        <v>1</v>
      </c>
      <c r="GJ381" s="133">
        <v>1</v>
      </c>
      <c r="GK381" s="133">
        <v>44</v>
      </c>
      <c r="GM381" s="133">
        <v>0</v>
      </c>
      <c r="GO381" s="133">
        <v>1</v>
      </c>
      <c r="GP381" s="61">
        <v>29</v>
      </c>
      <c r="GQ381" s="106">
        <v>14.310449365374975</v>
      </c>
      <c r="GR381" s="61">
        <v>47</v>
      </c>
      <c r="GS381" s="61">
        <v>0</v>
      </c>
      <c r="GT381" s="61"/>
      <c r="GU381" s="61"/>
      <c r="GV381" s="61"/>
      <c r="GW381" s="61"/>
      <c r="GX381" s="61">
        <v>16</v>
      </c>
      <c r="GY381" s="61"/>
      <c r="GZ381" s="90"/>
      <c r="HA381" s="21">
        <v>18</v>
      </c>
      <c r="HY381" s="238"/>
      <c r="IE381" s="237"/>
      <c r="IF381" s="237"/>
      <c r="IP381" s="237"/>
      <c r="JC381" s="136"/>
      <c r="JD381" s="278"/>
      <c r="JE381" s="70"/>
      <c r="JF381" s="70"/>
      <c r="JG381" s="136"/>
      <c r="JH381" s="136"/>
      <c r="JI381" s="136"/>
      <c r="JJ381" s="136"/>
      <c r="JL381" s="420"/>
      <c r="JM381" s="362"/>
      <c r="JN381" s="244"/>
      <c r="JP381" s="518">
        <v>1</v>
      </c>
      <c r="JQ381" s="519">
        <v>42412</v>
      </c>
      <c r="JR381" s="520">
        <v>29</v>
      </c>
      <c r="JS381" s="135"/>
      <c r="JU381" s="200"/>
      <c r="JV381" s="135"/>
      <c r="JW381" s="225"/>
      <c r="JX381" s="201"/>
      <c r="JY381" s="135"/>
      <c r="JZ381" s="225"/>
      <c r="KA381" s="699">
        <v>0</v>
      </c>
      <c r="KB381" s="511"/>
      <c r="KC381" s="225"/>
      <c r="KD381" s="63"/>
      <c r="KE381" s="250"/>
      <c r="KF381" s="250"/>
      <c r="KG381" s="250"/>
      <c r="KH381" s="250"/>
      <c r="KI381" s="250"/>
      <c r="KJ381" s="250"/>
      <c r="KK381" s="250"/>
      <c r="KL381" s="250"/>
      <c r="KQ381" s="92"/>
      <c r="KR381" s="92"/>
      <c r="KS381" s="92"/>
      <c r="KT381" s="361"/>
      <c r="KU381" s="92"/>
      <c r="KV381" s="361"/>
      <c r="KW381" s="361"/>
      <c r="KX381" s="361"/>
      <c r="KY381" s="361"/>
      <c r="KZ381" s="361"/>
      <c r="LA381" s="361"/>
      <c r="LB381" s="361"/>
      <c r="LC381" s="361"/>
      <c r="LD381" s="361"/>
      <c r="LE381" s="112"/>
      <c r="LF381" s="454"/>
      <c r="LG381" s="454"/>
      <c r="LH381" s="454"/>
      <c r="LI381" s="454"/>
      <c r="LJ381" s="454"/>
      <c r="LK381" s="454"/>
      <c r="LL381" s="454"/>
      <c r="LM381" s="454"/>
      <c r="LN381" s="454"/>
      <c r="LO381" s="454"/>
      <c r="LP381" s="454"/>
      <c r="LQ381" s="454"/>
      <c r="LR381" s="454"/>
      <c r="LS381" s="454"/>
      <c r="LT381" s="454"/>
      <c r="LU381" s="454"/>
      <c r="LV381" s="454"/>
      <c r="LW381" s="454"/>
      <c r="LX381" s="454"/>
      <c r="LY381" s="454"/>
      <c r="LZ381" s="454"/>
      <c r="MA381" s="454"/>
      <c r="MC381" s="509"/>
      <c r="MD381" s="61"/>
      <c r="ME381" s="746">
        <v>103</v>
      </c>
      <c r="MF381" s="510">
        <v>41528</v>
      </c>
      <c r="MG381" s="511">
        <v>337</v>
      </c>
      <c r="MH381" s="521">
        <v>337</v>
      </c>
      <c r="MI381" s="522">
        <v>48.3621844027736</v>
      </c>
      <c r="MJ381" s="510"/>
      <c r="MK381" s="511"/>
      <c r="ML381" s="511"/>
      <c r="MM381" s="511"/>
      <c r="MN381" s="511"/>
      <c r="MO381" s="511"/>
      <c r="ND381" s="876">
        <v>1103</v>
      </c>
      <c r="NE381" s="877">
        <v>8.0905888274313007</v>
      </c>
      <c r="NF381" s="877">
        <v>6.3750394313469201</v>
      </c>
      <c r="NG381" s="877">
        <v>4.6241008946281097</v>
      </c>
      <c r="NH381" s="877">
        <v>3.9495349330170102</v>
      </c>
      <c r="NI381" s="877">
        <v>7.4969735809982803</v>
      </c>
      <c r="NJ381" s="877">
        <v>8.9978004684234794</v>
      </c>
      <c r="NK381" s="877">
        <v>5.4008794362821799</v>
      </c>
      <c r="NL381" s="877">
        <v>8.1455755663548199</v>
      </c>
      <c r="NM381" s="877">
        <v>5.8982083525087203</v>
      </c>
      <c r="NN381" s="877">
        <v>1.7865963618908101</v>
      </c>
      <c r="NO381" s="877">
        <v>5.6831349851260899</v>
      </c>
      <c r="NP381" s="877">
        <v>6.3400281023899296</v>
      </c>
      <c r="NQ381" s="877">
        <v>7.6279715510877999</v>
      </c>
      <c r="NR381" s="877">
        <v>3.3305584000307999</v>
      </c>
      <c r="NS381" s="877">
        <v>5.7758406985312503</v>
      </c>
      <c r="NT381" s="877">
        <v>7.3832722831757502</v>
      </c>
      <c r="NU381" s="877">
        <v>6.9732668609932897</v>
      </c>
      <c r="NV381" s="877">
        <v>6.8303567474192199</v>
      </c>
      <c r="NW381" s="877">
        <v>5.0036022366801998</v>
      </c>
      <c r="NX381" s="877">
        <v>5.9708536543404804</v>
      </c>
      <c r="NY381" s="877">
        <v>7.3596617223338798</v>
      </c>
      <c r="NZ381" s="877">
        <v>1.4750848829487799</v>
      </c>
      <c r="OA381" s="877">
        <v>11.006676715309</v>
      </c>
      <c r="OB381" s="877">
        <v>-1.1844245711374299</v>
      </c>
      <c r="OC381" s="877">
        <v>8.6704084029154291</v>
      </c>
      <c r="OD381" s="877">
        <v>6.77122533639095</v>
      </c>
      <c r="OE381" s="877">
        <v>2.9088129077395499</v>
      </c>
      <c r="OF381" s="877">
        <v>12.481852396770201</v>
      </c>
      <c r="OG381" s="877">
        <v>3.6803243568440198</v>
      </c>
      <c r="OH381" s="877">
        <v>6.7928553523624897</v>
      </c>
      <c r="OI381" s="877">
        <v>5.2384047393250803</v>
      </c>
      <c r="OJ381" s="877">
        <v>5.6889970444076798</v>
      </c>
      <c r="OK381" s="877">
        <v>7.1953235199666397</v>
      </c>
      <c r="OL381" s="877">
        <v>12.191101286446401</v>
      </c>
    </row>
    <row r="382" spans="1:402" s="133" customFormat="1" x14ac:dyDescent="0.25">
      <c r="A382" s="221">
        <v>381</v>
      </c>
      <c r="B382" s="274">
        <v>0</v>
      </c>
      <c r="C382" s="61">
        <v>1</v>
      </c>
      <c r="D382" s="61">
        <v>5</v>
      </c>
      <c r="E382" s="511">
        <v>105</v>
      </c>
      <c r="F382" s="880"/>
      <c r="G382" s="887">
        <v>339</v>
      </c>
      <c r="I382" s="511" t="s">
        <v>1856</v>
      </c>
      <c r="J382" s="766">
        <v>15787</v>
      </c>
      <c r="K382" s="512">
        <v>70.523287671232893</v>
      </c>
      <c r="L382" s="514">
        <v>83</v>
      </c>
      <c r="M382" s="514">
        <v>180</v>
      </c>
      <c r="N382" s="514">
        <v>25.617283950617281</v>
      </c>
      <c r="O382" s="106">
        <v>2.0371548787463363</v>
      </c>
      <c r="P382" s="511">
        <v>0</v>
      </c>
      <c r="Q382" s="511">
        <v>100</v>
      </c>
      <c r="R382" s="511">
        <v>70</v>
      </c>
      <c r="S382" s="511">
        <v>1</v>
      </c>
      <c r="T382" s="514">
        <v>2</v>
      </c>
      <c r="U382" s="718">
        <v>0</v>
      </c>
      <c r="V382" s="718"/>
      <c r="W382" s="718">
        <v>0</v>
      </c>
      <c r="X382" s="718">
        <v>2</v>
      </c>
      <c r="Y382" s="663">
        <v>0</v>
      </c>
      <c r="Z382" s="718">
        <v>1</v>
      </c>
      <c r="AA382" s="718">
        <v>0</v>
      </c>
      <c r="AB382" s="718">
        <v>0</v>
      </c>
      <c r="AD382" s="524">
        <v>23.0507840201718</v>
      </c>
      <c r="AF382" s="589">
        <v>122</v>
      </c>
      <c r="AG382" s="590">
        <v>0.94</v>
      </c>
      <c r="AH382" s="589">
        <v>79</v>
      </c>
      <c r="AI382" s="592"/>
      <c r="AJ382" s="589">
        <v>16.100000000000001</v>
      </c>
      <c r="AK382" s="592"/>
      <c r="AL382" s="589">
        <v>918</v>
      </c>
      <c r="AM382" s="593"/>
      <c r="AN382" s="409"/>
      <c r="AO382" s="63"/>
      <c r="AP382" s="63"/>
      <c r="AQ382" s="63"/>
      <c r="AR382" s="63"/>
      <c r="AS382" s="63"/>
      <c r="AT382" s="63"/>
      <c r="AU382" s="64"/>
      <c r="AV382" s="64"/>
      <c r="AW382" s="108"/>
      <c r="AX382" s="108"/>
      <c r="AY382" s="108"/>
      <c r="AZ382" s="589">
        <v>137</v>
      </c>
      <c r="BA382" s="414"/>
      <c r="BB382" s="66"/>
      <c r="BC382" s="68"/>
      <c r="BD382" s="66"/>
      <c r="BE382" s="218"/>
      <c r="BF382" s="66"/>
      <c r="BG382" s="68"/>
      <c r="BH382" s="508"/>
      <c r="BI382" s="508"/>
      <c r="BJ382" s="508"/>
      <c r="BK382" s="66"/>
      <c r="BL382" s="66"/>
      <c r="BM382" s="66"/>
      <c r="BN382" s="66"/>
      <c r="BO382" s="571"/>
      <c r="BP382" s="66"/>
      <c r="BQ382" s="66"/>
      <c r="BR382" s="66"/>
      <c r="BS382" s="66"/>
      <c r="BT382" s="61"/>
      <c r="BU382" s="61"/>
      <c r="BV382" s="61"/>
      <c r="BW382" s="61"/>
      <c r="BX382" s="61"/>
      <c r="BY382" s="61"/>
      <c r="BZ382" s="61"/>
      <c r="CA382" s="61"/>
      <c r="CB382" s="61"/>
      <c r="CC382" s="61"/>
      <c r="CD382" s="61"/>
      <c r="CE382" s="61"/>
      <c r="CF382" s="61"/>
      <c r="CG382" s="61"/>
      <c r="CH382" s="61"/>
      <c r="CI382" s="61"/>
      <c r="CJ382" s="661">
        <v>0</v>
      </c>
      <c r="CK382" s="661">
        <v>0</v>
      </c>
      <c r="CL382" s="663">
        <v>1</v>
      </c>
      <c r="CM382" s="663">
        <v>1</v>
      </c>
      <c r="CN382" s="663">
        <v>1</v>
      </c>
      <c r="CO382" s="661">
        <v>0</v>
      </c>
      <c r="CP382" s="663" t="s">
        <v>1835</v>
      </c>
      <c r="CQ382" s="663" t="s">
        <v>1835</v>
      </c>
      <c r="CR382" s="661">
        <v>0</v>
      </c>
      <c r="CS382" s="661">
        <v>0</v>
      </c>
      <c r="CT382" s="663" t="s">
        <v>1835</v>
      </c>
      <c r="CU382" s="663" t="s">
        <v>1835</v>
      </c>
      <c r="CV382" s="667"/>
      <c r="CW382" s="362"/>
      <c r="CX382" s="362"/>
      <c r="CY382" s="362"/>
      <c r="DC382" s="516">
        <v>1</v>
      </c>
      <c r="DD382" s="511" t="s">
        <v>1756</v>
      </c>
      <c r="DF382" s="136"/>
      <c r="DJ382" s="136"/>
      <c r="DK382" s="136"/>
      <c r="DL382" s="136"/>
      <c r="DS382" s="63"/>
      <c r="EO382" s="511">
        <v>105</v>
      </c>
      <c r="EP382" s="574">
        <v>41529</v>
      </c>
      <c r="ET382" s="133">
        <v>130</v>
      </c>
      <c r="EU382" s="133">
        <v>1</v>
      </c>
      <c r="EV382" s="524">
        <v>23.0507840201718</v>
      </c>
      <c r="EW382" s="133">
        <v>8</v>
      </c>
      <c r="EX382" s="133">
        <v>9</v>
      </c>
      <c r="EY382" s="133">
        <v>56</v>
      </c>
      <c r="EZ382" s="133">
        <v>50</v>
      </c>
      <c r="FC382" s="133">
        <v>46</v>
      </c>
      <c r="FE382" s="133">
        <v>32</v>
      </c>
      <c r="FH382" s="91"/>
      <c r="FI382" s="91"/>
      <c r="FJ382" s="227"/>
      <c r="FK382" s="227"/>
      <c r="FL382" s="193">
        <v>181</v>
      </c>
      <c r="FM382" s="193">
        <v>133</v>
      </c>
      <c r="FN382" s="193">
        <v>88.849405554960683</v>
      </c>
      <c r="FO382" s="193">
        <v>65.287132258617518</v>
      </c>
      <c r="FP382" s="193">
        <v>26</v>
      </c>
      <c r="FQ382" s="133">
        <v>1</v>
      </c>
      <c r="FS382" s="193">
        <v>97</v>
      </c>
      <c r="FT382" s="193"/>
      <c r="FU382" s="133">
        <v>130</v>
      </c>
      <c r="FV382" s="237">
        <v>8.8800000000000008</v>
      </c>
      <c r="FW382" s="237">
        <v>11.5</v>
      </c>
      <c r="FX382" s="237">
        <v>10.923423423423422</v>
      </c>
      <c r="FY382" s="237"/>
      <c r="FZ382" s="237"/>
      <c r="GA382" s="133">
        <v>18</v>
      </c>
      <c r="GG382" s="133">
        <v>0</v>
      </c>
      <c r="GH382" s="133">
        <v>2</v>
      </c>
      <c r="GI382" s="133">
        <v>1</v>
      </c>
      <c r="GJ382" s="133">
        <v>1</v>
      </c>
      <c r="GK382" s="133">
        <v>31</v>
      </c>
      <c r="GM382" s="133">
        <v>0</v>
      </c>
      <c r="GO382" s="133">
        <v>1</v>
      </c>
      <c r="GP382" s="61">
        <v>88</v>
      </c>
      <c r="GQ382" s="106">
        <v>43.197501043295802</v>
      </c>
      <c r="GR382" s="61">
        <v>52</v>
      </c>
      <c r="GS382" s="61">
        <v>0</v>
      </c>
      <c r="GT382" s="61"/>
      <c r="GU382" s="61"/>
      <c r="GV382" s="61"/>
      <c r="GW382" s="61"/>
      <c r="GX382" s="61">
        <v>16</v>
      </c>
      <c r="GY382" s="61"/>
      <c r="GZ382" s="90"/>
      <c r="HA382" s="21">
        <v>14</v>
      </c>
      <c r="HY382" s="238"/>
      <c r="IE382" s="237"/>
      <c r="IF382" s="237"/>
      <c r="IP382" s="237"/>
      <c r="JC382" s="136"/>
      <c r="JD382" s="278"/>
      <c r="JE382" s="70"/>
      <c r="JF382" s="70"/>
      <c r="JG382" s="136"/>
      <c r="JH382" s="136"/>
      <c r="JI382" s="136"/>
      <c r="JJ382" s="136"/>
      <c r="JL382" s="420"/>
      <c r="JM382" s="362"/>
      <c r="JN382" s="244"/>
      <c r="JP382" s="518">
        <v>0</v>
      </c>
      <c r="JQ382" s="519"/>
      <c r="JR382" s="520"/>
      <c r="JS382" s="135"/>
      <c r="JU382" s="200"/>
      <c r="JV382" s="135"/>
      <c r="JW382" s="225"/>
      <c r="JX382" s="201"/>
      <c r="JY382" s="135"/>
      <c r="JZ382" s="225"/>
      <c r="KA382" s="699">
        <v>0</v>
      </c>
      <c r="KB382" s="511"/>
      <c r="KC382" s="225"/>
      <c r="KD382" s="63"/>
      <c r="KE382" s="250"/>
      <c r="KF382" s="250"/>
      <c r="KG382" s="250"/>
      <c r="KH382" s="250"/>
      <c r="KI382" s="250"/>
      <c r="KJ382" s="250"/>
      <c r="KK382" s="250"/>
      <c r="KL382" s="250"/>
      <c r="KQ382" s="92"/>
      <c r="KR382" s="92"/>
      <c r="KS382" s="92"/>
      <c r="KT382" s="361"/>
      <c r="KU382" s="92"/>
      <c r="KV382" s="361"/>
      <c r="KW382" s="361"/>
      <c r="KX382" s="361"/>
      <c r="KY382" s="361"/>
      <c r="KZ382" s="361"/>
      <c r="LA382" s="361"/>
      <c r="LB382" s="361"/>
      <c r="LC382" s="361"/>
      <c r="LD382" s="361"/>
      <c r="LE382" s="112"/>
      <c r="LF382" s="454"/>
      <c r="LG382" s="454"/>
      <c r="LH382" s="454"/>
      <c r="LI382" s="454"/>
      <c r="LJ382" s="454"/>
      <c r="LK382" s="454"/>
      <c r="LL382" s="454"/>
      <c r="LM382" s="454"/>
      <c r="LN382" s="454"/>
      <c r="LO382" s="454"/>
      <c r="LP382" s="454"/>
      <c r="LQ382" s="454"/>
      <c r="LR382" s="454"/>
      <c r="LS382" s="454"/>
      <c r="LT382" s="454"/>
      <c r="LU382" s="454"/>
      <c r="LV382" s="454"/>
      <c r="LW382" s="454"/>
      <c r="LX382" s="454"/>
      <c r="LY382" s="454"/>
      <c r="LZ382" s="454"/>
      <c r="MA382" s="454"/>
      <c r="MC382" s="509"/>
      <c r="MD382" s="61"/>
      <c r="ME382" s="746">
        <v>105</v>
      </c>
      <c r="MF382" s="510">
        <v>41528</v>
      </c>
      <c r="MG382" s="511">
        <v>339</v>
      </c>
      <c r="MH382" s="521">
        <v>339</v>
      </c>
      <c r="MI382" s="522">
        <v>28.348572933379501</v>
      </c>
      <c r="MJ382" s="510"/>
      <c r="MK382" s="511"/>
      <c r="ML382" s="511"/>
      <c r="MM382" s="511"/>
      <c r="MN382" s="511"/>
      <c r="MO382" s="511"/>
      <c r="ND382" s="876">
        <v>1105</v>
      </c>
      <c r="NE382" s="877">
        <v>7.37060023226773</v>
      </c>
      <c r="NF382" s="877">
        <v>7.3586951513290098</v>
      </c>
      <c r="NG382" s="877">
        <v>4.9546616208379</v>
      </c>
      <c r="NH382" s="877">
        <v>3.3030500846816699</v>
      </c>
      <c r="NI382" s="877">
        <v>6.0864016458800299</v>
      </c>
      <c r="NJ382" s="877">
        <v>9.1034189565454593</v>
      </c>
      <c r="NK382" s="877">
        <v>4.2757520488285303</v>
      </c>
      <c r="NL382" s="877">
        <v>8.2971914165658607</v>
      </c>
      <c r="NM382" s="877">
        <v>5.6135316529179304</v>
      </c>
      <c r="NN382" s="877">
        <v>1.2570106182060199</v>
      </c>
      <c r="NO382" s="877">
        <v>5.3673710656485296</v>
      </c>
      <c r="NP382" s="877">
        <v>5.6261470636037201</v>
      </c>
      <c r="NQ382" s="877">
        <v>6.9409888993458901</v>
      </c>
      <c r="NR382" s="877">
        <v>4.4627067506701596</v>
      </c>
      <c r="NS382" s="877">
        <v>5.7920744619288698</v>
      </c>
      <c r="NT382" s="877">
        <v>7.7408601178746101</v>
      </c>
      <c r="NU382" s="877">
        <v>5.9752174570430201</v>
      </c>
      <c r="NV382" s="877">
        <v>6.7538184431735404</v>
      </c>
      <c r="NW382" s="877">
        <v>4.5459683691052897</v>
      </c>
      <c r="NX382" s="877">
        <v>5.8384475925484596</v>
      </c>
      <c r="NY382" s="877">
        <v>6.81365294595797</v>
      </c>
      <c r="NZ382" s="877">
        <v>2</v>
      </c>
      <c r="OA382" s="877">
        <v>9.9571020415622904</v>
      </c>
      <c r="OB382" s="877">
        <v>-0.88896868761125603</v>
      </c>
      <c r="OC382" s="877">
        <v>5.4672794804599798</v>
      </c>
      <c r="OD382" s="877">
        <v>5.8537461970087596</v>
      </c>
      <c r="OE382" s="877">
        <v>4.34553831007001</v>
      </c>
      <c r="OF382" s="877">
        <v>10.9619271373167</v>
      </c>
      <c r="OG382" s="877">
        <v>3.4528589647138102</v>
      </c>
      <c r="OH382" s="877">
        <v>5.6088092426755196</v>
      </c>
      <c r="OI382" s="877">
        <v>4.0976107966264204</v>
      </c>
      <c r="OJ382" s="877">
        <v>5.3531178946411799</v>
      </c>
      <c r="OK382" s="877">
        <v>3.4672794804599798</v>
      </c>
      <c r="OL382" s="877">
        <v>10.846070729173499</v>
      </c>
    </row>
    <row r="383" spans="1:402" s="133" customFormat="1" x14ac:dyDescent="0.25">
      <c r="A383" s="274">
        <v>382</v>
      </c>
      <c r="B383" s="221">
        <v>0</v>
      </c>
      <c r="C383" s="61">
        <v>0</v>
      </c>
      <c r="D383" s="61">
        <v>5</v>
      </c>
      <c r="E383" s="511">
        <v>106</v>
      </c>
      <c r="F383" s="880"/>
      <c r="G383" s="887">
        <v>340</v>
      </c>
      <c r="I383" s="511" t="s">
        <v>1857</v>
      </c>
      <c r="J383" s="766">
        <v>13119</v>
      </c>
      <c r="K383" s="512">
        <v>77.846575342465798</v>
      </c>
      <c r="L383" s="514">
        <v>80.900000000000006</v>
      </c>
      <c r="M383" s="514">
        <v>174</v>
      </c>
      <c r="N383" s="514">
        <v>26.720834984806448</v>
      </c>
      <c r="O383" s="106">
        <v>1.9774141363575477</v>
      </c>
      <c r="P383" s="511">
        <v>0</v>
      </c>
      <c r="Q383" s="511">
        <v>120</v>
      </c>
      <c r="R383" s="511">
        <v>70</v>
      </c>
      <c r="S383" s="511">
        <v>0</v>
      </c>
      <c r="T383" s="514">
        <v>2</v>
      </c>
      <c r="U383" s="718">
        <v>0</v>
      </c>
      <c r="V383" s="718"/>
      <c r="W383" s="718">
        <v>1</v>
      </c>
      <c r="X383" s="718">
        <v>2</v>
      </c>
      <c r="Y383" s="718">
        <v>1</v>
      </c>
      <c r="Z383" s="718">
        <v>0</v>
      </c>
      <c r="AA383" s="718">
        <v>0</v>
      </c>
      <c r="AB383" s="718">
        <v>0</v>
      </c>
      <c r="AD383" s="524">
        <v>17.794000378886299</v>
      </c>
      <c r="AF383" s="591"/>
      <c r="AG383" s="590">
        <v>1.6</v>
      </c>
      <c r="AH383" s="589">
        <v>42</v>
      </c>
      <c r="AI383" s="592"/>
      <c r="AJ383" s="589">
        <v>11.3</v>
      </c>
      <c r="AK383" s="592"/>
      <c r="AL383" s="589">
        <v>736</v>
      </c>
      <c r="AM383" s="593"/>
      <c r="AN383" s="409"/>
      <c r="AO383" s="63"/>
      <c r="AP383" s="63"/>
      <c r="AQ383" s="63"/>
      <c r="AR383" s="63"/>
      <c r="AS383" s="63"/>
      <c r="AT383" s="63"/>
      <c r="AU383" s="64"/>
      <c r="AV383" s="64"/>
      <c r="AW383" s="108"/>
      <c r="AX383" s="108"/>
      <c r="AY383" s="108"/>
      <c r="AZ383" s="589">
        <v>138</v>
      </c>
      <c r="BA383" s="414"/>
      <c r="BB383" s="66"/>
      <c r="BC383" s="68"/>
      <c r="BD383" s="66"/>
      <c r="BE383" s="218"/>
      <c r="BF383" s="66"/>
      <c r="BG383" s="68"/>
      <c r="BH383" s="508"/>
      <c r="BI383" s="508"/>
      <c r="BJ383" s="508"/>
      <c r="BK383" s="66"/>
      <c r="BL383" s="66"/>
      <c r="BM383" s="66"/>
      <c r="BN383" s="66"/>
      <c r="BO383" s="571"/>
      <c r="BP383" s="66"/>
      <c r="BQ383" s="66"/>
      <c r="BR383" s="66"/>
      <c r="BS383" s="66"/>
      <c r="BT383" s="61"/>
      <c r="BU383" s="61"/>
      <c r="BV383" s="61"/>
      <c r="BW383" s="61"/>
      <c r="BX383" s="61"/>
      <c r="BY383" s="61"/>
      <c r="BZ383" s="61"/>
      <c r="CA383" s="61"/>
      <c r="CB383" s="61"/>
      <c r="CC383" s="61"/>
      <c r="CD383" s="61"/>
      <c r="CE383" s="61"/>
      <c r="CF383" s="61"/>
      <c r="CG383" s="61"/>
      <c r="CH383" s="61"/>
      <c r="CI383" s="61"/>
      <c r="CJ383" s="661">
        <v>1</v>
      </c>
      <c r="CK383" s="661">
        <v>0</v>
      </c>
      <c r="CL383" s="661">
        <v>0</v>
      </c>
      <c r="CM383" s="663">
        <v>0</v>
      </c>
      <c r="CN383" s="661">
        <v>1</v>
      </c>
      <c r="CO383" s="661">
        <v>0</v>
      </c>
      <c r="CP383" s="661">
        <v>1</v>
      </c>
      <c r="CQ383" s="661">
        <v>0</v>
      </c>
      <c r="CR383" s="661">
        <v>0</v>
      </c>
      <c r="CS383" s="661">
        <v>0</v>
      </c>
      <c r="CT383" s="661">
        <v>1</v>
      </c>
      <c r="CU383" s="661">
        <v>0</v>
      </c>
      <c r="CV383" s="667"/>
      <c r="CW383" s="362"/>
      <c r="CX383" s="362"/>
      <c r="CY383" s="362"/>
      <c r="DC383" s="516">
        <v>1</v>
      </c>
      <c r="DD383" s="523" t="s">
        <v>1765</v>
      </c>
      <c r="DF383" s="136"/>
      <c r="DJ383" s="136"/>
      <c r="DK383" s="136"/>
      <c r="DL383" s="136"/>
      <c r="DS383" s="63"/>
      <c r="EO383" s="511">
        <v>106</v>
      </c>
      <c r="EP383" s="574">
        <v>41532</v>
      </c>
      <c r="ET383" s="133">
        <v>83</v>
      </c>
      <c r="EU383" s="133">
        <v>0</v>
      </c>
      <c r="EV383" s="524">
        <v>17.794000378886299</v>
      </c>
      <c r="EW383" s="133">
        <v>9</v>
      </c>
      <c r="EX383" s="133">
        <v>7</v>
      </c>
      <c r="EY383" s="133">
        <v>60</v>
      </c>
      <c r="EZ383" s="133">
        <v>54</v>
      </c>
      <c r="FC383" s="133">
        <v>41</v>
      </c>
      <c r="FE383" s="133">
        <v>34</v>
      </c>
      <c r="FH383" s="91"/>
      <c r="FI383" s="91"/>
      <c r="FJ383" s="227"/>
      <c r="FK383" s="227"/>
      <c r="FL383" s="193">
        <v>182</v>
      </c>
      <c r="FM383" s="193">
        <v>113</v>
      </c>
      <c r="FN383" s="193">
        <v>92.039394608177076</v>
      </c>
      <c r="FO383" s="193">
        <v>57.145338410571476</v>
      </c>
      <c r="FP383" s="193">
        <v>38</v>
      </c>
      <c r="FQ383" s="133">
        <v>1</v>
      </c>
      <c r="FS383" s="193">
        <v>130</v>
      </c>
      <c r="FT383" s="193">
        <v>91</v>
      </c>
      <c r="FU383" s="133">
        <v>190</v>
      </c>
      <c r="FV383" s="237">
        <v>6.14</v>
      </c>
      <c r="FW383" s="237">
        <v>9.32</v>
      </c>
      <c r="FX383" s="237">
        <v>21.172638436482085</v>
      </c>
      <c r="FY383" s="237">
        <v>1.4285714285714286</v>
      </c>
      <c r="FZ383" s="237"/>
      <c r="GA383" s="133">
        <v>23</v>
      </c>
      <c r="GG383" s="133">
        <v>0</v>
      </c>
      <c r="GH383" s="133">
        <v>2</v>
      </c>
      <c r="GI383" s="133">
        <v>0</v>
      </c>
      <c r="GJ383" s="133">
        <v>1</v>
      </c>
      <c r="GK383" s="133">
        <v>50</v>
      </c>
      <c r="GM383" s="133">
        <v>0</v>
      </c>
      <c r="GO383" s="133">
        <v>0</v>
      </c>
      <c r="GP383" s="61">
        <v>63</v>
      </c>
      <c r="GQ383" s="106">
        <v>31.859790441292063</v>
      </c>
      <c r="GR383" s="61">
        <v>36</v>
      </c>
      <c r="GS383" s="61">
        <v>0</v>
      </c>
      <c r="GT383" s="61"/>
      <c r="GU383" s="61"/>
      <c r="GV383" s="61"/>
      <c r="GW383" s="61"/>
      <c r="GX383" s="61"/>
      <c r="GY383" s="61"/>
      <c r="GZ383" s="90"/>
      <c r="HA383" s="21">
        <v>23</v>
      </c>
      <c r="HY383" s="238"/>
      <c r="IE383" s="237"/>
      <c r="IF383" s="237"/>
      <c r="IP383" s="237"/>
      <c r="JC383" s="136"/>
      <c r="JD383" s="278"/>
      <c r="JE383" s="70"/>
      <c r="JF383" s="70"/>
      <c r="JG383" s="136"/>
      <c r="JH383" s="136"/>
      <c r="JI383" s="136"/>
      <c r="JJ383" s="136"/>
      <c r="JL383" s="420"/>
      <c r="JM383" s="362"/>
      <c r="JN383" s="244"/>
      <c r="JP383" s="518">
        <v>0</v>
      </c>
      <c r="JQ383" s="519">
        <v>43509</v>
      </c>
      <c r="JR383" s="520">
        <v>64</v>
      </c>
      <c r="JS383" s="135"/>
      <c r="JU383" s="200"/>
      <c r="JV383" s="135"/>
      <c r="JW383" s="225"/>
      <c r="JX383" s="201"/>
      <c r="JY383" s="135"/>
      <c r="JZ383" s="225"/>
      <c r="KA383" s="699">
        <v>0</v>
      </c>
      <c r="KB383" s="511"/>
      <c r="KC383" s="225"/>
      <c r="KD383" s="63"/>
      <c r="KE383" s="250"/>
      <c r="KF383" s="250"/>
      <c r="KG383" s="250"/>
      <c r="KH383" s="250"/>
      <c r="KI383" s="250"/>
      <c r="KJ383" s="250"/>
      <c r="KK383" s="250"/>
      <c r="KL383" s="250"/>
      <c r="KQ383" s="92"/>
      <c r="KR383" s="92"/>
      <c r="KS383" s="92"/>
      <c r="KT383" s="361"/>
      <c r="KU383" s="92"/>
      <c r="KV383" s="361"/>
      <c r="KW383" s="361"/>
      <c r="KX383" s="361"/>
      <c r="KY383" s="361"/>
      <c r="KZ383" s="361"/>
      <c r="LA383" s="361"/>
      <c r="LB383" s="361"/>
      <c r="LC383" s="361"/>
      <c r="LD383" s="361"/>
      <c r="LE383" s="112"/>
      <c r="LF383" s="454"/>
      <c r="LG383" s="454"/>
      <c r="LH383" s="454"/>
      <c r="LI383" s="454"/>
      <c r="LJ383" s="454"/>
      <c r="LK383" s="454"/>
      <c r="LL383" s="454"/>
      <c r="LM383" s="454"/>
      <c r="LN383" s="454"/>
      <c r="LO383" s="454"/>
      <c r="LP383" s="454"/>
      <c r="LQ383" s="454"/>
      <c r="LR383" s="454"/>
      <c r="LS383" s="454"/>
      <c r="LT383" s="454"/>
      <c r="LU383" s="454"/>
      <c r="LV383" s="454"/>
      <c r="LW383" s="454"/>
      <c r="LX383" s="454"/>
      <c r="LY383" s="454"/>
      <c r="LZ383" s="454"/>
      <c r="MA383" s="454"/>
      <c r="MC383" s="509"/>
      <c r="MD383" s="61"/>
      <c r="ME383" s="746">
        <v>106</v>
      </c>
      <c r="MF383" s="510">
        <v>41533</v>
      </c>
      <c r="MG383" s="511">
        <v>340</v>
      </c>
      <c r="MH383" s="521">
        <v>340</v>
      </c>
      <c r="MI383" s="522">
        <v>41.8218719848524</v>
      </c>
      <c r="MJ383" s="510">
        <v>41726</v>
      </c>
      <c r="MK383" s="521" t="s">
        <v>1858</v>
      </c>
      <c r="ML383" s="528">
        <v>128.883340371895</v>
      </c>
      <c r="MM383" s="511"/>
      <c r="MN383" s="511"/>
      <c r="MO383" s="511"/>
      <c r="ND383" s="876" t="s">
        <v>64</v>
      </c>
      <c r="NE383" s="877" t="s">
        <v>64</v>
      </c>
      <c r="NF383" s="877" t="s">
        <v>64</v>
      </c>
      <c r="NG383" s="877" t="s">
        <v>64</v>
      </c>
      <c r="NH383" s="877" t="s">
        <v>64</v>
      </c>
      <c r="NI383" s="877" t="s">
        <v>64</v>
      </c>
      <c r="NJ383" s="877" t="s">
        <v>64</v>
      </c>
      <c r="NK383" s="877" t="s">
        <v>64</v>
      </c>
      <c r="NL383" s="877" t="s">
        <v>64</v>
      </c>
      <c r="NM383" s="877" t="s">
        <v>64</v>
      </c>
      <c r="NN383" s="877" t="s">
        <v>64</v>
      </c>
      <c r="NO383" s="877" t="s">
        <v>64</v>
      </c>
      <c r="NP383" s="877" t="s">
        <v>64</v>
      </c>
      <c r="NQ383" s="877" t="s">
        <v>64</v>
      </c>
      <c r="NR383" s="877" t="s">
        <v>64</v>
      </c>
      <c r="NS383" s="877" t="s">
        <v>64</v>
      </c>
      <c r="NT383" s="877" t="s">
        <v>64</v>
      </c>
      <c r="NU383" s="877" t="s">
        <v>64</v>
      </c>
      <c r="NV383" s="877" t="s">
        <v>64</v>
      </c>
      <c r="NW383" s="877" t="s">
        <v>64</v>
      </c>
      <c r="NX383" s="877" t="s">
        <v>64</v>
      </c>
      <c r="NY383" s="877" t="s">
        <v>64</v>
      </c>
      <c r="NZ383" s="877" t="s">
        <v>64</v>
      </c>
      <c r="OA383" s="877" t="s">
        <v>64</v>
      </c>
      <c r="OB383" s="877" t="s">
        <v>64</v>
      </c>
      <c r="OC383" s="877" t="s">
        <v>64</v>
      </c>
      <c r="OD383" s="877" t="s">
        <v>64</v>
      </c>
      <c r="OE383" s="877" t="s">
        <v>64</v>
      </c>
      <c r="OF383" s="877" t="s">
        <v>64</v>
      </c>
      <c r="OG383" s="877" t="s">
        <v>64</v>
      </c>
      <c r="OH383" s="877" t="s">
        <v>64</v>
      </c>
      <c r="OI383" s="877" t="s">
        <v>64</v>
      </c>
      <c r="OJ383" s="877" t="s">
        <v>64</v>
      </c>
      <c r="OK383" s="877" t="s">
        <v>64</v>
      </c>
      <c r="OL383" s="877" t="s">
        <v>64</v>
      </c>
    </row>
    <row r="384" spans="1:402" s="133" customFormat="1" x14ac:dyDescent="0.25">
      <c r="A384" s="221">
        <v>383</v>
      </c>
      <c r="B384" s="221">
        <v>0</v>
      </c>
      <c r="C384" s="61">
        <v>1</v>
      </c>
      <c r="D384" s="61">
        <v>5</v>
      </c>
      <c r="E384" s="511">
        <v>108</v>
      </c>
      <c r="F384" s="880"/>
      <c r="G384" s="887">
        <v>343</v>
      </c>
      <c r="I384" s="511" t="s">
        <v>1859</v>
      </c>
      <c r="J384" s="766">
        <v>18257</v>
      </c>
      <c r="K384" s="512">
        <v>63.775342465753397</v>
      </c>
      <c r="L384" s="514">
        <v>75</v>
      </c>
      <c r="M384" s="514">
        <v>169</v>
      </c>
      <c r="N384" s="514">
        <v>26.259584748433181</v>
      </c>
      <c r="O384" s="106">
        <v>1.8763883748662837</v>
      </c>
      <c r="P384" s="511">
        <v>1</v>
      </c>
      <c r="Q384" s="511">
        <v>125</v>
      </c>
      <c r="R384" s="511">
        <v>75</v>
      </c>
      <c r="S384" s="511">
        <v>1</v>
      </c>
      <c r="T384" s="588">
        <v>3</v>
      </c>
      <c r="U384" s="718">
        <v>0</v>
      </c>
      <c r="V384" s="718"/>
      <c r="W384" s="718">
        <v>1</v>
      </c>
      <c r="X384" s="718">
        <v>0</v>
      </c>
      <c r="Y384" s="718">
        <v>1</v>
      </c>
      <c r="Z384" s="718">
        <v>1</v>
      </c>
      <c r="AA384" s="718">
        <v>0</v>
      </c>
      <c r="AB384" s="718">
        <v>0</v>
      </c>
      <c r="AD384" s="524">
        <v>37.291346813445301</v>
      </c>
      <c r="AF384" s="589">
        <v>154</v>
      </c>
      <c r="AG384" s="595">
        <v>1.03</v>
      </c>
      <c r="AH384" s="589">
        <v>54</v>
      </c>
      <c r="AI384" s="592"/>
      <c r="AJ384" s="589">
        <v>14</v>
      </c>
      <c r="AK384" s="592"/>
      <c r="AL384" s="589">
        <v>578</v>
      </c>
      <c r="AM384" s="593"/>
      <c r="AN384" s="409"/>
      <c r="AO384" s="63"/>
      <c r="AP384" s="63"/>
      <c r="AQ384" s="63"/>
      <c r="AR384" s="63"/>
      <c r="AS384" s="63"/>
      <c r="AT384" s="63"/>
      <c r="AU384" s="64"/>
      <c r="AV384" s="64"/>
      <c r="AW384" s="108"/>
      <c r="AX384" s="108"/>
      <c r="AY384" s="108"/>
      <c r="AZ384" s="589">
        <v>138</v>
      </c>
      <c r="BA384" s="414"/>
      <c r="BB384" s="66"/>
      <c r="BC384" s="68"/>
      <c r="BD384" s="66"/>
      <c r="BE384" s="218"/>
      <c r="BF384" s="66"/>
      <c r="BG384" s="68"/>
      <c r="BH384" s="508"/>
      <c r="BI384" s="508"/>
      <c r="BJ384" s="508"/>
      <c r="BK384" s="66"/>
      <c r="BL384" s="66"/>
      <c r="BM384" s="66"/>
      <c r="BN384" s="66"/>
      <c r="BO384" s="571"/>
      <c r="BP384" s="66"/>
      <c r="BQ384" s="66"/>
      <c r="BR384" s="66"/>
      <c r="BS384" s="66"/>
      <c r="BT384" s="61"/>
      <c r="BU384" s="61"/>
      <c r="BV384" s="61"/>
      <c r="BW384" s="61"/>
      <c r="BX384" s="61"/>
      <c r="BY384" s="61"/>
      <c r="BZ384" s="61"/>
      <c r="CA384" s="61"/>
      <c r="CB384" s="61"/>
      <c r="CC384" s="61"/>
      <c r="CD384" s="61"/>
      <c r="CE384" s="61"/>
      <c r="CF384" s="61"/>
      <c r="CG384" s="61"/>
      <c r="CH384" s="61"/>
      <c r="CI384" s="61"/>
      <c r="CJ384" s="661">
        <v>1</v>
      </c>
      <c r="CK384" s="661">
        <v>0</v>
      </c>
      <c r="CL384" s="663">
        <v>1</v>
      </c>
      <c r="CM384" s="663">
        <v>1</v>
      </c>
      <c r="CN384" s="663">
        <v>1</v>
      </c>
      <c r="CO384" s="661">
        <v>0</v>
      </c>
      <c r="CP384" s="661">
        <v>0</v>
      </c>
      <c r="CQ384" s="661">
        <v>1</v>
      </c>
      <c r="CR384" s="661">
        <v>0</v>
      </c>
      <c r="CS384" s="661">
        <v>0</v>
      </c>
      <c r="CT384" s="661">
        <v>0</v>
      </c>
      <c r="CU384" s="661">
        <v>0</v>
      </c>
      <c r="CV384" s="667"/>
      <c r="CW384" s="362"/>
      <c r="CX384" s="362"/>
      <c r="CY384" s="362"/>
      <c r="DC384" s="529">
        <v>2</v>
      </c>
      <c r="DD384" s="511" t="s">
        <v>1860</v>
      </c>
      <c r="DF384" s="136"/>
      <c r="DJ384" s="136"/>
      <c r="DK384" s="136"/>
      <c r="DL384" s="136"/>
      <c r="DS384" s="63"/>
      <c r="EO384" s="511">
        <v>108</v>
      </c>
      <c r="EP384" s="574">
        <v>41535</v>
      </c>
      <c r="ET384" s="133">
        <v>89</v>
      </c>
      <c r="EU384" s="133">
        <v>1</v>
      </c>
      <c r="EV384" s="524">
        <v>37.291346813445301</v>
      </c>
      <c r="EW384" s="133">
        <v>8</v>
      </c>
      <c r="EX384" s="133">
        <v>8</v>
      </c>
      <c r="EY384" s="133">
        <v>55</v>
      </c>
      <c r="EZ384" s="133">
        <v>45</v>
      </c>
      <c r="FC384" s="133">
        <v>50</v>
      </c>
      <c r="FE384" s="133">
        <v>26</v>
      </c>
      <c r="FH384" s="91"/>
      <c r="FI384" s="91"/>
      <c r="FJ384" s="227"/>
      <c r="FK384" s="227"/>
      <c r="FL384" s="193">
        <v>157</v>
      </c>
      <c r="FM384" s="193">
        <v>113</v>
      </c>
      <c r="FN384" s="193">
        <v>83.671377473327297</v>
      </c>
      <c r="FO384" s="193">
        <v>60.22207423239481</v>
      </c>
      <c r="FP384" s="193">
        <v>28</v>
      </c>
      <c r="FQ384" s="133">
        <v>1</v>
      </c>
      <c r="FS384" s="193">
        <v>132</v>
      </c>
      <c r="FT384" s="193"/>
      <c r="FU384" s="133">
        <v>150</v>
      </c>
      <c r="FV384" s="237">
        <v>4.74</v>
      </c>
      <c r="FW384" s="237">
        <v>7.07</v>
      </c>
      <c r="FX384" s="237">
        <v>27.848101265822784</v>
      </c>
      <c r="FY384" s="237"/>
      <c r="FZ384" s="237">
        <v>3.0344827586206895</v>
      </c>
      <c r="GA384" s="133">
        <v>18</v>
      </c>
      <c r="GG384" s="133">
        <v>0</v>
      </c>
      <c r="GH384" s="133">
        <v>1</v>
      </c>
      <c r="GI384" s="133">
        <v>1</v>
      </c>
      <c r="GJ384" s="133">
        <v>1</v>
      </c>
      <c r="GM384" s="133">
        <v>0</v>
      </c>
      <c r="GO384" s="133">
        <v>0</v>
      </c>
      <c r="GP384" s="61">
        <v>31</v>
      </c>
      <c r="GQ384" s="106">
        <v>16.521100010656983</v>
      </c>
      <c r="GR384" s="61">
        <v>60</v>
      </c>
      <c r="GS384" s="61">
        <v>0</v>
      </c>
      <c r="GT384" s="61"/>
      <c r="GU384" s="61"/>
      <c r="GV384" s="61"/>
      <c r="GW384" s="61"/>
      <c r="GX384" s="61">
        <v>17</v>
      </c>
      <c r="GY384" s="61"/>
      <c r="GZ384" s="90"/>
      <c r="HA384" s="21">
        <v>20</v>
      </c>
      <c r="HY384" s="238"/>
      <c r="IE384" s="237"/>
      <c r="IF384" s="237"/>
      <c r="IP384" s="237"/>
      <c r="JC384" s="136"/>
      <c r="JD384" s="278"/>
      <c r="JE384" s="70"/>
      <c r="JF384" s="70"/>
      <c r="JG384" s="136"/>
      <c r="JH384" s="136"/>
      <c r="JI384" s="136"/>
      <c r="JJ384" s="136"/>
      <c r="JL384" s="420"/>
      <c r="JM384" s="362"/>
      <c r="JN384" s="244"/>
      <c r="JP384" s="518">
        <v>0</v>
      </c>
      <c r="JQ384" s="519">
        <v>43584</v>
      </c>
      <c r="JR384" s="520">
        <v>67</v>
      </c>
      <c r="JS384" s="135"/>
      <c r="JU384" s="200"/>
      <c r="JV384" s="135"/>
      <c r="JW384" s="225"/>
      <c r="JX384" s="201"/>
      <c r="JY384" s="135"/>
      <c r="JZ384" s="225"/>
      <c r="KA384" s="699">
        <v>0</v>
      </c>
      <c r="KB384" s="511"/>
      <c r="KC384" s="225"/>
      <c r="KD384" s="63"/>
      <c r="KE384" s="250"/>
      <c r="KF384" s="250"/>
      <c r="KG384" s="250"/>
      <c r="KH384" s="250"/>
      <c r="KI384" s="250"/>
      <c r="KJ384" s="250"/>
      <c r="KK384" s="250"/>
      <c r="KL384" s="250"/>
      <c r="KQ384" s="92"/>
      <c r="KR384" s="92"/>
      <c r="KS384" s="92"/>
      <c r="KT384" s="361"/>
      <c r="KU384" s="92"/>
      <c r="KV384" s="361"/>
      <c r="KW384" s="361"/>
      <c r="KX384" s="361"/>
      <c r="KY384" s="361"/>
      <c r="KZ384" s="361"/>
      <c r="LA384" s="361"/>
      <c r="LB384" s="361"/>
      <c r="LC384" s="361"/>
      <c r="LD384" s="361"/>
      <c r="LE384" s="112"/>
      <c r="LF384" s="454"/>
      <c r="LG384" s="454"/>
      <c r="LH384" s="454"/>
      <c r="LI384" s="454"/>
      <c r="LJ384" s="454"/>
      <c r="LK384" s="454"/>
      <c r="LL384" s="454"/>
      <c r="LM384" s="454"/>
      <c r="LN384" s="454"/>
      <c r="LO384" s="454"/>
      <c r="LP384" s="454"/>
      <c r="LQ384" s="454"/>
      <c r="LR384" s="454"/>
      <c r="LS384" s="454"/>
      <c r="LT384" s="454"/>
      <c r="LU384" s="454"/>
      <c r="LV384" s="454"/>
      <c r="LW384" s="454"/>
      <c r="LX384" s="454"/>
      <c r="LY384" s="454"/>
      <c r="LZ384" s="454"/>
      <c r="MA384" s="454"/>
      <c r="MC384" s="509"/>
      <c r="MD384" s="61"/>
      <c r="ME384" s="746">
        <v>108</v>
      </c>
      <c r="MF384" s="510">
        <v>41535</v>
      </c>
      <c r="MG384" s="511">
        <v>343</v>
      </c>
      <c r="MH384" s="521">
        <v>343</v>
      </c>
      <c r="MI384" s="522">
        <v>34.352673628045402</v>
      </c>
      <c r="MJ384" s="510"/>
      <c r="MK384" s="511"/>
      <c r="ML384" s="511"/>
      <c r="MM384" s="511"/>
      <c r="MN384" s="511"/>
      <c r="MO384" s="511"/>
      <c r="ND384" s="876">
        <v>1108</v>
      </c>
      <c r="NE384" s="877">
        <v>8.4385839564699801</v>
      </c>
      <c r="NF384" s="877">
        <v>6.8172395109894497</v>
      </c>
      <c r="NG384" s="877">
        <v>5.2141248053528502</v>
      </c>
      <c r="NH384" s="877">
        <v>3.0214797274104499</v>
      </c>
      <c r="NI384" s="877">
        <v>7.2426025059289802</v>
      </c>
      <c r="NJ384" s="877">
        <v>7.7034191340720497</v>
      </c>
      <c r="NK384" s="877">
        <v>8.7455398790619494</v>
      </c>
      <c r="NL384" s="877">
        <v>7.7063924096701104</v>
      </c>
      <c r="NM384" s="877">
        <v>6.0047260935890101</v>
      </c>
      <c r="NN384" s="877">
        <v>3.1667154449664201</v>
      </c>
      <c r="NO384" s="877">
        <v>6.1428218441159297</v>
      </c>
      <c r="NP384" s="877">
        <v>6.7676547982373503</v>
      </c>
      <c r="NQ384" s="877">
        <v>7.7479915292587496</v>
      </c>
      <c r="NR384" s="877">
        <v>4.85648777949568</v>
      </c>
      <c r="NS384" s="877">
        <v>5.9797967182781999</v>
      </c>
      <c r="NT384" s="877">
        <v>7.4111719889995502</v>
      </c>
      <c r="NU384" s="877">
        <v>6.6516257839206396</v>
      </c>
      <c r="NV384" s="877">
        <v>7.0759604132433997</v>
      </c>
      <c r="NW384" s="877">
        <v>5.66931028620247</v>
      </c>
      <c r="NX384" s="877">
        <v>6.2622828064206599</v>
      </c>
      <c r="NY384" s="877">
        <v>7.8589134706793002</v>
      </c>
      <c r="NZ384" s="877">
        <v>-1.6896598793878499</v>
      </c>
      <c r="OA384" s="877">
        <v>9.4421970812209395</v>
      </c>
      <c r="OB384" s="877">
        <v>0.44360665147561501</v>
      </c>
      <c r="OC384" s="877">
        <v>3.8943327422776899</v>
      </c>
      <c r="OD384" s="877">
        <v>6.3657975024593796</v>
      </c>
      <c r="OE384" s="877">
        <v>5.7243774216062198</v>
      </c>
      <c r="OF384" s="877">
        <v>12.227609927158801</v>
      </c>
      <c r="OG384" s="877">
        <v>3.1210154009613702</v>
      </c>
      <c r="OH384" s="877">
        <v>8.6647317065486202</v>
      </c>
      <c r="OI384" s="877">
        <v>4.1521834190550502</v>
      </c>
      <c r="OJ384" s="877">
        <v>3.5628782206101799</v>
      </c>
      <c r="OK384" s="877">
        <v>5.5839926216655398</v>
      </c>
      <c r="OL384" s="877">
        <v>8.9985904297453292</v>
      </c>
    </row>
    <row r="385" spans="1:402" s="133" customFormat="1" x14ac:dyDescent="0.25">
      <c r="A385" s="221">
        <v>384</v>
      </c>
      <c r="B385" s="221">
        <v>0</v>
      </c>
      <c r="C385" s="61">
        <v>0</v>
      </c>
      <c r="D385" s="61">
        <v>5</v>
      </c>
      <c r="E385" s="511">
        <v>109</v>
      </c>
      <c r="F385" s="880"/>
      <c r="G385" s="887">
        <v>344</v>
      </c>
      <c r="I385" s="511" t="s">
        <v>1861</v>
      </c>
      <c r="J385" s="766">
        <v>24978</v>
      </c>
      <c r="K385" s="512">
        <v>45.378082191780798</v>
      </c>
      <c r="L385" s="514">
        <v>87.4</v>
      </c>
      <c r="M385" s="514">
        <v>174</v>
      </c>
      <c r="N385" s="514">
        <v>28.867750033029463</v>
      </c>
      <c r="O385" s="106">
        <v>2.0553183046266419</v>
      </c>
      <c r="P385" s="511">
        <v>0</v>
      </c>
      <c r="Q385" s="511">
        <v>100</v>
      </c>
      <c r="R385" s="511">
        <v>65</v>
      </c>
      <c r="S385" s="511">
        <v>0</v>
      </c>
      <c r="T385" s="514">
        <v>3</v>
      </c>
      <c r="U385" s="718">
        <v>0</v>
      </c>
      <c r="V385" s="718"/>
      <c r="W385" s="718">
        <v>0</v>
      </c>
      <c r="X385" s="718">
        <v>1</v>
      </c>
      <c r="Y385" s="718">
        <v>1</v>
      </c>
      <c r="Z385" s="718">
        <v>0</v>
      </c>
      <c r="AA385" s="718">
        <v>0</v>
      </c>
      <c r="AB385" s="718">
        <v>0</v>
      </c>
      <c r="AD385" s="524">
        <v>24.762292460236701</v>
      </c>
      <c r="AF385" s="591">
        <v>182</v>
      </c>
      <c r="AG385" s="590">
        <v>1.1100000000000001</v>
      </c>
      <c r="AH385" s="589">
        <v>72</v>
      </c>
      <c r="AI385" s="592"/>
      <c r="AJ385" s="589">
        <v>14.5</v>
      </c>
      <c r="AK385" s="592"/>
      <c r="AL385" s="589">
        <v>325</v>
      </c>
      <c r="AM385" s="593"/>
      <c r="AN385" s="409"/>
      <c r="AO385" s="63"/>
      <c r="AP385" s="63"/>
      <c r="AQ385" s="63"/>
      <c r="AR385" s="63"/>
      <c r="AS385" s="63"/>
      <c r="AT385" s="63"/>
      <c r="AU385" s="64"/>
      <c r="AV385" s="64"/>
      <c r="AW385" s="108"/>
      <c r="AX385" s="108"/>
      <c r="AY385" s="108"/>
      <c r="AZ385" s="589">
        <v>137</v>
      </c>
      <c r="BA385" s="414"/>
      <c r="BB385" s="66"/>
      <c r="BC385" s="68"/>
      <c r="BD385" s="66"/>
      <c r="BE385" s="218"/>
      <c r="BF385" s="66"/>
      <c r="BG385" s="68"/>
      <c r="BH385" s="508"/>
      <c r="BI385" s="508"/>
      <c r="BJ385" s="508"/>
      <c r="BK385" s="66"/>
      <c r="BL385" s="66"/>
      <c r="BM385" s="66"/>
      <c r="BN385" s="66"/>
      <c r="BO385" s="571"/>
      <c r="BP385" s="66"/>
      <c r="BQ385" s="66"/>
      <c r="BR385" s="66"/>
      <c r="BS385" s="66"/>
      <c r="BT385" s="61"/>
      <c r="BU385" s="61"/>
      <c r="BV385" s="61"/>
      <c r="BW385" s="61"/>
      <c r="BX385" s="61"/>
      <c r="BY385" s="61"/>
      <c r="BZ385" s="61"/>
      <c r="CA385" s="61"/>
      <c r="CB385" s="61"/>
      <c r="CC385" s="61"/>
      <c r="CD385" s="61"/>
      <c r="CE385" s="61"/>
      <c r="CF385" s="61"/>
      <c r="CG385" s="61"/>
      <c r="CH385" s="61"/>
      <c r="CI385" s="61"/>
      <c r="CJ385" s="661">
        <v>1</v>
      </c>
      <c r="CK385" s="661">
        <v>0</v>
      </c>
      <c r="CL385" s="661">
        <v>1</v>
      </c>
      <c r="CM385" s="661">
        <v>1</v>
      </c>
      <c r="CN385" s="661">
        <v>1</v>
      </c>
      <c r="CO385" s="661">
        <v>0</v>
      </c>
      <c r="CP385" s="661">
        <v>1</v>
      </c>
      <c r="CQ385" s="661">
        <v>1</v>
      </c>
      <c r="CR385" s="661">
        <v>0</v>
      </c>
      <c r="CS385" s="661">
        <v>0</v>
      </c>
      <c r="CT385" s="661">
        <v>1</v>
      </c>
      <c r="CU385" s="661">
        <v>0</v>
      </c>
      <c r="CV385" s="666">
        <v>13</v>
      </c>
      <c r="CW385" s="362"/>
      <c r="CX385" s="362"/>
      <c r="CY385" s="362"/>
      <c r="DC385" s="516">
        <v>1</v>
      </c>
      <c r="DD385" s="511" t="s">
        <v>1756</v>
      </c>
      <c r="DF385" s="136"/>
      <c r="DJ385" s="136"/>
      <c r="DK385" s="136"/>
      <c r="DL385" s="136"/>
      <c r="DS385" s="63"/>
      <c r="EO385" s="511">
        <v>109</v>
      </c>
      <c r="EP385" s="574">
        <v>41542</v>
      </c>
      <c r="ET385" s="133">
        <v>73</v>
      </c>
      <c r="EU385" s="133">
        <v>0</v>
      </c>
      <c r="EV385" s="524">
        <v>24.762292460236701</v>
      </c>
      <c r="EW385" s="133">
        <v>10</v>
      </c>
      <c r="EX385" s="133">
        <v>10</v>
      </c>
      <c r="EY385" s="133">
        <v>67</v>
      </c>
      <c r="EZ385" s="133">
        <v>60</v>
      </c>
      <c r="FC385" s="133">
        <v>46</v>
      </c>
      <c r="FE385" s="133">
        <v>28</v>
      </c>
      <c r="FH385" s="91"/>
      <c r="FI385" s="91"/>
      <c r="FJ385" s="227"/>
      <c r="FK385" s="227"/>
      <c r="FL385" s="193">
        <v>272</v>
      </c>
      <c r="FM385" s="193">
        <v>233</v>
      </c>
      <c r="FN385" s="193">
        <v>132.33959887756171</v>
      </c>
      <c r="FO385" s="193">
        <v>113.36443580320545</v>
      </c>
      <c r="FP385" s="193">
        <v>14.5</v>
      </c>
      <c r="FQ385" s="133">
        <v>1</v>
      </c>
      <c r="FS385" s="193">
        <v>79</v>
      </c>
      <c r="FT385" s="193">
        <v>29</v>
      </c>
      <c r="FU385" s="133">
        <v>100</v>
      </c>
      <c r="FV385" s="237">
        <v>4</v>
      </c>
      <c r="FW385" s="237">
        <v>3.29</v>
      </c>
      <c r="FX385" s="237">
        <v>19.75</v>
      </c>
      <c r="FY385" s="237">
        <v>2.7241379310344827</v>
      </c>
      <c r="FZ385" s="237">
        <v>2.2443181818181817</v>
      </c>
      <c r="GA385" s="133">
        <v>16</v>
      </c>
      <c r="GG385" s="133">
        <v>0</v>
      </c>
      <c r="GH385" s="133">
        <v>2</v>
      </c>
      <c r="GI385" s="133">
        <v>0</v>
      </c>
      <c r="GJ385" s="133">
        <v>0</v>
      </c>
      <c r="GM385" s="133">
        <v>0</v>
      </c>
      <c r="GO385" s="133">
        <v>0</v>
      </c>
      <c r="GP385" s="61">
        <v>35</v>
      </c>
      <c r="GQ385" s="106">
        <v>17.028992502627428</v>
      </c>
      <c r="GR385" s="61">
        <v>48</v>
      </c>
      <c r="GS385" s="61">
        <v>0</v>
      </c>
      <c r="GT385" s="61"/>
      <c r="GU385" s="61"/>
      <c r="GV385" s="61"/>
      <c r="GW385" s="61"/>
      <c r="GX385" s="61">
        <v>16</v>
      </c>
      <c r="GY385" s="61"/>
      <c r="GZ385" s="90"/>
      <c r="HA385" s="21">
        <v>9</v>
      </c>
      <c r="HY385" s="238"/>
      <c r="IE385" s="237"/>
      <c r="IF385" s="237"/>
      <c r="IP385" s="237"/>
      <c r="JC385" s="136"/>
      <c r="JD385" s="278"/>
      <c r="JE385" s="70"/>
      <c r="JF385" s="70"/>
      <c r="JG385" s="136"/>
      <c r="JH385" s="136"/>
      <c r="JI385" s="136"/>
      <c r="JJ385" s="136"/>
      <c r="JL385" s="420"/>
      <c r="JM385" s="362"/>
      <c r="JN385" s="244"/>
      <c r="JP385" s="518">
        <v>2</v>
      </c>
      <c r="JQ385" s="519">
        <v>42355</v>
      </c>
      <c r="JR385" s="520">
        <v>26</v>
      </c>
      <c r="JS385" s="135"/>
      <c r="JU385" s="200"/>
      <c r="JV385" s="135"/>
      <c r="JW385" s="225"/>
      <c r="JX385" s="201"/>
      <c r="JY385" s="135"/>
      <c r="JZ385" s="225"/>
      <c r="KA385" s="699">
        <v>1</v>
      </c>
      <c r="KB385" s="700">
        <v>42355</v>
      </c>
      <c r="KC385" s="225"/>
      <c r="KD385" s="63"/>
      <c r="KE385" s="250"/>
      <c r="KF385" s="250"/>
      <c r="KG385" s="250"/>
      <c r="KH385" s="250"/>
      <c r="KI385" s="250"/>
      <c r="KJ385" s="250"/>
      <c r="KK385" s="250"/>
      <c r="KL385" s="250"/>
      <c r="KQ385" s="92"/>
      <c r="KR385" s="92"/>
      <c r="KS385" s="92"/>
      <c r="KT385" s="361"/>
      <c r="KU385" s="92"/>
      <c r="KV385" s="361"/>
      <c r="KW385" s="361"/>
      <c r="KX385" s="361"/>
      <c r="KY385" s="361"/>
      <c r="KZ385" s="361"/>
      <c r="LA385" s="361"/>
      <c r="LB385" s="361"/>
      <c r="LC385" s="361"/>
      <c r="LD385" s="361"/>
      <c r="LE385" s="112"/>
      <c r="LF385" s="454"/>
      <c r="LG385" s="454"/>
      <c r="LH385" s="454"/>
      <c r="LI385" s="454"/>
      <c r="LJ385" s="454"/>
      <c r="LK385" s="454"/>
      <c r="LL385" s="454"/>
      <c r="LM385" s="454"/>
      <c r="LN385" s="454"/>
      <c r="LO385" s="454"/>
      <c r="LP385" s="454"/>
      <c r="LQ385" s="454"/>
      <c r="LR385" s="454"/>
      <c r="LS385" s="454"/>
      <c r="LT385" s="454"/>
      <c r="LU385" s="454"/>
      <c r="LV385" s="454"/>
      <c r="LW385" s="454"/>
      <c r="LX385" s="454"/>
      <c r="LY385" s="454"/>
      <c r="LZ385" s="454"/>
      <c r="MA385" s="454"/>
      <c r="MC385" s="509"/>
      <c r="MD385" s="61"/>
      <c r="ME385" s="746">
        <v>109</v>
      </c>
      <c r="MF385" s="510">
        <v>41541</v>
      </c>
      <c r="MG385" s="511">
        <v>344</v>
      </c>
      <c r="MH385" s="521">
        <v>344</v>
      </c>
      <c r="MI385" s="522">
        <v>31.321455427296801</v>
      </c>
      <c r="MJ385" s="510">
        <v>41744</v>
      </c>
      <c r="MK385" s="511" t="s">
        <v>1862</v>
      </c>
      <c r="ML385" s="511">
        <v>33.299999999999997</v>
      </c>
      <c r="MM385" s="511"/>
      <c r="MN385" s="511"/>
      <c r="MO385" s="511"/>
      <c r="ND385" s="876" t="s">
        <v>64</v>
      </c>
      <c r="NE385" s="877" t="s">
        <v>64</v>
      </c>
      <c r="NF385" s="877" t="s">
        <v>64</v>
      </c>
      <c r="NG385" s="877" t="s">
        <v>64</v>
      </c>
      <c r="NH385" s="877" t="s">
        <v>64</v>
      </c>
      <c r="NI385" s="877" t="s">
        <v>64</v>
      </c>
      <c r="NJ385" s="877" t="s">
        <v>64</v>
      </c>
      <c r="NK385" s="877" t="s">
        <v>64</v>
      </c>
      <c r="NL385" s="877" t="s">
        <v>64</v>
      </c>
      <c r="NM385" s="877" t="s">
        <v>64</v>
      </c>
      <c r="NN385" s="877" t="s">
        <v>64</v>
      </c>
      <c r="NO385" s="877" t="s">
        <v>64</v>
      </c>
      <c r="NP385" s="877" t="s">
        <v>64</v>
      </c>
      <c r="NQ385" s="877" t="s">
        <v>64</v>
      </c>
      <c r="NR385" s="877" t="s">
        <v>64</v>
      </c>
      <c r="NS385" s="877" t="s">
        <v>64</v>
      </c>
      <c r="NT385" s="877" t="s">
        <v>64</v>
      </c>
      <c r="NU385" s="877" t="s">
        <v>64</v>
      </c>
      <c r="NV385" s="877" t="s">
        <v>64</v>
      </c>
      <c r="NW385" s="877" t="s">
        <v>64</v>
      </c>
      <c r="NX385" s="877" t="s">
        <v>64</v>
      </c>
      <c r="NY385" s="877" t="s">
        <v>64</v>
      </c>
      <c r="NZ385" s="877" t="s">
        <v>64</v>
      </c>
      <c r="OA385" s="877" t="s">
        <v>64</v>
      </c>
      <c r="OB385" s="877" t="s">
        <v>64</v>
      </c>
      <c r="OC385" s="877" t="s">
        <v>64</v>
      </c>
      <c r="OD385" s="877" t="s">
        <v>64</v>
      </c>
      <c r="OE385" s="877" t="s">
        <v>64</v>
      </c>
      <c r="OF385" s="877" t="s">
        <v>64</v>
      </c>
      <c r="OG385" s="877" t="s">
        <v>64</v>
      </c>
      <c r="OH385" s="877" t="s">
        <v>64</v>
      </c>
      <c r="OI385" s="877" t="s">
        <v>64</v>
      </c>
      <c r="OJ385" s="877" t="s">
        <v>64</v>
      </c>
      <c r="OK385" s="877" t="s">
        <v>64</v>
      </c>
      <c r="OL385" s="877" t="s">
        <v>64</v>
      </c>
    </row>
    <row r="386" spans="1:402" s="133" customFormat="1" x14ac:dyDescent="0.25">
      <c r="A386" s="274">
        <v>385</v>
      </c>
      <c r="B386" s="274">
        <v>0</v>
      </c>
      <c r="C386" s="61">
        <v>0</v>
      </c>
      <c r="D386" s="61">
        <v>5</v>
      </c>
      <c r="E386" s="511">
        <v>110</v>
      </c>
      <c r="F386" s="880"/>
      <c r="G386" s="887">
        <v>345</v>
      </c>
      <c r="I386" s="511" t="s">
        <v>1863</v>
      </c>
      <c r="J386" s="766">
        <v>21811</v>
      </c>
      <c r="K386" s="512">
        <v>54.0520547945206</v>
      </c>
      <c r="L386" s="514">
        <v>70</v>
      </c>
      <c r="M386" s="514">
        <v>170</v>
      </c>
      <c r="N386" s="514">
        <v>24.221453287197235</v>
      </c>
      <c r="O386" s="106">
        <v>1.818118685772619</v>
      </c>
      <c r="P386" s="511">
        <v>0</v>
      </c>
      <c r="Q386" s="511">
        <v>110</v>
      </c>
      <c r="R386" s="511">
        <v>60</v>
      </c>
      <c r="S386" s="511">
        <v>0</v>
      </c>
      <c r="T386" s="514">
        <v>3</v>
      </c>
      <c r="U386" s="718">
        <v>0</v>
      </c>
      <c r="V386" s="718"/>
      <c r="W386" s="718">
        <v>0</v>
      </c>
      <c r="X386" s="718">
        <v>1</v>
      </c>
      <c r="Y386" s="663">
        <v>0</v>
      </c>
      <c r="Z386" s="718">
        <v>1</v>
      </c>
      <c r="AA386" s="718">
        <v>0</v>
      </c>
      <c r="AB386" s="718">
        <v>0</v>
      </c>
      <c r="AD386" s="524">
        <v>20.7868148098419</v>
      </c>
      <c r="AF386" s="591">
        <v>101</v>
      </c>
      <c r="AG386" s="590">
        <v>0.69</v>
      </c>
      <c r="AH386" s="589">
        <v>119</v>
      </c>
      <c r="AI386" s="592"/>
      <c r="AJ386" s="589">
        <v>11.3</v>
      </c>
      <c r="AK386" s="592"/>
      <c r="AL386" s="589">
        <v>1721</v>
      </c>
      <c r="AM386" s="593"/>
      <c r="AN386" s="409"/>
      <c r="AO386" s="63"/>
      <c r="AP386" s="63"/>
      <c r="AQ386" s="63"/>
      <c r="AR386" s="63"/>
      <c r="AS386" s="63"/>
      <c r="AT386" s="63"/>
      <c r="AU386" s="64"/>
      <c r="AV386" s="64"/>
      <c r="AW386" s="108"/>
      <c r="AX386" s="108"/>
      <c r="AY386" s="108"/>
      <c r="AZ386" s="589">
        <v>132</v>
      </c>
      <c r="BA386" s="414"/>
      <c r="BB386" s="66"/>
      <c r="BC386" s="68"/>
      <c r="BD386" s="66"/>
      <c r="BE386" s="218"/>
      <c r="BF386" s="66"/>
      <c r="BG386" s="68"/>
      <c r="BH386" s="508"/>
      <c r="BI386" s="508"/>
      <c r="BJ386" s="508"/>
      <c r="BK386" s="66"/>
      <c r="BL386" s="66"/>
      <c r="BM386" s="66"/>
      <c r="BN386" s="66"/>
      <c r="BO386" s="571"/>
      <c r="BP386" s="66"/>
      <c r="BQ386" s="66"/>
      <c r="BR386" s="66"/>
      <c r="BS386" s="66"/>
      <c r="BT386" s="61"/>
      <c r="BU386" s="61"/>
      <c r="BV386" s="61"/>
      <c r="BW386" s="61"/>
      <c r="BX386" s="61"/>
      <c r="BY386" s="61"/>
      <c r="BZ386" s="61"/>
      <c r="CA386" s="61"/>
      <c r="CB386" s="61"/>
      <c r="CC386" s="61"/>
      <c r="CD386" s="61"/>
      <c r="CE386" s="61"/>
      <c r="CF386" s="61"/>
      <c r="CG386" s="61"/>
      <c r="CH386" s="61"/>
      <c r="CI386" s="61"/>
      <c r="CJ386" s="663">
        <v>1</v>
      </c>
      <c r="CK386" s="661">
        <v>0</v>
      </c>
      <c r="CL386" s="663">
        <v>1</v>
      </c>
      <c r="CM386" s="663">
        <v>1</v>
      </c>
      <c r="CN386" s="663">
        <v>1</v>
      </c>
      <c r="CO386" s="661">
        <v>0</v>
      </c>
      <c r="CP386" s="663" t="s">
        <v>1835</v>
      </c>
      <c r="CQ386" s="661">
        <v>0</v>
      </c>
      <c r="CR386" s="661">
        <v>0</v>
      </c>
      <c r="CS386" s="661">
        <v>0</v>
      </c>
      <c r="CT386" s="663" t="s">
        <v>1835</v>
      </c>
      <c r="CU386" s="661">
        <v>0</v>
      </c>
      <c r="CV386" s="667"/>
      <c r="CW386" s="362"/>
      <c r="CX386" s="362"/>
      <c r="CY386" s="362"/>
      <c r="DC386" s="516">
        <v>1</v>
      </c>
      <c r="DD386" s="513" t="s">
        <v>1817</v>
      </c>
      <c r="DF386" s="136"/>
      <c r="DJ386" s="136"/>
      <c r="DK386" s="136"/>
      <c r="DL386" s="136"/>
      <c r="DS386" s="63"/>
      <c r="EO386" s="511">
        <v>110</v>
      </c>
      <c r="EP386" s="574">
        <v>41534</v>
      </c>
      <c r="ET386" s="133">
        <v>109</v>
      </c>
      <c r="EU386" s="133">
        <v>0</v>
      </c>
      <c r="EV386" s="524">
        <v>20.7868148098419</v>
      </c>
      <c r="EW386" s="133">
        <v>8</v>
      </c>
      <c r="EX386" s="133">
        <v>8</v>
      </c>
      <c r="EY386" s="133">
        <v>62</v>
      </c>
      <c r="EZ386" s="133">
        <v>55</v>
      </c>
      <c r="FC386" s="133">
        <v>50</v>
      </c>
      <c r="FE386" s="133">
        <v>36</v>
      </c>
      <c r="FH386" s="91"/>
      <c r="FI386" s="91"/>
      <c r="FJ386" s="227"/>
      <c r="FK386" s="227"/>
      <c r="FL386" s="193">
        <v>247</v>
      </c>
      <c r="FM386" s="193">
        <v>184</v>
      </c>
      <c r="FN386" s="193">
        <v>135.85471725958092</v>
      </c>
      <c r="FO386" s="193">
        <v>101.20351407191453</v>
      </c>
      <c r="FP386" s="193">
        <v>25.4</v>
      </c>
      <c r="FQ386" s="133">
        <v>1</v>
      </c>
      <c r="FS386" s="193">
        <v>70</v>
      </c>
      <c r="FT386" s="193"/>
      <c r="FU386" s="133">
        <v>110</v>
      </c>
      <c r="FV386" s="237">
        <v>6.14</v>
      </c>
      <c r="FW386" s="237">
        <v>12.1</v>
      </c>
      <c r="FX386" s="237">
        <v>11.400651465798045</v>
      </c>
      <c r="FY386" s="237"/>
      <c r="FZ386" s="237"/>
      <c r="GA386" s="133">
        <v>22</v>
      </c>
      <c r="GG386" s="133">
        <v>0</v>
      </c>
      <c r="GH386" s="133">
        <v>1</v>
      </c>
      <c r="GI386" s="133">
        <v>0</v>
      </c>
      <c r="GJ386" s="133">
        <v>1</v>
      </c>
      <c r="GK386" s="133">
        <v>25</v>
      </c>
      <c r="GM386" s="133">
        <v>0</v>
      </c>
      <c r="GO386" s="133">
        <v>0</v>
      </c>
      <c r="GP386" s="61">
        <v>32</v>
      </c>
      <c r="GQ386" s="106">
        <v>17.600611142941656</v>
      </c>
      <c r="GR386" s="61">
        <v>64</v>
      </c>
      <c r="GS386" s="61">
        <v>0</v>
      </c>
      <c r="GT386" s="61"/>
      <c r="GU386" s="61"/>
      <c r="GV386" s="61"/>
      <c r="GW386" s="61"/>
      <c r="GX386" s="61"/>
      <c r="GY386" s="61"/>
      <c r="GZ386" s="90"/>
      <c r="HA386" s="21">
        <v>9</v>
      </c>
      <c r="HY386" s="238"/>
      <c r="IE386" s="237"/>
      <c r="IF386" s="237"/>
      <c r="IP386" s="237"/>
      <c r="JC386" s="136"/>
      <c r="JD386" s="278"/>
      <c r="JE386" s="70"/>
      <c r="JF386" s="70"/>
      <c r="JG386" s="136"/>
      <c r="JH386" s="136"/>
      <c r="JI386" s="136"/>
      <c r="JJ386" s="136"/>
      <c r="JL386" s="420"/>
      <c r="JM386" s="362"/>
      <c r="JN386" s="244"/>
      <c r="JP386" s="518">
        <v>0</v>
      </c>
      <c r="JQ386" s="519">
        <v>43558</v>
      </c>
      <c r="JR386" s="520">
        <v>66</v>
      </c>
      <c r="JS386" s="135"/>
      <c r="JU386" s="200"/>
      <c r="JV386" s="135"/>
      <c r="JW386" s="225"/>
      <c r="JX386" s="201"/>
      <c r="JY386" s="135"/>
      <c r="JZ386" s="225"/>
      <c r="KA386" s="699">
        <v>0</v>
      </c>
      <c r="KB386" s="511"/>
      <c r="KC386" s="225"/>
      <c r="KD386" s="63"/>
      <c r="KE386" s="250"/>
      <c r="KF386" s="250"/>
      <c r="KG386" s="250"/>
      <c r="KH386" s="250"/>
      <c r="KI386" s="250"/>
      <c r="KJ386" s="250"/>
      <c r="KK386" s="250"/>
      <c r="KL386" s="250"/>
      <c r="KQ386" s="92"/>
      <c r="KR386" s="92"/>
      <c r="KS386" s="92"/>
      <c r="KT386" s="361"/>
      <c r="KU386" s="92"/>
      <c r="KV386" s="361"/>
      <c r="KW386" s="361"/>
      <c r="KX386" s="361"/>
      <c r="KY386" s="361"/>
      <c r="KZ386" s="361"/>
      <c r="LA386" s="361"/>
      <c r="LB386" s="361"/>
      <c r="LC386" s="361"/>
      <c r="LD386" s="361"/>
      <c r="LE386" s="112"/>
      <c r="LF386" s="454"/>
      <c r="LG386" s="454"/>
      <c r="LH386" s="454"/>
      <c r="LI386" s="454"/>
      <c r="LJ386" s="454"/>
      <c r="LK386" s="454"/>
      <c r="LL386" s="454"/>
      <c r="LM386" s="454"/>
      <c r="LN386" s="454"/>
      <c r="LO386" s="454"/>
      <c r="LP386" s="454"/>
      <c r="LQ386" s="454"/>
      <c r="LR386" s="454"/>
      <c r="LS386" s="454"/>
      <c r="LT386" s="454"/>
      <c r="LU386" s="454"/>
      <c r="LV386" s="454"/>
      <c r="LW386" s="454"/>
      <c r="LX386" s="454"/>
      <c r="LY386" s="454"/>
      <c r="LZ386" s="454"/>
      <c r="MA386" s="454"/>
      <c r="MC386" s="509"/>
      <c r="MD386" s="61"/>
      <c r="ME386" s="746">
        <v>110</v>
      </c>
      <c r="MF386" s="510">
        <v>41540</v>
      </c>
      <c r="MG386" s="511">
        <v>345</v>
      </c>
      <c r="MH386" s="521">
        <v>345</v>
      </c>
      <c r="MI386" s="522">
        <v>33.945839320321198</v>
      </c>
      <c r="MJ386" s="510"/>
      <c r="MK386" s="511"/>
      <c r="ML386" s="511"/>
      <c r="MM386" s="511"/>
      <c r="MN386" s="511"/>
      <c r="MO386" s="511"/>
      <c r="ND386" s="876" t="s">
        <v>64</v>
      </c>
      <c r="NE386" s="877" t="s">
        <v>64</v>
      </c>
      <c r="NF386" s="877" t="s">
        <v>64</v>
      </c>
      <c r="NG386" s="877" t="s">
        <v>64</v>
      </c>
      <c r="NH386" s="877" t="s">
        <v>64</v>
      </c>
      <c r="NI386" s="877" t="s">
        <v>64</v>
      </c>
      <c r="NJ386" s="877" t="s">
        <v>64</v>
      </c>
      <c r="NK386" s="877" t="s">
        <v>64</v>
      </c>
      <c r="NL386" s="877" t="s">
        <v>64</v>
      </c>
      <c r="NM386" s="877" t="s">
        <v>64</v>
      </c>
      <c r="NN386" s="877" t="s">
        <v>64</v>
      </c>
      <c r="NO386" s="877" t="s">
        <v>64</v>
      </c>
      <c r="NP386" s="877" t="s">
        <v>64</v>
      </c>
      <c r="NQ386" s="877" t="s">
        <v>64</v>
      </c>
      <c r="NR386" s="877" t="s">
        <v>64</v>
      </c>
      <c r="NS386" s="877" t="s">
        <v>64</v>
      </c>
      <c r="NT386" s="877" t="s">
        <v>64</v>
      </c>
      <c r="NU386" s="877" t="s">
        <v>64</v>
      </c>
      <c r="NV386" s="877" t="s">
        <v>64</v>
      </c>
      <c r="NW386" s="877" t="s">
        <v>64</v>
      </c>
      <c r="NX386" s="877" t="s">
        <v>64</v>
      </c>
      <c r="NY386" s="877" t="s">
        <v>64</v>
      </c>
      <c r="NZ386" s="877" t="s">
        <v>64</v>
      </c>
      <c r="OA386" s="877" t="s">
        <v>64</v>
      </c>
      <c r="OB386" s="877" t="s">
        <v>64</v>
      </c>
      <c r="OC386" s="877" t="s">
        <v>64</v>
      </c>
      <c r="OD386" s="877" t="s">
        <v>64</v>
      </c>
      <c r="OE386" s="877" t="s">
        <v>64</v>
      </c>
      <c r="OF386" s="877" t="s">
        <v>64</v>
      </c>
      <c r="OG386" s="877" t="s">
        <v>64</v>
      </c>
      <c r="OH386" s="877" t="s">
        <v>64</v>
      </c>
      <c r="OI386" s="877" t="s">
        <v>64</v>
      </c>
      <c r="OJ386" s="877" t="s">
        <v>64</v>
      </c>
      <c r="OK386" s="877" t="s">
        <v>64</v>
      </c>
      <c r="OL386" s="877" t="s">
        <v>64</v>
      </c>
    </row>
    <row r="387" spans="1:402" s="133" customFormat="1" x14ac:dyDescent="0.25">
      <c r="A387" s="221">
        <v>386</v>
      </c>
      <c r="B387" s="221">
        <v>0</v>
      </c>
      <c r="C387" s="61">
        <v>0</v>
      </c>
      <c r="D387" s="61">
        <v>5</v>
      </c>
      <c r="E387" s="511">
        <v>112</v>
      </c>
      <c r="F387" s="880"/>
      <c r="G387" s="887">
        <v>347</v>
      </c>
      <c r="I387" s="511" t="s">
        <v>1864</v>
      </c>
      <c r="J387" s="766">
        <v>21725</v>
      </c>
      <c r="K387" s="512">
        <v>54.293150684931497</v>
      </c>
      <c r="L387" s="514">
        <v>99.7</v>
      </c>
      <c r="M387" s="514">
        <v>174</v>
      </c>
      <c r="N387" s="514">
        <v>32.930373893513014</v>
      </c>
      <c r="O387" s="106">
        <v>2.1951841228774711</v>
      </c>
      <c r="P387" s="511">
        <v>0</v>
      </c>
      <c r="Q387" s="511">
        <v>120</v>
      </c>
      <c r="R387" s="511">
        <v>80</v>
      </c>
      <c r="S387" s="511">
        <v>1</v>
      </c>
      <c r="T387" s="514">
        <v>3</v>
      </c>
      <c r="U387" s="718">
        <v>0</v>
      </c>
      <c r="V387" s="718"/>
      <c r="W387" s="718">
        <v>0</v>
      </c>
      <c r="X387" s="718">
        <v>0</v>
      </c>
      <c r="Y387" s="718">
        <v>1</v>
      </c>
      <c r="Z387" s="718">
        <v>0</v>
      </c>
      <c r="AA387" s="718">
        <v>0</v>
      </c>
      <c r="AB387" s="718">
        <v>0</v>
      </c>
      <c r="AD387" s="524">
        <v>20.450555295604399</v>
      </c>
      <c r="AF387" s="589">
        <v>126</v>
      </c>
      <c r="AG387" s="590">
        <v>0.94</v>
      </c>
      <c r="AH387" s="589">
        <v>84</v>
      </c>
      <c r="AI387" s="592"/>
      <c r="AJ387" s="589">
        <v>17.2</v>
      </c>
      <c r="AK387" s="592"/>
      <c r="AL387" s="589">
        <v>1982</v>
      </c>
      <c r="AM387" s="593"/>
      <c r="AN387" s="409"/>
      <c r="AO387" s="63"/>
      <c r="AP387" s="63"/>
      <c r="AQ387" s="63"/>
      <c r="AR387" s="63"/>
      <c r="AS387" s="63"/>
      <c r="AT387" s="63"/>
      <c r="AU387" s="64"/>
      <c r="AV387" s="64"/>
      <c r="AW387" s="108"/>
      <c r="AX387" s="108"/>
      <c r="AY387" s="108"/>
      <c r="AZ387" s="589">
        <v>139</v>
      </c>
      <c r="BA387" s="414"/>
      <c r="BB387" s="66"/>
      <c r="BC387" s="68"/>
      <c r="BD387" s="66"/>
      <c r="BE387" s="218"/>
      <c r="BF387" s="66"/>
      <c r="BG387" s="68"/>
      <c r="BH387" s="508"/>
      <c r="BI387" s="508"/>
      <c r="BJ387" s="508"/>
      <c r="BK387" s="66"/>
      <c r="BL387" s="66"/>
      <c r="BM387" s="66"/>
      <c r="BN387" s="66"/>
      <c r="BO387" s="571"/>
      <c r="BP387" s="66"/>
      <c r="BQ387" s="66"/>
      <c r="BR387" s="66"/>
      <c r="BS387" s="66"/>
      <c r="BT387" s="61"/>
      <c r="BU387" s="61"/>
      <c r="BV387" s="61"/>
      <c r="BW387" s="61"/>
      <c r="BX387" s="61"/>
      <c r="BY387" s="61"/>
      <c r="BZ387" s="61"/>
      <c r="CA387" s="61"/>
      <c r="CB387" s="61"/>
      <c r="CC387" s="61"/>
      <c r="CD387" s="61"/>
      <c r="CE387" s="61"/>
      <c r="CF387" s="61"/>
      <c r="CG387" s="61"/>
      <c r="CH387" s="61"/>
      <c r="CI387" s="61"/>
      <c r="CJ387" s="663">
        <v>1</v>
      </c>
      <c r="CK387" s="661">
        <v>0</v>
      </c>
      <c r="CL387" s="663">
        <v>1</v>
      </c>
      <c r="CM387" s="663">
        <v>1</v>
      </c>
      <c r="CN387" s="663">
        <v>1</v>
      </c>
      <c r="CO387" s="661">
        <v>0</v>
      </c>
      <c r="CP387" s="661">
        <v>0</v>
      </c>
      <c r="CQ387" s="663" t="s">
        <v>1835</v>
      </c>
      <c r="CR387" s="663" t="s">
        <v>1835</v>
      </c>
      <c r="CS387" s="661">
        <v>0</v>
      </c>
      <c r="CT387" s="663" t="s">
        <v>1835</v>
      </c>
      <c r="CU387" s="661">
        <v>0</v>
      </c>
      <c r="CV387" s="667"/>
      <c r="CW387" s="362"/>
      <c r="CX387" s="362"/>
      <c r="CY387" s="362"/>
      <c r="DC387" s="516">
        <v>2</v>
      </c>
      <c r="DD387" s="511" t="s">
        <v>1865</v>
      </c>
      <c r="DF387" s="136"/>
      <c r="DJ387" s="136"/>
      <c r="DK387" s="136"/>
      <c r="DL387" s="136"/>
      <c r="DS387" s="63"/>
      <c r="EO387" s="511">
        <v>112</v>
      </c>
      <c r="EP387" s="574">
        <v>41542</v>
      </c>
      <c r="ET387" s="133">
        <v>141</v>
      </c>
      <c r="EU387" s="133">
        <v>1</v>
      </c>
      <c r="EV387" s="524">
        <v>20.450555295604399</v>
      </c>
      <c r="EW387" s="133">
        <v>9</v>
      </c>
      <c r="EX387" s="133">
        <v>8</v>
      </c>
      <c r="EY387" s="133">
        <v>66</v>
      </c>
      <c r="EZ387" s="133">
        <v>60</v>
      </c>
      <c r="FC387" s="133">
        <v>54</v>
      </c>
      <c r="FE387" s="133">
        <v>34</v>
      </c>
      <c r="FH387" s="91"/>
      <c r="FI387" s="91"/>
      <c r="FJ387" s="227"/>
      <c r="FK387" s="227"/>
      <c r="FL387" s="193">
        <v>175</v>
      </c>
      <c r="FM387" s="193">
        <v>150</v>
      </c>
      <c r="FN387" s="193">
        <v>79.719964342038011</v>
      </c>
      <c r="FO387" s="193">
        <v>68.331398007461161</v>
      </c>
      <c r="FP387" s="193">
        <v>15</v>
      </c>
      <c r="FQ387" s="133">
        <v>1</v>
      </c>
      <c r="FS387" s="193">
        <v>50</v>
      </c>
      <c r="FT387" s="193"/>
      <c r="FU387" s="133">
        <v>140</v>
      </c>
      <c r="FV387" s="237">
        <v>5.1100000000000003</v>
      </c>
      <c r="FW387" s="237">
        <v>7.52</v>
      </c>
      <c r="FX387" s="237">
        <v>9.7847358121330714</v>
      </c>
      <c r="FY387" s="237"/>
      <c r="FZ387" s="237">
        <v>1.773049645390071</v>
      </c>
      <c r="GA387" s="133">
        <v>20</v>
      </c>
      <c r="GG387" s="133">
        <v>1</v>
      </c>
      <c r="GH387" s="133">
        <v>1</v>
      </c>
      <c r="GI387" s="133">
        <v>1</v>
      </c>
      <c r="GJ387" s="133">
        <v>1</v>
      </c>
      <c r="GK387" s="133">
        <v>20</v>
      </c>
      <c r="GM387" s="133">
        <v>0</v>
      </c>
      <c r="GO387" s="133">
        <v>1</v>
      </c>
      <c r="GP387" s="61">
        <v>72</v>
      </c>
      <c r="GQ387" s="106">
        <v>32.799071043581357</v>
      </c>
      <c r="GR387" s="61">
        <v>28</v>
      </c>
      <c r="GS387" s="61">
        <v>1</v>
      </c>
      <c r="GT387" s="61"/>
      <c r="GU387" s="61"/>
      <c r="GV387" s="61"/>
      <c r="GW387" s="61"/>
      <c r="GX387" s="61">
        <v>12</v>
      </c>
      <c r="GY387" s="61"/>
      <c r="GZ387" s="90"/>
      <c r="HA387" s="21">
        <v>22</v>
      </c>
      <c r="HY387" s="238"/>
      <c r="IE387" s="237"/>
      <c r="IF387" s="237"/>
      <c r="IP387" s="237"/>
      <c r="JC387" s="136"/>
      <c r="JD387" s="278"/>
      <c r="JE387" s="70"/>
      <c r="JF387" s="70"/>
      <c r="JG387" s="136"/>
      <c r="JH387" s="136"/>
      <c r="JI387" s="136"/>
      <c r="JJ387" s="136"/>
      <c r="JL387" s="420"/>
      <c r="JM387" s="362"/>
      <c r="JN387" s="244"/>
      <c r="JP387" s="518">
        <v>0</v>
      </c>
      <c r="JQ387" s="519">
        <v>43515</v>
      </c>
      <c r="JR387" s="520">
        <v>64</v>
      </c>
      <c r="JS387" s="135"/>
      <c r="JU387" s="200"/>
      <c r="JV387" s="135"/>
      <c r="JW387" s="225"/>
      <c r="JX387" s="201"/>
      <c r="JY387" s="135"/>
      <c r="JZ387" s="225"/>
      <c r="KA387" s="699">
        <v>0</v>
      </c>
      <c r="KB387" s="511"/>
      <c r="KC387" s="225"/>
      <c r="KD387" s="63"/>
      <c r="KE387" s="250"/>
      <c r="KF387" s="250"/>
      <c r="KG387" s="250"/>
      <c r="KH387" s="250"/>
      <c r="KI387" s="250"/>
      <c r="KJ387" s="250"/>
      <c r="KK387" s="250"/>
      <c r="KL387" s="250"/>
      <c r="KQ387" s="92"/>
      <c r="KR387" s="92"/>
      <c r="KS387" s="92"/>
      <c r="KT387" s="361"/>
      <c r="KU387" s="92"/>
      <c r="KV387" s="361"/>
      <c r="KW387" s="361"/>
      <c r="KX387" s="361"/>
      <c r="KY387" s="361"/>
      <c r="KZ387" s="361"/>
      <c r="LA387" s="361"/>
      <c r="LB387" s="361"/>
      <c r="LC387" s="361"/>
      <c r="LD387" s="361"/>
      <c r="LE387" s="112"/>
      <c r="LF387" s="454"/>
      <c r="LG387" s="454"/>
      <c r="LH387" s="454"/>
      <c r="LI387" s="454"/>
      <c r="LJ387" s="454"/>
      <c r="LK387" s="454"/>
      <c r="LL387" s="454"/>
      <c r="LM387" s="454"/>
      <c r="LN387" s="454"/>
      <c r="LO387" s="454"/>
      <c r="LP387" s="454"/>
      <c r="LQ387" s="454"/>
      <c r="LR387" s="454"/>
      <c r="LS387" s="454"/>
      <c r="LT387" s="454"/>
      <c r="LU387" s="454"/>
      <c r="LV387" s="454"/>
      <c r="LW387" s="454"/>
      <c r="LX387" s="454"/>
      <c r="LY387" s="454"/>
      <c r="LZ387" s="454"/>
      <c r="MA387" s="454"/>
      <c r="MC387" s="509"/>
      <c r="MD387" s="61"/>
      <c r="ME387" s="746">
        <v>112</v>
      </c>
      <c r="MF387" s="510">
        <v>41542</v>
      </c>
      <c r="MG387" s="511">
        <v>347</v>
      </c>
      <c r="MH387" s="521">
        <v>347</v>
      </c>
      <c r="MI387" s="522">
        <v>33.991658545171099</v>
      </c>
      <c r="MJ387" s="510"/>
      <c r="MK387" s="511"/>
      <c r="ML387" s="511"/>
      <c r="MM387" s="511"/>
      <c r="MN387" s="511"/>
      <c r="MO387" s="511"/>
      <c r="ND387" s="876" t="s">
        <v>64</v>
      </c>
      <c r="NE387" s="877" t="s">
        <v>64</v>
      </c>
      <c r="NF387" s="877" t="s">
        <v>64</v>
      </c>
      <c r="NG387" s="877" t="s">
        <v>64</v>
      </c>
      <c r="NH387" s="877" t="s">
        <v>64</v>
      </c>
      <c r="NI387" s="877" t="s">
        <v>64</v>
      </c>
      <c r="NJ387" s="877" t="s">
        <v>64</v>
      </c>
      <c r="NK387" s="877" t="s">
        <v>64</v>
      </c>
      <c r="NL387" s="877" t="s">
        <v>64</v>
      </c>
      <c r="NM387" s="877" t="s">
        <v>64</v>
      </c>
      <c r="NN387" s="877" t="s">
        <v>64</v>
      </c>
      <c r="NO387" s="877" t="s">
        <v>64</v>
      </c>
      <c r="NP387" s="877" t="s">
        <v>64</v>
      </c>
      <c r="NQ387" s="877" t="s">
        <v>64</v>
      </c>
      <c r="NR387" s="877" t="s">
        <v>64</v>
      </c>
      <c r="NS387" s="877" t="s">
        <v>64</v>
      </c>
      <c r="NT387" s="877" t="s">
        <v>64</v>
      </c>
      <c r="NU387" s="877" t="s">
        <v>64</v>
      </c>
      <c r="NV387" s="877" t="s">
        <v>64</v>
      </c>
      <c r="NW387" s="877" t="s">
        <v>64</v>
      </c>
      <c r="NX387" s="877" t="s">
        <v>64</v>
      </c>
      <c r="NY387" s="877" t="s">
        <v>64</v>
      </c>
      <c r="NZ387" s="877" t="s">
        <v>64</v>
      </c>
      <c r="OA387" s="877" t="s">
        <v>64</v>
      </c>
      <c r="OB387" s="877" t="s">
        <v>64</v>
      </c>
      <c r="OC387" s="877" t="s">
        <v>64</v>
      </c>
      <c r="OD387" s="877" t="s">
        <v>64</v>
      </c>
      <c r="OE387" s="877" t="s">
        <v>64</v>
      </c>
      <c r="OF387" s="877" t="s">
        <v>64</v>
      </c>
      <c r="OG387" s="877" t="s">
        <v>64</v>
      </c>
      <c r="OH387" s="877" t="s">
        <v>64</v>
      </c>
      <c r="OI387" s="877" t="s">
        <v>64</v>
      </c>
      <c r="OJ387" s="877" t="s">
        <v>64</v>
      </c>
      <c r="OK387" s="877" t="s">
        <v>64</v>
      </c>
      <c r="OL387" s="877" t="s">
        <v>64</v>
      </c>
    </row>
    <row r="388" spans="1:402" s="133" customFormat="1" x14ac:dyDescent="0.25">
      <c r="A388" s="221">
        <v>387</v>
      </c>
      <c r="B388" s="221">
        <v>0</v>
      </c>
      <c r="C388" s="61">
        <v>1</v>
      </c>
      <c r="D388" s="61">
        <v>5</v>
      </c>
      <c r="E388" s="511">
        <v>113</v>
      </c>
      <c r="F388" s="880"/>
      <c r="G388" s="887">
        <v>348</v>
      </c>
      <c r="I388" s="511" t="s">
        <v>1866</v>
      </c>
      <c r="J388" s="766">
        <v>11450</v>
      </c>
      <c r="K388" s="512">
        <v>82.443835616438307</v>
      </c>
      <c r="L388" s="514">
        <v>70</v>
      </c>
      <c r="M388" s="514">
        <v>175</v>
      </c>
      <c r="N388" s="514">
        <v>22.857142857142858</v>
      </c>
      <c r="O388" s="106">
        <v>1.8446619684315546</v>
      </c>
      <c r="P388" s="511">
        <v>0</v>
      </c>
      <c r="Q388" s="511">
        <v>150</v>
      </c>
      <c r="R388" s="511">
        <v>70</v>
      </c>
      <c r="S388" s="511">
        <v>1</v>
      </c>
      <c r="T388" s="514"/>
      <c r="U388" s="718">
        <v>0</v>
      </c>
      <c r="V388" s="718"/>
      <c r="W388" s="718">
        <v>1</v>
      </c>
      <c r="X388" s="718">
        <v>2</v>
      </c>
      <c r="Y388" s="718">
        <v>1</v>
      </c>
      <c r="Z388" s="718">
        <v>0</v>
      </c>
      <c r="AA388" s="718">
        <v>0</v>
      </c>
      <c r="AB388" s="718">
        <v>0</v>
      </c>
      <c r="AD388" s="524">
        <v>29.0082037427152</v>
      </c>
      <c r="AF388" s="591"/>
      <c r="AG388" s="590">
        <v>1.1100000000000001</v>
      </c>
      <c r="AH388" s="589">
        <v>63</v>
      </c>
      <c r="AI388" s="592"/>
      <c r="AJ388" s="589">
        <v>13.7</v>
      </c>
      <c r="AK388" s="592"/>
      <c r="AL388" s="591"/>
      <c r="AM388" s="594"/>
      <c r="AN388" s="409"/>
      <c r="AO388" s="63"/>
      <c r="AP388" s="63"/>
      <c r="AQ388" s="63"/>
      <c r="AR388" s="63"/>
      <c r="AS388" s="63"/>
      <c r="AT388" s="63"/>
      <c r="AU388" s="64"/>
      <c r="AV388" s="64"/>
      <c r="AW388" s="108"/>
      <c r="AX388" s="108"/>
      <c r="AY388" s="108"/>
      <c r="AZ388" s="589">
        <v>139</v>
      </c>
      <c r="BA388" s="414"/>
      <c r="BB388" s="66"/>
      <c r="BC388" s="68"/>
      <c r="BD388" s="66"/>
      <c r="BE388" s="218"/>
      <c r="BF388" s="66"/>
      <c r="BG388" s="68"/>
      <c r="BH388" s="508"/>
      <c r="BI388" s="508"/>
      <c r="BJ388" s="508"/>
      <c r="BK388" s="66"/>
      <c r="BL388" s="66"/>
      <c r="BM388" s="66"/>
      <c r="BN388" s="66"/>
      <c r="BO388" s="571"/>
      <c r="BP388" s="66"/>
      <c r="BQ388" s="66"/>
      <c r="BR388" s="66"/>
      <c r="BS388" s="66"/>
      <c r="BT388" s="61"/>
      <c r="BU388" s="61"/>
      <c r="BV388" s="61"/>
      <c r="BW388" s="61"/>
      <c r="BX388" s="61"/>
      <c r="BY388" s="61"/>
      <c r="BZ388" s="61"/>
      <c r="CA388" s="61"/>
      <c r="CB388" s="61"/>
      <c r="CC388" s="61"/>
      <c r="CD388" s="61"/>
      <c r="CE388" s="61"/>
      <c r="CF388" s="61"/>
      <c r="CG388" s="61"/>
      <c r="CH388" s="61"/>
      <c r="CI388" s="61"/>
      <c r="CJ388" s="661">
        <v>0</v>
      </c>
      <c r="CK388" s="661">
        <v>0</v>
      </c>
      <c r="CL388" s="663">
        <v>1</v>
      </c>
      <c r="CM388" s="663">
        <v>1</v>
      </c>
      <c r="CN388" s="661">
        <v>1</v>
      </c>
      <c r="CO388" s="661">
        <v>0</v>
      </c>
      <c r="CP388" s="661">
        <v>1</v>
      </c>
      <c r="CQ388" s="661">
        <v>1</v>
      </c>
      <c r="CR388" s="661">
        <v>0</v>
      </c>
      <c r="CS388" s="661">
        <v>0</v>
      </c>
      <c r="CT388" s="661">
        <v>1</v>
      </c>
      <c r="CU388" s="661" t="s">
        <v>1867</v>
      </c>
      <c r="CV388" s="667"/>
      <c r="CW388" s="362"/>
      <c r="CX388" s="362"/>
      <c r="CY388" s="362"/>
      <c r="DC388" s="516">
        <v>1</v>
      </c>
      <c r="DD388" s="511" t="s">
        <v>1868</v>
      </c>
      <c r="DF388" s="136"/>
      <c r="DJ388" s="136"/>
      <c r="DK388" s="136"/>
      <c r="DL388" s="136"/>
      <c r="DS388" s="63"/>
      <c r="EO388" s="511">
        <v>113</v>
      </c>
      <c r="EP388" s="574">
        <v>41542</v>
      </c>
      <c r="ET388" s="133">
        <v>115</v>
      </c>
      <c r="EU388" s="133">
        <v>1</v>
      </c>
      <c r="EV388" s="524">
        <v>29.0082037427152</v>
      </c>
      <c r="EW388" s="133">
        <v>11</v>
      </c>
      <c r="EX388" s="133">
        <v>6</v>
      </c>
      <c r="EY388" s="133">
        <v>57</v>
      </c>
      <c r="EZ388" s="133">
        <v>50</v>
      </c>
      <c r="FC388" s="133">
        <v>44</v>
      </c>
      <c r="FE388" s="133">
        <v>36</v>
      </c>
      <c r="FH388" s="91"/>
      <c r="FI388" s="91"/>
      <c r="FJ388" s="227"/>
      <c r="FK388" s="227"/>
      <c r="FL388" s="193">
        <v>121</v>
      </c>
      <c r="FM388" s="193">
        <v>72</v>
      </c>
      <c r="FN388" s="193">
        <v>65.594673750921245</v>
      </c>
      <c r="FO388" s="193">
        <v>39.03154140550685</v>
      </c>
      <c r="FP388" s="193">
        <v>41</v>
      </c>
      <c r="FQ388" s="133">
        <v>0</v>
      </c>
      <c r="FS388" s="193"/>
      <c r="FT388" s="193"/>
      <c r="FV388" s="237"/>
      <c r="FW388" s="237"/>
      <c r="FX388" s="237"/>
      <c r="FY388" s="237"/>
      <c r="FZ388" s="237"/>
      <c r="GA388" s="133">
        <v>20</v>
      </c>
      <c r="GG388" s="133">
        <v>1</v>
      </c>
      <c r="GH388" s="133">
        <v>1</v>
      </c>
      <c r="GI388" s="133">
        <v>0</v>
      </c>
      <c r="GJ388" s="133">
        <v>0</v>
      </c>
      <c r="GK388" s="133">
        <v>21</v>
      </c>
      <c r="GM388" s="133">
        <v>0</v>
      </c>
      <c r="GO388" s="133">
        <v>0</v>
      </c>
      <c r="GP388" s="61">
        <v>63</v>
      </c>
      <c r="GQ388" s="106">
        <v>34.1525987298185</v>
      </c>
      <c r="GR388" s="61">
        <v>50</v>
      </c>
      <c r="GS388" s="61">
        <v>0</v>
      </c>
      <c r="GT388" s="61"/>
      <c r="GU388" s="61"/>
      <c r="GV388" s="61"/>
      <c r="GW388" s="61"/>
      <c r="GX388" s="61">
        <v>16</v>
      </c>
      <c r="GY388" s="61"/>
      <c r="GZ388" s="90"/>
      <c r="HA388" s="21">
        <v>26</v>
      </c>
      <c r="HY388" s="238"/>
      <c r="IE388" s="237"/>
      <c r="IF388" s="237"/>
      <c r="IP388" s="237"/>
      <c r="JC388" s="136"/>
      <c r="JD388" s="278"/>
      <c r="JE388" s="70"/>
      <c r="JF388" s="70"/>
      <c r="JG388" s="136"/>
      <c r="JH388" s="136"/>
      <c r="JI388" s="136"/>
      <c r="JJ388" s="136"/>
      <c r="JL388" s="420"/>
      <c r="JM388" s="362"/>
      <c r="JN388" s="244"/>
      <c r="JP388" s="518">
        <v>0</v>
      </c>
      <c r="JQ388" s="519"/>
      <c r="JR388" s="520"/>
      <c r="JS388" s="135"/>
      <c r="JU388" s="200"/>
      <c r="JV388" s="135"/>
      <c r="JW388" s="225"/>
      <c r="JX388" s="201"/>
      <c r="JY388" s="135"/>
      <c r="JZ388" s="225"/>
      <c r="KA388" s="699">
        <v>0</v>
      </c>
      <c r="KB388" s="511"/>
      <c r="KC388" s="225"/>
      <c r="KD388" s="63"/>
      <c r="KE388" s="250"/>
      <c r="KF388" s="250"/>
      <c r="KG388" s="250"/>
      <c r="KH388" s="250"/>
      <c r="KI388" s="250"/>
      <c r="KJ388" s="250"/>
      <c r="KK388" s="250"/>
      <c r="KL388" s="250"/>
      <c r="KQ388" s="92"/>
      <c r="KR388" s="92"/>
      <c r="KS388" s="92"/>
      <c r="KT388" s="361"/>
      <c r="KU388" s="92"/>
      <c r="KV388" s="361"/>
      <c r="KW388" s="361"/>
      <c r="KX388" s="361"/>
      <c r="KY388" s="361"/>
      <c r="KZ388" s="361"/>
      <c r="LA388" s="361"/>
      <c r="LB388" s="361"/>
      <c r="LC388" s="361"/>
      <c r="LD388" s="361"/>
      <c r="LE388" s="112"/>
      <c r="LF388" s="454"/>
      <c r="LG388" s="454"/>
      <c r="LH388" s="454"/>
      <c r="LI388" s="454"/>
      <c r="LJ388" s="454"/>
      <c r="LK388" s="454"/>
      <c r="LL388" s="454"/>
      <c r="LM388" s="454"/>
      <c r="LN388" s="454"/>
      <c r="LO388" s="454"/>
      <c r="LP388" s="454"/>
      <c r="LQ388" s="454"/>
      <c r="LR388" s="454"/>
      <c r="LS388" s="454"/>
      <c r="LT388" s="454"/>
      <c r="LU388" s="454"/>
      <c r="LV388" s="454"/>
      <c r="LW388" s="454"/>
      <c r="LX388" s="454"/>
      <c r="LY388" s="454"/>
      <c r="LZ388" s="454"/>
      <c r="MA388" s="454"/>
      <c r="MC388" s="509"/>
      <c r="MD388" s="61"/>
      <c r="ME388" s="746">
        <v>113</v>
      </c>
      <c r="MF388" s="510">
        <v>41542</v>
      </c>
      <c r="MG388" s="511">
        <v>348</v>
      </c>
      <c r="MH388" s="521">
        <v>348</v>
      </c>
      <c r="MI388" s="522">
        <v>44.354963719250499</v>
      </c>
      <c r="MJ388" s="510"/>
      <c r="MK388" s="511"/>
      <c r="ML388" s="511"/>
      <c r="MM388" s="511"/>
      <c r="MN388" s="511"/>
      <c r="MO388" s="511"/>
      <c r="ND388" s="876">
        <v>1113</v>
      </c>
      <c r="NE388" s="877">
        <v>8.4925742635733297</v>
      </c>
      <c r="NF388" s="877">
        <v>6.9646296667205903</v>
      </c>
      <c r="NG388" s="877">
        <v>4.7059779016825196</v>
      </c>
      <c r="NH388" s="877">
        <v>3.6438561897747199</v>
      </c>
      <c r="NI388" s="877">
        <v>7.5675758685241101</v>
      </c>
      <c r="NJ388" s="877">
        <v>8.0524050252046901</v>
      </c>
      <c r="NK388" s="877">
        <v>7.54473265593262</v>
      </c>
      <c r="NL388" s="877">
        <v>7.6990518440168501</v>
      </c>
      <c r="NM388" s="877">
        <v>5.8654239783131299</v>
      </c>
      <c r="NN388" s="877">
        <v>1.4489009511451301</v>
      </c>
      <c r="NO388" s="877">
        <v>5.8060662260890297</v>
      </c>
      <c r="NP388" s="877">
        <v>6.8954238103829697</v>
      </c>
      <c r="NQ388" s="877">
        <v>7.2571992427785501</v>
      </c>
      <c r="NR388" s="877">
        <v>4.4336271670847802</v>
      </c>
      <c r="NS388" s="877">
        <v>6.5973821893486804</v>
      </c>
      <c r="NT388" s="877">
        <v>7.6821518879562696</v>
      </c>
      <c r="NU388" s="877">
        <v>6.5431865245651704</v>
      </c>
      <c r="NV388" s="877">
        <v>6.6966893895376698</v>
      </c>
      <c r="NW388" s="877">
        <v>5.3019533951261</v>
      </c>
      <c r="NX388" s="877">
        <v>5.9368734618242298</v>
      </c>
      <c r="NY388" s="877">
        <v>7.9243968525714301</v>
      </c>
      <c r="NZ388" s="877">
        <v>-1.9378782880922001</v>
      </c>
      <c r="OA388" s="877">
        <v>10.679330544097301</v>
      </c>
      <c r="OB388" s="877">
        <v>1.3840498067951601</v>
      </c>
      <c r="OC388" s="877">
        <v>6.3181360411541698</v>
      </c>
      <c r="OD388" s="877">
        <v>6.2896500598547203</v>
      </c>
      <c r="OE388" s="877">
        <v>4.7147950111181602</v>
      </c>
      <c r="OF388" s="877">
        <v>12.0773131074645</v>
      </c>
      <c r="OG388" s="877">
        <v>3.6937657122177798</v>
      </c>
      <c r="OH388" s="877">
        <v>8.2100381234728896</v>
      </c>
      <c r="OI388" s="877">
        <v>3.9990980337056099</v>
      </c>
      <c r="OJ388" s="877">
        <v>3.8672749839915901</v>
      </c>
      <c r="OK388" s="877">
        <v>8.2560143292463799</v>
      </c>
      <c r="OL388" s="877">
        <v>9.2952807373021304</v>
      </c>
    </row>
    <row r="389" spans="1:402" s="133" customFormat="1" x14ac:dyDescent="0.25">
      <c r="A389" s="274">
        <v>388</v>
      </c>
      <c r="B389" s="221">
        <v>0</v>
      </c>
      <c r="C389" s="61">
        <v>1</v>
      </c>
      <c r="D389" s="61">
        <v>5</v>
      </c>
      <c r="E389" s="511">
        <v>114</v>
      </c>
      <c r="F389" s="880"/>
      <c r="G389" s="887">
        <v>349</v>
      </c>
      <c r="I389" s="511" t="s">
        <v>1869</v>
      </c>
      <c r="J389" s="766">
        <v>11783</v>
      </c>
      <c r="K389" s="512">
        <v>81.534246575342493</v>
      </c>
      <c r="L389" s="514">
        <v>64.099999999999994</v>
      </c>
      <c r="M389" s="514">
        <v>173</v>
      </c>
      <c r="N389" s="514">
        <v>21.417354405426174</v>
      </c>
      <c r="O389" s="106">
        <v>1.7550957555390279</v>
      </c>
      <c r="P389" s="511">
        <v>0</v>
      </c>
      <c r="Q389" s="511">
        <v>110</v>
      </c>
      <c r="R389" s="511">
        <v>65</v>
      </c>
      <c r="S389" s="511">
        <v>1</v>
      </c>
      <c r="T389" s="514">
        <v>4</v>
      </c>
      <c r="U389" s="718">
        <v>1</v>
      </c>
      <c r="V389" s="718"/>
      <c r="W389" s="718">
        <v>0</v>
      </c>
      <c r="X389" s="718">
        <v>2</v>
      </c>
      <c r="Y389" s="718">
        <v>1</v>
      </c>
      <c r="Z389" s="718">
        <v>0</v>
      </c>
      <c r="AA389" s="718">
        <v>0</v>
      </c>
      <c r="AB389" s="718">
        <v>0</v>
      </c>
      <c r="AD389" s="524">
        <v>28.007523629130901</v>
      </c>
      <c r="AF389" s="591">
        <v>110</v>
      </c>
      <c r="AG389" s="590">
        <v>0.96</v>
      </c>
      <c r="AH389" s="589">
        <v>75</v>
      </c>
      <c r="AI389" s="592"/>
      <c r="AJ389" s="589">
        <v>15.5</v>
      </c>
      <c r="AK389" s="592"/>
      <c r="AL389" s="589">
        <v>1721</v>
      </c>
      <c r="AM389" s="593"/>
      <c r="AN389" s="409"/>
      <c r="AO389" s="63"/>
      <c r="AP389" s="63"/>
      <c r="AQ389" s="63"/>
      <c r="AR389" s="63"/>
      <c r="AS389" s="63"/>
      <c r="AT389" s="63"/>
      <c r="AU389" s="64"/>
      <c r="AV389" s="64"/>
      <c r="AW389" s="108"/>
      <c r="AX389" s="108"/>
      <c r="AY389" s="108"/>
      <c r="AZ389" s="589">
        <v>134</v>
      </c>
      <c r="BA389" s="414"/>
      <c r="BB389" s="66"/>
      <c r="BC389" s="68"/>
      <c r="BD389" s="66"/>
      <c r="BE389" s="218"/>
      <c r="BF389" s="66"/>
      <c r="BG389" s="68"/>
      <c r="BH389" s="508"/>
      <c r="BI389" s="508"/>
      <c r="BJ389" s="508"/>
      <c r="BK389" s="66"/>
      <c r="BL389" s="66"/>
      <c r="BM389" s="66"/>
      <c r="BN389" s="66"/>
      <c r="BO389" s="571"/>
      <c r="BP389" s="66"/>
      <c r="BQ389" s="66"/>
      <c r="BR389" s="66"/>
      <c r="BS389" s="66"/>
      <c r="BT389" s="61"/>
      <c r="BU389" s="61"/>
      <c r="BV389" s="61"/>
      <c r="BW389" s="61"/>
      <c r="BX389" s="61"/>
      <c r="BY389" s="61"/>
      <c r="BZ389" s="61"/>
      <c r="CA389" s="61"/>
      <c r="CB389" s="61"/>
      <c r="CC389" s="61"/>
      <c r="CD389" s="61"/>
      <c r="CE389" s="61"/>
      <c r="CF389" s="61"/>
      <c r="CG389" s="61"/>
      <c r="CH389" s="61"/>
      <c r="CI389" s="61"/>
      <c r="CJ389" s="661">
        <v>1</v>
      </c>
      <c r="CK389" s="661">
        <v>0</v>
      </c>
      <c r="CL389" s="661">
        <v>1</v>
      </c>
      <c r="CM389" s="661">
        <v>1</v>
      </c>
      <c r="CN389" s="663">
        <v>0</v>
      </c>
      <c r="CO389" s="661">
        <v>0</v>
      </c>
      <c r="CP389" s="661">
        <v>1</v>
      </c>
      <c r="CQ389" s="661">
        <v>1</v>
      </c>
      <c r="CR389" s="661">
        <v>0</v>
      </c>
      <c r="CS389" s="661">
        <v>0</v>
      </c>
      <c r="CT389" s="661">
        <v>1</v>
      </c>
      <c r="CU389" s="661">
        <v>1</v>
      </c>
      <c r="CV389" s="667"/>
      <c r="CW389" s="362"/>
      <c r="CX389" s="362"/>
      <c r="CY389" s="362"/>
      <c r="DC389" s="516">
        <v>1</v>
      </c>
      <c r="DD389" s="511" t="s">
        <v>1870</v>
      </c>
      <c r="DF389" s="136"/>
      <c r="DJ389" s="136"/>
      <c r="DK389" s="136"/>
      <c r="DL389" s="136"/>
      <c r="DS389" s="63"/>
      <c r="EO389" s="511">
        <v>114</v>
      </c>
      <c r="EP389" s="574">
        <v>41544</v>
      </c>
      <c r="ET389" s="133">
        <v>61</v>
      </c>
      <c r="EU389" s="133">
        <v>0</v>
      </c>
      <c r="EV389" s="524">
        <v>28.007523629130901</v>
      </c>
      <c r="EW389" s="133">
        <v>7</v>
      </c>
      <c r="EX389" s="133">
        <v>8</v>
      </c>
      <c r="EY389" s="133">
        <v>67</v>
      </c>
      <c r="EZ389" s="133">
        <v>56</v>
      </c>
      <c r="FC389" s="133">
        <v>47</v>
      </c>
      <c r="FE389" s="133">
        <v>32</v>
      </c>
      <c r="FH389" s="91"/>
      <c r="FI389" s="91"/>
      <c r="FJ389" s="227"/>
      <c r="FK389" s="227"/>
      <c r="FL389" s="193">
        <v>181</v>
      </c>
      <c r="FM389" s="193">
        <v>132</v>
      </c>
      <c r="FN389" s="193">
        <v>103.12827629419625</v>
      </c>
      <c r="FO389" s="193">
        <v>75.209571662065784</v>
      </c>
      <c r="FP389" s="193">
        <v>27</v>
      </c>
      <c r="FQ389" s="133">
        <v>1</v>
      </c>
      <c r="FS389" s="193">
        <v>55</v>
      </c>
      <c r="FT389" s="193">
        <v>42</v>
      </c>
      <c r="FU389" s="133">
        <v>220</v>
      </c>
      <c r="FV389" s="237">
        <v>4.4000000000000004</v>
      </c>
      <c r="FW389" s="237">
        <v>3.6</v>
      </c>
      <c r="FX389" s="237">
        <v>12.499999999999998</v>
      </c>
      <c r="FY389" s="237">
        <v>1.3095238095238095</v>
      </c>
      <c r="FZ389" s="237">
        <v>2.3305084745762712</v>
      </c>
      <c r="GA389" s="133">
        <v>18</v>
      </c>
      <c r="GG389" s="133">
        <v>1</v>
      </c>
      <c r="GH389" s="133">
        <v>2</v>
      </c>
      <c r="GI389" s="133">
        <v>0</v>
      </c>
      <c r="GJ389" s="133">
        <v>1</v>
      </c>
      <c r="GK389" s="133">
        <v>39</v>
      </c>
      <c r="GM389" s="133">
        <v>0</v>
      </c>
      <c r="GO389" s="133">
        <v>1</v>
      </c>
      <c r="GP389" s="61">
        <v>56</v>
      </c>
      <c r="GQ389" s="106">
        <v>31.90709100814912</v>
      </c>
      <c r="GR389" s="61">
        <v>28</v>
      </c>
      <c r="GS389" s="61">
        <v>1</v>
      </c>
      <c r="GT389" s="61"/>
      <c r="GU389" s="61"/>
      <c r="GV389" s="61"/>
      <c r="GW389" s="61"/>
      <c r="GX389" s="61">
        <v>11</v>
      </c>
      <c r="GY389" s="61"/>
      <c r="GZ389" s="90"/>
      <c r="HA389" s="21">
        <v>14</v>
      </c>
      <c r="HY389" s="238"/>
      <c r="IE389" s="237"/>
      <c r="IF389" s="237"/>
      <c r="IP389" s="237"/>
      <c r="JC389" s="136"/>
      <c r="JD389" s="278"/>
      <c r="JE389" s="70"/>
      <c r="JF389" s="70"/>
      <c r="JG389" s="136"/>
      <c r="JH389" s="136"/>
      <c r="JI389" s="136"/>
      <c r="JJ389" s="136"/>
      <c r="JL389" s="420"/>
      <c r="JM389" s="362"/>
      <c r="JN389" s="244"/>
      <c r="JP389" s="518">
        <v>1</v>
      </c>
      <c r="JQ389" s="519">
        <v>41901</v>
      </c>
      <c r="JR389" s="520">
        <v>11</v>
      </c>
      <c r="JS389" s="135"/>
      <c r="JU389" s="200"/>
      <c r="JV389" s="135"/>
      <c r="JW389" s="225"/>
      <c r="JX389" s="201"/>
      <c r="JY389" s="135"/>
      <c r="JZ389" s="225"/>
      <c r="KA389" s="699">
        <v>0</v>
      </c>
      <c r="KB389" s="511"/>
      <c r="KC389" s="225"/>
      <c r="KD389" s="63"/>
      <c r="KE389" s="250"/>
      <c r="KF389" s="250"/>
      <c r="KG389" s="250"/>
      <c r="KH389" s="250"/>
      <c r="KI389" s="250"/>
      <c r="KJ389" s="250"/>
      <c r="KK389" s="250"/>
      <c r="KL389" s="250"/>
      <c r="KQ389" s="92"/>
      <c r="KR389" s="92"/>
      <c r="KS389" s="92"/>
      <c r="KT389" s="361"/>
      <c r="KU389" s="92"/>
      <c r="KV389" s="361"/>
      <c r="KW389" s="361"/>
      <c r="KX389" s="361"/>
      <c r="KY389" s="361"/>
      <c r="KZ389" s="361"/>
      <c r="LA389" s="361"/>
      <c r="LB389" s="361"/>
      <c r="LC389" s="361"/>
      <c r="LD389" s="361"/>
      <c r="LE389" s="112"/>
      <c r="LF389" s="454"/>
      <c r="LG389" s="454"/>
      <c r="LH389" s="454"/>
      <c r="LI389" s="454"/>
      <c r="LJ389" s="454"/>
      <c r="LK389" s="454"/>
      <c r="LL389" s="454"/>
      <c r="LM389" s="454"/>
      <c r="LN389" s="454"/>
      <c r="LO389" s="454"/>
      <c r="LP389" s="454"/>
      <c r="LQ389" s="454"/>
      <c r="LR389" s="454"/>
      <c r="LS389" s="454"/>
      <c r="LT389" s="454"/>
      <c r="LU389" s="454"/>
      <c r="LV389" s="454"/>
      <c r="LW389" s="454"/>
      <c r="LX389" s="454"/>
      <c r="LY389" s="454"/>
      <c r="LZ389" s="454"/>
      <c r="MA389" s="454"/>
      <c r="MC389" s="509"/>
      <c r="MD389" s="61"/>
      <c r="ME389" s="746">
        <v>114</v>
      </c>
      <c r="MF389" s="510">
        <v>41543</v>
      </c>
      <c r="MG389" s="511">
        <v>349</v>
      </c>
      <c r="MH389" s="521">
        <v>349</v>
      </c>
      <c r="MI389" s="522">
        <v>33.4867927920507</v>
      </c>
      <c r="MJ389" s="510"/>
      <c r="MK389" s="511"/>
      <c r="ML389" s="511"/>
      <c r="MM389" s="511"/>
      <c r="MN389" s="511"/>
      <c r="MO389" s="511"/>
      <c r="ND389" s="876">
        <v>1114</v>
      </c>
      <c r="NE389" s="877">
        <v>9.8690231294469406</v>
      </c>
      <c r="NF389" s="877">
        <v>6.2979250525038104</v>
      </c>
      <c r="NG389" s="877">
        <v>5.17672169288105</v>
      </c>
      <c r="NH389" s="877">
        <v>4.4127815253384801</v>
      </c>
      <c r="NI389" s="877">
        <v>8.1558301715565307</v>
      </c>
      <c r="NJ389" s="877">
        <v>8.8082885073401709</v>
      </c>
      <c r="NK389" s="877">
        <v>7.5866896948446598</v>
      </c>
      <c r="NL389" s="877">
        <v>8.4994074324679492</v>
      </c>
      <c r="NM389" s="877">
        <v>6.2607784318934296</v>
      </c>
      <c r="NN389" s="877">
        <v>1.75702324650746</v>
      </c>
      <c r="NO389" s="877">
        <v>6.4399555174781602</v>
      </c>
      <c r="NP389" s="877">
        <v>6.9669379792784598</v>
      </c>
      <c r="NQ389" s="877">
        <v>8.0514264845561296</v>
      </c>
      <c r="NR389" s="877">
        <v>5.2395507966136403</v>
      </c>
      <c r="NS389" s="877">
        <v>6.6901376929866396</v>
      </c>
      <c r="NT389" s="877">
        <v>8.1343236336455007</v>
      </c>
      <c r="NU389" s="877">
        <v>7.44443516757309</v>
      </c>
      <c r="NV389" s="877">
        <v>7.3363726607855302</v>
      </c>
      <c r="NW389" s="877">
        <v>5.9834496907401196</v>
      </c>
      <c r="NX389" s="877">
        <v>7.1458812112924202</v>
      </c>
      <c r="NY389" s="877">
        <v>7.6678211805747702</v>
      </c>
      <c r="NZ389" s="877">
        <v>-0.68965987938784901</v>
      </c>
      <c r="OA389" s="877">
        <v>11.035555182148499</v>
      </c>
      <c r="OB389" s="877">
        <v>2.5533605033353299</v>
      </c>
      <c r="OC389" s="877">
        <v>6.7642081301399504</v>
      </c>
      <c r="OD389" s="877">
        <v>7.4727314493690598</v>
      </c>
      <c r="OE389" s="877">
        <v>8.9580596499638698</v>
      </c>
      <c r="OF389" s="877">
        <v>13.988858623277199</v>
      </c>
      <c r="OG389" s="877">
        <v>6.10517519226548</v>
      </c>
      <c r="OH389" s="877">
        <v>11.274535402512701</v>
      </c>
      <c r="OI389" s="877">
        <v>5.8381954392591897</v>
      </c>
      <c r="OJ389" s="877">
        <v>2.7143232207644701</v>
      </c>
      <c r="OK389" s="877">
        <v>7.4538680095277998</v>
      </c>
      <c r="OL389" s="877">
        <v>8.4821946788132205</v>
      </c>
    </row>
    <row r="390" spans="1:402" s="133" customFormat="1" x14ac:dyDescent="0.25">
      <c r="A390" s="221">
        <v>389</v>
      </c>
      <c r="B390" s="274">
        <v>0</v>
      </c>
      <c r="C390" s="61">
        <v>0</v>
      </c>
      <c r="D390" s="61">
        <v>5</v>
      </c>
      <c r="E390" s="511">
        <v>115</v>
      </c>
      <c r="F390" s="880"/>
      <c r="G390" s="887">
        <v>352</v>
      </c>
      <c r="I390" s="511" t="s">
        <v>1871</v>
      </c>
      <c r="J390" s="766">
        <v>24189</v>
      </c>
      <c r="K390" s="512">
        <v>47.558904109589001</v>
      </c>
      <c r="L390" s="514">
        <v>73</v>
      </c>
      <c r="M390" s="514">
        <v>176</v>
      </c>
      <c r="N390" s="514">
        <v>23.566632231404959</v>
      </c>
      <c r="O390" s="106">
        <v>1.8891503087073005</v>
      </c>
      <c r="P390" s="511">
        <v>0</v>
      </c>
      <c r="Q390" s="511">
        <v>130</v>
      </c>
      <c r="R390" s="511">
        <v>80</v>
      </c>
      <c r="S390" s="511">
        <v>0</v>
      </c>
      <c r="T390" s="514">
        <v>2</v>
      </c>
      <c r="U390" s="718">
        <v>0</v>
      </c>
      <c r="V390" s="718"/>
      <c r="W390" s="718">
        <v>0</v>
      </c>
      <c r="X390" s="718">
        <v>1</v>
      </c>
      <c r="Y390" s="718">
        <v>1</v>
      </c>
      <c r="Z390" s="718">
        <v>0</v>
      </c>
      <c r="AA390" s="718">
        <v>0</v>
      </c>
      <c r="AB390" s="718">
        <v>0</v>
      </c>
      <c r="AD390" s="524">
        <v>30.7171316681039</v>
      </c>
      <c r="AF390" s="589">
        <v>92</v>
      </c>
      <c r="AG390" s="595">
        <v>0.99</v>
      </c>
      <c r="AH390" s="589">
        <v>81</v>
      </c>
      <c r="AI390" s="592"/>
      <c r="AJ390" s="589">
        <v>14.8</v>
      </c>
      <c r="AK390" s="592"/>
      <c r="AL390" s="589">
        <v>63</v>
      </c>
      <c r="AM390" s="593"/>
      <c r="AN390" s="409"/>
      <c r="AO390" s="63"/>
      <c r="AP390" s="63"/>
      <c r="AQ390" s="63"/>
      <c r="AR390" s="63"/>
      <c r="AS390" s="63"/>
      <c r="AT390" s="63"/>
      <c r="AU390" s="64"/>
      <c r="AV390" s="64"/>
      <c r="AW390" s="108"/>
      <c r="AX390" s="108"/>
      <c r="AY390" s="108"/>
      <c r="AZ390" s="591">
        <v>137</v>
      </c>
      <c r="BA390" s="414"/>
      <c r="BB390" s="66"/>
      <c r="BC390" s="68"/>
      <c r="BD390" s="66"/>
      <c r="BE390" s="218"/>
      <c r="BF390" s="66"/>
      <c r="BG390" s="68"/>
      <c r="BH390" s="508"/>
      <c r="BI390" s="508"/>
      <c r="BJ390" s="508"/>
      <c r="BK390" s="66"/>
      <c r="BL390" s="66"/>
      <c r="BM390" s="66"/>
      <c r="BN390" s="66"/>
      <c r="BO390" s="571"/>
      <c r="BP390" s="66"/>
      <c r="BQ390" s="66"/>
      <c r="BR390" s="66"/>
      <c r="BS390" s="66"/>
      <c r="BT390" s="61"/>
      <c r="BU390" s="61"/>
      <c r="BV390" s="61"/>
      <c r="BW390" s="61"/>
      <c r="BX390" s="61"/>
      <c r="BY390" s="61"/>
      <c r="BZ390" s="61"/>
      <c r="CA390" s="61"/>
      <c r="CB390" s="61"/>
      <c r="CC390" s="61"/>
      <c r="CD390" s="61"/>
      <c r="CE390" s="61"/>
      <c r="CF390" s="61"/>
      <c r="CG390" s="61"/>
      <c r="CH390" s="61"/>
      <c r="CI390" s="61"/>
      <c r="CJ390" s="661">
        <v>0</v>
      </c>
      <c r="CK390" s="661">
        <v>0</v>
      </c>
      <c r="CL390" s="663">
        <v>1</v>
      </c>
      <c r="CM390" s="663">
        <v>1</v>
      </c>
      <c r="CN390" s="663">
        <v>1</v>
      </c>
      <c r="CO390" s="661">
        <v>0</v>
      </c>
      <c r="CP390" s="663" t="s">
        <v>1846</v>
      </c>
      <c r="CQ390" s="661">
        <v>0</v>
      </c>
      <c r="CR390" s="661">
        <v>0</v>
      </c>
      <c r="CS390" s="661">
        <v>0</v>
      </c>
      <c r="CT390" s="663" t="s">
        <v>1846</v>
      </c>
      <c r="CU390" s="661">
        <v>0</v>
      </c>
      <c r="CV390" s="666">
        <v>28.4</v>
      </c>
      <c r="CW390" s="362"/>
      <c r="CX390" s="362"/>
      <c r="CY390" s="362"/>
      <c r="DC390" s="516">
        <v>1</v>
      </c>
      <c r="DD390" s="513" t="s">
        <v>1872</v>
      </c>
      <c r="DF390" s="136"/>
      <c r="DJ390" s="136"/>
      <c r="DK390" s="136"/>
      <c r="DL390" s="136"/>
      <c r="DS390" s="63"/>
      <c r="EO390" s="511">
        <v>115</v>
      </c>
      <c r="EP390" s="574">
        <v>41547</v>
      </c>
      <c r="ET390" s="133">
        <v>75</v>
      </c>
      <c r="EU390" s="133">
        <v>0</v>
      </c>
      <c r="EV390" s="524">
        <v>30.7171316681039</v>
      </c>
      <c r="EW390" s="133">
        <v>8</v>
      </c>
      <c r="EX390" s="133">
        <v>8</v>
      </c>
      <c r="EY390" s="133">
        <v>61</v>
      </c>
      <c r="EZ390" s="133">
        <v>51</v>
      </c>
      <c r="FC390" s="133">
        <v>39</v>
      </c>
      <c r="FE390" s="133">
        <v>35</v>
      </c>
      <c r="FH390" s="91"/>
      <c r="FI390" s="91"/>
      <c r="FJ390" s="227"/>
      <c r="FK390" s="227"/>
      <c r="FL390" s="193">
        <v>223</v>
      </c>
      <c r="FM390" s="193">
        <v>149</v>
      </c>
      <c r="FN390" s="193">
        <v>118.04248659948793</v>
      </c>
      <c r="FO390" s="193">
        <v>78.871437234635437</v>
      </c>
      <c r="FP390" s="193">
        <v>33</v>
      </c>
      <c r="FQ390" s="133">
        <v>1</v>
      </c>
      <c r="FS390" s="193">
        <v>41</v>
      </c>
      <c r="FT390" s="193">
        <v>65</v>
      </c>
      <c r="FU390" s="133">
        <v>320</v>
      </c>
      <c r="FV390" s="237">
        <v>9</v>
      </c>
      <c r="FW390" s="237">
        <v>6.8</v>
      </c>
      <c r="FX390" s="237">
        <v>4.5555555555555554</v>
      </c>
      <c r="FY390" s="237">
        <v>0.63076923076923075</v>
      </c>
      <c r="FZ390" s="237"/>
      <c r="GA390" s="133">
        <v>22</v>
      </c>
      <c r="GG390" s="133">
        <v>0</v>
      </c>
      <c r="GH390" s="133">
        <v>0</v>
      </c>
      <c r="GI390" s="133">
        <v>1</v>
      </c>
      <c r="GJ390" s="133">
        <v>1</v>
      </c>
      <c r="GK390" s="133">
        <v>15</v>
      </c>
      <c r="GM390" s="133">
        <v>0</v>
      </c>
      <c r="GO390" s="133">
        <v>1</v>
      </c>
      <c r="GP390" s="61">
        <v>44</v>
      </c>
      <c r="GQ390" s="106">
        <v>23.290894216939321</v>
      </c>
      <c r="GR390" s="61">
        <v>60</v>
      </c>
      <c r="GS390" s="61">
        <v>0</v>
      </c>
      <c r="GT390" s="61"/>
      <c r="GU390" s="61"/>
      <c r="GV390" s="61"/>
      <c r="GW390" s="61"/>
      <c r="GX390" s="61"/>
      <c r="GY390" s="61"/>
      <c r="GZ390" s="90"/>
      <c r="HA390" s="21">
        <v>9</v>
      </c>
      <c r="HY390" s="238"/>
      <c r="IE390" s="237"/>
      <c r="IF390" s="237"/>
      <c r="IP390" s="237"/>
      <c r="JC390" s="136"/>
      <c r="JD390" s="278"/>
      <c r="JE390" s="70"/>
      <c r="JF390" s="70"/>
      <c r="JG390" s="136"/>
      <c r="JH390" s="136"/>
      <c r="JI390" s="136"/>
      <c r="JJ390" s="136"/>
      <c r="JL390" s="420"/>
      <c r="JM390" s="362"/>
      <c r="JN390" s="244"/>
      <c r="JP390" s="518">
        <v>0</v>
      </c>
      <c r="JQ390" s="519">
        <v>43511</v>
      </c>
      <c r="JR390" s="520">
        <v>64</v>
      </c>
      <c r="JS390" s="135"/>
      <c r="JU390" s="200"/>
      <c r="JV390" s="135"/>
      <c r="JW390" s="225"/>
      <c r="JX390" s="201"/>
      <c r="JY390" s="135"/>
      <c r="JZ390" s="225"/>
      <c r="KA390" s="699">
        <v>0</v>
      </c>
      <c r="KB390" s="511"/>
      <c r="KC390" s="225"/>
      <c r="KD390" s="63"/>
      <c r="KE390" s="250"/>
      <c r="KF390" s="250"/>
      <c r="KG390" s="250"/>
      <c r="KH390" s="250"/>
      <c r="KI390" s="250"/>
      <c r="KJ390" s="250"/>
      <c r="KK390" s="250"/>
      <c r="KL390" s="250"/>
      <c r="KQ390" s="92"/>
      <c r="KR390" s="92"/>
      <c r="KS390" s="92"/>
      <c r="KT390" s="361"/>
      <c r="KU390" s="92"/>
      <c r="KV390" s="361"/>
      <c r="KW390" s="361"/>
      <c r="KX390" s="361"/>
      <c r="KY390" s="361"/>
      <c r="KZ390" s="361"/>
      <c r="LA390" s="361"/>
      <c r="LB390" s="361"/>
      <c r="LC390" s="361"/>
      <c r="LD390" s="361"/>
      <c r="LE390" s="112"/>
      <c r="LF390" s="454"/>
      <c r="LG390" s="454"/>
      <c r="LH390" s="454"/>
      <c r="LI390" s="454"/>
      <c r="LJ390" s="454"/>
      <c r="LK390" s="454"/>
      <c r="LL390" s="454"/>
      <c r="LM390" s="454"/>
      <c r="LN390" s="454"/>
      <c r="LO390" s="454"/>
      <c r="LP390" s="454"/>
      <c r="LQ390" s="454"/>
      <c r="LR390" s="454"/>
      <c r="LS390" s="454"/>
      <c r="LT390" s="454"/>
      <c r="LU390" s="454"/>
      <c r="LV390" s="454"/>
      <c r="LW390" s="454"/>
      <c r="LX390" s="454"/>
      <c r="LY390" s="454"/>
      <c r="LZ390" s="454"/>
      <c r="MA390" s="454"/>
      <c r="MC390" s="509"/>
      <c r="MD390" s="61"/>
      <c r="ME390" s="746">
        <v>115</v>
      </c>
      <c r="MF390" s="510">
        <v>41548</v>
      </c>
      <c r="MG390" s="511">
        <v>352</v>
      </c>
      <c r="MH390" s="521">
        <v>352</v>
      </c>
      <c r="MI390" s="522">
        <v>27.4718125676592</v>
      </c>
      <c r="MJ390" s="510"/>
      <c r="MK390" s="511"/>
      <c r="ML390" s="511"/>
      <c r="MM390" s="511"/>
      <c r="MN390" s="511"/>
      <c r="MO390" s="511"/>
      <c r="ND390" s="876" t="s">
        <v>64</v>
      </c>
      <c r="NE390" s="877" t="s">
        <v>64</v>
      </c>
      <c r="NF390" s="877" t="s">
        <v>64</v>
      </c>
      <c r="NG390" s="877" t="s">
        <v>64</v>
      </c>
      <c r="NH390" s="877" t="s">
        <v>64</v>
      </c>
      <c r="NI390" s="877" t="s">
        <v>64</v>
      </c>
      <c r="NJ390" s="877" t="s">
        <v>64</v>
      </c>
      <c r="NK390" s="877" t="s">
        <v>64</v>
      </c>
      <c r="NL390" s="877" t="s">
        <v>64</v>
      </c>
      <c r="NM390" s="877" t="s">
        <v>64</v>
      </c>
      <c r="NN390" s="877" t="s">
        <v>64</v>
      </c>
      <c r="NO390" s="877" t="s">
        <v>64</v>
      </c>
      <c r="NP390" s="877" t="s">
        <v>64</v>
      </c>
      <c r="NQ390" s="877" t="s">
        <v>64</v>
      </c>
      <c r="NR390" s="877" t="s">
        <v>64</v>
      </c>
      <c r="NS390" s="877" t="s">
        <v>64</v>
      </c>
      <c r="NT390" s="877" t="s">
        <v>64</v>
      </c>
      <c r="NU390" s="877" t="s">
        <v>64</v>
      </c>
      <c r="NV390" s="877" t="s">
        <v>64</v>
      </c>
      <c r="NW390" s="877" t="s">
        <v>64</v>
      </c>
      <c r="NX390" s="877" t="s">
        <v>64</v>
      </c>
      <c r="NY390" s="877" t="s">
        <v>64</v>
      </c>
      <c r="NZ390" s="877" t="s">
        <v>64</v>
      </c>
      <c r="OA390" s="877" t="s">
        <v>64</v>
      </c>
      <c r="OB390" s="877" t="s">
        <v>64</v>
      </c>
      <c r="OC390" s="877" t="s">
        <v>64</v>
      </c>
      <c r="OD390" s="877" t="s">
        <v>64</v>
      </c>
      <c r="OE390" s="877" t="s">
        <v>64</v>
      </c>
      <c r="OF390" s="877" t="s">
        <v>64</v>
      </c>
      <c r="OG390" s="877" t="s">
        <v>64</v>
      </c>
      <c r="OH390" s="877" t="s">
        <v>64</v>
      </c>
      <c r="OI390" s="877" t="s">
        <v>64</v>
      </c>
      <c r="OJ390" s="877" t="s">
        <v>64</v>
      </c>
      <c r="OK390" s="877" t="s">
        <v>64</v>
      </c>
      <c r="OL390" s="877" t="s">
        <v>64</v>
      </c>
    </row>
    <row r="391" spans="1:402" s="133" customFormat="1" x14ac:dyDescent="0.25">
      <c r="A391" s="221">
        <v>390</v>
      </c>
      <c r="B391" s="221">
        <v>0</v>
      </c>
      <c r="C391" s="61">
        <v>0</v>
      </c>
      <c r="D391" s="61">
        <v>5</v>
      </c>
      <c r="E391" s="511">
        <v>117</v>
      </c>
      <c r="F391" s="880"/>
      <c r="G391" s="887">
        <v>354</v>
      </c>
      <c r="I391" s="511" t="s">
        <v>1873</v>
      </c>
      <c r="J391" s="766">
        <v>23463</v>
      </c>
      <c r="K391" s="512">
        <v>49.5506849315069</v>
      </c>
      <c r="L391" s="514">
        <v>81.099999999999994</v>
      </c>
      <c r="M391" s="514">
        <v>182</v>
      </c>
      <c r="N391" s="514">
        <v>24.483758000241512</v>
      </c>
      <c r="O391" s="106">
        <v>2.0248593915518072</v>
      </c>
      <c r="P391" s="511">
        <v>0</v>
      </c>
      <c r="Q391" s="511">
        <v>90</v>
      </c>
      <c r="R391" s="511">
        <v>60</v>
      </c>
      <c r="S391" s="511">
        <v>0</v>
      </c>
      <c r="T391" s="514">
        <v>3</v>
      </c>
      <c r="U391" s="718">
        <v>0</v>
      </c>
      <c r="V391" s="718"/>
      <c r="W391" s="718">
        <v>0</v>
      </c>
      <c r="X391" s="718">
        <v>0</v>
      </c>
      <c r="Y391" s="718">
        <v>1</v>
      </c>
      <c r="Z391" s="718">
        <v>1</v>
      </c>
      <c r="AA391" s="718">
        <v>0</v>
      </c>
      <c r="AB391" s="718">
        <v>1</v>
      </c>
      <c r="AD391" s="524">
        <v>13.6788504464286</v>
      </c>
      <c r="AF391" s="589">
        <v>83</v>
      </c>
      <c r="AG391" s="595">
        <v>1.92</v>
      </c>
      <c r="AH391" s="589">
        <v>37</v>
      </c>
      <c r="AI391" s="592"/>
      <c r="AJ391" s="589">
        <v>15.9</v>
      </c>
      <c r="AK391" s="592"/>
      <c r="AL391" s="589">
        <v>1332</v>
      </c>
      <c r="AM391" s="593"/>
      <c r="AN391" s="409"/>
      <c r="AO391" s="63"/>
      <c r="AP391" s="63"/>
      <c r="AQ391" s="63"/>
      <c r="AR391" s="63"/>
      <c r="AS391" s="63"/>
      <c r="AT391" s="63"/>
      <c r="AU391" s="64"/>
      <c r="AV391" s="64"/>
      <c r="AW391" s="108"/>
      <c r="AX391" s="108"/>
      <c r="AY391" s="108"/>
      <c r="AZ391" s="589">
        <v>138</v>
      </c>
      <c r="BA391" s="414"/>
      <c r="BB391" s="66"/>
      <c r="BC391" s="68"/>
      <c r="BD391" s="66"/>
      <c r="BE391" s="218"/>
      <c r="BF391" s="66"/>
      <c r="BG391" s="68"/>
      <c r="BH391" s="508"/>
      <c r="BI391" s="508"/>
      <c r="BJ391" s="508"/>
      <c r="BK391" s="66"/>
      <c r="BL391" s="66"/>
      <c r="BM391" s="66"/>
      <c r="BN391" s="66"/>
      <c r="BO391" s="571"/>
      <c r="BP391" s="66"/>
      <c r="BQ391" s="66"/>
      <c r="BR391" s="66"/>
      <c r="BS391" s="66"/>
      <c r="BT391" s="61"/>
      <c r="BU391" s="61"/>
      <c r="BV391" s="61"/>
      <c r="BW391" s="61"/>
      <c r="BX391" s="61"/>
      <c r="BY391" s="61"/>
      <c r="BZ391" s="61"/>
      <c r="CA391" s="61"/>
      <c r="CB391" s="61"/>
      <c r="CC391" s="61"/>
      <c r="CD391" s="61"/>
      <c r="CE391" s="61"/>
      <c r="CF391" s="61"/>
      <c r="CG391" s="61"/>
      <c r="CH391" s="61"/>
      <c r="CI391" s="61"/>
      <c r="CJ391" s="661">
        <v>1</v>
      </c>
      <c r="CK391" s="661">
        <v>0</v>
      </c>
      <c r="CL391" s="661">
        <v>1</v>
      </c>
      <c r="CM391" s="661">
        <v>1</v>
      </c>
      <c r="CN391" s="663">
        <v>1</v>
      </c>
      <c r="CO391" s="661">
        <v>0</v>
      </c>
      <c r="CP391" s="661">
        <v>1</v>
      </c>
      <c r="CQ391" s="661">
        <v>0</v>
      </c>
      <c r="CR391" s="661">
        <v>0</v>
      </c>
      <c r="CS391" s="661">
        <v>0</v>
      </c>
      <c r="CT391" s="661">
        <v>0</v>
      </c>
      <c r="CU391" s="661">
        <v>1</v>
      </c>
      <c r="CV391" s="666">
        <v>9.1999999999999993</v>
      </c>
      <c r="CW391" s="362"/>
      <c r="CX391" s="362"/>
      <c r="CY391" s="362"/>
      <c r="DC391" s="516">
        <v>2</v>
      </c>
      <c r="DD391" s="511" t="s">
        <v>1874</v>
      </c>
      <c r="DF391" s="136"/>
      <c r="DJ391" s="136"/>
      <c r="DK391" s="136"/>
      <c r="DL391" s="136"/>
      <c r="DS391" s="63"/>
      <c r="EO391" s="511">
        <v>117</v>
      </c>
      <c r="EP391" s="574">
        <v>41549</v>
      </c>
      <c r="ET391" s="133">
        <v>57</v>
      </c>
      <c r="EU391" s="133">
        <v>0</v>
      </c>
      <c r="EV391" s="524">
        <v>13.6788504464286</v>
      </c>
      <c r="EW391" s="133">
        <v>8</v>
      </c>
      <c r="EX391" s="133">
        <v>8</v>
      </c>
      <c r="EY391" s="133">
        <v>62</v>
      </c>
      <c r="EZ391" s="133">
        <v>58</v>
      </c>
      <c r="FC391" s="133">
        <v>49</v>
      </c>
      <c r="FE391" s="133">
        <v>30</v>
      </c>
      <c r="FH391" s="91"/>
      <c r="FI391" s="91"/>
      <c r="FJ391" s="227"/>
      <c r="FK391" s="227"/>
      <c r="FL391" s="193">
        <v>138</v>
      </c>
      <c r="FM391" s="193">
        <v>117</v>
      </c>
      <c r="FN391" s="193">
        <v>68.15288043000352</v>
      </c>
      <c r="FO391" s="193">
        <v>57.781789929785596</v>
      </c>
      <c r="FP391" s="193">
        <v>15.4</v>
      </c>
      <c r="FQ391" s="133">
        <v>1</v>
      </c>
      <c r="FS391" s="193">
        <v>74</v>
      </c>
      <c r="FT391" s="193"/>
      <c r="FU391" s="133">
        <v>50</v>
      </c>
      <c r="FV391" s="237">
        <v>3.95</v>
      </c>
      <c r="FW391" s="237">
        <v>6.36</v>
      </c>
      <c r="FX391" s="237">
        <v>18.734177215189874</v>
      </c>
      <c r="FY391" s="237"/>
      <c r="FZ391" s="237">
        <v>1.7330210772833723</v>
      </c>
      <c r="GA391" s="133">
        <v>19</v>
      </c>
      <c r="GG391" s="133">
        <v>0</v>
      </c>
      <c r="GH391" s="133">
        <v>1</v>
      </c>
      <c r="GI391" s="133">
        <v>1</v>
      </c>
      <c r="GJ391" s="133">
        <v>1</v>
      </c>
      <c r="GK391" s="133">
        <v>26</v>
      </c>
      <c r="GM391" s="133">
        <v>0</v>
      </c>
      <c r="GO391" s="133">
        <v>1</v>
      </c>
      <c r="GP391" s="61">
        <v>100</v>
      </c>
      <c r="GQ391" s="106">
        <v>49.386145239132986</v>
      </c>
      <c r="GR391" s="61">
        <v>19</v>
      </c>
      <c r="GS391" s="61">
        <v>1</v>
      </c>
      <c r="GT391" s="61"/>
      <c r="GU391" s="61"/>
      <c r="GV391" s="61"/>
      <c r="GW391" s="61"/>
      <c r="GX391" s="61">
        <v>15</v>
      </c>
      <c r="GY391" s="61"/>
      <c r="GZ391" s="90"/>
      <c r="HA391" s="21">
        <v>18</v>
      </c>
      <c r="HY391" s="238"/>
      <c r="IE391" s="237"/>
      <c r="IF391" s="237"/>
      <c r="IP391" s="237"/>
      <c r="JC391" s="136"/>
      <c r="JD391" s="278"/>
      <c r="JE391" s="70"/>
      <c r="JF391" s="70"/>
      <c r="JG391" s="136"/>
      <c r="JH391" s="136"/>
      <c r="JI391" s="136"/>
      <c r="JJ391" s="136"/>
      <c r="JL391" s="420"/>
      <c r="JM391" s="362"/>
      <c r="JN391" s="244"/>
      <c r="JP391" s="518">
        <v>1</v>
      </c>
      <c r="JQ391" s="519">
        <v>41650</v>
      </c>
      <c r="JR391" s="520">
        <v>3</v>
      </c>
      <c r="JS391" s="135"/>
      <c r="JU391" s="200"/>
      <c r="JV391" s="135"/>
      <c r="JW391" s="225"/>
      <c r="JX391" s="201"/>
      <c r="JY391" s="135"/>
      <c r="JZ391" s="225"/>
      <c r="KA391" s="699">
        <v>0</v>
      </c>
      <c r="KB391" s="511"/>
      <c r="KC391" s="225"/>
      <c r="KD391" s="63"/>
      <c r="KE391" s="250"/>
      <c r="KF391" s="250"/>
      <c r="KG391" s="250"/>
      <c r="KH391" s="250"/>
      <c r="KI391" s="250"/>
      <c r="KJ391" s="250"/>
      <c r="KK391" s="250"/>
      <c r="KL391" s="250"/>
      <c r="KQ391" s="92"/>
      <c r="KR391" s="92"/>
      <c r="KS391" s="92"/>
      <c r="KT391" s="361"/>
      <c r="KU391" s="92"/>
      <c r="KV391" s="361"/>
      <c r="KW391" s="361"/>
      <c r="KX391" s="361"/>
      <c r="KY391" s="361"/>
      <c r="KZ391" s="361"/>
      <c r="LA391" s="361"/>
      <c r="LB391" s="361"/>
      <c r="LC391" s="361"/>
      <c r="LD391" s="361"/>
      <c r="LE391" s="112"/>
      <c r="LF391" s="454"/>
      <c r="LG391" s="454"/>
      <c r="LH391" s="454"/>
      <c r="LI391" s="454"/>
      <c r="LJ391" s="454"/>
      <c r="LK391" s="454"/>
      <c r="LL391" s="454"/>
      <c r="LM391" s="454"/>
      <c r="LN391" s="454"/>
      <c r="LO391" s="454"/>
      <c r="LP391" s="454"/>
      <c r="LQ391" s="454"/>
      <c r="LR391" s="454"/>
      <c r="LS391" s="454"/>
      <c r="LT391" s="454"/>
      <c r="LU391" s="454"/>
      <c r="LV391" s="454"/>
      <c r="LW391" s="454"/>
      <c r="LX391" s="454"/>
      <c r="LY391" s="454"/>
      <c r="LZ391" s="454"/>
      <c r="MA391" s="454"/>
      <c r="MC391" s="509"/>
      <c r="MD391" s="61"/>
      <c r="ME391" s="746">
        <v>117</v>
      </c>
      <c r="MF391" s="510">
        <v>41549</v>
      </c>
      <c r="MG391" s="511">
        <v>354</v>
      </c>
      <c r="MH391" s="521">
        <v>354</v>
      </c>
      <c r="MI391" s="522">
        <v>31.963116133219899</v>
      </c>
      <c r="MJ391" s="510">
        <v>41591</v>
      </c>
      <c r="MK391" s="511">
        <v>370</v>
      </c>
      <c r="ML391" s="511">
        <v>50.1</v>
      </c>
      <c r="MM391" s="511"/>
      <c r="MN391" s="511"/>
      <c r="MO391" s="511"/>
      <c r="ND391" s="876" t="s">
        <v>64</v>
      </c>
      <c r="NE391" s="877" t="s">
        <v>64</v>
      </c>
      <c r="NF391" s="877" t="s">
        <v>64</v>
      </c>
      <c r="NG391" s="877" t="s">
        <v>64</v>
      </c>
      <c r="NH391" s="877" t="s">
        <v>64</v>
      </c>
      <c r="NI391" s="877" t="s">
        <v>64</v>
      </c>
      <c r="NJ391" s="877" t="s">
        <v>64</v>
      </c>
      <c r="NK391" s="877" t="s">
        <v>64</v>
      </c>
      <c r="NL391" s="877" t="s">
        <v>64</v>
      </c>
      <c r="NM391" s="877" t="s">
        <v>64</v>
      </c>
      <c r="NN391" s="877" t="s">
        <v>64</v>
      </c>
      <c r="NO391" s="877" t="s">
        <v>64</v>
      </c>
      <c r="NP391" s="877" t="s">
        <v>64</v>
      </c>
      <c r="NQ391" s="877" t="s">
        <v>64</v>
      </c>
      <c r="NR391" s="877" t="s">
        <v>64</v>
      </c>
      <c r="NS391" s="877" t="s">
        <v>64</v>
      </c>
      <c r="NT391" s="877" t="s">
        <v>64</v>
      </c>
      <c r="NU391" s="877" t="s">
        <v>64</v>
      </c>
      <c r="NV391" s="877" t="s">
        <v>64</v>
      </c>
      <c r="NW391" s="877" t="s">
        <v>64</v>
      </c>
      <c r="NX391" s="877" t="s">
        <v>64</v>
      </c>
      <c r="NY391" s="877" t="s">
        <v>64</v>
      </c>
      <c r="NZ391" s="877" t="s">
        <v>64</v>
      </c>
      <c r="OA391" s="877" t="s">
        <v>64</v>
      </c>
      <c r="OB391" s="877" t="s">
        <v>64</v>
      </c>
      <c r="OC391" s="877" t="s">
        <v>64</v>
      </c>
      <c r="OD391" s="877" t="s">
        <v>64</v>
      </c>
      <c r="OE391" s="877" t="s">
        <v>64</v>
      </c>
      <c r="OF391" s="877" t="s">
        <v>64</v>
      </c>
      <c r="OG391" s="877" t="s">
        <v>64</v>
      </c>
      <c r="OH391" s="877" t="s">
        <v>64</v>
      </c>
      <c r="OI391" s="877" t="s">
        <v>64</v>
      </c>
      <c r="OJ391" s="877" t="s">
        <v>64</v>
      </c>
      <c r="OK391" s="877" t="s">
        <v>64</v>
      </c>
      <c r="OL391" s="877" t="s">
        <v>64</v>
      </c>
    </row>
    <row r="392" spans="1:402" s="133" customFormat="1" x14ac:dyDescent="0.25">
      <c r="A392" s="274">
        <v>391</v>
      </c>
      <c r="B392" s="221">
        <v>0</v>
      </c>
      <c r="C392" s="61">
        <v>0</v>
      </c>
      <c r="D392" s="61">
        <v>5</v>
      </c>
      <c r="E392" s="511">
        <v>118</v>
      </c>
      <c r="F392" s="880"/>
      <c r="G392" s="887">
        <v>355</v>
      </c>
      <c r="I392" s="511" t="s">
        <v>1875</v>
      </c>
      <c r="J392" s="766">
        <v>15411</v>
      </c>
      <c r="K392" s="512">
        <v>71.610958904109594</v>
      </c>
      <c r="L392" s="514">
        <v>79.099999999999994</v>
      </c>
      <c r="M392" s="514">
        <v>172</v>
      </c>
      <c r="N392" s="514">
        <v>26.737425635478637</v>
      </c>
      <c r="O392" s="106">
        <v>1.9440221763709955</v>
      </c>
      <c r="P392" s="511">
        <v>0</v>
      </c>
      <c r="Q392" s="511">
        <v>120</v>
      </c>
      <c r="R392" s="511">
        <v>60</v>
      </c>
      <c r="S392" s="511">
        <v>1</v>
      </c>
      <c r="T392" s="514">
        <v>2</v>
      </c>
      <c r="U392" s="718">
        <v>1</v>
      </c>
      <c r="V392" s="718"/>
      <c r="W392" s="718">
        <v>1</v>
      </c>
      <c r="X392" s="718">
        <v>1</v>
      </c>
      <c r="Y392" s="718">
        <v>1</v>
      </c>
      <c r="Z392" s="718">
        <v>1</v>
      </c>
      <c r="AA392" s="718">
        <v>1</v>
      </c>
      <c r="AB392" s="718">
        <v>0</v>
      </c>
      <c r="AD392" s="524">
        <v>27.5649860142412</v>
      </c>
      <c r="AF392" s="591"/>
      <c r="AG392" s="590">
        <v>1.74</v>
      </c>
      <c r="AH392" s="589">
        <v>39</v>
      </c>
      <c r="AI392" s="592"/>
      <c r="AJ392" s="589">
        <v>11.5</v>
      </c>
      <c r="AK392" s="592"/>
      <c r="AL392" s="589">
        <v>609</v>
      </c>
      <c r="AM392" s="593"/>
      <c r="AN392" s="409"/>
      <c r="AO392" s="63"/>
      <c r="AP392" s="63"/>
      <c r="AQ392" s="63"/>
      <c r="AR392" s="63"/>
      <c r="AS392" s="63"/>
      <c r="AT392" s="63"/>
      <c r="AU392" s="64"/>
      <c r="AV392" s="64"/>
      <c r="AW392" s="108"/>
      <c r="AX392" s="108"/>
      <c r="AY392" s="108"/>
      <c r="AZ392" s="589">
        <v>138</v>
      </c>
      <c r="BA392" s="414"/>
      <c r="BB392" s="66"/>
      <c r="BC392" s="68"/>
      <c r="BD392" s="66"/>
      <c r="BE392" s="218"/>
      <c r="BF392" s="66"/>
      <c r="BG392" s="68"/>
      <c r="BH392" s="508"/>
      <c r="BI392" s="508"/>
      <c r="BJ392" s="508"/>
      <c r="BK392" s="66"/>
      <c r="BL392" s="66"/>
      <c r="BM392" s="66"/>
      <c r="BN392" s="66"/>
      <c r="BO392" s="571"/>
      <c r="BP392" s="66"/>
      <c r="BQ392" s="66"/>
      <c r="BR392" s="66"/>
      <c r="BS392" s="66"/>
      <c r="BT392" s="61"/>
      <c r="BU392" s="61"/>
      <c r="BV392" s="61"/>
      <c r="BW392" s="61"/>
      <c r="BX392" s="61"/>
      <c r="BY392" s="61"/>
      <c r="BZ392" s="61"/>
      <c r="CA392" s="61"/>
      <c r="CB392" s="61"/>
      <c r="CC392" s="61"/>
      <c r="CD392" s="61"/>
      <c r="CE392" s="61"/>
      <c r="CF392" s="61"/>
      <c r="CG392" s="61"/>
      <c r="CH392" s="61"/>
      <c r="CI392" s="61"/>
      <c r="CJ392" s="661">
        <v>1</v>
      </c>
      <c r="CK392" s="661">
        <v>0</v>
      </c>
      <c r="CL392" s="661">
        <v>0</v>
      </c>
      <c r="CM392" s="661">
        <v>1</v>
      </c>
      <c r="CN392" s="661">
        <v>1</v>
      </c>
      <c r="CO392" s="661">
        <v>0</v>
      </c>
      <c r="CP392" s="661">
        <v>1</v>
      </c>
      <c r="CQ392" s="661">
        <v>1</v>
      </c>
      <c r="CR392" s="661">
        <v>0</v>
      </c>
      <c r="CS392" s="663">
        <v>1</v>
      </c>
      <c r="CT392" s="661">
        <v>1</v>
      </c>
      <c r="CU392" s="663" t="s">
        <v>1846</v>
      </c>
      <c r="CV392" s="667"/>
      <c r="CW392" s="362"/>
      <c r="CX392" s="362"/>
      <c r="CY392" s="362"/>
      <c r="DC392" s="516">
        <v>1</v>
      </c>
      <c r="DD392" s="511" t="s">
        <v>1756</v>
      </c>
      <c r="DF392" s="136"/>
      <c r="DJ392" s="136"/>
      <c r="DK392" s="136"/>
      <c r="DL392" s="136"/>
      <c r="DS392" s="63"/>
      <c r="EO392" s="511">
        <v>118</v>
      </c>
      <c r="EP392" s="574">
        <v>41555</v>
      </c>
      <c r="ET392" s="133">
        <v>64</v>
      </c>
      <c r="EU392" s="133">
        <v>0</v>
      </c>
      <c r="EV392" s="524">
        <v>27.5649860142412</v>
      </c>
      <c r="EW392" s="133">
        <v>11</v>
      </c>
      <c r="EX392" s="133">
        <v>9</v>
      </c>
      <c r="EY392" s="133">
        <v>54</v>
      </c>
      <c r="EZ392" s="133">
        <v>47</v>
      </c>
      <c r="FC392" s="133">
        <v>45</v>
      </c>
      <c r="FE392" s="133">
        <v>34</v>
      </c>
      <c r="FH392" s="91"/>
      <c r="FI392" s="91"/>
      <c r="FJ392" s="227"/>
      <c r="FK392" s="227"/>
      <c r="FL392" s="193">
        <v>105</v>
      </c>
      <c r="FM392" s="193">
        <v>71</v>
      </c>
      <c r="FN392" s="193">
        <v>54.011729534901093</v>
      </c>
      <c r="FO392" s="193">
        <v>36.522217114075978</v>
      </c>
      <c r="FP392" s="193">
        <v>33</v>
      </c>
      <c r="FQ392" s="133">
        <v>1</v>
      </c>
      <c r="FS392" s="193">
        <v>90</v>
      </c>
      <c r="FT392" s="193">
        <v>32</v>
      </c>
      <c r="FU392" s="133">
        <v>120</v>
      </c>
      <c r="FV392" s="237">
        <v>3.17</v>
      </c>
      <c r="FW392" s="237">
        <v>2.34</v>
      </c>
      <c r="FX392" s="237">
        <v>28.391167192429023</v>
      </c>
      <c r="FY392" s="237">
        <v>2.8125</v>
      </c>
      <c r="FZ392" s="237"/>
      <c r="GA392" s="133">
        <v>19</v>
      </c>
      <c r="GG392" s="133">
        <v>1</v>
      </c>
      <c r="GH392" s="133">
        <v>1</v>
      </c>
      <c r="GI392" s="133">
        <v>0</v>
      </c>
      <c r="GJ392" s="133">
        <v>1</v>
      </c>
      <c r="GK392" s="133">
        <v>51</v>
      </c>
      <c r="GM392" s="133">
        <v>0</v>
      </c>
      <c r="GO392" s="133">
        <v>1</v>
      </c>
      <c r="GP392" s="61">
        <v>42</v>
      </c>
      <c r="GQ392" s="106">
        <v>21.604691813960436</v>
      </c>
      <c r="GR392" s="61">
        <v>27</v>
      </c>
      <c r="GS392" s="61">
        <v>1</v>
      </c>
      <c r="GT392" s="61"/>
      <c r="GU392" s="61"/>
      <c r="GV392" s="61"/>
      <c r="GW392" s="61"/>
      <c r="GX392" s="61">
        <v>12</v>
      </c>
      <c r="GY392" s="61"/>
      <c r="GZ392" s="90"/>
      <c r="HA392" s="21">
        <v>25</v>
      </c>
      <c r="HY392" s="238"/>
      <c r="IE392" s="237"/>
      <c r="IF392" s="237"/>
      <c r="IP392" s="237"/>
      <c r="JC392" s="136"/>
      <c r="JD392" s="278"/>
      <c r="JE392" s="70"/>
      <c r="JF392" s="70"/>
      <c r="JG392" s="136"/>
      <c r="JH392" s="136"/>
      <c r="JI392" s="136"/>
      <c r="JJ392" s="136"/>
      <c r="JL392" s="420"/>
      <c r="JM392" s="362"/>
      <c r="JN392" s="244"/>
      <c r="JP392" s="518">
        <v>1</v>
      </c>
      <c r="JQ392" s="519">
        <v>41595</v>
      </c>
      <c r="JR392" s="520">
        <v>1</v>
      </c>
      <c r="JS392" s="135"/>
      <c r="JU392" s="200"/>
      <c r="JV392" s="135"/>
      <c r="JW392" s="225"/>
      <c r="JX392" s="201"/>
      <c r="JY392" s="135"/>
      <c r="JZ392" s="225"/>
      <c r="KA392" s="699">
        <v>0</v>
      </c>
      <c r="KB392" s="511"/>
      <c r="KC392" s="225"/>
      <c r="KD392" s="63"/>
      <c r="KE392" s="250"/>
      <c r="KF392" s="250"/>
      <c r="KG392" s="250"/>
      <c r="KH392" s="250"/>
      <c r="KI392" s="250"/>
      <c r="KJ392" s="250"/>
      <c r="KK392" s="250"/>
      <c r="KL392" s="250"/>
      <c r="KQ392" s="92"/>
      <c r="KR392" s="92"/>
      <c r="KS392" s="92"/>
      <c r="KT392" s="361"/>
      <c r="KU392" s="92"/>
      <c r="KV392" s="361"/>
      <c r="KW392" s="361"/>
      <c r="KX392" s="361"/>
      <c r="KY392" s="361"/>
      <c r="KZ392" s="361"/>
      <c r="LA392" s="361"/>
      <c r="LB392" s="361"/>
      <c r="LC392" s="361"/>
      <c r="LD392" s="361"/>
      <c r="LE392" s="112"/>
      <c r="LF392" s="454"/>
      <c r="LG392" s="454"/>
      <c r="LH392" s="454"/>
      <c r="LI392" s="454"/>
      <c r="LJ392" s="454"/>
      <c r="LK392" s="454"/>
      <c r="LL392" s="454"/>
      <c r="LM392" s="454"/>
      <c r="LN392" s="454"/>
      <c r="LO392" s="454"/>
      <c r="LP392" s="454"/>
      <c r="LQ392" s="454"/>
      <c r="LR392" s="454"/>
      <c r="LS392" s="454"/>
      <c r="LT392" s="454"/>
      <c r="LU392" s="454"/>
      <c r="LV392" s="454"/>
      <c r="LW392" s="454"/>
      <c r="LX392" s="454"/>
      <c r="LY392" s="454"/>
      <c r="LZ392" s="454"/>
      <c r="MA392" s="454"/>
      <c r="MC392" s="509"/>
      <c r="MD392" s="61"/>
      <c r="ME392" s="746">
        <v>118</v>
      </c>
      <c r="MF392" s="510">
        <v>41549</v>
      </c>
      <c r="MG392" s="511">
        <v>355</v>
      </c>
      <c r="MH392" s="521">
        <v>355</v>
      </c>
      <c r="MI392" s="522">
        <v>50.547267978265701</v>
      </c>
      <c r="MJ392" s="510"/>
      <c r="MK392" s="511"/>
      <c r="ML392" s="511"/>
      <c r="MM392" s="511"/>
      <c r="MN392" s="511"/>
      <c r="MO392" s="511"/>
      <c r="ND392" s="876" t="s">
        <v>64</v>
      </c>
      <c r="NE392" s="877" t="s">
        <v>64</v>
      </c>
      <c r="NF392" s="877" t="s">
        <v>64</v>
      </c>
      <c r="NG392" s="877" t="s">
        <v>64</v>
      </c>
      <c r="NH392" s="877" t="s">
        <v>64</v>
      </c>
      <c r="NI392" s="877" t="s">
        <v>64</v>
      </c>
      <c r="NJ392" s="877" t="s">
        <v>64</v>
      </c>
      <c r="NK392" s="877" t="s">
        <v>64</v>
      </c>
      <c r="NL392" s="877" t="s">
        <v>64</v>
      </c>
      <c r="NM392" s="877" t="s">
        <v>64</v>
      </c>
      <c r="NN392" s="877" t="s">
        <v>64</v>
      </c>
      <c r="NO392" s="877" t="s">
        <v>64</v>
      </c>
      <c r="NP392" s="877" t="s">
        <v>64</v>
      </c>
      <c r="NQ392" s="877" t="s">
        <v>64</v>
      </c>
      <c r="NR392" s="877" t="s">
        <v>64</v>
      </c>
      <c r="NS392" s="877" t="s">
        <v>64</v>
      </c>
      <c r="NT392" s="877" t="s">
        <v>64</v>
      </c>
      <c r="NU392" s="877" t="s">
        <v>64</v>
      </c>
      <c r="NV392" s="877" t="s">
        <v>64</v>
      </c>
      <c r="NW392" s="877" t="s">
        <v>64</v>
      </c>
      <c r="NX392" s="877" t="s">
        <v>64</v>
      </c>
      <c r="NY392" s="877" t="s">
        <v>64</v>
      </c>
      <c r="NZ392" s="877" t="s">
        <v>64</v>
      </c>
      <c r="OA392" s="877" t="s">
        <v>64</v>
      </c>
      <c r="OB392" s="877" t="s">
        <v>64</v>
      </c>
      <c r="OC392" s="877" t="s">
        <v>64</v>
      </c>
      <c r="OD392" s="877" t="s">
        <v>64</v>
      </c>
      <c r="OE392" s="877" t="s">
        <v>64</v>
      </c>
      <c r="OF392" s="877" t="s">
        <v>64</v>
      </c>
      <c r="OG392" s="877" t="s">
        <v>64</v>
      </c>
      <c r="OH392" s="877" t="s">
        <v>64</v>
      </c>
      <c r="OI392" s="877" t="s">
        <v>64</v>
      </c>
      <c r="OJ392" s="877" t="s">
        <v>64</v>
      </c>
      <c r="OK392" s="877" t="s">
        <v>64</v>
      </c>
      <c r="OL392" s="877" t="s">
        <v>64</v>
      </c>
    </row>
    <row r="393" spans="1:402" s="133" customFormat="1" x14ac:dyDescent="0.25">
      <c r="A393" s="221">
        <v>392</v>
      </c>
      <c r="B393" s="221">
        <v>0</v>
      </c>
      <c r="C393" s="61">
        <v>0</v>
      </c>
      <c r="D393" s="61">
        <v>5</v>
      </c>
      <c r="E393" s="511">
        <v>120</v>
      </c>
      <c r="F393" s="880"/>
      <c r="G393" s="887">
        <v>357</v>
      </c>
      <c r="I393" s="511" t="s">
        <v>1876</v>
      </c>
      <c r="J393" s="766">
        <v>14595</v>
      </c>
      <c r="K393" s="512">
        <v>73.854794520547898</v>
      </c>
      <c r="L393" s="514">
        <v>69</v>
      </c>
      <c r="M393" s="514">
        <v>170</v>
      </c>
      <c r="N393" s="514">
        <v>23.87543252595156</v>
      </c>
      <c r="O393" s="106">
        <v>1.8050854088749744</v>
      </c>
      <c r="P393" s="511">
        <v>0</v>
      </c>
      <c r="Q393" s="511">
        <v>95</v>
      </c>
      <c r="R393" s="511">
        <v>65</v>
      </c>
      <c r="S393" s="511">
        <v>1</v>
      </c>
      <c r="T393" s="514">
        <v>3</v>
      </c>
      <c r="U393" s="718">
        <v>1</v>
      </c>
      <c r="V393" s="718"/>
      <c r="W393" s="663">
        <v>1</v>
      </c>
      <c r="X393" s="718">
        <v>2</v>
      </c>
      <c r="Y393" s="718">
        <v>1</v>
      </c>
      <c r="Z393" s="718">
        <v>0</v>
      </c>
      <c r="AA393" s="718">
        <v>0</v>
      </c>
      <c r="AB393" s="718">
        <v>0</v>
      </c>
      <c r="AD393" s="524">
        <v>33.581191835431902</v>
      </c>
      <c r="AF393" s="589">
        <v>160</v>
      </c>
      <c r="AG393" s="590">
        <v>0.77</v>
      </c>
      <c r="AH393" s="589">
        <v>99</v>
      </c>
      <c r="AI393" s="592"/>
      <c r="AJ393" s="589">
        <v>14.4</v>
      </c>
      <c r="AK393" s="592"/>
      <c r="AL393" s="589">
        <v>368</v>
      </c>
      <c r="AM393" s="593"/>
      <c r="AN393" s="409"/>
      <c r="AO393" s="63"/>
      <c r="AP393" s="63"/>
      <c r="AQ393" s="63"/>
      <c r="AR393" s="63"/>
      <c r="AS393" s="63"/>
      <c r="AT393" s="63"/>
      <c r="AU393" s="64"/>
      <c r="AV393" s="64"/>
      <c r="AW393" s="108"/>
      <c r="AX393" s="108"/>
      <c r="AY393" s="108"/>
      <c r="AZ393" s="589">
        <v>137</v>
      </c>
      <c r="BA393" s="414"/>
      <c r="BB393" s="66"/>
      <c r="BC393" s="68"/>
      <c r="BD393" s="66"/>
      <c r="BE393" s="218"/>
      <c r="BF393" s="66"/>
      <c r="BG393" s="68"/>
      <c r="BH393" s="508"/>
      <c r="BI393" s="508"/>
      <c r="BJ393" s="508"/>
      <c r="BK393" s="66"/>
      <c r="BL393" s="66"/>
      <c r="BM393" s="66"/>
      <c r="BN393" s="66"/>
      <c r="BO393" s="571"/>
      <c r="BP393" s="66"/>
      <c r="BQ393" s="66"/>
      <c r="BR393" s="66"/>
      <c r="BS393" s="66"/>
      <c r="BT393" s="61"/>
      <c r="BU393" s="61"/>
      <c r="BV393" s="61"/>
      <c r="BW393" s="61"/>
      <c r="BX393" s="61"/>
      <c r="BY393" s="61"/>
      <c r="BZ393" s="61"/>
      <c r="CA393" s="61"/>
      <c r="CB393" s="61"/>
      <c r="CC393" s="61"/>
      <c r="CD393" s="61"/>
      <c r="CE393" s="61"/>
      <c r="CF393" s="61"/>
      <c r="CG393" s="61"/>
      <c r="CH393" s="61"/>
      <c r="CI393" s="61"/>
      <c r="CJ393" s="663">
        <v>1</v>
      </c>
      <c r="CK393" s="661">
        <v>0</v>
      </c>
      <c r="CL393" s="661">
        <v>1</v>
      </c>
      <c r="CM393" s="663">
        <v>1</v>
      </c>
      <c r="CN393" s="661">
        <v>1</v>
      </c>
      <c r="CO393" s="661">
        <v>0</v>
      </c>
      <c r="CP393" s="661">
        <v>1</v>
      </c>
      <c r="CQ393" s="663" t="s">
        <v>1846</v>
      </c>
      <c r="CR393" s="661">
        <v>0</v>
      </c>
      <c r="CS393" s="661">
        <v>0</v>
      </c>
      <c r="CT393" s="663">
        <v>0</v>
      </c>
      <c r="CU393" s="663" t="s">
        <v>1846</v>
      </c>
      <c r="CV393" s="666">
        <v>21.4</v>
      </c>
      <c r="CW393" s="362"/>
      <c r="CX393" s="362"/>
      <c r="CY393" s="362"/>
      <c r="DC393" s="516">
        <v>2</v>
      </c>
      <c r="DD393" s="513" t="s">
        <v>1877</v>
      </c>
      <c r="DF393" s="136"/>
      <c r="DJ393" s="136"/>
      <c r="DK393" s="136"/>
      <c r="DL393" s="136"/>
      <c r="DS393" s="63"/>
      <c r="EO393" s="511">
        <v>120</v>
      </c>
      <c r="EP393" s="574">
        <v>41554</v>
      </c>
      <c r="ET393" s="133">
        <v>97</v>
      </c>
      <c r="EU393" s="133">
        <v>1</v>
      </c>
      <c r="EV393" s="524">
        <v>33.581191835431902</v>
      </c>
      <c r="EW393" s="133">
        <v>8</v>
      </c>
      <c r="EX393" s="133">
        <v>7</v>
      </c>
      <c r="EY393" s="133">
        <v>67</v>
      </c>
      <c r="EZ393" s="133">
        <v>57</v>
      </c>
      <c r="FC393" s="133">
        <v>50</v>
      </c>
      <c r="FE393" s="133">
        <v>32</v>
      </c>
      <c r="FH393" s="91"/>
      <c r="FI393" s="91"/>
      <c r="FJ393" s="227"/>
      <c r="FK393" s="227"/>
      <c r="FL393" s="193">
        <v>228</v>
      </c>
      <c r="FM393" s="193">
        <v>186</v>
      </c>
      <c r="FN393" s="193">
        <v>126.30981275401355</v>
      </c>
      <c r="FO393" s="193">
        <v>103.0422156677479</v>
      </c>
      <c r="FP393" s="193">
        <v>19</v>
      </c>
      <c r="FQ393" s="133">
        <v>1</v>
      </c>
      <c r="FS393" s="193">
        <v>83</v>
      </c>
      <c r="FT393" s="193"/>
      <c r="FU393" s="133">
        <v>120</v>
      </c>
      <c r="FV393" s="237">
        <v>6.25</v>
      </c>
      <c r="FW393" s="237">
        <v>7.46</v>
      </c>
      <c r="FX393" s="237">
        <v>13.28</v>
      </c>
      <c r="FY393" s="237"/>
      <c r="FZ393" s="237">
        <v>3.577586206896552</v>
      </c>
      <c r="GA393" s="133">
        <v>22</v>
      </c>
      <c r="GG393" s="133">
        <v>1</v>
      </c>
      <c r="GH393" s="133">
        <v>2</v>
      </c>
      <c r="GI393" s="133">
        <v>0</v>
      </c>
      <c r="GJ393" s="133">
        <v>1</v>
      </c>
      <c r="GK393" s="133">
        <v>30</v>
      </c>
      <c r="GM393" s="133">
        <v>0</v>
      </c>
      <c r="GO393" s="133">
        <v>0</v>
      </c>
      <c r="GP393" s="61">
        <v>68</v>
      </c>
      <c r="GQ393" s="106">
        <v>37.671347663477725</v>
      </c>
      <c r="GR393" s="61">
        <v>52</v>
      </c>
      <c r="GS393" s="61">
        <v>0</v>
      </c>
      <c r="GT393" s="61"/>
      <c r="GU393" s="61"/>
      <c r="GV393" s="61"/>
      <c r="GW393" s="61"/>
      <c r="GX393" s="61">
        <v>17</v>
      </c>
      <c r="GY393" s="61"/>
      <c r="GZ393" s="90"/>
      <c r="HA393" s="21">
        <v>18</v>
      </c>
      <c r="HY393" s="238"/>
      <c r="IE393" s="237"/>
      <c r="IF393" s="237"/>
      <c r="IP393" s="237"/>
      <c r="JC393" s="136"/>
      <c r="JD393" s="278"/>
      <c r="JE393" s="70"/>
      <c r="JF393" s="70"/>
      <c r="JG393" s="136"/>
      <c r="JH393" s="136"/>
      <c r="JI393" s="136"/>
      <c r="JJ393" s="136"/>
      <c r="JL393" s="420"/>
      <c r="JM393" s="362"/>
      <c r="JN393" s="244"/>
      <c r="JP393" s="518">
        <v>1</v>
      </c>
      <c r="JQ393" s="519">
        <v>43601</v>
      </c>
      <c r="JR393" s="520">
        <v>67</v>
      </c>
      <c r="JS393" s="135"/>
      <c r="JU393" s="200"/>
      <c r="JV393" s="135"/>
      <c r="JW393" s="225"/>
      <c r="JX393" s="201"/>
      <c r="JY393" s="135"/>
      <c r="JZ393" s="225"/>
      <c r="KA393" s="699">
        <v>0</v>
      </c>
      <c r="KB393" s="511"/>
      <c r="KC393" s="225"/>
      <c r="KD393" s="63"/>
      <c r="KE393" s="250"/>
      <c r="KF393" s="250"/>
      <c r="KG393" s="250"/>
      <c r="KH393" s="250"/>
      <c r="KI393" s="250"/>
      <c r="KJ393" s="250"/>
      <c r="KK393" s="250"/>
      <c r="KL393" s="250"/>
      <c r="KQ393" s="92"/>
      <c r="KR393" s="92"/>
      <c r="KS393" s="92"/>
      <c r="KT393" s="361"/>
      <c r="KU393" s="92"/>
      <c r="KV393" s="361"/>
      <c r="KW393" s="361"/>
      <c r="KX393" s="361"/>
      <c r="KY393" s="361"/>
      <c r="KZ393" s="361"/>
      <c r="LA393" s="361"/>
      <c r="LB393" s="361"/>
      <c r="LC393" s="361"/>
      <c r="LD393" s="361"/>
      <c r="LE393" s="112"/>
      <c r="LF393" s="454"/>
      <c r="LG393" s="454"/>
      <c r="LH393" s="454"/>
      <c r="LI393" s="454"/>
      <c r="LJ393" s="454"/>
      <c r="LK393" s="454"/>
      <c r="LL393" s="454"/>
      <c r="LM393" s="454"/>
      <c r="LN393" s="454"/>
      <c r="LO393" s="454"/>
      <c r="LP393" s="454"/>
      <c r="LQ393" s="454"/>
      <c r="LR393" s="454"/>
      <c r="LS393" s="454"/>
      <c r="LT393" s="454"/>
      <c r="LU393" s="454"/>
      <c r="LV393" s="454"/>
      <c r="LW393" s="454"/>
      <c r="LX393" s="454"/>
      <c r="LY393" s="454"/>
      <c r="LZ393" s="454"/>
      <c r="MA393" s="454"/>
      <c r="MC393" s="509"/>
      <c r="MD393" s="61"/>
      <c r="ME393" s="746">
        <v>120</v>
      </c>
      <c r="MF393" s="510">
        <v>41552</v>
      </c>
      <c r="MG393" s="511">
        <v>357</v>
      </c>
      <c r="MH393" s="521">
        <v>357</v>
      </c>
      <c r="MI393" s="522">
        <v>57.187832769480899</v>
      </c>
      <c r="MJ393" s="510"/>
      <c r="MK393" s="511"/>
      <c r="ML393" s="511"/>
      <c r="MM393" s="511"/>
      <c r="MN393" s="511"/>
      <c r="MO393" s="511"/>
      <c r="ND393" s="876" t="s">
        <v>64</v>
      </c>
      <c r="NE393" s="877" t="s">
        <v>64</v>
      </c>
      <c r="NF393" s="877" t="s">
        <v>64</v>
      </c>
      <c r="NG393" s="877" t="s">
        <v>64</v>
      </c>
      <c r="NH393" s="877" t="s">
        <v>64</v>
      </c>
      <c r="NI393" s="877" t="s">
        <v>64</v>
      </c>
      <c r="NJ393" s="877" t="s">
        <v>64</v>
      </c>
      <c r="NK393" s="877" t="s">
        <v>64</v>
      </c>
      <c r="NL393" s="877" t="s">
        <v>64</v>
      </c>
      <c r="NM393" s="877" t="s">
        <v>64</v>
      </c>
      <c r="NN393" s="877" t="s">
        <v>64</v>
      </c>
      <c r="NO393" s="877" t="s">
        <v>64</v>
      </c>
      <c r="NP393" s="877" t="s">
        <v>64</v>
      </c>
      <c r="NQ393" s="877" t="s">
        <v>64</v>
      </c>
      <c r="NR393" s="877" t="s">
        <v>64</v>
      </c>
      <c r="NS393" s="877" t="s">
        <v>64</v>
      </c>
      <c r="NT393" s="877" t="s">
        <v>64</v>
      </c>
      <c r="NU393" s="877" t="s">
        <v>64</v>
      </c>
      <c r="NV393" s="877" t="s">
        <v>64</v>
      </c>
      <c r="NW393" s="877" t="s">
        <v>64</v>
      </c>
      <c r="NX393" s="877" t="s">
        <v>64</v>
      </c>
      <c r="NY393" s="877" t="s">
        <v>64</v>
      </c>
      <c r="NZ393" s="877" t="s">
        <v>64</v>
      </c>
      <c r="OA393" s="877" t="s">
        <v>64</v>
      </c>
      <c r="OB393" s="877" t="s">
        <v>64</v>
      </c>
      <c r="OC393" s="877" t="s">
        <v>64</v>
      </c>
      <c r="OD393" s="877" t="s">
        <v>64</v>
      </c>
      <c r="OE393" s="877" t="s">
        <v>64</v>
      </c>
      <c r="OF393" s="877" t="s">
        <v>64</v>
      </c>
      <c r="OG393" s="877" t="s">
        <v>64</v>
      </c>
      <c r="OH393" s="877" t="s">
        <v>64</v>
      </c>
      <c r="OI393" s="877" t="s">
        <v>64</v>
      </c>
      <c r="OJ393" s="877" t="s">
        <v>64</v>
      </c>
      <c r="OK393" s="877" t="s">
        <v>64</v>
      </c>
      <c r="OL393" s="877" t="s">
        <v>64</v>
      </c>
    </row>
    <row r="394" spans="1:402" s="133" customFormat="1" x14ac:dyDescent="0.25">
      <c r="A394" s="221">
        <v>393</v>
      </c>
      <c r="B394" s="274">
        <v>0</v>
      </c>
      <c r="C394" s="61">
        <v>0</v>
      </c>
      <c r="D394" s="61">
        <v>5</v>
      </c>
      <c r="E394" s="511">
        <v>122</v>
      </c>
      <c r="F394" s="880"/>
      <c r="G394" s="887">
        <v>359</v>
      </c>
      <c r="I394" s="511" t="s">
        <v>1878</v>
      </c>
      <c r="J394" s="766">
        <v>9742</v>
      </c>
      <c r="K394" s="512">
        <v>87.161643835616402</v>
      </c>
      <c r="L394" s="514">
        <v>51</v>
      </c>
      <c r="M394" s="514">
        <v>150</v>
      </c>
      <c r="N394" s="514">
        <v>22.666666666666668</v>
      </c>
      <c r="O394" s="106">
        <v>1.4577379737113252</v>
      </c>
      <c r="P394" s="511">
        <v>1</v>
      </c>
      <c r="Q394" s="511">
        <v>95</v>
      </c>
      <c r="R394" s="511">
        <v>50</v>
      </c>
      <c r="S394" s="511">
        <v>1</v>
      </c>
      <c r="T394" s="514">
        <v>3</v>
      </c>
      <c r="U394" s="718">
        <v>0</v>
      </c>
      <c r="V394" s="718"/>
      <c r="W394" s="718">
        <v>0</v>
      </c>
      <c r="X394" s="718">
        <v>2</v>
      </c>
      <c r="Y394" s="718">
        <v>0</v>
      </c>
      <c r="Z394" s="718">
        <v>0</v>
      </c>
      <c r="AA394" s="718">
        <v>1</v>
      </c>
      <c r="AB394" s="718">
        <v>0</v>
      </c>
      <c r="AD394" s="524">
        <v>25.667432039034001</v>
      </c>
      <c r="AF394" s="589">
        <v>199</v>
      </c>
      <c r="AG394" s="590">
        <v>0.72</v>
      </c>
      <c r="AH394" s="589">
        <v>77</v>
      </c>
      <c r="AI394" s="592"/>
      <c r="AJ394" s="589">
        <v>9</v>
      </c>
      <c r="AK394" s="592"/>
      <c r="AL394" s="589">
        <v>3635</v>
      </c>
      <c r="AM394" s="593"/>
      <c r="AN394" s="409"/>
      <c r="AO394" s="63"/>
      <c r="AP394" s="63"/>
      <c r="AQ394" s="63"/>
      <c r="AR394" s="63"/>
      <c r="AS394" s="63"/>
      <c r="AT394" s="63"/>
      <c r="AU394" s="64"/>
      <c r="AV394" s="64"/>
      <c r="AW394" s="108"/>
      <c r="AX394" s="108"/>
      <c r="AY394" s="108"/>
      <c r="AZ394" s="589">
        <v>131</v>
      </c>
      <c r="BA394" s="414"/>
      <c r="BB394" s="66"/>
      <c r="BC394" s="68"/>
      <c r="BD394" s="66"/>
      <c r="BE394" s="218"/>
      <c r="BF394" s="66"/>
      <c r="BG394" s="68"/>
      <c r="BH394" s="508"/>
      <c r="BI394" s="508"/>
      <c r="BJ394" s="508"/>
      <c r="BK394" s="66"/>
      <c r="BL394" s="66"/>
      <c r="BM394" s="66"/>
      <c r="BN394" s="66"/>
      <c r="BO394" s="571"/>
      <c r="BP394" s="66"/>
      <c r="BQ394" s="66"/>
      <c r="BR394" s="66"/>
      <c r="BS394" s="66"/>
      <c r="BT394" s="61"/>
      <c r="BU394" s="61"/>
      <c r="BV394" s="61"/>
      <c r="BW394" s="61"/>
      <c r="BX394" s="61"/>
      <c r="BY394" s="61"/>
      <c r="BZ394" s="61"/>
      <c r="CA394" s="61"/>
      <c r="CB394" s="61"/>
      <c r="CC394" s="61"/>
      <c r="CD394" s="61"/>
      <c r="CE394" s="61"/>
      <c r="CF394" s="61"/>
      <c r="CG394" s="61"/>
      <c r="CH394" s="61"/>
      <c r="CI394" s="61"/>
      <c r="CJ394" s="661">
        <v>1</v>
      </c>
      <c r="CK394" s="661">
        <v>0</v>
      </c>
      <c r="CL394" s="661">
        <v>0</v>
      </c>
      <c r="CM394" s="661">
        <v>1</v>
      </c>
      <c r="CN394" s="661">
        <v>1</v>
      </c>
      <c r="CO394" s="661">
        <v>0</v>
      </c>
      <c r="CP394" s="661">
        <v>1</v>
      </c>
      <c r="CQ394" s="661">
        <v>1</v>
      </c>
      <c r="CR394" s="661">
        <v>0</v>
      </c>
      <c r="CS394" s="661">
        <v>1</v>
      </c>
      <c r="CT394" s="661">
        <v>0</v>
      </c>
      <c r="CU394" s="663">
        <v>0</v>
      </c>
      <c r="CV394" s="667"/>
      <c r="CW394" s="362"/>
      <c r="CX394" s="362"/>
      <c r="CY394" s="362"/>
      <c r="DC394" s="516">
        <v>1</v>
      </c>
      <c r="DD394" s="511" t="s">
        <v>1745</v>
      </c>
      <c r="DF394" s="136"/>
      <c r="DJ394" s="136"/>
      <c r="DK394" s="136"/>
      <c r="DL394" s="136"/>
      <c r="DS394" s="63"/>
      <c r="EO394" s="511">
        <v>122</v>
      </c>
      <c r="EP394" s="574">
        <v>41554</v>
      </c>
      <c r="ET394" s="133">
        <v>106</v>
      </c>
      <c r="EU394" s="133">
        <v>1</v>
      </c>
      <c r="EV394" s="524">
        <v>25.667432039034001</v>
      </c>
      <c r="EW394" s="133">
        <v>9</v>
      </c>
      <c r="EX394" s="133">
        <v>8</v>
      </c>
      <c r="EY394" s="133">
        <v>57</v>
      </c>
      <c r="EZ394" s="133">
        <v>51</v>
      </c>
      <c r="FC394" s="133">
        <v>52</v>
      </c>
      <c r="FE394" s="133">
        <v>32</v>
      </c>
      <c r="FH394" s="91"/>
      <c r="FI394" s="91"/>
      <c r="FJ394" s="227"/>
      <c r="FK394" s="227"/>
      <c r="FL394" s="193">
        <v>116</v>
      </c>
      <c r="FM394" s="193">
        <v>79</v>
      </c>
      <c r="FN394" s="193">
        <v>79.575343506124099</v>
      </c>
      <c r="FO394" s="193">
        <v>54.193552905032789</v>
      </c>
      <c r="FP394" s="193">
        <v>32</v>
      </c>
      <c r="FQ394" s="133">
        <v>1</v>
      </c>
      <c r="FS394" s="193">
        <v>89</v>
      </c>
      <c r="FT394" s="193"/>
      <c r="FU394" s="133">
        <v>130</v>
      </c>
      <c r="FV394" s="237">
        <v>8.77</v>
      </c>
      <c r="FW394" s="237">
        <v>10</v>
      </c>
      <c r="FX394" s="237">
        <v>10.148232611174459</v>
      </c>
      <c r="FY394" s="237"/>
      <c r="FZ394" s="237"/>
      <c r="GA394" s="133">
        <v>17</v>
      </c>
      <c r="GG394" s="133">
        <v>0</v>
      </c>
      <c r="GH394" s="133">
        <v>2</v>
      </c>
      <c r="GI394" s="133">
        <v>1</v>
      </c>
      <c r="GJ394" s="133">
        <v>1</v>
      </c>
      <c r="GM394" s="133">
        <v>0</v>
      </c>
      <c r="GO394" s="133">
        <v>0</v>
      </c>
      <c r="GP394" s="61">
        <v>46</v>
      </c>
      <c r="GQ394" s="106">
        <v>31.555739666221626</v>
      </c>
      <c r="GR394" s="61">
        <v>65</v>
      </c>
      <c r="GS394" s="61">
        <v>0</v>
      </c>
      <c r="GT394" s="61"/>
      <c r="GU394" s="61"/>
      <c r="GV394" s="61"/>
      <c r="GW394" s="61"/>
      <c r="GX394" s="61">
        <v>16</v>
      </c>
      <c r="GY394" s="61"/>
      <c r="GZ394" s="90"/>
      <c r="HA394" s="21">
        <v>20</v>
      </c>
      <c r="HY394" s="238"/>
      <c r="IE394" s="237"/>
      <c r="IF394" s="237"/>
      <c r="IP394" s="237"/>
      <c r="JC394" s="136"/>
      <c r="JD394" s="278"/>
      <c r="JE394" s="70"/>
      <c r="JF394" s="70"/>
      <c r="JG394" s="136"/>
      <c r="JH394" s="136"/>
      <c r="JI394" s="136"/>
      <c r="JJ394" s="136"/>
      <c r="JL394" s="420"/>
      <c r="JM394" s="362"/>
      <c r="JN394" s="244"/>
      <c r="JP394" s="518">
        <v>1</v>
      </c>
      <c r="JQ394" s="519">
        <v>41567</v>
      </c>
      <c r="JR394" s="520">
        <v>0</v>
      </c>
      <c r="JS394" s="135"/>
      <c r="JU394" s="200"/>
      <c r="JV394" s="135"/>
      <c r="JW394" s="225"/>
      <c r="JX394" s="201"/>
      <c r="JY394" s="135"/>
      <c r="JZ394" s="225"/>
      <c r="KA394" s="699">
        <v>0</v>
      </c>
      <c r="KB394" s="511"/>
      <c r="KC394" s="225"/>
      <c r="KD394" s="63"/>
      <c r="KE394" s="250"/>
      <c r="KF394" s="250"/>
      <c r="KG394" s="250"/>
      <c r="KH394" s="250"/>
      <c r="KI394" s="250"/>
      <c r="KJ394" s="250"/>
      <c r="KK394" s="250"/>
      <c r="KL394" s="250"/>
      <c r="KQ394" s="92"/>
      <c r="KR394" s="92"/>
      <c r="KS394" s="92"/>
      <c r="KT394" s="361"/>
      <c r="KU394" s="92"/>
      <c r="KV394" s="361"/>
      <c r="KW394" s="361"/>
      <c r="KX394" s="361"/>
      <c r="KY394" s="361"/>
      <c r="KZ394" s="361"/>
      <c r="LA394" s="361"/>
      <c r="LB394" s="361"/>
      <c r="LC394" s="361"/>
      <c r="LD394" s="361"/>
      <c r="LE394" s="112"/>
      <c r="LF394" s="454"/>
      <c r="LG394" s="454"/>
      <c r="LH394" s="454"/>
      <c r="LI394" s="454"/>
      <c r="LJ394" s="454"/>
      <c r="LK394" s="454"/>
      <c r="LL394" s="454"/>
      <c r="LM394" s="454"/>
      <c r="LN394" s="454"/>
      <c r="LO394" s="454"/>
      <c r="LP394" s="454"/>
      <c r="LQ394" s="454"/>
      <c r="LR394" s="454"/>
      <c r="LS394" s="454"/>
      <c r="LT394" s="454"/>
      <c r="LU394" s="454"/>
      <c r="LV394" s="454"/>
      <c r="LW394" s="454"/>
      <c r="LX394" s="454"/>
      <c r="LY394" s="454"/>
      <c r="LZ394" s="454"/>
      <c r="MA394" s="454"/>
      <c r="MC394" s="509"/>
      <c r="MD394" s="61"/>
      <c r="ME394" s="746">
        <v>122</v>
      </c>
      <c r="MF394" s="510">
        <v>41556</v>
      </c>
      <c r="MG394" s="511">
        <v>359</v>
      </c>
      <c r="MH394" s="521">
        <v>359</v>
      </c>
      <c r="MI394" s="522">
        <v>25.553774757571102</v>
      </c>
      <c r="MJ394" s="510"/>
      <c r="MK394" s="511"/>
      <c r="ML394" s="511"/>
      <c r="MM394" s="511"/>
      <c r="MN394" s="511"/>
      <c r="MO394" s="511"/>
      <c r="ND394" s="876" t="s">
        <v>64</v>
      </c>
      <c r="NE394" s="877" t="s">
        <v>64</v>
      </c>
      <c r="NF394" s="877" t="s">
        <v>64</v>
      </c>
      <c r="NG394" s="877" t="s">
        <v>64</v>
      </c>
      <c r="NH394" s="877" t="s">
        <v>64</v>
      </c>
      <c r="NI394" s="877" t="s">
        <v>64</v>
      </c>
      <c r="NJ394" s="877" t="s">
        <v>64</v>
      </c>
      <c r="NK394" s="877" t="s">
        <v>64</v>
      </c>
      <c r="NL394" s="877" t="s">
        <v>64</v>
      </c>
      <c r="NM394" s="877" t="s">
        <v>64</v>
      </c>
      <c r="NN394" s="877" t="s">
        <v>64</v>
      </c>
      <c r="NO394" s="877" t="s">
        <v>64</v>
      </c>
      <c r="NP394" s="877" t="s">
        <v>64</v>
      </c>
      <c r="NQ394" s="877" t="s">
        <v>64</v>
      </c>
      <c r="NR394" s="877" t="s">
        <v>64</v>
      </c>
      <c r="NS394" s="877" t="s">
        <v>64</v>
      </c>
      <c r="NT394" s="877" t="s">
        <v>64</v>
      </c>
      <c r="NU394" s="877" t="s">
        <v>64</v>
      </c>
      <c r="NV394" s="877" t="s">
        <v>64</v>
      </c>
      <c r="NW394" s="877" t="s">
        <v>64</v>
      </c>
      <c r="NX394" s="877" t="s">
        <v>64</v>
      </c>
      <c r="NY394" s="877" t="s">
        <v>64</v>
      </c>
      <c r="NZ394" s="877" t="s">
        <v>64</v>
      </c>
      <c r="OA394" s="877" t="s">
        <v>64</v>
      </c>
      <c r="OB394" s="877" t="s">
        <v>64</v>
      </c>
      <c r="OC394" s="877" t="s">
        <v>64</v>
      </c>
      <c r="OD394" s="877" t="s">
        <v>64</v>
      </c>
      <c r="OE394" s="877" t="s">
        <v>64</v>
      </c>
      <c r="OF394" s="877" t="s">
        <v>64</v>
      </c>
      <c r="OG394" s="877" t="s">
        <v>64</v>
      </c>
      <c r="OH394" s="877" t="s">
        <v>64</v>
      </c>
      <c r="OI394" s="877" t="s">
        <v>64</v>
      </c>
      <c r="OJ394" s="877" t="s">
        <v>64</v>
      </c>
      <c r="OK394" s="877" t="s">
        <v>64</v>
      </c>
      <c r="OL394" s="877" t="s">
        <v>64</v>
      </c>
    </row>
    <row r="395" spans="1:402" s="133" customFormat="1" x14ac:dyDescent="0.25">
      <c r="A395" s="274">
        <v>394</v>
      </c>
      <c r="B395" s="221">
        <v>0</v>
      </c>
      <c r="C395" s="61">
        <v>1</v>
      </c>
      <c r="D395" s="61">
        <v>5</v>
      </c>
      <c r="E395" s="511">
        <v>123</v>
      </c>
      <c r="F395" s="880"/>
      <c r="G395" s="887">
        <v>360</v>
      </c>
      <c r="I395" s="511" t="s">
        <v>1879</v>
      </c>
      <c r="J395" s="766">
        <v>19461</v>
      </c>
      <c r="K395" s="512">
        <v>60.5342465753425</v>
      </c>
      <c r="L395" s="514">
        <v>93</v>
      </c>
      <c r="M395" s="514">
        <v>165</v>
      </c>
      <c r="N395" s="514">
        <v>34.159779614325075</v>
      </c>
      <c r="O395" s="106">
        <v>2.0645822822062581</v>
      </c>
      <c r="P395" s="511">
        <v>1</v>
      </c>
      <c r="Q395" s="511">
        <v>110</v>
      </c>
      <c r="R395" s="511">
        <v>80</v>
      </c>
      <c r="S395" s="511">
        <v>0</v>
      </c>
      <c r="T395" s="514">
        <v>3</v>
      </c>
      <c r="U395" s="718">
        <v>1</v>
      </c>
      <c r="V395" s="718"/>
      <c r="W395" s="718">
        <v>1</v>
      </c>
      <c r="X395" s="718">
        <v>0</v>
      </c>
      <c r="Y395" s="718">
        <v>1</v>
      </c>
      <c r="Z395" s="718">
        <v>0</v>
      </c>
      <c r="AA395" s="718">
        <v>0</v>
      </c>
      <c r="AB395" s="718">
        <v>0</v>
      </c>
      <c r="AD395" s="524">
        <v>27.2306458667444</v>
      </c>
      <c r="AF395" s="589">
        <v>184</v>
      </c>
      <c r="AG395" s="590">
        <v>1.1299999999999999</v>
      </c>
      <c r="AH395" s="589">
        <v>49</v>
      </c>
      <c r="AI395" s="592"/>
      <c r="AJ395" s="589">
        <v>13.4</v>
      </c>
      <c r="AK395" s="592"/>
      <c r="AL395" s="589">
        <v>399</v>
      </c>
      <c r="AM395" s="593"/>
      <c r="AN395" s="409"/>
      <c r="AO395" s="63"/>
      <c r="AP395" s="63"/>
      <c r="AQ395" s="63"/>
      <c r="AR395" s="63"/>
      <c r="AS395" s="63"/>
      <c r="AT395" s="63"/>
      <c r="AU395" s="64"/>
      <c r="AV395" s="64"/>
      <c r="AW395" s="108"/>
      <c r="AX395" s="108"/>
      <c r="AY395" s="108"/>
      <c r="AZ395" s="589">
        <v>139</v>
      </c>
      <c r="BA395" s="414"/>
      <c r="BB395" s="66"/>
      <c r="BC395" s="68"/>
      <c r="BD395" s="66"/>
      <c r="BE395" s="218"/>
      <c r="BF395" s="66"/>
      <c r="BG395" s="68"/>
      <c r="BH395" s="508"/>
      <c r="BI395" s="508"/>
      <c r="BJ395" s="508"/>
      <c r="BK395" s="66"/>
      <c r="BL395" s="66"/>
      <c r="BM395" s="66"/>
      <c r="BN395" s="66"/>
      <c r="BO395" s="571"/>
      <c r="BP395" s="66"/>
      <c r="BQ395" s="66"/>
      <c r="BR395" s="66"/>
      <c r="BS395" s="66"/>
      <c r="BT395" s="61"/>
      <c r="BU395" s="61"/>
      <c r="BV395" s="61"/>
      <c r="BW395" s="61"/>
      <c r="BX395" s="61"/>
      <c r="BY395" s="61"/>
      <c r="BZ395" s="61"/>
      <c r="CA395" s="61"/>
      <c r="CB395" s="61"/>
      <c r="CC395" s="61"/>
      <c r="CD395" s="61"/>
      <c r="CE395" s="61"/>
      <c r="CF395" s="61"/>
      <c r="CG395" s="61"/>
      <c r="CH395" s="61"/>
      <c r="CI395" s="61"/>
      <c r="CJ395" s="661">
        <v>1</v>
      </c>
      <c r="CK395" s="661">
        <v>0</v>
      </c>
      <c r="CL395" s="663">
        <v>1</v>
      </c>
      <c r="CM395" s="663">
        <v>1</v>
      </c>
      <c r="CN395" s="663">
        <v>1</v>
      </c>
      <c r="CO395" s="661">
        <v>0</v>
      </c>
      <c r="CP395" s="661">
        <v>1</v>
      </c>
      <c r="CQ395" s="661">
        <v>1</v>
      </c>
      <c r="CR395" s="661">
        <v>0</v>
      </c>
      <c r="CS395" s="663">
        <v>1</v>
      </c>
      <c r="CT395" s="663">
        <v>0</v>
      </c>
      <c r="CU395" s="663" t="s">
        <v>1816</v>
      </c>
      <c r="CV395" s="666">
        <v>8.4</v>
      </c>
      <c r="CW395" s="362"/>
      <c r="CX395" s="362"/>
      <c r="CY395" s="362"/>
      <c r="DC395" s="516">
        <v>2</v>
      </c>
      <c r="DD395" s="511" t="s">
        <v>1880</v>
      </c>
      <c r="DF395" s="136"/>
      <c r="DJ395" s="136"/>
      <c r="DK395" s="136"/>
      <c r="DL395" s="136"/>
      <c r="DS395" s="63"/>
      <c r="EO395" s="511">
        <v>123</v>
      </c>
      <c r="EP395" s="574">
        <v>41556</v>
      </c>
      <c r="ET395" s="133">
        <v>108</v>
      </c>
      <c r="EU395" s="133">
        <v>1</v>
      </c>
      <c r="EV395" s="524">
        <v>27.2306458667444</v>
      </c>
      <c r="EW395" s="133">
        <v>8</v>
      </c>
      <c r="EX395" s="133">
        <v>8</v>
      </c>
      <c r="EY395" s="133">
        <v>76</v>
      </c>
      <c r="EZ395" s="133">
        <v>66</v>
      </c>
      <c r="FC395" s="133">
        <v>53</v>
      </c>
      <c r="FE395" s="133">
        <v>33</v>
      </c>
      <c r="FH395" s="91"/>
      <c r="FI395" s="91"/>
      <c r="FJ395" s="227"/>
      <c r="FK395" s="227"/>
      <c r="FL395" s="193">
        <v>263</v>
      </c>
      <c r="FM395" s="193">
        <v>210</v>
      </c>
      <c r="FN395" s="193">
        <v>127.38654316017495</v>
      </c>
      <c r="FO395" s="193">
        <v>101.71549073626137</v>
      </c>
      <c r="FP395" s="193">
        <v>20</v>
      </c>
      <c r="FQ395" s="133">
        <v>1</v>
      </c>
      <c r="FS395" s="193">
        <v>111</v>
      </c>
      <c r="FT395" s="193"/>
      <c r="FU395" s="133">
        <v>100</v>
      </c>
      <c r="FV395" s="237">
        <v>5.15</v>
      </c>
      <c r="FW395" s="237">
        <v>4.93</v>
      </c>
      <c r="FX395" s="237">
        <v>21.553398058252426</v>
      </c>
      <c r="FY395" s="237"/>
      <c r="FZ395" s="237">
        <v>3.3035714285714284</v>
      </c>
      <c r="GA395" s="133">
        <v>19</v>
      </c>
      <c r="GG395" s="133">
        <v>1</v>
      </c>
      <c r="GH395" s="133">
        <v>3</v>
      </c>
      <c r="GI395" s="133">
        <v>1</v>
      </c>
      <c r="GJ395" s="133">
        <v>1</v>
      </c>
      <c r="GK395" s="133">
        <v>42</v>
      </c>
      <c r="GM395" s="133">
        <v>0</v>
      </c>
      <c r="GO395" s="133">
        <v>0</v>
      </c>
      <c r="GP395" s="61">
        <v>63</v>
      </c>
      <c r="GQ395" s="106">
        <v>30.514647220878413</v>
      </c>
      <c r="GR395" s="61">
        <v>33</v>
      </c>
      <c r="GS395" s="61">
        <v>1</v>
      </c>
      <c r="GT395" s="61"/>
      <c r="GU395" s="61"/>
      <c r="GV395" s="61"/>
      <c r="GW395" s="61"/>
      <c r="GX395" s="61">
        <v>15</v>
      </c>
      <c r="GY395" s="61"/>
      <c r="GZ395" s="90"/>
      <c r="HA395" s="21">
        <v>9</v>
      </c>
      <c r="HY395" s="238"/>
      <c r="IE395" s="237"/>
      <c r="IF395" s="237"/>
      <c r="IP395" s="237"/>
      <c r="JC395" s="136"/>
      <c r="JD395" s="278"/>
      <c r="JE395" s="70"/>
      <c r="JF395" s="70"/>
      <c r="JG395" s="136"/>
      <c r="JH395" s="136"/>
      <c r="JI395" s="136"/>
      <c r="JJ395" s="136"/>
      <c r="JL395" s="420"/>
      <c r="JM395" s="362"/>
      <c r="JN395" s="244"/>
      <c r="JP395" s="518">
        <v>2</v>
      </c>
      <c r="JQ395" s="519">
        <v>42011</v>
      </c>
      <c r="JR395" s="520">
        <v>14</v>
      </c>
      <c r="JS395" s="135"/>
      <c r="JU395" s="200"/>
      <c r="JV395" s="135"/>
      <c r="JW395" s="225"/>
      <c r="JX395" s="201"/>
      <c r="JY395" s="135"/>
      <c r="JZ395" s="225"/>
      <c r="KA395" s="699">
        <v>1</v>
      </c>
      <c r="KB395" s="700">
        <v>42011</v>
      </c>
      <c r="KC395" s="225"/>
      <c r="KD395" s="63"/>
      <c r="KE395" s="250"/>
      <c r="KF395" s="250"/>
      <c r="KG395" s="250"/>
      <c r="KH395" s="250"/>
      <c r="KI395" s="250"/>
      <c r="KJ395" s="250"/>
      <c r="KK395" s="250"/>
      <c r="KL395" s="250"/>
      <c r="KQ395" s="92"/>
      <c r="KR395" s="92"/>
      <c r="KS395" s="92"/>
      <c r="KT395" s="361"/>
      <c r="KU395" s="92"/>
      <c r="KV395" s="361"/>
      <c r="KW395" s="361"/>
      <c r="KX395" s="361"/>
      <c r="KY395" s="361"/>
      <c r="KZ395" s="361"/>
      <c r="LA395" s="361"/>
      <c r="LB395" s="361"/>
      <c r="LC395" s="361"/>
      <c r="LD395" s="361"/>
      <c r="LE395" s="112"/>
      <c r="LF395" s="454"/>
      <c r="LG395" s="454"/>
      <c r="LH395" s="454"/>
      <c r="LI395" s="454"/>
      <c r="LJ395" s="454"/>
      <c r="LK395" s="454"/>
      <c r="LL395" s="454"/>
      <c r="LM395" s="454"/>
      <c r="LN395" s="454"/>
      <c r="LO395" s="454"/>
      <c r="LP395" s="454"/>
      <c r="LQ395" s="454"/>
      <c r="LR395" s="454"/>
      <c r="LS395" s="454"/>
      <c r="LT395" s="454"/>
      <c r="LU395" s="454"/>
      <c r="LV395" s="454"/>
      <c r="LW395" s="454"/>
      <c r="LX395" s="454"/>
      <c r="LY395" s="454"/>
      <c r="LZ395" s="454"/>
      <c r="MA395" s="454"/>
      <c r="MC395" s="509"/>
      <c r="MD395" s="61"/>
      <c r="ME395" s="746">
        <v>123</v>
      </c>
      <c r="MF395" s="510">
        <v>41556</v>
      </c>
      <c r="MG395" s="511">
        <v>360</v>
      </c>
      <c r="MH395" s="521">
        <v>360</v>
      </c>
      <c r="MI395" s="522">
        <v>38.450883402032098</v>
      </c>
      <c r="MJ395" s="510"/>
      <c r="MK395" s="511"/>
      <c r="ML395" s="511"/>
      <c r="MM395" s="511"/>
      <c r="MN395" s="511"/>
      <c r="MO395" s="511"/>
      <c r="ND395" s="876">
        <v>1123</v>
      </c>
      <c r="NE395" s="877">
        <v>8.3891365546718006</v>
      </c>
      <c r="NF395" s="877">
        <v>6.5439597973718504</v>
      </c>
      <c r="NG395" s="877">
        <v>5.1497471195046796</v>
      </c>
      <c r="NH395" s="877">
        <v>2.5680321047712802</v>
      </c>
      <c r="NI395" s="877">
        <v>7.56871618873173</v>
      </c>
      <c r="NJ395" s="877">
        <v>7.9208292085634602</v>
      </c>
      <c r="NK395" s="877">
        <v>8.7360636278718093</v>
      </c>
      <c r="NL395" s="877">
        <v>8.2505352941963093</v>
      </c>
      <c r="NM395" s="877">
        <v>5.9361667779791496</v>
      </c>
      <c r="NN395" s="877">
        <v>1.4222330006830499</v>
      </c>
      <c r="NO395" s="877">
        <v>6.0992952043377704</v>
      </c>
      <c r="NP395" s="877">
        <v>6.5301331843918096</v>
      </c>
      <c r="NQ395" s="877">
        <v>7.5592623587248902</v>
      </c>
      <c r="NR395" s="877">
        <v>4.2645364309990299</v>
      </c>
      <c r="NS395" s="877">
        <v>5.8860623383456003</v>
      </c>
      <c r="NT395" s="877">
        <v>7.4333767933750403</v>
      </c>
      <c r="NU395" s="877">
        <v>6.7560892473732199</v>
      </c>
      <c r="NV395" s="877">
        <v>6.9866384717308501</v>
      </c>
      <c r="NW395" s="877">
        <v>4.9886846867721699</v>
      </c>
      <c r="NX395" s="877">
        <v>5.6786353478227403</v>
      </c>
      <c r="NY395" s="877">
        <v>7.4586116725845999</v>
      </c>
      <c r="NZ395" s="877">
        <v>-2.9146345659516501E-2</v>
      </c>
      <c r="OA395" s="877">
        <v>10.7425536545027</v>
      </c>
      <c r="OB395" s="877">
        <v>1.3950627995175799</v>
      </c>
      <c r="OC395" s="877">
        <v>8.9273631646635803</v>
      </c>
      <c r="OD395" s="877">
        <v>7.39951292418296</v>
      </c>
      <c r="OE395" s="877">
        <v>6.5870648983631703</v>
      </c>
      <c r="OF395" s="877">
        <v>12.5032965534136</v>
      </c>
      <c r="OG395" s="877">
        <v>4.3262497008374599</v>
      </c>
      <c r="OH395" s="877">
        <v>9.0319079271273797</v>
      </c>
      <c r="OI395" s="877">
        <v>4.47248777146274</v>
      </c>
      <c r="OJ395" s="877">
        <v>3.4713886262862199</v>
      </c>
      <c r="OK395" s="877">
        <v>8.9565095103230998</v>
      </c>
      <c r="OL395" s="877">
        <v>9.3474908549850895</v>
      </c>
    </row>
    <row r="396" spans="1:402" s="133" customFormat="1" x14ac:dyDescent="0.25">
      <c r="A396" s="221">
        <v>395</v>
      </c>
      <c r="B396" s="221">
        <v>0</v>
      </c>
      <c r="C396" s="61">
        <v>0</v>
      </c>
      <c r="D396" s="61">
        <v>5</v>
      </c>
      <c r="E396" s="511">
        <v>124</v>
      </c>
      <c r="F396" s="880"/>
      <c r="G396" s="887">
        <v>361</v>
      </c>
      <c r="I396" s="511" t="s">
        <v>1881</v>
      </c>
      <c r="J396" s="766">
        <v>19158</v>
      </c>
      <c r="K396" s="512">
        <v>61.364383561643798</v>
      </c>
      <c r="L396" s="514">
        <v>112.2</v>
      </c>
      <c r="M396" s="514">
        <v>166</v>
      </c>
      <c r="N396" s="514">
        <v>40.717085208303097</v>
      </c>
      <c r="O396" s="106">
        <v>2.2745695563483359</v>
      </c>
      <c r="P396" s="511">
        <v>0</v>
      </c>
      <c r="Q396" s="511">
        <v>120</v>
      </c>
      <c r="R396" s="511">
        <v>60</v>
      </c>
      <c r="S396" s="511">
        <v>1</v>
      </c>
      <c r="T396" s="514">
        <v>3</v>
      </c>
      <c r="U396" s="718">
        <v>1</v>
      </c>
      <c r="V396" s="718"/>
      <c r="W396" s="718">
        <v>1</v>
      </c>
      <c r="X396" s="718">
        <v>2</v>
      </c>
      <c r="Y396" s="718">
        <v>1</v>
      </c>
      <c r="Z396" s="718">
        <v>0</v>
      </c>
      <c r="AA396" s="718">
        <v>1</v>
      </c>
      <c r="AB396" s="718">
        <v>1</v>
      </c>
      <c r="AD396" s="524">
        <v>29.7600358824848</v>
      </c>
      <c r="AF396" s="589">
        <v>50</v>
      </c>
      <c r="AG396" s="590">
        <v>1.61</v>
      </c>
      <c r="AH396" s="589">
        <v>44</v>
      </c>
      <c r="AI396" s="592"/>
      <c r="AJ396" s="589">
        <v>9.1</v>
      </c>
      <c r="AK396" s="592"/>
      <c r="AL396" s="589">
        <v>1534</v>
      </c>
      <c r="AM396" s="593"/>
      <c r="AN396" s="409"/>
      <c r="AO396" s="63"/>
      <c r="AP396" s="63"/>
      <c r="AQ396" s="63"/>
      <c r="AR396" s="63"/>
      <c r="AS396" s="63"/>
      <c r="AT396" s="63"/>
      <c r="AU396" s="64"/>
      <c r="AV396" s="64"/>
      <c r="AW396" s="108"/>
      <c r="AX396" s="108"/>
      <c r="AY396" s="108"/>
      <c r="AZ396" s="589">
        <v>130</v>
      </c>
      <c r="BA396" s="414"/>
      <c r="BB396" s="66"/>
      <c r="BC396" s="68"/>
      <c r="BD396" s="66"/>
      <c r="BE396" s="218"/>
      <c r="BF396" s="66"/>
      <c r="BG396" s="68"/>
      <c r="BH396" s="508"/>
      <c r="BI396" s="508"/>
      <c r="BJ396" s="508"/>
      <c r="BK396" s="66"/>
      <c r="BL396" s="66"/>
      <c r="BM396" s="66"/>
      <c r="BN396" s="66"/>
      <c r="BO396" s="571"/>
      <c r="BP396" s="66"/>
      <c r="BQ396" s="66"/>
      <c r="BR396" s="66"/>
      <c r="BS396" s="66"/>
      <c r="BT396" s="61"/>
      <c r="BU396" s="61"/>
      <c r="BV396" s="61"/>
      <c r="BW396" s="61"/>
      <c r="BX396" s="61"/>
      <c r="BY396" s="61"/>
      <c r="BZ396" s="61"/>
      <c r="CA396" s="61"/>
      <c r="CB396" s="61"/>
      <c r="CC396" s="61"/>
      <c r="CD396" s="61"/>
      <c r="CE396" s="61"/>
      <c r="CF396" s="61"/>
      <c r="CG396" s="61"/>
      <c r="CH396" s="61"/>
      <c r="CI396" s="61"/>
      <c r="CJ396" s="661">
        <v>1</v>
      </c>
      <c r="CK396" s="661">
        <v>0</v>
      </c>
      <c r="CL396" s="661">
        <v>0</v>
      </c>
      <c r="CM396" s="661">
        <v>1</v>
      </c>
      <c r="CN396" s="661">
        <v>0</v>
      </c>
      <c r="CO396" s="661">
        <v>0</v>
      </c>
      <c r="CP396" s="661">
        <v>1</v>
      </c>
      <c r="CQ396" s="661">
        <v>1</v>
      </c>
      <c r="CR396" s="661">
        <v>0</v>
      </c>
      <c r="CS396" s="661">
        <v>0</v>
      </c>
      <c r="CT396" s="661">
        <v>1</v>
      </c>
      <c r="CU396" s="661">
        <v>1</v>
      </c>
      <c r="CV396" s="667"/>
      <c r="CW396" s="362"/>
      <c r="CX396" s="362"/>
      <c r="CY396" s="362"/>
      <c r="DC396" s="516">
        <v>1</v>
      </c>
      <c r="DD396" s="513" t="s">
        <v>1882</v>
      </c>
      <c r="DF396" s="136"/>
      <c r="DJ396" s="136"/>
      <c r="DK396" s="136"/>
      <c r="DL396" s="136"/>
      <c r="DS396" s="63"/>
      <c r="EO396" s="511">
        <v>124</v>
      </c>
      <c r="EP396" s="574">
        <v>41554</v>
      </c>
      <c r="ET396" s="133">
        <v>73</v>
      </c>
      <c r="EU396" s="133">
        <v>0</v>
      </c>
      <c r="EV396" s="524">
        <v>29.7600358824848</v>
      </c>
      <c r="EW396" s="133">
        <v>9</v>
      </c>
      <c r="EX396" s="133">
        <v>9</v>
      </c>
      <c r="EY396" s="133">
        <v>67</v>
      </c>
      <c r="EZ396" s="133">
        <v>56</v>
      </c>
      <c r="FC396" s="133">
        <v>49</v>
      </c>
      <c r="FE396" s="133">
        <v>39</v>
      </c>
      <c r="FH396" s="91"/>
      <c r="FI396" s="91"/>
      <c r="FJ396" s="227"/>
      <c r="FK396" s="227"/>
      <c r="FL396" s="193">
        <v>177</v>
      </c>
      <c r="FM396" s="193">
        <v>122</v>
      </c>
      <c r="FN396" s="193">
        <v>77.816921230653094</v>
      </c>
      <c r="FO396" s="193">
        <v>53.636521978190267</v>
      </c>
      <c r="FP396" s="193">
        <v>30</v>
      </c>
      <c r="FQ396" s="133">
        <v>1</v>
      </c>
      <c r="FS396" s="193">
        <v>84.4</v>
      </c>
      <c r="FT396" s="193"/>
      <c r="FU396" s="133">
        <v>120</v>
      </c>
      <c r="FV396" s="237">
        <v>7.57</v>
      </c>
      <c r="FW396" s="237">
        <v>5.37</v>
      </c>
      <c r="FX396" s="237">
        <v>11.149273447820343</v>
      </c>
      <c r="FY396" s="237"/>
      <c r="FZ396" s="237"/>
      <c r="GA396" s="133">
        <v>23</v>
      </c>
      <c r="GB396" s="133">
        <v>8</v>
      </c>
      <c r="GC396" s="133">
        <v>5</v>
      </c>
      <c r="GF396" s="133">
        <v>2</v>
      </c>
      <c r="GG396" s="133">
        <v>0</v>
      </c>
      <c r="GH396" s="133">
        <v>1</v>
      </c>
      <c r="GI396" s="133">
        <v>0</v>
      </c>
      <c r="GJ396" s="133">
        <v>1</v>
      </c>
      <c r="GK396" s="133">
        <v>41</v>
      </c>
      <c r="GM396" s="133">
        <v>0</v>
      </c>
      <c r="GO396" s="133">
        <v>1</v>
      </c>
      <c r="GP396" s="61">
        <v>56</v>
      </c>
      <c r="GQ396" s="106">
        <v>24.620042875234876</v>
      </c>
      <c r="GR396" s="61">
        <v>27</v>
      </c>
      <c r="GS396" s="61">
        <v>1</v>
      </c>
      <c r="GT396" s="61"/>
      <c r="GU396" s="61"/>
      <c r="GV396" s="61"/>
      <c r="GW396" s="61"/>
      <c r="GX396" s="61"/>
      <c r="GY396" s="61"/>
      <c r="GZ396" s="90"/>
      <c r="HA396" s="21">
        <v>18</v>
      </c>
      <c r="HY396" s="238"/>
      <c r="IE396" s="237"/>
      <c r="IF396" s="237"/>
      <c r="IP396" s="237"/>
      <c r="JC396" s="136"/>
      <c r="JD396" s="278"/>
      <c r="JE396" s="70"/>
      <c r="JF396" s="70"/>
      <c r="JG396" s="136"/>
      <c r="JH396" s="136"/>
      <c r="JI396" s="136"/>
      <c r="JJ396" s="136"/>
      <c r="JL396" s="420"/>
      <c r="JM396" s="362"/>
      <c r="JN396" s="244"/>
      <c r="JP396" s="518">
        <v>1</v>
      </c>
      <c r="JQ396" s="519">
        <v>43079</v>
      </c>
      <c r="JR396" s="520">
        <v>50</v>
      </c>
      <c r="JS396" s="135"/>
      <c r="JU396" s="200"/>
      <c r="JV396" s="135"/>
      <c r="JW396" s="225"/>
      <c r="JX396" s="201"/>
      <c r="JY396" s="135"/>
      <c r="JZ396" s="225"/>
      <c r="KA396" s="699">
        <v>0</v>
      </c>
      <c r="KB396" s="511"/>
      <c r="KC396" s="225"/>
      <c r="KD396" s="63"/>
      <c r="KE396" s="250"/>
      <c r="KF396" s="250"/>
      <c r="KG396" s="250"/>
      <c r="KH396" s="250"/>
      <c r="KI396" s="250"/>
      <c r="KJ396" s="250"/>
      <c r="KK396" s="250"/>
      <c r="KL396" s="250"/>
      <c r="KQ396" s="92"/>
      <c r="KR396" s="92"/>
      <c r="KS396" s="92"/>
      <c r="KT396" s="361"/>
      <c r="KU396" s="92"/>
      <c r="KV396" s="361"/>
      <c r="KW396" s="361"/>
      <c r="KX396" s="361"/>
      <c r="KY396" s="361"/>
      <c r="KZ396" s="361"/>
      <c r="LA396" s="361"/>
      <c r="LB396" s="361"/>
      <c r="LC396" s="361"/>
      <c r="LD396" s="361"/>
      <c r="LE396" s="112"/>
      <c r="LF396" s="454"/>
      <c r="LG396" s="454"/>
      <c r="LH396" s="454"/>
      <c r="LI396" s="454"/>
      <c r="LJ396" s="454"/>
      <c r="LK396" s="454"/>
      <c r="LL396" s="454"/>
      <c r="LM396" s="454"/>
      <c r="LN396" s="454"/>
      <c r="LO396" s="454"/>
      <c r="LP396" s="454"/>
      <c r="LQ396" s="454"/>
      <c r="LR396" s="454"/>
      <c r="LS396" s="454"/>
      <c r="LT396" s="454"/>
      <c r="LU396" s="454"/>
      <c r="LV396" s="454"/>
      <c r="LW396" s="454"/>
      <c r="LX396" s="454"/>
      <c r="LY396" s="454"/>
      <c r="LZ396" s="454"/>
      <c r="MA396" s="454"/>
      <c r="MC396" s="509"/>
      <c r="MD396" s="61"/>
      <c r="ME396" s="746">
        <v>124</v>
      </c>
      <c r="MF396" s="510">
        <v>41556</v>
      </c>
      <c r="MG396" s="511">
        <v>361</v>
      </c>
      <c r="MH396" s="521">
        <v>361</v>
      </c>
      <c r="MI396" s="522">
        <v>48.252680526990602</v>
      </c>
      <c r="MJ396" s="510"/>
      <c r="MK396" s="511"/>
      <c r="ML396" s="511"/>
      <c r="MM396" s="511"/>
      <c r="MN396" s="511"/>
      <c r="MO396" s="511"/>
      <c r="ND396" s="876" t="s">
        <v>64</v>
      </c>
      <c r="NE396" s="877" t="s">
        <v>64</v>
      </c>
      <c r="NF396" s="877" t="s">
        <v>64</v>
      </c>
      <c r="NG396" s="877" t="s">
        <v>64</v>
      </c>
      <c r="NH396" s="877" t="s">
        <v>64</v>
      </c>
      <c r="NI396" s="877" t="s">
        <v>64</v>
      </c>
      <c r="NJ396" s="877" t="s">
        <v>64</v>
      </c>
      <c r="NK396" s="877" t="s">
        <v>64</v>
      </c>
      <c r="NL396" s="877" t="s">
        <v>64</v>
      </c>
      <c r="NM396" s="877" t="s">
        <v>64</v>
      </c>
      <c r="NN396" s="877" t="s">
        <v>64</v>
      </c>
      <c r="NO396" s="877" t="s">
        <v>64</v>
      </c>
      <c r="NP396" s="877" t="s">
        <v>64</v>
      </c>
      <c r="NQ396" s="877" t="s">
        <v>64</v>
      </c>
      <c r="NR396" s="877" t="s">
        <v>64</v>
      </c>
      <c r="NS396" s="877" t="s">
        <v>64</v>
      </c>
      <c r="NT396" s="877" t="s">
        <v>64</v>
      </c>
      <c r="NU396" s="877" t="s">
        <v>64</v>
      </c>
      <c r="NV396" s="877" t="s">
        <v>64</v>
      </c>
      <c r="NW396" s="877" t="s">
        <v>64</v>
      </c>
      <c r="NX396" s="877" t="s">
        <v>64</v>
      </c>
      <c r="NY396" s="877" t="s">
        <v>64</v>
      </c>
      <c r="NZ396" s="877" t="s">
        <v>64</v>
      </c>
      <c r="OA396" s="877" t="s">
        <v>64</v>
      </c>
      <c r="OB396" s="877" t="s">
        <v>64</v>
      </c>
      <c r="OC396" s="877" t="s">
        <v>64</v>
      </c>
      <c r="OD396" s="877" t="s">
        <v>64</v>
      </c>
      <c r="OE396" s="877" t="s">
        <v>64</v>
      </c>
      <c r="OF396" s="877" t="s">
        <v>64</v>
      </c>
      <c r="OG396" s="877" t="s">
        <v>64</v>
      </c>
      <c r="OH396" s="877" t="s">
        <v>64</v>
      </c>
      <c r="OI396" s="877" t="s">
        <v>64</v>
      </c>
      <c r="OJ396" s="877" t="s">
        <v>64</v>
      </c>
      <c r="OK396" s="877" t="s">
        <v>64</v>
      </c>
      <c r="OL396" s="877" t="s">
        <v>64</v>
      </c>
    </row>
    <row r="397" spans="1:402" s="133" customFormat="1" x14ac:dyDescent="0.25">
      <c r="A397" s="221">
        <v>396</v>
      </c>
      <c r="B397" s="221">
        <v>0</v>
      </c>
      <c r="C397" s="61">
        <v>0</v>
      </c>
      <c r="D397" s="61">
        <v>5</v>
      </c>
      <c r="E397" s="511">
        <v>125</v>
      </c>
      <c r="F397" s="880"/>
      <c r="G397" s="887">
        <v>362</v>
      </c>
      <c r="I397" s="511" t="s">
        <v>1883</v>
      </c>
      <c r="J397" s="766">
        <v>9712</v>
      </c>
      <c r="K397" s="512">
        <v>87.243835616438403</v>
      </c>
      <c r="L397" s="514">
        <v>65</v>
      </c>
      <c r="M397" s="514">
        <v>168</v>
      </c>
      <c r="N397" s="514">
        <v>23.030045351473927</v>
      </c>
      <c r="O397" s="106">
        <v>1.7416467303484175</v>
      </c>
      <c r="P397" s="511">
        <v>0</v>
      </c>
      <c r="Q397" s="511">
        <v>120</v>
      </c>
      <c r="R397" s="511">
        <v>60</v>
      </c>
      <c r="S397" s="511">
        <v>1</v>
      </c>
      <c r="T397" s="514">
        <v>3</v>
      </c>
      <c r="U397" s="663">
        <v>1</v>
      </c>
      <c r="V397" s="663"/>
      <c r="W397" s="718">
        <v>1</v>
      </c>
      <c r="X397" s="718">
        <v>2</v>
      </c>
      <c r="Y397" s="718">
        <v>1</v>
      </c>
      <c r="Z397" s="718">
        <v>1</v>
      </c>
      <c r="AA397" s="718">
        <v>0</v>
      </c>
      <c r="AB397" s="718">
        <v>0</v>
      </c>
      <c r="AD397" s="524">
        <v>24.809595959595999</v>
      </c>
      <c r="AF397" s="591">
        <v>96</v>
      </c>
      <c r="AG397" s="595">
        <v>2.73</v>
      </c>
      <c r="AH397" s="589">
        <v>22</v>
      </c>
      <c r="AI397" s="592"/>
      <c r="AJ397" s="589">
        <v>12.8</v>
      </c>
      <c r="AK397" s="592"/>
      <c r="AL397" s="589">
        <v>4982</v>
      </c>
      <c r="AM397" s="593"/>
      <c r="AN397" s="409"/>
      <c r="AO397" s="63"/>
      <c r="AP397" s="63"/>
      <c r="AQ397" s="63"/>
      <c r="AR397" s="63"/>
      <c r="AS397" s="63"/>
      <c r="AT397" s="63"/>
      <c r="AU397" s="64"/>
      <c r="AV397" s="64"/>
      <c r="AW397" s="108"/>
      <c r="AX397" s="108"/>
      <c r="AY397" s="108"/>
      <c r="AZ397" s="589">
        <v>141</v>
      </c>
      <c r="BA397" s="414"/>
      <c r="BB397" s="66"/>
      <c r="BC397" s="68"/>
      <c r="BD397" s="66"/>
      <c r="BE397" s="218"/>
      <c r="BF397" s="66"/>
      <c r="BG397" s="68"/>
      <c r="BH397" s="508"/>
      <c r="BI397" s="508"/>
      <c r="BJ397" s="508"/>
      <c r="BK397" s="66"/>
      <c r="BL397" s="66"/>
      <c r="BM397" s="66"/>
      <c r="BN397" s="66"/>
      <c r="BO397" s="571"/>
      <c r="BP397" s="66"/>
      <c r="BQ397" s="66"/>
      <c r="BR397" s="66"/>
      <c r="BS397" s="66"/>
      <c r="BT397" s="61"/>
      <c r="BU397" s="61"/>
      <c r="BV397" s="61"/>
      <c r="BW397" s="61"/>
      <c r="BX397" s="61"/>
      <c r="BY397" s="61"/>
      <c r="BZ397" s="61"/>
      <c r="CA397" s="61"/>
      <c r="CB397" s="61"/>
      <c r="CC397" s="61"/>
      <c r="CD397" s="61"/>
      <c r="CE397" s="61"/>
      <c r="CF397" s="61"/>
      <c r="CG397" s="61"/>
      <c r="CH397" s="61"/>
      <c r="CI397" s="61"/>
      <c r="CJ397" s="661">
        <v>1</v>
      </c>
      <c r="CK397" s="661">
        <v>0</v>
      </c>
      <c r="CL397" s="661">
        <v>0</v>
      </c>
      <c r="CM397" s="663">
        <v>1</v>
      </c>
      <c r="CN397" s="663">
        <v>1</v>
      </c>
      <c r="CO397" s="661">
        <v>0</v>
      </c>
      <c r="CP397" s="661">
        <v>1</v>
      </c>
      <c r="CQ397" s="663" t="s">
        <v>1835</v>
      </c>
      <c r="CR397" s="661">
        <v>0</v>
      </c>
      <c r="CS397" s="663">
        <v>1</v>
      </c>
      <c r="CT397" s="663" t="s">
        <v>1816</v>
      </c>
      <c r="CU397" s="663" t="s">
        <v>1816</v>
      </c>
      <c r="CV397" s="667"/>
      <c r="CW397" s="362"/>
      <c r="CX397" s="362"/>
      <c r="CY397" s="362"/>
      <c r="DC397" s="516">
        <v>1</v>
      </c>
      <c r="DD397" s="513" t="s">
        <v>1811</v>
      </c>
      <c r="DF397" s="136"/>
      <c r="DJ397" s="136"/>
      <c r="DK397" s="136"/>
      <c r="DL397" s="136"/>
      <c r="DS397" s="63"/>
      <c r="EO397" s="511">
        <v>125</v>
      </c>
      <c r="EP397" s="574">
        <v>41558</v>
      </c>
      <c r="ET397" s="133">
        <v>65</v>
      </c>
      <c r="EU397" s="133">
        <v>0</v>
      </c>
      <c r="EV397" s="524">
        <v>24.809595959595999</v>
      </c>
      <c r="EW397" s="133">
        <v>10</v>
      </c>
      <c r="EX397" s="133">
        <v>8</v>
      </c>
      <c r="EY397" s="133">
        <v>60</v>
      </c>
      <c r="EZ397" s="133">
        <v>51</v>
      </c>
      <c r="FC397" s="133">
        <v>51</v>
      </c>
      <c r="FE397" s="133">
        <v>28</v>
      </c>
      <c r="FH397" s="91"/>
      <c r="FI397" s="91"/>
      <c r="FJ397" s="227"/>
      <c r="FK397" s="227"/>
      <c r="FL397" s="193">
        <v>235</v>
      </c>
      <c r="FM397" s="193">
        <v>155</v>
      </c>
      <c r="FN397" s="193">
        <v>134.92977416435542</v>
      </c>
      <c r="FO397" s="193">
        <v>88.996234023298257</v>
      </c>
      <c r="FP397" s="193">
        <v>34</v>
      </c>
      <c r="FQ397" s="133">
        <v>1</v>
      </c>
      <c r="FS397" s="193">
        <v>104</v>
      </c>
      <c r="FT397" s="193"/>
      <c r="FU397" s="133">
        <v>150</v>
      </c>
      <c r="FV397" s="237">
        <v>4.79</v>
      </c>
      <c r="FW397" s="237">
        <v>4.3499999999999996</v>
      </c>
      <c r="FX397" s="237">
        <v>21.711899791231733</v>
      </c>
      <c r="FY397" s="237"/>
      <c r="FZ397" s="237"/>
      <c r="GA397" s="133">
        <v>17</v>
      </c>
      <c r="GB397" s="133">
        <v>48</v>
      </c>
      <c r="GC397" s="133">
        <v>28</v>
      </c>
      <c r="GF397" s="133">
        <v>0.7</v>
      </c>
      <c r="GG397" s="133">
        <v>1</v>
      </c>
      <c r="GH397" s="133">
        <v>3</v>
      </c>
      <c r="GI397" s="133">
        <v>1</v>
      </c>
      <c r="GJ397" s="133">
        <v>2</v>
      </c>
      <c r="GK397" s="133">
        <v>62.5</v>
      </c>
      <c r="GM397" s="133">
        <v>0</v>
      </c>
      <c r="GO397" s="133">
        <v>0</v>
      </c>
      <c r="GP397" s="61">
        <v>75</v>
      </c>
      <c r="GQ397" s="106">
        <v>43.062693882241092</v>
      </c>
      <c r="GR397" s="61">
        <v>27</v>
      </c>
      <c r="GS397" s="61">
        <v>1</v>
      </c>
      <c r="GT397" s="61"/>
      <c r="GU397" s="61"/>
      <c r="GV397" s="61"/>
      <c r="GW397" s="61"/>
      <c r="GX397" s="61"/>
      <c r="GY397" s="61"/>
      <c r="GZ397" s="90"/>
      <c r="HA397" s="21"/>
      <c r="HY397" s="238"/>
      <c r="IE397" s="237"/>
      <c r="IF397" s="237"/>
      <c r="IP397" s="237"/>
      <c r="JC397" s="136"/>
      <c r="JD397" s="278"/>
      <c r="JE397" s="70"/>
      <c r="JF397" s="70"/>
      <c r="JG397" s="136"/>
      <c r="JH397" s="136"/>
      <c r="JI397" s="136"/>
      <c r="JJ397" s="136"/>
      <c r="JL397" s="420"/>
      <c r="JM397" s="362"/>
      <c r="JN397" s="244"/>
      <c r="JP397" s="518">
        <v>1</v>
      </c>
      <c r="JQ397" s="519">
        <v>41591</v>
      </c>
      <c r="JR397" s="520">
        <v>1</v>
      </c>
      <c r="JS397" s="135"/>
      <c r="JU397" s="200"/>
      <c r="JV397" s="135"/>
      <c r="JW397" s="225"/>
      <c r="JX397" s="201"/>
      <c r="JY397" s="135"/>
      <c r="JZ397" s="225"/>
      <c r="KA397" s="699">
        <v>0</v>
      </c>
      <c r="KB397" s="511"/>
      <c r="KC397" s="225"/>
      <c r="KD397" s="63"/>
      <c r="KE397" s="250"/>
      <c r="KF397" s="250"/>
      <c r="KG397" s="250"/>
      <c r="KH397" s="250"/>
      <c r="KI397" s="250"/>
      <c r="KJ397" s="250"/>
      <c r="KK397" s="250"/>
      <c r="KL397" s="250"/>
      <c r="KQ397" s="92"/>
      <c r="KR397" s="92"/>
      <c r="KS397" s="92"/>
      <c r="KT397" s="361"/>
      <c r="KU397" s="92"/>
      <c r="KV397" s="361"/>
      <c r="KW397" s="361"/>
      <c r="KX397" s="361"/>
      <c r="KY397" s="361"/>
      <c r="KZ397" s="361"/>
      <c r="LA397" s="361"/>
      <c r="LB397" s="361"/>
      <c r="LC397" s="361"/>
      <c r="LD397" s="361"/>
      <c r="LE397" s="112"/>
      <c r="LF397" s="454"/>
      <c r="LG397" s="454"/>
      <c r="LH397" s="454"/>
      <c r="LI397" s="454"/>
      <c r="LJ397" s="454"/>
      <c r="LK397" s="454"/>
      <c r="LL397" s="454"/>
      <c r="LM397" s="454"/>
      <c r="LN397" s="454"/>
      <c r="LO397" s="454"/>
      <c r="LP397" s="454"/>
      <c r="LQ397" s="454"/>
      <c r="LR397" s="454"/>
      <c r="LS397" s="454"/>
      <c r="LT397" s="454"/>
      <c r="LU397" s="454"/>
      <c r="LV397" s="454"/>
      <c r="LW397" s="454"/>
      <c r="LX397" s="454"/>
      <c r="LY397" s="454"/>
      <c r="LZ397" s="454"/>
      <c r="MA397" s="454"/>
      <c r="MC397" s="509"/>
      <c r="MD397" s="61"/>
      <c r="ME397" s="746">
        <v>125</v>
      </c>
      <c r="MF397" s="510">
        <v>41556</v>
      </c>
      <c r="MG397" s="511">
        <v>362</v>
      </c>
      <c r="MH397" s="521">
        <v>362</v>
      </c>
      <c r="MI397" s="522">
        <v>44.829615440539897</v>
      </c>
      <c r="MJ397" s="510"/>
      <c r="MK397" s="511"/>
      <c r="ML397" s="511"/>
      <c r="MM397" s="511"/>
      <c r="MN397" s="511"/>
      <c r="MO397" s="511"/>
      <c r="ND397" s="876" t="s">
        <v>64</v>
      </c>
      <c r="NE397" s="877" t="s">
        <v>64</v>
      </c>
      <c r="NF397" s="877" t="s">
        <v>64</v>
      </c>
      <c r="NG397" s="877" t="s">
        <v>64</v>
      </c>
      <c r="NH397" s="877" t="s">
        <v>64</v>
      </c>
      <c r="NI397" s="877" t="s">
        <v>64</v>
      </c>
      <c r="NJ397" s="877" t="s">
        <v>64</v>
      </c>
      <c r="NK397" s="877" t="s">
        <v>64</v>
      </c>
      <c r="NL397" s="877" t="s">
        <v>64</v>
      </c>
      <c r="NM397" s="877" t="s">
        <v>64</v>
      </c>
      <c r="NN397" s="877" t="s">
        <v>64</v>
      </c>
      <c r="NO397" s="877" t="s">
        <v>64</v>
      </c>
      <c r="NP397" s="877" t="s">
        <v>64</v>
      </c>
      <c r="NQ397" s="877" t="s">
        <v>64</v>
      </c>
      <c r="NR397" s="877" t="s">
        <v>64</v>
      </c>
      <c r="NS397" s="877" t="s">
        <v>64</v>
      </c>
      <c r="NT397" s="877" t="s">
        <v>64</v>
      </c>
      <c r="NU397" s="877" t="s">
        <v>64</v>
      </c>
      <c r="NV397" s="877" t="s">
        <v>64</v>
      </c>
      <c r="NW397" s="877" t="s">
        <v>64</v>
      </c>
      <c r="NX397" s="877" t="s">
        <v>64</v>
      </c>
      <c r="NY397" s="877" t="s">
        <v>64</v>
      </c>
      <c r="NZ397" s="877" t="s">
        <v>64</v>
      </c>
      <c r="OA397" s="877" t="s">
        <v>64</v>
      </c>
      <c r="OB397" s="877" t="s">
        <v>64</v>
      </c>
      <c r="OC397" s="877" t="s">
        <v>64</v>
      </c>
      <c r="OD397" s="877" t="s">
        <v>64</v>
      </c>
      <c r="OE397" s="877" t="s">
        <v>64</v>
      </c>
      <c r="OF397" s="877" t="s">
        <v>64</v>
      </c>
      <c r="OG397" s="877" t="s">
        <v>64</v>
      </c>
      <c r="OH397" s="877" t="s">
        <v>64</v>
      </c>
      <c r="OI397" s="877" t="s">
        <v>64</v>
      </c>
      <c r="OJ397" s="877" t="s">
        <v>64</v>
      </c>
      <c r="OK397" s="877" t="s">
        <v>64</v>
      </c>
      <c r="OL397" s="877" t="s">
        <v>64</v>
      </c>
    </row>
    <row r="398" spans="1:402" s="133" customFormat="1" x14ac:dyDescent="0.25">
      <c r="A398" s="274">
        <v>397</v>
      </c>
      <c r="B398" s="274">
        <v>0</v>
      </c>
      <c r="C398" s="61">
        <v>1</v>
      </c>
      <c r="D398" s="61">
        <v>5</v>
      </c>
      <c r="E398" s="511">
        <v>127</v>
      </c>
      <c r="F398" s="880"/>
      <c r="G398" s="887">
        <v>364</v>
      </c>
      <c r="I398" s="511" t="s">
        <v>1884</v>
      </c>
      <c r="J398" s="766">
        <v>14246</v>
      </c>
      <c r="K398" s="512">
        <v>74.843835616438398</v>
      </c>
      <c r="L398" s="514">
        <v>76.400000000000006</v>
      </c>
      <c r="M398" s="514">
        <v>152</v>
      </c>
      <c r="N398" s="514">
        <v>33.06786703601108</v>
      </c>
      <c r="O398" s="106">
        <v>1.7960450377921424</v>
      </c>
      <c r="P398" s="511">
        <v>1</v>
      </c>
      <c r="Q398" s="511">
        <v>152</v>
      </c>
      <c r="R398" s="511">
        <v>75</v>
      </c>
      <c r="S398" s="511">
        <v>1</v>
      </c>
      <c r="T398" s="514">
        <v>2</v>
      </c>
      <c r="U398" s="718">
        <v>0</v>
      </c>
      <c r="V398" s="718"/>
      <c r="W398" s="718">
        <v>1</v>
      </c>
      <c r="X398" s="718">
        <v>0</v>
      </c>
      <c r="Y398" s="718">
        <v>1</v>
      </c>
      <c r="Z398" s="718">
        <v>1</v>
      </c>
      <c r="AA398" s="718">
        <v>0</v>
      </c>
      <c r="AB398" s="718">
        <v>0</v>
      </c>
      <c r="AD398" s="524">
        <v>18.0995077355837</v>
      </c>
      <c r="AF398" s="591">
        <v>100</v>
      </c>
      <c r="AG398" s="595">
        <v>1.54</v>
      </c>
      <c r="AH398" s="589">
        <v>33</v>
      </c>
      <c r="AI398" s="592"/>
      <c r="AJ398" s="589">
        <v>13.9</v>
      </c>
      <c r="AK398" s="592"/>
      <c r="AL398" s="589">
        <v>984</v>
      </c>
      <c r="AM398" s="593"/>
      <c r="AN398" s="409"/>
      <c r="AO398" s="63"/>
      <c r="AP398" s="63"/>
      <c r="AQ398" s="63"/>
      <c r="AR398" s="63"/>
      <c r="AS398" s="63"/>
      <c r="AT398" s="63"/>
      <c r="AU398" s="64"/>
      <c r="AV398" s="64"/>
      <c r="AW398" s="108"/>
      <c r="AX398" s="108"/>
      <c r="AY398" s="108"/>
      <c r="AZ398" s="589">
        <v>137</v>
      </c>
      <c r="BA398" s="414"/>
      <c r="BB398" s="66"/>
      <c r="BC398" s="68"/>
      <c r="BD398" s="66"/>
      <c r="BE398" s="218"/>
      <c r="BF398" s="66"/>
      <c r="BG398" s="68"/>
      <c r="BH398" s="508"/>
      <c r="BI398" s="508"/>
      <c r="BJ398" s="508"/>
      <c r="BK398" s="66"/>
      <c r="BL398" s="66"/>
      <c r="BM398" s="66"/>
      <c r="BN398" s="66"/>
      <c r="BO398" s="571"/>
      <c r="BP398" s="66"/>
      <c r="BQ398" s="66"/>
      <c r="BR398" s="66"/>
      <c r="BS398" s="66"/>
      <c r="BT398" s="61"/>
      <c r="BU398" s="61"/>
      <c r="BV398" s="61"/>
      <c r="BW398" s="61"/>
      <c r="BX398" s="61"/>
      <c r="BY398" s="61"/>
      <c r="BZ398" s="61"/>
      <c r="CA398" s="61"/>
      <c r="CB398" s="61"/>
      <c r="CC398" s="61"/>
      <c r="CD398" s="61"/>
      <c r="CE398" s="61"/>
      <c r="CF398" s="61"/>
      <c r="CG398" s="61"/>
      <c r="CH398" s="61"/>
      <c r="CI398" s="61"/>
      <c r="CJ398" s="661">
        <v>1</v>
      </c>
      <c r="CK398" s="661">
        <v>0</v>
      </c>
      <c r="CL398" s="663">
        <v>1</v>
      </c>
      <c r="CM398" s="663">
        <v>1</v>
      </c>
      <c r="CN398" s="661">
        <v>1</v>
      </c>
      <c r="CO398" s="663">
        <v>1</v>
      </c>
      <c r="CP398" s="661">
        <v>1</v>
      </c>
      <c r="CQ398" s="663" t="s">
        <v>1835</v>
      </c>
      <c r="CR398" s="661">
        <v>0</v>
      </c>
      <c r="CS398" s="663">
        <v>1</v>
      </c>
      <c r="CT398" s="661">
        <v>1</v>
      </c>
      <c r="CU398" s="661">
        <v>1</v>
      </c>
      <c r="CV398" s="667"/>
      <c r="CW398" s="362"/>
      <c r="CX398" s="362"/>
      <c r="CY398" s="362"/>
      <c r="DC398" s="516">
        <v>1</v>
      </c>
      <c r="DD398" s="511" t="s">
        <v>1745</v>
      </c>
      <c r="DF398" s="136"/>
      <c r="DJ398" s="136"/>
      <c r="DK398" s="136"/>
      <c r="DL398" s="136"/>
      <c r="DS398" s="63"/>
      <c r="EO398" s="511">
        <v>127</v>
      </c>
      <c r="EP398" s="574">
        <v>41562</v>
      </c>
      <c r="ET398" s="133">
        <v>60</v>
      </c>
      <c r="EU398" s="133">
        <v>0</v>
      </c>
      <c r="EV398" s="524">
        <v>18.0995077355837</v>
      </c>
      <c r="EW398" s="133">
        <v>10</v>
      </c>
      <c r="EX398" s="133">
        <v>10</v>
      </c>
      <c r="EY398" s="133">
        <v>58</v>
      </c>
      <c r="EZ398" s="133">
        <v>50</v>
      </c>
      <c r="FC398" s="133">
        <v>47</v>
      </c>
      <c r="FE398" s="133">
        <v>32</v>
      </c>
      <c r="FH398" s="91"/>
      <c r="FI398" s="91"/>
      <c r="FJ398" s="227"/>
      <c r="FK398" s="227"/>
      <c r="FL398" s="193">
        <v>220</v>
      </c>
      <c r="FM398" s="193">
        <v>163</v>
      </c>
      <c r="FN398" s="193">
        <v>122.49136038951644</v>
      </c>
      <c r="FO398" s="193">
        <v>90.754962470414455</v>
      </c>
      <c r="FP398" s="193">
        <v>26</v>
      </c>
      <c r="FQ398" s="133">
        <v>1</v>
      </c>
      <c r="FS398" s="193">
        <v>120</v>
      </c>
      <c r="FT398" s="193"/>
      <c r="FU398" s="133">
        <v>190</v>
      </c>
      <c r="FV398" s="237">
        <v>3.1</v>
      </c>
      <c r="FW398" s="237">
        <v>3.8</v>
      </c>
      <c r="FX398" s="237">
        <v>38.70967741935484</v>
      </c>
      <c r="FY398" s="237"/>
      <c r="FZ398" s="237">
        <v>2.8571428571428572</v>
      </c>
      <c r="GA398" s="133">
        <v>19</v>
      </c>
      <c r="GG398" s="133">
        <v>1</v>
      </c>
      <c r="GH398" s="133">
        <v>1</v>
      </c>
      <c r="GI398" s="133">
        <v>1</v>
      </c>
      <c r="GJ398" s="133">
        <v>2</v>
      </c>
      <c r="GK398" s="133">
        <v>51</v>
      </c>
      <c r="GM398" s="133">
        <v>0</v>
      </c>
      <c r="GO398" s="133">
        <v>0</v>
      </c>
      <c r="GP398" s="61">
        <v>86</v>
      </c>
      <c r="GQ398" s="106">
        <v>47.882986334083704</v>
      </c>
      <c r="GR398" s="61">
        <v>33</v>
      </c>
      <c r="GS398" s="61">
        <v>1</v>
      </c>
      <c r="GT398" s="61"/>
      <c r="GU398" s="61"/>
      <c r="GV398" s="61"/>
      <c r="GW398" s="61"/>
      <c r="GX398" s="61">
        <v>15</v>
      </c>
      <c r="GY398" s="61"/>
      <c r="GZ398" s="90"/>
      <c r="HA398" s="21">
        <v>17</v>
      </c>
      <c r="HY398" s="238"/>
      <c r="IE398" s="237"/>
      <c r="IF398" s="237"/>
      <c r="IP398" s="237"/>
      <c r="JC398" s="136"/>
      <c r="JD398" s="278"/>
      <c r="JE398" s="70"/>
      <c r="JF398" s="70"/>
      <c r="JG398" s="136"/>
      <c r="JH398" s="136"/>
      <c r="JI398" s="136"/>
      <c r="JJ398" s="136"/>
      <c r="JL398" s="420"/>
      <c r="JM398" s="362"/>
      <c r="JN398" s="244"/>
      <c r="JP398" s="518">
        <v>0</v>
      </c>
      <c r="JQ398" s="519">
        <v>43548</v>
      </c>
      <c r="JR398" s="520">
        <v>65</v>
      </c>
      <c r="JS398" s="135"/>
      <c r="JU398" s="200"/>
      <c r="JV398" s="135"/>
      <c r="JW398" s="225"/>
      <c r="JX398" s="201"/>
      <c r="JY398" s="135"/>
      <c r="JZ398" s="225"/>
      <c r="KA398" s="699">
        <v>0</v>
      </c>
      <c r="KB398" s="511"/>
      <c r="KC398" s="225"/>
      <c r="KD398" s="63"/>
      <c r="KE398" s="250"/>
      <c r="KF398" s="250"/>
      <c r="KG398" s="250"/>
      <c r="KH398" s="250"/>
      <c r="KI398" s="250"/>
      <c r="KJ398" s="250"/>
      <c r="KK398" s="250"/>
      <c r="KL398" s="250"/>
      <c r="KQ398" s="92"/>
      <c r="KR398" s="92"/>
      <c r="KS398" s="92"/>
      <c r="KT398" s="361"/>
      <c r="KU398" s="92"/>
      <c r="KV398" s="361"/>
      <c r="KW398" s="361"/>
      <c r="KX398" s="361"/>
      <c r="KY398" s="361"/>
      <c r="KZ398" s="361"/>
      <c r="LA398" s="361"/>
      <c r="LB398" s="361"/>
      <c r="LC398" s="361"/>
      <c r="LD398" s="361"/>
      <c r="LE398" s="112"/>
      <c r="LF398" s="454"/>
      <c r="LG398" s="454"/>
      <c r="LH398" s="454"/>
      <c r="LI398" s="454"/>
      <c r="LJ398" s="454"/>
      <c r="LK398" s="454"/>
      <c r="LL398" s="454"/>
      <c r="LM398" s="454"/>
      <c r="LN398" s="454"/>
      <c r="LO398" s="454"/>
      <c r="LP398" s="454"/>
      <c r="LQ398" s="454"/>
      <c r="LR398" s="454"/>
      <c r="LS398" s="454"/>
      <c r="LT398" s="454"/>
      <c r="LU398" s="454"/>
      <c r="LV398" s="454"/>
      <c r="LW398" s="454"/>
      <c r="LX398" s="454"/>
      <c r="LY398" s="454"/>
      <c r="LZ398" s="454"/>
      <c r="MA398" s="454"/>
      <c r="MC398" s="509"/>
      <c r="MD398" s="61"/>
      <c r="ME398" s="746">
        <v>127</v>
      </c>
      <c r="MF398" s="510">
        <v>41564</v>
      </c>
      <c r="MG398" s="511">
        <v>364</v>
      </c>
      <c r="MH398" s="521">
        <v>364</v>
      </c>
      <c r="MI398" s="522">
        <v>90.834762439960997</v>
      </c>
      <c r="MJ398" s="510"/>
      <c r="MK398" s="511"/>
      <c r="ML398" s="511"/>
      <c r="MM398" s="511"/>
      <c r="MN398" s="511"/>
      <c r="MO398" s="511"/>
      <c r="ND398" s="876">
        <v>1127</v>
      </c>
      <c r="NE398" s="877" t="s">
        <v>64</v>
      </c>
      <c r="NF398" s="877" t="s">
        <v>64</v>
      </c>
      <c r="NG398" s="877" t="s">
        <v>64</v>
      </c>
      <c r="NH398" s="877" t="s">
        <v>64</v>
      </c>
      <c r="NI398" s="877" t="s">
        <v>64</v>
      </c>
      <c r="NJ398" s="877" t="s">
        <v>64</v>
      </c>
      <c r="NK398" s="877" t="s">
        <v>64</v>
      </c>
      <c r="NL398" s="877" t="s">
        <v>64</v>
      </c>
      <c r="NM398" s="877" t="s">
        <v>64</v>
      </c>
      <c r="NN398" s="877" t="s">
        <v>64</v>
      </c>
      <c r="NO398" s="877" t="s">
        <v>64</v>
      </c>
      <c r="NP398" s="877" t="s">
        <v>64</v>
      </c>
      <c r="NQ398" s="877" t="s">
        <v>64</v>
      </c>
      <c r="NR398" s="877" t="s">
        <v>64</v>
      </c>
      <c r="NS398" s="877" t="s">
        <v>64</v>
      </c>
      <c r="NT398" s="877" t="s">
        <v>64</v>
      </c>
      <c r="NU398" s="877" t="s">
        <v>64</v>
      </c>
      <c r="NV398" s="877" t="s">
        <v>64</v>
      </c>
      <c r="NW398" s="877" t="s">
        <v>64</v>
      </c>
      <c r="NX398" s="877" t="s">
        <v>64</v>
      </c>
      <c r="NY398" s="877" t="s">
        <v>64</v>
      </c>
      <c r="NZ398" s="877" t="s">
        <v>64</v>
      </c>
      <c r="OA398" s="877" t="s">
        <v>64</v>
      </c>
      <c r="OB398" s="877" t="s">
        <v>64</v>
      </c>
      <c r="OC398" s="877" t="s">
        <v>64</v>
      </c>
      <c r="OD398" s="877" t="s">
        <v>64</v>
      </c>
      <c r="OE398" s="877" t="s">
        <v>64</v>
      </c>
      <c r="OF398" s="877" t="s">
        <v>64</v>
      </c>
      <c r="OG398" s="877" t="s">
        <v>64</v>
      </c>
      <c r="OH398" s="877" t="s">
        <v>64</v>
      </c>
      <c r="OI398" s="877" t="s">
        <v>64</v>
      </c>
      <c r="OJ398" s="877" t="s">
        <v>64</v>
      </c>
      <c r="OK398" s="877" t="s">
        <v>64</v>
      </c>
      <c r="OL398" s="877" t="s">
        <v>64</v>
      </c>
    </row>
    <row r="399" spans="1:402" s="133" customFormat="1" x14ac:dyDescent="0.25">
      <c r="A399" s="221">
        <v>398</v>
      </c>
      <c r="B399" s="221">
        <v>0</v>
      </c>
      <c r="C399" s="61">
        <v>1</v>
      </c>
      <c r="D399" s="61">
        <v>5</v>
      </c>
      <c r="E399" s="511">
        <v>128</v>
      </c>
      <c r="F399" s="880"/>
      <c r="G399" s="887">
        <v>365</v>
      </c>
      <c r="I399" s="511" t="s">
        <v>1885</v>
      </c>
      <c r="J399" s="766">
        <v>14246</v>
      </c>
      <c r="K399" s="512">
        <v>74.854794520547898</v>
      </c>
      <c r="L399" s="514">
        <v>85</v>
      </c>
      <c r="M399" s="514">
        <v>170</v>
      </c>
      <c r="N399" s="514">
        <v>29.411764705882355</v>
      </c>
      <c r="O399" s="106">
        <v>2.0034692133618845</v>
      </c>
      <c r="P399" s="511">
        <v>0</v>
      </c>
      <c r="Q399" s="511">
        <v>120</v>
      </c>
      <c r="R399" s="511">
        <v>60</v>
      </c>
      <c r="S399" s="511">
        <v>0</v>
      </c>
      <c r="T399" s="514">
        <v>2</v>
      </c>
      <c r="U399" s="718">
        <v>0</v>
      </c>
      <c r="V399" s="718"/>
      <c r="W399" s="718">
        <v>1</v>
      </c>
      <c r="X399" s="718">
        <v>2</v>
      </c>
      <c r="Y399" s="663">
        <v>0</v>
      </c>
      <c r="Z399" s="718">
        <v>0</v>
      </c>
      <c r="AA399" s="718">
        <v>0</v>
      </c>
      <c r="AB399" s="718">
        <v>0</v>
      </c>
      <c r="AD399" s="524">
        <v>23.6213991769548</v>
      </c>
      <c r="AF399" s="591"/>
      <c r="AG399" s="590">
        <v>1.29</v>
      </c>
      <c r="AH399" s="589">
        <v>54</v>
      </c>
      <c r="AI399" s="592"/>
      <c r="AJ399" s="589">
        <v>11.6</v>
      </c>
      <c r="AK399" s="592"/>
      <c r="AL399" s="589">
        <v>207</v>
      </c>
      <c r="AM399" s="593"/>
      <c r="AN399" s="409"/>
      <c r="AO399" s="63"/>
      <c r="AP399" s="63"/>
      <c r="AQ399" s="63"/>
      <c r="AR399" s="63"/>
      <c r="AS399" s="63"/>
      <c r="AT399" s="63"/>
      <c r="AU399" s="64"/>
      <c r="AV399" s="64"/>
      <c r="AW399" s="108"/>
      <c r="AX399" s="108"/>
      <c r="AY399" s="108"/>
      <c r="AZ399" s="589">
        <v>136</v>
      </c>
      <c r="BA399" s="414"/>
      <c r="BB399" s="66"/>
      <c r="BC399" s="68"/>
      <c r="BD399" s="66"/>
      <c r="BE399" s="218"/>
      <c r="BF399" s="66"/>
      <c r="BG399" s="68"/>
      <c r="BH399" s="508"/>
      <c r="BI399" s="508"/>
      <c r="BJ399" s="508"/>
      <c r="BK399" s="66"/>
      <c r="BL399" s="66"/>
      <c r="BM399" s="66"/>
      <c r="BN399" s="66"/>
      <c r="BO399" s="571"/>
      <c r="BP399" s="66"/>
      <c r="BQ399" s="66"/>
      <c r="BR399" s="66"/>
      <c r="BS399" s="66"/>
      <c r="BT399" s="61"/>
      <c r="BU399" s="61"/>
      <c r="BV399" s="61"/>
      <c r="BW399" s="61"/>
      <c r="BX399" s="61"/>
      <c r="BY399" s="61"/>
      <c r="BZ399" s="61"/>
      <c r="CA399" s="61"/>
      <c r="CB399" s="61"/>
      <c r="CC399" s="61"/>
      <c r="CD399" s="61"/>
      <c r="CE399" s="61"/>
      <c r="CF399" s="61"/>
      <c r="CG399" s="61"/>
      <c r="CH399" s="61"/>
      <c r="CI399" s="61"/>
      <c r="CJ399" s="661">
        <v>0</v>
      </c>
      <c r="CK399" s="661">
        <v>0</v>
      </c>
      <c r="CL399" s="663">
        <v>1</v>
      </c>
      <c r="CM399" s="663">
        <v>1</v>
      </c>
      <c r="CN399" s="661">
        <v>1</v>
      </c>
      <c r="CO399" s="661">
        <v>0</v>
      </c>
      <c r="CP399" s="662">
        <v>1</v>
      </c>
      <c r="CQ399" s="661">
        <v>0</v>
      </c>
      <c r="CR399" s="661">
        <v>0</v>
      </c>
      <c r="CS399" s="661">
        <v>0</v>
      </c>
      <c r="CT399" s="663" t="s">
        <v>1835</v>
      </c>
      <c r="CU399" s="661">
        <v>0</v>
      </c>
      <c r="CV399" s="667"/>
      <c r="CW399" s="362"/>
      <c r="CX399" s="362"/>
      <c r="CY399" s="362"/>
      <c r="DC399" s="516">
        <v>1</v>
      </c>
      <c r="DD399" s="511" t="s">
        <v>1756</v>
      </c>
      <c r="DF399" s="136"/>
      <c r="DJ399" s="136"/>
      <c r="DK399" s="136"/>
      <c r="DL399" s="136"/>
      <c r="DS399" s="63"/>
      <c r="EO399" s="511">
        <v>128</v>
      </c>
      <c r="EP399" s="574">
        <v>41567</v>
      </c>
      <c r="ET399" s="133">
        <v>81</v>
      </c>
      <c r="EU399" s="133">
        <v>0</v>
      </c>
      <c r="EV399" s="524">
        <v>23.6213991769548</v>
      </c>
      <c r="EW399" s="133">
        <v>9</v>
      </c>
      <c r="EX399" s="133">
        <v>9</v>
      </c>
      <c r="EY399" s="133">
        <v>61</v>
      </c>
      <c r="EZ399" s="133">
        <v>54</v>
      </c>
      <c r="FC399" s="133">
        <v>47</v>
      </c>
      <c r="FE399" s="133">
        <v>35</v>
      </c>
      <c r="FH399" s="91"/>
      <c r="FI399" s="91"/>
      <c r="FJ399" s="227"/>
      <c r="FK399" s="227"/>
      <c r="FL399" s="193">
        <v>210</v>
      </c>
      <c r="FM399" s="193">
        <v>175</v>
      </c>
      <c r="FN399" s="193">
        <v>104.81818168177058</v>
      </c>
      <c r="FO399" s="193">
        <v>87.348484734808821</v>
      </c>
      <c r="FP399" s="193">
        <v>17</v>
      </c>
      <c r="FQ399" s="133">
        <v>1</v>
      </c>
      <c r="FS399" s="193">
        <v>46</v>
      </c>
      <c r="FT399" s="193">
        <v>74</v>
      </c>
      <c r="FU399" s="133">
        <v>130</v>
      </c>
      <c r="FV399" s="237">
        <v>6.14</v>
      </c>
      <c r="FW399" s="237">
        <v>12</v>
      </c>
      <c r="FX399" s="237">
        <v>7.4918566775244306</v>
      </c>
      <c r="FY399" s="237">
        <v>0.62162162162162204</v>
      </c>
      <c r="FZ399" s="237"/>
      <c r="GA399" s="133">
        <v>24</v>
      </c>
      <c r="GG399" s="133">
        <v>0</v>
      </c>
      <c r="GH399" s="133">
        <v>1</v>
      </c>
      <c r="GI399" s="133">
        <v>0</v>
      </c>
      <c r="GJ399" s="133">
        <v>1</v>
      </c>
      <c r="GK399" s="133">
        <v>27</v>
      </c>
      <c r="GM399" s="133">
        <v>0</v>
      </c>
      <c r="GO399" s="133">
        <v>0</v>
      </c>
      <c r="GP399" s="61">
        <v>55</v>
      </c>
      <c r="GQ399" s="106">
        <v>27.452380916654199</v>
      </c>
      <c r="GR399" s="61">
        <v>37</v>
      </c>
      <c r="GS399" s="61">
        <v>0</v>
      </c>
      <c r="GT399" s="61"/>
      <c r="GU399" s="61"/>
      <c r="GV399" s="61"/>
      <c r="GW399" s="61"/>
      <c r="GX399" s="61"/>
      <c r="GY399" s="61"/>
      <c r="GZ399" s="90"/>
      <c r="HA399" s="21">
        <v>15</v>
      </c>
      <c r="HY399" s="238"/>
      <c r="IE399" s="237"/>
      <c r="IF399" s="237"/>
      <c r="IP399" s="237"/>
      <c r="JC399" s="136"/>
      <c r="JD399" s="278"/>
      <c r="JE399" s="70"/>
      <c r="JF399" s="70"/>
      <c r="JG399" s="136"/>
      <c r="JH399" s="136"/>
      <c r="JI399" s="136"/>
      <c r="JJ399" s="136"/>
      <c r="JL399" s="420"/>
      <c r="JM399" s="362"/>
      <c r="JN399" s="244"/>
      <c r="JP399" s="518">
        <v>1</v>
      </c>
      <c r="JQ399" s="519">
        <v>42290</v>
      </c>
      <c r="JR399" s="520">
        <v>23</v>
      </c>
      <c r="JS399" s="135"/>
      <c r="JU399" s="200"/>
      <c r="JV399" s="135"/>
      <c r="JW399" s="225"/>
      <c r="JX399" s="201"/>
      <c r="JY399" s="135"/>
      <c r="JZ399" s="225"/>
      <c r="KA399" s="699">
        <v>0</v>
      </c>
      <c r="KB399" s="511"/>
      <c r="KC399" s="225"/>
      <c r="KD399" s="63"/>
      <c r="KE399" s="250"/>
      <c r="KF399" s="250"/>
      <c r="KG399" s="250"/>
      <c r="KH399" s="250"/>
      <c r="KI399" s="250"/>
      <c r="KJ399" s="250"/>
      <c r="KK399" s="250"/>
      <c r="KL399" s="250"/>
      <c r="KQ399" s="92"/>
      <c r="KR399" s="92"/>
      <c r="KS399" s="92"/>
      <c r="KT399" s="361"/>
      <c r="KU399" s="92"/>
      <c r="KV399" s="361"/>
      <c r="KW399" s="361"/>
      <c r="KX399" s="361"/>
      <c r="KY399" s="361"/>
      <c r="KZ399" s="361"/>
      <c r="LA399" s="361"/>
      <c r="LB399" s="361"/>
      <c r="LC399" s="361"/>
      <c r="LD399" s="361"/>
      <c r="LE399" s="112"/>
      <c r="LF399" s="454"/>
      <c r="LG399" s="454"/>
      <c r="LH399" s="454"/>
      <c r="LI399" s="454"/>
      <c r="LJ399" s="454"/>
      <c r="LK399" s="454"/>
      <c r="LL399" s="454"/>
      <c r="LM399" s="454"/>
      <c r="LN399" s="454"/>
      <c r="LO399" s="454"/>
      <c r="LP399" s="454"/>
      <c r="LQ399" s="454"/>
      <c r="LR399" s="454"/>
      <c r="LS399" s="454"/>
      <c r="LT399" s="454"/>
      <c r="LU399" s="454"/>
      <c r="LV399" s="454"/>
      <c r="LW399" s="454"/>
      <c r="LX399" s="454"/>
      <c r="LY399" s="454"/>
      <c r="LZ399" s="454"/>
      <c r="MA399" s="454"/>
      <c r="MC399" s="509"/>
      <c r="MD399" s="61"/>
      <c r="ME399" s="746">
        <v>128</v>
      </c>
      <c r="MF399" s="510">
        <v>41568</v>
      </c>
      <c r="MG399" s="511">
        <v>365</v>
      </c>
      <c r="MH399" s="521">
        <v>365</v>
      </c>
      <c r="MI399" s="522">
        <v>41.911018735486898</v>
      </c>
      <c r="MJ399" s="510"/>
      <c r="MK399" s="511"/>
      <c r="ML399" s="511"/>
      <c r="MM399" s="511"/>
      <c r="MN399" s="511"/>
      <c r="MO399" s="511"/>
      <c r="ND399" s="876">
        <v>1128</v>
      </c>
      <c r="NE399" s="877">
        <v>7.9432767037814296</v>
      </c>
      <c r="NF399" s="877">
        <v>7.4065876887900801</v>
      </c>
      <c r="NG399" s="877">
        <v>4.7881636570377699</v>
      </c>
      <c r="NH399" s="877">
        <v>3.4046306842176102</v>
      </c>
      <c r="NI399" s="877">
        <v>7.7107375683306696</v>
      </c>
      <c r="NJ399" s="877">
        <v>8.3006271153355602</v>
      </c>
      <c r="NK399" s="877">
        <v>8.7318281276747793</v>
      </c>
      <c r="NL399" s="877">
        <v>7.3156024566379498</v>
      </c>
      <c r="NM399" s="877">
        <v>6.0507193477512597</v>
      </c>
      <c r="NN399" s="877">
        <v>1.89530262133331</v>
      </c>
      <c r="NO399" s="877">
        <v>5.2894656309582198</v>
      </c>
      <c r="NP399" s="877">
        <v>6.1737270989028898</v>
      </c>
      <c r="NQ399" s="877">
        <v>6.73240488678496</v>
      </c>
      <c r="NR399" s="877">
        <v>4.1489341045263401</v>
      </c>
      <c r="NS399" s="877">
        <v>6.2940692950883097</v>
      </c>
      <c r="NT399" s="877">
        <v>7.7375515700082804</v>
      </c>
      <c r="NU399" s="877">
        <v>6.4459252985792697</v>
      </c>
      <c r="NV399" s="877">
        <v>6.2147076731976396</v>
      </c>
      <c r="NW399" s="877">
        <v>5.4705368650925799</v>
      </c>
      <c r="NX399" s="877">
        <v>6.5172756932095801</v>
      </c>
      <c r="NY399" s="877">
        <v>7.1468995603435896</v>
      </c>
      <c r="NZ399" s="877">
        <v>4.3694664836507204</v>
      </c>
      <c r="OA399" s="877">
        <v>10.2393956546406</v>
      </c>
      <c r="OB399" s="877">
        <v>0.111031312388744</v>
      </c>
      <c r="OC399" s="877">
        <v>7.0192571186810797</v>
      </c>
      <c r="OD399" s="877">
        <v>6.5501311041444596</v>
      </c>
      <c r="OE399" s="877">
        <v>7.3736482113346904</v>
      </c>
      <c r="OF399" s="877">
        <v>12.473642338633701</v>
      </c>
      <c r="OG399" s="877">
        <v>4.3736482113346904</v>
      </c>
      <c r="OH399" s="877">
        <v>8.4757739555388305</v>
      </c>
      <c r="OI399" s="877">
        <v>4.3805909342659204</v>
      </c>
      <c r="OJ399" s="877">
        <v>3.9978683830948798</v>
      </c>
      <c r="OK399" s="877">
        <v>2.6497906350303602</v>
      </c>
      <c r="OL399" s="877">
        <v>10.128364342251899</v>
      </c>
    </row>
    <row r="400" spans="1:402" s="133" customFormat="1" x14ac:dyDescent="0.25">
      <c r="A400" s="221">
        <v>399</v>
      </c>
      <c r="B400" s="221">
        <v>0</v>
      </c>
      <c r="C400" s="61">
        <v>1</v>
      </c>
      <c r="D400" s="61">
        <v>5</v>
      </c>
      <c r="E400" s="511">
        <v>129</v>
      </c>
      <c r="F400" s="880"/>
      <c r="G400" s="887">
        <v>366</v>
      </c>
      <c r="I400" s="511" t="s">
        <v>1886</v>
      </c>
      <c r="J400" s="766">
        <v>24201</v>
      </c>
      <c r="K400" s="512">
        <v>47.597260273972601</v>
      </c>
      <c r="L400" s="514">
        <v>71.5</v>
      </c>
      <c r="M400" s="514">
        <v>157</v>
      </c>
      <c r="N400" s="514">
        <v>29.007261957888758</v>
      </c>
      <c r="O400" s="106">
        <v>1.7658410020283379</v>
      </c>
      <c r="P400" s="511">
        <v>1</v>
      </c>
      <c r="Q400" s="511">
        <v>100</v>
      </c>
      <c r="R400" s="511">
        <v>60</v>
      </c>
      <c r="S400" s="511">
        <v>0</v>
      </c>
      <c r="T400" s="514">
        <v>2</v>
      </c>
      <c r="U400" s="718">
        <v>0</v>
      </c>
      <c r="V400" s="718"/>
      <c r="W400" s="718">
        <v>0</v>
      </c>
      <c r="X400" s="718">
        <v>2</v>
      </c>
      <c r="Y400" s="663">
        <v>0</v>
      </c>
      <c r="Z400" s="718">
        <v>1</v>
      </c>
      <c r="AA400" s="718">
        <v>0</v>
      </c>
      <c r="AB400" s="718">
        <v>0</v>
      </c>
      <c r="AD400" s="524">
        <v>34.869046314441597</v>
      </c>
      <c r="AF400" s="589">
        <v>96</v>
      </c>
      <c r="AG400" s="590">
        <v>0.96</v>
      </c>
      <c r="AH400" s="589">
        <v>62</v>
      </c>
      <c r="AI400" s="592"/>
      <c r="AJ400" s="589">
        <v>12.5</v>
      </c>
      <c r="AK400" s="592"/>
      <c r="AL400" s="589">
        <v>280</v>
      </c>
      <c r="AM400" s="593"/>
      <c r="AN400" s="409"/>
      <c r="AO400" s="63"/>
      <c r="AP400" s="63"/>
      <c r="AQ400" s="63"/>
      <c r="AR400" s="63"/>
      <c r="AS400" s="63"/>
      <c r="AT400" s="63"/>
      <c r="AU400" s="64"/>
      <c r="AV400" s="64"/>
      <c r="AW400" s="108"/>
      <c r="AX400" s="108"/>
      <c r="AY400" s="108"/>
      <c r="AZ400" s="589">
        <v>139</v>
      </c>
      <c r="BA400" s="414"/>
      <c r="BB400" s="66"/>
      <c r="BC400" s="68"/>
      <c r="BD400" s="66"/>
      <c r="BE400" s="218"/>
      <c r="BF400" s="66"/>
      <c r="BG400" s="68"/>
      <c r="BH400" s="508"/>
      <c r="BI400" s="508"/>
      <c r="BJ400" s="508"/>
      <c r="BK400" s="66"/>
      <c r="BL400" s="66"/>
      <c r="BM400" s="66"/>
      <c r="BN400" s="66"/>
      <c r="BO400" s="571"/>
      <c r="BP400" s="66"/>
      <c r="BQ400" s="66"/>
      <c r="BR400" s="66"/>
      <c r="BS400" s="66"/>
      <c r="BT400" s="61"/>
      <c r="BU400" s="61"/>
      <c r="BV400" s="61"/>
      <c r="BW400" s="61"/>
      <c r="BX400" s="61"/>
      <c r="BY400" s="61"/>
      <c r="BZ400" s="61"/>
      <c r="CA400" s="61"/>
      <c r="CB400" s="61"/>
      <c r="CC400" s="61"/>
      <c r="CD400" s="61"/>
      <c r="CE400" s="61"/>
      <c r="CF400" s="61"/>
      <c r="CG400" s="61"/>
      <c r="CH400" s="61"/>
      <c r="CI400" s="61"/>
      <c r="CJ400" s="661">
        <v>1</v>
      </c>
      <c r="CK400" s="661">
        <v>0</v>
      </c>
      <c r="CL400" s="661">
        <v>1</v>
      </c>
      <c r="CM400" s="661">
        <v>1</v>
      </c>
      <c r="CN400" s="663">
        <v>1</v>
      </c>
      <c r="CO400" s="661">
        <v>0</v>
      </c>
      <c r="CP400" s="661">
        <v>1</v>
      </c>
      <c r="CQ400" s="661">
        <v>1</v>
      </c>
      <c r="CR400" s="661">
        <v>0</v>
      </c>
      <c r="CS400" s="661">
        <v>0</v>
      </c>
      <c r="CT400" s="661">
        <v>1</v>
      </c>
      <c r="CU400" s="661">
        <v>0</v>
      </c>
      <c r="CV400" s="666">
        <v>12.8</v>
      </c>
      <c r="CW400" s="362"/>
      <c r="CX400" s="362"/>
      <c r="CY400" s="362"/>
      <c r="DC400" s="516">
        <v>1</v>
      </c>
      <c r="DD400" s="511" t="s">
        <v>1870</v>
      </c>
      <c r="DF400" s="136"/>
      <c r="DJ400" s="136"/>
      <c r="DK400" s="136"/>
      <c r="DL400" s="136"/>
      <c r="DS400" s="63"/>
      <c r="EO400" s="511">
        <v>129</v>
      </c>
      <c r="EP400" s="574">
        <v>41575</v>
      </c>
      <c r="ET400" s="133">
        <v>68</v>
      </c>
      <c r="EU400" s="133">
        <v>0</v>
      </c>
      <c r="EV400" s="524">
        <v>34.869046314441597</v>
      </c>
      <c r="EW400" s="133">
        <v>7</v>
      </c>
      <c r="EX400" s="133">
        <v>9</v>
      </c>
      <c r="EY400" s="133">
        <v>61</v>
      </c>
      <c r="EZ400" s="133">
        <v>50</v>
      </c>
      <c r="FC400" s="133">
        <v>37</v>
      </c>
      <c r="FE400" s="133">
        <v>29</v>
      </c>
      <c r="FH400" s="91"/>
      <c r="FI400" s="91"/>
      <c r="FJ400" s="227"/>
      <c r="FK400" s="227"/>
      <c r="FL400" s="193">
        <v>258</v>
      </c>
      <c r="FM400" s="193">
        <v>209</v>
      </c>
      <c r="FN400" s="193">
        <v>146.10601957007884</v>
      </c>
      <c r="FO400" s="193">
        <v>118.35720189979256</v>
      </c>
      <c r="FP400" s="193">
        <v>19</v>
      </c>
      <c r="FQ400" s="133">
        <v>1</v>
      </c>
      <c r="FS400" s="193">
        <v>78</v>
      </c>
      <c r="FT400" s="193">
        <v>22</v>
      </c>
      <c r="FU400" s="133">
        <v>100</v>
      </c>
      <c r="FV400" s="237">
        <v>5.7</v>
      </c>
      <c r="FW400" s="237">
        <v>4.83</v>
      </c>
      <c r="FX400" s="237">
        <v>13.684210526315789</v>
      </c>
      <c r="FY400" s="237">
        <v>3.5454545454545454</v>
      </c>
      <c r="FZ400" s="237">
        <v>2.4605678233438488</v>
      </c>
      <c r="GA400" s="133">
        <v>19</v>
      </c>
      <c r="GG400" s="133">
        <v>0</v>
      </c>
      <c r="GH400" s="133">
        <v>1</v>
      </c>
      <c r="GI400" s="133">
        <v>1</v>
      </c>
      <c r="GJ400" s="133">
        <v>1</v>
      </c>
      <c r="GM400" s="133">
        <v>0</v>
      </c>
      <c r="GO400" s="133">
        <v>0</v>
      </c>
      <c r="GP400" s="61">
        <v>35</v>
      </c>
      <c r="GQ400" s="106">
        <v>19.820584050204495</v>
      </c>
      <c r="GR400" s="61">
        <v>44</v>
      </c>
      <c r="GS400" s="61">
        <v>0</v>
      </c>
      <c r="GT400" s="61"/>
      <c r="GU400" s="61"/>
      <c r="GV400" s="61"/>
      <c r="GW400" s="61"/>
      <c r="GX400" s="61">
        <v>20</v>
      </c>
      <c r="GY400" s="61"/>
      <c r="GZ400" s="90"/>
      <c r="HA400" s="21">
        <v>13</v>
      </c>
      <c r="HY400" s="238"/>
      <c r="IE400" s="237"/>
      <c r="IF400" s="237"/>
      <c r="IP400" s="237"/>
      <c r="JC400" s="136"/>
      <c r="JD400" s="278"/>
      <c r="JE400" s="70"/>
      <c r="JF400" s="70"/>
      <c r="JG400" s="136"/>
      <c r="JH400" s="136"/>
      <c r="JI400" s="136"/>
      <c r="JJ400" s="136"/>
      <c r="JL400" s="420"/>
      <c r="JM400" s="362"/>
      <c r="JN400" s="244"/>
      <c r="JP400" s="518">
        <v>2</v>
      </c>
      <c r="JQ400" s="519">
        <v>41919</v>
      </c>
      <c r="JR400" s="520">
        <v>11</v>
      </c>
      <c r="JS400" s="135"/>
      <c r="JU400" s="200"/>
      <c r="JV400" s="135"/>
      <c r="JW400" s="225"/>
      <c r="JX400" s="201"/>
      <c r="JY400" s="135"/>
      <c r="JZ400" s="225"/>
      <c r="KA400" s="699">
        <v>1</v>
      </c>
      <c r="KB400" s="700">
        <v>41919</v>
      </c>
      <c r="KC400" s="225"/>
      <c r="KD400" s="63"/>
      <c r="KE400" s="250"/>
      <c r="KF400" s="250"/>
      <c r="KG400" s="250"/>
      <c r="KH400" s="250"/>
      <c r="KI400" s="250"/>
      <c r="KJ400" s="250"/>
      <c r="KK400" s="250"/>
      <c r="KL400" s="250"/>
      <c r="KQ400" s="92"/>
      <c r="KR400" s="92"/>
      <c r="KS400" s="92"/>
      <c r="KT400" s="361"/>
      <c r="KU400" s="92"/>
      <c r="KV400" s="361"/>
      <c r="KW400" s="361"/>
      <c r="KX400" s="361"/>
      <c r="KY400" s="361"/>
      <c r="KZ400" s="361"/>
      <c r="LA400" s="361"/>
      <c r="LB400" s="361"/>
      <c r="LC400" s="361"/>
      <c r="LD400" s="361"/>
      <c r="LE400" s="112"/>
      <c r="LF400" s="454"/>
      <c r="LG400" s="454"/>
      <c r="LH400" s="454"/>
      <c r="LI400" s="454"/>
      <c r="LJ400" s="454"/>
      <c r="LK400" s="454"/>
      <c r="LL400" s="454"/>
      <c r="LM400" s="454"/>
      <c r="LN400" s="454"/>
      <c r="LO400" s="454"/>
      <c r="LP400" s="454"/>
      <c r="LQ400" s="454"/>
      <c r="LR400" s="454"/>
      <c r="LS400" s="454"/>
      <c r="LT400" s="454"/>
      <c r="LU400" s="454"/>
      <c r="LV400" s="454"/>
      <c r="LW400" s="454"/>
      <c r="LX400" s="454"/>
      <c r="LY400" s="454"/>
      <c r="LZ400" s="454"/>
      <c r="MA400" s="454"/>
      <c r="MC400" s="509"/>
      <c r="MD400" s="61"/>
      <c r="ME400" s="746">
        <v>129</v>
      </c>
      <c r="MF400" s="510">
        <v>41577</v>
      </c>
      <c r="MG400" s="511">
        <v>366</v>
      </c>
      <c r="MH400" s="521">
        <v>367</v>
      </c>
      <c r="MI400" s="522">
        <v>91.917644196839703</v>
      </c>
      <c r="MM400" s="511"/>
      <c r="MN400" s="511"/>
      <c r="MO400" s="511"/>
      <c r="ND400" s="876">
        <v>1129</v>
      </c>
      <c r="NE400" s="877">
        <v>8.6299029920008898</v>
      </c>
      <c r="NF400" s="877">
        <v>7.13729858092114</v>
      </c>
      <c r="NG400" s="877">
        <v>5.2776128707566903</v>
      </c>
      <c r="NH400" s="877">
        <v>3.1176950426697498</v>
      </c>
      <c r="NI400" s="877">
        <v>7.9389326480487101</v>
      </c>
      <c r="NJ400" s="877">
        <v>7.4325419003882596</v>
      </c>
      <c r="NK400" s="877">
        <v>8.9729223642254095</v>
      </c>
      <c r="NL400" s="877">
        <v>7.7777484599722797</v>
      </c>
      <c r="NM400" s="877">
        <v>6.5145957147636597</v>
      </c>
      <c r="NN400" s="877">
        <v>1.5509006646475201</v>
      </c>
      <c r="NO400" s="877">
        <v>6.46515822966425</v>
      </c>
      <c r="NP400" s="877">
        <v>7.2032011563166103</v>
      </c>
      <c r="NQ400" s="877">
        <v>7.9391090130424198</v>
      </c>
      <c r="NR400" s="877">
        <v>4.4255935776530597</v>
      </c>
      <c r="NS400" s="877">
        <v>6.18646094003548</v>
      </c>
      <c r="NT400" s="877">
        <v>7.7620830035676702</v>
      </c>
      <c r="NU400" s="877">
        <v>6.6031812290138596</v>
      </c>
      <c r="NV400" s="877">
        <v>6.6973846307640201</v>
      </c>
      <c r="NW400" s="877">
        <v>5.8579809951275701</v>
      </c>
      <c r="NX400" s="877">
        <v>5.8683904530544497</v>
      </c>
      <c r="NY400" s="877">
        <v>8.1274785200982205</v>
      </c>
      <c r="NZ400" s="877">
        <v>-0.37706964907982299</v>
      </c>
      <c r="OA400" s="877">
        <v>10.3974821181713</v>
      </c>
      <c r="OB400" s="877">
        <v>1.1176950426697501</v>
      </c>
      <c r="OC400" s="877">
        <v>6.2962738467067201</v>
      </c>
      <c r="OD400" s="877">
        <v>6.6741216326323904</v>
      </c>
      <c r="OE400" s="877">
        <v>5.9429835981870998</v>
      </c>
      <c r="OF400" s="877">
        <v>12.0102413566125</v>
      </c>
      <c r="OG400" s="877">
        <v>3.3504972470841299</v>
      </c>
      <c r="OH400" s="877">
        <v>8.5219537095392006</v>
      </c>
      <c r="OI400" s="877">
        <v>4.2979250525038104</v>
      </c>
      <c r="OJ400" s="877">
        <v>3.48828764707326</v>
      </c>
      <c r="OK400" s="877">
        <v>6.6733434957865398</v>
      </c>
      <c r="OL400" s="877">
        <v>9.2797870755015808</v>
      </c>
    </row>
    <row r="401" spans="1:402" s="133" customFormat="1" x14ac:dyDescent="0.25">
      <c r="A401" s="274">
        <v>400</v>
      </c>
      <c r="B401" s="221">
        <v>0</v>
      </c>
      <c r="C401" s="61">
        <v>0</v>
      </c>
      <c r="D401" s="61">
        <v>5</v>
      </c>
      <c r="E401" s="511">
        <v>130</v>
      </c>
      <c r="F401" s="880"/>
      <c r="G401" s="887">
        <v>368</v>
      </c>
      <c r="I401" s="511" t="s">
        <v>1887</v>
      </c>
      <c r="J401" s="766">
        <v>24963</v>
      </c>
      <c r="K401" s="512">
        <v>45.5369863013699</v>
      </c>
      <c r="L401" s="514">
        <v>62</v>
      </c>
      <c r="M401" s="514">
        <v>166</v>
      </c>
      <c r="N401" s="514">
        <v>22.499637102627378</v>
      </c>
      <c r="O401" s="106">
        <v>1.6908249137296532</v>
      </c>
      <c r="P401" s="511">
        <v>0</v>
      </c>
      <c r="Q401" s="511">
        <v>95</v>
      </c>
      <c r="R401" s="511">
        <v>55</v>
      </c>
      <c r="S401" s="511">
        <v>0</v>
      </c>
      <c r="T401" s="514">
        <v>3</v>
      </c>
      <c r="U401" s="718">
        <v>0</v>
      </c>
      <c r="V401" s="718"/>
      <c r="W401" s="718">
        <v>1</v>
      </c>
      <c r="X401" s="663">
        <v>2</v>
      </c>
      <c r="Y401" s="718">
        <v>1</v>
      </c>
      <c r="Z401" s="718">
        <v>1</v>
      </c>
      <c r="AA401" s="718">
        <v>0</v>
      </c>
      <c r="AB401" s="718">
        <v>0</v>
      </c>
      <c r="AD401" s="524">
        <v>29.529362765514399</v>
      </c>
      <c r="AF401" s="591">
        <v>99</v>
      </c>
      <c r="AG401" s="590">
        <v>0.91</v>
      </c>
      <c r="AH401" s="589">
        <v>90</v>
      </c>
      <c r="AI401" s="592"/>
      <c r="AJ401" s="589">
        <v>11.9</v>
      </c>
      <c r="AK401" s="592"/>
      <c r="AL401" s="589">
        <v>3134</v>
      </c>
      <c r="AM401" s="593"/>
      <c r="AN401" s="409"/>
      <c r="AO401" s="63"/>
      <c r="AP401" s="63"/>
      <c r="AQ401" s="63"/>
      <c r="AR401" s="63"/>
      <c r="AS401" s="63"/>
      <c r="AT401" s="63"/>
      <c r="AU401" s="64"/>
      <c r="AV401" s="64"/>
      <c r="AW401" s="108"/>
      <c r="AX401" s="108"/>
      <c r="AY401" s="108"/>
      <c r="AZ401" s="589">
        <v>134</v>
      </c>
      <c r="BA401" s="414"/>
      <c r="BB401" s="66"/>
      <c r="BC401" s="68"/>
      <c r="BD401" s="66"/>
      <c r="BE401" s="218"/>
      <c r="BF401" s="66"/>
      <c r="BG401" s="68"/>
      <c r="BH401" s="508"/>
      <c r="BI401" s="508"/>
      <c r="BJ401" s="508"/>
      <c r="BK401" s="66"/>
      <c r="BL401" s="66"/>
      <c r="BM401" s="66"/>
      <c r="BN401" s="66"/>
      <c r="BO401" s="571"/>
      <c r="BP401" s="66"/>
      <c r="BQ401" s="66"/>
      <c r="BR401" s="66"/>
      <c r="BS401" s="66"/>
      <c r="BT401" s="61"/>
      <c r="BU401" s="61"/>
      <c r="BV401" s="61"/>
      <c r="BW401" s="61"/>
      <c r="BX401" s="61"/>
      <c r="BY401" s="61"/>
      <c r="BZ401" s="61"/>
      <c r="CA401" s="61"/>
      <c r="CB401" s="61"/>
      <c r="CC401" s="61"/>
      <c r="CD401" s="61"/>
      <c r="CE401" s="61"/>
      <c r="CF401" s="61"/>
      <c r="CG401" s="61"/>
      <c r="CH401" s="61"/>
      <c r="CI401" s="61"/>
      <c r="CJ401" s="661">
        <v>1</v>
      </c>
      <c r="CK401" s="661">
        <v>0</v>
      </c>
      <c r="CL401" s="661">
        <v>0</v>
      </c>
      <c r="CM401" s="661">
        <v>1</v>
      </c>
      <c r="CN401" s="661">
        <v>1</v>
      </c>
      <c r="CO401" s="661">
        <v>0</v>
      </c>
      <c r="CP401" s="661">
        <v>1</v>
      </c>
      <c r="CQ401" s="661">
        <v>0</v>
      </c>
      <c r="CR401" s="661">
        <v>0</v>
      </c>
      <c r="CS401" s="661">
        <v>0</v>
      </c>
      <c r="CT401" s="661">
        <v>1</v>
      </c>
      <c r="CU401" s="661">
        <v>0</v>
      </c>
      <c r="CV401" s="666">
        <v>14.8</v>
      </c>
      <c r="CW401" s="362"/>
      <c r="CX401" s="362"/>
      <c r="CY401" s="362"/>
      <c r="DC401" s="516">
        <v>1</v>
      </c>
      <c r="DD401" s="511" t="s">
        <v>1870</v>
      </c>
      <c r="DF401" s="136"/>
      <c r="DJ401" s="136"/>
      <c r="DK401" s="136"/>
      <c r="DL401" s="136"/>
      <c r="DS401" s="63"/>
      <c r="EO401" s="511">
        <v>130</v>
      </c>
      <c r="EP401" s="574">
        <v>41520</v>
      </c>
      <c r="ET401" s="133">
        <v>74</v>
      </c>
      <c r="EU401" s="133">
        <v>0</v>
      </c>
      <c r="EV401" s="524">
        <v>29.529362765514399</v>
      </c>
      <c r="EW401" s="133">
        <v>6</v>
      </c>
      <c r="EX401" s="133">
        <v>7</v>
      </c>
      <c r="EY401" s="133">
        <v>69</v>
      </c>
      <c r="EZ401" s="133">
        <v>58</v>
      </c>
      <c r="FC401" s="133">
        <v>42</v>
      </c>
      <c r="FE401" s="133">
        <v>31</v>
      </c>
      <c r="FH401" s="91"/>
      <c r="FI401" s="91"/>
      <c r="FJ401" s="227"/>
      <c r="FK401" s="227"/>
      <c r="FL401" s="193">
        <v>272</v>
      </c>
      <c r="FM401" s="193">
        <v>201</v>
      </c>
      <c r="FN401" s="193">
        <v>160.86822342830123</v>
      </c>
      <c r="FO401" s="193">
        <v>118.87688569517849</v>
      </c>
      <c r="FP401" s="193">
        <v>26</v>
      </c>
      <c r="FQ401" s="133">
        <v>1</v>
      </c>
      <c r="FS401" s="193">
        <v>63</v>
      </c>
      <c r="FT401" s="193">
        <v>28</v>
      </c>
      <c r="FU401" s="133">
        <v>110</v>
      </c>
      <c r="FV401" s="237">
        <v>3.16</v>
      </c>
      <c r="FW401" s="237">
        <v>4.3</v>
      </c>
      <c r="FX401" s="237">
        <v>19.936708860759492</v>
      </c>
      <c r="FY401" s="237">
        <v>2.25</v>
      </c>
      <c r="FZ401" s="237"/>
      <c r="GA401" s="133">
        <v>17</v>
      </c>
      <c r="GG401" s="133">
        <v>0</v>
      </c>
      <c r="GH401" s="133">
        <v>1</v>
      </c>
      <c r="GI401" s="133">
        <v>1</v>
      </c>
      <c r="GJ401" s="133">
        <v>1</v>
      </c>
      <c r="GK401" s="133">
        <v>24</v>
      </c>
      <c r="GM401" s="133">
        <v>0</v>
      </c>
      <c r="GO401" s="133">
        <v>1</v>
      </c>
      <c r="GP401" s="61">
        <v>40</v>
      </c>
      <c r="GQ401" s="106">
        <v>23.657091680632533</v>
      </c>
      <c r="GR401" s="61">
        <v>36</v>
      </c>
      <c r="GS401" s="61">
        <v>0</v>
      </c>
      <c r="GT401" s="61"/>
      <c r="GU401" s="61"/>
      <c r="GV401" s="61"/>
      <c r="GW401" s="61"/>
      <c r="GX401" s="61">
        <v>17</v>
      </c>
      <c r="GY401" s="61"/>
      <c r="GZ401" s="90"/>
      <c r="HA401" s="21">
        <v>12</v>
      </c>
      <c r="HY401" s="238"/>
      <c r="IE401" s="237"/>
      <c r="IF401" s="237"/>
      <c r="IP401" s="237"/>
      <c r="JC401" s="136"/>
      <c r="JD401" s="278"/>
      <c r="JE401" s="70"/>
      <c r="JF401" s="70"/>
      <c r="JG401" s="136"/>
      <c r="JH401" s="136"/>
      <c r="JI401" s="136"/>
      <c r="JJ401" s="136"/>
      <c r="JL401" s="420"/>
      <c r="JM401" s="362"/>
      <c r="JN401" s="244"/>
      <c r="JP401" s="518">
        <v>2</v>
      </c>
      <c r="JQ401" s="519">
        <v>42204</v>
      </c>
      <c r="JR401" s="520">
        <v>20</v>
      </c>
      <c r="JS401" s="135"/>
      <c r="JU401" s="200"/>
      <c r="JV401" s="135"/>
      <c r="JW401" s="225"/>
      <c r="JX401" s="201"/>
      <c r="JY401" s="135"/>
      <c r="JZ401" s="225"/>
      <c r="KA401" s="699">
        <v>1</v>
      </c>
      <c r="KB401" s="700">
        <v>42204</v>
      </c>
      <c r="KC401" s="225"/>
      <c r="KD401" s="63"/>
      <c r="KE401" s="250"/>
      <c r="KF401" s="250"/>
      <c r="KG401" s="250"/>
      <c r="KH401" s="250"/>
      <c r="KI401" s="250"/>
      <c r="KJ401" s="250"/>
      <c r="KK401" s="250"/>
      <c r="KL401" s="250"/>
      <c r="KQ401" s="92"/>
      <c r="KR401" s="92"/>
      <c r="KS401" s="92"/>
      <c r="KT401" s="361"/>
      <c r="KU401" s="92"/>
      <c r="KV401" s="361"/>
      <c r="KW401" s="361"/>
      <c r="KX401" s="361"/>
      <c r="KY401" s="361"/>
      <c r="KZ401" s="361"/>
      <c r="LA401" s="361"/>
      <c r="LB401" s="361"/>
      <c r="LC401" s="361"/>
      <c r="LD401" s="361"/>
      <c r="LE401" s="112"/>
      <c r="LF401" s="454"/>
      <c r="LG401" s="454"/>
      <c r="LH401" s="454"/>
      <c r="LI401" s="454"/>
      <c r="LJ401" s="454"/>
      <c r="LK401" s="454"/>
      <c r="LL401" s="454"/>
      <c r="LM401" s="454"/>
      <c r="LN401" s="454"/>
      <c r="LO401" s="454"/>
      <c r="LP401" s="454"/>
      <c r="LQ401" s="454"/>
      <c r="LR401" s="454"/>
      <c r="LS401" s="454"/>
      <c r="LT401" s="454"/>
      <c r="LU401" s="454"/>
      <c r="LV401" s="454"/>
      <c r="LW401" s="454"/>
      <c r="LX401" s="454"/>
      <c r="LY401" s="454"/>
      <c r="LZ401" s="454"/>
      <c r="MA401" s="454"/>
      <c r="MC401" s="509"/>
      <c r="MD401" s="61"/>
      <c r="ME401" s="746">
        <v>130</v>
      </c>
      <c r="MF401" s="510">
        <v>41584</v>
      </c>
      <c r="MG401" s="511">
        <v>368</v>
      </c>
      <c r="MH401" s="521">
        <v>368</v>
      </c>
      <c r="MI401" s="522">
        <v>40.368573453105398</v>
      </c>
      <c r="MJ401" s="510">
        <v>41626</v>
      </c>
      <c r="MK401" s="521">
        <v>394</v>
      </c>
      <c r="ML401" s="528">
        <v>35.520621192102197</v>
      </c>
      <c r="MM401" s="511"/>
      <c r="MN401" s="511"/>
      <c r="MO401" s="511"/>
      <c r="ND401" s="876" t="s">
        <v>64</v>
      </c>
      <c r="NE401" s="877" t="s">
        <v>64</v>
      </c>
      <c r="NF401" s="877" t="s">
        <v>64</v>
      </c>
      <c r="NG401" s="877" t="s">
        <v>64</v>
      </c>
      <c r="NH401" s="877" t="s">
        <v>64</v>
      </c>
      <c r="NI401" s="877" t="s">
        <v>64</v>
      </c>
      <c r="NJ401" s="877" t="s">
        <v>64</v>
      </c>
      <c r="NK401" s="877" t="s">
        <v>64</v>
      </c>
      <c r="NL401" s="877" t="s">
        <v>64</v>
      </c>
      <c r="NM401" s="877" t="s">
        <v>64</v>
      </c>
      <c r="NN401" s="877" t="s">
        <v>64</v>
      </c>
      <c r="NO401" s="877" t="s">
        <v>64</v>
      </c>
      <c r="NP401" s="877" t="s">
        <v>64</v>
      </c>
      <c r="NQ401" s="877" t="s">
        <v>64</v>
      </c>
      <c r="NR401" s="877" t="s">
        <v>64</v>
      </c>
      <c r="NS401" s="877" t="s">
        <v>64</v>
      </c>
      <c r="NT401" s="877" t="s">
        <v>64</v>
      </c>
      <c r="NU401" s="877" t="s">
        <v>64</v>
      </c>
      <c r="NV401" s="877" t="s">
        <v>64</v>
      </c>
      <c r="NW401" s="877" t="s">
        <v>64</v>
      </c>
      <c r="NX401" s="877" t="s">
        <v>64</v>
      </c>
      <c r="NY401" s="877" t="s">
        <v>64</v>
      </c>
      <c r="NZ401" s="877" t="s">
        <v>64</v>
      </c>
      <c r="OA401" s="877" t="s">
        <v>64</v>
      </c>
      <c r="OB401" s="877" t="s">
        <v>64</v>
      </c>
      <c r="OC401" s="877" t="s">
        <v>64</v>
      </c>
      <c r="OD401" s="877" t="s">
        <v>64</v>
      </c>
      <c r="OE401" s="877" t="s">
        <v>64</v>
      </c>
      <c r="OF401" s="877" t="s">
        <v>64</v>
      </c>
      <c r="OG401" s="877" t="s">
        <v>64</v>
      </c>
      <c r="OH401" s="877" t="s">
        <v>64</v>
      </c>
      <c r="OI401" s="877" t="s">
        <v>64</v>
      </c>
      <c r="OJ401" s="877" t="s">
        <v>64</v>
      </c>
      <c r="OK401" s="877" t="s">
        <v>64</v>
      </c>
      <c r="OL401" s="877" t="s">
        <v>64</v>
      </c>
    </row>
    <row r="402" spans="1:402" s="133" customFormat="1" x14ac:dyDescent="0.25">
      <c r="A402" s="221">
        <v>401</v>
      </c>
      <c r="B402" s="274">
        <v>0</v>
      </c>
      <c r="C402" s="61">
        <v>1</v>
      </c>
      <c r="D402" s="61">
        <v>5</v>
      </c>
      <c r="E402" s="511">
        <v>131</v>
      </c>
      <c r="F402" s="880"/>
      <c r="G402" s="887">
        <v>369</v>
      </c>
      <c r="I402" s="511" t="s">
        <v>1888</v>
      </c>
      <c r="J402" s="766">
        <v>14241</v>
      </c>
      <c r="K402" s="512">
        <v>74.917808219178099</v>
      </c>
      <c r="L402" s="514">
        <v>93</v>
      </c>
      <c r="M402" s="514">
        <v>166</v>
      </c>
      <c r="N402" s="514">
        <v>33.749455653941069</v>
      </c>
      <c r="O402" s="106">
        <v>2.0708291415115188</v>
      </c>
      <c r="P402" s="511">
        <v>0</v>
      </c>
      <c r="Q402" s="511">
        <v>130</v>
      </c>
      <c r="R402" s="511">
        <v>60</v>
      </c>
      <c r="S402" s="511">
        <v>1</v>
      </c>
      <c r="T402" s="514">
        <v>3</v>
      </c>
      <c r="U402" s="718">
        <v>0</v>
      </c>
      <c r="V402" s="718"/>
      <c r="W402" s="718">
        <v>1</v>
      </c>
      <c r="X402" s="718">
        <v>0</v>
      </c>
      <c r="Y402" s="718">
        <v>1</v>
      </c>
      <c r="Z402" s="718">
        <v>0</v>
      </c>
      <c r="AA402" s="718">
        <v>1</v>
      </c>
      <c r="AB402" s="718">
        <v>0</v>
      </c>
      <c r="AD402" s="524">
        <v>38.6246925865577</v>
      </c>
      <c r="AF402" s="591"/>
      <c r="AG402" s="590">
        <v>1.38</v>
      </c>
      <c r="AH402" s="589">
        <v>50</v>
      </c>
      <c r="AI402" s="592"/>
      <c r="AJ402" s="589">
        <v>8.3000000000000007</v>
      </c>
      <c r="AK402" s="592"/>
      <c r="AL402" s="591"/>
      <c r="AM402" s="594"/>
      <c r="AN402" s="409"/>
      <c r="AO402" s="63"/>
      <c r="AP402" s="63"/>
      <c r="AQ402" s="63"/>
      <c r="AR402" s="63"/>
      <c r="AS402" s="63"/>
      <c r="AT402" s="63"/>
      <c r="AU402" s="64"/>
      <c r="AV402" s="64"/>
      <c r="AW402" s="108"/>
      <c r="AX402" s="108"/>
      <c r="AY402" s="108"/>
      <c r="AZ402" s="589">
        <v>139</v>
      </c>
      <c r="BA402" s="414"/>
      <c r="BB402" s="66"/>
      <c r="BC402" s="68"/>
      <c r="BD402" s="66"/>
      <c r="BE402" s="218"/>
      <c r="BF402" s="66"/>
      <c r="BG402" s="68"/>
      <c r="BH402" s="508"/>
      <c r="BI402" s="508"/>
      <c r="BJ402" s="508"/>
      <c r="BK402" s="66"/>
      <c r="BL402" s="66"/>
      <c r="BM402" s="66"/>
      <c r="BN402" s="66"/>
      <c r="BO402" s="571"/>
      <c r="BP402" s="66"/>
      <c r="BQ402" s="66"/>
      <c r="BR402" s="66"/>
      <c r="BS402" s="66"/>
      <c r="BT402" s="61"/>
      <c r="BU402" s="61"/>
      <c r="BV402" s="61"/>
      <c r="BW402" s="61"/>
      <c r="BX402" s="61"/>
      <c r="BY402" s="61"/>
      <c r="BZ402" s="61"/>
      <c r="CA402" s="61"/>
      <c r="CB402" s="61"/>
      <c r="CC402" s="61"/>
      <c r="CD402" s="61"/>
      <c r="CE402" s="61"/>
      <c r="CF402" s="61"/>
      <c r="CG402" s="61"/>
      <c r="CH402" s="61"/>
      <c r="CI402" s="61"/>
      <c r="CJ402" s="661">
        <v>1</v>
      </c>
      <c r="CK402" s="661">
        <v>0</v>
      </c>
      <c r="CL402" s="661">
        <v>0</v>
      </c>
      <c r="CM402" s="663">
        <v>0</v>
      </c>
      <c r="CN402" s="663">
        <v>1</v>
      </c>
      <c r="CO402" s="661">
        <v>0</v>
      </c>
      <c r="CP402" s="661">
        <v>1</v>
      </c>
      <c r="CQ402" s="661">
        <v>1</v>
      </c>
      <c r="CR402" s="661">
        <v>0</v>
      </c>
      <c r="CS402" s="661">
        <v>0</v>
      </c>
      <c r="CT402" s="661">
        <v>1</v>
      </c>
      <c r="CU402" s="661">
        <v>0</v>
      </c>
      <c r="CV402" s="667"/>
      <c r="CW402" s="362"/>
      <c r="CX402" s="362"/>
      <c r="CY402" s="362"/>
      <c r="DC402" s="516">
        <v>1</v>
      </c>
      <c r="DD402" s="511" t="s">
        <v>1811</v>
      </c>
      <c r="DF402" s="136"/>
      <c r="DJ402" s="136"/>
      <c r="DK402" s="136"/>
      <c r="DL402" s="136"/>
      <c r="DS402" s="63"/>
      <c r="EO402" s="511">
        <v>131</v>
      </c>
      <c r="EP402" s="574">
        <v>41584</v>
      </c>
      <c r="ET402" s="133">
        <v>54</v>
      </c>
      <c r="EU402" s="133">
        <v>1</v>
      </c>
      <c r="EV402" s="524">
        <v>38.6246925865577</v>
      </c>
      <c r="EW402" s="133">
        <v>9</v>
      </c>
      <c r="EX402" s="133">
        <v>9</v>
      </c>
      <c r="EY402" s="133">
        <v>54</v>
      </c>
      <c r="EZ402" s="133">
        <v>43</v>
      </c>
      <c r="FC402" s="133">
        <v>52</v>
      </c>
      <c r="FE402" s="133">
        <v>37</v>
      </c>
      <c r="FH402" s="91"/>
      <c r="FI402" s="91"/>
      <c r="FJ402" s="227"/>
      <c r="FK402" s="227"/>
      <c r="FL402" s="193">
        <v>205</v>
      </c>
      <c r="FM402" s="193">
        <v>120</v>
      </c>
      <c r="FN402" s="193">
        <v>98.994164168642357</v>
      </c>
      <c r="FO402" s="193">
        <v>57.947803415790645</v>
      </c>
      <c r="FP402" s="193">
        <v>42</v>
      </c>
      <c r="FQ402" s="133">
        <v>0</v>
      </c>
      <c r="FS402" s="193">
        <v>78</v>
      </c>
      <c r="FT402" s="193"/>
      <c r="FU402" s="133">
        <v>220</v>
      </c>
      <c r="FV402" s="237">
        <v>5.48</v>
      </c>
      <c r="FW402" s="237">
        <v>4.6100000000000003</v>
      </c>
      <c r="FX402" s="237">
        <v>14.233576642335766</v>
      </c>
      <c r="FY402" s="237"/>
      <c r="FZ402" s="237">
        <v>1.625</v>
      </c>
      <c r="GA402" s="133">
        <v>23</v>
      </c>
      <c r="GB402" s="133">
        <v>20</v>
      </c>
      <c r="GC402" s="133">
        <v>9</v>
      </c>
      <c r="GF402" s="133">
        <v>1.6</v>
      </c>
      <c r="GG402" s="133">
        <v>1</v>
      </c>
      <c r="GH402" s="133">
        <v>1</v>
      </c>
      <c r="GI402" s="133">
        <v>1</v>
      </c>
      <c r="GJ402" s="133">
        <v>3</v>
      </c>
      <c r="GK402" s="133">
        <v>45</v>
      </c>
      <c r="GM402" s="133">
        <v>0</v>
      </c>
      <c r="GO402" s="133">
        <v>0</v>
      </c>
      <c r="GP402" s="61">
        <v>146</v>
      </c>
      <c r="GQ402" s="106">
        <v>70.503160822545283</v>
      </c>
      <c r="GR402" s="61">
        <v>33</v>
      </c>
      <c r="GS402" s="61">
        <v>1</v>
      </c>
      <c r="GT402" s="61"/>
      <c r="GU402" s="61"/>
      <c r="GV402" s="61"/>
      <c r="GW402" s="61"/>
      <c r="GX402" s="61">
        <v>15</v>
      </c>
      <c r="GY402" s="61"/>
      <c r="GZ402" s="90"/>
      <c r="HA402" s="21">
        <v>30</v>
      </c>
      <c r="HY402" s="238"/>
      <c r="IE402" s="237"/>
      <c r="IF402" s="237"/>
      <c r="IP402" s="237"/>
      <c r="JC402" s="136"/>
      <c r="JD402" s="278"/>
      <c r="JE402" s="70"/>
      <c r="JF402" s="70"/>
      <c r="JG402" s="136"/>
      <c r="JH402" s="136"/>
      <c r="JI402" s="136"/>
      <c r="JJ402" s="136"/>
      <c r="JL402" s="420"/>
      <c r="JM402" s="362"/>
      <c r="JN402" s="244"/>
      <c r="JP402" s="518">
        <v>0</v>
      </c>
      <c r="JQ402" s="519">
        <v>43542</v>
      </c>
      <c r="JR402" s="520">
        <v>64</v>
      </c>
      <c r="JS402" s="135"/>
      <c r="JU402" s="200"/>
      <c r="JV402" s="135"/>
      <c r="JW402" s="225"/>
      <c r="JX402" s="201"/>
      <c r="JY402" s="135"/>
      <c r="JZ402" s="225"/>
      <c r="KA402" s="699">
        <v>0</v>
      </c>
      <c r="KB402" s="511"/>
      <c r="KC402" s="225"/>
      <c r="KD402" s="63"/>
      <c r="KE402" s="250"/>
      <c r="KF402" s="250"/>
      <c r="KG402" s="250"/>
      <c r="KH402" s="250"/>
      <c r="KI402" s="250"/>
      <c r="KJ402" s="250"/>
      <c r="KK402" s="250"/>
      <c r="KL402" s="250"/>
      <c r="KQ402" s="92"/>
      <c r="KR402" s="92"/>
      <c r="KS402" s="92"/>
      <c r="KT402" s="361"/>
      <c r="KU402" s="92"/>
      <c r="KV402" s="361"/>
      <c r="KW402" s="361"/>
      <c r="KX402" s="361"/>
      <c r="KY402" s="361"/>
      <c r="KZ402" s="361"/>
      <c r="LA402" s="361"/>
      <c r="LB402" s="361"/>
      <c r="LC402" s="361"/>
      <c r="LD402" s="361"/>
      <c r="LE402" s="112"/>
      <c r="LF402" s="454"/>
      <c r="LG402" s="454"/>
      <c r="LH402" s="454"/>
      <c r="LI402" s="454"/>
      <c r="LJ402" s="454"/>
      <c r="LK402" s="454"/>
      <c r="LL402" s="454"/>
      <c r="LM402" s="454"/>
      <c r="LN402" s="454"/>
      <c r="LO402" s="454"/>
      <c r="LP402" s="454"/>
      <c r="LQ402" s="454"/>
      <c r="LR402" s="454"/>
      <c r="LS402" s="454"/>
      <c r="LT402" s="454"/>
      <c r="LU402" s="454"/>
      <c r="LV402" s="454"/>
      <c r="LW402" s="454"/>
      <c r="LX402" s="454"/>
      <c r="LY402" s="454"/>
      <c r="LZ402" s="454"/>
      <c r="MA402" s="454"/>
      <c r="MC402" s="509"/>
      <c r="MD402" s="61"/>
      <c r="ME402" s="746">
        <v>131</v>
      </c>
      <c r="MF402" s="510">
        <v>41586</v>
      </c>
      <c r="MG402" s="511">
        <v>369</v>
      </c>
      <c r="MH402" s="521">
        <v>369</v>
      </c>
      <c r="MI402" s="522">
        <v>57.1905592245039</v>
      </c>
      <c r="MJ402" s="510"/>
      <c r="MK402" s="511"/>
      <c r="ML402" s="511"/>
      <c r="MM402" s="511"/>
      <c r="MN402" s="511"/>
      <c r="MO402" s="511"/>
      <c r="ND402" s="876">
        <v>1131</v>
      </c>
      <c r="NE402" s="877" t="s">
        <v>64</v>
      </c>
      <c r="NF402" s="877" t="s">
        <v>64</v>
      </c>
      <c r="NG402" s="877" t="s">
        <v>64</v>
      </c>
      <c r="NH402" s="877" t="s">
        <v>64</v>
      </c>
      <c r="NI402" s="877" t="s">
        <v>64</v>
      </c>
      <c r="NJ402" s="877" t="s">
        <v>64</v>
      </c>
      <c r="NK402" s="877" t="s">
        <v>64</v>
      </c>
      <c r="NL402" s="877" t="s">
        <v>64</v>
      </c>
      <c r="NM402" s="877" t="s">
        <v>64</v>
      </c>
      <c r="NN402" s="877" t="s">
        <v>64</v>
      </c>
      <c r="NO402" s="877" t="s">
        <v>64</v>
      </c>
      <c r="NP402" s="877" t="s">
        <v>64</v>
      </c>
      <c r="NQ402" s="877" t="s">
        <v>64</v>
      </c>
      <c r="NR402" s="877" t="s">
        <v>64</v>
      </c>
      <c r="NS402" s="877" t="s">
        <v>64</v>
      </c>
      <c r="NT402" s="877" t="s">
        <v>64</v>
      </c>
      <c r="NU402" s="877" t="s">
        <v>64</v>
      </c>
      <c r="NV402" s="877" t="s">
        <v>64</v>
      </c>
      <c r="NW402" s="877" t="s">
        <v>64</v>
      </c>
      <c r="NX402" s="877" t="s">
        <v>64</v>
      </c>
      <c r="NY402" s="877" t="s">
        <v>64</v>
      </c>
      <c r="NZ402" s="877" t="s">
        <v>64</v>
      </c>
      <c r="OA402" s="877" t="s">
        <v>64</v>
      </c>
      <c r="OB402" s="877" t="s">
        <v>64</v>
      </c>
      <c r="OC402" s="877" t="s">
        <v>64</v>
      </c>
      <c r="OD402" s="877" t="s">
        <v>64</v>
      </c>
      <c r="OE402" s="877" t="s">
        <v>64</v>
      </c>
      <c r="OF402" s="877" t="s">
        <v>64</v>
      </c>
      <c r="OG402" s="877" t="s">
        <v>64</v>
      </c>
      <c r="OH402" s="877" t="s">
        <v>64</v>
      </c>
      <c r="OI402" s="877" t="s">
        <v>64</v>
      </c>
      <c r="OJ402" s="877" t="s">
        <v>64</v>
      </c>
      <c r="OK402" s="877" t="s">
        <v>64</v>
      </c>
      <c r="OL402" s="877" t="s">
        <v>64</v>
      </c>
    </row>
    <row r="403" spans="1:402" s="133" customFormat="1" x14ac:dyDescent="0.25">
      <c r="A403" s="221">
        <v>402</v>
      </c>
      <c r="B403" s="221">
        <v>0</v>
      </c>
      <c r="C403" s="61">
        <v>0</v>
      </c>
      <c r="D403" s="61">
        <v>5</v>
      </c>
      <c r="E403" s="511">
        <v>132</v>
      </c>
      <c r="F403" s="880"/>
      <c r="G403" s="887">
        <v>371</v>
      </c>
      <c r="I403" s="511" t="s">
        <v>1889</v>
      </c>
      <c r="J403" s="766">
        <v>19914</v>
      </c>
      <c r="K403" s="512">
        <v>59.4</v>
      </c>
      <c r="L403" s="514">
        <v>96</v>
      </c>
      <c r="M403" s="514">
        <v>178</v>
      </c>
      <c r="N403" s="514">
        <v>30.299204645878046</v>
      </c>
      <c r="O403" s="106">
        <v>2.1786846184490924</v>
      </c>
      <c r="P403" s="511">
        <v>0</v>
      </c>
      <c r="Q403" s="511">
        <v>90</v>
      </c>
      <c r="R403" s="511">
        <v>50</v>
      </c>
      <c r="S403" s="511">
        <v>0</v>
      </c>
      <c r="T403" s="514">
        <v>2</v>
      </c>
      <c r="U403" s="718">
        <v>0</v>
      </c>
      <c r="V403" s="718"/>
      <c r="W403" s="718">
        <v>1</v>
      </c>
      <c r="X403" s="718">
        <v>2</v>
      </c>
      <c r="Y403" s="718">
        <v>1</v>
      </c>
      <c r="Z403" s="718">
        <v>1</v>
      </c>
      <c r="AA403" s="718">
        <v>0</v>
      </c>
      <c r="AB403" s="718">
        <v>0</v>
      </c>
      <c r="AD403" s="524">
        <v>29.510272474720701</v>
      </c>
      <c r="AF403" s="589">
        <v>93</v>
      </c>
      <c r="AG403" s="590">
        <v>7.76</v>
      </c>
      <c r="AH403" s="589">
        <v>7</v>
      </c>
      <c r="AI403" s="592"/>
      <c r="AJ403" s="589">
        <v>8.6</v>
      </c>
      <c r="AK403" s="592"/>
      <c r="AL403" s="589">
        <v>1361</v>
      </c>
      <c r="AM403" s="593"/>
      <c r="AN403" s="409"/>
      <c r="AO403" s="63"/>
      <c r="AP403" s="63"/>
      <c r="AQ403" s="63"/>
      <c r="AR403" s="63"/>
      <c r="AS403" s="63"/>
      <c r="AT403" s="63"/>
      <c r="AU403" s="64"/>
      <c r="AV403" s="64"/>
      <c r="AW403" s="108"/>
      <c r="AX403" s="108"/>
      <c r="AY403" s="108"/>
      <c r="AZ403" s="589">
        <v>135</v>
      </c>
      <c r="BA403" s="414"/>
      <c r="BB403" s="66"/>
      <c r="BC403" s="68"/>
      <c r="BD403" s="66"/>
      <c r="BE403" s="218"/>
      <c r="BF403" s="66"/>
      <c r="BG403" s="68"/>
      <c r="BH403" s="508"/>
      <c r="BI403" s="508"/>
      <c r="BJ403" s="508"/>
      <c r="BK403" s="66"/>
      <c r="BL403" s="66"/>
      <c r="BM403" s="66"/>
      <c r="BN403" s="66"/>
      <c r="BO403" s="571"/>
      <c r="BP403" s="66"/>
      <c r="BQ403" s="66"/>
      <c r="BR403" s="66"/>
      <c r="BS403" s="66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  <c r="CD403" s="61"/>
      <c r="CE403" s="61"/>
      <c r="CF403" s="61"/>
      <c r="CG403" s="61"/>
      <c r="CH403" s="61"/>
      <c r="CI403" s="61"/>
      <c r="CJ403" s="661">
        <v>0</v>
      </c>
      <c r="CK403" s="661">
        <v>0</v>
      </c>
      <c r="CL403" s="661">
        <v>0</v>
      </c>
      <c r="CM403" s="661">
        <v>1</v>
      </c>
      <c r="CN403" s="661">
        <v>0</v>
      </c>
      <c r="CO403" s="661">
        <v>0</v>
      </c>
      <c r="CP403" s="661">
        <v>1</v>
      </c>
      <c r="CQ403" s="661">
        <v>1</v>
      </c>
      <c r="CR403" s="661">
        <v>0</v>
      </c>
      <c r="CS403" s="661">
        <v>0</v>
      </c>
      <c r="CT403" s="661">
        <v>1</v>
      </c>
      <c r="CU403" s="661">
        <v>0</v>
      </c>
      <c r="CV403" s="666">
        <v>10.7</v>
      </c>
      <c r="CW403" s="362"/>
      <c r="CX403" s="362"/>
      <c r="CY403" s="362"/>
      <c r="DC403" s="516">
        <v>1</v>
      </c>
      <c r="DD403" s="523" t="s">
        <v>1890</v>
      </c>
      <c r="DF403" s="136"/>
      <c r="DJ403" s="136"/>
      <c r="DK403" s="136"/>
      <c r="DL403" s="136"/>
      <c r="DS403" s="63"/>
      <c r="EO403" s="511">
        <v>132</v>
      </c>
      <c r="EP403" s="574">
        <v>41593</v>
      </c>
      <c r="ET403" s="133">
        <v>91</v>
      </c>
      <c r="EU403" s="133">
        <v>0</v>
      </c>
      <c r="EV403" s="524">
        <v>29.510272474720701</v>
      </c>
      <c r="EW403" s="133">
        <v>6</v>
      </c>
      <c r="EX403" s="133">
        <v>8</v>
      </c>
      <c r="EY403" s="133">
        <v>57</v>
      </c>
      <c r="EZ403" s="133">
        <v>49</v>
      </c>
      <c r="FC403" s="133">
        <v>51</v>
      </c>
      <c r="FE403" s="133">
        <v>32</v>
      </c>
      <c r="FH403" s="91"/>
      <c r="FI403" s="91"/>
      <c r="FJ403" s="227"/>
      <c r="FK403" s="227"/>
      <c r="FL403" s="193">
        <v>205</v>
      </c>
      <c r="FM403" s="193">
        <v>115</v>
      </c>
      <c r="FN403" s="193">
        <v>94.093471934423562</v>
      </c>
      <c r="FO403" s="193">
        <v>52.784142792481511</v>
      </c>
      <c r="FP403" s="193">
        <v>44</v>
      </c>
      <c r="FQ403" s="133">
        <v>0</v>
      </c>
      <c r="FS403" s="193">
        <v>97</v>
      </c>
      <c r="FT403" s="193">
        <v>80</v>
      </c>
      <c r="FU403" s="133">
        <v>160</v>
      </c>
      <c r="FV403" s="237">
        <v>6.7</v>
      </c>
      <c r="FW403" s="237">
        <v>15.7</v>
      </c>
      <c r="FX403" s="237">
        <v>14.477611940298507</v>
      </c>
      <c r="FY403" s="237">
        <v>1.2124999999999999</v>
      </c>
      <c r="FZ403" s="237"/>
      <c r="GA403" s="133">
        <v>25</v>
      </c>
      <c r="GG403" s="133">
        <v>0</v>
      </c>
      <c r="GH403" s="133">
        <v>1</v>
      </c>
      <c r="GI403" s="133">
        <v>0</v>
      </c>
      <c r="GJ403" s="133">
        <v>0</v>
      </c>
      <c r="GM403" s="133">
        <v>0</v>
      </c>
      <c r="GO403" s="133">
        <v>0</v>
      </c>
      <c r="GP403" s="61">
        <v>70</v>
      </c>
      <c r="GQ403" s="106">
        <v>32.129478221510489</v>
      </c>
      <c r="GR403" s="61">
        <v>53</v>
      </c>
      <c r="GS403" s="61">
        <v>0</v>
      </c>
      <c r="GT403" s="61"/>
      <c r="GU403" s="61"/>
      <c r="GV403" s="61"/>
      <c r="GW403" s="61"/>
      <c r="GX403" s="61"/>
      <c r="GY403" s="61"/>
      <c r="GZ403" s="90"/>
      <c r="HA403" s="21">
        <v>20</v>
      </c>
      <c r="HY403" s="238"/>
      <c r="IE403" s="237"/>
      <c r="IF403" s="237"/>
      <c r="IP403" s="237"/>
      <c r="JC403" s="136"/>
      <c r="JD403" s="278"/>
      <c r="JE403" s="70"/>
      <c r="JF403" s="70"/>
      <c r="JG403" s="136"/>
      <c r="JH403" s="136"/>
      <c r="JI403" s="136"/>
      <c r="JJ403" s="136"/>
      <c r="JL403" s="420"/>
      <c r="JM403" s="362"/>
      <c r="JN403" s="244"/>
      <c r="JP403" s="518">
        <v>0</v>
      </c>
      <c r="JQ403" s="519"/>
      <c r="JR403" s="520"/>
      <c r="JS403" s="135"/>
      <c r="JU403" s="200"/>
      <c r="JV403" s="135"/>
      <c r="JW403" s="225"/>
      <c r="JX403" s="201"/>
      <c r="JY403" s="135"/>
      <c r="JZ403" s="225"/>
      <c r="KA403" s="699">
        <v>0</v>
      </c>
      <c r="KB403" s="511"/>
      <c r="KC403" s="225"/>
      <c r="KD403" s="63"/>
      <c r="KE403" s="250"/>
      <c r="KF403" s="250"/>
      <c r="KG403" s="250"/>
      <c r="KH403" s="250"/>
      <c r="KI403" s="250"/>
      <c r="KJ403" s="250"/>
      <c r="KK403" s="250"/>
      <c r="KL403" s="250"/>
      <c r="KQ403" s="92"/>
      <c r="KR403" s="92"/>
      <c r="KS403" s="92"/>
      <c r="KT403" s="361"/>
      <c r="KU403" s="92"/>
      <c r="KV403" s="361"/>
      <c r="KW403" s="361"/>
      <c r="KX403" s="361"/>
      <c r="KY403" s="361"/>
      <c r="KZ403" s="361"/>
      <c r="LA403" s="361"/>
      <c r="LB403" s="361"/>
      <c r="LC403" s="361"/>
      <c r="LD403" s="361"/>
      <c r="LE403" s="112"/>
      <c r="LF403" s="454"/>
      <c r="LG403" s="454"/>
      <c r="LH403" s="454"/>
      <c r="LI403" s="454"/>
      <c r="LJ403" s="454"/>
      <c r="LK403" s="454"/>
      <c r="LL403" s="454"/>
      <c r="LM403" s="454"/>
      <c r="LN403" s="454"/>
      <c r="LO403" s="454"/>
      <c r="LP403" s="454"/>
      <c r="LQ403" s="454"/>
      <c r="LR403" s="454"/>
      <c r="LS403" s="454"/>
      <c r="LT403" s="454"/>
      <c r="LU403" s="454"/>
      <c r="LV403" s="454"/>
      <c r="LW403" s="454"/>
      <c r="LX403" s="454"/>
      <c r="LY403" s="454"/>
      <c r="LZ403" s="454"/>
      <c r="MA403" s="454"/>
      <c r="MC403" s="509"/>
      <c r="MD403" s="61"/>
      <c r="ME403" s="746">
        <v>132</v>
      </c>
      <c r="MF403" s="510">
        <v>41595</v>
      </c>
      <c r="MG403" s="511">
        <v>371</v>
      </c>
      <c r="MH403" s="521">
        <v>371</v>
      </c>
      <c r="MI403" s="530">
        <v>198.88737208114901</v>
      </c>
      <c r="MJ403" s="510"/>
      <c r="MK403" s="511"/>
      <c r="ML403" s="511"/>
      <c r="MM403" s="511"/>
      <c r="MN403" s="511"/>
      <c r="MO403" s="511"/>
      <c r="ND403" s="876" t="s">
        <v>64</v>
      </c>
      <c r="NE403" s="877" t="s">
        <v>64</v>
      </c>
      <c r="NF403" s="877" t="s">
        <v>64</v>
      </c>
      <c r="NG403" s="877" t="s">
        <v>64</v>
      </c>
      <c r="NH403" s="877" t="s">
        <v>64</v>
      </c>
      <c r="NI403" s="877" t="s">
        <v>64</v>
      </c>
      <c r="NJ403" s="877" t="s">
        <v>64</v>
      </c>
      <c r="NK403" s="877" t="s">
        <v>64</v>
      </c>
      <c r="NL403" s="877" t="s">
        <v>64</v>
      </c>
      <c r="NM403" s="877" t="s">
        <v>64</v>
      </c>
      <c r="NN403" s="877" t="s">
        <v>64</v>
      </c>
      <c r="NO403" s="877" t="s">
        <v>64</v>
      </c>
      <c r="NP403" s="877" t="s">
        <v>64</v>
      </c>
      <c r="NQ403" s="877" t="s">
        <v>64</v>
      </c>
      <c r="NR403" s="877" t="s">
        <v>64</v>
      </c>
      <c r="NS403" s="877" t="s">
        <v>64</v>
      </c>
      <c r="NT403" s="877" t="s">
        <v>64</v>
      </c>
      <c r="NU403" s="877" t="s">
        <v>64</v>
      </c>
      <c r="NV403" s="877" t="s">
        <v>64</v>
      </c>
      <c r="NW403" s="877" t="s">
        <v>64</v>
      </c>
      <c r="NX403" s="877" t="s">
        <v>64</v>
      </c>
      <c r="NY403" s="877" t="s">
        <v>64</v>
      </c>
      <c r="NZ403" s="877" t="s">
        <v>64</v>
      </c>
      <c r="OA403" s="877" t="s">
        <v>64</v>
      </c>
      <c r="OB403" s="877" t="s">
        <v>64</v>
      </c>
      <c r="OC403" s="877" t="s">
        <v>64</v>
      </c>
      <c r="OD403" s="877" t="s">
        <v>64</v>
      </c>
      <c r="OE403" s="877" t="s">
        <v>64</v>
      </c>
      <c r="OF403" s="877" t="s">
        <v>64</v>
      </c>
      <c r="OG403" s="877" t="s">
        <v>64</v>
      </c>
      <c r="OH403" s="877" t="s">
        <v>64</v>
      </c>
      <c r="OI403" s="877" t="s">
        <v>64</v>
      </c>
      <c r="OJ403" s="877" t="s">
        <v>64</v>
      </c>
      <c r="OK403" s="877" t="s">
        <v>64</v>
      </c>
      <c r="OL403" s="877" t="s">
        <v>64</v>
      </c>
    </row>
    <row r="404" spans="1:402" s="133" customFormat="1" x14ac:dyDescent="0.25">
      <c r="A404" s="274">
        <v>403</v>
      </c>
      <c r="B404" s="221">
        <v>0</v>
      </c>
      <c r="C404" s="61">
        <v>0</v>
      </c>
      <c r="D404" s="61">
        <v>5</v>
      </c>
      <c r="E404" s="511">
        <v>133</v>
      </c>
      <c r="F404" s="880"/>
      <c r="G404" s="887">
        <v>372</v>
      </c>
      <c r="I404" s="511" t="s">
        <v>1891</v>
      </c>
      <c r="J404" s="766">
        <v>13949</v>
      </c>
      <c r="K404" s="512">
        <v>75.736986301369896</v>
      </c>
      <c r="L404" s="514">
        <v>78</v>
      </c>
      <c r="M404" s="514">
        <v>177</v>
      </c>
      <c r="N404" s="514">
        <v>24.897060231734173</v>
      </c>
      <c r="O404" s="106">
        <v>1.958315602756614</v>
      </c>
      <c r="P404" s="511">
        <v>0</v>
      </c>
      <c r="Q404" s="511">
        <v>130</v>
      </c>
      <c r="R404" s="511">
        <v>90</v>
      </c>
      <c r="S404" s="511">
        <v>1</v>
      </c>
      <c r="T404" s="514">
        <v>3</v>
      </c>
      <c r="U404" s="718">
        <v>0</v>
      </c>
      <c r="V404" s="718"/>
      <c r="W404" s="718">
        <v>1</v>
      </c>
      <c r="X404" s="718">
        <v>0</v>
      </c>
      <c r="Y404" s="718">
        <v>1</v>
      </c>
      <c r="Z404" s="718">
        <v>0</v>
      </c>
      <c r="AA404" s="718">
        <v>0</v>
      </c>
      <c r="AB404" s="718">
        <v>0</v>
      </c>
      <c r="AD404" s="524">
        <v>38.543885808598702</v>
      </c>
      <c r="AF404" s="591"/>
      <c r="AG404" s="590">
        <v>3.06</v>
      </c>
      <c r="AH404" s="589">
        <v>20</v>
      </c>
      <c r="AI404" s="592"/>
      <c r="AJ404" s="589">
        <v>16.2</v>
      </c>
      <c r="AK404" s="592"/>
      <c r="AL404" s="589">
        <v>2374</v>
      </c>
      <c r="AM404" s="593"/>
      <c r="AN404" s="409"/>
      <c r="AO404" s="63"/>
      <c r="AP404" s="63"/>
      <c r="AQ404" s="63"/>
      <c r="AR404" s="63"/>
      <c r="AS404" s="63"/>
      <c r="AT404" s="63"/>
      <c r="AU404" s="64"/>
      <c r="AV404" s="64"/>
      <c r="AW404" s="108"/>
      <c r="AX404" s="108"/>
      <c r="AY404" s="108"/>
      <c r="AZ404" s="589">
        <v>130</v>
      </c>
      <c r="BA404" s="414"/>
      <c r="BB404" s="66"/>
      <c r="BC404" s="68"/>
      <c r="BD404" s="66"/>
      <c r="BE404" s="218"/>
      <c r="BF404" s="66"/>
      <c r="BG404" s="68"/>
      <c r="BH404" s="508"/>
      <c r="BI404" s="508"/>
      <c r="BJ404" s="508"/>
      <c r="BK404" s="66"/>
      <c r="BL404" s="66"/>
      <c r="BM404" s="66"/>
      <c r="BN404" s="66"/>
      <c r="BO404" s="571"/>
      <c r="BP404" s="66"/>
      <c r="BQ404" s="66"/>
      <c r="BR404" s="66"/>
      <c r="BS404" s="66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  <c r="CD404" s="61"/>
      <c r="CE404" s="61"/>
      <c r="CF404" s="61"/>
      <c r="CG404" s="61"/>
      <c r="CH404" s="61"/>
      <c r="CI404" s="61"/>
      <c r="CJ404" s="661">
        <v>1</v>
      </c>
      <c r="CK404" s="661">
        <v>0</v>
      </c>
      <c r="CL404" s="663">
        <v>1</v>
      </c>
      <c r="CM404" s="661">
        <v>1</v>
      </c>
      <c r="CN404" s="663">
        <v>1</v>
      </c>
      <c r="CO404" s="661">
        <v>0</v>
      </c>
      <c r="CP404" s="661">
        <v>0</v>
      </c>
      <c r="CQ404" s="661">
        <v>1</v>
      </c>
      <c r="CR404" s="661">
        <v>0</v>
      </c>
      <c r="CS404" s="661">
        <v>0</v>
      </c>
      <c r="CT404" s="663" t="s">
        <v>1816</v>
      </c>
      <c r="CU404" s="661">
        <v>1</v>
      </c>
      <c r="CV404" s="667"/>
      <c r="CW404" s="362"/>
      <c r="CX404" s="362"/>
      <c r="CY404" s="362"/>
      <c r="DC404" s="516">
        <v>2</v>
      </c>
      <c r="DD404" s="511" t="s">
        <v>1892</v>
      </c>
      <c r="DF404" s="136"/>
      <c r="DJ404" s="136"/>
      <c r="DK404" s="136"/>
      <c r="DL404" s="136"/>
      <c r="DS404" s="63"/>
      <c r="EO404" s="511">
        <v>133</v>
      </c>
      <c r="EP404" s="574">
        <v>41583</v>
      </c>
      <c r="ET404" s="133">
        <v>70</v>
      </c>
      <c r="EU404" s="133">
        <v>0</v>
      </c>
      <c r="EV404" s="524">
        <v>38.543885808598702</v>
      </c>
      <c r="EW404" s="133">
        <v>8</v>
      </c>
      <c r="EX404" s="133">
        <v>8</v>
      </c>
      <c r="EY404" s="133">
        <v>58</v>
      </c>
      <c r="EZ404" s="133">
        <v>48</v>
      </c>
      <c r="FC404" s="133">
        <v>39</v>
      </c>
      <c r="FE404" s="133">
        <v>30</v>
      </c>
      <c r="FH404" s="91"/>
      <c r="FI404" s="91"/>
      <c r="FJ404" s="227"/>
      <c r="FK404" s="227"/>
      <c r="FL404" s="193">
        <v>166</v>
      </c>
      <c r="FM404" s="193">
        <v>131</v>
      </c>
      <c r="FN404" s="193">
        <v>84.766724917235436</v>
      </c>
      <c r="FO404" s="193">
        <v>66.894222675649644</v>
      </c>
      <c r="FP404" s="193">
        <v>21</v>
      </c>
      <c r="FQ404" s="133">
        <v>1</v>
      </c>
      <c r="FS404" s="193">
        <v>63.2</v>
      </c>
      <c r="FT404" s="193"/>
      <c r="FU404" s="133">
        <v>100</v>
      </c>
      <c r="FV404" s="237">
        <v>6.14</v>
      </c>
      <c r="FW404" s="237">
        <v>9.98</v>
      </c>
      <c r="FX404" s="237">
        <v>10.293159609120522</v>
      </c>
      <c r="FY404" s="237"/>
      <c r="FZ404" s="237">
        <v>2.49802371541502</v>
      </c>
      <c r="GA404" s="133">
        <v>19</v>
      </c>
      <c r="GG404" s="133">
        <v>0</v>
      </c>
      <c r="GH404" s="133">
        <v>1</v>
      </c>
      <c r="GI404" s="133">
        <v>1</v>
      </c>
      <c r="GJ404" s="133">
        <v>1</v>
      </c>
      <c r="GK404" s="133">
        <v>40</v>
      </c>
      <c r="GM404" s="133">
        <v>0</v>
      </c>
      <c r="GO404" s="133">
        <v>1</v>
      </c>
      <c r="GP404" s="61">
        <v>77</v>
      </c>
      <c r="GQ404" s="106">
        <v>39.319504931488723</v>
      </c>
      <c r="GR404" s="61">
        <v>40</v>
      </c>
      <c r="GS404" s="61">
        <v>0</v>
      </c>
      <c r="GT404" s="61"/>
      <c r="GU404" s="61"/>
      <c r="GV404" s="61"/>
      <c r="GW404" s="61"/>
      <c r="GX404" s="61">
        <v>17</v>
      </c>
      <c r="GY404" s="61"/>
      <c r="GZ404" s="90"/>
      <c r="HA404" s="21">
        <v>20</v>
      </c>
      <c r="HY404" s="238"/>
      <c r="IE404" s="237"/>
      <c r="IF404" s="237"/>
      <c r="IP404" s="237"/>
      <c r="JC404" s="136"/>
      <c r="JD404" s="278"/>
      <c r="JE404" s="70"/>
      <c r="JF404" s="70"/>
      <c r="JG404" s="136"/>
      <c r="JH404" s="136"/>
      <c r="JI404" s="136"/>
      <c r="JJ404" s="136"/>
      <c r="JL404" s="420"/>
      <c r="JM404" s="362"/>
      <c r="JN404" s="244"/>
      <c r="JP404" s="518">
        <v>1</v>
      </c>
      <c r="JQ404" s="519">
        <v>42240</v>
      </c>
      <c r="JR404" s="520">
        <v>21</v>
      </c>
      <c r="JS404" s="135"/>
      <c r="JU404" s="200"/>
      <c r="JV404" s="135"/>
      <c r="JW404" s="225"/>
      <c r="JX404" s="201"/>
      <c r="JY404" s="135"/>
      <c r="JZ404" s="225"/>
      <c r="KA404" s="699">
        <v>0</v>
      </c>
      <c r="KB404" s="511"/>
      <c r="KC404" s="225"/>
      <c r="KD404" s="63"/>
      <c r="KE404" s="250"/>
      <c r="KF404" s="250"/>
      <c r="KG404" s="250"/>
      <c r="KH404" s="250"/>
      <c r="KI404" s="250"/>
      <c r="KJ404" s="250"/>
      <c r="KK404" s="250"/>
      <c r="KL404" s="250"/>
      <c r="KQ404" s="92"/>
      <c r="KR404" s="92"/>
      <c r="KS404" s="92"/>
      <c r="KT404" s="361"/>
      <c r="KU404" s="92"/>
      <c r="KV404" s="361"/>
      <c r="KW404" s="361"/>
      <c r="KX404" s="361"/>
      <c r="KY404" s="361"/>
      <c r="KZ404" s="361"/>
      <c r="LA404" s="361"/>
      <c r="LB404" s="361"/>
      <c r="LC404" s="361"/>
      <c r="LD404" s="361"/>
      <c r="LE404" s="112"/>
      <c r="LF404" s="454"/>
      <c r="LG404" s="454"/>
      <c r="LH404" s="454"/>
      <c r="LI404" s="454"/>
      <c r="LJ404" s="454"/>
      <c r="LK404" s="454"/>
      <c r="LL404" s="454"/>
      <c r="LM404" s="454"/>
      <c r="LN404" s="454"/>
      <c r="LO404" s="454"/>
      <c r="LP404" s="454"/>
      <c r="LQ404" s="454"/>
      <c r="LR404" s="454"/>
      <c r="LS404" s="454"/>
      <c r="LT404" s="454"/>
      <c r="LU404" s="454"/>
      <c r="LV404" s="454"/>
      <c r="LW404" s="454"/>
      <c r="LX404" s="454"/>
      <c r="LY404" s="454"/>
      <c r="LZ404" s="454"/>
      <c r="MA404" s="454"/>
      <c r="MC404" s="509"/>
      <c r="MD404" s="61"/>
      <c r="ME404" s="746">
        <v>133</v>
      </c>
      <c r="MF404" s="510">
        <v>41593</v>
      </c>
      <c r="MG404" s="511">
        <v>372</v>
      </c>
      <c r="MH404" s="521">
        <v>372</v>
      </c>
      <c r="MI404" s="522">
        <v>58.897351552809901</v>
      </c>
      <c r="MJ404" s="510"/>
      <c r="MK404" s="511"/>
      <c r="ML404" s="511"/>
      <c r="MM404" s="511"/>
      <c r="MN404" s="511"/>
      <c r="MO404" s="511"/>
      <c r="ND404" s="876" t="s">
        <v>64</v>
      </c>
      <c r="NE404" s="877" t="s">
        <v>64</v>
      </c>
      <c r="NF404" s="877" t="s">
        <v>64</v>
      </c>
      <c r="NG404" s="877" t="s">
        <v>64</v>
      </c>
      <c r="NH404" s="877" t="s">
        <v>64</v>
      </c>
      <c r="NI404" s="877" t="s">
        <v>64</v>
      </c>
      <c r="NJ404" s="877" t="s">
        <v>64</v>
      </c>
      <c r="NK404" s="877" t="s">
        <v>64</v>
      </c>
      <c r="NL404" s="877" t="s">
        <v>64</v>
      </c>
      <c r="NM404" s="877" t="s">
        <v>64</v>
      </c>
      <c r="NN404" s="877" t="s">
        <v>64</v>
      </c>
      <c r="NO404" s="877" t="s">
        <v>64</v>
      </c>
      <c r="NP404" s="877" t="s">
        <v>64</v>
      </c>
      <c r="NQ404" s="877" t="s">
        <v>64</v>
      </c>
      <c r="NR404" s="877" t="s">
        <v>64</v>
      </c>
      <c r="NS404" s="877" t="s">
        <v>64</v>
      </c>
      <c r="NT404" s="877" t="s">
        <v>64</v>
      </c>
      <c r="NU404" s="877" t="s">
        <v>64</v>
      </c>
      <c r="NV404" s="877" t="s">
        <v>64</v>
      </c>
      <c r="NW404" s="877" t="s">
        <v>64</v>
      </c>
      <c r="NX404" s="877" t="s">
        <v>64</v>
      </c>
      <c r="NY404" s="877" t="s">
        <v>64</v>
      </c>
      <c r="NZ404" s="877" t="s">
        <v>64</v>
      </c>
      <c r="OA404" s="877" t="s">
        <v>64</v>
      </c>
      <c r="OB404" s="877" t="s">
        <v>64</v>
      </c>
      <c r="OC404" s="877" t="s">
        <v>64</v>
      </c>
      <c r="OD404" s="877" t="s">
        <v>64</v>
      </c>
      <c r="OE404" s="877" t="s">
        <v>64</v>
      </c>
      <c r="OF404" s="877" t="s">
        <v>64</v>
      </c>
      <c r="OG404" s="877" t="s">
        <v>64</v>
      </c>
      <c r="OH404" s="877" t="s">
        <v>64</v>
      </c>
      <c r="OI404" s="877" t="s">
        <v>64</v>
      </c>
      <c r="OJ404" s="877" t="s">
        <v>64</v>
      </c>
      <c r="OK404" s="877" t="s">
        <v>64</v>
      </c>
      <c r="OL404" s="877" t="s">
        <v>64</v>
      </c>
    </row>
    <row r="405" spans="1:402" s="133" customFormat="1" x14ac:dyDescent="0.25">
      <c r="A405" s="221">
        <v>404</v>
      </c>
      <c r="B405" s="221">
        <v>0</v>
      </c>
      <c r="C405" s="61">
        <v>1</v>
      </c>
      <c r="D405" s="61">
        <v>5</v>
      </c>
      <c r="E405" s="511">
        <v>134</v>
      </c>
      <c r="F405" s="880"/>
      <c r="G405" s="887">
        <v>373</v>
      </c>
      <c r="I405" s="511" t="s">
        <v>1893</v>
      </c>
      <c r="J405" s="766">
        <v>14804</v>
      </c>
      <c r="K405" s="512">
        <v>73.400000000000006</v>
      </c>
      <c r="L405" s="514">
        <v>89</v>
      </c>
      <c r="M405" s="514">
        <v>172</v>
      </c>
      <c r="N405" s="514">
        <v>30.08382909680909</v>
      </c>
      <c r="O405" s="106">
        <v>2.0620917104295393</v>
      </c>
      <c r="P405" s="511">
        <v>0</v>
      </c>
      <c r="Q405" s="511">
        <v>110</v>
      </c>
      <c r="R405" s="511">
        <v>70</v>
      </c>
      <c r="S405" s="511">
        <v>0</v>
      </c>
      <c r="T405" s="514">
        <v>2</v>
      </c>
      <c r="U405" s="718">
        <v>0</v>
      </c>
      <c r="V405" s="718"/>
      <c r="W405" s="718">
        <v>0</v>
      </c>
      <c r="X405" s="718">
        <v>0</v>
      </c>
      <c r="Y405" s="663">
        <v>0</v>
      </c>
      <c r="Z405" s="718">
        <v>0</v>
      </c>
      <c r="AA405" s="718">
        <v>0</v>
      </c>
      <c r="AB405" s="718">
        <v>0</v>
      </c>
      <c r="AD405" s="524">
        <v>35.859236475791299</v>
      </c>
      <c r="AF405" s="591"/>
      <c r="AG405" s="590">
        <v>1.86</v>
      </c>
      <c r="AH405" s="589">
        <v>36</v>
      </c>
      <c r="AI405" s="592"/>
      <c r="AJ405" s="589">
        <v>13.8</v>
      </c>
      <c r="AK405" s="592"/>
      <c r="AL405" s="589">
        <v>326</v>
      </c>
      <c r="AM405" s="593"/>
      <c r="AN405" s="409"/>
      <c r="AO405" s="63"/>
      <c r="AP405" s="63"/>
      <c r="AQ405" s="63"/>
      <c r="AR405" s="63"/>
      <c r="AS405" s="63"/>
      <c r="AT405" s="63"/>
      <c r="AU405" s="64"/>
      <c r="AV405" s="64"/>
      <c r="AW405" s="108"/>
      <c r="AX405" s="108"/>
      <c r="AY405" s="108"/>
      <c r="AZ405" s="589">
        <v>138</v>
      </c>
      <c r="BA405" s="414"/>
      <c r="BB405" s="66"/>
      <c r="BC405" s="68"/>
      <c r="BD405" s="66"/>
      <c r="BE405" s="218"/>
      <c r="BF405" s="66"/>
      <c r="BG405" s="68"/>
      <c r="BH405" s="508"/>
      <c r="BI405" s="508"/>
      <c r="BJ405" s="508"/>
      <c r="BK405" s="66"/>
      <c r="BL405" s="66"/>
      <c r="BM405" s="66"/>
      <c r="BN405" s="66"/>
      <c r="BO405" s="571"/>
      <c r="BP405" s="66"/>
      <c r="BQ405" s="66"/>
      <c r="BR405" s="66"/>
      <c r="BS405" s="66"/>
      <c r="BT405" s="61"/>
      <c r="BU405" s="61"/>
      <c r="BV405" s="61"/>
      <c r="BW405" s="61"/>
      <c r="BX405" s="61"/>
      <c r="BY405" s="61"/>
      <c r="BZ405" s="61"/>
      <c r="CA405" s="61"/>
      <c r="CB405" s="61"/>
      <c r="CC405" s="61"/>
      <c r="CD405" s="61"/>
      <c r="CE405" s="61"/>
      <c r="CF405" s="61"/>
      <c r="CG405" s="61"/>
      <c r="CH405" s="61"/>
      <c r="CI405" s="61"/>
      <c r="CJ405" s="661">
        <v>1</v>
      </c>
      <c r="CK405" s="661">
        <v>0</v>
      </c>
      <c r="CL405" s="661">
        <v>1</v>
      </c>
      <c r="CM405" s="661">
        <v>1</v>
      </c>
      <c r="CN405" s="663">
        <v>1</v>
      </c>
      <c r="CO405" s="661">
        <v>0</v>
      </c>
      <c r="CP405" s="661">
        <v>1</v>
      </c>
      <c r="CQ405" s="661">
        <v>1</v>
      </c>
      <c r="CR405" s="661">
        <v>0</v>
      </c>
      <c r="CS405" s="661">
        <v>0</v>
      </c>
      <c r="CT405" s="661">
        <v>1</v>
      </c>
      <c r="CU405" s="661">
        <v>1</v>
      </c>
      <c r="CV405" s="666">
        <v>11.9</v>
      </c>
      <c r="CW405" s="362"/>
      <c r="CX405" s="362"/>
      <c r="CY405" s="362"/>
      <c r="DC405" s="516">
        <v>1</v>
      </c>
      <c r="DD405" s="511" t="s">
        <v>1809</v>
      </c>
      <c r="DF405" s="136"/>
      <c r="DJ405" s="136"/>
      <c r="DK405" s="136"/>
      <c r="DL405" s="136"/>
      <c r="DS405" s="63"/>
      <c r="EO405" s="511">
        <v>134</v>
      </c>
      <c r="EP405" s="574">
        <v>41586</v>
      </c>
      <c r="ET405" s="133">
        <v>72</v>
      </c>
      <c r="EU405" s="133">
        <v>0</v>
      </c>
      <c r="EV405" s="524">
        <v>35.859236475791299</v>
      </c>
      <c r="EW405" s="133">
        <v>6</v>
      </c>
      <c r="EX405" s="133">
        <v>7</v>
      </c>
      <c r="EY405" s="133">
        <v>54</v>
      </c>
      <c r="EZ405" s="133">
        <v>42</v>
      </c>
      <c r="FC405" s="133">
        <v>43</v>
      </c>
      <c r="FE405" s="133">
        <v>36</v>
      </c>
      <c r="FH405" s="91"/>
      <c r="FI405" s="91"/>
      <c r="FJ405" s="227"/>
      <c r="FK405" s="227"/>
      <c r="FL405" s="193">
        <v>163</v>
      </c>
      <c r="FM405" s="193">
        <v>127</v>
      </c>
      <c r="FN405" s="193">
        <v>79.045950854458681</v>
      </c>
      <c r="FO405" s="193">
        <v>61.587949438750016</v>
      </c>
      <c r="FP405" s="193">
        <v>22</v>
      </c>
      <c r="FQ405" s="133">
        <v>1</v>
      </c>
      <c r="FS405" s="193">
        <v>62</v>
      </c>
      <c r="FT405" s="193">
        <v>31</v>
      </c>
      <c r="FU405" s="133">
        <v>170</v>
      </c>
      <c r="FV405" s="237">
        <v>5.81</v>
      </c>
      <c r="FW405" s="237">
        <v>4.8</v>
      </c>
      <c r="FX405" s="237">
        <v>10.671256454388985</v>
      </c>
      <c r="FY405" s="237">
        <v>2</v>
      </c>
      <c r="FZ405" s="237">
        <v>2.48</v>
      </c>
      <c r="GA405" s="133">
        <v>18</v>
      </c>
      <c r="GG405" s="133">
        <v>1</v>
      </c>
      <c r="GH405" s="133">
        <v>1</v>
      </c>
      <c r="GI405" s="133">
        <v>0</v>
      </c>
      <c r="GJ405" s="133">
        <v>1</v>
      </c>
      <c r="GK405" s="133">
        <v>53</v>
      </c>
      <c r="GM405" s="133">
        <v>0</v>
      </c>
      <c r="GO405" s="133">
        <v>0</v>
      </c>
      <c r="GP405" s="61">
        <v>94</v>
      </c>
      <c r="GQ405" s="106">
        <v>45.5847814743504</v>
      </c>
      <c r="GR405" s="61">
        <v>17</v>
      </c>
      <c r="GS405" s="61">
        <v>1</v>
      </c>
      <c r="GT405" s="61"/>
      <c r="GU405" s="61"/>
      <c r="GV405" s="61"/>
      <c r="GW405" s="61"/>
      <c r="GX405" s="61">
        <v>14</v>
      </c>
      <c r="GY405" s="61"/>
      <c r="GZ405" s="90"/>
      <c r="HA405" s="21">
        <v>18</v>
      </c>
      <c r="HY405" s="238"/>
      <c r="IE405" s="237"/>
      <c r="IF405" s="237"/>
      <c r="IP405" s="237"/>
      <c r="JC405" s="136"/>
      <c r="JD405" s="278"/>
      <c r="JE405" s="70"/>
      <c r="JF405" s="70"/>
      <c r="JG405" s="136"/>
      <c r="JH405" s="136"/>
      <c r="JI405" s="136"/>
      <c r="JJ405" s="136"/>
      <c r="JL405" s="420"/>
      <c r="JM405" s="362"/>
      <c r="JN405" s="244"/>
      <c r="JP405" s="518">
        <v>0</v>
      </c>
      <c r="JQ405" s="519">
        <v>43592</v>
      </c>
      <c r="JR405" s="520">
        <v>65</v>
      </c>
      <c r="JS405" s="135"/>
      <c r="JU405" s="200"/>
      <c r="JV405" s="135"/>
      <c r="JW405" s="225"/>
      <c r="JX405" s="201"/>
      <c r="JY405" s="135"/>
      <c r="JZ405" s="225"/>
      <c r="KA405" s="699">
        <v>0</v>
      </c>
      <c r="KB405" s="511"/>
      <c r="KC405" s="225"/>
      <c r="KD405" s="63"/>
      <c r="KE405" s="250"/>
      <c r="KF405" s="250"/>
      <c r="KG405" s="250"/>
      <c r="KH405" s="250"/>
      <c r="KI405" s="250"/>
      <c r="KJ405" s="250"/>
      <c r="KK405" s="250"/>
      <c r="KL405" s="250"/>
      <c r="KQ405" s="92"/>
      <c r="KR405" s="92"/>
      <c r="KS405" s="92"/>
      <c r="KT405" s="361"/>
      <c r="KU405" s="92"/>
      <c r="KV405" s="361"/>
      <c r="KW405" s="361"/>
      <c r="KX405" s="361"/>
      <c r="KY405" s="361"/>
      <c r="KZ405" s="361"/>
      <c r="LA405" s="361"/>
      <c r="LB405" s="361"/>
      <c r="LC405" s="361"/>
      <c r="LD405" s="361"/>
      <c r="LE405" s="112"/>
      <c r="LF405" s="454"/>
      <c r="LG405" s="454"/>
      <c r="LH405" s="454"/>
      <c r="LI405" s="454"/>
      <c r="LJ405" s="454"/>
      <c r="LK405" s="454"/>
      <c r="LL405" s="454"/>
      <c r="LM405" s="454"/>
      <c r="LN405" s="454"/>
      <c r="LO405" s="454"/>
      <c r="LP405" s="454"/>
      <c r="LQ405" s="454"/>
      <c r="LR405" s="454"/>
      <c r="LS405" s="454"/>
      <c r="LT405" s="454"/>
      <c r="LU405" s="454"/>
      <c r="LV405" s="454"/>
      <c r="LW405" s="454"/>
      <c r="LX405" s="454"/>
      <c r="LY405" s="454"/>
      <c r="LZ405" s="454"/>
      <c r="MA405" s="454"/>
      <c r="MC405" s="509"/>
      <c r="MD405" s="61"/>
      <c r="ME405" s="746">
        <v>134</v>
      </c>
      <c r="MF405" s="510">
        <v>41595</v>
      </c>
      <c r="MG405" s="511">
        <v>373</v>
      </c>
      <c r="MH405" s="521">
        <v>373</v>
      </c>
      <c r="MI405" s="522">
        <v>54.291790173417397</v>
      </c>
      <c r="MJ405" s="510"/>
      <c r="MK405" s="511"/>
      <c r="ML405" s="511"/>
      <c r="MM405" s="511"/>
      <c r="MN405" s="511"/>
      <c r="MO405" s="511"/>
      <c r="ND405" s="876">
        <v>1134</v>
      </c>
      <c r="NE405" s="877">
        <v>7.4563133413551803</v>
      </c>
      <c r="NF405" s="877">
        <v>6.8586027124571203</v>
      </c>
      <c r="NG405" s="877">
        <v>3.60288440871842</v>
      </c>
      <c r="NH405" s="877">
        <v>3.6484654430273098</v>
      </c>
      <c r="NI405" s="877">
        <v>7.6818708799614397</v>
      </c>
      <c r="NJ405" s="877">
        <v>9.0706308302842107</v>
      </c>
      <c r="NK405" s="877">
        <v>5.3387809438947</v>
      </c>
      <c r="NL405" s="877">
        <v>7.39677601078753</v>
      </c>
      <c r="NM405" s="877">
        <v>5.7023805016155196</v>
      </c>
      <c r="NN405" s="877">
        <v>1.90303827011291</v>
      </c>
      <c r="NO405" s="877">
        <v>5.5975311742242102</v>
      </c>
      <c r="NP405" s="877">
        <v>6.0593985439734199</v>
      </c>
      <c r="NQ405" s="877">
        <v>7.3384244147835602</v>
      </c>
      <c r="NR405" s="877">
        <v>4.1969217338203304</v>
      </c>
      <c r="NS405" s="877">
        <v>6.0435194936627399</v>
      </c>
      <c r="NT405" s="877">
        <v>7.5155421580783104</v>
      </c>
      <c r="NU405" s="877">
        <v>5.8331430963583397</v>
      </c>
      <c r="NV405" s="877">
        <v>6.5062083893067504</v>
      </c>
      <c r="NW405" s="877">
        <v>5.8321305010959303</v>
      </c>
      <c r="NX405" s="877">
        <v>6.4533529537756102</v>
      </c>
      <c r="NY405" s="877">
        <v>7.2609665645194896</v>
      </c>
      <c r="NZ405" s="877">
        <v>-1.9378782880922001</v>
      </c>
      <c r="OA405" s="877">
        <v>9.9065749715456803</v>
      </c>
      <c r="OB405" s="877">
        <v>0.57531233068743703</v>
      </c>
      <c r="OC405" s="877">
        <v>6.9115717517264299</v>
      </c>
      <c r="OD405" s="877">
        <v>7.2210070267491897</v>
      </c>
      <c r="OE405" s="877">
        <v>4.8499992594660997</v>
      </c>
      <c r="OF405" s="877">
        <v>11.1125242153856</v>
      </c>
      <c r="OG405" s="877">
        <v>3.1026581313637398</v>
      </c>
      <c r="OH405" s="877">
        <v>6.71548158374849</v>
      </c>
      <c r="OI405" s="877">
        <v>4.34411833452143</v>
      </c>
      <c r="OJ405" s="877">
        <v>4.3970426316370803</v>
      </c>
      <c r="OK405" s="877">
        <v>8.8494500398186293</v>
      </c>
      <c r="OL405" s="877">
        <v>9.3312626408582506</v>
      </c>
    </row>
    <row r="406" spans="1:402" s="133" customFormat="1" x14ac:dyDescent="0.25">
      <c r="A406" s="221">
        <v>405</v>
      </c>
      <c r="B406" s="274">
        <v>0</v>
      </c>
      <c r="C406" s="61">
        <v>1</v>
      </c>
      <c r="D406" s="61">
        <v>5</v>
      </c>
      <c r="E406" s="511">
        <v>136</v>
      </c>
      <c r="F406" s="880"/>
      <c r="G406" s="887">
        <v>375</v>
      </c>
      <c r="I406" s="511" t="s">
        <v>1894</v>
      </c>
      <c r="J406" s="766">
        <v>16711</v>
      </c>
      <c r="K406" s="512">
        <v>68.180821917808203</v>
      </c>
      <c r="L406" s="514">
        <v>52</v>
      </c>
      <c r="M406" s="514">
        <v>150</v>
      </c>
      <c r="N406" s="514">
        <v>23.111111111111111</v>
      </c>
      <c r="O406" s="106">
        <v>1.4719601443879744</v>
      </c>
      <c r="P406" s="511">
        <v>1</v>
      </c>
      <c r="Q406" s="511">
        <v>90</v>
      </c>
      <c r="R406" s="511">
        <v>60</v>
      </c>
      <c r="S406" s="511">
        <v>0</v>
      </c>
      <c r="T406" s="514">
        <v>3</v>
      </c>
      <c r="U406" s="718">
        <v>0</v>
      </c>
      <c r="V406" s="718"/>
      <c r="W406" s="718">
        <v>0</v>
      </c>
      <c r="X406" s="718">
        <v>0</v>
      </c>
      <c r="Y406" s="718">
        <v>1</v>
      </c>
      <c r="Z406" s="718">
        <v>0</v>
      </c>
      <c r="AA406" s="718">
        <v>0</v>
      </c>
      <c r="AB406" s="718">
        <v>0</v>
      </c>
      <c r="AD406" s="524">
        <v>32.727977010451902</v>
      </c>
      <c r="AF406" s="591"/>
      <c r="AG406" s="590">
        <v>1</v>
      </c>
      <c r="AH406" s="589">
        <v>55</v>
      </c>
      <c r="AI406" s="592"/>
      <c r="AJ406" s="589">
        <v>13.7</v>
      </c>
      <c r="AK406" s="592"/>
      <c r="AL406" s="589">
        <v>1694</v>
      </c>
      <c r="AM406" s="593"/>
      <c r="AN406" s="409"/>
      <c r="AO406" s="63"/>
      <c r="AP406" s="63"/>
      <c r="AQ406" s="63"/>
      <c r="AR406" s="63"/>
      <c r="AS406" s="63"/>
      <c r="AT406" s="63"/>
      <c r="AU406" s="64"/>
      <c r="AV406" s="64"/>
      <c r="AW406" s="108"/>
      <c r="AX406" s="108"/>
      <c r="AY406" s="108"/>
      <c r="AZ406" s="589">
        <v>136</v>
      </c>
      <c r="BA406" s="414"/>
      <c r="BB406" s="66"/>
      <c r="BC406" s="68"/>
      <c r="BD406" s="66"/>
      <c r="BE406" s="218"/>
      <c r="BF406" s="66"/>
      <c r="BG406" s="68"/>
      <c r="BH406" s="508"/>
      <c r="BI406" s="508"/>
      <c r="BJ406" s="508"/>
      <c r="BK406" s="66"/>
      <c r="BL406" s="66"/>
      <c r="BM406" s="66"/>
      <c r="BN406" s="66"/>
      <c r="BO406" s="571"/>
      <c r="BP406" s="66"/>
      <c r="BQ406" s="66"/>
      <c r="BR406" s="66"/>
      <c r="BS406" s="66"/>
      <c r="BT406" s="61"/>
      <c r="BU406" s="61"/>
      <c r="BV406" s="61"/>
      <c r="BW406" s="61"/>
      <c r="BX406" s="61"/>
      <c r="BY406" s="61"/>
      <c r="BZ406" s="61"/>
      <c r="CA406" s="61"/>
      <c r="CB406" s="61"/>
      <c r="CC406" s="61"/>
      <c r="CD406" s="61"/>
      <c r="CE406" s="61"/>
      <c r="CF406" s="61"/>
      <c r="CG406" s="61"/>
      <c r="CH406" s="61"/>
      <c r="CI406" s="61"/>
      <c r="CJ406" s="661">
        <v>1</v>
      </c>
      <c r="CK406" s="661">
        <v>0</v>
      </c>
      <c r="CL406" s="661">
        <v>0</v>
      </c>
      <c r="CM406" s="661">
        <v>1</v>
      </c>
      <c r="CN406" s="661">
        <v>1</v>
      </c>
      <c r="CO406" s="661">
        <v>0</v>
      </c>
      <c r="CP406" s="663">
        <v>1</v>
      </c>
      <c r="CQ406" s="661">
        <v>0</v>
      </c>
      <c r="CR406" s="661">
        <v>0</v>
      </c>
      <c r="CS406" s="661">
        <v>0</v>
      </c>
      <c r="CT406" s="661">
        <v>1</v>
      </c>
      <c r="CU406" s="661">
        <v>0</v>
      </c>
      <c r="CV406" s="666">
        <v>8.5</v>
      </c>
      <c r="CW406" s="362"/>
      <c r="CX406" s="362"/>
      <c r="CY406" s="362"/>
      <c r="DC406" s="516">
        <v>2</v>
      </c>
      <c r="DD406" s="511" t="s">
        <v>1895</v>
      </c>
      <c r="DF406" s="136"/>
      <c r="DJ406" s="136"/>
      <c r="DK406" s="136"/>
      <c r="DL406" s="136"/>
      <c r="DS406" s="63"/>
      <c r="EO406" s="511">
        <v>136</v>
      </c>
      <c r="EP406" s="574">
        <v>41647</v>
      </c>
      <c r="ET406" s="133">
        <v>82</v>
      </c>
      <c r="EU406" s="133">
        <v>0</v>
      </c>
      <c r="EV406" s="524">
        <v>32.727977010451902</v>
      </c>
      <c r="EW406" s="133">
        <v>7</v>
      </c>
      <c r="EX406" s="133">
        <v>7</v>
      </c>
      <c r="EY406" s="133">
        <v>63</v>
      </c>
      <c r="EZ406" s="133">
        <v>53</v>
      </c>
      <c r="FC406" s="133">
        <v>45</v>
      </c>
      <c r="FE406" s="133">
        <v>31</v>
      </c>
      <c r="FH406" s="91"/>
      <c r="FI406" s="91"/>
      <c r="FJ406" s="227"/>
      <c r="FK406" s="227"/>
      <c r="FL406" s="193">
        <v>207</v>
      </c>
      <c r="FM406" s="193">
        <v>161</v>
      </c>
      <c r="FN406" s="193">
        <v>140.62880764075879</v>
      </c>
      <c r="FO406" s="193">
        <v>109.37796149836795</v>
      </c>
      <c r="FP406" s="193">
        <v>22.5</v>
      </c>
      <c r="FQ406" s="133">
        <v>1</v>
      </c>
      <c r="FS406" s="193">
        <v>84</v>
      </c>
      <c r="FT406" s="193">
        <v>30</v>
      </c>
      <c r="FU406" s="133">
        <v>90</v>
      </c>
      <c r="FV406" s="237">
        <v>3.7</v>
      </c>
      <c r="FW406" s="237">
        <v>3.5</v>
      </c>
      <c r="FX406" s="237">
        <v>22.702702702702702</v>
      </c>
      <c r="FY406" s="237">
        <v>2.8</v>
      </c>
      <c r="FZ406" s="237">
        <v>2.4705882352941178</v>
      </c>
      <c r="GA406" s="133">
        <v>21</v>
      </c>
      <c r="GG406" s="133">
        <v>1</v>
      </c>
      <c r="GH406" s="133">
        <v>1</v>
      </c>
      <c r="GI406" s="133">
        <v>1</v>
      </c>
      <c r="GJ406" s="133">
        <v>2</v>
      </c>
      <c r="GK406" s="133">
        <v>41</v>
      </c>
      <c r="GM406" s="133">
        <v>0</v>
      </c>
      <c r="GO406" s="133">
        <v>0</v>
      </c>
      <c r="GP406" s="61">
        <v>44</v>
      </c>
      <c r="GQ406" s="106">
        <v>29.89211370141733</v>
      </c>
      <c r="GR406" s="61">
        <v>53</v>
      </c>
      <c r="GS406" s="61">
        <v>0</v>
      </c>
      <c r="GT406" s="61"/>
      <c r="GU406" s="61"/>
      <c r="GV406" s="61"/>
      <c r="GW406" s="61"/>
      <c r="GX406" s="61">
        <v>17</v>
      </c>
      <c r="GY406" s="61"/>
      <c r="GZ406" s="90"/>
      <c r="HA406" s="21">
        <v>20</v>
      </c>
      <c r="HY406" s="238"/>
      <c r="IE406" s="237"/>
      <c r="IF406" s="237"/>
      <c r="IP406" s="237"/>
      <c r="JC406" s="136"/>
      <c r="JD406" s="278"/>
      <c r="JE406" s="70"/>
      <c r="JF406" s="70"/>
      <c r="JG406" s="136"/>
      <c r="JH406" s="136"/>
      <c r="JI406" s="136"/>
      <c r="JJ406" s="136"/>
      <c r="JL406" s="420"/>
      <c r="JM406" s="362"/>
      <c r="JN406" s="244"/>
      <c r="JP406" s="518">
        <v>1</v>
      </c>
      <c r="JQ406" s="519">
        <v>42313</v>
      </c>
      <c r="JR406" s="520">
        <v>23</v>
      </c>
      <c r="JS406" s="135"/>
      <c r="JU406" s="200"/>
      <c r="JV406" s="135"/>
      <c r="JW406" s="225"/>
      <c r="JX406" s="201"/>
      <c r="JY406" s="135"/>
      <c r="JZ406" s="225"/>
      <c r="KA406" s="699">
        <v>0</v>
      </c>
      <c r="KB406" s="511"/>
      <c r="KC406" s="225"/>
      <c r="KD406" s="63"/>
      <c r="KE406" s="250"/>
      <c r="KF406" s="250"/>
      <c r="KG406" s="250"/>
      <c r="KH406" s="250"/>
      <c r="KI406" s="250"/>
      <c r="KJ406" s="250"/>
      <c r="KK406" s="250"/>
      <c r="KL406" s="250"/>
      <c r="KQ406" s="92"/>
      <c r="KR406" s="92"/>
      <c r="KS406" s="92"/>
      <c r="KT406" s="361"/>
      <c r="KU406" s="92"/>
      <c r="KV406" s="361"/>
      <c r="KW406" s="361"/>
      <c r="KX406" s="361"/>
      <c r="KY406" s="361"/>
      <c r="KZ406" s="361"/>
      <c r="LA406" s="361"/>
      <c r="LB406" s="361"/>
      <c r="LC406" s="361"/>
      <c r="LD406" s="361"/>
      <c r="LE406" s="112"/>
      <c r="LF406" s="454"/>
      <c r="LG406" s="454"/>
      <c r="LH406" s="454"/>
      <c r="LI406" s="454"/>
      <c r="LJ406" s="454"/>
      <c r="LK406" s="454"/>
      <c r="LL406" s="454"/>
      <c r="LM406" s="454"/>
      <c r="LN406" s="454"/>
      <c r="LO406" s="454"/>
      <c r="LP406" s="454"/>
      <c r="LQ406" s="454"/>
      <c r="LR406" s="454"/>
      <c r="LS406" s="454"/>
      <c r="LT406" s="454"/>
      <c r="LU406" s="454"/>
      <c r="LV406" s="454"/>
      <c r="LW406" s="454"/>
      <c r="LX406" s="454"/>
      <c r="LY406" s="454"/>
      <c r="LZ406" s="454"/>
      <c r="MA406" s="454"/>
      <c r="MC406" s="509"/>
      <c r="MD406" s="61"/>
      <c r="ME406" s="746">
        <v>136</v>
      </c>
      <c r="MF406" s="510">
        <v>41597</v>
      </c>
      <c r="MG406" s="511">
        <v>375</v>
      </c>
      <c r="MH406" s="521">
        <v>375</v>
      </c>
      <c r="MI406" s="522">
        <v>46.086410157585298</v>
      </c>
      <c r="MJ406" s="510"/>
      <c r="MK406" s="511"/>
      <c r="ML406" s="511"/>
      <c r="MM406" s="511"/>
      <c r="MN406" s="511"/>
      <c r="MO406" s="511"/>
      <c r="ND406" s="876">
        <v>1136</v>
      </c>
      <c r="NE406" s="877">
        <v>8.4472899012391398</v>
      </c>
      <c r="NF406" s="877">
        <v>7.05169836798623</v>
      </c>
      <c r="NG406" s="877">
        <v>5.2403143293337102</v>
      </c>
      <c r="NH406" s="877">
        <v>2.4776773275653099</v>
      </c>
      <c r="NI406" s="877">
        <v>7.2509615735332202</v>
      </c>
      <c r="NJ406" s="877">
        <v>7.3893086729064201</v>
      </c>
      <c r="NK406" s="877">
        <v>8.9230005761809092</v>
      </c>
      <c r="NL406" s="877">
        <v>8.2899266590006508</v>
      </c>
      <c r="NM406" s="877">
        <v>5.9770509061106099</v>
      </c>
      <c r="NN406" s="877">
        <v>1.5558161550616401</v>
      </c>
      <c r="NO406" s="877">
        <v>5.8703647195834003</v>
      </c>
      <c r="NP406" s="877">
        <v>6.4229057426121798</v>
      </c>
      <c r="NQ406" s="877">
        <v>7.0707113220989397</v>
      </c>
      <c r="NR406" s="877">
        <v>4.5759173611181501</v>
      </c>
      <c r="NS406" s="877">
        <v>6.0419876216513604</v>
      </c>
      <c r="NT406" s="877">
        <v>7.23371553371073</v>
      </c>
      <c r="NU406" s="877">
        <v>7.1063273791673804</v>
      </c>
      <c r="NV406" s="877">
        <v>6.67764917862403</v>
      </c>
      <c r="NW406" s="877">
        <v>5.8512493202330598</v>
      </c>
      <c r="NX406" s="877">
        <v>6.2035927142077103</v>
      </c>
      <c r="NY406" s="877">
        <v>7.7246502717329699</v>
      </c>
      <c r="NZ406" s="877">
        <v>2.0214797274104499</v>
      </c>
      <c r="OA406" s="877">
        <v>10.4623284434458</v>
      </c>
      <c r="OB406" s="877">
        <v>1.7092906357233599</v>
      </c>
      <c r="OC406" s="877">
        <v>7.7680519613619197</v>
      </c>
      <c r="OD406" s="877">
        <v>6.8650527397192702</v>
      </c>
      <c r="OE406" s="877">
        <v>5.8290884440048902</v>
      </c>
      <c r="OF406" s="877">
        <v>11.0967151544885</v>
      </c>
      <c r="OG406" s="877">
        <v>3.2779847472997701</v>
      </c>
      <c r="OH406" s="877">
        <v>8.1155639152379901</v>
      </c>
      <c r="OI406" s="877">
        <v>4.2024177215751797</v>
      </c>
      <c r="OJ406" s="877">
        <v>2.9811512392505501</v>
      </c>
      <c r="OK406" s="877">
        <v>5.7465722339514604</v>
      </c>
      <c r="OL406" s="877">
        <v>8.7530378077224391</v>
      </c>
    </row>
    <row r="407" spans="1:402" s="133" customFormat="1" x14ac:dyDescent="0.25">
      <c r="A407" s="274">
        <v>406</v>
      </c>
      <c r="B407" s="221">
        <v>0</v>
      </c>
      <c r="C407" s="61">
        <v>1</v>
      </c>
      <c r="D407" s="61">
        <v>5</v>
      </c>
      <c r="E407" s="511">
        <v>137</v>
      </c>
      <c r="F407" s="880"/>
      <c r="G407" s="887">
        <v>376</v>
      </c>
      <c r="I407" s="511" t="s">
        <v>1896</v>
      </c>
      <c r="J407" s="766">
        <v>13978</v>
      </c>
      <c r="K407" s="512">
        <v>75.671232876712295</v>
      </c>
      <c r="L407" s="514">
        <v>90</v>
      </c>
      <c r="M407" s="514">
        <v>173</v>
      </c>
      <c r="N407" s="514">
        <v>30.071168431955627</v>
      </c>
      <c r="O407" s="106">
        <v>2.0796634343085421</v>
      </c>
      <c r="P407" s="511">
        <v>0</v>
      </c>
      <c r="Q407" s="511">
        <v>170</v>
      </c>
      <c r="R407" s="511">
        <v>100</v>
      </c>
      <c r="S407" s="511">
        <v>0</v>
      </c>
      <c r="T407" s="514">
        <v>2</v>
      </c>
      <c r="U407" s="718">
        <v>1</v>
      </c>
      <c r="V407" s="718"/>
      <c r="W407" s="718">
        <v>1</v>
      </c>
      <c r="X407" s="718">
        <v>0</v>
      </c>
      <c r="Y407" s="663">
        <v>0</v>
      </c>
      <c r="Z407" s="718">
        <v>0</v>
      </c>
      <c r="AA407" s="718">
        <v>0</v>
      </c>
      <c r="AB407" s="718">
        <v>1</v>
      </c>
      <c r="AD407" s="524">
        <v>27.203559980744199</v>
      </c>
      <c r="AF407" s="591"/>
      <c r="AG407" s="590">
        <v>1.22</v>
      </c>
      <c r="AH407" s="589">
        <v>58</v>
      </c>
      <c r="AI407" s="592"/>
      <c r="AJ407" s="589">
        <v>12</v>
      </c>
      <c r="AK407" s="592"/>
      <c r="AL407" s="591"/>
      <c r="AM407" s="594"/>
      <c r="AN407" s="409"/>
      <c r="AO407" s="63"/>
      <c r="AP407" s="63"/>
      <c r="AQ407" s="63"/>
      <c r="AR407" s="63"/>
      <c r="AS407" s="63"/>
      <c r="AT407" s="63"/>
      <c r="AU407" s="64"/>
      <c r="AV407" s="64"/>
      <c r="AW407" s="108"/>
      <c r="AX407" s="108"/>
      <c r="AY407" s="108"/>
      <c r="AZ407" s="589">
        <v>139</v>
      </c>
      <c r="BA407" s="414"/>
      <c r="BB407" s="66"/>
      <c r="BC407" s="68"/>
      <c r="BD407" s="66"/>
      <c r="BE407" s="218"/>
      <c r="BF407" s="66"/>
      <c r="BG407" s="68"/>
      <c r="BH407" s="508"/>
      <c r="BI407" s="508"/>
      <c r="BJ407" s="508"/>
      <c r="BK407" s="66"/>
      <c r="BL407" s="66"/>
      <c r="BM407" s="66"/>
      <c r="BN407" s="66"/>
      <c r="BO407" s="571"/>
      <c r="BP407" s="66"/>
      <c r="BQ407" s="66"/>
      <c r="BR407" s="66"/>
      <c r="BS407" s="66"/>
      <c r="BT407" s="61"/>
      <c r="BU407" s="61"/>
      <c r="BV407" s="61"/>
      <c r="BW407" s="61"/>
      <c r="BX407" s="61"/>
      <c r="BY407" s="61"/>
      <c r="BZ407" s="61"/>
      <c r="CA407" s="61"/>
      <c r="CB407" s="61"/>
      <c r="CC407" s="61"/>
      <c r="CD407" s="61"/>
      <c r="CE407" s="61"/>
      <c r="CF407" s="61"/>
      <c r="CG407" s="61"/>
      <c r="CH407" s="61"/>
      <c r="CI407" s="61"/>
      <c r="CJ407" s="663">
        <v>1</v>
      </c>
      <c r="CK407" s="661">
        <v>0</v>
      </c>
      <c r="CL407" s="661">
        <v>1</v>
      </c>
      <c r="CM407" s="661">
        <v>1</v>
      </c>
      <c r="CN407" s="661">
        <v>1</v>
      </c>
      <c r="CO407" s="663">
        <v>1</v>
      </c>
      <c r="CP407" s="661">
        <v>1</v>
      </c>
      <c r="CQ407" s="661">
        <v>0</v>
      </c>
      <c r="CR407" s="661">
        <v>0</v>
      </c>
      <c r="CS407" s="663">
        <v>0</v>
      </c>
      <c r="CT407" s="661">
        <v>1</v>
      </c>
      <c r="CU407" s="661">
        <v>1</v>
      </c>
      <c r="CV407" s="667"/>
      <c r="CW407" s="362"/>
      <c r="CX407" s="362"/>
      <c r="CY407" s="362"/>
      <c r="DC407" s="516">
        <v>1</v>
      </c>
      <c r="DD407" s="511" t="s">
        <v>1897</v>
      </c>
      <c r="DF407" s="136"/>
      <c r="DJ407" s="136"/>
      <c r="DK407" s="136"/>
      <c r="DL407" s="136"/>
      <c r="DS407" s="63"/>
      <c r="EO407" s="511">
        <v>137</v>
      </c>
      <c r="EP407" s="574">
        <v>41598</v>
      </c>
      <c r="ET407" s="133">
        <v>65</v>
      </c>
      <c r="EU407" s="133">
        <v>0</v>
      </c>
      <c r="EV407" s="524">
        <v>27.203559980744199</v>
      </c>
      <c r="EW407" s="133">
        <v>9</v>
      </c>
      <c r="EX407" s="133">
        <v>8</v>
      </c>
      <c r="EY407" s="133">
        <v>69</v>
      </c>
      <c r="EZ407" s="133">
        <v>60</v>
      </c>
      <c r="FC407" s="133">
        <v>43</v>
      </c>
      <c r="FE407" s="133">
        <v>34</v>
      </c>
      <c r="FH407" s="91"/>
      <c r="FI407" s="91"/>
      <c r="FJ407" s="227"/>
      <c r="FK407" s="227"/>
      <c r="FL407" s="193">
        <v>260</v>
      </c>
      <c r="FM407" s="193">
        <v>213</v>
      </c>
      <c r="FN407" s="193">
        <v>125.02022957692971</v>
      </c>
      <c r="FO407" s="193">
        <v>102.42041884571549</v>
      </c>
      <c r="FP407" s="193">
        <v>18.3</v>
      </c>
      <c r="FQ407" s="133">
        <v>1</v>
      </c>
      <c r="FS407" s="193">
        <v>97</v>
      </c>
      <c r="FT407" s="193">
        <v>39</v>
      </c>
      <c r="FU407" s="133">
        <v>110</v>
      </c>
      <c r="FV407" s="237">
        <v>6</v>
      </c>
      <c r="FW407" s="237">
        <v>5.45</v>
      </c>
      <c r="FX407" s="237">
        <v>16.166666666666668</v>
      </c>
      <c r="FY407" s="237">
        <v>2.4871794871794872</v>
      </c>
      <c r="FZ407" s="237">
        <v>3.2993197278911568</v>
      </c>
      <c r="GA407" s="133">
        <v>22</v>
      </c>
      <c r="GG407" s="133">
        <v>0</v>
      </c>
      <c r="GH407" s="133">
        <v>1</v>
      </c>
      <c r="GI407" s="133">
        <v>0</v>
      </c>
      <c r="GJ407" s="133">
        <v>1</v>
      </c>
      <c r="GK407" s="133">
        <v>56</v>
      </c>
      <c r="GM407" s="133">
        <v>0</v>
      </c>
      <c r="GO407" s="133">
        <v>1</v>
      </c>
      <c r="GP407" s="61">
        <v>57</v>
      </c>
      <c r="GQ407" s="106">
        <v>27.408281099557666</v>
      </c>
      <c r="GR407" s="61">
        <v>15</v>
      </c>
      <c r="GS407" s="61">
        <v>1</v>
      </c>
      <c r="GT407" s="61"/>
      <c r="GU407" s="61"/>
      <c r="GV407" s="61"/>
      <c r="GW407" s="61"/>
      <c r="GX407" s="61"/>
      <c r="GY407" s="61"/>
      <c r="GZ407" s="90"/>
      <c r="HA407" s="21">
        <v>18</v>
      </c>
      <c r="HY407" s="238"/>
      <c r="IE407" s="237"/>
      <c r="IF407" s="237"/>
      <c r="IP407" s="237"/>
      <c r="JC407" s="136"/>
      <c r="JD407" s="278"/>
      <c r="JE407" s="70"/>
      <c r="JF407" s="70"/>
      <c r="JG407" s="136"/>
      <c r="JH407" s="136"/>
      <c r="JI407" s="136"/>
      <c r="JJ407" s="136"/>
      <c r="JL407" s="420"/>
      <c r="JM407" s="362"/>
      <c r="JN407" s="244"/>
      <c r="JP407" s="518">
        <v>1</v>
      </c>
      <c r="JQ407" s="519">
        <v>42021</v>
      </c>
      <c r="JR407" s="520">
        <v>13</v>
      </c>
      <c r="JS407" s="135"/>
      <c r="JU407" s="200"/>
      <c r="JV407" s="135"/>
      <c r="JW407" s="225"/>
      <c r="JX407" s="201"/>
      <c r="JY407" s="135"/>
      <c r="JZ407" s="225"/>
      <c r="KA407" s="699">
        <v>0</v>
      </c>
      <c r="KB407" s="511"/>
      <c r="KC407" s="225"/>
      <c r="KD407" s="63"/>
      <c r="KE407" s="250"/>
      <c r="KF407" s="250"/>
      <c r="KG407" s="250"/>
      <c r="KH407" s="250"/>
      <c r="KI407" s="250"/>
      <c r="KJ407" s="250"/>
      <c r="KK407" s="250"/>
      <c r="KL407" s="250"/>
      <c r="KQ407" s="92"/>
      <c r="KR407" s="92"/>
      <c r="KS407" s="92"/>
      <c r="KT407" s="361"/>
      <c r="KU407" s="92"/>
      <c r="KV407" s="361"/>
      <c r="KW407" s="361"/>
      <c r="KX407" s="361"/>
      <c r="KY407" s="361"/>
      <c r="KZ407" s="361"/>
      <c r="LA407" s="361"/>
      <c r="LB407" s="361"/>
      <c r="LC407" s="361"/>
      <c r="LD407" s="361"/>
      <c r="LE407" s="112"/>
      <c r="LF407" s="454"/>
      <c r="LG407" s="454"/>
      <c r="LH407" s="454"/>
      <c r="LI407" s="454"/>
      <c r="LJ407" s="454"/>
      <c r="LK407" s="454"/>
      <c r="LL407" s="454"/>
      <c r="LM407" s="454"/>
      <c r="LN407" s="454"/>
      <c r="LO407" s="454"/>
      <c r="LP407" s="454"/>
      <c r="LQ407" s="454"/>
      <c r="LR407" s="454"/>
      <c r="LS407" s="454"/>
      <c r="LT407" s="454"/>
      <c r="LU407" s="454"/>
      <c r="LV407" s="454"/>
      <c r="LW407" s="454"/>
      <c r="LX407" s="454"/>
      <c r="LY407" s="454"/>
      <c r="LZ407" s="454"/>
      <c r="MA407" s="454"/>
      <c r="MC407" s="509"/>
      <c r="MD407" s="61"/>
      <c r="ME407" s="746">
        <v>137</v>
      </c>
      <c r="MF407" s="510">
        <v>41598</v>
      </c>
      <c r="MG407" s="511">
        <v>376</v>
      </c>
      <c r="MH407" s="521">
        <v>376</v>
      </c>
      <c r="MI407" s="522">
        <v>43.9985462926265</v>
      </c>
      <c r="MJ407" s="510"/>
      <c r="MK407" s="511"/>
      <c r="ML407" s="511"/>
      <c r="MM407" s="511"/>
      <c r="MN407" s="511"/>
      <c r="MO407" s="511"/>
      <c r="ND407" s="876">
        <v>1137</v>
      </c>
      <c r="NE407" s="877" t="s">
        <v>64</v>
      </c>
      <c r="NF407" s="877" t="s">
        <v>64</v>
      </c>
      <c r="NG407" s="877" t="s">
        <v>64</v>
      </c>
      <c r="NH407" s="877" t="s">
        <v>64</v>
      </c>
      <c r="NI407" s="877" t="s">
        <v>64</v>
      </c>
      <c r="NJ407" s="877" t="s">
        <v>64</v>
      </c>
      <c r="NK407" s="877" t="s">
        <v>64</v>
      </c>
      <c r="NL407" s="877" t="s">
        <v>64</v>
      </c>
      <c r="NM407" s="877" t="s">
        <v>64</v>
      </c>
      <c r="NN407" s="877" t="s">
        <v>64</v>
      </c>
      <c r="NO407" s="877" t="s">
        <v>64</v>
      </c>
      <c r="NP407" s="877" t="s">
        <v>64</v>
      </c>
      <c r="NQ407" s="877" t="s">
        <v>64</v>
      </c>
      <c r="NR407" s="877" t="s">
        <v>64</v>
      </c>
      <c r="NS407" s="877" t="s">
        <v>64</v>
      </c>
      <c r="NT407" s="877" t="s">
        <v>64</v>
      </c>
      <c r="NU407" s="877" t="s">
        <v>64</v>
      </c>
      <c r="NV407" s="877" t="s">
        <v>64</v>
      </c>
      <c r="NW407" s="877" t="s">
        <v>64</v>
      </c>
      <c r="NX407" s="877" t="s">
        <v>64</v>
      </c>
      <c r="NY407" s="877" t="s">
        <v>64</v>
      </c>
      <c r="NZ407" s="877" t="s">
        <v>64</v>
      </c>
      <c r="OA407" s="877" t="s">
        <v>64</v>
      </c>
      <c r="OB407" s="877" t="s">
        <v>64</v>
      </c>
      <c r="OC407" s="877" t="s">
        <v>64</v>
      </c>
      <c r="OD407" s="877" t="s">
        <v>64</v>
      </c>
      <c r="OE407" s="877" t="s">
        <v>64</v>
      </c>
      <c r="OF407" s="877" t="s">
        <v>64</v>
      </c>
      <c r="OG407" s="877" t="s">
        <v>64</v>
      </c>
      <c r="OH407" s="877" t="s">
        <v>64</v>
      </c>
      <c r="OI407" s="877" t="s">
        <v>64</v>
      </c>
      <c r="OJ407" s="877" t="s">
        <v>64</v>
      </c>
      <c r="OK407" s="877" t="s">
        <v>64</v>
      </c>
      <c r="OL407" s="877" t="s">
        <v>64</v>
      </c>
    </row>
    <row r="408" spans="1:402" s="133" customFormat="1" x14ac:dyDescent="0.25">
      <c r="A408" s="221">
        <v>407</v>
      </c>
      <c r="B408" s="221">
        <v>0</v>
      </c>
      <c r="C408" s="61">
        <v>0</v>
      </c>
      <c r="D408" s="61">
        <v>5</v>
      </c>
      <c r="E408" s="511">
        <v>138</v>
      </c>
      <c r="F408" s="880"/>
      <c r="G408" s="887">
        <v>377</v>
      </c>
      <c r="I408" s="511" t="s">
        <v>1898</v>
      </c>
      <c r="J408" s="766">
        <v>21698</v>
      </c>
      <c r="K408" s="512">
        <v>54.5205479452055</v>
      </c>
      <c r="L408" s="514">
        <v>72.8</v>
      </c>
      <c r="M408" s="514">
        <v>179</v>
      </c>
      <c r="N408" s="514">
        <v>22.720888861146655</v>
      </c>
      <c r="O408" s="106">
        <v>1.9025713594443119</v>
      </c>
      <c r="P408" s="511">
        <v>0</v>
      </c>
      <c r="Q408" s="511">
        <v>90</v>
      </c>
      <c r="R408" s="511">
        <v>60</v>
      </c>
      <c r="S408" s="511">
        <v>0</v>
      </c>
      <c r="T408" s="514">
        <v>4</v>
      </c>
      <c r="U408" s="718">
        <v>0</v>
      </c>
      <c r="V408" s="718"/>
      <c r="W408" s="718">
        <v>0</v>
      </c>
      <c r="X408" s="663">
        <v>2</v>
      </c>
      <c r="Y408" s="663">
        <v>0</v>
      </c>
      <c r="Z408" s="718">
        <v>0</v>
      </c>
      <c r="AA408" s="718">
        <v>1</v>
      </c>
      <c r="AB408" s="718">
        <v>0</v>
      </c>
      <c r="AD408" s="524">
        <v>16.650952885518102</v>
      </c>
      <c r="AF408" s="589">
        <v>105</v>
      </c>
      <c r="AG408" s="590">
        <v>1</v>
      </c>
      <c r="AH408" s="589">
        <v>78</v>
      </c>
      <c r="AI408" s="592"/>
      <c r="AJ408" s="589">
        <v>8.3000000000000007</v>
      </c>
      <c r="AK408" s="592"/>
      <c r="AL408" s="589">
        <v>7585</v>
      </c>
      <c r="AM408" s="593"/>
      <c r="AN408" s="409"/>
      <c r="AO408" s="63"/>
      <c r="AP408" s="63"/>
      <c r="AQ408" s="63"/>
      <c r="AR408" s="63"/>
      <c r="AS408" s="63"/>
      <c r="AT408" s="63"/>
      <c r="AU408" s="64"/>
      <c r="AV408" s="64"/>
      <c r="AW408" s="108"/>
      <c r="AX408" s="108"/>
      <c r="AY408" s="108"/>
      <c r="AZ408" s="589">
        <v>135</v>
      </c>
      <c r="BA408" s="414"/>
      <c r="BB408" s="66"/>
      <c r="BC408" s="68"/>
      <c r="BD408" s="66"/>
      <c r="BE408" s="218"/>
      <c r="BF408" s="66"/>
      <c r="BG408" s="68"/>
      <c r="BH408" s="508"/>
      <c r="BI408" s="508"/>
      <c r="BJ408" s="508"/>
      <c r="BK408" s="66"/>
      <c r="BL408" s="66"/>
      <c r="BM408" s="66"/>
      <c r="BN408" s="66"/>
      <c r="BO408" s="571"/>
      <c r="BP408" s="66"/>
      <c r="BQ408" s="66"/>
      <c r="BR408" s="66"/>
      <c r="BS408" s="66"/>
      <c r="BT408" s="61"/>
      <c r="BU408" s="61"/>
      <c r="BV408" s="61"/>
      <c r="BW408" s="61"/>
      <c r="BX408" s="61"/>
      <c r="BY408" s="61"/>
      <c r="BZ408" s="61"/>
      <c r="CA408" s="61"/>
      <c r="CB408" s="61"/>
      <c r="CC408" s="61"/>
      <c r="CD408" s="61"/>
      <c r="CE408" s="61"/>
      <c r="CF408" s="61"/>
      <c r="CG408" s="61"/>
      <c r="CH408" s="61"/>
      <c r="CI408" s="61"/>
      <c r="CJ408" s="663">
        <v>1</v>
      </c>
      <c r="CK408" s="661">
        <v>0</v>
      </c>
      <c r="CL408" s="661">
        <v>1</v>
      </c>
      <c r="CM408" s="661">
        <v>1</v>
      </c>
      <c r="CN408" s="661">
        <v>1</v>
      </c>
      <c r="CO408" s="661">
        <v>0</v>
      </c>
      <c r="CP408" s="663" t="s">
        <v>1816</v>
      </c>
      <c r="CQ408" s="663" t="s">
        <v>1816</v>
      </c>
      <c r="CR408" s="661">
        <v>0</v>
      </c>
      <c r="CS408" s="661">
        <v>0</v>
      </c>
      <c r="CT408" s="661">
        <v>1</v>
      </c>
      <c r="CU408" s="661">
        <v>0</v>
      </c>
      <c r="CV408" s="666">
        <v>6.7</v>
      </c>
      <c r="CW408" s="362"/>
      <c r="CX408" s="362"/>
      <c r="CY408" s="362"/>
      <c r="DC408" s="516">
        <v>2</v>
      </c>
      <c r="DD408" s="511" t="s">
        <v>1750</v>
      </c>
      <c r="DF408" s="136"/>
      <c r="DJ408" s="136"/>
      <c r="DK408" s="136"/>
      <c r="DL408" s="136"/>
      <c r="DS408" s="63"/>
      <c r="EO408" s="511">
        <v>138</v>
      </c>
      <c r="EP408" s="574">
        <v>41592</v>
      </c>
      <c r="ET408" s="517">
        <v>84</v>
      </c>
      <c r="EU408" s="133">
        <v>1</v>
      </c>
      <c r="EV408" s="524">
        <v>16.650952885518102</v>
      </c>
      <c r="EW408" s="133">
        <v>7</v>
      </c>
      <c r="EX408" s="133">
        <v>7</v>
      </c>
      <c r="EY408" s="133">
        <v>77</v>
      </c>
      <c r="EZ408" s="133">
        <v>71</v>
      </c>
      <c r="FC408" s="133">
        <v>53</v>
      </c>
      <c r="FE408" s="133">
        <v>34</v>
      </c>
      <c r="FH408" s="91"/>
      <c r="FI408" s="91"/>
      <c r="FJ408" s="227"/>
      <c r="FK408" s="227"/>
      <c r="FL408" s="193">
        <v>264</v>
      </c>
      <c r="FM408" s="193">
        <v>193</v>
      </c>
      <c r="FN408" s="193">
        <v>138.75957855115988</v>
      </c>
      <c r="FO408" s="193">
        <v>101.4416615923252</v>
      </c>
      <c r="FP408" s="193">
        <v>27</v>
      </c>
      <c r="FQ408" s="133">
        <v>1</v>
      </c>
      <c r="FS408" s="193">
        <v>79</v>
      </c>
      <c r="FT408" s="193"/>
      <c r="FU408" s="133">
        <v>150</v>
      </c>
      <c r="FV408" s="237">
        <v>6.26</v>
      </c>
      <c r="FW408" s="237">
        <v>9.2100000000000009</v>
      </c>
      <c r="FX408" s="237">
        <v>12.619808306709265</v>
      </c>
      <c r="FY408" s="237"/>
      <c r="FZ408" s="237"/>
      <c r="GA408" s="133">
        <v>21</v>
      </c>
      <c r="GG408" s="133">
        <v>1</v>
      </c>
      <c r="GH408" s="133">
        <v>1</v>
      </c>
      <c r="GI408" s="133">
        <v>1</v>
      </c>
      <c r="GJ408" s="133">
        <v>2</v>
      </c>
      <c r="GK408" s="133">
        <v>39</v>
      </c>
      <c r="GM408" s="133">
        <v>0</v>
      </c>
      <c r="GO408" s="133">
        <v>1</v>
      </c>
      <c r="GP408" s="61">
        <v>143</v>
      </c>
      <c r="GQ408" s="106">
        <v>75.161438381878256</v>
      </c>
      <c r="GR408" s="61">
        <v>33</v>
      </c>
      <c r="GS408" s="61">
        <v>1</v>
      </c>
      <c r="GT408" s="61"/>
      <c r="GU408" s="61"/>
      <c r="GV408" s="61"/>
      <c r="GW408" s="61"/>
      <c r="GX408" s="61">
        <v>13</v>
      </c>
      <c r="GY408" s="61"/>
      <c r="GZ408" s="90"/>
      <c r="HA408" s="21">
        <v>15</v>
      </c>
      <c r="HY408" s="238"/>
      <c r="IE408" s="237"/>
      <c r="IF408" s="237"/>
      <c r="IP408" s="237"/>
      <c r="JC408" s="136"/>
      <c r="JD408" s="278"/>
      <c r="JE408" s="70"/>
      <c r="JF408" s="70"/>
      <c r="JG408" s="136"/>
      <c r="JH408" s="136"/>
      <c r="JI408" s="136"/>
      <c r="JJ408" s="136"/>
      <c r="JL408" s="420"/>
      <c r="JM408" s="362"/>
      <c r="JN408" s="244"/>
      <c r="JP408" s="518">
        <v>1</v>
      </c>
      <c r="JQ408" s="519">
        <v>42029</v>
      </c>
      <c r="JR408" s="520">
        <v>14</v>
      </c>
      <c r="JS408" s="135"/>
      <c r="JU408" s="200"/>
      <c r="JV408" s="135"/>
      <c r="JW408" s="225"/>
      <c r="JX408" s="201"/>
      <c r="JY408" s="135"/>
      <c r="JZ408" s="225"/>
      <c r="KA408" s="699">
        <v>0</v>
      </c>
      <c r="KB408" s="511"/>
      <c r="KC408" s="225"/>
      <c r="KD408" s="63"/>
      <c r="KE408" s="250"/>
      <c r="KF408" s="250"/>
      <c r="KG408" s="250"/>
      <c r="KH408" s="250"/>
      <c r="KI408" s="250"/>
      <c r="KJ408" s="250"/>
      <c r="KK408" s="250"/>
      <c r="KL408" s="250"/>
      <c r="KQ408" s="92"/>
      <c r="KR408" s="92"/>
      <c r="KS408" s="92"/>
      <c r="KT408" s="361"/>
      <c r="KU408" s="92"/>
      <c r="KV408" s="361"/>
      <c r="KW408" s="361"/>
      <c r="KX408" s="361"/>
      <c r="KY408" s="361"/>
      <c r="KZ408" s="361"/>
      <c r="LA408" s="361"/>
      <c r="LB408" s="361"/>
      <c r="LC408" s="361"/>
      <c r="LD408" s="361"/>
      <c r="LE408" s="112"/>
      <c r="LF408" s="454"/>
      <c r="LG408" s="454"/>
      <c r="LH408" s="454"/>
      <c r="LI408" s="454"/>
      <c r="LJ408" s="454"/>
      <c r="LK408" s="454"/>
      <c r="LL408" s="454"/>
      <c r="LM408" s="454"/>
      <c r="LN408" s="454"/>
      <c r="LO408" s="454"/>
      <c r="LP408" s="454"/>
      <c r="LQ408" s="454"/>
      <c r="LR408" s="454"/>
      <c r="LS408" s="454"/>
      <c r="LT408" s="454"/>
      <c r="LU408" s="454"/>
      <c r="LV408" s="454"/>
      <c r="LW408" s="454"/>
      <c r="LX408" s="454"/>
      <c r="LY408" s="454"/>
      <c r="LZ408" s="454"/>
      <c r="MA408" s="454"/>
      <c r="MC408" s="509"/>
      <c r="MD408" s="61"/>
      <c r="ME408" s="746">
        <v>138</v>
      </c>
      <c r="MF408" s="510">
        <v>41598</v>
      </c>
      <c r="MG408" s="511">
        <v>377</v>
      </c>
      <c r="MH408" s="521">
        <v>377</v>
      </c>
      <c r="MI408" s="522">
        <v>24.537236085994401</v>
      </c>
      <c r="MJ408" s="510">
        <v>41990</v>
      </c>
      <c r="MK408" s="511">
        <v>487</v>
      </c>
      <c r="ML408" s="511">
        <v>33.299999999999997</v>
      </c>
      <c r="MM408" s="511"/>
      <c r="MN408" s="511"/>
      <c r="MO408" s="511"/>
      <c r="ND408" s="876" t="s">
        <v>64</v>
      </c>
      <c r="NE408" s="877" t="s">
        <v>64</v>
      </c>
      <c r="NF408" s="877" t="s">
        <v>64</v>
      </c>
      <c r="NG408" s="877" t="s">
        <v>64</v>
      </c>
      <c r="NH408" s="877" t="s">
        <v>64</v>
      </c>
      <c r="NI408" s="877" t="s">
        <v>64</v>
      </c>
      <c r="NJ408" s="877" t="s">
        <v>64</v>
      </c>
      <c r="NK408" s="877" t="s">
        <v>64</v>
      </c>
      <c r="NL408" s="877" t="s">
        <v>64</v>
      </c>
      <c r="NM408" s="877" t="s">
        <v>64</v>
      </c>
      <c r="NN408" s="877" t="s">
        <v>64</v>
      </c>
      <c r="NO408" s="877" t="s">
        <v>64</v>
      </c>
      <c r="NP408" s="877" t="s">
        <v>64</v>
      </c>
      <c r="NQ408" s="877" t="s">
        <v>64</v>
      </c>
      <c r="NR408" s="877" t="s">
        <v>64</v>
      </c>
      <c r="NS408" s="877" t="s">
        <v>64</v>
      </c>
      <c r="NT408" s="877" t="s">
        <v>64</v>
      </c>
      <c r="NU408" s="877" t="s">
        <v>64</v>
      </c>
      <c r="NV408" s="877" t="s">
        <v>64</v>
      </c>
      <c r="NW408" s="877" t="s">
        <v>64</v>
      </c>
      <c r="NX408" s="877" t="s">
        <v>64</v>
      </c>
      <c r="NY408" s="877" t="s">
        <v>64</v>
      </c>
      <c r="NZ408" s="877" t="s">
        <v>64</v>
      </c>
      <c r="OA408" s="877" t="s">
        <v>64</v>
      </c>
      <c r="OB408" s="877" t="s">
        <v>64</v>
      </c>
      <c r="OC408" s="877" t="s">
        <v>64</v>
      </c>
      <c r="OD408" s="877" t="s">
        <v>64</v>
      </c>
      <c r="OE408" s="877" t="s">
        <v>64</v>
      </c>
      <c r="OF408" s="877" t="s">
        <v>64</v>
      </c>
      <c r="OG408" s="877" t="s">
        <v>64</v>
      </c>
      <c r="OH408" s="877" t="s">
        <v>64</v>
      </c>
      <c r="OI408" s="877" t="s">
        <v>64</v>
      </c>
      <c r="OJ408" s="877" t="s">
        <v>64</v>
      </c>
      <c r="OK408" s="877" t="s">
        <v>64</v>
      </c>
      <c r="OL408" s="877" t="s">
        <v>64</v>
      </c>
    </row>
    <row r="409" spans="1:402" s="133" customFormat="1" x14ac:dyDescent="0.25">
      <c r="A409" s="221">
        <v>408</v>
      </c>
      <c r="B409" s="221">
        <v>0</v>
      </c>
      <c r="C409" s="61">
        <v>1</v>
      </c>
      <c r="D409" s="61">
        <v>5</v>
      </c>
      <c r="E409" s="511">
        <v>140</v>
      </c>
      <c r="F409" s="880"/>
      <c r="G409" s="887">
        <v>379</v>
      </c>
      <c r="I409" s="511" t="s">
        <v>1899</v>
      </c>
      <c r="J409" s="766">
        <v>23312</v>
      </c>
      <c r="K409" s="512">
        <v>50.117808219178102</v>
      </c>
      <c r="L409" s="514">
        <v>71</v>
      </c>
      <c r="M409" s="514">
        <v>171</v>
      </c>
      <c r="N409" s="514">
        <v>24.280975342840534</v>
      </c>
      <c r="O409" s="106">
        <v>1.8364367672206958</v>
      </c>
      <c r="P409" s="511">
        <v>1</v>
      </c>
      <c r="Q409" s="511">
        <v>89</v>
      </c>
      <c r="R409" s="511">
        <v>56</v>
      </c>
      <c r="S409" s="511">
        <v>0</v>
      </c>
      <c r="T409" s="514">
        <v>3</v>
      </c>
      <c r="U409" s="718">
        <v>0</v>
      </c>
      <c r="V409" s="718"/>
      <c r="W409" s="718">
        <v>0</v>
      </c>
      <c r="X409" s="718">
        <v>2</v>
      </c>
      <c r="Y409" s="718">
        <v>0</v>
      </c>
      <c r="Z409" s="718">
        <v>1</v>
      </c>
      <c r="AA409" s="718">
        <v>0</v>
      </c>
      <c r="AB409" s="718">
        <v>0</v>
      </c>
      <c r="AD409" s="524">
        <v>33.103924960987797</v>
      </c>
      <c r="AF409" s="589">
        <v>76</v>
      </c>
      <c r="AG409" s="590">
        <v>0.89</v>
      </c>
      <c r="AH409" s="589">
        <v>67</v>
      </c>
      <c r="AI409" s="592"/>
      <c r="AJ409" s="589">
        <v>13.4</v>
      </c>
      <c r="AK409" s="592"/>
      <c r="AL409" s="589">
        <v>41</v>
      </c>
      <c r="AM409" s="593"/>
      <c r="AN409" s="409"/>
      <c r="AO409" s="63"/>
      <c r="AP409" s="63"/>
      <c r="AQ409" s="63"/>
      <c r="AR409" s="63"/>
      <c r="AS409" s="63"/>
      <c r="AT409" s="63"/>
      <c r="AU409" s="64"/>
      <c r="AV409" s="64"/>
      <c r="AW409" s="108"/>
      <c r="AX409" s="108"/>
      <c r="AY409" s="108"/>
      <c r="AZ409" s="589">
        <v>139</v>
      </c>
      <c r="BA409" s="414"/>
      <c r="BB409" s="66"/>
      <c r="BC409" s="68"/>
      <c r="BD409" s="66"/>
      <c r="BE409" s="218"/>
      <c r="BF409" s="66"/>
      <c r="BG409" s="68"/>
      <c r="BH409" s="508"/>
      <c r="BI409" s="508"/>
      <c r="BJ409" s="508"/>
      <c r="BK409" s="66"/>
      <c r="BL409" s="66"/>
      <c r="BM409" s="66"/>
      <c r="BN409" s="66"/>
      <c r="BO409" s="571"/>
      <c r="BP409" s="66"/>
      <c r="BQ409" s="66"/>
      <c r="BR409" s="66"/>
      <c r="BS409" s="66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  <c r="CD409" s="61"/>
      <c r="CE409" s="61"/>
      <c r="CF409" s="61"/>
      <c r="CG409" s="61"/>
      <c r="CH409" s="61"/>
      <c r="CI409" s="61"/>
      <c r="CJ409" s="661">
        <v>0</v>
      </c>
      <c r="CK409" s="661">
        <v>0</v>
      </c>
      <c r="CL409" s="661">
        <v>0</v>
      </c>
      <c r="CM409" s="661">
        <v>1</v>
      </c>
      <c r="CN409" s="663">
        <v>1</v>
      </c>
      <c r="CO409" s="661">
        <v>0</v>
      </c>
      <c r="CP409" s="661">
        <v>1</v>
      </c>
      <c r="CQ409" s="661">
        <v>0</v>
      </c>
      <c r="CR409" s="661">
        <v>0</v>
      </c>
      <c r="CS409" s="663">
        <v>1</v>
      </c>
      <c r="CT409" s="661">
        <v>0</v>
      </c>
      <c r="CU409" s="661">
        <v>0</v>
      </c>
      <c r="CV409" s="666">
        <v>10.9</v>
      </c>
      <c r="CW409" s="362"/>
      <c r="CX409" s="362"/>
      <c r="CY409" s="362"/>
      <c r="DC409" s="516">
        <v>1</v>
      </c>
      <c r="DD409" s="511" t="s">
        <v>1811</v>
      </c>
      <c r="DF409" s="136"/>
      <c r="DJ409" s="136"/>
      <c r="DK409" s="136"/>
      <c r="DL409" s="136"/>
      <c r="DS409" s="63"/>
      <c r="EO409" s="511">
        <v>140</v>
      </c>
      <c r="EP409" s="574">
        <v>41606</v>
      </c>
      <c r="ET409" s="133">
        <v>52</v>
      </c>
      <c r="EU409" s="133">
        <v>0</v>
      </c>
      <c r="EV409" s="524">
        <v>33.103924960987797</v>
      </c>
      <c r="EW409" s="133">
        <v>8</v>
      </c>
      <c r="EX409" s="133">
        <v>8</v>
      </c>
      <c r="EY409" s="133">
        <v>68</v>
      </c>
      <c r="EZ409" s="133">
        <v>57</v>
      </c>
      <c r="FC409" s="133">
        <v>42</v>
      </c>
      <c r="FE409" s="133">
        <v>27</v>
      </c>
      <c r="FH409" s="91"/>
      <c r="FI409" s="91"/>
      <c r="FJ409" s="227"/>
      <c r="FK409" s="227"/>
      <c r="FL409" s="193">
        <v>178</v>
      </c>
      <c r="FM409" s="193">
        <v>128</v>
      </c>
      <c r="FN409" s="193">
        <v>96.926833080884762</v>
      </c>
      <c r="FO409" s="193">
        <v>69.700194575018259</v>
      </c>
      <c r="FP409" s="193">
        <v>28</v>
      </c>
      <c r="FQ409" s="133">
        <v>1</v>
      </c>
      <c r="FS409" s="193">
        <v>55</v>
      </c>
      <c r="FT409" s="193">
        <v>52</v>
      </c>
      <c r="FU409" s="133">
        <v>240</v>
      </c>
      <c r="FV409" s="237">
        <v>7.79</v>
      </c>
      <c r="FW409" s="237">
        <v>10.4</v>
      </c>
      <c r="FX409" s="237">
        <v>7.0603337612323491</v>
      </c>
      <c r="FY409" s="237">
        <v>1.0576923076923077</v>
      </c>
      <c r="FZ409" s="237"/>
      <c r="GA409" s="133">
        <v>20</v>
      </c>
      <c r="GG409" s="133">
        <v>0</v>
      </c>
      <c r="GH409" s="133">
        <v>1</v>
      </c>
      <c r="GI409" s="133">
        <v>0</v>
      </c>
      <c r="GJ409" s="133">
        <v>1</v>
      </c>
      <c r="GM409" s="133">
        <v>0</v>
      </c>
      <c r="GO409" s="133">
        <v>0</v>
      </c>
      <c r="GP409" s="61">
        <v>35</v>
      </c>
      <c r="GQ409" s="106">
        <v>19.058646954106553</v>
      </c>
      <c r="GR409" s="61">
        <v>43</v>
      </c>
      <c r="GS409" s="61">
        <v>0</v>
      </c>
      <c r="GT409" s="61"/>
      <c r="GU409" s="61"/>
      <c r="GV409" s="61"/>
      <c r="GW409" s="61"/>
      <c r="GX409" s="61">
        <v>21</v>
      </c>
      <c r="GY409" s="61"/>
      <c r="GZ409" s="90"/>
      <c r="HA409" s="21">
        <v>17</v>
      </c>
      <c r="HY409" s="238"/>
      <c r="IE409" s="237"/>
      <c r="IF409" s="237"/>
      <c r="IP409" s="237"/>
      <c r="JC409" s="136"/>
      <c r="JD409" s="278"/>
      <c r="JE409" s="70"/>
      <c r="JF409" s="70"/>
      <c r="JG409" s="136"/>
      <c r="JH409" s="136"/>
      <c r="JI409" s="136"/>
      <c r="JJ409" s="136"/>
      <c r="JL409" s="420"/>
      <c r="JM409" s="362"/>
      <c r="JN409" s="244"/>
      <c r="JP409" s="518">
        <v>2</v>
      </c>
      <c r="JQ409" s="519">
        <v>42808</v>
      </c>
      <c r="JR409" s="520">
        <v>39</v>
      </c>
      <c r="JS409" s="135"/>
      <c r="JU409" s="200"/>
      <c r="JV409" s="135"/>
      <c r="JW409" s="225"/>
      <c r="JX409" s="201"/>
      <c r="JY409" s="135"/>
      <c r="JZ409" s="225"/>
      <c r="KA409" s="699">
        <v>1</v>
      </c>
      <c r="KB409" s="700">
        <v>42808</v>
      </c>
      <c r="KC409" s="225"/>
      <c r="KD409" s="63"/>
      <c r="KE409" s="250"/>
      <c r="KF409" s="250"/>
      <c r="KG409" s="250"/>
      <c r="KH409" s="250"/>
      <c r="KI409" s="250"/>
      <c r="KJ409" s="250"/>
      <c r="KK409" s="250"/>
      <c r="KL409" s="250"/>
      <c r="KQ409" s="92"/>
      <c r="KR409" s="92"/>
      <c r="KS409" s="92"/>
      <c r="KT409" s="361"/>
      <c r="KU409" s="92"/>
      <c r="KV409" s="361"/>
      <c r="KW409" s="361"/>
      <c r="KX409" s="361"/>
      <c r="KY409" s="361"/>
      <c r="KZ409" s="361"/>
      <c r="LA409" s="361"/>
      <c r="LB409" s="361"/>
      <c r="LC409" s="361"/>
      <c r="LD409" s="361"/>
      <c r="LE409" s="112"/>
      <c r="LF409" s="454"/>
      <c r="LG409" s="454"/>
      <c r="LH409" s="454"/>
      <c r="LI409" s="454"/>
      <c r="LJ409" s="454"/>
      <c r="LK409" s="454"/>
      <c r="LL409" s="454"/>
      <c r="LM409" s="454"/>
      <c r="LN409" s="454"/>
      <c r="LO409" s="454"/>
      <c r="LP409" s="454"/>
      <c r="LQ409" s="454"/>
      <c r="LR409" s="454"/>
      <c r="LS409" s="454"/>
      <c r="LT409" s="454"/>
      <c r="LU409" s="454"/>
      <c r="LV409" s="454"/>
      <c r="LW409" s="454"/>
      <c r="LX409" s="454"/>
      <c r="LY409" s="454"/>
      <c r="LZ409" s="454"/>
      <c r="MA409" s="454"/>
      <c r="MC409" s="509"/>
      <c r="MD409" s="61"/>
      <c r="ME409" s="746">
        <v>140</v>
      </c>
      <c r="MF409" s="510">
        <v>41605</v>
      </c>
      <c r="MG409" s="511">
        <v>379</v>
      </c>
      <c r="MH409" s="521">
        <v>379</v>
      </c>
      <c r="MI409" s="522">
        <v>27.833845922412198</v>
      </c>
      <c r="MJ409" s="510">
        <v>41606</v>
      </c>
      <c r="MK409" s="521">
        <v>380</v>
      </c>
      <c r="ML409" s="528">
        <v>23.922230228929902</v>
      </c>
      <c r="MM409" s="510">
        <v>42249</v>
      </c>
      <c r="MN409" s="511">
        <v>514</v>
      </c>
      <c r="MO409" s="511"/>
      <c r="ND409" s="876">
        <v>1140</v>
      </c>
      <c r="NE409" s="877">
        <v>8.5717147272355003</v>
      </c>
      <c r="NF409" s="877">
        <v>7.1444543139261896</v>
      </c>
      <c r="NG409" s="877">
        <v>5.7813597135246599</v>
      </c>
      <c r="NH409" s="877">
        <v>3.1715271060388099</v>
      </c>
      <c r="NI409" s="877">
        <v>7.6834157470304296</v>
      </c>
      <c r="NJ409" s="877">
        <v>7.4474965466653904</v>
      </c>
      <c r="NK409" s="877">
        <v>9.1919475127993007</v>
      </c>
      <c r="NL409" s="877">
        <v>8.5617843530818405</v>
      </c>
      <c r="NM409" s="877">
        <v>6.7873802222963402</v>
      </c>
      <c r="NN409" s="877">
        <v>1.0143552929770701</v>
      </c>
      <c r="NO409" s="877">
        <v>6.5842109013080199</v>
      </c>
      <c r="NP409" s="877">
        <v>7.3107036572251101</v>
      </c>
      <c r="NQ409" s="877">
        <v>8.2250145826116494</v>
      </c>
      <c r="NR409" s="877">
        <v>4.8957873164633101</v>
      </c>
      <c r="NS409" s="877">
        <v>6.2414588712746504</v>
      </c>
      <c r="NT409" s="877">
        <v>7.6473145095471402</v>
      </c>
      <c r="NU409" s="877">
        <v>7.0963461989931798</v>
      </c>
      <c r="NV409" s="877">
        <v>7.2238086586060204</v>
      </c>
      <c r="NW409" s="877">
        <v>5.6926503700355298</v>
      </c>
      <c r="NX409" s="877">
        <v>6.1255684517780304</v>
      </c>
      <c r="NY409" s="877">
        <v>8.09587168895297</v>
      </c>
      <c r="NZ409" s="877">
        <v>-0.55639334852438505</v>
      </c>
      <c r="OA409" s="877">
        <v>10.5146351623005</v>
      </c>
      <c r="OB409" s="877">
        <v>2.0036022366802002</v>
      </c>
      <c r="OC409" s="877">
        <v>7.6369145803558798</v>
      </c>
      <c r="OD409" s="877">
        <v>6.4257614011908402</v>
      </c>
      <c r="OE409" s="877">
        <v>6.2594608161339904</v>
      </c>
      <c r="OF409" s="877">
        <v>12.9495513470814</v>
      </c>
      <c r="OG409" s="877">
        <v>3.7169908944049399</v>
      </c>
      <c r="OH409" s="877">
        <v>9.9750024471257994</v>
      </c>
      <c r="OI409" s="877">
        <v>4.23802251782572</v>
      </c>
      <c r="OJ409" s="877">
        <v>2.97454889995561</v>
      </c>
      <c r="OK409" s="877">
        <v>8.1933079288802606</v>
      </c>
      <c r="OL409" s="877">
        <v>8.5110329256203094</v>
      </c>
    </row>
    <row r="410" spans="1:402" s="133" customFormat="1" x14ac:dyDescent="0.25">
      <c r="A410" s="274">
        <v>409</v>
      </c>
      <c r="B410" s="274">
        <v>0</v>
      </c>
      <c r="C410" s="61">
        <v>1</v>
      </c>
      <c r="D410" s="61">
        <v>5</v>
      </c>
      <c r="E410" s="511">
        <v>141</v>
      </c>
      <c r="F410" s="880"/>
      <c r="G410" s="887">
        <v>382</v>
      </c>
      <c r="I410" s="511" t="s">
        <v>1900</v>
      </c>
      <c r="J410" s="766">
        <v>13219</v>
      </c>
      <c r="K410" s="512">
        <v>77.772602739725997</v>
      </c>
      <c r="L410" s="514">
        <v>89</v>
      </c>
      <c r="M410" s="514">
        <v>174</v>
      </c>
      <c r="N410" s="514">
        <v>29.396221429515126</v>
      </c>
      <c r="O410" s="106">
        <v>2.0740459654179961</v>
      </c>
      <c r="P410" s="511">
        <v>0</v>
      </c>
      <c r="Q410" s="511">
        <v>97</v>
      </c>
      <c r="R410" s="511">
        <v>74</v>
      </c>
      <c r="S410" s="511">
        <v>1</v>
      </c>
      <c r="T410" s="514">
        <v>3</v>
      </c>
      <c r="U410" s="718">
        <v>0</v>
      </c>
      <c r="V410" s="718"/>
      <c r="W410" s="718">
        <v>1</v>
      </c>
      <c r="X410" s="718">
        <v>2</v>
      </c>
      <c r="Y410" s="663">
        <v>0</v>
      </c>
      <c r="Z410" s="718">
        <v>0</v>
      </c>
      <c r="AA410" s="718">
        <v>0</v>
      </c>
      <c r="AB410" s="718">
        <v>1</v>
      </c>
      <c r="AD410" s="524">
        <v>38.919348457090798</v>
      </c>
      <c r="AF410" s="591"/>
      <c r="AG410" s="590">
        <v>1.87</v>
      </c>
      <c r="AH410" s="589">
        <v>35</v>
      </c>
      <c r="AI410" s="592"/>
      <c r="AJ410" s="589">
        <v>16.7</v>
      </c>
      <c r="AK410" s="592"/>
      <c r="AL410" s="589">
        <v>1084</v>
      </c>
      <c r="AM410" s="593"/>
      <c r="AN410" s="409"/>
      <c r="AO410" s="63"/>
      <c r="AP410" s="63"/>
      <c r="AQ410" s="63"/>
      <c r="AR410" s="63"/>
      <c r="AS410" s="63"/>
      <c r="AT410" s="63"/>
      <c r="AU410" s="64"/>
      <c r="AV410" s="64"/>
      <c r="AW410" s="108"/>
      <c r="AX410" s="108"/>
      <c r="AY410" s="108"/>
      <c r="AZ410" s="591">
        <v>134</v>
      </c>
      <c r="BA410" s="414"/>
      <c r="BB410" s="66"/>
      <c r="BC410" s="68"/>
      <c r="BD410" s="66"/>
      <c r="BE410" s="218"/>
      <c r="BF410" s="66"/>
      <c r="BG410" s="68"/>
      <c r="BH410" s="508"/>
      <c r="BI410" s="508"/>
      <c r="BJ410" s="508"/>
      <c r="BK410" s="66"/>
      <c r="BL410" s="66"/>
      <c r="BM410" s="66"/>
      <c r="BN410" s="66"/>
      <c r="BO410" s="571"/>
      <c r="BP410" s="66"/>
      <c r="BQ410" s="66"/>
      <c r="BR410" s="66"/>
      <c r="BS410" s="66"/>
      <c r="BT410" s="61"/>
      <c r="BU410" s="61"/>
      <c r="BV410" s="61"/>
      <c r="BW410" s="61"/>
      <c r="BX410" s="61"/>
      <c r="BY410" s="61"/>
      <c r="BZ410" s="61"/>
      <c r="CA410" s="61"/>
      <c r="CB410" s="61"/>
      <c r="CC410" s="61"/>
      <c r="CD410" s="61"/>
      <c r="CE410" s="61"/>
      <c r="CF410" s="61"/>
      <c r="CG410" s="61"/>
      <c r="CH410" s="61"/>
      <c r="CI410" s="61"/>
      <c r="CJ410" s="661">
        <v>1</v>
      </c>
      <c r="CK410" s="663">
        <v>1</v>
      </c>
      <c r="CL410" s="661">
        <v>0</v>
      </c>
      <c r="CM410" s="661">
        <v>1</v>
      </c>
      <c r="CN410" s="663">
        <v>1</v>
      </c>
      <c r="CO410" s="661">
        <v>0</v>
      </c>
      <c r="CP410" s="661">
        <v>0</v>
      </c>
      <c r="CQ410" s="661">
        <v>1</v>
      </c>
      <c r="CR410" s="661">
        <v>0</v>
      </c>
      <c r="CS410" s="661">
        <v>0</v>
      </c>
      <c r="CT410" s="661">
        <v>1</v>
      </c>
      <c r="CU410" s="661">
        <v>0</v>
      </c>
      <c r="CV410" s="667"/>
      <c r="CW410" s="362"/>
      <c r="CX410" s="362"/>
      <c r="CY410" s="362"/>
      <c r="DC410" s="516">
        <v>1</v>
      </c>
      <c r="DD410" s="511" t="s">
        <v>1897</v>
      </c>
      <c r="DF410" s="136"/>
      <c r="DJ410" s="136"/>
      <c r="DK410" s="136"/>
      <c r="DL410" s="136"/>
      <c r="DS410" s="63"/>
      <c r="EO410" s="511">
        <v>141</v>
      </c>
      <c r="EP410" s="574">
        <v>41611</v>
      </c>
      <c r="ET410" s="133">
        <v>70</v>
      </c>
      <c r="EU410" s="133">
        <v>1</v>
      </c>
      <c r="EV410" s="524">
        <v>38.919348457090798</v>
      </c>
      <c r="EW410" s="133">
        <v>8</v>
      </c>
      <c r="EX410" s="133">
        <v>8</v>
      </c>
      <c r="EY410" s="133">
        <v>67</v>
      </c>
      <c r="EZ410" s="133">
        <v>54</v>
      </c>
      <c r="FC410" s="133">
        <v>42</v>
      </c>
      <c r="FE410" s="133">
        <v>39</v>
      </c>
      <c r="FH410" s="91"/>
      <c r="FI410" s="91"/>
      <c r="FJ410" s="227"/>
      <c r="FK410" s="227"/>
      <c r="FL410" s="193">
        <v>169</v>
      </c>
      <c r="FM410" s="193">
        <v>108</v>
      </c>
      <c r="FN410" s="193">
        <v>81.483247149703516</v>
      </c>
      <c r="FO410" s="193">
        <v>52.072134273183309</v>
      </c>
      <c r="FP410" s="193">
        <v>35</v>
      </c>
      <c r="FQ410" s="133">
        <v>1</v>
      </c>
      <c r="FS410" s="193">
        <v>50</v>
      </c>
      <c r="FT410" s="193"/>
      <c r="FU410" s="133">
        <v>230</v>
      </c>
      <c r="FV410" s="237">
        <v>3.01</v>
      </c>
      <c r="FW410" s="237">
        <v>5.05</v>
      </c>
      <c r="FX410" s="237">
        <v>16.611295681063122</v>
      </c>
      <c r="FY410" s="237"/>
      <c r="FZ410" s="237"/>
      <c r="GA410" s="133">
        <v>23</v>
      </c>
      <c r="GG410" s="133">
        <v>0</v>
      </c>
      <c r="GH410" s="133">
        <v>1</v>
      </c>
      <c r="GI410" s="133">
        <v>0</v>
      </c>
      <c r="GJ410" s="133">
        <v>1</v>
      </c>
      <c r="GK410" s="133">
        <v>25</v>
      </c>
      <c r="GM410" s="133">
        <v>0</v>
      </c>
      <c r="GO410" s="133">
        <v>0</v>
      </c>
      <c r="GP410" s="61">
        <v>106</v>
      </c>
      <c r="GQ410" s="106">
        <v>51.107835490346581</v>
      </c>
      <c r="GR410" s="61">
        <v>38</v>
      </c>
      <c r="GS410" s="61">
        <v>0</v>
      </c>
      <c r="GT410" s="61"/>
      <c r="GU410" s="61"/>
      <c r="GV410" s="61"/>
      <c r="GW410" s="61"/>
      <c r="GX410" s="61"/>
      <c r="GY410" s="61"/>
      <c r="GZ410" s="90"/>
      <c r="HA410" s="21">
        <v>9</v>
      </c>
      <c r="HY410" s="238"/>
      <c r="IE410" s="237"/>
      <c r="IF410" s="237"/>
      <c r="IP410" s="237"/>
      <c r="JC410" s="136"/>
      <c r="JD410" s="278"/>
      <c r="JE410" s="70"/>
      <c r="JF410" s="70"/>
      <c r="JG410" s="136"/>
      <c r="JH410" s="136"/>
      <c r="JI410" s="136"/>
      <c r="JJ410" s="136"/>
      <c r="JL410" s="420"/>
      <c r="JM410" s="362"/>
      <c r="JN410" s="244"/>
      <c r="JP410" s="518">
        <v>1</v>
      </c>
      <c r="JQ410" s="519">
        <v>42052</v>
      </c>
      <c r="JR410" s="520">
        <v>14</v>
      </c>
      <c r="JS410" s="135"/>
      <c r="JU410" s="200"/>
      <c r="JV410" s="135"/>
      <c r="JW410" s="225"/>
      <c r="JX410" s="201"/>
      <c r="JY410" s="135"/>
      <c r="JZ410" s="225"/>
      <c r="KA410" s="699">
        <v>0</v>
      </c>
      <c r="KB410" s="511"/>
      <c r="KC410" s="225"/>
      <c r="KD410" s="63"/>
      <c r="KE410" s="250"/>
      <c r="KF410" s="250"/>
      <c r="KG410" s="250"/>
      <c r="KH410" s="250"/>
      <c r="KI410" s="250"/>
      <c r="KJ410" s="250"/>
      <c r="KK410" s="250"/>
      <c r="KL410" s="250"/>
      <c r="KQ410" s="92"/>
      <c r="KR410" s="92"/>
      <c r="KS410" s="92"/>
      <c r="KT410" s="361"/>
      <c r="KU410" s="92"/>
      <c r="KV410" s="361"/>
      <c r="KW410" s="361"/>
      <c r="KX410" s="361"/>
      <c r="KY410" s="361"/>
      <c r="KZ410" s="361"/>
      <c r="LA410" s="361"/>
      <c r="LB410" s="361"/>
      <c r="LC410" s="361"/>
      <c r="LD410" s="361"/>
      <c r="LE410" s="112"/>
      <c r="LF410" s="454"/>
      <c r="LG410" s="454"/>
      <c r="LH410" s="454"/>
      <c r="LI410" s="454"/>
      <c r="LJ410" s="454"/>
      <c r="LK410" s="454"/>
      <c r="LL410" s="454"/>
      <c r="LM410" s="454"/>
      <c r="LN410" s="454"/>
      <c r="LO410" s="454"/>
      <c r="LP410" s="454"/>
      <c r="LQ410" s="454"/>
      <c r="LR410" s="454"/>
      <c r="LS410" s="454"/>
      <c r="LT410" s="454"/>
      <c r="LU410" s="454"/>
      <c r="LV410" s="454"/>
      <c r="LW410" s="454"/>
      <c r="LX410" s="454"/>
      <c r="LY410" s="454"/>
      <c r="LZ410" s="454"/>
      <c r="MA410" s="454"/>
      <c r="MC410" s="509"/>
      <c r="MD410" s="61"/>
      <c r="ME410" s="746">
        <v>141</v>
      </c>
      <c r="MF410" s="510">
        <v>41606</v>
      </c>
      <c r="MG410" s="511">
        <v>382</v>
      </c>
      <c r="MH410" s="521">
        <v>382</v>
      </c>
      <c r="MI410" s="522">
        <v>90.153072804594999</v>
      </c>
      <c r="MJ410" s="510"/>
      <c r="MK410" s="511"/>
      <c r="ML410" s="511"/>
      <c r="MM410" s="511"/>
      <c r="MN410" s="511"/>
      <c r="MO410" s="511"/>
      <c r="ND410" s="876">
        <v>1141</v>
      </c>
      <c r="NE410" s="877" t="s">
        <v>64</v>
      </c>
      <c r="NF410" s="877" t="s">
        <v>64</v>
      </c>
      <c r="NG410" s="877" t="s">
        <v>64</v>
      </c>
      <c r="NH410" s="877" t="s">
        <v>64</v>
      </c>
      <c r="NI410" s="877" t="s">
        <v>64</v>
      </c>
      <c r="NJ410" s="877" t="s">
        <v>64</v>
      </c>
      <c r="NK410" s="877" t="s">
        <v>64</v>
      </c>
      <c r="NL410" s="877" t="s">
        <v>64</v>
      </c>
      <c r="NM410" s="877" t="s">
        <v>64</v>
      </c>
      <c r="NN410" s="877" t="s">
        <v>64</v>
      </c>
      <c r="NO410" s="877" t="s">
        <v>64</v>
      </c>
      <c r="NP410" s="877" t="s">
        <v>64</v>
      </c>
      <c r="NQ410" s="877" t="s">
        <v>64</v>
      </c>
      <c r="NR410" s="877" t="s">
        <v>64</v>
      </c>
      <c r="NS410" s="877" t="s">
        <v>64</v>
      </c>
      <c r="NT410" s="877" t="s">
        <v>64</v>
      </c>
      <c r="NU410" s="877" t="s">
        <v>64</v>
      </c>
      <c r="NV410" s="877" t="s">
        <v>64</v>
      </c>
      <c r="NW410" s="877" t="s">
        <v>64</v>
      </c>
      <c r="NX410" s="877" t="s">
        <v>64</v>
      </c>
      <c r="NY410" s="877" t="s">
        <v>64</v>
      </c>
      <c r="NZ410" s="877" t="s">
        <v>64</v>
      </c>
      <c r="OA410" s="877" t="s">
        <v>64</v>
      </c>
      <c r="OB410" s="877" t="s">
        <v>64</v>
      </c>
      <c r="OC410" s="877" t="s">
        <v>64</v>
      </c>
      <c r="OD410" s="877" t="s">
        <v>64</v>
      </c>
      <c r="OE410" s="877" t="s">
        <v>64</v>
      </c>
      <c r="OF410" s="877" t="s">
        <v>64</v>
      </c>
      <c r="OG410" s="877" t="s">
        <v>64</v>
      </c>
      <c r="OH410" s="877" t="s">
        <v>64</v>
      </c>
      <c r="OI410" s="877" t="s">
        <v>64</v>
      </c>
      <c r="OJ410" s="877" t="s">
        <v>64</v>
      </c>
      <c r="OK410" s="877" t="s">
        <v>64</v>
      </c>
      <c r="OL410" s="877" t="s">
        <v>64</v>
      </c>
    </row>
    <row r="411" spans="1:402" s="133" customFormat="1" x14ac:dyDescent="0.25">
      <c r="A411" s="221">
        <v>410</v>
      </c>
      <c r="B411" s="221">
        <v>0</v>
      </c>
      <c r="C411" s="61">
        <v>0</v>
      </c>
      <c r="D411" s="61">
        <v>5</v>
      </c>
      <c r="E411" s="511">
        <v>142</v>
      </c>
      <c r="F411" s="880"/>
      <c r="G411" s="887">
        <v>383</v>
      </c>
      <c r="I411" s="511" t="s">
        <v>1901</v>
      </c>
      <c r="J411" s="766">
        <v>18478</v>
      </c>
      <c r="K411" s="512">
        <v>63.378082191780798</v>
      </c>
      <c r="L411" s="514">
        <v>85.7</v>
      </c>
      <c r="M411" s="514">
        <v>176</v>
      </c>
      <c r="N411" s="514">
        <v>27.666580578512399</v>
      </c>
      <c r="O411" s="106">
        <v>2.0468946669962715</v>
      </c>
      <c r="P411" s="511">
        <v>0</v>
      </c>
      <c r="Q411" s="511">
        <v>96</v>
      </c>
      <c r="R411" s="511">
        <v>67</v>
      </c>
      <c r="S411" s="511">
        <v>1</v>
      </c>
      <c r="T411" s="514">
        <v>3</v>
      </c>
      <c r="U411" s="718">
        <v>1</v>
      </c>
      <c r="V411" s="718"/>
      <c r="W411" s="718">
        <v>1</v>
      </c>
      <c r="X411" s="718">
        <v>1</v>
      </c>
      <c r="Y411" s="718">
        <v>0</v>
      </c>
      <c r="Z411" s="718">
        <v>0</v>
      </c>
      <c r="AA411" s="718">
        <v>1</v>
      </c>
      <c r="AB411" s="718">
        <v>0</v>
      </c>
      <c r="AD411" s="524">
        <v>28.007523629130901</v>
      </c>
      <c r="AF411" s="589">
        <v>73</v>
      </c>
      <c r="AG411" s="595">
        <v>1.71</v>
      </c>
      <c r="AH411" s="589">
        <v>41</v>
      </c>
      <c r="AI411" s="592"/>
      <c r="AJ411" s="589">
        <v>10</v>
      </c>
      <c r="AK411" s="592"/>
      <c r="AL411" s="589">
        <v>1261</v>
      </c>
      <c r="AM411" s="593"/>
      <c r="AN411" s="409"/>
      <c r="AO411" s="63"/>
      <c r="AP411" s="63"/>
      <c r="AQ411" s="63"/>
      <c r="AR411" s="63"/>
      <c r="AS411" s="63"/>
      <c r="AT411" s="63"/>
      <c r="AU411" s="64"/>
      <c r="AV411" s="64"/>
      <c r="AW411" s="108"/>
      <c r="AX411" s="108"/>
      <c r="AY411" s="108"/>
      <c r="AZ411" s="589">
        <v>137</v>
      </c>
      <c r="BA411" s="414"/>
      <c r="BB411" s="66"/>
      <c r="BC411" s="68"/>
      <c r="BD411" s="66"/>
      <c r="BE411" s="218"/>
      <c r="BF411" s="66"/>
      <c r="BG411" s="68"/>
      <c r="BH411" s="508"/>
      <c r="BI411" s="508"/>
      <c r="BJ411" s="508"/>
      <c r="BK411" s="66"/>
      <c r="BL411" s="66"/>
      <c r="BM411" s="66"/>
      <c r="BN411" s="66"/>
      <c r="BO411" s="571"/>
      <c r="BP411" s="66"/>
      <c r="BQ411" s="66"/>
      <c r="BR411" s="66"/>
      <c r="BS411" s="66"/>
      <c r="BT411" s="61"/>
      <c r="BU411" s="61"/>
      <c r="BV411" s="61"/>
      <c r="BW411" s="61"/>
      <c r="BX411" s="61"/>
      <c r="BY411" s="61"/>
      <c r="BZ411" s="61"/>
      <c r="CA411" s="61"/>
      <c r="CB411" s="61"/>
      <c r="CC411" s="61"/>
      <c r="CD411" s="61"/>
      <c r="CE411" s="61"/>
      <c r="CF411" s="61"/>
      <c r="CG411" s="61"/>
      <c r="CH411" s="61"/>
      <c r="CI411" s="61"/>
      <c r="CJ411" s="661">
        <v>1</v>
      </c>
      <c r="CK411" s="661">
        <v>0</v>
      </c>
      <c r="CL411" s="661">
        <v>1</v>
      </c>
      <c r="CM411" s="661">
        <v>1</v>
      </c>
      <c r="CN411" s="661">
        <v>1</v>
      </c>
      <c r="CO411" s="661">
        <v>0</v>
      </c>
      <c r="CP411" s="661">
        <v>1</v>
      </c>
      <c r="CQ411" s="661">
        <v>1</v>
      </c>
      <c r="CR411" s="663" t="s">
        <v>1816</v>
      </c>
      <c r="CS411" s="661">
        <v>0</v>
      </c>
      <c r="CT411" s="661">
        <v>0</v>
      </c>
      <c r="CU411" s="661">
        <v>0</v>
      </c>
      <c r="CV411" s="667"/>
      <c r="CW411" s="362"/>
      <c r="CX411" s="362"/>
      <c r="CY411" s="362"/>
      <c r="DC411" s="516">
        <v>2</v>
      </c>
      <c r="DD411" s="511" t="s">
        <v>1728</v>
      </c>
      <c r="DF411" s="136"/>
      <c r="DJ411" s="136"/>
      <c r="DK411" s="136"/>
      <c r="DL411" s="136"/>
      <c r="DS411" s="63"/>
      <c r="EO411" s="511">
        <v>142</v>
      </c>
      <c r="EP411" s="574">
        <v>41612</v>
      </c>
      <c r="ET411" s="133">
        <v>123</v>
      </c>
      <c r="EU411" s="133">
        <v>1</v>
      </c>
      <c r="EV411" s="524">
        <v>28.007523629130901</v>
      </c>
      <c r="EW411" s="133">
        <v>10</v>
      </c>
      <c r="EX411" s="133">
        <v>10</v>
      </c>
      <c r="EY411" s="133">
        <v>67</v>
      </c>
      <c r="EZ411" s="133">
        <v>58</v>
      </c>
      <c r="FC411" s="133">
        <v>24</v>
      </c>
      <c r="FE411" s="133">
        <v>39</v>
      </c>
      <c r="FH411" s="91"/>
      <c r="FI411" s="91"/>
      <c r="FJ411" s="227"/>
      <c r="FK411" s="227"/>
      <c r="FL411" s="193">
        <v>274</v>
      </c>
      <c r="FM411" s="193">
        <v>197</v>
      </c>
      <c r="FN411" s="193">
        <v>133.8613092397583</v>
      </c>
      <c r="FO411" s="193">
        <v>96.24335007384083</v>
      </c>
      <c r="FP411" s="193">
        <v>28</v>
      </c>
      <c r="FQ411" s="133">
        <v>1</v>
      </c>
      <c r="FS411" s="193">
        <v>111</v>
      </c>
      <c r="FT411" s="193"/>
      <c r="FU411" s="133">
        <v>100</v>
      </c>
      <c r="FV411" s="237">
        <v>6.25</v>
      </c>
      <c r="FW411" s="237">
        <v>9.43</v>
      </c>
      <c r="FX411" s="237">
        <v>17.760000000000002</v>
      </c>
      <c r="FY411" s="237"/>
      <c r="FZ411" s="237"/>
      <c r="GA411" s="133">
        <v>25</v>
      </c>
      <c r="GB411" s="133">
        <v>30</v>
      </c>
      <c r="GC411" s="133">
        <v>17</v>
      </c>
      <c r="GF411" s="133">
        <v>0.8</v>
      </c>
      <c r="GG411" s="133">
        <v>1</v>
      </c>
      <c r="GH411" s="133">
        <v>1</v>
      </c>
      <c r="GI411" s="133">
        <v>1</v>
      </c>
      <c r="GJ411" s="133">
        <v>1</v>
      </c>
      <c r="GK411" s="133">
        <v>47</v>
      </c>
      <c r="GM411" s="133">
        <v>0</v>
      </c>
      <c r="GO411" s="133">
        <v>1</v>
      </c>
      <c r="GP411" s="61">
        <v>146</v>
      </c>
      <c r="GQ411" s="106">
        <v>71.327558937973407</v>
      </c>
      <c r="GR411" s="61">
        <v>22</v>
      </c>
      <c r="GS411" s="61">
        <v>1</v>
      </c>
      <c r="GT411" s="61"/>
      <c r="GU411" s="61"/>
      <c r="GV411" s="61"/>
      <c r="GW411" s="61"/>
      <c r="GX411" s="61">
        <v>13</v>
      </c>
      <c r="GY411" s="61"/>
      <c r="GZ411" s="90"/>
      <c r="HA411" s="21">
        <v>21</v>
      </c>
      <c r="HY411" s="238"/>
      <c r="IE411" s="237"/>
      <c r="IF411" s="237"/>
      <c r="IP411" s="237"/>
      <c r="JC411" s="136"/>
      <c r="JD411" s="278"/>
      <c r="JE411" s="70"/>
      <c r="JF411" s="70"/>
      <c r="JG411" s="136"/>
      <c r="JH411" s="136"/>
      <c r="JI411" s="136"/>
      <c r="JJ411" s="136"/>
      <c r="JL411" s="420"/>
      <c r="JM411" s="362"/>
      <c r="JN411" s="244"/>
      <c r="JP411" s="518">
        <v>1</v>
      </c>
      <c r="JQ411" s="519">
        <v>42798</v>
      </c>
      <c r="JR411" s="520">
        <v>39</v>
      </c>
      <c r="JS411" s="135"/>
      <c r="JU411" s="200"/>
      <c r="JV411" s="135"/>
      <c r="JW411" s="225"/>
      <c r="JX411" s="201"/>
      <c r="JY411" s="135"/>
      <c r="JZ411" s="225"/>
      <c r="KA411" s="699">
        <v>0</v>
      </c>
      <c r="KB411" s="511"/>
      <c r="KC411" s="225"/>
      <c r="KD411" s="63"/>
      <c r="KE411" s="250"/>
      <c r="KF411" s="250"/>
      <c r="KG411" s="250"/>
      <c r="KH411" s="250"/>
      <c r="KI411" s="250"/>
      <c r="KJ411" s="250"/>
      <c r="KK411" s="250"/>
      <c r="KL411" s="250"/>
      <c r="KQ411" s="92"/>
      <c r="KR411" s="92"/>
      <c r="KS411" s="92"/>
      <c r="KT411" s="361"/>
      <c r="KU411" s="92"/>
      <c r="KV411" s="361"/>
      <c r="KW411" s="361"/>
      <c r="KX411" s="361"/>
      <c r="KY411" s="361"/>
      <c r="KZ411" s="361"/>
      <c r="LA411" s="361"/>
      <c r="LB411" s="361"/>
      <c r="LC411" s="361"/>
      <c r="LD411" s="361"/>
      <c r="LE411" s="112"/>
      <c r="LF411" s="454"/>
      <c r="LG411" s="454"/>
      <c r="LH411" s="454"/>
      <c r="LI411" s="454"/>
      <c r="LJ411" s="454"/>
      <c r="LK411" s="454"/>
      <c r="LL411" s="454"/>
      <c r="LM411" s="454"/>
      <c r="LN411" s="454"/>
      <c r="LO411" s="454"/>
      <c r="LP411" s="454"/>
      <c r="LQ411" s="454"/>
      <c r="LR411" s="454"/>
      <c r="LS411" s="454"/>
      <c r="LT411" s="454"/>
      <c r="LU411" s="454"/>
      <c r="LV411" s="454"/>
      <c r="LW411" s="454"/>
      <c r="LX411" s="454"/>
      <c r="LY411" s="454"/>
      <c r="LZ411" s="454"/>
      <c r="MA411" s="454"/>
      <c r="MC411" s="509"/>
      <c r="MD411" s="61"/>
      <c r="ME411" s="746">
        <v>142</v>
      </c>
      <c r="MF411" s="510">
        <v>41611</v>
      </c>
      <c r="MG411" s="511">
        <v>383</v>
      </c>
      <c r="MH411" s="521">
        <v>383</v>
      </c>
      <c r="MI411" s="522">
        <v>27.9824112517781</v>
      </c>
      <c r="MJ411" s="510"/>
      <c r="MK411" s="511"/>
      <c r="ML411" s="511"/>
      <c r="MM411" s="511"/>
      <c r="MN411" s="511"/>
      <c r="MO411" s="511"/>
      <c r="ND411" s="876" t="s">
        <v>64</v>
      </c>
      <c r="NE411" s="877" t="s">
        <v>64</v>
      </c>
      <c r="NF411" s="877" t="s">
        <v>64</v>
      </c>
      <c r="NG411" s="877" t="s">
        <v>64</v>
      </c>
      <c r="NH411" s="877" t="s">
        <v>64</v>
      </c>
      <c r="NI411" s="877" t="s">
        <v>64</v>
      </c>
      <c r="NJ411" s="877" t="s">
        <v>64</v>
      </c>
      <c r="NK411" s="877" t="s">
        <v>64</v>
      </c>
      <c r="NL411" s="877" t="s">
        <v>64</v>
      </c>
      <c r="NM411" s="877" t="s">
        <v>64</v>
      </c>
      <c r="NN411" s="877" t="s">
        <v>64</v>
      </c>
      <c r="NO411" s="877" t="s">
        <v>64</v>
      </c>
      <c r="NP411" s="877" t="s">
        <v>64</v>
      </c>
      <c r="NQ411" s="877" t="s">
        <v>64</v>
      </c>
      <c r="NR411" s="877" t="s">
        <v>64</v>
      </c>
      <c r="NS411" s="877" t="s">
        <v>64</v>
      </c>
      <c r="NT411" s="877" t="s">
        <v>64</v>
      </c>
      <c r="NU411" s="877" t="s">
        <v>64</v>
      </c>
      <c r="NV411" s="877" t="s">
        <v>64</v>
      </c>
      <c r="NW411" s="877" t="s">
        <v>64</v>
      </c>
      <c r="NX411" s="877" t="s">
        <v>64</v>
      </c>
      <c r="NY411" s="877" t="s">
        <v>64</v>
      </c>
      <c r="NZ411" s="877" t="s">
        <v>64</v>
      </c>
      <c r="OA411" s="877" t="s">
        <v>64</v>
      </c>
      <c r="OB411" s="877" t="s">
        <v>64</v>
      </c>
      <c r="OC411" s="877" t="s">
        <v>64</v>
      </c>
      <c r="OD411" s="877" t="s">
        <v>64</v>
      </c>
      <c r="OE411" s="877" t="s">
        <v>64</v>
      </c>
      <c r="OF411" s="877" t="s">
        <v>64</v>
      </c>
      <c r="OG411" s="877" t="s">
        <v>64</v>
      </c>
      <c r="OH411" s="877" t="s">
        <v>64</v>
      </c>
      <c r="OI411" s="877" t="s">
        <v>64</v>
      </c>
      <c r="OJ411" s="877" t="s">
        <v>64</v>
      </c>
      <c r="OK411" s="877" t="s">
        <v>64</v>
      </c>
      <c r="OL411" s="877" t="s">
        <v>64</v>
      </c>
    </row>
    <row r="412" spans="1:402" s="133" customFormat="1" x14ac:dyDescent="0.25">
      <c r="A412" s="221">
        <v>411</v>
      </c>
      <c r="B412" s="221">
        <v>0</v>
      </c>
      <c r="C412" s="61">
        <v>0</v>
      </c>
      <c r="D412" s="61">
        <v>5</v>
      </c>
      <c r="E412" s="511">
        <v>143</v>
      </c>
      <c r="F412" s="880"/>
      <c r="G412" s="887">
        <v>384</v>
      </c>
      <c r="I412" s="511" t="s">
        <v>1902</v>
      </c>
      <c r="J412" s="766">
        <v>21041</v>
      </c>
      <c r="K412" s="512">
        <v>56.358904109588998</v>
      </c>
      <c r="L412" s="514">
        <v>70</v>
      </c>
      <c r="M412" s="514">
        <v>168</v>
      </c>
      <c r="N412" s="514">
        <v>24.801587301587304</v>
      </c>
      <c r="O412" s="106">
        <v>1.8073922282301278</v>
      </c>
      <c r="P412" s="511">
        <v>0</v>
      </c>
      <c r="Q412" s="511">
        <v>150</v>
      </c>
      <c r="R412" s="511">
        <v>90</v>
      </c>
      <c r="S412" s="511">
        <v>0</v>
      </c>
      <c r="T412" s="514">
        <v>3</v>
      </c>
      <c r="U412" s="718">
        <v>0</v>
      </c>
      <c r="V412" s="718"/>
      <c r="W412" s="718">
        <v>1</v>
      </c>
      <c r="X412" s="718">
        <v>1</v>
      </c>
      <c r="Y412" s="718">
        <v>1</v>
      </c>
      <c r="Z412" s="718">
        <v>0</v>
      </c>
      <c r="AA412" s="718">
        <v>1</v>
      </c>
      <c r="AB412" s="718">
        <v>0</v>
      </c>
      <c r="AD412" s="524">
        <v>15.156896078623101</v>
      </c>
      <c r="AF412" s="589"/>
      <c r="AG412" s="590">
        <v>0.82</v>
      </c>
      <c r="AH412" s="589">
        <v>97</v>
      </c>
      <c r="AI412" s="592"/>
      <c r="AJ412" s="589">
        <v>17.399999999999999</v>
      </c>
      <c r="AK412" s="592"/>
      <c r="AL412" s="591"/>
      <c r="AM412" s="594"/>
      <c r="AN412" s="409"/>
      <c r="AO412" s="63"/>
      <c r="AP412" s="63"/>
      <c r="AQ412" s="63"/>
      <c r="AR412" s="63"/>
      <c r="AS412" s="63"/>
      <c r="AT412" s="63"/>
      <c r="AU412" s="64"/>
      <c r="AV412" s="64"/>
      <c r="AW412" s="108"/>
      <c r="AX412" s="108"/>
      <c r="AY412" s="108"/>
      <c r="AZ412" s="589">
        <v>142</v>
      </c>
      <c r="BA412" s="414"/>
      <c r="BB412" s="66"/>
      <c r="BC412" s="68"/>
      <c r="BD412" s="66"/>
      <c r="BE412" s="218"/>
      <c r="BF412" s="66"/>
      <c r="BG412" s="68"/>
      <c r="BH412" s="508"/>
      <c r="BI412" s="508"/>
      <c r="BJ412" s="508"/>
      <c r="BK412" s="66"/>
      <c r="BL412" s="66"/>
      <c r="BM412" s="66"/>
      <c r="BN412" s="66"/>
      <c r="BO412" s="571"/>
      <c r="BP412" s="66"/>
      <c r="BQ412" s="66"/>
      <c r="BR412" s="66"/>
      <c r="BS412" s="66"/>
      <c r="BT412" s="61"/>
      <c r="BU412" s="61"/>
      <c r="BV412" s="61"/>
      <c r="BW412" s="61"/>
      <c r="BX412" s="61"/>
      <c r="BY412" s="61"/>
      <c r="BZ412" s="61"/>
      <c r="CA412" s="61"/>
      <c r="CB412" s="61"/>
      <c r="CC412" s="61"/>
      <c r="CD412" s="61"/>
      <c r="CE412" s="61"/>
      <c r="CF412" s="61"/>
      <c r="CG412" s="61"/>
      <c r="CH412" s="61"/>
      <c r="CI412" s="61"/>
      <c r="CJ412" s="661">
        <v>0</v>
      </c>
      <c r="CK412" s="661">
        <v>0</v>
      </c>
      <c r="CL412" s="663">
        <v>1</v>
      </c>
      <c r="CM412" s="661">
        <v>1</v>
      </c>
      <c r="CN412" s="661">
        <v>1</v>
      </c>
      <c r="CO412" s="661">
        <v>0</v>
      </c>
      <c r="CP412" s="661">
        <v>1</v>
      </c>
      <c r="CQ412" s="663" t="s">
        <v>1816</v>
      </c>
      <c r="CR412" s="661">
        <v>0</v>
      </c>
      <c r="CS412" s="661">
        <v>0</v>
      </c>
      <c r="CT412" s="661">
        <v>1</v>
      </c>
      <c r="CU412" s="661">
        <v>0</v>
      </c>
      <c r="CV412" s="666">
        <v>23.4</v>
      </c>
      <c r="CW412" s="362"/>
      <c r="CX412" s="362"/>
      <c r="CY412" s="362"/>
      <c r="DC412" s="516">
        <v>1</v>
      </c>
      <c r="DD412" s="511" t="s">
        <v>1809</v>
      </c>
      <c r="DF412" s="136"/>
      <c r="DJ412" s="136"/>
      <c r="DK412" s="136"/>
      <c r="DL412" s="136"/>
      <c r="DS412" s="63"/>
      <c r="EO412" s="511">
        <v>143</v>
      </c>
      <c r="EP412" s="574">
        <v>41582</v>
      </c>
      <c r="ET412" s="133">
        <v>62</v>
      </c>
      <c r="EU412" s="133">
        <v>0</v>
      </c>
      <c r="EV412" s="524">
        <v>15.156896078623101</v>
      </c>
      <c r="EW412" s="133">
        <v>8</v>
      </c>
      <c r="EX412" s="133">
        <v>8</v>
      </c>
      <c r="EY412" s="133">
        <v>58</v>
      </c>
      <c r="EZ412" s="133">
        <v>54</v>
      </c>
      <c r="FC412" s="133">
        <v>35</v>
      </c>
      <c r="FE412" s="133">
        <v>34</v>
      </c>
      <c r="FH412" s="91"/>
      <c r="FI412" s="91"/>
      <c r="FJ412" s="227"/>
      <c r="FK412" s="227"/>
      <c r="FL412" s="193">
        <v>140</v>
      </c>
      <c r="FM412" s="193">
        <v>96</v>
      </c>
      <c r="FN412" s="193">
        <v>77.459666924148337</v>
      </c>
      <c r="FO412" s="193">
        <v>53.115200176558865</v>
      </c>
      <c r="FP412" s="193">
        <v>32</v>
      </c>
      <c r="FQ412" s="133">
        <v>1</v>
      </c>
      <c r="FS412" s="193">
        <v>54</v>
      </c>
      <c r="FT412" s="193">
        <v>80</v>
      </c>
      <c r="FU412" s="133">
        <v>260</v>
      </c>
      <c r="FV412" s="237">
        <v>8.8000000000000007</v>
      </c>
      <c r="FW412" s="237">
        <v>9.5</v>
      </c>
      <c r="FX412" s="237">
        <v>6.1363636363636358</v>
      </c>
      <c r="FY412" s="237">
        <v>0.67500000000000004</v>
      </c>
      <c r="FZ412" s="237">
        <v>1.9285714285714286</v>
      </c>
      <c r="GA412" s="133">
        <v>22</v>
      </c>
      <c r="GG412" s="133">
        <v>0</v>
      </c>
      <c r="GH412" s="133">
        <v>1</v>
      </c>
      <c r="GI412" s="133">
        <v>0</v>
      </c>
      <c r="GJ412" s="133">
        <v>0</v>
      </c>
      <c r="GM412" s="133">
        <v>0</v>
      </c>
      <c r="GO412" s="133">
        <v>0</v>
      </c>
      <c r="GP412" s="61">
        <v>33</v>
      </c>
      <c r="GQ412" s="106">
        <v>18.258350060692109</v>
      </c>
      <c r="GR412" s="61">
        <v>65</v>
      </c>
      <c r="GS412" s="61">
        <v>0</v>
      </c>
      <c r="GT412" s="61"/>
      <c r="GU412" s="61"/>
      <c r="GV412" s="61"/>
      <c r="GW412" s="61"/>
      <c r="GX412" s="61">
        <v>23</v>
      </c>
      <c r="GY412" s="61"/>
      <c r="GZ412" s="90"/>
      <c r="HA412" s="21">
        <v>14</v>
      </c>
      <c r="HY412" s="238"/>
      <c r="IE412" s="237"/>
      <c r="IF412" s="237"/>
      <c r="IP412" s="237"/>
      <c r="JC412" s="136"/>
      <c r="JD412" s="278"/>
      <c r="JE412" s="70"/>
      <c r="JF412" s="70"/>
      <c r="JG412" s="136"/>
      <c r="JH412" s="136"/>
      <c r="JI412" s="136"/>
      <c r="JJ412" s="136"/>
      <c r="JL412" s="420"/>
      <c r="JM412" s="362"/>
      <c r="JN412" s="244"/>
      <c r="JP412" s="518">
        <v>0</v>
      </c>
      <c r="JQ412" s="519">
        <v>43529</v>
      </c>
      <c r="JR412" s="520">
        <v>63</v>
      </c>
      <c r="JS412" s="135"/>
      <c r="JU412" s="200"/>
      <c r="JV412" s="135"/>
      <c r="JW412" s="225"/>
      <c r="JX412" s="201"/>
      <c r="JY412" s="135"/>
      <c r="JZ412" s="225"/>
      <c r="KA412" s="699">
        <v>0</v>
      </c>
      <c r="KB412" s="511"/>
      <c r="KC412" s="225"/>
      <c r="KD412" s="63"/>
      <c r="KE412" s="250"/>
      <c r="KF412" s="250"/>
      <c r="KG412" s="250"/>
      <c r="KH412" s="250"/>
      <c r="KI412" s="250"/>
      <c r="KJ412" s="250"/>
      <c r="KK412" s="250"/>
      <c r="KL412" s="250"/>
      <c r="KQ412" s="92"/>
      <c r="KR412" s="92"/>
      <c r="KS412" s="92"/>
      <c r="KT412" s="361"/>
      <c r="KU412" s="92"/>
      <c r="KV412" s="361"/>
      <c r="KW412" s="361"/>
      <c r="KX412" s="361"/>
      <c r="KY412" s="361"/>
      <c r="KZ412" s="361"/>
      <c r="LA412" s="361"/>
      <c r="LB412" s="361"/>
      <c r="LC412" s="361"/>
      <c r="LD412" s="361"/>
      <c r="LE412" s="112"/>
      <c r="LF412" s="454"/>
      <c r="LG412" s="454"/>
      <c r="LH412" s="454"/>
      <c r="LI412" s="454"/>
      <c r="LJ412" s="454"/>
      <c r="LK412" s="454"/>
      <c r="LL412" s="454"/>
      <c r="LM412" s="454"/>
      <c r="LN412" s="454"/>
      <c r="LO412" s="454"/>
      <c r="LP412" s="454"/>
      <c r="LQ412" s="454"/>
      <c r="LR412" s="454"/>
      <c r="LS412" s="454"/>
      <c r="LT412" s="454"/>
      <c r="LU412" s="454"/>
      <c r="LV412" s="454"/>
      <c r="LW412" s="454"/>
      <c r="LX412" s="454"/>
      <c r="LY412" s="454"/>
      <c r="LZ412" s="454"/>
      <c r="MA412" s="454"/>
      <c r="MC412" s="509"/>
      <c r="MD412" s="61"/>
      <c r="ME412" s="746">
        <v>143</v>
      </c>
      <c r="MF412" s="510">
        <v>41612</v>
      </c>
      <c r="MG412" s="511">
        <v>384</v>
      </c>
      <c r="MH412" s="521">
        <v>384</v>
      </c>
      <c r="MI412" s="522">
        <v>23.1840107999402</v>
      </c>
      <c r="MJ412" s="510"/>
      <c r="MK412" s="511"/>
      <c r="ML412" s="511"/>
      <c r="MM412" s="511"/>
      <c r="MN412" s="511"/>
      <c r="MO412" s="511"/>
      <c r="ND412" s="876" t="s">
        <v>64</v>
      </c>
      <c r="NE412" s="877" t="s">
        <v>64</v>
      </c>
      <c r="NF412" s="877" t="s">
        <v>64</v>
      </c>
      <c r="NG412" s="877" t="s">
        <v>64</v>
      </c>
      <c r="NH412" s="877" t="s">
        <v>64</v>
      </c>
      <c r="NI412" s="877" t="s">
        <v>64</v>
      </c>
      <c r="NJ412" s="877" t="s">
        <v>64</v>
      </c>
      <c r="NK412" s="877" t="s">
        <v>64</v>
      </c>
      <c r="NL412" s="877" t="s">
        <v>64</v>
      </c>
      <c r="NM412" s="877" t="s">
        <v>64</v>
      </c>
      <c r="NN412" s="877" t="s">
        <v>64</v>
      </c>
      <c r="NO412" s="877" t="s">
        <v>64</v>
      </c>
      <c r="NP412" s="877" t="s">
        <v>64</v>
      </c>
      <c r="NQ412" s="877" t="s">
        <v>64</v>
      </c>
      <c r="NR412" s="877" t="s">
        <v>64</v>
      </c>
      <c r="NS412" s="877" t="s">
        <v>64</v>
      </c>
      <c r="NT412" s="877" t="s">
        <v>64</v>
      </c>
      <c r="NU412" s="877" t="s">
        <v>64</v>
      </c>
      <c r="NV412" s="877" t="s">
        <v>64</v>
      </c>
      <c r="NW412" s="877" t="s">
        <v>64</v>
      </c>
      <c r="NX412" s="877" t="s">
        <v>64</v>
      </c>
      <c r="NY412" s="877" t="s">
        <v>64</v>
      </c>
      <c r="NZ412" s="877" t="s">
        <v>64</v>
      </c>
      <c r="OA412" s="877" t="s">
        <v>64</v>
      </c>
      <c r="OB412" s="877" t="s">
        <v>64</v>
      </c>
      <c r="OC412" s="877" t="s">
        <v>64</v>
      </c>
      <c r="OD412" s="877" t="s">
        <v>64</v>
      </c>
      <c r="OE412" s="877" t="s">
        <v>64</v>
      </c>
      <c r="OF412" s="877" t="s">
        <v>64</v>
      </c>
      <c r="OG412" s="877" t="s">
        <v>64</v>
      </c>
      <c r="OH412" s="877" t="s">
        <v>64</v>
      </c>
      <c r="OI412" s="877" t="s">
        <v>64</v>
      </c>
      <c r="OJ412" s="877" t="s">
        <v>64</v>
      </c>
      <c r="OK412" s="877" t="s">
        <v>64</v>
      </c>
      <c r="OL412" s="877" t="s">
        <v>64</v>
      </c>
    </row>
    <row r="413" spans="1:402" s="133" customFormat="1" x14ac:dyDescent="0.25">
      <c r="A413" s="274">
        <v>412</v>
      </c>
      <c r="B413" s="221">
        <v>0</v>
      </c>
      <c r="C413" s="61">
        <v>1</v>
      </c>
      <c r="D413" s="61">
        <v>5</v>
      </c>
      <c r="E413" s="511">
        <v>144</v>
      </c>
      <c r="F413" s="880"/>
      <c r="G413" s="887">
        <v>385</v>
      </c>
      <c r="I413" s="511" t="s">
        <v>1903</v>
      </c>
      <c r="J413" s="766">
        <v>26596</v>
      </c>
      <c r="K413" s="512">
        <v>41.134246575342502</v>
      </c>
      <c r="L413" s="514">
        <v>102</v>
      </c>
      <c r="M413" s="514">
        <v>178</v>
      </c>
      <c r="N413" s="514">
        <v>32.192904936245419</v>
      </c>
      <c r="O413" s="106">
        <v>2.2457367016935295</v>
      </c>
      <c r="P413" s="511">
        <v>1</v>
      </c>
      <c r="Q413" s="511">
        <v>105</v>
      </c>
      <c r="R413" s="511">
        <v>60</v>
      </c>
      <c r="S413" s="511">
        <v>0</v>
      </c>
      <c r="T413" s="514">
        <v>2</v>
      </c>
      <c r="U413" s="718">
        <v>0</v>
      </c>
      <c r="V413" s="718"/>
      <c r="W413" s="718">
        <v>0</v>
      </c>
      <c r="X413" s="718">
        <v>0</v>
      </c>
      <c r="Y413" s="718">
        <v>0</v>
      </c>
      <c r="Z413" s="718">
        <v>0</v>
      </c>
      <c r="AA413" s="718">
        <v>0</v>
      </c>
      <c r="AB413" s="718">
        <v>0</v>
      </c>
      <c r="AD413" s="524">
        <v>28.722844291319699</v>
      </c>
      <c r="AF413" s="589">
        <v>104</v>
      </c>
      <c r="AG413" s="590">
        <v>0.7</v>
      </c>
      <c r="AH413" s="589">
        <v>92</v>
      </c>
      <c r="AI413" s="592"/>
      <c r="AJ413" s="589">
        <v>11.7</v>
      </c>
      <c r="AK413" s="592"/>
      <c r="AL413" s="589">
        <v>220</v>
      </c>
      <c r="AM413" s="593"/>
      <c r="AN413" s="409"/>
      <c r="AO413" s="63"/>
      <c r="AP413" s="63"/>
      <c r="AQ413" s="63"/>
      <c r="AR413" s="63"/>
      <c r="AS413" s="63"/>
      <c r="AT413" s="63"/>
      <c r="AU413" s="64"/>
      <c r="AV413" s="64"/>
      <c r="AW413" s="108"/>
      <c r="AX413" s="108"/>
      <c r="AY413" s="108"/>
      <c r="AZ413" s="589">
        <v>137</v>
      </c>
      <c r="BA413" s="414"/>
      <c r="BB413" s="66"/>
      <c r="BC413" s="68"/>
      <c r="BD413" s="66"/>
      <c r="BE413" s="218"/>
      <c r="BF413" s="66"/>
      <c r="BG413" s="68"/>
      <c r="BH413" s="508"/>
      <c r="BI413" s="508"/>
      <c r="BJ413" s="508"/>
      <c r="BK413" s="66"/>
      <c r="BL413" s="66"/>
      <c r="BM413" s="66"/>
      <c r="BN413" s="66"/>
      <c r="BO413" s="571"/>
      <c r="BP413" s="66"/>
      <c r="BQ413" s="66"/>
      <c r="BR413" s="66"/>
      <c r="BS413" s="66"/>
      <c r="BT413" s="61"/>
      <c r="BU413" s="61"/>
      <c r="BV413" s="61"/>
      <c r="BW413" s="61"/>
      <c r="BX413" s="61"/>
      <c r="BY413" s="61"/>
      <c r="BZ413" s="61"/>
      <c r="CA413" s="61"/>
      <c r="CB413" s="61"/>
      <c r="CC413" s="61"/>
      <c r="CD413" s="61"/>
      <c r="CE413" s="61"/>
      <c r="CF413" s="61"/>
      <c r="CG413" s="61"/>
      <c r="CH413" s="61"/>
      <c r="CI413" s="61"/>
      <c r="CJ413" s="661">
        <v>1</v>
      </c>
      <c r="CK413" s="661">
        <v>0</v>
      </c>
      <c r="CL413" s="661">
        <v>1</v>
      </c>
      <c r="CM413" s="661">
        <v>1</v>
      </c>
      <c r="CN413" s="663">
        <v>1</v>
      </c>
      <c r="CO413" s="661">
        <v>0</v>
      </c>
      <c r="CP413" s="663">
        <v>0</v>
      </c>
      <c r="CQ413" s="661">
        <v>0</v>
      </c>
      <c r="CR413" s="661">
        <v>0</v>
      </c>
      <c r="CS413" s="661">
        <v>0</v>
      </c>
      <c r="CT413" s="661">
        <v>0</v>
      </c>
      <c r="CU413" s="661">
        <v>0</v>
      </c>
      <c r="CV413" s="666">
        <v>11</v>
      </c>
      <c r="CW413" s="362"/>
      <c r="CX413" s="362"/>
      <c r="CY413" s="362"/>
      <c r="DC413" s="516">
        <v>2</v>
      </c>
      <c r="DD413" s="513" t="s">
        <v>1723</v>
      </c>
      <c r="DF413" s="136"/>
      <c r="DJ413" s="136"/>
      <c r="DK413" s="136"/>
      <c r="DL413" s="136"/>
      <c r="DS413" s="63"/>
      <c r="EO413" s="511">
        <v>144</v>
      </c>
      <c r="EP413" s="574">
        <v>41610</v>
      </c>
      <c r="ET413" s="133">
        <v>81</v>
      </c>
      <c r="EU413" s="133">
        <v>0</v>
      </c>
      <c r="EV413" s="524">
        <v>28.722844291319699</v>
      </c>
      <c r="EW413" s="133">
        <v>9</v>
      </c>
      <c r="EX413" s="133">
        <v>8</v>
      </c>
      <c r="EY413" s="133">
        <v>72</v>
      </c>
      <c r="EZ413" s="133">
        <v>62</v>
      </c>
      <c r="FC413" s="133">
        <v>48</v>
      </c>
      <c r="FE413" s="133">
        <v>30</v>
      </c>
      <c r="FH413" s="91"/>
      <c r="FI413" s="91"/>
      <c r="FJ413" s="227"/>
      <c r="FK413" s="227"/>
      <c r="FL413" s="193">
        <v>272</v>
      </c>
      <c r="FM413" s="193">
        <v>183</v>
      </c>
      <c r="FN413" s="193">
        <v>121.11838391156115</v>
      </c>
      <c r="FO413" s="193">
        <v>81.48773623461652</v>
      </c>
      <c r="FP413" s="193">
        <v>32</v>
      </c>
      <c r="FQ413" s="133">
        <v>1</v>
      </c>
      <c r="FS413" s="193">
        <v>94</v>
      </c>
      <c r="FT413" s="193">
        <v>55</v>
      </c>
      <c r="FU413" s="133">
        <v>140</v>
      </c>
      <c r="FV413" s="237">
        <v>6.64</v>
      </c>
      <c r="FW413" s="237">
        <v>8.1999999999999993</v>
      </c>
      <c r="FX413" s="237">
        <v>14.156626506024097</v>
      </c>
      <c r="FY413" s="237">
        <v>1.709090909090909</v>
      </c>
      <c r="FZ413" s="237">
        <v>4.8453608247422686</v>
      </c>
      <c r="GA413" s="133">
        <v>20</v>
      </c>
      <c r="GG413" s="133">
        <v>0</v>
      </c>
      <c r="GH413" s="133">
        <v>1</v>
      </c>
      <c r="GI413" s="133">
        <v>0</v>
      </c>
      <c r="GJ413" s="133">
        <v>1</v>
      </c>
      <c r="GM413" s="133">
        <v>0</v>
      </c>
      <c r="GO413" s="133">
        <v>1</v>
      </c>
      <c r="GP413" s="61">
        <v>53</v>
      </c>
      <c r="GQ413" s="106">
        <v>23.600273335708607</v>
      </c>
      <c r="GR413" s="61">
        <v>68</v>
      </c>
      <c r="GS413" s="61">
        <v>0</v>
      </c>
      <c r="GT413" s="61"/>
      <c r="GU413" s="61"/>
      <c r="GV413" s="61"/>
      <c r="GW413" s="61"/>
      <c r="GX413" s="61">
        <v>17</v>
      </c>
      <c r="GY413" s="61"/>
      <c r="GZ413" s="90"/>
      <c r="HA413" s="21">
        <v>14</v>
      </c>
      <c r="HY413" s="238"/>
      <c r="IE413" s="237"/>
      <c r="IF413" s="237"/>
      <c r="IP413" s="237"/>
      <c r="JC413" s="136"/>
      <c r="JD413" s="278"/>
      <c r="JE413" s="70"/>
      <c r="JF413" s="70"/>
      <c r="JG413" s="136"/>
      <c r="JH413" s="136"/>
      <c r="JI413" s="136"/>
      <c r="JJ413" s="136"/>
      <c r="JL413" s="420"/>
      <c r="JM413" s="362"/>
      <c r="JN413" s="244"/>
      <c r="JP413" s="518">
        <v>0</v>
      </c>
      <c r="JQ413" s="519">
        <v>43543</v>
      </c>
      <c r="JR413" s="520">
        <v>63</v>
      </c>
      <c r="JS413" s="135"/>
      <c r="JU413" s="200"/>
      <c r="JV413" s="135"/>
      <c r="JW413" s="225"/>
      <c r="JX413" s="201"/>
      <c r="JY413" s="135"/>
      <c r="JZ413" s="225"/>
      <c r="KA413" s="699">
        <v>0</v>
      </c>
      <c r="KB413" s="511"/>
      <c r="KC413" s="225"/>
      <c r="KD413" s="63"/>
      <c r="KE413" s="250"/>
      <c r="KF413" s="250"/>
      <c r="KG413" s="250"/>
      <c r="KH413" s="250"/>
      <c r="KI413" s="250"/>
      <c r="KJ413" s="250"/>
      <c r="KK413" s="250"/>
      <c r="KL413" s="250"/>
      <c r="KQ413" s="92"/>
      <c r="KR413" s="92"/>
      <c r="KS413" s="92"/>
      <c r="KT413" s="361"/>
      <c r="KU413" s="92"/>
      <c r="KV413" s="361"/>
      <c r="KW413" s="361"/>
      <c r="KX413" s="361"/>
      <c r="KY413" s="361"/>
      <c r="KZ413" s="361"/>
      <c r="LA413" s="361"/>
      <c r="LB413" s="361"/>
      <c r="LC413" s="361"/>
      <c r="LD413" s="361"/>
      <c r="LE413" s="112"/>
      <c r="LF413" s="454"/>
      <c r="LG413" s="454"/>
      <c r="LH413" s="454"/>
      <c r="LI413" s="454"/>
      <c r="LJ413" s="454"/>
      <c r="LK413" s="454"/>
      <c r="LL413" s="454"/>
      <c r="LM413" s="454"/>
      <c r="LN413" s="454"/>
      <c r="LO413" s="454"/>
      <c r="LP413" s="454"/>
      <c r="LQ413" s="454"/>
      <c r="LR413" s="454"/>
      <c r="LS413" s="454"/>
      <c r="LT413" s="454"/>
      <c r="LU413" s="454"/>
      <c r="LV413" s="454"/>
      <c r="LW413" s="454"/>
      <c r="LX413" s="454"/>
      <c r="LY413" s="454"/>
      <c r="LZ413" s="454"/>
      <c r="MA413" s="454"/>
      <c r="MC413" s="509"/>
      <c r="MD413" s="61"/>
      <c r="ME413" s="746">
        <v>144</v>
      </c>
      <c r="MF413" s="510">
        <v>41610</v>
      </c>
      <c r="MG413" s="511">
        <v>385</v>
      </c>
      <c r="MH413" s="521">
        <v>385</v>
      </c>
      <c r="MI413" s="522">
        <v>44.612887234775599</v>
      </c>
      <c r="MJ413" s="510">
        <v>41612</v>
      </c>
      <c r="MK413" s="521">
        <v>386</v>
      </c>
      <c r="ML413" s="528">
        <v>40.232427402498701</v>
      </c>
      <c r="MM413" s="511"/>
      <c r="MN413" s="511"/>
      <c r="MO413" s="511"/>
      <c r="ND413" s="876">
        <v>1144</v>
      </c>
      <c r="NE413" s="877">
        <v>8.6552802645836309</v>
      </c>
      <c r="NF413" s="877">
        <v>6.1699250014423104</v>
      </c>
      <c r="NG413" s="877">
        <v>5.4215599449018201</v>
      </c>
      <c r="NH413" s="877">
        <v>2.7676547982373498</v>
      </c>
      <c r="NI413" s="877">
        <v>7.6835561074956802</v>
      </c>
      <c r="NJ413" s="877">
        <v>7.5135697000301098</v>
      </c>
      <c r="NK413" s="877">
        <v>8.7179162811615498</v>
      </c>
      <c r="NL413" s="877">
        <v>8.4357119266176497</v>
      </c>
      <c r="NM413" s="877">
        <v>6.35438163211332</v>
      </c>
      <c r="NN413" s="877">
        <v>0.773996325111173</v>
      </c>
      <c r="NO413" s="877">
        <v>6.40497122358917</v>
      </c>
      <c r="NP413" s="877">
        <v>7.1570437101455804</v>
      </c>
      <c r="NQ413" s="877">
        <v>8.0037146617759802</v>
      </c>
      <c r="NR413" s="877">
        <v>5.1771205028465204</v>
      </c>
      <c r="NS413" s="877">
        <v>6.1884404889751599</v>
      </c>
      <c r="NT413" s="877">
        <v>7.9644563943011999</v>
      </c>
      <c r="NU413" s="877">
        <v>6.8531223828247496</v>
      </c>
      <c r="NV413" s="877">
        <v>7.3257102075157796</v>
      </c>
      <c r="NW413" s="877">
        <v>6.1432301347768901</v>
      </c>
      <c r="NX413" s="877">
        <v>6.4032677223393</v>
      </c>
      <c r="NY413" s="877">
        <v>8.0431366781230302</v>
      </c>
      <c r="NZ413" s="877">
        <v>-1.47393118833241</v>
      </c>
      <c r="OA413" s="877">
        <v>9.8385263814141695</v>
      </c>
      <c r="OB413" s="877">
        <v>-0.34007544159762199</v>
      </c>
      <c r="OC413" s="877">
        <v>3.1586601753464998</v>
      </c>
      <c r="OD413" s="877">
        <v>5.6197064500458902</v>
      </c>
      <c r="OE413" s="877">
        <v>5.9356954630318404</v>
      </c>
      <c r="OF413" s="877">
        <v>12.4085579636522</v>
      </c>
      <c r="OG413" s="877">
        <v>3.0652276227756201</v>
      </c>
      <c r="OH413" s="877">
        <v>7.8869768449206203</v>
      </c>
      <c r="OI413" s="877">
        <v>4.5172756932095801</v>
      </c>
      <c r="OJ413" s="877">
        <v>4.5215811187316</v>
      </c>
      <c r="OK413" s="877">
        <v>4.6325913636789098</v>
      </c>
      <c r="OL413" s="877">
        <v>10.1786018230118</v>
      </c>
    </row>
    <row r="414" spans="1:402" s="133" customFormat="1" x14ac:dyDescent="0.25">
      <c r="A414" s="221">
        <v>413</v>
      </c>
      <c r="B414" s="274">
        <v>0</v>
      </c>
      <c r="C414" s="61">
        <v>1</v>
      </c>
      <c r="D414" s="61">
        <v>5</v>
      </c>
      <c r="E414" s="511">
        <v>145</v>
      </c>
      <c r="F414" s="880"/>
      <c r="G414" s="887">
        <v>387</v>
      </c>
      <c r="I414" s="511" t="s">
        <v>1904</v>
      </c>
      <c r="J414" s="766">
        <v>10573</v>
      </c>
      <c r="K414" s="512">
        <v>85.041095890411</v>
      </c>
      <c r="L414" s="514">
        <v>77</v>
      </c>
      <c r="M414" s="514">
        <v>178</v>
      </c>
      <c r="N414" s="514">
        <v>24.302487059714682</v>
      </c>
      <c r="O414" s="106">
        <v>1.9512104505209638</v>
      </c>
      <c r="P414" s="511">
        <v>0</v>
      </c>
      <c r="Q414" s="511">
        <v>120</v>
      </c>
      <c r="R414" s="511">
        <v>60</v>
      </c>
      <c r="S414" s="511">
        <v>0</v>
      </c>
      <c r="T414" s="514">
        <v>2</v>
      </c>
      <c r="U414" s="718">
        <v>1</v>
      </c>
      <c r="V414" s="718"/>
      <c r="W414" s="718">
        <v>1</v>
      </c>
      <c r="X414" s="718">
        <v>2</v>
      </c>
      <c r="Y414" s="718">
        <v>1</v>
      </c>
      <c r="Z414" s="718">
        <v>0</v>
      </c>
      <c r="AA414" s="718">
        <v>0</v>
      </c>
      <c r="AB414" s="718">
        <v>0</v>
      </c>
      <c r="AD414" s="524">
        <v>24.400991882410999</v>
      </c>
      <c r="AF414" s="591"/>
      <c r="AG414" s="595">
        <v>1.23</v>
      </c>
      <c r="AH414" s="589">
        <v>56</v>
      </c>
      <c r="AI414" s="592"/>
      <c r="AJ414" s="589">
        <v>11.9</v>
      </c>
      <c r="AK414" s="592"/>
      <c r="AL414" s="589">
        <v>375</v>
      </c>
      <c r="AM414" s="593"/>
      <c r="AN414" s="409"/>
      <c r="AO414" s="63"/>
      <c r="AP414" s="63"/>
      <c r="AQ414" s="63"/>
      <c r="AR414" s="63"/>
      <c r="AS414" s="63"/>
      <c r="AT414" s="63"/>
      <c r="AU414" s="64"/>
      <c r="AV414" s="64"/>
      <c r="AW414" s="108"/>
      <c r="AX414" s="108"/>
      <c r="AY414" s="108"/>
      <c r="AZ414" s="591">
        <v>140</v>
      </c>
      <c r="BA414" s="414"/>
      <c r="BB414" s="66"/>
      <c r="BC414" s="68"/>
      <c r="BD414" s="66"/>
      <c r="BE414" s="218"/>
      <c r="BF414" s="66"/>
      <c r="BG414" s="68"/>
      <c r="BH414" s="508"/>
      <c r="BI414" s="508"/>
      <c r="BJ414" s="508"/>
      <c r="BK414" s="66"/>
      <c r="BL414" s="66"/>
      <c r="BM414" s="66"/>
      <c r="BN414" s="66"/>
      <c r="BO414" s="571"/>
      <c r="BP414" s="66"/>
      <c r="BQ414" s="66"/>
      <c r="BR414" s="66"/>
      <c r="BS414" s="66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61">
        <v>0</v>
      </c>
      <c r="CK414" s="661">
        <v>0</v>
      </c>
      <c r="CL414" s="663">
        <v>1</v>
      </c>
      <c r="CM414" s="661">
        <v>1</v>
      </c>
      <c r="CN414" s="661">
        <v>1</v>
      </c>
      <c r="CO414" s="661">
        <v>0</v>
      </c>
      <c r="CP414" s="661">
        <v>1</v>
      </c>
      <c r="CQ414" s="661">
        <v>0</v>
      </c>
      <c r="CR414" s="661">
        <v>0</v>
      </c>
      <c r="CS414" s="661">
        <v>0</v>
      </c>
      <c r="CT414" s="663" t="s">
        <v>1846</v>
      </c>
      <c r="CU414" s="661">
        <v>0</v>
      </c>
      <c r="CV414" s="667"/>
      <c r="CW414" s="362"/>
      <c r="CX414" s="362"/>
      <c r="CY414" s="362"/>
      <c r="DC414" s="516">
        <v>1</v>
      </c>
      <c r="DD414" s="513" t="s">
        <v>1905</v>
      </c>
      <c r="DF414" s="136"/>
      <c r="DJ414" s="136"/>
      <c r="DK414" s="136"/>
      <c r="DL414" s="136"/>
      <c r="DS414" s="63"/>
      <c r="EO414" s="511">
        <v>145</v>
      </c>
      <c r="EP414" s="574">
        <v>41607</v>
      </c>
      <c r="ET414" s="133">
        <v>74</v>
      </c>
      <c r="EU414" s="133">
        <v>0</v>
      </c>
      <c r="EV414" s="524">
        <v>24.400991882410999</v>
      </c>
      <c r="EW414" s="133">
        <v>8</v>
      </c>
      <c r="EX414" s="133">
        <v>8</v>
      </c>
      <c r="EY414" s="133">
        <v>61</v>
      </c>
      <c r="EZ414" s="133">
        <v>54</v>
      </c>
      <c r="FC414" s="133">
        <v>45</v>
      </c>
      <c r="FE414" s="133">
        <v>36</v>
      </c>
      <c r="FH414" s="91"/>
      <c r="FI414" s="91"/>
      <c r="FJ414" s="227"/>
      <c r="FK414" s="227"/>
      <c r="FL414" s="193">
        <v>192</v>
      </c>
      <c r="FM414" s="193">
        <v>130</v>
      </c>
      <c r="FN414" s="193">
        <v>98.400456982350079</v>
      </c>
      <c r="FO414" s="193">
        <v>66.625309415132861</v>
      </c>
      <c r="FP414" s="193">
        <v>32</v>
      </c>
      <c r="FQ414" s="133">
        <v>1</v>
      </c>
      <c r="FS414" s="193">
        <v>56</v>
      </c>
      <c r="FT414" s="193">
        <v>76</v>
      </c>
      <c r="FU414" s="133">
        <v>200</v>
      </c>
      <c r="FV414" s="237">
        <v>8.6999999999999993</v>
      </c>
      <c r="FW414" s="237">
        <v>8.16</v>
      </c>
      <c r="FX414" s="237">
        <v>6.4367816091954024</v>
      </c>
      <c r="FY414" s="237">
        <v>0.73684210526315785</v>
      </c>
      <c r="FZ414" s="237">
        <v>2.4034334763948495</v>
      </c>
      <c r="GA414" s="133">
        <v>23</v>
      </c>
      <c r="GB414" s="133">
        <v>24</v>
      </c>
      <c r="GC414" s="133">
        <v>13</v>
      </c>
      <c r="GF414" s="133">
        <v>1.2</v>
      </c>
      <c r="GG414" s="133">
        <v>1</v>
      </c>
      <c r="GH414" s="133">
        <v>1</v>
      </c>
      <c r="GI414" s="133">
        <v>0</v>
      </c>
      <c r="GJ414" s="133">
        <v>1</v>
      </c>
      <c r="GK414" s="133">
        <v>26</v>
      </c>
      <c r="GM414" s="133">
        <v>0</v>
      </c>
      <c r="GO414" s="133">
        <v>1</v>
      </c>
      <c r="GP414" s="61">
        <v>52</v>
      </c>
      <c r="GQ414" s="106">
        <v>26.650123766053145</v>
      </c>
      <c r="GR414" s="61">
        <v>49</v>
      </c>
      <c r="GS414" s="61">
        <v>0</v>
      </c>
      <c r="GT414" s="61"/>
      <c r="GU414" s="61"/>
      <c r="GV414" s="61"/>
      <c r="GW414" s="61"/>
      <c r="GX414" s="61">
        <v>18</v>
      </c>
      <c r="GY414" s="61"/>
      <c r="GZ414" s="90"/>
      <c r="HA414" s="21">
        <v>25</v>
      </c>
      <c r="HY414" s="238"/>
      <c r="IE414" s="237"/>
      <c r="IF414" s="237"/>
      <c r="IP414" s="237"/>
      <c r="JC414" s="136"/>
      <c r="JD414" s="278"/>
      <c r="JE414" s="70"/>
      <c r="JF414" s="70"/>
      <c r="JG414" s="136"/>
      <c r="JH414" s="136"/>
      <c r="JI414" s="136"/>
      <c r="JJ414" s="136"/>
      <c r="JL414" s="420"/>
      <c r="JM414" s="362"/>
      <c r="JN414" s="244"/>
      <c r="JP414" s="518">
        <v>1</v>
      </c>
      <c r="JQ414" s="519">
        <v>41894</v>
      </c>
      <c r="JR414" s="520">
        <v>9</v>
      </c>
      <c r="JS414" s="135"/>
      <c r="JU414" s="200"/>
      <c r="JV414" s="135"/>
      <c r="JW414" s="225"/>
      <c r="JX414" s="201"/>
      <c r="JY414" s="135"/>
      <c r="JZ414" s="225"/>
      <c r="KA414" s="699">
        <v>0</v>
      </c>
      <c r="KB414" s="511"/>
      <c r="KC414" s="225"/>
      <c r="KD414" s="63"/>
      <c r="KE414" s="250"/>
      <c r="KF414" s="250"/>
      <c r="KG414" s="250"/>
      <c r="KH414" s="250"/>
      <c r="KI414" s="250"/>
      <c r="KJ414" s="250"/>
      <c r="KK414" s="250"/>
      <c r="KL414" s="250"/>
      <c r="KQ414" s="92"/>
      <c r="KR414" s="92"/>
      <c r="KS414" s="92"/>
      <c r="KT414" s="361"/>
      <c r="KU414" s="92"/>
      <c r="KV414" s="361"/>
      <c r="KW414" s="361"/>
      <c r="KX414" s="361"/>
      <c r="KY414" s="361"/>
      <c r="KZ414" s="361"/>
      <c r="LA414" s="361"/>
      <c r="LB414" s="361"/>
      <c r="LC414" s="361"/>
      <c r="LD414" s="361"/>
      <c r="LE414" s="112"/>
      <c r="LF414" s="454"/>
      <c r="LG414" s="454"/>
      <c r="LH414" s="454"/>
      <c r="LI414" s="454"/>
      <c r="LJ414" s="454"/>
      <c r="LK414" s="454"/>
      <c r="LL414" s="454"/>
      <c r="LM414" s="454"/>
      <c r="LN414" s="454"/>
      <c r="LO414" s="454"/>
      <c r="LP414" s="454"/>
      <c r="LQ414" s="454"/>
      <c r="LR414" s="454"/>
      <c r="LS414" s="454"/>
      <c r="LT414" s="454"/>
      <c r="LU414" s="454"/>
      <c r="LV414" s="454"/>
      <c r="LW414" s="454"/>
      <c r="LX414" s="454"/>
      <c r="LY414" s="454"/>
      <c r="LZ414" s="454"/>
      <c r="MA414" s="454"/>
      <c r="MC414" s="509"/>
      <c r="MD414" s="61"/>
      <c r="ME414" s="746">
        <v>145</v>
      </c>
      <c r="MF414" s="510">
        <v>41613</v>
      </c>
      <c r="MG414" s="511">
        <v>387</v>
      </c>
      <c r="MH414" s="521">
        <v>387</v>
      </c>
      <c r="MI414" s="522">
        <v>37.521726015237</v>
      </c>
      <c r="MJ414" s="510"/>
      <c r="MK414" s="511"/>
      <c r="ML414" s="511"/>
      <c r="MM414" s="511"/>
      <c r="MN414" s="511"/>
      <c r="MO414" s="511"/>
      <c r="ND414" s="876">
        <v>1145</v>
      </c>
      <c r="NE414" s="877">
        <v>8.7338627196785392</v>
      </c>
      <c r="NF414" s="877">
        <v>7.5899132606722004</v>
      </c>
      <c r="NG414" s="877">
        <v>4.9745293124838801</v>
      </c>
      <c r="NH414" s="877">
        <v>3.83895176695194</v>
      </c>
      <c r="NI414" s="877">
        <v>7.6331405495224001</v>
      </c>
      <c r="NJ414" s="877">
        <v>9.4456149815186699</v>
      </c>
      <c r="NK414" s="877">
        <v>3.5008020530571602</v>
      </c>
      <c r="NL414" s="877">
        <v>8.2261231431252408</v>
      </c>
      <c r="NM414" s="877">
        <v>6.5028715745741401</v>
      </c>
      <c r="NN414" s="877">
        <v>0.85598969730848096</v>
      </c>
      <c r="NO414" s="877">
        <v>6.30633516019798</v>
      </c>
      <c r="NP414" s="877">
        <v>7.02480723340057</v>
      </c>
      <c r="NQ414" s="877">
        <v>7.8339020766691601</v>
      </c>
      <c r="NR414" s="877">
        <v>4.6808869207196899</v>
      </c>
      <c r="NS414" s="877">
        <v>6.1068507964502201</v>
      </c>
      <c r="NT414" s="877">
        <v>7.57818396809009</v>
      </c>
      <c r="NU414" s="877">
        <v>7.0970840156511699</v>
      </c>
      <c r="NV414" s="877">
        <v>7.6741922681456796</v>
      </c>
      <c r="NW414" s="877">
        <v>6.0156938071051496</v>
      </c>
      <c r="NX414" s="877">
        <v>6.2086733196294697</v>
      </c>
      <c r="NY414" s="877">
        <v>7.9941836980456902</v>
      </c>
      <c r="NZ414" s="877">
        <v>-0.71311885221183802</v>
      </c>
      <c r="OA414" s="877">
        <v>10.2393359802084</v>
      </c>
      <c r="OB414" s="877">
        <v>-0.28630418515664102</v>
      </c>
      <c r="OC414" s="877">
        <v>6.8308637567517598</v>
      </c>
      <c r="OD414" s="877">
        <v>6.3950627995175804</v>
      </c>
      <c r="OE414" s="877">
        <v>4.7907720378620002</v>
      </c>
      <c r="OF414" s="877">
        <v>11.7398185749327</v>
      </c>
      <c r="OG414" s="877">
        <v>3.2341947229538102</v>
      </c>
      <c r="OH414" s="877">
        <v>6.52653836253939</v>
      </c>
      <c r="OI414" s="877">
        <v>4.6246858105254001</v>
      </c>
      <c r="OJ414" s="877">
        <v>5.2132802123933004</v>
      </c>
      <c r="OK414" s="877">
        <v>7.5439826089636002</v>
      </c>
      <c r="OL414" s="877">
        <v>10.525640165364999</v>
      </c>
    </row>
    <row r="415" spans="1:402" s="133" customFormat="1" x14ac:dyDescent="0.25">
      <c r="A415" s="221">
        <v>414</v>
      </c>
      <c r="B415" s="221">
        <v>0</v>
      </c>
      <c r="C415" s="61">
        <v>1</v>
      </c>
      <c r="D415" s="61">
        <v>5</v>
      </c>
      <c r="E415" s="511">
        <v>146</v>
      </c>
      <c r="F415" s="880"/>
      <c r="G415" s="887">
        <v>388</v>
      </c>
      <c r="I415" s="511" t="s">
        <v>1906</v>
      </c>
      <c r="J415" s="766">
        <v>15461</v>
      </c>
      <c r="K415" s="512">
        <v>71.654794520547995</v>
      </c>
      <c r="L415" s="514">
        <v>80</v>
      </c>
      <c r="M415" s="514">
        <v>175</v>
      </c>
      <c r="N415" s="514">
        <v>26.122448979591837</v>
      </c>
      <c r="O415" s="106">
        <v>1.9720265943665387</v>
      </c>
      <c r="P415" s="511">
        <v>0</v>
      </c>
      <c r="Q415" s="511">
        <v>120</v>
      </c>
      <c r="R415" s="511">
        <v>75</v>
      </c>
      <c r="S415" s="511">
        <v>0</v>
      </c>
      <c r="T415" s="514">
        <v>2</v>
      </c>
      <c r="U415" s="718">
        <v>1</v>
      </c>
      <c r="V415" s="718"/>
      <c r="W415" s="718">
        <v>1</v>
      </c>
      <c r="X415" s="718">
        <v>0</v>
      </c>
      <c r="Y415" s="718">
        <v>1</v>
      </c>
      <c r="Z415" s="718">
        <v>0</v>
      </c>
      <c r="AA415" s="718">
        <v>0</v>
      </c>
      <c r="AB415" s="718">
        <v>0</v>
      </c>
      <c r="AD415" s="524">
        <v>36.177671108724098</v>
      </c>
      <c r="AF415" s="591">
        <v>162</v>
      </c>
      <c r="AG415" s="595">
        <v>1.1200000000000001</v>
      </c>
      <c r="AH415" s="589">
        <v>65</v>
      </c>
      <c r="AI415" s="592"/>
      <c r="AJ415" s="589">
        <v>14.9</v>
      </c>
      <c r="AK415" s="592"/>
      <c r="AL415" s="591"/>
      <c r="AM415" s="594"/>
      <c r="AN415" s="409"/>
      <c r="AO415" s="63"/>
      <c r="AP415" s="63"/>
      <c r="AQ415" s="63"/>
      <c r="AR415" s="63"/>
      <c r="AS415" s="63"/>
      <c r="AT415" s="63"/>
      <c r="AU415" s="64"/>
      <c r="AV415" s="64"/>
      <c r="AW415" s="108"/>
      <c r="AX415" s="108"/>
      <c r="AY415" s="108"/>
      <c r="AZ415" s="589">
        <v>140</v>
      </c>
      <c r="BA415" s="414"/>
      <c r="BB415" s="66"/>
      <c r="BC415" s="68"/>
      <c r="BD415" s="66"/>
      <c r="BE415" s="218"/>
      <c r="BF415" s="66"/>
      <c r="BG415" s="68"/>
      <c r="BH415" s="508"/>
      <c r="BI415" s="508"/>
      <c r="BJ415" s="508"/>
      <c r="BK415" s="66"/>
      <c r="BL415" s="66"/>
      <c r="BM415" s="66"/>
      <c r="BN415" s="66"/>
      <c r="BO415" s="571"/>
      <c r="BP415" s="66"/>
      <c r="BQ415" s="66"/>
      <c r="BR415" s="66"/>
      <c r="BS415" s="66"/>
      <c r="BT415" s="61"/>
      <c r="BU415" s="61"/>
      <c r="BV415" s="61"/>
      <c r="BW415" s="61"/>
      <c r="BX415" s="61"/>
      <c r="BY415" s="61"/>
      <c r="BZ415" s="61"/>
      <c r="CA415" s="61"/>
      <c r="CB415" s="61"/>
      <c r="CC415" s="61"/>
      <c r="CD415" s="61"/>
      <c r="CE415" s="61"/>
      <c r="CF415" s="61"/>
      <c r="CG415" s="61"/>
      <c r="CH415" s="61"/>
      <c r="CI415" s="61"/>
      <c r="CJ415" s="661">
        <v>0</v>
      </c>
      <c r="CK415" s="661">
        <v>0</v>
      </c>
      <c r="CL415" s="661">
        <v>0</v>
      </c>
      <c r="CM415" s="661">
        <v>0</v>
      </c>
      <c r="CN415" s="661">
        <v>1</v>
      </c>
      <c r="CO415" s="661">
        <v>0</v>
      </c>
      <c r="CP415" s="661">
        <v>1</v>
      </c>
      <c r="CQ415" s="661">
        <v>0</v>
      </c>
      <c r="CR415" s="661">
        <v>0</v>
      </c>
      <c r="CS415" s="661">
        <v>0</v>
      </c>
      <c r="CT415" s="661">
        <v>1</v>
      </c>
      <c r="CU415" s="661">
        <v>0</v>
      </c>
      <c r="CV415" s="666">
        <v>15.7</v>
      </c>
      <c r="CW415" s="362"/>
      <c r="CX415" s="362"/>
      <c r="CY415" s="362"/>
      <c r="DC415" s="516">
        <v>1</v>
      </c>
      <c r="DD415" s="511" t="s">
        <v>1897</v>
      </c>
      <c r="DF415" s="136"/>
      <c r="DJ415" s="136"/>
      <c r="DK415" s="136"/>
      <c r="DL415" s="136"/>
      <c r="DS415" s="63"/>
      <c r="EO415" s="511">
        <v>146</v>
      </c>
      <c r="EP415" s="574">
        <v>41614</v>
      </c>
      <c r="ET415" s="133">
        <v>48</v>
      </c>
      <c r="EU415" s="133">
        <v>0</v>
      </c>
      <c r="EV415" s="524">
        <v>36.177671108724098</v>
      </c>
      <c r="EW415" s="133">
        <v>6</v>
      </c>
      <c r="EX415" s="133">
        <v>7</v>
      </c>
      <c r="EY415" s="133">
        <v>62</v>
      </c>
      <c r="EZ415" s="133">
        <v>51</v>
      </c>
      <c r="FC415" s="133">
        <v>38</v>
      </c>
      <c r="FE415" s="133">
        <v>27</v>
      </c>
      <c r="FH415" s="91"/>
      <c r="FI415" s="91"/>
      <c r="FJ415" s="227"/>
      <c r="FK415" s="227"/>
      <c r="FL415" s="193">
        <v>213</v>
      </c>
      <c r="FM415" s="193">
        <v>132</v>
      </c>
      <c r="FN415" s="193">
        <v>108.01071375430442</v>
      </c>
      <c r="FO415" s="193">
        <v>66.936216974498507</v>
      </c>
      <c r="FP415" s="193">
        <v>37</v>
      </c>
      <c r="FQ415" s="133">
        <v>1</v>
      </c>
      <c r="FS415" s="193">
        <v>55</v>
      </c>
      <c r="FT415" s="193">
        <v>71</v>
      </c>
      <c r="FU415" s="133">
        <v>220</v>
      </c>
      <c r="FV415" s="237">
        <v>7.79</v>
      </c>
      <c r="FW415" s="237">
        <v>3.95</v>
      </c>
      <c r="FX415" s="237">
        <v>7.0603337612323491</v>
      </c>
      <c r="FY415" s="237">
        <v>0.77464788732394363</v>
      </c>
      <c r="FZ415" s="237"/>
      <c r="GA415" s="133">
        <v>19</v>
      </c>
      <c r="GG415" s="133">
        <v>0</v>
      </c>
      <c r="GH415" s="133">
        <v>1</v>
      </c>
      <c r="GI415" s="133">
        <v>0</v>
      </c>
      <c r="GJ415" s="133">
        <v>1</v>
      </c>
      <c r="GK415" s="133">
        <v>20</v>
      </c>
      <c r="GM415" s="133">
        <v>0</v>
      </c>
      <c r="GO415" s="133">
        <v>0</v>
      </c>
      <c r="GP415" s="61">
        <v>53</v>
      </c>
      <c r="GQ415" s="106">
        <v>26.875905300366828</v>
      </c>
      <c r="GR415" s="61">
        <v>43</v>
      </c>
      <c r="GS415" s="61">
        <v>0</v>
      </c>
      <c r="GT415" s="61"/>
      <c r="GU415" s="61"/>
      <c r="GV415" s="61"/>
      <c r="GW415" s="61"/>
      <c r="GX415" s="61">
        <v>24</v>
      </c>
      <c r="GY415" s="61"/>
      <c r="GZ415" s="90"/>
      <c r="HA415" s="21">
        <v>18</v>
      </c>
      <c r="HY415" s="238"/>
      <c r="IE415" s="237"/>
      <c r="IF415" s="237"/>
      <c r="IP415" s="237"/>
      <c r="JC415" s="136"/>
      <c r="JD415" s="278"/>
      <c r="JE415" s="70"/>
      <c r="JF415" s="70"/>
      <c r="JG415" s="136"/>
      <c r="JH415" s="136"/>
      <c r="JI415" s="136"/>
      <c r="JJ415" s="136"/>
      <c r="JL415" s="420"/>
      <c r="JM415" s="362"/>
      <c r="JN415" s="244"/>
      <c r="JP415" s="518">
        <v>0</v>
      </c>
      <c r="JQ415" s="519">
        <v>43518</v>
      </c>
      <c r="JR415" s="520">
        <v>62</v>
      </c>
      <c r="JS415" s="135"/>
      <c r="JU415" s="200"/>
      <c r="JV415" s="135"/>
      <c r="JW415" s="225"/>
      <c r="JX415" s="201"/>
      <c r="JY415" s="135"/>
      <c r="JZ415" s="225"/>
      <c r="KA415" s="699">
        <v>0</v>
      </c>
      <c r="KB415" s="511"/>
      <c r="KC415" s="225"/>
      <c r="KD415" s="63"/>
      <c r="KE415" s="250"/>
      <c r="KF415" s="250"/>
      <c r="KG415" s="250"/>
      <c r="KH415" s="250"/>
      <c r="KI415" s="250"/>
      <c r="KJ415" s="250"/>
      <c r="KK415" s="250"/>
      <c r="KL415" s="250"/>
      <c r="KQ415" s="92"/>
      <c r="KR415" s="92"/>
      <c r="KS415" s="92"/>
      <c r="KT415" s="361"/>
      <c r="KU415" s="92"/>
      <c r="KV415" s="361"/>
      <c r="KW415" s="361"/>
      <c r="KX415" s="361"/>
      <c r="KY415" s="361"/>
      <c r="KZ415" s="361"/>
      <c r="LA415" s="361"/>
      <c r="LB415" s="361"/>
      <c r="LC415" s="361"/>
      <c r="LD415" s="361"/>
      <c r="LE415" s="112"/>
      <c r="LF415" s="454"/>
      <c r="LG415" s="454"/>
      <c r="LH415" s="454"/>
      <c r="LI415" s="454"/>
      <c r="LJ415" s="454"/>
      <c r="LK415" s="454"/>
      <c r="LL415" s="454"/>
      <c r="LM415" s="454"/>
      <c r="LN415" s="454"/>
      <c r="LO415" s="454"/>
      <c r="LP415" s="454"/>
      <c r="LQ415" s="454"/>
      <c r="LR415" s="454"/>
      <c r="LS415" s="454"/>
      <c r="LT415" s="454"/>
      <c r="LU415" s="454"/>
      <c r="LV415" s="454"/>
      <c r="LW415" s="454"/>
      <c r="LX415" s="454"/>
      <c r="LY415" s="454"/>
      <c r="LZ415" s="454"/>
      <c r="MA415" s="454"/>
      <c r="MC415" s="509"/>
      <c r="MD415" s="61"/>
      <c r="ME415" s="746">
        <v>146</v>
      </c>
      <c r="MF415" s="510">
        <v>41615</v>
      </c>
      <c r="MG415" s="511">
        <v>388</v>
      </c>
      <c r="MH415" s="521">
        <v>388</v>
      </c>
      <c r="MI415" s="522">
        <v>40.9502800362675</v>
      </c>
      <c r="MJ415" s="510"/>
      <c r="MK415" s="511"/>
      <c r="ML415" s="511"/>
      <c r="MM415" s="511"/>
      <c r="MN415" s="511"/>
      <c r="MO415" s="511"/>
      <c r="ND415" s="876">
        <v>1146</v>
      </c>
      <c r="NE415" s="877">
        <v>9.8522329813037093</v>
      </c>
      <c r="NF415" s="877">
        <v>6.83402853457702</v>
      </c>
      <c r="NG415" s="877">
        <v>6.0386995513055899</v>
      </c>
      <c r="NH415" s="877">
        <v>3.1842802944193802</v>
      </c>
      <c r="NI415" s="877">
        <v>8.3576839523986894</v>
      </c>
      <c r="NJ415" s="877">
        <v>8.1305705628054294</v>
      </c>
      <c r="NK415" s="877">
        <v>8.4152347292592502</v>
      </c>
      <c r="NL415" s="877">
        <v>8.9393147449559098</v>
      </c>
      <c r="NM415" s="877">
        <v>6.6124999457394402</v>
      </c>
      <c r="NN415" s="877">
        <v>2.1276332797258699</v>
      </c>
      <c r="NO415" s="877">
        <v>6.34553831007001</v>
      </c>
      <c r="NP415" s="877">
        <v>7.0424254653697096</v>
      </c>
      <c r="NQ415" s="877">
        <v>8.3591785177788598</v>
      </c>
      <c r="NR415" s="877">
        <v>4.6593537591700498</v>
      </c>
      <c r="NS415" s="877">
        <v>6.42256941086083</v>
      </c>
      <c r="NT415" s="877">
        <v>8.6462346748811498</v>
      </c>
      <c r="NU415" s="877">
        <v>7.1712268469151299</v>
      </c>
      <c r="NV415" s="877">
        <v>7.8640623028549097</v>
      </c>
      <c r="NW415" s="877">
        <v>5.6223447227242396</v>
      </c>
      <c r="NX415" s="877">
        <v>6.4896071567487104</v>
      </c>
      <c r="NY415" s="877">
        <v>8.2826251341916706</v>
      </c>
      <c r="NZ415" s="877">
        <v>-1.9378782880922001</v>
      </c>
      <c r="OA415" s="877">
        <v>10.2768223146844</v>
      </c>
      <c r="OB415" s="877">
        <v>2.9745293124838801</v>
      </c>
      <c r="OC415" s="877">
        <v>2.7701947549513202</v>
      </c>
      <c r="OD415" s="877">
        <v>6.3945484391671696</v>
      </c>
      <c r="OE415" s="877">
        <v>8.5074378857803197</v>
      </c>
      <c r="OF415" s="877">
        <v>13.183109626163899</v>
      </c>
      <c r="OG415" s="877">
        <v>4.6536333113862502</v>
      </c>
      <c r="OH415" s="877">
        <v>11.8056874528066</v>
      </c>
      <c r="OI415" s="877">
        <v>5.2731428593080798</v>
      </c>
      <c r="OJ415" s="877">
        <v>1.37742217335727</v>
      </c>
      <c r="OK415" s="877">
        <v>4.7080730430435196</v>
      </c>
      <c r="OL415" s="877">
        <v>7.3022930022005097</v>
      </c>
    </row>
    <row r="416" spans="1:402" s="290" customFormat="1" x14ac:dyDescent="0.25">
      <c r="A416" s="863">
        <v>415</v>
      </c>
      <c r="B416" s="847">
        <v>0</v>
      </c>
      <c r="C416" s="290">
        <v>0</v>
      </c>
      <c r="D416" s="290">
        <v>5</v>
      </c>
      <c r="E416" s="531">
        <v>147</v>
      </c>
      <c r="F416" s="880"/>
      <c r="G416" s="887">
        <v>389</v>
      </c>
      <c r="I416" s="531" t="s">
        <v>1907</v>
      </c>
      <c r="J416" s="848">
        <v>20023</v>
      </c>
      <c r="K416" s="540">
        <v>59.164383561643803</v>
      </c>
      <c r="L416" s="544">
        <v>105</v>
      </c>
      <c r="M416" s="544">
        <v>178</v>
      </c>
      <c r="N416" s="544">
        <v>33.139755081429108</v>
      </c>
      <c r="O416" s="543">
        <v>2.2785229133512495</v>
      </c>
      <c r="P416" s="531">
        <v>0</v>
      </c>
      <c r="Q416" s="531">
        <v>95</v>
      </c>
      <c r="R416" s="531">
        <v>60</v>
      </c>
      <c r="S416" s="531">
        <v>1</v>
      </c>
      <c r="T416" s="544">
        <v>3</v>
      </c>
      <c r="U416" s="849">
        <v>0</v>
      </c>
      <c r="V416" s="849"/>
      <c r="W416" s="849">
        <v>1</v>
      </c>
      <c r="X416" s="849">
        <v>2</v>
      </c>
      <c r="Y416" s="849">
        <v>1</v>
      </c>
      <c r="Z416" s="849">
        <v>0</v>
      </c>
      <c r="AA416" s="849">
        <v>0</v>
      </c>
      <c r="AB416" s="849">
        <v>0</v>
      </c>
      <c r="AD416" s="551">
        <v>20.450555295604399</v>
      </c>
      <c r="AF416" s="545">
        <v>106</v>
      </c>
      <c r="AG416" s="546">
        <v>1.1499999999999999</v>
      </c>
      <c r="AH416" s="545">
        <v>65</v>
      </c>
      <c r="AJ416" s="545">
        <v>16.100000000000001</v>
      </c>
      <c r="AL416" s="545">
        <v>301</v>
      </c>
      <c r="AM416" s="555"/>
      <c r="AN416" s="850"/>
      <c r="AU416" s="851"/>
      <c r="AV416" s="851"/>
      <c r="AW416" s="852"/>
      <c r="AX416" s="852"/>
      <c r="AY416" s="852"/>
      <c r="AZ416" s="545">
        <v>137</v>
      </c>
      <c r="BA416" s="853"/>
      <c r="BC416" s="854"/>
      <c r="BE416" s="543"/>
      <c r="BG416" s="854"/>
      <c r="BH416" s="855"/>
      <c r="BI416" s="855"/>
      <c r="BJ416" s="855"/>
      <c r="BO416" s="578"/>
      <c r="CJ416" s="541">
        <v>1</v>
      </c>
      <c r="CK416" s="531">
        <v>0</v>
      </c>
      <c r="CL416" s="541">
        <v>1</v>
      </c>
      <c r="CM416" s="541">
        <v>1</v>
      </c>
      <c r="CN416" s="856">
        <v>1</v>
      </c>
      <c r="CO416" s="531">
        <v>0</v>
      </c>
      <c r="CP416" s="531">
        <v>0</v>
      </c>
      <c r="CQ416" s="856">
        <v>1</v>
      </c>
      <c r="CR416" s="531">
        <v>0</v>
      </c>
      <c r="CS416" s="531">
        <v>0</v>
      </c>
      <c r="CT416" s="541">
        <v>0</v>
      </c>
      <c r="CU416" s="531">
        <v>0</v>
      </c>
      <c r="CV416" s="857">
        <v>13.4</v>
      </c>
      <c r="DC416" s="547">
        <v>2</v>
      </c>
      <c r="DD416" s="531" t="s">
        <v>1908</v>
      </c>
      <c r="DF416" s="852"/>
      <c r="DJ416" s="852"/>
      <c r="DK416" s="852"/>
      <c r="DL416" s="852"/>
      <c r="EO416" s="531">
        <v>147</v>
      </c>
      <c r="EP416" s="864">
        <v>41745</v>
      </c>
      <c r="ET416" s="290">
        <v>56</v>
      </c>
      <c r="EU416" s="290">
        <v>1</v>
      </c>
      <c r="EV416" s="551">
        <v>20.450555295604399</v>
      </c>
      <c r="EW416" s="290">
        <v>10</v>
      </c>
      <c r="EX416" s="290">
        <v>10</v>
      </c>
      <c r="EY416" s="290">
        <v>63</v>
      </c>
      <c r="EZ416" s="290">
        <v>57</v>
      </c>
      <c r="FC416" s="290">
        <v>49</v>
      </c>
      <c r="FE416" s="290">
        <v>34</v>
      </c>
      <c r="FH416" s="543"/>
      <c r="FI416" s="543"/>
      <c r="FJ416" s="543"/>
      <c r="FK416" s="543"/>
      <c r="FL416" s="578">
        <v>178</v>
      </c>
      <c r="FM416" s="578">
        <v>115</v>
      </c>
      <c r="FN416" s="578">
        <v>78.120785600614283</v>
      </c>
      <c r="FO416" s="578">
        <v>50.4712940678126</v>
      </c>
      <c r="FP416" s="578">
        <v>35</v>
      </c>
      <c r="FQ416" s="290">
        <v>1</v>
      </c>
      <c r="FS416" s="578">
        <v>96</v>
      </c>
      <c r="FT416" s="578"/>
      <c r="FU416" s="290">
        <v>130</v>
      </c>
      <c r="FV416" s="543">
        <v>9.1</v>
      </c>
      <c r="FW416" s="543">
        <v>9.43</v>
      </c>
      <c r="FX416" s="543">
        <v>10.549450549450549</v>
      </c>
      <c r="FY416" s="543"/>
      <c r="FZ416" s="543">
        <v>4.1739130434782608</v>
      </c>
      <c r="GA416" s="290">
        <v>21</v>
      </c>
      <c r="GG416" s="290">
        <v>0</v>
      </c>
      <c r="GH416" s="290">
        <v>1</v>
      </c>
      <c r="GI416" s="290">
        <v>0</v>
      </c>
      <c r="GJ416" s="290">
        <v>1</v>
      </c>
      <c r="GK416" s="290">
        <v>45</v>
      </c>
      <c r="GM416" s="290">
        <v>0</v>
      </c>
      <c r="GO416" s="290">
        <v>1</v>
      </c>
      <c r="GP416" s="290">
        <v>62</v>
      </c>
      <c r="GQ416" s="543">
        <v>27.210610714820707</v>
      </c>
      <c r="GR416" s="290">
        <v>58</v>
      </c>
      <c r="GS416" s="290">
        <v>0</v>
      </c>
      <c r="GX416" s="290">
        <v>16</v>
      </c>
      <c r="GZ416" s="852"/>
      <c r="HA416" s="26">
        <v>21</v>
      </c>
      <c r="HY416" s="854"/>
      <c r="IE416" s="543"/>
      <c r="IF416" s="543"/>
      <c r="IP416" s="543"/>
      <c r="JC416" s="852"/>
      <c r="JD416" s="858"/>
      <c r="JE416" s="858"/>
      <c r="JF416" s="858"/>
      <c r="JG416" s="852"/>
      <c r="JH416" s="852"/>
      <c r="JI416" s="852"/>
      <c r="JJ416" s="852"/>
      <c r="JN416" s="859"/>
      <c r="JP416" s="548">
        <v>1</v>
      </c>
      <c r="JQ416" s="549">
        <v>43567</v>
      </c>
      <c r="JR416" s="550">
        <v>64</v>
      </c>
      <c r="JS416" s="859"/>
      <c r="JU416" s="852"/>
      <c r="JV416" s="859"/>
      <c r="JW416" s="860"/>
      <c r="JX416" s="858"/>
      <c r="JY416" s="859"/>
      <c r="JZ416" s="860"/>
      <c r="KA416" s="541">
        <v>0</v>
      </c>
      <c r="KB416" s="531"/>
      <c r="KC416" s="860"/>
      <c r="KQ416" s="852"/>
      <c r="KR416" s="852"/>
      <c r="KS416" s="852"/>
      <c r="KU416" s="852"/>
      <c r="LE416" s="852"/>
      <c r="ME416" s="861">
        <v>147</v>
      </c>
      <c r="MF416" s="539">
        <v>41618</v>
      </c>
      <c r="MG416" s="531">
        <v>389</v>
      </c>
      <c r="MH416" s="532">
        <v>389</v>
      </c>
      <c r="MI416" s="862">
        <v>34.571354689848398</v>
      </c>
      <c r="MJ416" s="539"/>
      <c r="MK416" s="531"/>
      <c r="ML416" s="531"/>
      <c r="MM416" s="531"/>
      <c r="MN416" s="531"/>
      <c r="MO416" s="531"/>
      <c r="ND416" s="876" t="s">
        <v>64</v>
      </c>
      <c r="NE416" s="877" t="s">
        <v>64</v>
      </c>
      <c r="NF416" s="877" t="s">
        <v>64</v>
      </c>
      <c r="NG416" s="877" t="s">
        <v>64</v>
      </c>
      <c r="NH416" s="877" t="s">
        <v>64</v>
      </c>
      <c r="NI416" s="877" t="s">
        <v>64</v>
      </c>
      <c r="NJ416" s="877" t="s">
        <v>64</v>
      </c>
      <c r="NK416" s="877" t="s">
        <v>64</v>
      </c>
      <c r="NL416" s="877" t="s">
        <v>64</v>
      </c>
      <c r="NM416" s="877" t="s">
        <v>64</v>
      </c>
      <c r="NN416" s="877" t="s">
        <v>64</v>
      </c>
      <c r="NO416" s="877" t="s">
        <v>64</v>
      </c>
      <c r="NP416" s="877" t="s">
        <v>64</v>
      </c>
      <c r="NQ416" s="877" t="s">
        <v>64</v>
      </c>
      <c r="NR416" s="877" t="s">
        <v>64</v>
      </c>
      <c r="NS416" s="877" t="s">
        <v>64</v>
      </c>
      <c r="NT416" s="877" t="s">
        <v>64</v>
      </c>
      <c r="NU416" s="877" t="s">
        <v>64</v>
      </c>
      <c r="NV416" s="877" t="s">
        <v>64</v>
      </c>
      <c r="NW416" s="877" t="s">
        <v>64</v>
      </c>
      <c r="NX416" s="877" t="s">
        <v>64</v>
      </c>
      <c r="NY416" s="877" t="s">
        <v>64</v>
      </c>
      <c r="NZ416" s="877" t="s">
        <v>64</v>
      </c>
      <c r="OA416" s="877" t="s">
        <v>64</v>
      </c>
      <c r="OB416" s="877" t="s">
        <v>64</v>
      </c>
      <c r="OC416" s="877" t="s">
        <v>64</v>
      </c>
      <c r="OD416" s="877" t="s">
        <v>64</v>
      </c>
      <c r="OE416" s="877" t="s">
        <v>64</v>
      </c>
      <c r="OF416" s="877" t="s">
        <v>64</v>
      </c>
      <c r="OG416" s="877" t="s">
        <v>64</v>
      </c>
      <c r="OH416" s="877" t="s">
        <v>64</v>
      </c>
      <c r="OI416" s="877" t="s">
        <v>64</v>
      </c>
      <c r="OJ416" s="877" t="s">
        <v>64</v>
      </c>
      <c r="OK416" s="877" t="s">
        <v>64</v>
      </c>
      <c r="OL416" s="877" t="s">
        <v>64</v>
      </c>
    </row>
    <row r="417" spans="1:402" s="133" customFormat="1" x14ac:dyDescent="0.25">
      <c r="A417" s="221">
        <v>416</v>
      </c>
      <c r="B417" s="221">
        <v>0</v>
      </c>
      <c r="C417" s="61">
        <v>0</v>
      </c>
      <c r="D417" s="61">
        <v>5</v>
      </c>
      <c r="E417" s="511">
        <v>148</v>
      </c>
      <c r="F417" s="880"/>
      <c r="G417" s="887">
        <v>390</v>
      </c>
      <c r="I417" s="511" t="s">
        <v>1909</v>
      </c>
      <c r="J417" s="766">
        <v>10385</v>
      </c>
      <c r="K417" s="512">
        <v>85.567123287671194</v>
      </c>
      <c r="L417" s="514">
        <v>83</v>
      </c>
      <c r="M417" s="514">
        <v>173</v>
      </c>
      <c r="N417" s="514">
        <v>27.732299776136855</v>
      </c>
      <c r="O417" s="106">
        <v>1.9971507482188497</v>
      </c>
      <c r="P417" s="511">
        <v>0</v>
      </c>
      <c r="Q417" s="511">
        <v>140</v>
      </c>
      <c r="R417" s="511">
        <v>60</v>
      </c>
      <c r="S417" s="511">
        <v>1</v>
      </c>
      <c r="T417" s="514">
        <v>3</v>
      </c>
      <c r="U417" s="718">
        <v>0</v>
      </c>
      <c r="V417" s="718"/>
      <c r="W417" s="718">
        <v>1</v>
      </c>
      <c r="X417" s="718">
        <v>1</v>
      </c>
      <c r="Y417" s="718">
        <v>1</v>
      </c>
      <c r="Z417" s="718">
        <v>0</v>
      </c>
      <c r="AA417" s="718">
        <v>0</v>
      </c>
      <c r="AB417" s="718">
        <v>0</v>
      </c>
      <c r="AD417" s="524">
        <v>23.0507840201718</v>
      </c>
      <c r="AF417" s="591">
        <v>109</v>
      </c>
      <c r="AG417" s="590">
        <v>1.04</v>
      </c>
      <c r="AH417" s="589">
        <v>68</v>
      </c>
      <c r="AI417" s="592"/>
      <c r="AJ417" s="589">
        <v>14.1</v>
      </c>
      <c r="AK417" s="592"/>
      <c r="AL417" s="591"/>
      <c r="AM417" s="594"/>
      <c r="AN417" s="409"/>
      <c r="AO417" s="63"/>
      <c r="AP417" s="63"/>
      <c r="AQ417" s="63"/>
      <c r="AR417" s="63"/>
      <c r="AS417" s="63"/>
      <c r="AT417" s="63"/>
      <c r="AU417" s="64"/>
      <c r="AV417" s="64"/>
      <c r="AW417" s="108"/>
      <c r="AX417" s="108"/>
      <c r="AY417" s="108"/>
      <c r="AZ417" s="589">
        <v>140</v>
      </c>
      <c r="BA417" s="414"/>
      <c r="BB417" s="66"/>
      <c r="BC417" s="68"/>
      <c r="BD417" s="66"/>
      <c r="BE417" s="218"/>
      <c r="BF417" s="66"/>
      <c r="BG417" s="68"/>
      <c r="BH417" s="508"/>
      <c r="BI417" s="508"/>
      <c r="BJ417" s="508"/>
      <c r="BK417" s="66"/>
      <c r="BL417" s="66"/>
      <c r="BM417" s="66"/>
      <c r="BN417" s="66"/>
      <c r="BO417" s="571"/>
      <c r="BP417" s="66"/>
      <c r="BQ417" s="66"/>
      <c r="BR417" s="66"/>
      <c r="BS417" s="66"/>
      <c r="BT417" s="61"/>
      <c r="BU417" s="61"/>
      <c r="BV417" s="61"/>
      <c r="BW417" s="61"/>
      <c r="BX417" s="61"/>
      <c r="BY417" s="61"/>
      <c r="BZ417" s="61"/>
      <c r="CA417" s="61"/>
      <c r="CB417" s="61"/>
      <c r="CC417" s="61"/>
      <c r="CD417" s="61"/>
      <c r="CE417" s="61"/>
      <c r="CF417" s="61"/>
      <c r="CG417" s="61"/>
      <c r="CH417" s="61"/>
      <c r="CI417" s="61"/>
      <c r="CJ417" s="661">
        <v>1</v>
      </c>
      <c r="CK417" s="661">
        <v>0</v>
      </c>
      <c r="CL417" s="661">
        <v>1</v>
      </c>
      <c r="CM417" s="663">
        <v>1</v>
      </c>
      <c r="CN417" s="661">
        <v>1</v>
      </c>
      <c r="CO417" s="661">
        <v>0</v>
      </c>
      <c r="CP417" s="661">
        <v>1</v>
      </c>
      <c r="CQ417" s="661">
        <v>1</v>
      </c>
      <c r="CR417" s="661">
        <v>0</v>
      </c>
      <c r="CS417" s="663">
        <v>0</v>
      </c>
      <c r="CT417" s="661">
        <v>1</v>
      </c>
      <c r="CU417" s="661">
        <v>0</v>
      </c>
      <c r="CV417" s="667"/>
      <c r="CW417" s="362"/>
      <c r="CX417" s="362"/>
      <c r="CY417" s="362"/>
      <c r="DC417" s="516">
        <v>2</v>
      </c>
      <c r="DD417" s="511" t="s">
        <v>1910</v>
      </c>
      <c r="DF417" s="136"/>
      <c r="DJ417" s="136"/>
      <c r="DK417" s="136"/>
      <c r="DL417" s="136"/>
      <c r="DS417" s="63"/>
      <c r="EO417" s="511">
        <v>148</v>
      </c>
      <c r="EP417" s="574">
        <v>41614</v>
      </c>
      <c r="ET417" s="133">
        <v>70</v>
      </c>
      <c r="EU417" s="133">
        <v>0</v>
      </c>
      <c r="EV417" s="524">
        <v>23.0507840201718</v>
      </c>
      <c r="EW417" s="133">
        <v>7</v>
      </c>
      <c r="EX417" s="133">
        <v>7</v>
      </c>
      <c r="EY417" s="133">
        <v>56</v>
      </c>
      <c r="EZ417" s="133">
        <v>50</v>
      </c>
      <c r="FC417" s="133">
        <v>41</v>
      </c>
      <c r="FE417" s="133">
        <v>35</v>
      </c>
      <c r="FH417" s="91"/>
      <c r="FI417" s="91"/>
      <c r="FJ417" s="227"/>
      <c r="FK417" s="227"/>
      <c r="FL417" s="193">
        <v>184</v>
      </c>
      <c r="FM417" s="193">
        <v>127</v>
      </c>
      <c r="FN417" s="193">
        <v>92.131252567739111</v>
      </c>
      <c r="FO417" s="193">
        <v>63.59059280490689</v>
      </c>
      <c r="FP417" s="193">
        <v>31</v>
      </c>
      <c r="FQ417" s="133">
        <v>1</v>
      </c>
      <c r="FS417" s="193">
        <v>78</v>
      </c>
      <c r="FT417" s="193"/>
      <c r="FU417" s="133">
        <v>111</v>
      </c>
      <c r="FV417" s="237">
        <v>4.83</v>
      </c>
      <c r="FW417" s="237">
        <v>6.8</v>
      </c>
      <c r="FX417" s="237">
        <v>16.149068322981368</v>
      </c>
      <c r="FY417" s="237"/>
      <c r="FZ417" s="237"/>
      <c r="GG417" s="133">
        <v>1</v>
      </c>
      <c r="GH417" s="133">
        <v>1</v>
      </c>
      <c r="GI417" s="133">
        <v>0</v>
      </c>
      <c r="GJ417" s="133">
        <v>1</v>
      </c>
      <c r="GK417" s="133">
        <v>25</v>
      </c>
      <c r="GM417" s="133">
        <v>0</v>
      </c>
      <c r="GO417" s="133">
        <v>1</v>
      </c>
      <c r="GP417" s="61">
        <v>49</v>
      </c>
      <c r="GQ417" s="106">
        <v>24.534953129452266</v>
      </c>
      <c r="GR417" s="61">
        <v>33</v>
      </c>
      <c r="GS417" s="61">
        <v>1</v>
      </c>
      <c r="GT417" s="61"/>
      <c r="GU417" s="61"/>
      <c r="GV417" s="61"/>
      <c r="GW417" s="61"/>
      <c r="GX417" s="61"/>
      <c r="GY417" s="61"/>
      <c r="GZ417" s="90"/>
      <c r="HA417" s="21">
        <v>20</v>
      </c>
      <c r="HY417" s="238"/>
      <c r="IE417" s="237"/>
      <c r="IF417" s="237"/>
      <c r="IP417" s="237"/>
      <c r="JC417" s="136"/>
      <c r="JD417" s="278"/>
      <c r="JE417" s="70"/>
      <c r="JF417" s="70"/>
      <c r="JG417" s="136"/>
      <c r="JH417" s="136"/>
      <c r="JI417" s="136"/>
      <c r="JJ417" s="136"/>
      <c r="JL417" s="420"/>
      <c r="JM417" s="362"/>
      <c r="JN417" s="244"/>
      <c r="JP417" s="518">
        <v>1</v>
      </c>
      <c r="JQ417" s="519">
        <v>42227</v>
      </c>
      <c r="JR417" s="520">
        <v>20</v>
      </c>
      <c r="JS417" s="135"/>
      <c r="JU417" s="200"/>
      <c r="JV417" s="135"/>
      <c r="JW417" s="225"/>
      <c r="JX417" s="201"/>
      <c r="JY417" s="135"/>
      <c r="JZ417" s="225"/>
      <c r="KA417" s="699">
        <v>0</v>
      </c>
      <c r="KB417" s="511"/>
      <c r="KC417" s="225"/>
      <c r="KD417" s="63"/>
      <c r="KE417" s="250"/>
      <c r="KF417" s="250"/>
      <c r="KG417" s="250"/>
      <c r="KH417" s="250"/>
      <c r="KI417" s="250"/>
      <c r="KJ417" s="250"/>
      <c r="KK417" s="250"/>
      <c r="KL417" s="250"/>
      <c r="KQ417" s="92"/>
      <c r="KR417" s="92"/>
      <c r="KS417" s="92"/>
      <c r="KT417" s="361"/>
      <c r="KU417" s="92"/>
      <c r="KV417" s="361"/>
      <c r="KW417" s="361"/>
      <c r="KX417" s="361"/>
      <c r="KY417" s="361"/>
      <c r="KZ417" s="361"/>
      <c r="LA417" s="361"/>
      <c r="LB417" s="361"/>
      <c r="LC417" s="361"/>
      <c r="LD417" s="361"/>
      <c r="LE417" s="112"/>
      <c r="LF417" s="454"/>
      <c r="LG417" s="454"/>
      <c r="LH417" s="454"/>
      <c r="LI417" s="454"/>
      <c r="LJ417" s="454"/>
      <c r="LK417" s="454"/>
      <c r="LL417" s="454"/>
      <c r="LM417" s="454"/>
      <c r="LN417" s="454"/>
      <c r="LO417" s="454"/>
      <c r="LP417" s="454"/>
      <c r="LQ417" s="454"/>
      <c r="LR417" s="454"/>
      <c r="LS417" s="454"/>
      <c r="LT417" s="454"/>
      <c r="LU417" s="454"/>
      <c r="LV417" s="454"/>
      <c r="LW417" s="454"/>
      <c r="LX417" s="454"/>
      <c r="LY417" s="454"/>
      <c r="LZ417" s="454"/>
      <c r="MA417" s="454"/>
      <c r="MC417" s="509"/>
      <c r="MD417" s="61"/>
      <c r="ME417" s="746">
        <v>148</v>
      </c>
      <c r="MF417" s="510">
        <v>41617</v>
      </c>
      <c r="MG417" s="511">
        <v>390</v>
      </c>
      <c r="MH417" s="521">
        <v>390</v>
      </c>
      <c r="MI417" s="522">
        <v>39.542029304317701</v>
      </c>
      <c r="MJ417" s="510"/>
      <c r="MK417" s="511"/>
      <c r="ML417" s="511"/>
      <c r="MM417" s="511"/>
      <c r="MN417" s="511"/>
      <c r="MO417" s="511"/>
      <c r="ND417" s="876" t="s">
        <v>64</v>
      </c>
      <c r="NE417" s="877" t="s">
        <v>64</v>
      </c>
      <c r="NF417" s="877" t="s">
        <v>64</v>
      </c>
      <c r="NG417" s="877" t="s">
        <v>64</v>
      </c>
      <c r="NH417" s="877" t="s">
        <v>64</v>
      </c>
      <c r="NI417" s="877" t="s">
        <v>64</v>
      </c>
      <c r="NJ417" s="877" t="s">
        <v>64</v>
      </c>
      <c r="NK417" s="877" t="s">
        <v>64</v>
      </c>
      <c r="NL417" s="877" t="s">
        <v>64</v>
      </c>
      <c r="NM417" s="877" t="s">
        <v>64</v>
      </c>
      <c r="NN417" s="877" t="s">
        <v>64</v>
      </c>
      <c r="NO417" s="877" t="s">
        <v>64</v>
      </c>
      <c r="NP417" s="877" t="s">
        <v>64</v>
      </c>
      <c r="NQ417" s="877" t="s">
        <v>64</v>
      </c>
      <c r="NR417" s="877" t="s">
        <v>64</v>
      </c>
      <c r="NS417" s="877" t="s">
        <v>64</v>
      </c>
      <c r="NT417" s="877" t="s">
        <v>64</v>
      </c>
      <c r="NU417" s="877" t="s">
        <v>64</v>
      </c>
      <c r="NV417" s="877" t="s">
        <v>64</v>
      </c>
      <c r="NW417" s="877" t="s">
        <v>64</v>
      </c>
      <c r="NX417" s="877" t="s">
        <v>64</v>
      </c>
      <c r="NY417" s="877" t="s">
        <v>64</v>
      </c>
      <c r="NZ417" s="877" t="s">
        <v>64</v>
      </c>
      <c r="OA417" s="877" t="s">
        <v>64</v>
      </c>
      <c r="OB417" s="877" t="s">
        <v>64</v>
      </c>
      <c r="OC417" s="877" t="s">
        <v>64</v>
      </c>
      <c r="OD417" s="877" t="s">
        <v>64</v>
      </c>
      <c r="OE417" s="877" t="s">
        <v>64</v>
      </c>
      <c r="OF417" s="877" t="s">
        <v>64</v>
      </c>
      <c r="OG417" s="877" t="s">
        <v>64</v>
      </c>
      <c r="OH417" s="877" t="s">
        <v>64</v>
      </c>
      <c r="OI417" s="877" t="s">
        <v>64</v>
      </c>
      <c r="OJ417" s="877" t="s">
        <v>64</v>
      </c>
      <c r="OK417" s="877" t="s">
        <v>64</v>
      </c>
      <c r="OL417" s="877" t="s">
        <v>64</v>
      </c>
    </row>
    <row r="418" spans="1:402" s="133" customFormat="1" x14ac:dyDescent="0.25">
      <c r="A418" s="221">
        <v>417</v>
      </c>
      <c r="B418" s="274">
        <v>0</v>
      </c>
      <c r="C418" s="61">
        <v>1</v>
      </c>
      <c r="D418" s="61">
        <v>5</v>
      </c>
      <c r="E418" s="511">
        <v>149</v>
      </c>
      <c r="F418" s="880"/>
      <c r="G418" s="887">
        <v>391</v>
      </c>
      <c r="I418" s="511" t="s">
        <v>1911</v>
      </c>
      <c r="J418" s="766">
        <v>21579</v>
      </c>
      <c r="K418" s="512">
        <v>54.898630136986299</v>
      </c>
      <c r="L418" s="514">
        <v>54</v>
      </c>
      <c r="M418" s="514">
        <v>165</v>
      </c>
      <c r="N418" s="514">
        <v>19.834710743801654</v>
      </c>
      <c r="O418" s="106">
        <v>1.5732132722552274</v>
      </c>
      <c r="P418" s="511">
        <v>1</v>
      </c>
      <c r="Q418" s="511">
        <v>140</v>
      </c>
      <c r="R418" s="511">
        <v>90</v>
      </c>
      <c r="S418" s="511">
        <v>0</v>
      </c>
      <c r="T418" s="514">
        <v>2</v>
      </c>
      <c r="U418" s="718">
        <v>0</v>
      </c>
      <c r="V418" s="718"/>
      <c r="W418" s="718">
        <v>1</v>
      </c>
      <c r="X418" s="718">
        <v>2</v>
      </c>
      <c r="Y418" s="718">
        <v>1</v>
      </c>
      <c r="Z418" s="718">
        <v>1</v>
      </c>
      <c r="AA418" s="718">
        <v>0</v>
      </c>
      <c r="AB418" s="718">
        <v>0</v>
      </c>
      <c r="AD418" s="524">
        <v>32.818195072168002</v>
      </c>
      <c r="AF418" s="591"/>
      <c r="AG418" s="590">
        <v>0.83</v>
      </c>
      <c r="AH418" s="589">
        <v>71</v>
      </c>
      <c r="AI418" s="592"/>
      <c r="AJ418" s="589">
        <v>11.6</v>
      </c>
      <c r="AK418" s="592"/>
      <c r="AL418" s="589">
        <v>194</v>
      </c>
      <c r="AM418" s="593"/>
      <c r="AN418" s="409"/>
      <c r="AO418" s="63"/>
      <c r="AP418" s="63"/>
      <c r="AQ418" s="63"/>
      <c r="AR418" s="63"/>
      <c r="AS418" s="63"/>
      <c r="AT418" s="63"/>
      <c r="AU418" s="64"/>
      <c r="AV418" s="64"/>
      <c r="AW418" s="108"/>
      <c r="AX418" s="108"/>
      <c r="AY418" s="108"/>
      <c r="AZ418" s="589">
        <v>134</v>
      </c>
      <c r="BA418" s="414"/>
      <c r="BB418" s="66"/>
      <c r="BC418" s="68"/>
      <c r="BD418" s="66"/>
      <c r="BE418" s="218"/>
      <c r="BF418" s="66"/>
      <c r="BG418" s="68"/>
      <c r="BH418" s="508"/>
      <c r="BI418" s="508"/>
      <c r="BJ418" s="508"/>
      <c r="BK418" s="66"/>
      <c r="BL418" s="66"/>
      <c r="BM418" s="66"/>
      <c r="BN418" s="66"/>
      <c r="BO418" s="571"/>
      <c r="BP418" s="66"/>
      <c r="BQ418" s="66"/>
      <c r="BR418" s="66"/>
      <c r="BS418" s="66"/>
      <c r="BT418" s="61"/>
      <c r="BU418" s="61"/>
      <c r="BV418" s="61"/>
      <c r="BW418" s="61"/>
      <c r="BX418" s="61"/>
      <c r="BY418" s="61"/>
      <c r="BZ418" s="61"/>
      <c r="CA418" s="61"/>
      <c r="CB418" s="61"/>
      <c r="CC418" s="61"/>
      <c r="CD418" s="61"/>
      <c r="CE418" s="61"/>
      <c r="CF418" s="61"/>
      <c r="CG418" s="61"/>
      <c r="CH418" s="61"/>
      <c r="CI418" s="61"/>
      <c r="CJ418" s="661">
        <v>0</v>
      </c>
      <c r="CK418" s="661">
        <v>0</v>
      </c>
      <c r="CL418" s="663">
        <v>1</v>
      </c>
      <c r="CM418" s="661">
        <v>1</v>
      </c>
      <c r="CN418" s="663">
        <v>1</v>
      </c>
      <c r="CO418" s="661">
        <v>0</v>
      </c>
      <c r="CP418" s="661">
        <v>1</v>
      </c>
      <c r="CQ418" s="661">
        <v>0</v>
      </c>
      <c r="CR418" s="661">
        <v>0</v>
      </c>
      <c r="CS418" s="661">
        <v>0</v>
      </c>
      <c r="CT418" s="661">
        <v>1</v>
      </c>
      <c r="CU418" s="661">
        <v>0</v>
      </c>
      <c r="CV418" s="667"/>
      <c r="CW418" s="362"/>
      <c r="CX418" s="362"/>
      <c r="CY418" s="362"/>
      <c r="DC418" s="516">
        <v>1</v>
      </c>
      <c r="DD418" s="513" t="s">
        <v>1912</v>
      </c>
      <c r="DF418" s="136"/>
      <c r="DJ418" s="136"/>
      <c r="DK418" s="136"/>
      <c r="DL418" s="136"/>
      <c r="DS418" s="63"/>
      <c r="EO418" s="511">
        <v>149</v>
      </c>
      <c r="EP418" s="574">
        <v>41593</v>
      </c>
      <c r="ET418" s="133">
        <v>77</v>
      </c>
      <c r="EU418" s="133">
        <v>0</v>
      </c>
      <c r="EV418" s="524">
        <v>32.818195072168002</v>
      </c>
      <c r="EW418" s="133">
        <v>11</v>
      </c>
      <c r="EX418" s="133">
        <v>11</v>
      </c>
      <c r="EY418" s="133">
        <v>57</v>
      </c>
      <c r="EZ418" s="133">
        <v>48</v>
      </c>
      <c r="FC418" s="133">
        <v>33</v>
      </c>
      <c r="FE418" s="133">
        <v>33</v>
      </c>
      <c r="FH418" s="91"/>
      <c r="FI418" s="91"/>
      <c r="FJ418" s="227"/>
      <c r="FK418" s="227"/>
      <c r="FL418" s="193">
        <v>174</v>
      </c>
      <c r="FM418" s="193">
        <v>110</v>
      </c>
      <c r="FN418" s="193">
        <v>110.60166035248869</v>
      </c>
      <c r="FO418" s="193">
        <v>69.920589878010091</v>
      </c>
      <c r="FP418" s="193">
        <v>36.299999999999997</v>
      </c>
      <c r="FQ418" s="133">
        <v>1</v>
      </c>
      <c r="FS418" s="193">
        <v>127</v>
      </c>
      <c r="FT418" s="193">
        <v>88</v>
      </c>
      <c r="FU418" s="133">
        <v>200</v>
      </c>
      <c r="FV418" s="237">
        <v>7.3</v>
      </c>
      <c r="FW418" s="237">
        <v>6.8</v>
      </c>
      <c r="FX418" s="237">
        <v>17.397260273972602</v>
      </c>
      <c r="FY418" s="237">
        <v>1.4431818181818181</v>
      </c>
      <c r="FZ418" s="237"/>
      <c r="GA418" s="133">
        <v>18</v>
      </c>
      <c r="GB418" s="133">
        <v>16</v>
      </c>
      <c r="GC418" s="133">
        <v>9</v>
      </c>
      <c r="GF418" s="133">
        <v>1.1000000000000001</v>
      </c>
      <c r="GG418" s="133">
        <v>1</v>
      </c>
      <c r="GH418" s="133">
        <v>1</v>
      </c>
      <c r="GI418" s="133">
        <v>0</v>
      </c>
      <c r="GJ418" s="133">
        <v>0</v>
      </c>
      <c r="GK418" s="133">
        <v>4</v>
      </c>
      <c r="GM418" s="133">
        <v>0</v>
      </c>
      <c r="GO418" s="133">
        <v>0</v>
      </c>
      <c r="GP418" s="61">
        <v>24</v>
      </c>
      <c r="GQ418" s="106">
        <v>15.255401427929476</v>
      </c>
      <c r="GR418" s="61">
        <v>33</v>
      </c>
      <c r="GS418" s="61">
        <v>1</v>
      </c>
      <c r="GT418" s="61"/>
      <c r="GU418" s="61"/>
      <c r="GV418" s="61"/>
      <c r="GW418" s="61"/>
      <c r="GX418" s="61">
        <v>15</v>
      </c>
      <c r="GY418" s="61"/>
      <c r="GZ418" s="90"/>
      <c r="HA418" s="21">
        <v>9</v>
      </c>
      <c r="HY418" s="238"/>
      <c r="IE418" s="237"/>
      <c r="IF418" s="237"/>
      <c r="IP418" s="237"/>
      <c r="JC418" s="136"/>
      <c r="JD418" s="278"/>
      <c r="JE418" s="70"/>
      <c r="JF418" s="70"/>
      <c r="JG418" s="136"/>
      <c r="JH418" s="136"/>
      <c r="JI418" s="136"/>
      <c r="JJ418" s="136"/>
      <c r="JL418" s="420"/>
      <c r="JM418" s="362"/>
      <c r="JN418" s="244"/>
      <c r="JP418" s="518">
        <v>0</v>
      </c>
      <c r="JQ418" s="519"/>
      <c r="JR418" s="520"/>
      <c r="JS418" s="135"/>
      <c r="JU418" s="200"/>
      <c r="JV418" s="135"/>
      <c r="JW418" s="225"/>
      <c r="JX418" s="201"/>
      <c r="JY418" s="135"/>
      <c r="JZ418" s="225"/>
      <c r="KA418" s="699">
        <v>0</v>
      </c>
      <c r="KB418" s="511"/>
      <c r="KC418" s="225"/>
      <c r="KD418" s="63"/>
      <c r="KE418" s="250"/>
      <c r="KF418" s="250"/>
      <c r="KG418" s="250"/>
      <c r="KH418" s="250"/>
      <c r="KI418" s="250"/>
      <c r="KJ418" s="250"/>
      <c r="KK418" s="250"/>
      <c r="KL418" s="250"/>
      <c r="KQ418" s="92"/>
      <c r="KR418" s="92"/>
      <c r="KS418" s="92"/>
      <c r="KT418" s="361"/>
      <c r="KU418" s="92"/>
      <c r="KV418" s="361"/>
      <c r="KW418" s="361"/>
      <c r="KX418" s="361"/>
      <c r="KY418" s="361"/>
      <c r="KZ418" s="361"/>
      <c r="LA418" s="361"/>
      <c r="LB418" s="361"/>
      <c r="LC418" s="361"/>
      <c r="LD418" s="361"/>
      <c r="LE418" s="112"/>
      <c r="LF418" s="454"/>
      <c r="LG418" s="454"/>
      <c r="LH418" s="454"/>
      <c r="LI418" s="454"/>
      <c r="LJ418" s="454"/>
      <c r="LK418" s="454"/>
      <c r="LL418" s="454"/>
      <c r="LM418" s="454"/>
      <c r="LN418" s="454"/>
      <c r="LO418" s="454"/>
      <c r="LP418" s="454"/>
      <c r="LQ418" s="454"/>
      <c r="LR418" s="454"/>
      <c r="LS418" s="454"/>
      <c r="LT418" s="454"/>
      <c r="LU418" s="454"/>
      <c r="LV418" s="454"/>
      <c r="LW418" s="454"/>
      <c r="LX418" s="454"/>
      <c r="LY418" s="454"/>
      <c r="LZ418" s="454"/>
      <c r="MA418" s="454"/>
      <c r="MC418" s="509"/>
      <c r="MD418" s="61"/>
      <c r="ME418" s="746">
        <v>149</v>
      </c>
      <c r="MF418" s="510">
        <v>41617</v>
      </c>
      <c r="MG418" s="511">
        <v>391</v>
      </c>
      <c r="MH418" s="521">
        <v>391</v>
      </c>
      <c r="MI418" s="522">
        <v>31.615433951618201</v>
      </c>
      <c r="MJ418" s="510">
        <v>41673</v>
      </c>
      <c r="MK418" s="511" t="s">
        <v>1913</v>
      </c>
      <c r="ML418" s="511">
        <v>24.7</v>
      </c>
      <c r="MM418" s="511"/>
      <c r="MN418" s="511"/>
      <c r="MO418" s="511"/>
      <c r="ND418" s="876">
        <v>1149</v>
      </c>
      <c r="NE418" s="877">
        <v>9.0755861108641707</v>
      </c>
      <c r="NF418" s="877">
        <v>8.0470693668469693</v>
      </c>
      <c r="NG418" s="877">
        <v>5.3494360517138198</v>
      </c>
      <c r="NH418" s="877">
        <v>4.0557162635125401</v>
      </c>
      <c r="NI418" s="877">
        <v>7.3821484532042199</v>
      </c>
      <c r="NJ418" s="877">
        <v>7.9213649179195</v>
      </c>
      <c r="NK418" s="877">
        <v>8.4810324808278406</v>
      </c>
      <c r="NL418" s="877">
        <v>8.1471540353307397</v>
      </c>
      <c r="NM418" s="877">
        <v>6.2041798518570896</v>
      </c>
      <c r="NN418" s="877">
        <v>2.02502879449152</v>
      </c>
      <c r="NO418" s="877">
        <v>5.8181347608108496</v>
      </c>
      <c r="NP418" s="877">
        <v>6.5513622039873898</v>
      </c>
      <c r="NQ418" s="877">
        <v>7.9173720794768396</v>
      </c>
      <c r="NR418" s="877">
        <v>4.7489978500981502</v>
      </c>
      <c r="NS418" s="877">
        <v>5.9857281104191298</v>
      </c>
      <c r="NT418" s="877">
        <v>8.1953968160634894</v>
      </c>
      <c r="NU418" s="877">
        <v>7.0380410370115101</v>
      </c>
      <c r="NV418" s="877">
        <v>7.6176511194273298</v>
      </c>
      <c r="NW418" s="877">
        <v>5.9469647411558002</v>
      </c>
      <c r="NX418" s="877">
        <v>6.19258872156664</v>
      </c>
      <c r="NY418" s="877">
        <v>7.6819411370916901</v>
      </c>
      <c r="NZ418" s="877">
        <v>-0.62148837674627</v>
      </c>
      <c r="OA418" s="877">
        <v>9.8844147642592102</v>
      </c>
      <c r="OB418" s="877">
        <v>0.367371065648529</v>
      </c>
      <c r="OC418" s="877">
        <v>4.3276873641760503</v>
      </c>
      <c r="OD418" s="877">
        <v>6.4262647547020997</v>
      </c>
      <c r="OE418" s="877">
        <v>4.3096127724541198</v>
      </c>
      <c r="OF418" s="877">
        <v>11.7921883681125</v>
      </c>
      <c r="OG418" s="877">
        <v>3.0617761975866902</v>
      </c>
      <c r="OH418" s="877">
        <v>7.3250805435542796</v>
      </c>
      <c r="OI418" s="877">
        <v>4.3950627995175804</v>
      </c>
      <c r="OJ418" s="877">
        <v>4.4671078245582603</v>
      </c>
      <c r="OK418" s="877">
        <v>4.9491757409223203</v>
      </c>
      <c r="OL418" s="877">
        <v>9.5170436986106797</v>
      </c>
    </row>
    <row r="419" spans="1:402" s="133" customFormat="1" x14ac:dyDescent="0.25">
      <c r="A419" s="274">
        <v>418</v>
      </c>
      <c r="B419" s="221">
        <v>0</v>
      </c>
      <c r="C419" s="61">
        <v>0</v>
      </c>
      <c r="D419" s="61">
        <v>5</v>
      </c>
      <c r="E419" s="511">
        <v>152</v>
      </c>
      <c r="F419" s="880"/>
      <c r="G419" s="887">
        <v>396</v>
      </c>
      <c r="I419" s="511" t="s">
        <v>1914</v>
      </c>
      <c r="J419" s="766">
        <v>13918</v>
      </c>
      <c r="K419" s="512">
        <v>75.926027397260299</v>
      </c>
      <c r="L419" s="514">
        <v>99</v>
      </c>
      <c r="M419" s="514">
        <v>179</v>
      </c>
      <c r="N419" s="514">
        <v>30.897912050185699</v>
      </c>
      <c r="O419" s="106">
        <v>2.218670773233379</v>
      </c>
      <c r="P419" s="511">
        <v>0</v>
      </c>
      <c r="Q419" s="511">
        <v>140</v>
      </c>
      <c r="R419" s="511">
        <v>80</v>
      </c>
      <c r="S419" s="511">
        <v>0</v>
      </c>
      <c r="T419" s="514">
        <v>2</v>
      </c>
      <c r="U419" s="718">
        <v>0</v>
      </c>
      <c r="V419" s="718"/>
      <c r="W419" s="718">
        <v>1</v>
      </c>
      <c r="X419" s="718">
        <v>0</v>
      </c>
      <c r="Y419" s="718">
        <v>1</v>
      </c>
      <c r="Z419" s="718">
        <v>0</v>
      </c>
      <c r="AA419" s="718">
        <v>0</v>
      </c>
      <c r="AB419" s="718">
        <v>0</v>
      </c>
      <c r="AD419" s="524">
        <v>27.153270347523598</v>
      </c>
      <c r="AF419" s="591"/>
      <c r="AG419" s="590">
        <v>1.06</v>
      </c>
      <c r="AH419" s="589">
        <v>68</v>
      </c>
      <c r="AI419" s="592"/>
      <c r="AJ419" s="589">
        <v>15.3</v>
      </c>
      <c r="AK419" s="592"/>
      <c r="AL419" s="591"/>
      <c r="AM419" s="594"/>
      <c r="AN419" s="409"/>
      <c r="AO419" s="63"/>
      <c r="AP419" s="63"/>
      <c r="AQ419" s="63"/>
      <c r="AR419" s="63"/>
      <c r="AS419" s="63"/>
      <c r="AT419" s="63"/>
      <c r="AU419" s="64"/>
      <c r="AV419" s="64"/>
      <c r="AW419" s="108"/>
      <c r="AX419" s="108"/>
      <c r="AY419" s="108"/>
      <c r="AZ419" s="589">
        <v>140</v>
      </c>
      <c r="BA419" s="414"/>
      <c r="BB419" s="66"/>
      <c r="BC419" s="68"/>
      <c r="BD419" s="66"/>
      <c r="BE419" s="218"/>
      <c r="BF419" s="66"/>
      <c r="BG419" s="68"/>
      <c r="BH419" s="508"/>
      <c r="BI419" s="508"/>
      <c r="BJ419" s="508"/>
      <c r="BK419" s="66"/>
      <c r="BL419" s="66"/>
      <c r="BM419" s="66"/>
      <c r="BN419" s="66"/>
      <c r="BO419" s="571"/>
      <c r="BP419" s="66"/>
      <c r="BQ419" s="66"/>
      <c r="BR419" s="66"/>
      <c r="BS419" s="66"/>
      <c r="BT419" s="61"/>
      <c r="BU419" s="61"/>
      <c r="BV419" s="61"/>
      <c r="BW419" s="61"/>
      <c r="BX419" s="61"/>
      <c r="BY419" s="61"/>
      <c r="BZ419" s="61"/>
      <c r="CA419" s="61"/>
      <c r="CB419" s="61"/>
      <c r="CC419" s="61"/>
      <c r="CD419" s="61"/>
      <c r="CE419" s="61"/>
      <c r="CF419" s="61"/>
      <c r="CG419" s="61"/>
      <c r="CH419" s="61"/>
      <c r="CI419" s="61"/>
      <c r="CJ419" s="663">
        <v>0</v>
      </c>
      <c r="CK419" s="661">
        <v>0</v>
      </c>
      <c r="CL419" s="661">
        <v>0</v>
      </c>
      <c r="CM419" s="663">
        <v>0</v>
      </c>
      <c r="CN419" s="661">
        <v>1</v>
      </c>
      <c r="CO419" s="661">
        <v>0</v>
      </c>
      <c r="CP419" s="663" t="s">
        <v>1846</v>
      </c>
      <c r="CQ419" s="661">
        <v>1</v>
      </c>
      <c r="CR419" s="661">
        <v>0</v>
      </c>
      <c r="CS419" s="661">
        <v>0</v>
      </c>
      <c r="CT419" s="661">
        <v>1</v>
      </c>
      <c r="CU419" s="661">
        <v>0</v>
      </c>
      <c r="CV419" s="667"/>
      <c r="CW419" s="362"/>
      <c r="CX419" s="362"/>
      <c r="CY419" s="362"/>
      <c r="DC419" s="516">
        <v>1</v>
      </c>
      <c r="DD419" s="511" t="s">
        <v>1811</v>
      </c>
      <c r="DF419" s="136"/>
      <c r="DJ419" s="136"/>
      <c r="DK419" s="136"/>
      <c r="DL419" s="136"/>
      <c r="DS419" s="63"/>
      <c r="EO419" s="511">
        <v>152</v>
      </c>
      <c r="EP419" s="574">
        <v>41626</v>
      </c>
      <c r="ET419" s="133">
        <v>62</v>
      </c>
      <c r="EU419" s="133">
        <v>1</v>
      </c>
      <c r="EV419" s="524">
        <v>27.153270347523598</v>
      </c>
      <c r="EW419" s="133">
        <v>9</v>
      </c>
      <c r="EX419" s="133">
        <v>6</v>
      </c>
      <c r="EY419" s="133">
        <v>62</v>
      </c>
      <c r="EZ419" s="133">
        <v>54</v>
      </c>
      <c r="FC419" s="133">
        <v>51</v>
      </c>
      <c r="FE419" s="133">
        <v>38</v>
      </c>
      <c r="FH419" s="91"/>
      <c r="FI419" s="91"/>
      <c r="FJ419" s="227"/>
      <c r="FK419" s="227"/>
      <c r="FL419" s="193">
        <v>209</v>
      </c>
      <c r="FM419" s="193">
        <v>150</v>
      </c>
      <c r="FN419" s="193">
        <v>94.200546796501015</v>
      </c>
      <c r="FO419" s="193">
        <v>67.608047940072495</v>
      </c>
      <c r="FP419" s="193">
        <v>24</v>
      </c>
      <c r="FQ419" s="133">
        <v>1</v>
      </c>
      <c r="FS419" s="193"/>
      <c r="FT419" s="193"/>
      <c r="FV419" s="237"/>
      <c r="FW419" s="237"/>
      <c r="FX419" s="237"/>
      <c r="FY419" s="237"/>
      <c r="FZ419" s="237"/>
      <c r="GA419" s="133">
        <v>23</v>
      </c>
      <c r="GG419" s="133">
        <v>0</v>
      </c>
      <c r="GH419" s="133">
        <v>1</v>
      </c>
      <c r="GI419" s="133">
        <v>0</v>
      </c>
      <c r="GJ419" s="133">
        <v>0</v>
      </c>
      <c r="GM419" s="133">
        <v>0</v>
      </c>
      <c r="GO419" s="133">
        <v>1</v>
      </c>
      <c r="GP419" s="61">
        <v>67</v>
      </c>
      <c r="GQ419" s="106">
        <v>30.19826141323238</v>
      </c>
      <c r="GR419" s="61">
        <v>15</v>
      </c>
      <c r="GS419" s="61">
        <v>1</v>
      </c>
      <c r="GT419" s="61"/>
      <c r="GU419" s="61"/>
      <c r="GV419" s="61"/>
      <c r="GW419" s="61"/>
      <c r="GX419" s="61">
        <v>11</v>
      </c>
      <c r="GY419" s="61"/>
      <c r="GZ419" s="90"/>
      <c r="HA419" s="21">
        <v>30</v>
      </c>
      <c r="HY419" s="238"/>
      <c r="IE419" s="237"/>
      <c r="IF419" s="237"/>
      <c r="IP419" s="237"/>
      <c r="JC419" s="136"/>
      <c r="JD419" s="278"/>
      <c r="JE419" s="70"/>
      <c r="JF419" s="70"/>
      <c r="JG419" s="136"/>
      <c r="JH419" s="136"/>
      <c r="JI419" s="136"/>
      <c r="JJ419" s="136"/>
      <c r="JL419" s="420"/>
      <c r="JM419" s="362"/>
      <c r="JN419" s="244"/>
      <c r="JP419" s="518">
        <v>0</v>
      </c>
      <c r="JQ419" s="519"/>
      <c r="JR419" s="520"/>
      <c r="JS419" s="135"/>
      <c r="JU419" s="200"/>
      <c r="JV419" s="135"/>
      <c r="JW419" s="225"/>
      <c r="JX419" s="201"/>
      <c r="JY419" s="135"/>
      <c r="JZ419" s="225"/>
      <c r="KA419" s="699">
        <v>0</v>
      </c>
      <c r="KB419" s="511"/>
      <c r="KC419" s="225"/>
      <c r="KD419" s="63"/>
      <c r="KE419" s="250"/>
      <c r="KF419" s="250"/>
      <c r="KG419" s="250"/>
      <c r="KH419" s="250"/>
      <c r="KI419" s="250"/>
      <c r="KJ419" s="250"/>
      <c r="KK419" s="250"/>
      <c r="KL419" s="250"/>
      <c r="KQ419" s="92"/>
      <c r="KR419" s="92"/>
      <c r="KS419" s="92"/>
      <c r="KT419" s="361"/>
      <c r="KU419" s="92"/>
      <c r="KV419" s="361"/>
      <c r="KW419" s="361"/>
      <c r="KX419" s="361"/>
      <c r="KY419" s="361"/>
      <c r="KZ419" s="361"/>
      <c r="LA419" s="361"/>
      <c r="LB419" s="361"/>
      <c r="LC419" s="361"/>
      <c r="LD419" s="361"/>
      <c r="LE419" s="112"/>
      <c r="LF419" s="454"/>
      <c r="LG419" s="454"/>
      <c r="LH419" s="454"/>
      <c r="LI419" s="454"/>
      <c r="LJ419" s="454"/>
      <c r="LK419" s="454"/>
      <c r="LL419" s="454"/>
      <c r="LM419" s="454"/>
      <c r="LN419" s="454"/>
      <c r="LO419" s="454"/>
      <c r="LP419" s="454"/>
      <c r="LQ419" s="454"/>
      <c r="LR419" s="454"/>
      <c r="LS419" s="454"/>
      <c r="LT419" s="454"/>
      <c r="LU419" s="454"/>
      <c r="LV419" s="454"/>
      <c r="LW419" s="454"/>
      <c r="LX419" s="454"/>
      <c r="LY419" s="454"/>
      <c r="LZ419" s="454"/>
      <c r="MA419" s="454"/>
      <c r="MC419" s="509"/>
      <c r="MD419" s="61"/>
      <c r="ME419" s="746">
        <v>152</v>
      </c>
      <c r="MF419" s="510">
        <v>41631</v>
      </c>
      <c r="MG419" s="511">
        <v>396</v>
      </c>
      <c r="MH419" s="521">
        <v>396</v>
      </c>
      <c r="MI419" s="522">
        <v>27.764061422615899</v>
      </c>
      <c r="MJ419" s="510"/>
      <c r="MK419" s="511"/>
      <c r="ML419" s="511"/>
      <c r="MM419" s="511"/>
      <c r="MN419" s="511"/>
      <c r="MO419" s="511"/>
      <c r="ND419" s="876" t="s">
        <v>64</v>
      </c>
      <c r="NE419" s="877" t="s">
        <v>64</v>
      </c>
      <c r="NF419" s="877" t="s">
        <v>64</v>
      </c>
      <c r="NG419" s="877" t="s">
        <v>64</v>
      </c>
      <c r="NH419" s="877" t="s">
        <v>64</v>
      </c>
      <c r="NI419" s="877" t="s">
        <v>64</v>
      </c>
      <c r="NJ419" s="877" t="s">
        <v>64</v>
      </c>
      <c r="NK419" s="877" t="s">
        <v>64</v>
      </c>
      <c r="NL419" s="877" t="s">
        <v>64</v>
      </c>
      <c r="NM419" s="877" t="s">
        <v>64</v>
      </c>
      <c r="NN419" s="877" t="s">
        <v>64</v>
      </c>
      <c r="NO419" s="877" t="s">
        <v>64</v>
      </c>
      <c r="NP419" s="877" t="s">
        <v>64</v>
      </c>
      <c r="NQ419" s="877" t="s">
        <v>64</v>
      </c>
      <c r="NR419" s="877" t="s">
        <v>64</v>
      </c>
      <c r="NS419" s="877" t="s">
        <v>64</v>
      </c>
      <c r="NT419" s="877" t="s">
        <v>64</v>
      </c>
      <c r="NU419" s="877" t="s">
        <v>64</v>
      </c>
      <c r="NV419" s="877" t="s">
        <v>64</v>
      </c>
      <c r="NW419" s="877" t="s">
        <v>64</v>
      </c>
      <c r="NX419" s="877" t="s">
        <v>64</v>
      </c>
      <c r="NY419" s="877" t="s">
        <v>64</v>
      </c>
      <c r="NZ419" s="877" t="s">
        <v>64</v>
      </c>
      <c r="OA419" s="877" t="s">
        <v>64</v>
      </c>
      <c r="OB419" s="877" t="s">
        <v>64</v>
      </c>
      <c r="OC419" s="877" t="s">
        <v>64</v>
      </c>
      <c r="OD419" s="877" t="s">
        <v>64</v>
      </c>
      <c r="OE419" s="877" t="s">
        <v>64</v>
      </c>
      <c r="OF419" s="877" t="s">
        <v>64</v>
      </c>
      <c r="OG419" s="877" t="s">
        <v>64</v>
      </c>
      <c r="OH419" s="877" t="s">
        <v>64</v>
      </c>
      <c r="OI419" s="877" t="s">
        <v>64</v>
      </c>
      <c r="OJ419" s="877" t="s">
        <v>64</v>
      </c>
      <c r="OK419" s="877" t="s">
        <v>64</v>
      </c>
      <c r="OL419" s="877" t="s">
        <v>64</v>
      </c>
    </row>
    <row r="420" spans="1:402" s="133" customFormat="1" x14ac:dyDescent="0.25">
      <c r="A420" s="221">
        <v>419</v>
      </c>
      <c r="B420" s="221">
        <v>0</v>
      </c>
      <c r="C420" s="61">
        <v>0</v>
      </c>
      <c r="D420" s="61">
        <v>5</v>
      </c>
      <c r="E420" s="511">
        <v>153</v>
      </c>
      <c r="F420" s="880"/>
      <c r="G420" s="887">
        <v>397</v>
      </c>
      <c r="I420" s="511" t="s">
        <v>1915</v>
      </c>
      <c r="J420" s="766">
        <v>8092</v>
      </c>
      <c r="K420" s="512">
        <v>91.884931506849298</v>
      </c>
      <c r="L420" s="514">
        <v>61</v>
      </c>
      <c r="M420" s="514">
        <v>172</v>
      </c>
      <c r="N420" s="514">
        <v>20.61925365062196</v>
      </c>
      <c r="O420" s="106">
        <v>1.7071744036402503</v>
      </c>
      <c r="P420" s="511">
        <v>0</v>
      </c>
      <c r="Q420" s="511">
        <v>110</v>
      </c>
      <c r="R420" s="511">
        <v>60</v>
      </c>
      <c r="S420" s="511">
        <v>1</v>
      </c>
      <c r="T420" s="514"/>
      <c r="U420" s="718">
        <v>0</v>
      </c>
      <c r="V420" s="718"/>
      <c r="W420" s="718">
        <v>1</v>
      </c>
      <c r="X420" s="718">
        <v>0</v>
      </c>
      <c r="Y420" s="718">
        <v>1</v>
      </c>
      <c r="Z420" s="718">
        <v>0</v>
      </c>
      <c r="AA420" s="718">
        <v>0</v>
      </c>
      <c r="AB420" s="718">
        <v>0</v>
      </c>
      <c r="AD420" s="524">
        <v>32.2344827586207</v>
      </c>
      <c r="AF420" s="589">
        <v>137</v>
      </c>
      <c r="AG420" s="590">
        <v>1.51</v>
      </c>
      <c r="AH420" s="589">
        <v>43</v>
      </c>
      <c r="AI420" s="592"/>
      <c r="AJ420" s="589">
        <v>12.9</v>
      </c>
      <c r="AK420" s="592"/>
      <c r="AL420" s="589">
        <v>1272</v>
      </c>
      <c r="AM420" s="593"/>
      <c r="AN420" s="409"/>
      <c r="AO420" s="63"/>
      <c r="AP420" s="63"/>
      <c r="AQ420" s="63"/>
      <c r="AR420" s="63"/>
      <c r="AS420" s="63"/>
      <c r="AT420" s="63"/>
      <c r="AU420" s="64"/>
      <c r="AV420" s="64"/>
      <c r="AW420" s="108"/>
      <c r="AX420" s="108"/>
      <c r="AY420" s="108"/>
      <c r="AZ420" s="589">
        <v>143</v>
      </c>
      <c r="BA420" s="414"/>
      <c r="BB420" s="66"/>
      <c r="BC420" s="68"/>
      <c r="BD420" s="66"/>
      <c r="BE420" s="218"/>
      <c r="BF420" s="66"/>
      <c r="BG420" s="68"/>
      <c r="BH420" s="508"/>
      <c r="BI420" s="508"/>
      <c r="BJ420" s="508"/>
      <c r="BK420" s="66"/>
      <c r="BL420" s="66"/>
      <c r="BM420" s="66"/>
      <c r="BN420" s="66"/>
      <c r="BO420" s="571"/>
      <c r="BP420" s="66"/>
      <c r="BQ420" s="66"/>
      <c r="BR420" s="66"/>
      <c r="BS420" s="66"/>
      <c r="BT420" s="61"/>
      <c r="BU420" s="61"/>
      <c r="BV420" s="61"/>
      <c r="BW420" s="61"/>
      <c r="BX420" s="61"/>
      <c r="BY420" s="61"/>
      <c r="BZ420" s="61"/>
      <c r="CA420" s="61"/>
      <c r="CB420" s="61"/>
      <c r="CC420" s="61"/>
      <c r="CD420" s="61"/>
      <c r="CE420" s="61"/>
      <c r="CF420" s="61"/>
      <c r="CG420" s="61"/>
      <c r="CH420" s="61"/>
      <c r="CI420" s="61"/>
      <c r="CJ420" s="661">
        <v>0</v>
      </c>
      <c r="CK420" s="661">
        <v>0</v>
      </c>
      <c r="CL420" s="663">
        <v>1</v>
      </c>
      <c r="CM420" s="663">
        <v>1</v>
      </c>
      <c r="CN420" s="661">
        <v>1</v>
      </c>
      <c r="CO420" s="661">
        <v>0</v>
      </c>
      <c r="CP420" s="663" t="s">
        <v>1846</v>
      </c>
      <c r="CQ420" s="663" t="s">
        <v>1846</v>
      </c>
      <c r="CR420" s="661">
        <v>0</v>
      </c>
      <c r="CS420" s="661">
        <v>0</v>
      </c>
      <c r="CT420" s="661">
        <v>1</v>
      </c>
      <c r="CU420" s="661">
        <v>0</v>
      </c>
      <c r="CV420" s="667"/>
      <c r="CW420" s="362"/>
      <c r="CX420" s="362"/>
      <c r="CY420" s="362"/>
      <c r="DC420" s="516">
        <v>1</v>
      </c>
      <c r="DD420" s="511" t="s">
        <v>1916</v>
      </c>
      <c r="DF420" s="136"/>
      <c r="DJ420" s="136"/>
      <c r="DK420" s="136"/>
      <c r="DL420" s="136"/>
      <c r="DS420" s="63"/>
      <c r="EO420" s="511">
        <v>153</v>
      </c>
      <c r="EP420" s="574">
        <v>41629</v>
      </c>
      <c r="ET420" s="133">
        <v>58</v>
      </c>
      <c r="EU420" s="133">
        <v>1</v>
      </c>
      <c r="EV420" s="524">
        <v>32.2344827586207</v>
      </c>
      <c r="EW420" s="133">
        <v>15</v>
      </c>
      <c r="EX420" s="133">
        <v>13</v>
      </c>
      <c r="EY420" s="133">
        <v>40</v>
      </c>
      <c r="EZ420" s="133">
        <v>34</v>
      </c>
      <c r="FC420" s="133">
        <v>40</v>
      </c>
      <c r="FE420" s="133">
        <v>36</v>
      </c>
      <c r="FH420" s="91"/>
      <c r="FI420" s="91"/>
      <c r="FJ420" s="227"/>
      <c r="FK420" s="227"/>
      <c r="FL420" s="193">
        <v>106</v>
      </c>
      <c r="FM420" s="193">
        <v>68</v>
      </c>
      <c r="FN420" s="193">
        <v>62.090902823972506</v>
      </c>
      <c r="FO420" s="193">
        <v>39.831899924812554</v>
      </c>
      <c r="FP420" s="193">
        <v>27</v>
      </c>
      <c r="FQ420" s="133">
        <v>1</v>
      </c>
      <c r="FS420" s="193">
        <v>84</v>
      </c>
      <c r="FT420" s="193"/>
      <c r="FU420" s="133">
        <v>140</v>
      </c>
      <c r="FV420" s="237">
        <v>3.48</v>
      </c>
      <c r="FW420" s="237">
        <v>5.1100000000000003</v>
      </c>
      <c r="FX420" s="237">
        <v>24.137931034482758</v>
      </c>
      <c r="FY420" s="237"/>
      <c r="FZ420" s="237"/>
      <c r="GA420" s="133">
        <v>18</v>
      </c>
      <c r="GG420" s="133">
        <v>1</v>
      </c>
      <c r="GH420" s="133">
        <v>1</v>
      </c>
      <c r="GI420" s="133">
        <v>1</v>
      </c>
      <c r="GJ420" s="133">
        <v>1</v>
      </c>
      <c r="GK420" s="133">
        <v>24</v>
      </c>
      <c r="GM420" s="133">
        <v>1</v>
      </c>
      <c r="GO420" s="133">
        <v>0</v>
      </c>
      <c r="GP420" s="61">
        <v>39</v>
      </c>
      <c r="GQ420" s="106">
        <v>22.844766133348376</v>
      </c>
      <c r="GR420" s="61">
        <v>40</v>
      </c>
      <c r="GS420" s="61">
        <v>0</v>
      </c>
      <c r="GT420" s="61"/>
      <c r="GU420" s="61"/>
      <c r="GV420" s="61"/>
      <c r="GW420" s="61"/>
      <c r="GX420" s="61">
        <v>17</v>
      </c>
      <c r="GY420" s="61"/>
      <c r="GZ420" s="90"/>
      <c r="HA420" s="21">
        <v>14</v>
      </c>
      <c r="HY420" s="238"/>
      <c r="IE420" s="237"/>
      <c r="IF420" s="237"/>
      <c r="IP420" s="237"/>
      <c r="JC420" s="136"/>
      <c r="JD420" s="278"/>
      <c r="JE420" s="70"/>
      <c r="JF420" s="70"/>
      <c r="JG420" s="136"/>
      <c r="JH420" s="136"/>
      <c r="JI420" s="136"/>
      <c r="JJ420" s="136"/>
      <c r="JL420" s="420"/>
      <c r="JM420" s="362"/>
      <c r="JN420" s="244"/>
      <c r="JP420" s="518">
        <v>1</v>
      </c>
      <c r="JQ420" s="519">
        <v>41674</v>
      </c>
      <c r="JR420" s="520">
        <v>1</v>
      </c>
      <c r="JS420" s="135"/>
      <c r="JU420" s="200"/>
      <c r="JV420" s="135"/>
      <c r="JW420" s="225"/>
      <c r="JX420" s="201"/>
      <c r="JY420" s="135"/>
      <c r="JZ420" s="225"/>
      <c r="KA420" s="699">
        <v>0</v>
      </c>
      <c r="KB420" s="511"/>
      <c r="KC420" s="225"/>
      <c r="KD420" s="63"/>
      <c r="KE420" s="250"/>
      <c r="KF420" s="250"/>
      <c r="KG420" s="250"/>
      <c r="KH420" s="250"/>
      <c r="KI420" s="250"/>
      <c r="KJ420" s="250"/>
      <c r="KK420" s="250"/>
      <c r="KL420" s="250"/>
      <c r="KQ420" s="92"/>
      <c r="KR420" s="92"/>
      <c r="KS420" s="92"/>
      <c r="KT420" s="361"/>
      <c r="KU420" s="92"/>
      <c r="KV420" s="361"/>
      <c r="KW420" s="361"/>
      <c r="KX420" s="361"/>
      <c r="KY420" s="361"/>
      <c r="KZ420" s="361"/>
      <c r="LA420" s="361"/>
      <c r="LB420" s="361"/>
      <c r="LC420" s="361"/>
      <c r="LD420" s="361"/>
      <c r="LE420" s="112"/>
      <c r="LF420" s="454"/>
      <c r="LG420" s="454"/>
      <c r="LH420" s="454"/>
      <c r="LI420" s="454"/>
      <c r="LJ420" s="454"/>
      <c r="LK420" s="454"/>
      <c r="LL420" s="454"/>
      <c r="LM420" s="454"/>
      <c r="LN420" s="454"/>
      <c r="LO420" s="454"/>
      <c r="LP420" s="454"/>
      <c r="LQ420" s="454"/>
      <c r="LR420" s="454"/>
      <c r="LS420" s="454"/>
      <c r="LT420" s="454"/>
      <c r="LU420" s="454"/>
      <c r="LV420" s="454"/>
      <c r="LW420" s="454"/>
      <c r="LX420" s="454"/>
      <c r="LY420" s="454"/>
      <c r="LZ420" s="454"/>
      <c r="MA420" s="454"/>
      <c r="MC420" s="509"/>
      <c r="MD420" s="61"/>
      <c r="ME420" s="746">
        <v>153</v>
      </c>
      <c r="MF420" s="510">
        <v>41630</v>
      </c>
      <c r="MG420" s="511">
        <v>397</v>
      </c>
      <c r="MH420" s="532">
        <v>397</v>
      </c>
      <c r="MI420" s="522">
        <v>53.979395697579697</v>
      </c>
      <c r="MJ420" s="510"/>
      <c r="MK420" s="511"/>
      <c r="ML420" s="511"/>
      <c r="MM420" s="511"/>
      <c r="MN420" s="511"/>
      <c r="MO420" s="511"/>
      <c r="ND420" s="876" t="s">
        <v>64</v>
      </c>
      <c r="NE420" s="877" t="s">
        <v>64</v>
      </c>
      <c r="NF420" s="877" t="s">
        <v>64</v>
      </c>
      <c r="NG420" s="877" t="s">
        <v>64</v>
      </c>
      <c r="NH420" s="877" t="s">
        <v>64</v>
      </c>
      <c r="NI420" s="877" t="s">
        <v>64</v>
      </c>
      <c r="NJ420" s="877" t="s">
        <v>64</v>
      </c>
      <c r="NK420" s="877" t="s">
        <v>64</v>
      </c>
      <c r="NL420" s="877" t="s">
        <v>64</v>
      </c>
      <c r="NM420" s="877" t="s">
        <v>64</v>
      </c>
      <c r="NN420" s="877" t="s">
        <v>64</v>
      </c>
      <c r="NO420" s="877" t="s">
        <v>64</v>
      </c>
      <c r="NP420" s="877" t="s">
        <v>64</v>
      </c>
      <c r="NQ420" s="877" t="s">
        <v>64</v>
      </c>
      <c r="NR420" s="877" t="s">
        <v>64</v>
      </c>
      <c r="NS420" s="877" t="s">
        <v>64</v>
      </c>
      <c r="NT420" s="877" t="s">
        <v>64</v>
      </c>
      <c r="NU420" s="877" t="s">
        <v>64</v>
      </c>
      <c r="NV420" s="877" t="s">
        <v>64</v>
      </c>
      <c r="NW420" s="877" t="s">
        <v>64</v>
      </c>
      <c r="NX420" s="877" t="s">
        <v>64</v>
      </c>
      <c r="NY420" s="877" t="s">
        <v>64</v>
      </c>
      <c r="NZ420" s="877" t="s">
        <v>64</v>
      </c>
      <c r="OA420" s="877" t="s">
        <v>64</v>
      </c>
      <c r="OB420" s="877" t="s">
        <v>64</v>
      </c>
      <c r="OC420" s="877" t="s">
        <v>64</v>
      </c>
      <c r="OD420" s="877" t="s">
        <v>64</v>
      </c>
      <c r="OE420" s="877" t="s">
        <v>64</v>
      </c>
      <c r="OF420" s="877" t="s">
        <v>64</v>
      </c>
      <c r="OG420" s="877" t="s">
        <v>64</v>
      </c>
      <c r="OH420" s="877" t="s">
        <v>64</v>
      </c>
      <c r="OI420" s="877" t="s">
        <v>64</v>
      </c>
      <c r="OJ420" s="877" t="s">
        <v>64</v>
      </c>
      <c r="OK420" s="877" t="s">
        <v>64</v>
      </c>
      <c r="OL420" s="877" t="s">
        <v>64</v>
      </c>
    </row>
    <row r="421" spans="1:402" s="133" customFormat="1" x14ac:dyDescent="0.25">
      <c r="A421" s="221">
        <v>420</v>
      </c>
      <c r="B421" s="221">
        <v>0</v>
      </c>
      <c r="C421" s="61">
        <v>1</v>
      </c>
      <c r="D421" s="61">
        <v>5</v>
      </c>
      <c r="E421" s="511">
        <v>154</v>
      </c>
      <c r="F421" s="880"/>
      <c r="G421" s="887">
        <v>398</v>
      </c>
      <c r="I421" s="511" t="s">
        <v>1917</v>
      </c>
      <c r="J421" s="766">
        <v>14515</v>
      </c>
      <c r="K421" s="512">
        <v>75.331506849315105</v>
      </c>
      <c r="L421" s="514">
        <v>82</v>
      </c>
      <c r="M421" s="514">
        <v>178</v>
      </c>
      <c r="N421" s="514">
        <v>25.880570635020831</v>
      </c>
      <c r="O421" s="106">
        <v>2.0135651080718606</v>
      </c>
      <c r="P421" s="511">
        <v>0</v>
      </c>
      <c r="Q421" s="511">
        <v>110</v>
      </c>
      <c r="R421" s="511">
        <v>50</v>
      </c>
      <c r="S421" s="511">
        <v>0</v>
      </c>
      <c r="T421" s="514">
        <v>2</v>
      </c>
      <c r="U421" s="718">
        <v>0</v>
      </c>
      <c r="V421" s="718"/>
      <c r="W421" s="718">
        <v>1</v>
      </c>
      <c r="X421" s="718">
        <v>0</v>
      </c>
      <c r="Y421" s="718">
        <v>1</v>
      </c>
      <c r="Z421" s="718">
        <v>0</v>
      </c>
      <c r="AA421" s="718">
        <v>0</v>
      </c>
      <c r="AB421" s="718">
        <v>0</v>
      </c>
      <c r="AD421" s="524">
        <v>17.794000378886299</v>
      </c>
      <c r="AF421" s="589">
        <v>88</v>
      </c>
      <c r="AG421" s="590">
        <v>1.87</v>
      </c>
      <c r="AH421" s="589">
        <v>35</v>
      </c>
      <c r="AI421" s="592"/>
      <c r="AJ421" s="589">
        <v>11.2</v>
      </c>
      <c r="AK421" s="592"/>
      <c r="AL421" s="591"/>
      <c r="AM421" s="594"/>
      <c r="AN421" s="409"/>
      <c r="AO421" s="63"/>
      <c r="AP421" s="63"/>
      <c r="AQ421" s="63"/>
      <c r="AR421" s="63"/>
      <c r="AS421" s="63"/>
      <c r="AT421" s="63"/>
      <c r="AU421" s="64"/>
      <c r="AV421" s="64"/>
      <c r="AW421" s="108"/>
      <c r="AX421" s="108"/>
      <c r="AY421" s="108"/>
      <c r="AZ421" s="589">
        <v>137</v>
      </c>
      <c r="BA421" s="414"/>
      <c r="BB421" s="66"/>
      <c r="BC421" s="68"/>
      <c r="BD421" s="66"/>
      <c r="BE421" s="218"/>
      <c r="BF421" s="66"/>
      <c r="BG421" s="68"/>
      <c r="BH421" s="508"/>
      <c r="BI421" s="508"/>
      <c r="BJ421" s="508"/>
      <c r="BK421" s="66"/>
      <c r="BL421" s="66"/>
      <c r="BM421" s="66"/>
      <c r="BN421" s="66"/>
      <c r="BO421" s="571"/>
      <c r="BP421" s="66"/>
      <c r="BQ421" s="66"/>
      <c r="BR421" s="66"/>
      <c r="BS421" s="66"/>
      <c r="BT421" s="61"/>
      <c r="BU421" s="61"/>
      <c r="BV421" s="61"/>
      <c r="BW421" s="61"/>
      <c r="BX421" s="61"/>
      <c r="BY421" s="61"/>
      <c r="BZ421" s="61"/>
      <c r="CA421" s="61"/>
      <c r="CB421" s="61"/>
      <c r="CC421" s="61"/>
      <c r="CD421" s="61"/>
      <c r="CE421" s="61"/>
      <c r="CF421" s="61"/>
      <c r="CG421" s="61"/>
      <c r="CH421" s="61"/>
      <c r="CI421" s="61"/>
      <c r="CJ421" s="661">
        <v>0</v>
      </c>
      <c r="CK421" s="661">
        <v>0</v>
      </c>
      <c r="CL421" s="661">
        <v>0</v>
      </c>
      <c r="CM421" s="663">
        <v>0</v>
      </c>
      <c r="CN421" s="661">
        <v>1</v>
      </c>
      <c r="CO421" s="661">
        <v>0</v>
      </c>
      <c r="CP421" s="661">
        <v>0</v>
      </c>
      <c r="CQ421" s="661">
        <v>1</v>
      </c>
      <c r="CR421" s="661">
        <v>0</v>
      </c>
      <c r="CS421" s="661">
        <v>0</v>
      </c>
      <c r="CT421" s="661">
        <v>1</v>
      </c>
      <c r="CU421" s="663" t="s">
        <v>1816</v>
      </c>
      <c r="CV421" s="667"/>
      <c r="CW421" s="362"/>
      <c r="CX421" s="362"/>
      <c r="CY421" s="362"/>
      <c r="DC421" s="516">
        <v>2</v>
      </c>
      <c r="DD421" s="511" t="s">
        <v>1918</v>
      </c>
      <c r="DF421" s="136"/>
      <c r="DJ421" s="136"/>
      <c r="DK421" s="136"/>
      <c r="DL421" s="136"/>
      <c r="DS421" s="63"/>
      <c r="EO421" s="511">
        <v>154</v>
      </c>
      <c r="EP421" s="574">
        <v>42006</v>
      </c>
      <c r="ET421" s="133">
        <v>74</v>
      </c>
      <c r="EU421" s="133">
        <v>0</v>
      </c>
      <c r="EV421" s="524">
        <v>17.794000378886299</v>
      </c>
      <c r="EW421" s="133">
        <v>8</v>
      </c>
      <c r="EX421" s="133">
        <v>8</v>
      </c>
      <c r="EY421" s="133">
        <v>61</v>
      </c>
      <c r="EZ421" s="133">
        <v>56</v>
      </c>
      <c r="FC421" s="133">
        <v>45</v>
      </c>
      <c r="FE421" s="133">
        <v>26</v>
      </c>
      <c r="FH421" s="91"/>
      <c r="FI421" s="91"/>
      <c r="FJ421" s="227"/>
      <c r="FK421" s="227"/>
      <c r="FL421" s="193">
        <v>218</v>
      </c>
      <c r="FM421" s="193">
        <v>158</v>
      </c>
      <c r="FN421" s="193">
        <v>108.26568216050948</v>
      </c>
      <c r="FO421" s="193">
        <v>78.467787987892194</v>
      </c>
      <c r="FP421" s="193">
        <v>28</v>
      </c>
      <c r="FQ421" s="133">
        <v>1</v>
      </c>
      <c r="FS421" s="193">
        <v>88</v>
      </c>
      <c r="FT421" s="193">
        <v>107</v>
      </c>
      <c r="FU421" s="133">
        <v>190</v>
      </c>
      <c r="FV421" s="237">
        <v>8.8000000000000007</v>
      </c>
      <c r="FW421" s="237">
        <v>12.9</v>
      </c>
      <c r="FX421" s="237">
        <v>10</v>
      </c>
      <c r="FY421" s="237">
        <v>0.82242990654205606</v>
      </c>
      <c r="FZ421" s="237"/>
      <c r="GA421" s="133">
        <v>20</v>
      </c>
      <c r="GG421" s="133">
        <v>0</v>
      </c>
      <c r="GH421" s="133">
        <v>2</v>
      </c>
      <c r="GI421" s="133">
        <v>0</v>
      </c>
      <c r="GJ421" s="133">
        <v>1</v>
      </c>
      <c r="GK421" s="133">
        <v>50</v>
      </c>
      <c r="GM421" s="133">
        <v>0</v>
      </c>
      <c r="GO421" s="133">
        <v>0</v>
      </c>
      <c r="GP421" s="61">
        <v>60</v>
      </c>
      <c r="GQ421" s="106">
        <v>29.797894172617291</v>
      </c>
      <c r="GR421" s="61">
        <v>50</v>
      </c>
      <c r="GS421" s="61">
        <v>0</v>
      </c>
      <c r="GT421" s="61"/>
      <c r="GU421" s="61"/>
      <c r="GV421" s="61"/>
      <c r="GW421" s="61"/>
      <c r="GX421" s="61">
        <v>19</v>
      </c>
      <c r="GY421" s="61"/>
      <c r="GZ421" s="90"/>
      <c r="HA421" s="21">
        <v>12</v>
      </c>
      <c r="HY421" s="238"/>
      <c r="IE421" s="237"/>
      <c r="IF421" s="237"/>
      <c r="IP421" s="237"/>
      <c r="JC421" s="136"/>
      <c r="JD421" s="278"/>
      <c r="JE421" s="70"/>
      <c r="JF421" s="70"/>
      <c r="JG421" s="136"/>
      <c r="JH421" s="136"/>
      <c r="JI421" s="136"/>
      <c r="JJ421" s="136"/>
      <c r="JL421" s="420"/>
      <c r="JM421" s="362"/>
      <c r="JN421" s="244"/>
      <c r="JP421" s="518">
        <v>0</v>
      </c>
      <c r="JQ421" s="519"/>
      <c r="JR421" s="520"/>
      <c r="JS421" s="135"/>
      <c r="JU421" s="200"/>
      <c r="JV421" s="135"/>
      <c r="JW421" s="225"/>
      <c r="JX421" s="201"/>
      <c r="JY421" s="135"/>
      <c r="JZ421" s="225"/>
      <c r="KA421" s="699">
        <v>0</v>
      </c>
      <c r="KB421" s="511"/>
      <c r="KC421" s="225"/>
      <c r="KD421" s="63"/>
      <c r="KE421" s="250"/>
      <c r="KF421" s="250"/>
      <c r="KG421" s="250"/>
      <c r="KH421" s="250"/>
      <c r="KI421" s="250"/>
      <c r="KJ421" s="250"/>
      <c r="KK421" s="250"/>
      <c r="KL421" s="250"/>
      <c r="KQ421" s="92"/>
      <c r="KR421" s="92"/>
      <c r="KS421" s="92"/>
      <c r="KT421" s="361"/>
      <c r="KU421" s="92"/>
      <c r="KV421" s="361"/>
      <c r="KW421" s="361"/>
      <c r="KX421" s="361"/>
      <c r="KY421" s="361"/>
      <c r="KZ421" s="361"/>
      <c r="LA421" s="361"/>
      <c r="LB421" s="361"/>
      <c r="LC421" s="361"/>
      <c r="LD421" s="361"/>
      <c r="LE421" s="112"/>
      <c r="LF421" s="454"/>
      <c r="LG421" s="454"/>
      <c r="LH421" s="454"/>
      <c r="LI421" s="454"/>
      <c r="LJ421" s="454"/>
      <c r="LK421" s="454"/>
      <c r="LL421" s="454"/>
      <c r="LM421" s="454"/>
      <c r="LN421" s="454"/>
      <c r="LO421" s="454"/>
      <c r="LP421" s="454"/>
      <c r="LQ421" s="454"/>
      <c r="LR421" s="454"/>
      <c r="LS421" s="454"/>
      <c r="LT421" s="454"/>
      <c r="LU421" s="454"/>
      <c r="LV421" s="454"/>
      <c r="LW421" s="454"/>
      <c r="LX421" s="454"/>
      <c r="LY421" s="454"/>
      <c r="LZ421" s="454"/>
      <c r="MA421" s="454"/>
      <c r="MC421" s="509"/>
      <c r="MD421" s="61"/>
      <c r="ME421" s="746">
        <v>154</v>
      </c>
      <c r="MF421" s="510">
        <v>42011</v>
      </c>
      <c r="MG421" s="511">
        <v>398</v>
      </c>
      <c r="MH421" s="521">
        <v>398</v>
      </c>
      <c r="MI421" s="522">
        <v>43.636773318408103</v>
      </c>
      <c r="MJ421" s="510">
        <v>42010</v>
      </c>
      <c r="MK421" s="531">
        <v>399</v>
      </c>
      <c r="ML421" s="511">
        <v>40.299999999999997</v>
      </c>
      <c r="MM421" s="511"/>
      <c r="MN421" s="511"/>
      <c r="MO421" s="511"/>
      <c r="ND421" s="876">
        <v>1154</v>
      </c>
      <c r="NE421" s="877" t="s">
        <v>64</v>
      </c>
      <c r="NF421" s="877" t="s">
        <v>64</v>
      </c>
      <c r="NG421" s="877" t="s">
        <v>64</v>
      </c>
      <c r="NH421" s="877" t="s">
        <v>64</v>
      </c>
      <c r="NI421" s="877" t="s">
        <v>64</v>
      </c>
      <c r="NJ421" s="877" t="s">
        <v>64</v>
      </c>
      <c r="NK421" s="877" t="s">
        <v>64</v>
      </c>
      <c r="NL421" s="877" t="s">
        <v>64</v>
      </c>
      <c r="NM421" s="877" t="s">
        <v>64</v>
      </c>
      <c r="NN421" s="877" t="s">
        <v>64</v>
      </c>
      <c r="NO421" s="877" t="s">
        <v>64</v>
      </c>
      <c r="NP421" s="877" t="s">
        <v>64</v>
      </c>
      <c r="NQ421" s="877" t="s">
        <v>64</v>
      </c>
      <c r="NR421" s="877" t="s">
        <v>64</v>
      </c>
      <c r="NS421" s="877" t="s">
        <v>64</v>
      </c>
      <c r="NT421" s="877" t="s">
        <v>64</v>
      </c>
      <c r="NU421" s="877" t="s">
        <v>64</v>
      </c>
      <c r="NV421" s="877" t="s">
        <v>64</v>
      </c>
      <c r="NW421" s="877" t="s">
        <v>64</v>
      </c>
      <c r="NX421" s="877" t="s">
        <v>64</v>
      </c>
      <c r="NY421" s="877" t="s">
        <v>64</v>
      </c>
      <c r="NZ421" s="877" t="s">
        <v>64</v>
      </c>
      <c r="OA421" s="877" t="s">
        <v>64</v>
      </c>
      <c r="OB421" s="877" t="s">
        <v>64</v>
      </c>
      <c r="OC421" s="877" t="s">
        <v>64</v>
      </c>
      <c r="OD421" s="877" t="s">
        <v>64</v>
      </c>
      <c r="OE421" s="877" t="s">
        <v>64</v>
      </c>
      <c r="OF421" s="877" t="s">
        <v>64</v>
      </c>
      <c r="OG421" s="877" t="s">
        <v>64</v>
      </c>
      <c r="OH421" s="877" t="s">
        <v>64</v>
      </c>
      <c r="OI421" s="877" t="s">
        <v>64</v>
      </c>
      <c r="OJ421" s="877" t="s">
        <v>64</v>
      </c>
      <c r="OK421" s="877" t="s">
        <v>64</v>
      </c>
      <c r="OL421" s="877" t="s">
        <v>64</v>
      </c>
    </row>
    <row r="422" spans="1:402" s="133" customFormat="1" x14ac:dyDescent="0.25">
      <c r="A422" s="274">
        <v>421</v>
      </c>
      <c r="B422" s="274">
        <v>0</v>
      </c>
      <c r="C422" s="61">
        <v>1</v>
      </c>
      <c r="D422" s="61">
        <v>5</v>
      </c>
      <c r="E422" s="511">
        <v>159</v>
      </c>
      <c r="F422" s="880"/>
      <c r="G422" s="887">
        <v>403</v>
      </c>
      <c r="I422" s="534" t="s">
        <v>1919</v>
      </c>
      <c r="J422" s="766">
        <v>19088</v>
      </c>
      <c r="K422" s="535">
        <v>61.816438356164397</v>
      </c>
      <c r="L422" s="514">
        <v>81</v>
      </c>
      <c r="M422" s="514">
        <v>153</v>
      </c>
      <c r="N422" s="514">
        <v>34.602076124567475</v>
      </c>
      <c r="O422" s="106">
        <v>1.8553975315279472</v>
      </c>
      <c r="P422" s="511">
        <v>0</v>
      </c>
      <c r="Q422" s="511">
        <v>150</v>
      </c>
      <c r="R422" s="511">
        <v>90</v>
      </c>
      <c r="S422" s="511">
        <v>0</v>
      </c>
      <c r="T422" s="514">
        <v>2</v>
      </c>
      <c r="U422" s="718">
        <v>0</v>
      </c>
      <c r="V422" s="718"/>
      <c r="W422" s="718">
        <v>1</v>
      </c>
      <c r="X422" s="718">
        <v>1</v>
      </c>
      <c r="Y422" s="718">
        <v>1</v>
      </c>
      <c r="Z422" s="718">
        <v>0</v>
      </c>
      <c r="AA422" s="718">
        <v>0</v>
      </c>
      <c r="AB422" s="718">
        <v>0</v>
      </c>
      <c r="AD422" s="538">
        <v>36.177671108724098</v>
      </c>
      <c r="AF422" s="589">
        <v>99</v>
      </c>
      <c r="AG422" s="590">
        <v>6.91</v>
      </c>
      <c r="AH422" s="589">
        <v>8</v>
      </c>
      <c r="AI422" s="592"/>
      <c r="AJ422" s="589">
        <v>11.2</v>
      </c>
      <c r="AK422" s="592"/>
      <c r="AL422" s="589">
        <v>34</v>
      </c>
      <c r="AM422" s="593"/>
      <c r="AN422" s="409"/>
      <c r="AO422" s="63"/>
      <c r="AP422" s="63"/>
      <c r="AQ422" s="63"/>
      <c r="AR422" s="63"/>
      <c r="AS422" s="63"/>
      <c r="AT422" s="63"/>
      <c r="AU422" s="64"/>
      <c r="AV422" s="64"/>
      <c r="AW422" s="108"/>
      <c r="AX422" s="108"/>
      <c r="AY422" s="108"/>
      <c r="AZ422" s="589">
        <v>138</v>
      </c>
      <c r="BA422" s="414"/>
      <c r="BB422" s="66"/>
      <c r="BC422" s="68"/>
      <c r="BD422" s="66"/>
      <c r="BE422" s="218"/>
      <c r="BF422" s="66"/>
      <c r="BG422" s="68"/>
      <c r="BH422" s="508"/>
      <c r="BI422" s="508"/>
      <c r="BJ422" s="508"/>
      <c r="BK422" s="66"/>
      <c r="BL422" s="66"/>
      <c r="BM422" s="66"/>
      <c r="BN422" s="66"/>
      <c r="BO422" s="571"/>
      <c r="BP422" s="66"/>
      <c r="BQ422" s="66"/>
      <c r="BR422" s="66"/>
      <c r="BS422" s="66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  <c r="CD422" s="61"/>
      <c r="CE422" s="61"/>
      <c r="CF422" s="61"/>
      <c r="CG422" s="61"/>
      <c r="CH422" s="61"/>
      <c r="CI422" s="61"/>
      <c r="CJ422" s="661">
        <v>0</v>
      </c>
      <c r="CK422" s="661">
        <v>0</v>
      </c>
      <c r="CL422" s="661">
        <v>0</v>
      </c>
      <c r="CM422" s="661">
        <v>1</v>
      </c>
      <c r="CN422" s="661">
        <v>1</v>
      </c>
      <c r="CO422" s="661">
        <v>0</v>
      </c>
      <c r="CP422" s="661">
        <v>0</v>
      </c>
      <c r="CQ422" s="661">
        <v>0</v>
      </c>
      <c r="CR422" s="661">
        <v>0</v>
      </c>
      <c r="CS422" s="661">
        <v>0</v>
      </c>
      <c r="CT422" s="661">
        <v>1</v>
      </c>
      <c r="CU422" s="661">
        <v>0</v>
      </c>
      <c r="CV422" s="666">
        <v>13.6</v>
      </c>
      <c r="CW422" s="362"/>
      <c r="CX422" s="362"/>
      <c r="CY422" s="362"/>
      <c r="DC422" s="536">
        <v>2</v>
      </c>
      <c r="DD422" s="534" t="s">
        <v>1728</v>
      </c>
      <c r="DF422" s="136"/>
      <c r="DJ422" s="136"/>
      <c r="DK422" s="136"/>
      <c r="DL422" s="136"/>
      <c r="DS422" s="63"/>
      <c r="EO422" s="534">
        <v>159</v>
      </c>
      <c r="EP422" s="576">
        <v>41626</v>
      </c>
      <c r="ET422" s="133">
        <v>79</v>
      </c>
      <c r="EU422" s="133">
        <v>0</v>
      </c>
      <c r="EV422" s="538">
        <v>36.177671108724098</v>
      </c>
      <c r="EW422" s="133">
        <v>11</v>
      </c>
      <c r="EX422" s="133">
        <v>9</v>
      </c>
      <c r="EY422" s="133">
        <v>62</v>
      </c>
      <c r="EZ422" s="133">
        <v>51</v>
      </c>
      <c r="FC422" s="133">
        <v>37</v>
      </c>
      <c r="FE422" s="133">
        <v>33</v>
      </c>
      <c r="FH422" s="91"/>
      <c r="FI422" s="91"/>
      <c r="FJ422" s="227"/>
      <c r="FK422" s="227"/>
      <c r="FL422" s="193">
        <v>184</v>
      </c>
      <c r="FM422" s="193">
        <v>122</v>
      </c>
      <c r="FN422" s="193">
        <v>99.170122237078374</v>
      </c>
      <c r="FO422" s="193">
        <v>65.754102787628057</v>
      </c>
      <c r="FP422" s="193">
        <v>34</v>
      </c>
      <c r="FQ422" s="133">
        <v>1</v>
      </c>
      <c r="FS422" s="193">
        <v>45</v>
      </c>
      <c r="FT422" s="193">
        <v>88</v>
      </c>
      <c r="FU422" s="133">
        <v>200</v>
      </c>
      <c r="FV422" s="237">
        <v>10.3</v>
      </c>
      <c r="FW422" s="237">
        <v>10.4</v>
      </c>
      <c r="FX422" s="237">
        <v>4.3689320388349513</v>
      </c>
      <c r="FY422" s="237">
        <v>0.51136363636363635</v>
      </c>
      <c r="FZ422" s="237">
        <v>1.9565217391304348</v>
      </c>
      <c r="GA422" s="133">
        <v>20</v>
      </c>
      <c r="GG422" s="133">
        <v>1</v>
      </c>
      <c r="GH422" s="133">
        <v>1</v>
      </c>
      <c r="GI422" s="133">
        <v>0</v>
      </c>
      <c r="GJ422" s="133">
        <v>0</v>
      </c>
      <c r="GM422" s="133">
        <v>0</v>
      </c>
      <c r="GO422" s="133">
        <v>1</v>
      </c>
      <c r="GP422" s="61">
        <v>21</v>
      </c>
      <c r="GQ422" s="106">
        <v>11.318329168362206</v>
      </c>
      <c r="GR422" s="61">
        <v>45</v>
      </c>
      <c r="GS422" s="61">
        <v>0</v>
      </c>
      <c r="GT422" s="61"/>
      <c r="GU422" s="61"/>
      <c r="GV422" s="61"/>
      <c r="GW422" s="61"/>
      <c r="GX422" s="61">
        <v>30</v>
      </c>
      <c r="GY422" s="61"/>
      <c r="GZ422" s="90"/>
      <c r="HA422" s="21">
        <v>9</v>
      </c>
      <c r="HY422" s="238"/>
      <c r="IE422" s="237"/>
      <c r="IF422" s="237"/>
      <c r="IP422" s="237"/>
      <c r="JC422" s="136"/>
      <c r="JD422" s="278"/>
      <c r="JE422" s="70"/>
      <c r="JF422" s="70"/>
      <c r="JG422" s="136"/>
      <c r="JH422" s="136"/>
      <c r="JI422" s="136"/>
      <c r="JJ422" s="136"/>
      <c r="JL422" s="420"/>
      <c r="JM422" s="362"/>
      <c r="JN422" s="244"/>
      <c r="JP422" s="518">
        <v>0</v>
      </c>
      <c r="JQ422" s="519"/>
      <c r="JR422" s="520"/>
      <c r="JS422" s="135"/>
      <c r="JU422" s="200"/>
      <c r="JV422" s="135"/>
      <c r="JW422" s="225"/>
      <c r="JX422" s="201"/>
      <c r="JY422" s="135"/>
      <c r="JZ422" s="225"/>
      <c r="KA422" s="699">
        <v>0</v>
      </c>
      <c r="KB422" s="511"/>
      <c r="KC422" s="225"/>
      <c r="KD422" s="63"/>
      <c r="KE422" s="250"/>
      <c r="KF422" s="250"/>
      <c r="KG422" s="250"/>
      <c r="KH422" s="250"/>
      <c r="KI422" s="250"/>
      <c r="KJ422" s="250"/>
      <c r="KK422" s="250"/>
      <c r="KL422" s="250"/>
      <c r="KQ422" s="92"/>
      <c r="KR422" s="92"/>
      <c r="KS422" s="92"/>
      <c r="KT422" s="361"/>
      <c r="KU422" s="92"/>
      <c r="KV422" s="361"/>
      <c r="KW422" s="361"/>
      <c r="KX422" s="361"/>
      <c r="KY422" s="361"/>
      <c r="KZ422" s="361"/>
      <c r="LA422" s="361"/>
      <c r="LB422" s="361"/>
      <c r="LC422" s="361"/>
      <c r="LD422" s="361"/>
      <c r="LE422" s="112"/>
      <c r="LF422" s="454"/>
      <c r="LG422" s="454"/>
      <c r="LH422" s="454"/>
      <c r="LI422" s="454"/>
      <c r="LJ422" s="454"/>
      <c r="LK422" s="454"/>
      <c r="LL422" s="454"/>
      <c r="LM422" s="454"/>
      <c r="LN422" s="454"/>
      <c r="LO422" s="454"/>
      <c r="LP422" s="454"/>
      <c r="LQ422" s="454"/>
      <c r="LR422" s="454"/>
      <c r="LS422" s="454"/>
      <c r="LT422" s="454"/>
      <c r="LU422" s="454"/>
      <c r="LV422" s="454"/>
      <c r="LW422" s="454"/>
      <c r="LX422" s="454"/>
      <c r="LY422" s="454"/>
      <c r="LZ422" s="454"/>
      <c r="MA422" s="454"/>
      <c r="MC422" s="509"/>
      <c r="MD422" s="61"/>
      <c r="ME422" s="746">
        <v>159</v>
      </c>
      <c r="MF422" s="533">
        <v>41651</v>
      </c>
      <c r="MG422" s="534">
        <v>403</v>
      </c>
      <c r="MH422" s="537">
        <v>403</v>
      </c>
      <c r="MI422" s="522">
        <v>173.10707499056801</v>
      </c>
      <c r="MJ422" s="533">
        <v>41654</v>
      </c>
      <c r="MK422" s="521" t="s">
        <v>1920</v>
      </c>
      <c r="ML422" s="528">
        <v>177.65587473155799</v>
      </c>
      <c r="MM422" s="534"/>
      <c r="MN422" s="534"/>
      <c r="MO422" s="534"/>
      <c r="ND422" s="876">
        <v>1159</v>
      </c>
      <c r="NE422" s="877">
        <v>8.2455051702158499</v>
      </c>
      <c r="NF422" s="877">
        <v>6.8638145873596397</v>
      </c>
      <c r="NG422" s="877">
        <v>5.3165078191031103</v>
      </c>
      <c r="NH422" s="877">
        <v>2.0669502439246301</v>
      </c>
      <c r="NI422" s="877">
        <v>7.5951455679908602</v>
      </c>
      <c r="NJ422" s="877">
        <v>6.8477464169213897</v>
      </c>
      <c r="NK422" s="877">
        <v>8.9057780893475993</v>
      </c>
      <c r="NL422" s="877">
        <v>7.4135433109977598</v>
      </c>
      <c r="NM422" s="877">
        <v>5.7784714341998296</v>
      </c>
      <c r="NN422" s="877">
        <v>0.60407132366886096</v>
      </c>
      <c r="NO422" s="877">
        <v>5.8068395817981902</v>
      </c>
      <c r="NP422" s="877">
        <v>6.0550654725650901</v>
      </c>
      <c r="NQ422" s="877">
        <v>7.1072693935925404</v>
      </c>
      <c r="NR422" s="877">
        <v>4.5783349486816096</v>
      </c>
      <c r="NS422" s="877">
        <v>6.0459234396025501</v>
      </c>
      <c r="NT422" s="877">
        <v>8.2670675578124797</v>
      </c>
      <c r="NU422" s="877">
        <v>6.7306399559167902</v>
      </c>
      <c r="NV422" s="877">
        <v>6.4119346247911801</v>
      </c>
      <c r="NW422" s="877">
        <v>6.4146429584100098</v>
      </c>
      <c r="NX422" s="877">
        <v>6.3483740751911597</v>
      </c>
      <c r="NY422" s="877">
        <v>7.3410072568590898</v>
      </c>
      <c r="NZ422" s="877">
        <v>4.4148120605658496</v>
      </c>
      <c r="OA422" s="877">
        <v>11.5255501716533</v>
      </c>
      <c r="OB422" s="877">
        <v>3.1538053360790399</v>
      </c>
      <c r="OC422" s="877">
        <v>6.2805852025644704</v>
      </c>
      <c r="OD422" s="877">
        <v>6.8077413064836696</v>
      </c>
      <c r="OE422" s="877">
        <v>6.69946834646142</v>
      </c>
      <c r="OF422" s="877">
        <v>11.327833296750301</v>
      </c>
      <c r="OG422" s="877">
        <v>3.8186460828225401</v>
      </c>
      <c r="OH422" s="877">
        <v>9.0968205530158208</v>
      </c>
      <c r="OI422" s="877">
        <v>4.2570106182060199</v>
      </c>
      <c r="OJ422" s="877">
        <v>2.2310127437345</v>
      </c>
      <c r="OK422" s="877">
        <v>1.8657731419986301</v>
      </c>
      <c r="OL422" s="877">
        <v>8.3717448355742405</v>
      </c>
    </row>
    <row r="423" spans="1:402" s="133" customFormat="1" x14ac:dyDescent="0.25">
      <c r="A423" s="221">
        <v>422</v>
      </c>
      <c r="B423" s="221">
        <v>0</v>
      </c>
      <c r="C423" s="61">
        <v>0</v>
      </c>
      <c r="D423" s="61">
        <v>5</v>
      </c>
      <c r="E423" s="511">
        <v>160</v>
      </c>
      <c r="F423" s="880"/>
      <c r="G423" s="887">
        <v>405</v>
      </c>
      <c r="I423" s="511" t="s">
        <v>1921</v>
      </c>
      <c r="J423" s="766">
        <v>24853</v>
      </c>
      <c r="K423" s="512">
        <v>46.063013698630101</v>
      </c>
      <c r="L423" s="514">
        <v>68</v>
      </c>
      <c r="M423" s="514">
        <v>173</v>
      </c>
      <c r="N423" s="514">
        <v>22.720438370810918</v>
      </c>
      <c r="O423" s="106">
        <v>1.8076995817274999</v>
      </c>
      <c r="P423" s="511">
        <v>0</v>
      </c>
      <c r="Q423" s="511">
        <v>109</v>
      </c>
      <c r="R423" s="511">
        <v>75</v>
      </c>
      <c r="S423" s="511">
        <v>0</v>
      </c>
      <c r="T423" s="514">
        <v>3</v>
      </c>
      <c r="U423" s="718">
        <v>0</v>
      </c>
      <c r="V423" s="718"/>
      <c r="W423" s="718">
        <v>0</v>
      </c>
      <c r="X423" s="718">
        <v>1</v>
      </c>
      <c r="Y423" s="718">
        <v>0</v>
      </c>
      <c r="Z423" s="718">
        <v>0</v>
      </c>
      <c r="AA423" s="718">
        <v>0</v>
      </c>
      <c r="AB423" s="718">
        <v>0</v>
      </c>
      <c r="AD423" s="524">
        <v>13.0400302586743</v>
      </c>
      <c r="AF423" s="589">
        <v>136</v>
      </c>
      <c r="AG423" s="595">
        <v>1.4</v>
      </c>
      <c r="AH423" s="589">
        <v>55</v>
      </c>
      <c r="AI423" s="592"/>
      <c r="AJ423" s="589">
        <v>14</v>
      </c>
      <c r="AK423" s="592"/>
      <c r="AL423" s="589">
        <v>1375</v>
      </c>
      <c r="AM423" s="593"/>
      <c r="AN423" s="409"/>
      <c r="AO423" s="63"/>
      <c r="AP423" s="63"/>
      <c r="AQ423" s="63"/>
      <c r="AR423" s="63"/>
      <c r="AS423" s="63"/>
      <c r="AT423" s="63"/>
      <c r="AU423" s="64"/>
      <c r="AV423" s="64"/>
      <c r="AW423" s="108"/>
      <c r="AX423" s="108"/>
      <c r="AY423" s="108"/>
      <c r="AZ423" s="591">
        <v>135</v>
      </c>
      <c r="BA423" s="414"/>
      <c r="BB423" s="66"/>
      <c r="BC423" s="68"/>
      <c r="BD423" s="66"/>
      <c r="BE423" s="218"/>
      <c r="BF423" s="66"/>
      <c r="BG423" s="68"/>
      <c r="BH423" s="508"/>
      <c r="BI423" s="508"/>
      <c r="BJ423" s="508"/>
      <c r="BK423" s="66"/>
      <c r="BL423" s="66"/>
      <c r="BM423" s="66"/>
      <c r="BN423" s="66"/>
      <c r="BO423" s="571"/>
      <c r="BP423" s="66"/>
      <c r="BQ423" s="66"/>
      <c r="BR423" s="66"/>
      <c r="BS423" s="66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  <c r="CD423" s="61"/>
      <c r="CE423" s="61"/>
      <c r="CF423" s="61"/>
      <c r="CG423" s="61"/>
      <c r="CH423" s="61"/>
      <c r="CI423" s="61"/>
      <c r="CJ423" s="661">
        <v>1</v>
      </c>
      <c r="CK423" s="661">
        <v>0</v>
      </c>
      <c r="CL423" s="661">
        <v>1</v>
      </c>
      <c r="CM423" s="661">
        <v>1</v>
      </c>
      <c r="CN423" s="661">
        <v>1</v>
      </c>
      <c r="CO423" s="661">
        <v>0</v>
      </c>
      <c r="CP423" s="661">
        <v>1</v>
      </c>
      <c r="CQ423" s="661">
        <v>0</v>
      </c>
      <c r="CR423" s="661">
        <v>0</v>
      </c>
      <c r="CS423" s="661">
        <v>0</v>
      </c>
      <c r="CT423" s="661">
        <v>0</v>
      </c>
      <c r="CU423" s="661">
        <v>0</v>
      </c>
      <c r="CV423" s="666">
        <v>9.8000000000000007</v>
      </c>
      <c r="CW423" s="362"/>
      <c r="CX423" s="362"/>
      <c r="CY423" s="362"/>
      <c r="DC423" s="516">
        <v>2</v>
      </c>
      <c r="DD423" s="511" t="s">
        <v>1796</v>
      </c>
      <c r="DF423" s="136"/>
      <c r="DJ423" s="136"/>
      <c r="DK423" s="136"/>
      <c r="DL423" s="136"/>
      <c r="DS423" s="63"/>
      <c r="EO423" s="511">
        <v>160</v>
      </c>
      <c r="EP423" s="574">
        <v>41663</v>
      </c>
      <c r="ET423" s="517">
        <v>96</v>
      </c>
      <c r="EU423" s="133">
        <v>1</v>
      </c>
      <c r="EV423" s="524">
        <v>13.0400302586743</v>
      </c>
      <c r="EW423" s="133">
        <v>11</v>
      </c>
      <c r="EX423" s="133">
        <v>10</v>
      </c>
      <c r="EY423" s="133">
        <v>67</v>
      </c>
      <c r="EZ423" s="133">
        <v>63</v>
      </c>
      <c r="FC423" s="133">
        <v>55</v>
      </c>
      <c r="FE423" s="133">
        <v>25</v>
      </c>
      <c r="FH423" s="91"/>
      <c r="FI423" s="91"/>
      <c r="FJ423" s="227"/>
      <c r="FK423" s="227"/>
      <c r="FL423" s="193">
        <v>219</v>
      </c>
      <c r="FM423" s="193">
        <v>168</v>
      </c>
      <c r="FN423" s="193">
        <v>121.14844867680728</v>
      </c>
      <c r="FO423" s="193">
        <v>92.935796245222022</v>
      </c>
      <c r="FP423" s="193">
        <v>23</v>
      </c>
      <c r="FQ423" s="133">
        <v>1</v>
      </c>
      <c r="FS423" s="193">
        <v>80</v>
      </c>
      <c r="FT423" s="193"/>
      <c r="FU423" s="133">
        <v>110</v>
      </c>
      <c r="FV423" s="237">
        <v>5.4</v>
      </c>
      <c r="FW423" s="237">
        <v>5.0999999999999996</v>
      </c>
      <c r="FX423" s="237">
        <v>14.814814814814813</v>
      </c>
      <c r="FY423" s="237"/>
      <c r="FZ423" s="237"/>
      <c r="GA423" s="133">
        <v>19</v>
      </c>
      <c r="GG423" s="133">
        <v>1</v>
      </c>
      <c r="GH423" s="133">
        <v>1</v>
      </c>
      <c r="GI423" s="133">
        <v>1</v>
      </c>
      <c r="GJ423" s="133">
        <v>1</v>
      </c>
      <c r="GK423" s="133">
        <v>34</v>
      </c>
      <c r="GM423" s="133">
        <v>0</v>
      </c>
      <c r="GO423" s="133">
        <v>1</v>
      </c>
      <c r="GP423" s="61">
        <v>92</v>
      </c>
      <c r="GQ423" s="106">
        <v>50.893412229526341</v>
      </c>
      <c r="GR423" s="61">
        <v>20</v>
      </c>
      <c r="GS423" s="61">
        <v>1</v>
      </c>
      <c r="GT423" s="61"/>
      <c r="GU423" s="61"/>
      <c r="GV423" s="61"/>
      <c r="GW423" s="61"/>
      <c r="GX423" s="61"/>
      <c r="GY423" s="61"/>
      <c r="GZ423" s="90"/>
      <c r="HA423" s="21">
        <v>19</v>
      </c>
      <c r="HY423" s="238"/>
      <c r="IE423" s="237"/>
      <c r="IF423" s="237"/>
      <c r="IP423" s="237"/>
      <c r="JC423" s="136"/>
      <c r="JD423" s="278"/>
      <c r="JE423" s="70"/>
      <c r="JF423" s="70"/>
      <c r="JG423" s="136"/>
      <c r="JH423" s="136"/>
      <c r="JI423" s="136"/>
      <c r="JJ423" s="136"/>
      <c r="JL423" s="420"/>
      <c r="JM423" s="362"/>
      <c r="JN423" s="244"/>
      <c r="JP423" s="518">
        <v>1</v>
      </c>
      <c r="JQ423" s="519">
        <v>42846</v>
      </c>
      <c r="JR423" s="520">
        <v>38</v>
      </c>
      <c r="JS423" s="135"/>
      <c r="JU423" s="200"/>
      <c r="JV423" s="135"/>
      <c r="JW423" s="225"/>
      <c r="JX423" s="201"/>
      <c r="JY423" s="135"/>
      <c r="JZ423" s="225"/>
      <c r="KA423" s="699">
        <v>0</v>
      </c>
      <c r="KB423" s="511"/>
      <c r="KC423" s="225"/>
      <c r="KD423" s="63"/>
      <c r="KE423" s="250"/>
      <c r="KF423" s="250"/>
      <c r="KG423" s="250"/>
      <c r="KH423" s="250"/>
      <c r="KI423" s="250"/>
      <c r="KJ423" s="250"/>
      <c r="KK423" s="250"/>
      <c r="KL423" s="250"/>
      <c r="KQ423" s="92"/>
      <c r="KR423" s="92"/>
      <c r="KS423" s="92"/>
      <c r="KT423" s="361"/>
      <c r="KU423" s="92"/>
      <c r="KV423" s="361"/>
      <c r="KW423" s="361"/>
      <c r="KX423" s="361"/>
      <c r="KY423" s="361"/>
      <c r="KZ423" s="361"/>
      <c r="LA423" s="361"/>
      <c r="LB423" s="361"/>
      <c r="LC423" s="361"/>
      <c r="LD423" s="361"/>
      <c r="LE423" s="112"/>
      <c r="LF423" s="454"/>
      <c r="LG423" s="454"/>
      <c r="LH423" s="454"/>
      <c r="LI423" s="454"/>
      <c r="LJ423" s="454"/>
      <c r="LK423" s="454"/>
      <c r="LL423" s="454"/>
      <c r="LM423" s="454"/>
      <c r="LN423" s="454"/>
      <c r="LO423" s="454"/>
      <c r="LP423" s="454"/>
      <c r="LQ423" s="454"/>
      <c r="LR423" s="454"/>
      <c r="LS423" s="454"/>
      <c r="LT423" s="454"/>
      <c r="LU423" s="454"/>
      <c r="LV423" s="454"/>
      <c r="LW423" s="454"/>
      <c r="LX423" s="454"/>
      <c r="LY423" s="454"/>
      <c r="LZ423" s="454"/>
      <c r="MA423" s="454"/>
      <c r="MC423" s="509"/>
      <c r="MD423" s="61"/>
      <c r="ME423" s="746">
        <v>160</v>
      </c>
      <c r="MF423" s="510">
        <v>41666</v>
      </c>
      <c r="MG423" s="511">
        <v>405</v>
      </c>
      <c r="MH423" s="521">
        <v>405</v>
      </c>
      <c r="MI423" s="522">
        <v>23.842152465061002</v>
      </c>
      <c r="MJ423" s="510">
        <v>41674</v>
      </c>
      <c r="MK423" s="511">
        <v>430</v>
      </c>
      <c r="ML423" s="511"/>
      <c r="MM423" s="511"/>
      <c r="MN423" s="511"/>
      <c r="MO423" s="511"/>
      <c r="ND423" s="876" t="s">
        <v>64</v>
      </c>
      <c r="NE423" s="877" t="s">
        <v>64</v>
      </c>
      <c r="NF423" s="877" t="s">
        <v>64</v>
      </c>
      <c r="NG423" s="877" t="s">
        <v>64</v>
      </c>
      <c r="NH423" s="877" t="s">
        <v>64</v>
      </c>
      <c r="NI423" s="877" t="s">
        <v>64</v>
      </c>
      <c r="NJ423" s="877" t="s">
        <v>64</v>
      </c>
      <c r="NK423" s="877" t="s">
        <v>64</v>
      </c>
      <c r="NL423" s="877" t="s">
        <v>64</v>
      </c>
      <c r="NM423" s="877" t="s">
        <v>64</v>
      </c>
      <c r="NN423" s="877" t="s">
        <v>64</v>
      </c>
      <c r="NO423" s="877" t="s">
        <v>64</v>
      </c>
      <c r="NP423" s="877" t="s">
        <v>64</v>
      </c>
      <c r="NQ423" s="877" t="s">
        <v>64</v>
      </c>
      <c r="NR423" s="877" t="s">
        <v>64</v>
      </c>
      <c r="NS423" s="877" t="s">
        <v>64</v>
      </c>
      <c r="NT423" s="877" t="s">
        <v>64</v>
      </c>
      <c r="NU423" s="877" t="s">
        <v>64</v>
      </c>
      <c r="NV423" s="877" t="s">
        <v>64</v>
      </c>
      <c r="NW423" s="877" t="s">
        <v>64</v>
      </c>
      <c r="NX423" s="877" t="s">
        <v>64</v>
      </c>
      <c r="NY423" s="877" t="s">
        <v>64</v>
      </c>
      <c r="NZ423" s="877" t="s">
        <v>64</v>
      </c>
      <c r="OA423" s="877" t="s">
        <v>64</v>
      </c>
      <c r="OB423" s="877" t="s">
        <v>64</v>
      </c>
      <c r="OC423" s="877" t="s">
        <v>64</v>
      </c>
      <c r="OD423" s="877" t="s">
        <v>64</v>
      </c>
      <c r="OE423" s="877" t="s">
        <v>64</v>
      </c>
      <c r="OF423" s="877" t="s">
        <v>64</v>
      </c>
      <c r="OG423" s="877" t="s">
        <v>64</v>
      </c>
      <c r="OH423" s="877" t="s">
        <v>64</v>
      </c>
      <c r="OI423" s="877" t="s">
        <v>64</v>
      </c>
      <c r="OJ423" s="877" t="s">
        <v>64</v>
      </c>
      <c r="OK423" s="877" t="s">
        <v>64</v>
      </c>
      <c r="OL423" s="877" t="s">
        <v>64</v>
      </c>
    </row>
    <row r="424" spans="1:402" s="133" customFormat="1" x14ac:dyDescent="0.25">
      <c r="A424" s="221">
        <v>423</v>
      </c>
      <c r="B424" s="221">
        <v>0</v>
      </c>
      <c r="C424" s="61">
        <v>1</v>
      </c>
      <c r="D424" s="61">
        <v>5</v>
      </c>
      <c r="E424" s="511">
        <v>161</v>
      </c>
      <c r="F424" s="880"/>
      <c r="G424" s="887">
        <v>406</v>
      </c>
      <c r="I424" s="511" t="s">
        <v>1922</v>
      </c>
      <c r="J424" s="766">
        <v>13484</v>
      </c>
      <c r="K424" s="512">
        <v>77.252054794520603</v>
      </c>
      <c r="L424" s="514">
        <v>69</v>
      </c>
      <c r="M424" s="514">
        <v>160</v>
      </c>
      <c r="N424" s="514">
        <v>26.953124999999996</v>
      </c>
      <c r="O424" s="106">
        <v>1.7511900715418263</v>
      </c>
      <c r="P424" s="511">
        <v>1</v>
      </c>
      <c r="Q424" s="511">
        <v>90</v>
      </c>
      <c r="R424" s="511">
        <v>60</v>
      </c>
      <c r="S424" s="511">
        <v>1</v>
      </c>
      <c r="T424" s="514">
        <v>4</v>
      </c>
      <c r="U424" s="718">
        <v>0</v>
      </c>
      <c r="V424" s="718"/>
      <c r="W424" s="718">
        <v>1</v>
      </c>
      <c r="X424" s="718">
        <v>2</v>
      </c>
      <c r="Y424" s="718">
        <v>0</v>
      </c>
      <c r="Z424" s="718">
        <v>0</v>
      </c>
      <c r="AA424" s="718">
        <v>0</v>
      </c>
      <c r="AB424" s="718">
        <v>0</v>
      </c>
      <c r="AD424" s="524">
        <v>15.156896078623101</v>
      </c>
      <c r="AF424" s="589">
        <v>113</v>
      </c>
      <c r="AG424" s="590">
        <v>0.62</v>
      </c>
      <c r="AH424" s="589">
        <v>93</v>
      </c>
      <c r="AI424" s="592"/>
      <c r="AJ424" s="589">
        <v>11.2</v>
      </c>
      <c r="AK424" s="592"/>
      <c r="AL424" s="589">
        <v>2416</v>
      </c>
      <c r="AM424" s="593"/>
      <c r="AN424" s="409"/>
      <c r="AO424" s="63"/>
      <c r="AP424" s="63"/>
      <c r="AQ424" s="63"/>
      <c r="AR424" s="63"/>
      <c r="AS424" s="63"/>
      <c r="AT424" s="63"/>
      <c r="AU424" s="64"/>
      <c r="AV424" s="64"/>
      <c r="AW424" s="108"/>
      <c r="AX424" s="108"/>
      <c r="AY424" s="108"/>
      <c r="AZ424" s="589">
        <v>130</v>
      </c>
      <c r="BA424" s="414"/>
      <c r="BB424" s="66"/>
      <c r="BC424" s="68"/>
      <c r="BD424" s="66"/>
      <c r="BE424" s="218"/>
      <c r="BF424" s="66"/>
      <c r="BG424" s="68"/>
      <c r="BH424" s="508"/>
      <c r="BI424" s="508"/>
      <c r="BJ424" s="508"/>
      <c r="BK424" s="66"/>
      <c r="BL424" s="66"/>
      <c r="BM424" s="66"/>
      <c r="BN424" s="66"/>
      <c r="BO424" s="571"/>
      <c r="BP424" s="66"/>
      <c r="BQ424" s="66"/>
      <c r="BR424" s="66"/>
      <c r="BS424" s="66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  <c r="CD424" s="61"/>
      <c r="CE424" s="61"/>
      <c r="CF424" s="61"/>
      <c r="CG424" s="61"/>
      <c r="CH424" s="61"/>
      <c r="CI424" s="61"/>
      <c r="CJ424" s="661">
        <v>1</v>
      </c>
      <c r="CK424" s="661">
        <v>0</v>
      </c>
      <c r="CL424" s="663">
        <v>1</v>
      </c>
      <c r="CM424" s="661">
        <v>1</v>
      </c>
      <c r="CN424" s="661">
        <v>1</v>
      </c>
      <c r="CO424" s="661">
        <v>0</v>
      </c>
      <c r="CP424" s="661">
        <v>0</v>
      </c>
      <c r="CQ424" s="661">
        <v>1</v>
      </c>
      <c r="CR424" s="663" t="s">
        <v>1846</v>
      </c>
      <c r="CS424" s="661">
        <v>0</v>
      </c>
      <c r="CT424" s="661">
        <v>0</v>
      </c>
      <c r="CU424" s="661">
        <v>1</v>
      </c>
      <c r="CV424" s="667"/>
      <c r="CW424" s="362"/>
      <c r="CX424" s="362"/>
      <c r="CY424" s="362"/>
      <c r="DC424" s="516">
        <v>2</v>
      </c>
      <c r="DD424" s="511" t="s">
        <v>1923</v>
      </c>
      <c r="DF424" s="136"/>
      <c r="DJ424" s="136"/>
      <c r="DK424" s="136"/>
      <c r="DL424" s="136"/>
      <c r="DS424" s="63"/>
      <c r="EO424" s="511">
        <v>161</v>
      </c>
      <c r="EP424" s="574">
        <v>41682</v>
      </c>
      <c r="ET424" s="133">
        <v>110</v>
      </c>
      <c r="EU424" s="133">
        <v>0</v>
      </c>
      <c r="EV424" s="524">
        <v>15.156896078623101</v>
      </c>
      <c r="EW424" s="133">
        <v>6</v>
      </c>
      <c r="EX424" s="133">
        <v>6</v>
      </c>
      <c r="EY424" s="133">
        <v>58</v>
      </c>
      <c r="EZ424" s="133">
        <v>54</v>
      </c>
      <c r="FC424" s="133">
        <v>52</v>
      </c>
      <c r="FE424" s="133">
        <v>36</v>
      </c>
      <c r="FH424" s="91"/>
      <c r="FI424" s="91"/>
      <c r="FJ424" s="227"/>
      <c r="FK424" s="227"/>
      <c r="FL424" s="193">
        <v>168</v>
      </c>
      <c r="FM424" s="193">
        <v>144</v>
      </c>
      <c r="FN424" s="193">
        <v>95.934760440987006</v>
      </c>
      <c r="FO424" s="193">
        <v>82.229794663703146</v>
      </c>
      <c r="FP424" s="193">
        <v>15</v>
      </c>
      <c r="FQ424" s="133">
        <v>1</v>
      </c>
      <c r="FS424" s="193">
        <v>99</v>
      </c>
      <c r="FT424" s="193"/>
      <c r="FU424" s="133">
        <v>150</v>
      </c>
      <c r="FV424" s="237">
        <v>3.4</v>
      </c>
      <c r="FW424" s="237">
        <v>8.11</v>
      </c>
      <c r="FX424" s="237">
        <v>29.117647058823529</v>
      </c>
      <c r="FY424" s="237"/>
      <c r="FZ424" s="237"/>
      <c r="GA424" s="133">
        <v>19</v>
      </c>
      <c r="GG424" s="133">
        <v>1</v>
      </c>
      <c r="GH424" s="133">
        <v>2</v>
      </c>
      <c r="GI424" s="133">
        <v>1</v>
      </c>
      <c r="GJ424" s="133">
        <v>1</v>
      </c>
      <c r="GK424" s="133">
        <v>38</v>
      </c>
      <c r="GM424" s="133">
        <v>0</v>
      </c>
      <c r="GO424" s="133">
        <v>1</v>
      </c>
      <c r="GP424" s="61">
        <v>86</v>
      </c>
      <c r="GQ424" s="106">
        <v>49.109460701933827</v>
      </c>
      <c r="GR424" s="61">
        <v>20</v>
      </c>
      <c r="GS424" s="61">
        <v>1</v>
      </c>
      <c r="GT424" s="61"/>
      <c r="GU424" s="61"/>
      <c r="GV424" s="61"/>
      <c r="GW424" s="61"/>
      <c r="GX424" s="61"/>
      <c r="GY424" s="61"/>
      <c r="GZ424" s="90"/>
      <c r="HA424" s="21">
        <v>24</v>
      </c>
      <c r="HY424" s="238"/>
      <c r="IE424" s="237"/>
      <c r="IF424" s="237"/>
      <c r="IP424" s="237"/>
      <c r="JC424" s="136"/>
      <c r="JD424" s="278"/>
      <c r="JE424" s="70"/>
      <c r="JF424" s="70"/>
      <c r="JG424" s="136"/>
      <c r="JH424" s="136"/>
      <c r="JI424" s="136"/>
      <c r="JJ424" s="136"/>
      <c r="JL424" s="420"/>
      <c r="JM424" s="362"/>
      <c r="JN424" s="244"/>
      <c r="JP424" s="518">
        <v>1</v>
      </c>
      <c r="JQ424" s="519">
        <v>42106</v>
      </c>
      <c r="JR424" s="520">
        <v>14</v>
      </c>
      <c r="JS424" s="135"/>
      <c r="JU424" s="200"/>
      <c r="JV424" s="135"/>
      <c r="JW424" s="225"/>
      <c r="JX424" s="201"/>
      <c r="JY424" s="135"/>
      <c r="JZ424" s="225"/>
      <c r="KA424" s="699">
        <v>0</v>
      </c>
      <c r="KB424" s="511"/>
      <c r="KC424" s="225"/>
      <c r="KD424" s="63"/>
      <c r="KE424" s="250"/>
      <c r="KF424" s="250"/>
      <c r="KG424" s="250"/>
      <c r="KH424" s="250"/>
      <c r="KI424" s="250"/>
      <c r="KJ424" s="250"/>
      <c r="KK424" s="250"/>
      <c r="KL424" s="250"/>
      <c r="KQ424" s="92"/>
      <c r="KR424" s="92"/>
      <c r="KS424" s="92"/>
      <c r="KT424" s="361"/>
      <c r="KU424" s="92"/>
      <c r="KV424" s="361"/>
      <c r="KW424" s="361"/>
      <c r="KX424" s="361"/>
      <c r="KY424" s="361"/>
      <c r="KZ424" s="361"/>
      <c r="LA424" s="361"/>
      <c r="LB424" s="361"/>
      <c r="LC424" s="361"/>
      <c r="LD424" s="361"/>
      <c r="LE424" s="112"/>
      <c r="LF424" s="454"/>
      <c r="LG424" s="454"/>
      <c r="LH424" s="454"/>
      <c r="LI424" s="454"/>
      <c r="LJ424" s="454"/>
      <c r="LK424" s="454"/>
      <c r="LL424" s="454"/>
      <c r="LM424" s="454"/>
      <c r="LN424" s="454"/>
      <c r="LO424" s="454"/>
      <c r="LP424" s="454"/>
      <c r="LQ424" s="454"/>
      <c r="LR424" s="454"/>
      <c r="LS424" s="454"/>
      <c r="LT424" s="454"/>
      <c r="LU424" s="454"/>
      <c r="LV424" s="454"/>
      <c r="LW424" s="454"/>
      <c r="LX424" s="454"/>
      <c r="LY424" s="454"/>
      <c r="LZ424" s="454"/>
      <c r="MA424" s="454"/>
      <c r="MC424" s="509"/>
      <c r="MD424" s="61"/>
      <c r="ME424" s="746">
        <v>161</v>
      </c>
      <c r="MF424" s="510">
        <v>41681</v>
      </c>
      <c r="MG424" s="511">
        <v>406</v>
      </c>
      <c r="MH424" s="521">
        <v>406</v>
      </c>
      <c r="MI424" s="522">
        <v>43.099432514097501</v>
      </c>
      <c r="MJ424" s="510"/>
      <c r="MK424" s="511"/>
      <c r="ML424" s="511"/>
      <c r="MM424" s="511"/>
      <c r="MN424" s="511"/>
      <c r="MO424" s="511"/>
      <c r="ND424" s="876">
        <v>1161</v>
      </c>
      <c r="NE424" s="877">
        <v>8.0963989126983904</v>
      </c>
      <c r="NF424" s="877">
        <v>7.1807048401955598</v>
      </c>
      <c r="NG424" s="877">
        <v>5.27724089833207</v>
      </c>
      <c r="NH424" s="877">
        <v>3.0703893278913998</v>
      </c>
      <c r="NI424" s="877">
        <v>7.6301578947688498</v>
      </c>
      <c r="NJ424" s="877">
        <v>8.5968233589987992</v>
      </c>
      <c r="NK424" s="877">
        <v>6.6891593577312998</v>
      </c>
      <c r="NL424" s="877">
        <v>7.46532151358055</v>
      </c>
      <c r="NM424" s="877">
        <v>6.02967373462642</v>
      </c>
      <c r="NN424" s="877">
        <v>0.90303827011291204</v>
      </c>
      <c r="NO424" s="877">
        <v>5.2709026491671302</v>
      </c>
      <c r="NP424" s="877">
        <v>6.2824398050063897</v>
      </c>
      <c r="NQ424" s="877">
        <v>8.1552736250399605</v>
      </c>
      <c r="NR424" s="877">
        <v>4.4025857582325898</v>
      </c>
      <c r="NS424" s="877">
        <v>6.1276332797258704</v>
      </c>
      <c r="NT424" s="877">
        <v>7.0115627268910803</v>
      </c>
      <c r="NU424" s="877">
        <v>6.3341391788382397</v>
      </c>
      <c r="NV424" s="877">
        <v>7.0476692513913104</v>
      </c>
      <c r="NW424" s="877">
        <v>5.9736112755194704</v>
      </c>
      <c r="NX424" s="877">
        <v>6.3515576624504302</v>
      </c>
      <c r="NY424" s="877">
        <v>7.6297937341689703</v>
      </c>
      <c r="NZ424" s="877">
        <v>-0.88896868761125603</v>
      </c>
      <c r="OA424" s="877">
        <v>10.9850520800477</v>
      </c>
      <c r="OB424" s="877">
        <v>0.91073266190291302</v>
      </c>
      <c r="OC424" s="877">
        <v>5.38646609286931</v>
      </c>
      <c r="OD424" s="877">
        <v>6.3731261577589198</v>
      </c>
      <c r="OE424" s="877">
        <v>6.0210354795113599</v>
      </c>
      <c r="OF424" s="877">
        <v>11.2047117390336</v>
      </c>
      <c r="OG424" s="877">
        <v>3.7750505414831701</v>
      </c>
      <c r="OH424" s="877">
        <v>6.8959084648062401</v>
      </c>
      <c r="OI424" s="877">
        <v>4.5879649888826801</v>
      </c>
      <c r="OJ424" s="877">
        <v>4.3088032742274001</v>
      </c>
      <c r="OK424" s="877">
        <v>6.2754347804805697</v>
      </c>
      <c r="OL424" s="877">
        <v>10.0743194181448</v>
      </c>
    </row>
    <row r="425" spans="1:402" s="133" customFormat="1" x14ac:dyDescent="0.25">
      <c r="A425" s="274">
        <v>424</v>
      </c>
      <c r="B425" s="221">
        <v>0</v>
      </c>
      <c r="C425" s="61">
        <v>1</v>
      </c>
      <c r="D425" s="61">
        <v>5</v>
      </c>
      <c r="E425" s="511">
        <v>164</v>
      </c>
      <c r="F425" s="880"/>
      <c r="G425" s="887">
        <v>409</v>
      </c>
      <c r="I425" s="511" t="s">
        <v>1924</v>
      </c>
      <c r="J425" s="766">
        <v>20527</v>
      </c>
      <c r="K425" s="512">
        <v>57.958904109589</v>
      </c>
      <c r="L425" s="514">
        <v>68.7</v>
      </c>
      <c r="M425" s="514">
        <v>178</v>
      </c>
      <c r="N425" s="514">
        <v>21.682868324706476</v>
      </c>
      <c r="O425" s="106">
        <v>1.8430500083647576</v>
      </c>
      <c r="P425" s="511">
        <v>0</v>
      </c>
      <c r="Q425" s="511">
        <v>140</v>
      </c>
      <c r="R425" s="511">
        <v>100</v>
      </c>
      <c r="S425" s="511">
        <v>0</v>
      </c>
      <c r="T425" s="514">
        <v>3</v>
      </c>
      <c r="U425" s="718">
        <v>0</v>
      </c>
      <c r="V425" s="718"/>
      <c r="W425" s="718">
        <v>1</v>
      </c>
      <c r="X425" s="718">
        <v>0</v>
      </c>
      <c r="Y425" s="718">
        <v>0</v>
      </c>
      <c r="Z425" s="718">
        <v>1</v>
      </c>
      <c r="AA425" s="718">
        <v>0</v>
      </c>
      <c r="AB425" s="718">
        <v>0</v>
      </c>
      <c r="AD425" s="524">
        <v>15.720423507748899</v>
      </c>
      <c r="AF425" s="589">
        <v>91</v>
      </c>
      <c r="AG425" s="590">
        <v>2.4700000000000002</v>
      </c>
      <c r="AH425" s="589">
        <v>27</v>
      </c>
      <c r="AI425" s="592"/>
      <c r="AJ425" s="589">
        <v>12</v>
      </c>
      <c r="AK425" s="592"/>
      <c r="AL425" s="591"/>
      <c r="AM425" s="594"/>
      <c r="AN425" s="409"/>
      <c r="AO425" s="63"/>
      <c r="AP425" s="63"/>
      <c r="AQ425" s="63"/>
      <c r="AR425" s="63"/>
      <c r="AS425" s="63"/>
      <c r="AT425" s="63"/>
      <c r="AU425" s="64"/>
      <c r="AV425" s="64"/>
      <c r="AW425" s="108"/>
      <c r="AX425" s="108"/>
      <c r="AY425" s="108"/>
      <c r="AZ425" s="589">
        <v>138</v>
      </c>
      <c r="BA425" s="414"/>
      <c r="BB425" s="66"/>
      <c r="BC425" s="68"/>
      <c r="BD425" s="66"/>
      <c r="BE425" s="218"/>
      <c r="BF425" s="66"/>
      <c r="BG425" s="68"/>
      <c r="BH425" s="508"/>
      <c r="BI425" s="508"/>
      <c r="BJ425" s="508"/>
      <c r="BK425" s="66"/>
      <c r="BL425" s="66"/>
      <c r="BM425" s="66"/>
      <c r="BN425" s="66"/>
      <c r="BO425" s="571"/>
      <c r="BP425" s="66"/>
      <c r="BQ425" s="66"/>
      <c r="BR425" s="66"/>
      <c r="BS425" s="66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  <c r="CD425" s="61"/>
      <c r="CE425" s="61"/>
      <c r="CF425" s="61"/>
      <c r="CG425" s="61"/>
      <c r="CH425" s="61"/>
      <c r="CI425" s="61"/>
      <c r="CJ425" s="661">
        <v>1</v>
      </c>
      <c r="CK425" s="661">
        <v>0</v>
      </c>
      <c r="CL425" s="663">
        <v>0</v>
      </c>
      <c r="CM425" s="661">
        <v>1</v>
      </c>
      <c r="CN425" s="661">
        <v>1</v>
      </c>
      <c r="CO425" s="661">
        <v>0</v>
      </c>
      <c r="CP425" s="661">
        <v>0</v>
      </c>
      <c r="CQ425" s="663" t="s">
        <v>1816</v>
      </c>
      <c r="CR425" s="661">
        <v>0</v>
      </c>
      <c r="CS425" s="661">
        <v>0</v>
      </c>
      <c r="CT425" s="661">
        <v>0</v>
      </c>
      <c r="CU425" s="661">
        <v>0</v>
      </c>
      <c r="CV425" s="667"/>
      <c r="CW425" s="362"/>
      <c r="CX425" s="362"/>
      <c r="CY425" s="362"/>
      <c r="DC425" s="516">
        <v>2</v>
      </c>
      <c r="DD425" s="511" t="s">
        <v>1826</v>
      </c>
      <c r="DF425" s="136"/>
      <c r="DJ425" s="136"/>
      <c r="DK425" s="136"/>
      <c r="DL425" s="136"/>
      <c r="DS425" s="63"/>
      <c r="EO425" s="511">
        <v>164</v>
      </c>
      <c r="EP425" s="574">
        <v>41675</v>
      </c>
      <c r="ET425" s="133">
        <v>125</v>
      </c>
      <c r="EU425" s="133">
        <v>0</v>
      </c>
      <c r="EV425" s="524">
        <v>15.720423507748899</v>
      </c>
      <c r="EW425" s="133">
        <v>10</v>
      </c>
      <c r="EX425" s="133">
        <v>8</v>
      </c>
      <c r="EY425" s="133">
        <v>56</v>
      </c>
      <c r="EZ425" s="133">
        <v>52</v>
      </c>
      <c r="FC425" s="133">
        <v>50</v>
      </c>
      <c r="FE425" s="133">
        <v>29</v>
      </c>
      <c r="FH425" s="91"/>
      <c r="FI425" s="91"/>
      <c r="FJ425" s="227"/>
      <c r="FK425" s="227"/>
      <c r="FL425" s="193">
        <v>192</v>
      </c>
      <c r="FM425" s="193">
        <v>154</v>
      </c>
      <c r="FN425" s="193">
        <v>104.17514398882297</v>
      </c>
      <c r="FO425" s="193">
        <v>83.557146741035083</v>
      </c>
      <c r="FP425" s="193">
        <v>20</v>
      </c>
      <c r="FQ425" s="133">
        <v>1</v>
      </c>
      <c r="FS425" s="193">
        <v>110</v>
      </c>
      <c r="FT425" s="193"/>
      <c r="FU425" s="133">
        <v>110</v>
      </c>
      <c r="FV425" s="237">
        <v>2.7</v>
      </c>
      <c r="FW425" s="237">
        <v>4.4000000000000004</v>
      </c>
      <c r="FX425" s="237">
        <v>40.74074074074074</v>
      </c>
      <c r="FY425" s="237"/>
      <c r="FZ425" s="237">
        <v>2.3157894736842106</v>
      </c>
      <c r="GA425" s="133">
        <v>20</v>
      </c>
      <c r="GG425" s="133">
        <v>0</v>
      </c>
      <c r="GH425" s="133">
        <v>1</v>
      </c>
      <c r="GI425" s="133">
        <v>1</v>
      </c>
      <c r="GJ425" s="133">
        <v>2</v>
      </c>
      <c r="GK425" s="133">
        <v>51</v>
      </c>
      <c r="GM425" s="133">
        <v>0</v>
      </c>
      <c r="GO425" s="133">
        <v>1</v>
      </c>
      <c r="GP425" s="61">
        <v>73</v>
      </c>
      <c r="GQ425" s="106">
        <v>39.6082578707504</v>
      </c>
      <c r="GR425" s="61">
        <v>29</v>
      </c>
      <c r="GS425" s="61">
        <v>1</v>
      </c>
      <c r="GT425" s="61"/>
      <c r="GU425" s="61"/>
      <c r="GV425" s="61"/>
      <c r="GW425" s="61"/>
      <c r="GX425" s="61">
        <v>13</v>
      </c>
      <c r="GY425" s="61"/>
      <c r="GZ425" s="90"/>
      <c r="HA425" s="21">
        <v>23</v>
      </c>
      <c r="HY425" s="238"/>
      <c r="IE425" s="237"/>
      <c r="IF425" s="237"/>
      <c r="IP425" s="237"/>
      <c r="JC425" s="136"/>
      <c r="JD425" s="278"/>
      <c r="JE425" s="70"/>
      <c r="JF425" s="70"/>
      <c r="JG425" s="136"/>
      <c r="JH425" s="136"/>
      <c r="JI425" s="136"/>
      <c r="JJ425" s="136"/>
      <c r="JL425" s="420"/>
      <c r="JM425" s="362"/>
      <c r="JN425" s="244"/>
      <c r="JP425" s="518">
        <v>1</v>
      </c>
      <c r="JQ425" s="519">
        <v>43356</v>
      </c>
      <c r="JR425" s="520">
        <v>55</v>
      </c>
      <c r="JS425" s="135"/>
      <c r="JU425" s="200"/>
      <c r="JV425" s="135"/>
      <c r="JW425" s="225"/>
      <c r="JX425" s="201"/>
      <c r="JY425" s="135"/>
      <c r="JZ425" s="225"/>
      <c r="KA425" s="699">
        <v>0</v>
      </c>
      <c r="KB425" s="511"/>
      <c r="KC425" s="225"/>
      <c r="KD425" s="63"/>
      <c r="KE425" s="250"/>
      <c r="KF425" s="250"/>
      <c r="KG425" s="250"/>
      <c r="KH425" s="250"/>
      <c r="KI425" s="250"/>
      <c r="KJ425" s="250"/>
      <c r="KK425" s="250"/>
      <c r="KL425" s="250"/>
      <c r="KQ425" s="92"/>
      <c r="KR425" s="92"/>
      <c r="KS425" s="92"/>
      <c r="KT425" s="361"/>
      <c r="KU425" s="92"/>
      <c r="KV425" s="361"/>
      <c r="KW425" s="361"/>
      <c r="KX425" s="361"/>
      <c r="KY425" s="361"/>
      <c r="KZ425" s="361"/>
      <c r="LA425" s="361"/>
      <c r="LB425" s="361"/>
      <c r="LC425" s="361"/>
      <c r="LD425" s="361"/>
      <c r="LE425" s="112"/>
      <c r="LF425" s="454"/>
      <c r="LG425" s="454"/>
      <c r="LH425" s="454"/>
      <c r="LI425" s="454"/>
      <c r="LJ425" s="454"/>
      <c r="LK425" s="454"/>
      <c r="LL425" s="454"/>
      <c r="LM425" s="454"/>
      <c r="LN425" s="454"/>
      <c r="LO425" s="454"/>
      <c r="LP425" s="454"/>
      <c r="LQ425" s="454"/>
      <c r="LR425" s="454"/>
      <c r="LS425" s="454"/>
      <c r="LT425" s="454"/>
      <c r="LU425" s="454"/>
      <c r="LV425" s="454"/>
      <c r="LW425" s="454"/>
      <c r="LX425" s="454"/>
      <c r="LY425" s="454"/>
      <c r="LZ425" s="454"/>
      <c r="MA425" s="454"/>
      <c r="MC425" s="509"/>
      <c r="MD425" s="61"/>
      <c r="ME425" s="746">
        <v>164</v>
      </c>
      <c r="MF425" s="510">
        <v>41682</v>
      </c>
      <c r="MG425" s="511">
        <v>409</v>
      </c>
      <c r="MH425" s="521">
        <v>409</v>
      </c>
      <c r="MI425" s="522">
        <v>68.748647371325205</v>
      </c>
      <c r="MJ425" s="510"/>
      <c r="MK425" s="511"/>
      <c r="ML425" s="511"/>
      <c r="MM425" s="511"/>
      <c r="MN425" s="511"/>
      <c r="MO425" s="511"/>
      <c r="ND425" s="876">
        <v>1164</v>
      </c>
      <c r="NE425" s="877">
        <v>8.1842306959650308</v>
      </c>
      <c r="NF425" s="877">
        <v>7.4126121849966102</v>
      </c>
      <c r="NG425" s="877">
        <v>5.5147534984397497</v>
      </c>
      <c r="NH425" s="877">
        <v>3.0992952043377802</v>
      </c>
      <c r="NI425" s="877">
        <v>7.9699908156307897</v>
      </c>
      <c r="NJ425" s="877">
        <v>7.7245138531199498</v>
      </c>
      <c r="NK425" s="877">
        <v>8.7902833255434807</v>
      </c>
      <c r="NL425" s="877">
        <v>7.6831349851260899</v>
      </c>
      <c r="NM425" s="877">
        <v>6.2033969485461196</v>
      </c>
      <c r="NN425" s="877">
        <v>0.60407132366886096</v>
      </c>
      <c r="NO425" s="877">
        <v>6.4591036961353998</v>
      </c>
      <c r="NP425" s="877">
        <v>6.9401667504828204</v>
      </c>
      <c r="NQ425" s="877">
        <v>7.8831931247934497</v>
      </c>
      <c r="NR425" s="877">
        <v>4.4548339068988696</v>
      </c>
      <c r="NS425" s="877">
        <v>5.9593064897596602</v>
      </c>
      <c r="NT425" s="877">
        <v>7.6444331524062497</v>
      </c>
      <c r="NU425" s="877">
        <v>6.5215219235713802</v>
      </c>
      <c r="NV425" s="877">
        <v>7.2464080872463796</v>
      </c>
      <c r="NW425" s="877">
        <v>5.3359262409283597</v>
      </c>
      <c r="NX425" s="877">
        <v>5.7411972985714304</v>
      </c>
      <c r="NY425" s="877">
        <v>8.0024212439286995</v>
      </c>
      <c r="NZ425" s="877">
        <v>4.09676785471469</v>
      </c>
      <c r="OA425" s="877">
        <v>11.1453526594255</v>
      </c>
      <c r="OB425" s="877">
        <v>-0.120294233717712</v>
      </c>
      <c r="OC425" s="877">
        <v>5.5737986435893001</v>
      </c>
      <c r="OD425" s="877">
        <v>6.0254718146211799</v>
      </c>
      <c r="OE425" s="877">
        <v>6.3909427728025401</v>
      </c>
      <c r="OF425" s="877">
        <v>12.175303154957099</v>
      </c>
      <c r="OG425" s="877">
        <v>3.2218770810770301</v>
      </c>
      <c r="OH425" s="877">
        <v>7.0897947270639898</v>
      </c>
      <c r="OI425" s="877">
        <v>3.9307373375628898</v>
      </c>
      <c r="OJ425" s="877">
        <v>5.0855084278931297</v>
      </c>
      <c r="OK425" s="877">
        <v>1.4770307888746099</v>
      </c>
      <c r="OL425" s="877">
        <v>11.265646893143201</v>
      </c>
    </row>
    <row r="426" spans="1:402" s="133" customFormat="1" x14ac:dyDescent="0.25">
      <c r="A426" s="221">
        <v>425</v>
      </c>
      <c r="B426" s="274">
        <v>0</v>
      </c>
      <c r="C426" s="61">
        <v>1</v>
      </c>
      <c r="D426" s="61">
        <v>5</v>
      </c>
      <c r="E426" s="511">
        <v>166</v>
      </c>
      <c r="F426" s="880"/>
      <c r="G426" s="887">
        <v>411</v>
      </c>
      <c r="I426" s="511" t="s">
        <v>1925</v>
      </c>
      <c r="J426" s="766">
        <v>19670</v>
      </c>
      <c r="K426" s="512">
        <v>60.413698630136999</v>
      </c>
      <c r="L426" s="514">
        <v>84.1</v>
      </c>
      <c r="M426" s="514">
        <v>171</v>
      </c>
      <c r="N426" s="514">
        <v>28.760986286378717</v>
      </c>
      <c r="O426" s="106">
        <v>1.998687069053082</v>
      </c>
      <c r="P426" s="511">
        <v>0</v>
      </c>
      <c r="Q426" s="511">
        <v>105</v>
      </c>
      <c r="R426" s="511">
        <v>65</v>
      </c>
      <c r="S426" s="511">
        <v>0</v>
      </c>
      <c r="T426" s="514">
        <v>3</v>
      </c>
      <c r="U426" s="718">
        <v>0</v>
      </c>
      <c r="V426" s="718"/>
      <c r="W426" s="718">
        <v>1</v>
      </c>
      <c r="X426" s="718">
        <v>2</v>
      </c>
      <c r="Y426" s="718">
        <v>1</v>
      </c>
      <c r="Z426" s="718">
        <v>0</v>
      </c>
      <c r="AA426" s="718">
        <v>1</v>
      </c>
      <c r="AB426" s="718">
        <v>0</v>
      </c>
      <c r="AD426" s="524">
        <v>20.931079615780501</v>
      </c>
      <c r="AF426" s="589">
        <v>112</v>
      </c>
      <c r="AG426" s="590">
        <v>1.33</v>
      </c>
      <c r="AH426" s="589">
        <v>55</v>
      </c>
      <c r="AI426" s="592"/>
      <c r="AJ426" s="589">
        <v>15</v>
      </c>
      <c r="AK426" s="592"/>
      <c r="AL426" s="589">
        <v>893</v>
      </c>
      <c r="AM426" s="593"/>
      <c r="AN426" s="409"/>
      <c r="AO426" s="63"/>
      <c r="AP426" s="63"/>
      <c r="AQ426" s="63"/>
      <c r="AR426" s="63"/>
      <c r="AS426" s="63"/>
      <c r="AT426" s="63"/>
      <c r="AU426" s="64"/>
      <c r="AV426" s="64"/>
      <c r="AW426" s="108"/>
      <c r="AX426" s="108"/>
      <c r="AY426" s="108"/>
      <c r="AZ426" s="589">
        <v>134</v>
      </c>
      <c r="BA426" s="414"/>
      <c r="BB426" s="66"/>
      <c r="BC426" s="68"/>
      <c r="BD426" s="66"/>
      <c r="BE426" s="218"/>
      <c r="BF426" s="66"/>
      <c r="BG426" s="68"/>
      <c r="BH426" s="508"/>
      <c r="BI426" s="508"/>
      <c r="BJ426" s="508"/>
      <c r="BK426" s="66"/>
      <c r="BL426" s="66"/>
      <c r="BM426" s="66"/>
      <c r="BN426" s="66"/>
      <c r="BO426" s="571"/>
      <c r="BP426" s="66"/>
      <c r="BQ426" s="66"/>
      <c r="BR426" s="66"/>
      <c r="BS426" s="66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  <c r="CD426" s="61"/>
      <c r="CE426" s="61"/>
      <c r="CF426" s="61"/>
      <c r="CG426" s="61"/>
      <c r="CH426" s="61"/>
      <c r="CI426" s="61"/>
      <c r="CJ426" s="661">
        <v>1</v>
      </c>
      <c r="CK426" s="661">
        <v>0</v>
      </c>
      <c r="CL426" s="663">
        <v>0</v>
      </c>
      <c r="CM426" s="661">
        <v>1</v>
      </c>
      <c r="CN426" s="661">
        <v>1</v>
      </c>
      <c r="CO426" s="661">
        <v>0</v>
      </c>
      <c r="CP426" s="661">
        <v>1</v>
      </c>
      <c r="CQ426" s="661">
        <v>0</v>
      </c>
      <c r="CR426" s="661">
        <v>0</v>
      </c>
      <c r="CS426" s="661">
        <v>0</v>
      </c>
      <c r="CT426" s="661">
        <v>1</v>
      </c>
      <c r="CU426" s="661">
        <v>1</v>
      </c>
      <c r="CV426" s="666">
        <v>11.1</v>
      </c>
      <c r="CW426" s="362"/>
      <c r="CX426" s="362"/>
      <c r="CY426" s="362"/>
      <c r="DC426" s="516">
        <v>1</v>
      </c>
      <c r="DD426" s="511" t="s">
        <v>1756</v>
      </c>
      <c r="DF426" s="136"/>
      <c r="DJ426" s="136"/>
      <c r="DK426" s="136"/>
      <c r="DL426" s="136"/>
      <c r="DS426" s="63"/>
      <c r="EO426" s="511">
        <v>166</v>
      </c>
      <c r="EP426" s="574">
        <v>41715</v>
      </c>
      <c r="ET426" s="133">
        <v>60</v>
      </c>
      <c r="EU426" s="133">
        <v>0</v>
      </c>
      <c r="EV426" s="524">
        <v>20.931079615780501</v>
      </c>
      <c r="EW426" s="133">
        <v>12</v>
      </c>
      <c r="EX426" s="133">
        <v>12</v>
      </c>
      <c r="EY426" s="133">
        <v>71</v>
      </c>
      <c r="EZ426" s="133">
        <v>64</v>
      </c>
      <c r="FC426" s="133">
        <v>47</v>
      </c>
      <c r="FE426" s="133">
        <v>35</v>
      </c>
      <c r="FH426" s="91"/>
      <c r="FI426" s="91"/>
      <c r="FJ426" s="227"/>
      <c r="FK426" s="227"/>
      <c r="FL426" s="193">
        <v>279</v>
      </c>
      <c r="FM426" s="193">
        <v>193</v>
      </c>
      <c r="FN426" s="193">
        <v>139.5916370901333</v>
      </c>
      <c r="FO426" s="193">
        <v>96.563390531884323</v>
      </c>
      <c r="FP426" s="193">
        <v>30</v>
      </c>
      <c r="FQ426" s="133">
        <v>1</v>
      </c>
      <c r="FS426" s="193">
        <v>79</v>
      </c>
      <c r="FT426" s="193">
        <v>46</v>
      </c>
      <c r="FU426" s="133">
        <v>100</v>
      </c>
      <c r="FV426" s="237">
        <v>4.5999999999999996</v>
      </c>
      <c r="FW426" s="237">
        <v>5.8</v>
      </c>
      <c r="FX426" s="237">
        <v>17.173913043478262</v>
      </c>
      <c r="FY426" s="237">
        <v>1.7173913043478262</v>
      </c>
      <c r="FZ426" s="237"/>
      <c r="GA426" s="133">
        <v>23</v>
      </c>
      <c r="GG426" s="133">
        <v>0</v>
      </c>
      <c r="GH426" s="133">
        <v>1</v>
      </c>
      <c r="GI426" s="133">
        <v>0</v>
      </c>
      <c r="GJ426" s="133">
        <v>0</v>
      </c>
      <c r="GM426" s="133">
        <v>0</v>
      </c>
      <c r="GO426" s="133">
        <v>0</v>
      </c>
      <c r="GP426" s="61">
        <v>43</v>
      </c>
      <c r="GQ426" s="106">
        <v>21.514123279124487</v>
      </c>
      <c r="GR426" s="61">
        <v>54</v>
      </c>
      <c r="GS426" s="61">
        <v>0</v>
      </c>
      <c r="GT426" s="61"/>
      <c r="GU426" s="61"/>
      <c r="GV426" s="61"/>
      <c r="GW426" s="61"/>
      <c r="GX426" s="61">
        <v>20</v>
      </c>
      <c r="GY426" s="61"/>
      <c r="GZ426" s="90"/>
      <c r="HA426" s="21">
        <v>11</v>
      </c>
      <c r="HY426" s="238"/>
      <c r="IE426" s="237"/>
      <c r="IF426" s="237"/>
      <c r="IP426" s="237"/>
      <c r="JC426" s="136"/>
      <c r="JD426" s="278"/>
      <c r="JE426" s="70"/>
      <c r="JF426" s="70"/>
      <c r="JG426" s="136"/>
      <c r="JH426" s="136"/>
      <c r="JI426" s="136"/>
      <c r="JJ426" s="136"/>
      <c r="JL426" s="420"/>
      <c r="JM426" s="362"/>
      <c r="JN426" s="244"/>
      <c r="JP426" s="518">
        <v>2</v>
      </c>
      <c r="JQ426" s="519">
        <v>42328</v>
      </c>
      <c r="JR426" s="520">
        <v>19</v>
      </c>
      <c r="JS426" s="135"/>
      <c r="JU426" s="200"/>
      <c r="JV426" s="135"/>
      <c r="JW426" s="225"/>
      <c r="JX426" s="201"/>
      <c r="JY426" s="135"/>
      <c r="JZ426" s="225"/>
      <c r="KA426" s="699">
        <v>1</v>
      </c>
      <c r="KB426" s="700">
        <v>42328</v>
      </c>
      <c r="KC426" s="225"/>
      <c r="KD426" s="63"/>
      <c r="KE426" s="250"/>
      <c r="KF426" s="250"/>
      <c r="KG426" s="250"/>
      <c r="KH426" s="250"/>
      <c r="KI426" s="250"/>
      <c r="KJ426" s="250"/>
      <c r="KK426" s="250"/>
      <c r="KL426" s="250"/>
      <c r="KQ426" s="92"/>
      <c r="KR426" s="92"/>
      <c r="KS426" s="92"/>
      <c r="KT426" s="361"/>
      <c r="KU426" s="92"/>
      <c r="KV426" s="361"/>
      <c r="KW426" s="361"/>
      <c r="KX426" s="361"/>
      <c r="KY426" s="361"/>
      <c r="KZ426" s="361"/>
      <c r="LA426" s="361"/>
      <c r="LB426" s="361"/>
      <c r="LC426" s="361"/>
      <c r="LD426" s="361"/>
      <c r="LE426" s="112"/>
      <c r="LF426" s="454"/>
      <c r="LG426" s="454"/>
      <c r="LH426" s="454"/>
      <c r="LI426" s="454"/>
      <c r="LJ426" s="454"/>
      <c r="LK426" s="454"/>
      <c r="LL426" s="454"/>
      <c r="LM426" s="454"/>
      <c r="LN426" s="454"/>
      <c r="LO426" s="454"/>
      <c r="LP426" s="454"/>
      <c r="LQ426" s="454"/>
      <c r="LR426" s="454"/>
      <c r="LS426" s="454"/>
      <c r="LT426" s="454"/>
      <c r="LU426" s="454"/>
      <c r="LV426" s="454"/>
      <c r="LW426" s="454"/>
      <c r="LX426" s="454"/>
      <c r="LY426" s="454"/>
      <c r="LZ426" s="454"/>
      <c r="MA426" s="454"/>
      <c r="MC426" s="509"/>
      <c r="MD426" s="61"/>
      <c r="ME426" s="746">
        <v>166</v>
      </c>
      <c r="MF426" s="510">
        <v>41721</v>
      </c>
      <c r="MG426" s="511">
        <v>411</v>
      </c>
      <c r="MH426" s="521">
        <v>411</v>
      </c>
      <c r="MI426" s="522">
        <v>42.8469322126899</v>
      </c>
      <c r="MJ426" s="510">
        <v>41724</v>
      </c>
      <c r="MK426" s="511" t="s">
        <v>1926</v>
      </c>
      <c r="ML426" s="511">
        <v>57.6</v>
      </c>
      <c r="MM426" s="511"/>
      <c r="MN426" s="511"/>
      <c r="MO426" s="511"/>
      <c r="ND426" s="876">
        <v>1166</v>
      </c>
      <c r="NE426" s="877">
        <v>8.49253420818245</v>
      </c>
      <c r="NF426" s="877">
        <v>7.5709182553286603</v>
      </c>
      <c r="NG426" s="877">
        <v>4.6052572629390003</v>
      </c>
      <c r="NH426" s="877">
        <v>3.9541963103868798</v>
      </c>
      <c r="NI426" s="877">
        <v>7.1651079851445401</v>
      </c>
      <c r="NJ426" s="877">
        <v>8.6129053472684607</v>
      </c>
      <c r="NK426" s="877">
        <v>7.74658149978581</v>
      </c>
      <c r="NL426" s="877">
        <v>7.99684064779537</v>
      </c>
      <c r="NM426" s="877">
        <v>6.1826922975161898</v>
      </c>
      <c r="NN426" s="877">
        <v>1.2570106182060199</v>
      </c>
      <c r="NO426" s="877">
        <v>5.8612110034571598</v>
      </c>
      <c r="NP426" s="877">
        <v>6.1317540909848098</v>
      </c>
      <c r="NQ426" s="877">
        <v>7.3906848800491298</v>
      </c>
      <c r="NR426" s="877">
        <v>3.8196681834964599</v>
      </c>
      <c r="NS426" s="877">
        <v>5.9217219470096003</v>
      </c>
      <c r="NT426" s="877">
        <v>8.0486503429224197</v>
      </c>
      <c r="NU426" s="877">
        <v>6.5396241215590498</v>
      </c>
      <c r="NV426" s="877">
        <v>6.6309587246761099</v>
      </c>
      <c r="NW426" s="877">
        <v>4.8797057662822896</v>
      </c>
      <c r="NX426" s="877">
        <v>5.1505596765753801</v>
      </c>
      <c r="NY426" s="877">
        <v>7.3760819666500703</v>
      </c>
      <c r="NZ426" s="877">
        <v>2.75702324650746</v>
      </c>
      <c r="OA426" s="877">
        <v>8.6797967539072793</v>
      </c>
      <c r="OB426" s="877">
        <v>-1.7369655941662101</v>
      </c>
      <c r="OC426" s="877">
        <v>3.8767624907815601</v>
      </c>
      <c r="OD426" s="877">
        <v>5.3319917782320596</v>
      </c>
      <c r="OE426" s="877">
        <v>3.2047667506546098</v>
      </c>
      <c r="OF426" s="877">
        <v>11.033388585691799</v>
      </c>
      <c r="OG426" s="877">
        <v>2.76553474636298</v>
      </c>
      <c r="OH426" s="877">
        <v>6.2284339205133703</v>
      </c>
      <c r="OI426" s="877">
        <v>4.1586601753465002</v>
      </c>
      <c r="OJ426" s="877">
        <v>4.8049546651784496</v>
      </c>
      <c r="OK426" s="877">
        <v>1.1197392442741001</v>
      </c>
      <c r="OL426" s="877">
        <v>10.416762348073499</v>
      </c>
    </row>
    <row r="427" spans="1:402" s="133" customFormat="1" x14ac:dyDescent="0.25">
      <c r="A427" s="221">
        <v>426</v>
      </c>
      <c r="B427" s="221">
        <v>0</v>
      </c>
      <c r="C427" s="61">
        <v>1</v>
      </c>
      <c r="D427" s="61">
        <v>5</v>
      </c>
      <c r="E427" s="511">
        <v>167</v>
      </c>
      <c r="F427" s="880"/>
      <c r="G427" s="887">
        <v>412</v>
      </c>
      <c r="I427" s="511" t="s">
        <v>1927</v>
      </c>
      <c r="J427" s="766">
        <v>23726</v>
      </c>
      <c r="K427" s="512">
        <v>49.306849315068497</v>
      </c>
      <c r="L427" s="514">
        <v>66.400000000000006</v>
      </c>
      <c r="M427" s="514">
        <v>179</v>
      </c>
      <c r="N427" s="514">
        <v>20.723448082144753</v>
      </c>
      <c r="O427" s="106">
        <v>1.8170183145900196</v>
      </c>
      <c r="P427" s="511">
        <v>0</v>
      </c>
      <c r="Q427" s="511">
        <v>90</v>
      </c>
      <c r="R427" s="511">
        <v>60</v>
      </c>
      <c r="S427" s="511">
        <v>0</v>
      </c>
      <c r="T427" s="514">
        <v>3</v>
      </c>
      <c r="U427" s="718">
        <v>0</v>
      </c>
      <c r="V427" s="718"/>
      <c r="W427" s="718">
        <v>0</v>
      </c>
      <c r="X427" s="718">
        <v>2</v>
      </c>
      <c r="Y427" s="718">
        <v>0</v>
      </c>
      <c r="Z427" s="718">
        <v>1</v>
      </c>
      <c r="AA427" s="718">
        <v>1</v>
      </c>
      <c r="AB427" s="718">
        <v>0</v>
      </c>
      <c r="AD427" s="524">
        <v>19.501985617688099</v>
      </c>
      <c r="AF427" s="589"/>
      <c r="AG427" s="590">
        <v>0.69</v>
      </c>
      <c r="AH427" s="589">
        <v>122</v>
      </c>
      <c r="AI427" s="592"/>
      <c r="AJ427" s="589">
        <v>14.1</v>
      </c>
      <c r="AK427" s="592"/>
      <c r="AL427" s="589">
        <v>1493</v>
      </c>
      <c r="AM427" s="593"/>
      <c r="AN427" s="409"/>
      <c r="AO427" s="63"/>
      <c r="AP427" s="63"/>
      <c r="AQ427" s="63"/>
      <c r="AR427" s="63"/>
      <c r="AS427" s="63"/>
      <c r="AT427" s="63"/>
      <c r="AU427" s="64"/>
      <c r="AV427" s="64"/>
      <c r="AW427" s="108"/>
      <c r="AX427" s="108"/>
      <c r="AY427" s="108"/>
      <c r="AZ427" s="589">
        <v>134</v>
      </c>
      <c r="BA427" s="414"/>
      <c r="BB427" s="66"/>
      <c r="BC427" s="68"/>
      <c r="BD427" s="66"/>
      <c r="BE427" s="218"/>
      <c r="BF427" s="66"/>
      <c r="BG427" s="68"/>
      <c r="BH427" s="508"/>
      <c r="BI427" s="508"/>
      <c r="BJ427" s="508"/>
      <c r="BK427" s="66"/>
      <c r="BL427" s="66"/>
      <c r="BM427" s="66"/>
      <c r="BN427" s="66"/>
      <c r="BO427" s="571"/>
      <c r="BP427" s="66"/>
      <c r="BQ427" s="66"/>
      <c r="BR427" s="66"/>
      <c r="BS427" s="66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  <c r="CD427" s="61"/>
      <c r="CE427" s="61"/>
      <c r="CF427" s="61"/>
      <c r="CG427" s="61"/>
      <c r="CH427" s="61"/>
      <c r="CI427" s="61"/>
      <c r="CJ427" s="661">
        <v>1</v>
      </c>
      <c r="CK427" s="661">
        <v>0</v>
      </c>
      <c r="CL427" s="661">
        <v>1</v>
      </c>
      <c r="CM427" s="661">
        <v>1</v>
      </c>
      <c r="CN427" s="661">
        <v>1</v>
      </c>
      <c r="CO427" s="661">
        <v>0</v>
      </c>
      <c r="CP427" s="661">
        <v>0</v>
      </c>
      <c r="CQ427" s="661">
        <v>0</v>
      </c>
      <c r="CR427" s="661">
        <v>0</v>
      </c>
      <c r="CS427" s="661">
        <v>0</v>
      </c>
      <c r="CT427" s="661">
        <v>0</v>
      </c>
      <c r="CU427" s="663" t="s">
        <v>1928</v>
      </c>
      <c r="CV427" s="667"/>
      <c r="CW427" s="362"/>
      <c r="CX427" s="362"/>
      <c r="CY427" s="362"/>
      <c r="DC427" s="516">
        <v>2</v>
      </c>
      <c r="DD427" s="511" t="s">
        <v>1929</v>
      </c>
      <c r="DF427" s="136"/>
      <c r="DJ427" s="136"/>
      <c r="DK427" s="136"/>
      <c r="DL427" s="136"/>
      <c r="DS427" s="63"/>
      <c r="EO427" s="511">
        <v>167</v>
      </c>
      <c r="EP427" s="574">
        <v>41722</v>
      </c>
      <c r="ET427" s="133">
        <v>52</v>
      </c>
      <c r="EU427" s="133">
        <v>0</v>
      </c>
      <c r="EV427" s="524">
        <v>19.501985617688099</v>
      </c>
      <c r="EW427" s="133">
        <v>6</v>
      </c>
      <c r="EX427" s="133">
        <v>6</v>
      </c>
      <c r="EY427" s="133">
        <v>66</v>
      </c>
      <c r="EZ427" s="133">
        <v>60</v>
      </c>
      <c r="FC427" s="133">
        <v>49</v>
      </c>
      <c r="FE427" s="133">
        <v>33</v>
      </c>
      <c r="FH427" s="91"/>
      <c r="FI427" s="91"/>
      <c r="FJ427" s="227"/>
      <c r="FK427" s="227"/>
      <c r="FL427" s="193">
        <v>214</v>
      </c>
      <c r="FM427" s="193">
        <v>165</v>
      </c>
      <c r="FN427" s="193">
        <v>117.77536763479766</v>
      </c>
      <c r="FO427" s="193">
        <v>90.808110559540253</v>
      </c>
      <c r="FP427" s="193">
        <v>23</v>
      </c>
      <c r="FQ427" s="133">
        <v>1</v>
      </c>
      <c r="FS427" s="193">
        <v>64</v>
      </c>
      <c r="FT427" s="193">
        <v>49</v>
      </c>
      <c r="FU427" s="133">
        <v>130</v>
      </c>
      <c r="FV427" s="237">
        <v>2.7</v>
      </c>
      <c r="FW427" s="237">
        <v>8.42</v>
      </c>
      <c r="FX427" s="237">
        <v>23.703703703703702</v>
      </c>
      <c r="FY427" s="237">
        <v>1.3061224489795917</v>
      </c>
      <c r="FZ427" s="237"/>
      <c r="GA427" s="133">
        <v>22</v>
      </c>
      <c r="GG427" s="133">
        <v>0</v>
      </c>
      <c r="GH427" s="133">
        <v>1</v>
      </c>
      <c r="GI427" s="133">
        <v>1</v>
      </c>
      <c r="GJ427" s="133">
        <v>2</v>
      </c>
      <c r="GK427" s="133">
        <v>26</v>
      </c>
      <c r="GM427" s="133">
        <v>0</v>
      </c>
      <c r="GO427" s="133">
        <v>1</v>
      </c>
      <c r="GP427" s="61">
        <v>146</v>
      </c>
      <c r="GQ427" s="106">
        <v>80.351419040562888</v>
      </c>
      <c r="GR427" s="61">
        <v>34</v>
      </c>
      <c r="GS427" s="61">
        <v>1</v>
      </c>
      <c r="GT427" s="61"/>
      <c r="GU427" s="61"/>
      <c r="GV427" s="61"/>
      <c r="GW427" s="61"/>
      <c r="GX427" s="61"/>
      <c r="GY427" s="61"/>
      <c r="GZ427" s="90"/>
      <c r="HA427" s="21">
        <v>26</v>
      </c>
      <c r="HY427" s="238"/>
      <c r="IE427" s="237"/>
      <c r="IF427" s="237"/>
      <c r="IP427" s="237"/>
      <c r="JC427" s="136"/>
      <c r="JD427" s="278"/>
      <c r="JE427" s="70"/>
      <c r="JF427" s="70"/>
      <c r="JG427" s="136"/>
      <c r="JH427" s="136"/>
      <c r="JI427" s="136"/>
      <c r="JJ427" s="136"/>
      <c r="JL427" s="420"/>
      <c r="JM427" s="362"/>
      <c r="JN427" s="244"/>
      <c r="JP427" s="518">
        <v>0</v>
      </c>
      <c r="JQ427" s="519">
        <v>43523</v>
      </c>
      <c r="JR427" s="520">
        <v>59</v>
      </c>
      <c r="JS427" s="135"/>
      <c r="JU427" s="200"/>
      <c r="JV427" s="135"/>
      <c r="JW427" s="225"/>
      <c r="JX427" s="201"/>
      <c r="JY427" s="135"/>
      <c r="JZ427" s="225"/>
      <c r="KA427" s="699">
        <v>0</v>
      </c>
      <c r="KB427" s="511"/>
      <c r="KC427" s="225"/>
      <c r="KD427" s="63"/>
      <c r="KE427" s="250"/>
      <c r="KF427" s="250"/>
      <c r="KG427" s="250"/>
      <c r="KH427" s="250"/>
      <c r="KI427" s="250"/>
      <c r="KJ427" s="250"/>
      <c r="KK427" s="250"/>
      <c r="KL427" s="250"/>
      <c r="KQ427" s="92"/>
      <c r="KR427" s="92"/>
      <c r="KS427" s="92"/>
      <c r="KT427" s="361"/>
      <c r="KU427" s="92"/>
      <c r="KV427" s="361"/>
      <c r="KW427" s="361"/>
      <c r="KX427" s="361"/>
      <c r="KY427" s="361"/>
      <c r="KZ427" s="361"/>
      <c r="LA427" s="361"/>
      <c r="LB427" s="361"/>
      <c r="LC427" s="361"/>
      <c r="LD427" s="361"/>
      <c r="LE427" s="112"/>
      <c r="LF427" s="454"/>
      <c r="LG427" s="454"/>
      <c r="LH427" s="454"/>
      <c r="LI427" s="454"/>
      <c r="LJ427" s="454"/>
      <c r="LK427" s="454"/>
      <c r="LL427" s="454"/>
      <c r="LM427" s="454"/>
      <c r="LN427" s="454"/>
      <c r="LO427" s="454"/>
      <c r="LP427" s="454"/>
      <c r="LQ427" s="454"/>
      <c r="LR427" s="454"/>
      <c r="LS427" s="454"/>
      <c r="LT427" s="454"/>
      <c r="LU427" s="454"/>
      <c r="LV427" s="454"/>
      <c r="LW427" s="454"/>
      <c r="LX427" s="454"/>
      <c r="LY427" s="454"/>
      <c r="LZ427" s="454"/>
      <c r="MA427" s="454"/>
      <c r="MC427" s="509"/>
      <c r="MD427" s="61"/>
      <c r="ME427" s="746">
        <v>167</v>
      </c>
      <c r="MF427" s="510">
        <v>41723</v>
      </c>
      <c r="MG427" s="511">
        <v>412</v>
      </c>
      <c r="MH427" s="521">
        <v>412</v>
      </c>
      <c r="MI427" s="522">
        <v>26.604060871371502</v>
      </c>
      <c r="MJ427" s="510"/>
      <c r="MK427" s="511"/>
      <c r="ML427" s="511"/>
      <c r="MM427" s="511"/>
      <c r="MN427" s="511"/>
      <c r="MO427" s="511"/>
      <c r="ND427" s="876">
        <v>1167</v>
      </c>
      <c r="NE427" s="877" t="s">
        <v>64</v>
      </c>
      <c r="NF427" s="877" t="s">
        <v>64</v>
      </c>
      <c r="NG427" s="877" t="s">
        <v>64</v>
      </c>
      <c r="NH427" s="877" t="s">
        <v>64</v>
      </c>
      <c r="NI427" s="877" t="s">
        <v>64</v>
      </c>
      <c r="NJ427" s="877" t="s">
        <v>64</v>
      </c>
      <c r="NK427" s="877" t="s">
        <v>64</v>
      </c>
      <c r="NL427" s="877" t="s">
        <v>64</v>
      </c>
      <c r="NM427" s="877" t="s">
        <v>64</v>
      </c>
      <c r="NN427" s="877" t="s">
        <v>64</v>
      </c>
      <c r="NO427" s="877" t="s">
        <v>64</v>
      </c>
      <c r="NP427" s="877" t="s">
        <v>64</v>
      </c>
      <c r="NQ427" s="877" t="s">
        <v>64</v>
      </c>
      <c r="NR427" s="877" t="s">
        <v>64</v>
      </c>
      <c r="NS427" s="877" t="s">
        <v>64</v>
      </c>
      <c r="NT427" s="877" t="s">
        <v>64</v>
      </c>
      <c r="NU427" s="877" t="s">
        <v>64</v>
      </c>
      <c r="NV427" s="877" t="s">
        <v>64</v>
      </c>
      <c r="NW427" s="877" t="s">
        <v>64</v>
      </c>
      <c r="NX427" s="877" t="s">
        <v>64</v>
      </c>
      <c r="NY427" s="877" t="s">
        <v>64</v>
      </c>
      <c r="NZ427" s="877" t="s">
        <v>64</v>
      </c>
      <c r="OA427" s="877" t="s">
        <v>64</v>
      </c>
      <c r="OB427" s="877" t="s">
        <v>64</v>
      </c>
      <c r="OC427" s="877" t="s">
        <v>64</v>
      </c>
      <c r="OD427" s="877" t="s">
        <v>64</v>
      </c>
      <c r="OE427" s="877" t="s">
        <v>64</v>
      </c>
      <c r="OF427" s="877" t="s">
        <v>64</v>
      </c>
      <c r="OG427" s="877" t="s">
        <v>64</v>
      </c>
      <c r="OH427" s="877" t="s">
        <v>64</v>
      </c>
      <c r="OI427" s="877" t="s">
        <v>64</v>
      </c>
      <c r="OJ427" s="877" t="s">
        <v>64</v>
      </c>
      <c r="OK427" s="877" t="s">
        <v>64</v>
      </c>
      <c r="OL427" s="877" t="s">
        <v>64</v>
      </c>
    </row>
    <row r="428" spans="1:402" s="133" customFormat="1" x14ac:dyDescent="0.25">
      <c r="A428" s="274">
        <v>427</v>
      </c>
      <c r="B428" s="221">
        <v>0</v>
      </c>
      <c r="C428" s="61">
        <v>1</v>
      </c>
      <c r="D428" s="61">
        <v>5</v>
      </c>
      <c r="E428" s="511">
        <v>168</v>
      </c>
      <c r="F428" s="880"/>
      <c r="G428" s="887">
        <v>415</v>
      </c>
      <c r="I428" s="511" t="s">
        <v>1930</v>
      </c>
      <c r="J428" s="766">
        <v>20423</v>
      </c>
      <c r="K428" s="512">
        <v>58.361643835616398</v>
      </c>
      <c r="L428" s="514">
        <v>87.1</v>
      </c>
      <c r="M428" s="514">
        <v>180</v>
      </c>
      <c r="N428" s="514">
        <v>26.882716049382712</v>
      </c>
      <c r="O428" s="106">
        <v>2.0868636754709207</v>
      </c>
      <c r="P428" s="511">
        <v>0</v>
      </c>
      <c r="Q428" s="511">
        <v>90</v>
      </c>
      <c r="R428" s="511">
        <v>60</v>
      </c>
      <c r="S428" s="511">
        <v>0</v>
      </c>
      <c r="T428" s="514">
        <v>3</v>
      </c>
      <c r="U428" s="718">
        <v>0</v>
      </c>
      <c r="V428" s="718"/>
      <c r="W428" s="718">
        <v>0</v>
      </c>
      <c r="X428" s="663">
        <v>2</v>
      </c>
      <c r="Y428" s="663">
        <v>0</v>
      </c>
      <c r="Z428" s="718">
        <v>0</v>
      </c>
      <c r="AA428" s="718">
        <v>1</v>
      </c>
      <c r="AB428" s="718">
        <v>0</v>
      </c>
      <c r="AD428" s="524">
        <v>13.459277624568299</v>
      </c>
      <c r="AF428" s="589"/>
      <c r="AG428" s="590">
        <v>1.29</v>
      </c>
      <c r="AH428" s="589">
        <v>57</v>
      </c>
      <c r="AI428" s="592"/>
      <c r="AJ428" s="589">
        <v>11.9</v>
      </c>
      <c r="AK428" s="592"/>
      <c r="AL428" s="589">
        <v>1885</v>
      </c>
      <c r="AM428" s="593"/>
      <c r="AN428" s="409"/>
      <c r="AO428" s="63"/>
      <c r="AP428" s="63"/>
      <c r="AQ428" s="63"/>
      <c r="AR428" s="63"/>
      <c r="AS428" s="63"/>
      <c r="AT428" s="63"/>
      <c r="AU428" s="64"/>
      <c r="AV428" s="64"/>
      <c r="AW428" s="108"/>
      <c r="AX428" s="108"/>
      <c r="AY428" s="108"/>
      <c r="AZ428" s="589">
        <v>130</v>
      </c>
      <c r="BA428" s="414"/>
      <c r="BB428" s="66"/>
      <c r="BC428" s="68"/>
      <c r="BD428" s="66"/>
      <c r="BE428" s="218"/>
      <c r="BF428" s="66"/>
      <c r="BG428" s="68"/>
      <c r="BH428" s="508"/>
      <c r="BI428" s="508"/>
      <c r="BJ428" s="508"/>
      <c r="BK428" s="66"/>
      <c r="BL428" s="66"/>
      <c r="BM428" s="66"/>
      <c r="BN428" s="66"/>
      <c r="BO428" s="571"/>
      <c r="BP428" s="66"/>
      <c r="BQ428" s="66"/>
      <c r="BR428" s="66"/>
      <c r="BS428" s="66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  <c r="CD428" s="61"/>
      <c r="CE428" s="61"/>
      <c r="CF428" s="61"/>
      <c r="CG428" s="61"/>
      <c r="CH428" s="61"/>
      <c r="CI428" s="61"/>
      <c r="CJ428" s="663">
        <v>1</v>
      </c>
      <c r="CK428" s="661">
        <v>0</v>
      </c>
      <c r="CL428" s="663">
        <v>1</v>
      </c>
      <c r="CM428" s="663">
        <v>1</v>
      </c>
      <c r="CN428" s="663">
        <v>1</v>
      </c>
      <c r="CO428" s="661">
        <v>0</v>
      </c>
      <c r="CP428" s="663" t="s">
        <v>1846</v>
      </c>
      <c r="CQ428" s="663" t="s">
        <v>1846</v>
      </c>
      <c r="CR428" s="661">
        <v>0</v>
      </c>
      <c r="CS428" s="661">
        <v>0</v>
      </c>
      <c r="CT428" s="663" t="s">
        <v>1846</v>
      </c>
      <c r="CU428" s="661">
        <v>0</v>
      </c>
      <c r="CV428" s="667"/>
      <c r="CW428" s="362"/>
      <c r="CX428" s="362"/>
      <c r="CY428" s="362"/>
      <c r="DC428" s="516">
        <v>2</v>
      </c>
      <c r="DD428" s="511" t="s">
        <v>1931</v>
      </c>
      <c r="DF428" s="136"/>
      <c r="DJ428" s="136"/>
      <c r="DK428" s="136"/>
      <c r="DL428" s="136"/>
      <c r="DS428" s="63"/>
      <c r="EO428" s="511">
        <v>168</v>
      </c>
      <c r="EP428" s="574">
        <v>41726</v>
      </c>
      <c r="ET428" s="133">
        <v>85</v>
      </c>
      <c r="EU428" s="133">
        <v>0</v>
      </c>
      <c r="EV428" s="524">
        <v>13.459277624568299</v>
      </c>
      <c r="EW428" s="133">
        <v>8</v>
      </c>
      <c r="EX428" s="133">
        <v>8</v>
      </c>
      <c r="EY428" s="133">
        <v>65</v>
      </c>
      <c r="EZ428" s="133">
        <v>61</v>
      </c>
      <c r="FC428" s="133">
        <v>41</v>
      </c>
      <c r="FE428" s="133">
        <v>33</v>
      </c>
      <c r="FH428" s="91"/>
      <c r="FI428" s="91"/>
      <c r="FJ428" s="227"/>
      <c r="FK428" s="227"/>
      <c r="FL428" s="193">
        <v>217</v>
      </c>
      <c r="FM428" s="193">
        <v>184</v>
      </c>
      <c r="FN428" s="193">
        <v>103.98379278465896</v>
      </c>
      <c r="FO428" s="193">
        <v>88.170589273627868</v>
      </c>
      <c r="FP428" s="193">
        <v>15</v>
      </c>
      <c r="FQ428" s="133">
        <v>1</v>
      </c>
      <c r="FS428" s="193">
        <v>80</v>
      </c>
      <c r="FT428" s="193">
        <v>25</v>
      </c>
      <c r="FU428" s="133">
        <v>120</v>
      </c>
      <c r="FV428" s="237">
        <v>4.3899999999999997</v>
      </c>
      <c r="FW428" s="237">
        <v>4.17</v>
      </c>
      <c r="FX428" s="237">
        <v>18.223234624145785</v>
      </c>
      <c r="FY428" s="237">
        <v>3.2</v>
      </c>
      <c r="FZ428" s="237"/>
      <c r="GA428" s="133">
        <v>19</v>
      </c>
      <c r="GG428" s="133">
        <v>0</v>
      </c>
      <c r="GH428" s="133">
        <v>1</v>
      </c>
      <c r="GI428" s="133">
        <v>0</v>
      </c>
      <c r="GJ428" s="133">
        <v>1</v>
      </c>
      <c r="GK428" s="133">
        <v>34</v>
      </c>
      <c r="GM428" s="133">
        <v>0</v>
      </c>
      <c r="GO428" s="133">
        <v>1</v>
      </c>
      <c r="GP428" s="61">
        <v>58</v>
      </c>
      <c r="GQ428" s="106">
        <v>27.792903140600092</v>
      </c>
      <c r="GR428" s="61">
        <v>23</v>
      </c>
      <c r="GS428" s="61">
        <v>1</v>
      </c>
      <c r="GT428" s="61"/>
      <c r="GU428" s="61"/>
      <c r="GV428" s="61"/>
      <c r="GW428" s="61"/>
      <c r="GX428" s="61"/>
      <c r="GY428" s="61"/>
      <c r="GZ428" s="90"/>
      <c r="HA428" s="21">
        <v>18</v>
      </c>
      <c r="HY428" s="238"/>
      <c r="IE428" s="237"/>
      <c r="IF428" s="237"/>
      <c r="IP428" s="237"/>
      <c r="JC428" s="136"/>
      <c r="JD428" s="278"/>
      <c r="JE428" s="70"/>
      <c r="JF428" s="70"/>
      <c r="JG428" s="136"/>
      <c r="JH428" s="136"/>
      <c r="JI428" s="136"/>
      <c r="JJ428" s="136"/>
      <c r="JL428" s="420"/>
      <c r="JM428" s="362"/>
      <c r="JN428" s="244"/>
      <c r="JP428" s="518">
        <v>0</v>
      </c>
      <c r="JQ428" s="519">
        <v>43573</v>
      </c>
      <c r="JR428" s="520">
        <v>60</v>
      </c>
      <c r="JS428" s="135"/>
      <c r="JU428" s="200"/>
      <c r="JV428" s="135"/>
      <c r="JW428" s="225"/>
      <c r="JX428" s="201"/>
      <c r="JY428" s="135"/>
      <c r="JZ428" s="225"/>
      <c r="KA428" s="699">
        <v>0</v>
      </c>
      <c r="KB428" s="511"/>
      <c r="KC428" s="225"/>
      <c r="KD428" s="63"/>
      <c r="KE428" s="250"/>
      <c r="KF428" s="250"/>
      <c r="KG428" s="250"/>
      <c r="KH428" s="250"/>
      <c r="KI428" s="250"/>
      <c r="KJ428" s="250"/>
      <c r="KK428" s="250"/>
      <c r="KL428" s="250"/>
      <c r="KQ428" s="92"/>
      <c r="KR428" s="92"/>
      <c r="KS428" s="92"/>
      <c r="KT428" s="361"/>
      <c r="KU428" s="92"/>
      <c r="KV428" s="361"/>
      <c r="KW428" s="361"/>
      <c r="KX428" s="361"/>
      <c r="KY428" s="361"/>
      <c r="KZ428" s="361"/>
      <c r="LA428" s="361"/>
      <c r="LB428" s="361"/>
      <c r="LC428" s="361"/>
      <c r="LD428" s="361"/>
      <c r="LE428" s="112"/>
      <c r="LF428" s="454"/>
      <c r="LG428" s="454"/>
      <c r="LH428" s="454"/>
      <c r="LI428" s="454"/>
      <c r="LJ428" s="454"/>
      <c r="LK428" s="454"/>
      <c r="LL428" s="454"/>
      <c r="LM428" s="454"/>
      <c r="LN428" s="454"/>
      <c r="LO428" s="454"/>
      <c r="LP428" s="454"/>
      <c r="LQ428" s="454"/>
      <c r="LR428" s="454"/>
      <c r="LS428" s="454"/>
      <c r="LT428" s="454"/>
      <c r="LU428" s="454"/>
      <c r="LV428" s="454"/>
      <c r="LW428" s="454"/>
      <c r="LX428" s="454"/>
      <c r="LY428" s="454"/>
      <c r="LZ428" s="454"/>
      <c r="MA428" s="454"/>
      <c r="MC428" s="509"/>
      <c r="MD428" s="61"/>
      <c r="ME428" s="746">
        <v>168</v>
      </c>
      <c r="MF428" s="510">
        <v>41725</v>
      </c>
      <c r="MG428" s="511">
        <v>415</v>
      </c>
      <c r="MH428" s="521">
        <v>415</v>
      </c>
      <c r="MI428" s="522">
        <v>76.240759762819806</v>
      </c>
      <c r="MJ428" s="510"/>
      <c r="MK428" s="511"/>
      <c r="ML428" s="511"/>
      <c r="MM428" s="511"/>
      <c r="MN428" s="511"/>
      <c r="MO428" s="511"/>
      <c r="ND428" s="876">
        <v>1168</v>
      </c>
      <c r="NE428" s="877">
        <v>9.02729783601173</v>
      </c>
      <c r="NF428" s="877">
        <v>6.51285895444998</v>
      </c>
      <c r="NG428" s="877">
        <v>5.1606782132204998</v>
      </c>
      <c r="NH428" s="877">
        <v>3.9467308601403102</v>
      </c>
      <c r="NI428" s="877">
        <v>7.9803109767690197</v>
      </c>
      <c r="NJ428" s="877">
        <v>7.7096352751365904</v>
      </c>
      <c r="NK428" s="877">
        <v>8.7370106776818108</v>
      </c>
      <c r="NL428" s="877">
        <v>7.66441172785495</v>
      </c>
      <c r="NM428" s="877">
        <v>6.2295879227406497</v>
      </c>
      <c r="NN428" s="877">
        <v>1.5310694927259501</v>
      </c>
      <c r="NO428" s="877">
        <v>6.7205520916051098</v>
      </c>
      <c r="NP428" s="877">
        <v>7.1713269402333104</v>
      </c>
      <c r="NQ428" s="877">
        <v>8.0368879132376794</v>
      </c>
      <c r="NR428" s="877">
        <v>4.1210154009613698</v>
      </c>
      <c r="NS428" s="877">
        <v>6.06414993912135</v>
      </c>
      <c r="NT428" s="877">
        <v>8.0928628289929296</v>
      </c>
      <c r="NU428" s="877">
        <v>6.71204544855369</v>
      </c>
      <c r="NV428" s="877">
        <v>6.9414584884267301</v>
      </c>
      <c r="NW428" s="877">
        <v>6.1141587687205501</v>
      </c>
      <c r="NX428" s="877">
        <v>6.4075227099127998</v>
      </c>
      <c r="NY428" s="877">
        <v>8.1559819197158703</v>
      </c>
      <c r="NZ428" s="877">
        <v>1.1505596765753801</v>
      </c>
      <c r="OA428" s="877">
        <v>9.8610403666950504</v>
      </c>
      <c r="OB428" s="877">
        <v>0.53605290024021002</v>
      </c>
      <c r="OC428" s="877">
        <v>2.7701947549513202</v>
      </c>
      <c r="OD428" s="877">
        <v>6.6532033620339801</v>
      </c>
      <c r="OE428" s="877">
        <v>6.1663137478899301</v>
      </c>
      <c r="OF428" s="877">
        <v>13.7478919072468</v>
      </c>
      <c r="OG428" s="877">
        <v>5.2191685204621603</v>
      </c>
      <c r="OH428" s="877">
        <v>10.572311792738599</v>
      </c>
      <c r="OI428" s="877">
        <v>4.3950627995175804</v>
      </c>
      <c r="OJ428" s="877">
        <v>3.1755801145082301</v>
      </c>
      <c r="OK428" s="877">
        <v>1.6196350783759399</v>
      </c>
      <c r="OL428" s="877">
        <v>9.3249874664548393</v>
      </c>
    </row>
    <row r="429" spans="1:402" s="133" customFormat="1" x14ac:dyDescent="0.25">
      <c r="A429" s="221">
        <v>428</v>
      </c>
      <c r="B429" s="221">
        <v>0</v>
      </c>
      <c r="C429" s="61">
        <v>1</v>
      </c>
      <c r="D429" s="61">
        <v>5</v>
      </c>
      <c r="E429" s="511">
        <v>169</v>
      </c>
      <c r="F429" s="880"/>
      <c r="G429" s="887">
        <v>417</v>
      </c>
      <c r="I429" s="511" t="s">
        <v>1932</v>
      </c>
      <c r="J429" s="766">
        <v>17489</v>
      </c>
      <c r="K429" s="512">
        <v>66.410958904109606</v>
      </c>
      <c r="L429" s="514">
        <v>58</v>
      </c>
      <c r="M429" s="514">
        <v>164</v>
      </c>
      <c r="N429" s="514">
        <v>21.564544913741823</v>
      </c>
      <c r="O429" s="106">
        <v>1.6254913786982146</v>
      </c>
      <c r="P429" s="511">
        <v>1</v>
      </c>
      <c r="Q429" s="511">
        <v>130</v>
      </c>
      <c r="R429" s="511">
        <v>70</v>
      </c>
      <c r="S429" s="511">
        <v>1</v>
      </c>
      <c r="T429" s="514">
        <v>3</v>
      </c>
      <c r="U429" s="718">
        <v>0</v>
      </c>
      <c r="V429" s="718"/>
      <c r="W429" s="718">
        <v>1</v>
      </c>
      <c r="X429" s="718">
        <v>1</v>
      </c>
      <c r="Y429" s="718">
        <v>0</v>
      </c>
      <c r="Z429" s="718">
        <v>1</v>
      </c>
      <c r="AA429" s="718">
        <v>0</v>
      </c>
      <c r="AB429" s="718">
        <v>0</v>
      </c>
      <c r="AD429" s="524">
        <v>21.817391304347801</v>
      </c>
      <c r="AF429" s="591">
        <v>163</v>
      </c>
      <c r="AG429" s="590">
        <v>1.64</v>
      </c>
      <c r="AH429" s="589">
        <v>31</v>
      </c>
      <c r="AI429" s="592"/>
      <c r="AJ429" s="589">
        <v>14.6</v>
      </c>
      <c r="AK429" s="592"/>
      <c r="AL429" s="591"/>
      <c r="AM429" s="594"/>
      <c r="AN429" s="409"/>
      <c r="AO429" s="63"/>
      <c r="AP429" s="63"/>
      <c r="AQ429" s="63"/>
      <c r="AR429" s="63"/>
      <c r="AS429" s="63"/>
      <c r="AT429" s="63"/>
      <c r="AU429" s="64"/>
      <c r="AV429" s="64"/>
      <c r="AW429" s="108"/>
      <c r="AX429" s="108"/>
      <c r="AY429" s="108"/>
      <c r="AZ429" s="589">
        <v>131</v>
      </c>
      <c r="BA429" s="414"/>
      <c r="BB429" s="66"/>
      <c r="BC429" s="68"/>
      <c r="BD429" s="66"/>
      <c r="BE429" s="218"/>
      <c r="BF429" s="66"/>
      <c r="BG429" s="68"/>
      <c r="BH429" s="508"/>
      <c r="BI429" s="508"/>
      <c r="BJ429" s="508"/>
      <c r="BK429" s="66"/>
      <c r="BL429" s="66"/>
      <c r="BM429" s="66"/>
      <c r="BN429" s="66"/>
      <c r="BO429" s="571"/>
      <c r="BP429" s="66"/>
      <c r="BQ429" s="66"/>
      <c r="BR429" s="66"/>
      <c r="BS429" s="66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  <c r="CD429" s="61"/>
      <c r="CE429" s="61"/>
      <c r="CF429" s="61"/>
      <c r="CG429" s="61"/>
      <c r="CH429" s="61"/>
      <c r="CI429" s="61"/>
      <c r="CJ429" s="661">
        <v>1</v>
      </c>
      <c r="CK429" s="661">
        <v>0</v>
      </c>
      <c r="CL429" s="661">
        <v>1</v>
      </c>
      <c r="CM429" s="661">
        <v>1</v>
      </c>
      <c r="CN429" s="661">
        <v>1</v>
      </c>
      <c r="CO429" s="661">
        <v>0</v>
      </c>
      <c r="CP429" s="661">
        <v>0</v>
      </c>
      <c r="CQ429" s="661">
        <v>1</v>
      </c>
      <c r="CR429" s="661">
        <v>0</v>
      </c>
      <c r="CS429" s="661">
        <v>0</v>
      </c>
      <c r="CT429" s="661">
        <v>0</v>
      </c>
      <c r="CU429" s="663" t="s">
        <v>1933</v>
      </c>
      <c r="CV429" s="667"/>
      <c r="CW429" s="362"/>
      <c r="CX429" s="362"/>
      <c r="CY429" s="362"/>
      <c r="DC429" s="516">
        <v>2</v>
      </c>
      <c r="DD429" s="511" t="s">
        <v>1934</v>
      </c>
      <c r="DF429" s="136"/>
      <c r="DJ429" s="136"/>
      <c r="DK429" s="136"/>
      <c r="DL429" s="136"/>
      <c r="DS429" s="63"/>
      <c r="EO429" s="511">
        <v>169</v>
      </c>
      <c r="EP429" s="574">
        <v>41730</v>
      </c>
      <c r="ET429" s="133">
        <v>97</v>
      </c>
      <c r="EU429" s="133">
        <v>1</v>
      </c>
      <c r="EV429" s="524">
        <v>21.817391304347801</v>
      </c>
      <c r="EW429" s="133">
        <v>10</v>
      </c>
      <c r="EX429" s="133">
        <v>7</v>
      </c>
      <c r="EY429" s="133">
        <v>50</v>
      </c>
      <c r="EZ429" s="133">
        <v>45</v>
      </c>
      <c r="FC429" s="133">
        <v>44</v>
      </c>
      <c r="FE429" s="133">
        <v>27</v>
      </c>
      <c r="FH429" s="91"/>
      <c r="FI429" s="91"/>
      <c r="FJ429" s="227"/>
      <c r="FK429" s="227"/>
      <c r="FL429" s="193">
        <v>117</v>
      </c>
      <c r="FM429" s="193">
        <v>78</v>
      </c>
      <c r="FN429" s="193">
        <v>71.97823472536669</v>
      </c>
      <c r="FO429" s="193">
        <v>47.985489816911127</v>
      </c>
      <c r="FP429" s="193">
        <v>33</v>
      </c>
      <c r="FQ429" s="133">
        <v>1</v>
      </c>
      <c r="FS429" s="193">
        <v>59</v>
      </c>
      <c r="FT429" s="193"/>
      <c r="FU429" s="133">
        <v>170</v>
      </c>
      <c r="FV429" s="237">
        <v>3.62</v>
      </c>
      <c r="FW429" s="237">
        <v>7.35</v>
      </c>
      <c r="FX429" s="237">
        <v>16.298342541436465</v>
      </c>
      <c r="FY429" s="237"/>
      <c r="FZ429" s="237">
        <v>1.5817694369973192</v>
      </c>
      <c r="GA429" s="133">
        <v>21</v>
      </c>
      <c r="GG429" s="133">
        <v>1</v>
      </c>
      <c r="GH429" s="133">
        <v>1</v>
      </c>
      <c r="GI429" s="133">
        <v>1</v>
      </c>
      <c r="GJ429" s="133">
        <v>1</v>
      </c>
      <c r="GK429" s="133">
        <v>30</v>
      </c>
      <c r="GM429" s="133">
        <v>0</v>
      </c>
      <c r="GO429" s="133">
        <v>1</v>
      </c>
      <c r="GP429" s="61">
        <v>84</v>
      </c>
      <c r="GQ429" s="106">
        <v>51.676681341288905</v>
      </c>
      <c r="GR429" s="61">
        <v>33</v>
      </c>
      <c r="GS429" s="61">
        <v>1</v>
      </c>
      <c r="GT429" s="61"/>
      <c r="GU429" s="61"/>
      <c r="GV429" s="61"/>
      <c r="GW429" s="61"/>
      <c r="GX429" s="61">
        <v>14</v>
      </c>
      <c r="GY429" s="61"/>
      <c r="GZ429" s="90"/>
      <c r="HA429" s="21">
        <v>13</v>
      </c>
      <c r="HY429" s="238"/>
      <c r="IE429" s="237"/>
      <c r="IF429" s="237"/>
      <c r="IP429" s="237"/>
      <c r="JC429" s="136"/>
      <c r="JD429" s="278"/>
      <c r="JE429" s="70"/>
      <c r="JF429" s="70"/>
      <c r="JG429" s="136"/>
      <c r="JH429" s="136"/>
      <c r="JI429" s="136"/>
      <c r="JJ429" s="136"/>
      <c r="JL429" s="420"/>
      <c r="JM429" s="362"/>
      <c r="JN429" s="244"/>
      <c r="JP429" s="518">
        <v>1</v>
      </c>
      <c r="JQ429" s="519">
        <v>42327</v>
      </c>
      <c r="JR429" s="520">
        <v>19</v>
      </c>
      <c r="JS429" s="135"/>
      <c r="JU429" s="200"/>
      <c r="JV429" s="135"/>
      <c r="JW429" s="225"/>
      <c r="JX429" s="201"/>
      <c r="JY429" s="135"/>
      <c r="JZ429" s="225"/>
      <c r="KA429" s="699">
        <v>0</v>
      </c>
      <c r="KB429" s="511"/>
      <c r="KC429" s="225"/>
      <c r="KD429" s="63"/>
      <c r="KE429" s="250"/>
      <c r="KF429" s="250"/>
      <c r="KG429" s="250"/>
      <c r="KH429" s="250"/>
      <c r="KI429" s="250"/>
      <c r="KJ429" s="250"/>
      <c r="KK429" s="250"/>
      <c r="KL429" s="250"/>
      <c r="KQ429" s="92"/>
      <c r="KR429" s="92"/>
      <c r="KS429" s="92"/>
      <c r="KT429" s="361"/>
      <c r="KU429" s="92"/>
      <c r="KV429" s="361"/>
      <c r="KW429" s="361"/>
      <c r="KX429" s="361"/>
      <c r="KY429" s="361"/>
      <c r="KZ429" s="361"/>
      <c r="LA429" s="361"/>
      <c r="LB429" s="361"/>
      <c r="LC429" s="361"/>
      <c r="LD429" s="361"/>
      <c r="LE429" s="112"/>
      <c r="LF429" s="454"/>
      <c r="LG429" s="454"/>
      <c r="LH429" s="454"/>
      <c r="LI429" s="454"/>
      <c r="LJ429" s="454"/>
      <c r="LK429" s="454"/>
      <c r="LL429" s="454"/>
      <c r="LM429" s="454"/>
      <c r="LN429" s="454"/>
      <c r="LO429" s="454"/>
      <c r="LP429" s="454"/>
      <c r="LQ429" s="454"/>
      <c r="LR429" s="454"/>
      <c r="LS429" s="454"/>
      <c r="LT429" s="454"/>
      <c r="LU429" s="454"/>
      <c r="LV429" s="454"/>
      <c r="LW429" s="454"/>
      <c r="LX429" s="454"/>
      <c r="LY429" s="454"/>
      <c r="LZ429" s="454"/>
      <c r="MA429" s="454"/>
      <c r="MC429" s="509"/>
      <c r="MD429" s="61"/>
      <c r="ME429" s="746">
        <v>169</v>
      </c>
      <c r="MF429" s="510">
        <v>41729</v>
      </c>
      <c r="MG429" s="511">
        <v>417</v>
      </c>
      <c r="MH429" s="521">
        <v>417</v>
      </c>
      <c r="MI429" s="522">
        <v>36.5772143644189</v>
      </c>
      <c r="MJ429" s="510"/>
      <c r="MK429" s="511"/>
      <c r="ML429" s="511"/>
      <c r="MM429" s="511"/>
      <c r="MN429" s="511"/>
      <c r="MO429" s="511"/>
      <c r="ND429" s="876">
        <v>1169</v>
      </c>
      <c r="NE429" s="877">
        <v>8.5479356019297992</v>
      </c>
      <c r="NF429" s="877">
        <v>7.5929054737968604</v>
      </c>
      <c r="NG429" s="877">
        <v>3.9990980337056099</v>
      </c>
      <c r="NH429" s="877">
        <v>2.7676547982373498</v>
      </c>
      <c r="NI429" s="877">
        <v>7.44650437856561</v>
      </c>
      <c r="NJ429" s="877">
        <v>9.18082913652289</v>
      </c>
      <c r="NK429" s="877">
        <v>4.3327079336405996</v>
      </c>
      <c r="NL429" s="877">
        <v>7.8090285077118899</v>
      </c>
      <c r="NM429" s="877">
        <v>5.9925418591091102</v>
      </c>
      <c r="NN429" s="877">
        <v>2.0703893278913998</v>
      </c>
      <c r="NO429" s="877">
        <v>5.5906618959652601</v>
      </c>
      <c r="NP429" s="877">
        <v>6.3736482113346904</v>
      </c>
      <c r="NQ429" s="877">
        <v>7.5306014145168296</v>
      </c>
      <c r="NR429" s="877">
        <v>4.1432301347768901</v>
      </c>
      <c r="NS429" s="877">
        <v>5.7724135547484803</v>
      </c>
      <c r="NT429" s="877">
        <v>7.6324136411375498</v>
      </c>
      <c r="NU429" s="877">
        <v>6.5472030247569304</v>
      </c>
      <c r="NV429" s="877">
        <v>6.5969351423872302</v>
      </c>
      <c r="NW429" s="877">
        <v>5.4627067506701596</v>
      </c>
      <c r="NX429" s="877">
        <v>5.5906618959652601</v>
      </c>
      <c r="NY429" s="877">
        <v>7.54828248237623</v>
      </c>
      <c r="NZ429" s="877">
        <v>-1.43440282414577</v>
      </c>
      <c r="OA429" s="877">
        <v>9.9145944198817997</v>
      </c>
      <c r="OB429" s="877">
        <v>0.66902676550963103</v>
      </c>
      <c r="OC429" s="877">
        <v>4.4880007708340699</v>
      </c>
      <c r="OD429" s="877">
        <v>6.3112487904418302</v>
      </c>
      <c r="OE429" s="877">
        <v>5.9312102748039299</v>
      </c>
      <c r="OF429" s="877">
        <v>10.9968547674319</v>
      </c>
      <c r="OG429" s="877">
        <v>3.2357270598380601</v>
      </c>
      <c r="OH429" s="877">
        <v>6.7253321713726804</v>
      </c>
      <c r="OI429" s="877">
        <v>4.6264391366973197</v>
      </c>
      <c r="OJ429" s="877">
        <v>4.27152259605921</v>
      </c>
      <c r="OK429" s="877">
        <v>5.9224035949798397</v>
      </c>
      <c r="OL429" s="877">
        <v>9.2455676543721701</v>
      </c>
    </row>
    <row r="430" spans="1:402" s="133" customFormat="1" x14ac:dyDescent="0.25">
      <c r="A430" s="221">
        <v>429</v>
      </c>
      <c r="B430" s="274">
        <v>0</v>
      </c>
      <c r="C430" s="61">
        <v>1</v>
      </c>
      <c r="D430" s="61">
        <v>5</v>
      </c>
      <c r="E430" s="511">
        <v>170</v>
      </c>
      <c r="F430" s="880"/>
      <c r="G430" s="887">
        <v>418</v>
      </c>
      <c r="I430" s="511" t="s">
        <v>1935</v>
      </c>
      <c r="J430" s="766">
        <v>26476</v>
      </c>
      <c r="K430" s="512">
        <v>41.794520547945197</v>
      </c>
      <c r="L430" s="514">
        <v>54</v>
      </c>
      <c r="M430" s="514">
        <v>166</v>
      </c>
      <c r="N430" s="514">
        <v>19.596458121643199</v>
      </c>
      <c r="O430" s="106">
        <v>1.57797338380595</v>
      </c>
      <c r="P430" s="511">
        <v>1</v>
      </c>
      <c r="Q430" s="511">
        <v>90</v>
      </c>
      <c r="R430" s="511">
        <v>60</v>
      </c>
      <c r="S430" s="511">
        <v>0</v>
      </c>
      <c r="T430" s="514">
        <v>3</v>
      </c>
      <c r="U430" s="718">
        <v>0</v>
      </c>
      <c r="V430" s="718"/>
      <c r="W430" s="718">
        <v>0</v>
      </c>
      <c r="X430" s="718">
        <v>1</v>
      </c>
      <c r="Y430" s="663">
        <v>0</v>
      </c>
      <c r="Z430" s="718">
        <v>1</v>
      </c>
      <c r="AA430" s="718">
        <v>0</v>
      </c>
      <c r="AB430" s="718">
        <v>0</v>
      </c>
      <c r="AD430" s="524">
        <v>24.809595959595999</v>
      </c>
      <c r="AF430" s="589">
        <v>183</v>
      </c>
      <c r="AG430" s="590">
        <v>1.1299999999999999</v>
      </c>
      <c r="AH430" s="589">
        <v>53</v>
      </c>
      <c r="AI430" s="592"/>
      <c r="AJ430" s="589">
        <v>12.5</v>
      </c>
      <c r="AK430" s="592"/>
      <c r="AL430" s="589">
        <v>652</v>
      </c>
      <c r="AM430" s="593"/>
      <c r="AN430" s="409"/>
      <c r="AO430" s="63"/>
      <c r="AP430" s="63"/>
      <c r="AQ430" s="63"/>
      <c r="AR430" s="63"/>
      <c r="AS430" s="63"/>
      <c r="AT430" s="63"/>
      <c r="AU430" s="64"/>
      <c r="AV430" s="64"/>
      <c r="AW430" s="108"/>
      <c r="AX430" s="108"/>
      <c r="AY430" s="108"/>
      <c r="AZ430" s="589">
        <v>134</v>
      </c>
      <c r="BA430" s="414"/>
      <c r="BB430" s="66"/>
      <c r="BC430" s="68"/>
      <c r="BD430" s="66"/>
      <c r="BE430" s="218"/>
      <c r="BF430" s="66"/>
      <c r="BG430" s="68"/>
      <c r="BH430" s="508"/>
      <c r="BI430" s="508"/>
      <c r="BJ430" s="508"/>
      <c r="BK430" s="66"/>
      <c r="BL430" s="66"/>
      <c r="BM430" s="66"/>
      <c r="BN430" s="66"/>
      <c r="BO430" s="571"/>
      <c r="BP430" s="66"/>
      <c r="BQ430" s="66"/>
      <c r="BR430" s="66"/>
      <c r="BS430" s="66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  <c r="CD430" s="61"/>
      <c r="CE430" s="61"/>
      <c r="CF430" s="61"/>
      <c r="CG430" s="61"/>
      <c r="CH430" s="61"/>
      <c r="CI430" s="61"/>
      <c r="CJ430" s="661">
        <v>1</v>
      </c>
      <c r="CK430" s="661">
        <v>0</v>
      </c>
      <c r="CL430" s="661">
        <v>1</v>
      </c>
      <c r="CM430" s="661">
        <v>1</v>
      </c>
      <c r="CN430" s="661">
        <v>1</v>
      </c>
      <c r="CO430" s="661">
        <v>0</v>
      </c>
      <c r="CP430" s="661">
        <v>1</v>
      </c>
      <c r="CQ430" s="661">
        <v>1</v>
      </c>
      <c r="CR430" s="661">
        <v>0</v>
      </c>
      <c r="CS430" s="661">
        <v>0</v>
      </c>
      <c r="CT430" s="663" t="s">
        <v>1835</v>
      </c>
      <c r="CU430" s="661">
        <v>0</v>
      </c>
      <c r="CV430" s="666">
        <v>13.2</v>
      </c>
      <c r="CW430" s="362"/>
      <c r="CX430" s="362"/>
      <c r="CY430" s="362"/>
      <c r="DC430" s="516">
        <v>1</v>
      </c>
      <c r="DD430" s="511" t="s">
        <v>1897</v>
      </c>
      <c r="DF430" s="136"/>
      <c r="DJ430" s="136"/>
      <c r="DK430" s="136"/>
      <c r="DL430" s="136"/>
      <c r="DS430" s="63"/>
      <c r="EO430" s="511">
        <v>170</v>
      </c>
      <c r="EP430" s="574">
        <v>41724</v>
      </c>
      <c r="ET430" s="133">
        <v>66</v>
      </c>
      <c r="EU430" s="133">
        <v>0</v>
      </c>
      <c r="EV430" s="524">
        <v>24.809595959595999</v>
      </c>
      <c r="EW430" s="133">
        <v>7</v>
      </c>
      <c r="EX430" s="133">
        <v>7</v>
      </c>
      <c r="EY430" s="133">
        <v>60</v>
      </c>
      <c r="EZ430" s="133">
        <v>51</v>
      </c>
      <c r="FC430" s="133">
        <v>29</v>
      </c>
      <c r="FE430" s="133">
        <v>37</v>
      </c>
      <c r="FH430" s="91"/>
      <c r="FI430" s="91"/>
      <c r="FJ430" s="227"/>
      <c r="FK430" s="227"/>
      <c r="FL430" s="193">
        <v>266</v>
      </c>
      <c r="FM430" s="193">
        <v>168</v>
      </c>
      <c r="FN430" s="193">
        <v>168.57065063951111</v>
      </c>
      <c r="FO430" s="193">
        <v>106.46567408811229</v>
      </c>
      <c r="FP430" s="193">
        <v>37</v>
      </c>
      <c r="FQ430" s="133">
        <v>1</v>
      </c>
      <c r="FS430" s="193">
        <v>42</v>
      </c>
      <c r="FT430" s="193">
        <v>48</v>
      </c>
      <c r="FU430" s="133">
        <v>290</v>
      </c>
      <c r="FV430" s="237">
        <v>6.03</v>
      </c>
      <c r="FW430" s="237">
        <v>10.9</v>
      </c>
      <c r="FX430" s="237">
        <v>6.9651741293532332</v>
      </c>
      <c r="FY430" s="237">
        <v>0.875</v>
      </c>
      <c r="FZ430" s="237"/>
      <c r="GA430" s="133">
        <v>20</v>
      </c>
      <c r="GG430" s="133">
        <v>1</v>
      </c>
      <c r="GH430" s="133">
        <v>1</v>
      </c>
      <c r="GI430" s="133">
        <v>0</v>
      </c>
      <c r="GJ430" s="133">
        <v>1</v>
      </c>
      <c r="GK430" s="133">
        <v>14</v>
      </c>
      <c r="GM430" s="133">
        <v>0</v>
      </c>
      <c r="GO430" s="133">
        <v>0</v>
      </c>
      <c r="GP430" s="61">
        <v>31</v>
      </c>
      <c r="GQ430" s="106">
        <v>19.645451766258816</v>
      </c>
      <c r="GR430" s="61">
        <v>66</v>
      </c>
      <c r="GS430" s="61">
        <v>0</v>
      </c>
      <c r="GT430" s="61"/>
      <c r="GU430" s="61"/>
      <c r="GV430" s="61"/>
      <c r="GW430" s="61"/>
      <c r="GX430" s="61">
        <v>16</v>
      </c>
      <c r="GY430" s="61"/>
      <c r="GZ430" s="90"/>
      <c r="HA430" s="21">
        <v>13</v>
      </c>
      <c r="HY430" s="238"/>
      <c r="IE430" s="237"/>
      <c r="IF430" s="237"/>
      <c r="IP430" s="237"/>
      <c r="JC430" s="136"/>
      <c r="JD430" s="278"/>
      <c r="JE430" s="70"/>
      <c r="JF430" s="70"/>
      <c r="JG430" s="136"/>
      <c r="JH430" s="136"/>
      <c r="JI430" s="136"/>
      <c r="JJ430" s="136"/>
      <c r="JL430" s="420"/>
      <c r="JM430" s="362"/>
      <c r="JN430" s="244"/>
      <c r="JP430" s="518">
        <v>2</v>
      </c>
      <c r="JQ430" s="519">
        <v>42435</v>
      </c>
      <c r="JR430" s="520">
        <v>23</v>
      </c>
      <c r="JS430" s="135"/>
      <c r="JU430" s="200"/>
      <c r="JV430" s="135"/>
      <c r="JW430" s="225"/>
      <c r="JX430" s="201"/>
      <c r="JY430" s="135"/>
      <c r="JZ430" s="225"/>
      <c r="KA430" s="699">
        <v>1</v>
      </c>
      <c r="KB430" s="700">
        <v>42435</v>
      </c>
      <c r="KC430" s="225"/>
      <c r="KD430" s="63"/>
      <c r="KE430" s="250"/>
      <c r="KF430" s="250"/>
      <c r="KG430" s="250"/>
      <c r="KH430" s="250"/>
      <c r="KI430" s="250"/>
      <c r="KJ430" s="250"/>
      <c r="KK430" s="250"/>
      <c r="KL430" s="250"/>
      <c r="KQ430" s="92"/>
      <c r="KR430" s="92"/>
      <c r="KS430" s="92"/>
      <c r="KT430" s="361"/>
      <c r="KU430" s="92"/>
      <c r="KV430" s="361"/>
      <c r="KW430" s="361"/>
      <c r="KX430" s="361"/>
      <c r="KY430" s="361"/>
      <c r="KZ430" s="361"/>
      <c r="LA430" s="361"/>
      <c r="LB430" s="361"/>
      <c r="LC430" s="361"/>
      <c r="LD430" s="361"/>
      <c r="LE430" s="112"/>
      <c r="LF430" s="454"/>
      <c r="LG430" s="454"/>
      <c r="LH430" s="454"/>
      <c r="LI430" s="454"/>
      <c r="LJ430" s="454"/>
      <c r="LK430" s="454"/>
      <c r="LL430" s="454"/>
      <c r="LM430" s="454"/>
      <c r="LN430" s="454"/>
      <c r="LO430" s="454"/>
      <c r="LP430" s="454"/>
      <c r="LQ430" s="454"/>
      <c r="LR430" s="454"/>
      <c r="LS430" s="454"/>
      <c r="LT430" s="454"/>
      <c r="LU430" s="454"/>
      <c r="LV430" s="454"/>
      <c r="LW430" s="454"/>
      <c r="LX430" s="454"/>
      <c r="LY430" s="454"/>
      <c r="LZ430" s="454"/>
      <c r="MA430" s="454"/>
      <c r="MC430" s="509"/>
      <c r="MD430" s="61"/>
      <c r="ME430" s="746">
        <v>170</v>
      </c>
      <c r="MF430" s="510">
        <v>41731</v>
      </c>
      <c r="MG430" s="511">
        <v>418</v>
      </c>
      <c r="MH430" s="521">
        <v>418</v>
      </c>
      <c r="MI430" s="522">
        <v>50.596269518450598</v>
      </c>
      <c r="MJ430" s="510">
        <v>41724</v>
      </c>
      <c r="MK430" s="521">
        <v>414</v>
      </c>
      <c r="ML430" s="528">
        <v>32.652329432975499</v>
      </c>
      <c r="MM430" s="511"/>
      <c r="MN430" s="511"/>
      <c r="MO430" s="511"/>
      <c r="ND430" s="876">
        <v>1170</v>
      </c>
      <c r="NE430" s="877">
        <v>8.66746640495737</v>
      </c>
      <c r="NF430" s="877">
        <v>6.50239425611126</v>
      </c>
      <c r="NG430" s="877">
        <v>4.5360529002402101</v>
      </c>
      <c r="NH430" s="877">
        <v>4.3023190509488298</v>
      </c>
      <c r="NI430" s="877">
        <v>7.5768999947207796</v>
      </c>
      <c r="NJ430" s="877">
        <v>8.6017336529222899</v>
      </c>
      <c r="NK430" s="877">
        <v>7.3488166604144096</v>
      </c>
      <c r="NL430" s="877">
        <v>7.3405622690264103</v>
      </c>
      <c r="NM430" s="877">
        <v>6.2588957550754403</v>
      </c>
      <c r="NN430" s="877">
        <v>0.68706068833989198</v>
      </c>
      <c r="NO430" s="877">
        <v>6.3197624276692501</v>
      </c>
      <c r="NP430" s="877">
        <v>6.8273109439496702</v>
      </c>
      <c r="NQ430" s="877">
        <v>8.0777770732882797</v>
      </c>
      <c r="NR430" s="877">
        <v>4.1521834190550502</v>
      </c>
      <c r="NS430" s="877">
        <v>6.1348369934491203</v>
      </c>
      <c r="NT430" s="877">
        <v>7.6914643734168298</v>
      </c>
      <c r="NU430" s="877">
        <v>6.6488968064752498</v>
      </c>
      <c r="NV430" s="877">
        <v>7.1526904640259596</v>
      </c>
      <c r="NW430" s="877">
        <v>5.8117278978038902</v>
      </c>
      <c r="NX430" s="877">
        <v>6.1170716238451197</v>
      </c>
      <c r="NY430" s="877">
        <v>8.0330925755236606</v>
      </c>
      <c r="NZ430" s="877">
        <v>-0.94341647163363296</v>
      </c>
      <c r="OA430" s="877">
        <v>9.8951965725633393</v>
      </c>
      <c r="OB430" s="877">
        <v>0.56559717585422498</v>
      </c>
      <c r="OC430" s="877">
        <v>3.6252704893746901</v>
      </c>
      <c r="OD430" s="877">
        <v>5.4902492106270904</v>
      </c>
      <c r="OE430" s="877">
        <v>6.1596695471366996</v>
      </c>
      <c r="OF430" s="877">
        <v>13.109877981733501</v>
      </c>
      <c r="OG430" s="877">
        <v>3.6170633438881801</v>
      </c>
      <c r="OH430" s="877">
        <v>9.3593103168904399</v>
      </c>
      <c r="OI430" s="877">
        <v>4.3526172989585001</v>
      </c>
      <c r="OJ430" s="877">
        <v>3.7505676648430399</v>
      </c>
      <c r="OK430" s="877">
        <v>4.5686869610083303</v>
      </c>
      <c r="OL430" s="877">
        <v>9.32959939670911</v>
      </c>
    </row>
    <row r="431" spans="1:402" s="133" customFormat="1" x14ac:dyDescent="0.25">
      <c r="A431" s="274">
        <v>430</v>
      </c>
      <c r="B431" s="221">
        <v>0</v>
      </c>
      <c r="C431" s="61">
        <v>0</v>
      </c>
      <c r="D431" s="61">
        <v>5</v>
      </c>
      <c r="E431" s="511">
        <v>171</v>
      </c>
      <c r="F431" s="880"/>
      <c r="G431" s="887">
        <v>419</v>
      </c>
      <c r="I431" s="511" t="s">
        <v>1936</v>
      </c>
      <c r="J431" s="766">
        <v>19211</v>
      </c>
      <c r="K431" s="512">
        <v>61.753424657534303</v>
      </c>
      <c r="L431" s="514">
        <v>91</v>
      </c>
      <c r="M431" s="514">
        <v>184</v>
      </c>
      <c r="N431" s="514">
        <v>26.878544423440452</v>
      </c>
      <c r="O431" s="106">
        <v>2.1566434826162415</v>
      </c>
      <c r="P431" s="511">
        <v>0</v>
      </c>
      <c r="Q431" s="511">
        <v>130</v>
      </c>
      <c r="R431" s="511">
        <v>80</v>
      </c>
      <c r="S431" s="511">
        <v>0</v>
      </c>
      <c r="T431" s="514">
        <v>2</v>
      </c>
      <c r="U431" s="718">
        <v>0</v>
      </c>
      <c r="V431" s="718"/>
      <c r="W431" s="718">
        <v>0</v>
      </c>
      <c r="X431" s="663">
        <v>2</v>
      </c>
      <c r="Y431" s="718">
        <v>1</v>
      </c>
      <c r="Z431" s="718">
        <v>0</v>
      </c>
      <c r="AA431" s="718">
        <v>0</v>
      </c>
      <c r="AB431" s="718">
        <v>0</v>
      </c>
      <c r="AD431" s="524">
        <v>20.069241855217001</v>
      </c>
      <c r="AF431" s="589">
        <v>109</v>
      </c>
      <c r="AG431" s="590">
        <v>1</v>
      </c>
      <c r="AH431" s="589">
        <v>76</v>
      </c>
      <c r="AI431" s="592"/>
      <c r="AJ431" s="589">
        <v>14.4</v>
      </c>
      <c r="AK431" s="592"/>
      <c r="AL431" s="589">
        <v>48</v>
      </c>
      <c r="AM431" s="593"/>
      <c r="AN431" s="409"/>
      <c r="AO431" s="63"/>
      <c r="AP431" s="63"/>
      <c r="AQ431" s="63"/>
      <c r="AR431" s="63"/>
      <c r="AS431" s="63"/>
      <c r="AT431" s="63"/>
      <c r="AU431" s="64"/>
      <c r="AV431" s="64"/>
      <c r="AW431" s="108"/>
      <c r="AX431" s="108"/>
      <c r="AY431" s="108"/>
      <c r="AZ431" s="589">
        <v>133</v>
      </c>
      <c r="BA431" s="414"/>
      <c r="BB431" s="66"/>
      <c r="BC431" s="68"/>
      <c r="BD431" s="66"/>
      <c r="BE431" s="218"/>
      <c r="BF431" s="66"/>
      <c r="BG431" s="68"/>
      <c r="BH431" s="508"/>
      <c r="BI431" s="508"/>
      <c r="BJ431" s="508"/>
      <c r="BK431" s="66"/>
      <c r="BL431" s="66"/>
      <c r="BM431" s="66"/>
      <c r="BN431" s="66"/>
      <c r="BO431" s="571"/>
      <c r="BP431" s="66"/>
      <c r="BQ431" s="66"/>
      <c r="BR431" s="66"/>
      <c r="BS431" s="66"/>
      <c r="BT431" s="61"/>
      <c r="BU431" s="61"/>
      <c r="BV431" s="61"/>
      <c r="BW431" s="61"/>
      <c r="BX431" s="61"/>
      <c r="BY431" s="61"/>
      <c r="BZ431" s="61"/>
      <c r="CA431" s="61"/>
      <c r="CB431" s="61"/>
      <c r="CC431" s="61"/>
      <c r="CD431" s="61"/>
      <c r="CE431" s="61"/>
      <c r="CF431" s="61"/>
      <c r="CG431" s="61"/>
      <c r="CH431" s="61"/>
      <c r="CI431" s="61"/>
      <c r="CJ431" s="661">
        <v>1</v>
      </c>
      <c r="CK431" s="661">
        <v>0</v>
      </c>
      <c r="CL431" s="661">
        <v>1</v>
      </c>
      <c r="CM431" s="661">
        <v>1</v>
      </c>
      <c r="CN431" s="661">
        <v>1</v>
      </c>
      <c r="CO431" s="661">
        <v>0</v>
      </c>
      <c r="CP431" s="661">
        <v>1</v>
      </c>
      <c r="CQ431" s="661">
        <v>0</v>
      </c>
      <c r="CR431" s="661">
        <v>0</v>
      </c>
      <c r="CS431" s="661">
        <v>0</v>
      </c>
      <c r="CT431" s="661">
        <v>1</v>
      </c>
      <c r="CU431" s="661">
        <v>0</v>
      </c>
      <c r="CV431" s="666">
        <v>18.8</v>
      </c>
      <c r="CW431" s="362"/>
      <c r="CX431" s="362"/>
      <c r="CY431" s="362"/>
      <c r="DC431" s="516">
        <v>1</v>
      </c>
      <c r="DD431" s="511" t="s">
        <v>1756</v>
      </c>
      <c r="DF431" s="136"/>
      <c r="DJ431" s="136"/>
      <c r="DK431" s="136"/>
      <c r="DL431" s="136"/>
      <c r="DS431" s="63"/>
      <c r="EO431" s="511">
        <v>171</v>
      </c>
      <c r="EP431" s="574">
        <v>41751</v>
      </c>
      <c r="ET431" s="133">
        <v>82</v>
      </c>
      <c r="EU431" s="133">
        <v>0</v>
      </c>
      <c r="EV431" s="524">
        <v>20.069241855217001</v>
      </c>
      <c r="EW431" s="133">
        <v>5</v>
      </c>
      <c r="EX431" s="133">
        <v>13</v>
      </c>
      <c r="EY431" s="133">
        <v>74</v>
      </c>
      <c r="EZ431" s="133">
        <v>67</v>
      </c>
      <c r="FC431" s="133">
        <v>47</v>
      </c>
      <c r="FE431" s="133">
        <v>41</v>
      </c>
      <c r="FH431" s="91"/>
      <c r="FI431" s="91"/>
      <c r="FJ431" s="227"/>
      <c r="FK431" s="227"/>
      <c r="FL431" s="193">
        <v>305</v>
      </c>
      <c r="FM431" s="193">
        <v>269</v>
      </c>
      <c r="FN431" s="193">
        <v>141.42346774442387</v>
      </c>
      <c r="FO431" s="193">
        <v>124.73086171557384</v>
      </c>
      <c r="FP431" s="193">
        <v>11</v>
      </c>
      <c r="FQ431" s="133">
        <v>1</v>
      </c>
      <c r="FS431" s="193">
        <v>38</v>
      </c>
      <c r="FT431" s="193">
        <v>58</v>
      </c>
      <c r="FU431" s="133">
        <v>180</v>
      </c>
      <c r="FV431" s="237">
        <v>6.8</v>
      </c>
      <c r="FW431" s="237">
        <v>6.47</v>
      </c>
      <c r="FX431" s="237">
        <v>5.5882352941176476</v>
      </c>
      <c r="FY431" s="237">
        <v>0.65517241379310343</v>
      </c>
      <c r="FZ431" s="237">
        <v>1.4615384615384615</v>
      </c>
      <c r="GA431" s="133">
        <v>24</v>
      </c>
      <c r="GG431" s="133">
        <v>1</v>
      </c>
      <c r="GH431" s="133">
        <v>1</v>
      </c>
      <c r="GI431" s="133">
        <v>1</v>
      </c>
      <c r="GJ431" s="133">
        <v>1</v>
      </c>
      <c r="GK431" s="133">
        <v>26</v>
      </c>
      <c r="GM431" s="133">
        <v>1</v>
      </c>
      <c r="GO431" s="133">
        <v>0</v>
      </c>
      <c r="GP431" s="61">
        <v>41</v>
      </c>
      <c r="GQ431" s="106">
        <v>19.011023532856981</v>
      </c>
      <c r="GR431" s="61">
        <v>37</v>
      </c>
      <c r="GS431" s="61">
        <v>0</v>
      </c>
      <c r="GT431" s="61"/>
      <c r="GU431" s="61"/>
      <c r="GV431" s="61"/>
      <c r="GW431" s="61"/>
      <c r="GX431" s="61">
        <v>16</v>
      </c>
      <c r="GY431" s="61"/>
      <c r="GZ431" s="90"/>
      <c r="HA431" s="21">
        <v>9</v>
      </c>
      <c r="HY431" s="238"/>
      <c r="IE431" s="237"/>
      <c r="IF431" s="237"/>
      <c r="IP431" s="237"/>
      <c r="JC431" s="136"/>
      <c r="JD431" s="278"/>
      <c r="JE431" s="70"/>
      <c r="JF431" s="70"/>
      <c r="JG431" s="136"/>
      <c r="JH431" s="136"/>
      <c r="JI431" s="136"/>
      <c r="JJ431" s="136"/>
      <c r="JL431" s="420"/>
      <c r="JM431" s="362"/>
      <c r="JN431" s="244"/>
      <c r="JP431" s="518">
        <v>1</v>
      </c>
      <c r="JQ431" s="519">
        <v>42025</v>
      </c>
      <c r="JR431" s="520">
        <v>8</v>
      </c>
      <c r="JS431" s="135"/>
      <c r="JU431" s="200"/>
      <c r="JV431" s="135"/>
      <c r="JW431" s="225"/>
      <c r="JX431" s="201"/>
      <c r="JY431" s="135"/>
      <c r="JZ431" s="225"/>
      <c r="KA431" s="699">
        <v>0</v>
      </c>
      <c r="KB431" s="511"/>
      <c r="KC431" s="225"/>
      <c r="KD431" s="63"/>
      <c r="KE431" s="250"/>
      <c r="KF431" s="250"/>
      <c r="KG431" s="250"/>
      <c r="KH431" s="250"/>
      <c r="KI431" s="250"/>
      <c r="KJ431" s="250"/>
      <c r="KK431" s="250"/>
      <c r="KL431" s="250"/>
      <c r="KQ431" s="92"/>
      <c r="KR431" s="92"/>
      <c r="KS431" s="92"/>
      <c r="KT431" s="361"/>
      <c r="KU431" s="92"/>
      <c r="KV431" s="361"/>
      <c r="KW431" s="361"/>
      <c r="KX431" s="361"/>
      <c r="KY431" s="361"/>
      <c r="KZ431" s="361"/>
      <c r="LA431" s="361"/>
      <c r="LB431" s="361"/>
      <c r="LC431" s="361"/>
      <c r="LD431" s="361"/>
      <c r="LE431" s="112"/>
      <c r="LF431" s="454"/>
      <c r="LG431" s="454"/>
      <c r="LH431" s="454"/>
      <c r="LI431" s="454"/>
      <c r="LJ431" s="454"/>
      <c r="LK431" s="454"/>
      <c r="LL431" s="454"/>
      <c r="LM431" s="454"/>
      <c r="LN431" s="454"/>
      <c r="LO431" s="454"/>
      <c r="LP431" s="454"/>
      <c r="LQ431" s="454"/>
      <c r="LR431" s="454"/>
      <c r="LS431" s="454"/>
      <c r="LT431" s="454"/>
      <c r="LU431" s="454"/>
      <c r="LV431" s="454"/>
      <c r="LW431" s="454"/>
      <c r="LX431" s="454"/>
      <c r="LY431" s="454"/>
      <c r="LZ431" s="454"/>
      <c r="MA431" s="454"/>
      <c r="MC431" s="509"/>
      <c r="MD431" s="61"/>
      <c r="ME431" s="746">
        <v>171</v>
      </c>
      <c r="MF431" s="510">
        <v>41751</v>
      </c>
      <c r="MG431" s="511">
        <v>419</v>
      </c>
      <c r="MH431" s="521">
        <v>419</v>
      </c>
      <c r="MI431" s="522">
        <v>79.636958480966697</v>
      </c>
      <c r="MJ431" s="510"/>
      <c r="MK431" s="511"/>
      <c r="ML431" s="511"/>
      <c r="MM431" s="511"/>
      <c r="MN431" s="511"/>
      <c r="MO431" s="511"/>
      <c r="ND431" s="876" t="s">
        <v>64</v>
      </c>
      <c r="NE431" s="877" t="s">
        <v>64</v>
      </c>
      <c r="NF431" s="877" t="s">
        <v>64</v>
      </c>
      <c r="NG431" s="877" t="s">
        <v>64</v>
      </c>
      <c r="NH431" s="877" t="s">
        <v>64</v>
      </c>
      <c r="NI431" s="877" t="s">
        <v>64</v>
      </c>
      <c r="NJ431" s="877" t="s">
        <v>64</v>
      </c>
      <c r="NK431" s="877" t="s">
        <v>64</v>
      </c>
      <c r="NL431" s="877" t="s">
        <v>64</v>
      </c>
      <c r="NM431" s="877" t="s">
        <v>64</v>
      </c>
      <c r="NN431" s="877" t="s">
        <v>64</v>
      </c>
      <c r="NO431" s="877" t="s">
        <v>64</v>
      </c>
      <c r="NP431" s="877" t="s">
        <v>64</v>
      </c>
      <c r="NQ431" s="877" t="s">
        <v>64</v>
      </c>
      <c r="NR431" s="877" t="s">
        <v>64</v>
      </c>
      <c r="NS431" s="877" t="s">
        <v>64</v>
      </c>
      <c r="NT431" s="877" t="s">
        <v>64</v>
      </c>
      <c r="NU431" s="877" t="s">
        <v>64</v>
      </c>
      <c r="NV431" s="877" t="s">
        <v>64</v>
      </c>
      <c r="NW431" s="877" t="s">
        <v>64</v>
      </c>
      <c r="NX431" s="877" t="s">
        <v>64</v>
      </c>
      <c r="NY431" s="877" t="s">
        <v>64</v>
      </c>
      <c r="NZ431" s="877" t="s">
        <v>64</v>
      </c>
      <c r="OA431" s="877" t="s">
        <v>64</v>
      </c>
      <c r="OB431" s="877" t="s">
        <v>64</v>
      </c>
      <c r="OC431" s="877" t="s">
        <v>64</v>
      </c>
      <c r="OD431" s="877" t="s">
        <v>64</v>
      </c>
      <c r="OE431" s="877" t="s">
        <v>64</v>
      </c>
      <c r="OF431" s="877" t="s">
        <v>64</v>
      </c>
      <c r="OG431" s="877" t="s">
        <v>64</v>
      </c>
      <c r="OH431" s="877" t="s">
        <v>64</v>
      </c>
      <c r="OI431" s="877" t="s">
        <v>64</v>
      </c>
      <c r="OJ431" s="877" t="s">
        <v>64</v>
      </c>
      <c r="OK431" s="877" t="s">
        <v>64</v>
      </c>
      <c r="OL431" s="877" t="s">
        <v>64</v>
      </c>
    </row>
    <row r="432" spans="1:402" s="133" customFormat="1" x14ac:dyDescent="0.25">
      <c r="A432" s="221">
        <v>431</v>
      </c>
      <c r="B432" s="221">
        <v>0</v>
      </c>
      <c r="C432" s="61">
        <v>1</v>
      </c>
      <c r="D432" s="61">
        <v>5</v>
      </c>
      <c r="E432" s="511">
        <v>172</v>
      </c>
      <c r="F432" s="880"/>
      <c r="G432" s="887">
        <v>420</v>
      </c>
      <c r="I432" s="511" t="s">
        <v>1937</v>
      </c>
      <c r="J432" s="766">
        <v>13113</v>
      </c>
      <c r="K432" s="512">
        <v>78.460273972602707</v>
      </c>
      <c r="L432" s="514">
        <v>71</v>
      </c>
      <c r="M432" s="514">
        <v>173</v>
      </c>
      <c r="N432" s="514">
        <v>23.722810651876106</v>
      </c>
      <c r="O432" s="106">
        <v>1.8471449440811201</v>
      </c>
      <c r="P432" s="511">
        <v>0</v>
      </c>
      <c r="Q432" s="511">
        <v>100</v>
      </c>
      <c r="R432" s="511">
        <v>60</v>
      </c>
      <c r="S432" s="511">
        <v>0</v>
      </c>
      <c r="T432" s="514">
        <v>3</v>
      </c>
      <c r="U432" s="718">
        <v>0</v>
      </c>
      <c r="V432" s="718"/>
      <c r="W432" s="718">
        <v>0</v>
      </c>
      <c r="X432" s="718">
        <v>2</v>
      </c>
      <c r="Y432" s="663">
        <v>0</v>
      </c>
      <c r="Z432" s="718">
        <v>0</v>
      </c>
      <c r="AA432" s="718">
        <v>0</v>
      </c>
      <c r="AB432" s="718">
        <v>0</v>
      </c>
      <c r="AD432" s="524">
        <v>16.009056122449</v>
      </c>
      <c r="AF432" s="591">
        <v>145</v>
      </c>
      <c r="AG432" s="590">
        <v>1.95</v>
      </c>
      <c r="AH432" s="589">
        <v>33</v>
      </c>
      <c r="AI432" s="592"/>
      <c r="AJ432" s="589">
        <v>12.5</v>
      </c>
      <c r="AK432" s="592"/>
      <c r="AL432" s="591"/>
      <c r="AM432" s="594"/>
      <c r="AN432" s="409"/>
      <c r="AO432" s="63"/>
      <c r="AP432" s="63"/>
      <c r="AQ432" s="63"/>
      <c r="AR432" s="63"/>
      <c r="AS432" s="63"/>
      <c r="AT432" s="63"/>
      <c r="AU432" s="64"/>
      <c r="AV432" s="64"/>
      <c r="AW432" s="108"/>
      <c r="AX432" s="108"/>
      <c r="AY432" s="108"/>
      <c r="AZ432" s="589">
        <v>140</v>
      </c>
      <c r="BA432" s="414"/>
      <c r="BB432" s="66"/>
      <c r="BC432" s="68"/>
      <c r="BD432" s="66"/>
      <c r="BE432" s="218"/>
      <c r="BF432" s="66"/>
      <c r="BG432" s="68"/>
      <c r="BH432" s="508"/>
      <c r="BI432" s="508"/>
      <c r="BJ432" s="508"/>
      <c r="BK432" s="66"/>
      <c r="BL432" s="66"/>
      <c r="BM432" s="66"/>
      <c r="BN432" s="66"/>
      <c r="BO432" s="571"/>
      <c r="BP432" s="66"/>
      <c r="BQ432" s="66"/>
      <c r="BR432" s="66"/>
      <c r="BS432" s="66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  <c r="CD432" s="61"/>
      <c r="CE432" s="61"/>
      <c r="CF432" s="61"/>
      <c r="CG432" s="61"/>
      <c r="CH432" s="61"/>
      <c r="CI432" s="61"/>
      <c r="CJ432" s="663" t="s">
        <v>1835</v>
      </c>
      <c r="CK432" s="661">
        <v>0</v>
      </c>
      <c r="CL432" s="661">
        <v>1</v>
      </c>
      <c r="CM432" s="661">
        <v>1</v>
      </c>
      <c r="CN432" s="661">
        <v>1</v>
      </c>
      <c r="CO432" s="661">
        <v>0</v>
      </c>
      <c r="CP432" s="661">
        <v>1</v>
      </c>
      <c r="CQ432" s="663" t="s">
        <v>1816</v>
      </c>
      <c r="CR432" s="661">
        <v>0</v>
      </c>
      <c r="CS432" s="661">
        <v>0</v>
      </c>
      <c r="CT432" s="661">
        <v>1</v>
      </c>
      <c r="CU432" s="661">
        <v>0</v>
      </c>
      <c r="CV432" s="667"/>
      <c r="CW432" s="362"/>
      <c r="CX432" s="362"/>
      <c r="CY432" s="362"/>
      <c r="DC432" s="516">
        <v>1</v>
      </c>
      <c r="DD432" s="511" t="s">
        <v>1811</v>
      </c>
      <c r="DF432" s="136"/>
      <c r="DJ432" s="136"/>
      <c r="DK432" s="136"/>
      <c r="DL432" s="136"/>
      <c r="DS432" s="63"/>
      <c r="EO432" s="511">
        <v>172</v>
      </c>
      <c r="EP432" s="574">
        <v>41814</v>
      </c>
      <c r="ET432" s="133">
        <v>95</v>
      </c>
      <c r="EU432" s="133">
        <v>0</v>
      </c>
      <c r="EV432" s="524">
        <v>16.009056122449</v>
      </c>
      <c r="EW432" s="133">
        <v>9</v>
      </c>
      <c r="EX432" s="133">
        <v>8</v>
      </c>
      <c r="EY432" s="133">
        <v>80</v>
      </c>
      <c r="EZ432" s="133">
        <v>74</v>
      </c>
      <c r="FC432" s="133">
        <v>46</v>
      </c>
      <c r="FE432" s="133">
        <v>39</v>
      </c>
      <c r="FH432" s="91"/>
      <c r="FI432" s="91"/>
      <c r="FJ432" s="227"/>
      <c r="FK432" s="227"/>
      <c r="FL432" s="193">
        <v>291</v>
      </c>
      <c r="FM432" s="193">
        <v>257</v>
      </c>
      <c r="FN432" s="193">
        <v>157.54042525599459</v>
      </c>
      <c r="FO432" s="193">
        <v>139.13364017453819</v>
      </c>
      <c r="FP432" s="193">
        <v>12</v>
      </c>
      <c r="FQ432" s="133">
        <v>1</v>
      </c>
      <c r="FS432" s="193">
        <v>72.2</v>
      </c>
      <c r="FT432" s="193"/>
      <c r="FV432" s="237">
        <v>4.5</v>
      </c>
      <c r="FW432" s="237">
        <v>8.11</v>
      </c>
      <c r="FX432" s="237">
        <v>16.044444444444444</v>
      </c>
      <c r="FY432" s="237"/>
      <c r="FZ432" s="237">
        <v>1.5627705627705628</v>
      </c>
      <c r="GA432" s="133">
        <v>23</v>
      </c>
      <c r="GG432" s="133">
        <v>0</v>
      </c>
      <c r="GH432" s="133">
        <v>1</v>
      </c>
      <c r="GI432" s="133">
        <v>0</v>
      </c>
      <c r="GJ432" s="133">
        <v>1</v>
      </c>
      <c r="GK432" s="133">
        <v>16</v>
      </c>
      <c r="GM432" s="133">
        <v>0</v>
      </c>
      <c r="GO432" s="133">
        <v>1</v>
      </c>
      <c r="GP432" s="61">
        <v>63</v>
      </c>
      <c r="GQ432" s="106">
        <v>34.106690003875116</v>
      </c>
      <c r="GR432" s="61">
        <v>38</v>
      </c>
      <c r="GS432" s="61">
        <v>0</v>
      </c>
      <c r="GT432" s="61"/>
      <c r="GU432" s="61"/>
      <c r="GV432" s="61"/>
      <c r="GW432" s="61"/>
      <c r="GX432" s="61">
        <v>16</v>
      </c>
      <c r="GY432" s="61"/>
      <c r="GZ432" s="90"/>
      <c r="HA432" s="21">
        <v>14</v>
      </c>
      <c r="HY432" s="238"/>
      <c r="IE432" s="237"/>
      <c r="IF432" s="237"/>
      <c r="IP432" s="237"/>
      <c r="JC432" s="136"/>
      <c r="JD432" s="278"/>
      <c r="JE432" s="70"/>
      <c r="JF432" s="70"/>
      <c r="JG432" s="136"/>
      <c r="JH432" s="136"/>
      <c r="JI432" s="136"/>
      <c r="JJ432" s="136"/>
      <c r="JL432" s="420"/>
      <c r="JM432" s="362"/>
      <c r="JN432" s="244"/>
      <c r="JP432" s="518">
        <v>1</v>
      </c>
      <c r="JQ432" s="519">
        <v>42014</v>
      </c>
      <c r="JR432" s="520">
        <v>8</v>
      </c>
      <c r="JS432" s="135"/>
      <c r="JU432" s="200"/>
      <c r="JV432" s="135"/>
      <c r="JW432" s="225"/>
      <c r="JX432" s="201"/>
      <c r="JY432" s="135"/>
      <c r="JZ432" s="225"/>
      <c r="KA432" s="699">
        <v>0</v>
      </c>
      <c r="KB432" s="511"/>
      <c r="KC432" s="225"/>
      <c r="KD432" s="63"/>
      <c r="KE432" s="250"/>
      <c r="KF432" s="250"/>
      <c r="KG432" s="250"/>
      <c r="KH432" s="250"/>
      <c r="KI432" s="250"/>
      <c r="KJ432" s="250"/>
      <c r="KK432" s="250"/>
      <c r="KL432" s="250"/>
      <c r="KQ432" s="92"/>
      <c r="KR432" s="92"/>
      <c r="KS432" s="92"/>
      <c r="KT432" s="361"/>
      <c r="KU432" s="92"/>
      <c r="KV432" s="361"/>
      <c r="KW432" s="361"/>
      <c r="KX432" s="361"/>
      <c r="KY432" s="361"/>
      <c r="KZ432" s="361"/>
      <c r="LA432" s="361"/>
      <c r="LB432" s="361"/>
      <c r="LC432" s="361"/>
      <c r="LD432" s="361"/>
      <c r="LE432" s="112"/>
      <c r="LF432" s="454"/>
      <c r="LG432" s="454"/>
      <c r="LH432" s="454"/>
      <c r="LI432" s="454"/>
      <c r="LJ432" s="454"/>
      <c r="LK432" s="454"/>
      <c r="LL432" s="454"/>
      <c r="LM432" s="454"/>
      <c r="LN432" s="454"/>
      <c r="LO432" s="454"/>
      <c r="LP432" s="454"/>
      <c r="LQ432" s="454"/>
      <c r="LR432" s="454"/>
      <c r="LS432" s="454"/>
      <c r="LT432" s="454"/>
      <c r="LU432" s="454"/>
      <c r="LV432" s="454"/>
      <c r="LW432" s="454"/>
      <c r="LX432" s="454"/>
      <c r="LY432" s="454"/>
      <c r="LZ432" s="454"/>
      <c r="MA432" s="454"/>
      <c r="MC432" s="509"/>
      <c r="MD432" s="61"/>
      <c r="ME432" s="746">
        <v>172</v>
      </c>
      <c r="MF432" s="510">
        <v>41751</v>
      </c>
      <c r="MG432" s="511">
        <v>420</v>
      </c>
      <c r="MH432" s="521">
        <v>420</v>
      </c>
      <c r="MI432" s="522">
        <v>57.648923718348499</v>
      </c>
      <c r="MJ432" s="510"/>
      <c r="MK432" s="511"/>
      <c r="ML432" s="511"/>
      <c r="MM432" s="511"/>
      <c r="MN432" s="511"/>
      <c r="MO432" s="511"/>
      <c r="ND432" s="876">
        <v>1172</v>
      </c>
      <c r="NE432" s="877">
        <v>7.3646599718147598</v>
      </c>
      <c r="NF432" s="877">
        <v>6.9729223642254201</v>
      </c>
      <c r="NG432" s="877">
        <v>4.5680321047712802</v>
      </c>
      <c r="NH432" s="877">
        <v>1.84398384404833</v>
      </c>
      <c r="NI432" s="877">
        <v>7.5364415049673799</v>
      </c>
      <c r="NJ432" s="877">
        <v>6.3230097106128103</v>
      </c>
      <c r="NK432" s="877">
        <v>8.9320670785928602</v>
      </c>
      <c r="NL432" s="877">
        <v>7.3552629902205702</v>
      </c>
      <c r="NM432" s="877">
        <v>5.5326286575171704</v>
      </c>
      <c r="NN432" s="877">
        <v>1.9259994185562199</v>
      </c>
      <c r="NO432" s="877">
        <v>6.1957412932464502</v>
      </c>
      <c r="NP432" s="877">
        <v>6.2966409446834799</v>
      </c>
      <c r="NQ432" s="877">
        <v>7.2693137263480301</v>
      </c>
      <c r="NR432" s="877">
        <v>3.71259578044703</v>
      </c>
      <c r="NS432" s="877">
        <v>5.5341861390901004</v>
      </c>
      <c r="NT432" s="877">
        <v>7.5255991079223099</v>
      </c>
      <c r="NU432" s="877">
        <v>5.7586229824402402</v>
      </c>
      <c r="NV432" s="877">
        <v>5.7975318395719597</v>
      </c>
      <c r="NW432" s="877">
        <v>4.2615308152434102</v>
      </c>
      <c r="NX432" s="877">
        <v>4.8816646193203503</v>
      </c>
      <c r="NY432" s="877">
        <v>7.5000849879937697</v>
      </c>
      <c r="NZ432" s="877">
        <v>5.0325416972700401</v>
      </c>
      <c r="OA432" s="877">
        <v>9.3499004207389191</v>
      </c>
      <c r="OB432" s="877">
        <v>0.64154602908752401</v>
      </c>
      <c r="OC432" s="877">
        <v>6.39677601078753</v>
      </c>
      <c r="OD432" s="877">
        <v>5.6458745503090304</v>
      </c>
      <c r="OE432" s="877">
        <v>4.5316933608614702</v>
      </c>
      <c r="OF432" s="877">
        <v>10.397760186826099</v>
      </c>
      <c r="OG432" s="877">
        <v>2.6848187375532202</v>
      </c>
      <c r="OH432" s="877">
        <v>7.76453989857671</v>
      </c>
      <c r="OI432" s="877">
        <v>3.7136958148433599</v>
      </c>
      <c r="OJ432" s="877">
        <v>2.6332202882493601</v>
      </c>
      <c r="OK432" s="877">
        <v>1.3642343135174899</v>
      </c>
      <c r="OL432" s="877">
        <v>8.7083543916513992</v>
      </c>
    </row>
    <row r="433" spans="1:402" s="133" customFormat="1" x14ac:dyDescent="0.25">
      <c r="A433" s="221">
        <v>432</v>
      </c>
      <c r="B433" s="221">
        <v>0</v>
      </c>
      <c r="C433" s="61">
        <v>1</v>
      </c>
      <c r="D433" s="61">
        <v>5</v>
      </c>
      <c r="E433" s="511">
        <v>173</v>
      </c>
      <c r="F433" s="880"/>
      <c r="G433" s="887">
        <v>421</v>
      </c>
      <c r="I433" s="511" t="s">
        <v>1938</v>
      </c>
      <c r="J433" s="766">
        <v>17022</v>
      </c>
      <c r="K433" s="512">
        <v>67.753424657534296</v>
      </c>
      <c r="L433" s="514">
        <v>81.900000000000006</v>
      </c>
      <c r="M433" s="514">
        <v>164</v>
      </c>
      <c r="N433" s="514">
        <v>30.450624628197509</v>
      </c>
      <c r="O433" s="106">
        <v>1.9315796644197722</v>
      </c>
      <c r="P433" s="511">
        <v>0</v>
      </c>
      <c r="Q433" s="511">
        <v>110</v>
      </c>
      <c r="R433" s="511">
        <v>70</v>
      </c>
      <c r="S433" s="511">
        <v>1</v>
      </c>
      <c r="T433" s="514">
        <v>3</v>
      </c>
      <c r="U433" s="718">
        <v>1</v>
      </c>
      <c r="V433" s="718"/>
      <c r="W433" s="718">
        <v>1</v>
      </c>
      <c r="X433" s="718">
        <v>0</v>
      </c>
      <c r="Y433" s="718">
        <v>0</v>
      </c>
      <c r="Z433" s="718">
        <v>0</v>
      </c>
      <c r="AA433" s="718">
        <v>0</v>
      </c>
      <c r="AB433" s="718">
        <v>0</v>
      </c>
      <c r="AD433" s="524">
        <v>15.156896078623101</v>
      </c>
      <c r="AF433" s="591">
        <v>94</v>
      </c>
      <c r="AG433" s="590">
        <v>1.86</v>
      </c>
      <c r="AH433" s="589">
        <v>36</v>
      </c>
      <c r="AI433" s="592"/>
      <c r="AJ433" s="589">
        <v>10.4</v>
      </c>
      <c r="AK433" s="592"/>
      <c r="AL433" s="589">
        <v>1768</v>
      </c>
      <c r="AM433" s="593"/>
      <c r="AN433" s="409"/>
      <c r="AO433" s="63"/>
      <c r="AP433" s="63"/>
      <c r="AQ433" s="63"/>
      <c r="AR433" s="63"/>
      <c r="AS433" s="63"/>
      <c r="AT433" s="63"/>
      <c r="AU433" s="64"/>
      <c r="AV433" s="64"/>
      <c r="AW433" s="108"/>
      <c r="AX433" s="108"/>
      <c r="AY433" s="108"/>
      <c r="AZ433" s="589">
        <v>138</v>
      </c>
      <c r="BA433" s="414"/>
      <c r="BB433" s="66"/>
      <c r="BC433" s="68"/>
      <c r="BD433" s="66"/>
      <c r="BE433" s="218"/>
      <c r="BF433" s="66"/>
      <c r="BG433" s="68"/>
      <c r="BH433" s="508"/>
      <c r="BI433" s="508"/>
      <c r="BJ433" s="508"/>
      <c r="BK433" s="66"/>
      <c r="BL433" s="66"/>
      <c r="BM433" s="66"/>
      <c r="BN433" s="66"/>
      <c r="BO433" s="571"/>
      <c r="BP433" s="66"/>
      <c r="BQ433" s="66"/>
      <c r="BR433" s="66"/>
      <c r="BS433" s="66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  <c r="CD433" s="61"/>
      <c r="CE433" s="61"/>
      <c r="CF433" s="61"/>
      <c r="CG433" s="61"/>
      <c r="CH433" s="61"/>
      <c r="CI433" s="61"/>
      <c r="CJ433" s="661">
        <v>1</v>
      </c>
      <c r="CK433" s="661">
        <v>0</v>
      </c>
      <c r="CL433" s="661">
        <v>0</v>
      </c>
      <c r="CM433" s="661">
        <v>0</v>
      </c>
      <c r="CN433" s="661">
        <v>1</v>
      </c>
      <c r="CO433" s="661">
        <v>0</v>
      </c>
      <c r="CP433" s="661">
        <v>1</v>
      </c>
      <c r="CQ433" s="661">
        <v>1</v>
      </c>
      <c r="CR433" s="661">
        <v>0</v>
      </c>
      <c r="CS433" s="661">
        <v>0</v>
      </c>
      <c r="CT433" s="661">
        <v>0</v>
      </c>
      <c r="CU433" s="661">
        <v>0</v>
      </c>
      <c r="CV433" s="667"/>
      <c r="CW433" s="362"/>
      <c r="CX433" s="362"/>
      <c r="CY433" s="362"/>
      <c r="DC433" s="516">
        <v>2</v>
      </c>
      <c r="DD433" s="511" t="s">
        <v>1939</v>
      </c>
      <c r="DF433" s="136"/>
      <c r="DJ433" s="136"/>
      <c r="DK433" s="136"/>
      <c r="DL433" s="136"/>
      <c r="DS433" s="63"/>
      <c r="EO433" s="511">
        <v>173</v>
      </c>
      <c r="EP433" s="574">
        <v>41751</v>
      </c>
      <c r="ET433" s="133">
        <v>82</v>
      </c>
      <c r="EU433" s="133">
        <v>1</v>
      </c>
      <c r="EV433" s="524">
        <v>15.156896078623101</v>
      </c>
      <c r="EW433" s="133">
        <v>10</v>
      </c>
      <c r="EX433" s="133">
        <v>10</v>
      </c>
      <c r="EY433" s="133">
        <v>58</v>
      </c>
      <c r="EZ433" s="133">
        <v>54</v>
      </c>
      <c r="FC433" s="133">
        <v>44</v>
      </c>
      <c r="FE433" s="133">
        <v>21</v>
      </c>
      <c r="FH433" s="91"/>
      <c r="FI433" s="91"/>
      <c r="FJ433" s="227"/>
      <c r="FK433" s="227"/>
      <c r="FL433" s="193">
        <v>245</v>
      </c>
      <c r="FM433" s="193">
        <v>185</v>
      </c>
      <c r="FN433" s="193">
        <v>126.83918997127961</v>
      </c>
      <c r="FO433" s="193">
        <v>95.776531202802971</v>
      </c>
      <c r="FP433" s="193">
        <v>24</v>
      </c>
      <c r="FQ433" s="133">
        <v>1</v>
      </c>
      <c r="FS433" s="193"/>
      <c r="FT433" s="193"/>
      <c r="FV433" s="237"/>
      <c r="FW433" s="237"/>
      <c r="FX433" s="237"/>
      <c r="FY433" s="237"/>
      <c r="FZ433" s="237"/>
      <c r="GA433" s="133">
        <v>20</v>
      </c>
      <c r="GB433" s="133">
        <v>19</v>
      </c>
      <c r="GC433" s="133">
        <v>11</v>
      </c>
      <c r="GF433" s="133">
        <v>0.7</v>
      </c>
      <c r="GG433" s="133">
        <v>0</v>
      </c>
      <c r="GH433" s="133">
        <v>0</v>
      </c>
      <c r="GI433" s="133">
        <v>0</v>
      </c>
      <c r="GJ433" s="133">
        <v>1</v>
      </c>
      <c r="GK433" s="133">
        <v>55</v>
      </c>
      <c r="GM433" s="133">
        <v>0</v>
      </c>
      <c r="GO433" s="133">
        <v>0</v>
      </c>
      <c r="GP433" s="61">
        <v>75</v>
      </c>
      <c r="GQ433" s="106">
        <v>38.828323460595797</v>
      </c>
      <c r="GR433" s="61">
        <v>50</v>
      </c>
      <c r="GS433" s="61">
        <v>0</v>
      </c>
      <c r="GT433" s="61"/>
      <c r="GU433" s="61"/>
      <c r="GV433" s="61"/>
      <c r="GW433" s="61"/>
      <c r="GX433" s="61"/>
      <c r="GY433" s="61"/>
      <c r="GZ433" s="90"/>
      <c r="HA433" s="21">
        <v>29</v>
      </c>
      <c r="HY433" s="238"/>
      <c r="IE433" s="237"/>
      <c r="IF433" s="237"/>
      <c r="IP433" s="237"/>
      <c r="JC433" s="136"/>
      <c r="JD433" s="278"/>
      <c r="JE433" s="70"/>
      <c r="JF433" s="70"/>
      <c r="JG433" s="136"/>
      <c r="JH433" s="136"/>
      <c r="JI433" s="136"/>
      <c r="JJ433" s="136"/>
      <c r="JL433" s="420"/>
      <c r="JM433" s="362"/>
      <c r="JN433" s="244"/>
      <c r="JP433" s="518">
        <v>1</v>
      </c>
      <c r="JQ433" s="519">
        <v>42101</v>
      </c>
      <c r="JR433" s="520">
        <v>11</v>
      </c>
      <c r="JS433" s="135"/>
      <c r="JU433" s="200"/>
      <c r="JV433" s="135"/>
      <c r="JW433" s="225"/>
      <c r="JX433" s="201"/>
      <c r="JY433" s="135"/>
      <c r="JZ433" s="225"/>
      <c r="KA433" s="699">
        <v>0</v>
      </c>
      <c r="KB433" s="511"/>
      <c r="KC433" s="225"/>
      <c r="KD433" s="63"/>
      <c r="KE433" s="250"/>
      <c r="KF433" s="250"/>
      <c r="KG433" s="250"/>
      <c r="KH433" s="250"/>
      <c r="KI433" s="250"/>
      <c r="KJ433" s="250"/>
      <c r="KK433" s="250"/>
      <c r="KL433" s="250"/>
      <c r="KQ433" s="92"/>
      <c r="KR433" s="92"/>
      <c r="KS433" s="92"/>
      <c r="KT433" s="361"/>
      <c r="KU433" s="92"/>
      <c r="KV433" s="361"/>
      <c r="KW433" s="361"/>
      <c r="KX433" s="361"/>
      <c r="KY433" s="361"/>
      <c r="KZ433" s="361"/>
      <c r="LA433" s="361"/>
      <c r="LB433" s="361"/>
      <c r="LC433" s="361"/>
      <c r="LD433" s="361"/>
      <c r="LE433" s="112"/>
      <c r="LF433" s="454"/>
      <c r="LG433" s="454"/>
      <c r="LH433" s="454"/>
      <c r="LI433" s="454"/>
      <c r="LJ433" s="454"/>
      <c r="LK433" s="454"/>
      <c r="LL433" s="454"/>
      <c r="LM433" s="454"/>
      <c r="LN433" s="454"/>
      <c r="LO433" s="454"/>
      <c r="LP433" s="454"/>
      <c r="LQ433" s="454"/>
      <c r="LR433" s="454"/>
      <c r="LS433" s="454"/>
      <c r="LT433" s="454"/>
      <c r="LU433" s="454"/>
      <c r="LV433" s="454"/>
      <c r="LW433" s="454"/>
      <c r="LX433" s="454"/>
      <c r="LY433" s="454"/>
      <c r="LZ433" s="454"/>
      <c r="MA433" s="454"/>
      <c r="MC433" s="509"/>
      <c r="MD433" s="61"/>
      <c r="ME433" s="746">
        <v>173</v>
      </c>
      <c r="MF433" s="510">
        <v>41752</v>
      </c>
      <c r="MG433" s="511">
        <v>421</v>
      </c>
      <c r="MH433" s="521">
        <v>421</v>
      </c>
      <c r="MI433" s="522">
        <v>74.573251445155194</v>
      </c>
      <c r="MJ433" s="510"/>
      <c r="MK433" s="511"/>
      <c r="ML433" s="511"/>
      <c r="MM433" s="511"/>
      <c r="MN433" s="511"/>
      <c r="MO433" s="511"/>
      <c r="ND433" s="876">
        <v>1173</v>
      </c>
      <c r="NE433" s="877">
        <v>8.7044916026481793</v>
      </c>
      <c r="NF433" s="877">
        <v>6.0125686735030603</v>
      </c>
      <c r="NG433" s="877">
        <v>4.6937657122177798</v>
      </c>
      <c r="NH433" s="877">
        <v>3.4436066514756098</v>
      </c>
      <c r="NI433" s="877">
        <v>7.5921580021253599</v>
      </c>
      <c r="NJ433" s="877">
        <v>8.6781775673839103</v>
      </c>
      <c r="NK433" s="877">
        <v>7.2793784312344796</v>
      </c>
      <c r="NL433" s="877">
        <v>8.1803070199694297</v>
      </c>
      <c r="NM433" s="877">
        <v>6.1055942757951902</v>
      </c>
      <c r="NN433" s="877">
        <v>0.80735492205760395</v>
      </c>
      <c r="NO433" s="877">
        <v>6.0281270823171402</v>
      </c>
      <c r="NP433" s="877">
        <v>6.46988597627446</v>
      </c>
      <c r="NQ433" s="877">
        <v>7.7095663538399899</v>
      </c>
      <c r="NR433" s="877">
        <v>4.7393080708603899</v>
      </c>
      <c r="NS433" s="877">
        <v>5.83794324189103</v>
      </c>
      <c r="NT433" s="877">
        <v>7.3454496025321898</v>
      </c>
      <c r="NU433" s="877">
        <v>6.9550105052152897</v>
      </c>
      <c r="NV433" s="877">
        <v>7.1759237420637598</v>
      </c>
      <c r="NW433" s="877">
        <v>5.8492487027644096</v>
      </c>
      <c r="NX433" s="877">
        <v>6.2656619245218899</v>
      </c>
      <c r="NY433" s="877">
        <v>7.6237352017309501</v>
      </c>
      <c r="NZ433" s="877">
        <v>0.176322772640463</v>
      </c>
      <c r="OA433" s="877">
        <v>9.8479812522269494</v>
      </c>
      <c r="OB433" s="877">
        <v>-0.28630418515664102</v>
      </c>
      <c r="OC433" s="877">
        <v>5.3736482113346904</v>
      </c>
      <c r="OD433" s="877">
        <v>6.7685813421736096</v>
      </c>
      <c r="OE433" s="877">
        <v>4.6461626571578902</v>
      </c>
      <c r="OF433" s="877">
        <v>12.0056912091465</v>
      </c>
      <c r="OG433" s="877">
        <v>3.7059779016825201</v>
      </c>
      <c r="OH433" s="877">
        <v>6.3409182702721196</v>
      </c>
      <c r="OI433" s="877">
        <v>4.2008495746372096</v>
      </c>
      <c r="OJ433" s="877">
        <v>5.6647729388743704</v>
      </c>
      <c r="OK433" s="877">
        <v>5.1973254386942296</v>
      </c>
      <c r="OL433" s="877">
        <v>10.1342854373836</v>
      </c>
    </row>
    <row r="434" spans="1:402" s="133" customFormat="1" x14ac:dyDescent="0.25">
      <c r="A434" s="274">
        <v>433</v>
      </c>
      <c r="B434" s="274">
        <v>0</v>
      </c>
      <c r="C434" s="61">
        <v>1</v>
      </c>
      <c r="D434" s="61">
        <v>5</v>
      </c>
      <c r="E434" s="511">
        <v>175</v>
      </c>
      <c r="F434" s="880"/>
      <c r="G434" s="887">
        <v>424</v>
      </c>
      <c r="I434" s="511" t="s">
        <v>1940</v>
      </c>
      <c r="J434" s="766">
        <v>15125</v>
      </c>
      <c r="K434" s="512">
        <v>72.698630136986296</v>
      </c>
      <c r="L434" s="514">
        <v>60</v>
      </c>
      <c r="M434" s="514">
        <v>152</v>
      </c>
      <c r="N434" s="514">
        <v>25.969529085872576</v>
      </c>
      <c r="O434" s="106">
        <v>1.5916448515084429</v>
      </c>
      <c r="P434" s="511">
        <v>1</v>
      </c>
      <c r="Q434" s="511">
        <v>110</v>
      </c>
      <c r="R434" s="511">
        <v>70</v>
      </c>
      <c r="S434" s="511">
        <v>1</v>
      </c>
      <c r="T434" s="514">
        <v>2</v>
      </c>
      <c r="U434" s="718">
        <v>0</v>
      </c>
      <c r="V434" s="718"/>
      <c r="W434" s="718">
        <v>1</v>
      </c>
      <c r="X434" s="718">
        <v>1</v>
      </c>
      <c r="Y434" s="718">
        <v>1</v>
      </c>
      <c r="Z434" s="718">
        <v>0</v>
      </c>
      <c r="AA434" s="718">
        <v>0</v>
      </c>
      <c r="AB434" s="718">
        <v>0</v>
      </c>
      <c r="AD434" s="524">
        <v>35.859236475791299</v>
      </c>
      <c r="AF434" s="591">
        <v>134</v>
      </c>
      <c r="AG434" s="595">
        <v>1.1000000000000001</v>
      </c>
      <c r="AH434" s="589">
        <v>49</v>
      </c>
      <c r="AI434" s="592"/>
      <c r="AJ434" s="589">
        <v>11.1</v>
      </c>
      <c r="AK434" s="592"/>
      <c r="AL434" s="591"/>
      <c r="AM434" s="594"/>
      <c r="AN434" s="409"/>
      <c r="AO434" s="63"/>
      <c r="AP434" s="63"/>
      <c r="AQ434" s="63"/>
      <c r="AR434" s="63"/>
      <c r="AS434" s="63"/>
      <c r="AT434" s="63"/>
      <c r="AU434" s="64"/>
      <c r="AV434" s="64"/>
      <c r="AW434" s="108"/>
      <c r="AX434" s="108"/>
      <c r="AY434" s="108"/>
      <c r="AZ434" s="589">
        <v>138</v>
      </c>
      <c r="BA434" s="414"/>
      <c r="BB434" s="66"/>
      <c r="BC434" s="68"/>
      <c r="BD434" s="66"/>
      <c r="BE434" s="218"/>
      <c r="BF434" s="66"/>
      <c r="BG434" s="68"/>
      <c r="BH434" s="508"/>
      <c r="BI434" s="508"/>
      <c r="BJ434" s="508"/>
      <c r="BK434" s="66"/>
      <c r="BL434" s="66"/>
      <c r="BM434" s="66"/>
      <c r="BN434" s="66"/>
      <c r="BO434" s="571"/>
      <c r="BP434" s="66"/>
      <c r="BQ434" s="66"/>
      <c r="BR434" s="66"/>
      <c r="BS434" s="66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  <c r="CD434" s="61"/>
      <c r="CE434" s="61"/>
      <c r="CF434" s="61"/>
      <c r="CG434" s="61"/>
      <c r="CH434" s="61"/>
      <c r="CI434" s="61"/>
      <c r="CJ434" s="661">
        <v>0</v>
      </c>
      <c r="CK434" s="661">
        <v>0</v>
      </c>
      <c r="CL434" s="663">
        <v>1</v>
      </c>
      <c r="CM434" s="661">
        <v>1</v>
      </c>
      <c r="CN434" s="663">
        <v>1</v>
      </c>
      <c r="CO434" s="661">
        <v>1</v>
      </c>
      <c r="CP434" s="661">
        <v>1</v>
      </c>
      <c r="CQ434" s="661">
        <v>1</v>
      </c>
      <c r="CR434" s="661">
        <v>0</v>
      </c>
      <c r="CS434" s="663">
        <v>0</v>
      </c>
      <c r="CT434" s="661">
        <v>1</v>
      </c>
      <c r="CU434" s="661">
        <v>0</v>
      </c>
      <c r="CV434" s="667"/>
      <c r="CW434" s="362"/>
      <c r="CX434" s="362"/>
      <c r="CY434" s="362"/>
      <c r="DC434" s="516">
        <v>1</v>
      </c>
      <c r="DD434" s="513" t="s">
        <v>1941</v>
      </c>
      <c r="DF434" s="136"/>
      <c r="DJ434" s="136"/>
      <c r="DK434" s="136"/>
      <c r="DL434" s="136"/>
      <c r="DS434" s="63"/>
      <c r="EO434" s="511">
        <v>175</v>
      </c>
      <c r="EP434" s="574">
        <v>41649</v>
      </c>
      <c r="ET434" s="133">
        <v>117</v>
      </c>
      <c r="EU434" s="133">
        <v>1</v>
      </c>
      <c r="EV434" s="524">
        <v>35.859236475791299</v>
      </c>
      <c r="EW434" s="133">
        <v>10</v>
      </c>
      <c r="EX434" s="133">
        <v>9</v>
      </c>
      <c r="EY434" s="133">
        <v>52</v>
      </c>
      <c r="EZ434" s="133">
        <v>43</v>
      </c>
      <c r="FC434" s="133">
        <v>56</v>
      </c>
      <c r="FE434" s="133">
        <v>27</v>
      </c>
      <c r="FH434" s="91"/>
      <c r="FI434" s="91"/>
      <c r="FJ434" s="227"/>
      <c r="FK434" s="227"/>
      <c r="FL434" s="193">
        <v>100</v>
      </c>
      <c r="FM434" s="193">
        <v>71</v>
      </c>
      <c r="FN434" s="193">
        <v>62.828086243754328</v>
      </c>
      <c r="FO434" s="193">
        <v>44.607941233065574</v>
      </c>
      <c r="FP434" s="193">
        <v>28</v>
      </c>
      <c r="FQ434" s="133">
        <v>1</v>
      </c>
      <c r="FS434" s="193">
        <v>113</v>
      </c>
      <c r="FT434" s="193"/>
      <c r="FU434" s="133">
        <v>90</v>
      </c>
      <c r="FV434" s="237"/>
      <c r="FW434" s="237"/>
      <c r="FX434" s="237"/>
      <c r="FY434" s="237"/>
      <c r="FZ434" s="237"/>
      <c r="GA434" s="133">
        <v>18</v>
      </c>
      <c r="GG434" s="133">
        <v>0</v>
      </c>
      <c r="GH434" s="133">
        <v>1</v>
      </c>
      <c r="GI434" s="133">
        <v>0</v>
      </c>
      <c r="GJ434" s="133">
        <v>1</v>
      </c>
      <c r="GM434" s="133">
        <v>0</v>
      </c>
      <c r="GO434" s="133">
        <v>0</v>
      </c>
      <c r="GP434" s="61">
        <v>63</v>
      </c>
      <c r="GQ434" s="106">
        <v>39.581694333565224</v>
      </c>
      <c r="GR434" s="61">
        <v>59</v>
      </c>
      <c r="GS434" s="61">
        <v>0</v>
      </c>
      <c r="GT434" s="61"/>
      <c r="GU434" s="61"/>
      <c r="GV434" s="61"/>
      <c r="GW434" s="61"/>
      <c r="GX434" s="61"/>
      <c r="GY434" s="61"/>
      <c r="GZ434" s="90"/>
      <c r="HA434" s="21">
        <v>25</v>
      </c>
      <c r="HY434" s="238"/>
      <c r="IE434" s="237"/>
      <c r="IF434" s="237"/>
      <c r="IP434" s="237"/>
      <c r="JC434" s="136"/>
      <c r="JD434" s="278"/>
      <c r="JE434" s="70"/>
      <c r="JF434" s="70"/>
      <c r="JG434" s="136"/>
      <c r="JH434" s="136"/>
      <c r="JI434" s="136"/>
      <c r="JJ434" s="136"/>
      <c r="JL434" s="420"/>
      <c r="JM434" s="362"/>
      <c r="JN434" s="244"/>
      <c r="JP434" s="518">
        <v>0</v>
      </c>
      <c r="JQ434" s="519">
        <v>43557</v>
      </c>
      <c r="JR434" s="520">
        <v>62</v>
      </c>
      <c r="JS434" s="135"/>
      <c r="JU434" s="200"/>
      <c r="JV434" s="135"/>
      <c r="JW434" s="225"/>
      <c r="JX434" s="201"/>
      <c r="JY434" s="135"/>
      <c r="JZ434" s="225"/>
      <c r="KA434" s="699">
        <v>0</v>
      </c>
      <c r="KB434" s="511"/>
      <c r="KC434" s="225"/>
      <c r="KD434" s="63"/>
      <c r="KE434" s="250"/>
      <c r="KF434" s="250"/>
      <c r="KG434" s="250"/>
      <c r="KH434" s="250"/>
      <c r="KI434" s="250"/>
      <c r="KJ434" s="250"/>
      <c r="KK434" s="250"/>
      <c r="KL434" s="250"/>
      <c r="KQ434" s="92"/>
      <c r="KR434" s="92"/>
      <c r="KS434" s="92"/>
      <c r="KT434" s="361"/>
      <c r="KU434" s="92"/>
      <c r="KV434" s="361"/>
      <c r="KW434" s="361"/>
      <c r="KX434" s="361"/>
      <c r="KY434" s="361"/>
      <c r="KZ434" s="361"/>
      <c r="LA434" s="361"/>
      <c r="LB434" s="361"/>
      <c r="LC434" s="361"/>
      <c r="LD434" s="361"/>
      <c r="LE434" s="112"/>
      <c r="LF434" s="454"/>
      <c r="LG434" s="454"/>
      <c r="LH434" s="454"/>
      <c r="LI434" s="454"/>
      <c r="LJ434" s="454"/>
      <c r="LK434" s="454"/>
      <c r="LL434" s="454"/>
      <c r="LM434" s="454"/>
      <c r="LN434" s="454"/>
      <c r="LO434" s="454"/>
      <c r="LP434" s="454"/>
      <c r="LQ434" s="454"/>
      <c r="LR434" s="454"/>
      <c r="LS434" s="454"/>
      <c r="LT434" s="454"/>
      <c r="LU434" s="454"/>
      <c r="LV434" s="454"/>
      <c r="LW434" s="454"/>
      <c r="LX434" s="454"/>
      <c r="LY434" s="454"/>
      <c r="LZ434" s="454"/>
      <c r="MA434" s="454"/>
      <c r="MC434" s="509"/>
      <c r="MD434" s="61"/>
      <c r="ME434" s="746">
        <v>175</v>
      </c>
      <c r="MF434" s="510">
        <v>41660</v>
      </c>
      <c r="MG434" s="511">
        <v>424</v>
      </c>
      <c r="MH434" s="521">
        <v>424</v>
      </c>
      <c r="MI434" s="522">
        <v>37.354847979138398</v>
      </c>
      <c r="MJ434" s="510"/>
      <c r="MK434" s="511"/>
      <c r="ML434" s="511"/>
      <c r="MM434" s="511"/>
      <c r="MN434" s="511"/>
      <c r="MO434" s="511"/>
      <c r="ND434" s="876">
        <v>1175</v>
      </c>
      <c r="NE434" s="877" t="s">
        <v>64</v>
      </c>
      <c r="NF434" s="877" t="s">
        <v>64</v>
      </c>
      <c r="NG434" s="877" t="s">
        <v>64</v>
      </c>
      <c r="NH434" s="877" t="s">
        <v>64</v>
      </c>
      <c r="NI434" s="877" t="s">
        <v>64</v>
      </c>
      <c r="NJ434" s="877" t="s">
        <v>64</v>
      </c>
      <c r="NK434" s="877" t="s">
        <v>64</v>
      </c>
      <c r="NL434" s="877" t="s">
        <v>64</v>
      </c>
      <c r="NM434" s="877" t="s">
        <v>64</v>
      </c>
      <c r="NN434" s="877" t="s">
        <v>64</v>
      </c>
      <c r="NO434" s="877" t="s">
        <v>64</v>
      </c>
      <c r="NP434" s="877" t="s">
        <v>64</v>
      </c>
      <c r="NQ434" s="877" t="s">
        <v>64</v>
      </c>
      <c r="NR434" s="877" t="s">
        <v>64</v>
      </c>
      <c r="NS434" s="877" t="s">
        <v>64</v>
      </c>
      <c r="NT434" s="877" t="s">
        <v>64</v>
      </c>
      <c r="NU434" s="877" t="s">
        <v>64</v>
      </c>
      <c r="NV434" s="877" t="s">
        <v>64</v>
      </c>
      <c r="NW434" s="877" t="s">
        <v>64</v>
      </c>
      <c r="NX434" s="877" t="s">
        <v>64</v>
      </c>
      <c r="NY434" s="877" t="s">
        <v>64</v>
      </c>
      <c r="NZ434" s="877" t="s">
        <v>64</v>
      </c>
      <c r="OA434" s="877" t="s">
        <v>64</v>
      </c>
      <c r="OB434" s="877" t="s">
        <v>64</v>
      </c>
      <c r="OC434" s="877" t="s">
        <v>64</v>
      </c>
      <c r="OD434" s="877" t="s">
        <v>64</v>
      </c>
      <c r="OE434" s="877" t="s">
        <v>64</v>
      </c>
      <c r="OF434" s="877" t="s">
        <v>64</v>
      </c>
      <c r="OG434" s="877" t="s">
        <v>64</v>
      </c>
      <c r="OH434" s="877" t="s">
        <v>64</v>
      </c>
      <c r="OI434" s="877" t="s">
        <v>64</v>
      </c>
      <c r="OJ434" s="877" t="s">
        <v>64</v>
      </c>
      <c r="OK434" s="877" t="s">
        <v>64</v>
      </c>
      <c r="OL434" s="877" t="s">
        <v>64</v>
      </c>
    </row>
    <row r="435" spans="1:402" s="133" customFormat="1" x14ac:dyDescent="0.25">
      <c r="A435" s="221">
        <v>434</v>
      </c>
      <c r="B435" s="221">
        <v>0</v>
      </c>
      <c r="C435" s="61">
        <v>0</v>
      </c>
      <c r="D435" s="61">
        <v>5</v>
      </c>
      <c r="E435" s="511">
        <v>180</v>
      </c>
      <c r="F435" s="880"/>
      <c r="G435" s="887">
        <v>428</v>
      </c>
      <c r="I435" s="511" t="s">
        <v>1942</v>
      </c>
      <c r="J435" s="766">
        <v>9281</v>
      </c>
      <c r="K435" s="512">
        <v>88.715068493150696</v>
      </c>
      <c r="L435" s="514">
        <v>84</v>
      </c>
      <c r="M435" s="514">
        <v>184</v>
      </c>
      <c r="N435" s="514">
        <v>24.810964083175801</v>
      </c>
      <c r="O435" s="106">
        <v>2.0720360357226735</v>
      </c>
      <c r="P435" s="511">
        <v>0</v>
      </c>
      <c r="Q435" s="511">
        <v>120</v>
      </c>
      <c r="R435" s="511">
        <v>70</v>
      </c>
      <c r="S435" s="511">
        <v>0</v>
      </c>
      <c r="T435" s="514">
        <v>2</v>
      </c>
      <c r="U435" s="718">
        <v>0</v>
      </c>
      <c r="V435" s="718"/>
      <c r="W435" s="718">
        <v>0</v>
      </c>
      <c r="X435" s="718">
        <v>0</v>
      </c>
      <c r="Y435" s="718">
        <v>1</v>
      </c>
      <c r="Z435" s="718">
        <v>0</v>
      </c>
      <c r="AA435" s="718">
        <v>0</v>
      </c>
      <c r="AB435" s="718">
        <v>0</v>
      </c>
      <c r="AD435" s="524">
        <v>37.3254946727549</v>
      </c>
      <c r="AF435" s="589">
        <v>100</v>
      </c>
      <c r="AG435" s="595">
        <v>1.44</v>
      </c>
      <c r="AH435" s="589">
        <v>46</v>
      </c>
      <c r="AI435" s="592"/>
      <c r="AJ435" s="589">
        <v>13.5</v>
      </c>
      <c r="AK435" s="592"/>
      <c r="AL435" s="589">
        <v>217</v>
      </c>
      <c r="AM435" s="593"/>
      <c r="AN435" s="409"/>
      <c r="AO435" s="63"/>
      <c r="AP435" s="63"/>
      <c r="AQ435" s="63"/>
      <c r="AR435" s="63"/>
      <c r="AS435" s="63"/>
      <c r="AT435" s="63"/>
      <c r="AU435" s="64"/>
      <c r="AV435" s="64"/>
      <c r="AW435" s="108"/>
      <c r="AX435" s="108"/>
      <c r="AY435" s="108"/>
      <c r="AZ435" s="591">
        <v>142</v>
      </c>
      <c r="BA435" s="414"/>
      <c r="BB435" s="66"/>
      <c r="BC435" s="68"/>
      <c r="BD435" s="66"/>
      <c r="BE435" s="218"/>
      <c r="BF435" s="66"/>
      <c r="BG435" s="68"/>
      <c r="BH435" s="508"/>
      <c r="BI435" s="508"/>
      <c r="BJ435" s="508"/>
      <c r="BK435" s="66"/>
      <c r="BL435" s="66"/>
      <c r="BM435" s="66"/>
      <c r="BN435" s="66"/>
      <c r="BO435" s="571"/>
      <c r="BP435" s="66"/>
      <c r="BQ435" s="66"/>
      <c r="BR435" s="66"/>
      <c r="BS435" s="66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  <c r="CD435" s="61"/>
      <c r="CE435" s="61"/>
      <c r="CF435" s="61"/>
      <c r="CG435" s="61"/>
      <c r="CH435" s="61"/>
      <c r="CI435" s="61"/>
      <c r="CJ435" s="663">
        <v>0</v>
      </c>
      <c r="CK435" s="661">
        <v>0</v>
      </c>
      <c r="CL435" s="661">
        <v>1</v>
      </c>
      <c r="CM435" s="661">
        <v>1</v>
      </c>
      <c r="CN435" s="661">
        <v>1</v>
      </c>
      <c r="CO435" s="661">
        <v>0</v>
      </c>
      <c r="CP435" s="661">
        <v>0</v>
      </c>
      <c r="CQ435" s="661">
        <v>1</v>
      </c>
      <c r="CR435" s="661">
        <v>0</v>
      </c>
      <c r="CS435" s="661">
        <v>0</v>
      </c>
      <c r="CT435" s="661">
        <v>1</v>
      </c>
      <c r="CU435" s="661">
        <v>0</v>
      </c>
      <c r="CV435" s="667"/>
      <c r="CW435" s="362"/>
      <c r="CX435" s="362"/>
      <c r="CY435" s="362"/>
      <c r="DC435" s="516">
        <v>2</v>
      </c>
      <c r="DD435" s="511" t="s">
        <v>1923</v>
      </c>
      <c r="DF435" s="136"/>
      <c r="DJ435" s="136"/>
      <c r="DK435" s="136"/>
      <c r="DL435" s="136"/>
      <c r="DS435" s="63"/>
      <c r="EO435" s="511">
        <v>180</v>
      </c>
      <c r="EP435" s="574">
        <v>41661</v>
      </c>
      <c r="ET435" s="133">
        <v>65</v>
      </c>
      <c r="EU435" s="133">
        <v>0</v>
      </c>
      <c r="EV435" s="524">
        <v>37.3254946727549</v>
      </c>
      <c r="EW435" s="133">
        <v>8</v>
      </c>
      <c r="EX435" s="133">
        <v>9</v>
      </c>
      <c r="EY435" s="133">
        <v>60</v>
      </c>
      <c r="EZ435" s="133">
        <v>49</v>
      </c>
      <c r="FC435" s="133">
        <v>33</v>
      </c>
      <c r="FE435" s="133">
        <v>39</v>
      </c>
      <c r="FH435" s="91"/>
      <c r="FI435" s="91"/>
      <c r="FJ435" s="227"/>
      <c r="FK435" s="227"/>
      <c r="FL435" s="193">
        <v>220</v>
      </c>
      <c r="FM435" s="193">
        <v>135</v>
      </c>
      <c r="FN435" s="193">
        <v>106.17575959448484</v>
      </c>
      <c r="FO435" s="193">
        <v>65.153307023888431</v>
      </c>
      <c r="FP435" s="193">
        <v>38</v>
      </c>
      <c r="FQ435" s="133">
        <v>1</v>
      </c>
      <c r="FS435" s="193">
        <v>37</v>
      </c>
      <c r="FT435" s="193">
        <v>96</v>
      </c>
      <c r="FU435" s="133">
        <v>260</v>
      </c>
      <c r="FV435" s="237">
        <v>9.2100000000000009</v>
      </c>
      <c r="FW435" s="237">
        <v>8.8000000000000007</v>
      </c>
      <c r="FX435" s="237">
        <v>4.0173724212812161</v>
      </c>
      <c r="FY435" s="237">
        <v>0.38541666666666669</v>
      </c>
      <c r="FZ435" s="237">
        <v>1.15625</v>
      </c>
      <c r="GA435" s="133">
        <v>23</v>
      </c>
      <c r="GG435" s="133">
        <v>1</v>
      </c>
      <c r="GH435" s="133">
        <v>0</v>
      </c>
      <c r="GI435" s="133">
        <v>0</v>
      </c>
      <c r="GJ435" s="133">
        <v>1</v>
      </c>
      <c r="GK435" s="133">
        <v>25</v>
      </c>
      <c r="GM435" s="133">
        <v>0</v>
      </c>
      <c r="GO435" s="133">
        <v>1</v>
      </c>
      <c r="GP435" s="61">
        <v>63</v>
      </c>
      <c r="GQ435" s="106">
        <v>30.404876611147934</v>
      </c>
      <c r="GR435" s="61">
        <v>65</v>
      </c>
      <c r="GS435" s="61">
        <v>0</v>
      </c>
      <c r="GT435" s="61"/>
      <c r="GU435" s="61"/>
      <c r="GV435" s="61"/>
      <c r="GW435" s="61"/>
      <c r="GX435" s="61">
        <v>19</v>
      </c>
      <c r="GY435" s="61"/>
      <c r="GZ435" s="90"/>
      <c r="HA435" s="21">
        <v>9</v>
      </c>
      <c r="HY435" s="238"/>
      <c r="IE435" s="237"/>
      <c r="IF435" s="237"/>
      <c r="IP435" s="237"/>
      <c r="JC435" s="136"/>
      <c r="JD435" s="278"/>
      <c r="JE435" s="70"/>
      <c r="JF435" s="70"/>
      <c r="JG435" s="136"/>
      <c r="JH435" s="136"/>
      <c r="JI435" s="136"/>
      <c r="JJ435" s="136"/>
      <c r="JL435" s="420"/>
      <c r="JM435" s="362"/>
      <c r="JN435" s="244"/>
      <c r="JP435" s="518">
        <v>1</v>
      </c>
      <c r="JQ435" s="519">
        <v>43648</v>
      </c>
      <c r="JR435" s="520">
        <v>65</v>
      </c>
      <c r="JS435" s="135"/>
      <c r="JU435" s="200"/>
      <c r="JV435" s="135"/>
      <c r="JW435" s="225"/>
      <c r="JX435" s="201"/>
      <c r="JY435" s="135"/>
      <c r="JZ435" s="225"/>
      <c r="KA435" s="699">
        <v>0</v>
      </c>
      <c r="KB435" s="511"/>
      <c r="KC435" s="225"/>
      <c r="KD435" s="63"/>
      <c r="KE435" s="250"/>
      <c r="KF435" s="250"/>
      <c r="KG435" s="250"/>
      <c r="KH435" s="250"/>
      <c r="KI435" s="250"/>
      <c r="KJ435" s="250"/>
      <c r="KK435" s="250"/>
      <c r="KL435" s="250"/>
      <c r="KQ435" s="92"/>
      <c r="KR435" s="92"/>
      <c r="KS435" s="92"/>
      <c r="KT435" s="361"/>
      <c r="KU435" s="92"/>
      <c r="KV435" s="361"/>
      <c r="KW435" s="361"/>
      <c r="KX435" s="361"/>
      <c r="KY435" s="361"/>
      <c r="KZ435" s="361"/>
      <c r="LA435" s="361"/>
      <c r="LB435" s="361"/>
      <c r="LC435" s="361"/>
      <c r="LD435" s="361"/>
      <c r="LE435" s="112"/>
      <c r="LF435" s="454"/>
      <c r="LG435" s="454"/>
      <c r="LH435" s="454"/>
      <c r="LI435" s="454"/>
      <c r="LJ435" s="454"/>
      <c r="LK435" s="454"/>
      <c r="LL435" s="454"/>
      <c r="LM435" s="454"/>
      <c r="LN435" s="454"/>
      <c r="LO435" s="454"/>
      <c r="LP435" s="454"/>
      <c r="LQ435" s="454"/>
      <c r="LR435" s="454"/>
      <c r="LS435" s="454"/>
      <c r="LT435" s="454"/>
      <c r="LU435" s="454"/>
      <c r="LV435" s="454"/>
      <c r="LW435" s="454"/>
      <c r="LX435" s="454"/>
      <c r="LY435" s="454"/>
      <c r="LZ435" s="454"/>
      <c r="MA435" s="454"/>
      <c r="MC435" s="509"/>
      <c r="MD435" s="61"/>
      <c r="ME435" s="746">
        <v>180</v>
      </c>
      <c r="MF435" s="510">
        <v>41662</v>
      </c>
      <c r="MG435" s="511">
        <v>428</v>
      </c>
      <c r="MH435" s="521">
        <v>428</v>
      </c>
      <c r="MI435" s="522">
        <v>43.775711342901097</v>
      </c>
      <c r="MJ435" s="510"/>
      <c r="MK435" s="511"/>
      <c r="ML435" s="511"/>
      <c r="MM435" s="511"/>
      <c r="MN435" s="511"/>
      <c r="MO435" s="511"/>
      <c r="ND435" s="876" t="s">
        <v>64</v>
      </c>
      <c r="NE435" s="877" t="s">
        <v>64</v>
      </c>
      <c r="NF435" s="877" t="s">
        <v>64</v>
      </c>
      <c r="NG435" s="877" t="s">
        <v>64</v>
      </c>
      <c r="NH435" s="877" t="s">
        <v>64</v>
      </c>
      <c r="NI435" s="877" t="s">
        <v>64</v>
      </c>
      <c r="NJ435" s="877" t="s">
        <v>64</v>
      </c>
      <c r="NK435" s="877" t="s">
        <v>64</v>
      </c>
      <c r="NL435" s="877" t="s">
        <v>64</v>
      </c>
      <c r="NM435" s="877" t="s">
        <v>64</v>
      </c>
      <c r="NN435" s="877" t="s">
        <v>64</v>
      </c>
      <c r="NO435" s="877" t="s">
        <v>64</v>
      </c>
      <c r="NP435" s="877" t="s">
        <v>64</v>
      </c>
      <c r="NQ435" s="877" t="s">
        <v>64</v>
      </c>
      <c r="NR435" s="877" t="s">
        <v>64</v>
      </c>
      <c r="NS435" s="877" t="s">
        <v>64</v>
      </c>
      <c r="NT435" s="877" t="s">
        <v>64</v>
      </c>
      <c r="NU435" s="877" t="s">
        <v>64</v>
      </c>
      <c r="NV435" s="877" t="s">
        <v>64</v>
      </c>
      <c r="NW435" s="877" t="s">
        <v>64</v>
      </c>
      <c r="NX435" s="877" t="s">
        <v>64</v>
      </c>
      <c r="NY435" s="877" t="s">
        <v>64</v>
      </c>
      <c r="NZ435" s="877" t="s">
        <v>64</v>
      </c>
      <c r="OA435" s="877" t="s">
        <v>64</v>
      </c>
      <c r="OB435" s="877" t="s">
        <v>64</v>
      </c>
      <c r="OC435" s="877" t="s">
        <v>64</v>
      </c>
      <c r="OD435" s="877" t="s">
        <v>64</v>
      </c>
      <c r="OE435" s="877" t="s">
        <v>64</v>
      </c>
      <c r="OF435" s="877" t="s">
        <v>64</v>
      </c>
      <c r="OG435" s="877" t="s">
        <v>64</v>
      </c>
      <c r="OH435" s="877" t="s">
        <v>64</v>
      </c>
      <c r="OI435" s="877" t="s">
        <v>64</v>
      </c>
      <c r="OJ435" s="877" t="s">
        <v>64</v>
      </c>
      <c r="OK435" s="877" t="s">
        <v>64</v>
      </c>
      <c r="OL435" s="877" t="s">
        <v>64</v>
      </c>
    </row>
    <row r="436" spans="1:402" s="133" customFormat="1" x14ac:dyDescent="0.25">
      <c r="A436" s="221">
        <v>435</v>
      </c>
      <c r="B436" s="221">
        <v>0</v>
      </c>
      <c r="C436" s="61">
        <v>0</v>
      </c>
      <c r="D436" s="61">
        <v>5</v>
      </c>
      <c r="E436" s="511">
        <v>181</v>
      </c>
      <c r="F436" s="880"/>
      <c r="G436" s="887">
        <v>431</v>
      </c>
      <c r="I436" s="511" t="s">
        <v>1943</v>
      </c>
      <c r="J436" s="766">
        <v>19482</v>
      </c>
      <c r="K436" s="512">
        <v>60.797260273972597</v>
      </c>
      <c r="L436" s="514">
        <v>61</v>
      </c>
      <c r="M436" s="514">
        <v>175</v>
      </c>
      <c r="N436" s="514">
        <v>19.918367346938776</v>
      </c>
      <c r="O436" s="106">
        <v>1.7219981933143187</v>
      </c>
      <c r="P436" s="511">
        <v>0</v>
      </c>
      <c r="Q436" s="511">
        <v>110</v>
      </c>
      <c r="R436" s="511">
        <v>70</v>
      </c>
      <c r="S436" s="511">
        <v>0</v>
      </c>
      <c r="T436" s="514">
        <v>4</v>
      </c>
      <c r="U436" s="718">
        <v>0</v>
      </c>
      <c r="V436" s="718"/>
      <c r="W436" s="718">
        <v>0</v>
      </c>
      <c r="X436" s="718">
        <v>1</v>
      </c>
      <c r="Y436" s="718">
        <v>1</v>
      </c>
      <c r="Z436" s="718">
        <v>0</v>
      </c>
      <c r="AA436" s="718">
        <v>0</v>
      </c>
      <c r="AB436" s="718">
        <v>0</v>
      </c>
      <c r="AD436" s="524">
        <v>26.724535281038001</v>
      </c>
      <c r="AF436" s="591"/>
      <c r="AG436" s="595">
        <v>0.65</v>
      </c>
      <c r="AH436" s="589">
        <v>125</v>
      </c>
      <c r="AI436" s="592"/>
      <c r="AJ436" s="589">
        <v>11.9</v>
      </c>
      <c r="AK436" s="592"/>
      <c r="AL436" s="591"/>
      <c r="AM436" s="594"/>
      <c r="AN436" s="409"/>
      <c r="AO436" s="63"/>
      <c r="AP436" s="63"/>
      <c r="AQ436" s="63"/>
      <c r="AR436" s="63"/>
      <c r="AS436" s="63"/>
      <c r="AT436" s="63"/>
      <c r="AU436" s="64"/>
      <c r="AV436" s="64"/>
      <c r="AW436" s="108"/>
      <c r="AX436" s="108"/>
      <c r="AY436" s="108"/>
      <c r="AZ436" s="591">
        <v>128</v>
      </c>
      <c r="BA436" s="414"/>
      <c r="BB436" s="66"/>
      <c r="BC436" s="68"/>
      <c r="BD436" s="66"/>
      <c r="BE436" s="218"/>
      <c r="BF436" s="66"/>
      <c r="BG436" s="68"/>
      <c r="BH436" s="508"/>
      <c r="BI436" s="508"/>
      <c r="BJ436" s="508"/>
      <c r="BK436" s="66"/>
      <c r="BL436" s="66"/>
      <c r="BM436" s="66"/>
      <c r="BN436" s="66"/>
      <c r="BO436" s="571"/>
      <c r="BP436" s="66"/>
      <c r="BQ436" s="66"/>
      <c r="BR436" s="66"/>
      <c r="BS436" s="66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  <c r="CD436" s="61"/>
      <c r="CE436" s="61"/>
      <c r="CF436" s="61"/>
      <c r="CG436" s="61"/>
      <c r="CH436" s="61"/>
      <c r="CI436" s="61"/>
      <c r="CJ436" s="663">
        <v>1</v>
      </c>
      <c r="CK436" s="661">
        <v>0</v>
      </c>
      <c r="CL436" s="663">
        <v>1</v>
      </c>
      <c r="CM436" s="663">
        <v>1</v>
      </c>
      <c r="CN436" s="663">
        <v>1</v>
      </c>
      <c r="CO436" s="661">
        <v>0</v>
      </c>
      <c r="CP436" s="663" t="s">
        <v>1845</v>
      </c>
      <c r="CQ436" s="661">
        <v>0</v>
      </c>
      <c r="CR436" s="661">
        <v>0</v>
      </c>
      <c r="CS436" s="661">
        <v>0</v>
      </c>
      <c r="CT436" s="661">
        <v>1</v>
      </c>
      <c r="CU436" s="661">
        <v>0</v>
      </c>
      <c r="CV436" s="666">
        <v>11.8</v>
      </c>
      <c r="CW436" s="362"/>
      <c r="CX436" s="362"/>
      <c r="CY436" s="362"/>
      <c r="DC436" s="516">
        <v>1</v>
      </c>
      <c r="DD436" s="511" t="s">
        <v>1745</v>
      </c>
      <c r="DF436" s="136"/>
      <c r="DJ436" s="136"/>
      <c r="DK436" s="136"/>
      <c r="DL436" s="136"/>
      <c r="DS436" s="63"/>
      <c r="EO436" s="511">
        <v>181</v>
      </c>
      <c r="EP436" s="574">
        <v>41668</v>
      </c>
      <c r="ET436" s="133">
        <v>89</v>
      </c>
      <c r="EU436" s="133">
        <v>0</v>
      </c>
      <c r="EV436" s="524">
        <v>26.724535281038001</v>
      </c>
      <c r="EW436" s="133">
        <v>7</v>
      </c>
      <c r="EX436" s="133">
        <v>7</v>
      </c>
      <c r="EY436" s="133">
        <v>63</v>
      </c>
      <c r="EZ436" s="133">
        <v>55</v>
      </c>
      <c r="FC436" s="133">
        <v>117</v>
      </c>
      <c r="FE436" s="133">
        <v>30</v>
      </c>
      <c r="FH436" s="91"/>
      <c r="FI436" s="91"/>
      <c r="FJ436" s="227"/>
      <c r="FK436" s="227"/>
      <c r="FL436" s="193">
        <v>186</v>
      </c>
      <c r="FM436" s="193">
        <v>145</v>
      </c>
      <c r="FN436" s="193">
        <v>108.01405060826865</v>
      </c>
      <c r="FO436" s="193">
        <v>84.204501818273954</v>
      </c>
      <c r="FP436" s="193">
        <v>22</v>
      </c>
      <c r="FQ436" s="133">
        <v>1</v>
      </c>
      <c r="FS436" s="193">
        <v>89</v>
      </c>
      <c r="FT436" s="193">
        <v>62</v>
      </c>
      <c r="FU436" s="133">
        <v>130</v>
      </c>
      <c r="FV436" s="237">
        <v>8.66</v>
      </c>
      <c r="FW436" s="237">
        <v>9.76</v>
      </c>
      <c r="FX436" s="237">
        <v>10.277136258660509</v>
      </c>
      <c r="FY436" s="237">
        <v>1.435483870967742</v>
      </c>
      <c r="FZ436" s="237">
        <v>2.2588832487309647</v>
      </c>
      <c r="GA436" s="133">
        <v>18</v>
      </c>
      <c r="GG436" s="133">
        <v>0</v>
      </c>
      <c r="GH436" s="133">
        <v>1</v>
      </c>
      <c r="GI436" s="133">
        <v>0</v>
      </c>
      <c r="GJ436" s="133">
        <v>1</v>
      </c>
      <c r="GK436" s="133">
        <v>33</v>
      </c>
      <c r="GM436" s="133">
        <v>0</v>
      </c>
      <c r="GO436" s="133">
        <v>0</v>
      </c>
      <c r="GP436" s="61">
        <v>17</v>
      </c>
      <c r="GQ436" s="106">
        <v>9.8722519373148767</v>
      </c>
      <c r="GR436" s="61">
        <v>66</v>
      </c>
      <c r="GS436" s="61">
        <v>0</v>
      </c>
      <c r="GT436" s="61"/>
      <c r="GU436" s="61"/>
      <c r="GV436" s="61"/>
      <c r="GW436" s="61"/>
      <c r="GX436" s="61">
        <v>21</v>
      </c>
      <c r="GY436" s="61"/>
      <c r="GZ436" s="90"/>
      <c r="HA436" s="21">
        <v>17</v>
      </c>
      <c r="HY436" s="238"/>
      <c r="IE436" s="237"/>
      <c r="IF436" s="237"/>
      <c r="IP436" s="237"/>
      <c r="JC436" s="136"/>
      <c r="JD436" s="278"/>
      <c r="JE436" s="70"/>
      <c r="JF436" s="70"/>
      <c r="JG436" s="136"/>
      <c r="JH436" s="136"/>
      <c r="JI436" s="136"/>
      <c r="JJ436" s="136"/>
      <c r="JL436" s="420"/>
      <c r="JM436" s="362"/>
      <c r="JN436" s="244"/>
      <c r="JP436" s="518">
        <v>0</v>
      </c>
      <c r="JQ436" s="519">
        <v>43634</v>
      </c>
      <c r="JR436" s="520">
        <v>64</v>
      </c>
      <c r="JS436" s="135"/>
      <c r="JU436" s="200"/>
      <c r="JV436" s="135"/>
      <c r="JW436" s="225"/>
      <c r="JX436" s="201"/>
      <c r="JY436" s="135"/>
      <c r="JZ436" s="225"/>
      <c r="KA436" s="699">
        <v>0</v>
      </c>
      <c r="KB436" s="511"/>
      <c r="KC436" s="225"/>
      <c r="KD436" s="63"/>
      <c r="KE436" s="250"/>
      <c r="KF436" s="250"/>
      <c r="KG436" s="250"/>
      <c r="KH436" s="250"/>
      <c r="KI436" s="250"/>
      <c r="KJ436" s="250"/>
      <c r="KK436" s="250"/>
      <c r="KL436" s="250"/>
      <c r="KQ436" s="92"/>
      <c r="KR436" s="92"/>
      <c r="KS436" s="92"/>
      <c r="KT436" s="361"/>
      <c r="KU436" s="92"/>
      <c r="KV436" s="361"/>
      <c r="KW436" s="361"/>
      <c r="KX436" s="361"/>
      <c r="KY436" s="361"/>
      <c r="KZ436" s="361"/>
      <c r="LA436" s="361"/>
      <c r="LB436" s="361"/>
      <c r="LC436" s="361"/>
      <c r="LD436" s="361"/>
      <c r="LE436" s="112"/>
      <c r="LF436" s="454"/>
      <c r="LG436" s="454"/>
      <c r="LH436" s="454"/>
      <c r="LI436" s="454"/>
      <c r="LJ436" s="454"/>
      <c r="LK436" s="454"/>
      <c r="LL436" s="454"/>
      <c r="LM436" s="454"/>
      <c r="LN436" s="454"/>
      <c r="LO436" s="454"/>
      <c r="LP436" s="454"/>
      <c r="LQ436" s="454"/>
      <c r="LR436" s="454"/>
      <c r="LS436" s="454"/>
      <c r="LT436" s="454"/>
      <c r="LU436" s="454"/>
      <c r="LV436" s="454"/>
      <c r="LW436" s="454"/>
      <c r="LX436" s="454"/>
      <c r="LY436" s="454"/>
      <c r="LZ436" s="454"/>
      <c r="MA436" s="454"/>
      <c r="MC436" s="509"/>
      <c r="MD436" s="61"/>
      <c r="ME436" s="746">
        <v>181</v>
      </c>
      <c r="MF436" s="510">
        <v>41673</v>
      </c>
      <c r="MG436" s="511">
        <v>431</v>
      </c>
      <c r="MH436" s="521">
        <v>431</v>
      </c>
      <c r="MI436" s="522">
        <v>24.826815477326399</v>
      </c>
      <c r="MJ436" s="510"/>
      <c r="MK436" s="511"/>
      <c r="ML436" s="511"/>
      <c r="MM436" s="511"/>
      <c r="MN436" s="511"/>
      <c r="MO436" s="511"/>
      <c r="ND436" s="876" t="s">
        <v>64</v>
      </c>
      <c r="NE436" s="877" t="s">
        <v>64</v>
      </c>
      <c r="NF436" s="877" t="s">
        <v>64</v>
      </c>
      <c r="NG436" s="877" t="s">
        <v>64</v>
      </c>
      <c r="NH436" s="877" t="s">
        <v>64</v>
      </c>
      <c r="NI436" s="877" t="s">
        <v>64</v>
      </c>
      <c r="NJ436" s="877" t="s">
        <v>64</v>
      </c>
      <c r="NK436" s="877" t="s">
        <v>64</v>
      </c>
      <c r="NL436" s="877" t="s">
        <v>64</v>
      </c>
      <c r="NM436" s="877" t="s">
        <v>64</v>
      </c>
      <c r="NN436" s="877" t="s">
        <v>64</v>
      </c>
      <c r="NO436" s="877" t="s">
        <v>64</v>
      </c>
      <c r="NP436" s="877" t="s">
        <v>64</v>
      </c>
      <c r="NQ436" s="877" t="s">
        <v>64</v>
      </c>
      <c r="NR436" s="877" t="s">
        <v>64</v>
      </c>
      <c r="NS436" s="877" t="s">
        <v>64</v>
      </c>
      <c r="NT436" s="877" t="s">
        <v>64</v>
      </c>
      <c r="NU436" s="877" t="s">
        <v>64</v>
      </c>
      <c r="NV436" s="877" t="s">
        <v>64</v>
      </c>
      <c r="NW436" s="877" t="s">
        <v>64</v>
      </c>
      <c r="NX436" s="877" t="s">
        <v>64</v>
      </c>
      <c r="NY436" s="877" t="s">
        <v>64</v>
      </c>
      <c r="NZ436" s="877" t="s">
        <v>64</v>
      </c>
      <c r="OA436" s="877" t="s">
        <v>64</v>
      </c>
      <c r="OB436" s="877" t="s">
        <v>64</v>
      </c>
      <c r="OC436" s="877" t="s">
        <v>64</v>
      </c>
      <c r="OD436" s="877" t="s">
        <v>64</v>
      </c>
      <c r="OE436" s="877" t="s">
        <v>64</v>
      </c>
      <c r="OF436" s="877" t="s">
        <v>64</v>
      </c>
      <c r="OG436" s="877" t="s">
        <v>64</v>
      </c>
      <c r="OH436" s="877" t="s">
        <v>64</v>
      </c>
      <c r="OI436" s="877" t="s">
        <v>64</v>
      </c>
      <c r="OJ436" s="877" t="s">
        <v>64</v>
      </c>
      <c r="OK436" s="877" t="s">
        <v>64</v>
      </c>
      <c r="OL436" s="877" t="s">
        <v>64</v>
      </c>
    </row>
    <row r="437" spans="1:402" s="133" customFormat="1" x14ac:dyDescent="0.25">
      <c r="A437" s="274">
        <v>436</v>
      </c>
      <c r="B437" s="221">
        <v>0</v>
      </c>
      <c r="C437" s="61">
        <v>0</v>
      </c>
      <c r="D437" s="61">
        <v>5</v>
      </c>
      <c r="E437" s="511">
        <v>182</v>
      </c>
      <c r="F437" s="880"/>
      <c r="G437" s="887">
        <v>433</v>
      </c>
      <c r="I437" s="511" t="s">
        <v>1944</v>
      </c>
      <c r="J437" s="768">
        <v>21534</v>
      </c>
      <c r="K437" s="512">
        <v>55</v>
      </c>
      <c r="L437" s="514">
        <v>94</v>
      </c>
      <c r="M437" s="514">
        <v>167</v>
      </c>
      <c r="N437" s="514">
        <v>33.700000000000003</v>
      </c>
      <c r="O437" s="466">
        <v>1.6231827445553451</v>
      </c>
      <c r="P437" s="511">
        <v>0</v>
      </c>
      <c r="Q437" s="511">
        <v>110</v>
      </c>
      <c r="R437" s="511">
        <v>60</v>
      </c>
      <c r="S437" s="511">
        <v>0</v>
      </c>
      <c r="T437" s="514">
        <v>3</v>
      </c>
      <c r="U437" s="718">
        <v>0</v>
      </c>
      <c r="V437" s="718"/>
      <c r="W437" s="718">
        <v>1</v>
      </c>
      <c r="X437" s="718">
        <v>2</v>
      </c>
      <c r="Y437" s="718">
        <v>1</v>
      </c>
      <c r="Z437" s="718">
        <v>0</v>
      </c>
      <c r="AA437" s="718">
        <v>1</v>
      </c>
      <c r="AB437" s="718">
        <v>0</v>
      </c>
      <c r="AD437" s="524">
        <v>10.5566731560517</v>
      </c>
      <c r="AF437" s="589">
        <v>100</v>
      </c>
      <c r="AG437" s="590">
        <v>1.06</v>
      </c>
      <c r="AH437" s="589">
        <v>72</v>
      </c>
      <c r="AI437" s="592"/>
      <c r="AJ437" s="589">
        <v>12.1</v>
      </c>
      <c r="AK437" s="592"/>
      <c r="AL437" s="589">
        <v>765</v>
      </c>
      <c r="AM437" s="593"/>
      <c r="AN437" s="409"/>
      <c r="AO437" s="63"/>
      <c r="AP437" s="63"/>
      <c r="AQ437" s="63"/>
      <c r="AR437" s="63"/>
      <c r="AS437" s="63"/>
      <c r="AT437" s="63"/>
      <c r="AU437" s="64"/>
      <c r="AV437" s="64"/>
      <c r="AW437" s="108"/>
      <c r="AX437" s="108"/>
      <c r="AY437" s="108"/>
      <c r="AZ437" s="589">
        <v>135</v>
      </c>
      <c r="BA437" s="414"/>
      <c r="BB437" s="66"/>
      <c r="BC437" s="68"/>
      <c r="BD437" s="66"/>
      <c r="BE437" s="218"/>
      <c r="BF437" s="66"/>
      <c r="BG437" s="68"/>
      <c r="BH437" s="508"/>
      <c r="BI437" s="508"/>
      <c r="BJ437" s="508"/>
      <c r="BK437" s="66"/>
      <c r="BL437" s="66"/>
      <c r="BM437" s="66"/>
      <c r="BN437" s="66"/>
      <c r="BO437" s="571"/>
      <c r="BP437" s="66"/>
      <c r="BQ437" s="66"/>
      <c r="BR437" s="66"/>
      <c r="BS437" s="66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  <c r="CD437" s="61"/>
      <c r="CE437" s="61"/>
      <c r="CF437" s="61"/>
      <c r="CG437" s="61"/>
      <c r="CH437" s="61"/>
      <c r="CI437" s="61"/>
      <c r="CJ437" s="661">
        <v>1</v>
      </c>
      <c r="CK437" s="661">
        <v>0</v>
      </c>
      <c r="CL437" s="661">
        <v>1</v>
      </c>
      <c r="CM437" s="661">
        <v>0</v>
      </c>
      <c r="CN437" s="661">
        <v>1</v>
      </c>
      <c r="CO437" s="661">
        <v>0</v>
      </c>
      <c r="CP437" s="661">
        <v>1</v>
      </c>
      <c r="CQ437" s="661">
        <v>0</v>
      </c>
      <c r="CR437" s="661">
        <v>0</v>
      </c>
      <c r="CS437" s="661">
        <v>0</v>
      </c>
      <c r="CT437" s="663" t="s">
        <v>1846</v>
      </c>
      <c r="CU437" s="661">
        <v>1</v>
      </c>
      <c r="CV437" s="666">
        <v>8.5</v>
      </c>
      <c r="CW437" s="362"/>
      <c r="CX437" s="362"/>
      <c r="CY437" s="362"/>
      <c r="DC437" s="523">
        <v>1</v>
      </c>
      <c r="DD437" s="513" t="s">
        <v>1945</v>
      </c>
      <c r="DF437" s="136"/>
      <c r="DJ437" s="136"/>
      <c r="DK437" s="136"/>
      <c r="DL437" s="136"/>
      <c r="DS437" s="63"/>
      <c r="EO437" s="511">
        <v>182</v>
      </c>
      <c r="EP437" s="574">
        <v>41654</v>
      </c>
      <c r="ET437" s="133">
        <v>77</v>
      </c>
      <c r="EU437" s="133">
        <v>0</v>
      </c>
      <c r="EV437" s="524">
        <v>10.5566731560517</v>
      </c>
      <c r="EW437" s="133">
        <v>9</v>
      </c>
      <c r="EX437" s="133">
        <v>8</v>
      </c>
      <c r="EY437" s="133">
        <v>81</v>
      </c>
      <c r="EZ437" s="133">
        <v>78</v>
      </c>
      <c r="FC437" s="133">
        <v>52</v>
      </c>
      <c r="FE437" s="133">
        <v>32</v>
      </c>
      <c r="FH437" s="91"/>
      <c r="FI437" s="91"/>
      <c r="FJ437" s="227"/>
      <c r="FK437" s="227"/>
      <c r="FL437" s="193">
        <v>426</v>
      </c>
      <c r="FM437" s="193">
        <v>323</v>
      </c>
      <c r="FN437" s="193">
        <v>262.44734391671869</v>
      </c>
      <c r="FO437" s="193">
        <v>198.99176545798156</v>
      </c>
      <c r="FP437" s="193">
        <v>23</v>
      </c>
      <c r="FQ437" s="133">
        <v>1</v>
      </c>
      <c r="FS437" s="193">
        <v>91</v>
      </c>
      <c r="FT437" s="193">
        <v>91</v>
      </c>
      <c r="FU437" s="133">
        <v>150</v>
      </c>
      <c r="FV437" s="237">
        <v>4.72</v>
      </c>
      <c r="FW437" s="237">
        <v>3.8</v>
      </c>
      <c r="FX437" s="237">
        <v>19.279661016949152</v>
      </c>
      <c r="FY437" s="237">
        <v>1</v>
      </c>
      <c r="FZ437" s="237">
        <v>2.6764705882352939</v>
      </c>
      <c r="GA437" s="133">
        <v>23</v>
      </c>
      <c r="GG437" s="133">
        <v>0</v>
      </c>
      <c r="GH437" s="133">
        <v>2</v>
      </c>
      <c r="GI437" s="133">
        <v>0</v>
      </c>
      <c r="GJ437" s="133">
        <v>1</v>
      </c>
      <c r="GK437" s="133">
        <v>29</v>
      </c>
      <c r="GM437" s="133">
        <v>0</v>
      </c>
      <c r="GO437" s="133">
        <v>1</v>
      </c>
      <c r="GP437" s="61">
        <v>60</v>
      </c>
      <c r="GQ437" s="106">
        <v>36.964414636157564</v>
      </c>
      <c r="GR437" s="61">
        <v>50</v>
      </c>
      <c r="GS437" s="61">
        <v>0</v>
      </c>
      <c r="GT437" s="61"/>
      <c r="GU437" s="61"/>
      <c r="GV437" s="61"/>
      <c r="GW437" s="61"/>
      <c r="GX437" s="61">
        <v>17</v>
      </c>
      <c r="GY437" s="61"/>
      <c r="GZ437" s="90"/>
      <c r="HA437" s="21">
        <v>9</v>
      </c>
      <c r="HY437" s="238"/>
      <c r="IE437" s="237"/>
      <c r="IF437" s="237"/>
      <c r="IP437" s="237"/>
      <c r="JC437" s="136"/>
      <c r="JD437" s="278"/>
      <c r="JE437" s="70"/>
      <c r="JF437" s="70"/>
      <c r="JG437" s="136"/>
      <c r="JH437" s="136"/>
      <c r="JI437" s="136"/>
      <c r="JJ437" s="136"/>
      <c r="JL437" s="420"/>
      <c r="JM437" s="362"/>
      <c r="JN437" s="244"/>
      <c r="JP437" s="518">
        <v>1</v>
      </c>
      <c r="JQ437" s="519">
        <v>41837</v>
      </c>
      <c r="JR437" s="520">
        <v>4</v>
      </c>
      <c r="JS437" s="135"/>
      <c r="JU437" s="200"/>
      <c r="JV437" s="135"/>
      <c r="JW437" s="225"/>
      <c r="JX437" s="201"/>
      <c r="JY437" s="135"/>
      <c r="JZ437" s="225"/>
      <c r="KA437" s="699">
        <v>0</v>
      </c>
      <c r="KB437" s="511"/>
      <c r="KC437" s="225"/>
      <c r="KD437" s="63"/>
      <c r="KE437" s="250"/>
      <c r="KF437" s="250"/>
      <c r="KG437" s="250"/>
      <c r="KH437" s="250"/>
      <c r="KI437" s="250"/>
      <c r="KJ437" s="250"/>
      <c r="KK437" s="250"/>
      <c r="KL437" s="250"/>
      <c r="KQ437" s="92"/>
      <c r="KR437" s="92"/>
      <c r="KS437" s="92"/>
      <c r="KT437" s="361"/>
      <c r="KU437" s="92"/>
      <c r="KV437" s="361"/>
      <c r="KW437" s="361"/>
      <c r="KX437" s="361"/>
      <c r="KY437" s="361"/>
      <c r="KZ437" s="361"/>
      <c r="LA437" s="361"/>
      <c r="LB437" s="361"/>
      <c r="LC437" s="361"/>
      <c r="LD437" s="361"/>
      <c r="LE437" s="112"/>
      <c r="LF437" s="454"/>
      <c r="LG437" s="454"/>
      <c r="LH437" s="454"/>
      <c r="LI437" s="454"/>
      <c r="LJ437" s="454"/>
      <c r="LK437" s="454"/>
      <c r="LL437" s="454"/>
      <c r="LM437" s="454"/>
      <c r="LN437" s="454"/>
      <c r="LO437" s="454"/>
      <c r="LP437" s="454"/>
      <c r="LQ437" s="454"/>
      <c r="LR437" s="454"/>
      <c r="LS437" s="454"/>
      <c r="LT437" s="454"/>
      <c r="LU437" s="454"/>
      <c r="LV437" s="454"/>
      <c r="LW437" s="454"/>
      <c r="LX437" s="454"/>
      <c r="LY437" s="454"/>
      <c r="LZ437" s="454"/>
      <c r="MA437" s="454"/>
      <c r="MC437" s="509"/>
      <c r="MD437" s="61"/>
      <c r="ME437" s="746">
        <v>182</v>
      </c>
      <c r="MF437" s="510">
        <v>41710</v>
      </c>
      <c r="MG437" s="511">
        <v>433</v>
      </c>
      <c r="MH437" s="521">
        <v>433</v>
      </c>
      <c r="MI437" s="522">
        <v>44.825122562450503</v>
      </c>
      <c r="MJ437" s="510"/>
      <c r="MK437" s="511"/>
      <c r="ML437" s="511"/>
      <c r="MM437" s="511"/>
      <c r="MN437" s="511"/>
      <c r="MO437" s="511"/>
      <c r="ND437" s="876" t="s">
        <v>64</v>
      </c>
      <c r="NE437" s="877" t="s">
        <v>64</v>
      </c>
      <c r="NF437" s="877" t="s">
        <v>64</v>
      </c>
      <c r="NG437" s="877" t="s">
        <v>64</v>
      </c>
      <c r="NH437" s="877" t="s">
        <v>64</v>
      </c>
      <c r="NI437" s="877" t="s">
        <v>64</v>
      </c>
      <c r="NJ437" s="877" t="s">
        <v>64</v>
      </c>
      <c r="NK437" s="877" t="s">
        <v>64</v>
      </c>
      <c r="NL437" s="877" t="s">
        <v>64</v>
      </c>
      <c r="NM437" s="877" t="s">
        <v>64</v>
      </c>
      <c r="NN437" s="877" t="s">
        <v>64</v>
      </c>
      <c r="NO437" s="877" t="s">
        <v>64</v>
      </c>
      <c r="NP437" s="877" t="s">
        <v>64</v>
      </c>
      <c r="NQ437" s="877" t="s">
        <v>64</v>
      </c>
      <c r="NR437" s="877" t="s">
        <v>64</v>
      </c>
      <c r="NS437" s="877" t="s">
        <v>64</v>
      </c>
      <c r="NT437" s="877" t="s">
        <v>64</v>
      </c>
      <c r="NU437" s="877" t="s">
        <v>64</v>
      </c>
      <c r="NV437" s="877" t="s">
        <v>64</v>
      </c>
      <c r="NW437" s="877" t="s">
        <v>64</v>
      </c>
      <c r="NX437" s="877" t="s">
        <v>64</v>
      </c>
      <c r="NY437" s="877" t="s">
        <v>64</v>
      </c>
      <c r="NZ437" s="877" t="s">
        <v>64</v>
      </c>
      <c r="OA437" s="877" t="s">
        <v>64</v>
      </c>
      <c r="OB437" s="877" t="s">
        <v>64</v>
      </c>
      <c r="OC437" s="877" t="s">
        <v>64</v>
      </c>
      <c r="OD437" s="877" t="s">
        <v>64</v>
      </c>
      <c r="OE437" s="877" t="s">
        <v>64</v>
      </c>
      <c r="OF437" s="877" t="s">
        <v>64</v>
      </c>
      <c r="OG437" s="877" t="s">
        <v>64</v>
      </c>
      <c r="OH437" s="877" t="s">
        <v>64</v>
      </c>
      <c r="OI437" s="877" t="s">
        <v>64</v>
      </c>
      <c r="OJ437" s="877" t="s">
        <v>64</v>
      </c>
      <c r="OK437" s="877" t="s">
        <v>64</v>
      </c>
      <c r="OL437" s="877" t="s">
        <v>64</v>
      </c>
    </row>
    <row r="438" spans="1:402" s="133" customFormat="1" x14ac:dyDescent="0.25">
      <c r="A438" s="221">
        <v>437</v>
      </c>
      <c r="B438" s="274">
        <v>0</v>
      </c>
      <c r="C438" s="61">
        <v>1</v>
      </c>
      <c r="D438" s="61">
        <v>5</v>
      </c>
      <c r="E438" s="511">
        <v>183</v>
      </c>
      <c r="F438" s="880"/>
      <c r="G438" s="887">
        <v>434</v>
      </c>
      <c r="I438" s="511" t="s">
        <v>1946</v>
      </c>
      <c r="J438" s="766">
        <v>16178</v>
      </c>
      <c r="K438" s="512">
        <v>69.9671232876712</v>
      </c>
      <c r="L438" s="514">
        <v>91</v>
      </c>
      <c r="M438" s="514">
        <v>167</v>
      </c>
      <c r="N438" s="514">
        <v>32.629352074294523</v>
      </c>
      <c r="O438" s="106">
        <v>2.0546018808734914</v>
      </c>
      <c r="P438" s="511">
        <v>1</v>
      </c>
      <c r="Q438" s="511">
        <v>140</v>
      </c>
      <c r="R438" s="511">
        <v>70</v>
      </c>
      <c r="S438" s="511">
        <v>1</v>
      </c>
      <c r="T438" s="514">
        <v>2</v>
      </c>
      <c r="U438" s="718">
        <v>1</v>
      </c>
      <c r="V438" s="718"/>
      <c r="W438" s="718">
        <v>0</v>
      </c>
      <c r="X438" s="718">
        <v>0</v>
      </c>
      <c r="Y438" s="718">
        <v>1</v>
      </c>
      <c r="Z438" s="718">
        <v>0</v>
      </c>
      <c r="AA438" s="718">
        <v>0</v>
      </c>
      <c r="AB438" s="718">
        <v>0</v>
      </c>
      <c r="AD438" s="524">
        <v>37.340515106195603</v>
      </c>
      <c r="AF438" s="589">
        <v>178</v>
      </c>
      <c r="AG438" s="590">
        <v>2.0099999999999998</v>
      </c>
      <c r="AH438" s="589">
        <v>24</v>
      </c>
      <c r="AI438" s="592"/>
      <c r="AJ438" s="589">
        <v>11.5</v>
      </c>
      <c r="AK438" s="592"/>
      <c r="AL438" s="591"/>
      <c r="AM438" s="594"/>
      <c r="AN438" s="409"/>
      <c r="AO438" s="63"/>
      <c r="AP438" s="63"/>
      <c r="AQ438" s="63"/>
      <c r="AR438" s="63"/>
      <c r="AS438" s="63"/>
      <c r="AT438" s="63"/>
      <c r="AU438" s="64"/>
      <c r="AV438" s="64"/>
      <c r="AW438" s="108"/>
      <c r="AX438" s="108"/>
      <c r="AY438" s="108"/>
      <c r="AZ438" s="589">
        <v>140</v>
      </c>
      <c r="BA438" s="414"/>
      <c r="BB438" s="66"/>
      <c r="BC438" s="68"/>
      <c r="BD438" s="66"/>
      <c r="BE438" s="218"/>
      <c r="BF438" s="66"/>
      <c r="BG438" s="68"/>
      <c r="BH438" s="508"/>
      <c r="BI438" s="508"/>
      <c r="BJ438" s="508"/>
      <c r="BK438" s="66"/>
      <c r="BL438" s="66"/>
      <c r="BM438" s="66"/>
      <c r="BN438" s="66"/>
      <c r="BO438" s="571"/>
      <c r="BP438" s="66"/>
      <c r="BQ438" s="66"/>
      <c r="BR438" s="66"/>
      <c r="BS438" s="66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  <c r="CD438" s="61"/>
      <c r="CE438" s="61"/>
      <c r="CF438" s="61"/>
      <c r="CG438" s="61"/>
      <c r="CH438" s="61"/>
      <c r="CI438" s="61"/>
      <c r="CJ438" s="661">
        <v>1</v>
      </c>
      <c r="CK438" s="661">
        <v>0</v>
      </c>
      <c r="CL438" s="661">
        <v>0</v>
      </c>
      <c r="CM438" s="661">
        <v>1</v>
      </c>
      <c r="CN438" s="661">
        <v>0</v>
      </c>
      <c r="CO438" s="661">
        <v>0</v>
      </c>
      <c r="CP438" s="661">
        <v>1</v>
      </c>
      <c r="CQ438" s="661">
        <v>0</v>
      </c>
      <c r="CR438" s="661">
        <v>0</v>
      </c>
      <c r="CS438" s="661">
        <v>0</v>
      </c>
      <c r="CT438" s="661">
        <v>1</v>
      </c>
      <c r="CU438" s="661">
        <v>0</v>
      </c>
      <c r="CV438" s="667"/>
      <c r="CW438" s="362"/>
      <c r="CX438" s="362"/>
      <c r="CY438" s="362"/>
      <c r="DC438" s="516">
        <v>1</v>
      </c>
      <c r="DD438" s="511" t="s">
        <v>1756</v>
      </c>
      <c r="DF438" s="136"/>
      <c r="DJ438" s="136"/>
      <c r="DK438" s="136"/>
      <c r="DL438" s="136"/>
      <c r="DS438" s="63"/>
      <c r="EO438" s="511">
        <v>183</v>
      </c>
      <c r="EP438" s="574">
        <v>41715</v>
      </c>
      <c r="ET438" s="133">
        <v>90</v>
      </c>
      <c r="EU438" s="133">
        <v>0</v>
      </c>
      <c r="EV438" s="524">
        <v>37.340515106195603</v>
      </c>
      <c r="EW438" s="133">
        <v>8</v>
      </c>
      <c r="EX438" s="133">
        <v>9</v>
      </c>
      <c r="EY438" s="133">
        <v>65</v>
      </c>
      <c r="EZ438" s="133">
        <v>53</v>
      </c>
      <c r="FC438" s="133">
        <v>47</v>
      </c>
      <c r="FE438" s="133">
        <v>32</v>
      </c>
      <c r="FH438" s="91"/>
      <c r="FI438" s="91"/>
      <c r="FJ438" s="227"/>
      <c r="FK438" s="227"/>
      <c r="FL438" s="193">
        <v>187</v>
      </c>
      <c r="FM438" s="193">
        <v>128</v>
      </c>
      <c r="FN438" s="193">
        <v>91.015199460685295</v>
      </c>
      <c r="FO438" s="193">
        <v>62.299173962394221</v>
      </c>
      <c r="FP438" s="193">
        <v>31</v>
      </c>
      <c r="FQ438" s="133">
        <v>1</v>
      </c>
      <c r="FS438" s="193">
        <v>91</v>
      </c>
      <c r="FT438" s="193">
        <v>103</v>
      </c>
      <c r="FU438" s="133">
        <v>130</v>
      </c>
      <c r="FV438" s="237">
        <v>7.5</v>
      </c>
      <c r="FW438" s="237">
        <v>12.6</v>
      </c>
      <c r="FX438" s="237">
        <v>12.133333333333333</v>
      </c>
      <c r="FY438" s="237">
        <v>0.88349514563106801</v>
      </c>
      <c r="FZ438" s="237">
        <v>3.25</v>
      </c>
      <c r="GA438" s="133">
        <v>17</v>
      </c>
      <c r="GG438" s="133">
        <v>0</v>
      </c>
      <c r="GH438" s="133">
        <v>1</v>
      </c>
      <c r="GI438" s="133">
        <v>0</v>
      </c>
      <c r="GJ438" s="133">
        <v>1</v>
      </c>
      <c r="GK438" s="133">
        <v>32</v>
      </c>
      <c r="GM438" s="133">
        <v>0</v>
      </c>
      <c r="GO438" s="133">
        <v>0</v>
      </c>
      <c r="GP438" s="61">
        <v>56</v>
      </c>
      <c r="GQ438" s="106">
        <v>27.255888608547469</v>
      </c>
      <c r="GR438" s="61">
        <v>57</v>
      </c>
      <c r="GS438" s="61">
        <v>0</v>
      </c>
      <c r="GT438" s="61"/>
      <c r="GU438" s="61"/>
      <c r="GV438" s="61"/>
      <c r="GW438" s="61"/>
      <c r="GX438" s="61">
        <v>17</v>
      </c>
      <c r="GY438" s="61"/>
      <c r="GZ438" s="90"/>
      <c r="HA438" s="21">
        <v>9</v>
      </c>
      <c r="HY438" s="238"/>
      <c r="IE438" s="237"/>
      <c r="IF438" s="237"/>
      <c r="IP438" s="237"/>
      <c r="JC438" s="136"/>
      <c r="JD438" s="278"/>
      <c r="JE438" s="70"/>
      <c r="JF438" s="70"/>
      <c r="JG438" s="136"/>
      <c r="JH438" s="136"/>
      <c r="JI438" s="136"/>
      <c r="JJ438" s="136"/>
      <c r="JL438" s="420"/>
      <c r="JM438" s="362"/>
      <c r="JN438" s="244"/>
      <c r="JP438" s="518">
        <v>0</v>
      </c>
      <c r="JQ438" s="519"/>
      <c r="JR438" s="520"/>
      <c r="JS438" s="135"/>
      <c r="JU438" s="200"/>
      <c r="JV438" s="135"/>
      <c r="JW438" s="225"/>
      <c r="JX438" s="201"/>
      <c r="JY438" s="135"/>
      <c r="JZ438" s="225"/>
      <c r="KA438" s="699">
        <v>0</v>
      </c>
      <c r="KB438" s="511"/>
      <c r="KC438" s="225"/>
      <c r="KD438" s="63"/>
      <c r="KE438" s="250"/>
      <c r="KF438" s="250"/>
      <c r="KG438" s="250"/>
      <c r="KH438" s="250"/>
      <c r="KI438" s="250"/>
      <c r="KJ438" s="250"/>
      <c r="KK438" s="250"/>
      <c r="KL438" s="250"/>
      <c r="KQ438" s="92"/>
      <c r="KR438" s="92"/>
      <c r="KS438" s="92"/>
      <c r="KT438" s="361"/>
      <c r="KU438" s="92"/>
      <c r="KV438" s="361"/>
      <c r="KW438" s="361"/>
      <c r="KX438" s="361"/>
      <c r="KY438" s="361"/>
      <c r="KZ438" s="361"/>
      <c r="LA438" s="361"/>
      <c r="LB438" s="361"/>
      <c r="LC438" s="361"/>
      <c r="LD438" s="361"/>
      <c r="LE438" s="112"/>
      <c r="LF438" s="454"/>
      <c r="LG438" s="454"/>
      <c r="LH438" s="454"/>
      <c r="LI438" s="454"/>
      <c r="LJ438" s="454"/>
      <c r="LK438" s="454"/>
      <c r="LL438" s="454"/>
      <c r="LM438" s="454"/>
      <c r="LN438" s="454"/>
      <c r="LO438" s="454"/>
      <c r="LP438" s="454"/>
      <c r="LQ438" s="454"/>
      <c r="LR438" s="454"/>
      <c r="LS438" s="454"/>
      <c r="LT438" s="454"/>
      <c r="LU438" s="454"/>
      <c r="LV438" s="454"/>
      <c r="LW438" s="454"/>
      <c r="LX438" s="454"/>
      <c r="LY438" s="454"/>
      <c r="LZ438" s="454"/>
      <c r="MA438" s="454"/>
      <c r="MC438" s="509"/>
      <c r="MD438" s="61"/>
      <c r="ME438" s="746">
        <v>183</v>
      </c>
      <c r="MF438" s="510">
        <v>41716</v>
      </c>
      <c r="MG438" s="511">
        <v>434</v>
      </c>
      <c r="MH438" s="521">
        <v>434</v>
      </c>
      <c r="MI438" s="522">
        <v>73.313677236668397</v>
      </c>
      <c r="MJ438" s="510"/>
      <c r="MK438" s="511"/>
      <c r="ML438" s="511"/>
      <c r="MM438" s="511"/>
      <c r="MN438" s="511"/>
      <c r="MO438" s="511"/>
      <c r="ND438" s="876">
        <v>1183</v>
      </c>
      <c r="NE438" s="877">
        <v>8.0455412614971795</v>
      </c>
      <c r="NF438" s="877">
        <v>8.0564751487666495</v>
      </c>
      <c r="NG438" s="877">
        <v>4.7681843247769304</v>
      </c>
      <c r="NH438" s="877">
        <v>3.7907720378619998</v>
      </c>
      <c r="NI438" s="877">
        <v>7.5481283235855896</v>
      </c>
      <c r="NJ438" s="877">
        <v>7.6966893895376698</v>
      </c>
      <c r="NK438" s="877">
        <v>8.4475791965488796</v>
      </c>
      <c r="NL438" s="877">
        <v>8.1715771431511399</v>
      </c>
      <c r="NM438" s="877">
        <v>6.1162399794693698</v>
      </c>
      <c r="NN438" s="877">
        <v>1.61353165291793</v>
      </c>
      <c r="NO438" s="877">
        <v>5.71259578044703</v>
      </c>
      <c r="NP438" s="877">
        <v>6.3838770599781096</v>
      </c>
      <c r="NQ438" s="877">
        <v>7.50454094665663</v>
      </c>
      <c r="NR438" s="877">
        <v>4.3694664836507204</v>
      </c>
      <c r="NS438" s="877">
        <v>5.8006410973290796</v>
      </c>
      <c r="NT438" s="877">
        <v>7.5879649888826801</v>
      </c>
      <c r="NU438" s="877">
        <v>6.6194130105979401</v>
      </c>
      <c r="NV438" s="877">
        <v>7.0983479669980403</v>
      </c>
      <c r="NW438" s="877">
        <v>5.2433644256936596</v>
      </c>
      <c r="NX438" s="877">
        <v>5.6513387661059298</v>
      </c>
      <c r="NY438" s="877">
        <v>7.4955352806445301</v>
      </c>
      <c r="NZ438" s="877">
        <v>-1.5994620704162701</v>
      </c>
      <c r="OA438" s="877">
        <v>9.2887738125401</v>
      </c>
      <c r="OB438" s="877">
        <v>0.46466826700344399</v>
      </c>
      <c r="OC438" s="877">
        <v>6.6815898172212398</v>
      </c>
      <c r="OD438" s="877">
        <v>6.3289441454497499</v>
      </c>
      <c r="OE438" s="877">
        <v>3.8708578643637601</v>
      </c>
      <c r="OF438" s="877">
        <v>9.9152370424173899</v>
      </c>
      <c r="OG438" s="877">
        <v>2.5849625007211601</v>
      </c>
      <c r="OH438" s="877">
        <v>6.5182203805995904</v>
      </c>
      <c r="OI438" s="877">
        <v>3.9845893503624601</v>
      </c>
      <c r="OJ438" s="877">
        <v>3.3970166618177999</v>
      </c>
      <c r="OK438" s="877">
        <v>8.2810518876375099</v>
      </c>
      <c r="OL438" s="877">
        <v>8.8241055455366606</v>
      </c>
    </row>
    <row r="439" spans="1:402" s="133" customFormat="1" x14ac:dyDescent="0.25">
      <c r="A439" s="221">
        <v>438</v>
      </c>
      <c r="B439" s="221">
        <v>0</v>
      </c>
      <c r="C439" s="61">
        <v>1</v>
      </c>
      <c r="D439" s="61">
        <v>5</v>
      </c>
      <c r="E439" s="511">
        <v>184</v>
      </c>
      <c r="F439" s="880"/>
      <c r="G439" s="887">
        <v>436</v>
      </c>
      <c r="I439" s="511" t="s">
        <v>1947</v>
      </c>
      <c r="J439" s="766">
        <v>14327</v>
      </c>
      <c r="K439" s="512">
        <v>75.0438356164384</v>
      </c>
      <c r="L439" s="514">
        <v>87</v>
      </c>
      <c r="M439" s="514">
        <v>163</v>
      </c>
      <c r="N439" s="514">
        <v>32.700000000000003</v>
      </c>
      <c r="O439" s="106">
        <v>2.0822663934601002</v>
      </c>
      <c r="P439" s="511">
        <v>0</v>
      </c>
      <c r="Q439" s="511">
        <v>140</v>
      </c>
      <c r="R439" s="511">
        <v>90</v>
      </c>
      <c r="S439" s="511">
        <v>1</v>
      </c>
      <c r="T439" s="514">
        <v>2</v>
      </c>
      <c r="U439" s="718">
        <v>1</v>
      </c>
      <c r="V439" s="718"/>
      <c r="W439" s="718">
        <v>1</v>
      </c>
      <c r="X439" s="718">
        <v>2</v>
      </c>
      <c r="Y439" s="718">
        <v>1</v>
      </c>
      <c r="Z439" s="718">
        <v>1</v>
      </c>
      <c r="AA439" s="718">
        <v>0</v>
      </c>
      <c r="AB439" s="718">
        <v>0</v>
      </c>
      <c r="AD439" s="524">
        <v>32.727977010451902</v>
      </c>
      <c r="AF439" s="589">
        <v>193</v>
      </c>
      <c r="AG439" s="590">
        <v>1.71</v>
      </c>
      <c r="AH439" s="589">
        <v>39</v>
      </c>
      <c r="AI439" s="592"/>
      <c r="AJ439" s="589">
        <v>13.6</v>
      </c>
      <c r="AK439" s="592"/>
      <c r="AL439" s="589"/>
      <c r="AM439" s="593">
        <v>1149</v>
      </c>
      <c r="AN439" s="409"/>
      <c r="AO439" s="63"/>
      <c r="AP439" s="63"/>
      <c r="AQ439" s="63"/>
      <c r="AR439" s="63"/>
      <c r="AS439" s="63"/>
      <c r="AT439" s="63"/>
      <c r="AU439" s="64"/>
      <c r="AV439" s="64"/>
      <c r="AW439" s="108"/>
      <c r="AX439" s="108"/>
      <c r="AY439" s="108"/>
      <c r="AZ439" s="589">
        <v>138</v>
      </c>
      <c r="BA439" s="414"/>
      <c r="BB439" s="66"/>
      <c r="BC439" s="68"/>
      <c r="BD439" s="66"/>
      <c r="BE439" s="218"/>
      <c r="BF439" s="66"/>
      <c r="BG439" s="68"/>
      <c r="BH439" s="508"/>
      <c r="BI439" s="508"/>
      <c r="BJ439" s="508"/>
      <c r="BK439" s="66"/>
      <c r="BL439" s="66"/>
      <c r="BM439" s="66"/>
      <c r="BN439" s="66"/>
      <c r="BO439" s="571"/>
      <c r="BP439" s="66"/>
      <c r="BQ439" s="66"/>
      <c r="BR439" s="66"/>
      <c r="BS439" s="66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  <c r="CD439" s="61"/>
      <c r="CE439" s="61"/>
      <c r="CF439" s="61"/>
      <c r="CG439" s="61"/>
      <c r="CH439" s="61"/>
      <c r="CI439" s="61"/>
      <c r="CJ439" s="661">
        <v>1</v>
      </c>
      <c r="CK439" s="661">
        <v>0</v>
      </c>
      <c r="CL439" s="661">
        <v>0</v>
      </c>
      <c r="CM439" s="661">
        <v>0</v>
      </c>
      <c r="CN439" s="661">
        <v>1</v>
      </c>
      <c r="CO439" s="661">
        <v>0</v>
      </c>
      <c r="CP439" s="661">
        <v>1</v>
      </c>
      <c r="CQ439" s="663" t="s">
        <v>1846</v>
      </c>
      <c r="CR439" s="661">
        <v>0</v>
      </c>
      <c r="CS439" s="661">
        <v>0</v>
      </c>
      <c r="CT439" s="661">
        <v>1</v>
      </c>
      <c r="CU439" s="663" t="s">
        <v>1846</v>
      </c>
      <c r="CV439" s="667"/>
      <c r="CW439" s="362"/>
      <c r="CX439" s="362"/>
      <c r="CY439" s="362"/>
      <c r="DC439" s="516">
        <v>1</v>
      </c>
      <c r="DD439" s="511" t="s">
        <v>1870</v>
      </c>
      <c r="DF439" s="136"/>
      <c r="DJ439" s="136"/>
      <c r="DK439" s="136"/>
      <c r="DL439" s="136"/>
      <c r="DS439" s="63"/>
      <c r="EO439" s="511">
        <v>184</v>
      </c>
      <c r="EP439" s="574">
        <v>41717</v>
      </c>
      <c r="ET439" s="133">
        <v>76</v>
      </c>
      <c r="EU439" s="133">
        <v>1</v>
      </c>
      <c r="EV439" s="524">
        <v>32.727977010451902</v>
      </c>
      <c r="EW439" s="133">
        <v>10</v>
      </c>
      <c r="EX439" s="133">
        <v>7</v>
      </c>
      <c r="EY439" s="133">
        <v>63</v>
      </c>
      <c r="EZ439" s="133">
        <v>53</v>
      </c>
      <c r="FC439" s="133">
        <v>46</v>
      </c>
      <c r="FE439" s="133">
        <v>31</v>
      </c>
      <c r="FH439" s="91"/>
      <c r="FI439" s="91"/>
      <c r="FJ439" s="227"/>
      <c r="FK439" s="227"/>
      <c r="FL439" s="193">
        <v>177</v>
      </c>
      <c r="FM439" s="193">
        <v>123</v>
      </c>
      <c r="FN439" s="193">
        <v>85.003532956164776</v>
      </c>
      <c r="FO439" s="193">
        <v>59.070251715300948</v>
      </c>
      <c r="FP439" s="193">
        <v>30</v>
      </c>
      <c r="FQ439" s="133">
        <v>1</v>
      </c>
      <c r="FS439" s="193">
        <v>119</v>
      </c>
      <c r="FT439" s="193"/>
      <c r="FU439" s="133">
        <v>100</v>
      </c>
      <c r="FV439" s="237">
        <v>9.83</v>
      </c>
      <c r="FW439" s="237">
        <v>12.5</v>
      </c>
      <c r="FX439" s="237">
        <v>12.105798575788402</v>
      </c>
      <c r="FY439" s="237"/>
      <c r="FZ439" s="237"/>
      <c r="GA439" s="133">
        <v>23</v>
      </c>
      <c r="GG439" s="133">
        <v>1</v>
      </c>
      <c r="GH439" s="133">
        <v>2</v>
      </c>
      <c r="GI439" s="133">
        <v>0</v>
      </c>
      <c r="GJ439" s="133">
        <v>1</v>
      </c>
      <c r="GK439" s="133">
        <v>42</v>
      </c>
      <c r="GM439" s="133">
        <v>0</v>
      </c>
      <c r="GO439" s="133">
        <v>1</v>
      </c>
      <c r="GP439" s="61">
        <v>58</v>
      </c>
      <c r="GQ439" s="106">
        <v>27.854265036483373</v>
      </c>
      <c r="GR439" s="61">
        <v>21</v>
      </c>
      <c r="GS439" s="61">
        <v>1</v>
      </c>
      <c r="GT439" s="61"/>
      <c r="GU439" s="61"/>
      <c r="GV439" s="61"/>
      <c r="GW439" s="61"/>
      <c r="GX439" s="61"/>
      <c r="GY439" s="61"/>
      <c r="GZ439" s="90"/>
      <c r="HA439" s="21">
        <v>28</v>
      </c>
      <c r="HY439" s="238"/>
      <c r="IE439" s="237"/>
      <c r="IF439" s="237"/>
      <c r="IP439" s="237"/>
      <c r="JC439" s="136"/>
      <c r="JD439" s="278"/>
      <c r="JE439" s="70"/>
      <c r="JF439" s="70"/>
      <c r="JG439" s="136"/>
      <c r="JH439" s="136"/>
      <c r="JI439" s="136"/>
      <c r="JJ439" s="136"/>
      <c r="JL439" s="420"/>
      <c r="JM439" s="362"/>
      <c r="JN439" s="244"/>
      <c r="JP439" s="518">
        <v>1</v>
      </c>
      <c r="JQ439" s="519">
        <v>42046</v>
      </c>
      <c r="JR439" s="520">
        <v>10</v>
      </c>
      <c r="JS439" s="135"/>
      <c r="JU439" s="200"/>
      <c r="JV439" s="135"/>
      <c r="JW439" s="225"/>
      <c r="JX439" s="201"/>
      <c r="JY439" s="135"/>
      <c r="JZ439" s="225"/>
      <c r="KA439" s="699">
        <v>0</v>
      </c>
      <c r="KB439" s="511"/>
      <c r="KC439" s="225"/>
      <c r="KD439" s="63"/>
      <c r="KE439" s="250"/>
      <c r="KF439" s="250"/>
      <c r="KG439" s="250"/>
      <c r="KH439" s="250"/>
      <c r="KI439" s="250"/>
      <c r="KJ439" s="250"/>
      <c r="KK439" s="250"/>
      <c r="KL439" s="250"/>
      <c r="KQ439" s="92"/>
      <c r="KR439" s="92"/>
      <c r="KS439" s="92"/>
      <c r="KT439" s="361"/>
      <c r="KU439" s="92"/>
      <c r="KV439" s="361"/>
      <c r="KW439" s="361"/>
      <c r="KX439" s="361"/>
      <c r="KY439" s="361"/>
      <c r="KZ439" s="361"/>
      <c r="LA439" s="361"/>
      <c r="LB439" s="361"/>
      <c r="LC439" s="361"/>
      <c r="LD439" s="361"/>
      <c r="LE439" s="112"/>
      <c r="LF439" s="454"/>
      <c r="LG439" s="454"/>
      <c r="LH439" s="454"/>
      <c r="LI439" s="454"/>
      <c r="LJ439" s="454"/>
      <c r="LK439" s="454"/>
      <c r="LL439" s="454"/>
      <c r="LM439" s="454"/>
      <c r="LN439" s="454"/>
      <c r="LO439" s="454"/>
      <c r="LP439" s="454"/>
      <c r="LQ439" s="454"/>
      <c r="LR439" s="454"/>
      <c r="LS439" s="454"/>
      <c r="LT439" s="454"/>
      <c r="LU439" s="454"/>
      <c r="LV439" s="454"/>
      <c r="LW439" s="454"/>
      <c r="LX439" s="454"/>
      <c r="LY439" s="454"/>
      <c r="LZ439" s="454"/>
      <c r="MA439" s="454"/>
      <c r="MC439" s="509"/>
      <c r="MD439" s="61"/>
      <c r="ME439" s="746">
        <v>184</v>
      </c>
      <c r="MF439" s="510">
        <v>41718</v>
      </c>
      <c r="MG439" s="511">
        <v>436</v>
      </c>
      <c r="MH439" s="521">
        <v>436</v>
      </c>
      <c r="MI439" s="522">
        <v>86.727324238748096</v>
      </c>
      <c r="MJ439" s="510"/>
      <c r="MK439" s="511"/>
      <c r="ML439" s="511"/>
      <c r="MM439" s="511"/>
      <c r="MN439" s="511"/>
      <c r="MO439" s="511"/>
      <c r="ND439" s="876">
        <v>1184</v>
      </c>
      <c r="NE439" s="877">
        <v>8.6798319334398499</v>
      </c>
      <c r="NF439" s="877">
        <v>6.3373542984969697</v>
      </c>
      <c r="NG439" s="877">
        <v>5.6990518440168501</v>
      </c>
      <c r="NH439" s="877">
        <v>2.8052924556007102</v>
      </c>
      <c r="NI439" s="877">
        <v>7.0382605751753502</v>
      </c>
      <c r="NJ439" s="877">
        <v>7.0654430629374296</v>
      </c>
      <c r="NK439" s="877">
        <v>8.8902642770211102</v>
      </c>
      <c r="NL439" s="877">
        <v>7.8814810897908796</v>
      </c>
      <c r="NM439" s="877">
        <v>6.0921228498386801</v>
      </c>
      <c r="NN439" s="877">
        <v>2.4880007708340699</v>
      </c>
      <c r="NO439" s="877">
        <v>6.5163303868259401</v>
      </c>
      <c r="NP439" s="877">
        <v>6.58766502110098</v>
      </c>
      <c r="NQ439" s="877">
        <v>7.9011082430145096</v>
      </c>
      <c r="NR439" s="877">
        <v>5.0236989172664099</v>
      </c>
      <c r="NS439" s="877">
        <v>6.0546314487829704</v>
      </c>
      <c r="NT439" s="877">
        <v>7.7933757112647504</v>
      </c>
      <c r="NU439" s="877">
        <v>7.18893495209851</v>
      </c>
      <c r="NV439" s="877">
        <v>7.2744480439252097</v>
      </c>
      <c r="NW439" s="877">
        <v>5.1338100911060298</v>
      </c>
      <c r="NX439" s="877">
        <v>6.1715271060388099</v>
      </c>
      <c r="NY439" s="877">
        <v>7.5306794380987396</v>
      </c>
      <c r="NZ439" s="877">
        <v>2.2927817492278502</v>
      </c>
      <c r="OA439" s="877">
        <v>11.227646024315</v>
      </c>
      <c r="OB439" s="877">
        <v>1.52105073690096</v>
      </c>
      <c r="OC439" s="877">
        <v>7.9899904730581301</v>
      </c>
      <c r="OD439" s="877">
        <v>6.8414699994657999</v>
      </c>
      <c r="OE439" s="877">
        <v>5.7411972985714304</v>
      </c>
      <c r="OF439" s="877">
        <v>12.690454199612899</v>
      </c>
      <c r="OG439" s="877">
        <v>4.9221978483963698</v>
      </c>
      <c r="OH439" s="877">
        <v>8.3035524555837199</v>
      </c>
      <c r="OI439" s="877">
        <v>4.1763227726404599</v>
      </c>
      <c r="OJ439" s="877">
        <v>4.3869017440291502</v>
      </c>
      <c r="OK439" s="877">
        <v>5.69720872383028</v>
      </c>
      <c r="OL439" s="877">
        <v>9.7065952874140198</v>
      </c>
    </row>
    <row r="440" spans="1:402" s="133" customFormat="1" x14ac:dyDescent="0.25">
      <c r="A440" s="274">
        <v>439</v>
      </c>
      <c r="B440" s="221">
        <v>0</v>
      </c>
      <c r="C440" s="61">
        <v>0</v>
      </c>
      <c r="D440" s="61">
        <v>5</v>
      </c>
      <c r="E440" s="511">
        <v>186</v>
      </c>
      <c r="F440" s="880"/>
      <c r="G440" s="887">
        <v>439</v>
      </c>
      <c r="I440" s="511" t="s">
        <v>1948</v>
      </c>
      <c r="J440" s="766">
        <v>9487</v>
      </c>
      <c r="K440" s="512">
        <v>88.372602739726005</v>
      </c>
      <c r="L440" s="514">
        <v>74</v>
      </c>
      <c r="M440" s="514">
        <v>174</v>
      </c>
      <c r="N440" s="514">
        <v>24.441802087462015</v>
      </c>
      <c r="O440" s="106">
        <v>1.8912077270005712</v>
      </c>
      <c r="P440" s="511">
        <v>0</v>
      </c>
      <c r="Q440" s="511">
        <v>135</v>
      </c>
      <c r="R440" s="511">
        <v>70</v>
      </c>
      <c r="S440" s="511">
        <v>1</v>
      </c>
      <c r="T440" s="514">
        <v>3</v>
      </c>
      <c r="U440" s="718">
        <v>0</v>
      </c>
      <c r="V440" s="718"/>
      <c r="W440" s="718">
        <v>0</v>
      </c>
      <c r="X440" s="718">
        <v>0</v>
      </c>
      <c r="Y440" s="663">
        <v>0</v>
      </c>
      <c r="Z440" s="718">
        <v>0</v>
      </c>
      <c r="AA440" s="718">
        <v>0</v>
      </c>
      <c r="AB440" s="718">
        <v>0</v>
      </c>
      <c r="AD440" s="524">
        <v>39.6475644904923</v>
      </c>
      <c r="AF440" s="589">
        <v>99</v>
      </c>
      <c r="AG440" s="590">
        <v>1.0900000000000001</v>
      </c>
      <c r="AH440" s="589">
        <v>64</v>
      </c>
      <c r="AI440" s="592"/>
      <c r="AJ440" s="589">
        <v>14.7</v>
      </c>
      <c r="AK440" s="592"/>
      <c r="AL440" s="589">
        <v>684</v>
      </c>
      <c r="AM440" s="593"/>
      <c r="AN440" s="409"/>
      <c r="AO440" s="63"/>
      <c r="AP440" s="63"/>
      <c r="AQ440" s="63"/>
      <c r="AR440" s="63"/>
      <c r="AS440" s="63"/>
      <c r="AT440" s="63"/>
      <c r="AU440" s="64"/>
      <c r="AV440" s="64"/>
      <c r="AW440" s="108"/>
      <c r="AX440" s="108"/>
      <c r="AY440" s="108"/>
      <c r="AZ440" s="589">
        <v>138</v>
      </c>
      <c r="BA440" s="414"/>
      <c r="BB440" s="66"/>
      <c r="BC440" s="68"/>
      <c r="BD440" s="66"/>
      <c r="BE440" s="218"/>
      <c r="BF440" s="66"/>
      <c r="BG440" s="68"/>
      <c r="BH440" s="508"/>
      <c r="BI440" s="508"/>
      <c r="BJ440" s="508"/>
      <c r="BK440" s="66"/>
      <c r="BL440" s="66"/>
      <c r="BM440" s="66"/>
      <c r="BN440" s="66"/>
      <c r="BO440" s="571"/>
      <c r="BP440" s="66"/>
      <c r="BQ440" s="66"/>
      <c r="BR440" s="66"/>
      <c r="BS440" s="66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661">
        <v>1</v>
      </c>
      <c r="CK440" s="661">
        <v>0</v>
      </c>
      <c r="CL440" s="663">
        <v>1</v>
      </c>
      <c r="CM440" s="661">
        <v>1</v>
      </c>
      <c r="CN440" s="661">
        <v>1</v>
      </c>
      <c r="CO440" s="661">
        <v>0</v>
      </c>
      <c r="CP440" s="661">
        <v>0</v>
      </c>
      <c r="CQ440" s="663" t="s">
        <v>1846</v>
      </c>
      <c r="CR440" s="661">
        <v>0</v>
      </c>
      <c r="CS440" s="661">
        <v>0</v>
      </c>
      <c r="CT440" s="663" t="s">
        <v>1846</v>
      </c>
      <c r="CU440" s="663" t="s">
        <v>1816</v>
      </c>
      <c r="CV440" s="667"/>
      <c r="CW440" s="362"/>
      <c r="CX440" s="362"/>
      <c r="CY440" s="362"/>
      <c r="DC440" s="516">
        <v>2</v>
      </c>
      <c r="DD440" s="511" t="s">
        <v>1750</v>
      </c>
      <c r="DF440" s="136"/>
      <c r="DJ440" s="136"/>
      <c r="DK440" s="136"/>
      <c r="DL440" s="136"/>
      <c r="DS440" s="63"/>
      <c r="EO440" s="511">
        <v>186</v>
      </c>
      <c r="EP440" s="574">
        <v>41743</v>
      </c>
      <c r="ET440" s="133">
        <v>91</v>
      </c>
      <c r="EU440" s="133">
        <v>1</v>
      </c>
      <c r="EV440" s="524">
        <v>39.6475644904923</v>
      </c>
      <c r="EW440" s="133">
        <v>8</v>
      </c>
      <c r="EX440" s="133">
        <v>8</v>
      </c>
      <c r="EY440" s="133">
        <v>61</v>
      </c>
      <c r="EZ440" s="133">
        <v>49</v>
      </c>
      <c r="FC440" s="133">
        <v>55</v>
      </c>
      <c r="FE440" s="133">
        <v>34</v>
      </c>
      <c r="FH440" s="91"/>
      <c r="FI440" s="91"/>
      <c r="FJ440" s="227"/>
      <c r="FK440" s="227"/>
      <c r="FL440" s="193">
        <v>125</v>
      </c>
      <c r="FM440" s="193">
        <v>98</v>
      </c>
      <c r="FN440" s="193">
        <v>66.095330626767392</v>
      </c>
      <c r="FO440" s="193">
        <v>51.81873921138564</v>
      </c>
      <c r="FP440" s="193">
        <v>22</v>
      </c>
      <c r="FQ440" s="133">
        <v>1</v>
      </c>
      <c r="FS440" s="193">
        <v>87</v>
      </c>
      <c r="FT440" s="193"/>
      <c r="FU440" s="133">
        <v>140</v>
      </c>
      <c r="FV440" s="237">
        <v>6.36</v>
      </c>
      <c r="FW440" s="237">
        <v>8.8800000000000008</v>
      </c>
      <c r="FX440" s="237">
        <v>13.679245283018867</v>
      </c>
      <c r="FY440" s="237"/>
      <c r="FZ440" s="237">
        <v>2.3076923076923075</v>
      </c>
      <c r="GA440" s="133">
        <v>22</v>
      </c>
      <c r="GG440" s="133">
        <v>1</v>
      </c>
      <c r="GH440" s="133">
        <v>1</v>
      </c>
      <c r="GI440" s="133">
        <v>0</v>
      </c>
      <c r="GJ440" s="133">
        <v>1</v>
      </c>
      <c r="GK440" s="133">
        <v>26</v>
      </c>
      <c r="GM440" s="133">
        <v>0</v>
      </c>
      <c r="GO440" s="133">
        <v>1</v>
      </c>
      <c r="GP440" s="61">
        <v>112</v>
      </c>
      <c r="GQ440" s="106">
        <v>59.221416241583583</v>
      </c>
      <c r="GR440" s="61">
        <v>46</v>
      </c>
      <c r="GS440" s="61">
        <v>0</v>
      </c>
      <c r="GT440" s="61"/>
      <c r="GU440" s="61"/>
      <c r="GV440" s="61"/>
      <c r="GW440" s="61"/>
      <c r="GX440" s="61"/>
      <c r="GY440" s="61"/>
      <c r="GZ440" s="90"/>
      <c r="HA440" s="21">
        <v>16</v>
      </c>
      <c r="HY440" s="238"/>
      <c r="IE440" s="237"/>
      <c r="IF440" s="237"/>
      <c r="IP440" s="237"/>
      <c r="JC440" s="136"/>
      <c r="JD440" s="278"/>
      <c r="JE440" s="70"/>
      <c r="JF440" s="70"/>
      <c r="JG440" s="136"/>
      <c r="JH440" s="136"/>
      <c r="JI440" s="136"/>
      <c r="JJ440" s="136"/>
      <c r="JL440" s="420"/>
      <c r="JM440" s="362"/>
      <c r="JN440" s="244"/>
      <c r="JP440" s="518">
        <v>0</v>
      </c>
      <c r="JQ440" s="519">
        <v>43559</v>
      </c>
      <c r="JR440" s="520">
        <v>59</v>
      </c>
      <c r="JS440" s="135"/>
      <c r="JU440" s="200"/>
      <c r="JV440" s="135"/>
      <c r="JW440" s="225"/>
      <c r="JX440" s="201"/>
      <c r="JY440" s="135"/>
      <c r="JZ440" s="225"/>
      <c r="KA440" s="699">
        <v>0</v>
      </c>
      <c r="KB440" s="511"/>
      <c r="KC440" s="225"/>
      <c r="KD440" s="63"/>
      <c r="KE440" s="250"/>
      <c r="KF440" s="250"/>
      <c r="KG440" s="250"/>
      <c r="KH440" s="250"/>
      <c r="KI440" s="250"/>
      <c r="KJ440" s="250"/>
      <c r="KK440" s="250"/>
      <c r="KL440" s="250"/>
      <c r="KQ440" s="92"/>
      <c r="KR440" s="92"/>
      <c r="KS440" s="92"/>
      <c r="KT440" s="361"/>
      <c r="KU440" s="92"/>
      <c r="KV440" s="361"/>
      <c r="KW440" s="361"/>
      <c r="KX440" s="361"/>
      <c r="KY440" s="361"/>
      <c r="KZ440" s="361"/>
      <c r="LA440" s="361"/>
      <c r="LB440" s="361"/>
      <c r="LC440" s="361"/>
      <c r="LD440" s="361"/>
      <c r="LE440" s="112"/>
      <c r="LF440" s="454"/>
      <c r="LG440" s="454"/>
      <c r="LH440" s="454"/>
      <c r="LI440" s="454"/>
      <c r="LJ440" s="454"/>
      <c r="LK440" s="454"/>
      <c r="LL440" s="454"/>
      <c r="LM440" s="454"/>
      <c r="LN440" s="454"/>
      <c r="LO440" s="454"/>
      <c r="LP440" s="454"/>
      <c r="LQ440" s="454"/>
      <c r="LR440" s="454"/>
      <c r="LS440" s="454"/>
      <c r="LT440" s="454"/>
      <c r="LU440" s="454"/>
      <c r="LV440" s="454"/>
      <c r="LW440" s="454"/>
      <c r="LX440" s="454"/>
      <c r="LY440" s="454"/>
      <c r="LZ440" s="454"/>
      <c r="MA440" s="454"/>
      <c r="MC440" s="509"/>
      <c r="MD440" s="61"/>
      <c r="ME440" s="746">
        <v>186</v>
      </c>
      <c r="MF440" s="510">
        <v>41743</v>
      </c>
      <c r="MG440" s="511">
        <v>439</v>
      </c>
      <c r="MH440" s="521">
        <v>439</v>
      </c>
      <c r="MI440" s="522">
        <v>44.271566206093098</v>
      </c>
      <c r="MJ440" s="510"/>
      <c r="MK440" s="511"/>
      <c r="ML440" s="511"/>
      <c r="MM440" s="511"/>
      <c r="MN440" s="511"/>
      <c r="MO440" s="511"/>
      <c r="ND440" s="876" t="s">
        <v>64</v>
      </c>
      <c r="NE440" s="877" t="s">
        <v>64</v>
      </c>
      <c r="NF440" s="877" t="s">
        <v>64</v>
      </c>
      <c r="NG440" s="877" t="s">
        <v>64</v>
      </c>
      <c r="NH440" s="877" t="s">
        <v>64</v>
      </c>
      <c r="NI440" s="877" t="s">
        <v>64</v>
      </c>
      <c r="NJ440" s="877" t="s">
        <v>64</v>
      </c>
      <c r="NK440" s="877" t="s">
        <v>64</v>
      </c>
      <c r="NL440" s="877" t="s">
        <v>64</v>
      </c>
      <c r="NM440" s="877" t="s">
        <v>64</v>
      </c>
      <c r="NN440" s="877" t="s">
        <v>64</v>
      </c>
      <c r="NO440" s="877" t="s">
        <v>64</v>
      </c>
      <c r="NP440" s="877" t="s">
        <v>64</v>
      </c>
      <c r="NQ440" s="877" t="s">
        <v>64</v>
      </c>
      <c r="NR440" s="877" t="s">
        <v>64</v>
      </c>
      <c r="NS440" s="877" t="s">
        <v>64</v>
      </c>
      <c r="NT440" s="877" t="s">
        <v>64</v>
      </c>
      <c r="NU440" s="877" t="s">
        <v>64</v>
      </c>
      <c r="NV440" s="877" t="s">
        <v>64</v>
      </c>
      <c r="NW440" s="877" t="s">
        <v>64</v>
      </c>
      <c r="NX440" s="877" t="s">
        <v>64</v>
      </c>
      <c r="NY440" s="877" t="s">
        <v>64</v>
      </c>
      <c r="NZ440" s="877" t="s">
        <v>64</v>
      </c>
      <c r="OA440" s="877" t="s">
        <v>64</v>
      </c>
      <c r="OB440" s="877" t="s">
        <v>64</v>
      </c>
      <c r="OC440" s="877" t="s">
        <v>64</v>
      </c>
      <c r="OD440" s="877" t="s">
        <v>64</v>
      </c>
      <c r="OE440" s="877" t="s">
        <v>64</v>
      </c>
      <c r="OF440" s="877" t="s">
        <v>64</v>
      </c>
      <c r="OG440" s="877" t="s">
        <v>64</v>
      </c>
      <c r="OH440" s="877" t="s">
        <v>64</v>
      </c>
      <c r="OI440" s="877" t="s">
        <v>64</v>
      </c>
      <c r="OJ440" s="877" t="s">
        <v>64</v>
      </c>
      <c r="OK440" s="877" t="s">
        <v>64</v>
      </c>
      <c r="OL440" s="877" t="s">
        <v>64</v>
      </c>
    </row>
    <row r="441" spans="1:402" s="290" customFormat="1" x14ac:dyDescent="0.25">
      <c r="A441" s="847">
        <v>440</v>
      </c>
      <c r="B441" s="847">
        <v>0</v>
      </c>
      <c r="C441" s="290">
        <v>0</v>
      </c>
      <c r="D441" s="290">
        <v>5</v>
      </c>
      <c r="E441" s="531">
        <v>187</v>
      </c>
      <c r="F441" s="880"/>
      <c r="G441" s="887">
        <v>441</v>
      </c>
      <c r="I441" s="531" t="s">
        <v>1907</v>
      </c>
      <c r="J441" s="848">
        <v>20023</v>
      </c>
      <c r="K441" s="540">
        <v>59.5095890410959</v>
      </c>
      <c r="L441" s="542">
        <v>103</v>
      </c>
      <c r="M441" s="542">
        <v>180</v>
      </c>
      <c r="N441" s="542">
        <v>31.79012345679012</v>
      </c>
      <c r="O441" s="543">
        <v>2.2693611435820435</v>
      </c>
      <c r="P441" s="531">
        <v>0</v>
      </c>
      <c r="Q441" s="541">
        <v>110</v>
      </c>
      <c r="R441" s="541">
        <v>75</v>
      </c>
      <c r="S441" s="531">
        <v>1</v>
      </c>
      <c r="T441" s="544">
        <v>3</v>
      </c>
      <c r="U441" s="849">
        <v>0</v>
      </c>
      <c r="V441" s="849"/>
      <c r="W441" s="849">
        <v>1</v>
      </c>
      <c r="X441" s="849">
        <v>2</v>
      </c>
      <c r="Y441" s="849">
        <v>1</v>
      </c>
      <c r="Z441" s="849">
        <v>0</v>
      </c>
      <c r="AA441" s="849">
        <v>0</v>
      </c>
      <c r="AB441" s="849">
        <v>0</v>
      </c>
      <c r="AD441" s="551">
        <v>20.450555295604399</v>
      </c>
      <c r="AF441" s="545">
        <v>113</v>
      </c>
      <c r="AG441" s="546">
        <v>1.06</v>
      </c>
      <c r="AH441" s="545">
        <v>71</v>
      </c>
      <c r="AJ441" s="545">
        <v>15.1</v>
      </c>
      <c r="AL441" s="545">
        <v>301</v>
      </c>
      <c r="AM441" s="555"/>
      <c r="AN441" s="850"/>
      <c r="AU441" s="851"/>
      <c r="AV441" s="851"/>
      <c r="AW441" s="852"/>
      <c r="AX441" s="852"/>
      <c r="AY441" s="852"/>
      <c r="AZ441" s="545">
        <v>138</v>
      </c>
      <c r="BA441" s="853"/>
      <c r="BC441" s="854"/>
      <c r="BE441" s="543"/>
      <c r="BG441" s="854"/>
      <c r="BH441" s="855"/>
      <c r="BI441" s="855"/>
      <c r="BJ441" s="855"/>
      <c r="BO441" s="578"/>
      <c r="CJ441" s="531">
        <v>1</v>
      </c>
      <c r="CK441" s="531">
        <v>0</v>
      </c>
      <c r="CL441" s="531">
        <v>1</v>
      </c>
      <c r="CM441" s="531">
        <v>1</v>
      </c>
      <c r="CN441" s="856">
        <v>1</v>
      </c>
      <c r="CO441" s="531">
        <v>0</v>
      </c>
      <c r="CP441" s="531">
        <v>0</v>
      </c>
      <c r="CQ441" s="531">
        <v>1</v>
      </c>
      <c r="CR441" s="531">
        <v>0</v>
      </c>
      <c r="CS441" s="531">
        <v>0</v>
      </c>
      <c r="CT441" s="531">
        <v>0</v>
      </c>
      <c r="CU441" s="531">
        <v>0</v>
      </c>
      <c r="CV441" s="857">
        <v>12.1</v>
      </c>
      <c r="DC441" s="547">
        <v>2</v>
      </c>
      <c r="DD441" s="531" t="s">
        <v>1949</v>
      </c>
      <c r="DF441" s="852"/>
      <c r="DJ441" s="852"/>
      <c r="DK441" s="852"/>
      <c r="DL441" s="852"/>
      <c r="EO441" s="531">
        <v>187</v>
      </c>
      <c r="EP441" s="577">
        <v>41745</v>
      </c>
      <c r="EV441" s="551">
        <v>20.450555295604399</v>
      </c>
      <c r="FH441" s="543"/>
      <c r="FI441" s="543"/>
      <c r="FJ441" s="543"/>
      <c r="FK441" s="543"/>
      <c r="FL441" s="578"/>
      <c r="FM441" s="578"/>
      <c r="FN441" s="578">
        <v>0</v>
      </c>
      <c r="FO441" s="578">
        <v>0</v>
      </c>
      <c r="FP441" s="578"/>
      <c r="FS441" s="578"/>
      <c r="FT441" s="578"/>
      <c r="FV441" s="543"/>
      <c r="FW441" s="543"/>
      <c r="FX441" s="543"/>
      <c r="FY441" s="543"/>
      <c r="FZ441" s="543"/>
      <c r="GQ441" s="543">
        <v>0</v>
      </c>
      <c r="GZ441" s="852"/>
      <c r="HA441" s="26"/>
      <c r="HY441" s="854"/>
      <c r="IE441" s="543"/>
      <c r="IF441" s="543"/>
      <c r="IP441" s="543"/>
      <c r="JC441" s="852"/>
      <c r="JD441" s="858"/>
      <c r="JE441" s="858"/>
      <c r="JF441" s="858"/>
      <c r="JG441" s="852"/>
      <c r="JH441" s="852"/>
      <c r="JI441" s="852"/>
      <c r="JJ441" s="852"/>
      <c r="JN441" s="859"/>
      <c r="JP441" s="548">
        <v>1</v>
      </c>
      <c r="JQ441" s="549">
        <v>43567</v>
      </c>
      <c r="JR441" s="550">
        <v>59</v>
      </c>
      <c r="JS441" s="859"/>
      <c r="JU441" s="852"/>
      <c r="JV441" s="859"/>
      <c r="JW441" s="860"/>
      <c r="JX441" s="858"/>
      <c r="JY441" s="859"/>
      <c r="JZ441" s="860"/>
      <c r="KA441" s="541">
        <v>0</v>
      </c>
      <c r="KB441" s="531"/>
      <c r="KC441" s="860"/>
      <c r="KQ441" s="852"/>
      <c r="KR441" s="852"/>
      <c r="KS441" s="852"/>
      <c r="KU441" s="852"/>
      <c r="LE441" s="852"/>
      <c r="ME441" s="861">
        <v>187</v>
      </c>
      <c r="MF441" s="539">
        <v>41744</v>
      </c>
      <c r="MG441" s="531">
        <v>441</v>
      </c>
      <c r="MH441" s="532">
        <v>441</v>
      </c>
      <c r="MI441" s="862">
        <v>33.843111833554801</v>
      </c>
      <c r="MJ441" s="539"/>
      <c r="MK441" s="531"/>
      <c r="ML441" s="531"/>
      <c r="MM441" s="531"/>
      <c r="MN441" s="531"/>
      <c r="MO441" s="531"/>
      <c r="ND441" s="876" t="s">
        <v>64</v>
      </c>
      <c r="NE441" s="877" t="s">
        <v>64</v>
      </c>
      <c r="NF441" s="877" t="s">
        <v>64</v>
      </c>
      <c r="NG441" s="877" t="s">
        <v>64</v>
      </c>
      <c r="NH441" s="877" t="s">
        <v>64</v>
      </c>
      <c r="NI441" s="877" t="s">
        <v>64</v>
      </c>
      <c r="NJ441" s="877" t="s">
        <v>64</v>
      </c>
      <c r="NK441" s="877" t="s">
        <v>64</v>
      </c>
      <c r="NL441" s="877" t="s">
        <v>64</v>
      </c>
      <c r="NM441" s="877" t="s">
        <v>64</v>
      </c>
      <c r="NN441" s="877" t="s">
        <v>64</v>
      </c>
      <c r="NO441" s="877" t="s">
        <v>64</v>
      </c>
      <c r="NP441" s="877" t="s">
        <v>64</v>
      </c>
      <c r="NQ441" s="877" t="s">
        <v>64</v>
      </c>
      <c r="NR441" s="877" t="s">
        <v>64</v>
      </c>
      <c r="NS441" s="877" t="s">
        <v>64</v>
      </c>
      <c r="NT441" s="877" t="s">
        <v>64</v>
      </c>
      <c r="NU441" s="877" t="s">
        <v>64</v>
      </c>
      <c r="NV441" s="877" t="s">
        <v>64</v>
      </c>
      <c r="NW441" s="877" t="s">
        <v>64</v>
      </c>
      <c r="NX441" s="877" t="s">
        <v>64</v>
      </c>
      <c r="NY441" s="877" t="s">
        <v>64</v>
      </c>
      <c r="NZ441" s="877" t="s">
        <v>64</v>
      </c>
      <c r="OA441" s="877" t="s">
        <v>64</v>
      </c>
      <c r="OB441" s="877" t="s">
        <v>64</v>
      </c>
      <c r="OC441" s="877" t="s">
        <v>64</v>
      </c>
      <c r="OD441" s="877" t="s">
        <v>64</v>
      </c>
      <c r="OE441" s="877" t="s">
        <v>64</v>
      </c>
      <c r="OF441" s="877" t="s">
        <v>64</v>
      </c>
      <c r="OG441" s="877" t="s">
        <v>64</v>
      </c>
      <c r="OH441" s="877" t="s">
        <v>64</v>
      </c>
      <c r="OI441" s="877" t="s">
        <v>64</v>
      </c>
      <c r="OJ441" s="877" t="s">
        <v>64</v>
      </c>
      <c r="OK441" s="877" t="s">
        <v>64</v>
      </c>
      <c r="OL441" s="877" t="s">
        <v>64</v>
      </c>
    </row>
    <row r="442" spans="1:402" s="133" customFormat="1" x14ac:dyDescent="0.25">
      <c r="A442" s="221">
        <v>441</v>
      </c>
      <c r="B442" s="274">
        <v>0</v>
      </c>
      <c r="C442" s="61">
        <v>1</v>
      </c>
      <c r="D442" s="61">
        <v>5</v>
      </c>
      <c r="E442" s="511">
        <v>188</v>
      </c>
      <c r="F442" s="880"/>
      <c r="G442" s="887">
        <v>442</v>
      </c>
      <c r="I442" s="511" t="s">
        <v>1950</v>
      </c>
      <c r="J442" s="766">
        <v>17234</v>
      </c>
      <c r="K442" s="512">
        <v>67.178082191780803</v>
      </c>
      <c r="L442" s="514">
        <v>64</v>
      </c>
      <c r="M442" s="514">
        <v>170</v>
      </c>
      <c r="N442" s="514">
        <v>22.145328719723185</v>
      </c>
      <c r="O442" s="106">
        <v>1.7384539747207064</v>
      </c>
      <c r="P442" s="511">
        <v>0</v>
      </c>
      <c r="Q442" s="511">
        <v>100</v>
      </c>
      <c r="R442" s="511">
        <v>60</v>
      </c>
      <c r="S442" s="511">
        <v>1</v>
      </c>
      <c r="T442" s="514">
        <v>3</v>
      </c>
      <c r="U442" s="718">
        <v>0</v>
      </c>
      <c r="V442" s="718"/>
      <c r="W442" s="718">
        <v>1</v>
      </c>
      <c r="X442" s="718">
        <v>1</v>
      </c>
      <c r="Y442" s="718">
        <v>1</v>
      </c>
      <c r="Z442" s="718">
        <v>0</v>
      </c>
      <c r="AA442" s="718">
        <v>1</v>
      </c>
      <c r="AB442" s="718">
        <v>0</v>
      </c>
      <c r="AD442" s="524">
        <v>25.3311976212179</v>
      </c>
      <c r="AF442" s="589">
        <v>152</v>
      </c>
      <c r="AG442" s="590">
        <v>1.87</v>
      </c>
      <c r="AH442" s="589">
        <v>36</v>
      </c>
      <c r="AI442" s="63"/>
      <c r="AJ442" s="515">
        <v>11.2</v>
      </c>
      <c r="AK442" s="63"/>
      <c r="AL442" s="589">
        <v>3337</v>
      </c>
      <c r="AM442" s="593"/>
      <c r="AN442" s="409"/>
      <c r="AO442" s="63"/>
      <c r="AP442" s="63"/>
      <c r="AQ442" s="63"/>
      <c r="AR442" s="63"/>
      <c r="AS442" s="63"/>
      <c r="AT442" s="63"/>
      <c r="AU442" s="64"/>
      <c r="AV442" s="64"/>
      <c r="AW442" s="108"/>
      <c r="AX442" s="108"/>
      <c r="AY442" s="108"/>
      <c r="AZ442" s="589">
        <v>141</v>
      </c>
      <c r="BA442" s="414"/>
      <c r="BB442" s="66"/>
      <c r="BC442" s="68"/>
      <c r="BD442" s="66"/>
      <c r="BE442" s="218"/>
      <c r="BF442" s="66"/>
      <c r="BG442" s="68"/>
      <c r="BH442" s="508"/>
      <c r="BI442" s="508"/>
      <c r="BJ442" s="508"/>
      <c r="BK442" s="66"/>
      <c r="BL442" s="66"/>
      <c r="BM442" s="66"/>
      <c r="BN442" s="66"/>
      <c r="BO442" s="571"/>
      <c r="BP442" s="66"/>
      <c r="BQ442" s="66"/>
      <c r="BR442" s="66"/>
      <c r="BS442" s="66"/>
      <c r="BT442" s="61"/>
      <c r="BU442" s="61"/>
      <c r="BV442" s="61"/>
      <c r="BW442" s="61"/>
      <c r="BX442" s="61"/>
      <c r="BY442" s="61"/>
      <c r="BZ442" s="61"/>
      <c r="CA442" s="61"/>
      <c r="CB442" s="61"/>
      <c r="CC442" s="61"/>
      <c r="CD442" s="61"/>
      <c r="CE442" s="61"/>
      <c r="CF442" s="61"/>
      <c r="CG442" s="61"/>
      <c r="CH442" s="61"/>
      <c r="CI442" s="61"/>
      <c r="CJ442" s="661">
        <v>1</v>
      </c>
      <c r="CK442" s="661">
        <v>0</v>
      </c>
      <c r="CL442" s="661">
        <v>0</v>
      </c>
      <c r="CM442" s="661">
        <v>1</v>
      </c>
      <c r="CN442" s="663">
        <v>1</v>
      </c>
      <c r="CO442" s="661">
        <v>0</v>
      </c>
      <c r="CP442" s="663">
        <v>1</v>
      </c>
      <c r="CQ442" s="661">
        <v>0</v>
      </c>
      <c r="CR442" s="661">
        <v>0</v>
      </c>
      <c r="CS442" s="661">
        <v>0</v>
      </c>
      <c r="CT442" s="661">
        <v>0</v>
      </c>
      <c r="CU442" s="661">
        <v>1</v>
      </c>
      <c r="CV442" s="667"/>
      <c r="CW442" s="362"/>
      <c r="CX442" s="362"/>
      <c r="CY442" s="362"/>
      <c r="DC442" s="516">
        <v>1</v>
      </c>
      <c r="DD442" s="511" t="s">
        <v>1756</v>
      </c>
      <c r="DF442" s="136"/>
      <c r="DJ442" s="136"/>
      <c r="DK442" s="136"/>
      <c r="DL442" s="136"/>
      <c r="DS442" s="63"/>
      <c r="EO442" s="511">
        <v>188</v>
      </c>
      <c r="EP442" s="574">
        <v>41753</v>
      </c>
      <c r="ET442" s="133">
        <v>89</v>
      </c>
      <c r="EU442" s="133">
        <v>1</v>
      </c>
      <c r="EV442" s="524">
        <v>25.3311976212179</v>
      </c>
      <c r="EW442" s="133">
        <v>9</v>
      </c>
      <c r="EX442" s="133">
        <v>8</v>
      </c>
      <c r="EY442" s="133">
        <v>51</v>
      </c>
      <c r="EZ442" s="133">
        <v>45</v>
      </c>
      <c r="FC442" s="133">
        <v>39</v>
      </c>
      <c r="FE442" s="133">
        <v>30</v>
      </c>
      <c r="FH442" s="91"/>
      <c r="FI442" s="91"/>
      <c r="FJ442" s="227"/>
      <c r="FK442" s="227"/>
      <c r="FL442" s="193">
        <v>106</v>
      </c>
      <c r="FM442" s="193">
        <v>61</v>
      </c>
      <c r="FN442" s="193">
        <v>60.973716613365944</v>
      </c>
      <c r="FO442" s="193">
        <v>35.088648239767195</v>
      </c>
      <c r="FP442" s="193">
        <v>43</v>
      </c>
      <c r="FQ442" s="133">
        <v>0</v>
      </c>
      <c r="FS442" s="193">
        <v>80</v>
      </c>
      <c r="FT442" s="193">
        <v>60</v>
      </c>
      <c r="FU442" s="133">
        <v>120</v>
      </c>
      <c r="FV442" s="237">
        <v>5.9</v>
      </c>
      <c r="FW442" s="237">
        <v>4.7</v>
      </c>
      <c r="FX442" s="237">
        <v>13.559322033898304</v>
      </c>
      <c r="FY442" s="237">
        <v>1.3333333333333333</v>
      </c>
      <c r="FZ442" s="237">
        <v>4.166666666666667</v>
      </c>
      <c r="GA442" s="133">
        <v>21</v>
      </c>
      <c r="GG442" s="133">
        <v>1</v>
      </c>
      <c r="GH442" s="133">
        <v>1</v>
      </c>
      <c r="GI442" s="133">
        <v>0</v>
      </c>
      <c r="GJ442" s="133">
        <v>1</v>
      </c>
      <c r="GK442" s="133">
        <v>29</v>
      </c>
      <c r="GM442" s="133">
        <v>0</v>
      </c>
      <c r="GO442" s="133">
        <v>1</v>
      </c>
      <c r="GP442" s="61">
        <v>37</v>
      </c>
      <c r="GQ442" s="106">
        <v>21.283278440514529</v>
      </c>
      <c r="GR442" s="61">
        <v>51</v>
      </c>
      <c r="GS442" s="61">
        <v>0</v>
      </c>
      <c r="GT442" s="61"/>
      <c r="GU442" s="61"/>
      <c r="GV442" s="61"/>
      <c r="GW442" s="61"/>
      <c r="GX442" s="61">
        <v>18</v>
      </c>
      <c r="GY442" s="61"/>
      <c r="GZ442" s="90"/>
      <c r="HA442" s="21">
        <v>18</v>
      </c>
      <c r="HY442" s="238"/>
      <c r="IE442" s="237"/>
      <c r="IF442" s="237"/>
      <c r="IP442" s="237"/>
      <c r="JC442" s="136"/>
      <c r="JD442" s="278"/>
      <c r="JE442" s="70"/>
      <c r="JF442" s="70"/>
      <c r="JG442" s="136"/>
      <c r="JH442" s="136"/>
      <c r="JI442" s="136"/>
      <c r="JJ442" s="136"/>
      <c r="JL442" s="420"/>
      <c r="JM442" s="362"/>
      <c r="JN442" s="244"/>
      <c r="JP442" s="518">
        <v>1</v>
      </c>
      <c r="JQ442" s="519">
        <v>42367</v>
      </c>
      <c r="JR442" s="520">
        <v>20</v>
      </c>
      <c r="JS442" s="135"/>
      <c r="JU442" s="200"/>
      <c r="JV442" s="135"/>
      <c r="JW442" s="225"/>
      <c r="JX442" s="201"/>
      <c r="JY442" s="135"/>
      <c r="JZ442" s="225"/>
      <c r="KA442" s="699">
        <v>0</v>
      </c>
      <c r="KB442" s="511"/>
      <c r="KC442" s="225"/>
      <c r="KD442" s="63"/>
      <c r="KE442" s="250"/>
      <c r="KF442" s="250"/>
      <c r="KG442" s="250"/>
      <c r="KH442" s="250"/>
      <c r="KI442" s="250"/>
      <c r="KJ442" s="250"/>
      <c r="KK442" s="250"/>
      <c r="KL442" s="250"/>
      <c r="KQ442" s="92"/>
      <c r="KR442" s="92"/>
      <c r="KS442" s="92"/>
      <c r="KT442" s="361"/>
      <c r="KU442" s="92"/>
      <c r="KV442" s="361"/>
      <c r="KW442" s="361"/>
      <c r="KX442" s="361"/>
      <c r="KY442" s="361"/>
      <c r="KZ442" s="361"/>
      <c r="LA442" s="361"/>
      <c r="LB442" s="361"/>
      <c r="LC442" s="361"/>
      <c r="LD442" s="361"/>
      <c r="LE442" s="112"/>
      <c r="LF442" s="454"/>
      <c r="LG442" s="454"/>
      <c r="LH442" s="454"/>
      <c r="LI442" s="454"/>
      <c r="LJ442" s="454"/>
      <c r="LK442" s="454"/>
      <c r="LL442" s="454"/>
      <c r="LM442" s="454"/>
      <c r="LN442" s="454"/>
      <c r="LO442" s="454"/>
      <c r="LP442" s="454"/>
      <c r="LQ442" s="454"/>
      <c r="LR442" s="454"/>
      <c r="LS442" s="454"/>
      <c r="LT442" s="454"/>
      <c r="LU442" s="454"/>
      <c r="LV442" s="454"/>
      <c r="LW442" s="454"/>
      <c r="LX442" s="454"/>
      <c r="LY442" s="454"/>
      <c r="LZ442" s="454"/>
      <c r="MA442" s="454"/>
      <c r="MC442" s="509"/>
      <c r="MD442" s="61"/>
      <c r="ME442" s="746">
        <v>188</v>
      </c>
      <c r="MF442" s="510">
        <v>41754</v>
      </c>
      <c r="MG442" s="511">
        <v>442</v>
      </c>
      <c r="MH442" s="521">
        <v>442</v>
      </c>
      <c r="MI442" s="522">
        <v>40.141946120384503</v>
      </c>
      <c r="MJ442" s="510"/>
      <c r="MK442" s="511"/>
      <c r="ML442" s="511"/>
      <c r="MM442" s="511"/>
      <c r="MN442" s="511"/>
      <c r="MO442" s="511"/>
      <c r="ND442" s="876">
        <v>1188</v>
      </c>
      <c r="NE442" s="877" t="s">
        <v>64</v>
      </c>
      <c r="NF442" s="877" t="s">
        <v>64</v>
      </c>
      <c r="NG442" s="877" t="s">
        <v>64</v>
      </c>
      <c r="NH442" s="877" t="s">
        <v>64</v>
      </c>
      <c r="NI442" s="877" t="s">
        <v>64</v>
      </c>
      <c r="NJ442" s="877" t="s">
        <v>64</v>
      </c>
      <c r="NK442" s="877" t="s">
        <v>64</v>
      </c>
      <c r="NL442" s="877" t="s">
        <v>64</v>
      </c>
      <c r="NM442" s="877" t="s">
        <v>64</v>
      </c>
      <c r="NN442" s="877" t="s">
        <v>64</v>
      </c>
      <c r="NO442" s="877" t="s">
        <v>64</v>
      </c>
      <c r="NP442" s="877" t="s">
        <v>64</v>
      </c>
      <c r="NQ442" s="877" t="s">
        <v>64</v>
      </c>
      <c r="NR442" s="877" t="s">
        <v>64</v>
      </c>
      <c r="NS442" s="877" t="s">
        <v>64</v>
      </c>
      <c r="NT442" s="877" t="s">
        <v>64</v>
      </c>
      <c r="NU442" s="877" t="s">
        <v>64</v>
      </c>
      <c r="NV442" s="877" t="s">
        <v>64</v>
      </c>
      <c r="NW442" s="877" t="s">
        <v>64</v>
      </c>
      <c r="NX442" s="877" t="s">
        <v>64</v>
      </c>
      <c r="NY442" s="877" t="s">
        <v>64</v>
      </c>
      <c r="NZ442" s="877" t="s">
        <v>64</v>
      </c>
      <c r="OA442" s="877" t="s">
        <v>64</v>
      </c>
      <c r="OB442" s="877" t="s">
        <v>64</v>
      </c>
      <c r="OC442" s="877" t="s">
        <v>64</v>
      </c>
      <c r="OD442" s="877" t="s">
        <v>64</v>
      </c>
      <c r="OE442" s="877" t="s">
        <v>64</v>
      </c>
      <c r="OF442" s="877" t="s">
        <v>64</v>
      </c>
      <c r="OG442" s="877" t="s">
        <v>64</v>
      </c>
      <c r="OH442" s="877" t="s">
        <v>64</v>
      </c>
      <c r="OI442" s="877" t="s">
        <v>64</v>
      </c>
      <c r="OJ442" s="877" t="s">
        <v>64</v>
      </c>
      <c r="OK442" s="877" t="s">
        <v>64</v>
      </c>
      <c r="OL442" s="877" t="s">
        <v>64</v>
      </c>
    </row>
    <row r="443" spans="1:402" s="133" customFormat="1" x14ac:dyDescent="0.25">
      <c r="A443" s="274">
        <v>442</v>
      </c>
      <c r="B443" s="221">
        <v>0</v>
      </c>
      <c r="C443" s="61">
        <v>1</v>
      </c>
      <c r="D443" s="61">
        <v>5</v>
      </c>
      <c r="E443" s="511">
        <v>189</v>
      </c>
      <c r="F443" s="880"/>
      <c r="G443" s="887">
        <v>443</v>
      </c>
      <c r="I443" s="511" t="s">
        <v>1951</v>
      </c>
      <c r="J443" s="766">
        <v>14712</v>
      </c>
      <c r="K443" s="512">
        <v>74.087671232876701</v>
      </c>
      <c r="L443" s="514">
        <v>83.3</v>
      </c>
      <c r="M443" s="514">
        <v>171</v>
      </c>
      <c r="N443" s="514">
        <v>28.487397831811499</v>
      </c>
      <c r="O443" s="106">
        <v>1.9891581133735949</v>
      </c>
      <c r="P443" s="511">
        <v>0</v>
      </c>
      <c r="Q443" s="511">
        <v>100</v>
      </c>
      <c r="R443" s="511">
        <v>60</v>
      </c>
      <c r="S443" s="511">
        <v>1</v>
      </c>
      <c r="T443" s="514">
        <v>3</v>
      </c>
      <c r="U443" s="718">
        <v>0</v>
      </c>
      <c r="V443" s="718"/>
      <c r="W443" s="718">
        <v>1</v>
      </c>
      <c r="X443" s="718">
        <v>1</v>
      </c>
      <c r="Y443" s="718">
        <v>1</v>
      </c>
      <c r="Z443" s="718">
        <v>1</v>
      </c>
      <c r="AA443" s="718">
        <v>0</v>
      </c>
      <c r="AB443" s="718">
        <v>0</v>
      </c>
      <c r="AD443" s="524">
        <v>19.204427328064298</v>
      </c>
      <c r="AF443" s="589">
        <v>108</v>
      </c>
      <c r="AG443" s="590">
        <v>1.6</v>
      </c>
      <c r="AH443" s="589">
        <v>42</v>
      </c>
      <c r="AI443" s="63"/>
      <c r="AJ443" s="515">
        <v>12.4</v>
      </c>
      <c r="AK443" s="63"/>
      <c r="AL443" s="589">
        <v>1566</v>
      </c>
      <c r="AM443" s="593"/>
      <c r="AN443" s="409"/>
      <c r="AO443" s="63"/>
      <c r="AP443" s="63"/>
      <c r="AQ443" s="63"/>
      <c r="AR443" s="63"/>
      <c r="AS443" s="63"/>
      <c r="AT443" s="63"/>
      <c r="AU443" s="64"/>
      <c r="AV443" s="64"/>
      <c r="AW443" s="108"/>
      <c r="AX443" s="108"/>
      <c r="AY443" s="108"/>
      <c r="AZ443" s="589">
        <v>135</v>
      </c>
      <c r="BA443" s="414"/>
      <c r="BB443" s="66"/>
      <c r="BC443" s="68"/>
      <c r="BD443" s="66"/>
      <c r="BE443" s="218"/>
      <c r="BF443" s="66"/>
      <c r="BG443" s="68"/>
      <c r="BH443" s="508"/>
      <c r="BI443" s="508"/>
      <c r="BJ443" s="508"/>
      <c r="BK443" s="66"/>
      <c r="BL443" s="66"/>
      <c r="BM443" s="66"/>
      <c r="BN443" s="66"/>
      <c r="BO443" s="571"/>
      <c r="BP443" s="66"/>
      <c r="BQ443" s="66"/>
      <c r="BR443" s="66"/>
      <c r="BS443" s="66"/>
      <c r="BT443" s="61"/>
      <c r="BU443" s="61"/>
      <c r="BV443" s="61"/>
      <c r="BW443" s="61"/>
      <c r="BX443" s="61"/>
      <c r="BY443" s="61"/>
      <c r="BZ443" s="61"/>
      <c r="CA443" s="61"/>
      <c r="CB443" s="61"/>
      <c r="CC443" s="61"/>
      <c r="CD443" s="61"/>
      <c r="CE443" s="61"/>
      <c r="CF443" s="61"/>
      <c r="CG443" s="61"/>
      <c r="CH443" s="61"/>
      <c r="CI443" s="61"/>
      <c r="CJ443" s="661">
        <v>1</v>
      </c>
      <c r="CK443" s="663">
        <v>1</v>
      </c>
      <c r="CL443" s="663">
        <v>1</v>
      </c>
      <c r="CM443" s="663">
        <v>1</v>
      </c>
      <c r="CN443" s="661">
        <v>1</v>
      </c>
      <c r="CO443" s="661">
        <v>0</v>
      </c>
      <c r="CP443" s="661">
        <v>1</v>
      </c>
      <c r="CQ443" s="661">
        <v>0</v>
      </c>
      <c r="CR443" s="661">
        <v>0</v>
      </c>
      <c r="CS443" s="661">
        <v>0</v>
      </c>
      <c r="CT443" s="663" t="s">
        <v>1835</v>
      </c>
      <c r="CU443" s="661">
        <v>1</v>
      </c>
      <c r="CV443" s="667"/>
      <c r="CW443" s="362"/>
      <c r="CX443" s="362"/>
      <c r="CY443" s="362"/>
      <c r="DC443" s="516">
        <v>1</v>
      </c>
      <c r="DD443" s="511" t="s">
        <v>1760</v>
      </c>
      <c r="DF443" s="136"/>
      <c r="DJ443" s="136"/>
      <c r="DK443" s="136"/>
      <c r="DL443" s="136"/>
      <c r="DS443" s="63"/>
      <c r="EO443" s="511">
        <v>189</v>
      </c>
      <c r="EP443" s="574">
        <v>41753</v>
      </c>
      <c r="ET443" s="133">
        <v>56</v>
      </c>
      <c r="EU443" s="133">
        <v>1</v>
      </c>
      <c r="EV443" s="524">
        <v>19.204427328064298</v>
      </c>
      <c r="EW443" s="133">
        <v>7</v>
      </c>
      <c r="EX443" s="133">
        <v>8</v>
      </c>
      <c r="EY443" s="133">
        <v>67</v>
      </c>
      <c r="EZ443" s="133">
        <v>61</v>
      </c>
      <c r="FC443" s="133">
        <v>48</v>
      </c>
      <c r="FE443" s="133">
        <v>31</v>
      </c>
      <c r="FH443" s="91"/>
      <c r="FI443" s="91"/>
      <c r="FJ443" s="227"/>
      <c r="FK443" s="227"/>
      <c r="FL443" s="193">
        <v>197</v>
      </c>
      <c r="FM443" s="193">
        <v>150</v>
      </c>
      <c r="FN443" s="193">
        <v>99.036873275945723</v>
      </c>
      <c r="FO443" s="193">
        <v>75.408786758334301</v>
      </c>
      <c r="FP443" s="193">
        <v>23</v>
      </c>
      <c r="FQ443" s="133">
        <v>1</v>
      </c>
      <c r="FS443" s="193">
        <v>82</v>
      </c>
      <c r="FT443" s="193">
        <v>42</v>
      </c>
      <c r="FU443" s="133">
        <v>140</v>
      </c>
      <c r="FV443" s="237">
        <v>3.9</v>
      </c>
      <c r="FW443" s="237">
        <v>3.4</v>
      </c>
      <c r="FX443" s="237">
        <v>21.025641025641026</v>
      </c>
      <c r="FY443" s="237">
        <v>1.9523809523809523</v>
      </c>
      <c r="FZ443" s="237"/>
      <c r="GA443" s="133">
        <v>22</v>
      </c>
      <c r="GG443" s="133">
        <v>0</v>
      </c>
      <c r="GH443" s="133">
        <v>2</v>
      </c>
      <c r="GI443" s="133">
        <v>1</v>
      </c>
      <c r="GJ443" s="133">
        <v>3</v>
      </c>
      <c r="GK443" s="133">
        <v>23</v>
      </c>
      <c r="GM443" s="133">
        <v>0</v>
      </c>
      <c r="GO443" s="133">
        <v>1</v>
      </c>
      <c r="GP443" s="61">
        <v>136</v>
      </c>
      <c r="GQ443" s="106">
        <v>68.370633327556433</v>
      </c>
      <c r="GR443" s="61">
        <v>33</v>
      </c>
      <c r="GS443" s="61">
        <v>1</v>
      </c>
      <c r="GT443" s="61"/>
      <c r="GU443" s="61"/>
      <c r="GV443" s="61"/>
      <c r="GW443" s="61"/>
      <c r="GX443" s="61">
        <v>13</v>
      </c>
      <c r="GY443" s="61"/>
      <c r="GZ443" s="90"/>
      <c r="HA443" s="21">
        <v>25</v>
      </c>
      <c r="HY443" s="238"/>
      <c r="IE443" s="237"/>
      <c r="IF443" s="237"/>
      <c r="IP443" s="237"/>
      <c r="JC443" s="136"/>
      <c r="JD443" s="278"/>
      <c r="JE443" s="70"/>
      <c r="JF443" s="70"/>
      <c r="JG443" s="136"/>
      <c r="JH443" s="136"/>
      <c r="JI443" s="136"/>
      <c r="JJ443" s="136"/>
      <c r="JL443" s="420"/>
      <c r="JM443" s="362"/>
      <c r="JN443" s="244"/>
      <c r="JP443" s="518">
        <v>1</v>
      </c>
      <c r="JQ443" s="519">
        <v>42093</v>
      </c>
      <c r="JR443" s="520">
        <v>11</v>
      </c>
      <c r="JS443" s="135"/>
      <c r="JU443" s="200"/>
      <c r="JV443" s="135"/>
      <c r="JW443" s="225"/>
      <c r="JX443" s="201"/>
      <c r="JY443" s="135"/>
      <c r="JZ443" s="225"/>
      <c r="KA443" s="699">
        <v>0</v>
      </c>
      <c r="KB443" s="511"/>
      <c r="KC443" s="225"/>
      <c r="KD443" s="63"/>
      <c r="KE443" s="250"/>
      <c r="KF443" s="250"/>
      <c r="KG443" s="250"/>
      <c r="KH443" s="250"/>
      <c r="KI443" s="250"/>
      <c r="KJ443" s="250"/>
      <c r="KK443" s="250"/>
      <c r="KL443" s="250"/>
      <c r="KQ443" s="92"/>
      <c r="KR443" s="92"/>
      <c r="KS443" s="92"/>
      <c r="KT443" s="361"/>
      <c r="KU443" s="92"/>
      <c r="KV443" s="361"/>
      <c r="KW443" s="361"/>
      <c r="KX443" s="361"/>
      <c r="KY443" s="361"/>
      <c r="KZ443" s="361"/>
      <c r="LA443" s="361"/>
      <c r="LB443" s="361"/>
      <c r="LC443" s="361"/>
      <c r="LD443" s="361"/>
      <c r="LE443" s="112"/>
      <c r="LF443" s="454"/>
      <c r="LG443" s="454"/>
      <c r="LH443" s="454"/>
      <c r="LI443" s="454"/>
      <c r="LJ443" s="454"/>
      <c r="LK443" s="454"/>
      <c r="LL443" s="454"/>
      <c r="LM443" s="454"/>
      <c r="LN443" s="454"/>
      <c r="LO443" s="454"/>
      <c r="LP443" s="454"/>
      <c r="LQ443" s="454"/>
      <c r="LR443" s="454"/>
      <c r="LS443" s="454"/>
      <c r="LT443" s="454"/>
      <c r="LU443" s="454"/>
      <c r="LV443" s="454"/>
      <c r="LW443" s="454"/>
      <c r="LX443" s="454"/>
      <c r="LY443" s="454"/>
      <c r="LZ443" s="454"/>
      <c r="MA443" s="454"/>
      <c r="MC443" s="509"/>
      <c r="MD443" s="61"/>
      <c r="ME443" s="746">
        <v>189</v>
      </c>
      <c r="MF443" s="510">
        <v>41754</v>
      </c>
      <c r="MG443" s="511">
        <v>443</v>
      </c>
      <c r="MH443" s="521">
        <v>443</v>
      </c>
      <c r="MI443" s="522">
        <v>77.211338911049907</v>
      </c>
      <c r="MJ443" s="510"/>
      <c r="MK443" s="511"/>
      <c r="ML443" s="511"/>
      <c r="MM443" s="511"/>
      <c r="MN443" s="511"/>
      <c r="MO443" s="511"/>
      <c r="ND443" s="876">
        <v>1189</v>
      </c>
      <c r="NE443" s="877">
        <v>8.6778957841283599</v>
      </c>
      <c r="NF443" s="877">
        <v>7.1727275180128496</v>
      </c>
      <c r="NG443" s="877">
        <v>4.83794324189103</v>
      </c>
      <c r="NH443" s="877">
        <v>3.4672794804599798</v>
      </c>
      <c r="NI443" s="877">
        <v>7.7347096202258401</v>
      </c>
      <c r="NJ443" s="877">
        <v>8.9706811278769294</v>
      </c>
      <c r="NK443" s="877">
        <v>8.3767331688522209</v>
      </c>
      <c r="NL443" s="877">
        <v>8.3406957797883692</v>
      </c>
      <c r="NM443" s="877">
        <v>6.4729750861239896</v>
      </c>
      <c r="NN443" s="877">
        <v>1.96716860753263</v>
      </c>
      <c r="NO443" s="877">
        <v>5.5301331843918096</v>
      </c>
      <c r="NP443" s="877">
        <v>6.1677191986010698</v>
      </c>
      <c r="NQ443" s="877">
        <v>7.3389591754151997</v>
      </c>
      <c r="NR443" s="877">
        <v>5.0334230015374501</v>
      </c>
      <c r="NS443" s="877">
        <v>7.0115627268910803</v>
      </c>
      <c r="NT443" s="877">
        <v>7.6327771411119798</v>
      </c>
      <c r="NU443" s="877">
        <v>6.7027960443309604</v>
      </c>
      <c r="NV443" s="877">
        <v>7.0549569788601403</v>
      </c>
      <c r="NW443" s="877">
        <v>6.02967373462642</v>
      </c>
      <c r="NX443" s="877">
        <v>7.0821490413538699</v>
      </c>
      <c r="NY443" s="877">
        <v>7.3599252202569101</v>
      </c>
      <c r="NZ443" s="877">
        <v>-1.9378782880922001</v>
      </c>
      <c r="OA443" s="877">
        <v>11.391839665635899</v>
      </c>
      <c r="OB443" s="877">
        <v>1.48026512205446</v>
      </c>
      <c r="OC443" s="877">
        <v>6.8980873971499497</v>
      </c>
      <c r="OD443" s="877">
        <v>8.2684250360906599</v>
      </c>
      <c r="OE443" s="877">
        <v>7.0163625987608897</v>
      </c>
      <c r="OF443" s="877">
        <v>12.540726211526801</v>
      </c>
      <c r="OG443" s="877">
        <v>5.60229058486114</v>
      </c>
      <c r="OH443" s="877">
        <v>7.9901607059094202</v>
      </c>
      <c r="OI443" s="877">
        <v>5.9706236144706004</v>
      </c>
      <c r="OJ443" s="877">
        <v>4.5505655056173504</v>
      </c>
      <c r="OK443" s="877">
        <v>8.8359656852421509</v>
      </c>
      <c r="OL443" s="877">
        <v>9.9115745435814198</v>
      </c>
    </row>
    <row r="444" spans="1:402" s="133" customFormat="1" x14ac:dyDescent="0.25">
      <c r="A444" s="221">
        <v>443</v>
      </c>
      <c r="B444" s="221">
        <v>0</v>
      </c>
      <c r="C444" s="61">
        <v>1</v>
      </c>
      <c r="D444" s="61">
        <v>5</v>
      </c>
      <c r="E444" s="511">
        <v>191</v>
      </c>
      <c r="F444" s="880"/>
      <c r="G444" s="887">
        <v>445</v>
      </c>
      <c r="I444" s="511" t="s">
        <v>1952</v>
      </c>
      <c r="J444" s="766">
        <v>19476</v>
      </c>
      <c r="K444" s="512">
        <v>61.065753424657501</v>
      </c>
      <c r="L444" s="514">
        <v>76.8</v>
      </c>
      <c r="M444" s="514">
        <v>151</v>
      </c>
      <c r="N444" s="514">
        <v>33.682733213455549</v>
      </c>
      <c r="O444" s="106">
        <v>1.794807324849476</v>
      </c>
      <c r="P444" s="511">
        <v>1</v>
      </c>
      <c r="Q444" s="511">
        <v>120</v>
      </c>
      <c r="R444" s="511">
        <v>90</v>
      </c>
      <c r="S444" s="511">
        <v>0</v>
      </c>
      <c r="T444" s="514">
        <v>4</v>
      </c>
      <c r="U444" s="718">
        <v>0</v>
      </c>
      <c r="V444" s="718"/>
      <c r="W444" s="718">
        <v>0</v>
      </c>
      <c r="X444" s="718">
        <v>2</v>
      </c>
      <c r="Y444" s="718">
        <v>1</v>
      </c>
      <c r="Z444" s="718">
        <v>1</v>
      </c>
      <c r="AA444" s="718">
        <v>0</v>
      </c>
      <c r="AB444" s="718">
        <v>0</v>
      </c>
      <c r="AD444" s="524">
        <v>31.7346453616472</v>
      </c>
      <c r="AF444" s="589">
        <v>129</v>
      </c>
      <c r="AG444" s="590">
        <v>0.87</v>
      </c>
      <c r="AH444" s="589">
        <v>66</v>
      </c>
      <c r="AI444" s="63"/>
      <c r="AJ444" s="515">
        <v>12.2</v>
      </c>
      <c r="AK444" s="63"/>
      <c r="AL444" s="589">
        <v>1729</v>
      </c>
      <c r="AM444" s="593"/>
      <c r="AN444" s="409"/>
      <c r="AO444" s="63"/>
      <c r="AP444" s="63"/>
      <c r="AQ444" s="63"/>
      <c r="AR444" s="63"/>
      <c r="AS444" s="63"/>
      <c r="AT444" s="63"/>
      <c r="AU444" s="64"/>
      <c r="AV444" s="64"/>
      <c r="AW444" s="108"/>
      <c r="AX444" s="108"/>
      <c r="AY444" s="108"/>
      <c r="AZ444" s="589">
        <v>141</v>
      </c>
      <c r="BA444" s="414"/>
      <c r="BB444" s="66"/>
      <c r="BC444" s="68"/>
      <c r="BD444" s="66"/>
      <c r="BE444" s="218"/>
      <c r="BF444" s="66"/>
      <c r="BG444" s="68"/>
      <c r="BH444" s="508"/>
      <c r="BI444" s="508"/>
      <c r="BJ444" s="508"/>
      <c r="BK444" s="66"/>
      <c r="BL444" s="66"/>
      <c r="BM444" s="66"/>
      <c r="BN444" s="66"/>
      <c r="BO444" s="571"/>
      <c r="BP444" s="66"/>
      <c r="BQ444" s="66"/>
      <c r="BR444" s="66"/>
      <c r="BS444" s="66"/>
      <c r="BT444" s="61"/>
      <c r="BU444" s="61"/>
      <c r="BV444" s="61"/>
      <c r="BW444" s="61"/>
      <c r="BX444" s="61"/>
      <c r="BY444" s="61"/>
      <c r="BZ444" s="61"/>
      <c r="CA444" s="61"/>
      <c r="CB444" s="61"/>
      <c r="CC444" s="61"/>
      <c r="CD444" s="61"/>
      <c r="CE444" s="61"/>
      <c r="CF444" s="61"/>
      <c r="CG444" s="61"/>
      <c r="CH444" s="61"/>
      <c r="CI444" s="61"/>
      <c r="CJ444" s="661">
        <v>1</v>
      </c>
      <c r="CK444" s="661">
        <v>0</v>
      </c>
      <c r="CL444" s="661">
        <v>1</v>
      </c>
      <c r="CM444" s="661">
        <v>1</v>
      </c>
      <c r="CN444" s="661">
        <v>1</v>
      </c>
      <c r="CO444" s="661">
        <v>0</v>
      </c>
      <c r="CP444" s="661">
        <v>1</v>
      </c>
      <c r="CQ444" s="661">
        <v>1</v>
      </c>
      <c r="CR444" s="661">
        <v>0</v>
      </c>
      <c r="CS444" s="661">
        <v>0</v>
      </c>
      <c r="CT444" s="661">
        <v>1</v>
      </c>
      <c r="CU444" s="661">
        <v>0</v>
      </c>
      <c r="CV444" s="666">
        <v>5.3</v>
      </c>
      <c r="CW444" s="362"/>
      <c r="CX444" s="362"/>
      <c r="CY444" s="362"/>
      <c r="DC444" s="516">
        <v>1</v>
      </c>
      <c r="DD444" s="511" t="s">
        <v>1760</v>
      </c>
      <c r="DF444" s="136"/>
      <c r="DJ444" s="136"/>
      <c r="DK444" s="136"/>
      <c r="DL444" s="136"/>
      <c r="DS444" s="63"/>
      <c r="EO444" s="511">
        <v>191</v>
      </c>
      <c r="EP444" s="574">
        <v>41729</v>
      </c>
      <c r="ET444" s="133">
        <v>59</v>
      </c>
      <c r="EU444" s="133">
        <v>0</v>
      </c>
      <c r="EV444" s="524">
        <v>31.7346453616472</v>
      </c>
      <c r="EW444" s="133">
        <v>8</v>
      </c>
      <c r="EX444" s="133">
        <v>8</v>
      </c>
      <c r="EY444" s="133">
        <v>59</v>
      </c>
      <c r="EZ444" s="133">
        <v>50</v>
      </c>
      <c r="FC444" s="133">
        <v>45</v>
      </c>
      <c r="FE444" s="133">
        <v>30</v>
      </c>
      <c r="FH444" s="91"/>
      <c r="FI444" s="91"/>
      <c r="FJ444" s="227"/>
      <c r="FK444" s="227"/>
      <c r="FL444" s="193">
        <v>171</v>
      </c>
      <c r="FM444" s="193">
        <v>116</v>
      </c>
      <c r="FN444" s="193">
        <v>95.274850749977375</v>
      </c>
      <c r="FO444" s="193">
        <v>64.630892906417401</v>
      </c>
      <c r="FP444" s="193">
        <v>33</v>
      </c>
      <c r="FQ444" s="133">
        <v>1</v>
      </c>
      <c r="FS444" s="193">
        <v>81</v>
      </c>
      <c r="FT444" s="193">
        <v>90</v>
      </c>
      <c r="FU444" s="133">
        <v>150</v>
      </c>
      <c r="FV444" s="237">
        <v>4.21</v>
      </c>
      <c r="FW444" s="237">
        <v>3.9</v>
      </c>
      <c r="FX444" s="237">
        <v>19.239904988123516</v>
      </c>
      <c r="FY444" s="237">
        <v>0.9</v>
      </c>
      <c r="FZ444" s="237"/>
      <c r="GA444" s="133">
        <v>20</v>
      </c>
      <c r="GG444" s="133">
        <v>0</v>
      </c>
      <c r="GH444" s="133">
        <v>1</v>
      </c>
      <c r="GI444" s="133">
        <v>1</v>
      </c>
      <c r="GJ444" s="133">
        <v>1</v>
      </c>
      <c r="GK444" s="133">
        <v>38</v>
      </c>
      <c r="GM444" s="133">
        <v>0</v>
      </c>
      <c r="GO444" s="133">
        <v>0</v>
      </c>
      <c r="GP444" s="61">
        <v>100</v>
      </c>
      <c r="GQ444" s="106">
        <v>55.716286988290868</v>
      </c>
      <c r="GR444" s="61">
        <v>38</v>
      </c>
      <c r="GS444" s="61">
        <v>0</v>
      </c>
      <c r="GT444" s="61"/>
      <c r="GU444" s="61"/>
      <c r="GV444" s="61"/>
      <c r="GW444" s="61"/>
      <c r="GX444" s="61">
        <v>17</v>
      </c>
      <c r="GY444" s="61"/>
      <c r="GZ444" s="90"/>
      <c r="HA444" s="21">
        <v>22</v>
      </c>
      <c r="HY444" s="238"/>
      <c r="IE444" s="237"/>
      <c r="IF444" s="237"/>
      <c r="IP444" s="237"/>
      <c r="JC444" s="136"/>
      <c r="JD444" s="278"/>
      <c r="JE444" s="70"/>
      <c r="JF444" s="70"/>
      <c r="JG444" s="136"/>
      <c r="JH444" s="136"/>
      <c r="JI444" s="136"/>
      <c r="JJ444" s="136"/>
      <c r="JL444" s="420"/>
      <c r="JM444" s="362"/>
      <c r="JN444" s="244"/>
      <c r="JP444" s="518">
        <v>1</v>
      </c>
      <c r="JQ444" s="519">
        <v>42492</v>
      </c>
      <c r="JR444" s="520">
        <v>23</v>
      </c>
      <c r="JS444" s="135"/>
      <c r="JU444" s="200"/>
      <c r="JV444" s="135"/>
      <c r="JW444" s="225"/>
      <c r="JX444" s="201"/>
      <c r="JY444" s="135"/>
      <c r="JZ444" s="225"/>
      <c r="KA444" s="699">
        <v>0</v>
      </c>
      <c r="KB444" s="511"/>
      <c r="KC444" s="225"/>
      <c r="KD444" s="63"/>
      <c r="KE444" s="250"/>
      <c r="KF444" s="250"/>
      <c r="KG444" s="250"/>
      <c r="KH444" s="250"/>
      <c r="KI444" s="250"/>
      <c r="KJ444" s="250"/>
      <c r="KK444" s="250"/>
      <c r="KL444" s="250"/>
      <c r="KQ444" s="92"/>
      <c r="KR444" s="92"/>
      <c r="KS444" s="92"/>
      <c r="KT444" s="361"/>
      <c r="KU444" s="92"/>
      <c r="KV444" s="361"/>
      <c r="KW444" s="361"/>
      <c r="KX444" s="361"/>
      <c r="KY444" s="361"/>
      <c r="KZ444" s="361"/>
      <c r="LA444" s="361"/>
      <c r="LB444" s="361"/>
      <c r="LC444" s="361"/>
      <c r="LD444" s="361"/>
      <c r="LE444" s="112"/>
      <c r="LF444" s="454"/>
      <c r="LG444" s="454"/>
      <c r="LH444" s="454"/>
      <c r="LI444" s="454"/>
      <c r="LJ444" s="454"/>
      <c r="LK444" s="454"/>
      <c r="LL444" s="454"/>
      <c r="LM444" s="454"/>
      <c r="LN444" s="454"/>
      <c r="LO444" s="454"/>
      <c r="LP444" s="454"/>
      <c r="LQ444" s="454"/>
      <c r="LR444" s="454"/>
      <c r="LS444" s="454"/>
      <c r="LT444" s="454"/>
      <c r="LU444" s="454"/>
      <c r="LV444" s="454"/>
      <c r="LW444" s="454"/>
      <c r="LX444" s="454"/>
      <c r="LY444" s="454"/>
      <c r="LZ444" s="454"/>
      <c r="MA444" s="454"/>
      <c r="MC444" s="509"/>
      <c r="MD444" s="61"/>
      <c r="ME444" s="746">
        <v>191</v>
      </c>
      <c r="MF444" s="510">
        <v>41765</v>
      </c>
      <c r="MG444" s="511">
        <v>445</v>
      </c>
      <c r="MH444" s="521">
        <v>445</v>
      </c>
      <c r="MI444" s="522">
        <v>56.037133244333802</v>
      </c>
      <c r="MJ444" s="510"/>
      <c r="MK444" s="511"/>
      <c r="ML444" s="511"/>
      <c r="MM444" s="511"/>
      <c r="MN444" s="511"/>
      <c r="MO444" s="511"/>
      <c r="ND444" s="876">
        <v>1191</v>
      </c>
      <c r="NE444" s="877" t="s">
        <v>64</v>
      </c>
      <c r="NF444" s="877" t="s">
        <v>64</v>
      </c>
      <c r="NG444" s="877" t="s">
        <v>64</v>
      </c>
      <c r="NH444" s="877" t="s">
        <v>64</v>
      </c>
      <c r="NI444" s="877" t="s">
        <v>64</v>
      </c>
      <c r="NJ444" s="877" t="s">
        <v>64</v>
      </c>
      <c r="NK444" s="877" t="s">
        <v>64</v>
      </c>
      <c r="NL444" s="877" t="s">
        <v>64</v>
      </c>
      <c r="NM444" s="877" t="s">
        <v>64</v>
      </c>
      <c r="NN444" s="877" t="s">
        <v>64</v>
      </c>
      <c r="NO444" s="877" t="s">
        <v>64</v>
      </c>
      <c r="NP444" s="877" t="s">
        <v>64</v>
      </c>
      <c r="NQ444" s="877" t="s">
        <v>64</v>
      </c>
      <c r="NR444" s="877" t="s">
        <v>64</v>
      </c>
      <c r="NS444" s="877" t="s">
        <v>64</v>
      </c>
      <c r="NT444" s="877" t="s">
        <v>64</v>
      </c>
      <c r="NU444" s="877" t="s">
        <v>64</v>
      </c>
      <c r="NV444" s="877" t="s">
        <v>64</v>
      </c>
      <c r="NW444" s="877" t="s">
        <v>64</v>
      </c>
      <c r="NX444" s="877" t="s">
        <v>64</v>
      </c>
      <c r="NY444" s="877" t="s">
        <v>64</v>
      </c>
      <c r="NZ444" s="877" t="s">
        <v>64</v>
      </c>
      <c r="OA444" s="877" t="s">
        <v>64</v>
      </c>
      <c r="OB444" s="877" t="s">
        <v>64</v>
      </c>
      <c r="OC444" s="877" t="s">
        <v>64</v>
      </c>
      <c r="OD444" s="877" t="s">
        <v>64</v>
      </c>
      <c r="OE444" s="877" t="s">
        <v>64</v>
      </c>
      <c r="OF444" s="877" t="s">
        <v>64</v>
      </c>
      <c r="OG444" s="877" t="s">
        <v>64</v>
      </c>
      <c r="OH444" s="877" t="s">
        <v>64</v>
      </c>
      <c r="OI444" s="877" t="s">
        <v>64</v>
      </c>
      <c r="OJ444" s="877" t="s">
        <v>64</v>
      </c>
      <c r="OK444" s="877" t="s">
        <v>64</v>
      </c>
      <c r="OL444" s="877" t="s">
        <v>64</v>
      </c>
    </row>
    <row r="445" spans="1:402" s="133" customFormat="1" x14ac:dyDescent="0.25">
      <c r="A445" s="221">
        <v>444</v>
      </c>
      <c r="B445" s="221">
        <v>0</v>
      </c>
      <c r="C445" s="61">
        <v>1</v>
      </c>
      <c r="D445" s="61">
        <v>5</v>
      </c>
      <c r="E445" s="511">
        <v>192</v>
      </c>
      <c r="F445" s="880"/>
      <c r="G445" s="887">
        <v>446</v>
      </c>
      <c r="I445" s="511" t="s">
        <v>1953</v>
      </c>
      <c r="J445" s="766">
        <v>13940</v>
      </c>
      <c r="K445" s="512">
        <v>76.235616438356203</v>
      </c>
      <c r="L445" s="514">
        <v>60</v>
      </c>
      <c r="M445" s="514">
        <v>180</v>
      </c>
      <c r="N445" s="514">
        <v>18.518518518518519</v>
      </c>
      <c r="O445" s="106">
        <v>1.7320508075688772</v>
      </c>
      <c r="P445" s="511">
        <v>0</v>
      </c>
      <c r="Q445" s="511">
        <v>125</v>
      </c>
      <c r="R445" s="511">
        <v>75</v>
      </c>
      <c r="S445" s="511">
        <v>1</v>
      </c>
      <c r="T445" s="514">
        <v>3</v>
      </c>
      <c r="U445" s="718">
        <v>0</v>
      </c>
      <c r="V445" s="718"/>
      <c r="W445" s="718">
        <v>1</v>
      </c>
      <c r="X445" s="718">
        <v>1</v>
      </c>
      <c r="Y445" s="718">
        <v>1</v>
      </c>
      <c r="Z445" s="718">
        <v>0</v>
      </c>
      <c r="AA445" s="718">
        <v>1</v>
      </c>
      <c r="AB445" s="718">
        <v>0</v>
      </c>
      <c r="AD445" s="524">
        <v>22.2708825304382</v>
      </c>
      <c r="AF445" s="589">
        <v>116</v>
      </c>
      <c r="AG445" s="590">
        <v>0.89</v>
      </c>
      <c r="AH445" s="589">
        <v>83</v>
      </c>
      <c r="AI445" s="63"/>
      <c r="AJ445" s="515">
        <v>11.2</v>
      </c>
      <c r="AK445" s="63"/>
      <c r="AL445" s="589">
        <v>422</v>
      </c>
      <c r="AM445" s="593"/>
      <c r="AN445" s="409"/>
      <c r="AO445" s="63"/>
      <c r="AP445" s="63"/>
      <c r="AQ445" s="63"/>
      <c r="AR445" s="63"/>
      <c r="AS445" s="63"/>
      <c r="AT445" s="63"/>
      <c r="AU445" s="64"/>
      <c r="AV445" s="64"/>
      <c r="AW445" s="108"/>
      <c r="AX445" s="108"/>
      <c r="AY445" s="108"/>
      <c r="AZ445" s="589">
        <v>139</v>
      </c>
      <c r="BA445" s="414"/>
      <c r="BB445" s="66"/>
      <c r="BC445" s="68"/>
      <c r="BD445" s="66"/>
      <c r="BE445" s="218"/>
      <c r="BF445" s="66"/>
      <c r="BG445" s="68"/>
      <c r="BH445" s="508"/>
      <c r="BI445" s="508"/>
      <c r="BJ445" s="508"/>
      <c r="BK445" s="66"/>
      <c r="BL445" s="66"/>
      <c r="BM445" s="66"/>
      <c r="BN445" s="66"/>
      <c r="BO445" s="571"/>
      <c r="BP445" s="66"/>
      <c r="BQ445" s="66"/>
      <c r="BR445" s="66"/>
      <c r="BS445" s="66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  <c r="CD445" s="61"/>
      <c r="CE445" s="61"/>
      <c r="CF445" s="61"/>
      <c r="CG445" s="61"/>
      <c r="CH445" s="61"/>
      <c r="CI445" s="61"/>
      <c r="CJ445" s="663">
        <v>0</v>
      </c>
      <c r="CK445" s="663">
        <v>0</v>
      </c>
      <c r="CL445" s="661">
        <v>0</v>
      </c>
      <c r="CM445" s="661">
        <v>1</v>
      </c>
      <c r="CN445" s="661">
        <v>1</v>
      </c>
      <c r="CO445" s="663">
        <v>0</v>
      </c>
      <c r="CP445" s="661">
        <v>1</v>
      </c>
      <c r="CQ445" s="661">
        <v>1</v>
      </c>
      <c r="CR445" s="661">
        <v>1</v>
      </c>
      <c r="CS445" s="661">
        <v>0</v>
      </c>
      <c r="CT445" s="661">
        <v>1</v>
      </c>
      <c r="CU445" s="661">
        <v>0</v>
      </c>
      <c r="CV445" s="667"/>
      <c r="CW445" s="362"/>
      <c r="CX445" s="362"/>
      <c r="CY445" s="362"/>
      <c r="DC445" s="523">
        <v>1</v>
      </c>
      <c r="DD445" s="511" t="s">
        <v>1756</v>
      </c>
      <c r="DF445" s="136"/>
      <c r="DJ445" s="136"/>
      <c r="DK445" s="136"/>
      <c r="DL445" s="136"/>
      <c r="DS445" s="63"/>
      <c r="EO445" s="511">
        <v>192</v>
      </c>
      <c r="EP445" s="574">
        <v>41766</v>
      </c>
      <c r="ET445" s="133">
        <v>100</v>
      </c>
      <c r="EU445" s="133">
        <v>1</v>
      </c>
      <c r="EV445" s="524">
        <v>22.2708825304382</v>
      </c>
      <c r="EW445" s="133">
        <v>0</v>
      </c>
      <c r="EX445" s="133">
        <v>6</v>
      </c>
      <c r="EY445" s="133">
        <v>6</v>
      </c>
      <c r="EZ445" s="133">
        <v>49</v>
      </c>
      <c r="FC445" s="133">
        <v>31</v>
      </c>
      <c r="FE445" s="133">
        <v>44</v>
      </c>
      <c r="FH445" s="91"/>
      <c r="FI445" s="91"/>
      <c r="FJ445" s="227"/>
      <c r="FK445" s="227"/>
      <c r="FL445" s="193">
        <v>167</v>
      </c>
      <c r="FM445" s="193">
        <v>120</v>
      </c>
      <c r="FN445" s="193">
        <v>96.417494954667504</v>
      </c>
      <c r="FO445" s="193">
        <v>69.282032302755098</v>
      </c>
      <c r="FP445" s="193">
        <v>28</v>
      </c>
      <c r="FQ445" s="133">
        <v>1</v>
      </c>
      <c r="FS445" s="193">
        <v>73</v>
      </c>
      <c r="FT445" s="193"/>
      <c r="FU445" s="133">
        <v>130</v>
      </c>
      <c r="FV445" s="237">
        <v>8.5500000000000007</v>
      </c>
      <c r="FW445" s="237"/>
      <c r="FX445" s="237">
        <v>8.5380116959064321</v>
      </c>
      <c r="FY445" s="237"/>
      <c r="FZ445" s="237"/>
      <c r="GA445" s="133">
        <v>19</v>
      </c>
      <c r="GG445" s="133">
        <v>1</v>
      </c>
      <c r="GH445" s="133">
        <v>1</v>
      </c>
      <c r="GI445" s="133">
        <v>1</v>
      </c>
      <c r="GJ445" s="133">
        <v>2</v>
      </c>
      <c r="GK445" s="133">
        <v>40</v>
      </c>
      <c r="GM445" s="133">
        <v>0</v>
      </c>
      <c r="GO445" s="133">
        <v>1</v>
      </c>
      <c r="GP445" s="61">
        <v>126</v>
      </c>
      <c r="GQ445" s="106">
        <v>72.746133917892848</v>
      </c>
      <c r="GR445" s="61">
        <v>15</v>
      </c>
      <c r="GS445" s="61">
        <v>1</v>
      </c>
      <c r="GT445" s="61"/>
      <c r="GU445" s="61"/>
      <c r="GV445" s="61"/>
      <c r="GW445" s="61"/>
      <c r="GX445" s="61"/>
      <c r="GY445" s="61"/>
      <c r="GZ445" s="90"/>
      <c r="HA445" s="21">
        <v>27</v>
      </c>
      <c r="HY445" s="238"/>
      <c r="IE445" s="237"/>
      <c r="IF445" s="237"/>
      <c r="IP445" s="237"/>
      <c r="JC445" s="136"/>
      <c r="JD445" s="278"/>
      <c r="JE445" s="70"/>
      <c r="JF445" s="70"/>
      <c r="JG445" s="136"/>
      <c r="JH445" s="136"/>
      <c r="JI445" s="136"/>
      <c r="JJ445" s="136"/>
      <c r="JL445" s="420"/>
      <c r="JM445" s="362"/>
      <c r="JN445" s="244"/>
      <c r="JP445" s="518">
        <v>1</v>
      </c>
      <c r="JQ445" s="519">
        <v>41777</v>
      </c>
      <c r="JR445" s="520">
        <v>0</v>
      </c>
      <c r="JS445" s="135"/>
      <c r="JU445" s="200"/>
      <c r="JV445" s="135"/>
      <c r="JW445" s="225"/>
      <c r="JX445" s="201"/>
      <c r="JY445" s="135"/>
      <c r="JZ445" s="225"/>
      <c r="KA445" s="699">
        <v>0</v>
      </c>
      <c r="KB445" s="511"/>
      <c r="KC445" s="225"/>
      <c r="KD445" s="63"/>
      <c r="KE445" s="250"/>
      <c r="KF445" s="250"/>
      <c r="KG445" s="250"/>
      <c r="KH445" s="250"/>
      <c r="KI445" s="250"/>
      <c r="KJ445" s="250"/>
      <c r="KK445" s="250"/>
      <c r="KL445" s="250"/>
      <c r="KQ445" s="92"/>
      <c r="KR445" s="92"/>
      <c r="KS445" s="92"/>
      <c r="KT445" s="361"/>
      <c r="KU445" s="92"/>
      <c r="KV445" s="361"/>
      <c r="KW445" s="361"/>
      <c r="KX445" s="361"/>
      <c r="KY445" s="361"/>
      <c r="KZ445" s="361"/>
      <c r="LA445" s="361"/>
      <c r="LB445" s="361"/>
      <c r="LC445" s="361"/>
      <c r="LD445" s="361"/>
      <c r="LE445" s="112"/>
      <c r="LF445" s="454"/>
      <c r="LG445" s="454"/>
      <c r="LH445" s="454"/>
      <c r="LI445" s="454"/>
      <c r="LJ445" s="454"/>
      <c r="LK445" s="454"/>
      <c r="LL445" s="454"/>
      <c r="LM445" s="454"/>
      <c r="LN445" s="454"/>
      <c r="LO445" s="454"/>
      <c r="LP445" s="454"/>
      <c r="LQ445" s="454"/>
      <c r="LR445" s="454"/>
      <c r="LS445" s="454"/>
      <c r="LT445" s="454"/>
      <c r="LU445" s="454"/>
      <c r="LV445" s="454"/>
      <c r="LW445" s="454"/>
      <c r="LX445" s="454"/>
      <c r="LY445" s="454"/>
      <c r="LZ445" s="454"/>
      <c r="MA445" s="454"/>
      <c r="MC445" s="509"/>
      <c r="MD445" s="61"/>
      <c r="ME445" s="746">
        <v>192</v>
      </c>
      <c r="MF445" s="510">
        <v>41766</v>
      </c>
      <c r="MG445" s="511">
        <v>446</v>
      </c>
      <c r="MH445" s="521">
        <v>446</v>
      </c>
      <c r="MI445" s="522">
        <v>42.189102066375398</v>
      </c>
      <c r="MJ445" s="510"/>
      <c r="MK445" s="511"/>
      <c r="ML445" s="511"/>
      <c r="MM445" s="511"/>
      <c r="MN445" s="511"/>
      <c r="MO445" s="511"/>
      <c r="ND445" s="876">
        <v>1192</v>
      </c>
      <c r="NE445" s="877" t="s">
        <v>64</v>
      </c>
      <c r="NF445" s="877" t="s">
        <v>64</v>
      </c>
      <c r="NG445" s="877" t="s">
        <v>64</v>
      </c>
      <c r="NH445" s="877" t="s">
        <v>64</v>
      </c>
      <c r="NI445" s="877" t="s">
        <v>64</v>
      </c>
      <c r="NJ445" s="877" t="s">
        <v>64</v>
      </c>
      <c r="NK445" s="877" t="s">
        <v>64</v>
      </c>
      <c r="NL445" s="877" t="s">
        <v>64</v>
      </c>
      <c r="NM445" s="877" t="s">
        <v>64</v>
      </c>
      <c r="NN445" s="877" t="s">
        <v>64</v>
      </c>
      <c r="NO445" s="877" t="s">
        <v>64</v>
      </c>
      <c r="NP445" s="877" t="s">
        <v>64</v>
      </c>
      <c r="NQ445" s="877" t="s">
        <v>64</v>
      </c>
      <c r="NR445" s="877" t="s">
        <v>64</v>
      </c>
      <c r="NS445" s="877" t="s">
        <v>64</v>
      </c>
      <c r="NT445" s="877" t="s">
        <v>64</v>
      </c>
      <c r="NU445" s="877" t="s">
        <v>64</v>
      </c>
      <c r="NV445" s="877" t="s">
        <v>64</v>
      </c>
      <c r="NW445" s="877" t="s">
        <v>64</v>
      </c>
      <c r="NX445" s="877" t="s">
        <v>64</v>
      </c>
      <c r="NY445" s="877" t="s">
        <v>64</v>
      </c>
      <c r="NZ445" s="877" t="s">
        <v>64</v>
      </c>
      <c r="OA445" s="877" t="s">
        <v>64</v>
      </c>
      <c r="OB445" s="877" t="s">
        <v>64</v>
      </c>
      <c r="OC445" s="877" t="s">
        <v>64</v>
      </c>
      <c r="OD445" s="877" t="s">
        <v>64</v>
      </c>
      <c r="OE445" s="877" t="s">
        <v>64</v>
      </c>
      <c r="OF445" s="877" t="s">
        <v>64</v>
      </c>
      <c r="OG445" s="877" t="s">
        <v>64</v>
      </c>
      <c r="OH445" s="877" t="s">
        <v>64</v>
      </c>
      <c r="OI445" s="877" t="s">
        <v>64</v>
      </c>
      <c r="OJ445" s="877" t="s">
        <v>64</v>
      </c>
      <c r="OK445" s="877" t="s">
        <v>64</v>
      </c>
      <c r="OL445" s="877" t="s">
        <v>64</v>
      </c>
    </row>
    <row r="446" spans="1:402" s="133" customFormat="1" x14ac:dyDescent="0.25">
      <c r="A446" s="274">
        <v>445</v>
      </c>
      <c r="B446" s="274">
        <v>0</v>
      </c>
      <c r="C446" s="61">
        <v>1</v>
      </c>
      <c r="D446" s="61">
        <v>5</v>
      </c>
      <c r="E446" s="511">
        <v>193</v>
      </c>
      <c r="F446" s="880"/>
      <c r="G446" s="887">
        <v>447</v>
      </c>
      <c r="I446" s="511" t="s">
        <v>1954</v>
      </c>
      <c r="J446" s="766">
        <v>27264</v>
      </c>
      <c r="K446" s="512">
        <v>39.734246575342503</v>
      </c>
      <c r="L446" s="514">
        <v>85</v>
      </c>
      <c r="M446" s="514">
        <v>172</v>
      </c>
      <c r="N446" s="514">
        <v>28.7</v>
      </c>
      <c r="O446" s="106">
        <v>2.0152198666922452</v>
      </c>
      <c r="P446" s="511">
        <v>0</v>
      </c>
      <c r="Q446" s="511">
        <v>85</v>
      </c>
      <c r="R446" s="511">
        <v>54</v>
      </c>
      <c r="S446" s="511">
        <v>0</v>
      </c>
      <c r="T446" s="514">
        <v>3</v>
      </c>
      <c r="U446" s="718">
        <v>0</v>
      </c>
      <c r="V446" s="718"/>
      <c r="W446" s="718">
        <v>0</v>
      </c>
      <c r="X446" s="718">
        <v>0</v>
      </c>
      <c r="Y446" s="718">
        <v>0</v>
      </c>
      <c r="Z446" s="718">
        <v>0</v>
      </c>
      <c r="AA446" s="718">
        <v>0</v>
      </c>
      <c r="AB446" s="718">
        <v>0</v>
      </c>
      <c r="AD446" s="524">
        <v>7.0887755454915897</v>
      </c>
      <c r="AF446" s="589">
        <v>83</v>
      </c>
      <c r="AG446" s="590">
        <v>1.45</v>
      </c>
      <c r="AH446" s="589">
        <v>54</v>
      </c>
      <c r="AI446" s="63"/>
      <c r="AJ446" s="515">
        <v>9.1</v>
      </c>
      <c r="AK446" s="63"/>
      <c r="AL446" s="589">
        <v>788</v>
      </c>
      <c r="AM446" s="593"/>
      <c r="AN446" s="409"/>
      <c r="AO446" s="63"/>
      <c r="AP446" s="63"/>
      <c r="AQ446" s="63"/>
      <c r="AR446" s="63"/>
      <c r="AS446" s="63"/>
      <c r="AT446" s="63"/>
      <c r="AU446" s="64"/>
      <c r="AV446" s="64"/>
      <c r="AW446" s="108"/>
      <c r="AX446" s="108"/>
      <c r="AY446" s="108"/>
      <c r="AZ446" s="589">
        <v>132</v>
      </c>
      <c r="BA446" s="414"/>
      <c r="BB446" s="66"/>
      <c r="BC446" s="68"/>
      <c r="BD446" s="66"/>
      <c r="BE446" s="218"/>
      <c r="BF446" s="66"/>
      <c r="BG446" s="68"/>
      <c r="BH446" s="508"/>
      <c r="BI446" s="508"/>
      <c r="BJ446" s="508"/>
      <c r="BK446" s="66"/>
      <c r="BL446" s="66"/>
      <c r="BM446" s="66"/>
      <c r="BN446" s="66"/>
      <c r="BO446" s="571"/>
      <c r="BP446" s="66"/>
      <c r="BQ446" s="66"/>
      <c r="BR446" s="66"/>
      <c r="BS446" s="66"/>
      <c r="BT446" s="61"/>
      <c r="BU446" s="61"/>
      <c r="BV446" s="61"/>
      <c r="BW446" s="61"/>
      <c r="BX446" s="61"/>
      <c r="BY446" s="61"/>
      <c r="BZ446" s="61"/>
      <c r="CA446" s="61"/>
      <c r="CB446" s="61"/>
      <c r="CC446" s="61"/>
      <c r="CD446" s="61"/>
      <c r="CE446" s="61"/>
      <c r="CF446" s="61"/>
      <c r="CG446" s="61"/>
      <c r="CH446" s="61"/>
      <c r="CI446" s="61"/>
      <c r="CJ446" s="661">
        <v>0</v>
      </c>
      <c r="CK446" s="661">
        <v>0</v>
      </c>
      <c r="CL446" s="661">
        <v>0</v>
      </c>
      <c r="CM446" s="661">
        <v>0</v>
      </c>
      <c r="CN446" s="661">
        <v>0</v>
      </c>
      <c r="CO446" s="661">
        <v>0</v>
      </c>
      <c r="CP446" s="661">
        <v>0</v>
      </c>
      <c r="CQ446" s="661">
        <v>0</v>
      </c>
      <c r="CR446" s="661">
        <v>0</v>
      </c>
      <c r="CS446" s="661">
        <v>0</v>
      </c>
      <c r="CT446" s="661">
        <v>0</v>
      </c>
      <c r="CU446" s="661">
        <v>0</v>
      </c>
      <c r="CV446" s="667"/>
      <c r="CW446" s="362"/>
      <c r="CX446" s="362"/>
      <c r="CY446" s="362"/>
      <c r="DC446" s="516">
        <v>2</v>
      </c>
      <c r="DD446" s="513" t="s">
        <v>1826</v>
      </c>
      <c r="DF446" s="136"/>
      <c r="DJ446" s="136"/>
      <c r="DK446" s="136"/>
      <c r="DL446" s="136"/>
      <c r="DS446" s="63"/>
      <c r="EO446" s="511">
        <v>193</v>
      </c>
      <c r="EP446" s="574">
        <v>41761</v>
      </c>
      <c r="ET446" s="133">
        <v>120</v>
      </c>
      <c r="EU446" s="133">
        <v>0</v>
      </c>
      <c r="EV446" s="524">
        <v>7.0887755454915897</v>
      </c>
      <c r="EW446" s="133">
        <v>7</v>
      </c>
      <c r="EX446" s="133">
        <v>7</v>
      </c>
      <c r="EY446" s="133">
        <v>63</v>
      </c>
      <c r="EZ446" s="133">
        <v>61</v>
      </c>
      <c r="FC446" s="133">
        <v>48</v>
      </c>
      <c r="FE446" s="133">
        <v>31</v>
      </c>
      <c r="FH446" s="91"/>
      <c r="FI446" s="91"/>
      <c r="FJ446" s="227"/>
      <c r="FK446" s="227"/>
      <c r="FL446" s="193">
        <v>242</v>
      </c>
      <c r="FM446" s="193">
        <v>181</v>
      </c>
      <c r="FN446" s="193">
        <v>120.08615238456117</v>
      </c>
      <c r="FO446" s="193">
        <v>89.816502403328812</v>
      </c>
      <c r="FP446" s="193">
        <v>25</v>
      </c>
      <c r="FQ446" s="133">
        <v>1</v>
      </c>
      <c r="FS446" s="193">
        <v>101</v>
      </c>
      <c r="FT446" s="193"/>
      <c r="FU446" s="133">
        <v>100</v>
      </c>
      <c r="FV446" s="237">
        <v>4.8</v>
      </c>
      <c r="FW446" s="237">
        <v>8.6</v>
      </c>
      <c r="FX446" s="237">
        <v>21.041666666666668</v>
      </c>
      <c r="FY446" s="237"/>
      <c r="FZ446" s="237"/>
      <c r="GA446" s="133">
        <v>22</v>
      </c>
      <c r="GG446" s="133">
        <v>0</v>
      </c>
      <c r="GH446" s="133">
        <v>1</v>
      </c>
      <c r="GI446" s="133">
        <v>1</v>
      </c>
      <c r="GJ446" s="133">
        <v>2</v>
      </c>
      <c r="GK446" s="133">
        <v>52</v>
      </c>
      <c r="GM446" s="133">
        <v>0</v>
      </c>
      <c r="GO446" s="133">
        <v>1</v>
      </c>
      <c r="GP446" s="61">
        <v>97</v>
      </c>
      <c r="GQ446" s="106">
        <v>48.133705707861296</v>
      </c>
      <c r="GR446" s="61">
        <v>28</v>
      </c>
      <c r="GS446" s="61">
        <v>1</v>
      </c>
      <c r="GT446" s="61"/>
      <c r="GU446" s="61"/>
      <c r="GV446" s="61"/>
      <c r="GW446" s="61"/>
      <c r="GX446" s="61"/>
      <c r="GY446" s="61"/>
      <c r="GZ446" s="90"/>
      <c r="HA446" s="21">
        <v>17</v>
      </c>
      <c r="HY446" s="238"/>
      <c r="IE446" s="237"/>
      <c r="IF446" s="237"/>
      <c r="IP446" s="237"/>
      <c r="JC446" s="136"/>
      <c r="JD446" s="278"/>
      <c r="JE446" s="70"/>
      <c r="JF446" s="70"/>
      <c r="JG446" s="136"/>
      <c r="JH446" s="136"/>
      <c r="JI446" s="136"/>
      <c r="JJ446" s="136"/>
      <c r="JL446" s="420"/>
      <c r="JM446" s="362"/>
      <c r="JN446" s="244"/>
      <c r="JP446" s="518">
        <v>0</v>
      </c>
      <c r="JQ446" s="519"/>
      <c r="JR446" s="520"/>
      <c r="JS446" s="135"/>
      <c r="JU446" s="200"/>
      <c r="JV446" s="135"/>
      <c r="JW446" s="225"/>
      <c r="JX446" s="201"/>
      <c r="JY446" s="135"/>
      <c r="JZ446" s="225"/>
      <c r="KA446" s="699">
        <v>0</v>
      </c>
      <c r="KB446" s="511"/>
      <c r="KC446" s="225"/>
      <c r="KD446" s="63"/>
      <c r="KE446" s="250"/>
      <c r="KF446" s="250"/>
      <c r="KG446" s="250"/>
      <c r="KH446" s="250"/>
      <c r="KI446" s="250"/>
      <c r="KJ446" s="250"/>
      <c r="KK446" s="250"/>
      <c r="KL446" s="250"/>
      <c r="KQ446" s="92"/>
      <c r="KR446" s="92"/>
      <c r="KS446" s="92"/>
      <c r="KT446" s="361"/>
      <c r="KU446" s="92"/>
      <c r="KV446" s="361"/>
      <c r="KW446" s="361"/>
      <c r="KX446" s="361"/>
      <c r="KY446" s="361"/>
      <c r="KZ446" s="361"/>
      <c r="LA446" s="361"/>
      <c r="LB446" s="361"/>
      <c r="LC446" s="361"/>
      <c r="LD446" s="361"/>
      <c r="LE446" s="112"/>
      <c r="LF446" s="454"/>
      <c r="LG446" s="454"/>
      <c r="LH446" s="454"/>
      <c r="LI446" s="454"/>
      <c r="LJ446" s="454"/>
      <c r="LK446" s="454"/>
      <c r="LL446" s="454"/>
      <c r="LM446" s="454"/>
      <c r="LN446" s="454"/>
      <c r="LO446" s="454"/>
      <c r="LP446" s="454"/>
      <c r="LQ446" s="454"/>
      <c r="LR446" s="454"/>
      <c r="LS446" s="454"/>
      <c r="LT446" s="454"/>
      <c r="LU446" s="454"/>
      <c r="LV446" s="454"/>
      <c r="LW446" s="454"/>
      <c r="LX446" s="454"/>
      <c r="LY446" s="454"/>
      <c r="LZ446" s="454"/>
      <c r="MA446" s="454"/>
      <c r="MC446" s="509"/>
      <c r="MD446" s="61"/>
      <c r="ME446" s="746">
        <v>193</v>
      </c>
      <c r="MF446" s="510">
        <v>41767</v>
      </c>
      <c r="MG446" s="511">
        <v>447</v>
      </c>
      <c r="MH446" s="521">
        <v>447</v>
      </c>
      <c r="MI446" s="522">
        <v>32.012755716225897</v>
      </c>
      <c r="MJ446" s="510"/>
      <c r="MK446" s="511"/>
      <c r="ML446" s="511"/>
      <c r="MM446" s="511"/>
      <c r="MN446" s="511"/>
      <c r="MO446" s="511"/>
      <c r="ND446" s="876">
        <v>1193</v>
      </c>
      <c r="NE446" s="877" t="s">
        <v>64</v>
      </c>
      <c r="NF446" s="877" t="s">
        <v>64</v>
      </c>
      <c r="NG446" s="877" t="s">
        <v>64</v>
      </c>
      <c r="NH446" s="877" t="s">
        <v>64</v>
      </c>
      <c r="NI446" s="877" t="s">
        <v>64</v>
      </c>
      <c r="NJ446" s="877" t="s">
        <v>64</v>
      </c>
      <c r="NK446" s="877" t="s">
        <v>64</v>
      </c>
      <c r="NL446" s="877" t="s">
        <v>64</v>
      </c>
      <c r="NM446" s="877" t="s">
        <v>64</v>
      </c>
      <c r="NN446" s="877" t="s">
        <v>64</v>
      </c>
      <c r="NO446" s="877" t="s">
        <v>64</v>
      </c>
      <c r="NP446" s="877" t="s">
        <v>64</v>
      </c>
      <c r="NQ446" s="877" t="s">
        <v>64</v>
      </c>
      <c r="NR446" s="877" t="s">
        <v>64</v>
      </c>
      <c r="NS446" s="877" t="s">
        <v>64</v>
      </c>
      <c r="NT446" s="877" t="s">
        <v>64</v>
      </c>
      <c r="NU446" s="877" t="s">
        <v>64</v>
      </c>
      <c r="NV446" s="877" t="s">
        <v>64</v>
      </c>
      <c r="NW446" s="877" t="s">
        <v>64</v>
      </c>
      <c r="NX446" s="877" t="s">
        <v>64</v>
      </c>
      <c r="NY446" s="877" t="s">
        <v>64</v>
      </c>
      <c r="NZ446" s="877" t="s">
        <v>64</v>
      </c>
      <c r="OA446" s="877" t="s">
        <v>64</v>
      </c>
      <c r="OB446" s="877" t="s">
        <v>64</v>
      </c>
      <c r="OC446" s="877" t="s">
        <v>64</v>
      </c>
      <c r="OD446" s="877" t="s">
        <v>64</v>
      </c>
      <c r="OE446" s="877" t="s">
        <v>64</v>
      </c>
      <c r="OF446" s="877" t="s">
        <v>64</v>
      </c>
      <c r="OG446" s="877" t="s">
        <v>64</v>
      </c>
      <c r="OH446" s="877" t="s">
        <v>64</v>
      </c>
      <c r="OI446" s="877" t="s">
        <v>64</v>
      </c>
      <c r="OJ446" s="877" t="s">
        <v>64</v>
      </c>
      <c r="OK446" s="877" t="s">
        <v>64</v>
      </c>
      <c r="OL446" s="877" t="s">
        <v>64</v>
      </c>
    </row>
    <row r="447" spans="1:402" s="133" customFormat="1" x14ac:dyDescent="0.25">
      <c r="A447" s="221">
        <v>446</v>
      </c>
      <c r="B447" s="221">
        <v>0</v>
      </c>
      <c r="C447" s="61">
        <v>0</v>
      </c>
      <c r="D447" s="61">
        <v>5</v>
      </c>
      <c r="E447" s="511">
        <v>194</v>
      </c>
      <c r="F447" s="880"/>
      <c r="G447" s="887">
        <v>448</v>
      </c>
      <c r="I447" s="511" t="s">
        <v>1955</v>
      </c>
      <c r="J447" s="766">
        <v>10389</v>
      </c>
      <c r="K447" s="512">
        <v>85.9698630136986</v>
      </c>
      <c r="L447" s="514">
        <v>78</v>
      </c>
      <c r="M447" s="514">
        <v>179</v>
      </c>
      <c r="N447" s="514">
        <v>24.343809494085704</v>
      </c>
      <c r="O447" s="106">
        <v>1.9693484540155237</v>
      </c>
      <c r="P447" s="511">
        <v>0</v>
      </c>
      <c r="Q447" s="511">
        <v>110</v>
      </c>
      <c r="R447" s="511">
        <v>70</v>
      </c>
      <c r="S447" s="511">
        <v>0</v>
      </c>
      <c r="T447" s="514">
        <v>3</v>
      </c>
      <c r="U447" s="718">
        <v>1</v>
      </c>
      <c r="V447" s="718"/>
      <c r="W447" s="718">
        <v>1</v>
      </c>
      <c r="X447" s="718">
        <v>2</v>
      </c>
      <c r="Y447" s="718">
        <v>1</v>
      </c>
      <c r="Z447" s="718">
        <v>1</v>
      </c>
      <c r="AA447" s="718">
        <v>0</v>
      </c>
      <c r="AB447" s="718">
        <v>0</v>
      </c>
      <c r="AD447" s="524">
        <v>32.906368490001299</v>
      </c>
      <c r="AF447" s="591"/>
      <c r="AG447" s="590">
        <v>1.27</v>
      </c>
      <c r="AH447" s="589">
        <v>54</v>
      </c>
      <c r="AI447" s="63"/>
      <c r="AJ447" s="515">
        <v>11.8</v>
      </c>
      <c r="AK447" s="63"/>
      <c r="AL447" s="591"/>
      <c r="AM447" s="594"/>
      <c r="AN447" s="409"/>
      <c r="AO447" s="63"/>
      <c r="AP447" s="63"/>
      <c r="AQ447" s="63"/>
      <c r="AR447" s="63"/>
      <c r="AS447" s="63"/>
      <c r="AT447" s="63"/>
      <c r="AU447" s="64"/>
      <c r="AV447" s="64"/>
      <c r="AW447" s="108"/>
      <c r="AX447" s="108"/>
      <c r="AY447" s="108"/>
      <c r="AZ447" s="589">
        <v>132</v>
      </c>
      <c r="BA447" s="414"/>
      <c r="BB447" s="66"/>
      <c r="BC447" s="68"/>
      <c r="BD447" s="66"/>
      <c r="BE447" s="218"/>
      <c r="BF447" s="66"/>
      <c r="BG447" s="68"/>
      <c r="BH447" s="508"/>
      <c r="BI447" s="508"/>
      <c r="BJ447" s="508"/>
      <c r="BK447" s="66"/>
      <c r="BL447" s="66"/>
      <c r="BM447" s="66"/>
      <c r="BN447" s="66"/>
      <c r="BO447" s="571"/>
      <c r="BP447" s="66"/>
      <c r="BQ447" s="66"/>
      <c r="BR447" s="66"/>
      <c r="BS447" s="66"/>
      <c r="BT447" s="61"/>
      <c r="BU447" s="61"/>
      <c r="BV447" s="61"/>
      <c r="BW447" s="61"/>
      <c r="BX447" s="61"/>
      <c r="BY447" s="61"/>
      <c r="BZ447" s="61"/>
      <c r="CA447" s="61"/>
      <c r="CB447" s="61"/>
      <c r="CC447" s="61"/>
      <c r="CD447" s="61"/>
      <c r="CE447" s="61"/>
      <c r="CF447" s="61"/>
      <c r="CG447" s="61"/>
      <c r="CH447" s="61"/>
      <c r="CI447" s="61"/>
      <c r="CJ447" s="661">
        <v>0</v>
      </c>
      <c r="CK447" s="661">
        <v>0</v>
      </c>
      <c r="CL447" s="661">
        <v>1</v>
      </c>
      <c r="CM447" s="661">
        <v>0</v>
      </c>
      <c r="CN447" s="661">
        <v>1</v>
      </c>
      <c r="CO447" s="661">
        <v>0</v>
      </c>
      <c r="CP447" s="661">
        <v>1</v>
      </c>
      <c r="CQ447" s="661">
        <v>0</v>
      </c>
      <c r="CR447" s="661">
        <v>0</v>
      </c>
      <c r="CS447" s="661">
        <v>0</v>
      </c>
      <c r="CT447" s="661">
        <v>1</v>
      </c>
      <c r="CU447" s="661">
        <v>1</v>
      </c>
      <c r="CV447" s="666">
        <v>19.850000000000001</v>
      </c>
      <c r="CW447" s="362"/>
      <c r="CX447" s="362"/>
      <c r="CY447" s="362"/>
      <c r="DC447" s="516">
        <v>1</v>
      </c>
      <c r="DD447" s="511" t="s">
        <v>1745</v>
      </c>
      <c r="DF447" s="136"/>
      <c r="DJ447" s="136"/>
      <c r="DK447" s="136"/>
      <c r="DL447" s="136"/>
      <c r="DS447" s="63"/>
      <c r="EO447" s="511">
        <v>194</v>
      </c>
      <c r="EP447" s="574">
        <v>41764</v>
      </c>
      <c r="ET447" s="133">
        <v>83</v>
      </c>
      <c r="EU447" s="133">
        <v>0</v>
      </c>
      <c r="EV447" s="524">
        <v>32.906368490001299</v>
      </c>
      <c r="EW447" s="133">
        <v>9</v>
      </c>
      <c r="EX447" s="133">
        <v>7</v>
      </c>
      <c r="EY447" s="133">
        <v>51</v>
      </c>
      <c r="EZ447" s="133">
        <v>43</v>
      </c>
      <c r="FC447" s="133">
        <v>52</v>
      </c>
      <c r="FE447" s="133">
        <v>27</v>
      </c>
      <c r="FH447" s="91"/>
      <c r="FI447" s="91"/>
      <c r="FJ447" s="227"/>
      <c r="FK447" s="227"/>
      <c r="FL447" s="193">
        <v>244</v>
      </c>
      <c r="FM447" s="193">
        <v>191</v>
      </c>
      <c r="FN447" s="193">
        <v>123.89884558138061</v>
      </c>
      <c r="FO447" s="193">
        <v>96.986391418211866</v>
      </c>
      <c r="FP447" s="193">
        <v>22</v>
      </c>
      <c r="FQ447" s="133">
        <v>1</v>
      </c>
      <c r="FS447" s="193">
        <v>131</v>
      </c>
      <c r="FT447" s="193"/>
      <c r="FU447" s="133">
        <v>120</v>
      </c>
      <c r="FV447" s="237">
        <v>5.59</v>
      </c>
      <c r="FW447" s="237">
        <v>5.48</v>
      </c>
      <c r="FX447" s="237">
        <v>23.434704830053668</v>
      </c>
      <c r="FY447" s="237"/>
      <c r="FZ447" s="237">
        <v>2.6734693877551021</v>
      </c>
      <c r="GA447" s="133">
        <v>22</v>
      </c>
      <c r="GG447" s="133">
        <v>0</v>
      </c>
      <c r="GH447" s="133">
        <v>1</v>
      </c>
      <c r="GI447" s="133">
        <v>0</v>
      </c>
      <c r="GJ447" s="133">
        <v>1</v>
      </c>
      <c r="GK447" s="133">
        <v>35</v>
      </c>
      <c r="GM447" s="133">
        <v>0</v>
      </c>
      <c r="GO447" s="133">
        <v>0</v>
      </c>
      <c r="GP447" s="61">
        <v>112</v>
      </c>
      <c r="GQ447" s="106">
        <v>56.871601250469787</v>
      </c>
      <c r="GR447" s="61"/>
      <c r="GS447" s="61"/>
      <c r="GT447" s="61"/>
      <c r="GU447" s="61"/>
      <c r="GV447" s="61"/>
      <c r="GW447" s="61"/>
      <c r="GX447" s="61"/>
      <c r="GY447" s="61"/>
      <c r="GZ447" s="90"/>
      <c r="HA447" s="21">
        <v>28</v>
      </c>
      <c r="HY447" s="238"/>
      <c r="IE447" s="237"/>
      <c r="IF447" s="237"/>
      <c r="IP447" s="237"/>
      <c r="JC447" s="136"/>
      <c r="JD447" s="278"/>
      <c r="JE447" s="70"/>
      <c r="JF447" s="70"/>
      <c r="JG447" s="136"/>
      <c r="JH447" s="136"/>
      <c r="JI447" s="136"/>
      <c r="JJ447" s="136"/>
      <c r="JL447" s="420"/>
      <c r="JM447" s="362"/>
      <c r="JN447" s="244"/>
      <c r="JP447" s="518">
        <v>1</v>
      </c>
      <c r="JQ447" s="519">
        <v>41781</v>
      </c>
      <c r="JR447" s="520">
        <v>0</v>
      </c>
      <c r="JS447" s="135"/>
      <c r="JU447" s="200"/>
      <c r="JV447" s="135"/>
      <c r="JW447" s="225"/>
      <c r="JX447" s="201"/>
      <c r="JY447" s="135"/>
      <c r="JZ447" s="225"/>
      <c r="KA447" s="699">
        <v>0</v>
      </c>
      <c r="KB447" s="511"/>
      <c r="KC447" s="225"/>
      <c r="KD447" s="63"/>
      <c r="KE447" s="250"/>
      <c r="KF447" s="250"/>
      <c r="KG447" s="250"/>
      <c r="KH447" s="250"/>
      <c r="KI447" s="250"/>
      <c r="KJ447" s="250"/>
      <c r="KK447" s="250"/>
      <c r="KL447" s="250"/>
      <c r="KQ447" s="92"/>
      <c r="KR447" s="92"/>
      <c r="KS447" s="92"/>
      <c r="KT447" s="361"/>
      <c r="KU447" s="92"/>
      <c r="KV447" s="361"/>
      <c r="KW447" s="361"/>
      <c r="KX447" s="361"/>
      <c r="KY447" s="361"/>
      <c r="KZ447" s="361"/>
      <c r="LA447" s="361"/>
      <c r="LB447" s="361"/>
      <c r="LC447" s="361"/>
      <c r="LD447" s="361"/>
      <c r="LE447" s="112"/>
      <c r="LF447" s="454"/>
      <c r="LG447" s="454"/>
      <c r="LH447" s="454"/>
      <c r="LI447" s="454"/>
      <c r="LJ447" s="454"/>
      <c r="LK447" s="454"/>
      <c r="LL447" s="454"/>
      <c r="LM447" s="454"/>
      <c r="LN447" s="454"/>
      <c r="LO447" s="454"/>
      <c r="LP447" s="454"/>
      <c r="LQ447" s="454"/>
      <c r="LR447" s="454"/>
      <c r="LS447" s="454"/>
      <c r="LT447" s="454"/>
      <c r="LU447" s="454"/>
      <c r="LV447" s="454"/>
      <c r="LW447" s="454"/>
      <c r="LX447" s="454"/>
      <c r="LY447" s="454"/>
      <c r="LZ447" s="454"/>
      <c r="MA447" s="454"/>
      <c r="MC447" s="509"/>
      <c r="MD447" s="61"/>
      <c r="ME447" s="746">
        <v>194</v>
      </c>
      <c r="MF447" s="510">
        <v>41768</v>
      </c>
      <c r="MG447" s="511">
        <v>448</v>
      </c>
      <c r="MH447" s="521">
        <v>448</v>
      </c>
      <c r="MI447" s="522">
        <v>55.648247089991997</v>
      </c>
      <c r="MJ447" s="510"/>
      <c r="MK447" s="511"/>
      <c r="ML447" s="511"/>
      <c r="MM447" s="511"/>
      <c r="MN447" s="511"/>
      <c r="MO447" s="511"/>
      <c r="ND447" s="876" t="s">
        <v>64</v>
      </c>
      <c r="NE447" s="877" t="s">
        <v>64</v>
      </c>
      <c r="NF447" s="877" t="s">
        <v>64</v>
      </c>
      <c r="NG447" s="877" t="s">
        <v>64</v>
      </c>
      <c r="NH447" s="877" t="s">
        <v>64</v>
      </c>
      <c r="NI447" s="877" t="s">
        <v>64</v>
      </c>
      <c r="NJ447" s="877" t="s">
        <v>64</v>
      </c>
      <c r="NK447" s="877" t="s">
        <v>64</v>
      </c>
      <c r="NL447" s="877" t="s">
        <v>64</v>
      </c>
      <c r="NM447" s="877" t="s">
        <v>64</v>
      </c>
      <c r="NN447" s="877" t="s">
        <v>64</v>
      </c>
      <c r="NO447" s="877" t="s">
        <v>64</v>
      </c>
      <c r="NP447" s="877" t="s">
        <v>64</v>
      </c>
      <c r="NQ447" s="877" t="s">
        <v>64</v>
      </c>
      <c r="NR447" s="877" t="s">
        <v>64</v>
      </c>
      <c r="NS447" s="877" t="s">
        <v>64</v>
      </c>
      <c r="NT447" s="877" t="s">
        <v>64</v>
      </c>
      <c r="NU447" s="877" t="s">
        <v>64</v>
      </c>
      <c r="NV447" s="877" t="s">
        <v>64</v>
      </c>
      <c r="NW447" s="877" t="s">
        <v>64</v>
      </c>
      <c r="NX447" s="877" t="s">
        <v>64</v>
      </c>
      <c r="NY447" s="877" t="s">
        <v>64</v>
      </c>
      <c r="NZ447" s="877" t="s">
        <v>64</v>
      </c>
      <c r="OA447" s="877" t="s">
        <v>64</v>
      </c>
      <c r="OB447" s="877" t="s">
        <v>64</v>
      </c>
      <c r="OC447" s="877" t="s">
        <v>64</v>
      </c>
      <c r="OD447" s="877" t="s">
        <v>64</v>
      </c>
      <c r="OE447" s="877" t="s">
        <v>64</v>
      </c>
      <c r="OF447" s="877" t="s">
        <v>64</v>
      </c>
      <c r="OG447" s="877" t="s">
        <v>64</v>
      </c>
      <c r="OH447" s="877" t="s">
        <v>64</v>
      </c>
      <c r="OI447" s="877" t="s">
        <v>64</v>
      </c>
      <c r="OJ447" s="877" t="s">
        <v>64</v>
      </c>
      <c r="OK447" s="877" t="s">
        <v>64</v>
      </c>
      <c r="OL447" s="877" t="s">
        <v>64</v>
      </c>
    </row>
    <row r="448" spans="1:402" s="133" customFormat="1" x14ac:dyDescent="0.25">
      <c r="A448" s="221">
        <v>447</v>
      </c>
      <c r="B448" s="221">
        <v>0</v>
      </c>
      <c r="C448" s="61">
        <v>1</v>
      </c>
      <c r="D448" s="61">
        <v>5</v>
      </c>
      <c r="E448" s="511">
        <v>195</v>
      </c>
      <c r="F448" s="880"/>
      <c r="G448" s="887">
        <v>449</v>
      </c>
      <c r="I448" s="511" t="s">
        <v>1956</v>
      </c>
      <c r="J448" s="766">
        <v>15989</v>
      </c>
      <c r="K448" s="512">
        <v>70.632876712328795</v>
      </c>
      <c r="L448" s="514">
        <v>123.8</v>
      </c>
      <c r="M448" s="514">
        <v>186</v>
      </c>
      <c r="N448" s="514">
        <v>35.784483755347431</v>
      </c>
      <c r="O448" s="106">
        <v>2.5290973356779554</v>
      </c>
      <c r="P448" s="511">
        <v>0</v>
      </c>
      <c r="Q448" s="511">
        <v>150</v>
      </c>
      <c r="R448" s="511">
        <v>80</v>
      </c>
      <c r="S448" s="511">
        <v>0</v>
      </c>
      <c r="T448" s="514">
        <v>4</v>
      </c>
      <c r="U448" s="718">
        <v>1</v>
      </c>
      <c r="V448" s="718"/>
      <c r="W448" s="718">
        <v>1</v>
      </c>
      <c r="X448" s="718">
        <v>1</v>
      </c>
      <c r="Y448" s="718">
        <v>1</v>
      </c>
      <c r="Z448" s="718">
        <v>1</v>
      </c>
      <c r="AA448" s="718">
        <v>0</v>
      </c>
      <c r="AB448" s="718">
        <v>0</v>
      </c>
      <c r="AD448" s="524">
        <v>35.446307761695799</v>
      </c>
      <c r="AF448" s="591"/>
      <c r="AG448" s="590">
        <v>4.97</v>
      </c>
      <c r="AH448" s="589">
        <v>12</v>
      </c>
      <c r="AI448" s="63"/>
      <c r="AJ448" s="515">
        <v>8.5</v>
      </c>
      <c r="AK448" s="63"/>
      <c r="AL448" s="591"/>
      <c r="AM448" s="594"/>
      <c r="AN448" s="409"/>
      <c r="AO448" s="63"/>
      <c r="AP448" s="63"/>
      <c r="AQ448" s="63"/>
      <c r="AR448" s="63"/>
      <c r="AS448" s="63"/>
      <c r="AT448" s="63"/>
      <c r="AU448" s="64"/>
      <c r="AV448" s="64"/>
      <c r="AW448" s="108"/>
      <c r="AX448" s="108"/>
      <c r="AY448" s="108"/>
      <c r="AZ448" s="589">
        <v>140</v>
      </c>
      <c r="BA448" s="414"/>
      <c r="BB448" s="66"/>
      <c r="BC448" s="68"/>
      <c r="BD448" s="66"/>
      <c r="BE448" s="218"/>
      <c r="BF448" s="66"/>
      <c r="BG448" s="68"/>
      <c r="BH448" s="508"/>
      <c r="BI448" s="508"/>
      <c r="BJ448" s="508"/>
      <c r="BK448" s="66"/>
      <c r="BL448" s="66"/>
      <c r="BM448" s="66"/>
      <c r="BN448" s="66"/>
      <c r="BO448" s="571"/>
      <c r="BP448" s="66"/>
      <c r="BQ448" s="66"/>
      <c r="BR448" s="66"/>
      <c r="BS448" s="66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  <c r="CD448" s="61"/>
      <c r="CE448" s="61"/>
      <c r="CF448" s="61"/>
      <c r="CG448" s="61"/>
      <c r="CH448" s="61"/>
      <c r="CI448" s="61"/>
      <c r="CJ448" s="661">
        <v>1</v>
      </c>
      <c r="CK448" s="661">
        <v>0</v>
      </c>
      <c r="CL448" s="661">
        <v>0</v>
      </c>
      <c r="CM448" s="661">
        <v>1</v>
      </c>
      <c r="CN448" s="661">
        <v>1</v>
      </c>
      <c r="CO448" s="661">
        <v>0</v>
      </c>
      <c r="CP448" s="661">
        <v>1</v>
      </c>
      <c r="CQ448" s="663" t="s">
        <v>1957</v>
      </c>
      <c r="CR448" s="661">
        <v>0</v>
      </c>
      <c r="CS448" s="661">
        <v>0</v>
      </c>
      <c r="CT448" s="661">
        <v>1</v>
      </c>
      <c r="CU448" s="663" t="s">
        <v>1933</v>
      </c>
      <c r="CV448" s="667"/>
      <c r="CW448" s="362"/>
      <c r="CX448" s="362"/>
      <c r="CY448" s="362"/>
      <c r="DC448" s="516">
        <v>1</v>
      </c>
      <c r="DD448" s="511" t="s">
        <v>1897</v>
      </c>
      <c r="DF448" s="136"/>
      <c r="DJ448" s="136"/>
      <c r="DK448" s="136"/>
      <c r="DL448" s="136"/>
      <c r="DS448" s="63"/>
      <c r="EO448" s="511">
        <v>195</v>
      </c>
      <c r="EP448" s="574">
        <v>41746</v>
      </c>
      <c r="ET448" s="133">
        <v>80</v>
      </c>
      <c r="EU448" s="133">
        <v>0</v>
      </c>
      <c r="EV448" s="524">
        <v>35.446307761695799</v>
      </c>
      <c r="EW448" s="133">
        <v>6</v>
      </c>
      <c r="EX448" s="133">
        <v>8</v>
      </c>
      <c r="EY448" s="133">
        <v>58</v>
      </c>
      <c r="EZ448" s="133">
        <v>48</v>
      </c>
      <c r="FC448" s="133">
        <v>44</v>
      </c>
      <c r="FE448" s="133">
        <v>33</v>
      </c>
      <c r="FH448" s="91"/>
      <c r="FI448" s="91"/>
      <c r="FJ448" s="227"/>
      <c r="FK448" s="227"/>
      <c r="FL448" s="193">
        <v>205</v>
      </c>
      <c r="FM448" s="193">
        <v>151</v>
      </c>
      <c r="FN448" s="193">
        <v>81.056587703472971</v>
      </c>
      <c r="FO448" s="193">
        <v>59.705096308411797</v>
      </c>
      <c r="FP448" s="193">
        <v>26</v>
      </c>
      <c r="FQ448" s="133">
        <v>1</v>
      </c>
      <c r="FS448" s="193">
        <v>81</v>
      </c>
      <c r="FT448" s="193">
        <v>64</v>
      </c>
      <c r="FU448" s="133">
        <v>180</v>
      </c>
      <c r="FV448" s="237">
        <v>5.4</v>
      </c>
      <c r="FW448" s="237">
        <v>7.13</v>
      </c>
      <c r="FX448" s="237">
        <v>14.999999999999998</v>
      </c>
      <c r="FY448" s="237">
        <v>1.265625</v>
      </c>
      <c r="FZ448" s="237"/>
      <c r="GA448" s="133">
        <v>22</v>
      </c>
      <c r="GB448" s="133">
        <v>16</v>
      </c>
      <c r="GC448" s="133">
        <v>9</v>
      </c>
      <c r="GF448" s="133">
        <v>1.8</v>
      </c>
      <c r="GG448" s="133">
        <v>1</v>
      </c>
      <c r="GH448" s="133">
        <v>1</v>
      </c>
      <c r="GI448" s="133">
        <v>0</v>
      </c>
      <c r="GJ448" s="133">
        <v>1</v>
      </c>
      <c r="GK448" s="133">
        <v>30</v>
      </c>
      <c r="GM448" s="133">
        <v>0</v>
      </c>
      <c r="GO448" s="133">
        <v>0</v>
      </c>
      <c r="GP448" s="61">
        <v>43</v>
      </c>
      <c r="GQ448" s="106">
        <v>17.002113518289452</v>
      </c>
      <c r="GR448" s="61">
        <v>33</v>
      </c>
      <c r="GS448" s="61">
        <v>1</v>
      </c>
      <c r="GT448" s="61"/>
      <c r="GU448" s="61"/>
      <c r="GV448" s="61"/>
      <c r="GW448" s="61"/>
      <c r="GX448" s="61"/>
      <c r="GY448" s="61"/>
      <c r="GZ448" s="90"/>
      <c r="HA448" s="21">
        <v>8</v>
      </c>
      <c r="HY448" s="238"/>
      <c r="IE448" s="237"/>
      <c r="IF448" s="237"/>
      <c r="IP448" s="237"/>
      <c r="JC448" s="136"/>
      <c r="JD448" s="278"/>
      <c r="JE448" s="70"/>
      <c r="JF448" s="70"/>
      <c r="JG448" s="136"/>
      <c r="JH448" s="136"/>
      <c r="JI448" s="136"/>
      <c r="JJ448" s="136"/>
      <c r="JL448" s="420"/>
      <c r="JM448" s="362"/>
      <c r="JN448" s="244"/>
      <c r="JP448" s="518">
        <v>1</v>
      </c>
      <c r="JQ448" s="519">
        <v>42416</v>
      </c>
      <c r="JR448" s="520">
        <v>21</v>
      </c>
      <c r="JS448" s="135"/>
      <c r="JU448" s="200"/>
      <c r="JV448" s="135"/>
      <c r="JW448" s="225"/>
      <c r="JX448" s="201"/>
      <c r="JY448" s="135"/>
      <c r="JZ448" s="225"/>
      <c r="KA448" s="699">
        <v>0</v>
      </c>
      <c r="KB448" s="511"/>
      <c r="KC448" s="225"/>
      <c r="KD448" s="63"/>
      <c r="KE448" s="250"/>
      <c r="KF448" s="250"/>
      <c r="KG448" s="250"/>
      <c r="KH448" s="250"/>
      <c r="KI448" s="250"/>
      <c r="KJ448" s="250"/>
      <c r="KK448" s="250"/>
      <c r="KL448" s="250"/>
      <c r="KQ448" s="92"/>
      <c r="KR448" s="92"/>
      <c r="KS448" s="92"/>
      <c r="KT448" s="361"/>
      <c r="KU448" s="92"/>
      <c r="KV448" s="361"/>
      <c r="KW448" s="361"/>
      <c r="KX448" s="361"/>
      <c r="KY448" s="361"/>
      <c r="KZ448" s="361"/>
      <c r="LA448" s="361"/>
      <c r="LB448" s="361"/>
      <c r="LC448" s="361"/>
      <c r="LD448" s="361"/>
      <c r="LE448" s="112"/>
      <c r="LF448" s="454"/>
      <c r="LG448" s="454"/>
      <c r="LH448" s="454"/>
      <c r="LI448" s="454"/>
      <c r="LJ448" s="454"/>
      <c r="LK448" s="454"/>
      <c r="LL448" s="454"/>
      <c r="LM448" s="454"/>
      <c r="LN448" s="454"/>
      <c r="LO448" s="454"/>
      <c r="LP448" s="454"/>
      <c r="LQ448" s="454"/>
      <c r="LR448" s="454"/>
      <c r="LS448" s="454"/>
      <c r="LT448" s="454"/>
      <c r="LU448" s="454"/>
      <c r="LV448" s="454"/>
      <c r="LW448" s="454"/>
      <c r="LX448" s="454"/>
      <c r="LY448" s="454"/>
      <c r="LZ448" s="454"/>
      <c r="MA448" s="454"/>
      <c r="MC448" s="509"/>
      <c r="MD448" s="61"/>
      <c r="ME448" s="746">
        <v>195</v>
      </c>
      <c r="MF448" s="510">
        <v>41770</v>
      </c>
      <c r="MG448" s="511">
        <v>449</v>
      </c>
      <c r="MH448" s="521">
        <v>449</v>
      </c>
      <c r="MI448" s="522">
        <v>23.3717444155503</v>
      </c>
      <c r="MJ448" s="510"/>
      <c r="MK448" s="511"/>
      <c r="ML448" s="511"/>
      <c r="MM448" s="511"/>
      <c r="MN448" s="511"/>
      <c r="MO448" s="511"/>
      <c r="ND448" s="876">
        <v>1195</v>
      </c>
      <c r="NE448" s="877" t="s">
        <v>64</v>
      </c>
      <c r="NF448" s="877" t="s">
        <v>64</v>
      </c>
      <c r="NG448" s="877" t="s">
        <v>64</v>
      </c>
      <c r="NH448" s="877" t="s">
        <v>64</v>
      </c>
      <c r="NI448" s="877" t="s">
        <v>64</v>
      </c>
      <c r="NJ448" s="877" t="s">
        <v>64</v>
      </c>
      <c r="NK448" s="877" t="s">
        <v>64</v>
      </c>
      <c r="NL448" s="877" t="s">
        <v>64</v>
      </c>
      <c r="NM448" s="877" t="s">
        <v>64</v>
      </c>
      <c r="NN448" s="877" t="s">
        <v>64</v>
      </c>
      <c r="NO448" s="877" t="s">
        <v>64</v>
      </c>
      <c r="NP448" s="877" t="s">
        <v>64</v>
      </c>
      <c r="NQ448" s="877" t="s">
        <v>64</v>
      </c>
      <c r="NR448" s="877" t="s">
        <v>64</v>
      </c>
      <c r="NS448" s="877" t="s">
        <v>64</v>
      </c>
      <c r="NT448" s="877" t="s">
        <v>64</v>
      </c>
      <c r="NU448" s="877" t="s">
        <v>64</v>
      </c>
      <c r="NV448" s="877" t="s">
        <v>64</v>
      </c>
      <c r="NW448" s="877" t="s">
        <v>64</v>
      </c>
      <c r="NX448" s="877" t="s">
        <v>64</v>
      </c>
      <c r="NY448" s="877" t="s">
        <v>64</v>
      </c>
      <c r="NZ448" s="877" t="s">
        <v>64</v>
      </c>
      <c r="OA448" s="877" t="s">
        <v>64</v>
      </c>
      <c r="OB448" s="877" t="s">
        <v>64</v>
      </c>
      <c r="OC448" s="877" t="s">
        <v>64</v>
      </c>
      <c r="OD448" s="877" t="s">
        <v>64</v>
      </c>
      <c r="OE448" s="877" t="s">
        <v>64</v>
      </c>
      <c r="OF448" s="877" t="s">
        <v>64</v>
      </c>
      <c r="OG448" s="877" t="s">
        <v>64</v>
      </c>
      <c r="OH448" s="877" t="s">
        <v>64</v>
      </c>
      <c r="OI448" s="877" t="s">
        <v>64</v>
      </c>
      <c r="OJ448" s="877" t="s">
        <v>64</v>
      </c>
      <c r="OK448" s="877" t="s">
        <v>64</v>
      </c>
      <c r="OL448" s="877" t="s">
        <v>64</v>
      </c>
    </row>
    <row r="449" spans="1:402" s="133" customFormat="1" x14ac:dyDescent="0.25">
      <c r="A449" s="274">
        <v>448</v>
      </c>
      <c r="B449" s="221">
        <v>0</v>
      </c>
      <c r="C449" s="61">
        <v>1</v>
      </c>
      <c r="D449" s="61">
        <v>5</v>
      </c>
      <c r="E449" s="511">
        <v>196</v>
      </c>
      <c r="F449" s="880"/>
      <c r="G449" s="887">
        <v>450</v>
      </c>
      <c r="I449" s="511" t="s">
        <v>1958</v>
      </c>
      <c r="J449" s="766">
        <v>17027</v>
      </c>
      <c r="K449" s="512">
        <v>67.791780821917797</v>
      </c>
      <c r="L449" s="514">
        <v>60</v>
      </c>
      <c r="M449" s="514">
        <v>170</v>
      </c>
      <c r="N449" s="514">
        <v>20.761245674740486</v>
      </c>
      <c r="O449" s="106">
        <v>1.6832508230603465</v>
      </c>
      <c r="P449" s="511">
        <v>0</v>
      </c>
      <c r="Q449" s="511">
        <v>140</v>
      </c>
      <c r="R449" s="511">
        <v>60</v>
      </c>
      <c r="S449" s="511">
        <v>0</v>
      </c>
      <c r="T449" s="514">
        <v>3</v>
      </c>
      <c r="U449" s="718">
        <v>0</v>
      </c>
      <c r="V449" s="718"/>
      <c r="W449" s="718">
        <v>1</v>
      </c>
      <c r="X449" s="718">
        <v>2</v>
      </c>
      <c r="Y449" s="718">
        <v>1</v>
      </c>
      <c r="Z449" s="718">
        <v>0</v>
      </c>
      <c r="AA449" s="718">
        <v>0</v>
      </c>
      <c r="AB449" s="718">
        <v>0</v>
      </c>
      <c r="AD449" s="524">
        <v>29.172836106421599</v>
      </c>
      <c r="AF449" s="589">
        <v>126</v>
      </c>
      <c r="AG449" s="590">
        <v>0.55000000000000004</v>
      </c>
      <c r="AH449" s="589">
        <v>148</v>
      </c>
      <c r="AI449" s="63"/>
      <c r="AJ449" s="515">
        <v>10.199999999999999</v>
      </c>
      <c r="AK449" s="63"/>
      <c r="AL449" s="589">
        <v>1900</v>
      </c>
      <c r="AM449" s="593"/>
      <c r="AN449" s="409"/>
      <c r="AO449" s="63"/>
      <c r="AP449" s="63"/>
      <c r="AQ449" s="63"/>
      <c r="AR449" s="63"/>
      <c r="AS449" s="63"/>
      <c r="AT449" s="63"/>
      <c r="AU449" s="64"/>
      <c r="AV449" s="64"/>
      <c r="AW449" s="108"/>
      <c r="AX449" s="108"/>
      <c r="AY449" s="108"/>
      <c r="AZ449" s="589">
        <v>120</v>
      </c>
      <c r="BA449" s="414"/>
      <c r="BB449" s="66"/>
      <c r="BC449" s="68"/>
      <c r="BD449" s="66"/>
      <c r="BE449" s="218"/>
      <c r="BF449" s="66"/>
      <c r="BG449" s="68"/>
      <c r="BH449" s="508"/>
      <c r="BI449" s="508"/>
      <c r="BJ449" s="508"/>
      <c r="BK449" s="66"/>
      <c r="BL449" s="66"/>
      <c r="BM449" s="66"/>
      <c r="BN449" s="66"/>
      <c r="BO449" s="571"/>
      <c r="BP449" s="66"/>
      <c r="BQ449" s="66"/>
      <c r="BR449" s="66"/>
      <c r="BS449" s="66"/>
      <c r="BT449" s="61"/>
      <c r="BU449" s="61"/>
      <c r="BV449" s="61"/>
      <c r="BW449" s="61"/>
      <c r="BX449" s="61"/>
      <c r="BY449" s="61"/>
      <c r="BZ449" s="61"/>
      <c r="CA449" s="61"/>
      <c r="CB449" s="61"/>
      <c r="CC449" s="61"/>
      <c r="CD449" s="61"/>
      <c r="CE449" s="61"/>
      <c r="CF449" s="61"/>
      <c r="CG449" s="61"/>
      <c r="CH449" s="61"/>
      <c r="CI449" s="61"/>
      <c r="CJ449" s="661">
        <v>0</v>
      </c>
      <c r="CK449" s="663">
        <v>0</v>
      </c>
      <c r="CL449" s="661">
        <v>0</v>
      </c>
      <c r="CM449" s="663">
        <v>1</v>
      </c>
      <c r="CN449" s="663">
        <v>0</v>
      </c>
      <c r="CO449" s="661">
        <v>1</v>
      </c>
      <c r="CP449" s="661">
        <v>1</v>
      </c>
      <c r="CQ449" s="663" t="s">
        <v>1959</v>
      </c>
      <c r="CR449" s="661">
        <v>0</v>
      </c>
      <c r="CS449" s="661">
        <v>0</v>
      </c>
      <c r="CT449" s="661">
        <v>1</v>
      </c>
      <c r="CU449" s="661">
        <v>0</v>
      </c>
      <c r="CV449" s="667"/>
      <c r="CW449" s="362"/>
      <c r="CX449" s="362"/>
      <c r="CY449" s="362"/>
      <c r="DC449" s="516">
        <v>1</v>
      </c>
      <c r="DD449" s="511" t="s">
        <v>1756</v>
      </c>
      <c r="DF449" s="136"/>
      <c r="DJ449" s="136"/>
      <c r="DK449" s="136"/>
      <c r="DL449" s="136"/>
      <c r="DS449" s="63"/>
      <c r="EO449" s="511">
        <v>196</v>
      </c>
      <c r="EP449" s="574">
        <v>41759</v>
      </c>
      <c r="ET449" s="133">
        <v>86</v>
      </c>
      <c r="EU449" s="133">
        <v>0</v>
      </c>
      <c r="EV449" s="524">
        <v>29.172836106421599</v>
      </c>
      <c r="EW449" s="133">
        <v>7</v>
      </c>
      <c r="EX449" s="133">
        <v>7</v>
      </c>
      <c r="EY449" s="133">
        <v>51</v>
      </c>
      <c r="EZ449" s="133">
        <v>44</v>
      </c>
      <c r="FC449" s="133">
        <v>44</v>
      </c>
      <c r="FE449" s="133">
        <v>33</v>
      </c>
      <c r="FH449" s="91"/>
      <c r="FI449" s="91"/>
      <c r="FJ449" s="227"/>
      <c r="FK449" s="227"/>
      <c r="FL449" s="193">
        <v>183</v>
      </c>
      <c r="FM449" s="193">
        <v>136</v>
      </c>
      <c r="FN449" s="193">
        <v>108.71820021883883</v>
      </c>
      <c r="FO449" s="193">
        <v>80.796039506896619</v>
      </c>
      <c r="FP449" s="193">
        <v>26</v>
      </c>
      <c r="FQ449" s="133">
        <v>1</v>
      </c>
      <c r="FS449" s="193">
        <v>132</v>
      </c>
      <c r="FT449" s="193">
        <v>75</v>
      </c>
      <c r="FU449" s="133">
        <v>140</v>
      </c>
      <c r="FV449" s="237">
        <v>5</v>
      </c>
      <c r="FW449" s="237">
        <v>7.74</v>
      </c>
      <c r="FX449" s="237">
        <v>26.4</v>
      </c>
      <c r="FY449" s="237">
        <v>1.76</v>
      </c>
      <c r="FZ449" s="237">
        <v>2.5384615384615383</v>
      </c>
      <c r="GA449" s="133">
        <v>20</v>
      </c>
      <c r="GB449" s="133">
        <v>19</v>
      </c>
      <c r="GC449" s="133">
        <v>11</v>
      </c>
      <c r="GF449" s="133">
        <v>1.7</v>
      </c>
      <c r="GG449" s="133">
        <v>0</v>
      </c>
      <c r="GH449" s="133">
        <v>1</v>
      </c>
      <c r="GI449" s="133">
        <v>0</v>
      </c>
      <c r="GJ449" s="133">
        <v>0</v>
      </c>
      <c r="GM449" s="133">
        <v>0</v>
      </c>
      <c r="GO449" s="133">
        <v>0</v>
      </c>
      <c r="GP449" s="61">
        <v>40</v>
      </c>
      <c r="GQ449" s="106">
        <v>23.76354103144018</v>
      </c>
      <c r="GR449" s="61">
        <v>40</v>
      </c>
      <c r="GS449" s="61">
        <v>0</v>
      </c>
      <c r="GT449" s="61"/>
      <c r="GU449" s="61"/>
      <c r="GV449" s="61"/>
      <c r="GW449" s="61"/>
      <c r="GX449" s="61"/>
      <c r="GY449" s="61"/>
      <c r="GZ449" s="90"/>
      <c r="HA449" s="21">
        <v>14</v>
      </c>
      <c r="HY449" s="238"/>
      <c r="IE449" s="237"/>
      <c r="IF449" s="237"/>
      <c r="IP449" s="237"/>
      <c r="JC449" s="136"/>
      <c r="JD449" s="278"/>
      <c r="JE449" s="70"/>
      <c r="JF449" s="70"/>
      <c r="JG449" s="136"/>
      <c r="JH449" s="136"/>
      <c r="JI449" s="136"/>
      <c r="JJ449" s="136"/>
      <c r="JL449" s="420"/>
      <c r="JM449" s="362"/>
      <c r="JN449" s="244"/>
      <c r="JP449" s="518">
        <v>0</v>
      </c>
      <c r="JQ449" s="519">
        <v>43552</v>
      </c>
      <c r="JR449" s="520">
        <v>58</v>
      </c>
      <c r="JS449" s="135"/>
      <c r="JU449" s="200"/>
      <c r="JV449" s="135"/>
      <c r="JW449" s="225"/>
      <c r="JX449" s="201"/>
      <c r="JY449" s="135"/>
      <c r="JZ449" s="225"/>
      <c r="KA449" s="699">
        <v>0</v>
      </c>
      <c r="KB449" s="511"/>
      <c r="KC449" s="225"/>
      <c r="KD449" s="63"/>
      <c r="KE449" s="250"/>
      <c r="KF449" s="250"/>
      <c r="KG449" s="250"/>
      <c r="KH449" s="250"/>
      <c r="KI449" s="250"/>
      <c r="KJ449" s="250"/>
      <c r="KK449" s="250"/>
      <c r="KL449" s="250"/>
      <c r="KQ449" s="92"/>
      <c r="KR449" s="92"/>
      <c r="KS449" s="92"/>
      <c r="KT449" s="361"/>
      <c r="KU449" s="92"/>
      <c r="KV449" s="361"/>
      <c r="KW449" s="361"/>
      <c r="KX449" s="361"/>
      <c r="KY449" s="361"/>
      <c r="KZ449" s="361"/>
      <c r="LA449" s="361"/>
      <c r="LB449" s="361"/>
      <c r="LC449" s="361"/>
      <c r="LD449" s="361"/>
      <c r="LE449" s="112"/>
      <c r="LF449" s="454"/>
      <c r="LG449" s="454"/>
      <c r="LH449" s="454"/>
      <c r="LI449" s="454"/>
      <c r="LJ449" s="454"/>
      <c r="LK449" s="454"/>
      <c r="LL449" s="454"/>
      <c r="LM449" s="454"/>
      <c r="LN449" s="454"/>
      <c r="LO449" s="454"/>
      <c r="LP449" s="454"/>
      <c r="LQ449" s="454"/>
      <c r="LR449" s="454"/>
      <c r="LS449" s="454"/>
      <c r="LT449" s="454"/>
      <c r="LU449" s="454"/>
      <c r="LV449" s="454"/>
      <c r="LW449" s="454"/>
      <c r="LX449" s="454"/>
      <c r="LY449" s="454"/>
      <c r="LZ449" s="454"/>
      <c r="MA449" s="454"/>
      <c r="MC449" s="509"/>
      <c r="MD449" s="61"/>
      <c r="ME449" s="746">
        <v>196</v>
      </c>
      <c r="MF449" s="510">
        <v>41771</v>
      </c>
      <c r="MG449" s="511">
        <v>450</v>
      </c>
      <c r="MH449" s="521">
        <v>450</v>
      </c>
      <c r="MI449" s="530">
        <v>312.75564028279803</v>
      </c>
      <c r="MJ449" s="510"/>
      <c r="MK449" s="511"/>
      <c r="ML449" s="511"/>
      <c r="MM449" s="511"/>
      <c r="MN449" s="511"/>
      <c r="MO449" s="511"/>
      <c r="ND449" s="876">
        <v>1196</v>
      </c>
      <c r="NE449" s="877">
        <v>8.2305969180312708</v>
      </c>
      <c r="NF449" s="877">
        <v>7.7872496084679099</v>
      </c>
      <c r="NG449" s="877">
        <v>5.2203299548795599</v>
      </c>
      <c r="NH449" s="877">
        <v>2.1110313123887399</v>
      </c>
      <c r="NI449" s="877">
        <v>7.6013993905318298</v>
      </c>
      <c r="NJ449" s="877">
        <v>6.7502045092798699</v>
      </c>
      <c r="NK449" s="877">
        <v>9.1378877131022307</v>
      </c>
      <c r="NL449" s="877">
        <v>7.61875255353673</v>
      </c>
      <c r="NM449" s="877">
        <v>6.2575764179547804</v>
      </c>
      <c r="NN449" s="877">
        <v>0.99276843076892396</v>
      </c>
      <c r="NO449" s="877">
        <v>6.9269482479497704</v>
      </c>
      <c r="NP449" s="877">
        <v>7.5159363262840602</v>
      </c>
      <c r="NQ449" s="877">
        <v>7.9905011113632503</v>
      </c>
      <c r="NR449" s="877">
        <v>4.5545888516776403</v>
      </c>
      <c r="NS449" s="877">
        <v>6.1805059437947598</v>
      </c>
      <c r="NT449" s="877">
        <v>8.1593668097437408</v>
      </c>
      <c r="NU449" s="877">
        <v>6.6358994659463804</v>
      </c>
      <c r="NV449" s="877">
        <v>6.9011082430145096</v>
      </c>
      <c r="NW449" s="877">
        <v>5.5065257790431197</v>
      </c>
      <c r="NX449" s="877">
        <v>6.0290110866590698</v>
      </c>
      <c r="NY449" s="877">
        <v>8.3792483886900904</v>
      </c>
      <c r="NZ449" s="877">
        <v>3.9183862344463498</v>
      </c>
      <c r="OA449" s="877">
        <v>11.213869726602599</v>
      </c>
      <c r="OB449" s="877">
        <v>2.9030382701129098</v>
      </c>
      <c r="OC449" s="877">
        <v>9.1671672205261405</v>
      </c>
      <c r="OD449" s="877">
        <v>6.31668882343694</v>
      </c>
      <c r="OE449" s="877">
        <v>4.2433644256936596</v>
      </c>
      <c r="OF449" s="877">
        <v>11.3315775886576</v>
      </c>
      <c r="OG449" s="877">
        <v>2.88557436437143</v>
      </c>
      <c r="OH449" s="877">
        <v>8.3893516992567907</v>
      </c>
      <c r="OI449" s="877">
        <v>4.0531113364595601</v>
      </c>
      <c r="OJ449" s="877">
        <v>2.94222588940083</v>
      </c>
      <c r="OK449" s="877">
        <v>5.2487809860797903</v>
      </c>
      <c r="OL449" s="877">
        <v>8.3108314564897299</v>
      </c>
    </row>
    <row r="450" spans="1:402" s="133" customFormat="1" x14ac:dyDescent="0.25">
      <c r="A450" s="221">
        <v>449</v>
      </c>
      <c r="B450" s="274">
        <v>0</v>
      </c>
      <c r="C450" s="61">
        <v>1</v>
      </c>
      <c r="D450" s="61">
        <v>5</v>
      </c>
      <c r="E450" s="511">
        <v>199</v>
      </c>
      <c r="F450" s="880"/>
      <c r="G450" s="887">
        <v>452</v>
      </c>
      <c r="I450" s="511" t="s">
        <v>1960</v>
      </c>
      <c r="J450" s="766">
        <v>15883</v>
      </c>
      <c r="K450" s="512">
        <v>70.950684931506899</v>
      </c>
      <c r="L450" s="514">
        <v>66</v>
      </c>
      <c r="M450" s="514">
        <v>168</v>
      </c>
      <c r="N450" s="514">
        <v>23.384353741496604</v>
      </c>
      <c r="O450" s="106">
        <v>1.7549928774784245</v>
      </c>
      <c r="P450" s="511">
        <v>0</v>
      </c>
      <c r="Q450" s="511">
        <v>120</v>
      </c>
      <c r="R450" s="511">
        <v>70</v>
      </c>
      <c r="S450" s="511">
        <v>0</v>
      </c>
      <c r="T450" s="514">
        <v>3</v>
      </c>
      <c r="U450" s="718">
        <v>0</v>
      </c>
      <c r="V450" s="718"/>
      <c r="W450" s="718">
        <v>1</v>
      </c>
      <c r="X450" s="718">
        <v>0</v>
      </c>
      <c r="Y450" s="718">
        <v>1</v>
      </c>
      <c r="Z450" s="718">
        <v>0</v>
      </c>
      <c r="AA450" s="718">
        <v>0</v>
      </c>
      <c r="AB450" s="718">
        <v>0</v>
      </c>
      <c r="AD450" s="524">
        <v>20.450555295604399</v>
      </c>
      <c r="AF450" s="591"/>
      <c r="AG450" s="590">
        <v>0.97</v>
      </c>
      <c r="AH450" s="589">
        <v>76</v>
      </c>
      <c r="AI450" s="63"/>
      <c r="AJ450" s="515">
        <v>11.2</v>
      </c>
      <c r="AK450" s="63"/>
      <c r="AL450" s="589">
        <v>2455</v>
      </c>
      <c r="AM450" s="593"/>
      <c r="AN450" s="409"/>
      <c r="AO450" s="63"/>
      <c r="AP450" s="63"/>
      <c r="AQ450" s="63"/>
      <c r="AR450" s="63"/>
      <c r="AS450" s="63"/>
      <c r="AT450" s="63"/>
      <c r="AU450" s="64"/>
      <c r="AV450" s="64"/>
      <c r="AW450" s="108"/>
      <c r="AX450" s="108"/>
      <c r="AY450" s="108"/>
      <c r="AZ450" s="589">
        <v>133</v>
      </c>
      <c r="BA450" s="414"/>
      <c r="BB450" s="66"/>
      <c r="BC450" s="68"/>
      <c r="BD450" s="66"/>
      <c r="BE450" s="218"/>
      <c r="BF450" s="66"/>
      <c r="BG450" s="68"/>
      <c r="BH450" s="508"/>
      <c r="BI450" s="508"/>
      <c r="BJ450" s="508"/>
      <c r="BK450" s="66"/>
      <c r="BL450" s="66"/>
      <c r="BM450" s="66"/>
      <c r="BN450" s="66"/>
      <c r="BO450" s="571"/>
      <c r="BP450" s="66"/>
      <c r="BQ450" s="66"/>
      <c r="BR450" s="66"/>
      <c r="BS450" s="66"/>
      <c r="BT450" s="61"/>
      <c r="BU450" s="61"/>
      <c r="BV450" s="61"/>
      <c r="BW450" s="61"/>
      <c r="BX450" s="61"/>
      <c r="BY450" s="61"/>
      <c r="BZ450" s="61"/>
      <c r="CA450" s="61"/>
      <c r="CB450" s="61"/>
      <c r="CC450" s="61"/>
      <c r="CD450" s="61"/>
      <c r="CE450" s="61"/>
      <c r="CF450" s="61"/>
      <c r="CG450" s="61"/>
      <c r="CH450" s="61"/>
      <c r="CI450" s="61"/>
      <c r="CJ450" s="661">
        <v>1</v>
      </c>
      <c r="CK450" s="661">
        <v>0</v>
      </c>
      <c r="CL450" s="661">
        <v>1</v>
      </c>
      <c r="CM450" s="661">
        <v>1</v>
      </c>
      <c r="CN450" s="661">
        <v>1</v>
      </c>
      <c r="CO450" s="661">
        <v>0</v>
      </c>
      <c r="CP450" s="661">
        <v>1</v>
      </c>
      <c r="CQ450" s="661">
        <v>0</v>
      </c>
      <c r="CR450" s="661">
        <v>0</v>
      </c>
      <c r="CS450" s="661">
        <v>0</v>
      </c>
      <c r="CT450" s="661">
        <v>1</v>
      </c>
      <c r="CU450" s="661">
        <v>0</v>
      </c>
      <c r="CV450" s="667"/>
      <c r="CW450" s="362"/>
      <c r="CX450" s="362"/>
      <c r="CY450" s="362"/>
      <c r="DC450" s="516">
        <v>1</v>
      </c>
      <c r="DD450" s="511" t="s">
        <v>1756</v>
      </c>
      <c r="DF450" s="136"/>
      <c r="DJ450" s="136"/>
      <c r="DK450" s="136"/>
      <c r="DL450" s="136"/>
      <c r="DS450" s="63"/>
      <c r="EO450" s="511">
        <v>199</v>
      </c>
      <c r="EP450" s="574">
        <v>41778</v>
      </c>
      <c r="ET450" s="133">
        <v>90</v>
      </c>
      <c r="EU450" s="133">
        <v>0</v>
      </c>
      <c r="EV450" s="524">
        <v>20.450555295604399</v>
      </c>
      <c r="EW450" s="133">
        <v>9</v>
      </c>
      <c r="EX450" s="133">
        <v>9</v>
      </c>
      <c r="EY450" s="133">
        <v>63</v>
      </c>
      <c r="EZ450" s="133">
        <v>57</v>
      </c>
      <c r="FC450" s="133">
        <v>45</v>
      </c>
      <c r="FE450" s="133">
        <v>22</v>
      </c>
      <c r="FH450" s="91"/>
      <c r="FI450" s="91"/>
      <c r="FJ450" s="227"/>
      <c r="FK450" s="227"/>
      <c r="FL450" s="193">
        <v>229</v>
      </c>
      <c r="FM450" s="193">
        <v>184</v>
      </c>
      <c r="FN450" s="193">
        <v>130.48486004628543</v>
      </c>
      <c r="FO450" s="193">
        <v>104.84373034286691</v>
      </c>
      <c r="FP450" s="193">
        <v>20</v>
      </c>
      <c r="FQ450" s="133">
        <v>1</v>
      </c>
      <c r="FS450" s="193">
        <v>85</v>
      </c>
      <c r="FT450" s="193"/>
      <c r="FU450" s="133">
        <v>210</v>
      </c>
      <c r="FV450" s="237">
        <v>2.63</v>
      </c>
      <c r="FW450" s="237">
        <v>4.93</v>
      </c>
      <c r="FX450" s="237">
        <v>32.319391634980988</v>
      </c>
      <c r="FY450" s="237"/>
      <c r="FZ450" s="237">
        <v>3.6956521739130435</v>
      </c>
      <c r="GA450" s="133">
        <v>21</v>
      </c>
      <c r="GG450" s="133">
        <v>0</v>
      </c>
      <c r="GH450" s="133">
        <v>2</v>
      </c>
      <c r="GI450" s="133">
        <v>1</v>
      </c>
      <c r="GJ450" s="133">
        <v>2</v>
      </c>
      <c r="GK450" s="133">
        <v>59</v>
      </c>
      <c r="GM450" s="133">
        <v>0</v>
      </c>
      <c r="GO450" s="133">
        <v>0</v>
      </c>
      <c r="GP450" s="61">
        <v>65</v>
      </c>
      <c r="GQ450" s="106">
        <v>37.037187349382329</v>
      </c>
      <c r="GR450" s="61">
        <v>34</v>
      </c>
      <c r="GS450" s="61">
        <v>0</v>
      </c>
      <c r="GT450" s="61"/>
      <c r="GU450" s="61"/>
      <c r="GV450" s="61"/>
      <c r="GW450" s="61"/>
      <c r="GX450" s="61">
        <v>15</v>
      </c>
      <c r="GY450" s="61"/>
      <c r="GZ450" s="90"/>
      <c r="HA450" s="21">
        <v>21</v>
      </c>
      <c r="HY450" s="238"/>
      <c r="IE450" s="237"/>
      <c r="IF450" s="237"/>
      <c r="IP450" s="237"/>
      <c r="JC450" s="136"/>
      <c r="JD450" s="278"/>
      <c r="JE450" s="70"/>
      <c r="JF450" s="70"/>
      <c r="JG450" s="136"/>
      <c r="JH450" s="136"/>
      <c r="JI450" s="136"/>
      <c r="JJ450" s="136"/>
      <c r="JL450" s="420"/>
      <c r="JM450" s="362"/>
      <c r="JN450" s="244"/>
      <c r="JP450" s="518">
        <v>1</v>
      </c>
      <c r="JQ450" s="519">
        <v>42293</v>
      </c>
      <c r="JR450" s="520">
        <v>16</v>
      </c>
      <c r="JS450" s="135"/>
      <c r="JU450" s="200"/>
      <c r="JV450" s="135"/>
      <c r="JW450" s="225"/>
      <c r="JX450" s="201"/>
      <c r="JY450" s="135"/>
      <c r="JZ450" s="225"/>
      <c r="KA450" s="699">
        <v>0</v>
      </c>
      <c r="KB450" s="511"/>
      <c r="KC450" s="225"/>
      <c r="KD450" s="63"/>
      <c r="KE450" s="250"/>
      <c r="KF450" s="250"/>
      <c r="KG450" s="250"/>
      <c r="KH450" s="250"/>
      <c r="KI450" s="250"/>
      <c r="KJ450" s="250"/>
      <c r="KK450" s="250"/>
      <c r="KL450" s="250"/>
      <c r="KQ450" s="92"/>
      <c r="KR450" s="92"/>
      <c r="KS450" s="92"/>
      <c r="KT450" s="361"/>
      <c r="KU450" s="92"/>
      <c r="KV450" s="361"/>
      <c r="KW450" s="361"/>
      <c r="KX450" s="361"/>
      <c r="KY450" s="361"/>
      <c r="KZ450" s="361"/>
      <c r="LA450" s="361"/>
      <c r="LB450" s="361"/>
      <c r="LC450" s="361"/>
      <c r="LD450" s="361"/>
      <c r="LE450" s="112"/>
      <c r="LF450" s="454"/>
      <c r="LG450" s="454"/>
      <c r="LH450" s="454"/>
      <c r="LI450" s="454"/>
      <c r="LJ450" s="454"/>
      <c r="LK450" s="454"/>
      <c r="LL450" s="454"/>
      <c r="LM450" s="454"/>
      <c r="LN450" s="454"/>
      <c r="LO450" s="454"/>
      <c r="LP450" s="454"/>
      <c r="LQ450" s="454"/>
      <c r="LR450" s="454"/>
      <c r="LS450" s="454"/>
      <c r="LT450" s="454"/>
      <c r="LU450" s="454"/>
      <c r="LV450" s="454"/>
      <c r="LW450" s="454"/>
      <c r="LX450" s="454"/>
      <c r="LY450" s="454"/>
      <c r="LZ450" s="454"/>
      <c r="MA450" s="454"/>
      <c r="MC450" s="509"/>
      <c r="MD450" s="61"/>
      <c r="ME450" s="746">
        <v>199</v>
      </c>
      <c r="MF450" s="510">
        <v>41780</v>
      </c>
      <c r="MG450" s="511">
        <v>452</v>
      </c>
      <c r="MH450" s="537">
        <v>452</v>
      </c>
      <c r="MI450" s="522">
        <v>42.508241572288</v>
      </c>
      <c r="MJ450" s="510"/>
      <c r="MK450" s="511"/>
      <c r="ML450" s="511"/>
      <c r="MM450" s="511"/>
      <c r="MN450" s="511"/>
      <c r="MO450" s="511"/>
      <c r="ND450" s="876">
        <v>1199</v>
      </c>
      <c r="NE450" s="877">
        <v>8.9030382701129103</v>
      </c>
      <c r="NF450" s="877">
        <v>7.7421409854981498</v>
      </c>
      <c r="NG450" s="877">
        <v>5.18308946064076</v>
      </c>
      <c r="NH450" s="877">
        <v>4.2149019101606999</v>
      </c>
      <c r="NI450" s="877">
        <v>6.1041269505272204</v>
      </c>
      <c r="NJ450" s="877">
        <v>8.4867948065066496</v>
      </c>
      <c r="NK450" s="877">
        <v>8.3433634036632593</v>
      </c>
      <c r="NL450" s="877">
        <v>8.6055165572534893</v>
      </c>
      <c r="NM450" s="877">
        <v>6.3228294976288897</v>
      </c>
      <c r="NN450" s="877">
        <v>1.4276061727819001</v>
      </c>
      <c r="NO450" s="877">
        <v>6.1323711987325398</v>
      </c>
      <c r="NP450" s="877">
        <v>6.7906417307634204</v>
      </c>
      <c r="NQ450" s="877">
        <v>8.1463904756702199</v>
      </c>
      <c r="NR450" s="877">
        <v>4.7803100990433798</v>
      </c>
      <c r="NS450" s="877">
        <v>6.2650992875147402</v>
      </c>
      <c r="NT450" s="877">
        <v>7.0878871009331199</v>
      </c>
      <c r="NU450" s="877">
        <v>6.6054054368251203</v>
      </c>
      <c r="NV450" s="877">
        <v>6.80877115932718</v>
      </c>
      <c r="NW450" s="877">
        <v>4.3617683594191501</v>
      </c>
      <c r="NX450" s="877">
        <v>6.3962622609901096</v>
      </c>
      <c r="NY450" s="877">
        <v>7.5622424242210702</v>
      </c>
      <c r="NZ450" s="877">
        <v>-1.9378782880922001</v>
      </c>
      <c r="OA450" s="877">
        <v>9.7609693832569597</v>
      </c>
      <c r="OB450" s="877">
        <v>-0.71311885221183802</v>
      </c>
      <c r="OC450" s="877">
        <v>6.9345165015860797</v>
      </c>
      <c r="OD450" s="877">
        <v>6.8163437052848597</v>
      </c>
      <c r="OE450" s="877">
        <v>4.9025560053446302</v>
      </c>
      <c r="OF450" s="877">
        <v>13.201255557418699</v>
      </c>
      <c r="OG450" s="877">
        <v>4.6374943252063101</v>
      </c>
      <c r="OH450" s="877">
        <v>7.2236156171872699</v>
      </c>
      <c r="OI450" s="877">
        <v>5.6205864104518799</v>
      </c>
      <c r="OJ450" s="877">
        <v>5.9776399402314802</v>
      </c>
      <c r="OK450" s="877">
        <v>8.87239478967828</v>
      </c>
      <c r="OL450" s="877">
        <v>10.4740882354688</v>
      </c>
    </row>
    <row r="451" spans="1:402" s="133" customFormat="1" x14ac:dyDescent="0.25">
      <c r="A451" s="221">
        <v>450</v>
      </c>
      <c r="B451" s="221">
        <v>0</v>
      </c>
      <c r="C451" s="61">
        <v>0</v>
      </c>
      <c r="D451" s="61">
        <v>5</v>
      </c>
      <c r="E451" s="511">
        <v>200</v>
      </c>
      <c r="F451" s="880"/>
      <c r="G451" s="887">
        <v>453</v>
      </c>
      <c r="I451" s="511" t="s">
        <v>1961</v>
      </c>
      <c r="J451" s="766">
        <v>20821</v>
      </c>
      <c r="K451" s="512">
        <v>57.435616438356199</v>
      </c>
      <c r="L451" s="514">
        <v>99</v>
      </c>
      <c r="M451" s="514">
        <v>180</v>
      </c>
      <c r="N451" s="514">
        <v>30.555555555555554</v>
      </c>
      <c r="O451" s="106">
        <v>2.2248595461286991</v>
      </c>
      <c r="P451" s="511">
        <v>0</v>
      </c>
      <c r="Q451" s="511">
        <v>100</v>
      </c>
      <c r="R451" s="511">
        <v>70</v>
      </c>
      <c r="S451" s="511">
        <v>0</v>
      </c>
      <c r="T451" s="514">
        <v>2</v>
      </c>
      <c r="U451" s="718">
        <v>0</v>
      </c>
      <c r="V451" s="718"/>
      <c r="W451" s="718">
        <v>0</v>
      </c>
      <c r="X451" s="718">
        <v>1</v>
      </c>
      <c r="Y451" s="663">
        <v>0</v>
      </c>
      <c r="Z451" s="718">
        <v>0</v>
      </c>
      <c r="AA451" s="718">
        <v>0</v>
      </c>
      <c r="AB451" s="718">
        <v>0</v>
      </c>
      <c r="AD451" s="524">
        <v>21.2344827586207</v>
      </c>
      <c r="AF451" s="591"/>
      <c r="AG451" s="590">
        <v>1.1399999999999999</v>
      </c>
      <c r="AH451" s="589">
        <v>66</v>
      </c>
      <c r="AI451" s="63"/>
      <c r="AJ451" s="515">
        <v>12.1</v>
      </c>
      <c r="AK451" s="63"/>
      <c r="AL451" s="589">
        <v>1323</v>
      </c>
      <c r="AM451" s="593"/>
      <c r="AN451" s="409"/>
      <c r="AO451" s="63"/>
      <c r="AP451" s="63"/>
      <c r="AQ451" s="63"/>
      <c r="AR451" s="63"/>
      <c r="AS451" s="63"/>
      <c r="AT451" s="63"/>
      <c r="AU451" s="64"/>
      <c r="AV451" s="64"/>
      <c r="AW451" s="108"/>
      <c r="AX451" s="108"/>
      <c r="AY451" s="108"/>
      <c r="AZ451" s="589">
        <v>139</v>
      </c>
      <c r="BA451" s="414"/>
      <c r="BB451" s="66"/>
      <c r="BC451" s="68"/>
      <c r="BD451" s="66"/>
      <c r="BE451" s="218"/>
      <c r="BF451" s="66"/>
      <c r="BG451" s="68"/>
      <c r="BH451" s="508"/>
      <c r="BI451" s="508"/>
      <c r="BJ451" s="508"/>
      <c r="BK451" s="66"/>
      <c r="BL451" s="66"/>
      <c r="BM451" s="66"/>
      <c r="BN451" s="66"/>
      <c r="BO451" s="571"/>
      <c r="BP451" s="66"/>
      <c r="BQ451" s="66"/>
      <c r="BR451" s="66"/>
      <c r="BS451" s="66"/>
      <c r="BT451" s="61"/>
      <c r="BU451" s="61"/>
      <c r="BV451" s="61"/>
      <c r="BW451" s="61"/>
      <c r="BX451" s="61"/>
      <c r="BY451" s="61"/>
      <c r="BZ451" s="61"/>
      <c r="CA451" s="61"/>
      <c r="CB451" s="61"/>
      <c r="CC451" s="61"/>
      <c r="CD451" s="61"/>
      <c r="CE451" s="61"/>
      <c r="CF451" s="61"/>
      <c r="CG451" s="61"/>
      <c r="CH451" s="61"/>
      <c r="CI451" s="61"/>
      <c r="CJ451" s="661">
        <v>1</v>
      </c>
      <c r="CK451" s="661">
        <v>0</v>
      </c>
      <c r="CL451" s="661">
        <v>1</v>
      </c>
      <c r="CM451" s="661">
        <v>1</v>
      </c>
      <c r="CN451" s="661">
        <v>1</v>
      </c>
      <c r="CO451" s="661">
        <v>0</v>
      </c>
      <c r="CP451" s="661">
        <v>1</v>
      </c>
      <c r="CQ451" s="661">
        <v>0</v>
      </c>
      <c r="CR451" s="661">
        <v>0</v>
      </c>
      <c r="CS451" s="661">
        <v>0</v>
      </c>
      <c r="CT451" s="661">
        <v>1</v>
      </c>
      <c r="CU451" s="661">
        <v>0</v>
      </c>
      <c r="CV451" s="667"/>
      <c r="CW451" s="362"/>
      <c r="CX451" s="362"/>
      <c r="CY451" s="362"/>
      <c r="DC451" s="516">
        <v>1</v>
      </c>
      <c r="DD451" s="511" t="s">
        <v>1756</v>
      </c>
      <c r="DF451" s="136"/>
      <c r="DJ451" s="136"/>
      <c r="DK451" s="136"/>
      <c r="DL451" s="136"/>
      <c r="DS451" s="63"/>
      <c r="EO451" s="511">
        <v>200</v>
      </c>
      <c r="EP451" s="574">
        <v>41693</v>
      </c>
      <c r="ET451" s="133">
        <v>98</v>
      </c>
      <c r="EU451" s="133">
        <v>8</v>
      </c>
      <c r="EV451" s="524">
        <v>21.2344827586207</v>
      </c>
      <c r="EW451" s="133">
        <v>8</v>
      </c>
      <c r="EX451" s="133">
        <v>70</v>
      </c>
      <c r="EY451" s="133">
        <v>63</v>
      </c>
      <c r="EZ451" s="133">
        <v>33</v>
      </c>
      <c r="FC451" s="133">
        <v>62</v>
      </c>
      <c r="FE451" s="133">
        <v>57</v>
      </c>
      <c r="FH451" s="91"/>
      <c r="FI451" s="91"/>
      <c r="FJ451" s="227"/>
      <c r="FK451" s="227"/>
      <c r="FL451" s="193">
        <v>269</v>
      </c>
      <c r="FM451" s="193">
        <v>213</v>
      </c>
      <c r="FN451" s="193">
        <v>120.90650866840807</v>
      </c>
      <c r="FO451" s="193">
        <v>95.736380469780372</v>
      </c>
      <c r="FP451" s="193">
        <v>21</v>
      </c>
      <c r="FQ451" s="133">
        <v>1</v>
      </c>
      <c r="FS451" s="193">
        <v>80</v>
      </c>
      <c r="FT451" s="193"/>
      <c r="FU451" s="133">
        <v>110</v>
      </c>
      <c r="FV451" s="237">
        <v>4.03</v>
      </c>
      <c r="FW451" s="237">
        <v>4.46</v>
      </c>
      <c r="FX451" s="237">
        <v>19.851116625310173</v>
      </c>
      <c r="FY451" s="237"/>
      <c r="FZ451" s="237"/>
      <c r="GA451" s="133">
        <v>19</v>
      </c>
      <c r="GG451" s="133">
        <v>0</v>
      </c>
      <c r="GH451" s="133">
        <v>1</v>
      </c>
      <c r="GI451" s="133">
        <v>0</v>
      </c>
      <c r="GJ451" s="133">
        <v>1</v>
      </c>
      <c r="GK451" s="133">
        <v>40</v>
      </c>
      <c r="GM451" s="133">
        <v>0</v>
      </c>
      <c r="GO451" s="133">
        <v>1</v>
      </c>
      <c r="GP451" s="61">
        <v>90</v>
      </c>
      <c r="GQ451" s="106">
        <v>40.451991747794523</v>
      </c>
      <c r="GR451" s="61">
        <v>33</v>
      </c>
      <c r="GS451" s="61">
        <v>1</v>
      </c>
      <c r="GT451" s="61"/>
      <c r="GU451" s="61"/>
      <c r="GV451" s="61"/>
      <c r="GW451" s="61"/>
      <c r="GX451" s="61">
        <v>12</v>
      </c>
      <c r="GY451" s="61"/>
      <c r="GZ451" s="90"/>
      <c r="HA451" s="21">
        <v>24</v>
      </c>
      <c r="HY451" s="238"/>
      <c r="IE451" s="237"/>
      <c r="IF451" s="237"/>
      <c r="IP451" s="237"/>
      <c r="JC451" s="136"/>
      <c r="JD451" s="278"/>
      <c r="JE451" s="70"/>
      <c r="JF451" s="70"/>
      <c r="JG451" s="136"/>
      <c r="JH451" s="136"/>
      <c r="JI451" s="136"/>
      <c r="JJ451" s="136"/>
      <c r="JL451" s="420"/>
      <c r="JM451" s="362"/>
      <c r="JN451" s="244"/>
      <c r="JP451" s="518">
        <v>0</v>
      </c>
      <c r="JQ451" s="519">
        <v>43559</v>
      </c>
      <c r="JR451" s="520">
        <v>58</v>
      </c>
      <c r="JS451" s="135"/>
      <c r="JU451" s="200"/>
      <c r="JV451" s="135"/>
      <c r="JW451" s="225"/>
      <c r="JX451" s="201"/>
      <c r="JY451" s="135"/>
      <c r="JZ451" s="225"/>
      <c r="KA451" s="699">
        <v>0</v>
      </c>
      <c r="KB451" s="511"/>
      <c r="KC451" s="225"/>
      <c r="KD451" s="63"/>
      <c r="KE451" s="250"/>
      <c r="KF451" s="250"/>
      <c r="KG451" s="250"/>
      <c r="KH451" s="250"/>
      <c r="KI451" s="250"/>
      <c r="KJ451" s="250"/>
      <c r="KK451" s="250"/>
      <c r="KL451" s="250"/>
      <c r="KQ451" s="92"/>
      <c r="KR451" s="92"/>
      <c r="KS451" s="92"/>
      <c r="KT451" s="361"/>
      <c r="KU451" s="92"/>
      <c r="KV451" s="361"/>
      <c r="KW451" s="361"/>
      <c r="KX451" s="361"/>
      <c r="KY451" s="361"/>
      <c r="KZ451" s="361"/>
      <c r="LA451" s="361"/>
      <c r="LB451" s="361"/>
      <c r="LC451" s="361"/>
      <c r="LD451" s="361"/>
      <c r="LE451" s="112"/>
      <c r="LF451" s="454"/>
      <c r="LG451" s="454"/>
      <c r="LH451" s="454"/>
      <c r="LI451" s="454"/>
      <c r="LJ451" s="454"/>
      <c r="LK451" s="454"/>
      <c r="LL451" s="454"/>
      <c r="LM451" s="454"/>
      <c r="LN451" s="454"/>
      <c r="LO451" s="454"/>
      <c r="LP451" s="454"/>
      <c r="LQ451" s="454"/>
      <c r="LR451" s="454"/>
      <c r="LS451" s="454"/>
      <c r="LT451" s="454"/>
      <c r="LU451" s="454"/>
      <c r="LV451" s="454"/>
      <c r="LW451" s="454"/>
      <c r="LX451" s="454"/>
      <c r="LY451" s="454"/>
      <c r="LZ451" s="454"/>
      <c r="MA451" s="454"/>
      <c r="MC451" s="509"/>
      <c r="MD451" s="61"/>
      <c r="ME451" s="746">
        <v>200</v>
      </c>
      <c r="MF451" s="510">
        <v>41785</v>
      </c>
      <c r="MG451" s="511">
        <v>453</v>
      </c>
      <c r="MH451" s="521">
        <v>453</v>
      </c>
      <c r="MI451" s="522">
        <v>28.452495447117101</v>
      </c>
      <c r="MJ451" s="510"/>
      <c r="MK451" s="511"/>
      <c r="ML451" s="511"/>
      <c r="MM451" s="511"/>
      <c r="MN451" s="511"/>
      <c r="MO451" s="511"/>
      <c r="ND451" s="876" t="s">
        <v>64</v>
      </c>
      <c r="NE451" s="877" t="s">
        <v>64</v>
      </c>
      <c r="NF451" s="877" t="s">
        <v>64</v>
      </c>
      <c r="NG451" s="877" t="s">
        <v>64</v>
      </c>
      <c r="NH451" s="877" t="s">
        <v>64</v>
      </c>
      <c r="NI451" s="877" t="s">
        <v>64</v>
      </c>
      <c r="NJ451" s="877" t="s">
        <v>64</v>
      </c>
      <c r="NK451" s="877" t="s">
        <v>64</v>
      </c>
      <c r="NL451" s="877" t="s">
        <v>64</v>
      </c>
      <c r="NM451" s="877" t="s">
        <v>64</v>
      </c>
      <c r="NN451" s="877" t="s">
        <v>64</v>
      </c>
      <c r="NO451" s="877" t="s">
        <v>64</v>
      </c>
      <c r="NP451" s="877" t="s">
        <v>64</v>
      </c>
      <c r="NQ451" s="877" t="s">
        <v>64</v>
      </c>
      <c r="NR451" s="877" t="s">
        <v>64</v>
      </c>
      <c r="NS451" s="877" t="s">
        <v>64</v>
      </c>
      <c r="NT451" s="877" t="s">
        <v>64</v>
      </c>
      <c r="NU451" s="877" t="s">
        <v>64</v>
      </c>
      <c r="NV451" s="877" t="s">
        <v>64</v>
      </c>
      <c r="NW451" s="877" t="s">
        <v>64</v>
      </c>
      <c r="NX451" s="877" t="s">
        <v>64</v>
      </c>
      <c r="NY451" s="877" t="s">
        <v>64</v>
      </c>
      <c r="NZ451" s="877" t="s">
        <v>64</v>
      </c>
      <c r="OA451" s="877" t="s">
        <v>64</v>
      </c>
      <c r="OB451" s="877" t="s">
        <v>64</v>
      </c>
      <c r="OC451" s="877" t="s">
        <v>64</v>
      </c>
      <c r="OD451" s="877" t="s">
        <v>64</v>
      </c>
      <c r="OE451" s="877" t="s">
        <v>64</v>
      </c>
      <c r="OF451" s="877" t="s">
        <v>64</v>
      </c>
      <c r="OG451" s="877" t="s">
        <v>64</v>
      </c>
      <c r="OH451" s="877" t="s">
        <v>64</v>
      </c>
      <c r="OI451" s="877" t="s">
        <v>64</v>
      </c>
      <c r="OJ451" s="877" t="s">
        <v>64</v>
      </c>
      <c r="OK451" s="877" t="s">
        <v>64</v>
      </c>
      <c r="OL451" s="877" t="s">
        <v>64</v>
      </c>
    </row>
    <row r="452" spans="1:402" s="133" customFormat="1" x14ac:dyDescent="0.25">
      <c r="A452" s="274">
        <v>451</v>
      </c>
      <c r="B452" s="221">
        <v>0</v>
      </c>
      <c r="C452" s="61">
        <v>0</v>
      </c>
      <c r="D452" s="61">
        <v>5</v>
      </c>
      <c r="E452" s="511">
        <v>202</v>
      </c>
      <c r="F452" s="880"/>
      <c r="G452" s="887">
        <v>455</v>
      </c>
      <c r="I452" s="511" t="s">
        <v>1962</v>
      </c>
      <c r="J452" s="766">
        <v>21567</v>
      </c>
      <c r="K452" s="512">
        <v>55.4</v>
      </c>
      <c r="L452" s="514">
        <v>108</v>
      </c>
      <c r="M452" s="514">
        <v>178</v>
      </c>
      <c r="N452" s="514">
        <v>34.086605226612804</v>
      </c>
      <c r="O452" s="106">
        <v>2.3108440016582685</v>
      </c>
      <c r="P452" s="511">
        <v>0</v>
      </c>
      <c r="Q452" s="511">
        <v>100</v>
      </c>
      <c r="R452" s="511">
        <v>60</v>
      </c>
      <c r="S452" s="511">
        <v>0</v>
      </c>
      <c r="T452" s="514">
        <v>4</v>
      </c>
      <c r="U452" s="718">
        <v>0</v>
      </c>
      <c r="V452" s="718"/>
      <c r="W452" s="718">
        <v>0</v>
      </c>
      <c r="X452" s="718">
        <v>1</v>
      </c>
      <c r="Y452" s="718">
        <v>0</v>
      </c>
      <c r="Z452" s="718">
        <v>0</v>
      </c>
      <c r="AA452" s="718">
        <v>1</v>
      </c>
      <c r="AB452" s="718">
        <v>1</v>
      </c>
      <c r="AD452" s="524">
        <v>19.797055072463799</v>
      </c>
      <c r="AF452" s="589">
        <v>109</v>
      </c>
      <c r="AG452" s="590">
        <v>0.95</v>
      </c>
      <c r="AH452" s="589">
        <v>82</v>
      </c>
      <c r="AI452" s="63"/>
      <c r="AJ452" s="515">
        <v>14</v>
      </c>
      <c r="AK452" s="63"/>
      <c r="AL452" s="589">
        <v>503</v>
      </c>
      <c r="AM452" s="593"/>
      <c r="AN452" s="409"/>
      <c r="AO452" s="63"/>
      <c r="AP452" s="63"/>
      <c r="AQ452" s="63"/>
      <c r="AR452" s="63"/>
      <c r="AS452" s="63"/>
      <c r="AT452" s="63"/>
      <c r="AU452" s="64"/>
      <c r="AV452" s="64"/>
      <c r="AW452" s="108"/>
      <c r="AX452" s="108"/>
      <c r="AY452" s="108"/>
      <c r="AZ452" s="589">
        <v>139</v>
      </c>
      <c r="BA452" s="414"/>
      <c r="BB452" s="66"/>
      <c r="BC452" s="68"/>
      <c r="BD452" s="66"/>
      <c r="BE452" s="218"/>
      <c r="BF452" s="66"/>
      <c r="BG452" s="68"/>
      <c r="BH452" s="508"/>
      <c r="BI452" s="508"/>
      <c r="BJ452" s="508"/>
      <c r="BK452" s="66"/>
      <c r="BL452" s="66"/>
      <c r="BM452" s="66"/>
      <c r="BN452" s="66"/>
      <c r="BO452" s="571"/>
      <c r="BP452" s="66"/>
      <c r="BQ452" s="66"/>
      <c r="BR452" s="66"/>
      <c r="BS452" s="66"/>
      <c r="BT452" s="61"/>
      <c r="BU452" s="61"/>
      <c r="BV452" s="61"/>
      <c r="BW452" s="61"/>
      <c r="BX452" s="61"/>
      <c r="BY452" s="61"/>
      <c r="BZ452" s="61"/>
      <c r="CA452" s="61"/>
      <c r="CB452" s="61"/>
      <c r="CC452" s="61"/>
      <c r="CD452" s="61"/>
      <c r="CE452" s="61"/>
      <c r="CF452" s="61"/>
      <c r="CG452" s="61"/>
      <c r="CH452" s="61"/>
      <c r="CI452" s="61"/>
      <c r="CJ452" s="663">
        <v>1</v>
      </c>
      <c r="CK452" s="661">
        <v>0</v>
      </c>
      <c r="CL452" s="663">
        <v>1</v>
      </c>
      <c r="CM452" s="663">
        <v>1</v>
      </c>
      <c r="CN452" s="663">
        <v>1</v>
      </c>
      <c r="CO452" s="661">
        <v>0</v>
      </c>
      <c r="CP452" s="663" t="s">
        <v>1835</v>
      </c>
      <c r="CQ452" s="661">
        <v>0</v>
      </c>
      <c r="CR452" s="661">
        <v>0</v>
      </c>
      <c r="CS452" s="661">
        <v>0</v>
      </c>
      <c r="CT452" s="661">
        <v>0</v>
      </c>
      <c r="CU452" s="661">
        <v>0</v>
      </c>
      <c r="CV452" s="667"/>
      <c r="CW452" s="362"/>
      <c r="CX452" s="362"/>
      <c r="CY452" s="362"/>
      <c r="DC452" s="516">
        <v>2</v>
      </c>
      <c r="DD452" s="511" t="s">
        <v>1765</v>
      </c>
      <c r="DF452" s="136"/>
      <c r="DJ452" s="136"/>
      <c r="DK452" s="136"/>
      <c r="DL452" s="136"/>
      <c r="DS452" s="63"/>
      <c r="EO452" s="511">
        <v>202</v>
      </c>
      <c r="EP452" s="574">
        <v>41786</v>
      </c>
      <c r="ET452" s="133">
        <v>77</v>
      </c>
      <c r="EU452" s="133">
        <v>0</v>
      </c>
      <c r="EV452" s="524">
        <v>19.797055072463799</v>
      </c>
      <c r="EW452" s="133">
        <v>8</v>
      </c>
      <c r="EX452" s="133">
        <v>8</v>
      </c>
      <c r="EY452" s="133">
        <v>75</v>
      </c>
      <c r="EZ452" s="133">
        <v>68</v>
      </c>
      <c r="FC452" s="133">
        <v>45</v>
      </c>
      <c r="FE452" s="133">
        <v>38</v>
      </c>
      <c r="FH452" s="91"/>
      <c r="FI452" s="91"/>
      <c r="FJ452" s="227"/>
      <c r="FK452" s="227"/>
      <c r="FL452" s="193">
        <v>345</v>
      </c>
      <c r="FM452" s="193">
        <v>273</v>
      </c>
      <c r="FN452" s="193">
        <v>149.29610123073084</v>
      </c>
      <c r="FO452" s="193">
        <v>118.13865401736092</v>
      </c>
      <c r="FP452" s="193">
        <v>21</v>
      </c>
      <c r="FQ452" s="133">
        <v>1</v>
      </c>
      <c r="FS452" s="193">
        <v>79</v>
      </c>
      <c r="FT452" s="193">
        <v>48</v>
      </c>
      <c r="FU452" s="133">
        <v>140</v>
      </c>
      <c r="FV452" s="237">
        <v>6.2</v>
      </c>
      <c r="FW452" s="237">
        <v>8.6</v>
      </c>
      <c r="FX452" s="237">
        <v>12.741935483870968</v>
      </c>
      <c r="FY452" s="237">
        <v>1.6458333333333333</v>
      </c>
      <c r="FZ452" s="237">
        <v>2.0256410256410255</v>
      </c>
      <c r="GA452" s="133">
        <v>21</v>
      </c>
      <c r="GG452" s="133">
        <v>0</v>
      </c>
      <c r="GH452" s="133">
        <v>1</v>
      </c>
      <c r="GI452" s="133">
        <v>0</v>
      </c>
      <c r="GJ452" s="133">
        <v>1</v>
      </c>
      <c r="GK452" s="133">
        <v>36</v>
      </c>
      <c r="GM452" s="133">
        <v>0</v>
      </c>
      <c r="GO452" s="133">
        <v>1</v>
      </c>
      <c r="GP452" s="61">
        <v>114</v>
      </c>
      <c r="GQ452" s="106">
        <v>49.332624754502362</v>
      </c>
      <c r="GR452" s="61">
        <v>45</v>
      </c>
      <c r="GS452" s="61">
        <v>0</v>
      </c>
      <c r="GT452" s="61"/>
      <c r="GU452" s="61"/>
      <c r="GV452" s="61"/>
      <c r="GW452" s="61"/>
      <c r="GX452" s="61">
        <v>24</v>
      </c>
      <c r="GY452" s="61"/>
      <c r="GZ452" s="90"/>
      <c r="HA452" s="21">
        <v>28</v>
      </c>
      <c r="HY452" s="238"/>
      <c r="IE452" s="237"/>
      <c r="IF452" s="237"/>
      <c r="IP452" s="237"/>
      <c r="JC452" s="136"/>
      <c r="JD452" s="278"/>
      <c r="JE452" s="70"/>
      <c r="JF452" s="70"/>
      <c r="JG452" s="136"/>
      <c r="JH452" s="136"/>
      <c r="JI452" s="136"/>
      <c r="JJ452" s="136"/>
      <c r="JL452" s="420"/>
      <c r="JM452" s="362"/>
      <c r="JN452" s="244"/>
      <c r="JP452" s="518">
        <v>1</v>
      </c>
      <c r="JQ452" s="519">
        <v>42655</v>
      </c>
      <c r="JR452" s="520">
        <v>28</v>
      </c>
      <c r="JS452" s="135"/>
      <c r="JU452" s="200"/>
      <c r="JV452" s="135"/>
      <c r="JW452" s="225"/>
      <c r="JX452" s="201"/>
      <c r="JY452" s="135"/>
      <c r="JZ452" s="225"/>
      <c r="KA452" s="699">
        <v>0</v>
      </c>
      <c r="KB452" s="511"/>
      <c r="KC452" s="225"/>
      <c r="KD452" s="63"/>
      <c r="KE452" s="250"/>
      <c r="KF452" s="250"/>
      <c r="KG452" s="250"/>
      <c r="KH452" s="250"/>
      <c r="KI452" s="250"/>
      <c r="KJ452" s="250"/>
      <c r="KK452" s="250"/>
      <c r="KL452" s="250"/>
      <c r="KQ452" s="92"/>
      <c r="KR452" s="92"/>
      <c r="KS452" s="92"/>
      <c r="KT452" s="361"/>
      <c r="KU452" s="92"/>
      <c r="KV452" s="361"/>
      <c r="KW452" s="361"/>
      <c r="KX452" s="361"/>
      <c r="KY452" s="361"/>
      <c r="KZ452" s="361"/>
      <c r="LA452" s="361"/>
      <c r="LB452" s="361"/>
      <c r="LC452" s="361"/>
      <c r="LD452" s="361"/>
      <c r="LE452" s="112"/>
      <c r="LF452" s="454"/>
      <c r="LG452" s="454"/>
      <c r="LH452" s="454"/>
      <c r="LI452" s="454"/>
      <c r="LJ452" s="454"/>
      <c r="LK452" s="454"/>
      <c r="LL452" s="454"/>
      <c r="LM452" s="454"/>
      <c r="LN452" s="454"/>
      <c r="LO452" s="454"/>
      <c r="LP452" s="454"/>
      <c r="LQ452" s="454"/>
      <c r="LR452" s="454"/>
      <c r="LS452" s="454"/>
      <c r="LT452" s="454"/>
      <c r="LU452" s="454"/>
      <c r="LV452" s="454"/>
      <c r="LW452" s="454"/>
      <c r="LX452" s="454"/>
      <c r="LY452" s="454"/>
      <c r="LZ452" s="454"/>
      <c r="MA452" s="454"/>
      <c r="MC452" s="509"/>
      <c r="MD452" s="61"/>
      <c r="ME452" s="746">
        <v>202</v>
      </c>
      <c r="MF452" s="510">
        <v>41788</v>
      </c>
      <c r="MG452" s="511">
        <v>455</v>
      </c>
      <c r="MH452" s="521">
        <v>455</v>
      </c>
      <c r="MI452" s="522">
        <v>46.423353521279097</v>
      </c>
      <c r="MJ452" s="510"/>
      <c r="MK452" s="511"/>
      <c r="ML452" s="511"/>
      <c r="MM452" s="511"/>
      <c r="MN452" s="511"/>
      <c r="MO452" s="511"/>
      <c r="ND452" s="876" t="s">
        <v>64</v>
      </c>
      <c r="NE452" s="877" t="s">
        <v>64</v>
      </c>
      <c r="NF452" s="877" t="s">
        <v>64</v>
      </c>
      <c r="NG452" s="877" t="s">
        <v>64</v>
      </c>
      <c r="NH452" s="877" t="s">
        <v>64</v>
      </c>
      <c r="NI452" s="877" t="s">
        <v>64</v>
      </c>
      <c r="NJ452" s="877" t="s">
        <v>64</v>
      </c>
      <c r="NK452" s="877" t="s">
        <v>64</v>
      </c>
      <c r="NL452" s="877" t="s">
        <v>64</v>
      </c>
      <c r="NM452" s="877" t="s">
        <v>64</v>
      </c>
      <c r="NN452" s="877" t="s">
        <v>64</v>
      </c>
      <c r="NO452" s="877" t="s">
        <v>64</v>
      </c>
      <c r="NP452" s="877" t="s">
        <v>64</v>
      </c>
      <c r="NQ452" s="877" t="s">
        <v>64</v>
      </c>
      <c r="NR452" s="877" t="s">
        <v>64</v>
      </c>
      <c r="NS452" s="877" t="s">
        <v>64</v>
      </c>
      <c r="NT452" s="877" t="s">
        <v>64</v>
      </c>
      <c r="NU452" s="877" t="s">
        <v>64</v>
      </c>
      <c r="NV452" s="877" t="s">
        <v>64</v>
      </c>
      <c r="NW452" s="877" t="s">
        <v>64</v>
      </c>
      <c r="NX452" s="877" t="s">
        <v>64</v>
      </c>
      <c r="NY452" s="877" t="s">
        <v>64</v>
      </c>
      <c r="NZ452" s="877" t="s">
        <v>64</v>
      </c>
      <c r="OA452" s="877" t="s">
        <v>64</v>
      </c>
      <c r="OB452" s="877" t="s">
        <v>64</v>
      </c>
      <c r="OC452" s="877" t="s">
        <v>64</v>
      </c>
      <c r="OD452" s="877" t="s">
        <v>64</v>
      </c>
      <c r="OE452" s="877" t="s">
        <v>64</v>
      </c>
      <c r="OF452" s="877" t="s">
        <v>64</v>
      </c>
      <c r="OG452" s="877" t="s">
        <v>64</v>
      </c>
      <c r="OH452" s="877" t="s">
        <v>64</v>
      </c>
      <c r="OI452" s="877" t="s">
        <v>64</v>
      </c>
      <c r="OJ452" s="877" t="s">
        <v>64</v>
      </c>
      <c r="OK452" s="877" t="s">
        <v>64</v>
      </c>
      <c r="OL452" s="877" t="s">
        <v>64</v>
      </c>
    </row>
    <row r="453" spans="1:402" s="133" customFormat="1" x14ac:dyDescent="0.25">
      <c r="A453" s="221">
        <v>452</v>
      </c>
      <c r="B453" s="221">
        <v>0</v>
      </c>
      <c r="C453" s="61">
        <v>1</v>
      </c>
      <c r="D453" s="61">
        <v>5</v>
      </c>
      <c r="E453" s="511">
        <v>203</v>
      </c>
      <c r="F453" s="880"/>
      <c r="G453" s="887">
        <v>457</v>
      </c>
      <c r="I453" s="511" t="s">
        <v>1963</v>
      </c>
      <c r="J453" s="766">
        <v>20651</v>
      </c>
      <c r="K453" s="512">
        <v>57.920547945205499</v>
      </c>
      <c r="L453" s="514">
        <v>88</v>
      </c>
      <c r="M453" s="514">
        <v>164</v>
      </c>
      <c r="N453" s="514">
        <v>32.718619869125526</v>
      </c>
      <c r="O453" s="106">
        <v>2.0022209890241607</v>
      </c>
      <c r="P453" s="511">
        <v>0</v>
      </c>
      <c r="Q453" s="511">
        <v>100</v>
      </c>
      <c r="R453" s="511">
        <v>80</v>
      </c>
      <c r="S453" s="511">
        <v>0</v>
      </c>
      <c r="T453" s="514">
        <v>3</v>
      </c>
      <c r="U453" s="718">
        <v>1</v>
      </c>
      <c r="V453" s="718"/>
      <c r="W453" s="663">
        <v>1</v>
      </c>
      <c r="X453" s="718">
        <v>2</v>
      </c>
      <c r="Y453" s="718">
        <v>1</v>
      </c>
      <c r="Z453" s="718">
        <v>1</v>
      </c>
      <c r="AA453" s="718">
        <v>1</v>
      </c>
      <c r="AB453" s="718">
        <v>0</v>
      </c>
      <c r="AD453" s="524">
        <v>19.079810621465398</v>
      </c>
      <c r="AF453" s="589">
        <v>280</v>
      </c>
      <c r="AG453" s="590">
        <v>1.32</v>
      </c>
      <c r="AH453" s="589">
        <v>56</v>
      </c>
      <c r="AI453" s="63"/>
      <c r="AJ453" s="515">
        <v>15.2</v>
      </c>
      <c r="AK453" s="63"/>
      <c r="AL453" s="589"/>
      <c r="AM453" s="593">
        <v>4869</v>
      </c>
      <c r="AN453" s="409"/>
      <c r="AO453" s="63"/>
      <c r="AP453" s="63"/>
      <c r="AQ453" s="63"/>
      <c r="AR453" s="63"/>
      <c r="AS453" s="63"/>
      <c r="AT453" s="63"/>
      <c r="AU453" s="64"/>
      <c r="AV453" s="64"/>
      <c r="AW453" s="108"/>
      <c r="AX453" s="108"/>
      <c r="AY453" s="108"/>
      <c r="AZ453" s="589">
        <v>140</v>
      </c>
      <c r="BA453" s="414"/>
      <c r="BB453" s="66"/>
      <c r="BC453" s="68"/>
      <c r="BD453" s="66"/>
      <c r="BE453" s="218"/>
      <c r="BF453" s="66"/>
      <c r="BG453" s="68"/>
      <c r="BH453" s="508"/>
      <c r="BI453" s="508"/>
      <c r="BJ453" s="508"/>
      <c r="BK453" s="66"/>
      <c r="BL453" s="66"/>
      <c r="BM453" s="66"/>
      <c r="BN453" s="66"/>
      <c r="BO453" s="571"/>
      <c r="BP453" s="66"/>
      <c r="BQ453" s="66"/>
      <c r="BR453" s="66"/>
      <c r="BS453" s="66"/>
      <c r="BT453" s="61"/>
      <c r="BU453" s="61"/>
      <c r="BV453" s="61"/>
      <c r="BW453" s="61"/>
      <c r="BX453" s="61"/>
      <c r="BY453" s="61"/>
      <c r="BZ453" s="61"/>
      <c r="CA453" s="61"/>
      <c r="CB453" s="61"/>
      <c r="CC453" s="61"/>
      <c r="CD453" s="61"/>
      <c r="CE453" s="61"/>
      <c r="CF453" s="61"/>
      <c r="CG453" s="61"/>
      <c r="CH453" s="61"/>
      <c r="CI453" s="61"/>
      <c r="CJ453" s="661">
        <v>1</v>
      </c>
      <c r="CK453" s="661">
        <v>0</v>
      </c>
      <c r="CL453" s="661">
        <v>1</v>
      </c>
      <c r="CM453" s="661">
        <v>1</v>
      </c>
      <c r="CN453" s="663">
        <v>1</v>
      </c>
      <c r="CO453" s="661">
        <v>0</v>
      </c>
      <c r="CP453" s="661">
        <v>1</v>
      </c>
      <c r="CQ453" s="661">
        <v>0</v>
      </c>
      <c r="CR453" s="661">
        <v>0</v>
      </c>
      <c r="CS453" s="661">
        <v>0</v>
      </c>
      <c r="CT453" s="661">
        <v>1</v>
      </c>
      <c r="CU453" s="661">
        <v>0</v>
      </c>
      <c r="CV453" s="666">
        <v>7.8</v>
      </c>
      <c r="CW453" s="362"/>
      <c r="CX453" s="362"/>
      <c r="CY453" s="362"/>
      <c r="DC453" s="516">
        <v>1</v>
      </c>
      <c r="DD453" s="511" t="s">
        <v>1756</v>
      </c>
      <c r="DF453" s="136"/>
      <c r="DJ453" s="136"/>
      <c r="DK453" s="136"/>
      <c r="DL453" s="136"/>
      <c r="DS453" s="63"/>
      <c r="EO453" s="511">
        <v>203</v>
      </c>
      <c r="EP453" s="575">
        <v>42081</v>
      </c>
      <c r="ET453" s="133">
        <v>72</v>
      </c>
      <c r="EU453" s="133">
        <v>1</v>
      </c>
      <c r="EV453" s="524">
        <v>19.079810621465398</v>
      </c>
      <c r="EW453" s="133">
        <v>8</v>
      </c>
      <c r="EX453" s="133">
        <v>9</v>
      </c>
      <c r="EY453" s="133">
        <v>57</v>
      </c>
      <c r="EZ453" s="133">
        <v>52</v>
      </c>
      <c r="FC453" s="133">
        <v>45</v>
      </c>
      <c r="FE453" s="133">
        <v>30</v>
      </c>
      <c r="FH453" s="91"/>
      <c r="FI453" s="91"/>
      <c r="FJ453" s="227"/>
      <c r="FK453" s="227"/>
      <c r="FL453" s="193">
        <v>161</v>
      </c>
      <c r="FM453" s="193">
        <v>116</v>
      </c>
      <c r="FN453" s="193">
        <v>80.410704354102251</v>
      </c>
      <c r="FO453" s="193">
        <v>57.935662764446342</v>
      </c>
      <c r="FP453" s="193">
        <v>28</v>
      </c>
      <c r="FQ453" s="133">
        <v>1</v>
      </c>
      <c r="FS453" s="193">
        <v>91</v>
      </c>
      <c r="FT453" s="193"/>
      <c r="FU453" s="133">
        <v>210</v>
      </c>
      <c r="FV453" s="237">
        <v>5.6</v>
      </c>
      <c r="FW453" s="237">
        <v>6.5</v>
      </c>
      <c r="FX453" s="237">
        <v>16.25</v>
      </c>
      <c r="FY453" s="237"/>
      <c r="FZ453" s="237">
        <v>3.3703703703703702</v>
      </c>
      <c r="GA453" s="133">
        <v>22</v>
      </c>
      <c r="GG453" s="133">
        <v>0</v>
      </c>
      <c r="GH453" s="133">
        <v>1</v>
      </c>
      <c r="GI453" s="133">
        <v>1</v>
      </c>
      <c r="GJ453" s="133">
        <v>1</v>
      </c>
      <c r="GK453" s="133">
        <v>40</v>
      </c>
      <c r="GM453" s="133">
        <v>0</v>
      </c>
      <c r="GO453" s="133">
        <v>0</v>
      </c>
      <c r="GP453" s="61">
        <v>87</v>
      </c>
      <c r="GQ453" s="106">
        <v>43.451747073334758</v>
      </c>
      <c r="GR453" s="61">
        <v>31</v>
      </c>
      <c r="GS453" s="61">
        <v>0</v>
      </c>
      <c r="GT453" s="61"/>
      <c r="GU453" s="61"/>
      <c r="GV453" s="61"/>
      <c r="GW453" s="61"/>
      <c r="GX453" s="61">
        <v>11</v>
      </c>
      <c r="GY453" s="61"/>
      <c r="GZ453" s="90"/>
      <c r="HA453" s="21">
        <v>24</v>
      </c>
      <c r="HY453" s="238"/>
      <c r="IE453" s="237"/>
      <c r="IF453" s="237"/>
      <c r="IP453" s="237"/>
      <c r="JC453" s="136"/>
      <c r="JD453" s="278"/>
      <c r="JE453" s="70"/>
      <c r="JF453" s="70"/>
      <c r="JG453" s="136"/>
      <c r="JH453" s="136"/>
      <c r="JI453" s="136"/>
      <c r="JJ453" s="136"/>
      <c r="JL453" s="420"/>
      <c r="JM453" s="362"/>
      <c r="JN453" s="244"/>
      <c r="JP453" s="518">
        <v>1</v>
      </c>
      <c r="JQ453" s="519">
        <v>42701</v>
      </c>
      <c r="JR453" s="520">
        <v>29</v>
      </c>
      <c r="JS453" s="135"/>
      <c r="JU453" s="200"/>
      <c r="JV453" s="135"/>
      <c r="JW453" s="225"/>
      <c r="JX453" s="201"/>
      <c r="JY453" s="135"/>
      <c r="JZ453" s="225"/>
      <c r="KA453" s="699">
        <v>0</v>
      </c>
      <c r="KB453" s="511"/>
      <c r="KC453" s="225"/>
      <c r="KD453" s="63"/>
      <c r="KE453" s="250"/>
      <c r="KF453" s="250"/>
      <c r="KG453" s="250"/>
      <c r="KH453" s="250"/>
      <c r="KI453" s="250"/>
      <c r="KJ453" s="250"/>
      <c r="KK453" s="250"/>
      <c r="KL453" s="250"/>
      <c r="KQ453" s="92"/>
      <c r="KR453" s="92"/>
      <c r="KS453" s="92"/>
      <c r="KT453" s="361"/>
      <c r="KU453" s="92"/>
      <c r="KV453" s="361"/>
      <c r="KW453" s="361"/>
      <c r="KX453" s="361"/>
      <c r="KY453" s="361"/>
      <c r="KZ453" s="361"/>
      <c r="LA453" s="361"/>
      <c r="LB453" s="361"/>
      <c r="LC453" s="361"/>
      <c r="LD453" s="361"/>
      <c r="LE453" s="112"/>
      <c r="LF453" s="454"/>
      <c r="LG453" s="454"/>
      <c r="LH453" s="454"/>
      <c r="LI453" s="454"/>
      <c r="LJ453" s="454"/>
      <c r="LK453" s="454"/>
      <c r="LL453" s="454"/>
      <c r="LM453" s="454"/>
      <c r="LN453" s="454"/>
      <c r="LO453" s="454"/>
      <c r="LP453" s="454"/>
      <c r="LQ453" s="454"/>
      <c r="LR453" s="454"/>
      <c r="LS453" s="454"/>
      <c r="LT453" s="454"/>
      <c r="LU453" s="454"/>
      <c r="LV453" s="454"/>
      <c r="LW453" s="454"/>
      <c r="LX453" s="454"/>
      <c r="LY453" s="454"/>
      <c r="LZ453" s="454"/>
      <c r="MA453" s="454"/>
      <c r="MC453" s="509"/>
      <c r="MD453" s="61"/>
      <c r="ME453" s="746">
        <v>203</v>
      </c>
      <c r="MF453" s="510">
        <v>41792</v>
      </c>
      <c r="MG453" s="511">
        <v>457</v>
      </c>
      <c r="MH453" s="521">
        <v>457</v>
      </c>
      <c r="MI453" s="522">
        <v>44.205439213978899</v>
      </c>
      <c r="MJ453" s="510"/>
      <c r="MK453" s="511"/>
      <c r="ML453" s="511"/>
      <c r="MM453" s="511"/>
      <c r="MN453" s="511"/>
      <c r="MO453" s="511"/>
      <c r="ND453" s="876">
        <v>1203</v>
      </c>
      <c r="NE453" s="877">
        <v>8.5562761247900294</v>
      </c>
      <c r="NF453" s="877">
        <v>6.7459095725039102</v>
      </c>
      <c r="NG453" s="877">
        <v>4.6943230601253898</v>
      </c>
      <c r="NH453" s="877">
        <v>3.9020735793107399</v>
      </c>
      <c r="NI453" s="877">
        <v>7.4966540825935004</v>
      </c>
      <c r="NJ453" s="877">
        <v>9.0983479669980394</v>
      </c>
      <c r="NK453" s="877">
        <v>6.7571566256080899</v>
      </c>
      <c r="NL453" s="877">
        <v>7.6579257722763803</v>
      </c>
      <c r="NM453" s="877">
        <v>6.3476656563009701</v>
      </c>
      <c r="NN453" s="877">
        <v>2.0426443374084902</v>
      </c>
      <c r="NO453" s="877">
        <v>7.1900221748026496</v>
      </c>
      <c r="NP453" s="877">
        <v>7.6335765188153299</v>
      </c>
      <c r="NQ453" s="877">
        <v>8.2182968306388595</v>
      </c>
      <c r="NR453" s="877">
        <v>4.4867143730306998</v>
      </c>
      <c r="NS453" s="877">
        <v>6.1468995603435896</v>
      </c>
      <c r="NT453" s="877">
        <v>8.1415962783838207</v>
      </c>
      <c r="NU453" s="877">
        <v>6.9495349330170102</v>
      </c>
      <c r="NV453" s="877">
        <v>7.15025502130218</v>
      </c>
      <c r="NW453" s="877">
        <v>5.4188645773903197</v>
      </c>
      <c r="NX453" s="877">
        <v>6.7230123963923702</v>
      </c>
      <c r="NY453" s="877">
        <v>8.6474944034387704</v>
      </c>
      <c r="NZ453" s="877">
        <v>1.4355292977070101E-2</v>
      </c>
      <c r="OA453" s="877">
        <v>10.628153872998</v>
      </c>
      <c r="OB453" s="877">
        <v>-2.9146345659516501E-2</v>
      </c>
      <c r="OC453" s="877">
        <v>6.8444860877578</v>
      </c>
      <c r="OD453" s="877">
        <v>6.10349763970334</v>
      </c>
      <c r="OE453" s="877">
        <v>5.4356285940520896</v>
      </c>
      <c r="OF453" s="877">
        <v>12.8577322331577</v>
      </c>
      <c r="OG453" s="877">
        <v>4.0134622598065599</v>
      </c>
      <c r="OH453" s="877">
        <v>7.4135433109977598</v>
      </c>
      <c r="OI453" s="877">
        <v>4.4744360432522701</v>
      </c>
      <c r="OJ453" s="877">
        <v>5.4441889221599098</v>
      </c>
      <c r="OK453" s="877">
        <v>6.8301307947807297</v>
      </c>
      <c r="OL453" s="877">
        <v>10.6573002186575</v>
      </c>
    </row>
    <row r="454" spans="1:402" s="133" customFormat="1" x14ac:dyDescent="0.25">
      <c r="A454" s="221">
        <v>453</v>
      </c>
      <c r="B454" s="274">
        <v>0</v>
      </c>
      <c r="C454" s="61">
        <v>1</v>
      </c>
      <c r="D454" s="61">
        <v>5</v>
      </c>
      <c r="E454" s="511">
        <v>204</v>
      </c>
      <c r="F454" s="880"/>
      <c r="G454" s="887">
        <v>458</v>
      </c>
      <c r="I454" s="511" t="s">
        <v>1964</v>
      </c>
      <c r="J454" s="766">
        <v>26025</v>
      </c>
      <c r="K454" s="512">
        <v>43.238356164383603</v>
      </c>
      <c r="L454" s="514">
        <v>114.8</v>
      </c>
      <c r="M454" s="514">
        <v>175</v>
      </c>
      <c r="N454" s="514">
        <v>37.485714285714288</v>
      </c>
      <c r="O454" s="106">
        <v>2.3623199519869353</v>
      </c>
      <c r="P454" s="511">
        <v>0</v>
      </c>
      <c r="Q454" s="511">
        <v>145</v>
      </c>
      <c r="R454" s="511">
        <v>85</v>
      </c>
      <c r="S454" s="511">
        <v>1</v>
      </c>
      <c r="T454" s="514">
        <v>3</v>
      </c>
      <c r="U454" s="718">
        <v>1</v>
      </c>
      <c r="V454" s="718"/>
      <c r="W454" s="718">
        <v>1</v>
      </c>
      <c r="X454" s="718">
        <v>1</v>
      </c>
      <c r="Y454" s="718">
        <v>1</v>
      </c>
      <c r="Z454" s="718">
        <v>1</v>
      </c>
      <c r="AA454" s="718">
        <v>0</v>
      </c>
      <c r="AB454" s="718">
        <v>0</v>
      </c>
      <c r="AD454" s="524">
        <v>30.2313585511531</v>
      </c>
      <c r="AF454" s="591"/>
      <c r="AG454" s="590">
        <v>1.48</v>
      </c>
      <c r="AH454" s="589">
        <v>52</v>
      </c>
      <c r="AI454" s="63"/>
      <c r="AJ454" s="515">
        <v>15.2</v>
      </c>
      <c r="AK454" s="63"/>
      <c r="AL454" s="591"/>
      <c r="AM454" s="594"/>
      <c r="AN454" s="409"/>
      <c r="AO454" s="63"/>
      <c r="AP454" s="63"/>
      <c r="AQ454" s="63"/>
      <c r="AR454" s="63"/>
      <c r="AS454" s="63"/>
      <c r="AT454" s="63"/>
      <c r="AU454" s="64"/>
      <c r="AV454" s="64"/>
      <c r="AW454" s="108"/>
      <c r="AX454" s="108"/>
      <c r="AY454" s="108"/>
      <c r="AZ454" s="589">
        <v>139</v>
      </c>
      <c r="BA454" s="414"/>
      <c r="BB454" s="66"/>
      <c r="BC454" s="68"/>
      <c r="BD454" s="66"/>
      <c r="BE454" s="218"/>
      <c r="BF454" s="66"/>
      <c r="BG454" s="68"/>
      <c r="BH454" s="508"/>
      <c r="BI454" s="508"/>
      <c r="BJ454" s="508"/>
      <c r="BK454" s="66"/>
      <c r="BL454" s="66"/>
      <c r="BM454" s="66"/>
      <c r="BN454" s="66"/>
      <c r="BO454" s="571"/>
      <c r="BP454" s="66"/>
      <c r="BQ454" s="66"/>
      <c r="BR454" s="66"/>
      <c r="BS454" s="66"/>
      <c r="BT454" s="61"/>
      <c r="BU454" s="61"/>
      <c r="BV454" s="61"/>
      <c r="BW454" s="61"/>
      <c r="BX454" s="61"/>
      <c r="BY454" s="61"/>
      <c r="BZ454" s="61"/>
      <c r="CA454" s="61"/>
      <c r="CB454" s="61"/>
      <c r="CC454" s="61"/>
      <c r="CD454" s="61"/>
      <c r="CE454" s="61"/>
      <c r="CF454" s="61"/>
      <c r="CG454" s="61"/>
      <c r="CH454" s="61"/>
      <c r="CI454" s="61"/>
      <c r="CJ454" s="661">
        <v>1</v>
      </c>
      <c r="CK454" s="661">
        <v>0</v>
      </c>
      <c r="CL454" s="661">
        <v>1</v>
      </c>
      <c r="CM454" s="661">
        <v>1</v>
      </c>
      <c r="CN454" s="663">
        <v>1</v>
      </c>
      <c r="CO454" s="663">
        <v>1</v>
      </c>
      <c r="CP454" s="661">
        <v>0</v>
      </c>
      <c r="CQ454" s="661">
        <v>1</v>
      </c>
      <c r="CR454" s="661">
        <v>0</v>
      </c>
      <c r="CS454" s="661">
        <v>0</v>
      </c>
      <c r="CT454" s="661">
        <v>0</v>
      </c>
      <c r="CU454" s="661">
        <v>1</v>
      </c>
      <c r="CV454" s="666">
        <v>14.3</v>
      </c>
      <c r="CW454" s="362"/>
      <c r="CX454" s="362"/>
      <c r="CY454" s="362"/>
      <c r="DC454" s="516">
        <v>1</v>
      </c>
      <c r="DD454" s="511" t="s">
        <v>1965</v>
      </c>
      <c r="DF454" s="136"/>
      <c r="DJ454" s="136"/>
      <c r="DK454" s="136"/>
      <c r="DL454" s="136"/>
      <c r="DS454" s="63"/>
      <c r="EO454" s="511">
        <v>204</v>
      </c>
      <c r="EP454" s="574">
        <v>41779</v>
      </c>
      <c r="ET454" s="133">
        <v>71</v>
      </c>
      <c r="EU454" s="133">
        <v>0</v>
      </c>
      <c r="EV454" s="524">
        <v>30.2313585511531</v>
      </c>
      <c r="EW454" s="133">
        <v>8</v>
      </c>
      <c r="EX454" s="133">
        <v>7</v>
      </c>
      <c r="EY454" s="133">
        <v>62</v>
      </c>
      <c r="EZ454" s="133">
        <v>53</v>
      </c>
      <c r="FC454" s="133">
        <v>56</v>
      </c>
      <c r="FE454" s="133">
        <v>28</v>
      </c>
      <c r="FH454" s="91"/>
      <c r="FI454" s="91"/>
      <c r="FJ454" s="227"/>
      <c r="FK454" s="227"/>
      <c r="FL454" s="193">
        <v>318</v>
      </c>
      <c r="FM454" s="193">
        <v>234</v>
      </c>
      <c r="FN454" s="193">
        <v>134.61343360052976</v>
      </c>
      <c r="FO454" s="193">
        <v>99.055168121144547</v>
      </c>
      <c r="FP454" s="193">
        <v>26.5</v>
      </c>
      <c r="FQ454" s="133">
        <v>1</v>
      </c>
      <c r="FS454" s="193">
        <v>126</v>
      </c>
      <c r="FT454" s="193">
        <v>51</v>
      </c>
      <c r="FU454" s="133">
        <v>130</v>
      </c>
      <c r="FV454" s="237">
        <v>4.5</v>
      </c>
      <c r="FW454" s="237">
        <v>5.8</v>
      </c>
      <c r="FX454" s="237">
        <v>28</v>
      </c>
      <c r="FY454" s="237">
        <v>2.4705882352941178</v>
      </c>
      <c r="FZ454" s="237">
        <v>3</v>
      </c>
      <c r="GA454" s="133">
        <v>20</v>
      </c>
      <c r="GG454" s="133">
        <v>0</v>
      </c>
      <c r="GH454" s="133">
        <v>2</v>
      </c>
      <c r="GI454" s="133">
        <v>0</v>
      </c>
      <c r="GJ454" s="133">
        <v>1</v>
      </c>
      <c r="GM454" s="133">
        <v>0</v>
      </c>
      <c r="GO454" s="133">
        <v>1</v>
      </c>
      <c r="GP454" s="61">
        <v>82</v>
      </c>
      <c r="GQ454" s="106">
        <v>34.711640110828434</v>
      </c>
      <c r="GR454" s="61">
        <v>51</v>
      </c>
      <c r="GS454" s="61">
        <v>0</v>
      </c>
      <c r="GT454" s="61"/>
      <c r="GU454" s="61"/>
      <c r="GV454" s="61"/>
      <c r="GW454" s="61"/>
      <c r="GX454" s="61">
        <v>24</v>
      </c>
      <c r="GY454" s="61"/>
      <c r="GZ454" s="90"/>
      <c r="HA454" s="21">
        <v>9</v>
      </c>
      <c r="HY454" s="238"/>
      <c r="IE454" s="237"/>
      <c r="IF454" s="237"/>
      <c r="IP454" s="237"/>
      <c r="JC454" s="136"/>
      <c r="JD454" s="278"/>
      <c r="JE454" s="70"/>
      <c r="JF454" s="70"/>
      <c r="JG454" s="136"/>
      <c r="JH454" s="136"/>
      <c r="JI454" s="136"/>
      <c r="JJ454" s="136"/>
      <c r="JL454" s="420"/>
      <c r="JM454" s="362"/>
      <c r="JN454" s="244"/>
      <c r="JP454" s="518">
        <v>1</v>
      </c>
      <c r="JQ454" s="519">
        <v>43072</v>
      </c>
      <c r="JR454" s="520">
        <v>41</v>
      </c>
      <c r="JS454" s="135"/>
      <c r="JU454" s="200"/>
      <c r="JV454" s="135"/>
      <c r="JW454" s="225"/>
      <c r="JX454" s="201"/>
      <c r="JY454" s="135"/>
      <c r="JZ454" s="225"/>
      <c r="KA454" s="699">
        <v>0</v>
      </c>
      <c r="KB454" s="511"/>
      <c r="KC454" s="225"/>
      <c r="KD454" s="63"/>
      <c r="KE454" s="250"/>
      <c r="KF454" s="250"/>
      <c r="KG454" s="250"/>
      <c r="KH454" s="250"/>
      <c r="KI454" s="250"/>
      <c r="KJ454" s="250"/>
      <c r="KK454" s="250"/>
      <c r="KL454" s="250"/>
      <c r="KQ454" s="92"/>
      <c r="KR454" s="92"/>
      <c r="KS454" s="92"/>
      <c r="KT454" s="361"/>
      <c r="KU454" s="92"/>
      <c r="KV454" s="361"/>
      <c r="KW454" s="361"/>
      <c r="KX454" s="361"/>
      <c r="KY454" s="361"/>
      <c r="KZ454" s="361"/>
      <c r="LA454" s="361"/>
      <c r="LB454" s="361"/>
      <c r="LC454" s="361"/>
      <c r="LD454" s="361"/>
      <c r="LE454" s="112"/>
      <c r="LF454" s="454"/>
      <c r="LG454" s="454"/>
      <c r="LH454" s="454"/>
      <c r="LI454" s="454"/>
      <c r="LJ454" s="454"/>
      <c r="LK454" s="454"/>
      <c r="LL454" s="454"/>
      <c r="LM454" s="454"/>
      <c r="LN454" s="454"/>
      <c r="LO454" s="454"/>
      <c r="LP454" s="454"/>
      <c r="LQ454" s="454"/>
      <c r="LR454" s="454"/>
      <c r="LS454" s="454"/>
      <c r="LT454" s="454"/>
      <c r="LU454" s="454"/>
      <c r="LV454" s="454"/>
      <c r="LW454" s="454"/>
      <c r="LX454" s="454"/>
      <c r="LY454" s="454"/>
      <c r="LZ454" s="454"/>
      <c r="MA454" s="454"/>
      <c r="MC454" s="509"/>
      <c r="MD454" s="61"/>
      <c r="ME454" s="746">
        <v>204</v>
      </c>
      <c r="MF454" s="510">
        <v>41807</v>
      </c>
      <c r="MG454" s="511">
        <v>458</v>
      </c>
      <c r="MH454" s="521">
        <v>458</v>
      </c>
      <c r="MI454" s="522">
        <v>40.477030986108602</v>
      </c>
      <c r="MJ454" s="510"/>
      <c r="MK454" s="511"/>
      <c r="ML454" s="511"/>
      <c r="MM454" s="511"/>
      <c r="MN454" s="511"/>
      <c r="MO454" s="511"/>
      <c r="ND454" s="876">
        <v>1204</v>
      </c>
      <c r="NE454" s="877" t="s">
        <v>64</v>
      </c>
      <c r="NF454" s="877" t="s">
        <v>64</v>
      </c>
      <c r="NG454" s="877" t="s">
        <v>64</v>
      </c>
      <c r="NH454" s="877" t="s">
        <v>64</v>
      </c>
      <c r="NI454" s="877" t="s">
        <v>64</v>
      </c>
      <c r="NJ454" s="877" t="s">
        <v>64</v>
      </c>
      <c r="NK454" s="877" t="s">
        <v>64</v>
      </c>
      <c r="NL454" s="877" t="s">
        <v>64</v>
      </c>
      <c r="NM454" s="877" t="s">
        <v>64</v>
      </c>
      <c r="NN454" s="877" t="s">
        <v>64</v>
      </c>
      <c r="NO454" s="877" t="s">
        <v>64</v>
      </c>
      <c r="NP454" s="877" t="s">
        <v>64</v>
      </c>
      <c r="NQ454" s="877" t="s">
        <v>64</v>
      </c>
      <c r="NR454" s="877" t="s">
        <v>64</v>
      </c>
      <c r="NS454" s="877" t="s">
        <v>64</v>
      </c>
      <c r="NT454" s="877" t="s">
        <v>64</v>
      </c>
      <c r="NU454" s="877" t="s">
        <v>64</v>
      </c>
      <c r="NV454" s="877" t="s">
        <v>64</v>
      </c>
      <c r="NW454" s="877" t="s">
        <v>64</v>
      </c>
      <c r="NX454" s="877" t="s">
        <v>64</v>
      </c>
      <c r="NY454" s="877" t="s">
        <v>64</v>
      </c>
      <c r="NZ454" s="877" t="s">
        <v>64</v>
      </c>
      <c r="OA454" s="877" t="s">
        <v>64</v>
      </c>
      <c r="OB454" s="877" t="s">
        <v>64</v>
      </c>
      <c r="OC454" s="877" t="s">
        <v>64</v>
      </c>
      <c r="OD454" s="877" t="s">
        <v>64</v>
      </c>
      <c r="OE454" s="877" t="s">
        <v>64</v>
      </c>
      <c r="OF454" s="877" t="s">
        <v>64</v>
      </c>
      <c r="OG454" s="877" t="s">
        <v>64</v>
      </c>
      <c r="OH454" s="877" t="s">
        <v>64</v>
      </c>
      <c r="OI454" s="877" t="s">
        <v>64</v>
      </c>
      <c r="OJ454" s="877" t="s">
        <v>64</v>
      </c>
      <c r="OK454" s="877" t="s">
        <v>64</v>
      </c>
      <c r="OL454" s="877" t="s">
        <v>64</v>
      </c>
    </row>
    <row r="455" spans="1:402" s="133" customFormat="1" x14ac:dyDescent="0.25">
      <c r="A455" s="274">
        <v>454</v>
      </c>
      <c r="B455" s="221">
        <v>0</v>
      </c>
      <c r="C455" s="61">
        <v>0</v>
      </c>
      <c r="D455" s="61">
        <v>5</v>
      </c>
      <c r="E455" s="511">
        <v>205</v>
      </c>
      <c r="F455" s="880"/>
      <c r="G455" s="887">
        <v>459</v>
      </c>
      <c r="I455" s="511" t="s">
        <v>1966</v>
      </c>
      <c r="J455" s="766">
        <v>18546</v>
      </c>
      <c r="K455" s="512">
        <v>63.769863013698597</v>
      </c>
      <c r="L455" s="514">
        <v>71.5</v>
      </c>
      <c r="M455" s="514">
        <v>180</v>
      </c>
      <c r="N455" s="514">
        <v>22.067901234567898</v>
      </c>
      <c r="O455" s="106">
        <v>1.8907670401189038</v>
      </c>
      <c r="P455" s="511">
        <v>0</v>
      </c>
      <c r="Q455" s="511">
        <v>90</v>
      </c>
      <c r="R455" s="511">
        <v>50</v>
      </c>
      <c r="S455" s="511">
        <v>0</v>
      </c>
      <c r="T455" s="514">
        <v>3</v>
      </c>
      <c r="U455" s="718">
        <v>0</v>
      </c>
      <c r="V455" s="718"/>
      <c r="W455" s="718">
        <v>0</v>
      </c>
      <c r="X455" s="718">
        <v>1</v>
      </c>
      <c r="Y455" s="718">
        <v>1</v>
      </c>
      <c r="Z455" s="718">
        <v>0</v>
      </c>
      <c r="AA455" s="718">
        <v>1</v>
      </c>
      <c r="AB455" s="718">
        <v>0</v>
      </c>
      <c r="AD455" s="524">
        <v>28.007523629130901</v>
      </c>
      <c r="AF455" s="591"/>
      <c r="AG455" s="590">
        <v>0.67</v>
      </c>
      <c r="AH455" s="589">
        <v>120</v>
      </c>
      <c r="AI455" s="63"/>
      <c r="AJ455" s="515">
        <v>14</v>
      </c>
      <c r="AK455" s="63"/>
      <c r="AL455" s="589"/>
      <c r="AM455" s="593">
        <v>53273</v>
      </c>
      <c r="AN455" s="409"/>
      <c r="AO455" s="63"/>
      <c r="AP455" s="63"/>
      <c r="AQ455" s="63"/>
      <c r="AR455" s="63"/>
      <c r="AS455" s="63"/>
      <c r="AT455" s="63"/>
      <c r="AU455" s="64"/>
      <c r="AV455" s="64"/>
      <c r="AW455" s="108"/>
      <c r="AX455" s="108"/>
      <c r="AY455" s="108"/>
      <c r="AZ455" s="589">
        <v>130</v>
      </c>
      <c r="BA455" s="414"/>
      <c r="BB455" s="66"/>
      <c r="BC455" s="68"/>
      <c r="BD455" s="66"/>
      <c r="BE455" s="218"/>
      <c r="BF455" s="66"/>
      <c r="BG455" s="68"/>
      <c r="BH455" s="508"/>
      <c r="BI455" s="508"/>
      <c r="BJ455" s="508"/>
      <c r="BK455" s="66"/>
      <c r="BL455" s="66"/>
      <c r="BM455" s="66"/>
      <c r="BN455" s="66"/>
      <c r="BO455" s="571"/>
      <c r="BP455" s="66"/>
      <c r="BQ455" s="66"/>
      <c r="BR455" s="66"/>
      <c r="BS455" s="66"/>
      <c r="BT455" s="61"/>
      <c r="BU455" s="61"/>
      <c r="BV455" s="61"/>
      <c r="BW455" s="61"/>
      <c r="BX455" s="61"/>
      <c r="BY455" s="61"/>
      <c r="BZ455" s="61"/>
      <c r="CA455" s="61"/>
      <c r="CB455" s="61"/>
      <c r="CC455" s="61"/>
      <c r="CD455" s="61"/>
      <c r="CE455" s="61"/>
      <c r="CF455" s="61"/>
      <c r="CG455" s="61"/>
      <c r="CH455" s="61"/>
      <c r="CI455" s="61"/>
      <c r="CJ455" s="661">
        <v>1</v>
      </c>
      <c r="CK455" s="661">
        <v>0</v>
      </c>
      <c r="CL455" s="661">
        <v>1</v>
      </c>
      <c r="CM455" s="661">
        <v>1</v>
      </c>
      <c r="CN455" s="661">
        <v>1</v>
      </c>
      <c r="CO455" s="661">
        <v>0</v>
      </c>
      <c r="CP455" s="661">
        <v>1</v>
      </c>
      <c r="CQ455" s="661">
        <v>0</v>
      </c>
      <c r="CR455" s="661">
        <v>0</v>
      </c>
      <c r="CS455" s="661">
        <v>0</v>
      </c>
      <c r="CT455" s="661">
        <v>1</v>
      </c>
      <c r="CU455" s="661">
        <v>0</v>
      </c>
      <c r="CV455" s="666">
        <v>9.1</v>
      </c>
      <c r="CW455" s="362"/>
      <c r="CX455" s="362"/>
      <c r="CY455" s="362"/>
      <c r="DC455" s="516">
        <v>1</v>
      </c>
      <c r="DD455" s="511" t="s">
        <v>1756</v>
      </c>
      <c r="DF455" s="136"/>
      <c r="DJ455" s="136"/>
      <c r="DK455" s="136"/>
      <c r="DL455" s="136"/>
      <c r="DS455" s="63"/>
      <c r="EO455" s="511">
        <v>205</v>
      </c>
      <c r="EP455" s="574">
        <v>41808</v>
      </c>
      <c r="ET455" s="133">
        <v>74</v>
      </c>
      <c r="EU455" s="133">
        <v>0</v>
      </c>
      <c r="EV455" s="524">
        <v>28.007523629130901</v>
      </c>
      <c r="EW455" s="133">
        <v>7</v>
      </c>
      <c r="EX455" s="133">
        <v>7</v>
      </c>
      <c r="EY455" s="133">
        <v>67</v>
      </c>
      <c r="EZ455" s="133">
        <v>58</v>
      </c>
      <c r="FC455" s="133">
        <v>42</v>
      </c>
      <c r="FE455" s="133">
        <v>20</v>
      </c>
      <c r="FH455" s="91"/>
      <c r="FI455" s="91"/>
      <c r="FJ455" s="227"/>
      <c r="FK455" s="227"/>
      <c r="FL455" s="193">
        <v>236</v>
      </c>
      <c r="FM455" s="193">
        <v>1587</v>
      </c>
      <c r="FN455" s="193">
        <v>124.81706894211503</v>
      </c>
      <c r="FO455" s="193">
        <v>839.3419000471888</v>
      </c>
      <c r="FP455" s="193">
        <v>21</v>
      </c>
      <c r="FQ455" s="133">
        <v>1</v>
      </c>
      <c r="FS455" s="193">
        <v>98</v>
      </c>
      <c r="FT455" s="193">
        <v>36</v>
      </c>
      <c r="FU455" s="133">
        <v>100</v>
      </c>
      <c r="FV455" s="237">
        <v>5.0999999999999996</v>
      </c>
      <c r="FW455" s="237">
        <v>6.3</v>
      </c>
      <c r="FX455" s="237">
        <v>19.215686274509807</v>
      </c>
      <c r="FY455" s="237">
        <v>2.7222222222222223</v>
      </c>
      <c r="FZ455" s="237">
        <v>2.3902439024390243</v>
      </c>
      <c r="GA455" s="133">
        <v>20</v>
      </c>
      <c r="GG455" s="133">
        <v>1</v>
      </c>
      <c r="GH455" s="133">
        <v>1</v>
      </c>
      <c r="GI455" s="133">
        <v>0</v>
      </c>
      <c r="GJ455" s="133">
        <v>1</v>
      </c>
      <c r="GK455" s="133">
        <v>25</v>
      </c>
      <c r="GM455" s="133">
        <v>0</v>
      </c>
      <c r="GO455" s="133">
        <v>0</v>
      </c>
      <c r="GP455" s="61">
        <v>109</v>
      </c>
      <c r="GQ455" s="106">
        <v>57.648561502926007</v>
      </c>
      <c r="GR455" s="61">
        <v>32</v>
      </c>
      <c r="GS455" s="61">
        <v>1</v>
      </c>
      <c r="GT455" s="61"/>
      <c r="GU455" s="61"/>
      <c r="GV455" s="61"/>
      <c r="GW455" s="61"/>
      <c r="GX455" s="61">
        <v>10</v>
      </c>
      <c r="GY455" s="61"/>
      <c r="GZ455" s="90"/>
      <c r="HA455" s="21">
        <v>23</v>
      </c>
      <c r="HY455" s="238"/>
      <c r="IE455" s="237"/>
      <c r="IF455" s="237"/>
      <c r="IP455" s="237"/>
      <c r="JC455" s="136"/>
      <c r="JD455" s="278"/>
      <c r="JE455" s="70"/>
      <c r="JF455" s="70"/>
      <c r="JG455" s="136"/>
      <c r="JH455" s="136"/>
      <c r="JI455" s="136"/>
      <c r="JJ455" s="136"/>
      <c r="JL455" s="420"/>
      <c r="JM455" s="362"/>
      <c r="JN455" s="244"/>
      <c r="JP455" s="518">
        <v>2</v>
      </c>
      <c r="JQ455" s="519">
        <v>42326</v>
      </c>
      <c r="JR455" s="520">
        <v>16</v>
      </c>
      <c r="JS455" s="135"/>
      <c r="JU455" s="200"/>
      <c r="JV455" s="135"/>
      <c r="JW455" s="225"/>
      <c r="JX455" s="201"/>
      <c r="JY455" s="135"/>
      <c r="JZ455" s="225"/>
      <c r="KA455" s="699">
        <v>1</v>
      </c>
      <c r="KB455" s="700">
        <v>42326</v>
      </c>
      <c r="KC455" s="225"/>
      <c r="KD455" s="63"/>
      <c r="KE455" s="250"/>
      <c r="KF455" s="250"/>
      <c r="KG455" s="250"/>
      <c r="KH455" s="250"/>
      <c r="KI455" s="250"/>
      <c r="KJ455" s="250"/>
      <c r="KK455" s="250"/>
      <c r="KL455" s="250"/>
      <c r="KQ455" s="92"/>
      <c r="KR455" s="92"/>
      <c r="KS455" s="92"/>
      <c r="KT455" s="361"/>
      <c r="KU455" s="92"/>
      <c r="KV455" s="361"/>
      <c r="KW455" s="361"/>
      <c r="KX455" s="361"/>
      <c r="KY455" s="361"/>
      <c r="KZ455" s="361"/>
      <c r="LA455" s="361"/>
      <c r="LB455" s="361"/>
      <c r="LC455" s="361"/>
      <c r="LD455" s="361"/>
      <c r="LE455" s="112"/>
      <c r="LF455" s="454"/>
      <c r="LG455" s="454"/>
      <c r="LH455" s="454"/>
      <c r="LI455" s="454"/>
      <c r="LJ455" s="454"/>
      <c r="LK455" s="454"/>
      <c r="LL455" s="454"/>
      <c r="LM455" s="454"/>
      <c r="LN455" s="454"/>
      <c r="LO455" s="454"/>
      <c r="LP455" s="454"/>
      <c r="LQ455" s="454"/>
      <c r="LR455" s="454"/>
      <c r="LS455" s="454"/>
      <c r="LT455" s="454"/>
      <c r="LU455" s="454"/>
      <c r="LV455" s="454"/>
      <c r="LW455" s="454"/>
      <c r="LX455" s="454"/>
      <c r="LY455" s="454"/>
      <c r="LZ455" s="454"/>
      <c r="MA455" s="454"/>
      <c r="MC455" s="509"/>
      <c r="MD455" s="61"/>
      <c r="ME455" s="746">
        <v>205</v>
      </c>
      <c r="MF455" s="510">
        <v>41822</v>
      </c>
      <c r="MG455" s="511">
        <v>459</v>
      </c>
      <c r="MH455" s="521">
        <v>459</v>
      </c>
      <c r="MI455" s="522">
        <v>36.034266252162098</v>
      </c>
      <c r="MJ455" s="510"/>
      <c r="MK455" s="511"/>
      <c r="ML455" s="511"/>
      <c r="MM455" s="511"/>
      <c r="MN455" s="511"/>
      <c r="MO455" s="511"/>
      <c r="ND455" s="876" t="s">
        <v>64</v>
      </c>
      <c r="NE455" s="877" t="s">
        <v>64</v>
      </c>
      <c r="NF455" s="877" t="s">
        <v>64</v>
      </c>
      <c r="NG455" s="877" t="s">
        <v>64</v>
      </c>
      <c r="NH455" s="877" t="s">
        <v>64</v>
      </c>
      <c r="NI455" s="877" t="s">
        <v>64</v>
      </c>
      <c r="NJ455" s="877" t="s">
        <v>64</v>
      </c>
      <c r="NK455" s="877" t="s">
        <v>64</v>
      </c>
      <c r="NL455" s="877" t="s">
        <v>64</v>
      </c>
      <c r="NM455" s="877" t="s">
        <v>64</v>
      </c>
      <c r="NN455" s="877" t="s">
        <v>64</v>
      </c>
      <c r="NO455" s="877" t="s">
        <v>64</v>
      </c>
      <c r="NP455" s="877" t="s">
        <v>64</v>
      </c>
      <c r="NQ455" s="877" t="s">
        <v>64</v>
      </c>
      <c r="NR455" s="877" t="s">
        <v>64</v>
      </c>
      <c r="NS455" s="877" t="s">
        <v>64</v>
      </c>
      <c r="NT455" s="877" t="s">
        <v>64</v>
      </c>
      <c r="NU455" s="877" t="s">
        <v>64</v>
      </c>
      <c r="NV455" s="877" t="s">
        <v>64</v>
      </c>
      <c r="NW455" s="877" t="s">
        <v>64</v>
      </c>
      <c r="NX455" s="877" t="s">
        <v>64</v>
      </c>
      <c r="NY455" s="877" t="s">
        <v>64</v>
      </c>
      <c r="NZ455" s="877" t="s">
        <v>64</v>
      </c>
      <c r="OA455" s="877" t="s">
        <v>64</v>
      </c>
      <c r="OB455" s="877" t="s">
        <v>64</v>
      </c>
      <c r="OC455" s="877" t="s">
        <v>64</v>
      </c>
      <c r="OD455" s="877" t="s">
        <v>64</v>
      </c>
      <c r="OE455" s="877" t="s">
        <v>64</v>
      </c>
      <c r="OF455" s="877" t="s">
        <v>64</v>
      </c>
      <c r="OG455" s="877" t="s">
        <v>64</v>
      </c>
      <c r="OH455" s="877" t="s">
        <v>64</v>
      </c>
      <c r="OI455" s="877" t="s">
        <v>64</v>
      </c>
      <c r="OJ455" s="877" t="s">
        <v>64</v>
      </c>
      <c r="OK455" s="877" t="s">
        <v>64</v>
      </c>
      <c r="OL455" s="877" t="s">
        <v>64</v>
      </c>
    </row>
    <row r="456" spans="1:402" s="133" customFormat="1" x14ac:dyDescent="0.25">
      <c r="A456" s="221">
        <v>455</v>
      </c>
      <c r="B456" s="221">
        <v>0</v>
      </c>
      <c r="C456" s="61">
        <v>1</v>
      </c>
      <c r="D456" s="61">
        <v>5</v>
      </c>
      <c r="E456" s="511">
        <v>206</v>
      </c>
      <c r="F456" s="880"/>
      <c r="G456" s="887">
        <v>460</v>
      </c>
      <c r="I456" s="511" t="s">
        <v>1967</v>
      </c>
      <c r="J456" s="766">
        <v>13681</v>
      </c>
      <c r="K456" s="512">
        <v>77.104109589041101</v>
      </c>
      <c r="L456" s="514">
        <v>77</v>
      </c>
      <c r="M456" s="514">
        <v>172</v>
      </c>
      <c r="N456" s="514">
        <v>26.027582477014604</v>
      </c>
      <c r="O456" s="106">
        <v>1.9180429841087736</v>
      </c>
      <c r="P456" s="511">
        <v>0</v>
      </c>
      <c r="Q456" s="511">
        <v>115</v>
      </c>
      <c r="R456" s="511">
        <v>70</v>
      </c>
      <c r="S456" s="511">
        <v>0</v>
      </c>
      <c r="T456" s="514">
        <v>3</v>
      </c>
      <c r="U456" s="718">
        <v>0</v>
      </c>
      <c r="V456" s="718"/>
      <c r="W456" s="718">
        <v>1</v>
      </c>
      <c r="X456" s="718">
        <v>0</v>
      </c>
      <c r="Y456" s="718">
        <v>1</v>
      </c>
      <c r="Z456" s="718">
        <v>1</v>
      </c>
      <c r="AA456" s="718">
        <v>0</v>
      </c>
      <c r="AB456" s="718">
        <v>0</v>
      </c>
      <c r="AD456" s="524">
        <v>29.172836106421599</v>
      </c>
      <c r="AF456" s="589">
        <v>105</v>
      </c>
      <c r="AG456" s="590">
        <v>1.64</v>
      </c>
      <c r="AH456" s="589">
        <v>41</v>
      </c>
      <c r="AI456" s="63"/>
      <c r="AJ456" s="515">
        <v>11.5</v>
      </c>
      <c r="AK456" s="63"/>
      <c r="AL456" s="589"/>
      <c r="AM456" s="593">
        <v>465</v>
      </c>
      <c r="AN456" s="409"/>
      <c r="AO456" s="63"/>
      <c r="AP456" s="63"/>
      <c r="AQ456" s="63"/>
      <c r="AR456" s="63"/>
      <c r="AS456" s="63"/>
      <c r="AT456" s="63"/>
      <c r="AU456" s="64"/>
      <c r="AV456" s="64"/>
      <c r="AW456" s="108"/>
      <c r="AX456" s="108"/>
      <c r="AY456" s="108"/>
      <c r="AZ456" s="589">
        <v>142</v>
      </c>
      <c r="BA456" s="414"/>
      <c r="BB456" s="66"/>
      <c r="BC456" s="68"/>
      <c r="BD456" s="66"/>
      <c r="BE456" s="218"/>
      <c r="BF456" s="66"/>
      <c r="BG456" s="68"/>
      <c r="BH456" s="508"/>
      <c r="BI456" s="508"/>
      <c r="BJ456" s="508"/>
      <c r="BK456" s="66"/>
      <c r="BL456" s="66"/>
      <c r="BM456" s="66"/>
      <c r="BN456" s="66"/>
      <c r="BO456" s="571"/>
      <c r="BP456" s="66"/>
      <c r="BQ456" s="66"/>
      <c r="BR456" s="66"/>
      <c r="BS456" s="66"/>
      <c r="BT456" s="61"/>
      <c r="BU456" s="61"/>
      <c r="BV456" s="61"/>
      <c r="BW456" s="61"/>
      <c r="BX456" s="61"/>
      <c r="BY456" s="61"/>
      <c r="BZ456" s="61"/>
      <c r="CA456" s="61"/>
      <c r="CB456" s="61"/>
      <c r="CC456" s="61"/>
      <c r="CD456" s="61"/>
      <c r="CE456" s="61"/>
      <c r="CF456" s="61"/>
      <c r="CG456" s="61"/>
      <c r="CH456" s="61"/>
      <c r="CI456" s="61"/>
      <c r="CJ456" s="661">
        <v>1</v>
      </c>
      <c r="CK456" s="661">
        <v>0</v>
      </c>
      <c r="CL456" s="661">
        <v>1</v>
      </c>
      <c r="CM456" s="661">
        <v>1</v>
      </c>
      <c r="CN456" s="663">
        <v>1</v>
      </c>
      <c r="CO456" s="661">
        <v>0</v>
      </c>
      <c r="CP456" s="661">
        <v>1</v>
      </c>
      <c r="CQ456" s="661">
        <v>0</v>
      </c>
      <c r="CR456" s="661">
        <v>0</v>
      </c>
      <c r="CS456" s="661">
        <v>0</v>
      </c>
      <c r="CT456" s="661">
        <v>1</v>
      </c>
      <c r="CU456" s="661">
        <v>0</v>
      </c>
      <c r="CV456" s="666">
        <v>8.6</v>
      </c>
      <c r="CW456" s="362"/>
      <c r="CX456" s="362"/>
      <c r="CY456" s="362"/>
      <c r="DC456" s="516">
        <v>2</v>
      </c>
      <c r="DD456" s="511" t="s">
        <v>1908</v>
      </c>
      <c r="DF456" s="136"/>
      <c r="DJ456" s="136"/>
      <c r="DK456" s="136"/>
      <c r="DL456" s="136"/>
      <c r="DS456" s="63"/>
      <c r="EO456" s="511">
        <v>206</v>
      </c>
      <c r="EP456" s="574">
        <v>41821</v>
      </c>
      <c r="ET456" s="133">
        <v>75</v>
      </c>
      <c r="EU456" s="133">
        <v>0</v>
      </c>
      <c r="EV456" s="524">
        <v>29.172836106421599</v>
      </c>
      <c r="EW456" s="133">
        <v>8</v>
      </c>
      <c r="EX456" s="133">
        <v>10</v>
      </c>
      <c r="EY456" s="133">
        <v>51</v>
      </c>
      <c r="EZ456" s="133">
        <v>44</v>
      </c>
      <c r="FC456" s="133">
        <v>35</v>
      </c>
      <c r="FE456" s="133">
        <v>35</v>
      </c>
      <c r="FH456" s="91"/>
      <c r="FI456" s="91"/>
      <c r="FJ456" s="227"/>
      <c r="FK456" s="227"/>
      <c r="FL456" s="193">
        <v>180</v>
      </c>
      <c r="FM456" s="193">
        <v>141</v>
      </c>
      <c r="FN456" s="193">
        <v>93.845654915621054</v>
      </c>
      <c r="FO456" s="193">
        <v>73.51242968390315</v>
      </c>
      <c r="FP456" s="193">
        <v>22</v>
      </c>
      <c r="FQ456" s="133">
        <v>1</v>
      </c>
      <c r="FS456" s="193">
        <v>99</v>
      </c>
      <c r="FT456" s="193"/>
      <c r="FU456" s="133">
        <v>190</v>
      </c>
      <c r="FV456" s="237">
        <v>7.6</v>
      </c>
      <c r="FW456" s="237">
        <v>6</v>
      </c>
      <c r="FX456" s="237">
        <v>13.026315789473685</v>
      </c>
      <c r="FY456" s="237"/>
      <c r="FZ456" s="237"/>
      <c r="GA456" s="133">
        <v>23</v>
      </c>
      <c r="GG456" s="133">
        <v>1</v>
      </c>
      <c r="GH456" s="133">
        <v>1</v>
      </c>
      <c r="GI456" s="133">
        <v>0</v>
      </c>
      <c r="GJ456" s="133">
        <v>1</v>
      </c>
      <c r="GK456" s="133">
        <v>47</v>
      </c>
      <c r="GM456" s="133">
        <v>0</v>
      </c>
      <c r="GO456" s="133">
        <v>1</v>
      </c>
      <c r="GP456" s="61">
        <v>65</v>
      </c>
      <c r="GQ456" s="106">
        <v>33.888708719529824</v>
      </c>
      <c r="GR456" s="61">
        <v>37</v>
      </c>
      <c r="GS456" s="61">
        <v>0</v>
      </c>
      <c r="GT456" s="61"/>
      <c r="GU456" s="61"/>
      <c r="GV456" s="61"/>
      <c r="GW456" s="61"/>
      <c r="GX456" s="61">
        <v>16</v>
      </c>
      <c r="GY456" s="61"/>
      <c r="GZ456" s="90"/>
      <c r="HA456" s="21">
        <v>13</v>
      </c>
      <c r="HY456" s="238"/>
      <c r="IE456" s="237"/>
      <c r="IF456" s="237"/>
      <c r="IP456" s="237"/>
      <c r="JC456" s="136"/>
      <c r="JD456" s="278"/>
      <c r="JE456" s="70"/>
      <c r="JF456" s="70"/>
      <c r="JG456" s="136"/>
      <c r="JH456" s="136"/>
      <c r="JI456" s="136"/>
      <c r="JJ456" s="136"/>
      <c r="JL456" s="420"/>
      <c r="JM456" s="362"/>
      <c r="JN456" s="244"/>
      <c r="JP456" s="518">
        <v>0</v>
      </c>
      <c r="JQ456" s="519">
        <v>43418</v>
      </c>
      <c r="JR456" s="520">
        <v>52</v>
      </c>
      <c r="JS456" s="135"/>
      <c r="JU456" s="200"/>
      <c r="JV456" s="135"/>
      <c r="JW456" s="225"/>
      <c r="JX456" s="201"/>
      <c r="JY456" s="135"/>
      <c r="JZ456" s="225"/>
      <c r="KA456" s="699">
        <v>0</v>
      </c>
      <c r="KB456" s="511"/>
      <c r="KC456" s="225"/>
      <c r="KD456" s="63"/>
      <c r="KE456" s="250"/>
      <c r="KF456" s="250"/>
      <c r="KG456" s="250"/>
      <c r="KH456" s="250"/>
      <c r="KI456" s="250"/>
      <c r="KJ456" s="250"/>
      <c r="KK456" s="250"/>
      <c r="KL456" s="250"/>
      <c r="KQ456" s="92"/>
      <c r="KR456" s="92"/>
      <c r="KS456" s="92"/>
      <c r="KT456" s="361"/>
      <c r="KU456" s="92"/>
      <c r="KV456" s="361"/>
      <c r="KW456" s="361"/>
      <c r="KX456" s="361"/>
      <c r="KY456" s="361"/>
      <c r="KZ456" s="361"/>
      <c r="LA456" s="361"/>
      <c r="LB456" s="361"/>
      <c r="LC456" s="361"/>
      <c r="LD456" s="361"/>
      <c r="LE456" s="112"/>
      <c r="LF456" s="454"/>
      <c r="LG456" s="454"/>
      <c r="LH456" s="454"/>
      <c r="LI456" s="454"/>
      <c r="LJ456" s="454"/>
      <c r="LK456" s="454"/>
      <c r="LL456" s="454"/>
      <c r="LM456" s="454"/>
      <c r="LN456" s="454"/>
      <c r="LO456" s="454"/>
      <c r="LP456" s="454"/>
      <c r="LQ456" s="454"/>
      <c r="LR456" s="454"/>
      <c r="LS456" s="454"/>
      <c r="LT456" s="454"/>
      <c r="LU456" s="454"/>
      <c r="LV456" s="454"/>
      <c r="LW456" s="454"/>
      <c r="LX456" s="454"/>
      <c r="LY456" s="454"/>
      <c r="LZ456" s="454"/>
      <c r="MA456" s="454"/>
      <c r="MC456" s="509"/>
      <c r="MD456" s="61"/>
      <c r="ME456" s="746">
        <v>206</v>
      </c>
      <c r="MF456" s="510">
        <v>41824</v>
      </c>
      <c r="MG456" s="511">
        <v>460</v>
      </c>
      <c r="MH456" s="521">
        <v>460</v>
      </c>
      <c r="MI456" s="522">
        <v>61.361481276833501</v>
      </c>
      <c r="MJ456" s="510"/>
      <c r="MK456" s="511"/>
      <c r="ML456" s="511"/>
      <c r="MM456" s="511"/>
      <c r="MN456" s="511"/>
      <c r="MO456" s="511"/>
      <c r="ND456" s="876">
        <v>1206</v>
      </c>
      <c r="NE456" s="877">
        <v>8.7329136004707699</v>
      </c>
      <c r="NF456" s="877">
        <v>7.6886000109991199</v>
      </c>
      <c r="NG456" s="877">
        <v>5.5573488175248</v>
      </c>
      <c r="NH456" s="877">
        <v>3.6276068381296498</v>
      </c>
      <c r="NI456" s="877">
        <v>8.1344776607679297</v>
      </c>
      <c r="NJ456" s="877">
        <v>7.0266894189785498</v>
      </c>
      <c r="NK456" s="877">
        <v>8.8940598462740201</v>
      </c>
      <c r="NL456" s="877">
        <v>7.5722833666504101</v>
      </c>
      <c r="NM456" s="877">
        <v>6.2183937110767902</v>
      </c>
      <c r="NN456" s="877">
        <v>1.50080205305716</v>
      </c>
      <c r="NO456" s="877">
        <v>6.6385083184491398</v>
      </c>
      <c r="NP456" s="877">
        <v>7.1314454380955903</v>
      </c>
      <c r="NQ456" s="877">
        <v>8.2136389021988503</v>
      </c>
      <c r="NR456" s="877">
        <v>4.9606970393043097</v>
      </c>
      <c r="NS456" s="877">
        <v>6.54008928198252</v>
      </c>
      <c r="NT456" s="877">
        <v>7.4715939335085704</v>
      </c>
      <c r="NU456" s="877">
        <v>6.6429903129611603</v>
      </c>
      <c r="NV456" s="877">
        <v>7.3119753144611597</v>
      </c>
      <c r="NW456" s="877">
        <v>5.6741216326323904</v>
      </c>
      <c r="NX456" s="877">
        <v>6.4749227003797998</v>
      </c>
      <c r="NY456" s="877">
        <v>8.1384766048062591</v>
      </c>
      <c r="NZ456" s="877">
        <v>-4.3943347587597097E-2</v>
      </c>
      <c r="OA456" s="877">
        <v>11.417831422699001</v>
      </c>
      <c r="OB456" s="877">
        <v>2.8569152196770899E-2</v>
      </c>
      <c r="OC456" s="877">
        <v>8.0085406717029493</v>
      </c>
      <c r="OD456" s="877">
        <v>7.1817982805241796</v>
      </c>
      <c r="OE456" s="877">
        <v>3.3030500846816699</v>
      </c>
      <c r="OF456" s="877">
        <v>11.129637206621</v>
      </c>
      <c r="OG456" s="877">
        <v>3.43829285157915</v>
      </c>
      <c r="OH456" s="877">
        <v>5.9140860970127198</v>
      </c>
      <c r="OI456" s="877">
        <v>4.2078928516413301</v>
      </c>
      <c r="OJ456" s="877">
        <v>5.2155511096082803</v>
      </c>
      <c r="OK456" s="877">
        <v>8.0524840192905494</v>
      </c>
      <c r="OL456" s="877">
        <v>11.389262270502201</v>
      </c>
    </row>
    <row r="457" spans="1:402" s="133" customFormat="1" x14ac:dyDescent="0.25">
      <c r="A457" s="221">
        <v>456</v>
      </c>
      <c r="B457" s="221">
        <v>0</v>
      </c>
      <c r="C457" s="61">
        <v>1</v>
      </c>
      <c r="D457" s="61">
        <v>5</v>
      </c>
      <c r="E457" s="511">
        <v>207</v>
      </c>
      <c r="F457" s="880"/>
      <c r="G457" s="887">
        <v>461</v>
      </c>
      <c r="I457" s="511" t="s">
        <v>1968</v>
      </c>
      <c r="J457" s="766">
        <v>16821</v>
      </c>
      <c r="K457" s="512">
        <v>68.501369863013693</v>
      </c>
      <c r="L457" s="514">
        <v>78.5</v>
      </c>
      <c r="M457" s="514">
        <v>175</v>
      </c>
      <c r="N457" s="514">
        <v>29</v>
      </c>
      <c r="O457" s="106">
        <v>1.9534513616218405</v>
      </c>
      <c r="P457" s="511">
        <v>0</v>
      </c>
      <c r="Q457" s="511">
        <v>95</v>
      </c>
      <c r="R457" s="511">
        <v>65</v>
      </c>
      <c r="S457" s="511">
        <v>1</v>
      </c>
      <c r="T457" s="514">
        <v>3</v>
      </c>
      <c r="U457" s="718">
        <v>0</v>
      </c>
      <c r="V457" s="718"/>
      <c r="W457" s="718">
        <v>1</v>
      </c>
      <c r="X457" s="718">
        <v>0</v>
      </c>
      <c r="Y457" s="718">
        <v>1</v>
      </c>
      <c r="Z457" s="718">
        <v>0</v>
      </c>
      <c r="AA457" s="718">
        <v>0</v>
      </c>
      <c r="AB457" s="718">
        <v>0</v>
      </c>
      <c r="AD457" s="524">
        <v>9.0150794153884704</v>
      </c>
      <c r="AF457" s="591"/>
      <c r="AG457" s="590">
        <v>1.38</v>
      </c>
      <c r="AH457" s="589">
        <v>51</v>
      </c>
      <c r="AI457" s="63"/>
      <c r="AJ457" s="515">
        <v>9.1999999999999993</v>
      </c>
      <c r="AK457" s="63"/>
      <c r="AL457" s="589"/>
      <c r="AM457" s="593">
        <v>8794</v>
      </c>
      <c r="AN457" s="409"/>
      <c r="AO457" s="63"/>
      <c r="AP457" s="63"/>
      <c r="AQ457" s="63"/>
      <c r="AR457" s="63"/>
      <c r="AS457" s="63"/>
      <c r="AT457" s="63"/>
      <c r="AU457" s="64"/>
      <c r="AV457" s="64"/>
      <c r="AW457" s="108"/>
      <c r="AX457" s="108"/>
      <c r="AY457" s="108"/>
      <c r="AZ457" s="589">
        <v>127</v>
      </c>
      <c r="BA457" s="414"/>
      <c r="BB457" s="66"/>
      <c r="BC457" s="68"/>
      <c r="BD457" s="66"/>
      <c r="BE457" s="218"/>
      <c r="BF457" s="66"/>
      <c r="BG457" s="68"/>
      <c r="BH457" s="508"/>
      <c r="BI457" s="508"/>
      <c r="BJ457" s="508"/>
      <c r="BK457" s="66"/>
      <c r="BL457" s="66"/>
      <c r="BM457" s="66"/>
      <c r="BN457" s="66"/>
      <c r="BO457" s="571"/>
      <c r="BP457" s="66"/>
      <c r="BQ457" s="66"/>
      <c r="BR457" s="66"/>
      <c r="BS457" s="66"/>
      <c r="BT457" s="61"/>
      <c r="BU457" s="61"/>
      <c r="BV457" s="61"/>
      <c r="BW457" s="61"/>
      <c r="BX457" s="61"/>
      <c r="BY457" s="61"/>
      <c r="BZ457" s="61"/>
      <c r="CA457" s="61"/>
      <c r="CB457" s="61"/>
      <c r="CC457" s="61"/>
      <c r="CD457" s="61"/>
      <c r="CE457" s="61"/>
      <c r="CF457" s="61"/>
      <c r="CG457" s="61"/>
      <c r="CH457" s="61"/>
      <c r="CI457" s="61"/>
      <c r="CJ457" s="661">
        <v>1</v>
      </c>
      <c r="CK457" s="661">
        <v>0</v>
      </c>
      <c r="CL457" s="661">
        <v>1</v>
      </c>
      <c r="CM457" s="661">
        <v>0</v>
      </c>
      <c r="CN457" s="661">
        <v>1</v>
      </c>
      <c r="CO457" s="661">
        <v>0</v>
      </c>
      <c r="CP457" s="663" t="s">
        <v>1969</v>
      </c>
      <c r="CQ457" s="661">
        <v>1</v>
      </c>
      <c r="CR457" s="661">
        <v>0</v>
      </c>
      <c r="CS457" s="661">
        <v>0</v>
      </c>
      <c r="CT457" s="661">
        <v>1</v>
      </c>
      <c r="CU457" s="661">
        <v>1</v>
      </c>
      <c r="CV457" s="667"/>
      <c r="CW457" s="362"/>
      <c r="CX457" s="362"/>
      <c r="CY457" s="362"/>
      <c r="DC457" s="516">
        <v>2</v>
      </c>
      <c r="DD457" s="511" t="s">
        <v>1728</v>
      </c>
      <c r="DF457" s="136"/>
      <c r="DJ457" s="136"/>
      <c r="DK457" s="136"/>
      <c r="DL457" s="136"/>
      <c r="DS457" s="63"/>
      <c r="EO457" s="511">
        <v>207</v>
      </c>
      <c r="EP457" s="574">
        <v>41804</v>
      </c>
      <c r="ET457" s="133">
        <v>90</v>
      </c>
      <c r="EU457" s="133">
        <v>0</v>
      </c>
      <c r="EV457" s="524">
        <v>9.0150794153884704</v>
      </c>
      <c r="EW457" s="133">
        <v>7</v>
      </c>
      <c r="EX457" s="133">
        <v>7</v>
      </c>
      <c r="EY457" s="133">
        <v>73</v>
      </c>
      <c r="EZ457" s="133">
        <v>70</v>
      </c>
      <c r="FC457" s="133">
        <v>47</v>
      </c>
      <c r="FE457" s="133">
        <v>31</v>
      </c>
      <c r="FH457" s="91"/>
      <c r="FI457" s="91"/>
      <c r="FJ457" s="227"/>
      <c r="FK457" s="227"/>
      <c r="FL457" s="193">
        <v>259</v>
      </c>
      <c r="FM457" s="193">
        <v>217</v>
      </c>
      <c r="FN457" s="193">
        <v>132.58584528307216</v>
      </c>
      <c r="FO457" s="193">
        <v>111.08543793987127</v>
      </c>
      <c r="FP457" s="193">
        <v>16.3</v>
      </c>
      <c r="FQ457" s="133">
        <v>1</v>
      </c>
      <c r="FS457" s="193">
        <v>95</v>
      </c>
      <c r="FT457" s="193"/>
      <c r="FU457" s="133">
        <v>120</v>
      </c>
      <c r="FV457" s="237">
        <v>5.5</v>
      </c>
      <c r="FW457" s="237"/>
      <c r="FX457" s="237">
        <v>17.272727272727273</v>
      </c>
      <c r="FY457" s="237"/>
      <c r="FZ457" s="237"/>
      <c r="GA457" s="133">
        <v>22</v>
      </c>
      <c r="GG457" s="133">
        <v>1</v>
      </c>
      <c r="GH457" s="133">
        <v>1</v>
      </c>
      <c r="GI457" s="133">
        <v>1</v>
      </c>
      <c r="GJ457" s="133">
        <v>2</v>
      </c>
      <c r="GK457" s="133">
        <v>70</v>
      </c>
      <c r="GM457" s="133">
        <v>0</v>
      </c>
      <c r="GO457" s="133">
        <v>0</v>
      </c>
      <c r="GP457" s="61">
        <v>179</v>
      </c>
      <c r="GQ457" s="106">
        <v>91.632688438879995</v>
      </c>
      <c r="GR457" s="61">
        <v>19</v>
      </c>
      <c r="GS457" s="61">
        <v>1</v>
      </c>
      <c r="GT457" s="61"/>
      <c r="GU457" s="61"/>
      <c r="GV457" s="61"/>
      <c r="GW457" s="61"/>
      <c r="GX457" s="61"/>
      <c r="GY457" s="61"/>
      <c r="GZ457" s="90"/>
      <c r="HA457" s="21">
        <v>32</v>
      </c>
      <c r="HY457" s="238"/>
      <c r="IE457" s="237"/>
      <c r="IF457" s="237"/>
      <c r="IP457" s="237"/>
      <c r="JC457" s="136"/>
      <c r="JD457" s="278"/>
      <c r="JE457" s="70"/>
      <c r="JF457" s="70"/>
      <c r="JG457" s="136"/>
      <c r="JH457" s="136"/>
      <c r="JI457" s="136"/>
      <c r="JJ457" s="136"/>
      <c r="JL457" s="420"/>
      <c r="JM457" s="362"/>
      <c r="JN457" s="244"/>
      <c r="JP457" s="518">
        <v>0</v>
      </c>
      <c r="JQ457" s="519">
        <v>43510</v>
      </c>
      <c r="JR457" s="520">
        <v>55</v>
      </c>
      <c r="JS457" s="135"/>
      <c r="JU457" s="200"/>
      <c r="JV457" s="135"/>
      <c r="JW457" s="225"/>
      <c r="JX457" s="201"/>
      <c r="JY457" s="135"/>
      <c r="JZ457" s="225"/>
      <c r="KA457" s="699">
        <v>0</v>
      </c>
      <c r="KB457" s="511"/>
      <c r="KC457" s="225"/>
      <c r="KD457" s="63"/>
      <c r="KE457" s="250"/>
      <c r="KF457" s="250"/>
      <c r="KG457" s="250"/>
      <c r="KH457" s="250"/>
      <c r="KI457" s="250"/>
      <c r="KJ457" s="250"/>
      <c r="KK457" s="250"/>
      <c r="KL457" s="250"/>
      <c r="KQ457" s="92"/>
      <c r="KR457" s="92"/>
      <c r="KS457" s="92"/>
      <c r="KT457" s="361"/>
      <c r="KU457" s="92"/>
      <c r="KV457" s="361"/>
      <c r="KW457" s="361"/>
      <c r="KX457" s="361"/>
      <c r="KY457" s="361"/>
      <c r="KZ457" s="361"/>
      <c r="LA457" s="361"/>
      <c r="LB457" s="361"/>
      <c r="LC457" s="361"/>
      <c r="LD457" s="361"/>
      <c r="LE457" s="112"/>
      <c r="LF457" s="454"/>
      <c r="LG457" s="454"/>
      <c r="LH457" s="454"/>
      <c r="LI457" s="454"/>
      <c r="LJ457" s="454"/>
      <c r="LK457" s="454"/>
      <c r="LL457" s="454"/>
      <c r="LM457" s="454"/>
      <c r="LN457" s="454"/>
      <c r="LO457" s="454"/>
      <c r="LP457" s="454"/>
      <c r="LQ457" s="454"/>
      <c r="LR457" s="454"/>
      <c r="LS457" s="454"/>
      <c r="LT457" s="454"/>
      <c r="LU457" s="454"/>
      <c r="LV457" s="454"/>
      <c r="LW457" s="454"/>
      <c r="LX457" s="454"/>
      <c r="LY457" s="454"/>
      <c r="LZ457" s="454"/>
      <c r="MA457" s="454"/>
      <c r="MC457" s="509"/>
      <c r="MD457" s="61"/>
      <c r="ME457" s="746">
        <v>207</v>
      </c>
      <c r="MF457" s="510">
        <v>41824</v>
      </c>
      <c r="MG457" s="511">
        <v>461</v>
      </c>
      <c r="MH457" s="521">
        <v>461</v>
      </c>
      <c r="MI457" s="522">
        <v>60.347815326168799</v>
      </c>
      <c r="MJ457" s="510"/>
      <c r="MK457" s="511"/>
      <c r="ML457" s="511"/>
      <c r="MM457" s="511"/>
      <c r="MN457" s="511"/>
      <c r="MO457" s="511"/>
      <c r="ND457" s="876">
        <v>1207</v>
      </c>
      <c r="NE457" s="877">
        <v>8.8130115486056209</v>
      </c>
      <c r="NF457" s="877">
        <v>6.7380922596204904</v>
      </c>
      <c r="NG457" s="877">
        <v>5.6173572615913203</v>
      </c>
      <c r="NH457" s="877">
        <v>3.11935617703968</v>
      </c>
      <c r="NI457" s="877">
        <v>7.1739269319998096</v>
      </c>
      <c r="NJ457" s="877">
        <v>7.38162946703366</v>
      </c>
      <c r="NK457" s="877">
        <v>8.9109125079534106</v>
      </c>
      <c r="NL457" s="877">
        <v>7.9971794809376204</v>
      </c>
      <c r="NM457" s="877">
        <v>6.5309134835297096</v>
      </c>
      <c r="NN457" s="877">
        <v>0.79077203786200001</v>
      </c>
      <c r="NO457" s="877">
        <v>6.7399830790797299</v>
      </c>
      <c r="NP457" s="877">
        <v>7.4421970812209404</v>
      </c>
      <c r="NQ457" s="877">
        <v>7.8836819047213504</v>
      </c>
      <c r="NR457" s="877">
        <v>4.9630116475994299</v>
      </c>
      <c r="NS457" s="877">
        <v>6.2682846665209997</v>
      </c>
      <c r="NT457" s="877">
        <v>7.8566745159913598</v>
      </c>
      <c r="NU457" s="877">
        <v>7.0535458177279802</v>
      </c>
      <c r="NV457" s="877">
        <v>7.4540113428530397</v>
      </c>
      <c r="NW457" s="877">
        <v>5.9307373375628902</v>
      </c>
      <c r="NX457" s="877">
        <v>6.5741015080893899</v>
      </c>
      <c r="NY457" s="877">
        <v>8.5722075610102202</v>
      </c>
      <c r="NZ457" s="877">
        <v>6.8657951214033499</v>
      </c>
      <c r="OA457" s="877">
        <v>10.4568061492305</v>
      </c>
      <c r="OB457" s="877">
        <v>1.1243281350022001</v>
      </c>
      <c r="OC457" s="877">
        <v>6.46532151358055</v>
      </c>
      <c r="OD457" s="877">
        <v>6.2108174320892102</v>
      </c>
      <c r="OE457" s="877">
        <v>4.6094003900064298</v>
      </c>
      <c r="OF457" s="877">
        <v>12.199423900192199</v>
      </c>
      <c r="OG457" s="877">
        <v>3.3840498067951601</v>
      </c>
      <c r="OH457" s="877">
        <v>8.5314984310479094</v>
      </c>
      <c r="OI457" s="877">
        <v>4.1795110502715103</v>
      </c>
      <c r="OJ457" s="877">
        <v>3.6679254691443002</v>
      </c>
      <c r="OK457" s="877">
        <v>-0.40047360782279801</v>
      </c>
      <c r="OL457" s="877">
        <v>9.3324780142282702</v>
      </c>
    </row>
    <row r="458" spans="1:402" s="133" customFormat="1" x14ac:dyDescent="0.25">
      <c r="A458" s="274">
        <v>457</v>
      </c>
      <c r="B458" s="274">
        <v>0</v>
      </c>
      <c r="C458" s="61">
        <v>0</v>
      </c>
      <c r="D458" s="61">
        <v>5</v>
      </c>
      <c r="E458" s="511">
        <v>208</v>
      </c>
      <c r="F458" s="880"/>
      <c r="G458" s="887">
        <v>462</v>
      </c>
      <c r="I458" s="511" t="s">
        <v>1970</v>
      </c>
      <c r="J458" s="766">
        <v>9832</v>
      </c>
      <c r="K458" s="512">
        <v>87.704109589041096</v>
      </c>
      <c r="L458" s="514">
        <v>63.6</v>
      </c>
      <c r="M458" s="514">
        <v>166</v>
      </c>
      <c r="N458" s="514">
        <v>23.080272898824216</v>
      </c>
      <c r="O458" s="106">
        <v>1.7125030413598299</v>
      </c>
      <c r="P458" s="511">
        <v>1</v>
      </c>
      <c r="Q458" s="511">
        <v>100</v>
      </c>
      <c r="R458" s="511">
        <v>70</v>
      </c>
      <c r="S458" s="511">
        <v>0</v>
      </c>
      <c r="T458" s="514">
        <v>3</v>
      </c>
      <c r="U458" s="718">
        <v>0</v>
      </c>
      <c r="V458" s="718"/>
      <c r="W458" s="718">
        <v>0</v>
      </c>
      <c r="X458" s="718">
        <v>0</v>
      </c>
      <c r="Y458" s="718">
        <v>1</v>
      </c>
      <c r="Z458" s="718">
        <v>0</v>
      </c>
      <c r="AA458" s="718">
        <v>0</v>
      </c>
      <c r="AB458" s="718">
        <v>0</v>
      </c>
      <c r="AD458" s="524">
        <v>29.7600358824848</v>
      </c>
      <c r="AF458" s="591"/>
      <c r="AG458" s="590">
        <v>0.82</v>
      </c>
      <c r="AH458" s="589">
        <v>66</v>
      </c>
      <c r="AI458" s="63"/>
      <c r="AJ458" s="515">
        <v>12</v>
      </c>
      <c r="AK458" s="63"/>
      <c r="AL458" s="589"/>
      <c r="AM458" s="593">
        <v>9683</v>
      </c>
      <c r="AN458" s="409"/>
      <c r="AO458" s="63"/>
      <c r="AP458" s="63"/>
      <c r="AQ458" s="63"/>
      <c r="AR458" s="63"/>
      <c r="AS458" s="63"/>
      <c r="AT458" s="63"/>
      <c r="AU458" s="64"/>
      <c r="AV458" s="64"/>
      <c r="AW458" s="108"/>
      <c r="AX458" s="108"/>
      <c r="AY458" s="108"/>
      <c r="AZ458" s="589">
        <v>135</v>
      </c>
      <c r="BA458" s="414"/>
      <c r="BB458" s="66"/>
      <c r="BC458" s="68"/>
      <c r="BD458" s="66"/>
      <c r="BE458" s="218"/>
      <c r="BF458" s="66"/>
      <c r="BG458" s="68"/>
      <c r="BH458" s="508"/>
      <c r="BI458" s="508"/>
      <c r="BJ458" s="508"/>
      <c r="BK458" s="66"/>
      <c r="BL458" s="66"/>
      <c r="BM458" s="66"/>
      <c r="BN458" s="66"/>
      <c r="BO458" s="571"/>
      <c r="BP458" s="66"/>
      <c r="BQ458" s="66"/>
      <c r="BR458" s="66"/>
      <c r="BS458" s="66"/>
      <c r="BT458" s="61"/>
      <c r="BU458" s="61"/>
      <c r="BV458" s="61"/>
      <c r="BW458" s="61"/>
      <c r="BX458" s="61"/>
      <c r="BY458" s="61"/>
      <c r="BZ458" s="61"/>
      <c r="CA458" s="61"/>
      <c r="CB458" s="61"/>
      <c r="CC458" s="61"/>
      <c r="CD458" s="61"/>
      <c r="CE458" s="61"/>
      <c r="CF458" s="61"/>
      <c r="CG458" s="61"/>
      <c r="CH458" s="61"/>
      <c r="CI458" s="61"/>
      <c r="CJ458" s="661">
        <v>1</v>
      </c>
      <c r="CK458" s="661">
        <v>0</v>
      </c>
      <c r="CL458" s="661">
        <v>1</v>
      </c>
      <c r="CM458" s="663">
        <v>1</v>
      </c>
      <c r="CN458" s="663">
        <v>1</v>
      </c>
      <c r="CO458" s="661">
        <v>0</v>
      </c>
      <c r="CP458" s="661">
        <v>1</v>
      </c>
      <c r="CQ458" s="661">
        <v>0</v>
      </c>
      <c r="CR458" s="661">
        <v>0</v>
      </c>
      <c r="CS458" s="661">
        <v>0</v>
      </c>
      <c r="CT458" s="661">
        <v>1</v>
      </c>
      <c r="CU458" s="661">
        <v>0</v>
      </c>
      <c r="CV458" s="667"/>
      <c r="CW458" s="362"/>
      <c r="CX458" s="362"/>
      <c r="CY458" s="362"/>
      <c r="DC458" s="516">
        <v>1</v>
      </c>
      <c r="DD458" s="511" t="s">
        <v>1760</v>
      </c>
      <c r="DF458" s="136"/>
      <c r="DJ458" s="136"/>
      <c r="DK458" s="136"/>
      <c r="DL458" s="136"/>
      <c r="DS458" s="63"/>
      <c r="EO458" s="511">
        <v>208</v>
      </c>
      <c r="EP458" s="574">
        <v>41837</v>
      </c>
      <c r="ET458" s="133">
        <v>87</v>
      </c>
      <c r="EU458" s="133">
        <v>0</v>
      </c>
      <c r="EV458" s="524">
        <v>29.7600358824848</v>
      </c>
      <c r="EW458" s="133">
        <v>7</v>
      </c>
      <c r="EX458" s="133">
        <v>7</v>
      </c>
      <c r="EY458" s="133">
        <v>63</v>
      </c>
      <c r="EZ458" s="133">
        <v>54</v>
      </c>
      <c r="FC458" s="133">
        <v>35</v>
      </c>
      <c r="FE458" s="133">
        <v>25</v>
      </c>
      <c r="FH458" s="91"/>
      <c r="FI458" s="91"/>
      <c r="FJ458" s="227"/>
      <c r="FK458" s="227"/>
      <c r="FL458" s="193">
        <v>168</v>
      </c>
      <c r="FM458" s="193">
        <v>124</v>
      </c>
      <c r="FN458" s="193">
        <v>98.102015554143449</v>
      </c>
      <c r="FO458" s="193">
        <v>72.408630528058268</v>
      </c>
      <c r="FP458" s="193">
        <v>26</v>
      </c>
      <c r="FQ458" s="133">
        <v>1</v>
      </c>
      <c r="FS458" s="193">
        <v>117</v>
      </c>
      <c r="FT458" s="193">
        <v>97</v>
      </c>
      <c r="FU458" s="133">
        <v>120</v>
      </c>
      <c r="FV458" s="237">
        <v>3</v>
      </c>
      <c r="FW458" s="237">
        <v>2.5299999999999998</v>
      </c>
      <c r="FX458" s="237">
        <v>39</v>
      </c>
      <c r="FY458" s="237">
        <v>1.2061855670103092</v>
      </c>
      <c r="FZ458" s="237">
        <v>3.0154639175257736</v>
      </c>
      <c r="GA458" s="133">
        <v>23</v>
      </c>
      <c r="GB458" s="133">
        <v>13</v>
      </c>
      <c r="GC458" s="133">
        <v>4</v>
      </c>
      <c r="GF458" s="133">
        <v>1</v>
      </c>
      <c r="GG458" s="133">
        <v>0</v>
      </c>
      <c r="GH458" s="133">
        <v>2</v>
      </c>
      <c r="GI458" s="133">
        <v>0</v>
      </c>
      <c r="GJ458" s="133">
        <v>1</v>
      </c>
      <c r="GK458" s="133">
        <v>46</v>
      </c>
      <c r="GM458" s="133">
        <v>0</v>
      </c>
      <c r="GO458" s="133">
        <v>1</v>
      </c>
      <c r="GP458" s="61">
        <v>38</v>
      </c>
      <c r="GQ458" s="106">
        <v>22.18974161343721</v>
      </c>
      <c r="GR458" s="61">
        <v>29</v>
      </c>
      <c r="GS458" s="61">
        <v>0</v>
      </c>
      <c r="GT458" s="61"/>
      <c r="GU458" s="61"/>
      <c r="GV458" s="61"/>
      <c r="GW458" s="61"/>
      <c r="GX458" s="61">
        <v>13</v>
      </c>
      <c r="GY458" s="61"/>
      <c r="GZ458" s="90"/>
      <c r="HA458" s="21">
        <v>18</v>
      </c>
      <c r="HY458" s="238"/>
      <c r="IE458" s="237"/>
      <c r="IF458" s="237"/>
      <c r="IP458" s="237"/>
      <c r="JC458" s="136"/>
      <c r="JD458" s="278"/>
      <c r="JE458" s="70"/>
      <c r="JF458" s="70"/>
      <c r="JG458" s="136"/>
      <c r="JH458" s="136"/>
      <c r="JI458" s="136"/>
      <c r="JJ458" s="136"/>
      <c r="JL458" s="420"/>
      <c r="JM458" s="362"/>
      <c r="JN458" s="244"/>
      <c r="JP458" s="518">
        <v>1</v>
      </c>
      <c r="JQ458" s="519">
        <v>42604</v>
      </c>
      <c r="JR458" s="520">
        <v>24</v>
      </c>
      <c r="JS458" s="135"/>
      <c r="JU458" s="200"/>
      <c r="JV458" s="135"/>
      <c r="JW458" s="225"/>
      <c r="JX458" s="201"/>
      <c r="JY458" s="135"/>
      <c r="JZ458" s="225"/>
      <c r="KA458" s="699">
        <v>0</v>
      </c>
      <c r="KB458" s="511"/>
      <c r="KC458" s="225"/>
      <c r="KD458" s="63"/>
      <c r="KE458" s="250"/>
      <c r="KF458" s="250"/>
      <c r="KG458" s="250"/>
      <c r="KH458" s="250"/>
      <c r="KI458" s="250"/>
      <c r="KJ458" s="250"/>
      <c r="KK458" s="250"/>
      <c r="KL458" s="250"/>
      <c r="KQ458" s="92"/>
      <c r="KR458" s="92"/>
      <c r="KS458" s="92"/>
      <c r="KT458" s="361"/>
      <c r="KU458" s="92"/>
      <c r="KV458" s="361"/>
      <c r="KW458" s="361"/>
      <c r="KX458" s="361"/>
      <c r="KY458" s="361"/>
      <c r="KZ458" s="361"/>
      <c r="LA458" s="361"/>
      <c r="LB458" s="361"/>
      <c r="LC458" s="361"/>
      <c r="LD458" s="361"/>
      <c r="LE458" s="112"/>
      <c r="LF458" s="454"/>
      <c r="LG458" s="454"/>
      <c r="LH458" s="454"/>
      <c r="LI458" s="454"/>
      <c r="LJ458" s="454"/>
      <c r="LK458" s="454"/>
      <c r="LL458" s="454"/>
      <c r="LM458" s="454"/>
      <c r="LN458" s="454"/>
      <c r="LO458" s="454"/>
      <c r="LP458" s="454"/>
      <c r="LQ458" s="454"/>
      <c r="LR458" s="454"/>
      <c r="LS458" s="454"/>
      <c r="LT458" s="454"/>
      <c r="LU458" s="454"/>
      <c r="LV458" s="454"/>
      <c r="LW458" s="454"/>
      <c r="LX458" s="454"/>
      <c r="LY458" s="454"/>
      <c r="LZ458" s="454"/>
      <c r="MA458" s="454"/>
      <c r="MC458" s="509"/>
      <c r="MD458" s="61"/>
      <c r="ME458" s="746">
        <v>208</v>
      </c>
      <c r="MF458" s="510">
        <v>41844</v>
      </c>
      <c r="MG458" s="511">
        <v>462</v>
      </c>
      <c r="MH458" s="521" t="s">
        <v>1971</v>
      </c>
      <c r="MI458" s="522">
        <v>46.3</v>
      </c>
      <c r="MJ458" s="510"/>
      <c r="MK458" s="511"/>
      <c r="ML458" s="511"/>
      <c r="MM458" s="511"/>
      <c r="MN458" s="511"/>
      <c r="MO458" s="511"/>
      <c r="ND458" s="876" t="s">
        <v>64</v>
      </c>
      <c r="NE458" s="877" t="s">
        <v>64</v>
      </c>
      <c r="NF458" s="877" t="s">
        <v>64</v>
      </c>
      <c r="NG458" s="877" t="s">
        <v>64</v>
      </c>
      <c r="NH458" s="877" t="s">
        <v>64</v>
      </c>
      <c r="NI458" s="877" t="s">
        <v>64</v>
      </c>
      <c r="NJ458" s="877" t="s">
        <v>64</v>
      </c>
      <c r="NK458" s="877" t="s">
        <v>64</v>
      </c>
      <c r="NL458" s="877" t="s">
        <v>64</v>
      </c>
      <c r="NM458" s="877" t="s">
        <v>64</v>
      </c>
      <c r="NN458" s="877" t="s">
        <v>64</v>
      </c>
      <c r="NO458" s="877" t="s">
        <v>64</v>
      </c>
      <c r="NP458" s="877" t="s">
        <v>64</v>
      </c>
      <c r="NQ458" s="877" t="s">
        <v>64</v>
      </c>
      <c r="NR458" s="877" t="s">
        <v>64</v>
      </c>
      <c r="NS458" s="877" t="s">
        <v>64</v>
      </c>
      <c r="NT458" s="877" t="s">
        <v>64</v>
      </c>
      <c r="NU458" s="877" t="s">
        <v>64</v>
      </c>
      <c r="NV458" s="877" t="s">
        <v>64</v>
      </c>
      <c r="NW458" s="877" t="s">
        <v>64</v>
      </c>
      <c r="NX458" s="877" t="s">
        <v>64</v>
      </c>
      <c r="NY458" s="877" t="s">
        <v>64</v>
      </c>
      <c r="NZ458" s="877" t="s">
        <v>64</v>
      </c>
      <c r="OA458" s="877" t="s">
        <v>64</v>
      </c>
      <c r="OB458" s="877" t="s">
        <v>64</v>
      </c>
      <c r="OC458" s="877" t="s">
        <v>64</v>
      </c>
      <c r="OD458" s="877" t="s">
        <v>64</v>
      </c>
      <c r="OE458" s="877" t="s">
        <v>64</v>
      </c>
      <c r="OF458" s="877" t="s">
        <v>64</v>
      </c>
      <c r="OG458" s="877" t="s">
        <v>64</v>
      </c>
      <c r="OH458" s="877" t="s">
        <v>64</v>
      </c>
      <c r="OI458" s="877" t="s">
        <v>64</v>
      </c>
      <c r="OJ458" s="877" t="s">
        <v>64</v>
      </c>
      <c r="OK458" s="877" t="s">
        <v>64</v>
      </c>
      <c r="OL458" s="877" t="s">
        <v>64</v>
      </c>
    </row>
    <row r="459" spans="1:402" s="133" customFormat="1" x14ac:dyDescent="0.25">
      <c r="A459" s="221">
        <v>458</v>
      </c>
      <c r="B459" s="221">
        <v>0</v>
      </c>
      <c r="C459" s="61">
        <v>0</v>
      </c>
      <c r="D459" s="61">
        <v>5</v>
      </c>
      <c r="E459" s="511">
        <v>211</v>
      </c>
      <c r="F459" s="880"/>
      <c r="G459" s="887">
        <v>466</v>
      </c>
      <c r="I459" s="511" t="s">
        <v>1972</v>
      </c>
      <c r="J459" s="766">
        <v>21024</v>
      </c>
      <c r="K459" s="512">
        <v>57.134246575342502</v>
      </c>
      <c r="L459" s="514">
        <v>84.7</v>
      </c>
      <c r="M459" s="514">
        <v>174</v>
      </c>
      <c r="N459" s="514">
        <v>27.975954551459903</v>
      </c>
      <c r="O459" s="106">
        <v>2.0233223503271378</v>
      </c>
      <c r="P459" s="511">
        <v>0</v>
      </c>
      <c r="Q459" s="511">
        <v>94</v>
      </c>
      <c r="R459" s="511">
        <v>66</v>
      </c>
      <c r="S459" s="511">
        <v>0</v>
      </c>
      <c r="T459" s="514">
        <v>3</v>
      </c>
      <c r="U459" s="718">
        <v>0</v>
      </c>
      <c r="V459" s="718"/>
      <c r="W459" s="718">
        <v>1</v>
      </c>
      <c r="X459" s="718">
        <v>2</v>
      </c>
      <c r="Y459" s="718">
        <v>1</v>
      </c>
      <c r="Z459" s="718">
        <v>1</v>
      </c>
      <c r="AA459" s="718">
        <v>0</v>
      </c>
      <c r="AB459" s="718">
        <v>0</v>
      </c>
      <c r="AD459" s="524">
        <v>11.75356230607</v>
      </c>
      <c r="AF459" s="589">
        <v>86</v>
      </c>
      <c r="AG459" s="590">
        <v>1.05</v>
      </c>
      <c r="AH459" s="589">
        <v>73</v>
      </c>
      <c r="AI459" s="63"/>
      <c r="AJ459" s="515">
        <v>14.2</v>
      </c>
      <c r="AK459" s="63"/>
      <c r="AL459" s="589"/>
      <c r="AM459" s="593">
        <v>4607</v>
      </c>
      <c r="AN459" s="409"/>
      <c r="AO459" s="63"/>
      <c r="AP459" s="63"/>
      <c r="AQ459" s="63"/>
      <c r="AR459" s="63"/>
      <c r="AS459" s="63"/>
      <c r="AT459" s="63"/>
      <c r="AU459" s="64"/>
      <c r="AV459" s="64"/>
      <c r="AW459" s="108"/>
      <c r="AX459" s="108"/>
      <c r="AY459" s="108"/>
      <c r="AZ459" s="589">
        <v>136</v>
      </c>
      <c r="BA459" s="414"/>
      <c r="BB459" s="66"/>
      <c r="BC459" s="68"/>
      <c r="BD459" s="66"/>
      <c r="BE459" s="218"/>
      <c r="BF459" s="66"/>
      <c r="BG459" s="68"/>
      <c r="BH459" s="508"/>
      <c r="BI459" s="508"/>
      <c r="BJ459" s="508"/>
      <c r="BK459" s="66"/>
      <c r="BL459" s="66"/>
      <c r="BM459" s="66"/>
      <c r="BN459" s="66"/>
      <c r="BO459" s="571"/>
      <c r="BP459" s="66"/>
      <c r="BQ459" s="66"/>
      <c r="BR459" s="66"/>
      <c r="BS459" s="66"/>
      <c r="BT459" s="61"/>
      <c r="BU459" s="61"/>
      <c r="BV459" s="61"/>
      <c r="BW459" s="61"/>
      <c r="BX459" s="61"/>
      <c r="BY459" s="61"/>
      <c r="BZ459" s="61"/>
      <c r="CA459" s="61"/>
      <c r="CB459" s="61"/>
      <c r="CC459" s="61"/>
      <c r="CD459" s="61"/>
      <c r="CE459" s="61"/>
      <c r="CF459" s="61"/>
      <c r="CG459" s="61"/>
      <c r="CH459" s="61"/>
      <c r="CI459" s="61"/>
      <c r="CJ459" s="661">
        <v>1</v>
      </c>
      <c r="CK459" s="661">
        <v>0</v>
      </c>
      <c r="CL459" s="661">
        <v>1</v>
      </c>
      <c r="CM459" s="661">
        <v>1</v>
      </c>
      <c r="CN459" s="661">
        <v>1</v>
      </c>
      <c r="CO459" s="661">
        <v>0</v>
      </c>
      <c r="CP459" s="661">
        <v>1</v>
      </c>
      <c r="CQ459" s="661">
        <v>0</v>
      </c>
      <c r="CR459" s="661">
        <v>0</v>
      </c>
      <c r="CS459" s="661">
        <v>0</v>
      </c>
      <c r="CT459" s="661">
        <v>1</v>
      </c>
      <c r="CU459" s="661">
        <v>0</v>
      </c>
      <c r="CV459" s="666">
        <v>9.6</v>
      </c>
      <c r="CW459" s="362"/>
      <c r="CX459" s="362"/>
      <c r="CY459" s="362"/>
      <c r="DC459" s="516">
        <v>1</v>
      </c>
      <c r="DD459" s="511" t="s">
        <v>1897</v>
      </c>
      <c r="DF459" s="136"/>
      <c r="DJ459" s="136"/>
      <c r="DK459" s="136"/>
      <c r="DL459" s="136"/>
      <c r="DS459" s="63"/>
      <c r="EO459" s="511">
        <v>211</v>
      </c>
      <c r="EP459" s="574">
        <v>41876</v>
      </c>
      <c r="ET459" s="133">
        <v>68</v>
      </c>
      <c r="EU459" s="133">
        <v>0</v>
      </c>
      <c r="EV459" s="524">
        <v>11.75356230607</v>
      </c>
      <c r="EW459" s="133">
        <v>10</v>
      </c>
      <c r="EX459" s="133">
        <v>11</v>
      </c>
      <c r="EY459" s="133">
        <v>74</v>
      </c>
      <c r="EZ459" s="133">
        <v>70</v>
      </c>
      <c r="FC459" s="133">
        <v>51</v>
      </c>
      <c r="FE459" s="133">
        <v>29</v>
      </c>
      <c r="FH459" s="91"/>
      <c r="FI459" s="91"/>
      <c r="FJ459" s="227"/>
      <c r="FK459" s="227"/>
      <c r="FL459" s="193">
        <v>359</v>
      </c>
      <c r="FM459" s="193">
        <v>320</v>
      </c>
      <c r="FN459" s="193">
        <v>177.43094665165717</v>
      </c>
      <c r="FO459" s="193">
        <v>158.15571846387269</v>
      </c>
      <c r="FP459" s="193">
        <v>11</v>
      </c>
      <c r="FQ459" s="133">
        <v>1</v>
      </c>
      <c r="FS459" s="193">
        <v>83</v>
      </c>
      <c r="FT459" s="193">
        <v>23</v>
      </c>
      <c r="FU459" s="133">
        <v>100</v>
      </c>
      <c r="FV459" s="237">
        <v>3.29</v>
      </c>
      <c r="FW459" s="237">
        <v>4.5999999999999996</v>
      </c>
      <c r="FX459" s="237">
        <v>25.227963525835865</v>
      </c>
      <c r="FY459" s="237">
        <v>3.6086956521739131</v>
      </c>
      <c r="FZ459" s="237">
        <v>2.4340175953079179</v>
      </c>
      <c r="GA459" s="133">
        <v>20</v>
      </c>
      <c r="GG459" s="133">
        <v>0</v>
      </c>
      <c r="GH459" s="133">
        <v>2</v>
      </c>
      <c r="GI459" s="133">
        <v>0</v>
      </c>
      <c r="GJ459" s="133">
        <v>2</v>
      </c>
      <c r="GK459" s="133">
        <v>28</v>
      </c>
      <c r="GM459" s="133">
        <v>0</v>
      </c>
      <c r="GO459" s="133">
        <v>1</v>
      </c>
      <c r="GP459" s="61">
        <v>91</v>
      </c>
      <c r="GQ459" s="106">
        <v>44.975532438163796</v>
      </c>
      <c r="GR459" s="61">
        <v>43</v>
      </c>
      <c r="GS459" s="61">
        <v>0</v>
      </c>
      <c r="GT459" s="61"/>
      <c r="GU459" s="61"/>
      <c r="GV459" s="61"/>
      <c r="GW459" s="61"/>
      <c r="GX459" s="61">
        <v>15</v>
      </c>
      <c r="GY459" s="61"/>
      <c r="GZ459" s="90"/>
      <c r="HA459" s="21">
        <v>15</v>
      </c>
      <c r="HY459" s="238"/>
      <c r="IE459" s="237"/>
      <c r="IF459" s="237"/>
      <c r="IP459" s="237"/>
      <c r="JC459" s="136"/>
      <c r="JD459" s="278"/>
      <c r="JE459" s="70"/>
      <c r="JF459" s="70"/>
      <c r="JG459" s="136"/>
      <c r="JH459" s="136"/>
      <c r="JI459" s="136"/>
      <c r="JJ459" s="136"/>
      <c r="JL459" s="420"/>
      <c r="JM459" s="362"/>
      <c r="JN459" s="244"/>
      <c r="JP459" s="518">
        <v>1</v>
      </c>
      <c r="JQ459" s="519">
        <v>42180</v>
      </c>
      <c r="JR459" s="520">
        <v>9</v>
      </c>
      <c r="JS459" s="135"/>
      <c r="JU459" s="200"/>
      <c r="JV459" s="135"/>
      <c r="JW459" s="225"/>
      <c r="JX459" s="201"/>
      <c r="JY459" s="135"/>
      <c r="JZ459" s="225"/>
      <c r="KA459" s="699">
        <v>0</v>
      </c>
      <c r="KB459" s="511"/>
      <c r="KC459" s="225"/>
      <c r="KD459" s="63"/>
      <c r="KE459" s="250"/>
      <c r="KF459" s="250"/>
      <c r="KG459" s="250"/>
      <c r="KH459" s="250"/>
      <c r="KI459" s="250"/>
      <c r="KJ459" s="250"/>
      <c r="KK459" s="250"/>
      <c r="KL459" s="250"/>
      <c r="KQ459" s="92"/>
      <c r="KR459" s="92"/>
      <c r="KS459" s="92"/>
      <c r="KT459" s="361"/>
      <c r="KU459" s="92"/>
      <c r="KV459" s="361"/>
      <c r="KW459" s="361"/>
      <c r="KX459" s="361"/>
      <c r="KY459" s="361"/>
      <c r="KZ459" s="361"/>
      <c r="LA459" s="361"/>
      <c r="LB459" s="361"/>
      <c r="LC459" s="361"/>
      <c r="LD459" s="361"/>
      <c r="LE459" s="112"/>
      <c r="LF459" s="454"/>
      <c r="LG459" s="454"/>
      <c r="LH459" s="454"/>
      <c r="LI459" s="454"/>
      <c r="LJ459" s="454"/>
      <c r="LK459" s="454"/>
      <c r="LL459" s="454"/>
      <c r="LM459" s="454"/>
      <c r="LN459" s="454"/>
      <c r="LO459" s="454"/>
      <c r="LP459" s="454"/>
      <c r="LQ459" s="454"/>
      <c r="LR459" s="454"/>
      <c r="LS459" s="454"/>
      <c r="LT459" s="454"/>
      <c r="LU459" s="454"/>
      <c r="LV459" s="454"/>
      <c r="LW459" s="454"/>
      <c r="LX459" s="454"/>
      <c r="LY459" s="454"/>
      <c r="LZ459" s="454"/>
      <c r="MA459" s="454"/>
      <c r="MC459" s="509"/>
      <c r="MD459" s="61"/>
      <c r="ME459" s="746">
        <v>211</v>
      </c>
      <c r="MF459" s="510">
        <v>41878</v>
      </c>
      <c r="MG459" s="511">
        <v>466</v>
      </c>
      <c r="MH459" s="521" t="s">
        <v>1973</v>
      </c>
      <c r="MI459" s="522">
        <v>50</v>
      </c>
      <c r="MJ459" s="510"/>
      <c r="MK459" s="511"/>
      <c r="ML459" s="511"/>
      <c r="MM459" s="511"/>
      <c r="MN459" s="511"/>
      <c r="MO459" s="511"/>
      <c r="ND459" s="876" t="s">
        <v>64</v>
      </c>
      <c r="NE459" s="877" t="s">
        <v>64</v>
      </c>
      <c r="NF459" s="877" t="s">
        <v>64</v>
      </c>
      <c r="NG459" s="877" t="s">
        <v>64</v>
      </c>
      <c r="NH459" s="877" t="s">
        <v>64</v>
      </c>
      <c r="NI459" s="877" t="s">
        <v>64</v>
      </c>
      <c r="NJ459" s="877" t="s">
        <v>64</v>
      </c>
      <c r="NK459" s="877" t="s">
        <v>64</v>
      </c>
      <c r="NL459" s="877" t="s">
        <v>64</v>
      </c>
      <c r="NM459" s="877" t="s">
        <v>64</v>
      </c>
      <c r="NN459" s="877" t="s">
        <v>64</v>
      </c>
      <c r="NO459" s="877" t="s">
        <v>64</v>
      </c>
      <c r="NP459" s="877" t="s">
        <v>64</v>
      </c>
      <c r="NQ459" s="877" t="s">
        <v>64</v>
      </c>
      <c r="NR459" s="877" t="s">
        <v>64</v>
      </c>
      <c r="NS459" s="877" t="s">
        <v>64</v>
      </c>
      <c r="NT459" s="877" t="s">
        <v>64</v>
      </c>
      <c r="NU459" s="877" t="s">
        <v>64</v>
      </c>
      <c r="NV459" s="877" t="s">
        <v>64</v>
      </c>
      <c r="NW459" s="877" t="s">
        <v>64</v>
      </c>
      <c r="NX459" s="877" t="s">
        <v>64</v>
      </c>
      <c r="NY459" s="877" t="s">
        <v>64</v>
      </c>
      <c r="NZ459" s="877" t="s">
        <v>64</v>
      </c>
      <c r="OA459" s="877" t="s">
        <v>64</v>
      </c>
      <c r="OB459" s="877" t="s">
        <v>64</v>
      </c>
      <c r="OC459" s="877" t="s">
        <v>64</v>
      </c>
      <c r="OD459" s="877" t="s">
        <v>64</v>
      </c>
      <c r="OE459" s="877" t="s">
        <v>64</v>
      </c>
      <c r="OF459" s="877" t="s">
        <v>64</v>
      </c>
      <c r="OG459" s="877" t="s">
        <v>64</v>
      </c>
      <c r="OH459" s="877" t="s">
        <v>64</v>
      </c>
      <c r="OI459" s="877" t="s">
        <v>64</v>
      </c>
      <c r="OJ459" s="877" t="s">
        <v>64</v>
      </c>
      <c r="OK459" s="877" t="s">
        <v>64</v>
      </c>
      <c r="OL459" s="877" t="s">
        <v>64</v>
      </c>
    </row>
    <row r="460" spans="1:402" s="133" customFormat="1" x14ac:dyDescent="0.25">
      <c r="A460" s="221">
        <v>459</v>
      </c>
      <c r="B460" s="221">
        <v>0</v>
      </c>
      <c r="C460" s="61">
        <v>1</v>
      </c>
      <c r="D460" s="61">
        <v>5</v>
      </c>
      <c r="E460" s="511">
        <v>213</v>
      </c>
      <c r="F460" s="880"/>
      <c r="G460" s="887">
        <v>468</v>
      </c>
      <c r="I460" s="511" t="s">
        <v>1974</v>
      </c>
      <c r="J460" s="766">
        <v>21196</v>
      </c>
      <c r="K460" s="512">
        <v>56.715068493150703</v>
      </c>
      <c r="L460" s="514">
        <v>69.7</v>
      </c>
      <c r="M460" s="514">
        <v>165</v>
      </c>
      <c r="N460" s="514">
        <v>25.601469237832877</v>
      </c>
      <c r="O460" s="106">
        <v>1.7873397364052905</v>
      </c>
      <c r="P460" s="511">
        <v>1</v>
      </c>
      <c r="Q460" s="511">
        <v>100</v>
      </c>
      <c r="R460" s="511">
        <v>70</v>
      </c>
      <c r="S460" s="511">
        <v>0</v>
      </c>
      <c r="T460" s="514">
        <v>2</v>
      </c>
      <c r="U460" s="718">
        <v>0</v>
      </c>
      <c r="V460" s="718"/>
      <c r="W460" s="718">
        <v>0</v>
      </c>
      <c r="X460" s="718">
        <v>2</v>
      </c>
      <c r="Y460" s="718">
        <v>1</v>
      </c>
      <c r="Z460" s="718">
        <v>0</v>
      </c>
      <c r="AA460" s="718">
        <v>0</v>
      </c>
      <c r="AB460" s="718">
        <v>0</v>
      </c>
      <c r="AD460" s="524">
        <v>39.181471684752097</v>
      </c>
      <c r="AF460" s="591"/>
      <c r="AG460" s="590">
        <v>0.89</v>
      </c>
      <c r="AH460" s="589">
        <v>65</v>
      </c>
      <c r="AI460" s="63"/>
      <c r="AJ460" s="515">
        <v>13.5</v>
      </c>
      <c r="AK460" s="63"/>
      <c r="AL460" s="589"/>
      <c r="AM460" s="593">
        <v>1016</v>
      </c>
      <c r="AN460" s="409"/>
      <c r="AO460" s="63"/>
      <c r="AP460" s="63"/>
      <c r="AQ460" s="63"/>
      <c r="AR460" s="63"/>
      <c r="AS460" s="63"/>
      <c r="AT460" s="63"/>
      <c r="AU460" s="64"/>
      <c r="AV460" s="64"/>
      <c r="AW460" s="108"/>
      <c r="AX460" s="108"/>
      <c r="AY460" s="108"/>
      <c r="AZ460" s="589">
        <v>140</v>
      </c>
      <c r="BA460" s="414"/>
      <c r="BB460" s="66"/>
      <c r="BC460" s="68"/>
      <c r="BD460" s="66"/>
      <c r="BE460" s="218"/>
      <c r="BF460" s="66"/>
      <c r="BG460" s="68"/>
      <c r="BH460" s="508"/>
      <c r="BI460" s="508"/>
      <c r="BJ460" s="508"/>
      <c r="BK460" s="66"/>
      <c r="BL460" s="66"/>
      <c r="BM460" s="66"/>
      <c r="BN460" s="66"/>
      <c r="BO460" s="571"/>
      <c r="BP460" s="66"/>
      <c r="BQ460" s="66"/>
      <c r="BR460" s="66"/>
      <c r="BS460" s="66"/>
      <c r="BT460" s="61"/>
      <c r="BU460" s="61"/>
      <c r="BV460" s="61"/>
      <c r="BW460" s="61"/>
      <c r="BX460" s="61"/>
      <c r="BY460" s="61"/>
      <c r="BZ460" s="61"/>
      <c r="CA460" s="61"/>
      <c r="CB460" s="61"/>
      <c r="CC460" s="61"/>
      <c r="CD460" s="61"/>
      <c r="CE460" s="61"/>
      <c r="CF460" s="61"/>
      <c r="CG460" s="61"/>
      <c r="CH460" s="61"/>
      <c r="CI460" s="61"/>
      <c r="CJ460" s="661">
        <v>1</v>
      </c>
      <c r="CK460" s="661">
        <v>0</v>
      </c>
      <c r="CL460" s="661">
        <v>1</v>
      </c>
      <c r="CM460" s="661">
        <v>1</v>
      </c>
      <c r="CN460" s="661">
        <v>1</v>
      </c>
      <c r="CO460" s="661">
        <v>0</v>
      </c>
      <c r="CP460" s="663">
        <v>0</v>
      </c>
      <c r="CQ460" s="661">
        <v>0</v>
      </c>
      <c r="CR460" s="661">
        <v>0</v>
      </c>
      <c r="CS460" s="661">
        <v>0</v>
      </c>
      <c r="CT460" s="661">
        <v>1</v>
      </c>
      <c r="CU460" s="661">
        <v>0</v>
      </c>
      <c r="CV460" s="666">
        <v>13</v>
      </c>
      <c r="CW460" s="362"/>
      <c r="CX460" s="362"/>
      <c r="CY460" s="362"/>
      <c r="DC460" s="516">
        <v>1</v>
      </c>
      <c r="DD460" s="511" t="s">
        <v>1897</v>
      </c>
      <c r="DF460" s="136"/>
      <c r="DJ460" s="136"/>
      <c r="DK460" s="136"/>
      <c r="DL460" s="136"/>
      <c r="DS460" s="63"/>
      <c r="EO460" s="511">
        <v>213</v>
      </c>
      <c r="EP460" s="574">
        <v>41869</v>
      </c>
      <c r="ET460" s="133">
        <v>96</v>
      </c>
      <c r="EU460" s="133">
        <v>0</v>
      </c>
      <c r="EV460" s="524">
        <v>39.181471684752097</v>
      </c>
      <c r="EW460" s="133">
        <v>5</v>
      </c>
      <c r="EX460" s="133">
        <v>5</v>
      </c>
      <c r="EY460" s="133">
        <v>57</v>
      </c>
      <c r="EZ460" s="133">
        <v>46</v>
      </c>
      <c r="FC460" s="133">
        <v>46</v>
      </c>
      <c r="FE460" s="133">
        <v>27</v>
      </c>
      <c r="FH460" s="91"/>
      <c r="FI460" s="91"/>
      <c r="FJ460" s="227"/>
      <c r="FK460" s="227"/>
      <c r="FL460" s="193">
        <v>157</v>
      </c>
      <c r="FM460" s="193">
        <v>120</v>
      </c>
      <c r="FN460" s="193">
        <v>87.840043390832591</v>
      </c>
      <c r="FO460" s="193">
        <v>67.138886668152296</v>
      </c>
      <c r="FP460" s="193">
        <v>24</v>
      </c>
      <c r="FQ460" s="133">
        <v>1</v>
      </c>
      <c r="FS460" s="193">
        <v>104</v>
      </c>
      <c r="FT460" s="193"/>
      <c r="FU460" s="133">
        <v>80</v>
      </c>
      <c r="FV460" s="237">
        <v>6.58</v>
      </c>
      <c r="FW460" s="237">
        <v>13.6</v>
      </c>
      <c r="FX460" s="237">
        <v>15.805471124620061</v>
      </c>
      <c r="FY460" s="237"/>
      <c r="FZ460" s="237"/>
      <c r="GA460" s="133">
        <v>20</v>
      </c>
      <c r="GG460" s="133">
        <v>0</v>
      </c>
      <c r="GH460" s="133">
        <v>1</v>
      </c>
      <c r="GI460" s="133">
        <v>1</v>
      </c>
      <c r="GJ460" s="133">
        <v>2</v>
      </c>
      <c r="GK460" s="133">
        <v>44</v>
      </c>
      <c r="GM460" s="133">
        <v>0</v>
      </c>
      <c r="GO460" s="133">
        <v>1</v>
      </c>
      <c r="GP460" s="61">
        <v>44</v>
      </c>
      <c r="GQ460" s="106">
        <v>24.61759177832251</v>
      </c>
      <c r="GR460" s="61">
        <v>31</v>
      </c>
      <c r="GS460" s="61">
        <v>1</v>
      </c>
      <c r="GT460" s="61"/>
      <c r="GU460" s="61"/>
      <c r="GV460" s="61"/>
      <c r="GW460" s="61"/>
      <c r="GX460" s="61">
        <v>10</v>
      </c>
      <c r="GY460" s="61"/>
      <c r="GZ460" s="90"/>
      <c r="HA460" s="21">
        <v>16</v>
      </c>
      <c r="HY460" s="238"/>
      <c r="IE460" s="237"/>
      <c r="IF460" s="237"/>
      <c r="IP460" s="237"/>
      <c r="JC460" s="136"/>
      <c r="JD460" s="278"/>
      <c r="JE460" s="70"/>
      <c r="JF460" s="70"/>
      <c r="JG460" s="136"/>
      <c r="JH460" s="136"/>
      <c r="JI460" s="136"/>
      <c r="JJ460" s="136"/>
      <c r="JL460" s="420"/>
      <c r="JM460" s="362"/>
      <c r="JN460" s="244"/>
      <c r="JP460" s="518">
        <v>2</v>
      </c>
      <c r="JQ460" s="519">
        <v>42533</v>
      </c>
      <c r="JR460" s="520">
        <v>20</v>
      </c>
      <c r="JS460" s="135"/>
      <c r="JU460" s="200"/>
      <c r="JV460" s="135"/>
      <c r="JW460" s="225"/>
      <c r="JX460" s="201"/>
      <c r="JY460" s="135"/>
      <c r="JZ460" s="225"/>
      <c r="KA460" s="699">
        <v>1</v>
      </c>
      <c r="KB460" s="700">
        <v>42533</v>
      </c>
      <c r="KC460" s="225"/>
      <c r="KD460" s="63"/>
      <c r="KE460" s="250"/>
      <c r="KF460" s="250"/>
      <c r="KG460" s="250"/>
      <c r="KH460" s="250"/>
      <c r="KI460" s="250"/>
      <c r="KJ460" s="250"/>
      <c r="KK460" s="250"/>
      <c r="KL460" s="250"/>
      <c r="KQ460" s="92"/>
      <c r="KR460" s="92"/>
      <c r="KS460" s="92"/>
      <c r="KT460" s="361"/>
      <c r="KU460" s="92"/>
      <c r="KV460" s="361"/>
      <c r="KW460" s="361"/>
      <c r="KX460" s="361"/>
      <c r="KY460" s="361"/>
      <c r="KZ460" s="361"/>
      <c r="LA460" s="361"/>
      <c r="LB460" s="361"/>
      <c r="LC460" s="361"/>
      <c r="LD460" s="361"/>
      <c r="LE460" s="112"/>
      <c r="LF460" s="454"/>
      <c r="LG460" s="454"/>
      <c r="LH460" s="454"/>
      <c r="LI460" s="454"/>
      <c r="LJ460" s="454"/>
      <c r="LK460" s="454"/>
      <c r="LL460" s="454"/>
      <c r="LM460" s="454"/>
      <c r="LN460" s="454"/>
      <c r="LO460" s="454"/>
      <c r="LP460" s="454"/>
      <c r="LQ460" s="454"/>
      <c r="LR460" s="454"/>
      <c r="LS460" s="454"/>
      <c r="LT460" s="454"/>
      <c r="LU460" s="454"/>
      <c r="LV460" s="454"/>
      <c r="LW460" s="454"/>
      <c r="LX460" s="454"/>
      <c r="LY460" s="454"/>
      <c r="LZ460" s="454"/>
      <c r="MA460" s="454"/>
      <c r="MC460" s="509"/>
      <c r="MD460" s="61"/>
      <c r="ME460" s="746">
        <v>213</v>
      </c>
      <c r="MF460" s="510">
        <v>41897</v>
      </c>
      <c r="MG460" s="511">
        <v>468</v>
      </c>
      <c r="MH460" s="521" t="s">
        <v>1975</v>
      </c>
      <c r="MI460" s="522">
        <v>35.5</v>
      </c>
      <c r="MJ460" s="510">
        <v>41898</v>
      </c>
      <c r="MK460" s="511" t="s">
        <v>1976</v>
      </c>
      <c r="ML460" s="511">
        <v>44.1</v>
      </c>
      <c r="MM460" s="511"/>
      <c r="MN460" s="511"/>
      <c r="MO460" s="511"/>
      <c r="ND460" s="876">
        <v>1213</v>
      </c>
      <c r="NE460" s="877">
        <v>8.8880734881632897</v>
      </c>
      <c r="NF460" s="877">
        <v>6.2481173292508299</v>
      </c>
      <c r="NG460" s="877">
        <v>5.3132458517875598</v>
      </c>
      <c r="NH460" s="877">
        <v>2.8933622107638701</v>
      </c>
      <c r="NI460" s="877">
        <v>7.2792855608465397</v>
      </c>
      <c r="NJ460" s="877">
        <v>7.1661128574014299</v>
      </c>
      <c r="NK460" s="877">
        <v>8.5281415092541994</v>
      </c>
      <c r="NL460" s="877">
        <v>7.6712933724815802</v>
      </c>
      <c r="NM460" s="877">
        <v>6.1039172107520701</v>
      </c>
      <c r="NN460" s="877">
        <v>1.0426443374084899</v>
      </c>
      <c r="NO460" s="877">
        <v>6.3157835745894602</v>
      </c>
      <c r="NP460" s="877">
        <v>6.9242186797484999</v>
      </c>
      <c r="NQ460" s="877">
        <v>7.8453018610568304</v>
      </c>
      <c r="NR460" s="877">
        <v>4.6987741089036801</v>
      </c>
      <c r="NS460" s="877">
        <v>6.0628556552059898</v>
      </c>
      <c r="NT460" s="877">
        <v>7.4306198109597803</v>
      </c>
      <c r="NU460" s="877">
        <v>6.5982758679076499</v>
      </c>
      <c r="NV460" s="877">
        <v>6.91969761291534</v>
      </c>
      <c r="NW460" s="877">
        <v>5.9124103538082702</v>
      </c>
      <c r="NX460" s="877">
        <v>6.2247734784379301</v>
      </c>
      <c r="NY460" s="877">
        <v>7.8102502860281797</v>
      </c>
      <c r="NZ460" s="877">
        <v>-0.35845397091247599</v>
      </c>
      <c r="OA460" s="877">
        <v>9.7081699887026094</v>
      </c>
      <c r="OB460" s="877">
        <v>1.2141248053528499</v>
      </c>
      <c r="OC460" s="877">
        <v>3.62877359520165</v>
      </c>
      <c r="OD460" s="877">
        <v>6.1937717433966801</v>
      </c>
      <c r="OE460" s="877">
        <v>7.0211465543114997</v>
      </c>
      <c r="OF460" s="877">
        <v>12.849448107476</v>
      </c>
      <c r="OG460" s="877">
        <v>4.0285691521967699</v>
      </c>
      <c r="OH460" s="877">
        <v>10.5991224899222</v>
      </c>
      <c r="OI460" s="877">
        <v>4.5229345609434599</v>
      </c>
      <c r="OJ460" s="877">
        <v>2.2503256175537598</v>
      </c>
      <c r="OK460" s="877">
        <v>3.9872275661141199</v>
      </c>
      <c r="OL460" s="877">
        <v>8.4940451833497601</v>
      </c>
    </row>
    <row r="461" spans="1:402" s="133" customFormat="1" x14ac:dyDescent="0.25">
      <c r="A461" s="274">
        <v>460</v>
      </c>
      <c r="B461" s="221">
        <v>0</v>
      </c>
      <c r="C461" s="61">
        <v>1</v>
      </c>
      <c r="D461" s="61">
        <v>5</v>
      </c>
      <c r="E461" s="511">
        <v>214</v>
      </c>
      <c r="F461" s="880"/>
      <c r="G461" s="887">
        <v>471</v>
      </c>
      <c r="I461" s="511" t="s">
        <v>1977</v>
      </c>
      <c r="J461" s="766">
        <v>16801</v>
      </c>
      <c r="K461" s="512">
        <v>68.780821917808197</v>
      </c>
      <c r="L461" s="514">
        <v>69.900000000000006</v>
      </c>
      <c r="M461" s="514">
        <v>174</v>
      </c>
      <c r="N461" s="514">
        <v>23.087594133967499</v>
      </c>
      <c r="O461" s="106">
        <v>1.8380696395947571</v>
      </c>
      <c r="P461" s="511">
        <v>0</v>
      </c>
      <c r="Q461" s="511">
        <v>86</v>
      </c>
      <c r="R461" s="511">
        <v>53</v>
      </c>
      <c r="S461" s="511">
        <v>0</v>
      </c>
      <c r="T461" s="514">
        <v>2</v>
      </c>
      <c r="U461" s="718">
        <v>1</v>
      </c>
      <c r="V461" s="718"/>
      <c r="W461" s="718">
        <v>0</v>
      </c>
      <c r="X461" s="718">
        <v>2</v>
      </c>
      <c r="Y461" s="718">
        <v>0</v>
      </c>
      <c r="Z461" s="718">
        <v>0</v>
      </c>
      <c r="AA461" s="718">
        <v>0</v>
      </c>
      <c r="AB461" s="718">
        <v>0</v>
      </c>
      <c r="AD461" s="524">
        <v>6.1487610541984203</v>
      </c>
      <c r="AF461" s="591"/>
      <c r="AG461" s="590">
        <v>1.33</v>
      </c>
      <c r="AH461" s="589">
        <v>53</v>
      </c>
      <c r="AI461" s="63"/>
      <c r="AJ461" s="515">
        <v>13</v>
      </c>
      <c r="AK461" s="63"/>
      <c r="AL461" s="589"/>
      <c r="AM461" s="593">
        <v>5270</v>
      </c>
      <c r="AN461" s="409"/>
      <c r="AO461" s="63"/>
      <c r="AP461" s="63"/>
      <c r="AQ461" s="63"/>
      <c r="AR461" s="63"/>
      <c r="AS461" s="63"/>
      <c r="AT461" s="63"/>
      <c r="AU461" s="64"/>
      <c r="AV461" s="64"/>
      <c r="AW461" s="108"/>
      <c r="AX461" s="108"/>
      <c r="AY461" s="108"/>
      <c r="AZ461" s="589">
        <v>132</v>
      </c>
      <c r="BA461" s="414"/>
      <c r="BB461" s="66"/>
      <c r="BC461" s="68"/>
      <c r="BD461" s="66"/>
      <c r="BE461" s="218"/>
      <c r="BF461" s="66"/>
      <c r="BG461" s="68"/>
      <c r="BH461" s="508"/>
      <c r="BI461" s="508"/>
      <c r="BJ461" s="508"/>
      <c r="BK461" s="66"/>
      <c r="BL461" s="66"/>
      <c r="BM461" s="66"/>
      <c r="BN461" s="66"/>
      <c r="BO461" s="571"/>
      <c r="BP461" s="66"/>
      <c r="BQ461" s="66"/>
      <c r="BR461" s="66"/>
      <c r="BS461" s="66"/>
      <c r="BT461" s="61"/>
      <c r="BU461" s="61"/>
      <c r="BV461" s="61"/>
      <c r="BW461" s="61"/>
      <c r="BX461" s="61"/>
      <c r="BY461" s="61"/>
      <c r="BZ461" s="61"/>
      <c r="CA461" s="61"/>
      <c r="CB461" s="61"/>
      <c r="CC461" s="61"/>
      <c r="CD461" s="61"/>
      <c r="CE461" s="61"/>
      <c r="CF461" s="61"/>
      <c r="CG461" s="61"/>
      <c r="CH461" s="61"/>
      <c r="CI461" s="61"/>
      <c r="CJ461" s="661">
        <v>1</v>
      </c>
      <c r="CK461" s="661">
        <v>0</v>
      </c>
      <c r="CL461" s="663">
        <v>0</v>
      </c>
      <c r="CM461" s="661">
        <v>1</v>
      </c>
      <c r="CN461" s="663">
        <v>1</v>
      </c>
      <c r="CO461" s="661">
        <v>0</v>
      </c>
      <c r="CP461" s="661">
        <v>0</v>
      </c>
      <c r="CQ461" s="661">
        <v>1</v>
      </c>
      <c r="CR461" s="663" t="s">
        <v>1816</v>
      </c>
      <c r="CS461" s="661">
        <v>0</v>
      </c>
      <c r="CT461" s="661">
        <v>0</v>
      </c>
      <c r="CU461" s="661">
        <v>0</v>
      </c>
      <c r="CV461" s="666">
        <v>9.8000000000000007</v>
      </c>
      <c r="CW461" s="362"/>
      <c r="CX461" s="362"/>
      <c r="CY461" s="362"/>
      <c r="DC461" s="516">
        <v>2</v>
      </c>
      <c r="DD461" s="513" t="s">
        <v>1978</v>
      </c>
      <c r="DF461" s="136"/>
      <c r="DJ461" s="136"/>
      <c r="DK461" s="136"/>
      <c r="DL461" s="136"/>
      <c r="DS461" s="63"/>
      <c r="EO461" s="511">
        <v>214</v>
      </c>
      <c r="EP461" s="574">
        <v>41869</v>
      </c>
      <c r="ET461" s="133">
        <v>67</v>
      </c>
      <c r="EU461" s="133">
        <v>0</v>
      </c>
      <c r="EV461" s="524">
        <v>6.1487610541984203</v>
      </c>
      <c r="EW461" s="133">
        <v>8</v>
      </c>
      <c r="EX461" s="133">
        <v>9</v>
      </c>
      <c r="EY461" s="133">
        <v>72</v>
      </c>
      <c r="EZ461" s="133">
        <v>70</v>
      </c>
      <c r="FC461" s="133">
        <v>63</v>
      </c>
      <c r="FE461" s="133">
        <v>79</v>
      </c>
      <c r="FH461" s="91"/>
      <c r="FI461" s="91"/>
      <c r="FJ461" s="227"/>
      <c r="FK461" s="227"/>
      <c r="FL461" s="193">
        <v>351</v>
      </c>
      <c r="FM461" s="193">
        <v>292</v>
      </c>
      <c r="FN461" s="193">
        <v>190.96120867182469</v>
      </c>
      <c r="FO461" s="193">
        <v>158.86231604607639</v>
      </c>
      <c r="FP461" s="193">
        <v>17</v>
      </c>
      <c r="FQ461" s="133">
        <v>1</v>
      </c>
      <c r="FS461" s="193"/>
      <c r="FT461" s="193"/>
      <c r="FV461" s="237"/>
      <c r="FW461" s="237"/>
      <c r="FX461" s="237"/>
      <c r="FY461" s="237"/>
      <c r="FZ461" s="237"/>
      <c r="GA461" s="133">
        <v>20</v>
      </c>
      <c r="GG461" s="133">
        <v>1</v>
      </c>
      <c r="GH461" s="133">
        <v>1</v>
      </c>
      <c r="GI461" s="133">
        <v>1</v>
      </c>
      <c r="GJ461" s="133">
        <v>2</v>
      </c>
      <c r="GK461" s="133">
        <v>43</v>
      </c>
      <c r="GM461" s="133">
        <v>0</v>
      </c>
      <c r="GO461" s="133">
        <v>1</v>
      </c>
      <c r="GP461" s="61">
        <v>136</v>
      </c>
      <c r="GQ461" s="106">
        <v>73.99066774748762</v>
      </c>
      <c r="GR461" s="61">
        <v>33</v>
      </c>
      <c r="GS461" s="61">
        <v>1</v>
      </c>
      <c r="GT461" s="61"/>
      <c r="GU461" s="61"/>
      <c r="GV461" s="61"/>
      <c r="GW461" s="61"/>
      <c r="GX461" s="61">
        <v>12</v>
      </c>
      <c r="GY461" s="61"/>
      <c r="GZ461" s="90"/>
      <c r="HA461" s="21">
        <v>23</v>
      </c>
      <c r="HY461" s="238"/>
      <c r="IE461" s="237"/>
      <c r="IF461" s="237"/>
      <c r="IP461" s="237"/>
      <c r="JC461" s="136"/>
      <c r="JD461" s="278"/>
      <c r="JE461" s="70"/>
      <c r="JF461" s="70"/>
      <c r="JG461" s="136"/>
      <c r="JH461" s="136"/>
      <c r="JI461" s="136"/>
      <c r="JJ461" s="136"/>
      <c r="JL461" s="420"/>
      <c r="JM461" s="362"/>
      <c r="JN461" s="244"/>
      <c r="JP461" s="518">
        <v>1</v>
      </c>
      <c r="JQ461" s="519">
        <v>41946</v>
      </c>
      <c r="JR461" s="520">
        <v>1</v>
      </c>
      <c r="JS461" s="135"/>
      <c r="JU461" s="200"/>
      <c r="JV461" s="135"/>
      <c r="JW461" s="225"/>
      <c r="JX461" s="201"/>
      <c r="JY461" s="135"/>
      <c r="JZ461" s="225"/>
      <c r="KA461" s="699">
        <v>0</v>
      </c>
      <c r="KB461" s="511"/>
      <c r="KC461" s="225"/>
      <c r="KD461" s="63"/>
      <c r="KE461" s="250"/>
      <c r="KF461" s="250"/>
      <c r="KG461" s="250"/>
      <c r="KH461" s="250"/>
      <c r="KI461" s="250"/>
      <c r="KJ461" s="250"/>
      <c r="KK461" s="250"/>
      <c r="KL461" s="250"/>
      <c r="KQ461" s="92"/>
      <c r="KR461" s="92"/>
      <c r="KS461" s="92"/>
      <c r="KT461" s="361"/>
      <c r="KU461" s="92"/>
      <c r="KV461" s="361"/>
      <c r="KW461" s="361"/>
      <c r="KX461" s="361"/>
      <c r="KY461" s="361"/>
      <c r="KZ461" s="361"/>
      <c r="LA461" s="361"/>
      <c r="LB461" s="361"/>
      <c r="LC461" s="361"/>
      <c r="LD461" s="361"/>
      <c r="LE461" s="112"/>
      <c r="LF461" s="454"/>
      <c r="LG461" s="454"/>
      <c r="LH461" s="454"/>
      <c r="LI461" s="454"/>
      <c r="LJ461" s="454"/>
      <c r="LK461" s="454"/>
      <c r="LL461" s="454"/>
      <c r="LM461" s="454"/>
      <c r="LN461" s="454"/>
      <c r="LO461" s="454"/>
      <c r="LP461" s="454"/>
      <c r="LQ461" s="454"/>
      <c r="LR461" s="454"/>
      <c r="LS461" s="454"/>
      <c r="LT461" s="454"/>
      <c r="LU461" s="454"/>
      <c r="LV461" s="454"/>
      <c r="LW461" s="454"/>
      <c r="LX461" s="454"/>
      <c r="LY461" s="454"/>
      <c r="LZ461" s="454"/>
      <c r="MA461" s="454"/>
      <c r="MC461" s="509"/>
      <c r="MD461" s="61"/>
      <c r="ME461" s="746">
        <v>214</v>
      </c>
      <c r="MF461" s="510">
        <v>41906</v>
      </c>
      <c r="MG461" s="511">
        <v>471</v>
      </c>
      <c r="MH461" s="521" t="s">
        <v>1979</v>
      </c>
      <c r="MI461" s="522">
        <v>83.041691605700507</v>
      </c>
      <c r="MJ461" s="510"/>
      <c r="MK461" s="511"/>
      <c r="ML461" s="511"/>
      <c r="MM461" s="511"/>
      <c r="MN461" s="511"/>
      <c r="MO461" s="511"/>
      <c r="ND461" s="876">
        <v>1214</v>
      </c>
      <c r="NE461" s="877" t="s">
        <v>64</v>
      </c>
      <c r="NF461" s="877" t="s">
        <v>64</v>
      </c>
      <c r="NG461" s="877" t="s">
        <v>64</v>
      </c>
      <c r="NH461" s="877" t="s">
        <v>64</v>
      </c>
      <c r="NI461" s="877" t="s">
        <v>64</v>
      </c>
      <c r="NJ461" s="877" t="s">
        <v>64</v>
      </c>
      <c r="NK461" s="877" t="s">
        <v>64</v>
      </c>
      <c r="NL461" s="877" t="s">
        <v>64</v>
      </c>
      <c r="NM461" s="877" t="s">
        <v>64</v>
      </c>
      <c r="NN461" s="877" t="s">
        <v>64</v>
      </c>
      <c r="NO461" s="877" t="s">
        <v>64</v>
      </c>
      <c r="NP461" s="877" t="s">
        <v>64</v>
      </c>
      <c r="NQ461" s="877" t="s">
        <v>64</v>
      </c>
      <c r="NR461" s="877" t="s">
        <v>64</v>
      </c>
      <c r="NS461" s="877" t="s">
        <v>64</v>
      </c>
      <c r="NT461" s="877" t="s">
        <v>64</v>
      </c>
      <c r="NU461" s="877" t="s">
        <v>64</v>
      </c>
      <c r="NV461" s="877" t="s">
        <v>64</v>
      </c>
      <c r="NW461" s="877" t="s">
        <v>64</v>
      </c>
      <c r="NX461" s="877" t="s">
        <v>64</v>
      </c>
      <c r="NY461" s="877" t="s">
        <v>64</v>
      </c>
      <c r="NZ461" s="877" t="s">
        <v>64</v>
      </c>
      <c r="OA461" s="877" t="s">
        <v>64</v>
      </c>
      <c r="OB461" s="877" t="s">
        <v>64</v>
      </c>
      <c r="OC461" s="877" t="s">
        <v>64</v>
      </c>
      <c r="OD461" s="877" t="s">
        <v>64</v>
      </c>
      <c r="OE461" s="877" t="s">
        <v>64</v>
      </c>
      <c r="OF461" s="877" t="s">
        <v>64</v>
      </c>
      <c r="OG461" s="877" t="s">
        <v>64</v>
      </c>
      <c r="OH461" s="877" t="s">
        <v>64</v>
      </c>
      <c r="OI461" s="877" t="s">
        <v>64</v>
      </c>
      <c r="OJ461" s="877" t="s">
        <v>64</v>
      </c>
      <c r="OK461" s="877" t="s">
        <v>64</v>
      </c>
      <c r="OL461" s="877" t="s">
        <v>64</v>
      </c>
    </row>
    <row r="462" spans="1:402" s="133" customFormat="1" x14ac:dyDescent="0.25">
      <c r="A462" s="221">
        <v>461</v>
      </c>
      <c r="B462" s="274">
        <v>0</v>
      </c>
      <c r="C462" s="61">
        <v>0</v>
      </c>
      <c r="D462" s="61">
        <v>5</v>
      </c>
      <c r="E462" s="511">
        <v>215</v>
      </c>
      <c r="F462" s="880"/>
      <c r="G462" s="887">
        <v>474</v>
      </c>
      <c r="I462" s="511" t="s">
        <v>1980</v>
      </c>
      <c r="J462" s="766">
        <v>22259</v>
      </c>
      <c r="K462" s="512">
        <v>53.863013698630098</v>
      </c>
      <c r="L462" s="514">
        <v>88</v>
      </c>
      <c r="M462" s="514">
        <v>176</v>
      </c>
      <c r="N462" s="514">
        <v>28.40909090909091</v>
      </c>
      <c r="O462" s="106">
        <v>2.0741798914805396</v>
      </c>
      <c r="P462" s="511">
        <v>0</v>
      </c>
      <c r="Q462" s="511">
        <v>120</v>
      </c>
      <c r="R462" s="511">
        <v>70</v>
      </c>
      <c r="S462" s="511">
        <v>1</v>
      </c>
      <c r="T462" s="514">
        <v>2</v>
      </c>
      <c r="U462" s="718">
        <v>0</v>
      </c>
      <c r="V462" s="718"/>
      <c r="W462" s="718">
        <v>1</v>
      </c>
      <c r="X462" s="718">
        <v>2</v>
      </c>
      <c r="Y462" s="718">
        <v>1</v>
      </c>
      <c r="Z462" s="718">
        <v>0</v>
      </c>
      <c r="AA462" s="718">
        <v>0</v>
      </c>
      <c r="AB462" s="718">
        <v>0</v>
      </c>
      <c r="AD462" s="524">
        <v>30.7171316681039</v>
      </c>
      <c r="AF462" s="589">
        <v>109</v>
      </c>
      <c r="AG462" s="590">
        <v>0.75</v>
      </c>
      <c r="AH462" s="589">
        <v>109</v>
      </c>
      <c r="AI462" s="63"/>
      <c r="AJ462" s="515">
        <v>14.2</v>
      </c>
      <c r="AK462" s="63"/>
      <c r="AL462" s="589"/>
      <c r="AM462" s="593">
        <v>195</v>
      </c>
      <c r="AN462" s="409"/>
      <c r="AO462" s="63"/>
      <c r="AP462" s="63"/>
      <c r="AQ462" s="63"/>
      <c r="AR462" s="63"/>
      <c r="AS462" s="63"/>
      <c r="AT462" s="63"/>
      <c r="AU462" s="64"/>
      <c r="AV462" s="64"/>
      <c r="AW462" s="108"/>
      <c r="AX462" s="108"/>
      <c r="AY462" s="108"/>
      <c r="AZ462" s="589">
        <v>140</v>
      </c>
      <c r="BA462" s="414"/>
      <c r="BB462" s="66"/>
      <c r="BC462" s="68"/>
      <c r="BD462" s="66"/>
      <c r="BE462" s="218"/>
      <c r="BF462" s="66"/>
      <c r="BG462" s="68"/>
      <c r="BH462" s="508"/>
      <c r="BI462" s="508"/>
      <c r="BJ462" s="508"/>
      <c r="BK462" s="66"/>
      <c r="BL462" s="66"/>
      <c r="BM462" s="66"/>
      <c r="BN462" s="66"/>
      <c r="BO462" s="571"/>
      <c r="BP462" s="66"/>
      <c r="BQ462" s="66"/>
      <c r="BR462" s="66"/>
      <c r="BS462" s="66"/>
      <c r="BT462" s="61"/>
      <c r="BU462" s="61"/>
      <c r="BV462" s="61"/>
      <c r="BW462" s="61"/>
      <c r="BX462" s="61"/>
      <c r="BY462" s="61"/>
      <c r="BZ462" s="61"/>
      <c r="CA462" s="61"/>
      <c r="CB462" s="61"/>
      <c r="CC462" s="61"/>
      <c r="CD462" s="61"/>
      <c r="CE462" s="61"/>
      <c r="CF462" s="61"/>
      <c r="CG462" s="61"/>
      <c r="CH462" s="61"/>
      <c r="CI462" s="61"/>
      <c r="CJ462" s="661">
        <v>1</v>
      </c>
      <c r="CK462" s="661">
        <v>0</v>
      </c>
      <c r="CL462" s="661">
        <v>1</v>
      </c>
      <c r="CM462" s="661">
        <v>1</v>
      </c>
      <c r="CN462" s="661">
        <v>1</v>
      </c>
      <c r="CO462" s="661">
        <v>0</v>
      </c>
      <c r="CP462" s="661">
        <v>0</v>
      </c>
      <c r="CQ462" s="661">
        <v>1</v>
      </c>
      <c r="CR462" s="663">
        <v>0</v>
      </c>
      <c r="CS462" s="661">
        <v>0</v>
      </c>
      <c r="CT462" s="663" t="s">
        <v>1835</v>
      </c>
      <c r="CU462" s="661">
        <v>0</v>
      </c>
      <c r="CV462" s="666">
        <v>11.7</v>
      </c>
      <c r="CW462" s="362"/>
      <c r="CX462" s="362"/>
      <c r="CY462" s="362"/>
      <c r="DC462" s="516">
        <v>2</v>
      </c>
      <c r="DD462" s="513" t="s">
        <v>1768</v>
      </c>
      <c r="DF462" s="136"/>
      <c r="DJ462" s="136"/>
      <c r="DK462" s="136"/>
      <c r="DL462" s="136"/>
      <c r="DS462" s="63"/>
      <c r="EO462" s="511">
        <v>215</v>
      </c>
      <c r="EP462" s="574">
        <v>41920</v>
      </c>
      <c r="ET462" s="133">
        <v>73</v>
      </c>
      <c r="EU462" s="133">
        <v>0</v>
      </c>
      <c r="EV462" s="524">
        <v>30.7171316681039</v>
      </c>
      <c r="EW462" s="133">
        <v>10</v>
      </c>
      <c r="EX462" s="133">
        <v>9</v>
      </c>
      <c r="EY462" s="133">
        <v>61</v>
      </c>
      <c r="EZ462" s="133">
        <v>52</v>
      </c>
      <c r="FC462" s="133">
        <v>39</v>
      </c>
      <c r="FE462" s="133">
        <v>34</v>
      </c>
      <c r="FH462" s="91"/>
      <c r="FI462" s="91"/>
      <c r="FJ462" s="227"/>
      <c r="FK462" s="227"/>
      <c r="FL462" s="193">
        <v>212</v>
      </c>
      <c r="FM462" s="193">
        <v>143</v>
      </c>
      <c r="FN462" s="193">
        <v>102.20907109878277</v>
      </c>
      <c r="FO462" s="193">
        <v>68.942911165688372</v>
      </c>
      <c r="FP462" s="193">
        <v>32</v>
      </c>
      <c r="FQ462" s="133">
        <v>1</v>
      </c>
      <c r="FS462" s="193">
        <v>33</v>
      </c>
      <c r="FT462" s="193">
        <v>42</v>
      </c>
      <c r="FU462" s="133">
        <v>260</v>
      </c>
      <c r="FV462" s="237">
        <v>6.7</v>
      </c>
      <c r="FW462" s="237">
        <v>8.9</v>
      </c>
      <c r="FX462" s="237">
        <v>4.9253731343283578</v>
      </c>
      <c r="FY462" s="237">
        <v>0.7857142857142857</v>
      </c>
      <c r="FZ462" s="237"/>
      <c r="GA462" s="133">
        <v>19</v>
      </c>
      <c r="GG462" s="133">
        <v>0</v>
      </c>
      <c r="GH462" s="133">
        <v>1</v>
      </c>
      <c r="GI462" s="133">
        <v>0</v>
      </c>
      <c r="GJ462" s="133">
        <v>1</v>
      </c>
      <c r="GK462" s="133">
        <v>16</v>
      </c>
      <c r="GM462" s="133">
        <v>0</v>
      </c>
      <c r="GO462" s="133">
        <v>1</v>
      </c>
      <c r="GP462" s="61">
        <v>52</v>
      </c>
      <c r="GQ462" s="106">
        <v>25.070149514795773</v>
      </c>
      <c r="GR462" s="61">
        <v>55</v>
      </c>
      <c r="GS462" s="61">
        <v>0</v>
      </c>
      <c r="GT462" s="61"/>
      <c r="GU462" s="61"/>
      <c r="GV462" s="61"/>
      <c r="GW462" s="61"/>
      <c r="GX462" s="61"/>
      <c r="GY462" s="61"/>
      <c r="GZ462" s="90"/>
      <c r="HA462" s="21">
        <v>9</v>
      </c>
      <c r="HY462" s="238"/>
      <c r="IE462" s="237"/>
      <c r="IF462" s="237"/>
      <c r="IP462" s="237"/>
      <c r="JC462" s="136"/>
      <c r="JD462" s="278"/>
      <c r="JE462" s="70"/>
      <c r="JF462" s="70"/>
      <c r="JG462" s="136"/>
      <c r="JH462" s="136"/>
      <c r="JI462" s="136"/>
      <c r="JJ462" s="136"/>
      <c r="JL462" s="420"/>
      <c r="JM462" s="362"/>
      <c r="JN462" s="244"/>
      <c r="JP462" s="518">
        <v>0</v>
      </c>
      <c r="JQ462" s="519">
        <v>43507</v>
      </c>
      <c r="JR462" s="520">
        <v>52</v>
      </c>
      <c r="JS462" s="135"/>
      <c r="JU462" s="200"/>
      <c r="JV462" s="135"/>
      <c r="JW462" s="225"/>
      <c r="JX462" s="201"/>
      <c r="JY462" s="135"/>
      <c r="JZ462" s="225"/>
      <c r="KA462" s="699">
        <v>0</v>
      </c>
      <c r="KB462" s="511"/>
      <c r="KC462" s="225"/>
      <c r="KD462" s="63"/>
      <c r="KE462" s="250"/>
      <c r="KF462" s="250"/>
      <c r="KG462" s="250"/>
      <c r="KH462" s="250"/>
      <c r="KI462" s="250"/>
      <c r="KJ462" s="250"/>
      <c r="KK462" s="250"/>
      <c r="KL462" s="250"/>
      <c r="KQ462" s="92"/>
      <c r="KR462" s="92"/>
      <c r="KS462" s="92"/>
      <c r="KT462" s="361"/>
      <c r="KU462" s="92"/>
      <c r="KV462" s="361"/>
      <c r="KW462" s="361"/>
      <c r="KX462" s="361"/>
      <c r="KY462" s="361"/>
      <c r="KZ462" s="361"/>
      <c r="LA462" s="361"/>
      <c r="LB462" s="361"/>
      <c r="LC462" s="361"/>
      <c r="LD462" s="361"/>
      <c r="LE462" s="112"/>
      <c r="LF462" s="454"/>
      <c r="LG462" s="454"/>
      <c r="LH462" s="454"/>
      <c r="LI462" s="454"/>
      <c r="LJ462" s="454"/>
      <c r="LK462" s="454"/>
      <c r="LL462" s="454"/>
      <c r="LM462" s="454"/>
      <c r="LN462" s="454"/>
      <c r="LO462" s="454"/>
      <c r="LP462" s="454"/>
      <c r="LQ462" s="454"/>
      <c r="LR462" s="454"/>
      <c r="LS462" s="454"/>
      <c r="LT462" s="454"/>
      <c r="LU462" s="454"/>
      <c r="LV462" s="454"/>
      <c r="LW462" s="454"/>
      <c r="LX462" s="454"/>
      <c r="LY462" s="454"/>
      <c r="LZ462" s="454"/>
      <c r="MA462" s="454"/>
      <c r="MC462" s="509"/>
      <c r="MD462" s="61"/>
      <c r="ME462" s="746">
        <v>215</v>
      </c>
      <c r="MF462" s="510">
        <v>41919</v>
      </c>
      <c r="MG462" s="511">
        <v>474</v>
      </c>
      <c r="MH462" s="521" t="s">
        <v>1981</v>
      </c>
      <c r="MI462" s="522">
        <v>34.540711158057697</v>
      </c>
      <c r="MJ462" s="510"/>
      <c r="MK462" s="511"/>
      <c r="ML462" s="511"/>
      <c r="MM462" s="511"/>
      <c r="MN462" s="511"/>
      <c r="MO462" s="511"/>
      <c r="ND462" s="876" t="s">
        <v>64</v>
      </c>
      <c r="NE462" s="877" t="s">
        <v>64</v>
      </c>
      <c r="NF462" s="877" t="s">
        <v>64</v>
      </c>
      <c r="NG462" s="877" t="s">
        <v>64</v>
      </c>
      <c r="NH462" s="877" t="s">
        <v>64</v>
      </c>
      <c r="NI462" s="877" t="s">
        <v>64</v>
      </c>
      <c r="NJ462" s="877" t="s">
        <v>64</v>
      </c>
      <c r="NK462" s="877" t="s">
        <v>64</v>
      </c>
      <c r="NL462" s="877" t="s">
        <v>64</v>
      </c>
      <c r="NM462" s="877" t="s">
        <v>64</v>
      </c>
      <c r="NN462" s="877" t="s">
        <v>64</v>
      </c>
      <c r="NO462" s="877" t="s">
        <v>64</v>
      </c>
      <c r="NP462" s="877" t="s">
        <v>64</v>
      </c>
      <c r="NQ462" s="877" t="s">
        <v>64</v>
      </c>
      <c r="NR462" s="877" t="s">
        <v>64</v>
      </c>
      <c r="NS462" s="877" t="s">
        <v>64</v>
      </c>
      <c r="NT462" s="877" t="s">
        <v>64</v>
      </c>
      <c r="NU462" s="877" t="s">
        <v>64</v>
      </c>
      <c r="NV462" s="877" t="s">
        <v>64</v>
      </c>
      <c r="NW462" s="877" t="s">
        <v>64</v>
      </c>
      <c r="NX462" s="877" t="s">
        <v>64</v>
      </c>
      <c r="NY462" s="877" t="s">
        <v>64</v>
      </c>
      <c r="NZ462" s="877" t="s">
        <v>64</v>
      </c>
      <c r="OA462" s="877" t="s">
        <v>64</v>
      </c>
      <c r="OB462" s="877" t="s">
        <v>64</v>
      </c>
      <c r="OC462" s="877" t="s">
        <v>64</v>
      </c>
      <c r="OD462" s="877" t="s">
        <v>64</v>
      </c>
      <c r="OE462" s="877" t="s">
        <v>64</v>
      </c>
      <c r="OF462" s="877" t="s">
        <v>64</v>
      </c>
      <c r="OG462" s="877" t="s">
        <v>64</v>
      </c>
      <c r="OH462" s="877" t="s">
        <v>64</v>
      </c>
      <c r="OI462" s="877" t="s">
        <v>64</v>
      </c>
      <c r="OJ462" s="877" t="s">
        <v>64</v>
      </c>
      <c r="OK462" s="877" t="s">
        <v>64</v>
      </c>
      <c r="OL462" s="877" t="s">
        <v>64</v>
      </c>
    </row>
    <row r="463" spans="1:402" s="133" customFormat="1" x14ac:dyDescent="0.25">
      <c r="A463" s="221">
        <v>462</v>
      </c>
      <c r="B463" s="221">
        <v>0</v>
      </c>
      <c r="C463" s="61">
        <v>1</v>
      </c>
      <c r="D463" s="61">
        <v>5</v>
      </c>
      <c r="E463" s="511">
        <v>216</v>
      </c>
      <c r="F463" s="880"/>
      <c r="G463" s="887">
        <v>476</v>
      </c>
      <c r="I463" s="511" t="s">
        <v>1982</v>
      </c>
      <c r="J463" s="766">
        <v>22855</v>
      </c>
      <c r="K463" s="512">
        <v>52.249315068493203</v>
      </c>
      <c r="L463" s="514">
        <v>89</v>
      </c>
      <c r="M463" s="514">
        <v>170</v>
      </c>
      <c r="N463" s="514">
        <v>30.795847750865054</v>
      </c>
      <c r="O463" s="106">
        <v>2.0500677495579938</v>
      </c>
      <c r="P463" s="511">
        <v>0</v>
      </c>
      <c r="Q463" s="511">
        <v>110</v>
      </c>
      <c r="R463" s="511">
        <v>70</v>
      </c>
      <c r="S463" s="511">
        <v>1</v>
      </c>
      <c r="T463" s="514">
        <v>2</v>
      </c>
      <c r="U463" s="718">
        <v>1</v>
      </c>
      <c r="V463" s="718"/>
      <c r="W463" s="718">
        <v>1</v>
      </c>
      <c r="X463" s="718">
        <v>2</v>
      </c>
      <c r="Y463" s="718">
        <v>1</v>
      </c>
      <c r="Z463" s="718">
        <v>0</v>
      </c>
      <c r="AA463" s="718">
        <v>0</v>
      </c>
      <c r="AB463" s="718">
        <v>1</v>
      </c>
      <c r="AD463" s="524">
        <v>20.450555295604399</v>
      </c>
      <c r="AF463" s="589">
        <v>155</v>
      </c>
      <c r="AG463" s="590">
        <v>0.84</v>
      </c>
      <c r="AH463" s="589">
        <v>96</v>
      </c>
      <c r="AI463" s="63"/>
      <c r="AJ463" s="515">
        <v>16</v>
      </c>
      <c r="AK463" s="63"/>
      <c r="AL463" s="589"/>
      <c r="AM463" s="593">
        <v>577</v>
      </c>
      <c r="AN463" s="409"/>
      <c r="AO463" s="63"/>
      <c r="AP463" s="63"/>
      <c r="AQ463" s="63"/>
      <c r="AR463" s="63"/>
      <c r="AS463" s="63"/>
      <c r="AT463" s="63"/>
      <c r="AU463" s="64"/>
      <c r="AV463" s="64"/>
      <c r="AW463" s="108"/>
      <c r="AX463" s="108"/>
      <c r="AY463" s="108"/>
      <c r="AZ463" s="589">
        <v>138</v>
      </c>
      <c r="BA463" s="414"/>
      <c r="BB463" s="66"/>
      <c r="BC463" s="68"/>
      <c r="BD463" s="66"/>
      <c r="BE463" s="218"/>
      <c r="BF463" s="66"/>
      <c r="BG463" s="68"/>
      <c r="BH463" s="508"/>
      <c r="BI463" s="508"/>
      <c r="BJ463" s="508"/>
      <c r="BK463" s="66"/>
      <c r="BL463" s="66"/>
      <c r="BM463" s="66"/>
      <c r="BN463" s="66"/>
      <c r="BO463" s="571"/>
      <c r="BP463" s="66"/>
      <c r="BQ463" s="66"/>
      <c r="BR463" s="66"/>
      <c r="BS463" s="66"/>
      <c r="BT463" s="61"/>
      <c r="BU463" s="61"/>
      <c r="BV463" s="61"/>
      <c r="BW463" s="61"/>
      <c r="BX463" s="61"/>
      <c r="BY463" s="61"/>
      <c r="BZ463" s="61"/>
      <c r="CA463" s="61"/>
      <c r="CB463" s="61"/>
      <c r="CC463" s="61"/>
      <c r="CD463" s="61"/>
      <c r="CE463" s="61"/>
      <c r="CF463" s="61"/>
      <c r="CG463" s="61"/>
      <c r="CH463" s="61"/>
      <c r="CI463" s="61"/>
      <c r="CJ463" s="661">
        <v>1</v>
      </c>
      <c r="CK463" s="661">
        <v>0</v>
      </c>
      <c r="CL463" s="661">
        <v>1</v>
      </c>
      <c r="CM463" s="661">
        <v>1</v>
      </c>
      <c r="CN463" s="661">
        <v>1</v>
      </c>
      <c r="CO463" s="661">
        <v>0</v>
      </c>
      <c r="CP463" s="661">
        <v>0</v>
      </c>
      <c r="CQ463" s="661">
        <v>1</v>
      </c>
      <c r="CR463" s="661">
        <v>0</v>
      </c>
      <c r="CS463" s="661">
        <v>0</v>
      </c>
      <c r="CT463" s="661">
        <v>1</v>
      </c>
      <c r="CU463" s="661">
        <v>0</v>
      </c>
      <c r="CV463" s="666">
        <v>14</v>
      </c>
      <c r="CW463" s="362"/>
      <c r="CX463" s="362"/>
      <c r="CY463" s="362"/>
      <c r="DC463" s="516">
        <v>2</v>
      </c>
      <c r="DD463" s="511" t="s">
        <v>1750</v>
      </c>
      <c r="DF463" s="136"/>
      <c r="DJ463" s="136"/>
      <c r="DK463" s="136"/>
      <c r="DL463" s="136"/>
      <c r="DS463" s="63"/>
      <c r="EO463" s="511">
        <v>216</v>
      </c>
      <c r="EP463" s="574">
        <v>41925</v>
      </c>
      <c r="ET463" s="133">
        <v>95</v>
      </c>
      <c r="EU463" s="133">
        <v>1</v>
      </c>
      <c r="EV463" s="524">
        <v>20.450555295604399</v>
      </c>
      <c r="EW463" s="133">
        <v>8</v>
      </c>
      <c r="EX463" s="133">
        <v>9</v>
      </c>
      <c r="EY463" s="133">
        <v>63</v>
      </c>
      <c r="EZ463" s="133">
        <v>57</v>
      </c>
      <c r="FC463" s="133">
        <v>48</v>
      </c>
      <c r="FE463" s="133">
        <v>28</v>
      </c>
      <c r="FH463" s="91"/>
      <c r="FI463" s="91"/>
      <c r="FJ463" s="227"/>
      <c r="FK463" s="227"/>
      <c r="FL463" s="193">
        <v>201</v>
      </c>
      <c r="FM463" s="193">
        <v>168</v>
      </c>
      <c r="FN463" s="193">
        <v>98.045540223408096</v>
      </c>
      <c r="FO463" s="193">
        <v>81.948511231505279</v>
      </c>
      <c r="FP463" s="193">
        <v>16.8</v>
      </c>
      <c r="FQ463" s="133">
        <v>1</v>
      </c>
      <c r="FS463" s="193">
        <v>87</v>
      </c>
      <c r="FT463" s="193"/>
      <c r="FU463" s="133">
        <v>120</v>
      </c>
      <c r="FV463" s="237">
        <v>6.14</v>
      </c>
      <c r="FW463" s="237">
        <v>10.9</v>
      </c>
      <c r="FX463" s="237">
        <v>14.169381107491857</v>
      </c>
      <c r="FY463" s="237"/>
      <c r="FZ463" s="237">
        <v>3</v>
      </c>
      <c r="GA463" s="133">
        <v>21</v>
      </c>
      <c r="GG463" s="133">
        <v>0</v>
      </c>
      <c r="GH463" s="133">
        <v>1</v>
      </c>
      <c r="GI463" s="133">
        <v>0</v>
      </c>
      <c r="GJ463" s="133">
        <v>1</v>
      </c>
      <c r="GM463" s="133">
        <v>0</v>
      </c>
      <c r="GO463" s="133">
        <v>1</v>
      </c>
      <c r="GP463" s="61">
        <v>41</v>
      </c>
      <c r="GQ463" s="106">
        <v>19.999339050545931</v>
      </c>
      <c r="GR463" s="61">
        <v>36</v>
      </c>
      <c r="GS463" s="61">
        <v>0</v>
      </c>
      <c r="GT463" s="61"/>
      <c r="GU463" s="61"/>
      <c r="GV463" s="61"/>
      <c r="GW463" s="61"/>
      <c r="GX463" s="61">
        <v>16</v>
      </c>
      <c r="GY463" s="61"/>
      <c r="GZ463" s="90"/>
      <c r="HA463" s="21">
        <v>9</v>
      </c>
      <c r="HY463" s="238"/>
      <c r="IE463" s="237"/>
      <c r="IF463" s="237"/>
      <c r="IP463" s="237"/>
      <c r="JC463" s="136"/>
      <c r="JD463" s="278"/>
      <c r="JE463" s="70"/>
      <c r="JF463" s="70"/>
      <c r="JG463" s="136"/>
      <c r="JH463" s="136"/>
      <c r="JI463" s="136"/>
      <c r="JJ463" s="136"/>
      <c r="JL463" s="420"/>
      <c r="JM463" s="362"/>
      <c r="JN463" s="244"/>
      <c r="JP463" s="518">
        <v>0</v>
      </c>
      <c r="JQ463" s="519">
        <v>43502</v>
      </c>
      <c r="JR463" s="520">
        <v>51</v>
      </c>
      <c r="JS463" s="135"/>
      <c r="JU463" s="200"/>
      <c r="JV463" s="135"/>
      <c r="JW463" s="225"/>
      <c r="JX463" s="201"/>
      <c r="JY463" s="135"/>
      <c r="JZ463" s="225"/>
      <c r="KA463" s="699">
        <v>0</v>
      </c>
      <c r="KB463" s="511"/>
      <c r="KC463" s="225"/>
      <c r="KD463" s="63"/>
      <c r="KE463" s="250"/>
      <c r="KF463" s="250"/>
      <c r="KG463" s="250"/>
      <c r="KH463" s="250"/>
      <c r="KI463" s="250"/>
      <c r="KJ463" s="250"/>
      <c r="KK463" s="250"/>
      <c r="KL463" s="250"/>
      <c r="KQ463" s="92"/>
      <c r="KR463" s="92"/>
      <c r="KS463" s="92"/>
      <c r="KT463" s="361"/>
      <c r="KU463" s="92"/>
      <c r="KV463" s="361"/>
      <c r="KW463" s="361"/>
      <c r="KX463" s="361"/>
      <c r="KY463" s="361"/>
      <c r="KZ463" s="361"/>
      <c r="LA463" s="361"/>
      <c r="LB463" s="361"/>
      <c r="LC463" s="361"/>
      <c r="LD463" s="361"/>
      <c r="LE463" s="112"/>
      <c r="LF463" s="454"/>
      <c r="LG463" s="454"/>
      <c r="LH463" s="454"/>
      <c r="LI463" s="454"/>
      <c r="LJ463" s="454"/>
      <c r="LK463" s="454"/>
      <c r="LL463" s="454"/>
      <c r="LM463" s="454"/>
      <c r="LN463" s="454"/>
      <c r="LO463" s="454"/>
      <c r="LP463" s="454"/>
      <c r="LQ463" s="454"/>
      <c r="LR463" s="454"/>
      <c r="LS463" s="454"/>
      <c r="LT463" s="454"/>
      <c r="LU463" s="454"/>
      <c r="LV463" s="454"/>
      <c r="LW463" s="454"/>
      <c r="LX463" s="454"/>
      <c r="LY463" s="454"/>
      <c r="LZ463" s="454"/>
      <c r="MA463" s="454"/>
      <c r="MC463" s="509"/>
      <c r="MD463" s="61"/>
      <c r="ME463" s="746">
        <v>216</v>
      </c>
      <c r="MF463" s="510">
        <v>41926</v>
      </c>
      <c r="MG463" s="511">
        <v>476</v>
      </c>
      <c r="MH463" s="552" t="s">
        <v>1983</v>
      </c>
      <c r="MI463" s="522">
        <v>48.4</v>
      </c>
      <c r="MJ463" s="510">
        <v>41927</v>
      </c>
      <c r="MK463" s="511" t="s">
        <v>1984</v>
      </c>
      <c r="ML463" s="511">
        <v>48.4</v>
      </c>
      <c r="MM463" s="511"/>
      <c r="MN463" s="511"/>
      <c r="MO463" s="511"/>
      <c r="ND463" s="876">
        <v>1216</v>
      </c>
      <c r="NE463" s="877" t="s">
        <v>64</v>
      </c>
      <c r="NF463" s="877" t="s">
        <v>64</v>
      </c>
      <c r="NG463" s="877" t="s">
        <v>64</v>
      </c>
      <c r="NH463" s="877" t="s">
        <v>64</v>
      </c>
      <c r="NI463" s="877" t="s">
        <v>64</v>
      </c>
      <c r="NJ463" s="877" t="s">
        <v>64</v>
      </c>
      <c r="NK463" s="877" t="s">
        <v>64</v>
      </c>
      <c r="NL463" s="877" t="s">
        <v>64</v>
      </c>
      <c r="NM463" s="877" t="s">
        <v>64</v>
      </c>
      <c r="NN463" s="877" t="s">
        <v>64</v>
      </c>
      <c r="NO463" s="877" t="s">
        <v>64</v>
      </c>
      <c r="NP463" s="877" t="s">
        <v>64</v>
      </c>
      <c r="NQ463" s="877" t="s">
        <v>64</v>
      </c>
      <c r="NR463" s="877" t="s">
        <v>64</v>
      </c>
      <c r="NS463" s="877" t="s">
        <v>64</v>
      </c>
      <c r="NT463" s="877" t="s">
        <v>64</v>
      </c>
      <c r="NU463" s="877" t="s">
        <v>64</v>
      </c>
      <c r="NV463" s="877" t="s">
        <v>64</v>
      </c>
      <c r="NW463" s="877" t="s">
        <v>64</v>
      </c>
      <c r="NX463" s="877" t="s">
        <v>64</v>
      </c>
      <c r="NY463" s="877" t="s">
        <v>64</v>
      </c>
      <c r="NZ463" s="877" t="s">
        <v>64</v>
      </c>
      <c r="OA463" s="877" t="s">
        <v>64</v>
      </c>
      <c r="OB463" s="877" t="s">
        <v>64</v>
      </c>
      <c r="OC463" s="877" t="s">
        <v>64</v>
      </c>
      <c r="OD463" s="877" t="s">
        <v>64</v>
      </c>
      <c r="OE463" s="877" t="s">
        <v>64</v>
      </c>
      <c r="OF463" s="877" t="s">
        <v>64</v>
      </c>
      <c r="OG463" s="877" t="s">
        <v>64</v>
      </c>
      <c r="OH463" s="877" t="s">
        <v>64</v>
      </c>
      <c r="OI463" s="877" t="s">
        <v>64</v>
      </c>
      <c r="OJ463" s="877" t="s">
        <v>64</v>
      </c>
      <c r="OK463" s="877" t="s">
        <v>64</v>
      </c>
      <c r="OL463" s="877" t="s">
        <v>64</v>
      </c>
    </row>
    <row r="464" spans="1:402" s="133" customFormat="1" x14ac:dyDescent="0.25">
      <c r="A464" s="274">
        <v>463</v>
      </c>
      <c r="B464" s="221">
        <v>0</v>
      </c>
      <c r="C464" s="61">
        <v>1</v>
      </c>
      <c r="D464" s="61">
        <v>5</v>
      </c>
      <c r="E464" s="511">
        <v>217</v>
      </c>
      <c r="F464" s="880"/>
      <c r="G464" s="887">
        <v>478</v>
      </c>
      <c r="I464" s="511" t="s">
        <v>1985</v>
      </c>
      <c r="J464" s="766">
        <v>18269</v>
      </c>
      <c r="K464" s="512">
        <v>64.816438356164397</v>
      </c>
      <c r="L464" s="514">
        <v>66</v>
      </c>
      <c r="M464" s="514">
        <v>174</v>
      </c>
      <c r="N464" s="514">
        <v>21.799445105033691</v>
      </c>
      <c r="O464" s="106">
        <v>1.7860571099491751</v>
      </c>
      <c r="P464" s="511">
        <v>0</v>
      </c>
      <c r="Q464" s="511">
        <v>100</v>
      </c>
      <c r="R464" s="511">
        <v>73</v>
      </c>
      <c r="S464" s="511">
        <v>0</v>
      </c>
      <c r="T464" s="514">
        <v>2</v>
      </c>
      <c r="U464" s="718">
        <v>0</v>
      </c>
      <c r="V464" s="718"/>
      <c r="W464" s="718">
        <v>0</v>
      </c>
      <c r="X464" s="718">
        <v>2</v>
      </c>
      <c r="Y464" s="718">
        <v>1</v>
      </c>
      <c r="Z464" s="718">
        <v>0</v>
      </c>
      <c r="AA464" s="718">
        <v>0</v>
      </c>
      <c r="AB464" s="718">
        <v>0</v>
      </c>
      <c r="AD464" s="524">
        <v>25.1322249528498</v>
      </c>
      <c r="AF464" s="589">
        <v>83</v>
      </c>
      <c r="AG464" s="590">
        <v>1.17</v>
      </c>
      <c r="AH464" s="589">
        <v>63</v>
      </c>
      <c r="AI464" s="63"/>
      <c r="AJ464" s="515">
        <v>16.7</v>
      </c>
      <c r="AK464" s="63"/>
      <c r="AL464" s="589"/>
      <c r="AM464" s="593">
        <v>7406</v>
      </c>
      <c r="AN464" s="409"/>
      <c r="AO464" s="63"/>
      <c r="AP464" s="63"/>
      <c r="AQ464" s="63"/>
      <c r="AR464" s="63"/>
      <c r="AS464" s="63"/>
      <c r="AT464" s="63"/>
      <c r="AU464" s="64"/>
      <c r="AV464" s="64"/>
      <c r="AW464" s="108"/>
      <c r="AX464" s="108"/>
      <c r="AY464" s="108"/>
      <c r="AZ464" s="589">
        <v>133</v>
      </c>
      <c r="BA464" s="414"/>
      <c r="BB464" s="66"/>
      <c r="BC464" s="68"/>
      <c r="BD464" s="66"/>
      <c r="BE464" s="218"/>
      <c r="BF464" s="66"/>
      <c r="BG464" s="68"/>
      <c r="BH464" s="508"/>
      <c r="BI464" s="508"/>
      <c r="BJ464" s="508"/>
      <c r="BK464" s="66"/>
      <c r="BL464" s="66"/>
      <c r="BM464" s="66"/>
      <c r="BN464" s="66"/>
      <c r="BO464" s="571"/>
      <c r="BP464" s="66"/>
      <c r="BQ464" s="66"/>
      <c r="BR464" s="66"/>
      <c r="BS464" s="66"/>
      <c r="BT464" s="61"/>
      <c r="BU464" s="61"/>
      <c r="BV464" s="61"/>
      <c r="BW464" s="61"/>
      <c r="BX464" s="61"/>
      <c r="BY464" s="61"/>
      <c r="BZ464" s="61"/>
      <c r="CA464" s="61"/>
      <c r="CB464" s="61"/>
      <c r="CC464" s="61"/>
      <c r="CD464" s="61"/>
      <c r="CE464" s="61"/>
      <c r="CF464" s="61"/>
      <c r="CG464" s="61"/>
      <c r="CH464" s="61"/>
      <c r="CI464" s="61"/>
      <c r="CJ464" s="661">
        <v>1</v>
      </c>
      <c r="CK464" s="661">
        <v>0</v>
      </c>
      <c r="CL464" s="661">
        <v>1</v>
      </c>
      <c r="CM464" s="661">
        <v>1</v>
      </c>
      <c r="CN464" s="661">
        <v>1</v>
      </c>
      <c r="CO464" s="661">
        <v>0</v>
      </c>
      <c r="CP464" s="661">
        <v>0</v>
      </c>
      <c r="CQ464" s="661">
        <v>1</v>
      </c>
      <c r="CR464" s="661">
        <v>0</v>
      </c>
      <c r="CS464" s="661">
        <v>0</v>
      </c>
      <c r="CT464" s="661">
        <v>0</v>
      </c>
      <c r="CU464" s="661">
        <v>0</v>
      </c>
      <c r="CV464" s="666">
        <v>8.8000000000000007</v>
      </c>
      <c r="CW464" s="362"/>
      <c r="CX464" s="362"/>
      <c r="CY464" s="362"/>
      <c r="DC464" s="516">
        <v>2</v>
      </c>
      <c r="DD464" s="511" t="s">
        <v>1986</v>
      </c>
      <c r="DF464" s="136"/>
      <c r="DJ464" s="136"/>
      <c r="DK464" s="136"/>
      <c r="DL464" s="136"/>
      <c r="DS464" s="63"/>
      <c r="EO464" s="511">
        <v>217</v>
      </c>
      <c r="EP464" s="574">
        <v>41925</v>
      </c>
      <c r="ET464" s="133">
        <v>70</v>
      </c>
      <c r="EU464" s="133">
        <v>0</v>
      </c>
      <c r="EV464" s="524">
        <v>25.1322249528498</v>
      </c>
      <c r="EW464" s="133">
        <v>6</v>
      </c>
      <c r="EX464" s="133">
        <v>6</v>
      </c>
      <c r="EY464" s="133">
        <v>67</v>
      </c>
      <c r="EZ464" s="133">
        <v>59</v>
      </c>
      <c r="FC464" s="133">
        <v>49</v>
      </c>
      <c r="FE464" s="133">
        <v>29</v>
      </c>
      <c r="FH464" s="91"/>
      <c r="FI464" s="91"/>
      <c r="FJ464" s="227"/>
      <c r="FK464" s="227"/>
      <c r="FL464" s="193">
        <v>253</v>
      </c>
      <c r="FM464" s="193">
        <v>218</v>
      </c>
      <c r="FN464" s="193">
        <v>141.65280527183114</v>
      </c>
      <c r="FO464" s="193">
        <v>122.05656738837624</v>
      </c>
      <c r="FP464" s="193">
        <v>14</v>
      </c>
      <c r="FQ464" s="133">
        <v>1</v>
      </c>
      <c r="FS464" s="193">
        <v>78</v>
      </c>
      <c r="FT464" s="193"/>
      <c r="FU464" s="133">
        <v>140</v>
      </c>
      <c r="FV464" s="237">
        <v>3.8</v>
      </c>
      <c r="FW464" s="237">
        <v>9.2100000000000009</v>
      </c>
      <c r="FX464" s="237">
        <v>20.526315789473685</v>
      </c>
      <c r="FY464" s="237"/>
      <c r="FZ464" s="237">
        <v>2.3636363636363638</v>
      </c>
      <c r="GA464" s="133">
        <v>22</v>
      </c>
      <c r="GG464" s="133">
        <v>0</v>
      </c>
      <c r="GH464" s="133">
        <v>2</v>
      </c>
      <c r="GI464" s="133">
        <v>1</v>
      </c>
      <c r="GJ464" s="133">
        <v>2</v>
      </c>
      <c r="GK464" s="133">
        <v>27</v>
      </c>
      <c r="GM464" s="133">
        <v>0</v>
      </c>
      <c r="GO464" s="133">
        <v>1</v>
      </c>
      <c r="GP464" s="61">
        <v>89</v>
      </c>
      <c r="GQ464" s="106">
        <v>49.830433475071032</v>
      </c>
      <c r="GR464" s="61">
        <v>54</v>
      </c>
      <c r="GS464" s="61">
        <v>0</v>
      </c>
      <c r="GT464" s="61"/>
      <c r="GU464" s="61"/>
      <c r="GV464" s="61"/>
      <c r="GW464" s="61"/>
      <c r="GX464" s="61">
        <v>16</v>
      </c>
      <c r="GY464" s="61"/>
      <c r="GZ464" s="90"/>
      <c r="HA464" s="21">
        <v>18</v>
      </c>
      <c r="HY464" s="238"/>
      <c r="IE464" s="237"/>
      <c r="IF464" s="237"/>
      <c r="IP464" s="237"/>
      <c r="JC464" s="136"/>
      <c r="JD464" s="278"/>
      <c r="JE464" s="70"/>
      <c r="JF464" s="70"/>
      <c r="JG464" s="136"/>
      <c r="JH464" s="136"/>
      <c r="JI464" s="136"/>
      <c r="JJ464" s="136"/>
      <c r="JL464" s="420"/>
      <c r="JM464" s="362"/>
      <c r="JN464" s="244"/>
      <c r="JP464" s="518">
        <v>0</v>
      </c>
      <c r="JQ464" s="519">
        <v>43619</v>
      </c>
      <c r="JR464" s="520">
        <v>55</v>
      </c>
      <c r="JS464" s="135"/>
      <c r="JU464" s="200"/>
      <c r="JV464" s="135"/>
      <c r="JW464" s="225"/>
      <c r="JX464" s="201"/>
      <c r="JY464" s="135"/>
      <c r="JZ464" s="225"/>
      <c r="KA464" s="699">
        <v>0</v>
      </c>
      <c r="KB464" s="511"/>
      <c r="KC464" s="225"/>
      <c r="KD464" s="63"/>
      <c r="KE464" s="250"/>
      <c r="KF464" s="250"/>
      <c r="KG464" s="250"/>
      <c r="KH464" s="250"/>
      <c r="KI464" s="250"/>
      <c r="KJ464" s="250"/>
      <c r="KK464" s="250"/>
      <c r="KL464" s="250"/>
      <c r="KQ464" s="92"/>
      <c r="KR464" s="92"/>
      <c r="KS464" s="92"/>
      <c r="KT464" s="361"/>
      <c r="KU464" s="92"/>
      <c r="KV464" s="361"/>
      <c r="KW464" s="361"/>
      <c r="KX464" s="361"/>
      <c r="KY464" s="361"/>
      <c r="KZ464" s="361"/>
      <c r="LA464" s="361"/>
      <c r="LB464" s="361"/>
      <c r="LC464" s="361"/>
      <c r="LD464" s="361"/>
      <c r="LE464" s="112"/>
      <c r="LF464" s="454"/>
      <c r="LG464" s="454"/>
      <c r="LH464" s="454"/>
      <c r="LI464" s="454"/>
      <c r="LJ464" s="454"/>
      <c r="LK464" s="454"/>
      <c r="LL464" s="454"/>
      <c r="LM464" s="454"/>
      <c r="LN464" s="454"/>
      <c r="LO464" s="454"/>
      <c r="LP464" s="454"/>
      <c r="LQ464" s="454"/>
      <c r="LR464" s="454"/>
      <c r="LS464" s="454"/>
      <c r="LT464" s="454"/>
      <c r="LU464" s="454"/>
      <c r="LV464" s="454"/>
      <c r="LW464" s="454"/>
      <c r="LX464" s="454"/>
      <c r="LY464" s="454"/>
      <c r="LZ464" s="454"/>
      <c r="MA464" s="454"/>
      <c r="MC464" s="509"/>
      <c r="MD464" s="61"/>
      <c r="ME464" s="746">
        <v>217</v>
      </c>
      <c r="MF464" s="510">
        <v>41927</v>
      </c>
      <c r="MG464" s="511">
        <v>478</v>
      </c>
      <c r="MH464" s="521" t="s">
        <v>1983</v>
      </c>
      <c r="MI464" s="522">
        <v>23.686443151306602</v>
      </c>
      <c r="MJ464" s="510">
        <v>41927</v>
      </c>
      <c r="MM464" s="511"/>
      <c r="MN464" s="511"/>
      <c r="MO464" s="511"/>
      <c r="ND464" s="876">
        <v>1217</v>
      </c>
      <c r="NE464" s="877">
        <v>8.7521129913417397</v>
      </c>
      <c r="NF464" s="877">
        <v>7.4968937130302002</v>
      </c>
      <c r="NG464" s="877">
        <v>4.6444331524062497</v>
      </c>
      <c r="NH464" s="877">
        <v>4.1342209397606302</v>
      </c>
      <c r="NI464" s="877">
        <v>7.3664970757745296</v>
      </c>
      <c r="NJ464" s="877">
        <v>8.6176878474486394</v>
      </c>
      <c r="NK464" s="877">
        <v>7.5937272455846001</v>
      </c>
      <c r="NL464" s="877">
        <v>7.9040023162836901</v>
      </c>
      <c r="NM464" s="877">
        <v>6.1759237420637598</v>
      </c>
      <c r="NN464" s="877">
        <v>0.85598969730848096</v>
      </c>
      <c r="NO464" s="877">
        <v>6.5293524629912501</v>
      </c>
      <c r="NP464" s="877">
        <v>6.8939688694671002</v>
      </c>
      <c r="NQ464" s="877">
        <v>7.5992433953772496</v>
      </c>
      <c r="NR464" s="877">
        <v>4.7081872360207102</v>
      </c>
      <c r="NS464" s="877">
        <v>6.0733918160529203</v>
      </c>
      <c r="NT464" s="877">
        <v>7.5135697000301098</v>
      </c>
      <c r="NU464" s="877">
        <v>6.7142455176661198</v>
      </c>
      <c r="NV464" s="877">
        <v>7.1088380520496797</v>
      </c>
      <c r="NW464" s="877">
        <v>5.5686401954192197</v>
      </c>
      <c r="NX464" s="877">
        <v>6.2366839445590099</v>
      </c>
      <c r="NY464" s="877">
        <v>7.7991520807980397</v>
      </c>
      <c r="NZ464" s="877">
        <v>-1.9378782880922001</v>
      </c>
      <c r="OA464" s="877">
        <v>9.92381771042532</v>
      </c>
      <c r="OB464" s="877">
        <v>0.23878685958711601</v>
      </c>
      <c r="OC464" s="877">
        <v>8.2668333806826002</v>
      </c>
      <c r="OD464" s="877">
        <v>6.762880292917</v>
      </c>
      <c r="OE464" s="877">
        <v>4.8135246892978101</v>
      </c>
      <c r="OF464" s="877">
        <v>11.512202190739499</v>
      </c>
      <c r="OG464" s="877">
        <v>4.1850736378767603</v>
      </c>
      <c r="OH464" s="877">
        <v>7.1468995603435896</v>
      </c>
      <c r="OI464" s="877">
        <v>3.7311832415722002</v>
      </c>
      <c r="OJ464" s="877">
        <v>4.3653026303958802</v>
      </c>
      <c r="OK464" s="877">
        <v>10.204711668774801</v>
      </c>
      <c r="OL464" s="877">
        <v>9.6850308508381993</v>
      </c>
    </row>
    <row r="465" spans="1:402" s="133" customFormat="1" x14ac:dyDescent="0.25">
      <c r="A465" s="221">
        <v>464</v>
      </c>
      <c r="B465" s="221">
        <v>0</v>
      </c>
      <c r="C465" s="61">
        <v>0</v>
      </c>
      <c r="D465" s="61">
        <v>5</v>
      </c>
      <c r="E465" s="511">
        <v>218</v>
      </c>
      <c r="F465" s="880"/>
      <c r="G465" s="887">
        <v>480</v>
      </c>
      <c r="I465" s="511" t="s">
        <v>1987</v>
      </c>
      <c r="J465" s="766">
        <v>19468</v>
      </c>
      <c r="K465" s="512">
        <v>61.5506849315069</v>
      </c>
      <c r="L465" s="514">
        <v>92.3</v>
      </c>
      <c r="M465" s="514">
        <v>169</v>
      </c>
      <c r="N465" s="514">
        <v>32.316795630405103</v>
      </c>
      <c r="O465" s="106">
        <v>2.0815792615757447</v>
      </c>
      <c r="P465" s="511">
        <v>0</v>
      </c>
      <c r="Q465" s="511">
        <v>97</v>
      </c>
      <c r="R465" s="511">
        <v>60</v>
      </c>
      <c r="S465" s="511">
        <v>0</v>
      </c>
      <c r="T465" s="514">
        <v>2</v>
      </c>
      <c r="U465" s="718">
        <v>0</v>
      </c>
      <c r="V465" s="718"/>
      <c r="W465" s="718">
        <v>1</v>
      </c>
      <c r="X465" s="718">
        <v>2</v>
      </c>
      <c r="Y465" s="718">
        <v>1</v>
      </c>
      <c r="Z465" s="718">
        <v>1</v>
      </c>
      <c r="AA465" s="718">
        <v>0</v>
      </c>
      <c r="AB465" s="718">
        <v>1</v>
      </c>
      <c r="AD465" s="524">
        <v>26.583904109589</v>
      </c>
      <c r="AF465" s="589">
        <v>85</v>
      </c>
      <c r="AG465" s="590">
        <v>1.04</v>
      </c>
      <c r="AH465" s="589">
        <v>72</v>
      </c>
      <c r="AI465" s="63"/>
      <c r="AJ465" s="515">
        <v>13.1</v>
      </c>
      <c r="AK465" s="63"/>
      <c r="AL465" s="589"/>
      <c r="AM465" s="593">
        <v>11928</v>
      </c>
      <c r="AN465" s="409"/>
      <c r="AO465" s="63"/>
      <c r="AP465" s="63"/>
      <c r="AQ465" s="63"/>
      <c r="AR465" s="63"/>
      <c r="AS465" s="63"/>
      <c r="AT465" s="63"/>
      <c r="AU465" s="64"/>
      <c r="AV465" s="64"/>
      <c r="AW465" s="108"/>
      <c r="AX465" s="108"/>
      <c r="AY465" s="108"/>
      <c r="AZ465" s="589">
        <v>134</v>
      </c>
      <c r="BA465" s="414"/>
      <c r="BB465" s="66"/>
      <c r="BC465" s="68"/>
      <c r="BD465" s="66"/>
      <c r="BE465" s="218"/>
      <c r="BF465" s="66"/>
      <c r="BG465" s="68"/>
      <c r="BH465" s="508"/>
      <c r="BI465" s="508"/>
      <c r="BJ465" s="508"/>
      <c r="BK465" s="66"/>
      <c r="BL465" s="66"/>
      <c r="BM465" s="66"/>
      <c r="BN465" s="66"/>
      <c r="BO465" s="571"/>
      <c r="BP465" s="66"/>
      <c r="BQ465" s="66"/>
      <c r="BR465" s="66"/>
      <c r="BS465" s="66"/>
      <c r="BT465" s="61"/>
      <c r="BU465" s="61"/>
      <c r="BV465" s="61"/>
      <c r="BW465" s="61"/>
      <c r="BX465" s="61"/>
      <c r="BY465" s="61"/>
      <c r="BZ465" s="61"/>
      <c r="CA465" s="61"/>
      <c r="CB465" s="61"/>
      <c r="CC465" s="61"/>
      <c r="CD465" s="61"/>
      <c r="CE465" s="61"/>
      <c r="CF465" s="61"/>
      <c r="CG465" s="61"/>
      <c r="CH465" s="61"/>
      <c r="CI465" s="61"/>
      <c r="CJ465" s="661">
        <v>1</v>
      </c>
      <c r="CK465" s="661">
        <v>0</v>
      </c>
      <c r="CL465" s="661">
        <v>1</v>
      </c>
      <c r="CM465" s="661">
        <v>1</v>
      </c>
      <c r="CN465" s="661">
        <v>1</v>
      </c>
      <c r="CO465" s="661">
        <v>0</v>
      </c>
      <c r="CP465" s="661">
        <v>0</v>
      </c>
      <c r="CQ465" s="661">
        <v>1</v>
      </c>
      <c r="CR465" s="661">
        <v>0</v>
      </c>
      <c r="CS465" s="661">
        <v>0</v>
      </c>
      <c r="CT465" s="661">
        <v>0</v>
      </c>
      <c r="CU465" s="661">
        <v>0</v>
      </c>
      <c r="CV465" s="666">
        <v>5.5</v>
      </c>
      <c r="CW465" s="362"/>
      <c r="CX465" s="362"/>
      <c r="CY465" s="362"/>
      <c r="DC465" s="516">
        <v>2</v>
      </c>
      <c r="DD465" s="511" t="s">
        <v>1988</v>
      </c>
      <c r="DF465" s="136"/>
      <c r="DJ465" s="136"/>
      <c r="DK465" s="136"/>
      <c r="DL465" s="136"/>
      <c r="DS465" s="63"/>
      <c r="EO465" s="511">
        <v>218</v>
      </c>
      <c r="EP465" s="574">
        <v>41932</v>
      </c>
      <c r="ET465" s="133">
        <v>83</v>
      </c>
      <c r="EU465" s="133">
        <v>0</v>
      </c>
      <c r="EV465" s="524">
        <v>26.583904109589</v>
      </c>
      <c r="EW465" s="133">
        <v>10</v>
      </c>
      <c r="EX465" s="133">
        <v>10</v>
      </c>
      <c r="EY465" s="133">
        <v>56</v>
      </c>
      <c r="EZ465" s="133">
        <v>49</v>
      </c>
      <c r="FC465" s="133">
        <v>51</v>
      </c>
      <c r="FE465" s="133">
        <v>32</v>
      </c>
      <c r="FH465" s="91"/>
      <c r="FI465" s="91"/>
      <c r="FJ465" s="227"/>
      <c r="FK465" s="227"/>
      <c r="FL465" s="193">
        <v>169</v>
      </c>
      <c r="FM465" s="193">
        <v>134</v>
      </c>
      <c r="FN465" s="193">
        <v>81.188356897862192</v>
      </c>
      <c r="FO465" s="193">
        <v>64.374200143867057</v>
      </c>
      <c r="FP465" s="193">
        <v>20</v>
      </c>
      <c r="FQ465" s="133">
        <v>1</v>
      </c>
      <c r="FS465" s="193">
        <v>66</v>
      </c>
      <c r="FT465" s="193">
        <v>28</v>
      </c>
      <c r="FU465" s="133">
        <v>150</v>
      </c>
      <c r="FV465" s="237">
        <v>4.8</v>
      </c>
      <c r="FW465" s="237">
        <v>2.7</v>
      </c>
      <c r="FX465" s="237">
        <v>13.75</v>
      </c>
      <c r="FY465" s="237">
        <v>2.3571428571428572</v>
      </c>
      <c r="FZ465" s="237">
        <v>2.8695652173913042</v>
      </c>
      <c r="GA465" s="133">
        <v>23</v>
      </c>
      <c r="GG465" s="133">
        <v>0</v>
      </c>
      <c r="GH465" s="133">
        <v>1</v>
      </c>
      <c r="GI465" s="133">
        <v>1</v>
      </c>
      <c r="GJ465" s="133">
        <v>1</v>
      </c>
      <c r="GK465" s="133">
        <v>57</v>
      </c>
      <c r="GM465" s="133">
        <v>0</v>
      </c>
      <c r="GO465" s="133">
        <v>1</v>
      </c>
      <c r="GP465" s="61">
        <v>75</v>
      </c>
      <c r="GQ465" s="106">
        <v>36.030335901418134</v>
      </c>
      <c r="GR465" s="61">
        <v>29</v>
      </c>
      <c r="GS465" s="61">
        <v>1</v>
      </c>
      <c r="GT465" s="61"/>
      <c r="GU465" s="61"/>
      <c r="GV465" s="61"/>
      <c r="GW465" s="61"/>
      <c r="GX465" s="61">
        <v>12</v>
      </c>
      <c r="GY465" s="61"/>
      <c r="GZ465" s="90"/>
      <c r="HA465" s="21">
        <v>10</v>
      </c>
      <c r="HY465" s="238"/>
      <c r="IE465" s="237"/>
      <c r="IF465" s="237"/>
      <c r="IP465" s="237"/>
      <c r="JC465" s="136"/>
      <c r="JD465" s="278"/>
      <c r="JE465" s="70"/>
      <c r="JF465" s="70"/>
      <c r="JG465" s="136"/>
      <c r="JH465" s="136"/>
      <c r="JI465" s="136"/>
      <c r="JJ465" s="136"/>
      <c r="JL465" s="420"/>
      <c r="JM465" s="362"/>
      <c r="JN465" s="244"/>
      <c r="JP465" s="518">
        <v>1</v>
      </c>
      <c r="JQ465" s="519">
        <v>41995</v>
      </c>
      <c r="JR465" s="520">
        <v>2</v>
      </c>
      <c r="JS465" s="135"/>
      <c r="JU465" s="200"/>
      <c r="JV465" s="135"/>
      <c r="JW465" s="225"/>
      <c r="JX465" s="201"/>
      <c r="JY465" s="135"/>
      <c r="JZ465" s="225"/>
      <c r="KA465" s="699">
        <v>0</v>
      </c>
      <c r="KB465" s="511"/>
      <c r="KC465" s="225"/>
      <c r="KD465" s="63"/>
      <c r="KE465" s="250"/>
      <c r="KF465" s="250"/>
      <c r="KG465" s="250"/>
      <c r="KH465" s="250"/>
      <c r="KI465" s="250"/>
      <c r="KJ465" s="250"/>
      <c r="KK465" s="250"/>
      <c r="KL465" s="250"/>
      <c r="KQ465" s="92"/>
      <c r="KR465" s="92"/>
      <c r="KS465" s="92"/>
      <c r="KT465" s="361"/>
      <c r="KU465" s="92"/>
      <c r="KV465" s="361"/>
      <c r="KW465" s="361"/>
      <c r="KX465" s="361"/>
      <c r="KY465" s="361"/>
      <c r="KZ465" s="361"/>
      <c r="LA465" s="361"/>
      <c r="LB465" s="361"/>
      <c r="LC465" s="361"/>
      <c r="LD465" s="361"/>
      <c r="LE465" s="112"/>
      <c r="LF465" s="454"/>
      <c r="LG465" s="454"/>
      <c r="LH465" s="454"/>
      <c r="LI465" s="454"/>
      <c r="LJ465" s="454"/>
      <c r="LK465" s="454"/>
      <c r="LL465" s="454"/>
      <c r="LM465" s="454"/>
      <c r="LN465" s="454"/>
      <c r="LO465" s="454"/>
      <c r="LP465" s="454"/>
      <c r="LQ465" s="454"/>
      <c r="LR465" s="454"/>
      <c r="LS465" s="454"/>
      <c r="LT465" s="454"/>
      <c r="LU465" s="454"/>
      <c r="LV465" s="454"/>
      <c r="LW465" s="454"/>
      <c r="LX465" s="454"/>
      <c r="LY465" s="454"/>
      <c r="LZ465" s="454"/>
      <c r="MA465" s="454"/>
      <c r="MC465" s="509"/>
      <c r="MD465" s="61"/>
      <c r="ME465" s="746">
        <v>218</v>
      </c>
      <c r="MF465" s="510">
        <v>41934</v>
      </c>
      <c r="MG465" s="511">
        <v>480</v>
      </c>
      <c r="MH465" s="521" t="s">
        <v>1989</v>
      </c>
      <c r="MI465" s="522">
        <v>62.138343416711201</v>
      </c>
      <c r="MJ465" s="510"/>
      <c r="MK465" s="511"/>
      <c r="ML465" s="511"/>
      <c r="MM465" s="511"/>
      <c r="MN465" s="511"/>
      <c r="MO465" s="511"/>
      <c r="ND465" s="876" t="s">
        <v>64</v>
      </c>
      <c r="NE465" s="877" t="s">
        <v>64</v>
      </c>
      <c r="NF465" s="877" t="s">
        <v>64</v>
      </c>
      <c r="NG465" s="877" t="s">
        <v>64</v>
      </c>
      <c r="NH465" s="877" t="s">
        <v>64</v>
      </c>
      <c r="NI465" s="877" t="s">
        <v>64</v>
      </c>
      <c r="NJ465" s="877" t="s">
        <v>64</v>
      </c>
      <c r="NK465" s="877" t="s">
        <v>64</v>
      </c>
      <c r="NL465" s="877" t="s">
        <v>64</v>
      </c>
      <c r="NM465" s="877" t="s">
        <v>64</v>
      </c>
      <c r="NN465" s="877" t="s">
        <v>64</v>
      </c>
      <c r="NO465" s="877" t="s">
        <v>64</v>
      </c>
      <c r="NP465" s="877" t="s">
        <v>64</v>
      </c>
      <c r="NQ465" s="877" t="s">
        <v>64</v>
      </c>
      <c r="NR465" s="877" t="s">
        <v>64</v>
      </c>
      <c r="NS465" s="877" t="s">
        <v>64</v>
      </c>
      <c r="NT465" s="877" t="s">
        <v>64</v>
      </c>
      <c r="NU465" s="877" t="s">
        <v>64</v>
      </c>
      <c r="NV465" s="877" t="s">
        <v>64</v>
      </c>
      <c r="NW465" s="877" t="s">
        <v>64</v>
      </c>
      <c r="NX465" s="877" t="s">
        <v>64</v>
      </c>
      <c r="NY465" s="877" t="s">
        <v>64</v>
      </c>
      <c r="NZ465" s="877" t="s">
        <v>64</v>
      </c>
      <c r="OA465" s="877" t="s">
        <v>64</v>
      </c>
      <c r="OB465" s="877" t="s">
        <v>64</v>
      </c>
      <c r="OC465" s="877" t="s">
        <v>64</v>
      </c>
      <c r="OD465" s="877" t="s">
        <v>64</v>
      </c>
      <c r="OE465" s="877" t="s">
        <v>64</v>
      </c>
      <c r="OF465" s="877" t="s">
        <v>64</v>
      </c>
      <c r="OG465" s="877" t="s">
        <v>64</v>
      </c>
      <c r="OH465" s="877" t="s">
        <v>64</v>
      </c>
      <c r="OI465" s="877" t="s">
        <v>64</v>
      </c>
      <c r="OJ465" s="877" t="s">
        <v>64</v>
      </c>
      <c r="OK465" s="877" t="s">
        <v>64</v>
      </c>
      <c r="OL465" s="877" t="s">
        <v>64</v>
      </c>
    </row>
    <row r="466" spans="1:402" s="133" customFormat="1" x14ac:dyDescent="0.25">
      <c r="A466" s="221">
        <v>465</v>
      </c>
      <c r="B466" s="274">
        <v>0</v>
      </c>
      <c r="C466" s="61">
        <v>1</v>
      </c>
      <c r="D466" s="61">
        <v>5</v>
      </c>
      <c r="E466" s="511">
        <v>219</v>
      </c>
      <c r="F466" s="880"/>
      <c r="G466" s="887">
        <v>481</v>
      </c>
      <c r="I466" s="511" t="s">
        <v>1990</v>
      </c>
      <c r="J466" s="766">
        <v>19914</v>
      </c>
      <c r="K466" s="512">
        <v>60.424657534246599</v>
      </c>
      <c r="L466" s="514">
        <v>60</v>
      </c>
      <c r="M466" s="514">
        <v>161</v>
      </c>
      <c r="N466" s="514">
        <v>23.147255121330193</v>
      </c>
      <c r="O466" s="106">
        <v>1.6380883167074152</v>
      </c>
      <c r="P466" s="511">
        <v>0</v>
      </c>
      <c r="Q466" s="511">
        <v>100</v>
      </c>
      <c r="R466" s="511">
        <v>60</v>
      </c>
      <c r="S466" s="511">
        <v>0</v>
      </c>
      <c r="T466" s="514">
        <v>3</v>
      </c>
      <c r="U466" s="718">
        <v>0</v>
      </c>
      <c r="V466" s="718"/>
      <c r="W466" s="718">
        <v>0</v>
      </c>
      <c r="X466" s="718">
        <v>0</v>
      </c>
      <c r="Y466" s="718">
        <v>0</v>
      </c>
      <c r="Z466" s="718">
        <v>0</v>
      </c>
      <c r="AA466" s="718">
        <v>0</v>
      </c>
      <c r="AB466" s="718">
        <v>0</v>
      </c>
      <c r="AD466" s="524">
        <v>19.5398259420739</v>
      </c>
      <c r="AF466" s="589">
        <v>93</v>
      </c>
      <c r="AG466" s="590">
        <v>2.15</v>
      </c>
      <c r="AH466" s="589">
        <v>31</v>
      </c>
      <c r="AI466" s="63"/>
      <c r="AJ466" s="515">
        <v>14.2</v>
      </c>
      <c r="AK466" s="63"/>
      <c r="AL466" s="589"/>
      <c r="AM466" s="593">
        <v>4178</v>
      </c>
      <c r="AN466" s="409"/>
      <c r="AO466" s="63"/>
      <c r="AP466" s="63"/>
      <c r="AQ466" s="63"/>
      <c r="AR466" s="63"/>
      <c r="AS466" s="63"/>
      <c r="AT466" s="63"/>
      <c r="AU466" s="64"/>
      <c r="AV466" s="64"/>
      <c r="AW466" s="108"/>
      <c r="AX466" s="108"/>
      <c r="AY466" s="108"/>
      <c r="AZ466" s="589">
        <v>138</v>
      </c>
      <c r="BA466" s="414"/>
      <c r="BB466" s="66"/>
      <c r="BC466" s="68"/>
      <c r="BD466" s="66"/>
      <c r="BE466" s="218"/>
      <c r="BF466" s="66"/>
      <c r="BG466" s="68"/>
      <c r="BH466" s="508"/>
      <c r="BI466" s="508"/>
      <c r="BJ466" s="508"/>
      <c r="BK466" s="66"/>
      <c r="BL466" s="66"/>
      <c r="BM466" s="66"/>
      <c r="BN466" s="66"/>
      <c r="BO466" s="571"/>
      <c r="BP466" s="66"/>
      <c r="BQ466" s="66"/>
      <c r="BR466" s="66"/>
      <c r="BS466" s="66"/>
      <c r="BT466" s="61"/>
      <c r="BU466" s="61"/>
      <c r="BV466" s="61"/>
      <c r="BW466" s="61"/>
      <c r="BX466" s="61"/>
      <c r="BY466" s="61"/>
      <c r="BZ466" s="61"/>
      <c r="CA466" s="61"/>
      <c r="CB466" s="61"/>
      <c r="CC466" s="61"/>
      <c r="CD466" s="61"/>
      <c r="CE466" s="61"/>
      <c r="CF466" s="61"/>
      <c r="CG466" s="61"/>
      <c r="CH466" s="61"/>
      <c r="CI466" s="61"/>
      <c r="CJ466" s="661">
        <v>1</v>
      </c>
      <c r="CK466" s="661">
        <v>0</v>
      </c>
      <c r="CL466" s="661">
        <v>1</v>
      </c>
      <c r="CM466" s="661">
        <v>1</v>
      </c>
      <c r="CN466" s="661">
        <v>1</v>
      </c>
      <c r="CO466" s="661">
        <v>0</v>
      </c>
      <c r="CP466" s="661">
        <v>0</v>
      </c>
      <c r="CQ466" s="661">
        <v>0</v>
      </c>
      <c r="CR466" s="661">
        <v>0</v>
      </c>
      <c r="CS466" s="661">
        <v>0</v>
      </c>
      <c r="CT466" s="661">
        <v>0</v>
      </c>
      <c r="CU466" s="661">
        <v>1</v>
      </c>
      <c r="CV466" s="666">
        <v>15.6</v>
      </c>
      <c r="CW466" s="362"/>
      <c r="CX466" s="362"/>
      <c r="CY466" s="362"/>
      <c r="DC466" s="516">
        <v>2</v>
      </c>
      <c r="DD466" s="511" t="s">
        <v>1991</v>
      </c>
      <c r="DF466" s="136"/>
      <c r="DJ466" s="136"/>
      <c r="DK466" s="136"/>
      <c r="DL466" s="136"/>
      <c r="DS466" s="63"/>
      <c r="EO466" s="511">
        <v>219</v>
      </c>
      <c r="EP466" s="574">
        <v>41967</v>
      </c>
      <c r="ET466" s="133">
        <v>86</v>
      </c>
      <c r="EU466" s="133">
        <v>0</v>
      </c>
      <c r="EV466" s="524">
        <v>19.5398259420739</v>
      </c>
      <c r="EW466" s="133">
        <v>7</v>
      </c>
      <c r="EX466" s="133">
        <v>7</v>
      </c>
      <c r="EY466" s="133">
        <v>86</v>
      </c>
      <c r="EZ466" s="133">
        <v>78</v>
      </c>
      <c r="FC466" s="133">
        <v>50</v>
      </c>
      <c r="FE466" s="133">
        <v>30</v>
      </c>
      <c r="FH466" s="91"/>
      <c r="FI466" s="91"/>
      <c r="FJ466" s="227"/>
      <c r="FK466" s="227"/>
      <c r="FL466" s="193">
        <v>397</v>
      </c>
      <c r="FM466" s="193">
        <v>338</v>
      </c>
      <c r="FN466" s="193">
        <v>242.35567517994184</v>
      </c>
      <c r="FO466" s="193">
        <v>206.33808113556762</v>
      </c>
      <c r="FP466" s="193">
        <v>15</v>
      </c>
      <c r="FQ466" s="133">
        <v>1</v>
      </c>
      <c r="FS466" s="193">
        <v>77</v>
      </c>
      <c r="FT466" s="193">
        <v>26</v>
      </c>
      <c r="FU466" s="133">
        <v>100</v>
      </c>
      <c r="FV466" s="237">
        <v>3.76</v>
      </c>
      <c r="FW466" s="237">
        <v>3.33</v>
      </c>
      <c r="FX466" s="237">
        <v>20.478723404255319</v>
      </c>
      <c r="FY466" s="237">
        <v>2.9615384615384617</v>
      </c>
      <c r="FZ466" s="237"/>
      <c r="GA466" s="133">
        <v>19</v>
      </c>
      <c r="GG466" s="133">
        <v>0</v>
      </c>
      <c r="GH466" s="133">
        <v>2</v>
      </c>
      <c r="GI466" s="133">
        <v>1</v>
      </c>
      <c r="GJ466" s="133">
        <v>1</v>
      </c>
      <c r="GK466" s="133">
        <v>38</v>
      </c>
      <c r="GM466" s="133">
        <v>0</v>
      </c>
      <c r="GO466" s="133">
        <v>1</v>
      </c>
      <c r="GP466" s="61">
        <v>73</v>
      </c>
      <c r="GQ466" s="106">
        <v>44.564141783717261</v>
      </c>
      <c r="GR466" s="61">
        <v>39</v>
      </c>
      <c r="GS466" s="61">
        <v>0</v>
      </c>
      <c r="GT466" s="61"/>
      <c r="GU466" s="61"/>
      <c r="GV466" s="61"/>
      <c r="GW466" s="61"/>
      <c r="GX466" s="61">
        <v>18</v>
      </c>
      <c r="GY466" s="61"/>
      <c r="GZ466" s="90"/>
      <c r="HA466" s="21">
        <v>9</v>
      </c>
      <c r="HY466" s="238"/>
      <c r="IE466" s="237"/>
      <c r="IF466" s="237"/>
      <c r="IP466" s="237"/>
      <c r="JC466" s="136"/>
      <c r="JD466" s="278"/>
      <c r="JE466" s="70"/>
      <c r="JF466" s="70"/>
      <c r="JG466" s="136"/>
      <c r="JH466" s="136"/>
      <c r="JI466" s="136"/>
      <c r="JJ466" s="136"/>
      <c r="JL466" s="420"/>
      <c r="JM466" s="362"/>
      <c r="JN466" s="244"/>
      <c r="JP466" s="518">
        <v>2</v>
      </c>
      <c r="JQ466" s="519">
        <v>42565</v>
      </c>
      <c r="JR466" s="520">
        <v>19</v>
      </c>
      <c r="JS466" s="135"/>
      <c r="JU466" s="200"/>
      <c r="JV466" s="135"/>
      <c r="JW466" s="225"/>
      <c r="JX466" s="201"/>
      <c r="JY466" s="135"/>
      <c r="JZ466" s="225"/>
      <c r="KA466" s="699">
        <v>1</v>
      </c>
      <c r="KB466" s="700">
        <v>42565</v>
      </c>
      <c r="KC466" s="225"/>
      <c r="KD466" s="63"/>
      <c r="KE466" s="250"/>
      <c r="KF466" s="250"/>
      <c r="KG466" s="250"/>
      <c r="KH466" s="250"/>
      <c r="KI466" s="250"/>
      <c r="KJ466" s="250"/>
      <c r="KK466" s="250"/>
      <c r="KL466" s="250"/>
      <c r="KQ466" s="92"/>
      <c r="KR466" s="92"/>
      <c r="KS466" s="92"/>
      <c r="KT466" s="361"/>
      <c r="KU466" s="92"/>
      <c r="KV466" s="361"/>
      <c r="KW466" s="361"/>
      <c r="KX466" s="361"/>
      <c r="KY466" s="361"/>
      <c r="KZ466" s="361"/>
      <c r="LA466" s="361"/>
      <c r="LB466" s="361"/>
      <c r="LC466" s="361"/>
      <c r="LD466" s="361"/>
      <c r="LE466" s="112"/>
      <c r="LF466" s="454"/>
      <c r="LG466" s="454"/>
      <c r="LH466" s="454"/>
      <c r="LI466" s="454"/>
      <c r="LJ466" s="454"/>
      <c r="LK466" s="454"/>
      <c r="LL466" s="454"/>
      <c r="LM466" s="454"/>
      <c r="LN466" s="454"/>
      <c r="LO466" s="454"/>
      <c r="LP466" s="454"/>
      <c r="LQ466" s="454"/>
      <c r="LR466" s="454"/>
      <c r="LS466" s="454"/>
      <c r="LT466" s="454"/>
      <c r="LU466" s="454"/>
      <c r="LV466" s="454"/>
      <c r="LW466" s="454"/>
      <c r="LX466" s="454"/>
      <c r="LY466" s="454"/>
      <c r="LZ466" s="454"/>
      <c r="MA466" s="454"/>
      <c r="MC466" s="509"/>
      <c r="MD466" s="61"/>
      <c r="ME466" s="746">
        <v>219</v>
      </c>
      <c r="MF466" s="510">
        <v>41969</v>
      </c>
      <c r="MG466" s="511">
        <v>481</v>
      </c>
      <c r="MH466" s="521" t="s">
        <v>1992</v>
      </c>
      <c r="MI466" s="522">
        <v>43.797649594749103</v>
      </c>
      <c r="MJ466" s="510">
        <v>41966</v>
      </c>
      <c r="MK466" s="521" t="s">
        <v>1993</v>
      </c>
      <c r="ML466" s="528">
        <v>77.189893276496093</v>
      </c>
      <c r="MM466" s="511"/>
      <c r="MN466" s="511"/>
      <c r="MO466" s="511"/>
      <c r="ND466" s="876">
        <v>1219</v>
      </c>
      <c r="NE466" s="877">
        <v>8.4133740600542399</v>
      </c>
      <c r="NF466" s="877">
        <v>6.89893387178018</v>
      </c>
      <c r="NG466" s="877">
        <v>3.9662458732249402</v>
      </c>
      <c r="NH466" s="877">
        <v>3.6587827340128301</v>
      </c>
      <c r="NI466" s="877">
        <v>7.7683166760490598</v>
      </c>
      <c r="NJ466" s="877">
        <v>8.2150961209762094</v>
      </c>
      <c r="NK466" s="877">
        <v>8.0108917059297298</v>
      </c>
      <c r="NL466" s="877">
        <v>7.7687136570304904</v>
      </c>
      <c r="NM466" s="877">
        <v>6.2900188469326199</v>
      </c>
      <c r="NN466" s="877">
        <v>1.6553518286125499</v>
      </c>
      <c r="NO466" s="877">
        <v>5.7886857106135299</v>
      </c>
      <c r="NP466" s="877">
        <v>6.5890143852282401</v>
      </c>
      <c r="NQ466" s="877">
        <v>7.6923713997086596</v>
      </c>
      <c r="NR466" s="877">
        <v>4.3596617223338798</v>
      </c>
      <c r="NS466" s="877">
        <v>5.9995490873409496</v>
      </c>
      <c r="NT466" s="877">
        <v>7.3269687115878899</v>
      </c>
      <c r="NU466" s="877">
        <v>6.8635668293235002</v>
      </c>
      <c r="NV466" s="877">
        <v>6.9094131053772303</v>
      </c>
      <c r="NW466" s="877">
        <v>5.5975311742242102</v>
      </c>
      <c r="NX466" s="877">
        <v>6.0675956969400398</v>
      </c>
      <c r="NY466" s="877">
        <v>7.5949217150269197</v>
      </c>
      <c r="NZ466" s="877">
        <v>0.71369581484335898</v>
      </c>
      <c r="OA466" s="877">
        <v>9.3606057005584198</v>
      </c>
      <c r="OB466" s="877">
        <v>-7.40005814437769E-2</v>
      </c>
      <c r="OC466" s="877">
        <v>4.2927817492278502</v>
      </c>
      <c r="OD466" s="877">
        <v>6.4810728568277503</v>
      </c>
      <c r="OE466" s="877">
        <v>4.2125693388508099</v>
      </c>
      <c r="OF466" s="877">
        <v>11.8132881861849</v>
      </c>
      <c r="OG466" s="877">
        <v>3.2372577709003698</v>
      </c>
      <c r="OH466" s="877">
        <v>7.5748583912927803</v>
      </c>
      <c r="OI466" s="877">
        <v>4.4114262457264601</v>
      </c>
      <c r="OJ466" s="877">
        <v>4.2384297948921299</v>
      </c>
      <c r="OK466" s="877">
        <v>3.5790859343844899</v>
      </c>
      <c r="OL466" s="877">
        <v>9.4346062820021999</v>
      </c>
    </row>
    <row r="467" spans="1:402" s="133" customFormat="1" x14ac:dyDescent="0.25">
      <c r="A467" s="274">
        <v>466</v>
      </c>
      <c r="B467" s="221">
        <v>0</v>
      </c>
      <c r="C467" s="61">
        <v>0</v>
      </c>
      <c r="D467" s="61">
        <v>5</v>
      </c>
      <c r="E467" s="511">
        <v>220</v>
      </c>
      <c r="F467" s="880"/>
      <c r="G467" s="887">
        <v>484</v>
      </c>
      <c r="I467" s="511" t="s">
        <v>1994</v>
      </c>
      <c r="J467" s="766">
        <v>20865</v>
      </c>
      <c r="K467" s="512">
        <v>57.854794520547998</v>
      </c>
      <c r="L467" s="514">
        <v>89.1</v>
      </c>
      <c r="M467" s="514">
        <v>182</v>
      </c>
      <c r="N467" s="514">
        <v>26.898925250573598</v>
      </c>
      <c r="O467" s="106">
        <v>2.1223807386988791</v>
      </c>
      <c r="P467" s="511">
        <v>0</v>
      </c>
      <c r="Q467" s="511">
        <v>110</v>
      </c>
      <c r="R467" s="511">
        <v>58</v>
      </c>
      <c r="S467" s="511">
        <v>0</v>
      </c>
      <c r="T467" s="514">
        <v>2</v>
      </c>
      <c r="U467" s="718">
        <v>0</v>
      </c>
      <c r="V467" s="718"/>
      <c r="W467" s="718">
        <v>0</v>
      </c>
      <c r="X467" s="718">
        <v>2</v>
      </c>
      <c r="Y467" s="718">
        <v>1</v>
      </c>
      <c r="Z467" s="718">
        <v>1</v>
      </c>
      <c r="AA467" s="718">
        <v>0</v>
      </c>
      <c r="AB467" s="718">
        <v>1</v>
      </c>
      <c r="AD467" s="524">
        <v>35.882346676733597</v>
      </c>
      <c r="AF467" s="589">
        <v>99</v>
      </c>
      <c r="AG467" s="590">
        <v>2.2999999999999998</v>
      </c>
      <c r="AH467" s="589">
        <v>29</v>
      </c>
      <c r="AI467" s="63"/>
      <c r="AJ467" s="515">
        <v>13</v>
      </c>
      <c r="AK467" s="63"/>
      <c r="AL467" s="589"/>
      <c r="AM467" s="593">
        <v>1438</v>
      </c>
      <c r="AN467" s="409"/>
      <c r="AO467" s="63"/>
      <c r="AP467" s="63"/>
      <c r="AQ467" s="63"/>
      <c r="AR467" s="63"/>
      <c r="AS467" s="63"/>
      <c r="AT467" s="63"/>
      <c r="AU467" s="64"/>
      <c r="AV467" s="64"/>
      <c r="AW467" s="108"/>
      <c r="AX467" s="108"/>
      <c r="AY467" s="108"/>
      <c r="AZ467" s="589">
        <v>140</v>
      </c>
      <c r="BA467" s="414"/>
      <c r="BB467" s="66"/>
      <c r="BC467" s="68"/>
      <c r="BD467" s="66"/>
      <c r="BE467" s="218"/>
      <c r="BF467" s="66"/>
      <c r="BG467" s="68"/>
      <c r="BH467" s="508"/>
      <c r="BI467" s="508"/>
      <c r="BJ467" s="508"/>
      <c r="BK467" s="66"/>
      <c r="BL467" s="66"/>
      <c r="BM467" s="66"/>
      <c r="BN467" s="66"/>
      <c r="BO467" s="571"/>
      <c r="BP467" s="66"/>
      <c r="BQ467" s="66"/>
      <c r="BR467" s="66"/>
      <c r="BS467" s="66"/>
      <c r="BT467" s="61"/>
      <c r="BU467" s="61"/>
      <c r="BV467" s="61"/>
      <c r="BW467" s="61"/>
      <c r="BX467" s="61"/>
      <c r="BY467" s="61"/>
      <c r="BZ467" s="61"/>
      <c r="CA467" s="61"/>
      <c r="CB467" s="61"/>
      <c r="CC467" s="61"/>
      <c r="CD467" s="61"/>
      <c r="CE467" s="61"/>
      <c r="CF467" s="61"/>
      <c r="CG467" s="61"/>
      <c r="CH467" s="61"/>
      <c r="CI467" s="61"/>
      <c r="CJ467" s="661">
        <v>1</v>
      </c>
      <c r="CK467" s="661">
        <v>0</v>
      </c>
      <c r="CL467" s="661">
        <v>0</v>
      </c>
      <c r="CM467" s="661">
        <v>1</v>
      </c>
      <c r="CN467" s="661">
        <v>1</v>
      </c>
      <c r="CO467" s="661">
        <v>0</v>
      </c>
      <c r="CP467" s="661">
        <v>1</v>
      </c>
      <c r="CQ467" s="661">
        <v>0</v>
      </c>
      <c r="CR467" s="661">
        <v>0</v>
      </c>
      <c r="CS467" s="663">
        <v>1</v>
      </c>
      <c r="CT467" s="661">
        <v>0</v>
      </c>
      <c r="CU467" s="661">
        <v>0</v>
      </c>
      <c r="CV467" s="666">
        <v>13.6</v>
      </c>
      <c r="CW467" s="362"/>
      <c r="CX467" s="362"/>
      <c r="CY467" s="362"/>
      <c r="DC467" s="516">
        <v>1</v>
      </c>
      <c r="DD467" s="511" t="s">
        <v>1745</v>
      </c>
      <c r="DF467" s="136"/>
      <c r="DJ467" s="136"/>
      <c r="DK467" s="136"/>
      <c r="DL467" s="136"/>
      <c r="DS467" s="63"/>
      <c r="EO467" s="511">
        <v>220</v>
      </c>
      <c r="EP467" s="574">
        <v>41981</v>
      </c>
      <c r="ET467" s="133">
        <v>65</v>
      </c>
      <c r="EU467" s="133">
        <v>0</v>
      </c>
      <c r="EV467" s="524">
        <v>35.882346676733597</v>
      </c>
      <c r="EW467" s="133">
        <v>7</v>
      </c>
      <c r="EX467" s="133">
        <v>7</v>
      </c>
      <c r="EY467" s="133">
        <v>73</v>
      </c>
      <c r="EZ467" s="133">
        <v>60</v>
      </c>
      <c r="FC467" s="133">
        <v>54</v>
      </c>
      <c r="FE467" s="133">
        <v>33</v>
      </c>
      <c r="FH467" s="91"/>
      <c r="FI467" s="91"/>
      <c r="FJ467" s="227"/>
      <c r="FK467" s="227"/>
      <c r="FL467" s="193">
        <v>293</v>
      </c>
      <c r="FM467" s="193">
        <v>247</v>
      </c>
      <c r="FN467" s="193">
        <v>138.05251558192288</v>
      </c>
      <c r="FO467" s="193">
        <v>116.37874180455614</v>
      </c>
      <c r="FP467" s="193">
        <v>16</v>
      </c>
      <c r="FQ467" s="133">
        <v>1</v>
      </c>
      <c r="FS467" s="193">
        <v>97</v>
      </c>
      <c r="FT467" s="193">
        <v>34</v>
      </c>
      <c r="FU467" s="133">
        <v>100</v>
      </c>
      <c r="FV467" s="237">
        <v>5.37</v>
      </c>
      <c r="FW467" s="237">
        <v>5.15</v>
      </c>
      <c r="FX467" s="237">
        <v>18.063314711359403</v>
      </c>
      <c r="FY467" s="237">
        <v>2.8529411764705883</v>
      </c>
      <c r="FZ467" s="237">
        <v>2.2558139534883721</v>
      </c>
      <c r="GA467" s="133">
        <v>21</v>
      </c>
      <c r="GG467" s="133">
        <v>0</v>
      </c>
      <c r="GH467" s="133">
        <v>2</v>
      </c>
      <c r="GI467" s="133">
        <v>1</v>
      </c>
      <c r="GJ467" s="133">
        <v>1</v>
      </c>
      <c r="GK467" s="133">
        <v>40</v>
      </c>
      <c r="GM467" s="133">
        <v>0</v>
      </c>
      <c r="GO467" s="133">
        <v>0</v>
      </c>
      <c r="GP467" s="61">
        <v>37</v>
      </c>
      <c r="GQ467" s="106">
        <v>17.433252820925414</v>
      </c>
      <c r="GR467" s="61">
        <v>58</v>
      </c>
      <c r="GS467" s="61">
        <v>0</v>
      </c>
      <c r="GT467" s="61"/>
      <c r="GU467" s="61"/>
      <c r="GV467" s="61"/>
      <c r="GW467" s="61"/>
      <c r="GX467" s="61"/>
      <c r="GY467" s="61"/>
      <c r="GZ467" s="90"/>
      <c r="HA467" s="21">
        <v>22</v>
      </c>
      <c r="HY467" s="238"/>
      <c r="IE467" s="237"/>
      <c r="IF467" s="237"/>
      <c r="IP467" s="237"/>
      <c r="JC467" s="136"/>
      <c r="JD467" s="278"/>
      <c r="JE467" s="70"/>
      <c r="JF467" s="70"/>
      <c r="JG467" s="136"/>
      <c r="JH467" s="136"/>
      <c r="JI467" s="136"/>
      <c r="JJ467" s="136"/>
      <c r="JL467" s="420"/>
      <c r="JM467" s="362"/>
      <c r="JN467" s="244"/>
      <c r="JP467" s="518">
        <v>2</v>
      </c>
      <c r="JQ467" s="519">
        <v>42662</v>
      </c>
      <c r="JR467" s="520">
        <v>22</v>
      </c>
      <c r="JS467" s="135"/>
      <c r="JU467" s="200"/>
      <c r="JV467" s="135"/>
      <c r="JW467" s="225"/>
      <c r="JX467" s="201"/>
      <c r="JY467" s="135"/>
      <c r="JZ467" s="225"/>
      <c r="KA467" s="699">
        <v>1</v>
      </c>
      <c r="KB467" s="700">
        <v>42662</v>
      </c>
      <c r="KC467" s="225"/>
      <c r="KD467" s="63"/>
      <c r="KE467" s="250"/>
      <c r="KF467" s="250"/>
      <c r="KG467" s="250"/>
      <c r="KH467" s="250"/>
      <c r="KI467" s="250"/>
      <c r="KJ467" s="250"/>
      <c r="KK467" s="250"/>
      <c r="KL467" s="250"/>
      <c r="KQ467" s="92"/>
      <c r="KR467" s="92"/>
      <c r="KS467" s="92"/>
      <c r="KT467" s="361"/>
      <c r="KU467" s="92"/>
      <c r="KV467" s="361"/>
      <c r="KW467" s="361"/>
      <c r="KX467" s="361"/>
      <c r="KY467" s="361"/>
      <c r="KZ467" s="361"/>
      <c r="LA467" s="361"/>
      <c r="LB467" s="361"/>
      <c r="LC467" s="361"/>
      <c r="LD467" s="361"/>
      <c r="LE467" s="112"/>
      <c r="LF467" s="454"/>
      <c r="LG467" s="454"/>
      <c r="LH467" s="454"/>
      <c r="LI467" s="454"/>
      <c r="LJ467" s="454"/>
      <c r="LK467" s="454"/>
      <c r="LL467" s="454"/>
      <c r="LM467" s="454"/>
      <c r="LN467" s="454"/>
      <c r="LO467" s="454"/>
      <c r="LP467" s="454"/>
      <c r="LQ467" s="454"/>
      <c r="LR467" s="454"/>
      <c r="LS467" s="454"/>
      <c r="LT467" s="454"/>
      <c r="LU467" s="454"/>
      <c r="LV467" s="454"/>
      <c r="LW467" s="454"/>
      <c r="LX467" s="454"/>
      <c r="LY467" s="454"/>
      <c r="LZ467" s="454"/>
      <c r="MA467" s="454"/>
      <c r="MC467" s="509"/>
      <c r="MD467" s="61"/>
      <c r="ME467" s="746">
        <v>220</v>
      </c>
      <c r="MF467" s="510">
        <v>41982</v>
      </c>
      <c r="MG467" s="511">
        <v>484</v>
      </c>
      <c r="MH467" s="521" t="s">
        <v>1995</v>
      </c>
      <c r="MI467" s="522">
        <v>103.15008295385501</v>
      </c>
      <c r="MJ467" s="510">
        <v>41984</v>
      </c>
      <c r="MK467" s="521" t="s">
        <v>1996</v>
      </c>
      <c r="ML467" s="528">
        <v>62.593675937577601</v>
      </c>
      <c r="MM467" s="511"/>
      <c r="MN467" s="511"/>
      <c r="MO467" s="511"/>
      <c r="ND467" s="876" t="s">
        <v>64</v>
      </c>
      <c r="NE467" s="877" t="s">
        <v>64</v>
      </c>
      <c r="NF467" s="877" t="s">
        <v>64</v>
      </c>
      <c r="NG467" s="877" t="s">
        <v>64</v>
      </c>
      <c r="NH467" s="877" t="s">
        <v>64</v>
      </c>
      <c r="NI467" s="877" t="s">
        <v>64</v>
      </c>
      <c r="NJ467" s="877" t="s">
        <v>64</v>
      </c>
      <c r="NK467" s="877" t="s">
        <v>64</v>
      </c>
      <c r="NL467" s="877" t="s">
        <v>64</v>
      </c>
      <c r="NM467" s="877" t="s">
        <v>64</v>
      </c>
      <c r="NN467" s="877" t="s">
        <v>64</v>
      </c>
      <c r="NO467" s="877" t="s">
        <v>64</v>
      </c>
      <c r="NP467" s="877" t="s">
        <v>64</v>
      </c>
      <c r="NQ467" s="877" t="s">
        <v>64</v>
      </c>
      <c r="NR467" s="877" t="s">
        <v>64</v>
      </c>
      <c r="NS467" s="877" t="s">
        <v>64</v>
      </c>
      <c r="NT467" s="877" t="s">
        <v>64</v>
      </c>
      <c r="NU467" s="877" t="s">
        <v>64</v>
      </c>
      <c r="NV467" s="877" t="s">
        <v>64</v>
      </c>
      <c r="NW467" s="877" t="s">
        <v>64</v>
      </c>
      <c r="NX467" s="877" t="s">
        <v>64</v>
      </c>
      <c r="NY467" s="877" t="s">
        <v>64</v>
      </c>
      <c r="NZ467" s="877" t="s">
        <v>64</v>
      </c>
      <c r="OA467" s="877" t="s">
        <v>64</v>
      </c>
      <c r="OB467" s="877" t="s">
        <v>64</v>
      </c>
      <c r="OC467" s="877" t="s">
        <v>64</v>
      </c>
      <c r="OD467" s="877" t="s">
        <v>64</v>
      </c>
      <c r="OE467" s="877" t="s">
        <v>64</v>
      </c>
      <c r="OF467" s="877" t="s">
        <v>64</v>
      </c>
      <c r="OG467" s="877" t="s">
        <v>64</v>
      </c>
      <c r="OH467" s="877" t="s">
        <v>64</v>
      </c>
      <c r="OI467" s="877" t="s">
        <v>64</v>
      </c>
      <c r="OJ467" s="877" t="s">
        <v>64</v>
      </c>
      <c r="OK467" s="877" t="s">
        <v>64</v>
      </c>
      <c r="OL467" s="877" t="s">
        <v>64</v>
      </c>
    </row>
    <row r="468" spans="1:402" s="133" customFormat="1" x14ac:dyDescent="0.25">
      <c r="A468" s="221">
        <v>467</v>
      </c>
      <c r="B468" s="221">
        <v>0</v>
      </c>
      <c r="C468" s="61">
        <v>1</v>
      </c>
      <c r="D468" s="61">
        <v>5</v>
      </c>
      <c r="E468" s="511">
        <v>221</v>
      </c>
      <c r="F468" s="880"/>
      <c r="G468" s="887">
        <v>486</v>
      </c>
      <c r="I468" s="511" t="s">
        <v>1997</v>
      </c>
      <c r="J468" s="766">
        <v>24717</v>
      </c>
      <c r="K468" s="512">
        <v>47.304109589041097</v>
      </c>
      <c r="L468" s="514">
        <v>80</v>
      </c>
      <c r="M468" s="514">
        <v>175</v>
      </c>
      <c r="N468" s="514">
        <v>26.122448979591837</v>
      </c>
      <c r="O468" s="106">
        <v>1.9720265943665387</v>
      </c>
      <c r="P468" s="511">
        <v>0</v>
      </c>
      <c r="Q468" s="511">
        <v>125</v>
      </c>
      <c r="R468" s="511">
        <v>80</v>
      </c>
      <c r="S468" s="511">
        <v>0</v>
      </c>
      <c r="T468" s="514">
        <v>1</v>
      </c>
      <c r="U468" s="718">
        <v>0</v>
      </c>
      <c r="V468" s="718"/>
      <c r="W468" s="718">
        <v>1</v>
      </c>
      <c r="X468" s="718">
        <v>0</v>
      </c>
      <c r="Y468" s="718">
        <v>1</v>
      </c>
      <c r="Z468" s="718">
        <v>0</v>
      </c>
      <c r="AA468" s="718">
        <v>0</v>
      </c>
      <c r="AB468" s="718">
        <v>0</v>
      </c>
      <c r="AD468" s="524">
        <v>39.046075043523999</v>
      </c>
      <c r="AF468" s="589">
        <v>108</v>
      </c>
      <c r="AG468" s="590">
        <v>11.2</v>
      </c>
      <c r="AH468" s="589">
        <v>5</v>
      </c>
      <c r="AI468" s="63"/>
      <c r="AJ468" s="515">
        <v>9.3000000000000007</v>
      </c>
      <c r="AK468" s="63"/>
      <c r="AL468" s="589"/>
      <c r="AM468" s="593">
        <v>3384</v>
      </c>
      <c r="AN468" s="409"/>
      <c r="AO468" s="63"/>
      <c r="AP468" s="63"/>
      <c r="AQ468" s="63"/>
      <c r="AR468" s="63"/>
      <c r="AS468" s="63"/>
      <c r="AT468" s="63"/>
      <c r="AU468" s="64"/>
      <c r="AV468" s="64"/>
      <c r="AW468" s="108"/>
      <c r="AX468" s="108"/>
      <c r="AY468" s="108"/>
      <c r="AZ468" s="589">
        <v>145</v>
      </c>
      <c r="BA468" s="414"/>
      <c r="BB468" s="66"/>
      <c r="BC468" s="68"/>
      <c r="BD468" s="66"/>
      <c r="BE468" s="218"/>
      <c r="BF468" s="66"/>
      <c r="BG468" s="68"/>
      <c r="BH468" s="508"/>
      <c r="BI468" s="508"/>
      <c r="BJ468" s="508"/>
      <c r="BK468" s="66"/>
      <c r="BL468" s="66"/>
      <c r="BM468" s="66"/>
      <c r="BN468" s="66"/>
      <c r="BO468" s="571"/>
      <c r="BP468" s="66"/>
      <c r="BQ468" s="66"/>
      <c r="BR468" s="66"/>
      <c r="BS468" s="66"/>
      <c r="BT468" s="61"/>
      <c r="BU468" s="61"/>
      <c r="BV468" s="61"/>
      <c r="BW468" s="61"/>
      <c r="BX468" s="61"/>
      <c r="BY468" s="61"/>
      <c r="BZ468" s="61"/>
      <c r="CA468" s="61"/>
      <c r="CB468" s="61"/>
      <c r="CC468" s="61"/>
      <c r="CD468" s="61"/>
      <c r="CE468" s="61"/>
      <c r="CF468" s="61"/>
      <c r="CG468" s="61"/>
      <c r="CH468" s="61"/>
      <c r="CI468" s="61"/>
      <c r="CJ468" s="661">
        <v>0</v>
      </c>
      <c r="CK468" s="661">
        <v>0</v>
      </c>
      <c r="CL468" s="661">
        <v>0</v>
      </c>
      <c r="CM468" s="661">
        <v>1</v>
      </c>
      <c r="CN468" s="661">
        <v>1</v>
      </c>
      <c r="CO468" s="661">
        <v>0</v>
      </c>
      <c r="CP468" s="661">
        <v>1</v>
      </c>
      <c r="CQ468" s="661">
        <v>0</v>
      </c>
      <c r="CR468" s="661">
        <v>0</v>
      </c>
      <c r="CS468" s="661">
        <v>0</v>
      </c>
      <c r="CT468" s="661">
        <v>1</v>
      </c>
      <c r="CU468" s="661">
        <v>0</v>
      </c>
      <c r="CV468" s="666">
        <v>16.7</v>
      </c>
      <c r="CW468" s="362"/>
      <c r="CX468" s="362"/>
      <c r="CY468" s="362"/>
      <c r="DC468" s="516">
        <v>1</v>
      </c>
      <c r="DD468" s="511" t="s">
        <v>1811</v>
      </c>
      <c r="DF468" s="136"/>
      <c r="DJ468" s="136"/>
      <c r="DK468" s="136"/>
      <c r="DL468" s="136"/>
      <c r="DS468" s="63"/>
      <c r="EO468" s="511">
        <v>221</v>
      </c>
      <c r="EP468" s="574">
        <v>41922</v>
      </c>
      <c r="ET468" s="133">
        <v>48</v>
      </c>
      <c r="EU468" s="133">
        <v>0</v>
      </c>
      <c r="EV468" s="524">
        <v>39.046075043523999</v>
      </c>
      <c r="EW468" s="133">
        <v>10</v>
      </c>
      <c r="EX468" s="133">
        <v>11</v>
      </c>
      <c r="EY468" s="133">
        <v>62</v>
      </c>
      <c r="EZ468" s="133">
        <v>50</v>
      </c>
      <c r="FC468" s="133">
        <v>50</v>
      </c>
      <c r="FE468" s="133">
        <v>30</v>
      </c>
      <c r="FH468" s="91"/>
      <c r="FI468" s="91"/>
      <c r="FJ468" s="227"/>
      <c r="FK468" s="227"/>
      <c r="FL468" s="193">
        <v>293</v>
      </c>
      <c r="FM468" s="193">
        <v>255</v>
      </c>
      <c r="FN468" s="193">
        <v>148.57811798127321</v>
      </c>
      <c r="FO468" s="193">
        <v>129.30860097346303</v>
      </c>
      <c r="FP468" s="193">
        <v>13</v>
      </c>
      <c r="FQ468" s="133">
        <v>1</v>
      </c>
      <c r="FS468" s="193">
        <v>99</v>
      </c>
      <c r="FT468" s="193">
        <v>42</v>
      </c>
      <c r="FU468" s="133">
        <v>120</v>
      </c>
      <c r="FV468" s="237">
        <v>5.81</v>
      </c>
      <c r="FW468" s="237">
        <v>4.83</v>
      </c>
      <c r="FX468" s="237">
        <v>17.039586919104991</v>
      </c>
      <c r="FY468" s="237">
        <v>2.3571428571428572</v>
      </c>
      <c r="FZ468" s="237">
        <v>2.152173913043478</v>
      </c>
      <c r="GA468" s="133">
        <v>21</v>
      </c>
      <c r="GG468" s="133">
        <v>0</v>
      </c>
      <c r="GH468" s="133">
        <v>1</v>
      </c>
      <c r="GI468" s="133">
        <v>1</v>
      </c>
      <c r="GJ468" s="133">
        <v>1</v>
      </c>
      <c r="GK468" s="133">
        <v>44</v>
      </c>
      <c r="GM468" s="133">
        <v>0</v>
      </c>
      <c r="GO468" s="133">
        <v>0</v>
      </c>
      <c r="GP468" s="61">
        <v>63</v>
      </c>
      <c r="GQ468" s="106">
        <v>31.946830828737927</v>
      </c>
      <c r="GR468" s="61">
        <v>64</v>
      </c>
      <c r="GS468" s="61">
        <v>0</v>
      </c>
      <c r="GT468" s="61"/>
      <c r="GU468" s="61"/>
      <c r="GV468" s="61"/>
      <c r="GW468" s="61"/>
      <c r="GX468" s="61"/>
      <c r="GY468" s="61"/>
      <c r="GZ468" s="90"/>
      <c r="HA468" s="21">
        <v>12</v>
      </c>
      <c r="HY468" s="238"/>
      <c r="IE468" s="237"/>
      <c r="IF468" s="237"/>
      <c r="IP468" s="237"/>
      <c r="JC468" s="136"/>
      <c r="JD468" s="278"/>
      <c r="JE468" s="70"/>
      <c r="JF468" s="70"/>
      <c r="JG468" s="136"/>
      <c r="JH468" s="136"/>
      <c r="JI468" s="136"/>
      <c r="JJ468" s="136"/>
      <c r="JL468" s="420"/>
      <c r="JM468" s="362"/>
      <c r="JN468" s="244"/>
      <c r="JP468" s="518">
        <v>0</v>
      </c>
      <c r="JQ468" s="519"/>
      <c r="JR468" s="520"/>
      <c r="JS468" s="135"/>
      <c r="JU468" s="200"/>
      <c r="JV468" s="135"/>
      <c r="JW468" s="225"/>
      <c r="JX468" s="201"/>
      <c r="JY468" s="135"/>
      <c r="JZ468" s="225"/>
      <c r="KA468" s="699">
        <v>0</v>
      </c>
      <c r="KB468" s="511"/>
      <c r="KC468" s="225"/>
      <c r="KD468" s="63"/>
      <c r="KE468" s="250"/>
      <c r="KF468" s="250"/>
      <c r="KG468" s="250"/>
      <c r="KH468" s="250"/>
      <c r="KI468" s="250"/>
      <c r="KJ468" s="250"/>
      <c r="KK468" s="250"/>
      <c r="KL468" s="250"/>
      <c r="KQ468" s="92"/>
      <c r="KR468" s="92"/>
      <c r="KS468" s="92"/>
      <c r="KT468" s="361"/>
      <c r="KU468" s="92"/>
      <c r="KV468" s="361"/>
      <c r="KW468" s="361"/>
      <c r="KX468" s="361"/>
      <c r="KY468" s="361"/>
      <c r="KZ468" s="361"/>
      <c r="LA468" s="361"/>
      <c r="LB468" s="361"/>
      <c r="LC468" s="361"/>
      <c r="LD468" s="361"/>
      <c r="LE468" s="112"/>
      <c r="LF468" s="454"/>
      <c r="LG468" s="454"/>
      <c r="LH468" s="454"/>
      <c r="LI468" s="454"/>
      <c r="LJ468" s="454"/>
      <c r="LK468" s="454"/>
      <c r="LL468" s="454"/>
      <c r="LM468" s="454"/>
      <c r="LN468" s="454"/>
      <c r="LO468" s="454"/>
      <c r="LP468" s="454"/>
      <c r="LQ468" s="454"/>
      <c r="LR468" s="454"/>
      <c r="LS468" s="454"/>
      <c r="LT468" s="454"/>
      <c r="LU468" s="454"/>
      <c r="LV468" s="454"/>
      <c r="LW468" s="454"/>
      <c r="LX468" s="454"/>
      <c r="LY468" s="454"/>
      <c r="LZ468" s="454"/>
      <c r="MA468" s="454"/>
      <c r="MC468" s="509"/>
      <c r="MD468" s="61"/>
      <c r="ME468" s="746">
        <v>221</v>
      </c>
      <c r="MF468" s="510">
        <v>41983</v>
      </c>
      <c r="MG468" s="511">
        <v>486</v>
      </c>
      <c r="MH468" s="521" t="s">
        <v>1998</v>
      </c>
      <c r="MI468" s="530">
        <v>253.81629312533201</v>
      </c>
      <c r="MJ468" s="510"/>
      <c r="MK468" s="511"/>
      <c r="ML468" s="511"/>
      <c r="MM468" s="511"/>
      <c r="MN468" s="511"/>
      <c r="MO468" s="511"/>
      <c r="ND468" s="876">
        <v>1221</v>
      </c>
      <c r="NE468" s="877" t="s">
        <v>64</v>
      </c>
      <c r="NF468" s="877" t="s">
        <v>64</v>
      </c>
      <c r="NG468" s="877" t="s">
        <v>64</v>
      </c>
      <c r="NH468" s="877" t="s">
        <v>64</v>
      </c>
      <c r="NI468" s="877" t="s">
        <v>64</v>
      </c>
      <c r="NJ468" s="877" t="s">
        <v>64</v>
      </c>
      <c r="NK468" s="877" t="s">
        <v>64</v>
      </c>
      <c r="NL468" s="877" t="s">
        <v>64</v>
      </c>
      <c r="NM468" s="877" t="s">
        <v>64</v>
      </c>
      <c r="NN468" s="877" t="s">
        <v>64</v>
      </c>
      <c r="NO468" s="877" t="s">
        <v>64</v>
      </c>
      <c r="NP468" s="877" t="s">
        <v>64</v>
      </c>
      <c r="NQ468" s="877" t="s">
        <v>64</v>
      </c>
      <c r="NR468" s="877" t="s">
        <v>64</v>
      </c>
      <c r="NS468" s="877" t="s">
        <v>64</v>
      </c>
      <c r="NT468" s="877" t="s">
        <v>64</v>
      </c>
      <c r="NU468" s="877" t="s">
        <v>64</v>
      </c>
      <c r="NV468" s="877" t="s">
        <v>64</v>
      </c>
      <c r="NW468" s="877" t="s">
        <v>64</v>
      </c>
      <c r="NX468" s="877" t="s">
        <v>64</v>
      </c>
      <c r="NY468" s="877" t="s">
        <v>64</v>
      </c>
      <c r="NZ468" s="877" t="s">
        <v>64</v>
      </c>
      <c r="OA468" s="877" t="s">
        <v>64</v>
      </c>
      <c r="OB468" s="877" t="s">
        <v>64</v>
      </c>
      <c r="OC468" s="877" t="s">
        <v>64</v>
      </c>
      <c r="OD468" s="877" t="s">
        <v>64</v>
      </c>
      <c r="OE468" s="877" t="s">
        <v>64</v>
      </c>
      <c r="OF468" s="877" t="s">
        <v>64</v>
      </c>
      <c r="OG468" s="877" t="s">
        <v>64</v>
      </c>
      <c r="OH468" s="877" t="s">
        <v>64</v>
      </c>
      <c r="OI468" s="877" t="s">
        <v>64</v>
      </c>
      <c r="OJ468" s="877" t="s">
        <v>64</v>
      </c>
      <c r="OK468" s="877" t="s">
        <v>64</v>
      </c>
      <c r="OL468" s="877" t="s">
        <v>64</v>
      </c>
    </row>
    <row r="469" spans="1:402" s="133" customFormat="1" x14ac:dyDescent="0.25">
      <c r="A469" s="221">
        <v>468</v>
      </c>
      <c r="B469" s="221">
        <v>0</v>
      </c>
      <c r="C469" s="61">
        <v>0</v>
      </c>
      <c r="D469" s="61">
        <v>5</v>
      </c>
      <c r="E469" s="511">
        <v>222</v>
      </c>
      <c r="F469" s="880"/>
      <c r="G469" s="887">
        <v>488</v>
      </c>
      <c r="I469" s="511" t="s">
        <v>1999</v>
      </c>
      <c r="J469" s="766">
        <v>25480</v>
      </c>
      <c r="K469" s="512">
        <v>45.328767123287697</v>
      </c>
      <c r="L469" s="514">
        <v>75</v>
      </c>
      <c r="M469" s="514">
        <v>182</v>
      </c>
      <c r="N469" s="514">
        <v>22.642192971863299</v>
      </c>
      <c r="O469" s="106">
        <v>1.9472202409246537</v>
      </c>
      <c r="P469" s="511">
        <v>0</v>
      </c>
      <c r="Q469" s="511">
        <v>100</v>
      </c>
      <c r="R469" s="511">
        <v>60</v>
      </c>
      <c r="S469" s="511">
        <v>0</v>
      </c>
      <c r="T469" s="514">
        <v>3</v>
      </c>
      <c r="U469" s="718">
        <v>0</v>
      </c>
      <c r="V469" s="718"/>
      <c r="W469" s="718">
        <v>0</v>
      </c>
      <c r="X469" s="663">
        <v>0</v>
      </c>
      <c r="Y469" s="718">
        <v>0</v>
      </c>
      <c r="Z469" s="718">
        <v>0</v>
      </c>
      <c r="AA469" s="718">
        <v>0</v>
      </c>
      <c r="AB469" s="718">
        <v>0</v>
      </c>
      <c r="AD469" s="524">
        <v>29.329446064140001</v>
      </c>
      <c r="AF469" s="589">
        <v>94</v>
      </c>
      <c r="AG469" s="590">
        <v>0.95</v>
      </c>
      <c r="AH469" s="589">
        <v>86</v>
      </c>
      <c r="AI469" s="63"/>
      <c r="AJ469" s="515">
        <v>14</v>
      </c>
      <c r="AK469" s="63"/>
      <c r="AL469" s="589"/>
      <c r="AM469" s="593">
        <v>3874</v>
      </c>
      <c r="AN469" s="409"/>
      <c r="AO469" s="63"/>
      <c r="AP469" s="63"/>
      <c r="AQ469" s="63"/>
      <c r="AR469" s="63"/>
      <c r="AS469" s="63"/>
      <c r="AT469" s="63"/>
      <c r="AU469" s="64"/>
      <c r="AV469" s="64"/>
      <c r="AW469" s="108"/>
      <c r="AX469" s="108"/>
      <c r="AY469" s="108"/>
      <c r="AZ469" s="589">
        <v>141</v>
      </c>
      <c r="BA469" s="414"/>
      <c r="BB469" s="66"/>
      <c r="BC469" s="68"/>
      <c r="BD469" s="66"/>
      <c r="BE469" s="218"/>
      <c r="BF469" s="66"/>
      <c r="BG469" s="68"/>
      <c r="BH469" s="508"/>
      <c r="BI469" s="508"/>
      <c r="BJ469" s="508"/>
      <c r="BK469" s="66"/>
      <c r="BL469" s="66"/>
      <c r="BM469" s="66"/>
      <c r="BN469" s="66"/>
      <c r="BO469" s="571"/>
      <c r="BP469" s="66"/>
      <c r="BQ469" s="66"/>
      <c r="BR469" s="66"/>
      <c r="BS469" s="66"/>
      <c r="BT469" s="61"/>
      <c r="BU469" s="61"/>
      <c r="BV469" s="61"/>
      <c r="BW469" s="61"/>
      <c r="BX469" s="61"/>
      <c r="BY469" s="61"/>
      <c r="BZ469" s="61"/>
      <c r="CA469" s="61"/>
      <c r="CB469" s="61"/>
      <c r="CC469" s="61"/>
      <c r="CD469" s="61"/>
      <c r="CE469" s="61"/>
      <c r="CF469" s="61"/>
      <c r="CG469" s="61"/>
      <c r="CH469" s="61"/>
      <c r="CI469" s="61"/>
      <c r="CJ469" s="661">
        <v>1</v>
      </c>
      <c r="CK469" s="661">
        <v>0</v>
      </c>
      <c r="CL469" s="661">
        <v>1</v>
      </c>
      <c r="CM469" s="661">
        <v>1</v>
      </c>
      <c r="CN469" s="661">
        <v>1</v>
      </c>
      <c r="CO469" s="661">
        <v>0</v>
      </c>
      <c r="CP469" s="661">
        <v>0</v>
      </c>
      <c r="CQ469" s="661">
        <v>0</v>
      </c>
      <c r="CR469" s="661">
        <v>0</v>
      </c>
      <c r="CS469" s="661">
        <v>0</v>
      </c>
      <c r="CT469" s="661">
        <v>0</v>
      </c>
      <c r="CU469" s="661">
        <v>0</v>
      </c>
      <c r="CV469" s="667">
        <v>4.7</v>
      </c>
      <c r="CW469" s="362"/>
      <c r="CX469" s="362"/>
      <c r="CY469" s="362"/>
      <c r="DC469" s="516">
        <v>2</v>
      </c>
      <c r="DD469" s="511" t="s">
        <v>1765</v>
      </c>
      <c r="DF469" s="136"/>
      <c r="DJ469" s="136"/>
      <c r="DK469" s="136"/>
      <c r="DL469" s="136"/>
      <c r="DS469" s="63"/>
      <c r="EO469" s="511">
        <v>222</v>
      </c>
      <c r="EP469" s="574">
        <v>42019</v>
      </c>
      <c r="ET469" s="133">
        <v>110</v>
      </c>
      <c r="EU469" s="133">
        <v>0</v>
      </c>
      <c r="EV469" s="524">
        <v>29.329446064140001</v>
      </c>
      <c r="EW469" s="133">
        <v>3</v>
      </c>
      <c r="EX469" s="133">
        <v>6</v>
      </c>
      <c r="EY469" s="133">
        <v>77</v>
      </c>
      <c r="EZ469" s="133">
        <v>66</v>
      </c>
      <c r="FC469" s="133">
        <v>50</v>
      </c>
      <c r="FE469" s="133">
        <v>37</v>
      </c>
      <c r="FH469" s="91"/>
      <c r="FI469" s="91"/>
      <c r="FJ469" s="227"/>
      <c r="FK469" s="227"/>
      <c r="FL469" s="193">
        <v>398</v>
      </c>
      <c r="FM469" s="193">
        <v>296</v>
      </c>
      <c r="FN469" s="193">
        <v>204.39393122321201</v>
      </c>
      <c r="FO469" s="193">
        <v>152.01156693987627</v>
      </c>
      <c r="FP469" s="193">
        <v>26</v>
      </c>
      <c r="FQ469" s="133">
        <v>1</v>
      </c>
      <c r="FS469" s="193">
        <v>76</v>
      </c>
      <c r="FT469" s="193"/>
      <c r="FU469" s="133">
        <v>90</v>
      </c>
      <c r="FV469" s="237">
        <v>7.24</v>
      </c>
      <c r="FW469" s="237">
        <v>10.3</v>
      </c>
      <c r="FX469" s="237">
        <v>10.497237569060774</v>
      </c>
      <c r="FY469" s="237"/>
      <c r="FZ469" s="237">
        <v>2.9230769230769229</v>
      </c>
      <c r="GA469" s="133">
        <v>27</v>
      </c>
      <c r="GG469" s="133">
        <v>1</v>
      </c>
      <c r="GH469" s="133">
        <v>3</v>
      </c>
      <c r="GI469" s="133">
        <v>1</v>
      </c>
      <c r="GJ469" s="133">
        <v>1</v>
      </c>
      <c r="GK469" s="133">
        <v>29</v>
      </c>
      <c r="GM469" s="133">
        <v>0</v>
      </c>
      <c r="GO469" s="133">
        <v>1</v>
      </c>
      <c r="GP469" s="61">
        <v>127</v>
      </c>
      <c r="GQ469" s="106">
        <v>65.221179058663125</v>
      </c>
      <c r="GR469" s="61">
        <v>32</v>
      </c>
      <c r="GS469" s="61">
        <v>1</v>
      </c>
      <c r="GT469" s="61"/>
      <c r="GU469" s="61"/>
      <c r="GV469" s="61"/>
      <c r="GW469" s="61"/>
      <c r="GX469" s="61">
        <v>10</v>
      </c>
      <c r="GY469" s="61"/>
      <c r="GZ469" s="90"/>
      <c r="HA469" s="21">
        <v>23</v>
      </c>
      <c r="HY469" s="238"/>
      <c r="IE469" s="237"/>
      <c r="IF469" s="237"/>
      <c r="IP469" s="237"/>
      <c r="JC469" s="136"/>
      <c r="JD469" s="278"/>
      <c r="JE469" s="70"/>
      <c r="JF469" s="70"/>
      <c r="JG469" s="136"/>
      <c r="JH469" s="136"/>
      <c r="JI469" s="136"/>
      <c r="JJ469" s="136"/>
      <c r="JL469" s="420"/>
      <c r="JM469" s="362"/>
      <c r="JN469" s="244"/>
      <c r="JP469" s="518">
        <v>0</v>
      </c>
      <c r="JQ469" s="519">
        <v>43542</v>
      </c>
      <c r="JR469" s="520">
        <v>49</v>
      </c>
      <c r="JS469" s="135"/>
      <c r="JU469" s="200"/>
      <c r="JV469" s="135"/>
      <c r="JW469" s="225"/>
      <c r="JX469" s="201"/>
      <c r="JY469" s="135"/>
      <c r="JZ469" s="225"/>
      <c r="KA469" s="699">
        <v>0</v>
      </c>
      <c r="KB469" s="511"/>
      <c r="KC469" s="225"/>
      <c r="KD469" s="63"/>
      <c r="KE469" s="250"/>
      <c r="KF469" s="250"/>
      <c r="KG469" s="250"/>
      <c r="KH469" s="250"/>
      <c r="KI469" s="250"/>
      <c r="KJ469" s="250"/>
      <c r="KK469" s="250"/>
      <c r="KL469" s="250"/>
      <c r="KQ469" s="92"/>
      <c r="KR469" s="92"/>
      <c r="KS469" s="92"/>
      <c r="KT469" s="361"/>
      <c r="KU469" s="92"/>
      <c r="KV469" s="361"/>
      <c r="KW469" s="361"/>
      <c r="KX469" s="361"/>
      <c r="KY469" s="361"/>
      <c r="KZ469" s="361"/>
      <c r="LA469" s="361"/>
      <c r="LB469" s="361"/>
      <c r="LC469" s="361"/>
      <c r="LD469" s="361"/>
      <c r="LE469" s="112"/>
      <c r="LF469" s="454"/>
      <c r="LG469" s="454"/>
      <c r="LH469" s="454"/>
      <c r="LI469" s="454"/>
      <c r="LJ469" s="454"/>
      <c r="LK469" s="454"/>
      <c r="LL469" s="454"/>
      <c r="LM469" s="454"/>
      <c r="LN469" s="454"/>
      <c r="LO469" s="454"/>
      <c r="LP469" s="454"/>
      <c r="LQ469" s="454"/>
      <c r="LR469" s="454"/>
      <c r="LS469" s="454"/>
      <c r="LT469" s="454"/>
      <c r="LU469" s="454"/>
      <c r="LV469" s="454"/>
      <c r="LW469" s="454"/>
      <c r="LX469" s="454"/>
      <c r="LY469" s="454"/>
      <c r="LZ469" s="454"/>
      <c r="MA469" s="454"/>
      <c r="MC469" s="509"/>
      <c r="MD469" s="61"/>
      <c r="ME469" s="746">
        <v>222</v>
      </c>
      <c r="MF469" s="510">
        <v>42025</v>
      </c>
      <c r="MG469" s="511">
        <v>488</v>
      </c>
      <c r="MH469" s="521">
        <v>488</v>
      </c>
      <c r="MI469" s="522">
        <v>34.626478020725202</v>
      </c>
      <c r="MJ469" s="510">
        <v>42025</v>
      </c>
      <c r="MK469" s="511">
        <v>490</v>
      </c>
      <c r="ML469" s="511">
        <v>37.6</v>
      </c>
      <c r="MM469" s="511"/>
      <c r="MN469" s="511"/>
      <c r="MO469" s="511"/>
      <c r="ND469" s="876" t="s">
        <v>64</v>
      </c>
      <c r="NE469" s="877" t="s">
        <v>64</v>
      </c>
      <c r="NF469" s="877" t="s">
        <v>64</v>
      </c>
      <c r="NG469" s="877" t="s">
        <v>64</v>
      </c>
      <c r="NH469" s="877" t="s">
        <v>64</v>
      </c>
      <c r="NI469" s="877" t="s">
        <v>64</v>
      </c>
      <c r="NJ469" s="877" t="s">
        <v>64</v>
      </c>
      <c r="NK469" s="877" t="s">
        <v>64</v>
      </c>
      <c r="NL469" s="877" t="s">
        <v>64</v>
      </c>
      <c r="NM469" s="877" t="s">
        <v>64</v>
      </c>
      <c r="NN469" s="877" t="s">
        <v>64</v>
      </c>
      <c r="NO469" s="877" t="s">
        <v>64</v>
      </c>
      <c r="NP469" s="877" t="s">
        <v>64</v>
      </c>
      <c r="NQ469" s="877" t="s">
        <v>64</v>
      </c>
      <c r="NR469" s="877" t="s">
        <v>64</v>
      </c>
      <c r="NS469" s="877" t="s">
        <v>64</v>
      </c>
      <c r="NT469" s="877" t="s">
        <v>64</v>
      </c>
      <c r="NU469" s="877" t="s">
        <v>64</v>
      </c>
      <c r="NV469" s="877" t="s">
        <v>64</v>
      </c>
      <c r="NW469" s="877" t="s">
        <v>64</v>
      </c>
      <c r="NX469" s="877" t="s">
        <v>64</v>
      </c>
      <c r="NY469" s="877" t="s">
        <v>64</v>
      </c>
      <c r="NZ469" s="877" t="s">
        <v>64</v>
      </c>
      <c r="OA469" s="877" t="s">
        <v>64</v>
      </c>
      <c r="OB469" s="877" t="s">
        <v>64</v>
      </c>
      <c r="OC469" s="877" t="s">
        <v>64</v>
      </c>
      <c r="OD469" s="877" t="s">
        <v>64</v>
      </c>
      <c r="OE469" s="877" t="s">
        <v>64</v>
      </c>
      <c r="OF469" s="877" t="s">
        <v>64</v>
      </c>
      <c r="OG469" s="877" t="s">
        <v>64</v>
      </c>
      <c r="OH469" s="877" t="s">
        <v>64</v>
      </c>
      <c r="OI469" s="877" t="s">
        <v>64</v>
      </c>
      <c r="OJ469" s="877" t="s">
        <v>64</v>
      </c>
      <c r="OK469" s="877" t="s">
        <v>64</v>
      </c>
      <c r="OL469" s="877" t="s">
        <v>64</v>
      </c>
    </row>
    <row r="470" spans="1:402" s="133" customFormat="1" x14ac:dyDescent="0.25">
      <c r="A470" s="274">
        <v>469</v>
      </c>
      <c r="B470" s="274">
        <v>0</v>
      </c>
      <c r="C470" s="61">
        <v>0</v>
      </c>
      <c r="D470" s="61">
        <v>5</v>
      </c>
      <c r="E470" s="511">
        <v>225</v>
      </c>
      <c r="F470" s="880"/>
      <c r="G470" s="887">
        <v>492</v>
      </c>
      <c r="I470" s="511" t="s">
        <v>2000</v>
      </c>
      <c r="J470" s="766">
        <v>22022</v>
      </c>
      <c r="K470" s="512">
        <v>54.802739726027397</v>
      </c>
      <c r="L470" s="514">
        <v>58</v>
      </c>
      <c r="M470" s="514">
        <v>172</v>
      </c>
      <c r="N470" s="514">
        <v>19.605191995673341</v>
      </c>
      <c r="O470" s="106">
        <v>1.664665465224503</v>
      </c>
      <c r="P470" s="511">
        <v>0</v>
      </c>
      <c r="Q470" s="511">
        <v>120</v>
      </c>
      <c r="R470" s="511">
        <v>60</v>
      </c>
      <c r="S470" s="511">
        <v>0</v>
      </c>
      <c r="T470" s="514">
        <v>2</v>
      </c>
      <c r="U470" s="718">
        <v>0</v>
      </c>
      <c r="V470" s="718"/>
      <c r="W470" s="718">
        <v>0</v>
      </c>
      <c r="X470" s="718">
        <v>1</v>
      </c>
      <c r="Y470" s="718">
        <v>1</v>
      </c>
      <c r="Z470" s="718">
        <v>1</v>
      </c>
      <c r="AA470" s="718">
        <v>0</v>
      </c>
      <c r="AB470" s="718">
        <v>0</v>
      </c>
      <c r="AD470" s="524">
        <v>39.181471684752097</v>
      </c>
      <c r="AF470" s="589">
        <v>86</v>
      </c>
      <c r="AG470" s="590">
        <v>0.8</v>
      </c>
      <c r="AH470" s="589">
        <v>100</v>
      </c>
      <c r="AI470" s="63"/>
      <c r="AJ470" s="515">
        <v>9.6999999999999993</v>
      </c>
      <c r="AK470" s="63"/>
      <c r="AL470" s="591"/>
      <c r="AM470" s="594"/>
      <c r="AN470" s="409"/>
      <c r="AO470" s="63"/>
      <c r="AP470" s="63"/>
      <c r="AQ470" s="63"/>
      <c r="AR470" s="63"/>
      <c r="AS470" s="63"/>
      <c r="AT470" s="63"/>
      <c r="AU470" s="64"/>
      <c r="AV470" s="64"/>
      <c r="AW470" s="108"/>
      <c r="AX470" s="108"/>
      <c r="AY470" s="108"/>
      <c r="AZ470" s="589">
        <v>130</v>
      </c>
      <c r="BA470" s="414"/>
      <c r="BB470" s="66"/>
      <c r="BC470" s="68"/>
      <c r="BD470" s="66"/>
      <c r="BE470" s="218"/>
      <c r="BF470" s="66"/>
      <c r="BG470" s="68"/>
      <c r="BH470" s="508"/>
      <c r="BI470" s="508"/>
      <c r="BJ470" s="508"/>
      <c r="BK470" s="66"/>
      <c r="BL470" s="66"/>
      <c r="BM470" s="66"/>
      <c r="BN470" s="66"/>
      <c r="BO470" s="571"/>
      <c r="BP470" s="66"/>
      <c r="BQ470" s="66"/>
      <c r="BR470" s="66"/>
      <c r="BS470" s="66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63">
        <v>0</v>
      </c>
      <c r="CK470" s="663">
        <v>0</v>
      </c>
      <c r="CL470" s="663">
        <v>1</v>
      </c>
      <c r="CM470" s="663">
        <v>1</v>
      </c>
      <c r="CN470" s="663">
        <v>1</v>
      </c>
      <c r="CO470" s="661">
        <v>0</v>
      </c>
      <c r="CP470" s="663" t="s">
        <v>2001</v>
      </c>
      <c r="CQ470" s="663" t="s">
        <v>2001</v>
      </c>
      <c r="CR470" s="661">
        <v>0</v>
      </c>
      <c r="CS470" s="661">
        <v>0</v>
      </c>
      <c r="CT470" s="663" t="s">
        <v>2001</v>
      </c>
      <c r="CU470" s="661">
        <v>0</v>
      </c>
      <c r="CV470" s="666">
        <v>23.5</v>
      </c>
      <c r="CW470" s="362"/>
      <c r="CX470" s="362"/>
      <c r="CY470" s="362"/>
      <c r="DC470" s="516">
        <v>1</v>
      </c>
      <c r="DD470" s="511" t="s">
        <v>1756</v>
      </c>
      <c r="DF470" s="136"/>
      <c r="DJ470" s="136"/>
      <c r="DK470" s="136"/>
      <c r="DL470" s="136"/>
      <c r="DS470" s="63"/>
      <c r="EO470" s="511">
        <v>225</v>
      </c>
      <c r="EP470" s="574">
        <v>42031</v>
      </c>
      <c r="ET470" s="133">
        <v>94</v>
      </c>
      <c r="EU470" s="133">
        <v>0</v>
      </c>
      <c r="EV470" s="524">
        <v>39.181471684752097</v>
      </c>
      <c r="EW470" s="133">
        <v>7</v>
      </c>
      <c r="EX470" s="133">
        <v>9</v>
      </c>
      <c r="EY470" s="133">
        <v>57</v>
      </c>
      <c r="EZ470" s="133">
        <v>46</v>
      </c>
      <c r="FC470" s="133">
        <v>33</v>
      </c>
      <c r="FE470" s="133">
        <v>24</v>
      </c>
      <c r="FH470" s="91"/>
      <c r="FI470" s="91"/>
      <c r="FJ470" s="227"/>
      <c r="FK470" s="227"/>
      <c r="FL470" s="193">
        <v>120</v>
      </c>
      <c r="FM470" s="193">
        <v>100</v>
      </c>
      <c r="FN470" s="193">
        <v>72.086555831694596</v>
      </c>
      <c r="FO470" s="193">
        <v>60.072129859745502</v>
      </c>
      <c r="FP470" s="193">
        <v>17.2</v>
      </c>
      <c r="FQ470" s="133">
        <v>1</v>
      </c>
      <c r="FS470" s="193">
        <v>64</v>
      </c>
      <c r="FT470" s="193">
        <v>37</v>
      </c>
      <c r="FU470" s="133">
        <v>140</v>
      </c>
      <c r="FV470" s="237">
        <v>4.5999999999999996</v>
      </c>
      <c r="FW470" s="237">
        <v>5.5</v>
      </c>
      <c r="FX470" s="237">
        <v>13.913043478260871</v>
      </c>
      <c r="FY470" s="237">
        <v>1.7297297297297298</v>
      </c>
      <c r="FZ470" s="237">
        <v>1.2007504690431521</v>
      </c>
      <c r="GA470" s="133">
        <v>20</v>
      </c>
      <c r="GG470" s="133">
        <v>1</v>
      </c>
      <c r="GH470" s="133">
        <v>1</v>
      </c>
      <c r="GI470" s="133">
        <v>1</v>
      </c>
      <c r="GJ470" s="133">
        <v>1</v>
      </c>
      <c r="GK470" s="133">
        <v>25</v>
      </c>
      <c r="GM470" s="133">
        <v>0</v>
      </c>
      <c r="GO470" s="133">
        <v>0</v>
      </c>
      <c r="GP470" s="61">
        <v>38</v>
      </c>
      <c r="GQ470" s="106">
        <v>22.827409346703291</v>
      </c>
      <c r="GR470" s="61">
        <v>54</v>
      </c>
      <c r="GS470" s="61">
        <v>0</v>
      </c>
      <c r="GT470" s="61"/>
      <c r="GU470" s="61"/>
      <c r="GV470" s="61"/>
      <c r="GW470" s="61"/>
      <c r="GX470" s="61">
        <v>16</v>
      </c>
      <c r="GY470" s="61"/>
      <c r="GZ470" s="90"/>
      <c r="HA470" s="21">
        <v>15</v>
      </c>
      <c r="HY470" s="238"/>
      <c r="IE470" s="237"/>
      <c r="IF470" s="237"/>
      <c r="IP470" s="237"/>
      <c r="JC470" s="136"/>
      <c r="JD470" s="278"/>
      <c r="JE470" s="70"/>
      <c r="JF470" s="70"/>
      <c r="JG470" s="136"/>
      <c r="JH470" s="136"/>
      <c r="JI470" s="136"/>
      <c r="JJ470" s="136"/>
      <c r="JL470" s="420"/>
      <c r="JM470" s="362"/>
      <c r="JN470" s="244"/>
      <c r="JP470" s="518">
        <v>0</v>
      </c>
      <c r="JQ470" s="519">
        <v>43542</v>
      </c>
      <c r="JR470" s="520">
        <v>49</v>
      </c>
      <c r="JS470" s="135"/>
      <c r="JU470" s="200"/>
      <c r="JV470" s="135"/>
      <c r="JW470" s="225"/>
      <c r="JX470" s="201"/>
      <c r="JY470" s="135"/>
      <c r="JZ470" s="225"/>
      <c r="KA470" s="699">
        <v>0</v>
      </c>
      <c r="KB470" s="511"/>
      <c r="KC470" s="225"/>
      <c r="KD470" s="63"/>
      <c r="KE470" s="250"/>
      <c r="KF470" s="250"/>
      <c r="KG470" s="250"/>
      <c r="KH470" s="250"/>
      <c r="KI470" s="250"/>
      <c r="KJ470" s="250"/>
      <c r="KK470" s="250"/>
      <c r="KL470" s="250"/>
      <c r="KQ470" s="92"/>
      <c r="KR470" s="92"/>
      <c r="KS470" s="92"/>
      <c r="KT470" s="361"/>
      <c r="KU470" s="92"/>
      <c r="KV470" s="361"/>
      <c r="KW470" s="361"/>
      <c r="KX470" s="361"/>
      <c r="KY470" s="361"/>
      <c r="KZ470" s="361"/>
      <c r="LA470" s="361"/>
      <c r="LB470" s="361"/>
      <c r="LC470" s="361"/>
      <c r="LD470" s="361"/>
      <c r="LE470" s="112"/>
      <c r="LF470" s="454"/>
      <c r="LG470" s="454"/>
      <c r="LH470" s="454"/>
      <c r="LI470" s="454"/>
      <c r="LJ470" s="454"/>
      <c r="LK470" s="454"/>
      <c r="LL470" s="454"/>
      <c r="LM470" s="454"/>
      <c r="LN470" s="454"/>
      <c r="LO470" s="454"/>
      <c r="LP470" s="454"/>
      <c r="LQ470" s="454"/>
      <c r="LR470" s="454"/>
      <c r="LS470" s="454"/>
      <c r="LT470" s="454"/>
      <c r="LU470" s="454"/>
      <c r="LV470" s="454"/>
      <c r="LW470" s="454"/>
      <c r="LX470" s="454"/>
      <c r="LY470" s="454"/>
      <c r="LZ470" s="454"/>
      <c r="MA470" s="454"/>
      <c r="MC470" s="509"/>
      <c r="MD470" s="61"/>
      <c r="ME470" s="746">
        <v>225</v>
      </c>
      <c r="MF470" s="510">
        <v>42025</v>
      </c>
      <c r="MG470" s="511">
        <v>492</v>
      </c>
      <c r="MH470" s="521">
        <v>492</v>
      </c>
      <c r="MI470" s="522">
        <v>20.427248576400601</v>
      </c>
      <c r="MJ470" s="510"/>
      <c r="MK470" s="511"/>
      <c r="ML470" s="511"/>
      <c r="MM470" s="511"/>
      <c r="MN470" s="511"/>
      <c r="MO470" s="511"/>
      <c r="ND470" s="876" t="s">
        <v>64</v>
      </c>
      <c r="NE470" s="877" t="s">
        <v>64</v>
      </c>
      <c r="NF470" s="877" t="s">
        <v>64</v>
      </c>
      <c r="NG470" s="877" t="s">
        <v>64</v>
      </c>
      <c r="NH470" s="877" t="s">
        <v>64</v>
      </c>
      <c r="NI470" s="877" t="s">
        <v>64</v>
      </c>
      <c r="NJ470" s="877" t="s">
        <v>64</v>
      </c>
      <c r="NK470" s="877" t="s">
        <v>64</v>
      </c>
      <c r="NL470" s="877" t="s">
        <v>64</v>
      </c>
      <c r="NM470" s="877" t="s">
        <v>64</v>
      </c>
      <c r="NN470" s="877" t="s">
        <v>64</v>
      </c>
      <c r="NO470" s="877" t="s">
        <v>64</v>
      </c>
      <c r="NP470" s="877" t="s">
        <v>64</v>
      </c>
      <c r="NQ470" s="877" t="s">
        <v>64</v>
      </c>
      <c r="NR470" s="877" t="s">
        <v>64</v>
      </c>
      <c r="NS470" s="877" t="s">
        <v>64</v>
      </c>
      <c r="NT470" s="877" t="s">
        <v>64</v>
      </c>
      <c r="NU470" s="877" t="s">
        <v>64</v>
      </c>
      <c r="NV470" s="877" t="s">
        <v>64</v>
      </c>
      <c r="NW470" s="877" t="s">
        <v>64</v>
      </c>
      <c r="NX470" s="877" t="s">
        <v>64</v>
      </c>
      <c r="NY470" s="877" t="s">
        <v>64</v>
      </c>
      <c r="NZ470" s="877" t="s">
        <v>64</v>
      </c>
      <c r="OA470" s="877" t="s">
        <v>64</v>
      </c>
      <c r="OB470" s="877" t="s">
        <v>64</v>
      </c>
      <c r="OC470" s="877" t="s">
        <v>64</v>
      </c>
      <c r="OD470" s="877" t="s">
        <v>64</v>
      </c>
      <c r="OE470" s="877" t="s">
        <v>64</v>
      </c>
      <c r="OF470" s="877" t="s">
        <v>64</v>
      </c>
      <c r="OG470" s="877" t="s">
        <v>64</v>
      </c>
      <c r="OH470" s="877" t="s">
        <v>64</v>
      </c>
      <c r="OI470" s="877" t="s">
        <v>64</v>
      </c>
      <c r="OJ470" s="877" t="s">
        <v>64</v>
      </c>
      <c r="OK470" s="877" t="s">
        <v>64</v>
      </c>
      <c r="OL470" s="877" t="s">
        <v>64</v>
      </c>
    </row>
    <row r="471" spans="1:402" s="133" customFormat="1" x14ac:dyDescent="0.25">
      <c r="A471" s="221">
        <v>470</v>
      </c>
      <c r="B471" s="221">
        <v>0</v>
      </c>
      <c r="C471" s="61">
        <v>0</v>
      </c>
      <c r="D471" s="61">
        <v>5</v>
      </c>
      <c r="E471" s="511">
        <v>226</v>
      </c>
      <c r="F471" s="880"/>
      <c r="G471" s="887">
        <v>493</v>
      </c>
      <c r="I471" s="511" t="s">
        <v>2002</v>
      </c>
      <c r="J471" s="766">
        <v>22816</v>
      </c>
      <c r="K471" s="512">
        <v>52.663013698630103</v>
      </c>
      <c r="L471" s="514">
        <v>112</v>
      </c>
      <c r="M471" s="514">
        <v>183</v>
      </c>
      <c r="N471" s="514">
        <v>33.4438173728687</v>
      </c>
      <c r="O471" s="106">
        <v>2.3860706890897707</v>
      </c>
      <c r="P471" s="511">
        <v>0</v>
      </c>
      <c r="Q471" s="511">
        <v>120</v>
      </c>
      <c r="R471" s="511">
        <v>70</v>
      </c>
      <c r="S471" s="511">
        <v>1</v>
      </c>
      <c r="T471" s="514"/>
      <c r="U471" s="718">
        <v>0</v>
      </c>
      <c r="V471" s="718"/>
      <c r="W471" s="718">
        <v>0</v>
      </c>
      <c r="X471" s="718">
        <v>0</v>
      </c>
      <c r="Y471" s="718">
        <v>1</v>
      </c>
      <c r="Z471" s="718">
        <v>0</v>
      </c>
      <c r="AA471" s="718">
        <v>0</v>
      </c>
      <c r="AB471" s="718">
        <v>0</v>
      </c>
      <c r="AD471" s="524">
        <v>33.581191835431902</v>
      </c>
      <c r="AF471" s="589"/>
      <c r="AG471" s="590">
        <v>1.43</v>
      </c>
      <c r="AH471" s="589">
        <v>52</v>
      </c>
      <c r="AI471" s="63"/>
      <c r="AJ471" s="515">
        <v>14.2</v>
      </c>
      <c r="AK471" s="63"/>
      <c r="AL471" s="591"/>
      <c r="AM471" s="594"/>
      <c r="AN471" s="409"/>
      <c r="AO471" s="63"/>
      <c r="AP471" s="63"/>
      <c r="AQ471" s="63"/>
      <c r="AR471" s="63"/>
      <c r="AS471" s="63"/>
      <c r="AT471" s="63"/>
      <c r="AU471" s="64"/>
      <c r="AV471" s="64"/>
      <c r="AW471" s="108"/>
      <c r="AX471" s="108"/>
      <c r="AY471" s="108"/>
      <c r="AZ471" s="589">
        <v>138</v>
      </c>
      <c r="BA471" s="414"/>
      <c r="BB471" s="66"/>
      <c r="BC471" s="68"/>
      <c r="BD471" s="66"/>
      <c r="BE471" s="218"/>
      <c r="BF471" s="66"/>
      <c r="BG471" s="68"/>
      <c r="BH471" s="508"/>
      <c r="BI471" s="508"/>
      <c r="BJ471" s="508"/>
      <c r="BK471" s="66"/>
      <c r="BL471" s="66"/>
      <c r="BM471" s="66"/>
      <c r="BN471" s="66"/>
      <c r="BO471" s="571"/>
      <c r="BP471" s="66"/>
      <c r="BQ471" s="66"/>
      <c r="BR471" s="66"/>
      <c r="BS471" s="66"/>
      <c r="BT471" s="61"/>
      <c r="BU471" s="61"/>
      <c r="BV471" s="61"/>
      <c r="BW471" s="61"/>
      <c r="BX471" s="61"/>
      <c r="BY471" s="61"/>
      <c r="BZ471" s="61"/>
      <c r="CA471" s="61"/>
      <c r="CB471" s="61"/>
      <c r="CC471" s="61"/>
      <c r="CD471" s="61"/>
      <c r="CE471" s="61"/>
      <c r="CF471" s="61"/>
      <c r="CG471" s="61"/>
      <c r="CH471" s="61"/>
      <c r="CI471" s="61"/>
      <c r="CJ471" s="661">
        <v>1</v>
      </c>
      <c r="CK471" s="661">
        <v>0</v>
      </c>
      <c r="CL471" s="661">
        <v>0</v>
      </c>
      <c r="CM471" s="661">
        <v>1</v>
      </c>
      <c r="CN471" s="661">
        <v>0</v>
      </c>
      <c r="CO471" s="661">
        <v>0</v>
      </c>
      <c r="CP471" s="661">
        <v>1</v>
      </c>
      <c r="CQ471" s="661">
        <v>1</v>
      </c>
      <c r="CR471" s="661">
        <v>0</v>
      </c>
      <c r="CS471" s="661">
        <v>0</v>
      </c>
      <c r="CT471" s="661">
        <v>0</v>
      </c>
      <c r="CU471" s="661">
        <v>1</v>
      </c>
      <c r="CV471" s="666">
        <v>8.6</v>
      </c>
      <c r="CW471" s="362"/>
      <c r="CX471" s="362"/>
      <c r="CY471" s="362"/>
      <c r="DC471" s="516">
        <v>2</v>
      </c>
      <c r="DD471" s="511" t="s">
        <v>1728</v>
      </c>
      <c r="DF471" s="136"/>
      <c r="DJ471" s="136"/>
      <c r="DK471" s="136"/>
      <c r="DL471" s="136"/>
      <c r="DS471" s="63"/>
      <c r="EO471" s="511">
        <v>226</v>
      </c>
      <c r="EP471" s="574">
        <v>41981</v>
      </c>
      <c r="ET471" s="133">
        <v>64</v>
      </c>
      <c r="EU471" s="133">
        <v>1</v>
      </c>
      <c r="EV471" s="524">
        <v>33.581191835431902</v>
      </c>
      <c r="EW471" s="133">
        <v>9</v>
      </c>
      <c r="EX471" s="133">
        <v>9</v>
      </c>
      <c r="EY471" s="133">
        <v>67</v>
      </c>
      <c r="EZ471" s="133">
        <v>56</v>
      </c>
      <c r="FC471" s="133">
        <v>56</v>
      </c>
      <c r="FE471" s="133">
        <v>28</v>
      </c>
      <c r="FH471" s="91"/>
      <c r="FI471" s="91"/>
      <c r="FJ471" s="227"/>
      <c r="FK471" s="227"/>
      <c r="FL471" s="193">
        <v>284</v>
      </c>
      <c r="FM471" s="193">
        <v>218</v>
      </c>
      <c r="FN471" s="193">
        <v>119.02413507637498</v>
      </c>
      <c r="FO471" s="193">
        <v>91.363596643132908</v>
      </c>
      <c r="FP471" s="193">
        <v>23</v>
      </c>
      <c r="FQ471" s="133">
        <v>1</v>
      </c>
      <c r="FS471" s="193">
        <v>92</v>
      </c>
      <c r="FT471" s="193"/>
      <c r="FU471" s="133">
        <v>140</v>
      </c>
      <c r="FV471" s="237">
        <v>6.3</v>
      </c>
      <c r="FW471" s="237">
        <v>5.8</v>
      </c>
      <c r="FX471" s="237">
        <v>14.603174603174603</v>
      </c>
      <c r="FY471" s="237"/>
      <c r="FZ471" s="237"/>
      <c r="GA471" s="133">
        <v>23</v>
      </c>
      <c r="GG471" s="133">
        <v>0</v>
      </c>
      <c r="GH471" s="133">
        <v>1</v>
      </c>
      <c r="GI471" s="133">
        <v>0</v>
      </c>
      <c r="GJ471" s="133">
        <v>1</v>
      </c>
      <c r="GK471" s="133">
        <v>24</v>
      </c>
      <c r="GM471" s="133">
        <v>0</v>
      </c>
      <c r="GO471" s="133">
        <v>0</v>
      </c>
      <c r="GP471" s="61">
        <v>116</v>
      </c>
      <c r="GQ471" s="106">
        <v>48.615491791758792</v>
      </c>
      <c r="GR471" s="61">
        <v>52</v>
      </c>
      <c r="GS471" s="61">
        <v>0</v>
      </c>
      <c r="GT471" s="61"/>
      <c r="GU471" s="61"/>
      <c r="GV471" s="61"/>
      <c r="GW471" s="61"/>
      <c r="GX471" s="61">
        <v>22</v>
      </c>
      <c r="GY471" s="61"/>
      <c r="GZ471" s="90"/>
      <c r="HA471" s="21">
        <v>10</v>
      </c>
      <c r="HY471" s="238"/>
      <c r="IE471" s="237"/>
      <c r="IF471" s="237"/>
      <c r="IP471" s="237"/>
      <c r="JC471" s="136"/>
      <c r="JD471" s="278"/>
      <c r="JE471" s="70"/>
      <c r="JF471" s="70"/>
      <c r="JG471" s="136"/>
      <c r="JH471" s="136"/>
      <c r="JI471" s="136"/>
      <c r="JJ471" s="136"/>
      <c r="JL471" s="420"/>
      <c r="JM471" s="362"/>
      <c r="JN471" s="244"/>
      <c r="JP471" s="518">
        <v>0</v>
      </c>
      <c r="JQ471" s="519"/>
      <c r="JR471" s="520"/>
      <c r="JS471" s="135"/>
      <c r="JU471" s="200"/>
      <c r="JV471" s="135"/>
      <c r="JW471" s="225"/>
      <c r="JX471" s="201"/>
      <c r="JY471" s="135"/>
      <c r="JZ471" s="225"/>
      <c r="KA471" s="699">
        <v>0</v>
      </c>
      <c r="KB471" s="511"/>
      <c r="KC471" s="225"/>
      <c r="KD471" s="63"/>
      <c r="KE471" s="250"/>
      <c r="KF471" s="250"/>
      <c r="KG471" s="250"/>
      <c r="KH471" s="250"/>
      <c r="KI471" s="250"/>
      <c r="KJ471" s="250"/>
      <c r="KK471" s="250"/>
      <c r="KL471" s="250"/>
      <c r="KQ471" s="92"/>
      <c r="KR471" s="92"/>
      <c r="KS471" s="92"/>
      <c r="KT471" s="361"/>
      <c r="KU471" s="92"/>
      <c r="KV471" s="361"/>
      <c r="KW471" s="361"/>
      <c r="KX471" s="361"/>
      <c r="KY471" s="361"/>
      <c r="KZ471" s="361"/>
      <c r="LA471" s="361"/>
      <c r="LB471" s="361"/>
      <c r="LC471" s="361"/>
      <c r="LD471" s="361"/>
      <c r="LE471" s="112"/>
      <c r="LF471" s="454"/>
      <c r="LG471" s="454"/>
      <c r="LH471" s="454"/>
      <c r="LI471" s="454"/>
      <c r="LJ471" s="454"/>
      <c r="LK471" s="454"/>
      <c r="LL471" s="454"/>
      <c r="LM471" s="454"/>
      <c r="LN471" s="454"/>
      <c r="LO471" s="454"/>
      <c r="LP471" s="454"/>
      <c r="LQ471" s="454"/>
      <c r="LR471" s="454"/>
      <c r="LS471" s="454"/>
      <c r="LT471" s="454"/>
      <c r="LU471" s="454"/>
      <c r="LV471" s="454"/>
      <c r="LW471" s="454"/>
      <c r="LX471" s="454"/>
      <c r="LY471" s="454"/>
      <c r="LZ471" s="454"/>
      <c r="MA471" s="454"/>
      <c r="MC471" s="509"/>
      <c r="MD471" s="61"/>
      <c r="ME471" s="746">
        <v>226</v>
      </c>
      <c r="MF471" s="510">
        <v>42038</v>
      </c>
      <c r="MG471" s="511">
        <v>493</v>
      </c>
      <c r="MH471" s="521">
        <v>493</v>
      </c>
      <c r="MI471" s="522">
        <v>51.571978473262199</v>
      </c>
      <c r="MJ471" s="510"/>
      <c r="MK471" s="511"/>
      <c r="ML471" s="511"/>
      <c r="MM471" s="511"/>
      <c r="MN471" s="511"/>
      <c r="MO471" s="511"/>
      <c r="ND471" s="876" t="s">
        <v>64</v>
      </c>
      <c r="NE471" s="877" t="s">
        <v>64</v>
      </c>
      <c r="NF471" s="877" t="s">
        <v>64</v>
      </c>
      <c r="NG471" s="877" t="s">
        <v>64</v>
      </c>
      <c r="NH471" s="877" t="s">
        <v>64</v>
      </c>
      <c r="NI471" s="877" t="s">
        <v>64</v>
      </c>
      <c r="NJ471" s="877" t="s">
        <v>64</v>
      </c>
      <c r="NK471" s="877" t="s">
        <v>64</v>
      </c>
      <c r="NL471" s="877" t="s">
        <v>64</v>
      </c>
      <c r="NM471" s="877" t="s">
        <v>64</v>
      </c>
      <c r="NN471" s="877" t="s">
        <v>64</v>
      </c>
      <c r="NO471" s="877" t="s">
        <v>64</v>
      </c>
      <c r="NP471" s="877" t="s">
        <v>64</v>
      </c>
      <c r="NQ471" s="877" t="s">
        <v>64</v>
      </c>
      <c r="NR471" s="877" t="s">
        <v>64</v>
      </c>
      <c r="NS471" s="877" t="s">
        <v>64</v>
      </c>
      <c r="NT471" s="877" t="s">
        <v>64</v>
      </c>
      <c r="NU471" s="877" t="s">
        <v>64</v>
      </c>
      <c r="NV471" s="877" t="s">
        <v>64</v>
      </c>
      <c r="NW471" s="877" t="s">
        <v>64</v>
      </c>
      <c r="NX471" s="877" t="s">
        <v>64</v>
      </c>
      <c r="NY471" s="877" t="s">
        <v>64</v>
      </c>
      <c r="NZ471" s="877" t="s">
        <v>64</v>
      </c>
      <c r="OA471" s="877" t="s">
        <v>64</v>
      </c>
      <c r="OB471" s="877" t="s">
        <v>64</v>
      </c>
      <c r="OC471" s="877" t="s">
        <v>64</v>
      </c>
      <c r="OD471" s="877" t="s">
        <v>64</v>
      </c>
      <c r="OE471" s="877" t="s">
        <v>64</v>
      </c>
      <c r="OF471" s="877" t="s">
        <v>64</v>
      </c>
      <c r="OG471" s="877" t="s">
        <v>64</v>
      </c>
      <c r="OH471" s="877" t="s">
        <v>64</v>
      </c>
      <c r="OI471" s="877" t="s">
        <v>64</v>
      </c>
      <c r="OJ471" s="877" t="s">
        <v>64</v>
      </c>
      <c r="OK471" s="877" t="s">
        <v>64</v>
      </c>
      <c r="OL471" s="877" t="s">
        <v>64</v>
      </c>
    </row>
    <row r="472" spans="1:402" s="133" customFormat="1" x14ac:dyDescent="0.25">
      <c r="A472" s="221">
        <v>471</v>
      </c>
      <c r="B472" s="221">
        <v>0</v>
      </c>
      <c r="C472" s="61">
        <v>0</v>
      </c>
      <c r="D472" s="61">
        <v>5</v>
      </c>
      <c r="E472" s="511">
        <v>227</v>
      </c>
      <c r="F472" s="880"/>
      <c r="G472" s="887">
        <v>494</v>
      </c>
      <c r="I472" s="511" t="s">
        <v>2003</v>
      </c>
      <c r="J472" s="766">
        <v>18511</v>
      </c>
      <c r="K472" s="512">
        <v>64.476712328767107</v>
      </c>
      <c r="L472" s="514">
        <v>86</v>
      </c>
      <c r="M472" s="514">
        <v>168</v>
      </c>
      <c r="N472" s="514">
        <v>30.470521541950117</v>
      </c>
      <c r="O472" s="106">
        <v>2.0033305601755624</v>
      </c>
      <c r="P472" s="511">
        <v>0</v>
      </c>
      <c r="Q472" s="511">
        <v>110</v>
      </c>
      <c r="R472" s="511">
        <v>70</v>
      </c>
      <c r="S472" s="511">
        <v>1</v>
      </c>
      <c r="T472" s="514">
        <v>2</v>
      </c>
      <c r="U472" s="718">
        <v>1</v>
      </c>
      <c r="V472" s="718"/>
      <c r="W472" s="718">
        <v>0</v>
      </c>
      <c r="X472" s="718">
        <v>2</v>
      </c>
      <c r="Y472" s="718">
        <v>1</v>
      </c>
      <c r="Z472" s="718">
        <v>0</v>
      </c>
      <c r="AA472" s="718">
        <v>0</v>
      </c>
      <c r="AB472" s="718">
        <v>0</v>
      </c>
      <c r="AD472" s="524">
        <v>20.931079615780501</v>
      </c>
      <c r="AF472" s="589">
        <v>253</v>
      </c>
      <c r="AG472" s="590">
        <v>1.41</v>
      </c>
      <c r="AH472" s="589">
        <v>51</v>
      </c>
      <c r="AI472" s="63"/>
      <c r="AJ472" s="515">
        <v>12.9</v>
      </c>
      <c r="AK472" s="63"/>
      <c r="AL472" s="589"/>
      <c r="AM472" s="593">
        <v>2316</v>
      </c>
      <c r="AN472" s="409"/>
      <c r="AO472" s="63"/>
      <c r="AP472" s="63"/>
      <c r="AQ472" s="63"/>
      <c r="AR472" s="63"/>
      <c r="AS472" s="63"/>
      <c r="AT472" s="63"/>
      <c r="AU472" s="64"/>
      <c r="AV472" s="64"/>
      <c r="AW472" s="108"/>
      <c r="AX472" s="108"/>
      <c r="AY472" s="108"/>
      <c r="AZ472" s="589">
        <v>139</v>
      </c>
      <c r="BA472" s="414"/>
      <c r="BB472" s="66"/>
      <c r="BC472" s="68"/>
      <c r="BD472" s="66"/>
      <c r="BE472" s="218"/>
      <c r="BF472" s="66"/>
      <c r="BG472" s="68"/>
      <c r="BH472" s="508"/>
      <c r="BI472" s="508"/>
      <c r="BJ472" s="508"/>
      <c r="BK472" s="66"/>
      <c r="BL472" s="66"/>
      <c r="BM472" s="66"/>
      <c r="BN472" s="66"/>
      <c r="BO472" s="571"/>
      <c r="BP472" s="66"/>
      <c r="BQ472" s="66"/>
      <c r="BR472" s="66"/>
      <c r="BS472" s="66"/>
      <c r="BT472" s="61"/>
      <c r="BU472" s="61"/>
      <c r="BV472" s="61"/>
      <c r="BW472" s="61"/>
      <c r="BX472" s="61"/>
      <c r="BY472" s="61"/>
      <c r="BZ472" s="61"/>
      <c r="CA472" s="61"/>
      <c r="CB472" s="61"/>
      <c r="CC472" s="61"/>
      <c r="CD472" s="61"/>
      <c r="CE472" s="61"/>
      <c r="CF472" s="61"/>
      <c r="CG472" s="61"/>
      <c r="CH472" s="61"/>
      <c r="CI472" s="61"/>
      <c r="CJ472" s="661">
        <v>1</v>
      </c>
      <c r="CK472" s="661">
        <v>0</v>
      </c>
      <c r="CL472" s="661">
        <v>0</v>
      </c>
      <c r="CM472" s="661">
        <v>1</v>
      </c>
      <c r="CN472" s="661">
        <v>1</v>
      </c>
      <c r="CO472" s="661">
        <v>0</v>
      </c>
      <c r="CP472" s="661">
        <v>0</v>
      </c>
      <c r="CQ472" s="661">
        <v>1</v>
      </c>
      <c r="CR472" s="661">
        <v>0</v>
      </c>
      <c r="CS472" s="661">
        <v>0</v>
      </c>
      <c r="CT472" s="661">
        <v>0</v>
      </c>
      <c r="CU472" s="661">
        <v>1</v>
      </c>
      <c r="CV472" s="666">
        <v>12.3</v>
      </c>
      <c r="CW472" s="362"/>
      <c r="CX472" s="362"/>
      <c r="CY472" s="362"/>
      <c r="DC472" s="523">
        <v>2</v>
      </c>
      <c r="DD472" s="511" t="s">
        <v>1991</v>
      </c>
      <c r="DF472" s="136"/>
      <c r="DJ472" s="136"/>
      <c r="DK472" s="136"/>
      <c r="DL472" s="136"/>
      <c r="DS472" s="63"/>
      <c r="EO472" s="511">
        <v>227</v>
      </c>
      <c r="EP472" s="574">
        <v>42044</v>
      </c>
      <c r="ET472" s="133">
        <v>81</v>
      </c>
      <c r="EU472" s="133">
        <v>0</v>
      </c>
      <c r="EV472" s="524">
        <v>20.931079615780501</v>
      </c>
      <c r="EW472" s="133">
        <v>7</v>
      </c>
      <c r="EX472" s="133">
        <v>8</v>
      </c>
      <c r="EY472" s="133">
        <v>71</v>
      </c>
      <c r="EZ472" s="133">
        <v>64</v>
      </c>
      <c r="FC472" s="133">
        <v>55</v>
      </c>
      <c r="FE472" s="133">
        <v>25</v>
      </c>
      <c r="FH472" s="91"/>
      <c r="FI472" s="91"/>
      <c r="FJ472" s="227"/>
      <c r="FK472" s="227"/>
      <c r="FL472" s="193">
        <v>262</v>
      </c>
      <c r="FM472" s="193">
        <v>158</v>
      </c>
      <c r="FN472" s="193">
        <v>130.78221098820535</v>
      </c>
      <c r="FO472" s="193">
        <v>78.868661588307035</v>
      </c>
      <c r="FP472" s="193">
        <v>40</v>
      </c>
      <c r="FQ472" s="133">
        <v>0</v>
      </c>
      <c r="FS472" s="193">
        <v>88</v>
      </c>
      <c r="FT472" s="193">
        <v>30</v>
      </c>
      <c r="FU472" s="133">
        <v>140</v>
      </c>
      <c r="FV472" s="237">
        <v>4</v>
      </c>
      <c r="FW472" s="237">
        <v>4.21</v>
      </c>
      <c r="FX472" s="237">
        <v>22</v>
      </c>
      <c r="FY472" s="237">
        <v>2.9333333333333331</v>
      </c>
      <c r="FZ472" s="237">
        <v>3.3846153846153846</v>
      </c>
      <c r="GA472" s="133">
        <v>19</v>
      </c>
      <c r="GG472" s="133">
        <v>0</v>
      </c>
      <c r="GH472" s="133">
        <v>2</v>
      </c>
      <c r="GI472" s="133">
        <v>1</v>
      </c>
      <c r="GJ472" s="133">
        <v>1</v>
      </c>
      <c r="GK472" s="133">
        <v>72</v>
      </c>
      <c r="GM472" s="133">
        <v>0</v>
      </c>
      <c r="GO472" s="133">
        <v>0</v>
      </c>
      <c r="GP472" s="61">
        <v>76</v>
      </c>
      <c r="GQ472" s="106">
        <v>37.936824561464142</v>
      </c>
      <c r="GR472" s="61">
        <v>42</v>
      </c>
      <c r="GS472" s="61">
        <v>0</v>
      </c>
      <c r="GT472" s="61"/>
      <c r="GU472" s="61"/>
      <c r="GV472" s="61"/>
      <c r="GW472" s="61"/>
      <c r="GX472" s="61">
        <v>19</v>
      </c>
      <c r="GY472" s="61"/>
      <c r="GZ472" s="90"/>
      <c r="HA472" s="21">
        <v>16</v>
      </c>
      <c r="HY472" s="238"/>
      <c r="IE472" s="237"/>
      <c r="IF472" s="237"/>
      <c r="IP472" s="237"/>
      <c r="JC472" s="136"/>
      <c r="JD472" s="278"/>
      <c r="JE472" s="70"/>
      <c r="JF472" s="70"/>
      <c r="JG472" s="136"/>
      <c r="JH472" s="136"/>
      <c r="JI472" s="136"/>
      <c r="JJ472" s="136"/>
      <c r="JL472" s="420"/>
      <c r="JM472" s="362"/>
      <c r="JN472" s="244"/>
      <c r="JP472" s="518">
        <v>2</v>
      </c>
      <c r="JQ472" s="519">
        <v>43073</v>
      </c>
      <c r="JR472" s="520">
        <v>33</v>
      </c>
      <c r="JS472" s="135"/>
      <c r="JU472" s="200"/>
      <c r="JV472" s="135"/>
      <c r="JW472" s="225"/>
      <c r="JX472" s="201"/>
      <c r="JY472" s="135"/>
      <c r="JZ472" s="225"/>
      <c r="KA472" s="699">
        <v>1</v>
      </c>
      <c r="KB472" s="700">
        <v>43073</v>
      </c>
      <c r="KC472" s="225"/>
      <c r="KD472" s="63"/>
      <c r="KE472" s="250"/>
      <c r="KF472" s="250"/>
      <c r="KG472" s="250"/>
      <c r="KH472" s="250"/>
      <c r="KI472" s="250"/>
      <c r="KJ472" s="250"/>
      <c r="KK472" s="250"/>
      <c r="KL472" s="250"/>
      <c r="KQ472" s="92"/>
      <c r="KR472" s="92"/>
      <c r="KS472" s="92"/>
      <c r="KT472" s="361"/>
      <c r="KU472" s="92"/>
      <c r="KV472" s="361"/>
      <c r="KW472" s="361"/>
      <c r="KX472" s="361"/>
      <c r="KY472" s="361"/>
      <c r="KZ472" s="361"/>
      <c r="LA472" s="361"/>
      <c r="LB472" s="361"/>
      <c r="LC472" s="361"/>
      <c r="LD472" s="361"/>
      <c r="LE472" s="112"/>
      <c r="LF472" s="454"/>
      <c r="LG472" s="454"/>
      <c r="LH472" s="454"/>
      <c r="LI472" s="454"/>
      <c r="LJ472" s="454"/>
      <c r="LK472" s="454"/>
      <c r="LL472" s="454"/>
      <c r="LM472" s="454"/>
      <c r="LN472" s="454"/>
      <c r="LO472" s="454"/>
      <c r="LP472" s="454"/>
      <c r="LQ472" s="454"/>
      <c r="LR472" s="454"/>
      <c r="LS472" s="454"/>
      <c r="LT472" s="454"/>
      <c r="LU472" s="454"/>
      <c r="LV472" s="454"/>
      <c r="LW472" s="454"/>
      <c r="LX472" s="454"/>
      <c r="LY472" s="454"/>
      <c r="LZ472" s="454"/>
      <c r="MA472" s="454"/>
      <c r="MC472" s="509"/>
      <c r="MD472" s="61"/>
      <c r="ME472" s="746">
        <v>227</v>
      </c>
      <c r="MF472" s="510">
        <v>42045</v>
      </c>
      <c r="MG472" s="511">
        <v>494</v>
      </c>
      <c r="MH472" s="521">
        <v>494</v>
      </c>
      <c r="MI472" s="522">
        <v>61.147268578687203</v>
      </c>
      <c r="MJ472" s="510"/>
      <c r="MK472" s="511"/>
      <c r="ML472" s="511"/>
      <c r="MM472" s="511"/>
      <c r="MN472" s="511"/>
      <c r="MO472" s="511"/>
      <c r="ND472" s="876" t="s">
        <v>64</v>
      </c>
      <c r="NE472" s="877" t="s">
        <v>64</v>
      </c>
      <c r="NF472" s="877" t="s">
        <v>64</v>
      </c>
      <c r="NG472" s="877" t="s">
        <v>64</v>
      </c>
      <c r="NH472" s="877" t="s">
        <v>64</v>
      </c>
      <c r="NI472" s="877" t="s">
        <v>64</v>
      </c>
      <c r="NJ472" s="877" t="s">
        <v>64</v>
      </c>
      <c r="NK472" s="877" t="s">
        <v>64</v>
      </c>
      <c r="NL472" s="877" t="s">
        <v>64</v>
      </c>
      <c r="NM472" s="877" t="s">
        <v>64</v>
      </c>
      <c r="NN472" s="877" t="s">
        <v>64</v>
      </c>
      <c r="NO472" s="877" t="s">
        <v>64</v>
      </c>
      <c r="NP472" s="877" t="s">
        <v>64</v>
      </c>
      <c r="NQ472" s="877" t="s">
        <v>64</v>
      </c>
      <c r="NR472" s="877" t="s">
        <v>64</v>
      </c>
      <c r="NS472" s="877" t="s">
        <v>64</v>
      </c>
      <c r="NT472" s="877" t="s">
        <v>64</v>
      </c>
      <c r="NU472" s="877" t="s">
        <v>64</v>
      </c>
      <c r="NV472" s="877" t="s">
        <v>64</v>
      </c>
      <c r="NW472" s="877" t="s">
        <v>64</v>
      </c>
      <c r="NX472" s="877" t="s">
        <v>64</v>
      </c>
      <c r="NY472" s="877" t="s">
        <v>64</v>
      </c>
      <c r="NZ472" s="877" t="s">
        <v>64</v>
      </c>
      <c r="OA472" s="877" t="s">
        <v>64</v>
      </c>
      <c r="OB472" s="877" t="s">
        <v>64</v>
      </c>
      <c r="OC472" s="877" t="s">
        <v>64</v>
      </c>
      <c r="OD472" s="877" t="s">
        <v>64</v>
      </c>
      <c r="OE472" s="877" t="s">
        <v>64</v>
      </c>
      <c r="OF472" s="877" t="s">
        <v>64</v>
      </c>
      <c r="OG472" s="877" t="s">
        <v>64</v>
      </c>
      <c r="OH472" s="877" t="s">
        <v>64</v>
      </c>
      <c r="OI472" s="877" t="s">
        <v>64</v>
      </c>
      <c r="OJ472" s="877" t="s">
        <v>64</v>
      </c>
      <c r="OK472" s="877" t="s">
        <v>64</v>
      </c>
      <c r="OL472" s="877" t="s">
        <v>64</v>
      </c>
    </row>
    <row r="473" spans="1:402" s="133" customFormat="1" x14ac:dyDescent="0.25">
      <c r="A473" s="274">
        <v>472</v>
      </c>
      <c r="B473" s="221">
        <v>0</v>
      </c>
      <c r="C473" s="61">
        <v>0</v>
      </c>
      <c r="D473" s="61">
        <v>5</v>
      </c>
      <c r="E473" s="511">
        <v>228</v>
      </c>
      <c r="F473" s="880"/>
      <c r="G473" s="887">
        <v>495</v>
      </c>
      <c r="I473" s="511" t="s">
        <v>2004</v>
      </c>
      <c r="J473" s="766">
        <v>20065</v>
      </c>
      <c r="K473" s="512">
        <v>60.221917808219203</v>
      </c>
      <c r="L473" s="514">
        <v>82</v>
      </c>
      <c r="M473" s="514">
        <v>164</v>
      </c>
      <c r="N473" s="514">
        <v>30.487804878048784</v>
      </c>
      <c r="O473" s="106">
        <v>1.9327585352432299</v>
      </c>
      <c r="P473" s="511">
        <v>0</v>
      </c>
      <c r="Q473" s="511">
        <v>130</v>
      </c>
      <c r="R473" s="511">
        <v>70</v>
      </c>
      <c r="S473" s="511">
        <v>0</v>
      </c>
      <c r="T473" s="514">
        <v>3</v>
      </c>
      <c r="U473" s="718">
        <v>0</v>
      </c>
      <c r="V473" s="718"/>
      <c r="W473" s="718">
        <v>1</v>
      </c>
      <c r="X473" s="718">
        <v>0</v>
      </c>
      <c r="Y473" s="718">
        <v>1</v>
      </c>
      <c r="Z473" s="718">
        <v>0</v>
      </c>
      <c r="AA473" s="718">
        <v>0</v>
      </c>
      <c r="AB473" s="718">
        <v>0</v>
      </c>
      <c r="AD473" s="524">
        <v>21.2344827586207</v>
      </c>
      <c r="AF473" s="589">
        <v>143</v>
      </c>
      <c r="AG473" s="590">
        <v>0.93</v>
      </c>
      <c r="AH473" s="589">
        <v>83</v>
      </c>
      <c r="AI473" s="63"/>
      <c r="AJ473" s="515">
        <v>15.4</v>
      </c>
      <c r="AK473" s="63"/>
      <c r="AL473" s="589"/>
      <c r="AM473" s="593">
        <v>1968</v>
      </c>
      <c r="AN473" s="409"/>
      <c r="AO473" s="63"/>
      <c r="AP473" s="63"/>
      <c r="AQ473" s="63"/>
      <c r="AR473" s="63"/>
      <c r="AS473" s="63"/>
      <c r="AT473" s="63"/>
      <c r="AU473" s="64"/>
      <c r="AV473" s="64"/>
      <c r="AW473" s="108"/>
      <c r="AX473" s="108"/>
      <c r="AY473" s="108"/>
      <c r="AZ473" s="589">
        <v>143</v>
      </c>
      <c r="BA473" s="414"/>
      <c r="BB473" s="66"/>
      <c r="BC473" s="68"/>
      <c r="BD473" s="66"/>
      <c r="BE473" s="218"/>
      <c r="BF473" s="66"/>
      <c r="BG473" s="68"/>
      <c r="BH473" s="508"/>
      <c r="BI473" s="508"/>
      <c r="BJ473" s="508"/>
      <c r="BK473" s="66"/>
      <c r="BL473" s="66"/>
      <c r="BM473" s="66"/>
      <c r="BN473" s="66"/>
      <c r="BO473" s="571"/>
      <c r="BP473" s="66"/>
      <c r="BQ473" s="66"/>
      <c r="BR473" s="66"/>
      <c r="BS473" s="66"/>
      <c r="BT473" s="61"/>
      <c r="BU473" s="61"/>
      <c r="BV473" s="61"/>
      <c r="BW473" s="61"/>
      <c r="BX473" s="61"/>
      <c r="BY473" s="61"/>
      <c r="BZ473" s="61"/>
      <c r="CA473" s="61"/>
      <c r="CB473" s="61"/>
      <c r="CC473" s="61"/>
      <c r="CD473" s="61"/>
      <c r="CE473" s="61"/>
      <c r="CF473" s="61"/>
      <c r="CG473" s="61"/>
      <c r="CH473" s="61"/>
      <c r="CI473" s="61"/>
      <c r="CJ473" s="661">
        <v>1</v>
      </c>
      <c r="CK473" s="661">
        <v>0</v>
      </c>
      <c r="CL473" s="663">
        <v>1</v>
      </c>
      <c r="CM473" s="661">
        <v>1</v>
      </c>
      <c r="CN473" s="663">
        <v>1</v>
      </c>
      <c r="CO473" s="661">
        <v>0</v>
      </c>
      <c r="CP473" s="661">
        <v>0</v>
      </c>
      <c r="CQ473" s="661">
        <v>0</v>
      </c>
      <c r="CR473" s="661">
        <v>0</v>
      </c>
      <c r="CS473" s="661">
        <v>0</v>
      </c>
      <c r="CT473" s="661">
        <v>1</v>
      </c>
      <c r="CU473" s="661">
        <v>0</v>
      </c>
      <c r="CV473" s="666">
        <v>11.4</v>
      </c>
      <c r="CW473" s="362"/>
      <c r="CX473" s="362"/>
      <c r="CY473" s="362"/>
      <c r="DC473" s="516">
        <v>2</v>
      </c>
      <c r="DD473" s="511" t="s">
        <v>1880</v>
      </c>
      <c r="DF473" s="136"/>
      <c r="DJ473" s="136"/>
      <c r="DK473" s="136"/>
      <c r="DL473" s="136"/>
      <c r="DS473" s="63"/>
      <c r="EO473" s="511">
        <v>228</v>
      </c>
      <c r="EP473" s="574">
        <v>42044</v>
      </c>
      <c r="ET473" s="133">
        <v>60</v>
      </c>
      <c r="EU473" s="133">
        <v>0</v>
      </c>
      <c r="EV473" s="524">
        <v>21.2344827586207</v>
      </c>
      <c r="EW473" s="133">
        <v>8</v>
      </c>
      <c r="EX473" s="133">
        <v>7</v>
      </c>
      <c r="EY473" s="133">
        <v>70</v>
      </c>
      <c r="EZ473" s="133">
        <v>63</v>
      </c>
      <c r="FC473" s="133">
        <v>50</v>
      </c>
      <c r="FE473" s="133">
        <v>25</v>
      </c>
      <c r="FH473" s="91"/>
      <c r="FI473" s="91"/>
      <c r="FJ473" s="227"/>
      <c r="FK473" s="227"/>
      <c r="FL473" s="193">
        <v>310</v>
      </c>
      <c r="FM473" s="193">
        <v>258</v>
      </c>
      <c r="FN473" s="193">
        <v>160.39251378133883</v>
      </c>
      <c r="FO473" s="193">
        <v>133.48796308253361</v>
      </c>
      <c r="FP473" s="193">
        <v>17</v>
      </c>
      <c r="FQ473" s="133">
        <v>1</v>
      </c>
      <c r="FS473" s="193">
        <v>94</v>
      </c>
      <c r="FT473" s="193">
        <v>57</v>
      </c>
      <c r="FU473" s="133">
        <v>130</v>
      </c>
      <c r="FV473" s="237">
        <v>5.81</v>
      </c>
      <c r="FW473" s="237">
        <v>10.199999999999999</v>
      </c>
      <c r="FX473" s="237">
        <v>16.179001721170398</v>
      </c>
      <c r="FY473" s="237">
        <v>1.6491228070175439</v>
      </c>
      <c r="FZ473" s="237"/>
      <c r="GA473" s="133">
        <v>21</v>
      </c>
      <c r="GG473" s="133">
        <v>0</v>
      </c>
      <c r="GH473" s="133">
        <v>1</v>
      </c>
      <c r="GI473" s="133">
        <v>1</v>
      </c>
      <c r="GJ473" s="133">
        <v>1</v>
      </c>
      <c r="GK473" s="133">
        <v>33</v>
      </c>
      <c r="GM473" s="133">
        <v>0</v>
      </c>
      <c r="GO473" s="133">
        <v>1</v>
      </c>
      <c r="GP473" s="61">
        <v>59</v>
      </c>
      <c r="GQ473" s="106">
        <v>30.526317139029004</v>
      </c>
      <c r="GR473" s="61">
        <v>59</v>
      </c>
      <c r="GS473" s="61">
        <v>0</v>
      </c>
      <c r="GT473" s="61"/>
      <c r="GU473" s="61"/>
      <c r="GV473" s="61"/>
      <c r="GW473" s="61"/>
      <c r="GX473" s="61">
        <v>16</v>
      </c>
      <c r="GY473" s="61"/>
      <c r="GZ473" s="90"/>
      <c r="HA473" s="21"/>
      <c r="HY473" s="238"/>
      <c r="IE473" s="237"/>
      <c r="IF473" s="237"/>
      <c r="IP473" s="237"/>
      <c r="JC473" s="136"/>
      <c r="JD473" s="278"/>
      <c r="JE473" s="70"/>
      <c r="JF473" s="70"/>
      <c r="JG473" s="136"/>
      <c r="JH473" s="136"/>
      <c r="JI473" s="136"/>
      <c r="JJ473" s="136"/>
      <c r="JL473" s="420"/>
      <c r="JM473" s="362"/>
      <c r="JN473" s="244"/>
      <c r="JP473" s="518">
        <v>1</v>
      </c>
      <c r="JQ473" s="519">
        <v>42508</v>
      </c>
      <c r="JR473" s="520">
        <v>15</v>
      </c>
      <c r="JS473" s="135"/>
      <c r="JU473" s="200"/>
      <c r="JV473" s="135"/>
      <c r="JW473" s="225"/>
      <c r="JX473" s="201"/>
      <c r="JY473" s="135"/>
      <c r="JZ473" s="225"/>
      <c r="KA473" s="699">
        <v>0</v>
      </c>
      <c r="KB473" s="511"/>
      <c r="KC473" s="225"/>
      <c r="KD473" s="63"/>
      <c r="KE473" s="250"/>
      <c r="KF473" s="250"/>
      <c r="KG473" s="250"/>
      <c r="KH473" s="250"/>
      <c r="KI473" s="250"/>
      <c r="KJ473" s="250"/>
      <c r="KK473" s="250"/>
      <c r="KL473" s="250"/>
      <c r="KQ473" s="92"/>
      <c r="KR473" s="92"/>
      <c r="KS473" s="92"/>
      <c r="KT473" s="361"/>
      <c r="KU473" s="92"/>
      <c r="KV473" s="361"/>
      <c r="KW473" s="361"/>
      <c r="KX473" s="361"/>
      <c r="KY473" s="361"/>
      <c r="KZ473" s="361"/>
      <c r="LA473" s="361"/>
      <c r="LB473" s="361"/>
      <c r="LC473" s="361"/>
      <c r="LD473" s="361"/>
      <c r="LE473" s="112"/>
      <c r="LF473" s="454"/>
      <c r="LG473" s="454"/>
      <c r="LH473" s="454"/>
      <c r="LI473" s="454"/>
      <c r="LJ473" s="454"/>
      <c r="LK473" s="454"/>
      <c r="LL473" s="454"/>
      <c r="LM473" s="454"/>
      <c r="LN473" s="454"/>
      <c r="LO473" s="454"/>
      <c r="LP473" s="454"/>
      <c r="LQ473" s="454"/>
      <c r="LR473" s="454"/>
      <c r="LS473" s="454"/>
      <c r="LT473" s="454"/>
      <c r="LU473" s="454"/>
      <c r="LV473" s="454"/>
      <c r="LW473" s="454"/>
      <c r="LX473" s="454"/>
      <c r="LY473" s="454"/>
      <c r="LZ473" s="454"/>
      <c r="MA473" s="454"/>
      <c r="MC473" s="509"/>
      <c r="MD473" s="61"/>
      <c r="ME473" s="746">
        <v>228</v>
      </c>
      <c r="MF473" s="510">
        <v>42046</v>
      </c>
      <c r="MG473" s="511">
        <v>495</v>
      </c>
      <c r="MH473" s="521">
        <v>495</v>
      </c>
      <c r="MI473" s="522">
        <v>52.7308779582319</v>
      </c>
      <c r="MJ473" s="510"/>
      <c r="MK473" s="511"/>
      <c r="ML473" s="511"/>
      <c r="MM473" s="511"/>
      <c r="MN473" s="511"/>
      <c r="MO473" s="511"/>
      <c r="ND473" s="876" t="s">
        <v>64</v>
      </c>
      <c r="NE473" s="877" t="s">
        <v>64</v>
      </c>
      <c r="NF473" s="877" t="s">
        <v>64</v>
      </c>
      <c r="NG473" s="877" t="s">
        <v>64</v>
      </c>
      <c r="NH473" s="877" t="s">
        <v>64</v>
      </c>
      <c r="NI473" s="877" t="s">
        <v>64</v>
      </c>
      <c r="NJ473" s="877" t="s">
        <v>64</v>
      </c>
      <c r="NK473" s="877" t="s">
        <v>64</v>
      </c>
      <c r="NL473" s="877" t="s">
        <v>64</v>
      </c>
      <c r="NM473" s="877" t="s">
        <v>64</v>
      </c>
      <c r="NN473" s="877" t="s">
        <v>64</v>
      </c>
      <c r="NO473" s="877" t="s">
        <v>64</v>
      </c>
      <c r="NP473" s="877" t="s">
        <v>64</v>
      </c>
      <c r="NQ473" s="877" t="s">
        <v>64</v>
      </c>
      <c r="NR473" s="877" t="s">
        <v>64</v>
      </c>
      <c r="NS473" s="877" t="s">
        <v>64</v>
      </c>
      <c r="NT473" s="877" t="s">
        <v>64</v>
      </c>
      <c r="NU473" s="877" t="s">
        <v>64</v>
      </c>
      <c r="NV473" s="877" t="s">
        <v>64</v>
      </c>
      <c r="NW473" s="877" t="s">
        <v>64</v>
      </c>
      <c r="NX473" s="877" t="s">
        <v>64</v>
      </c>
      <c r="NY473" s="877" t="s">
        <v>64</v>
      </c>
      <c r="NZ473" s="877" t="s">
        <v>64</v>
      </c>
      <c r="OA473" s="877" t="s">
        <v>64</v>
      </c>
      <c r="OB473" s="877" t="s">
        <v>64</v>
      </c>
      <c r="OC473" s="877" t="s">
        <v>64</v>
      </c>
      <c r="OD473" s="877" t="s">
        <v>64</v>
      </c>
      <c r="OE473" s="877" t="s">
        <v>64</v>
      </c>
      <c r="OF473" s="877" t="s">
        <v>64</v>
      </c>
      <c r="OG473" s="877" t="s">
        <v>64</v>
      </c>
      <c r="OH473" s="877" t="s">
        <v>64</v>
      </c>
      <c r="OI473" s="877" t="s">
        <v>64</v>
      </c>
      <c r="OJ473" s="877" t="s">
        <v>64</v>
      </c>
      <c r="OK473" s="877" t="s">
        <v>64</v>
      </c>
      <c r="OL473" s="877" t="s">
        <v>64</v>
      </c>
    </row>
    <row r="474" spans="1:402" s="133" customFormat="1" x14ac:dyDescent="0.25">
      <c r="A474" s="221">
        <v>473</v>
      </c>
      <c r="B474" s="274">
        <v>0</v>
      </c>
      <c r="C474" s="61">
        <v>1</v>
      </c>
      <c r="D474" s="61">
        <v>5</v>
      </c>
      <c r="E474" s="511">
        <v>229</v>
      </c>
      <c r="F474" s="880"/>
      <c r="G474" s="887">
        <v>496</v>
      </c>
      <c r="I474" s="511" t="s">
        <v>2005</v>
      </c>
      <c r="J474" s="766">
        <v>26932</v>
      </c>
      <c r="K474" s="512">
        <v>41.441095890410999</v>
      </c>
      <c r="L474" s="514">
        <v>69.7</v>
      </c>
      <c r="M474" s="514">
        <v>172</v>
      </c>
      <c r="N474" s="514">
        <v>23.560032449972962</v>
      </c>
      <c r="O474" s="106">
        <v>1.8248592030924224</v>
      </c>
      <c r="P474" s="511">
        <v>0</v>
      </c>
      <c r="Q474" s="511">
        <v>100</v>
      </c>
      <c r="R474" s="511">
        <v>70</v>
      </c>
      <c r="S474" s="511">
        <v>0</v>
      </c>
      <c r="T474" s="514">
        <v>2</v>
      </c>
      <c r="U474" s="718">
        <v>0</v>
      </c>
      <c r="V474" s="718"/>
      <c r="W474" s="718">
        <v>0</v>
      </c>
      <c r="X474" s="718">
        <v>1</v>
      </c>
      <c r="Y474" s="663">
        <v>1</v>
      </c>
      <c r="Z474" s="718">
        <v>0</v>
      </c>
      <c r="AA474" s="718">
        <v>0</v>
      </c>
      <c r="AB474" s="718">
        <v>0</v>
      </c>
      <c r="AD474" s="524">
        <v>18.2460754499876</v>
      </c>
      <c r="AF474" s="591">
        <v>106</v>
      </c>
      <c r="AG474" s="590">
        <v>1.05</v>
      </c>
      <c r="AH474" s="589">
        <v>78</v>
      </c>
      <c r="AI474" s="63"/>
      <c r="AJ474" s="515">
        <v>15.4</v>
      </c>
      <c r="AK474" s="63"/>
      <c r="AL474" s="589"/>
      <c r="AM474" s="593">
        <v>3076</v>
      </c>
      <c r="AN474" s="409"/>
      <c r="AO474" s="63"/>
      <c r="AP474" s="63"/>
      <c r="AQ474" s="63"/>
      <c r="AR474" s="63"/>
      <c r="AS474" s="63"/>
      <c r="AT474" s="63"/>
      <c r="AU474" s="64"/>
      <c r="AV474" s="64"/>
      <c r="AW474" s="108"/>
      <c r="AX474" s="108"/>
      <c r="AY474" s="108"/>
      <c r="AZ474" s="589">
        <v>141</v>
      </c>
      <c r="BA474" s="414"/>
      <c r="BB474" s="66"/>
      <c r="BC474" s="68"/>
      <c r="BD474" s="66"/>
      <c r="BE474" s="218"/>
      <c r="BF474" s="66"/>
      <c r="BG474" s="68"/>
      <c r="BH474" s="508"/>
      <c r="BI474" s="508"/>
      <c r="BJ474" s="508"/>
      <c r="BK474" s="66"/>
      <c r="BL474" s="66"/>
      <c r="BM474" s="66"/>
      <c r="BN474" s="66"/>
      <c r="BO474" s="571"/>
      <c r="BP474" s="66"/>
      <c r="BQ474" s="66"/>
      <c r="BR474" s="66"/>
      <c r="BS474" s="66"/>
      <c r="BT474" s="61"/>
      <c r="BU474" s="61"/>
      <c r="BV474" s="61"/>
      <c r="BW474" s="61"/>
      <c r="BX474" s="61"/>
      <c r="BY474" s="61"/>
      <c r="BZ474" s="61"/>
      <c r="CA474" s="61"/>
      <c r="CB474" s="61"/>
      <c r="CC474" s="61"/>
      <c r="CD474" s="61"/>
      <c r="CE474" s="61"/>
      <c r="CF474" s="61"/>
      <c r="CG474" s="61"/>
      <c r="CH474" s="61"/>
      <c r="CI474" s="61"/>
      <c r="CJ474" s="661">
        <v>1</v>
      </c>
      <c r="CK474" s="661">
        <v>0</v>
      </c>
      <c r="CL474" s="663">
        <v>1</v>
      </c>
      <c r="CM474" s="661">
        <v>1</v>
      </c>
      <c r="CN474" s="663">
        <v>1</v>
      </c>
      <c r="CO474" s="661">
        <v>0</v>
      </c>
      <c r="CP474" s="661">
        <v>0</v>
      </c>
      <c r="CQ474" s="661">
        <v>0</v>
      </c>
      <c r="CR474" s="661">
        <v>0</v>
      </c>
      <c r="CS474" s="661">
        <v>0</v>
      </c>
      <c r="CT474" s="663" t="s">
        <v>1835</v>
      </c>
      <c r="CU474" s="661">
        <v>0</v>
      </c>
      <c r="CV474" s="666">
        <v>13.5</v>
      </c>
      <c r="CW474" s="362"/>
      <c r="CX474" s="362"/>
      <c r="CY474" s="362"/>
      <c r="DC474" s="516">
        <v>2</v>
      </c>
      <c r="DD474" s="511" t="s">
        <v>1826</v>
      </c>
      <c r="DF474" s="136"/>
      <c r="DJ474" s="136"/>
      <c r="DK474" s="136"/>
      <c r="DL474" s="136"/>
      <c r="DS474" s="63"/>
      <c r="EO474" s="511">
        <v>229</v>
      </c>
      <c r="EP474" s="574">
        <v>42059</v>
      </c>
      <c r="ET474" s="133">
        <v>101</v>
      </c>
      <c r="EU474" s="133">
        <v>0</v>
      </c>
      <c r="EV474" s="524">
        <v>18.2460754499876</v>
      </c>
      <c r="EW474" s="133">
        <v>8</v>
      </c>
      <c r="EX474" s="133">
        <v>9</v>
      </c>
      <c r="EY474" s="133">
        <v>92</v>
      </c>
      <c r="EZ474" s="133">
        <v>84</v>
      </c>
      <c r="FC474" s="133">
        <v>53</v>
      </c>
      <c r="FE474" s="133">
        <v>29</v>
      </c>
      <c r="FH474" s="91"/>
      <c r="FI474" s="91"/>
      <c r="FJ474" s="227"/>
      <c r="FK474" s="227"/>
      <c r="FL474" s="193">
        <v>504</v>
      </c>
      <c r="FM474" s="193">
        <v>467</v>
      </c>
      <c r="FN474" s="193">
        <v>276.18569100888288</v>
      </c>
      <c r="FO474" s="193">
        <v>255.91015416894504</v>
      </c>
      <c r="FP474" s="193">
        <v>7.3</v>
      </c>
      <c r="FQ474" s="133">
        <v>1</v>
      </c>
      <c r="FS474" s="193">
        <v>83</v>
      </c>
      <c r="FT474" s="193"/>
      <c r="FU474" s="133">
        <v>100</v>
      </c>
      <c r="FV474" s="237">
        <v>5.5</v>
      </c>
      <c r="FW474" s="237">
        <v>3.3</v>
      </c>
      <c r="FX474" s="237">
        <v>15.090909090909092</v>
      </c>
      <c r="FY474" s="237"/>
      <c r="FZ474" s="237">
        <v>4.1500000000000004</v>
      </c>
      <c r="GA474" s="133">
        <v>25</v>
      </c>
      <c r="GG474" s="133">
        <v>0</v>
      </c>
      <c r="GH474" s="133">
        <v>2</v>
      </c>
      <c r="GI474" s="133">
        <v>0</v>
      </c>
      <c r="GJ474" s="133">
        <v>1</v>
      </c>
      <c r="GK474" s="133">
        <v>32</v>
      </c>
      <c r="GM474" s="133">
        <v>0</v>
      </c>
      <c r="GO474" s="133">
        <v>1</v>
      </c>
      <c r="GP474" s="61">
        <v>73</v>
      </c>
      <c r="GQ474" s="106">
        <v>40.003086197715177</v>
      </c>
      <c r="GR474" s="61">
        <v>31</v>
      </c>
      <c r="GS474" s="61">
        <v>1</v>
      </c>
      <c r="GT474" s="61"/>
      <c r="GU474" s="61"/>
      <c r="GV474" s="61"/>
      <c r="GW474" s="61"/>
      <c r="GX474" s="61">
        <v>13</v>
      </c>
      <c r="GY474" s="61"/>
      <c r="GZ474" s="90"/>
      <c r="HA474" s="21">
        <v>25</v>
      </c>
      <c r="HY474" s="238"/>
      <c r="IE474" s="237"/>
      <c r="IF474" s="237"/>
      <c r="IP474" s="237"/>
      <c r="JC474" s="136"/>
      <c r="JD474" s="278"/>
      <c r="JE474" s="70"/>
      <c r="JF474" s="70"/>
      <c r="JG474" s="136"/>
      <c r="JH474" s="136"/>
      <c r="JI474" s="136"/>
      <c r="JJ474" s="136"/>
      <c r="JL474" s="420"/>
      <c r="JM474" s="362"/>
      <c r="JN474" s="244"/>
      <c r="JP474" s="518">
        <v>2</v>
      </c>
      <c r="JQ474" s="519">
        <v>42701</v>
      </c>
      <c r="JR474" s="520">
        <v>21</v>
      </c>
      <c r="JS474" s="135"/>
      <c r="JU474" s="200"/>
      <c r="JV474" s="135"/>
      <c r="JW474" s="225"/>
      <c r="JX474" s="201"/>
      <c r="JY474" s="135"/>
      <c r="JZ474" s="225"/>
      <c r="KA474" s="699">
        <v>1</v>
      </c>
      <c r="KB474" s="700">
        <v>42701</v>
      </c>
      <c r="KC474" s="225"/>
      <c r="KD474" s="63"/>
      <c r="KE474" s="250"/>
      <c r="KF474" s="250"/>
      <c r="KG474" s="250"/>
      <c r="KH474" s="250"/>
      <c r="KI474" s="250"/>
      <c r="KJ474" s="250"/>
      <c r="KK474" s="250"/>
      <c r="KL474" s="250"/>
      <c r="KQ474" s="92"/>
      <c r="KR474" s="92"/>
      <c r="KS474" s="92"/>
      <c r="KT474" s="361"/>
      <c r="KU474" s="92"/>
      <c r="KV474" s="361"/>
      <c r="KW474" s="361"/>
      <c r="KX474" s="361"/>
      <c r="KY474" s="361"/>
      <c r="KZ474" s="361"/>
      <c r="LA474" s="361"/>
      <c r="LB474" s="361"/>
      <c r="LC474" s="361"/>
      <c r="LD474" s="361"/>
      <c r="LE474" s="112"/>
      <c r="LF474" s="454"/>
      <c r="LG474" s="454"/>
      <c r="LH474" s="454"/>
      <c r="LI474" s="454"/>
      <c r="LJ474" s="454"/>
      <c r="LK474" s="454"/>
      <c r="LL474" s="454"/>
      <c r="LM474" s="454"/>
      <c r="LN474" s="454"/>
      <c r="LO474" s="454"/>
      <c r="LP474" s="454"/>
      <c r="LQ474" s="454"/>
      <c r="LR474" s="454"/>
      <c r="LS474" s="454"/>
      <c r="LT474" s="454"/>
      <c r="LU474" s="454"/>
      <c r="LV474" s="454"/>
      <c r="LW474" s="454"/>
      <c r="LX474" s="454"/>
      <c r="LY474" s="454"/>
      <c r="LZ474" s="454"/>
      <c r="MA474" s="454"/>
      <c r="MC474" s="509"/>
      <c r="MD474" s="61"/>
      <c r="ME474" s="746">
        <v>229</v>
      </c>
      <c r="MF474" s="510">
        <v>42058</v>
      </c>
      <c r="MG474" s="511">
        <v>496</v>
      </c>
      <c r="MH474" s="521">
        <v>496</v>
      </c>
      <c r="MI474" s="522">
        <v>45.650681511334497</v>
      </c>
      <c r="MJ474" s="510"/>
      <c r="MK474" s="511"/>
      <c r="ML474" s="511"/>
      <c r="MM474" s="511"/>
      <c r="MN474" s="511"/>
      <c r="MO474" s="511"/>
      <c r="ND474" s="876">
        <v>1229</v>
      </c>
      <c r="NE474" s="877" t="s">
        <v>64</v>
      </c>
      <c r="NF474" s="877" t="s">
        <v>64</v>
      </c>
      <c r="NG474" s="877" t="s">
        <v>64</v>
      </c>
      <c r="NH474" s="877" t="s">
        <v>64</v>
      </c>
      <c r="NI474" s="877" t="s">
        <v>64</v>
      </c>
      <c r="NJ474" s="877" t="s">
        <v>64</v>
      </c>
      <c r="NK474" s="877" t="s">
        <v>64</v>
      </c>
      <c r="NL474" s="877" t="s">
        <v>64</v>
      </c>
      <c r="NM474" s="877" t="s">
        <v>64</v>
      </c>
      <c r="NN474" s="877" t="s">
        <v>64</v>
      </c>
      <c r="NO474" s="877" t="s">
        <v>64</v>
      </c>
      <c r="NP474" s="877" t="s">
        <v>64</v>
      </c>
      <c r="NQ474" s="877" t="s">
        <v>64</v>
      </c>
      <c r="NR474" s="877" t="s">
        <v>64</v>
      </c>
      <c r="NS474" s="877" t="s">
        <v>64</v>
      </c>
      <c r="NT474" s="877" t="s">
        <v>64</v>
      </c>
      <c r="NU474" s="877" t="s">
        <v>64</v>
      </c>
      <c r="NV474" s="877" t="s">
        <v>64</v>
      </c>
      <c r="NW474" s="877" t="s">
        <v>64</v>
      </c>
      <c r="NX474" s="877" t="s">
        <v>64</v>
      </c>
      <c r="NY474" s="877" t="s">
        <v>64</v>
      </c>
      <c r="NZ474" s="877" t="s">
        <v>64</v>
      </c>
      <c r="OA474" s="877" t="s">
        <v>64</v>
      </c>
      <c r="OB474" s="877" t="s">
        <v>64</v>
      </c>
      <c r="OC474" s="877" t="s">
        <v>64</v>
      </c>
      <c r="OD474" s="877" t="s">
        <v>64</v>
      </c>
      <c r="OE474" s="877" t="s">
        <v>64</v>
      </c>
      <c r="OF474" s="877" t="s">
        <v>64</v>
      </c>
      <c r="OG474" s="877" t="s">
        <v>64</v>
      </c>
      <c r="OH474" s="877" t="s">
        <v>64</v>
      </c>
      <c r="OI474" s="877" t="s">
        <v>64</v>
      </c>
      <c r="OJ474" s="877" t="s">
        <v>64</v>
      </c>
      <c r="OK474" s="877" t="s">
        <v>64</v>
      </c>
      <c r="OL474" s="877" t="s">
        <v>64</v>
      </c>
    </row>
    <row r="475" spans="1:402" s="133" customFormat="1" x14ac:dyDescent="0.25">
      <c r="A475" s="221">
        <v>474</v>
      </c>
      <c r="B475" s="221">
        <v>0</v>
      </c>
      <c r="C475" s="61">
        <v>1</v>
      </c>
      <c r="D475" s="61">
        <v>5</v>
      </c>
      <c r="E475" s="511">
        <v>231</v>
      </c>
      <c r="F475" s="880"/>
      <c r="G475" s="887">
        <v>499</v>
      </c>
      <c r="I475" s="511" t="s">
        <v>2006</v>
      </c>
      <c r="J475" s="766">
        <v>19899</v>
      </c>
      <c r="K475" s="512">
        <v>60.772602739725997</v>
      </c>
      <c r="L475" s="514">
        <v>79.2</v>
      </c>
      <c r="M475" s="514">
        <v>162</v>
      </c>
      <c r="N475" s="514">
        <v>30.178326474622764</v>
      </c>
      <c r="O475" s="106">
        <v>1.8878559267062729</v>
      </c>
      <c r="P475" s="511">
        <v>1</v>
      </c>
      <c r="Q475" s="511">
        <v>105</v>
      </c>
      <c r="R475" s="511">
        <v>65</v>
      </c>
      <c r="S475" s="511">
        <v>1</v>
      </c>
      <c r="T475" s="514">
        <v>3</v>
      </c>
      <c r="U475" s="718">
        <v>0</v>
      </c>
      <c r="V475" s="718"/>
      <c r="W475" s="718">
        <v>1</v>
      </c>
      <c r="X475" s="663">
        <v>2</v>
      </c>
      <c r="Y475" s="718">
        <v>1</v>
      </c>
      <c r="Z475" s="718">
        <v>1</v>
      </c>
      <c r="AA475" s="718">
        <v>0</v>
      </c>
      <c r="AB475" s="718">
        <v>0</v>
      </c>
      <c r="AD475" s="524">
        <v>26.30859375</v>
      </c>
      <c r="AF475" s="589">
        <v>81</v>
      </c>
      <c r="AG475" s="590">
        <v>1.28</v>
      </c>
      <c r="AH475" s="589">
        <v>42</v>
      </c>
      <c r="AI475" s="63"/>
      <c r="AJ475" s="515">
        <v>13</v>
      </c>
      <c r="AK475" s="63"/>
      <c r="AL475" s="589"/>
      <c r="AM475" s="593">
        <v>1454</v>
      </c>
      <c r="AN475" s="409"/>
      <c r="AO475" s="63"/>
      <c r="AP475" s="63"/>
      <c r="AQ475" s="63"/>
      <c r="AR475" s="63"/>
      <c r="AS475" s="63"/>
      <c r="AT475" s="63"/>
      <c r="AU475" s="64"/>
      <c r="AV475" s="64"/>
      <c r="AW475" s="108"/>
      <c r="AX475" s="108"/>
      <c r="AY475" s="108"/>
      <c r="AZ475" s="589">
        <v>142</v>
      </c>
      <c r="BA475" s="414"/>
      <c r="BB475" s="66"/>
      <c r="BC475" s="68"/>
      <c r="BD475" s="66"/>
      <c r="BE475" s="218"/>
      <c r="BF475" s="66"/>
      <c r="BG475" s="68"/>
      <c r="BH475" s="508"/>
      <c r="BI475" s="508"/>
      <c r="BJ475" s="508"/>
      <c r="BK475" s="66"/>
      <c r="BL475" s="66"/>
      <c r="BM475" s="66"/>
      <c r="BN475" s="66"/>
      <c r="BO475" s="571"/>
      <c r="BP475" s="66"/>
      <c r="BQ475" s="66"/>
      <c r="BR475" s="66"/>
      <c r="BS475" s="66"/>
      <c r="BT475" s="61"/>
      <c r="BU475" s="61"/>
      <c r="BV475" s="61"/>
      <c r="BW475" s="61"/>
      <c r="BX475" s="61"/>
      <c r="BY475" s="61"/>
      <c r="BZ475" s="61"/>
      <c r="CA475" s="61"/>
      <c r="CB475" s="61"/>
      <c r="CC475" s="61"/>
      <c r="CD475" s="61"/>
      <c r="CE475" s="61"/>
      <c r="CF475" s="61"/>
      <c r="CG475" s="61"/>
      <c r="CH475" s="61"/>
      <c r="CI475" s="61"/>
      <c r="CJ475" s="661">
        <v>1</v>
      </c>
      <c r="CK475" s="661">
        <v>0</v>
      </c>
      <c r="CL475" s="661">
        <v>1</v>
      </c>
      <c r="CM475" s="661">
        <v>1</v>
      </c>
      <c r="CN475" s="663">
        <v>1</v>
      </c>
      <c r="CO475" s="661">
        <v>0</v>
      </c>
      <c r="CP475" s="661">
        <v>0</v>
      </c>
      <c r="CQ475" s="661">
        <v>1</v>
      </c>
      <c r="CR475" s="661">
        <v>0</v>
      </c>
      <c r="CS475" s="661">
        <v>0</v>
      </c>
      <c r="CT475" s="661">
        <v>1</v>
      </c>
      <c r="CU475" s="661">
        <v>0</v>
      </c>
      <c r="CV475" s="666">
        <v>9.3000000000000007</v>
      </c>
      <c r="CW475" s="362"/>
      <c r="CX475" s="362"/>
      <c r="CY475" s="362"/>
      <c r="DC475" s="516">
        <v>2</v>
      </c>
      <c r="DD475" s="511" t="s">
        <v>2007</v>
      </c>
      <c r="DF475" s="136"/>
      <c r="DJ475" s="136"/>
      <c r="DK475" s="136"/>
      <c r="DL475" s="136"/>
      <c r="DS475" s="63"/>
      <c r="EO475" s="511">
        <v>231</v>
      </c>
      <c r="EP475" s="574">
        <v>42080</v>
      </c>
      <c r="ET475" s="133">
        <v>70</v>
      </c>
      <c r="EU475" s="133">
        <v>0</v>
      </c>
      <c r="EV475" s="524">
        <v>26.30859375</v>
      </c>
      <c r="EW475" s="133">
        <v>7</v>
      </c>
      <c r="EX475" s="133">
        <v>7</v>
      </c>
      <c r="EY475" s="133">
        <v>64</v>
      </c>
      <c r="EZ475" s="133">
        <v>56</v>
      </c>
      <c r="FC475" s="133">
        <v>48</v>
      </c>
      <c r="FE475" s="133">
        <v>30</v>
      </c>
      <c r="FH475" s="91"/>
      <c r="FI475" s="91"/>
      <c r="FJ475" s="227"/>
      <c r="FK475" s="227"/>
      <c r="FL475" s="193">
        <v>132</v>
      </c>
      <c r="FM475" s="193">
        <v>11</v>
      </c>
      <c r="FN475" s="193">
        <v>69.920589878010105</v>
      </c>
      <c r="FO475" s="193">
        <v>5.8267158231675085</v>
      </c>
      <c r="FP475" s="193">
        <v>15</v>
      </c>
      <c r="FQ475" s="133">
        <v>1</v>
      </c>
      <c r="FS475" s="193"/>
      <c r="FT475" s="193"/>
      <c r="FV475" s="237"/>
      <c r="FW475" s="237"/>
      <c r="FX475" s="237"/>
      <c r="FY475" s="237"/>
      <c r="FZ475" s="237"/>
      <c r="GA475" s="133">
        <v>20</v>
      </c>
      <c r="GG475" s="133">
        <v>0</v>
      </c>
      <c r="GH475" s="133">
        <v>1</v>
      </c>
      <c r="GI475" s="133">
        <v>0</v>
      </c>
      <c r="GJ475" s="133">
        <v>1</v>
      </c>
      <c r="GK475" s="133">
        <v>22</v>
      </c>
      <c r="GM475" s="133">
        <v>0</v>
      </c>
      <c r="GO475" s="133">
        <v>1</v>
      </c>
      <c r="GP475" s="61">
        <v>82</v>
      </c>
      <c r="GQ475" s="106">
        <v>43.435517954521423</v>
      </c>
      <c r="GR475" s="61">
        <v>16</v>
      </c>
      <c r="GS475" s="61">
        <v>1</v>
      </c>
      <c r="GT475" s="61"/>
      <c r="GU475" s="61"/>
      <c r="GV475" s="61"/>
      <c r="GW475" s="61"/>
      <c r="GX475" s="61"/>
      <c r="GY475" s="61"/>
      <c r="GZ475" s="90"/>
      <c r="HA475" s="21">
        <v>18</v>
      </c>
      <c r="HY475" s="238"/>
      <c r="IE475" s="237"/>
      <c r="IF475" s="237"/>
      <c r="IP475" s="237"/>
      <c r="JC475" s="136"/>
      <c r="JD475" s="278"/>
      <c r="JE475" s="70"/>
      <c r="JF475" s="70"/>
      <c r="JG475" s="136"/>
      <c r="JH475" s="136"/>
      <c r="JI475" s="136"/>
      <c r="JJ475" s="136"/>
      <c r="JL475" s="420"/>
      <c r="JM475" s="362"/>
      <c r="JN475" s="244"/>
      <c r="JP475" s="518">
        <v>2</v>
      </c>
      <c r="JQ475" s="519">
        <v>42774</v>
      </c>
      <c r="JR475" s="520">
        <v>22</v>
      </c>
      <c r="JS475" s="135"/>
      <c r="JU475" s="200"/>
      <c r="JV475" s="135"/>
      <c r="JW475" s="225"/>
      <c r="JX475" s="201"/>
      <c r="JY475" s="135"/>
      <c r="JZ475" s="225"/>
      <c r="KA475" s="699">
        <v>1</v>
      </c>
      <c r="KB475" s="700">
        <v>42774</v>
      </c>
      <c r="KC475" s="225"/>
      <c r="KD475" s="63"/>
      <c r="KE475" s="250"/>
      <c r="KF475" s="250"/>
      <c r="KG475" s="250"/>
      <c r="KH475" s="250"/>
      <c r="KI475" s="250"/>
      <c r="KJ475" s="250"/>
      <c r="KK475" s="250"/>
      <c r="KL475" s="250"/>
      <c r="KQ475" s="92"/>
      <c r="KR475" s="92"/>
      <c r="KS475" s="92"/>
      <c r="KT475" s="361"/>
      <c r="KU475" s="92"/>
      <c r="KV475" s="361"/>
      <c r="KW475" s="361"/>
      <c r="KX475" s="361"/>
      <c r="KY475" s="361"/>
      <c r="KZ475" s="361"/>
      <c r="LA475" s="361"/>
      <c r="LB475" s="361"/>
      <c r="LC475" s="361"/>
      <c r="LD475" s="361"/>
      <c r="LE475" s="112"/>
      <c r="LF475" s="454"/>
      <c r="LG475" s="454"/>
      <c r="LH475" s="454"/>
      <c r="LI475" s="454"/>
      <c r="LJ475" s="454"/>
      <c r="LK475" s="454"/>
      <c r="LL475" s="454"/>
      <c r="LM475" s="454"/>
      <c r="LN475" s="454"/>
      <c r="LO475" s="454"/>
      <c r="LP475" s="454"/>
      <c r="LQ475" s="454"/>
      <c r="LR475" s="454"/>
      <c r="LS475" s="454"/>
      <c r="LT475" s="454"/>
      <c r="LU475" s="454"/>
      <c r="LV475" s="454"/>
      <c r="LW475" s="454"/>
      <c r="LX475" s="454"/>
      <c r="LY475" s="454"/>
      <c r="LZ475" s="454"/>
      <c r="MA475" s="454"/>
      <c r="MC475" s="509"/>
      <c r="MD475" s="61"/>
      <c r="ME475" s="746">
        <v>231</v>
      </c>
      <c r="MF475" s="510">
        <v>42081</v>
      </c>
      <c r="MG475" s="511">
        <v>499</v>
      </c>
      <c r="MH475" s="521">
        <v>499</v>
      </c>
      <c r="MI475" s="522">
        <v>78.258070114163104</v>
      </c>
      <c r="MJ475" s="510"/>
      <c r="MK475" s="511"/>
      <c r="ML475" s="511"/>
      <c r="MM475" s="511"/>
      <c r="MN475" s="511"/>
      <c r="MO475" s="511"/>
      <c r="ND475" s="876">
        <v>1231</v>
      </c>
      <c r="NE475" s="877" t="s">
        <v>64</v>
      </c>
      <c r="NF475" s="877" t="s">
        <v>64</v>
      </c>
      <c r="NG475" s="877" t="s">
        <v>64</v>
      </c>
      <c r="NH475" s="877" t="s">
        <v>64</v>
      </c>
      <c r="NI475" s="877" t="s">
        <v>64</v>
      </c>
      <c r="NJ475" s="877" t="s">
        <v>64</v>
      </c>
      <c r="NK475" s="877" t="s">
        <v>64</v>
      </c>
      <c r="NL475" s="877" t="s">
        <v>64</v>
      </c>
      <c r="NM475" s="877" t="s">
        <v>64</v>
      </c>
      <c r="NN475" s="877" t="s">
        <v>64</v>
      </c>
      <c r="NO475" s="877" t="s">
        <v>64</v>
      </c>
      <c r="NP475" s="877" t="s">
        <v>64</v>
      </c>
      <c r="NQ475" s="877" t="s">
        <v>64</v>
      </c>
      <c r="NR475" s="877" t="s">
        <v>64</v>
      </c>
      <c r="NS475" s="877" t="s">
        <v>64</v>
      </c>
      <c r="NT475" s="877" t="s">
        <v>64</v>
      </c>
      <c r="NU475" s="877" t="s">
        <v>64</v>
      </c>
      <c r="NV475" s="877" t="s">
        <v>64</v>
      </c>
      <c r="NW475" s="877" t="s">
        <v>64</v>
      </c>
      <c r="NX475" s="877" t="s">
        <v>64</v>
      </c>
      <c r="NY475" s="877" t="s">
        <v>64</v>
      </c>
      <c r="NZ475" s="877" t="s">
        <v>64</v>
      </c>
      <c r="OA475" s="877" t="s">
        <v>64</v>
      </c>
      <c r="OB475" s="877" t="s">
        <v>64</v>
      </c>
      <c r="OC475" s="877" t="s">
        <v>64</v>
      </c>
      <c r="OD475" s="877" t="s">
        <v>64</v>
      </c>
      <c r="OE475" s="877" t="s">
        <v>64</v>
      </c>
      <c r="OF475" s="877" t="s">
        <v>64</v>
      </c>
      <c r="OG475" s="877" t="s">
        <v>64</v>
      </c>
      <c r="OH475" s="877" t="s">
        <v>64</v>
      </c>
      <c r="OI475" s="877" t="s">
        <v>64</v>
      </c>
      <c r="OJ475" s="877" t="s">
        <v>64</v>
      </c>
      <c r="OK475" s="877" t="s">
        <v>64</v>
      </c>
      <c r="OL475" s="877" t="s">
        <v>64</v>
      </c>
    </row>
    <row r="476" spans="1:402" s="133" customFormat="1" x14ac:dyDescent="0.25">
      <c r="A476" s="274">
        <v>475</v>
      </c>
      <c r="B476" s="221">
        <v>0</v>
      </c>
      <c r="C476" s="61">
        <v>1</v>
      </c>
      <c r="D476" s="61">
        <v>5</v>
      </c>
      <c r="E476" s="511">
        <v>232</v>
      </c>
      <c r="F476" s="880"/>
      <c r="G476" s="887">
        <v>500</v>
      </c>
      <c r="I476" s="511" t="s">
        <v>2008</v>
      </c>
      <c r="J476" s="766">
        <v>25668</v>
      </c>
      <c r="K476" s="512">
        <v>44.9643835616438</v>
      </c>
      <c r="L476" s="514">
        <v>92</v>
      </c>
      <c r="M476" s="514">
        <v>161</v>
      </c>
      <c r="N476" s="514">
        <v>35.492457852706295</v>
      </c>
      <c r="O476" s="106">
        <v>2.0284093384828528</v>
      </c>
      <c r="P476" s="511">
        <v>0</v>
      </c>
      <c r="Q476" s="511">
        <v>90</v>
      </c>
      <c r="R476" s="511">
        <v>50</v>
      </c>
      <c r="S476" s="511">
        <v>0</v>
      </c>
      <c r="T476" s="514">
        <v>3</v>
      </c>
      <c r="U476" s="718">
        <v>0</v>
      </c>
      <c r="V476" s="718"/>
      <c r="W476" s="718">
        <v>0</v>
      </c>
      <c r="X476" s="718">
        <v>2</v>
      </c>
      <c r="Y476" s="718">
        <v>1</v>
      </c>
      <c r="Z476" s="718">
        <v>0</v>
      </c>
      <c r="AA476" s="718">
        <v>0</v>
      </c>
      <c r="AB476" s="718">
        <v>1</v>
      </c>
      <c r="AD476" s="524">
        <v>35.6284386956305</v>
      </c>
      <c r="AF476" s="591"/>
      <c r="AG476" s="590">
        <v>1.1200000000000001</v>
      </c>
      <c r="AH476" s="589">
        <v>71</v>
      </c>
      <c r="AI476" s="63"/>
      <c r="AJ476" s="515">
        <v>14</v>
      </c>
      <c r="AK476" s="63"/>
      <c r="AL476" s="589"/>
      <c r="AM476" s="593">
        <v>790</v>
      </c>
      <c r="AN476" s="409"/>
      <c r="AO476" s="63"/>
      <c r="AP476" s="63"/>
      <c r="AQ476" s="63"/>
      <c r="AR476" s="63"/>
      <c r="AS476" s="63"/>
      <c r="AT476" s="63"/>
      <c r="AU476" s="64"/>
      <c r="AV476" s="64"/>
      <c r="AW476" s="108"/>
      <c r="AX476" s="108"/>
      <c r="AY476" s="108"/>
      <c r="AZ476" s="589">
        <v>139</v>
      </c>
      <c r="BA476" s="414"/>
      <c r="BB476" s="66"/>
      <c r="BC476" s="68"/>
      <c r="BD476" s="66"/>
      <c r="BE476" s="218"/>
      <c r="BF476" s="66"/>
      <c r="BG476" s="68"/>
      <c r="BH476" s="508"/>
      <c r="BI476" s="508"/>
      <c r="BJ476" s="508"/>
      <c r="BK476" s="66"/>
      <c r="BL476" s="66"/>
      <c r="BM476" s="66"/>
      <c r="BN476" s="66"/>
      <c r="BO476" s="571"/>
      <c r="BP476" s="66"/>
      <c r="BQ476" s="66"/>
      <c r="BR476" s="66"/>
      <c r="BS476" s="66"/>
      <c r="BT476" s="61"/>
      <c r="BU476" s="61"/>
      <c r="BV476" s="61"/>
      <c r="BW476" s="61"/>
      <c r="BX476" s="61"/>
      <c r="BY476" s="61"/>
      <c r="BZ476" s="61"/>
      <c r="CA476" s="61"/>
      <c r="CB476" s="61"/>
      <c r="CC476" s="61"/>
      <c r="CD476" s="61"/>
      <c r="CE476" s="61"/>
      <c r="CF476" s="61"/>
      <c r="CG476" s="61"/>
      <c r="CH476" s="61"/>
      <c r="CI476" s="61"/>
      <c r="CJ476" s="661">
        <v>1</v>
      </c>
      <c r="CK476" s="661">
        <v>0</v>
      </c>
      <c r="CL476" s="661">
        <v>1</v>
      </c>
      <c r="CM476" s="661">
        <v>1</v>
      </c>
      <c r="CN476" s="661">
        <v>1</v>
      </c>
      <c r="CO476" s="661">
        <v>0</v>
      </c>
      <c r="CP476" s="661">
        <v>1</v>
      </c>
      <c r="CQ476" s="661">
        <v>0</v>
      </c>
      <c r="CR476" s="661">
        <v>0</v>
      </c>
      <c r="CS476" s="661">
        <v>0</v>
      </c>
      <c r="CT476" s="661">
        <v>1</v>
      </c>
      <c r="CU476" s="661">
        <v>0</v>
      </c>
      <c r="CV476" s="666">
        <v>13</v>
      </c>
      <c r="CW476" s="362"/>
      <c r="CX476" s="362"/>
      <c r="CY476" s="362"/>
      <c r="DC476" s="516">
        <v>1</v>
      </c>
      <c r="DD476" s="511" t="s">
        <v>1745</v>
      </c>
      <c r="DF476" s="136"/>
      <c r="DJ476" s="136"/>
      <c r="DK476" s="136"/>
      <c r="DL476" s="136"/>
      <c r="DS476" s="63"/>
      <c r="EO476" s="511">
        <v>232</v>
      </c>
      <c r="EP476" s="574">
        <v>42079</v>
      </c>
      <c r="ET476" s="133">
        <v>90</v>
      </c>
      <c r="EU476" s="133">
        <v>0</v>
      </c>
      <c r="EV476" s="524">
        <v>35.6284386956305</v>
      </c>
      <c r="EW476" s="133">
        <v>8</v>
      </c>
      <c r="EX476" s="133">
        <v>8</v>
      </c>
      <c r="EY476" s="133">
        <v>63</v>
      </c>
      <c r="EZ476" s="133">
        <v>52</v>
      </c>
      <c r="FC476" s="133">
        <v>45</v>
      </c>
      <c r="FE476" s="133">
        <v>31</v>
      </c>
      <c r="FH476" s="91"/>
      <c r="FI476" s="91"/>
      <c r="FJ476" s="227"/>
      <c r="FK476" s="227"/>
      <c r="FL476" s="193">
        <v>209</v>
      </c>
      <c r="FM476" s="193">
        <v>158</v>
      </c>
      <c r="FN476" s="193">
        <v>103.03640198990672</v>
      </c>
      <c r="FO476" s="193">
        <v>77.893547915814651</v>
      </c>
      <c r="FP476" s="193">
        <v>24.4</v>
      </c>
      <c r="FQ476" s="133">
        <v>1</v>
      </c>
      <c r="FS476" s="193">
        <v>87</v>
      </c>
      <c r="FT476" s="193">
        <v>31</v>
      </c>
      <c r="FU476" s="133">
        <v>110</v>
      </c>
      <c r="FV476" s="237">
        <v>9.4</v>
      </c>
      <c r="FW476" s="237">
        <v>5.45</v>
      </c>
      <c r="FX476" s="237">
        <v>9.2553191489361701</v>
      </c>
      <c r="FY476" s="237">
        <v>2.806451612903226</v>
      </c>
      <c r="FZ476" s="237">
        <v>2.6524390243902443</v>
      </c>
      <c r="GA476" s="133">
        <v>25</v>
      </c>
      <c r="GG476" s="133">
        <v>0</v>
      </c>
      <c r="GH476" s="133">
        <v>1</v>
      </c>
      <c r="GI476" s="133">
        <v>1</v>
      </c>
      <c r="GJ476" s="133">
        <v>0</v>
      </c>
      <c r="GM476" s="133">
        <v>0</v>
      </c>
      <c r="GO476" s="133">
        <v>0</v>
      </c>
      <c r="GP476" s="61">
        <v>64</v>
      </c>
      <c r="GQ476" s="106">
        <v>31.551816877292012</v>
      </c>
      <c r="GR476" s="61">
        <v>53</v>
      </c>
      <c r="GS476" s="61">
        <v>0</v>
      </c>
      <c r="GT476" s="61"/>
      <c r="GU476" s="61"/>
      <c r="GV476" s="61"/>
      <c r="GW476" s="61"/>
      <c r="GX476" s="61">
        <v>26</v>
      </c>
      <c r="GY476" s="61"/>
      <c r="GZ476" s="90"/>
      <c r="HA476" s="21">
        <v>15</v>
      </c>
      <c r="HY476" s="238"/>
      <c r="IE476" s="237"/>
      <c r="IF476" s="237"/>
      <c r="IP476" s="237"/>
      <c r="JC476" s="136"/>
      <c r="JD476" s="278"/>
      <c r="JE476" s="70"/>
      <c r="JF476" s="70"/>
      <c r="JG476" s="136"/>
      <c r="JH476" s="136"/>
      <c r="JI476" s="136"/>
      <c r="JJ476" s="136"/>
      <c r="JL476" s="420"/>
      <c r="JM476" s="362"/>
      <c r="JN476" s="244"/>
      <c r="JP476" s="518">
        <v>2</v>
      </c>
      <c r="JQ476" s="519">
        <v>43360</v>
      </c>
      <c r="JR476" s="520">
        <v>42</v>
      </c>
      <c r="JS476" s="135"/>
      <c r="JU476" s="200"/>
      <c r="JV476" s="135"/>
      <c r="JW476" s="225"/>
      <c r="JX476" s="201"/>
      <c r="JY476" s="135"/>
      <c r="JZ476" s="225"/>
      <c r="KA476" s="699">
        <v>1</v>
      </c>
      <c r="KB476" s="700">
        <v>43360</v>
      </c>
      <c r="KC476" s="225"/>
      <c r="KD476" s="63"/>
      <c r="KE476" s="250"/>
      <c r="KF476" s="250"/>
      <c r="KG476" s="250"/>
      <c r="KH476" s="250"/>
      <c r="KI476" s="250"/>
      <c r="KJ476" s="250"/>
      <c r="KK476" s="250"/>
      <c r="KL476" s="250"/>
      <c r="KQ476" s="92"/>
      <c r="KR476" s="92"/>
      <c r="KS476" s="92"/>
      <c r="KT476" s="361"/>
      <c r="KU476" s="92"/>
      <c r="KV476" s="361"/>
      <c r="KW476" s="361"/>
      <c r="KX476" s="361"/>
      <c r="KY476" s="361"/>
      <c r="KZ476" s="361"/>
      <c r="LA476" s="361"/>
      <c r="LB476" s="361"/>
      <c r="LC476" s="361"/>
      <c r="LD476" s="361"/>
      <c r="LE476" s="112"/>
      <c r="LF476" s="454"/>
      <c r="LG476" s="454"/>
      <c r="LH476" s="454"/>
      <c r="LI476" s="454"/>
      <c r="LJ476" s="454"/>
      <c r="LK476" s="454"/>
      <c r="LL476" s="454"/>
      <c r="LM476" s="454"/>
      <c r="LN476" s="454"/>
      <c r="LO476" s="454"/>
      <c r="LP476" s="454"/>
      <c r="LQ476" s="454"/>
      <c r="LR476" s="454"/>
      <c r="LS476" s="454"/>
      <c r="LT476" s="454"/>
      <c r="LU476" s="454"/>
      <c r="LV476" s="454"/>
      <c r="LW476" s="454"/>
      <c r="LX476" s="454"/>
      <c r="LY476" s="454"/>
      <c r="LZ476" s="454"/>
      <c r="MA476" s="454"/>
      <c r="MC476" s="509"/>
      <c r="MD476" s="61"/>
      <c r="ME476" s="746">
        <v>232</v>
      </c>
      <c r="MF476" s="510">
        <v>42080</v>
      </c>
      <c r="MG476" s="511">
        <v>500</v>
      </c>
      <c r="MH476" s="521">
        <v>500</v>
      </c>
      <c r="MI476" s="522">
        <v>58.406295387602299</v>
      </c>
      <c r="MJ476" s="510"/>
      <c r="MK476" s="511"/>
      <c r="ML476" s="511"/>
      <c r="MM476" s="511"/>
      <c r="MN476" s="511"/>
      <c r="MO476" s="511"/>
      <c r="ND476" s="876">
        <v>1232</v>
      </c>
      <c r="NE476" s="877" t="s">
        <v>64</v>
      </c>
      <c r="NF476" s="877" t="s">
        <v>64</v>
      </c>
      <c r="NG476" s="877" t="s">
        <v>64</v>
      </c>
      <c r="NH476" s="877" t="s">
        <v>64</v>
      </c>
      <c r="NI476" s="877" t="s">
        <v>64</v>
      </c>
      <c r="NJ476" s="877" t="s">
        <v>64</v>
      </c>
      <c r="NK476" s="877" t="s">
        <v>64</v>
      </c>
      <c r="NL476" s="877" t="s">
        <v>64</v>
      </c>
      <c r="NM476" s="877" t="s">
        <v>64</v>
      </c>
      <c r="NN476" s="877" t="s">
        <v>64</v>
      </c>
      <c r="NO476" s="877" t="s">
        <v>64</v>
      </c>
      <c r="NP476" s="877" t="s">
        <v>64</v>
      </c>
      <c r="NQ476" s="877" t="s">
        <v>64</v>
      </c>
      <c r="NR476" s="877" t="s">
        <v>64</v>
      </c>
      <c r="NS476" s="877" t="s">
        <v>64</v>
      </c>
      <c r="NT476" s="877" t="s">
        <v>64</v>
      </c>
      <c r="NU476" s="877" t="s">
        <v>64</v>
      </c>
      <c r="NV476" s="877" t="s">
        <v>64</v>
      </c>
      <c r="NW476" s="877" t="s">
        <v>64</v>
      </c>
      <c r="NX476" s="877" t="s">
        <v>64</v>
      </c>
      <c r="NY476" s="877" t="s">
        <v>64</v>
      </c>
      <c r="NZ476" s="877" t="s">
        <v>64</v>
      </c>
      <c r="OA476" s="877" t="s">
        <v>64</v>
      </c>
      <c r="OB476" s="877" t="s">
        <v>64</v>
      </c>
      <c r="OC476" s="877" t="s">
        <v>64</v>
      </c>
      <c r="OD476" s="877" t="s">
        <v>64</v>
      </c>
      <c r="OE476" s="877" t="s">
        <v>64</v>
      </c>
      <c r="OF476" s="877" t="s">
        <v>64</v>
      </c>
      <c r="OG476" s="877" t="s">
        <v>64</v>
      </c>
      <c r="OH476" s="877" t="s">
        <v>64</v>
      </c>
      <c r="OI476" s="877" t="s">
        <v>64</v>
      </c>
      <c r="OJ476" s="877" t="s">
        <v>64</v>
      </c>
      <c r="OK476" s="877" t="s">
        <v>64</v>
      </c>
      <c r="OL476" s="877" t="s">
        <v>64</v>
      </c>
    </row>
    <row r="477" spans="1:402" s="133" customFormat="1" x14ac:dyDescent="0.25">
      <c r="A477" s="221">
        <v>476</v>
      </c>
      <c r="B477" s="221">
        <v>0</v>
      </c>
      <c r="C477" s="61">
        <v>0</v>
      </c>
      <c r="D477" s="61">
        <v>5</v>
      </c>
      <c r="E477" s="511">
        <v>233</v>
      </c>
      <c r="F477" s="880"/>
      <c r="G477" s="887">
        <v>502</v>
      </c>
      <c r="I477" s="511" t="s">
        <v>2009</v>
      </c>
      <c r="J477" s="766">
        <v>24172</v>
      </c>
      <c r="K477" s="512">
        <v>49.158904109589002</v>
      </c>
      <c r="L477" s="514">
        <v>90</v>
      </c>
      <c r="M477" s="514">
        <v>177</v>
      </c>
      <c r="N477" s="514">
        <v>28.727377190462509</v>
      </c>
      <c r="O477" s="106">
        <v>2.1035683967962631</v>
      </c>
      <c r="P477" s="511">
        <v>0</v>
      </c>
      <c r="Q477" s="511">
        <v>120</v>
      </c>
      <c r="R477" s="511">
        <v>80</v>
      </c>
      <c r="S477" s="511">
        <v>0</v>
      </c>
      <c r="T477" s="514">
        <v>2</v>
      </c>
      <c r="U477" s="718">
        <v>0</v>
      </c>
      <c r="V477" s="718"/>
      <c r="W477" s="718">
        <v>0</v>
      </c>
      <c r="X477" s="718">
        <v>2</v>
      </c>
      <c r="Y477" s="718">
        <v>1</v>
      </c>
      <c r="Z477" s="718">
        <v>0</v>
      </c>
      <c r="AA477" s="718">
        <v>0</v>
      </c>
      <c r="AB477" s="718">
        <v>0</v>
      </c>
      <c r="AD477" s="524">
        <v>21.546505362813701</v>
      </c>
      <c r="AF477" s="589">
        <v>97</v>
      </c>
      <c r="AG477" s="590">
        <v>7.2</v>
      </c>
      <c r="AH477" s="589">
        <v>8</v>
      </c>
      <c r="AI477" s="63"/>
      <c r="AJ477" s="515">
        <v>12.2</v>
      </c>
      <c r="AK477" s="63"/>
      <c r="AL477" s="589">
        <v>7277</v>
      </c>
      <c r="AM477" s="593"/>
      <c r="AN477" s="409"/>
      <c r="AO477" s="63"/>
      <c r="AP477" s="63"/>
      <c r="AQ477" s="63"/>
      <c r="AR477" s="63"/>
      <c r="AS477" s="63"/>
      <c r="AT477" s="63"/>
      <c r="AU477" s="64"/>
      <c r="AV477" s="64"/>
      <c r="AW477" s="108"/>
      <c r="AX477" s="108"/>
      <c r="AY477" s="108"/>
      <c r="AZ477" s="589">
        <v>138</v>
      </c>
      <c r="BA477" s="414"/>
      <c r="BB477" s="66"/>
      <c r="BC477" s="68"/>
      <c r="BD477" s="66"/>
      <c r="BE477" s="218"/>
      <c r="BF477" s="66"/>
      <c r="BG477" s="68"/>
      <c r="BH477" s="508"/>
      <c r="BI477" s="508"/>
      <c r="BJ477" s="508"/>
      <c r="BK477" s="66"/>
      <c r="BL477" s="66"/>
      <c r="BM477" s="66"/>
      <c r="BN477" s="66"/>
      <c r="BO477" s="571"/>
      <c r="BP477" s="66"/>
      <c r="BQ477" s="66"/>
      <c r="BR477" s="66"/>
      <c r="BS477" s="66"/>
      <c r="BT477" s="61"/>
      <c r="BU477" s="61"/>
      <c r="BV477" s="61"/>
      <c r="BW477" s="61"/>
      <c r="BX477" s="61"/>
      <c r="BY477" s="61"/>
      <c r="BZ477" s="61"/>
      <c r="CA477" s="61"/>
      <c r="CB477" s="61"/>
      <c r="CC477" s="61"/>
      <c r="CD477" s="61"/>
      <c r="CE477" s="61"/>
      <c r="CF477" s="61"/>
      <c r="CG477" s="61"/>
      <c r="CH477" s="61"/>
      <c r="CI477" s="61"/>
      <c r="CJ477" s="661">
        <v>0</v>
      </c>
      <c r="CK477" s="661">
        <v>0</v>
      </c>
      <c r="CL477" s="661">
        <v>0</v>
      </c>
      <c r="CM477" s="661">
        <v>1</v>
      </c>
      <c r="CN477" s="663">
        <v>1</v>
      </c>
      <c r="CO477" s="663">
        <v>1</v>
      </c>
      <c r="CP477" s="661">
        <v>1</v>
      </c>
      <c r="CQ477" s="661">
        <v>0</v>
      </c>
      <c r="CR477" s="661">
        <v>0</v>
      </c>
      <c r="CS477" s="661">
        <v>0</v>
      </c>
      <c r="CT477" s="661">
        <v>1</v>
      </c>
      <c r="CU477" s="661">
        <v>0</v>
      </c>
      <c r="CV477" s="666">
        <v>14.1</v>
      </c>
      <c r="CW477" s="362"/>
      <c r="CX477" s="362"/>
      <c r="CY477" s="362"/>
      <c r="DC477" s="516">
        <v>2</v>
      </c>
      <c r="DD477" s="511" t="s">
        <v>2010</v>
      </c>
      <c r="DF477" s="136"/>
      <c r="DJ477" s="136"/>
      <c r="DK477" s="136"/>
      <c r="DL477" s="136"/>
      <c r="DS477" s="63"/>
      <c r="EO477" s="511">
        <v>233</v>
      </c>
      <c r="EP477" s="574">
        <v>42114</v>
      </c>
      <c r="ET477" s="133">
        <v>79</v>
      </c>
      <c r="EU477" s="133">
        <v>0</v>
      </c>
      <c r="EV477" s="524">
        <v>21.546505362813701</v>
      </c>
      <c r="EW477" s="133">
        <v>12</v>
      </c>
      <c r="EX477" s="133">
        <v>10</v>
      </c>
      <c r="EY477" s="133">
        <v>69</v>
      </c>
      <c r="EZ477" s="133">
        <v>62</v>
      </c>
      <c r="FC477" s="133">
        <v>52</v>
      </c>
      <c r="FE477" s="133">
        <v>32</v>
      </c>
      <c r="FH477" s="91"/>
      <c r="FI477" s="91"/>
      <c r="FJ477" s="227"/>
      <c r="FK477" s="227"/>
      <c r="FL477" s="193">
        <v>286</v>
      </c>
      <c r="FM477" s="193">
        <v>207</v>
      </c>
      <c r="FN477" s="193">
        <v>135.9594489228771</v>
      </c>
      <c r="FO477" s="193">
        <v>98.40421652809637</v>
      </c>
      <c r="FP477" s="193">
        <v>27.2</v>
      </c>
      <c r="FQ477" s="133">
        <v>1</v>
      </c>
      <c r="FS477" s="193">
        <v>93</v>
      </c>
      <c r="FT477" s="193">
        <v>47</v>
      </c>
      <c r="FU477" s="133">
        <v>120</v>
      </c>
      <c r="FV477" s="237">
        <v>6.4</v>
      </c>
      <c r="FW477" s="237">
        <v>5.5</v>
      </c>
      <c r="FX477" s="237">
        <v>14.53125</v>
      </c>
      <c r="FY477" s="237">
        <v>1.9787234042553192</v>
      </c>
      <c r="FZ477" s="237">
        <v>3.6614173228346458</v>
      </c>
      <c r="GA477" s="133">
        <v>20</v>
      </c>
      <c r="GG477" s="133">
        <v>1</v>
      </c>
      <c r="GH477" s="133">
        <v>1</v>
      </c>
      <c r="GI477" s="133">
        <v>0</v>
      </c>
      <c r="GJ477" s="133">
        <v>1</v>
      </c>
      <c r="GK477" s="133">
        <v>33</v>
      </c>
      <c r="GM477" s="133">
        <v>1</v>
      </c>
      <c r="GO477" s="133">
        <v>1</v>
      </c>
      <c r="GP477" s="61">
        <v>31</v>
      </c>
      <c r="GQ477" s="106">
        <v>14.736863344787379</v>
      </c>
      <c r="GR477" s="61">
        <v>63</v>
      </c>
      <c r="GS477" s="61">
        <v>0</v>
      </c>
      <c r="GT477" s="61"/>
      <c r="GU477" s="61"/>
      <c r="GV477" s="61"/>
      <c r="GW477" s="61"/>
      <c r="GX477" s="61">
        <v>17</v>
      </c>
      <c r="GY477" s="61"/>
      <c r="GZ477" s="90"/>
      <c r="HA477" s="21">
        <v>9</v>
      </c>
      <c r="HY477" s="238"/>
      <c r="IE477" s="237"/>
      <c r="IF477" s="237"/>
      <c r="IP477" s="237"/>
      <c r="JC477" s="136"/>
      <c r="JD477" s="278"/>
      <c r="JE477" s="70"/>
      <c r="JF477" s="70"/>
      <c r="JG477" s="136"/>
      <c r="JH477" s="136"/>
      <c r="JI477" s="136"/>
      <c r="JJ477" s="136"/>
      <c r="JL477" s="420"/>
      <c r="JM477" s="362"/>
      <c r="JN477" s="244"/>
      <c r="JP477" s="518">
        <v>0</v>
      </c>
      <c r="JQ477" s="519"/>
      <c r="JR477" s="520"/>
      <c r="JS477" s="135"/>
      <c r="JU477" s="200"/>
      <c r="JV477" s="135"/>
      <c r="JW477" s="225"/>
      <c r="JX477" s="201"/>
      <c r="JY477" s="135"/>
      <c r="JZ477" s="225"/>
      <c r="KA477" s="699">
        <v>0</v>
      </c>
      <c r="KB477" s="511"/>
      <c r="KC477" s="225"/>
      <c r="KD477" s="63"/>
      <c r="KE477" s="250"/>
      <c r="KF477" s="250"/>
      <c r="KG477" s="250"/>
      <c r="KH477" s="250"/>
      <c r="KI477" s="250"/>
      <c r="KJ477" s="250"/>
      <c r="KK477" s="250"/>
      <c r="KL477" s="250"/>
      <c r="KQ477" s="92"/>
      <c r="KR477" s="92"/>
      <c r="KS477" s="92"/>
      <c r="KT477" s="361"/>
      <c r="KU477" s="92"/>
      <c r="KV477" s="361"/>
      <c r="KW477" s="361"/>
      <c r="KX477" s="361"/>
      <c r="KY477" s="361"/>
      <c r="KZ477" s="361"/>
      <c r="LA477" s="361"/>
      <c r="LB477" s="361"/>
      <c r="LC477" s="361"/>
      <c r="LD477" s="361"/>
      <c r="LE477" s="112"/>
      <c r="LF477" s="454"/>
      <c r="LG477" s="454"/>
      <c r="LH477" s="454"/>
      <c r="LI477" s="454"/>
      <c r="LJ477" s="454"/>
      <c r="LK477" s="454"/>
      <c r="LL477" s="454"/>
      <c r="LM477" s="454"/>
      <c r="LN477" s="454"/>
      <c r="LO477" s="454"/>
      <c r="LP477" s="454"/>
      <c r="LQ477" s="454"/>
      <c r="LR477" s="454"/>
      <c r="LS477" s="454"/>
      <c r="LT477" s="454"/>
      <c r="LU477" s="454"/>
      <c r="LV477" s="454"/>
      <c r="LW477" s="454"/>
      <c r="LX477" s="454"/>
      <c r="LY477" s="454"/>
      <c r="LZ477" s="454"/>
      <c r="MA477" s="454"/>
      <c r="MC477" s="509"/>
      <c r="MD477" s="61"/>
      <c r="ME477" s="746">
        <v>233</v>
      </c>
      <c r="MF477" s="510">
        <v>42115</v>
      </c>
      <c r="MG477" s="511">
        <v>502</v>
      </c>
      <c r="MH477" s="521">
        <v>502</v>
      </c>
      <c r="MI477" s="530">
        <v>285.53509783425301</v>
      </c>
      <c r="MJ477" s="510">
        <v>42850</v>
      </c>
      <c r="MK477" s="511">
        <v>580</v>
      </c>
      <c r="ML477" s="511">
        <v>576.20000000000005</v>
      </c>
      <c r="MM477" s="511"/>
      <c r="MN477" s="511"/>
      <c r="MO477" s="511"/>
      <c r="ND477" s="876" t="s">
        <v>64</v>
      </c>
      <c r="NE477" s="877" t="s">
        <v>64</v>
      </c>
      <c r="NF477" s="877" t="s">
        <v>64</v>
      </c>
      <c r="NG477" s="877" t="s">
        <v>64</v>
      </c>
      <c r="NH477" s="877" t="s">
        <v>64</v>
      </c>
      <c r="NI477" s="877" t="s">
        <v>64</v>
      </c>
      <c r="NJ477" s="877" t="s">
        <v>64</v>
      </c>
      <c r="NK477" s="877" t="s">
        <v>64</v>
      </c>
      <c r="NL477" s="877" t="s">
        <v>64</v>
      </c>
      <c r="NM477" s="877" t="s">
        <v>64</v>
      </c>
      <c r="NN477" s="877" t="s">
        <v>64</v>
      </c>
      <c r="NO477" s="877" t="s">
        <v>64</v>
      </c>
      <c r="NP477" s="877" t="s">
        <v>64</v>
      </c>
      <c r="NQ477" s="877" t="s">
        <v>64</v>
      </c>
      <c r="NR477" s="877" t="s">
        <v>64</v>
      </c>
      <c r="NS477" s="877" t="s">
        <v>64</v>
      </c>
      <c r="NT477" s="877" t="s">
        <v>64</v>
      </c>
      <c r="NU477" s="877" t="s">
        <v>64</v>
      </c>
      <c r="NV477" s="877" t="s">
        <v>64</v>
      </c>
      <c r="NW477" s="877" t="s">
        <v>64</v>
      </c>
      <c r="NX477" s="877" t="s">
        <v>64</v>
      </c>
      <c r="NY477" s="877" t="s">
        <v>64</v>
      </c>
      <c r="NZ477" s="877" t="s">
        <v>64</v>
      </c>
      <c r="OA477" s="877" t="s">
        <v>64</v>
      </c>
      <c r="OB477" s="877" t="s">
        <v>64</v>
      </c>
      <c r="OC477" s="877" t="s">
        <v>64</v>
      </c>
      <c r="OD477" s="877" t="s">
        <v>64</v>
      </c>
      <c r="OE477" s="877" t="s">
        <v>64</v>
      </c>
      <c r="OF477" s="877" t="s">
        <v>64</v>
      </c>
      <c r="OG477" s="877" t="s">
        <v>64</v>
      </c>
      <c r="OH477" s="877" t="s">
        <v>64</v>
      </c>
      <c r="OI477" s="877" t="s">
        <v>64</v>
      </c>
      <c r="OJ477" s="877" t="s">
        <v>64</v>
      </c>
      <c r="OK477" s="877" t="s">
        <v>64</v>
      </c>
      <c r="OL477" s="877" t="s">
        <v>64</v>
      </c>
    </row>
    <row r="478" spans="1:402" s="133" customFormat="1" x14ac:dyDescent="0.25">
      <c r="A478" s="221">
        <v>477</v>
      </c>
      <c r="B478" s="274">
        <v>0</v>
      </c>
      <c r="C478" s="61">
        <v>0</v>
      </c>
      <c r="D478" s="61">
        <v>5</v>
      </c>
      <c r="E478" s="511">
        <v>234</v>
      </c>
      <c r="F478" s="880"/>
      <c r="G478" s="887">
        <v>503</v>
      </c>
      <c r="I478" s="511" t="s">
        <v>2011</v>
      </c>
      <c r="J478" s="766">
        <v>19540</v>
      </c>
      <c r="K478" s="512">
        <v>61.890410958904098</v>
      </c>
      <c r="L478" s="514">
        <v>85</v>
      </c>
      <c r="M478" s="514">
        <v>179</v>
      </c>
      <c r="N478" s="514">
        <v>26.528510346119035</v>
      </c>
      <c r="O478" s="106">
        <v>2.0558183015259126</v>
      </c>
      <c r="P478" s="511">
        <v>0</v>
      </c>
      <c r="Q478" s="511">
        <v>80</v>
      </c>
      <c r="R478" s="511">
        <v>50</v>
      </c>
      <c r="S478" s="511">
        <v>0</v>
      </c>
      <c r="T478" s="514">
        <v>2</v>
      </c>
      <c r="U478" s="718">
        <v>0</v>
      </c>
      <c r="V478" s="718"/>
      <c r="W478" s="718">
        <v>0</v>
      </c>
      <c r="X478" s="718">
        <v>0</v>
      </c>
      <c r="Y478" s="718">
        <v>0</v>
      </c>
      <c r="Z478" s="718">
        <v>1</v>
      </c>
      <c r="AA478" s="718">
        <v>0</v>
      </c>
      <c r="AB478" s="718">
        <v>0</v>
      </c>
      <c r="AD478" s="524">
        <v>19.5319370829002</v>
      </c>
      <c r="AF478" s="589">
        <v>84</v>
      </c>
      <c r="AG478" s="590">
        <v>1.74</v>
      </c>
      <c r="AH478" s="589">
        <v>40</v>
      </c>
      <c r="AI478" s="63"/>
      <c r="AJ478" s="515">
        <v>11.4</v>
      </c>
      <c r="AK478" s="63"/>
      <c r="AL478" s="515"/>
      <c r="AM478" s="554">
        <v>1047</v>
      </c>
      <c r="AN478" s="409"/>
      <c r="AO478" s="63"/>
      <c r="AP478" s="63"/>
      <c r="AQ478" s="63"/>
      <c r="AR478" s="63"/>
      <c r="AS478" s="63"/>
      <c r="AT478" s="63"/>
      <c r="AU478" s="64"/>
      <c r="AV478" s="64"/>
      <c r="AW478" s="108"/>
      <c r="AX478" s="108"/>
      <c r="AY478" s="108"/>
      <c r="AZ478" s="589">
        <v>136</v>
      </c>
      <c r="BA478" s="414"/>
      <c r="BB478" s="66"/>
      <c r="BC478" s="68"/>
      <c r="BD478" s="66"/>
      <c r="BE478" s="218"/>
      <c r="BF478" s="66"/>
      <c r="BG478" s="68"/>
      <c r="BH478" s="508"/>
      <c r="BI478" s="508"/>
      <c r="BJ478" s="508"/>
      <c r="BK478" s="66"/>
      <c r="BL478" s="66"/>
      <c r="BM478" s="66"/>
      <c r="BN478" s="66"/>
      <c r="BO478" s="571"/>
      <c r="BP478" s="66"/>
      <c r="BQ478" s="66"/>
      <c r="BR478" s="66"/>
      <c r="BS478" s="66"/>
      <c r="BT478" s="61"/>
      <c r="BU478" s="61"/>
      <c r="BV478" s="61"/>
      <c r="BW478" s="61"/>
      <c r="BX478" s="61"/>
      <c r="BY478" s="61"/>
      <c r="BZ478" s="61"/>
      <c r="CA478" s="61"/>
      <c r="CB478" s="61"/>
      <c r="CC478" s="61"/>
      <c r="CD478" s="61"/>
      <c r="CE478" s="61"/>
      <c r="CF478" s="61"/>
      <c r="CG478" s="61"/>
      <c r="CH478" s="61"/>
      <c r="CI478" s="61"/>
      <c r="CJ478" s="661">
        <v>1</v>
      </c>
      <c r="CK478" s="661">
        <v>0</v>
      </c>
      <c r="CL478" s="661">
        <v>1</v>
      </c>
      <c r="CM478" s="661">
        <v>1</v>
      </c>
      <c r="CN478" s="663">
        <v>1</v>
      </c>
      <c r="CO478" s="661">
        <v>0</v>
      </c>
      <c r="CP478" s="661">
        <v>1</v>
      </c>
      <c r="CQ478" s="661">
        <v>0</v>
      </c>
      <c r="CR478" s="661">
        <v>0</v>
      </c>
      <c r="CS478" s="661">
        <v>0</v>
      </c>
      <c r="CT478" s="661">
        <v>0</v>
      </c>
      <c r="CU478" s="661">
        <v>0</v>
      </c>
      <c r="CV478" s="666">
        <v>19.399999999999999</v>
      </c>
      <c r="CW478" s="362"/>
      <c r="CX478" s="362"/>
      <c r="CY478" s="362"/>
      <c r="DC478" s="516">
        <v>2</v>
      </c>
      <c r="DD478" s="511" t="s">
        <v>2012</v>
      </c>
      <c r="DF478" s="136"/>
      <c r="DJ478" s="136"/>
      <c r="DK478" s="136"/>
      <c r="DL478" s="136"/>
      <c r="DS478" s="63"/>
      <c r="EO478" s="511">
        <v>234</v>
      </c>
      <c r="EP478" s="574">
        <v>42102</v>
      </c>
      <c r="ET478" s="133">
        <v>60</v>
      </c>
      <c r="EU478" s="133">
        <v>0</v>
      </c>
      <c r="EV478" s="524">
        <v>19.5319370829002</v>
      </c>
      <c r="EW478" s="133">
        <v>7</v>
      </c>
      <c r="EX478" s="133">
        <v>7</v>
      </c>
      <c r="EY478" s="133">
        <v>76</v>
      </c>
      <c r="EZ478" s="133">
        <v>69</v>
      </c>
      <c r="FC478" s="133">
        <v>50</v>
      </c>
      <c r="FE478" s="133">
        <v>25</v>
      </c>
      <c r="FH478" s="91"/>
      <c r="FI478" s="91"/>
      <c r="FJ478" s="227"/>
      <c r="FK478" s="227"/>
      <c r="FL478" s="193">
        <v>305</v>
      </c>
      <c r="FM478" s="193">
        <v>201</v>
      </c>
      <c r="FN478" s="193">
        <v>148.35941472727259</v>
      </c>
      <c r="FO478" s="193">
        <v>97.77128642682554</v>
      </c>
      <c r="FP478" s="193">
        <v>34</v>
      </c>
      <c r="FQ478" s="133">
        <v>1</v>
      </c>
      <c r="FS478" s="193">
        <v>100</v>
      </c>
      <c r="FT478" s="193">
        <v>34</v>
      </c>
      <c r="FU478" s="133">
        <v>150</v>
      </c>
      <c r="FV478" s="237">
        <v>4.62</v>
      </c>
      <c r="FW478" s="237">
        <v>3.24</v>
      </c>
      <c r="FX478" s="237">
        <v>21.645021645021643</v>
      </c>
      <c r="FY478" s="237">
        <v>2.9411764705882355</v>
      </c>
      <c r="FZ478" s="237">
        <v>2.5641025641025643</v>
      </c>
      <c r="GA478" s="133">
        <v>19</v>
      </c>
      <c r="GG478" s="133">
        <v>0</v>
      </c>
      <c r="GH478" s="133">
        <v>2</v>
      </c>
      <c r="GI478" s="133">
        <v>1</v>
      </c>
      <c r="GJ478" s="133">
        <v>1</v>
      </c>
      <c r="GK478" s="133">
        <v>41</v>
      </c>
      <c r="GM478" s="133">
        <v>0</v>
      </c>
      <c r="GO478" s="133">
        <v>0</v>
      </c>
      <c r="GP478" s="61">
        <v>88</v>
      </c>
      <c r="GQ478" s="106">
        <v>42.805339331147501</v>
      </c>
      <c r="GR478" s="61">
        <v>37</v>
      </c>
      <c r="GS478" s="61">
        <v>0</v>
      </c>
      <c r="GT478" s="61"/>
      <c r="GU478" s="61"/>
      <c r="GV478" s="61"/>
      <c r="GW478" s="61"/>
      <c r="GX478" s="61">
        <v>21</v>
      </c>
      <c r="GY478" s="61"/>
      <c r="GZ478" s="90"/>
      <c r="HA478" s="21">
        <v>15</v>
      </c>
      <c r="HY478" s="238"/>
      <c r="IE478" s="237"/>
      <c r="IF478" s="237"/>
      <c r="IP478" s="237"/>
      <c r="JC478" s="136"/>
      <c r="JD478" s="278"/>
      <c r="JE478" s="70"/>
      <c r="JF478" s="70"/>
      <c r="JG478" s="136"/>
      <c r="JH478" s="136"/>
      <c r="JI478" s="136"/>
      <c r="JJ478" s="136"/>
      <c r="JL478" s="420"/>
      <c r="JM478" s="362"/>
      <c r="JN478" s="244"/>
      <c r="JP478" s="518">
        <v>2</v>
      </c>
      <c r="JQ478" s="519">
        <v>43641</v>
      </c>
      <c r="JR478" s="520">
        <v>49</v>
      </c>
      <c r="JS478" s="135"/>
      <c r="JU478" s="200"/>
      <c r="JV478" s="135"/>
      <c r="JW478" s="225"/>
      <c r="JX478" s="201"/>
      <c r="JY478" s="135"/>
      <c r="JZ478" s="225"/>
      <c r="KA478" s="699">
        <v>1</v>
      </c>
      <c r="KB478" s="700">
        <v>43641</v>
      </c>
      <c r="KC478" s="225"/>
      <c r="KD478" s="63"/>
      <c r="KE478" s="250"/>
      <c r="KF478" s="250"/>
      <c r="KG478" s="250"/>
      <c r="KH478" s="250"/>
      <c r="KI478" s="250"/>
      <c r="KJ478" s="250"/>
      <c r="KK478" s="250"/>
      <c r="KL478" s="250"/>
      <c r="KQ478" s="92"/>
      <c r="KR478" s="92"/>
      <c r="KS478" s="92"/>
      <c r="KT478" s="361"/>
      <c r="KU478" s="92"/>
      <c r="KV478" s="361"/>
      <c r="KW478" s="361"/>
      <c r="KX478" s="361"/>
      <c r="KY478" s="361"/>
      <c r="KZ478" s="361"/>
      <c r="LA478" s="361"/>
      <c r="LB478" s="361"/>
      <c r="LC478" s="361"/>
      <c r="LD478" s="361"/>
      <c r="LE478" s="112"/>
      <c r="LF478" s="454"/>
      <c r="LG478" s="454"/>
      <c r="LH478" s="454"/>
      <c r="LI478" s="454"/>
      <c r="LJ478" s="454"/>
      <c r="LK478" s="454"/>
      <c r="LL478" s="454"/>
      <c r="LM478" s="454"/>
      <c r="LN478" s="454"/>
      <c r="LO478" s="454"/>
      <c r="LP478" s="454"/>
      <c r="LQ478" s="454"/>
      <c r="LR478" s="454"/>
      <c r="LS478" s="454"/>
      <c r="LT478" s="454"/>
      <c r="LU478" s="454"/>
      <c r="LV478" s="454"/>
      <c r="LW478" s="454"/>
      <c r="LX478" s="454"/>
      <c r="LY478" s="454"/>
      <c r="LZ478" s="454"/>
      <c r="MA478" s="454"/>
      <c r="MC478" s="509"/>
      <c r="MD478" s="61"/>
      <c r="ME478" s="746">
        <v>234</v>
      </c>
      <c r="MF478" s="510">
        <v>42130</v>
      </c>
      <c r="MG478" s="511">
        <v>503</v>
      </c>
      <c r="MH478" s="521">
        <v>503</v>
      </c>
      <c r="MI478" s="522">
        <v>90.072612540880996</v>
      </c>
      <c r="MJ478" s="510">
        <v>42669</v>
      </c>
      <c r="MK478" s="511">
        <v>558</v>
      </c>
      <c r="ML478" s="511">
        <v>74.400000000000006</v>
      </c>
      <c r="MM478" s="511"/>
      <c r="MN478" s="511"/>
      <c r="MO478" s="511"/>
      <c r="ND478" s="876" t="s">
        <v>64</v>
      </c>
      <c r="NE478" s="877" t="s">
        <v>64</v>
      </c>
      <c r="NF478" s="877" t="s">
        <v>64</v>
      </c>
      <c r="NG478" s="877" t="s">
        <v>64</v>
      </c>
      <c r="NH478" s="877" t="s">
        <v>64</v>
      </c>
      <c r="NI478" s="877" t="s">
        <v>64</v>
      </c>
      <c r="NJ478" s="877" t="s">
        <v>64</v>
      </c>
      <c r="NK478" s="877" t="s">
        <v>64</v>
      </c>
      <c r="NL478" s="877" t="s">
        <v>64</v>
      </c>
      <c r="NM478" s="877" t="s">
        <v>64</v>
      </c>
      <c r="NN478" s="877" t="s">
        <v>64</v>
      </c>
      <c r="NO478" s="877" t="s">
        <v>64</v>
      </c>
      <c r="NP478" s="877" t="s">
        <v>64</v>
      </c>
      <c r="NQ478" s="877" t="s">
        <v>64</v>
      </c>
      <c r="NR478" s="877" t="s">
        <v>64</v>
      </c>
      <c r="NS478" s="877" t="s">
        <v>64</v>
      </c>
      <c r="NT478" s="877" t="s">
        <v>64</v>
      </c>
      <c r="NU478" s="877" t="s">
        <v>64</v>
      </c>
      <c r="NV478" s="877" t="s">
        <v>64</v>
      </c>
      <c r="NW478" s="877" t="s">
        <v>64</v>
      </c>
      <c r="NX478" s="877" t="s">
        <v>64</v>
      </c>
      <c r="NY478" s="877" t="s">
        <v>64</v>
      </c>
      <c r="NZ478" s="877" t="s">
        <v>64</v>
      </c>
      <c r="OA478" s="877" t="s">
        <v>64</v>
      </c>
      <c r="OB478" s="877" t="s">
        <v>64</v>
      </c>
      <c r="OC478" s="877" t="s">
        <v>64</v>
      </c>
      <c r="OD478" s="877" t="s">
        <v>64</v>
      </c>
      <c r="OE478" s="877" t="s">
        <v>64</v>
      </c>
      <c r="OF478" s="877" t="s">
        <v>64</v>
      </c>
      <c r="OG478" s="877" t="s">
        <v>64</v>
      </c>
      <c r="OH478" s="877" t="s">
        <v>64</v>
      </c>
      <c r="OI478" s="877" t="s">
        <v>64</v>
      </c>
      <c r="OJ478" s="877" t="s">
        <v>64</v>
      </c>
      <c r="OK478" s="877" t="s">
        <v>64</v>
      </c>
      <c r="OL478" s="877" t="s">
        <v>64</v>
      </c>
    </row>
    <row r="479" spans="1:402" s="133" customFormat="1" x14ac:dyDescent="0.25">
      <c r="A479" s="274">
        <v>478</v>
      </c>
      <c r="B479" s="221">
        <v>0</v>
      </c>
      <c r="C479" s="61">
        <v>0</v>
      </c>
      <c r="D479" s="61">
        <v>5</v>
      </c>
      <c r="E479" s="511">
        <v>235</v>
      </c>
      <c r="F479" s="880"/>
      <c r="G479" s="887">
        <v>504</v>
      </c>
      <c r="I479" s="511" t="s">
        <v>2013</v>
      </c>
      <c r="J479" s="766">
        <v>22601</v>
      </c>
      <c r="K479" s="512">
        <v>53.5205479452055</v>
      </c>
      <c r="L479" s="514">
        <v>123.7</v>
      </c>
      <c r="M479" s="514">
        <v>202</v>
      </c>
      <c r="N479" s="514">
        <v>30.315655327909028</v>
      </c>
      <c r="O479" s="106">
        <v>2.6345672214700548</v>
      </c>
      <c r="P479" s="511">
        <v>0</v>
      </c>
      <c r="Q479" s="511">
        <v>130</v>
      </c>
      <c r="R479" s="511">
        <v>80</v>
      </c>
      <c r="S479" s="511">
        <v>1</v>
      </c>
      <c r="T479" s="514">
        <v>2</v>
      </c>
      <c r="U479" s="718">
        <v>0</v>
      </c>
      <c r="V479" s="718"/>
      <c r="W479" s="718">
        <v>0</v>
      </c>
      <c r="X479" s="718">
        <v>2</v>
      </c>
      <c r="Y479" s="718">
        <v>1</v>
      </c>
      <c r="Z479" s="718">
        <v>1</v>
      </c>
      <c r="AA479" s="718">
        <v>0</v>
      </c>
      <c r="AB479" s="718">
        <v>1</v>
      </c>
      <c r="AD479" s="524">
        <v>14.3716312056738</v>
      </c>
      <c r="AF479" s="589">
        <v>112</v>
      </c>
      <c r="AG479" s="590">
        <v>1.41</v>
      </c>
      <c r="AH479" s="589">
        <v>52</v>
      </c>
      <c r="AI479" s="63"/>
      <c r="AJ479" s="515">
        <v>16</v>
      </c>
      <c r="AK479" s="63"/>
      <c r="AL479" s="515"/>
      <c r="AM479" s="554">
        <v>2061</v>
      </c>
      <c r="AN479" s="409"/>
      <c r="AO479" s="63"/>
      <c r="AP479" s="63"/>
      <c r="AQ479" s="63"/>
      <c r="AR479" s="63"/>
      <c r="AS479" s="63"/>
      <c r="AT479" s="63"/>
      <c r="AU479" s="64"/>
      <c r="AV479" s="64"/>
      <c r="AW479" s="108"/>
      <c r="AX479" s="108"/>
      <c r="AY479" s="108"/>
      <c r="AZ479" s="589">
        <v>141</v>
      </c>
      <c r="BA479" s="414"/>
      <c r="BB479" s="66"/>
      <c r="BC479" s="68"/>
      <c r="BD479" s="66"/>
      <c r="BE479" s="218"/>
      <c r="BF479" s="66"/>
      <c r="BG479" s="68"/>
      <c r="BH479" s="508"/>
      <c r="BI479" s="508"/>
      <c r="BJ479" s="508"/>
      <c r="BK479" s="66"/>
      <c r="BL479" s="66"/>
      <c r="BM479" s="66"/>
      <c r="BN479" s="66"/>
      <c r="BO479" s="571"/>
      <c r="BP479" s="66"/>
      <c r="BQ479" s="66"/>
      <c r="BR479" s="66"/>
      <c r="BS479" s="66"/>
      <c r="BT479" s="61"/>
      <c r="BU479" s="61"/>
      <c r="BV479" s="61"/>
      <c r="BW479" s="61"/>
      <c r="BX479" s="61"/>
      <c r="BY479" s="61"/>
      <c r="BZ479" s="61"/>
      <c r="CA479" s="61"/>
      <c r="CB479" s="61"/>
      <c r="CC479" s="61"/>
      <c r="CD479" s="61"/>
      <c r="CE479" s="61"/>
      <c r="CF479" s="61"/>
      <c r="CG479" s="61"/>
      <c r="CH479" s="61"/>
      <c r="CI479" s="61"/>
      <c r="CJ479" s="661">
        <v>1</v>
      </c>
      <c r="CK479" s="661">
        <v>0</v>
      </c>
      <c r="CL479" s="661">
        <v>1</v>
      </c>
      <c r="CM479" s="661">
        <v>1</v>
      </c>
      <c r="CN479" s="661">
        <v>1</v>
      </c>
      <c r="CO479" s="661">
        <v>0</v>
      </c>
      <c r="CP479" s="661">
        <v>0</v>
      </c>
      <c r="CQ479" s="661">
        <v>1</v>
      </c>
      <c r="CR479" s="661">
        <v>1</v>
      </c>
      <c r="CS479" s="661">
        <v>0</v>
      </c>
      <c r="CT479" s="661">
        <v>0</v>
      </c>
      <c r="CU479" s="661">
        <v>0</v>
      </c>
      <c r="CV479" s="666">
        <v>13.1</v>
      </c>
      <c r="CW479" s="362"/>
      <c r="CX479" s="362"/>
      <c r="CY479" s="362"/>
      <c r="DC479" s="516">
        <v>2</v>
      </c>
      <c r="DD479" s="511" t="s">
        <v>2014</v>
      </c>
      <c r="DF479" s="136"/>
      <c r="DJ479" s="136"/>
      <c r="DK479" s="136"/>
      <c r="DL479" s="136"/>
      <c r="DS479" s="63"/>
      <c r="EO479" s="511">
        <v>235</v>
      </c>
      <c r="EP479" s="574">
        <v>42114</v>
      </c>
      <c r="ET479" s="133">
        <v>95</v>
      </c>
      <c r="EU479" s="133">
        <v>1</v>
      </c>
      <c r="EV479" s="524">
        <v>14.3716312056738</v>
      </c>
      <c r="EW479" s="133">
        <v>9</v>
      </c>
      <c r="EX479" s="133">
        <v>8</v>
      </c>
      <c r="EY479" s="133">
        <v>75</v>
      </c>
      <c r="EZ479" s="133">
        <v>70</v>
      </c>
      <c r="FC479" s="133">
        <v>56</v>
      </c>
      <c r="FE479" s="133">
        <v>34</v>
      </c>
      <c r="FH479" s="91"/>
      <c r="FI479" s="91"/>
      <c r="FJ479" s="227"/>
      <c r="FK479" s="227"/>
      <c r="FL479" s="193">
        <v>305</v>
      </c>
      <c r="FM479" s="193">
        <v>199</v>
      </c>
      <c r="FN479" s="193">
        <v>115.76853971097913</v>
      </c>
      <c r="FO479" s="193">
        <v>75.534227549130648</v>
      </c>
      <c r="FP479" s="193">
        <v>34</v>
      </c>
      <c r="FQ479" s="133">
        <v>1</v>
      </c>
      <c r="FS479" s="193">
        <v>125</v>
      </c>
      <c r="FT479" s="193"/>
      <c r="FU479" s="133">
        <v>160</v>
      </c>
      <c r="FV479" s="237">
        <v>7.13</v>
      </c>
      <c r="FW479" s="237">
        <v>10.7</v>
      </c>
      <c r="FX479" s="237">
        <v>17.53155680224404</v>
      </c>
      <c r="FY479" s="237"/>
      <c r="FZ479" s="237">
        <v>3.7878787878787881</v>
      </c>
      <c r="GA479" s="133">
        <v>20</v>
      </c>
      <c r="GG479" s="133">
        <v>0</v>
      </c>
      <c r="GH479" s="133">
        <v>1</v>
      </c>
      <c r="GI479" s="133">
        <v>0</v>
      </c>
      <c r="GJ479" s="133">
        <v>1</v>
      </c>
      <c r="GK479" s="133">
        <v>24</v>
      </c>
      <c r="GM479" s="133">
        <v>0</v>
      </c>
      <c r="GO479" s="133">
        <v>1</v>
      </c>
      <c r="GP479" s="61">
        <v>74</v>
      </c>
      <c r="GQ479" s="106">
        <v>28.08810471676215</v>
      </c>
      <c r="GR479" s="61">
        <v>34</v>
      </c>
      <c r="GS479" s="61">
        <v>1</v>
      </c>
      <c r="GT479" s="61"/>
      <c r="GU479" s="61"/>
      <c r="GV479" s="61"/>
      <c r="GW479" s="61"/>
      <c r="GX479" s="61"/>
      <c r="GY479" s="61"/>
      <c r="GZ479" s="90"/>
      <c r="HA479" s="21">
        <v>9</v>
      </c>
      <c r="HY479" s="238"/>
      <c r="IE479" s="237"/>
      <c r="IF479" s="237"/>
      <c r="IP479" s="237"/>
      <c r="JC479" s="136"/>
      <c r="JD479" s="278"/>
      <c r="JE479" s="70"/>
      <c r="JF479" s="70"/>
      <c r="JG479" s="136"/>
      <c r="JH479" s="136"/>
      <c r="JI479" s="136"/>
      <c r="JJ479" s="136"/>
      <c r="JL479" s="420"/>
      <c r="JM479" s="362"/>
      <c r="JN479" s="244"/>
      <c r="JP479" s="518">
        <v>2</v>
      </c>
      <c r="JQ479" s="519">
        <v>43194</v>
      </c>
      <c r="JR479" s="520">
        <v>34</v>
      </c>
      <c r="JS479" s="135"/>
      <c r="JU479" s="200"/>
      <c r="JV479" s="135"/>
      <c r="JW479" s="225"/>
      <c r="JX479" s="201"/>
      <c r="JY479" s="135"/>
      <c r="JZ479" s="225"/>
      <c r="KA479" s="699">
        <v>1</v>
      </c>
      <c r="KB479" s="700">
        <v>43194</v>
      </c>
      <c r="KC479" s="225"/>
      <c r="KD479" s="63"/>
      <c r="KE479" s="250"/>
      <c r="KF479" s="250"/>
      <c r="KG479" s="250"/>
      <c r="KH479" s="250"/>
      <c r="KI479" s="250"/>
      <c r="KJ479" s="250"/>
      <c r="KK479" s="250"/>
      <c r="KL479" s="250"/>
      <c r="KQ479" s="92"/>
      <c r="KR479" s="92"/>
      <c r="KS479" s="92"/>
      <c r="KT479" s="361"/>
      <c r="KU479" s="92"/>
      <c r="KV479" s="361"/>
      <c r="KW479" s="361"/>
      <c r="KX479" s="361"/>
      <c r="KY479" s="361"/>
      <c r="KZ479" s="361"/>
      <c r="LA479" s="361"/>
      <c r="LB479" s="361"/>
      <c r="LC479" s="361"/>
      <c r="LD479" s="361"/>
      <c r="LE479" s="112"/>
      <c r="LF479" s="454"/>
      <c r="LG479" s="454"/>
      <c r="LH479" s="454"/>
      <c r="LI479" s="454"/>
      <c r="LJ479" s="454"/>
      <c r="LK479" s="454"/>
      <c r="LL479" s="454"/>
      <c r="LM479" s="454"/>
      <c r="LN479" s="454"/>
      <c r="LO479" s="454"/>
      <c r="LP479" s="454"/>
      <c r="LQ479" s="454"/>
      <c r="LR479" s="454"/>
      <c r="LS479" s="454"/>
      <c r="LT479" s="454"/>
      <c r="LU479" s="454"/>
      <c r="LV479" s="454"/>
      <c r="LW479" s="454"/>
      <c r="LX479" s="454"/>
      <c r="LY479" s="454"/>
      <c r="LZ479" s="454"/>
      <c r="MA479" s="454"/>
      <c r="MC479" s="509"/>
      <c r="MD479" s="61"/>
      <c r="ME479" s="746">
        <v>235</v>
      </c>
      <c r="MF479" s="510">
        <v>42136</v>
      </c>
      <c r="MG479" s="511">
        <v>504</v>
      </c>
      <c r="MH479" s="521">
        <v>504</v>
      </c>
      <c r="MI479" s="522">
        <v>52.133471001797197</v>
      </c>
      <c r="MJ479" s="510">
        <v>42710</v>
      </c>
      <c r="MK479" s="511">
        <v>568</v>
      </c>
      <c r="ML479" s="511">
        <v>47.2</v>
      </c>
      <c r="MM479" s="511"/>
      <c r="MN479" s="511"/>
      <c r="MO479" s="511"/>
      <c r="ND479" s="876" t="s">
        <v>64</v>
      </c>
      <c r="NE479" s="877" t="s">
        <v>64</v>
      </c>
      <c r="NF479" s="877" t="s">
        <v>64</v>
      </c>
      <c r="NG479" s="877" t="s">
        <v>64</v>
      </c>
      <c r="NH479" s="877" t="s">
        <v>64</v>
      </c>
      <c r="NI479" s="877" t="s">
        <v>64</v>
      </c>
      <c r="NJ479" s="877" t="s">
        <v>64</v>
      </c>
      <c r="NK479" s="877" t="s">
        <v>64</v>
      </c>
      <c r="NL479" s="877" t="s">
        <v>64</v>
      </c>
      <c r="NM479" s="877" t="s">
        <v>64</v>
      </c>
      <c r="NN479" s="877" t="s">
        <v>64</v>
      </c>
      <c r="NO479" s="877" t="s">
        <v>64</v>
      </c>
      <c r="NP479" s="877" t="s">
        <v>64</v>
      </c>
      <c r="NQ479" s="877" t="s">
        <v>64</v>
      </c>
      <c r="NR479" s="877" t="s">
        <v>64</v>
      </c>
      <c r="NS479" s="877" t="s">
        <v>64</v>
      </c>
      <c r="NT479" s="877" t="s">
        <v>64</v>
      </c>
      <c r="NU479" s="877" t="s">
        <v>64</v>
      </c>
      <c r="NV479" s="877" t="s">
        <v>64</v>
      </c>
      <c r="NW479" s="877" t="s">
        <v>64</v>
      </c>
      <c r="NX479" s="877" t="s">
        <v>64</v>
      </c>
      <c r="NY479" s="877" t="s">
        <v>64</v>
      </c>
      <c r="NZ479" s="877" t="s">
        <v>64</v>
      </c>
      <c r="OA479" s="877" t="s">
        <v>64</v>
      </c>
      <c r="OB479" s="877" t="s">
        <v>64</v>
      </c>
      <c r="OC479" s="877" t="s">
        <v>64</v>
      </c>
      <c r="OD479" s="877" t="s">
        <v>64</v>
      </c>
      <c r="OE479" s="877" t="s">
        <v>64</v>
      </c>
      <c r="OF479" s="877" t="s">
        <v>64</v>
      </c>
      <c r="OG479" s="877" t="s">
        <v>64</v>
      </c>
      <c r="OH479" s="877" t="s">
        <v>64</v>
      </c>
      <c r="OI479" s="877" t="s">
        <v>64</v>
      </c>
      <c r="OJ479" s="877" t="s">
        <v>64</v>
      </c>
      <c r="OK479" s="877" t="s">
        <v>64</v>
      </c>
      <c r="OL479" s="877" t="s">
        <v>64</v>
      </c>
    </row>
    <row r="480" spans="1:402" s="133" customFormat="1" x14ac:dyDescent="0.25">
      <c r="A480" s="221">
        <v>479</v>
      </c>
      <c r="B480" s="221">
        <v>0</v>
      </c>
      <c r="C480" s="61">
        <v>0</v>
      </c>
      <c r="D480" s="61">
        <v>5</v>
      </c>
      <c r="E480" s="511">
        <v>236</v>
      </c>
      <c r="F480" s="880"/>
      <c r="G480" s="887">
        <v>505</v>
      </c>
      <c r="I480" s="511" t="s">
        <v>2015</v>
      </c>
      <c r="J480" s="766">
        <v>18785</v>
      </c>
      <c r="K480" s="512">
        <v>64.0164383561644</v>
      </c>
      <c r="L480" s="514">
        <v>78</v>
      </c>
      <c r="M480" s="514">
        <v>182</v>
      </c>
      <c r="N480" s="514">
        <v>23.547880690737831</v>
      </c>
      <c r="O480" s="106">
        <v>1.9857828011475307</v>
      </c>
      <c r="P480" s="511">
        <v>0</v>
      </c>
      <c r="Q480" s="511">
        <v>100</v>
      </c>
      <c r="R480" s="511">
        <v>65</v>
      </c>
      <c r="S480" s="511">
        <v>1</v>
      </c>
      <c r="T480" s="514">
        <v>3</v>
      </c>
      <c r="U480" s="718">
        <v>0</v>
      </c>
      <c r="V480" s="718"/>
      <c r="W480" s="718">
        <v>0</v>
      </c>
      <c r="X480" s="663">
        <v>2</v>
      </c>
      <c r="Y480" s="718">
        <v>0</v>
      </c>
      <c r="Z480" s="718">
        <v>1</v>
      </c>
      <c r="AA480" s="718">
        <v>0</v>
      </c>
      <c r="AB480" s="718">
        <v>0</v>
      </c>
      <c r="AD480" s="524">
        <v>15.667897849208</v>
      </c>
      <c r="AF480" s="589">
        <v>116</v>
      </c>
      <c r="AG480" s="590">
        <v>2.62</v>
      </c>
      <c r="AH480" s="589">
        <v>25</v>
      </c>
      <c r="AI480" s="63"/>
      <c r="AJ480" s="515">
        <v>14</v>
      </c>
      <c r="AK480" s="63"/>
      <c r="AL480" s="515"/>
      <c r="AM480" s="554">
        <v>4333</v>
      </c>
      <c r="AN480" s="409"/>
      <c r="AO480" s="63"/>
      <c r="AP480" s="63"/>
      <c r="AQ480" s="63"/>
      <c r="AR480" s="63"/>
      <c r="AS480" s="63"/>
      <c r="AT480" s="63"/>
      <c r="AU480" s="64"/>
      <c r="AV480" s="64"/>
      <c r="AW480" s="108"/>
      <c r="AX480" s="108"/>
      <c r="AY480" s="108"/>
      <c r="AZ480" s="589">
        <v>134</v>
      </c>
      <c r="BA480" s="414"/>
      <c r="BB480" s="66"/>
      <c r="BC480" s="68"/>
      <c r="BD480" s="66"/>
      <c r="BE480" s="218"/>
      <c r="BF480" s="66"/>
      <c r="BG480" s="68"/>
      <c r="BH480" s="508"/>
      <c r="BI480" s="508"/>
      <c r="BJ480" s="508"/>
      <c r="BK480" s="66"/>
      <c r="BL480" s="66"/>
      <c r="BM480" s="66"/>
      <c r="BN480" s="66"/>
      <c r="BO480" s="571"/>
      <c r="BP480" s="66"/>
      <c r="BQ480" s="66"/>
      <c r="BR480" s="66"/>
      <c r="BS480" s="66"/>
      <c r="BT480" s="61"/>
      <c r="BU480" s="61"/>
      <c r="BV480" s="61"/>
      <c r="BW480" s="61"/>
      <c r="BX480" s="61"/>
      <c r="BY480" s="61"/>
      <c r="BZ480" s="61"/>
      <c r="CA480" s="61"/>
      <c r="CB480" s="61"/>
      <c r="CC480" s="61"/>
      <c r="CD480" s="61"/>
      <c r="CE480" s="61"/>
      <c r="CF480" s="61"/>
      <c r="CG480" s="61"/>
      <c r="CH480" s="61"/>
      <c r="CI480" s="61"/>
      <c r="CJ480" s="663">
        <v>0</v>
      </c>
      <c r="CK480" s="663">
        <v>0</v>
      </c>
      <c r="CL480" s="661">
        <v>0</v>
      </c>
      <c r="CM480" s="661">
        <v>1</v>
      </c>
      <c r="CN480" s="663">
        <v>1</v>
      </c>
      <c r="CO480" s="661">
        <v>0</v>
      </c>
      <c r="CP480" s="661">
        <v>0</v>
      </c>
      <c r="CQ480" s="661">
        <v>1</v>
      </c>
      <c r="CR480" s="661">
        <v>0</v>
      </c>
      <c r="CS480" s="661">
        <v>0</v>
      </c>
      <c r="CT480" s="661">
        <v>0</v>
      </c>
      <c r="CU480" s="661">
        <v>1</v>
      </c>
      <c r="CV480" s="666">
        <v>11.7</v>
      </c>
      <c r="CW480" s="362"/>
      <c r="CX480" s="362"/>
      <c r="CY480" s="362"/>
      <c r="DC480" s="516">
        <v>2</v>
      </c>
      <c r="DD480" s="511" t="s">
        <v>2016</v>
      </c>
      <c r="DF480" s="136"/>
      <c r="DJ480" s="136"/>
      <c r="DK480" s="136"/>
      <c r="DL480" s="136"/>
      <c r="DS480" s="63"/>
      <c r="EO480" s="511">
        <v>236</v>
      </c>
      <c r="EP480" s="574">
        <v>42116</v>
      </c>
      <c r="ET480" s="133">
        <v>70</v>
      </c>
      <c r="EU480" s="133">
        <v>1</v>
      </c>
      <c r="EV480" s="524">
        <v>15.667897849208</v>
      </c>
      <c r="EW480" s="133">
        <v>10</v>
      </c>
      <c r="EX480" s="133">
        <v>10</v>
      </c>
      <c r="EY480" s="133">
        <v>69</v>
      </c>
      <c r="EZ480" s="133">
        <v>64</v>
      </c>
      <c r="FC480" s="133">
        <v>54</v>
      </c>
      <c r="FE480" s="133">
        <v>31</v>
      </c>
      <c r="FH480" s="91"/>
      <c r="FI480" s="91"/>
      <c r="FJ480" s="227"/>
      <c r="FK480" s="227"/>
      <c r="FL480" s="193">
        <v>335</v>
      </c>
      <c r="FM480" s="193">
        <v>294</v>
      </c>
      <c r="FN480" s="193">
        <v>168.69921514397873</v>
      </c>
      <c r="FO480" s="193">
        <v>148.05244552934252</v>
      </c>
      <c r="FP480" s="193">
        <v>12.2</v>
      </c>
      <c r="FQ480" s="133">
        <v>1</v>
      </c>
      <c r="FS480" s="193">
        <v>66</v>
      </c>
      <c r="FT480" s="193"/>
      <c r="FU480" s="133">
        <v>200</v>
      </c>
      <c r="FV480" s="237">
        <v>2.63</v>
      </c>
      <c r="FW480" s="237">
        <v>4.01</v>
      </c>
      <c r="FX480" s="237">
        <v>25.095057034220535</v>
      </c>
      <c r="FY480" s="237"/>
      <c r="FZ480" s="237">
        <v>3.8150289017341037</v>
      </c>
      <c r="GA480" s="133">
        <v>23</v>
      </c>
      <c r="GG480" s="133">
        <v>1</v>
      </c>
      <c r="GH480" s="133">
        <v>1</v>
      </c>
      <c r="GI480" s="133">
        <v>0</v>
      </c>
      <c r="GJ480" s="133">
        <v>1</v>
      </c>
      <c r="GK480" s="133">
        <v>21</v>
      </c>
      <c r="GM480" s="133">
        <v>0</v>
      </c>
      <c r="GO480" s="133">
        <v>0</v>
      </c>
      <c r="GP480" s="61">
        <v>239</v>
      </c>
      <c r="GQ480" s="106">
        <v>120.35555946092811</v>
      </c>
      <c r="GR480" s="61">
        <v>34</v>
      </c>
      <c r="GS480" s="61">
        <v>1</v>
      </c>
      <c r="GT480" s="61"/>
      <c r="GU480" s="61"/>
      <c r="GV480" s="61"/>
      <c r="GW480" s="61"/>
      <c r="GX480" s="61">
        <v>12</v>
      </c>
      <c r="GY480" s="61"/>
      <c r="GZ480" s="90"/>
      <c r="HA480" s="21">
        <v>29</v>
      </c>
      <c r="HY480" s="238"/>
      <c r="IE480" s="237"/>
      <c r="IF480" s="237"/>
      <c r="IP480" s="237"/>
      <c r="JC480" s="136"/>
      <c r="JD480" s="278"/>
      <c r="JE480" s="70"/>
      <c r="JF480" s="70"/>
      <c r="JG480" s="136"/>
      <c r="JH480" s="136"/>
      <c r="JI480" s="136"/>
      <c r="JJ480" s="136"/>
      <c r="JL480" s="420"/>
      <c r="JM480" s="362"/>
      <c r="JN480" s="244"/>
      <c r="JP480" s="518">
        <v>1</v>
      </c>
      <c r="JQ480" s="519">
        <v>42243</v>
      </c>
      <c r="JR480" s="520">
        <v>3</v>
      </c>
      <c r="JS480" s="135"/>
      <c r="JU480" s="200"/>
      <c r="JV480" s="135"/>
      <c r="JW480" s="225"/>
      <c r="JX480" s="201"/>
      <c r="JY480" s="135"/>
      <c r="JZ480" s="225"/>
      <c r="KA480" s="699">
        <v>0</v>
      </c>
      <c r="KB480" s="511"/>
      <c r="KC480" s="225"/>
      <c r="KD480" s="63"/>
      <c r="KE480" s="250"/>
      <c r="KF480" s="250"/>
      <c r="KG480" s="250"/>
      <c r="KH480" s="250"/>
      <c r="KI480" s="250"/>
      <c r="KJ480" s="250"/>
      <c r="KK480" s="250"/>
      <c r="KL480" s="250"/>
      <c r="KQ480" s="92"/>
      <c r="KR480" s="92"/>
      <c r="KS480" s="92"/>
      <c r="KT480" s="361"/>
      <c r="KU480" s="92"/>
      <c r="KV480" s="361"/>
      <c r="KW480" s="361"/>
      <c r="KX480" s="361"/>
      <c r="KY480" s="361"/>
      <c r="KZ480" s="361"/>
      <c r="LA480" s="361"/>
      <c r="LB480" s="361"/>
      <c r="LC480" s="361"/>
      <c r="LD480" s="361"/>
      <c r="LE480" s="112"/>
      <c r="LF480" s="454"/>
      <c r="LG480" s="454"/>
      <c r="LH480" s="454"/>
      <c r="LI480" s="454"/>
      <c r="LJ480" s="454"/>
      <c r="LK480" s="454"/>
      <c r="LL480" s="454"/>
      <c r="LM480" s="454"/>
      <c r="LN480" s="454"/>
      <c r="LO480" s="454"/>
      <c r="LP480" s="454"/>
      <c r="LQ480" s="454"/>
      <c r="LR480" s="454"/>
      <c r="LS480" s="454"/>
      <c r="LT480" s="454"/>
      <c r="LU480" s="454"/>
      <c r="LV480" s="454"/>
      <c r="LW480" s="454"/>
      <c r="LX480" s="454"/>
      <c r="LY480" s="454"/>
      <c r="LZ480" s="454"/>
      <c r="MA480" s="454"/>
      <c r="MC480" s="509"/>
      <c r="MD480" s="61"/>
      <c r="ME480" s="746">
        <v>236</v>
      </c>
      <c r="MF480" s="510">
        <v>42151</v>
      </c>
      <c r="MG480" s="511">
        <v>505</v>
      </c>
      <c r="MH480" s="521">
        <v>505</v>
      </c>
      <c r="MI480" s="522">
        <v>99.349100272987897</v>
      </c>
      <c r="MJ480" s="510"/>
      <c r="MK480" s="511"/>
      <c r="ML480" s="511"/>
      <c r="MM480" s="511"/>
      <c r="MN480" s="511"/>
      <c r="MO480" s="511"/>
      <c r="ND480" s="876" t="s">
        <v>64</v>
      </c>
      <c r="NE480" s="877" t="s">
        <v>64</v>
      </c>
      <c r="NF480" s="877" t="s">
        <v>64</v>
      </c>
      <c r="NG480" s="877" t="s">
        <v>64</v>
      </c>
      <c r="NH480" s="877" t="s">
        <v>64</v>
      </c>
      <c r="NI480" s="877" t="s">
        <v>64</v>
      </c>
      <c r="NJ480" s="877" t="s">
        <v>64</v>
      </c>
      <c r="NK480" s="877" t="s">
        <v>64</v>
      </c>
      <c r="NL480" s="877" t="s">
        <v>64</v>
      </c>
      <c r="NM480" s="877" t="s">
        <v>64</v>
      </c>
      <c r="NN480" s="877" t="s">
        <v>64</v>
      </c>
      <c r="NO480" s="877" t="s">
        <v>64</v>
      </c>
      <c r="NP480" s="877" t="s">
        <v>64</v>
      </c>
      <c r="NQ480" s="877" t="s">
        <v>64</v>
      </c>
      <c r="NR480" s="877" t="s">
        <v>64</v>
      </c>
      <c r="NS480" s="877" t="s">
        <v>64</v>
      </c>
      <c r="NT480" s="877" t="s">
        <v>64</v>
      </c>
      <c r="NU480" s="877" t="s">
        <v>64</v>
      </c>
      <c r="NV480" s="877" t="s">
        <v>64</v>
      </c>
      <c r="NW480" s="877" t="s">
        <v>64</v>
      </c>
      <c r="NX480" s="877" t="s">
        <v>64</v>
      </c>
      <c r="NY480" s="877" t="s">
        <v>64</v>
      </c>
      <c r="NZ480" s="877" t="s">
        <v>64</v>
      </c>
      <c r="OA480" s="877" t="s">
        <v>64</v>
      </c>
      <c r="OB480" s="877" t="s">
        <v>64</v>
      </c>
      <c r="OC480" s="877" t="s">
        <v>64</v>
      </c>
      <c r="OD480" s="877" t="s">
        <v>64</v>
      </c>
      <c r="OE480" s="877" t="s">
        <v>64</v>
      </c>
      <c r="OF480" s="877" t="s">
        <v>64</v>
      </c>
      <c r="OG480" s="877" t="s">
        <v>64</v>
      </c>
      <c r="OH480" s="877" t="s">
        <v>64</v>
      </c>
      <c r="OI480" s="877" t="s">
        <v>64</v>
      </c>
      <c r="OJ480" s="877" t="s">
        <v>64</v>
      </c>
      <c r="OK480" s="877" t="s">
        <v>64</v>
      </c>
      <c r="OL480" s="877" t="s">
        <v>64</v>
      </c>
    </row>
    <row r="481" spans="1:402" s="133" customFormat="1" x14ac:dyDescent="0.25">
      <c r="A481" s="221">
        <v>480</v>
      </c>
      <c r="B481" s="221">
        <v>0</v>
      </c>
      <c r="C481" s="61">
        <v>1</v>
      </c>
      <c r="D481" s="61">
        <v>5</v>
      </c>
      <c r="E481" s="511">
        <v>237</v>
      </c>
      <c r="F481" s="880"/>
      <c r="G481" s="887">
        <v>506</v>
      </c>
      <c r="I481" s="511" t="s">
        <v>2017</v>
      </c>
      <c r="J481" s="766">
        <v>25760</v>
      </c>
      <c r="K481" s="512">
        <v>44.926027397260299</v>
      </c>
      <c r="L481" s="514">
        <v>72.2</v>
      </c>
      <c r="M481" s="514">
        <v>175</v>
      </c>
      <c r="N481" s="514">
        <v>23.575510204081635</v>
      </c>
      <c r="O481" s="106">
        <v>1.8734252646482119</v>
      </c>
      <c r="P481" s="511">
        <v>0</v>
      </c>
      <c r="Q481" s="511">
        <v>92</v>
      </c>
      <c r="R481" s="511">
        <v>64</v>
      </c>
      <c r="S481" s="511">
        <v>0</v>
      </c>
      <c r="T481" s="514">
        <v>2</v>
      </c>
      <c r="U481" s="718">
        <v>0</v>
      </c>
      <c r="V481" s="718"/>
      <c r="W481" s="718">
        <v>0</v>
      </c>
      <c r="X481" s="718">
        <v>1</v>
      </c>
      <c r="Y481" s="663">
        <v>0</v>
      </c>
      <c r="Z481" s="718">
        <v>1</v>
      </c>
      <c r="AA481" s="718">
        <v>0</v>
      </c>
      <c r="AB481" s="718">
        <v>0</v>
      </c>
      <c r="AD481" s="524">
        <v>6.1487610541984203</v>
      </c>
      <c r="AF481" s="589">
        <v>91</v>
      </c>
      <c r="AG481" s="590">
        <v>1.19</v>
      </c>
      <c r="AH481" s="589">
        <v>66</v>
      </c>
      <c r="AI481" s="63"/>
      <c r="AJ481" s="515">
        <v>15.7</v>
      </c>
      <c r="AK481" s="63"/>
      <c r="AL481" s="515"/>
      <c r="AM481" s="554">
        <v>6512</v>
      </c>
      <c r="AN481" s="409"/>
      <c r="AO481" s="63"/>
      <c r="AP481" s="63"/>
      <c r="AQ481" s="63"/>
      <c r="AR481" s="63"/>
      <c r="AS481" s="63"/>
      <c r="AT481" s="63"/>
      <c r="AU481" s="64"/>
      <c r="AV481" s="64"/>
      <c r="AW481" s="108"/>
      <c r="AX481" s="108"/>
      <c r="AY481" s="108"/>
      <c r="AZ481" s="589">
        <v>134</v>
      </c>
      <c r="BA481" s="414"/>
      <c r="BB481" s="66"/>
      <c r="BC481" s="68"/>
      <c r="BD481" s="66"/>
      <c r="BE481" s="218"/>
      <c r="BF481" s="66"/>
      <c r="BG481" s="68"/>
      <c r="BH481" s="508"/>
      <c r="BI481" s="508"/>
      <c r="BJ481" s="508"/>
      <c r="BK481" s="66"/>
      <c r="BL481" s="66"/>
      <c r="BM481" s="66"/>
      <c r="BN481" s="66"/>
      <c r="BO481" s="571"/>
      <c r="BP481" s="66"/>
      <c r="BQ481" s="66"/>
      <c r="BR481" s="66"/>
      <c r="BS481" s="66"/>
      <c r="BT481" s="61"/>
      <c r="BU481" s="61"/>
      <c r="BV481" s="61"/>
      <c r="BW481" s="61"/>
      <c r="BX481" s="61"/>
      <c r="BY481" s="61"/>
      <c r="BZ481" s="61"/>
      <c r="CA481" s="61"/>
      <c r="CB481" s="61"/>
      <c r="CC481" s="61"/>
      <c r="CD481" s="61"/>
      <c r="CE481" s="61"/>
      <c r="CF481" s="61"/>
      <c r="CG481" s="61"/>
      <c r="CH481" s="61"/>
      <c r="CI481" s="61"/>
      <c r="CJ481" s="661">
        <v>1</v>
      </c>
      <c r="CK481" s="661">
        <v>0</v>
      </c>
      <c r="CL481" s="661">
        <v>1</v>
      </c>
      <c r="CM481" s="661">
        <v>1</v>
      </c>
      <c r="CN481" s="661">
        <v>1</v>
      </c>
      <c r="CO481" s="661">
        <v>0</v>
      </c>
      <c r="CP481" s="661">
        <v>1</v>
      </c>
      <c r="CQ481" s="661">
        <v>0</v>
      </c>
      <c r="CR481" s="661">
        <v>0</v>
      </c>
      <c r="CS481" s="663">
        <v>1</v>
      </c>
      <c r="CT481" s="661">
        <v>1</v>
      </c>
      <c r="CU481" s="661">
        <v>0</v>
      </c>
      <c r="CV481" s="666">
        <v>16</v>
      </c>
      <c r="CW481" s="362"/>
      <c r="CX481" s="362"/>
      <c r="CY481" s="362"/>
      <c r="DC481" s="516">
        <v>1</v>
      </c>
      <c r="DD481" s="511" t="s">
        <v>1897</v>
      </c>
      <c r="DF481" s="136"/>
      <c r="DJ481" s="136"/>
      <c r="DK481" s="136"/>
      <c r="DL481" s="136"/>
      <c r="DS481" s="63"/>
      <c r="EO481" s="511">
        <v>237</v>
      </c>
      <c r="EP481" s="574">
        <v>42139</v>
      </c>
      <c r="ET481" s="133">
        <v>72</v>
      </c>
      <c r="EU481" s="133">
        <v>0</v>
      </c>
      <c r="EV481" s="524">
        <v>6.1487610541984203</v>
      </c>
      <c r="EW481" s="133">
        <v>10</v>
      </c>
      <c r="EX481" s="133">
        <v>6</v>
      </c>
      <c r="EY481" s="133">
        <v>72</v>
      </c>
      <c r="EZ481" s="133">
        <v>70</v>
      </c>
      <c r="FC481" s="133">
        <v>49</v>
      </c>
      <c r="FE481" s="133">
        <v>32</v>
      </c>
      <c r="FH481" s="91"/>
      <c r="FI481" s="91"/>
      <c r="FJ481" s="227"/>
      <c r="FK481" s="227"/>
      <c r="FL481" s="193">
        <v>332</v>
      </c>
      <c r="FM481" s="193">
        <v>274</v>
      </c>
      <c r="FN481" s="193">
        <v>177.21550267570578</v>
      </c>
      <c r="FO481" s="193">
        <v>146.2561678709138</v>
      </c>
      <c r="FP481" s="193">
        <v>17.399999999999999</v>
      </c>
      <c r="FQ481" s="133">
        <v>1</v>
      </c>
      <c r="FS481" s="193">
        <v>91</v>
      </c>
      <c r="FT481" s="193">
        <v>41</v>
      </c>
      <c r="FU481" s="133">
        <v>100</v>
      </c>
      <c r="FV481" s="237">
        <v>1.29</v>
      </c>
      <c r="FW481" s="237">
        <v>7.6</v>
      </c>
      <c r="FX481" s="237">
        <v>70.542635658914733</v>
      </c>
      <c r="FY481" s="237">
        <v>2.2195121951219514</v>
      </c>
      <c r="FZ481" s="237"/>
      <c r="GA481" s="133">
        <v>18</v>
      </c>
      <c r="GG481" s="133">
        <v>0</v>
      </c>
      <c r="GH481" s="133">
        <v>1</v>
      </c>
      <c r="GI481" s="133">
        <v>0</v>
      </c>
      <c r="GJ481" s="133">
        <v>0</v>
      </c>
      <c r="GK481" s="133">
        <v>13</v>
      </c>
      <c r="GM481" s="133">
        <v>0</v>
      </c>
      <c r="GO481" s="133">
        <v>0</v>
      </c>
      <c r="GP481" s="61">
        <v>102</v>
      </c>
      <c r="GQ481" s="106">
        <v>54.445726725668642</v>
      </c>
      <c r="GR481" s="61">
        <v>37</v>
      </c>
      <c r="GS481" s="61">
        <v>0</v>
      </c>
      <c r="GT481" s="61"/>
      <c r="GU481" s="61"/>
      <c r="GV481" s="61"/>
      <c r="GW481" s="61"/>
      <c r="GX481" s="61">
        <v>16</v>
      </c>
      <c r="GY481" s="61"/>
      <c r="GZ481" s="90"/>
      <c r="HA481" s="21">
        <v>8</v>
      </c>
      <c r="HY481" s="238"/>
      <c r="IE481" s="237"/>
      <c r="IF481" s="237"/>
      <c r="IP481" s="237"/>
      <c r="JC481" s="136"/>
      <c r="JD481" s="278"/>
      <c r="JE481" s="70"/>
      <c r="JF481" s="70"/>
      <c r="JG481" s="136"/>
      <c r="JH481" s="136"/>
      <c r="JI481" s="136"/>
      <c r="JJ481" s="136"/>
      <c r="JL481" s="420"/>
      <c r="JM481" s="362"/>
      <c r="JN481" s="244"/>
      <c r="JP481" s="518">
        <v>2</v>
      </c>
      <c r="JQ481" s="519">
        <v>42975</v>
      </c>
      <c r="JR481" s="520">
        <v>26</v>
      </c>
      <c r="JS481" s="135"/>
      <c r="JU481" s="200"/>
      <c r="JV481" s="135"/>
      <c r="JW481" s="225"/>
      <c r="JX481" s="201"/>
      <c r="JY481" s="135"/>
      <c r="JZ481" s="225"/>
      <c r="KA481" s="699">
        <v>1</v>
      </c>
      <c r="KB481" s="700">
        <v>42975</v>
      </c>
      <c r="KC481" s="225"/>
      <c r="KD481" s="63"/>
      <c r="KE481" s="250"/>
      <c r="KF481" s="250"/>
      <c r="KG481" s="250"/>
      <c r="KH481" s="250"/>
      <c r="KI481" s="250"/>
      <c r="KJ481" s="250"/>
      <c r="KK481" s="250"/>
      <c r="KL481" s="250"/>
      <c r="KQ481" s="92"/>
      <c r="KR481" s="92"/>
      <c r="KS481" s="92"/>
      <c r="KT481" s="361"/>
      <c r="KU481" s="92"/>
      <c r="KV481" s="361"/>
      <c r="KW481" s="361"/>
      <c r="KX481" s="361"/>
      <c r="KY481" s="361"/>
      <c r="KZ481" s="361"/>
      <c r="LA481" s="361"/>
      <c r="LB481" s="361"/>
      <c r="LC481" s="361"/>
      <c r="LD481" s="361"/>
      <c r="LE481" s="112"/>
      <c r="LF481" s="454"/>
      <c r="LG481" s="454"/>
      <c r="LH481" s="454"/>
      <c r="LI481" s="454"/>
      <c r="LJ481" s="454"/>
      <c r="LK481" s="454"/>
      <c r="LL481" s="454"/>
      <c r="LM481" s="454"/>
      <c r="LN481" s="454"/>
      <c r="LO481" s="454"/>
      <c r="LP481" s="454"/>
      <c r="LQ481" s="454"/>
      <c r="LR481" s="454"/>
      <c r="LS481" s="454"/>
      <c r="LT481" s="454"/>
      <c r="LU481" s="454"/>
      <c r="LV481" s="454"/>
      <c r="LW481" s="454"/>
      <c r="LX481" s="454"/>
      <c r="LY481" s="454"/>
      <c r="LZ481" s="454"/>
      <c r="MA481" s="454"/>
      <c r="MC481" s="509"/>
      <c r="MD481" s="61"/>
      <c r="ME481" s="746">
        <v>237</v>
      </c>
      <c r="MF481" s="510">
        <v>42158</v>
      </c>
      <c r="MG481" s="511">
        <v>506</v>
      </c>
      <c r="MH481" s="521">
        <v>506</v>
      </c>
      <c r="MI481" s="522">
        <v>111.556860403182</v>
      </c>
      <c r="MJ481" s="510">
        <v>42568</v>
      </c>
      <c r="MK481" s="511">
        <v>572</v>
      </c>
      <c r="ML481" s="511">
        <v>83.4</v>
      </c>
      <c r="MM481" s="511"/>
      <c r="MN481" s="511"/>
      <c r="MO481" s="511"/>
      <c r="ND481" s="876">
        <v>1237</v>
      </c>
      <c r="NE481" s="877" t="s">
        <v>64</v>
      </c>
      <c r="NF481" s="877" t="s">
        <v>64</v>
      </c>
      <c r="NG481" s="877" t="s">
        <v>64</v>
      </c>
      <c r="NH481" s="877" t="s">
        <v>64</v>
      </c>
      <c r="NI481" s="877" t="s">
        <v>64</v>
      </c>
      <c r="NJ481" s="877" t="s">
        <v>64</v>
      </c>
      <c r="NK481" s="877" t="s">
        <v>64</v>
      </c>
      <c r="NL481" s="877" t="s">
        <v>64</v>
      </c>
      <c r="NM481" s="877" t="s">
        <v>64</v>
      </c>
      <c r="NN481" s="877" t="s">
        <v>64</v>
      </c>
      <c r="NO481" s="877" t="s">
        <v>64</v>
      </c>
      <c r="NP481" s="877" t="s">
        <v>64</v>
      </c>
      <c r="NQ481" s="877" t="s">
        <v>64</v>
      </c>
      <c r="NR481" s="877" t="s">
        <v>64</v>
      </c>
      <c r="NS481" s="877" t="s">
        <v>64</v>
      </c>
      <c r="NT481" s="877" t="s">
        <v>64</v>
      </c>
      <c r="NU481" s="877" t="s">
        <v>64</v>
      </c>
      <c r="NV481" s="877" t="s">
        <v>64</v>
      </c>
      <c r="NW481" s="877" t="s">
        <v>64</v>
      </c>
      <c r="NX481" s="877" t="s">
        <v>64</v>
      </c>
      <c r="NY481" s="877" t="s">
        <v>64</v>
      </c>
      <c r="NZ481" s="877" t="s">
        <v>64</v>
      </c>
      <c r="OA481" s="877" t="s">
        <v>64</v>
      </c>
      <c r="OB481" s="877" t="s">
        <v>64</v>
      </c>
      <c r="OC481" s="877" t="s">
        <v>64</v>
      </c>
      <c r="OD481" s="877" t="s">
        <v>64</v>
      </c>
      <c r="OE481" s="877" t="s">
        <v>64</v>
      </c>
      <c r="OF481" s="877" t="s">
        <v>64</v>
      </c>
      <c r="OG481" s="877" t="s">
        <v>64</v>
      </c>
      <c r="OH481" s="877" t="s">
        <v>64</v>
      </c>
      <c r="OI481" s="877" t="s">
        <v>64</v>
      </c>
      <c r="OJ481" s="877" t="s">
        <v>64</v>
      </c>
      <c r="OK481" s="877" t="s">
        <v>64</v>
      </c>
      <c r="OL481" s="877" t="s">
        <v>64</v>
      </c>
    </row>
    <row r="482" spans="1:402" s="133" customFormat="1" x14ac:dyDescent="0.25">
      <c r="A482" s="274">
        <v>481</v>
      </c>
      <c r="B482" s="274">
        <v>0</v>
      </c>
      <c r="C482" s="61">
        <v>0</v>
      </c>
      <c r="D482" s="61">
        <v>5</v>
      </c>
      <c r="E482" s="511">
        <v>239</v>
      </c>
      <c r="F482" s="880"/>
      <c r="G482" s="887">
        <v>508</v>
      </c>
      <c r="I482" s="511" t="s">
        <v>2018</v>
      </c>
      <c r="J482" s="766">
        <v>19572</v>
      </c>
      <c r="K482" s="512">
        <v>61.901369863013699</v>
      </c>
      <c r="L482" s="514">
        <v>67</v>
      </c>
      <c r="M482" s="514">
        <v>172</v>
      </c>
      <c r="N482" s="514">
        <v>22.647376960519203</v>
      </c>
      <c r="O482" s="106">
        <v>1.789164920042619</v>
      </c>
      <c r="P482" s="511">
        <v>0</v>
      </c>
      <c r="Q482" s="511">
        <v>90</v>
      </c>
      <c r="R482" s="511">
        <v>70</v>
      </c>
      <c r="S482" s="511">
        <v>0</v>
      </c>
      <c r="T482" s="514">
        <v>4</v>
      </c>
      <c r="U482" s="718">
        <v>0</v>
      </c>
      <c r="V482" s="718"/>
      <c r="W482" s="718">
        <v>1</v>
      </c>
      <c r="X482" s="718">
        <v>1</v>
      </c>
      <c r="Y482" s="718">
        <v>1</v>
      </c>
      <c r="Z482" s="718">
        <v>0</v>
      </c>
      <c r="AA482" s="718">
        <v>1</v>
      </c>
      <c r="AB482" s="718">
        <v>0</v>
      </c>
      <c r="AD482" s="524">
        <v>14.8599397634074</v>
      </c>
      <c r="AF482" s="589"/>
      <c r="AG482" s="590">
        <v>2.21</v>
      </c>
      <c r="AH482" s="589">
        <v>30</v>
      </c>
      <c r="AI482" s="63"/>
      <c r="AJ482" s="515">
        <v>10.9</v>
      </c>
      <c r="AK482" s="63"/>
      <c r="AL482" s="515"/>
      <c r="AM482" s="554">
        <v>7302</v>
      </c>
      <c r="AN482" s="409"/>
      <c r="AO482" s="63"/>
      <c r="AP482" s="63"/>
      <c r="AQ482" s="63"/>
      <c r="AR482" s="63"/>
      <c r="AS482" s="63"/>
      <c r="AT482" s="63"/>
      <c r="AU482" s="64"/>
      <c r="AV482" s="64"/>
      <c r="AW482" s="108"/>
      <c r="AX482" s="108"/>
      <c r="AY482" s="108"/>
      <c r="AZ482" s="589">
        <v>132</v>
      </c>
      <c r="BA482" s="414"/>
      <c r="BB482" s="66"/>
      <c r="BC482" s="68"/>
      <c r="BD482" s="66"/>
      <c r="BE482" s="218"/>
      <c r="BF482" s="66"/>
      <c r="BG482" s="68"/>
      <c r="BH482" s="508"/>
      <c r="BI482" s="508"/>
      <c r="BJ482" s="508"/>
      <c r="BK482" s="66"/>
      <c r="BL482" s="66"/>
      <c r="BM482" s="66"/>
      <c r="BN482" s="66"/>
      <c r="BO482" s="571"/>
      <c r="BP482" s="66"/>
      <c r="BQ482" s="66"/>
      <c r="BR482" s="66"/>
      <c r="BS482" s="66"/>
      <c r="BT482" s="61"/>
      <c r="BU482" s="61"/>
      <c r="BV482" s="61"/>
      <c r="BW482" s="61"/>
      <c r="BX482" s="61"/>
      <c r="BY482" s="61"/>
      <c r="BZ482" s="61"/>
      <c r="CA482" s="61"/>
      <c r="CB482" s="61"/>
      <c r="CC482" s="61"/>
      <c r="CD482" s="61"/>
      <c r="CE482" s="61"/>
      <c r="CF482" s="61"/>
      <c r="CG482" s="61"/>
      <c r="CH482" s="61"/>
      <c r="CI482" s="61"/>
      <c r="CJ482" s="661">
        <v>1</v>
      </c>
      <c r="CK482" s="661">
        <v>0</v>
      </c>
      <c r="CL482" s="663">
        <v>0</v>
      </c>
      <c r="CM482" s="661">
        <v>0</v>
      </c>
      <c r="CN482" s="661">
        <v>1</v>
      </c>
      <c r="CO482" s="661">
        <v>0</v>
      </c>
      <c r="CP482" s="661">
        <v>1</v>
      </c>
      <c r="CQ482" s="661">
        <v>0</v>
      </c>
      <c r="CR482" s="661">
        <v>0</v>
      </c>
      <c r="CS482" s="661">
        <v>0</v>
      </c>
      <c r="CT482" s="661">
        <v>0</v>
      </c>
      <c r="CU482" s="661">
        <v>1</v>
      </c>
      <c r="CV482" s="666">
        <v>5.7</v>
      </c>
      <c r="CW482" s="362"/>
      <c r="CX482" s="362"/>
      <c r="CY482" s="362"/>
      <c r="DC482" s="516">
        <v>1</v>
      </c>
      <c r="DD482" s="511" t="s">
        <v>1811</v>
      </c>
      <c r="DF482" s="136"/>
      <c r="DJ482" s="136"/>
      <c r="DK482" s="136"/>
      <c r="DL482" s="136"/>
      <c r="DS482" s="63"/>
      <c r="EO482" s="511">
        <v>239</v>
      </c>
      <c r="EP482" s="574">
        <v>42174</v>
      </c>
      <c r="ET482" s="133">
        <v>69</v>
      </c>
      <c r="EU482" s="133">
        <v>0</v>
      </c>
      <c r="EV482" s="524">
        <v>14.8599397634074</v>
      </c>
      <c r="EW482" s="133">
        <v>6</v>
      </c>
      <c r="EX482" s="133">
        <v>6</v>
      </c>
      <c r="EY482" s="133">
        <v>86</v>
      </c>
      <c r="EZ482" s="133">
        <v>80</v>
      </c>
      <c r="FC482" s="133">
        <v>60</v>
      </c>
      <c r="FE482" s="133">
        <v>34</v>
      </c>
      <c r="FH482" s="91"/>
      <c r="FI482" s="91"/>
      <c r="FJ482" s="227"/>
      <c r="FK482" s="227"/>
      <c r="FL482" s="193">
        <v>521</v>
      </c>
      <c r="FM482" s="193">
        <v>418</v>
      </c>
      <c r="FN482" s="193">
        <v>291.19730336965779</v>
      </c>
      <c r="FO482" s="193">
        <v>233.62854665742216</v>
      </c>
      <c r="FP482" s="193">
        <v>19</v>
      </c>
      <c r="FQ482" s="133">
        <v>1</v>
      </c>
      <c r="FS482" s="193">
        <v>148</v>
      </c>
      <c r="FT482" s="193">
        <v>39</v>
      </c>
      <c r="FU482" s="133">
        <v>240</v>
      </c>
      <c r="FV482" s="237">
        <v>2.74</v>
      </c>
      <c r="FW482" s="237"/>
      <c r="FX482" s="237">
        <v>54.014598540145982</v>
      </c>
      <c r="FY482" s="237">
        <v>3.7948717948717947</v>
      </c>
      <c r="FZ482" s="237"/>
      <c r="GA482" s="133">
        <v>19</v>
      </c>
      <c r="GB482" s="133">
        <v>16</v>
      </c>
      <c r="GC482" s="133">
        <v>8</v>
      </c>
      <c r="GF482" s="133">
        <v>0.9</v>
      </c>
      <c r="GG482" s="133">
        <v>0</v>
      </c>
      <c r="GH482" s="133">
        <v>2</v>
      </c>
      <c r="GI482" s="133">
        <v>1</v>
      </c>
      <c r="GJ482" s="133">
        <v>1</v>
      </c>
      <c r="GK482" s="133">
        <v>52</v>
      </c>
      <c r="GM482" s="133">
        <v>0</v>
      </c>
      <c r="GO482" s="133">
        <v>0</v>
      </c>
      <c r="GP482" s="61">
        <v>92</v>
      </c>
      <c r="GQ482" s="106">
        <v>51.420637063356075</v>
      </c>
      <c r="GR482" s="61">
        <v>13</v>
      </c>
      <c r="GS482" s="61">
        <v>1</v>
      </c>
      <c r="GT482" s="61"/>
      <c r="GU482" s="61"/>
      <c r="GV482" s="61"/>
      <c r="GW482" s="61"/>
      <c r="GX482" s="61"/>
      <c r="GY482" s="61"/>
      <c r="GZ482" s="90"/>
      <c r="HA482" s="21">
        <v>15</v>
      </c>
      <c r="HY482" s="238"/>
      <c r="IE482" s="237"/>
      <c r="IF482" s="237"/>
      <c r="IP482" s="237"/>
      <c r="JC482" s="136"/>
      <c r="JD482" s="278"/>
      <c r="JE482" s="70"/>
      <c r="JF482" s="70"/>
      <c r="JG482" s="136"/>
      <c r="JH482" s="136"/>
      <c r="JI482" s="136"/>
      <c r="JJ482" s="136"/>
      <c r="JL482" s="420"/>
      <c r="JM482" s="362"/>
      <c r="JN482" s="244"/>
      <c r="JP482" s="518">
        <v>1</v>
      </c>
      <c r="JQ482" s="519">
        <v>42211</v>
      </c>
      <c r="JR482" s="520">
        <v>1</v>
      </c>
      <c r="JS482" s="135"/>
      <c r="JU482" s="200"/>
      <c r="JV482" s="135"/>
      <c r="JW482" s="225"/>
      <c r="JX482" s="201"/>
      <c r="JY482" s="135"/>
      <c r="JZ482" s="225"/>
      <c r="KA482" s="699">
        <v>0</v>
      </c>
      <c r="KB482" s="511"/>
      <c r="KC482" s="225"/>
      <c r="KD482" s="63"/>
      <c r="KE482" s="250"/>
      <c r="KF482" s="250"/>
      <c r="KG482" s="250"/>
      <c r="KH482" s="250"/>
      <c r="KI482" s="250"/>
      <c r="KJ482" s="250"/>
      <c r="KK482" s="250"/>
      <c r="KL482" s="250"/>
      <c r="KQ482" s="92"/>
      <c r="KR482" s="92"/>
      <c r="KS482" s="92"/>
      <c r="KT482" s="361"/>
      <c r="KU482" s="92"/>
      <c r="KV482" s="361"/>
      <c r="KW482" s="361"/>
      <c r="KX482" s="361"/>
      <c r="KY482" s="361"/>
      <c r="KZ482" s="361"/>
      <c r="LA482" s="361"/>
      <c r="LB482" s="361"/>
      <c r="LC482" s="361"/>
      <c r="LD482" s="361"/>
      <c r="LE482" s="112"/>
      <c r="LF482" s="454"/>
      <c r="LG482" s="454"/>
      <c r="LH482" s="454"/>
      <c r="LI482" s="454"/>
      <c r="LJ482" s="454"/>
      <c r="LK482" s="454"/>
      <c r="LL482" s="454"/>
      <c r="LM482" s="454"/>
      <c r="LN482" s="454"/>
      <c r="LO482" s="454"/>
      <c r="LP482" s="454"/>
      <c r="LQ482" s="454"/>
      <c r="LR482" s="454"/>
      <c r="LS482" s="454"/>
      <c r="LT482" s="454"/>
      <c r="LU482" s="454"/>
      <c r="LV482" s="454"/>
      <c r="LW482" s="454"/>
      <c r="LX482" s="454"/>
      <c r="LY482" s="454"/>
      <c r="LZ482" s="454"/>
      <c r="MA482" s="454"/>
      <c r="MC482" s="509"/>
      <c r="MD482" s="61"/>
      <c r="ME482" s="746">
        <v>239</v>
      </c>
      <c r="MF482" s="510">
        <v>42166</v>
      </c>
      <c r="MG482" s="511">
        <v>508</v>
      </c>
      <c r="MH482" s="521">
        <v>508</v>
      </c>
      <c r="MI482" s="522">
        <v>122.80667548224601</v>
      </c>
      <c r="MJ482" s="510">
        <v>42179</v>
      </c>
      <c r="MK482" s="511">
        <v>512</v>
      </c>
      <c r="ML482" s="511">
        <v>113.7</v>
      </c>
      <c r="MM482" s="511"/>
      <c r="MN482" s="511"/>
      <c r="MO482" s="511"/>
      <c r="ND482" s="876" t="s">
        <v>64</v>
      </c>
      <c r="NE482" s="877" t="s">
        <v>64</v>
      </c>
      <c r="NF482" s="877" t="s">
        <v>64</v>
      </c>
      <c r="NG482" s="877" t="s">
        <v>64</v>
      </c>
      <c r="NH482" s="877" t="s">
        <v>64</v>
      </c>
      <c r="NI482" s="877" t="s">
        <v>64</v>
      </c>
      <c r="NJ482" s="877" t="s">
        <v>64</v>
      </c>
      <c r="NK482" s="877" t="s">
        <v>64</v>
      </c>
      <c r="NL482" s="877" t="s">
        <v>64</v>
      </c>
      <c r="NM482" s="877" t="s">
        <v>64</v>
      </c>
      <c r="NN482" s="877" t="s">
        <v>64</v>
      </c>
      <c r="NO482" s="877" t="s">
        <v>64</v>
      </c>
      <c r="NP482" s="877" t="s">
        <v>64</v>
      </c>
      <c r="NQ482" s="877" t="s">
        <v>64</v>
      </c>
      <c r="NR482" s="877" t="s">
        <v>64</v>
      </c>
      <c r="NS482" s="877" t="s">
        <v>64</v>
      </c>
      <c r="NT482" s="877" t="s">
        <v>64</v>
      </c>
      <c r="NU482" s="877" t="s">
        <v>64</v>
      </c>
      <c r="NV482" s="877" t="s">
        <v>64</v>
      </c>
      <c r="NW482" s="877" t="s">
        <v>64</v>
      </c>
      <c r="NX482" s="877" t="s">
        <v>64</v>
      </c>
      <c r="NY482" s="877" t="s">
        <v>64</v>
      </c>
      <c r="NZ482" s="877" t="s">
        <v>64</v>
      </c>
      <c r="OA482" s="877" t="s">
        <v>64</v>
      </c>
      <c r="OB482" s="877" t="s">
        <v>64</v>
      </c>
      <c r="OC482" s="877" t="s">
        <v>64</v>
      </c>
      <c r="OD482" s="877" t="s">
        <v>64</v>
      </c>
      <c r="OE482" s="877" t="s">
        <v>64</v>
      </c>
      <c r="OF482" s="877" t="s">
        <v>64</v>
      </c>
      <c r="OG482" s="877" t="s">
        <v>64</v>
      </c>
      <c r="OH482" s="877" t="s">
        <v>64</v>
      </c>
      <c r="OI482" s="877" t="s">
        <v>64</v>
      </c>
      <c r="OJ482" s="877" t="s">
        <v>64</v>
      </c>
      <c r="OK482" s="877" t="s">
        <v>64</v>
      </c>
      <c r="OL482" s="877" t="s">
        <v>64</v>
      </c>
    </row>
    <row r="483" spans="1:402" s="133" customFormat="1" x14ac:dyDescent="0.25">
      <c r="A483" s="221">
        <v>482</v>
      </c>
      <c r="B483" s="221">
        <v>0</v>
      </c>
      <c r="C483" s="61">
        <v>1</v>
      </c>
      <c r="D483" s="61">
        <v>5</v>
      </c>
      <c r="E483" s="511">
        <v>241</v>
      </c>
      <c r="F483" s="880"/>
      <c r="G483" s="887">
        <v>510</v>
      </c>
      <c r="I483" s="511" t="s">
        <v>2019</v>
      </c>
      <c r="J483" s="766">
        <v>17495</v>
      </c>
      <c r="K483" s="512">
        <v>67.591780821917794</v>
      </c>
      <c r="L483" s="514">
        <v>95</v>
      </c>
      <c r="M483" s="514">
        <v>170</v>
      </c>
      <c r="N483" s="514">
        <v>32.9</v>
      </c>
      <c r="O483" s="106">
        <v>2.5248762345905194</v>
      </c>
      <c r="P483" s="511">
        <v>0</v>
      </c>
      <c r="Q483" s="511">
        <v>83</v>
      </c>
      <c r="R483" s="511">
        <v>53</v>
      </c>
      <c r="S483" s="511">
        <v>1</v>
      </c>
      <c r="T483" s="514"/>
      <c r="U483" s="718">
        <v>0</v>
      </c>
      <c r="V483" s="718"/>
      <c r="W483" s="718">
        <v>1</v>
      </c>
      <c r="X483" s="718">
        <v>2</v>
      </c>
      <c r="Y483" s="663">
        <v>0</v>
      </c>
      <c r="Z483" s="718">
        <v>0</v>
      </c>
      <c r="AA483" s="718">
        <v>1</v>
      </c>
      <c r="AB483" s="718">
        <v>0</v>
      </c>
      <c r="AD483" s="524">
        <v>12.634209738530799</v>
      </c>
      <c r="AF483" s="589">
        <v>181</v>
      </c>
      <c r="AG483" s="590">
        <v>4.0999999999999996</v>
      </c>
      <c r="AH483" s="589">
        <v>15</v>
      </c>
      <c r="AI483" s="63"/>
      <c r="AJ483" s="515">
        <v>8.6999999999999993</v>
      </c>
      <c r="AK483" s="63"/>
      <c r="AL483" s="515"/>
      <c r="AM483" s="554">
        <v>36527</v>
      </c>
      <c r="AN483" s="409"/>
      <c r="AO483" s="63"/>
      <c r="AP483" s="63"/>
      <c r="AQ483" s="63"/>
      <c r="AR483" s="63"/>
      <c r="AS483" s="63"/>
      <c r="AT483" s="63"/>
      <c r="AU483" s="64"/>
      <c r="AV483" s="64"/>
      <c r="AW483" s="108"/>
      <c r="AX483" s="108"/>
      <c r="AY483" s="108"/>
      <c r="AZ483" s="589">
        <v>138</v>
      </c>
      <c r="BA483" s="414"/>
      <c r="BB483" s="66"/>
      <c r="BC483" s="68"/>
      <c r="BD483" s="66"/>
      <c r="BE483" s="218"/>
      <c r="BF483" s="66"/>
      <c r="BG483" s="68"/>
      <c r="BH483" s="508"/>
      <c r="BI483" s="508"/>
      <c r="BJ483" s="508"/>
      <c r="BK483" s="66"/>
      <c r="BL483" s="66"/>
      <c r="BM483" s="66"/>
      <c r="BN483" s="66"/>
      <c r="BO483" s="571"/>
      <c r="BP483" s="66"/>
      <c r="BQ483" s="66"/>
      <c r="BR483" s="66"/>
      <c r="BS483" s="66"/>
      <c r="BT483" s="61"/>
      <c r="BU483" s="61"/>
      <c r="BV483" s="61"/>
      <c r="BW483" s="61"/>
      <c r="BX483" s="61"/>
      <c r="BY483" s="61"/>
      <c r="BZ483" s="61"/>
      <c r="CA483" s="61"/>
      <c r="CB483" s="61"/>
      <c r="CC483" s="61"/>
      <c r="CD483" s="61"/>
      <c r="CE483" s="61"/>
      <c r="CF483" s="61"/>
      <c r="CG483" s="61"/>
      <c r="CH483" s="61"/>
      <c r="CI483" s="61"/>
      <c r="CJ483" s="661">
        <v>1</v>
      </c>
      <c r="CK483" s="661">
        <v>0</v>
      </c>
      <c r="CL483" s="661">
        <v>0</v>
      </c>
      <c r="CM483" s="661">
        <v>0</v>
      </c>
      <c r="CN483" s="661">
        <v>0</v>
      </c>
      <c r="CO483" s="661">
        <v>1</v>
      </c>
      <c r="CP483" s="661">
        <v>1</v>
      </c>
      <c r="CQ483" s="661">
        <v>0</v>
      </c>
      <c r="CR483" s="661">
        <v>0</v>
      </c>
      <c r="CS483" s="663">
        <v>1</v>
      </c>
      <c r="CT483" s="661">
        <v>1</v>
      </c>
      <c r="CU483" s="661">
        <v>0</v>
      </c>
      <c r="CV483" s="667"/>
      <c r="CW483" s="362"/>
      <c r="CX483" s="362"/>
      <c r="CY483" s="362"/>
      <c r="DC483" s="516">
        <v>1</v>
      </c>
      <c r="DD483" s="511" t="s">
        <v>1756</v>
      </c>
      <c r="DF483" s="136"/>
      <c r="DJ483" s="136"/>
      <c r="DK483" s="136"/>
      <c r="DL483" s="136"/>
      <c r="DS483" s="63"/>
      <c r="EO483" s="511">
        <v>241</v>
      </c>
      <c r="EP483" s="574">
        <v>42164</v>
      </c>
      <c r="ET483" s="133">
        <v>152</v>
      </c>
      <c r="EU483" s="133">
        <v>1</v>
      </c>
      <c r="EV483" s="524">
        <v>12.634209738530799</v>
      </c>
      <c r="EW483" s="133">
        <v>7</v>
      </c>
      <c r="EX483" s="133">
        <v>7</v>
      </c>
      <c r="EY483" s="133">
        <v>53</v>
      </c>
      <c r="EZ483" s="133">
        <v>50</v>
      </c>
      <c r="FC483" s="133">
        <v>48</v>
      </c>
      <c r="FE483" s="133">
        <v>45</v>
      </c>
      <c r="FH483" s="91"/>
      <c r="FI483" s="91"/>
      <c r="FJ483" s="227"/>
      <c r="FK483" s="227"/>
      <c r="FL483" s="193">
        <v>196</v>
      </c>
      <c r="FM483" s="193">
        <v>177</v>
      </c>
      <c r="FN483" s="193">
        <v>77.627567369371263</v>
      </c>
      <c r="FO483" s="193">
        <v>70.102446042748539</v>
      </c>
      <c r="FP483" s="193">
        <v>10</v>
      </c>
      <c r="FQ483" s="133">
        <v>1</v>
      </c>
      <c r="FS483" s="193">
        <v>90</v>
      </c>
      <c r="FT483" s="193"/>
      <c r="FU483" s="133">
        <v>110</v>
      </c>
      <c r="FV483" s="237">
        <v>8.16</v>
      </c>
      <c r="FW483" s="237">
        <v>14.3</v>
      </c>
      <c r="FX483" s="237">
        <v>11.029411764705882</v>
      </c>
      <c r="FY483" s="237"/>
      <c r="FZ483" s="237">
        <v>3.2142857142857144</v>
      </c>
      <c r="GA483" s="133">
        <v>23</v>
      </c>
      <c r="GG483" s="133">
        <v>0</v>
      </c>
      <c r="GH483" s="133">
        <v>1</v>
      </c>
      <c r="GI483" s="133">
        <v>0</v>
      </c>
      <c r="GJ483" s="133">
        <v>2</v>
      </c>
      <c r="GK483" s="133">
        <v>24</v>
      </c>
      <c r="GM483" s="133">
        <v>0</v>
      </c>
      <c r="GO483" s="133">
        <v>1</v>
      </c>
      <c r="GP483" s="61">
        <v>246</v>
      </c>
      <c r="GQ483" s="106">
        <v>97.430518228904759</v>
      </c>
      <c r="GR483" s="61">
        <v>33</v>
      </c>
      <c r="GS483" s="61">
        <v>1</v>
      </c>
      <c r="GT483" s="61"/>
      <c r="GU483" s="61"/>
      <c r="GV483" s="61"/>
      <c r="GW483" s="61"/>
      <c r="GX483" s="61">
        <v>14</v>
      </c>
      <c r="GY483" s="61"/>
      <c r="GZ483" s="90"/>
      <c r="HA483" s="21">
        <v>21</v>
      </c>
      <c r="HY483" s="238"/>
      <c r="IE483" s="237"/>
      <c r="IF483" s="237"/>
      <c r="IP483" s="237"/>
      <c r="JC483" s="136"/>
      <c r="JD483" s="278"/>
      <c r="JE483" s="70"/>
      <c r="JF483" s="70"/>
      <c r="JG483" s="136"/>
      <c r="JH483" s="136"/>
      <c r="JI483" s="136"/>
      <c r="JJ483" s="136"/>
      <c r="JL483" s="420"/>
      <c r="JM483" s="362"/>
      <c r="JN483" s="244"/>
      <c r="JP483" s="518">
        <v>1</v>
      </c>
      <c r="JQ483" s="519">
        <v>42182</v>
      </c>
      <c r="JR483" s="520">
        <v>0</v>
      </c>
      <c r="JS483" s="135"/>
      <c r="JU483" s="200"/>
      <c r="JV483" s="135"/>
      <c r="JW483" s="225"/>
      <c r="JX483" s="201"/>
      <c r="JY483" s="135"/>
      <c r="JZ483" s="225"/>
      <c r="KA483" s="699">
        <v>0</v>
      </c>
      <c r="KB483" s="511"/>
      <c r="KC483" s="225"/>
      <c r="KD483" s="63"/>
      <c r="KE483" s="250"/>
      <c r="KF483" s="250"/>
      <c r="KG483" s="250"/>
      <c r="KH483" s="250"/>
      <c r="KI483" s="250"/>
      <c r="KJ483" s="250"/>
      <c r="KK483" s="250"/>
      <c r="KL483" s="250"/>
      <c r="KQ483" s="92"/>
      <c r="KR483" s="92"/>
      <c r="KS483" s="92"/>
      <c r="KT483" s="361"/>
      <c r="KU483" s="92"/>
      <c r="KV483" s="361"/>
      <c r="KW483" s="361"/>
      <c r="KX483" s="361"/>
      <c r="KY483" s="361"/>
      <c r="KZ483" s="361"/>
      <c r="LA483" s="361"/>
      <c r="LB483" s="361"/>
      <c r="LC483" s="361"/>
      <c r="LD483" s="361"/>
      <c r="LE483" s="112"/>
      <c r="LF483" s="454"/>
      <c r="LG483" s="454"/>
      <c r="LH483" s="454"/>
      <c r="LI483" s="454"/>
      <c r="LJ483" s="454"/>
      <c r="LK483" s="454"/>
      <c r="LL483" s="454"/>
      <c r="LM483" s="454"/>
      <c r="LN483" s="454"/>
      <c r="LO483" s="454"/>
      <c r="LP483" s="454"/>
      <c r="LQ483" s="454"/>
      <c r="LR483" s="454"/>
      <c r="LS483" s="454"/>
      <c r="LT483" s="454"/>
      <c r="LU483" s="454"/>
      <c r="LV483" s="454"/>
      <c r="LW483" s="454"/>
      <c r="LX483" s="454"/>
      <c r="LY483" s="454"/>
      <c r="LZ483" s="454"/>
      <c r="MA483" s="454"/>
      <c r="MC483" s="509"/>
      <c r="MD483" s="61"/>
      <c r="ME483" s="746">
        <v>241</v>
      </c>
      <c r="MF483" s="510">
        <v>42166</v>
      </c>
      <c r="MG483" s="511">
        <v>510</v>
      </c>
      <c r="MH483" s="521">
        <v>510</v>
      </c>
      <c r="MI483" s="522">
        <v>176.36052790063701</v>
      </c>
      <c r="MJ483" s="510"/>
      <c r="MK483" s="511"/>
      <c r="ML483" s="511"/>
      <c r="MM483" s="511"/>
      <c r="MN483" s="511"/>
      <c r="MO483" s="511"/>
      <c r="ND483" s="876">
        <v>1241</v>
      </c>
      <c r="NE483" s="877" t="s">
        <v>64</v>
      </c>
      <c r="NF483" s="877" t="s">
        <v>64</v>
      </c>
      <c r="NG483" s="877" t="s">
        <v>64</v>
      </c>
      <c r="NH483" s="877" t="s">
        <v>64</v>
      </c>
      <c r="NI483" s="877" t="s">
        <v>64</v>
      </c>
      <c r="NJ483" s="877" t="s">
        <v>64</v>
      </c>
      <c r="NK483" s="877" t="s">
        <v>64</v>
      </c>
      <c r="NL483" s="877" t="s">
        <v>64</v>
      </c>
      <c r="NM483" s="877" t="s">
        <v>64</v>
      </c>
      <c r="NN483" s="877" t="s">
        <v>64</v>
      </c>
      <c r="NO483" s="877" t="s">
        <v>64</v>
      </c>
      <c r="NP483" s="877" t="s">
        <v>64</v>
      </c>
      <c r="NQ483" s="877" t="s">
        <v>64</v>
      </c>
      <c r="NR483" s="877" t="s">
        <v>64</v>
      </c>
      <c r="NS483" s="877" t="s">
        <v>64</v>
      </c>
      <c r="NT483" s="877" t="s">
        <v>64</v>
      </c>
      <c r="NU483" s="877" t="s">
        <v>64</v>
      </c>
      <c r="NV483" s="877" t="s">
        <v>64</v>
      </c>
      <c r="NW483" s="877" t="s">
        <v>64</v>
      </c>
      <c r="NX483" s="877" t="s">
        <v>64</v>
      </c>
      <c r="NY483" s="877" t="s">
        <v>64</v>
      </c>
      <c r="NZ483" s="877" t="s">
        <v>64</v>
      </c>
      <c r="OA483" s="877" t="s">
        <v>64</v>
      </c>
      <c r="OB483" s="877" t="s">
        <v>64</v>
      </c>
      <c r="OC483" s="877" t="s">
        <v>64</v>
      </c>
      <c r="OD483" s="877" t="s">
        <v>64</v>
      </c>
      <c r="OE483" s="877" t="s">
        <v>64</v>
      </c>
      <c r="OF483" s="877" t="s">
        <v>64</v>
      </c>
      <c r="OG483" s="877" t="s">
        <v>64</v>
      </c>
      <c r="OH483" s="877" t="s">
        <v>64</v>
      </c>
      <c r="OI483" s="877" t="s">
        <v>64</v>
      </c>
      <c r="OJ483" s="877" t="s">
        <v>64</v>
      </c>
      <c r="OK483" s="877" t="s">
        <v>64</v>
      </c>
      <c r="OL483" s="877" t="s">
        <v>64</v>
      </c>
    </row>
    <row r="484" spans="1:402" s="133" customFormat="1" x14ac:dyDescent="0.25">
      <c r="A484" s="221">
        <v>483</v>
      </c>
      <c r="B484" s="221">
        <v>0</v>
      </c>
      <c r="C484" s="61">
        <v>1</v>
      </c>
      <c r="D484" s="61">
        <v>5</v>
      </c>
      <c r="E484" s="511">
        <v>243</v>
      </c>
      <c r="F484" s="880"/>
      <c r="G484" s="887">
        <v>513</v>
      </c>
      <c r="I484" s="511" t="s">
        <v>2020</v>
      </c>
      <c r="J484" s="766">
        <v>19010</v>
      </c>
      <c r="K484" s="512">
        <v>63.627397260274002</v>
      </c>
      <c r="L484" s="514">
        <v>95.3</v>
      </c>
      <c r="M484" s="514">
        <v>160</v>
      </c>
      <c r="N484" s="514">
        <v>37.226562499999993</v>
      </c>
      <c r="O484" s="106">
        <v>2.0580465387244176</v>
      </c>
      <c r="P484" s="511">
        <v>1</v>
      </c>
      <c r="Q484" s="511">
        <v>122</v>
      </c>
      <c r="R484" s="511">
        <v>65</v>
      </c>
      <c r="S484" s="511">
        <v>0</v>
      </c>
      <c r="T484" s="514">
        <v>2</v>
      </c>
      <c r="U484" s="718">
        <v>0</v>
      </c>
      <c r="V484" s="718"/>
      <c r="W484" s="718">
        <v>1</v>
      </c>
      <c r="X484" s="718">
        <v>0</v>
      </c>
      <c r="Y484" s="663">
        <v>0</v>
      </c>
      <c r="Z484" s="718">
        <v>1</v>
      </c>
      <c r="AA484" s="718">
        <v>0</v>
      </c>
      <c r="AB484" s="718">
        <v>0</v>
      </c>
      <c r="AD484" s="524">
        <v>32.231257512019198</v>
      </c>
      <c r="AF484" s="589">
        <v>112</v>
      </c>
      <c r="AG484" s="590">
        <v>0.92</v>
      </c>
      <c r="AH484" s="589">
        <v>62</v>
      </c>
      <c r="AI484" s="63"/>
      <c r="AJ484" s="515">
        <v>13.8</v>
      </c>
      <c r="AK484" s="63"/>
      <c r="AL484" s="515"/>
      <c r="AM484" s="554">
        <v>983</v>
      </c>
      <c r="AN484" s="409"/>
      <c r="AO484" s="63"/>
      <c r="AP484" s="63"/>
      <c r="AQ484" s="63"/>
      <c r="AR484" s="63"/>
      <c r="AS484" s="63"/>
      <c r="AT484" s="63"/>
      <c r="AU484" s="64"/>
      <c r="AV484" s="64"/>
      <c r="AW484" s="108"/>
      <c r="AX484" s="108"/>
      <c r="AY484" s="108"/>
      <c r="AZ484" s="589">
        <v>138</v>
      </c>
      <c r="BA484" s="414"/>
      <c r="BB484" s="66"/>
      <c r="BC484" s="68"/>
      <c r="BD484" s="66"/>
      <c r="BE484" s="218"/>
      <c r="BF484" s="66"/>
      <c r="BG484" s="68"/>
      <c r="BH484" s="508"/>
      <c r="BI484" s="508"/>
      <c r="BJ484" s="508"/>
      <c r="BK484" s="66"/>
      <c r="BL484" s="66"/>
      <c r="BM484" s="66"/>
      <c r="BN484" s="66"/>
      <c r="BO484" s="571"/>
      <c r="BP484" s="66"/>
      <c r="BQ484" s="66"/>
      <c r="BR484" s="66"/>
      <c r="BS484" s="66"/>
      <c r="BT484" s="61"/>
      <c r="BU484" s="61"/>
      <c r="BV484" s="61"/>
      <c r="BW484" s="61"/>
      <c r="BX484" s="61"/>
      <c r="BY484" s="61"/>
      <c r="BZ484" s="61"/>
      <c r="CA484" s="61"/>
      <c r="CB484" s="61"/>
      <c r="CC484" s="61"/>
      <c r="CD484" s="61"/>
      <c r="CE484" s="61"/>
      <c r="CF484" s="61"/>
      <c r="CG484" s="61"/>
      <c r="CH484" s="61"/>
      <c r="CI484" s="61"/>
      <c r="CJ484" s="661">
        <v>1</v>
      </c>
      <c r="CK484" s="661">
        <v>0</v>
      </c>
      <c r="CL484" s="661">
        <v>1</v>
      </c>
      <c r="CM484" s="661">
        <v>1</v>
      </c>
      <c r="CN484" s="661">
        <v>1</v>
      </c>
      <c r="CO484" s="661">
        <v>0</v>
      </c>
      <c r="CP484" s="661">
        <v>1</v>
      </c>
      <c r="CQ484" s="661">
        <v>0</v>
      </c>
      <c r="CR484" s="661">
        <v>0</v>
      </c>
      <c r="CS484" s="661">
        <v>0</v>
      </c>
      <c r="CT484" s="661">
        <v>1</v>
      </c>
      <c r="CU484" s="661">
        <v>0</v>
      </c>
      <c r="CV484" s="666">
        <v>17.7</v>
      </c>
      <c r="CW484" s="362"/>
      <c r="CX484" s="362"/>
      <c r="CY484" s="362"/>
      <c r="DC484" s="516">
        <v>1</v>
      </c>
      <c r="DD484" s="511" t="s">
        <v>1897</v>
      </c>
      <c r="DF484" s="136"/>
      <c r="DJ484" s="136"/>
      <c r="DK484" s="136"/>
      <c r="DL484" s="136"/>
      <c r="DS484" s="63"/>
      <c r="EO484" s="511">
        <v>243</v>
      </c>
      <c r="EP484" s="574">
        <v>42233</v>
      </c>
      <c r="ET484" s="133">
        <v>51</v>
      </c>
      <c r="EU484" s="133">
        <v>0</v>
      </c>
      <c r="EV484" s="524">
        <v>32.231257512019198</v>
      </c>
      <c r="EW484" s="133">
        <v>8</v>
      </c>
      <c r="EX484" s="133">
        <v>8</v>
      </c>
      <c r="EY484" s="133">
        <v>64</v>
      </c>
      <c r="EZ484" s="133">
        <v>54</v>
      </c>
      <c r="FC484" s="133">
        <v>41</v>
      </c>
      <c r="FE484" s="133">
        <v>32</v>
      </c>
      <c r="FH484" s="91"/>
      <c r="FI484" s="91"/>
      <c r="FJ484" s="227"/>
      <c r="FK484" s="227"/>
      <c r="FL484" s="193">
        <v>248</v>
      </c>
      <c r="FM484" s="193">
        <v>181</v>
      </c>
      <c r="FN484" s="193">
        <v>120.50262000086306</v>
      </c>
      <c r="FO484" s="193">
        <v>87.947476694178278</v>
      </c>
      <c r="FP484" s="193">
        <v>27</v>
      </c>
      <c r="FQ484" s="133">
        <v>1</v>
      </c>
      <c r="FS484" s="193">
        <v>50</v>
      </c>
      <c r="FT484" s="193">
        <v>60</v>
      </c>
      <c r="FU484" s="133">
        <v>240</v>
      </c>
      <c r="FV484" s="237">
        <v>5.34</v>
      </c>
      <c r="FW484" s="237">
        <v>3.7</v>
      </c>
      <c r="FX484" s="237">
        <v>9.3632958801498134</v>
      </c>
      <c r="FY484" s="237">
        <v>0.83333333333333337</v>
      </c>
      <c r="FZ484" s="237">
        <v>2.2222222222222223</v>
      </c>
      <c r="GA484" s="133">
        <v>22</v>
      </c>
      <c r="GG484" s="133">
        <v>0</v>
      </c>
      <c r="GH484" s="133">
        <v>1</v>
      </c>
      <c r="GI484" s="133">
        <v>1</v>
      </c>
      <c r="GJ484" s="133">
        <v>1</v>
      </c>
      <c r="GK484" s="133">
        <v>18</v>
      </c>
      <c r="GM484" s="133">
        <v>0</v>
      </c>
      <c r="GO484" s="133">
        <v>1</v>
      </c>
      <c r="GP484" s="61">
        <v>38</v>
      </c>
      <c r="GQ484" s="106">
        <v>18.4641111291645</v>
      </c>
      <c r="GR484" s="61">
        <v>63</v>
      </c>
      <c r="GS484" s="61">
        <v>0</v>
      </c>
      <c r="GT484" s="61"/>
      <c r="GU484" s="61"/>
      <c r="GV484" s="61"/>
      <c r="GW484" s="61"/>
      <c r="GX484" s="61">
        <v>22</v>
      </c>
      <c r="GY484" s="61"/>
      <c r="GZ484" s="90"/>
      <c r="HA484" s="21">
        <v>11</v>
      </c>
      <c r="HY484" s="238"/>
      <c r="IE484" s="237"/>
      <c r="IF484" s="237"/>
      <c r="IP484" s="237"/>
      <c r="JC484" s="136"/>
      <c r="JD484" s="278"/>
      <c r="JE484" s="70"/>
      <c r="JF484" s="70"/>
      <c r="JG484" s="136"/>
      <c r="JH484" s="136"/>
      <c r="JI484" s="136"/>
      <c r="JJ484" s="136"/>
      <c r="JL484" s="420"/>
      <c r="JM484" s="362"/>
      <c r="JN484" s="244"/>
      <c r="JP484" s="518">
        <v>0</v>
      </c>
      <c r="JQ484" s="519">
        <v>43503</v>
      </c>
      <c r="JR484" s="520">
        <v>41</v>
      </c>
      <c r="JS484" s="135"/>
      <c r="JU484" s="200"/>
      <c r="JV484" s="135"/>
      <c r="JW484" s="225"/>
      <c r="JX484" s="201"/>
      <c r="JY484" s="135"/>
      <c r="JZ484" s="225"/>
      <c r="KA484" s="699">
        <v>0</v>
      </c>
      <c r="KB484" s="511"/>
      <c r="KC484" s="225"/>
      <c r="KD484" s="63"/>
      <c r="KE484" s="250"/>
      <c r="KF484" s="250"/>
      <c r="KG484" s="250"/>
      <c r="KH484" s="250"/>
      <c r="KI484" s="250"/>
      <c r="KJ484" s="250"/>
      <c r="KK484" s="250"/>
      <c r="KL484" s="250"/>
      <c r="KQ484" s="92"/>
      <c r="KR484" s="92"/>
      <c r="KS484" s="92"/>
      <c r="KT484" s="361"/>
      <c r="KU484" s="92"/>
      <c r="KV484" s="361"/>
      <c r="KW484" s="361"/>
      <c r="KX484" s="361"/>
      <c r="KY484" s="361"/>
      <c r="KZ484" s="361"/>
      <c r="LA484" s="361"/>
      <c r="LB484" s="361"/>
      <c r="LC484" s="361"/>
      <c r="LD484" s="361"/>
      <c r="LE484" s="112"/>
      <c r="LF484" s="454"/>
      <c r="LG484" s="454"/>
      <c r="LH484" s="454"/>
      <c r="LI484" s="454"/>
      <c r="LJ484" s="454"/>
      <c r="LK484" s="454"/>
      <c r="LL484" s="454"/>
      <c r="LM484" s="454"/>
      <c r="LN484" s="454"/>
      <c r="LO484" s="454"/>
      <c r="LP484" s="454"/>
      <c r="LQ484" s="454"/>
      <c r="LR484" s="454"/>
      <c r="LS484" s="454"/>
      <c r="LT484" s="454"/>
      <c r="LU484" s="454"/>
      <c r="LV484" s="454"/>
      <c r="LW484" s="454"/>
      <c r="LX484" s="454"/>
      <c r="LY484" s="454"/>
      <c r="LZ484" s="454"/>
      <c r="MA484" s="454"/>
      <c r="MC484" s="509"/>
      <c r="MD484" s="61"/>
      <c r="ME484" s="746">
        <v>243</v>
      </c>
      <c r="MF484" s="510">
        <v>42234</v>
      </c>
      <c r="MG484" s="511">
        <v>513</v>
      </c>
      <c r="MH484" s="521">
        <v>513</v>
      </c>
      <c r="MI484" s="522">
        <v>88.609434922650806</v>
      </c>
      <c r="MJ484" s="510"/>
      <c r="MK484" s="511"/>
      <c r="ML484" s="511"/>
      <c r="MM484" s="511"/>
      <c r="MN484" s="511"/>
      <c r="MO484" s="511"/>
      <c r="ND484" s="876">
        <v>1243</v>
      </c>
      <c r="NE484" s="877">
        <v>8.5411353448978797</v>
      </c>
      <c r="NF484" s="877">
        <v>7.5234051328555003</v>
      </c>
      <c r="NG484" s="877">
        <v>5.3547342399706004</v>
      </c>
      <c r="NH484" s="877">
        <v>2.8032270364349299</v>
      </c>
      <c r="NI484" s="877">
        <v>7.3766029519247898</v>
      </c>
      <c r="NJ484" s="877">
        <v>6.4322913382477802</v>
      </c>
      <c r="NK484" s="877">
        <v>8.7390379791174109</v>
      </c>
      <c r="NL484" s="877">
        <v>7.8490610025615002</v>
      </c>
      <c r="NM484" s="877">
        <v>6.1360683121931796</v>
      </c>
      <c r="NN484" s="877">
        <v>1.37851162325373</v>
      </c>
      <c r="NO484" s="877">
        <v>6.0635029423061599</v>
      </c>
      <c r="NP484" s="877">
        <v>6.5777309314900796</v>
      </c>
      <c r="NQ484" s="877">
        <v>7.4137125420877998</v>
      </c>
      <c r="NR484" s="877">
        <v>4.23802251782572</v>
      </c>
      <c r="NS484" s="877">
        <v>5.95791459863299</v>
      </c>
      <c r="NT484" s="877">
        <v>7.8516241273468896</v>
      </c>
      <c r="NU484" s="877">
        <v>6.6866405878639599</v>
      </c>
      <c r="NV484" s="877">
        <v>6.9195784459354703</v>
      </c>
      <c r="NW484" s="877">
        <v>5.0933911532530098</v>
      </c>
      <c r="NX484" s="877">
        <v>5.9478998862482699</v>
      </c>
      <c r="NY484" s="877">
        <v>7.7220561096960996</v>
      </c>
      <c r="NZ484" s="877">
        <v>3.4208865749755302</v>
      </c>
      <c r="OA484" s="877">
        <v>10.685616080167</v>
      </c>
      <c r="OB484" s="877">
        <v>1.4355292977070101E-2</v>
      </c>
      <c r="OC484" s="877">
        <v>6.6447215472179799</v>
      </c>
      <c r="OD484" s="877">
        <v>6.5046203924035497</v>
      </c>
      <c r="OE484" s="877">
        <v>5.4561490346479999</v>
      </c>
      <c r="OF484" s="877">
        <v>12.467730354107299</v>
      </c>
      <c r="OG484" s="877">
        <v>3.3045110418099499</v>
      </c>
      <c r="OH484" s="877">
        <v>7.5649878009598899</v>
      </c>
      <c r="OI484" s="877">
        <v>4.2226500224514796</v>
      </c>
      <c r="OJ484" s="877">
        <v>4.9027425531473803</v>
      </c>
      <c r="OK484" s="877">
        <v>3.2238349722424502</v>
      </c>
      <c r="OL484" s="877">
        <v>10.67126078719</v>
      </c>
    </row>
    <row r="485" spans="1:402" s="133" customFormat="1" x14ac:dyDescent="0.25">
      <c r="A485" s="274">
        <v>484</v>
      </c>
      <c r="B485" s="221">
        <v>0</v>
      </c>
      <c r="C485" s="61">
        <v>1</v>
      </c>
      <c r="D485" s="61">
        <v>5</v>
      </c>
      <c r="E485" s="511">
        <v>244</v>
      </c>
      <c r="F485" s="880"/>
      <c r="G485" s="887">
        <v>515</v>
      </c>
      <c r="I485" s="511" t="s">
        <v>2021</v>
      </c>
      <c r="J485" s="766">
        <v>26486</v>
      </c>
      <c r="K485" s="512">
        <v>43.202739726027403</v>
      </c>
      <c r="L485" s="514">
        <v>70</v>
      </c>
      <c r="M485" s="514">
        <v>169</v>
      </c>
      <c r="N485" s="514">
        <v>24.508945765204302</v>
      </c>
      <c r="O485" s="106">
        <v>1.8127633908238303</v>
      </c>
      <c r="P485" s="511">
        <v>1</v>
      </c>
      <c r="Q485" s="511">
        <v>180</v>
      </c>
      <c r="R485" s="511">
        <v>100</v>
      </c>
      <c r="S485" s="511">
        <v>1</v>
      </c>
      <c r="T485" s="514">
        <v>2</v>
      </c>
      <c r="U485" s="718">
        <v>0</v>
      </c>
      <c r="V485" s="718"/>
      <c r="W485" s="718">
        <v>1</v>
      </c>
      <c r="X485" s="718">
        <v>1</v>
      </c>
      <c r="Y485" s="718">
        <v>0</v>
      </c>
      <c r="Z485" s="718">
        <v>0</v>
      </c>
      <c r="AA485" s="718">
        <v>0</v>
      </c>
      <c r="AB485" s="718">
        <v>0</v>
      </c>
      <c r="AD485" s="524">
        <v>24.809595959595999</v>
      </c>
      <c r="AF485" s="589">
        <v>148</v>
      </c>
      <c r="AG485" s="590">
        <v>0.79</v>
      </c>
      <c r="AH485" s="589">
        <v>79</v>
      </c>
      <c r="AI485" s="63"/>
      <c r="AJ485" s="515">
        <v>13.6</v>
      </c>
      <c r="AK485" s="63"/>
      <c r="AL485" s="515"/>
      <c r="AM485" s="554">
        <v>3621</v>
      </c>
      <c r="AN485" s="409"/>
      <c r="AO485" s="63"/>
      <c r="AP485" s="63"/>
      <c r="AQ485" s="63"/>
      <c r="AR485" s="63"/>
      <c r="AS485" s="63"/>
      <c r="AT485" s="63"/>
      <c r="AU485" s="64"/>
      <c r="AV485" s="64"/>
      <c r="AW485" s="108"/>
      <c r="AX485" s="108"/>
      <c r="AY485" s="108"/>
      <c r="AZ485" s="589">
        <v>135</v>
      </c>
      <c r="BA485" s="414"/>
      <c r="BB485" s="66"/>
      <c r="BC485" s="68"/>
      <c r="BD485" s="66"/>
      <c r="BE485" s="218"/>
      <c r="BF485" s="66"/>
      <c r="BG485" s="68"/>
      <c r="BH485" s="508"/>
      <c r="BI485" s="508"/>
      <c r="BJ485" s="508"/>
      <c r="BK485" s="66"/>
      <c r="BL485" s="66"/>
      <c r="BM485" s="66"/>
      <c r="BN485" s="66"/>
      <c r="BO485" s="571"/>
      <c r="BP485" s="66"/>
      <c r="BQ485" s="66"/>
      <c r="BR485" s="66"/>
      <c r="BS485" s="66"/>
      <c r="BT485" s="61"/>
      <c r="BU485" s="61"/>
      <c r="BV485" s="61"/>
      <c r="BW485" s="61"/>
      <c r="BX485" s="61"/>
      <c r="BY485" s="61"/>
      <c r="BZ485" s="61"/>
      <c r="CA485" s="61"/>
      <c r="CB485" s="61"/>
      <c r="CC485" s="61"/>
      <c r="CD485" s="61"/>
      <c r="CE485" s="61"/>
      <c r="CF485" s="61"/>
      <c r="CG485" s="61"/>
      <c r="CH485" s="61"/>
      <c r="CI485" s="61"/>
      <c r="CJ485" s="661">
        <v>1</v>
      </c>
      <c r="CK485" s="661">
        <v>0</v>
      </c>
      <c r="CL485" s="661">
        <v>1</v>
      </c>
      <c r="CM485" s="661">
        <v>1</v>
      </c>
      <c r="CN485" s="663">
        <v>1</v>
      </c>
      <c r="CO485" s="663">
        <v>1</v>
      </c>
      <c r="CP485" s="663" t="s">
        <v>1816</v>
      </c>
      <c r="CQ485" s="661">
        <v>1</v>
      </c>
      <c r="CR485" s="661">
        <v>0</v>
      </c>
      <c r="CS485" s="661">
        <v>0</v>
      </c>
      <c r="CT485" s="661">
        <v>0</v>
      </c>
      <c r="CU485" s="661">
        <v>0</v>
      </c>
      <c r="CV485" s="666">
        <v>7.7</v>
      </c>
      <c r="CW485" s="362"/>
      <c r="CX485" s="362"/>
      <c r="CY485" s="362"/>
      <c r="DC485" s="516">
        <v>2</v>
      </c>
      <c r="DD485" s="511" t="s">
        <v>1796</v>
      </c>
      <c r="DF485" s="136"/>
      <c r="DJ485" s="136"/>
      <c r="DK485" s="136"/>
      <c r="DL485" s="136"/>
      <c r="DS485" s="63"/>
      <c r="EO485" s="511">
        <v>244</v>
      </c>
      <c r="EP485" s="574">
        <v>42200</v>
      </c>
      <c r="ET485" s="133">
        <v>83</v>
      </c>
      <c r="EU485" s="133">
        <v>0</v>
      </c>
      <c r="EV485" s="524">
        <v>24.809595959595999</v>
      </c>
      <c r="EW485" s="133">
        <v>10</v>
      </c>
      <c r="EX485" s="133">
        <v>11</v>
      </c>
      <c r="EY485" s="133">
        <v>60</v>
      </c>
      <c r="EZ485" s="133">
        <v>53</v>
      </c>
      <c r="FC485" s="133">
        <v>41</v>
      </c>
      <c r="FE485" s="133">
        <v>31</v>
      </c>
      <c r="FH485" s="91"/>
      <c r="FI485" s="91"/>
      <c r="FJ485" s="227"/>
      <c r="FK485" s="227"/>
      <c r="FL485" s="193">
        <v>190</v>
      </c>
      <c r="FM485" s="193">
        <v>152</v>
      </c>
      <c r="FN485" s="193">
        <v>104.81235497240067</v>
      </c>
      <c r="FO485" s="193">
        <v>83.849883977920541</v>
      </c>
      <c r="FP485" s="193">
        <v>19</v>
      </c>
      <c r="FQ485" s="133">
        <v>1</v>
      </c>
      <c r="FS485" s="193">
        <v>66</v>
      </c>
      <c r="FT485" s="193">
        <v>33</v>
      </c>
      <c r="FU485" s="133">
        <v>110</v>
      </c>
      <c r="FV485" s="237">
        <v>3.08</v>
      </c>
      <c r="FW485" s="237">
        <v>8.9</v>
      </c>
      <c r="FX485" s="237">
        <v>21.428571428571427</v>
      </c>
      <c r="FY485" s="237">
        <v>2</v>
      </c>
      <c r="FZ485" s="237">
        <v>0.7415730337078652</v>
      </c>
      <c r="GA485" s="133">
        <v>17</v>
      </c>
      <c r="GG485" s="133">
        <v>1</v>
      </c>
      <c r="GH485" s="133">
        <v>1</v>
      </c>
      <c r="GI485" s="133">
        <v>1</v>
      </c>
      <c r="GJ485" s="133">
        <v>1</v>
      </c>
      <c r="GK485" s="133">
        <v>37</v>
      </c>
      <c r="GM485" s="133">
        <v>0</v>
      </c>
      <c r="GO485" s="133">
        <v>1</v>
      </c>
      <c r="GP485" s="61">
        <v>90</v>
      </c>
      <c r="GQ485" s="106">
        <v>49.647957618505586</v>
      </c>
      <c r="GR485" s="61">
        <v>34</v>
      </c>
      <c r="GS485" s="61">
        <v>1</v>
      </c>
      <c r="GT485" s="61"/>
      <c r="GU485" s="61"/>
      <c r="GV485" s="61"/>
      <c r="GW485" s="61"/>
      <c r="GX485" s="61">
        <v>16</v>
      </c>
      <c r="GY485" s="61"/>
      <c r="GZ485" s="90"/>
      <c r="HA485" s="21">
        <v>19</v>
      </c>
      <c r="HY485" s="238"/>
      <c r="IE485" s="237"/>
      <c r="IF485" s="237"/>
      <c r="IP485" s="237"/>
      <c r="JC485" s="136"/>
      <c r="JD485" s="278"/>
      <c r="JE485" s="70"/>
      <c r="JF485" s="70"/>
      <c r="JG485" s="136"/>
      <c r="JH485" s="136"/>
      <c r="JI485" s="136"/>
      <c r="JJ485" s="136"/>
      <c r="JL485" s="420"/>
      <c r="JM485" s="362"/>
      <c r="JN485" s="244"/>
      <c r="JP485" s="518">
        <v>0</v>
      </c>
      <c r="JQ485" s="519">
        <v>43593</v>
      </c>
      <c r="JR485" s="520">
        <v>44</v>
      </c>
      <c r="JS485" s="135"/>
      <c r="JU485" s="200"/>
      <c r="JV485" s="135"/>
      <c r="JW485" s="225"/>
      <c r="JX485" s="201"/>
      <c r="JY485" s="135"/>
      <c r="JZ485" s="225"/>
      <c r="KA485" s="699">
        <v>0</v>
      </c>
      <c r="KB485" s="511"/>
      <c r="KC485" s="225"/>
      <c r="KD485" s="63"/>
      <c r="KE485" s="250"/>
      <c r="KF485" s="250"/>
      <c r="KG485" s="250"/>
      <c r="KH485" s="250"/>
      <c r="KI485" s="250"/>
      <c r="KJ485" s="250"/>
      <c r="KK485" s="250"/>
      <c r="KL485" s="250"/>
      <c r="KQ485" s="92"/>
      <c r="KR485" s="92"/>
      <c r="KS485" s="92"/>
      <c r="KT485" s="361"/>
      <c r="KU485" s="92"/>
      <c r="KV485" s="361"/>
      <c r="KW485" s="361"/>
      <c r="KX485" s="361"/>
      <c r="KY485" s="361"/>
      <c r="KZ485" s="361"/>
      <c r="LA485" s="361"/>
      <c r="LB485" s="361"/>
      <c r="LC485" s="361"/>
      <c r="LD485" s="361"/>
      <c r="LE485" s="112"/>
      <c r="LF485" s="454"/>
      <c r="LG485" s="454"/>
      <c r="LH485" s="454"/>
      <c r="LI485" s="454"/>
      <c r="LJ485" s="454"/>
      <c r="LK485" s="454"/>
      <c r="LL485" s="454"/>
      <c r="LM485" s="454"/>
      <c r="LN485" s="454"/>
      <c r="LO485" s="454"/>
      <c r="LP485" s="454"/>
      <c r="LQ485" s="454"/>
      <c r="LR485" s="454"/>
      <c r="LS485" s="454"/>
      <c r="LT485" s="454"/>
      <c r="LU485" s="454"/>
      <c r="LV485" s="454"/>
      <c r="LW485" s="454"/>
      <c r="LX485" s="454"/>
      <c r="LY485" s="454"/>
      <c r="LZ485" s="454"/>
      <c r="MA485" s="454"/>
      <c r="MC485" s="509"/>
      <c r="MD485" s="61"/>
      <c r="ME485" s="746">
        <v>244</v>
      </c>
      <c r="MF485" s="510">
        <v>42255</v>
      </c>
      <c r="MG485" s="511">
        <v>515</v>
      </c>
      <c r="MH485" s="521">
        <v>515</v>
      </c>
      <c r="MI485" s="522">
        <v>30.737130304584099</v>
      </c>
      <c r="MJ485" s="510"/>
      <c r="MK485" s="511"/>
      <c r="ML485" s="511"/>
      <c r="MM485" s="511"/>
      <c r="MN485" s="511"/>
      <c r="MO485" s="511"/>
      <c r="ND485" s="876">
        <v>1244</v>
      </c>
      <c r="NE485" s="877">
        <v>8.9841620834982496</v>
      </c>
      <c r="NF485" s="877">
        <v>7.54008928198252</v>
      </c>
      <c r="NG485" s="877">
        <v>5.9600019320680797</v>
      </c>
      <c r="NH485" s="877">
        <v>3.3146965256562901</v>
      </c>
      <c r="NI485" s="877">
        <v>7.2028094921250103</v>
      </c>
      <c r="NJ485" s="877">
        <v>7.95907460114051</v>
      </c>
      <c r="NK485" s="877">
        <v>8.8793075490594902</v>
      </c>
      <c r="NL485" s="877">
        <v>7.84366985291798</v>
      </c>
      <c r="NM485" s="877">
        <v>6.990841436517</v>
      </c>
      <c r="NN485" s="877">
        <v>2.5484366246960399</v>
      </c>
      <c r="NO485" s="877">
        <v>6.6478900910592102</v>
      </c>
      <c r="NP485" s="877">
        <v>7.3468682690255998</v>
      </c>
      <c r="NQ485" s="877">
        <v>8.2868811477881597</v>
      </c>
      <c r="NR485" s="877">
        <v>4.8227301479445197</v>
      </c>
      <c r="NS485" s="877">
        <v>6.4860707437356702</v>
      </c>
      <c r="NT485" s="877">
        <v>8.2925977202664498</v>
      </c>
      <c r="NU485" s="877">
        <v>7.0746766862944996</v>
      </c>
      <c r="NV485" s="877">
        <v>7.6509799135207199</v>
      </c>
      <c r="NW485" s="877">
        <v>5.7306399559167902</v>
      </c>
      <c r="NX485" s="877">
        <v>6.85099939471647</v>
      </c>
      <c r="NY485" s="877">
        <v>8.1827419488864894</v>
      </c>
      <c r="NZ485" s="877">
        <v>1.68706068833989</v>
      </c>
      <c r="OA485" s="877">
        <v>9.7096352751365895</v>
      </c>
      <c r="OB485" s="877">
        <v>0.93357263826102399</v>
      </c>
      <c r="OC485" s="877">
        <v>4.3226492621310202</v>
      </c>
      <c r="OD485" s="877">
        <v>6.4347950035505397</v>
      </c>
      <c r="OE485" s="877">
        <v>7.8512493202330598</v>
      </c>
      <c r="OF485" s="877">
        <v>13.305792441000699</v>
      </c>
      <c r="OG485" s="877">
        <v>4.9078520718459604</v>
      </c>
      <c r="OH485" s="877">
        <v>10.530542894061099</v>
      </c>
      <c r="OI485" s="877">
        <v>4.3059705209843901</v>
      </c>
      <c r="OJ485" s="877">
        <v>2.7752495469395901</v>
      </c>
      <c r="OK485" s="877">
        <v>2.6355885737911202</v>
      </c>
      <c r="OL485" s="877">
        <v>8.7760626368755705</v>
      </c>
    </row>
    <row r="486" spans="1:402" s="133" customFormat="1" x14ac:dyDescent="0.25">
      <c r="A486" s="221">
        <v>485</v>
      </c>
      <c r="B486" s="274">
        <v>0</v>
      </c>
      <c r="C486" s="61">
        <v>0</v>
      </c>
      <c r="D486" s="61">
        <v>5</v>
      </c>
      <c r="E486" s="511">
        <v>245</v>
      </c>
      <c r="F486" s="880"/>
      <c r="G486" s="887">
        <v>516</v>
      </c>
      <c r="I486" s="511" t="s">
        <v>2022</v>
      </c>
      <c r="J486" s="766">
        <v>22863</v>
      </c>
      <c r="K486" s="512">
        <v>53.150684931506902</v>
      </c>
      <c r="L486" s="514">
        <v>81.5</v>
      </c>
      <c r="M486" s="514">
        <v>167</v>
      </c>
      <c r="N486" s="514">
        <v>29.222991143461581</v>
      </c>
      <c r="O486" s="106">
        <v>1.9444007931608247</v>
      </c>
      <c r="P486" s="511">
        <v>0</v>
      </c>
      <c r="Q486" s="511">
        <v>110</v>
      </c>
      <c r="R486" s="511">
        <v>60</v>
      </c>
      <c r="S486" s="511">
        <v>0</v>
      </c>
      <c r="T486" s="514">
        <v>3</v>
      </c>
      <c r="U486" s="718">
        <v>1</v>
      </c>
      <c r="V486" s="718"/>
      <c r="W486" s="718">
        <v>1</v>
      </c>
      <c r="X486" s="718">
        <v>0</v>
      </c>
      <c r="Y486" s="718">
        <v>1</v>
      </c>
      <c r="Z486" s="718">
        <v>1</v>
      </c>
      <c r="AA486" s="718">
        <v>0</v>
      </c>
      <c r="AB486" s="718">
        <v>0</v>
      </c>
      <c r="AD486" s="524">
        <v>30.029154518950399</v>
      </c>
      <c r="AF486" s="591"/>
      <c r="AG486" s="590">
        <v>1.21</v>
      </c>
      <c r="AH486" s="589">
        <v>63</v>
      </c>
      <c r="AI486" s="63"/>
      <c r="AJ486" s="515">
        <v>15.5</v>
      </c>
      <c r="AK486" s="63"/>
      <c r="AL486" s="515"/>
      <c r="AM486" s="554">
        <v>124</v>
      </c>
      <c r="AN486" s="409"/>
      <c r="AO486" s="63"/>
      <c r="AP486" s="63"/>
      <c r="AQ486" s="63"/>
      <c r="AR486" s="63"/>
      <c r="AS486" s="63"/>
      <c r="AT486" s="63"/>
      <c r="AU486" s="64"/>
      <c r="AV486" s="64"/>
      <c r="AW486" s="108"/>
      <c r="AX486" s="108"/>
      <c r="AY486" s="108"/>
      <c r="AZ486" s="589">
        <v>137</v>
      </c>
      <c r="BA486" s="414"/>
      <c r="BB486" s="66"/>
      <c r="BC486" s="68"/>
      <c r="BD486" s="66"/>
      <c r="BE486" s="218"/>
      <c r="BF486" s="66"/>
      <c r="BG486" s="68"/>
      <c r="BH486" s="508"/>
      <c r="BI486" s="508"/>
      <c r="BJ486" s="508"/>
      <c r="BK486" s="66"/>
      <c r="BL486" s="66"/>
      <c r="BM486" s="66"/>
      <c r="BN486" s="66"/>
      <c r="BO486" s="571"/>
      <c r="BP486" s="66"/>
      <c r="BQ486" s="66"/>
      <c r="BR486" s="66"/>
      <c r="BS486" s="66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  <c r="CD486" s="61"/>
      <c r="CE486" s="61"/>
      <c r="CF486" s="61"/>
      <c r="CG486" s="61"/>
      <c r="CH486" s="61"/>
      <c r="CI486" s="61"/>
      <c r="CJ486" s="661">
        <v>0</v>
      </c>
      <c r="CK486" s="661">
        <v>0</v>
      </c>
      <c r="CL486" s="661">
        <v>1</v>
      </c>
      <c r="CM486" s="661">
        <v>1</v>
      </c>
      <c r="CN486" s="661">
        <v>1</v>
      </c>
      <c r="CO486" s="661">
        <v>0</v>
      </c>
      <c r="CP486" s="661">
        <v>1</v>
      </c>
      <c r="CQ486" s="661">
        <v>0</v>
      </c>
      <c r="CR486" s="661">
        <v>0</v>
      </c>
      <c r="CS486" s="661">
        <v>0</v>
      </c>
      <c r="CT486" s="661">
        <v>1</v>
      </c>
      <c r="CU486" s="661">
        <v>0</v>
      </c>
      <c r="CV486" s="666">
        <v>14</v>
      </c>
      <c r="CW486" s="362"/>
      <c r="CX486" s="362"/>
      <c r="CY486" s="362"/>
      <c r="DC486" s="516">
        <v>1</v>
      </c>
      <c r="DD486" s="511" t="s">
        <v>1897</v>
      </c>
      <c r="DF486" s="136"/>
      <c r="DJ486" s="136"/>
      <c r="DK486" s="136"/>
      <c r="DL486" s="136"/>
      <c r="DS486" s="63"/>
      <c r="EO486" s="511">
        <v>245</v>
      </c>
      <c r="EP486" s="574">
        <v>42261</v>
      </c>
      <c r="ET486" s="133">
        <v>74</v>
      </c>
      <c r="EU486" s="133">
        <v>0</v>
      </c>
      <c r="EV486" s="524">
        <v>30.029154518950399</v>
      </c>
      <c r="EW486" s="133">
        <v>8</v>
      </c>
      <c r="EX486" s="133">
        <v>4</v>
      </c>
      <c r="EY486" s="133">
        <v>56</v>
      </c>
      <c r="EZ486" s="133">
        <v>48</v>
      </c>
      <c r="FC486" s="133">
        <v>33</v>
      </c>
      <c r="FE486" s="133">
        <v>31</v>
      </c>
      <c r="FH486" s="91"/>
      <c r="FI486" s="91"/>
      <c r="FJ486" s="227"/>
      <c r="FK486" s="227"/>
      <c r="FL486" s="193">
        <v>129</v>
      </c>
      <c r="FM486" s="193">
        <v>83</v>
      </c>
      <c r="FN486" s="193">
        <v>66.344346522455979</v>
      </c>
      <c r="FO486" s="193">
        <v>42.686672568711984</v>
      </c>
      <c r="FP486" s="193">
        <v>35</v>
      </c>
      <c r="FQ486" s="133">
        <v>1</v>
      </c>
      <c r="FS486" s="193">
        <v>39</v>
      </c>
      <c r="FT486" s="193">
        <v>69</v>
      </c>
      <c r="FU486" s="133">
        <v>190</v>
      </c>
      <c r="FV486" s="237">
        <v>12.8</v>
      </c>
      <c r="FW486" s="237">
        <v>7.2</v>
      </c>
      <c r="FX486" s="237">
        <v>3.046875</v>
      </c>
      <c r="FY486" s="237">
        <v>0.56521739130434778</v>
      </c>
      <c r="FZ486" s="237">
        <v>0.78</v>
      </c>
      <c r="GA486" s="133">
        <v>21</v>
      </c>
      <c r="GG486" s="133">
        <v>0</v>
      </c>
      <c r="GH486" s="133">
        <v>1</v>
      </c>
      <c r="GI486" s="133">
        <v>0</v>
      </c>
      <c r="GJ486" s="133">
        <v>1</v>
      </c>
      <c r="GK486" s="133">
        <v>23</v>
      </c>
      <c r="GM486" s="133">
        <v>0</v>
      </c>
      <c r="GO486" s="133">
        <v>0</v>
      </c>
      <c r="GP486" s="61">
        <v>27</v>
      </c>
      <c r="GQ486" s="106">
        <v>13.886026016327994</v>
      </c>
      <c r="GR486" s="61">
        <v>73</v>
      </c>
      <c r="GS486" s="61">
        <v>0</v>
      </c>
      <c r="GT486" s="61"/>
      <c r="GU486" s="61"/>
      <c r="GV486" s="61"/>
      <c r="GW486" s="61"/>
      <c r="GX486" s="61">
        <v>16</v>
      </c>
      <c r="GY486" s="61"/>
      <c r="GZ486" s="90"/>
      <c r="HA486" s="21">
        <v>8</v>
      </c>
      <c r="HY486" s="238"/>
      <c r="IE486" s="237"/>
      <c r="IF486" s="237"/>
      <c r="IP486" s="237"/>
      <c r="JC486" s="136"/>
      <c r="JD486" s="278"/>
      <c r="JE486" s="70"/>
      <c r="JF486" s="70"/>
      <c r="JG486" s="136"/>
      <c r="JH486" s="136"/>
      <c r="JI486" s="136"/>
      <c r="JJ486" s="136"/>
      <c r="JL486" s="420"/>
      <c r="JM486" s="362"/>
      <c r="JN486" s="244"/>
      <c r="JP486" s="518">
        <v>1</v>
      </c>
      <c r="JQ486" s="519">
        <v>42851</v>
      </c>
      <c r="JR486" s="520">
        <v>19</v>
      </c>
      <c r="JS486" s="135"/>
      <c r="JU486" s="200"/>
      <c r="JV486" s="135"/>
      <c r="JW486" s="225"/>
      <c r="JX486" s="201"/>
      <c r="JY486" s="135"/>
      <c r="JZ486" s="225"/>
      <c r="KA486" s="699">
        <v>0</v>
      </c>
      <c r="KB486" s="511"/>
      <c r="KC486" s="225"/>
      <c r="KD486" s="63"/>
      <c r="KE486" s="250"/>
      <c r="KF486" s="250"/>
      <c r="KG486" s="250"/>
      <c r="KH486" s="250"/>
      <c r="KI486" s="250"/>
      <c r="KJ486" s="250"/>
      <c r="KK486" s="250"/>
      <c r="KL486" s="250"/>
      <c r="KQ486" s="92"/>
      <c r="KR486" s="92"/>
      <c r="KS486" s="92"/>
      <c r="KT486" s="361"/>
      <c r="KU486" s="92"/>
      <c r="KV486" s="361"/>
      <c r="KW486" s="361"/>
      <c r="KX486" s="361"/>
      <c r="KY486" s="361"/>
      <c r="KZ486" s="361"/>
      <c r="LA486" s="361"/>
      <c r="LB486" s="361"/>
      <c r="LC486" s="361"/>
      <c r="LD486" s="361"/>
      <c r="LE486" s="112"/>
      <c r="LF486" s="454"/>
      <c r="LG486" s="454"/>
      <c r="LH486" s="454"/>
      <c r="LI486" s="454"/>
      <c r="LJ486" s="454"/>
      <c r="LK486" s="454"/>
      <c r="LL486" s="454"/>
      <c r="LM486" s="454"/>
      <c r="LN486" s="454"/>
      <c r="LO486" s="454"/>
      <c r="LP486" s="454"/>
      <c r="LQ486" s="454"/>
      <c r="LR486" s="454"/>
      <c r="LS486" s="454"/>
      <c r="LT486" s="454"/>
      <c r="LU486" s="454"/>
      <c r="LV486" s="454"/>
      <c r="LW486" s="454"/>
      <c r="LX486" s="454"/>
      <c r="LY486" s="454"/>
      <c r="LZ486" s="454"/>
      <c r="MA486" s="454"/>
      <c r="MC486" s="509"/>
      <c r="MD486" s="61"/>
      <c r="ME486" s="746">
        <v>245</v>
      </c>
      <c r="MF486" s="510">
        <v>42263</v>
      </c>
      <c r="MG486" s="511">
        <v>516</v>
      </c>
      <c r="MH486" s="521">
        <v>516</v>
      </c>
      <c r="MI486" s="522">
        <v>26.4892075420595</v>
      </c>
      <c r="MJ486" s="510"/>
      <c r="MK486" s="511"/>
      <c r="ML486" s="511"/>
      <c r="MM486" s="511"/>
      <c r="MN486" s="511"/>
      <c r="MO486" s="511"/>
      <c r="ND486" s="876" t="s">
        <v>64</v>
      </c>
      <c r="NE486" s="877" t="s">
        <v>64</v>
      </c>
      <c r="NF486" s="877" t="s">
        <v>64</v>
      </c>
      <c r="NG486" s="877" t="s">
        <v>64</v>
      </c>
      <c r="NH486" s="877" t="s">
        <v>64</v>
      </c>
      <c r="NI486" s="877" t="s">
        <v>64</v>
      </c>
      <c r="NJ486" s="877" t="s">
        <v>64</v>
      </c>
      <c r="NK486" s="877" t="s">
        <v>64</v>
      </c>
      <c r="NL486" s="877" t="s">
        <v>64</v>
      </c>
      <c r="NM486" s="877" t="s">
        <v>64</v>
      </c>
      <c r="NN486" s="877" t="s">
        <v>64</v>
      </c>
      <c r="NO486" s="877" t="s">
        <v>64</v>
      </c>
      <c r="NP486" s="877" t="s">
        <v>64</v>
      </c>
      <c r="NQ486" s="877" t="s">
        <v>64</v>
      </c>
      <c r="NR486" s="877" t="s">
        <v>64</v>
      </c>
      <c r="NS486" s="877" t="s">
        <v>64</v>
      </c>
      <c r="NT486" s="877" t="s">
        <v>64</v>
      </c>
      <c r="NU486" s="877" t="s">
        <v>64</v>
      </c>
      <c r="NV486" s="877" t="s">
        <v>64</v>
      </c>
      <c r="NW486" s="877" t="s">
        <v>64</v>
      </c>
      <c r="NX486" s="877" t="s">
        <v>64</v>
      </c>
      <c r="NY486" s="877" t="s">
        <v>64</v>
      </c>
      <c r="NZ486" s="877" t="s">
        <v>64</v>
      </c>
      <c r="OA486" s="877" t="s">
        <v>64</v>
      </c>
      <c r="OB486" s="877" t="s">
        <v>64</v>
      </c>
      <c r="OC486" s="877" t="s">
        <v>64</v>
      </c>
      <c r="OD486" s="877" t="s">
        <v>64</v>
      </c>
      <c r="OE486" s="877" t="s">
        <v>64</v>
      </c>
      <c r="OF486" s="877" t="s">
        <v>64</v>
      </c>
      <c r="OG486" s="877" t="s">
        <v>64</v>
      </c>
      <c r="OH486" s="877" t="s">
        <v>64</v>
      </c>
      <c r="OI486" s="877" t="s">
        <v>64</v>
      </c>
      <c r="OJ486" s="877" t="s">
        <v>64</v>
      </c>
      <c r="OK486" s="877" t="s">
        <v>64</v>
      </c>
      <c r="OL486" s="877" t="s">
        <v>64</v>
      </c>
    </row>
    <row r="487" spans="1:402" s="133" customFormat="1" x14ac:dyDescent="0.25">
      <c r="A487" s="221">
        <v>486</v>
      </c>
      <c r="B487" s="221">
        <v>0</v>
      </c>
      <c r="C487" s="61">
        <v>0</v>
      </c>
      <c r="D487" s="61">
        <v>5</v>
      </c>
      <c r="E487" s="511">
        <v>246</v>
      </c>
      <c r="F487" s="880"/>
      <c r="G487" s="887">
        <v>517</v>
      </c>
      <c r="I487" s="511" t="s">
        <v>2023</v>
      </c>
      <c r="J487" s="766">
        <v>23070</v>
      </c>
      <c r="K487" s="512">
        <v>52.621917808219202</v>
      </c>
      <c r="L487" s="514">
        <v>62.3</v>
      </c>
      <c r="M487" s="514">
        <v>167</v>
      </c>
      <c r="N487" s="514">
        <v>22.338556420093944</v>
      </c>
      <c r="O487" s="106">
        <v>1.7000081699150089</v>
      </c>
      <c r="P487" s="511">
        <v>0</v>
      </c>
      <c r="Q487" s="511">
        <v>91</v>
      </c>
      <c r="R487" s="511">
        <v>58</v>
      </c>
      <c r="S487" s="511">
        <v>0</v>
      </c>
      <c r="T487" s="514">
        <v>3</v>
      </c>
      <c r="U487" s="718">
        <v>0</v>
      </c>
      <c r="V487" s="718"/>
      <c r="W487" s="718">
        <v>1</v>
      </c>
      <c r="X487" s="718">
        <v>0</v>
      </c>
      <c r="Y487" s="663">
        <v>0</v>
      </c>
      <c r="Z487" s="718">
        <v>1</v>
      </c>
      <c r="AA487" s="718">
        <v>0</v>
      </c>
      <c r="AB487" s="718">
        <v>0</v>
      </c>
      <c r="AD487" s="524">
        <v>24.809595959595999</v>
      </c>
      <c r="AF487" s="591">
        <v>85</v>
      </c>
      <c r="AG487" s="590">
        <v>1.0900000000000001</v>
      </c>
      <c r="AH487" s="589">
        <v>71</v>
      </c>
      <c r="AI487" s="63"/>
      <c r="AJ487" s="515">
        <v>13.3</v>
      </c>
      <c r="AK487" s="63"/>
      <c r="AL487" s="515"/>
      <c r="AM487" s="554">
        <v>452</v>
      </c>
      <c r="AN487" s="409"/>
      <c r="AO487" s="63"/>
      <c r="AP487" s="63"/>
      <c r="AQ487" s="63"/>
      <c r="AR487" s="63"/>
      <c r="AS487" s="63"/>
      <c r="AT487" s="63"/>
      <c r="AU487" s="64"/>
      <c r="AV487" s="64"/>
      <c r="AW487" s="108"/>
      <c r="AX487" s="108"/>
      <c r="AY487" s="108"/>
      <c r="AZ487" s="589">
        <v>136</v>
      </c>
      <c r="BA487" s="414"/>
      <c r="BB487" s="66"/>
      <c r="BC487" s="68"/>
      <c r="BD487" s="66"/>
      <c r="BE487" s="218"/>
      <c r="BF487" s="66"/>
      <c r="BG487" s="68"/>
      <c r="BH487" s="508"/>
      <c r="BI487" s="508"/>
      <c r="BJ487" s="508"/>
      <c r="BK487" s="66"/>
      <c r="BL487" s="66"/>
      <c r="BM487" s="66"/>
      <c r="BN487" s="66"/>
      <c r="BO487" s="571"/>
      <c r="BP487" s="66"/>
      <c r="BQ487" s="66"/>
      <c r="BR487" s="66"/>
      <c r="BS487" s="66"/>
      <c r="BT487" s="61"/>
      <c r="BU487" s="61"/>
      <c r="BV487" s="61"/>
      <c r="BW487" s="61"/>
      <c r="BX487" s="61"/>
      <c r="BY487" s="61"/>
      <c r="BZ487" s="61"/>
      <c r="CA487" s="61"/>
      <c r="CB487" s="61"/>
      <c r="CC487" s="61"/>
      <c r="CD487" s="61"/>
      <c r="CE487" s="61"/>
      <c r="CF487" s="61"/>
      <c r="CG487" s="61"/>
      <c r="CH487" s="61"/>
      <c r="CI487" s="61"/>
      <c r="CJ487" s="661">
        <v>0</v>
      </c>
      <c r="CK487" s="661">
        <v>0</v>
      </c>
      <c r="CL487" s="661">
        <v>1</v>
      </c>
      <c r="CM487" s="661">
        <v>1</v>
      </c>
      <c r="CN487" s="661">
        <v>1</v>
      </c>
      <c r="CO487" s="661">
        <v>0</v>
      </c>
      <c r="CP487" s="661">
        <v>1</v>
      </c>
      <c r="CQ487" s="661">
        <v>0</v>
      </c>
      <c r="CR487" s="661">
        <v>0</v>
      </c>
      <c r="CS487" s="661">
        <v>0</v>
      </c>
      <c r="CT487" s="661">
        <v>1</v>
      </c>
      <c r="CU487" s="661">
        <v>0</v>
      </c>
      <c r="CV487" s="666">
        <v>12.6</v>
      </c>
      <c r="CW487" s="362"/>
      <c r="CX487" s="362"/>
      <c r="CY487" s="362"/>
      <c r="DC487" s="516">
        <v>1</v>
      </c>
      <c r="DD487" s="511" t="s">
        <v>1756</v>
      </c>
      <c r="DF487" s="136"/>
      <c r="DJ487" s="136"/>
      <c r="DK487" s="136"/>
      <c r="DL487" s="136"/>
      <c r="DS487" s="63"/>
      <c r="EO487" s="511">
        <v>246</v>
      </c>
      <c r="EP487" s="574">
        <v>42220</v>
      </c>
      <c r="ET487" s="133">
        <v>88</v>
      </c>
      <c r="EU487" s="133">
        <v>0</v>
      </c>
      <c r="EV487" s="524">
        <v>24.809595959595999</v>
      </c>
      <c r="EW487" s="133">
        <v>7</v>
      </c>
      <c r="EX487" s="133">
        <v>8</v>
      </c>
      <c r="EY487" s="133">
        <v>60</v>
      </c>
      <c r="EZ487" s="133">
        <v>53</v>
      </c>
      <c r="FC487" s="133">
        <v>38</v>
      </c>
      <c r="FE487" s="133">
        <v>30</v>
      </c>
      <c r="FH487" s="91"/>
      <c r="FI487" s="91"/>
      <c r="FJ487" s="227"/>
      <c r="FK487" s="227"/>
      <c r="FL487" s="193">
        <v>208</v>
      </c>
      <c r="FM487" s="193">
        <v>141</v>
      </c>
      <c r="FN487" s="193">
        <v>122.35235317157262</v>
      </c>
      <c r="FO487" s="193">
        <v>82.940777871114136</v>
      </c>
      <c r="FP487" s="193">
        <v>32</v>
      </c>
      <c r="FQ487" s="133">
        <v>1</v>
      </c>
      <c r="FS487" s="193">
        <v>39</v>
      </c>
      <c r="FT487" s="193">
        <v>54</v>
      </c>
      <c r="FU487" s="133">
        <v>70</v>
      </c>
      <c r="FV487" s="237">
        <v>5.03</v>
      </c>
      <c r="FW487" s="237">
        <v>6</v>
      </c>
      <c r="FX487" s="237">
        <v>7.7534791252485089</v>
      </c>
      <c r="FY487" s="237">
        <v>0.72222222222222221</v>
      </c>
      <c r="FZ487" s="237"/>
      <c r="GA487" s="133">
        <v>22</v>
      </c>
      <c r="GG487" s="133">
        <v>0</v>
      </c>
      <c r="GH487" s="133">
        <v>1</v>
      </c>
      <c r="GI487" s="133">
        <v>0</v>
      </c>
      <c r="GJ487" s="133">
        <v>0</v>
      </c>
      <c r="GK487" s="133">
        <v>15</v>
      </c>
      <c r="GM487" s="133">
        <v>0</v>
      </c>
      <c r="GO487" s="133">
        <v>0</v>
      </c>
      <c r="GP487" s="61">
        <v>27</v>
      </c>
      <c r="GQ487" s="106">
        <v>15.882276613617599</v>
      </c>
      <c r="GR487" s="61">
        <v>38</v>
      </c>
      <c r="GS487" s="61">
        <v>0</v>
      </c>
      <c r="GT487" s="61"/>
      <c r="GU487" s="61"/>
      <c r="GV487" s="61"/>
      <c r="GW487" s="61"/>
      <c r="GX487" s="61"/>
      <c r="GY487" s="61"/>
      <c r="GZ487" s="90"/>
      <c r="HA487" s="21">
        <v>12</v>
      </c>
      <c r="HY487" s="238"/>
      <c r="IE487" s="237"/>
      <c r="IF487" s="237"/>
      <c r="IP487" s="237"/>
      <c r="JC487" s="136"/>
      <c r="JD487" s="278"/>
      <c r="JE487" s="70"/>
      <c r="JF487" s="70"/>
      <c r="JG487" s="136"/>
      <c r="JH487" s="136"/>
      <c r="JI487" s="136"/>
      <c r="JJ487" s="136"/>
      <c r="JL487" s="420"/>
      <c r="JM487" s="362"/>
      <c r="JN487" s="244"/>
      <c r="JP487" s="518">
        <v>2</v>
      </c>
      <c r="JQ487" s="519">
        <v>42961</v>
      </c>
      <c r="JR487" s="520">
        <v>22</v>
      </c>
      <c r="JS487" s="135"/>
      <c r="JU487" s="200"/>
      <c r="JV487" s="135"/>
      <c r="JW487" s="225"/>
      <c r="JX487" s="201"/>
      <c r="JY487" s="135"/>
      <c r="JZ487" s="225"/>
      <c r="KA487" s="699">
        <v>1</v>
      </c>
      <c r="KB487" s="700">
        <v>42961</v>
      </c>
      <c r="KC487" s="225"/>
      <c r="KD487" s="63"/>
      <c r="KE487" s="250"/>
      <c r="KF487" s="250"/>
      <c r="KG487" s="250"/>
      <c r="KH487" s="250"/>
      <c r="KI487" s="250"/>
      <c r="KJ487" s="250"/>
      <c r="KK487" s="250"/>
      <c r="KL487" s="250"/>
      <c r="KQ487" s="92"/>
      <c r="KR487" s="92"/>
      <c r="KS487" s="92"/>
      <c r="KT487" s="361"/>
      <c r="KU487" s="92"/>
      <c r="KV487" s="361"/>
      <c r="KW487" s="361"/>
      <c r="KX487" s="361"/>
      <c r="KY487" s="361"/>
      <c r="KZ487" s="361"/>
      <c r="LA487" s="361"/>
      <c r="LB487" s="361"/>
      <c r="LC487" s="361"/>
      <c r="LD487" s="361"/>
      <c r="LE487" s="112"/>
      <c r="LF487" s="454"/>
      <c r="LG487" s="454"/>
      <c r="LH487" s="454"/>
      <c r="LI487" s="454"/>
      <c r="LJ487" s="454"/>
      <c r="LK487" s="454"/>
      <c r="LL487" s="454"/>
      <c r="LM487" s="454"/>
      <c r="LN487" s="454"/>
      <c r="LO487" s="454"/>
      <c r="LP487" s="454"/>
      <c r="LQ487" s="454"/>
      <c r="LR487" s="454"/>
      <c r="LS487" s="454"/>
      <c r="LT487" s="454"/>
      <c r="LU487" s="454"/>
      <c r="LV487" s="454"/>
      <c r="LW487" s="454"/>
      <c r="LX487" s="454"/>
      <c r="LY487" s="454"/>
      <c r="LZ487" s="454"/>
      <c r="MA487" s="454"/>
      <c r="MC487" s="509"/>
      <c r="MD487" s="61"/>
      <c r="ME487" s="746">
        <v>246</v>
      </c>
      <c r="MF487" s="510">
        <v>42277</v>
      </c>
      <c r="MG487" s="511">
        <v>517</v>
      </c>
      <c r="MH487" s="521">
        <v>517</v>
      </c>
      <c r="MI487" s="522">
        <v>38.7876775481907</v>
      </c>
      <c r="MJ487" s="510">
        <v>42291</v>
      </c>
      <c r="MK487" s="511">
        <v>521</v>
      </c>
      <c r="ML487" s="511">
        <v>30.4</v>
      </c>
      <c r="MM487" s="511"/>
      <c r="MN487" s="511"/>
      <c r="MO487" s="511"/>
      <c r="ND487" s="876" t="s">
        <v>64</v>
      </c>
      <c r="NE487" s="877" t="s">
        <v>64</v>
      </c>
      <c r="NF487" s="877" t="s">
        <v>64</v>
      </c>
      <c r="NG487" s="877" t="s">
        <v>64</v>
      </c>
      <c r="NH487" s="877" t="s">
        <v>64</v>
      </c>
      <c r="NI487" s="877" t="s">
        <v>64</v>
      </c>
      <c r="NJ487" s="877" t="s">
        <v>64</v>
      </c>
      <c r="NK487" s="877" t="s">
        <v>64</v>
      </c>
      <c r="NL487" s="877" t="s">
        <v>64</v>
      </c>
      <c r="NM487" s="877" t="s">
        <v>64</v>
      </c>
      <c r="NN487" s="877" t="s">
        <v>64</v>
      </c>
      <c r="NO487" s="877" t="s">
        <v>64</v>
      </c>
      <c r="NP487" s="877" t="s">
        <v>64</v>
      </c>
      <c r="NQ487" s="877" t="s">
        <v>64</v>
      </c>
      <c r="NR487" s="877" t="s">
        <v>64</v>
      </c>
      <c r="NS487" s="877" t="s">
        <v>64</v>
      </c>
      <c r="NT487" s="877" t="s">
        <v>64</v>
      </c>
      <c r="NU487" s="877" t="s">
        <v>64</v>
      </c>
      <c r="NV487" s="877" t="s">
        <v>64</v>
      </c>
      <c r="NW487" s="877" t="s">
        <v>64</v>
      </c>
      <c r="NX487" s="877" t="s">
        <v>64</v>
      </c>
      <c r="NY487" s="877" t="s">
        <v>64</v>
      </c>
      <c r="NZ487" s="877" t="s">
        <v>64</v>
      </c>
      <c r="OA487" s="877" t="s">
        <v>64</v>
      </c>
      <c r="OB487" s="877" t="s">
        <v>64</v>
      </c>
      <c r="OC487" s="877" t="s">
        <v>64</v>
      </c>
      <c r="OD487" s="877" t="s">
        <v>64</v>
      </c>
      <c r="OE487" s="877" t="s">
        <v>64</v>
      </c>
      <c r="OF487" s="877" t="s">
        <v>64</v>
      </c>
      <c r="OG487" s="877" t="s">
        <v>64</v>
      </c>
      <c r="OH487" s="877" t="s">
        <v>64</v>
      </c>
      <c r="OI487" s="877" t="s">
        <v>64</v>
      </c>
      <c r="OJ487" s="877" t="s">
        <v>64</v>
      </c>
      <c r="OK487" s="877" t="s">
        <v>64</v>
      </c>
      <c r="OL487" s="877" t="s">
        <v>64</v>
      </c>
    </row>
    <row r="488" spans="1:402" s="133" customFormat="1" x14ac:dyDescent="0.25">
      <c r="A488" s="274">
        <v>487</v>
      </c>
      <c r="B488" s="221">
        <v>0</v>
      </c>
      <c r="C488" s="61">
        <v>1</v>
      </c>
      <c r="D488" s="61">
        <v>5</v>
      </c>
      <c r="E488" s="511">
        <v>247</v>
      </c>
      <c r="F488" s="880"/>
      <c r="G488" s="887">
        <v>518</v>
      </c>
      <c r="I488" s="511" t="s">
        <v>2024</v>
      </c>
      <c r="J488" s="766">
        <v>17645</v>
      </c>
      <c r="K488" s="512">
        <v>67.465753424657507</v>
      </c>
      <c r="L488" s="514">
        <v>82.6</v>
      </c>
      <c r="M488" s="514">
        <v>172</v>
      </c>
      <c r="N488" s="514">
        <v>27.920497566252028</v>
      </c>
      <c r="O488" s="106">
        <v>1.9865659929749235</v>
      </c>
      <c r="P488" s="511">
        <v>0</v>
      </c>
      <c r="Q488" s="511">
        <v>100</v>
      </c>
      <c r="R488" s="511">
        <v>67</v>
      </c>
      <c r="S488" s="511">
        <v>1</v>
      </c>
      <c r="T488" s="514">
        <v>3</v>
      </c>
      <c r="U488" s="718">
        <v>0</v>
      </c>
      <c r="V488" s="718"/>
      <c r="W488" s="718">
        <v>0</v>
      </c>
      <c r="X488" s="718">
        <v>2</v>
      </c>
      <c r="Y488" s="718">
        <v>1</v>
      </c>
      <c r="Z488" s="718">
        <v>0</v>
      </c>
      <c r="AA488" s="718">
        <v>0</v>
      </c>
      <c r="AB488" s="718">
        <v>0</v>
      </c>
      <c r="AD488" s="524">
        <v>23.712926513516798</v>
      </c>
      <c r="AF488" s="589"/>
      <c r="AG488" s="590">
        <v>1.58</v>
      </c>
      <c r="AH488" s="589">
        <v>44</v>
      </c>
      <c r="AI488" s="63"/>
      <c r="AJ488" s="515">
        <v>12.1</v>
      </c>
      <c r="AK488" s="63"/>
      <c r="AL488" s="515"/>
      <c r="AM488" s="554">
        <v>5055</v>
      </c>
      <c r="AN488" s="409"/>
      <c r="AO488" s="63"/>
      <c r="AP488" s="63"/>
      <c r="AQ488" s="63"/>
      <c r="AR488" s="63"/>
      <c r="AS488" s="63"/>
      <c r="AT488" s="63"/>
      <c r="AU488" s="64"/>
      <c r="AV488" s="64"/>
      <c r="AW488" s="108"/>
      <c r="AX488" s="108"/>
      <c r="AY488" s="108"/>
      <c r="AZ488" s="589">
        <v>142</v>
      </c>
      <c r="BA488" s="414"/>
      <c r="BB488" s="66"/>
      <c r="BC488" s="68"/>
      <c r="BD488" s="66"/>
      <c r="BE488" s="218"/>
      <c r="BF488" s="66"/>
      <c r="BG488" s="68"/>
      <c r="BH488" s="508"/>
      <c r="BI488" s="508"/>
      <c r="BJ488" s="508"/>
      <c r="BK488" s="66"/>
      <c r="BL488" s="66"/>
      <c r="BM488" s="66"/>
      <c r="BN488" s="66"/>
      <c r="BO488" s="571"/>
      <c r="BP488" s="66"/>
      <c r="BQ488" s="66"/>
      <c r="BR488" s="66"/>
      <c r="BS488" s="66"/>
      <c r="BT488" s="61"/>
      <c r="BU488" s="61"/>
      <c r="BV488" s="61"/>
      <c r="BW488" s="61"/>
      <c r="BX488" s="61"/>
      <c r="BY488" s="61"/>
      <c r="BZ488" s="61"/>
      <c r="CA488" s="61"/>
      <c r="CB488" s="61"/>
      <c r="CC488" s="61"/>
      <c r="CD488" s="61"/>
      <c r="CE488" s="61"/>
      <c r="CF488" s="61"/>
      <c r="CG488" s="61"/>
      <c r="CH488" s="61"/>
      <c r="CI488" s="61"/>
      <c r="CJ488" s="661">
        <v>1</v>
      </c>
      <c r="CK488" s="661">
        <v>0</v>
      </c>
      <c r="CL488" s="663">
        <v>1</v>
      </c>
      <c r="CM488" s="661">
        <v>1</v>
      </c>
      <c r="CN488" s="661">
        <v>1</v>
      </c>
      <c r="CO488" s="661">
        <v>0</v>
      </c>
      <c r="CP488" s="661">
        <v>1</v>
      </c>
      <c r="CQ488" s="661">
        <v>1</v>
      </c>
      <c r="CR488" s="661">
        <v>0</v>
      </c>
      <c r="CS488" s="661">
        <v>0</v>
      </c>
      <c r="CT488" s="661">
        <v>1</v>
      </c>
      <c r="CU488" s="661">
        <v>0</v>
      </c>
      <c r="CV488" s="667"/>
      <c r="CW488" s="362"/>
      <c r="CX488" s="362"/>
      <c r="CY488" s="362"/>
      <c r="DC488" s="516">
        <v>1</v>
      </c>
      <c r="DD488" s="511" t="s">
        <v>1782</v>
      </c>
      <c r="DF488" s="136"/>
      <c r="DJ488" s="136"/>
      <c r="DK488" s="136"/>
      <c r="DL488" s="136"/>
      <c r="DS488" s="63"/>
      <c r="EO488" s="511">
        <v>247</v>
      </c>
      <c r="EP488" s="574">
        <v>42269</v>
      </c>
      <c r="ET488" s="133">
        <v>60</v>
      </c>
      <c r="EU488" s="133">
        <v>1</v>
      </c>
      <c r="EV488" s="524">
        <v>23.712926513516798</v>
      </c>
      <c r="EW488" s="133">
        <v>7</v>
      </c>
      <c r="EX488" s="133">
        <v>7</v>
      </c>
      <c r="EY488" s="133">
        <v>71</v>
      </c>
      <c r="EZ488" s="133">
        <v>63</v>
      </c>
      <c r="FC488" s="133">
        <v>50</v>
      </c>
      <c r="FE488" s="133">
        <v>39</v>
      </c>
      <c r="FH488" s="91"/>
      <c r="FI488" s="91"/>
      <c r="FJ488" s="227"/>
      <c r="FK488" s="227"/>
      <c r="FL488" s="193">
        <v>210</v>
      </c>
      <c r="FM488" s="193">
        <v>177</v>
      </c>
      <c r="FN488" s="193">
        <v>105.71005480946579</v>
      </c>
      <c r="FO488" s="193">
        <v>89.098474767978303</v>
      </c>
      <c r="FP488" s="193">
        <v>15</v>
      </c>
      <c r="FQ488" s="133">
        <v>1</v>
      </c>
      <c r="FS488" s="193">
        <v>72</v>
      </c>
      <c r="FT488" s="193"/>
      <c r="FU488" s="133">
        <v>120</v>
      </c>
      <c r="FV488" s="237">
        <v>4.5599999999999996</v>
      </c>
      <c r="FW488" s="237">
        <v>7.79</v>
      </c>
      <c r="FX488" s="237">
        <v>15.789473684210527</v>
      </c>
      <c r="FY488" s="237"/>
      <c r="FZ488" s="237"/>
      <c r="GA488" s="133">
        <v>18</v>
      </c>
      <c r="GG488" s="133">
        <v>0</v>
      </c>
      <c r="GH488" s="133">
        <v>1</v>
      </c>
      <c r="GI488" s="133">
        <v>0</v>
      </c>
      <c r="GJ488" s="133">
        <v>3</v>
      </c>
      <c r="GK488" s="133">
        <v>19</v>
      </c>
      <c r="GM488" s="133">
        <v>0</v>
      </c>
      <c r="GO488" s="133">
        <v>1</v>
      </c>
      <c r="GP488" s="61">
        <v>251</v>
      </c>
      <c r="GQ488" s="106">
        <v>126.34868455798055</v>
      </c>
      <c r="GR488" s="61">
        <v>23</v>
      </c>
      <c r="GS488" s="61">
        <v>1</v>
      </c>
      <c r="GT488" s="61"/>
      <c r="GU488" s="61"/>
      <c r="GV488" s="61"/>
      <c r="GW488" s="61"/>
      <c r="GX488" s="61"/>
      <c r="GY488" s="61"/>
      <c r="GZ488" s="90"/>
      <c r="HA488" s="21">
        <v>33</v>
      </c>
      <c r="HY488" s="238"/>
      <c r="IE488" s="237"/>
      <c r="IF488" s="237"/>
      <c r="IP488" s="237"/>
      <c r="JC488" s="136"/>
      <c r="JD488" s="278"/>
      <c r="JE488" s="70"/>
      <c r="JF488" s="70"/>
      <c r="JG488" s="136"/>
      <c r="JH488" s="136"/>
      <c r="JI488" s="136"/>
      <c r="JJ488" s="136"/>
      <c r="JL488" s="420"/>
      <c r="JM488" s="362"/>
      <c r="JN488" s="244"/>
      <c r="JP488" s="518">
        <v>0</v>
      </c>
      <c r="JQ488" s="519">
        <v>43531</v>
      </c>
      <c r="JR488" s="520">
        <v>41</v>
      </c>
      <c r="JS488" s="135"/>
      <c r="JU488" s="200"/>
      <c r="JV488" s="135"/>
      <c r="JW488" s="225"/>
      <c r="JX488" s="201"/>
      <c r="JY488" s="135"/>
      <c r="JZ488" s="225"/>
      <c r="KA488" s="699">
        <v>0</v>
      </c>
      <c r="KB488" s="511"/>
      <c r="KC488" s="225"/>
      <c r="KD488" s="63"/>
      <c r="KE488" s="250"/>
      <c r="KF488" s="250"/>
      <c r="KG488" s="250"/>
      <c r="KH488" s="250"/>
      <c r="KI488" s="250"/>
      <c r="KJ488" s="250"/>
      <c r="KK488" s="250"/>
      <c r="KL488" s="250"/>
      <c r="KQ488" s="92"/>
      <c r="KR488" s="92"/>
      <c r="KS488" s="92"/>
      <c r="KT488" s="361"/>
      <c r="KU488" s="92"/>
      <c r="KV488" s="361"/>
      <c r="KW488" s="361"/>
      <c r="KX488" s="361"/>
      <c r="KY488" s="361"/>
      <c r="KZ488" s="361"/>
      <c r="LA488" s="361"/>
      <c r="LB488" s="361"/>
      <c r="LC488" s="361"/>
      <c r="LD488" s="361"/>
      <c r="LE488" s="112"/>
      <c r="LF488" s="454"/>
      <c r="LG488" s="454"/>
      <c r="LH488" s="454"/>
      <c r="LI488" s="454"/>
      <c r="LJ488" s="454"/>
      <c r="LK488" s="454"/>
      <c r="LL488" s="454"/>
      <c r="LM488" s="454"/>
      <c r="LN488" s="454"/>
      <c r="LO488" s="454"/>
      <c r="LP488" s="454"/>
      <c r="LQ488" s="454"/>
      <c r="LR488" s="454"/>
      <c r="LS488" s="454"/>
      <c r="LT488" s="454"/>
      <c r="LU488" s="454"/>
      <c r="LV488" s="454"/>
      <c r="LW488" s="454"/>
      <c r="LX488" s="454"/>
      <c r="LY488" s="454"/>
      <c r="LZ488" s="454"/>
      <c r="MA488" s="454"/>
      <c r="MC488" s="509"/>
      <c r="MD488" s="61"/>
      <c r="ME488" s="746">
        <v>247</v>
      </c>
      <c r="MF488" s="510">
        <v>42270</v>
      </c>
      <c r="MG488" s="511">
        <v>518</v>
      </c>
      <c r="MH488" s="521">
        <v>518</v>
      </c>
      <c r="MI488" s="522">
        <v>76.805890958957306</v>
      </c>
      <c r="MJ488" s="510"/>
      <c r="MK488" s="511"/>
      <c r="ML488" s="511"/>
      <c r="MM488" s="511"/>
      <c r="MN488" s="511"/>
      <c r="MO488" s="511"/>
      <c r="ND488" s="876">
        <v>1247</v>
      </c>
      <c r="NE488" s="877">
        <v>8.3118845189646695</v>
      </c>
      <c r="NF488" s="877">
        <v>7.0495218645321804</v>
      </c>
      <c r="NG488" s="877">
        <v>4.8384475925484596</v>
      </c>
      <c r="NH488" s="877">
        <v>0.81885056089543395</v>
      </c>
      <c r="NI488" s="877">
        <v>7.15451435180477</v>
      </c>
      <c r="NJ488" s="877">
        <v>7.3801579915381597</v>
      </c>
      <c r="NK488" s="877">
        <v>8.6793041503569999</v>
      </c>
      <c r="NL488" s="877">
        <v>7.4231579399803396</v>
      </c>
      <c r="NM488" s="877">
        <v>6.14200491598488</v>
      </c>
      <c r="NN488" s="877">
        <v>0.65076455911690201</v>
      </c>
      <c r="NO488" s="877">
        <v>6.6338670918356204</v>
      </c>
      <c r="NP488" s="877">
        <v>7.1845778493427597</v>
      </c>
      <c r="NQ488" s="877">
        <v>7.85934841976571</v>
      </c>
      <c r="NR488" s="877">
        <v>4.8584783904232696</v>
      </c>
      <c r="NS488" s="877">
        <v>6.2443162598912103</v>
      </c>
      <c r="NT488" s="877">
        <v>7.7555552619721402</v>
      </c>
      <c r="NU488" s="877">
        <v>6.4122734446708201</v>
      </c>
      <c r="NV488" s="877">
        <v>6.8860623383456003</v>
      </c>
      <c r="NW488" s="877">
        <v>5.7202784652333296</v>
      </c>
      <c r="NX488" s="877">
        <v>6.4032677223393</v>
      </c>
      <c r="NY488" s="877">
        <v>8.1363247047085405</v>
      </c>
      <c r="NZ488" s="877">
        <v>-1.9378782880922001</v>
      </c>
      <c r="OA488" s="877">
        <v>11.103209113808999</v>
      </c>
      <c r="OB488" s="877">
        <v>2.2509615735332198</v>
      </c>
      <c r="OC488" s="877">
        <v>8.1199786096548792</v>
      </c>
      <c r="OD488" s="877">
        <v>6.6964111992088302</v>
      </c>
      <c r="OE488" s="877">
        <v>4.3950627995175804</v>
      </c>
      <c r="OF488" s="877">
        <v>11.003848155199201</v>
      </c>
      <c r="OG488" s="877">
        <v>3.2839217723076199</v>
      </c>
      <c r="OH488" s="877">
        <v>7.2764966656403596</v>
      </c>
      <c r="OI488" s="877">
        <v>4.4369613378336004</v>
      </c>
      <c r="OJ488" s="877">
        <v>3.72735148955887</v>
      </c>
      <c r="OK488" s="877">
        <v>10.057856897747101</v>
      </c>
      <c r="OL488" s="877">
        <v>8.8522475402757905</v>
      </c>
    </row>
    <row r="489" spans="1:402" s="133" customFormat="1" x14ac:dyDescent="0.25">
      <c r="A489" s="221">
        <v>488</v>
      </c>
      <c r="B489" s="221">
        <v>0</v>
      </c>
      <c r="C489" s="61">
        <v>1</v>
      </c>
      <c r="D489" s="61">
        <v>5</v>
      </c>
      <c r="E489" s="511">
        <v>249</v>
      </c>
      <c r="F489" s="880"/>
      <c r="G489" s="887">
        <v>520</v>
      </c>
      <c r="I489" s="511" t="s">
        <v>2025</v>
      </c>
      <c r="J489" s="766">
        <v>18537</v>
      </c>
      <c r="K489" s="512">
        <v>65.057534246575301</v>
      </c>
      <c r="L489" s="514">
        <v>82.5</v>
      </c>
      <c r="M489" s="514">
        <v>172</v>
      </c>
      <c r="N489" s="514">
        <v>27.886695511087076</v>
      </c>
      <c r="O489" s="106">
        <v>1.9853631070075486</v>
      </c>
      <c r="P489" s="511">
        <v>0</v>
      </c>
      <c r="Q489" s="511">
        <v>100</v>
      </c>
      <c r="R489" s="511">
        <v>70</v>
      </c>
      <c r="S489" s="511">
        <v>0</v>
      </c>
      <c r="T489" s="514">
        <v>2</v>
      </c>
      <c r="U489" s="718">
        <v>0</v>
      </c>
      <c r="V489" s="718"/>
      <c r="W489" s="718">
        <v>0</v>
      </c>
      <c r="X489" s="718">
        <v>2</v>
      </c>
      <c r="Y489" s="663">
        <v>0</v>
      </c>
      <c r="Z489" s="718">
        <v>0</v>
      </c>
      <c r="AA489" s="718">
        <v>0</v>
      </c>
      <c r="AB489" s="718">
        <v>0</v>
      </c>
      <c r="AD489" s="524">
        <v>22.538010796001402</v>
      </c>
      <c r="AF489" s="589">
        <v>104</v>
      </c>
      <c r="AG489" s="590">
        <v>2.13</v>
      </c>
      <c r="AH489" s="589">
        <v>31</v>
      </c>
      <c r="AI489" s="63"/>
      <c r="AJ489" s="515">
        <v>11.7</v>
      </c>
      <c r="AK489" s="63"/>
      <c r="AL489" s="515"/>
      <c r="AM489" s="554">
        <v>13369</v>
      </c>
      <c r="AN489" s="409"/>
      <c r="AO489" s="63"/>
      <c r="AP489" s="63"/>
      <c r="AQ489" s="63"/>
      <c r="AR489" s="63"/>
      <c r="AS489" s="63"/>
      <c r="AT489" s="63"/>
      <c r="AU489" s="64"/>
      <c r="AV489" s="64"/>
      <c r="AW489" s="108"/>
      <c r="AX489" s="108"/>
      <c r="AY489" s="108"/>
      <c r="AZ489" s="589">
        <v>133</v>
      </c>
      <c r="BA489" s="414"/>
      <c r="BB489" s="66"/>
      <c r="BC489" s="68"/>
      <c r="BD489" s="66"/>
      <c r="BE489" s="218"/>
      <c r="BF489" s="66"/>
      <c r="BG489" s="68"/>
      <c r="BH489" s="508"/>
      <c r="BI489" s="508"/>
      <c r="BJ489" s="508"/>
      <c r="BK489" s="66"/>
      <c r="BL489" s="66"/>
      <c r="BM489" s="66"/>
      <c r="BN489" s="66"/>
      <c r="BO489" s="571"/>
      <c r="BP489" s="66"/>
      <c r="BQ489" s="66"/>
      <c r="BR489" s="66"/>
      <c r="BS489" s="66"/>
      <c r="BT489" s="61"/>
      <c r="BU489" s="61"/>
      <c r="BV489" s="61"/>
      <c r="BW489" s="61"/>
      <c r="BX489" s="61"/>
      <c r="BY489" s="61"/>
      <c r="BZ489" s="61"/>
      <c r="CA489" s="61"/>
      <c r="CB489" s="61"/>
      <c r="CC489" s="61"/>
      <c r="CD489" s="61"/>
      <c r="CE489" s="61"/>
      <c r="CF489" s="61"/>
      <c r="CG489" s="61"/>
      <c r="CH489" s="61"/>
      <c r="CI489" s="61"/>
      <c r="CJ489" s="661">
        <v>1</v>
      </c>
      <c r="CK489" s="661">
        <v>0</v>
      </c>
      <c r="CL489" s="661">
        <v>0</v>
      </c>
      <c r="CM489" s="661">
        <v>1</v>
      </c>
      <c r="CN489" s="663">
        <v>1</v>
      </c>
      <c r="CO489" s="661">
        <v>0</v>
      </c>
      <c r="CP489" s="661">
        <v>1</v>
      </c>
      <c r="CQ489" s="661">
        <v>0</v>
      </c>
      <c r="CR489" s="661">
        <v>0</v>
      </c>
      <c r="CS489" s="661">
        <v>0</v>
      </c>
      <c r="CT489" s="661">
        <v>1</v>
      </c>
      <c r="CU489" s="661">
        <v>0</v>
      </c>
      <c r="CV489" s="666">
        <v>10.7</v>
      </c>
      <c r="CW489" s="362"/>
      <c r="CX489" s="362"/>
      <c r="CY489" s="362"/>
      <c r="DC489" s="516">
        <v>1</v>
      </c>
      <c r="DD489" s="511" t="s">
        <v>1756</v>
      </c>
      <c r="DF489" s="136"/>
      <c r="DJ489" s="136"/>
      <c r="DK489" s="136"/>
      <c r="DL489" s="136"/>
      <c r="DS489" s="63"/>
      <c r="EO489" s="511">
        <v>249</v>
      </c>
      <c r="EP489" s="574">
        <v>42320</v>
      </c>
      <c r="ET489" s="133">
        <v>68</v>
      </c>
      <c r="EU489" s="133">
        <v>0</v>
      </c>
      <c r="EV489" s="524">
        <v>22.538010796001402</v>
      </c>
      <c r="EW489" s="133">
        <v>8</v>
      </c>
      <c r="EX489" s="133">
        <v>7</v>
      </c>
      <c r="EY489" s="133">
        <v>66</v>
      </c>
      <c r="EZ489" s="133">
        <v>59</v>
      </c>
      <c r="FC489" s="133">
        <v>53</v>
      </c>
      <c r="FE489" s="133">
        <v>27</v>
      </c>
      <c r="FH489" s="91"/>
      <c r="FI489" s="91"/>
      <c r="FJ489" s="227"/>
      <c r="FK489" s="227"/>
      <c r="FL489" s="193">
        <v>260</v>
      </c>
      <c r="FM489" s="193">
        <v>198</v>
      </c>
      <c r="FN489" s="193">
        <v>130.95841213242181</v>
      </c>
      <c r="FO489" s="193">
        <v>99.729867700844295</v>
      </c>
      <c r="FP489" s="193">
        <v>24</v>
      </c>
      <c r="FQ489" s="133">
        <v>1</v>
      </c>
      <c r="FS489" s="193">
        <v>76</v>
      </c>
      <c r="FT489" s="193">
        <v>21</v>
      </c>
      <c r="FU489" s="133">
        <v>80</v>
      </c>
      <c r="FV489" s="237">
        <v>2.5499999999999998</v>
      </c>
      <c r="FW489" s="237">
        <v>2.62</v>
      </c>
      <c r="FX489" s="237">
        <v>29.803921568627452</v>
      </c>
      <c r="FY489" s="237">
        <v>3.6190476190476191</v>
      </c>
      <c r="FZ489" s="237">
        <v>3.0039525691699605</v>
      </c>
      <c r="GA489" s="133">
        <v>20</v>
      </c>
      <c r="GG489" s="133">
        <v>0</v>
      </c>
      <c r="GH489" s="133">
        <v>1</v>
      </c>
      <c r="GI489" s="133">
        <v>0</v>
      </c>
      <c r="GJ489" s="133">
        <v>1</v>
      </c>
      <c r="GK489" s="133">
        <v>39</v>
      </c>
      <c r="GM489" s="133">
        <v>0</v>
      </c>
      <c r="GO489" s="133">
        <v>0</v>
      </c>
      <c r="GP489" s="61">
        <v>104</v>
      </c>
      <c r="GQ489" s="106">
        <v>52.383364852968725</v>
      </c>
      <c r="GR489" s="61">
        <v>40</v>
      </c>
      <c r="GS489" s="61">
        <v>0</v>
      </c>
      <c r="GT489" s="61"/>
      <c r="GU489" s="61"/>
      <c r="GV489" s="61"/>
      <c r="GW489" s="61"/>
      <c r="GX489" s="61">
        <v>16</v>
      </c>
      <c r="GY489" s="61"/>
      <c r="GZ489" s="90"/>
      <c r="HA489" s="21">
        <v>27</v>
      </c>
      <c r="HY489" s="238"/>
      <c r="IE489" s="237"/>
      <c r="IF489" s="237"/>
      <c r="IP489" s="237"/>
      <c r="JC489" s="136"/>
      <c r="JD489" s="278"/>
      <c r="JE489" s="70"/>
      <c r="JF489" s="70"/>
      <c r="JG489" s="136"/>
      <c r="JH489" s="136"/>
      <c r="JI489" s="136"/>
      <c r="JJ489" s="136"/>
      <c r="JL489" s="420"/>
      <c r="JM489" s="362"/>
      <c r="JN489" s="244"/>
      <c r="JP489" s="518">
        <v>2</v>
      </c>
      <c r="JQ489" s="519">
        <v>43368</v>
      </c>
      <c r="JR489" s="520">
        <v>35</v>
      </c>
      <c r="JS489" s="135"/>
      <c r="JU489" s="200"/>
      <c r="JV489" s="135"/>
      <c r="JW489" s="225"/>
      <c r="JX489" s="201"/>
      <c r="JY489" s="135"/>
      <c r="JZ489" s="225"/>
      <c r="KA489" s="699">
        <v>1</v>
      </c>
      <c r="KB489" s="700">
        <v>43368</v>
      </c>
      <c r="KC489" s="225"/>
      <c r="KD489" s="63"/>
      <c r="KE489" s="250"/>
      <c r="KF489" s="250"/>
      <c r="KG489" s="250"/>
      <c r="KH489" s="250"/>
      <c r="KI489" s="250"/>
      <c r="KJ489" s="250"/>
      <c r="KK489" s="250"/>
      <c r="KL489" s="250"/>
      <c r="KQ489" s="92"/>
      <c r="KR489" s="92"/>
      <c r="KS489" s="92"/>
      <c r="KT489" s="361"/>
      <c r="KU489" s="92"/>
      <c r="KV489" s="361"/>
      <c r="KW489" s="361"/>
      <c r="KX489" s="361"/>
      <c r="KY489" s="361"/>
      <c r="KZ489" s="361"/>
      <c r="LA489" s="361"/>
      <c r="LB489" s="361"/>
      <c r="LC489" s="361"/>
      <c r="LD489" s="361"/>
      <c r="LE489" s="112"/>
      <c r="LF489" s="454"/>
      <c r="LG489" s="454"/>
      <c r="LH489" s="454"/>
      <c r="LI489" s="454"/>
      <c r="LJ489" s="454"/>
      <c r="LK489" s="454"/>
      <c r="LL489" s="454"/>
      <c r="LM489" s="454"/>
      <c r="LN489" s="454"/>
      <c r="LO489" s="454"/>
      <c r="LP489" s="454"/>
      <c r="LQ489" s="454"/>
      <c r="LR489" s="454"/>
      <c r="LS489" s="454"/>
      <c r="LT489" s="454"/>
      <c r="LU489" s="454"/>
      <c r="LV489" s="454"/>
      <c r="LW489" s="454"/>
      <c r="LX489" s="454"/>
      <c r="LY489" s="454"/>
      <c r="LZ489" s="454"/>
      <c r="MA489" s="454"/>
      <c r="MC489" s="509"/>
      <c r="MD489" s="61"/>
      <c r="ME489" s="746">
        <v>249</v>
      </c>
      <c r="MF489" s="510">
        <v>42283</v>
      </c>
      <c r="MG489" s="511">
        <v>520</v>
      </c>
      <c r="MH489" s="521">
        <v>520</v>
      </c>
      <c r="MI489" s="522">
        <v>176.781534277525</v>
      </c>
      <c r="MJ489" s="510"/>
      <c r="MK489" s="511"/>
      <c r="ML489" s="511"/>
      <c r="MM489" s="511"/>
      <c r="MN489" s="511"/>
      <c r="MO489" s="511"/>
      <c r="ND489" s="876">
        <v>1249</v>
      </c>
      <c r="NE489" s="877" t="s">
        <v>64</v>
      </c>
      <c r="NF489" s="877" t="s">
        <v>64</v>
      </c>
      <c r="NG489" s="877" t="s">
        <v>64</v>
      </c>
      <c r="NH489" s="877" t="s">
        <v>64</v>
      </c>
      <c r="NI489" s="877" t="s">
        <v>64</v>
      </c>
      <c r="NJ489" s="877" t="s">
        <v>64</v>
      </c>
      <c r="NK489" s="877" t="s">
        <v>64</v>
      </c>
      <c r="NL489" s="877" t="s">
        <v>64</v>
      </c>
      <c r="NM489" s="877" t="s">
        <v>64</v>
      </c>
      <c r="NN489" s="877" t="s">
        <v>64</v>
      </c>
      <c r="NO489" s="877" t="s">
        <v>64</v>
      </c>
      <c r="NP489" s="877" t="s">
        <v>64</v>
      </c>
      <c r="NQ489" s="877" t="s">
        <v>64</v>
      </c>
      <c r="NR489" s="877" t="s">
        <v>64</v>
      </c>
      <c r="NS489" s="877" t="s">
        <v>64</v>
      </c>
      <c r="NT489" s="877" t="s">
        <v>64</v>
      </c>
      <c r="NU489" s="877" t="s">
        <v>64</v>
      </c>
      <c r="NV489" s="877" t="s">
        <v>64</v>
      </c>
      <c r="NW489" s="877" t="s">
        <v>64</v>
      </c>
      <c r="NX489" s="877" t="s">
        <v>64</v>
      </c>
      <c r="NY489" s="877" t="s">
        <v>64</v>
      </c>
      <c r="NZ489" s="877" t="s">
        <v>64</v>
      </c>
      <c r="OA489" s="877" t="s">
        <v>64</v>
      </c>
      <c r="OB489" s="877" t="s">
        <v>64</v>
      </c>
      <c r="OC489" s="877" t="s">
        <v>64</v>
      </c>
      <c r="OD489" s="877" t="s">
        <v>64</v>
      </c>
      <c r="OE489" s="877" t="s">
        <v>64</v>
      </c>
      <c r="OF489" s="877" t="s">
        <v>64</v>
      </c>
      <c r="OG489" s="877" t="s">
        <v>64</v>
      </c>
      <c r="OH489" s="877" t="s">
        <v>64</v>
      </c>
      <c r="OI489" s="877" t="s">
        <v>64</v>
      </c>
      <c r="OJ489" s="877" t="s">
        <v>64</v>
      </c>
      <c r="OK489" s="877" t="s">
        <v>64</v>
      </c>
      <c r="OL489" s="877" t="s">
        <v>64</v>
      </c>
    </row>
    <row r="490" spans="1:402" s="133" customFormat="1" x14ac:dyDescent="0.25">
      <c r="A490" s="221">
        <v>489</v>
      </c>
      <c r="B490" s="274">
        <v>0</v>
      </c>
      <c r="C490" s="61">
        <v>0</v>
      </c>
      <c r="D490" s="61">
        <v>5</v>
      </c>
      <c r="E490" s="511">
        <v>250</v>
      </c>
      <c r="F490" s="880"/>
      <c r="G490" s="887">
        <v>523</v>
      </c>
      <c r="I490" s="511" t="s">
        <v>2026</v>
      </c>
      <c r="J490" s="766">
        <v>21320</v>
      </c>
      <c r="K490" s="512">
        <v>57.449315068493199</v>
      </c>
      <c r="L490" s="514">
        <v>71</v>
      </c>
      <c r="M490" s="514">
        <v>177</v>
      </c>
      <c r="N490" s="514">
        <v>22.662708672475979</v>
      </c>
      <c r="O490" s="106">
        <v>1.8683771924676593</v>
      </c>
      <c r="P490" s="511">
        <v>0</v>
      </c>
      <c r="Q490" s="511">
        <v>120</v>
      </c>
      <c r="R490" s="511">
        <v>80</v>
      </c>
      <c r="S490" s="511">
        <v>0</v>
      </c>
      <c r="T490" s="514">
        <v>3</v>
      </c>
      <c r="U490" s="718">
        <v>0</v>
      </c>
      <c r="V490" s="718"/>
      <c r="W490" s="718">
        <v>1</v>
      </c>
      <c r="X490" s="718">
        <v>0</v>
      </c>
      <c r="Y490" s="718">
        <v>1</v>
      </c>
      <c r="Z490" s="718">
        <v>0</v>
      </c>
      <c r="AA490" s="718">
        <v>0</v>
      </c>
      <c r="AB490" s="718">
        <v>0</v>
      </c>
      <c r="AD490" s="524">
        <v>31.746798984743599</v>
      </c>
      <c r="AF490" s="589">
        <v>93</v>
      </c>
      <c r="AG490" s="590">
        <v>1.18</v>
      </c>
      <c r="AH490" s="589">
        <v>64</v>
      </c>
      <c r="AI490" s="63"/>
      <c r="AJ490" s="515">
        <v>15.3</v>
      </c>
      <c r="AK490" s="63"/>
      <c r="AL490" s="515"/>
      <c r="AM490" s="554">
        <v>2276</v>
      </c>
      <c r="AN490" s="409"/>
      <c r="AO490" s="63"/>
      <c r="AP490" s="63"/>
      <c r="AQ490" s="63"/>
      <c r="AR490" s="63"/>
      <c r="AS490" s="63"/>
      <c r="AT490" s="63"/>
      <c r="AU490" s="64"/>
      <c r="AV490" s="64"/>
      <c r="AW490" s="108"/>
      <c r="AX490" s="108"/>
      <c r="AY490" s="108"/>
      <c r="AZ490" s="589">
        <v>140</v>
      </c>
      <c r="BA490" s="414"/>
      <c r="BB490" s="66"/>
      <c r="BC490" s="68"/>
      <c r="BD490" s="66"/>
      <c r="BE490" s="218"/>
      <c r="BF490" s="66"/>
      <c r="BG490" s="68"/>
      <c r="BH490" s="508"/>
      <c r="BI490" s="508"/>
      <c r="BJ490" s="508"/>
      <c r="BK490" s="66"/>
      <c r="BL490" s="66"/>
      <c r="BM490" s="66"/>
      <c r="BN490" s="66"/>
      <c r="BO490" s="571"/>
      <c r="BP490" s="66"/>
      <c r="BQ490" s="66"/>
      <c r="BR490" s="66"/>
      <c r="BS490" s="66"/>
      <c r="BT490" s="61"/>
      <c r="BU490" s="61"/>
      <c r="BV490" s="61"/>
      <c r="BW490" s="61"/>
      <c r="BX490" s="61"/>
      <c r="BY490" s="61"/>
      <c r="BZ490" s="61"/>
      <c r="CA490" s="61"/>
      <c r="CB490" s="61"/>
      <c r="CC490" s="61"/>
      <c r="CD490" s="61"/>
      <c r="CE490" s="61"/>
      <c r="CF490" s="61"/>
      <c r="CG490" s="61"/>
      <c r="CH490" s="61"/>
      <c r="CI490" s="61"/>
      <c r="CJ490" s="661">
        <v>0</v>
      </c>
      <c r="CK490" s="661">
        <v>0</v>
      </c>
      <c r="CL490" s="661">
        <v>1</v>
      </c>
      <c r="CM490" s="661">
        <v>1</v>
      </c>
      <c r="CN490" s="661">
        <v>1</v>
      </c>
      <c r="CO490" s="661">
        <v>0</v>
      </c>
      <c r="CP490" s="661">
        <v>0</v>
      </c>
      <c r="CQ490" s="661">
        <v>1</v>
      </c>
      <c r="CR490" s="661">
        <v>0</v>
      </c>
      <c r="CS490" s="661">
        <v>0</v>
      </c>
      <c r="CT490" s="661">
        <v>1</v>
      </c>
      <c r="CU490" s="661">
        <v>0</v>
      </c>
      <c r="CV490" s="666">
        <v>17.8</v>
      </c>
      <c r="CW490" s="362"/>
      <c r="CX490" s="362"/>
      <c r="CY490" s="362"/>
      <c r="DC490" s="516">
        <v>2</v>
      </c>
      <c r="DD490" s="511" t="s">
        <v>2027</v>
      </c>
      <c r="DF490" s="136"/>
      <c r="DJ490" s="136"/>
      <c r="DK490" s="136"/>
      <c r="DL490" s="136"/>
      <c r="DS490" s="63"/>
      <c r="EO490" s="511">
        <v>250</v>
      </c>
      <c r="EP490" s="574">
        <v>42269</v>
      </c>
      <c r="ET490" s="133">
        <v>80</v>
      </c>
      <c r="EU490" s="133">
        <v>0</v>
      </c>
      <c r="EV490" s="524">
        <v>31.746798984743599</v>
      </c>
      <c r="EW490" s="133">
        <v>7</v>
      </c>
      <c r="EX490" s="133">
        <v>8</v>
      </c>
      <c r="EY490" s="133">
        <v>71</v>
      </c>
      <c r="EZ490" s="133">
        <v>60</v>
      </c>
      <c r="FC490" s="133">
        <v>43</v>
      </c>
      <c r="FE490" s="133">
        <v>32</v>
      </c>
      <c r="FH490" s="91"/>
      <c r="FI490" s="91"/>
      <c r="FJ490" s="227"/>
      <c r="FK490" s="227"/>
      <c r="FL490" s="193">
        <v>291</v>
      </c>
      <c r="FM490" s="193">
        <v>229</v>
      </c>
      <c r="FN490" s="193">
        <v>155.75013502260842</v>
      </c>
      <c r="FO490" s="193">
        <v>122.56625745765406</v>
      </c>
      <c r="FP490" s="193">
        <v>21.4</v>
      </c>
      <c r="FQ490" s="133">
        <v>1</v>
      </c>
      <c r="FS490" s="193">
        <v>73</v>
      </c>
      <c r="FT490" s="193"/>
      <c r="FU490" s="133">
        <v>90</v>
      </c>
      <c r="FV490" s="237">
        <v>5.37</v>
      </c>
      <c r="FW490" s="237">
        <v>3.8</v>
      </c>
      <c r="FX490" s="237">
        <v>13.594040968342645</v>
      </c>
      <c r="FY490" s="237"/>
      <c r="FZ490" s="237">
        <v>2.6071428571428572</v>
      </c>
      <c r="GA490" s="133">
        <v>20</v>
      </c>
      <c r="GG490" s="133">
        <v>0</v>
      </c>
      <c r="GH490" s="133">
        <v>1</v>
      </c>
      <c r="GI490" s="133">
        <v>0</v>
      </c>
      <c r="GJ490" s="133">
        <v>1</v>
      </c>
      <c r="GK490" s="133">
        <v>15</v>
      </c>
      <c r="GM490" s="133">
        <v>0</v>
      </c>
      <c r="GO490" s="133">
        <v>1</v>
      </c>
      <c r="GP490" s="61">
        <v>28</v>
      </c>
      <c r="GQ490" s="106">
        <v>14.98626728739875</v>
      </c>
      <c r="GR490" s="61">
        <v>46</v>
      </c>
      <c r="GS490" s="61">
        <v>0</v>
      </c>
      <c r="GT490" s="61"/>
      <c r="GU490" s="61"/>
      <c r="GV490" s="61"/>
      <c r="GW490" s="61"/>
      <c r="GX490" s="61">
        <v>16</v>
      </c>
      <c r="GY490" s="61"/>
      <c r="GZ490" s="90"/>
      <c r="HA490" s="21">
        <v>10</v>
      </c>
      <c r="HY490" s="238"/>
      <c r="IE490" s="237"/>
      <c r="IF490" s="237"/>
      <c r="IP490" s="237"/>
      <c r="JC490" s="136"/>
      <c r="JD490" s="278"/>
      <c r="JE490" s="70"/>
      <c r="JF490" s="70"/>
      <c r="JG490" s="136"/>
      <c r="JH490" s="136"/>
      <c r="JI490" s="136"/>
      <c r="JJ490" s="136"/>
      <c r="JL490" s="420"/>
      <c r="JM490" s="362"/>
      <c r="JN490" s="244"/>
      <c r="JP490" s="518">
        <v>0</v>
      </c>
      <c r="JQ490" s="519">
        <v>43552</v>
      </c>
      <c r="JR490" s="520">
        <v>41</v>
      </c>
      <c r="JS490" s="135"/>
      <c r="JU490" s="200"/>
      <c r="JV490" s="135"/>
      <c r="JW490" s="225"/>
      <c r="JX490" s="201"/>
      <c r="JY490" s="135"/>
      <c r="JZ490" s="225"/>
      <c r="KA490" s="699">
        <v>0</v>
      </c>
      <c r="KB490" s="511"/>
      <c r="KC490" s="225"/>
      <c r="KD490" s="63"/>
      <c r="KE490" s="250"/>
      <c r="KF490" s="250"/>
      <c r="KG490" s="250"/>
      <c r="KH490" s="250"/>
      <c r="KI490" s="250"/>
      <c r="KJ490" s="250"/>
      <c r="KK490" s="250"/>
      <c r="KL490" s="250"/>
      <c r="KQ490" s="92"/>
      <c r="KR490" s="92"/>
      <c r="KS490" s="92"/>
      <c r="KT490" s="361"/>
      <c r="KU490" s="92"/>
      <c r="KV490" s="361"/>
      <c r="KW490" s="361"/>
      <c r="KX490" s="361"/>
      <c r="KY490" s="361"/>
      <c r="KZ490" s="361"/>
      <c r="LA490" s="361"/>
      <c r="LB490" s="361"/>
      <c r="LC490" s="361"/>
      <c r="LD490" s="361"/>
      <c r="LE490" s="112"/>
      <c r="LF490" s="454"/>
      <c r="LG490" s="454"/>
      <c r="LH490" s="454"/>
      <c r="LI490" s="454"/>
      <c r="LJ490" s="454"/>
      <c r="LK490" s="454"/>
      <c r="LL490" s="454"/>
      <c r="LM490" s="454"/>
      <c r="LN490" s="454"/>
      <c r="LO490" s="454"/>
      <c r="LP490" s="454"/>
      <c r="LQ490" s="454"/>
      <c r="LR490" s="454"/>
      <c r="LS490" s="454"/>
      <c r="LT490" s="454"/>
      <c r="LU490" s="454"/>
      <c r="LV490" s="454"/>
      <c r="LW490" s="454"/>
      <c r="LX490" s="454"/>
      <c r="LY490" s="454"/>
      <c r="LZ490" s="454"/>
      <c r="MA490" s="454"/>
      <c r="MC490" s="509"/>
      <c r="MD490" s="61"/>
      <c r="ME490" s="746">
        <v>250</v>
      </c>
      <c r="MF490" s="510">
        <v>42289</v>
      </c>
      <c r="MG490" s="511">
        <v>523</v>
      </c>
      <c r="MH490" s="521">
        <v>523</v>
      </c>
      <c r="MI490" s="522">
        <v>48.174608452329799</v>
      </c>
      <c r="MJ490" s="510"/>
      <c r="MK490" s="511"/>
      <c r="ML490" s="511"/>
      <c r="MM490" s="511"/>
      <c r="MN490" s="511"/>
      <c r="MO490" s="511"/>
      <c r="ND490" s="876" t="s">
        <v>64</v>
      </c>
      <c r="NE490" s="877" t="s">
        <v>64</v>
      </c>
      <c r="NF490" s="877" t="s">
        <v>64</v>
      </c>
      <c r="NG490" s="877" t="s">
        <v>64</v>
      </c>
      <c r="NH490" s="877" t="s">
        <v>64</v>
      </c>
      <c r="NI490" s="877" t="s">
        <v>64</v>
      </c>
      <c r="NJ490" s="877" t="s">
        <v>64</v>
      </c>
      <c r="NK490" s="877" t="s">
        <v>64</v>
      </c>
      <c r="NL490" s="877" t="s">
        <v>64</v>
      </c>
      <c r="NM490" s="877" t="s">
        <v>64</v>
      </c>
      <c r="NN490" s="877" t="s">
        <v>64</v>
      </c>
      <c r="NO490" s="877" t="s">
        <v>64</v>
      </c>
      <c r="NP490" s="877" t="s">
        <v>64</v>
      </c>
      <c r="NQ490" s="877" t="s">
        <v>64</v>
      </c>
      <c r="NR490" s="877" t="s">
        <v>64</v>
      </c>
      <c r="NS490" s="877" t="s">
        <v>64</v>
      </c>
      <c r="NT490" s="877" t="s">
        <v>64</v>
      </c>
      <c r="NU490" s="877" t="s">
        <v>64</v>
      </c>
      <c r="NV490" s="877" t="s">
        <v>64</v>
      </c>
      <c r="NW490" s="877" t="s">
        <v>64</v>
      </c>
      <c r="NX490" s="877" t="s">
        <v>64</v>
      </c>
      <c r="NY490" s="877" t="s">
        <v>64</v>
      </c>
      <c r="NZ490" s="877" t="s">
        <v>64</v>
      </c>
      <c r="OA490" s="877" t="s">
        <v>64</v>
      </c>
      <c r="OB490" s="877" t="s">
        <v>64</v>
      </c>
      <c r="OC490" s="877" t="s">
        <v>64</v>
      </c>
      <c r="OD490" s="877" t="s">
        <v>64</v>
      </c>
      <c r="OE490" s="877" t="s">
        <v>64</v>
      </c>
      <c r="OF490" s="877" t="s">
        <v>64</v>
      </c>
      <c r="OG490" s="877" t="s">
        <v>64</v>
      </c>
      <c r="OH490" s="877" t="s">
        <v>64</v>
      </c>
      <c r="OI490" s="877" t="s">
        <v>64</v>
      </c>
      <c r="OJ490" s="877" t="s">
        <v>64</v>
      </c>
      <c r="OK490" s="877" t="s">
        <v>64</v>
      </c>
      <c r="OL490" s="877" t="s">
        <v>64</v>
      </c>
    </row>
    <row r="491" spans="1:402" s="133" customFormat="1" x14ac:dyDescent="0.25">
      <c r="A491" s="274">
        <v>490</v>
      </c>
      <c r="B491" s="221">
        <v>0</v>
      </c>
      <c r="C491" s="61">
        <v>1</v>
      </c>
      <c r="D491" s="61">
        <v>5</v>
      </c>
      <c r="E491" s="511">
        <v>251</v>
      </c>
      <c r="F491" s="880"/>
      <c r="G491" s="887">
        <v>524</v>
      </c>
      <c r="I491" s="511" t="s">
        <v>2028</v>
      </c>
      <c r="J491" s="766">
        <v>26308</v>
      </c>
      <c r="K491" s="512">
        <v>43.824657534246597</v>
      </c>
      <c r="L491" s="514">
        <v>73</v>
      </c>
      <c r="M491" s="514">
        <v>170</v>
      </c>
      <c r="N491" s="514">
        <v>25.259515570934258</v>
      </c>
      <c r="O491" s="106">
        <v>1.8566696588844829</v>
      </c>
      <c r="P491" s="511">
        <v>0</v>
      </c>
      <c r="Q491" s="511">
        <v>110</v>
      </c>
      <c r="R491" s="511">
        <v>30</v>
      </c>
      <c r="S491" s="511">
        <v>0</v>
      </c>
      <c r="T491" s="514">
        <v>1</v>
      </c>
      <c r="U491" s="718">
        <v>0</v>
      </c>
      <c r="V491" s="718"/>
      <c r="W491" s="663">
        <v>1</v>
      </c>
      <c r="X491" s="718">
        <v>0</v>
      </c>
      <c r="Y491" s="718">
        <v>0</v>
      </c>
      <c r="Z491" s="718">
        <v>0</v>
      </c>
      <c r="AA491" s="718">
        <v>0</v>
      </c>
      <c r="AB491" s="718">
        <v>0</v>
      </c>
      <c r="AD491" s="524">
        <v>21.576023906631001</v>
      </c>
      <c r="AF491" s="589">
        <v>89</v>
      </c>
      <c r="AG491" s="590">
        <v>1.22</v>
      </c>
      <c r="AH491" s="589">
        <v>65</v>
      </c>
      <c r="AI491" s="63"/>
      <c r="AJ491" s="515">
        <v>15.4</v>
      </c>
      <c r="AK491" s="63"/>
      <c r="AL491" s="515"/>
      <c r="AM491" s="554">
        <v>18367</v>
      </c>
      <c r="AN491" s="409"/>
      <c r="AO491" s="63"/>
      <c r="AP491" s="63"/>
      <c r="AQ491" s="63"/>
      <c r="AR491" s="63"/>
      <c r="AS491" s="63"/>
      <c r="AT491" s="63"/>
      <c r="AU491" s="64"/>
      <c r="AV491" s="64"/>
      <c r="AW491" s="108"/>
      <c r="AX491" s="108"/>
      <c r="AY491" s="108"/>
      <c r="AZ491" s="589">
        <v>137</v>
      </c>
      <c r="BA491" s="414"/>
      <c r="BB491" s="66"/>
      <c r="BC491" s="68"/>
      <c r="BD491" s="66"/>
      <c r="BE491" s="218"/>
      <c r="BF491" s="66"/>
      <c r="BG491" s="68"/>
      <c r="BH491" s="508"/>
      <c r="BI491" s="508"/>
      <c r="BJ491" s="508"/>
      <c r="BK491" s="66"/>
      <c r="BL491" s="66"/>
      <c r="BM491" s="66"/>
      <c r="BN491" s="66"/>
      <c r="BO491" s="571"/>
      <c r="BP491" s="66"/>
      <c r="BQ491" s="66"/>
      <c r="BR491" s="66"/>
      <c r="BS491" s="66"/>
      <c r="BT491" s="61"/>
      <c r="BU491" s="61"/>
      <c r="BV491" s="61"/>
      <c r="BW491" s="61"/>
      <c r="BX491" s="61"/>
      <c r="BY491" s="61"/>
      <c r="BZ491" s="61"/>
      <c r="CA491" s="61"/>
      <c r="CB491" s="61"/>
      <c r="CC491" s="61"/>
      <c r="CD491" s="61"/>
      <c r="CE491" s="61"/>
      <c r="CF491" s="61"/>
      <c r="CG491" s="61"/>
      <c r="CH491" s="61"/>
      <c r="CI491" s="61"/>
      <c r="CJ491" s="661">
        <v>1</v>
      </c>
      <c r="CK491" s="661">
        <v>0</v>
      </c>
      <c r="CL491" s="661">
        <v>1</v>
      </c>
      <c r="CM491" s="661">
        <v>1</v>
      </c>
      <c r="CN491" s="661">
        <v>1</v>
      </c>
      <c r="CO491" s="661">
        <v>0</v>
      </c>
      <c r="CP491" s="661">
        <v>0</v>
      </c>
      <c r="CQ491" s="661">
        <v>0</v>
      </c>
      <c r="CR491" s="661">
        <v>0</v>
      </c>
      <c r="CS491" s="661">
        <v>0</v>
      </c>
      <c r="CT491" s="661">
        <v>0</v>
      </c>
      <c r="CU491" s="661">
        <v>0</v>
      </c>
      <c r="CV491" s="666">
        <v>16.100000000000001</v>
      </c>
      <c r="CW491" s="362"/>
      <c r="CX491" s="362"/>
      <c r="CY491" s="362"/>
      <c r="DC491" s="516">
        <v>2</v>
      </c>
      <c r="DD491" s="511" t="s">
        <v>2029</v>
      </c>
      <c r="DF491" s="136"/>
      <c r="DJ491" s="136"/>
      <c r="DK491" s="136"/>
      <c r="DL491" s="136"/>
      <c r="DS491" s="63"/>
      <c r="EO491" s="511">
        <v>251</v>
      </c>
      <c r="EP491" s="574">
        <v>42303</v>
      </c>
      <c r="ET491" s="133">
        <v>81</v>
      </c>
      <c r="EU491" s="133">
        <v>0</v>
      </c>
      <c r="EV491" s="524">
        <v>21.576023906631001</v>
      </c>
      <c r="EW491" s="133">
        <v>8</v>
      </c>
      <c r="EX491" s="133">
        <v>8</v>
      </c>
      <c r="EY491" s="133">
        <v>87</v>
      </c>
      <c r="EZ491" s="133">
        <v>78</v>
      </c>
      <c r="FC491" s="133">
        <v>51</v>
      </c>
      <c r="FE491" s="133">
        <v>35</v>
      </c>
      <c r="FH491" s="91"/>
      <c r="FI491" s="91"/>
      <c r="FJ491" s="227"/>
      <c r="FK491" s="227"/>
      <c r="FL491" s="193">
        <v>470</v>
      </c>
      <c r="FM491" s="193">
        <v>355</v>
      </c>
      <c r="FN491" s="193">
        <v>253.1414232741777</v>
      </c>
      <c r="FO491" s="193">
        <v>191.20256438794272</v>
      </c>
      <c r="FP491" s="193">
        <v>24.5</v>
      </c>
      <c r="FQ491" s="133">
        <v>1</v>
      </c>
      <c r="FS491" s="193">
        <v>77</v>
      </c>
      <c r="FT491" s="193">
        <v>30</v>
      </c>
      <c r="FU491" s="133">
        <v>120</v>
      </c>
      <c r="FV491" s="237">
        <v>5.9</v>
      </c>
      <c r="FW491" s="237">
        <v>9.5</v>
      </c>
      <c r="FX491" s="237">
        <v>13.050847457627118</v>
      </c>
      <c r="FY491" s="237">
        <v>2.5666666666666669</v>
      </c>
      <c r="FZ491" s="237">
        <v>2.0533333333333332</v>
      </c>
      <c r="GA491" s="133">
        <v>25</v>
      </c>
      <c r="GG491" s="133">
        <v>2</v>
      </c>
      <c r="GH491" s="133">
        <v>1</v>
      </c>
      <c r="GI491" s="133">
        <v>1</v>
      </c>
      <c r="GJ491" s="133">
        <v>1</v>
      </c>
      <c r="GK491" s="133">
        <v>45</v>
      </c>
      <c r="GM491" s="133">
        <v>0</v>
      </c>
      <c r="GO491" s="133">
        <v>1</v>
      </c>
      <c r="GP491" s="61">
        <v>69</v>
      </c>
      <c r="GQ491" s="106">
        <v>37.163315331740982</v>
      </c>
      <c r="GR491" s="61">
        <v>57</v>
      </c>
      <c r="GS491" s="61">
        <v>0</v>
      </c>
      <c r="GT491" s="61"/>
      <c r="GU491" s="61"/>
      <c r="GV491" s="61"/>
      <c r="GW491" s="61"/>
      <c r="GX491" s="61">
        <v>27</v>
      </c>
      <c r="GY491" s="61"/>
      <c r="GZ491" s="90"/>
      <c r="HA491" s="21">
        <v>21</v>
      </c>
      <c r="HY491" s="238"/>
      <c r="IE491" s="237"/>
      <c r="IF491" s="237"/>
      <c r="IP491" s="237"/>
      <c r="JC491" s="136"/>
      <c r="JD491" s="278"/>
      <c r="JE491" s="70"/>
      <c r="JF491" s="70"/>
      <c r="JG491" s="136"/>
      <c r="JH491" s="136"/>
      <c r="JI491" s="136"/>
      <c r="JJ491" s="136"/>
      <c r="JL491" s="420"/>
      <c r="JM491" s="362"/>
      <c r="JN491" s="244"/>
      <c r="JP491" s="518">
        <v>0</v>
      </c>
      <c r="JQ491" s="519"/>
      <c r="JR491" s="520"/>
      <c r="JS491" s="135"/>
      <c r="JU491" s="200"/>
      <c r="JV491" s="135"/>
      <c r="JW491" s="225"/>
      <c r="JX491" s="201"/>
      <c r="JY491" s="135"/>
      <c r="JZ491" s="225"/>
      <c r="KA491" s="699">
        <v>0</v>
      </c>
      <c r="KB491" s="511"/>
      <c r="KC491" s="225"/>
      <c r="KD491" s="63"/>
      <c r="KE491" s="250"/>
      <c r="KF491" s="250"/>
      <c r="KG491" s="250"/>
      <c r="KH491" s="250"/>
      <c r="KI491" s="250"/>
      <c r="KJ491" s="250"/>
      <c r="KK491" s="250"/>
      <c r="KL491" s="250"/>
      <c r="KQ491" s="92"/>
      <c r="KR491" s="92"/>
      <c r="KS491" s="92"/>
      <c r="KT491" s="361"/>
      <c r="KU491" s="92"/>
      <c r="KV491" s="361"/>
      <c r="KW491" s="361"/>
      <c r="KX491" s="361"/>
      <c r="KY491" s="361"/>
      <c r="KZ491" s="361"/>
      <c r="LA491" s="361"/>
      <c r="LB491" s="361"/>
      <c r="LC491" s="361"/>
      <c r="LD491" s="361"/>
      <c r="LE491" s="112"/>
      <c r="LF491" s="454"/>
      <c r="LG491" s="454"/>
      <c r="LH491" s="454"/>
      <c r="LI491" s="454"/>
      <c r="LJ491" s="454"/>
      <c r="LK491" s="454"/>
      <c r="LL491" s="454"/>
      <c r="LM491" s="454"/>
      <c r="LN491" s="454"/>
      <c r="LO491" s="454"/>
      <c r="LP491" s="454"/>
      <c r="LQ491" s="454"/>
      <c r="LR491" s="454"/>
      <c r="LS491" s="454"/>
      <c r="LT491" s="454"/>
      <c r="LU491" s="454"/>
      <c r="LV491" s="454"/>
      <c r="LW491" s="454"/>
      <c r="LX491" s="454"/>
      <c r="LY491" s="454"/>
      <c r="LZ491" s="454"/>
      <c r="MA491" s="454"/>
      <c r="MC491" s="509"/>
      <c r="MD491" s="61"/>
      <c r="ME491" s="746">
        <v>251</v>
      </c>
      <c r="MF491" s="510">
        <v>42304</v>
      </c>
      <c r="MG491" s="511">
        <v>524</v>
      </c>
      <c r="MH491" s="521">
        <v>524</v>
      </c>
      <c r="MI491" s="522">
        <v>59.655899195573497</v>
      </c>
      <c r="MJ491" s="510"/>
      <c r="MK491" s="511"/>
      <c r="ML491" s="511"/>
      <c r="MM491" s="511"/>
      <c r="MN491" s="511"/>
      <c r="MO491" s="511"/>
      <c r="ND491" s="876">
        <v>1251</v>
      </c>
      <c r="NE491" s="877" t="s">
        <v>64</v>
      </c>
      <c r="NF491" s="877" t="s">
        <v>64</v>
      </c>
      <c r="NG491" s="877" t="s">
        <v>64</v>
      </c>
      <c r="NH491" s="877" t="s">
        <v>64</v>
      </c>
      <c r="NI491" s="877" t="s">
        <v>64</v>
      </c>
      <c r="NJ491" s="877" t="s">
        <v>64</v>
      </c>
      <c r="NK491" s="877" t="s">
        <v>64</v>
      </c>
      <c r="NL491" s="877" t="s">
        <v>64</v>
      </c>
      <c r="NM491" s="877" t="s">
        <v>64</v>
      </c>
      <c r="NN491" s="877" t="s">
        <v>64</v>
      </c>
      <c r="NO491" s="877" t="s">
        <v>64</v>
      </c>
      <c r="NP491" s="877" t="s">
        <v>64</v>
      </c>
      <c r="NQ491" s="877" t="s">
        <v>64</v>
      </c>
      <c r="NR491" s="877" t="s">
        <v>64</v>
      </c>
      <c r="NS491" s="877" t="s">
        <v>64</v>
      </c>
      <c r="NT491" s="877" t="s">
        <v>64</v>
      </c>
      <c r="NU491" s="877" t="s">
        <v>64</v>
      </c>
      <c r="NV491" s="877" t="s">
        <v>64</v>
      </c>
      <c r="NW491" s="877" t="s">
        <v>64</v>
      </c>
      <c r="NX491" s="877" t="s">
        <v>64</v>
      </c>
      <c r="NY491" s="877" t="s">
        <v>64</v>
      </c>
      <c r="NZ491" s="877" t="s">
        <v>64</v>
      </c>
      <c r="OA491" s="877" t="s">
        <v>64</v>
      </c>
      <c r="OB491" s="877" t="s">
        <v>64</v>
      </c>
      <c r="OC491" s="877" t="s">
        <v>64</v>
      </c>
      <c r="OD491" s="877" t="s">
        <v>64</v>
      </c>
      <c r="OE491" s="877" t="s">
        <v>64</v>
      </c>
      <c r="OF491" s="877" t="s">
        <v>64</v>
      </c>
      <c r="OG491" s="877" t="s">
        <v>64</v>
      </c>
      <c r="OH491" s="877" t="s">
        <v>64</v>
      </c>
      <c r="OI491" s="877" t="s">
        <v>64</v>
      </c>
      <c r="OJ491" s="877" t="s">
        <v>64</v>
      </c>
      <c r="OK491" s="877" t="s">
        <v>64</v>
      </c>
      <c r="OL491" s="877" t="s">
        <v>64</v>
      </c>
    </row>
    <row r="492" spans="1:402" s="133" customFormat="1" x14ac:dyDescent="0.25">
      <c r="A492" s="221">
        <v>491</v>
      </c>
      <c r="B492" s="221">
        <v>0</v>
      </c>
      <c r="C492" s="61">
        <v>1</v>
      </c>
      <c r="D492" s="61">
        <v>5</v>
      </c>
      <c r="E492" s="511">
        <v>252</v>
      </c>
      <c r="F492" s="880"/>
      <c r="G492" s="887">
        <v>526</v>
      </c>
      <c r="I492" s="511" t="s">
        <v>2030</v>
      </c>
      <c r="J492" s="766">
        <v>21871</v>
      </c>
      <c r="K492" s="512">
        <v>56.0027397260274</v>
      </c>
      <c r="L492" s="514">
        <v>116.6</v>
      </c>
      <c r="M492" s="514">
        <v>180</v>
      </c>
      <c r="N492" s="514">
        <v>35.987654320987652</v>
      </c>
      <c r="O492" s="106">
        <v>2.414539293529927</v>
      </c>
      <c r="P492" s="511">
        <v>0</v>
      </c>
      <c r="Q492" s="511">
        <v>145</v>
      </c>
      <c r="R492" s="511">
        <v>80</v>
      </c>
      <c r="S492" s="511">
        <v>0</v>
      </c>
      <c r="T492" s="514">
        <v>2</v>
      </c>
      <c r="U492" s="718">
        <v>1</v>
      </c>
      <c r="V492" s="718"/>
      <c r="W492" s="718">
        <v>1</v>
      </c>
      <c r="X492" s="718">
        <v>2</v>
      </c>
      <c r="Y492" s="718">
        <v>1</v>
      </c>
      <c r="Z492" s="718">
        <v>0</v>
      </c>
      <c r="AA492" s="718">
        <v>0</v>
      </c>
      <c r="AB492" s="718">
        <v>0</v>
      </c>
      <c r="AD492" s="524">
        <v>29.849531702501199</v>
      </c>
      <c r="AF492" s="589">
        <v>166</v>
      </c>
      <c r="AG492" s="590">
        <v>1.6</v>
      </c>
      <c r="AH492" s="589">
        <v>45</v>
      </c>
      <c r="AI492" s="63"/>
      <c r="AJ492" s="515">
        <v>11.9</v>
      </c>
      <c r="AK492" s="63"/>
      <c r="AL492" s="515"/>
      <c r="AM492" s="554">
        <v>483</v>
      </c>
      <c r="AN492" s="409"/>
      <c r="AO492" s="63"/>
      <c r="AP492" s="63"/>
      <c r="AQ492" s="63"/>
      <c r="AR492" s="63"/>
      <c r="AS492" s="63"/>
      <c r="AT492" s="63"/>
      <c r="AU492" s="64"/>
      <c r="AV492" s="64"/>
      <c r="AW492" s="108"/>
      <c r="AX492" s="108"/>
      <c r="AY492" s="108"/>
      <c r="AZ492" s="589">
        <v>142</v>
      </c>
      <c r="BA492" s="414"/>
      <c r="BB492" s="66"/>
      <c r="BC492" s="68"/>
      <c r="BD492" s="66"/>
      <c r="BE492" s="218"/>
      <c r="BF492" s="66"/>
      <c r="BG492" s="68"/>
      <c r="BH492" s="508"/>
      <c r="BI492" s="508"/>
      <c r="BJ492" s="508"/>
      <c r="BK492" s="66"/>
      <c r="BL492" s="66"/>
      <c r="BM492" s="66"/>
      <c r="BN492" s="66"/>
      <c r="BO492" s="571"/>
      <c r="BP492" s="66"/>
      <c r="BQ492" s="66"/>
      <c r="BR492" s="66"/>
      <c r="BS492" s="66"/>
      <c r="BT492" s="61"/>
      <c r="BU492" s="61"/>
      <c r="BV492" s="61"/>
      <c r="BW492" s="61"/>
      <c r="BX492" s="61"/>
      <c r="BY492" s="61"/>
      <c r="BZ492" s="61"/>
      <c r="CA492" s="61"/>
      <c r="CB492" s="61"/>
      <c r="CC492" s="61"/>
      <c r="CD492" s="61"/>
      <c r="CE492" s="61"/>
      <c r="CF492" s="61"/>
      <c r="CG492" s="61"/>
      <c r="CH492" s="61"/>
      <c r="CI492" s="61"/>
      <c r="CJ492" s="661">
        <v>1</v>
      </c>
      <c r="CK492" s="661">
        <v>0</v>
      </c>
      <c r="CL492" s="661">
        <v>1</v>
      </c>
      <c r="CM492" s="661">
        <v>1</v>
      </c>
      <c r="CN492" s="663">
        <v>1</v>
      </c>
      <c r="CO492" s="661">
        <v>0</v>
      </c>
      <c r="CP492" s="661">
        <v>0</v>
      </c>
      <c r="CQ492" s="661">
        <v>1</v>
      </c>
      <c r="CR492" s="661">
        <v>0</v>
      </c>
      <c r="CS492" s="661">
        <v>0</v>
      </c>
      <c r="CT492" s="661">
        <v>0</v>
      </c>
      <c r="CU492" s="661">
        <v>1</v>
      </c>
      <c r="CV492" s="666">
        <v>9.6999999999999993</v>
      </c>
      <c r="CW492" s="362"/>
      <c r="CX492" s="362"/>
      <c r="CY492" s="362"/>
      <c r="DC492" s="516">
        <v>2</v>
      </c>
      <c r="DD492" s="511" t="s">
        <v>2031</v>
      </c>
      <c r="DF492" s="136"/>
      <c r="DJ492" s="136"/>
      <c r="DK492" s="136"/>
      <c r="DL492" s="136"/>
      <c r="DS492" s="63"/>
      <c r="EO492" s="511">
        <v>252</v>
      </c>
      <c r="EP492" s="574">
        <v>42310</v>
      </c>
      <c r="ET492" s="133">
        <v>64</v>
      </c>
      <c r="EU492" s="133">
        <v>0</v>
      </c>
      <c r="EV492" s="524">
        <v>29.849531702501199</v>
      </c>
      <c r="EW492" s="133">
        <v>9</v>
      </c>
      <c r="EX492" s="133">
        <v>9</v>
      </c>
      <c r="EY492" s="133">
        <v>82</v>
      </c>
      <c r="EZ492" s="133">
        <v>70</v>
      </c>
      <c r="FC492" s="133">
        <v>56</v>
      </c>
      <c r="FE492" s="133">
        <v>50</v>
      </c>
      <c r="FH492" s="91"/>
      <c r="FI492" s="91"/>
      <c r="FJ492" s="227"/>
      <c r="FK492" s="227"/>
      <c r="FL492" s="193">
        <v>434</v>
      </c>
      <c r="FM492" s="193">
        <v>317</v>
      </c>
      <c r="FN492" s="193">
        <v>179.74443454408035</v>
      </c>
      <c r="FO492" s="193">
        <v>131.28798560016929</v>
      </c>
      <c r="FP492" s="193">
        <v>27</v>
      </c>
      <c r="FQ492" s="133">
        <v>1</v>
      </c>
      <c r="FS492" s="193">
        <v>46</v>
      </c>
      <c r="FT492" s="193">
        <v>55</v>
      </c>
      <c r="FU492" s="133">
        <v>220</v>
      </c>
      <c r="FV492" s="237">
        <v>4.8899999999999997</v>
      </c>
      <c r="FW492" s="237">
        <v>9.1199999999999992</v>
      </c>
      <c r="FX492" s="237">
        <v>9.406952965235174</v>
      </c>
      <c r="FY492" s="237">
        <v>0.83636363636363631</v>
      </c>
      <c r="FZ492" s="237">
        <v>2.6589595375722541</v>
      </c>
      <c r="GA492" s="133">
        <v>25</v>
      </c>
      <c r="GG492" s="133">
        <v>2</v>
      </c>
      <c r="GH492" s="133">
        <v>1</v>
      </c>
      <c r="GI492" s="133">
        <v>0</v>
      </c>
      <c r="GJ492" s="133">
        <v>1</v>
      </c>
      <c r="GK492" s="133">
        <v>27</v>
      </c>
      <c r="GM492" s="133">
        <v>0</v>
      </c>
      <c r="GO492" s="133">
        <v>0</v>
      </c>
      <c r="GP492" s="61">
        <v>133</v>
      </c>
      <c r="GQ492" s="106">
        <v>55.082971876411726</v>
      </c>
      <c r="GR492" s="61">
        <v>33</v>
      </c>
      <c r="GS492" s="61">
        <v>1</v>
      </c>
      <c r="GT492" s="61"/>
      <c r="GU492" s="61"/>
      <c r="GV492" s="61"/>
      <c r="GW492" s="61"/>
      <c r="GX492" s="61">
        <v>19</v>
      </c>
      <c r="GY492" s="61"/>
      <c r="GZ492" s="90"/>
      <c r="HA492" s="21">
        <v>9</v>
      </c>
      <c r="HY492" s="238"/>
      <c r="IE492" s="237"/>
      <c r="IF492" s="237"/>
      <c r="IP492" s="237"/>
      <c r="JC492" s="136"/>
      <c r="JD492" s="278"/>
      <c r="JE492" s="70"/>
      <c r="JF492" s="70"/>
      <c r="JG492" s="136"/>
      <c r="JH492" s="136"/>
      <c r="JI492" s="136"/>
      <c r="JJ492" s="136"/>
      <c r="JL492" s="420"/>
      <c r="JM492" s="362"/>
      <c r="JN492" s="244"/>
      <c r="JP492" s="518">
        <v>0</v>
      </c>
      <c r="JQ492" s="519"/>
      <c r="JR492" s="520"/>
      <c r="JS492" s="135"/>
      <c r="JU492" s="200"/>
      <c r="JV492" s="135"/>
      <c r="JW492" s="225"/>
      <c r="JX492" s="201"/>
      <c r="JY492" s="135"/>
      <c r="JZ492" s="225"/>
      <c r="KA492" s="699">
        <v>0</v>
      </c>
      <c r="KB492" s="511"/>
      <c r="KC492" s="225"/>
      <c r="KD492" s="63"/>
      <c r="KE492" s="250"/>
      <c r="KF492" s="250"/>
      <c r="KG492" s="250"/>
      <c r="KH492" s="250"/>
      <c r="KI492" s="250"/>
      <c r="KJ492" s="250"/>
      <c r="KK492" s="250"/>
      <c r="KL492" s="250"/>
      <c r="KQ492" s="92"/>
      <c r="KR492" s="92"/>
      <c r="KS492" s="92"/>
      <c r="KT492" s="361"/>
      <c r="KU492" s="92"/>
      <c r="KV492" s="361"/>
      <c r="KW492" s="361"/>
      <c r="KX492" s="361"/>
      <c r="KY492" s="361"/>
      <c r="KZ492" s="361"/>
      <c r="LA492" s="361"/>
      <c r="LB492" s="361"/>
      <c r="LC492" s="361"/>
      <c r="LD492" s="361"/>
      <c r="LE492" s="112"/>
      <c r="LF492" s="454"/>
      <c r="LG492" s="454"/>
      <c r="LH492" s="454"/>
      <c r="LI492" s="454"/>
      <c r="LJ492" s="454"/>
      <c r="LK492" s="454"/>
      <c r="LL492" s="454"/>
      <c r="LM492" s="454"/>
      <c r="LN492" s="454"/>
      <c r="LO492" s="454"/>
      <c r="LP492" s="454"/>
      <c r="LQ492" s="454"/>
      <c r="LR492" s="454"/>
      <c r="LS492" s="454"/>
      <c r="LT492" s="454"/>
      <c r="LU492" s="454"/>
      <c r="LV492" s="454"/>
      <c r="LW492" s="454"/>
      <c r="LX492" s="454"/>
      <c r="LY492" s="454"/>
      <c r="LZ492" s="454"/>
      <c r="MA492" s="454"/>
      <c r="MC492" s="509"/>
      <c r="MD492" s="61"/>
      <c r="ME492" s="746">
        <v>252</v>
      </c>
      <c r="MF492" s="510">
        <v>42312</v>
      </c>
      <c r="MG492" s="511">
        <v>526</v>
      </c>
      <c r="MH492" s="521">
        <v>526</v>
      </c>
      <c r="MI492" s="522">
        <v>56.665639546175498</v>
      </c>
      <c r="MJ492" s="510"/>
      <c r="MK492" s="511"/>
      <c r="ML492" s="511"/>
      <c r="MM492" s="511"/>
      <c r="MN492" s="511"/>
      <c r="MO492" s="511"/>
      <c r="ND492" s="876">
        <v>1252</v>
      </c>
      <c r="NE492" s="877">
        <v>8.5126219614242498</v>
      </c>
      <c r="NF492" s="877">
        <v>6.3593103168904399</v>
      </c>
      <c r="NG492" s="877">
        <v>4.0617761975866902</v>
      </c>
      <c r="NH492" s="877">
        <v>4.0513721017210296</v>
      </c>
      <c r="NI492" s="877">
        <v>6.1379133220884103</v>
      </c>
      <c r="NJ492" s="877">
        <v>8.5761441821296795</v>
      </c>
      <c r="NK492" s="877">
        <v>7.5187711627112801</v>
      </c>
      <c r="NL492" s="877">
        <v>7.9180880275702199</v>
      </c>
      <c r="NM492" s="877">
        <v>6.0923343111861996</v>
      </c>
      <c r="NN492" s="877">
        <v>1.59454854955035</v>
      </c>
      <c r="NO492" s="877">
        <v>6.5082701755677999</v>
      </c>
      <c r="NP492" s="877">
        <v>7.1177989196212996</v>
      </c>
      <c r="NQ492" s="877">
        <v>7.4780819765570703</v>
      </c>
      <c r="NR492" s="877">
        <v>4.2257376534660596</v>
      </c>
      <c r="NS492" s="877">
        <v>6.2176184853510499</v>
      </c>
      <c r="NT492" s="877">
        <v>7.0117863312066104</v>
      </c>
      <c r="NU492" s="877">
        <v>6.5020759560457897</v>
      </c>
      <c r="NV492" s="877">
        <v>6.55933884760654</v>
      </c>
      <c r="NW492" s="877">
        <v>5.7642081301399504</v>
      </c>
      <c r="NX492" s="877">
        <v>5.9643986322031797</v>
      </c>
      <c r="NY492" s="877">
        <v>8.1583067283139794</v>
      </c>
      <c r="NZ492" s="877">
        <v>-1.9378782880922001</v>
      </c>
      <c r="OA492" s="877">
        <v>10.439332242296301</v>
      </c>
      <c r="OB492" s="877">
        <v>-0.736965594166206</v>
      </c>
      <c r="OC492" s="877">
        <v>6.53028927798578</v>
      </c>
      <c r="OD492" s="877">
        <v>5.8843537068479899</v>
      </c>
      <c r="OE492" s="877">
        <v>3.9335726382610199</v>
      </c>
      <c r="OF492" s="877">
        <v>12.451679911544799</v>
      </c>
      <c r="OG492" s="877">
        <v>3.3030500846816699</v>
      </c>
      <c r="OH492" s="877">
        <v>6.0825748663395203</v>
      </c>
      <c r="OI492" s="877">
        <v>4.6993295256731598</v>
      </c>
      <c r="OJ492" s="877">
        <v>6.36910504520527</v>
      </c>
      <c r="OK492" s="877">
        <v>8.4681675660779892</v>
      </c>
      <c r="OL492" s="877">
        <v>11.1762978364626</v>
      </c>
    </row>
    <row r="493" spans="1:402" s="133" customFormat="1" x14ac:dyDescent="0.25">
      <c r="A493" s="221">
        <v>492</v>
      </c>
      <c r="B493" s="221">
        <v>0</v>
      </c>
      <c r="C493" s="61">
        <v>0</v>
      </c>
      <c r="D493" s="61">
        <v>5</v>
      </c>
      <c r="E493" s="511">
        <v>256</v>
      </c>
      <c r="F493" s="880"/>
      <c r="G493" s="887">
        <v>530</v>
      </c>
      <c r="I493" s="511" t="s">
        <v>2032</v>
      </c>
      <c r="J493" s="766">
        <v>25468</v>
      </c>
      <c r="K493" s="512">
        <v>46.202739726027403</v>
      </c>
      <c r="L493" s="514">
        <v>85</v>
      </c>
      <c r="M493" s="514">
        <v>169</v>
      </c>
      <c r="N493" s="514">
        <v>29.760862714890941</v>
      </c>
      <c r="O493" s="106">
        <v>1.9975679657467922</v>
      </c>
      <c r="P493" s="511">
        <v>0</v>
      </c>
      <c r="Q493" s="511">
        <v>115</v>
      </c>
      <c r="R493" s="511">
        <v>70</v>
      </c>
      <c r="S493" s="511">
        <v>0</v>
      </c>
      <c r="T493" s="514">
        <v>2</v>
      </c>
      <c r="U493" s="718">
        <v>0</v>
      </c>
      <c r="V493" s="718"/>
      <c r="W493" s="718">
        <v>0</v>
      </c>
      <c r="X493" s="718">
        <v>2</v>
      </c>
      <c r="Y493" s="718">
        <v>0</v>
      </c>
      <c r="Z493" s="718">
        <v>1</v>
      </c>
      <c r="AA493" s="718">
        <v>1</v>
      </c>
      <c r="AB493" s="718">
        <v>0</v>
      </c>
      <c r="AD493" s="524">
        <v>29.120745923197799</v>
      </c>
      <c r="AF493" s="589"/>
      <c r="AG493" s="590">
        <v>1.33</v>
      </c>
      <c r="AH493" s="589">
        <v>58</v>
      </c>
      <c r="AI493" s="63"/>
      <c r="AJ493" s="515">
        <v>15.3</v>
      </c>
      <c r="AK493" s="63"/>
      <c r="AL493" s="515"/>
      <c r="AM493" s="554">
        <v>1228</v>
      </c>
      <c r="AN493" s="409"/>
      <c r="AO493" s="63"/>
      <c r="AP493" s="63"/>
      <c r="AQ493" s="63"/>
      <c r="AR493" s="63"/>
      <c r="AS493" s="63"/>
      <c r="AT493" s="63"/>
      <c r="AU493" s="64"/>
      <c r="AV493" s="64"/>
      <c r="AW493" s="108"/>
      <c r="AX493" s="108"/>
      <c r="AY493" s="108"/>
      <c r="AZ493" s="589">
        <v>139</v>
      </c>
      <c r="BA493" s="414"/>
      <c r="BB493" s="66"/>
      <c r="BC493" s="68"/>
      <c r="BD493" s="66"/>
      <c r="BE493" s="218"/>
      <c r="BF493" s="66"/>
      <c r="BG493" s="68"/>
      <c r="BH493" s="508"/>
      <c r="BI493" s="508"/>
      <c r="BJ493" s="508"/>
      <c r="BK493" s="66"/>
      <c r="BL493" s="66"/>
      <c r="BM493" s="66"/>
      <c r="BN493" s="66"/>
      <c r="BO493" s="571"/>
      <c r="BP493" s="66"/>
      <c r="BQ493" s="66"/>
      <c r="BR493" s="66"/>
      <c r="BS493" s="66"/>
      <c r="BT493" s="61"/>
      <c r="BU493" s="61"/>
      <c r="BV493" s="61"/>
      <c r="BW493" s="61"/>
      <c r="BX493" s="61"/>
      <c r="BY493" s="61"/>
      <c r="BZ493" s="61"/>
      <c r="CA493" s="61"/>
      <c r="CB493" s="61"/>
      <c r="CC493" s="61"/>
      <c r="CD493" s="61"/>
      <c r="CE493" s="61"/>
      <c r="CF493" s="61"/>
      <c r="CG493" s="61"/>
      <c r="CH493" s="61"/>
      <c r="CI493" s="61"/>
      <c r="CJ493" s="661">
        <v>1</v>
      </c>
      <c r="CK493" s="661">
        <v>0</v>
      </c>
      <c r="CL493" s="661">
        <v>1</v>
      </c>
      <c r="CM493" s="661">
        <v>1</v>
      </c>
      <c r="CN493" s="661">
        <v>1</v>
      </c>
      <c r="CO493" s="661">
        <v>0</v>
      </c>
      <c r="CP493" s="661">
        <v>0</v>
      </c>
      <c r="CQ493" s="663" t="s">
        <v>1835</v>
      </c>
      <c r="CR493" s="661">
        <v>0</v>
      </c>
      <c r="CS493" s="661">
        <v>0</v>
      </c>
      <c r="CT493" s="661">
        <v>0</v>
      </c>
      <c r="CU493" s="661">
        <v>0</v>
      </c>
      <c r="CV493" s="666">
        <v>16.7</v>
      </c>
      <c r="CW493" s="362"/>
      <c r="CX493" s="362"/>
      <c r="CY493" s="362"/>
      <c r="DC493" s="516">
        <v>2</v>
      </c>
      <c r="DD493" s="513" t="s">
        <v>2033</v>
      </c>
      <c r="DF493" s="136"/>
      <c r="DJ493" s="136"/>
      <c r="DK493" s="136"/>
      <c r="DL493" s="136"/>
      <c r="DS493" s="63"/>
      <c r="EO493" s="511">
        <v>256</v>
      </c>
      <c r="EP493" s="574">
        <v>42303</v>
      </c>
      <c r="ET493" s="133">
        <v>79</v>
      </c>
      <c r="EU493" s="133">
        <v>0</v>
      </c>
      <c r="EV493" s="524">
        <v>29.120745923197799</v>
      </c>
      <c r="EW493" s="133">
        <v>7</v>
      </c>
      <c r="EX493" s="133">
        <v>7</v>
      </c>
      <c r="EY493" s="133">
        <v>71</v>
      </c>
      <c r="EZ493" s="133">
        <v>61</v>
      </c>
      <c r="FC493" s="133">
        <v>45</v>
      </c>
      <c r="FE493" s="133">
        <v>25</v>
      </c>
      <c r="FH493" s="91"/>
      <c r="FI493" s="91"/>
      <c r="FJ493" s="227"/>
      <c r="FK493" s="227"/>
      <c r="FL493" s="193">
        <v>230</v>
      </c>
      <c r="FM493" s="193">
        <v>158</v>
      </c>
      <c r="FN493" s="193">
        <v>115.14001222682521</v>
      </c>
      <c r="FO493" s="193">
        <v>79.096182312340787</v>
      </c>
      <c r="FP493" s="193">
        <v>31</v>
      </c>
      <c r="FQ493" s="133">
        <v>1</v>
      </c>
      <c r="FS493" s="193">
        <v>50</v>
      </c>
      <c r="FT493" s="193">
        <v>67</v>
      </c>
      <c r="FU493" s="133">
        <v>140</v>
      </c>
      <c r="FV493" s="237">
        <v>5.48</v>
      </c>
      <c r="FW493" s="237">
        <v>4.8</v>
      </c>
      <c r="FX493" s="237">
        <v>9.1240875912408743</v>
      </c>
      <c r="FY493" s="237">
        <v>0.74626865671641796</v>
      </c>
      <c r="FZ493" s="237"/>
      <c r="GA493" s="133">
        <v>23</v>
      </c>
      <c r="GG493" s="133">
        <v>0</v>
      </c>
      <c r="GH493" s="133">
        <v>1</v>
      </c>
      <c r="GI493" s="133">
        <v>0</v>
      </c>
      <c r="GJ493" s="133">
        <v>1</v>
      </c>
      <c r="GK493" s="133">
        <v>18</v>
      </c>
      <c r="GM493" s="133">
        <v>0</v>
      </c>
      <c r="GO493" s="133">
        <v>1</v>
      </c>
      <c r="GP493" s="61">
        <v>46</v>
      </c>
      <c r="GQ493" s="106">
        <v>23.02800244536504</v>
      </c>
      <c r="GR493" s="61">
        <v>75</v>
      </c>
      <c r="GS493" s="61">
        <v>0</v>
      </c>
      <c r="GT493" s="61"/>
      <c r="GU493" s="61"/>
      <c r="GV493" s="61"/>
      <c r="GW493" s="61"/>
      <c r="GX493" s="61">
        <v>23</v>
      </c>
      <c r="GY493" s="61"/>
      <c r="GZ493" s="90"/>
      <c r="HA493" s="21">
        <v>15</v>
      </c>
      <c r="HY493" s="238"/>
      <c r="IE493" s="237"/>
      <c r="IF493" s="237"/>
      <c r="IP493" s="237"/>
      <c r="JC493" s="136"/>
      <c r="JD493" s="278"/>
      <c r="JE493" s="70"/>
      <c r="JF493" s="70"/>
      <c r="JG493" s="136"/>
      <c r="JH493" s="136"/>
      <c r="JI493" s="136"/>
      <c r="JJ493" s="136"/>
      <c r="JL493" s="420"/>
      <c r="JM493" s="362"/>
      <c r="JN493" s="244"/>
      <c r="JP493" s="518">
        <v>0</v>
      </c>
      <c r="JQ493" s="519">
        <v>43544</v>
      </c>
      <c r="JR493" s="520">
        <v>39</v>
      </c>
      <c r="JS493" s="135"/>
      <c r="JU493" s="200"/>
      <c r="JV493" s="135"/>
      <c r="JW493" s="225"/>
      <c r="JX493" s="201"/>
      <c r="JY493" s="135"/>
      <c r="JZ493" s="225"/>
      <c r="KA493" s="699">
        <v>0</v>
      </c>
      <c r="KB493" s="511"/>
      <c r="KC493" s="225"/>
      <c r="KD493" s="63"/>
      <c r="KE493" s="250"/>
      <c r="KF493" s="250"/>
      <c r="KG493" s="250"/>
      <c r="KH493" s="250"/>
      <c r="KI493" s="250"/>
      <c r="KJ493" s="250"/>
      <c r="KK493" s="250"/>
      <c r="KL493" s="250"/>
      <c r="KQ493" s="92"/>
      <c r="KR493" s="92"/>
      <c r="KS493" s="92"/>
      <c r="KT493" s="361"/>
      <c r="KU493" s="92"/>
      <c r="KV493" s="361"/>
      <c r="KW493" s="361"/>
      <c r="KX493" s="361"/>
      <c r="KY493" s="361"/>
      <c r="KZ493" s="361"/>
      <c r="LA493" s="361"/>
      <c r="LB493" s="361"/>
      <c r="LC493" s="361"/>
      <c r="LD493" s="361"/>
      <c r="LE493" s="112"/>
      <c r="LF493" s="454"/>
      <c r="LG493" s="454"/>
      <c r="LH493" s="454"/>
      <c r="LI493" s="454"/>
      <c r="LJ493" s="454"/>
      <c r="LK493" s="454"/>
      <c r="LL493" s="454"/>
      <c r="LM493" s="454"/>
      <c r="LN493" s="454"/>
      <c r="LO493" s="454"/>
      <c r="LP493" s="454"/>
      <c r="LQ493" s="454"/>
      <c r="LR493" s="454"/>
      <c r="LS493" s="454"/>
      <c r="LT493" s="454"/>
      <c r="LU493" s="454"/>
      <c r="LV493" s="454"/>
      <c r="LW493" s="454"/>
      <c r="LX493" s="454"/>
      <c r="LY493" s="454"/>
      <c r="LZ493" s="454"/>
      <c r="MA493" s="454"/>
      <c r="MC493" s="509"/>
      <c r="MD493" s="61"/>
      <c r="ME493" s="746">
        <v>256</v>
      </c>
      <c r="MF493" s="510">
        <v>42332</v>
      </c>
      <c r="MG493" s="511">
        <v>530</v>
      </c>
      <c r="MH493" s="521">
        <v>530</v>
      </c>
      <c r="MI493" s="522">
        <v>37.645759330437002</v>
      </c>
      <c r="MJ493" s="510">
        <v>42333</v>
      </c>
      <c r="MK493" s="511">
        <v>533</v>
      </c>
      <c r="ML493" s="511">
        <v>27.2</v>
      </c>
      <c r="MM493" s="511"/>
      <c r="MN493" s="511"/>
      <c r="MO493" s="511"/>
      <c r="ND493" s="876" t="s">
        <v>64</v>
      </c>
      <c r="NE493" s="877" t="s">
        <v>64</v>
      </c>
      <c r="NF493" s="877" t="s">
        <v>64</v>
      </c>
      <c r="NG493" s="877" t="s">
        <v>64</v>
      </c>
      <c r="NH493" s="877" t="s">
        <v>64</v>
      </c>
      <c r="NI493" s="877" t="s">
        <v>64</v>
      </c>
      <c r="NJ493" s="877" t="s">
        <v>64</v>
      </c>
      <c r="NK493" s="877" t="s">
        <v>64</v>
      </c>
      <c r="NL493" s="877" t="s">
        <v>64</v>
      </c>
      <c r="NM493" s="877" t="s">
        <v>64</v>
      </c>
      <c r="NN493" s="877" t="s">
        <v>64</v>
      </c>
      <c r="NO493" s="877" t="s">
        <v>64</v>
      </c>
      <c r="NP493" s="877" t="s">
        <v>64</v>
      </c>
      <c r="NQ493" s="877" t="s">
        <v>64</v>
      </c>
      <c r="NR493" s="877" t="s">
        <v>64</v>
      </c>
      <c r="NS493" s="877" t="s">
        <v>64</v>
      </c>
      <c r="NT493" s="877" t="s">
        <v>64</v>
      </c>
      <c r="NU493" s="877" t="s">
        <v>64</v>
      </c>
      <c r="NV493" s="877" t="s">
        <v>64</v>
      </c>
      <c r="NW493" s="877" t="s">
        <v>64</v>
      </c>
      <c r="NX493" s="877" t="s">
        <v>64</v>
      </c>
      <c r="NY493" s="877" t="s">
        <v>64</v>
      </c>
      <c r="NZ493" s="877" t="s">
        <v>64</v>
      </c>
      <c r="OA493" s="877" t="s">
        <v>64</v>
      </c>
      <c r="OB493" s="877" t="s">
        <v>64</v>
      </c>
      <c r="OC493" s="877" t="s">
        <v>64</v>
      </c>
      <c r="OD493" s="877" t="s">
        <v>64</v>
      </c>
      <c r="OE493" s="877" t="s">
        <v>64</v>
      </c>
      <c r="OF493" s="877" t="s">
        <v>64</v>
      </c>
      <c r="OG493" s="877" t="s">
        <v>64</v>
      </c>
      <c r="OH493" s="877" t="s">
        <v>64</v>
      </c>
      <c r="OI493" s="877" t="s">
        <v>64</v>
      </c>
      <c r="OJ493" s="877" t="s">
        <v>64</v>
      </c>
      <c r="OK493" s="877" t="s">
        <v>64</v>
      </c>
      <c r="OL493" s="877" t="s">
        <v>64</v>
      </c>
    </row>
    <row r="494" spans="1:402" s="133" customFormat="1" x14ac:dyDescent="0.25">
      <c r="A494" s="274">
        <v>493</v>
      </c>
      <c r="B494" s="274">
        <v>0</v>
      </c>
      <c r="C494" s="61">
        <v>0</v>
      </c>
      <c r="D494" s="61">
        <v>5</v>
      </c>
      <c r="E494" s="511">
        <v>257</v>
      </c>
      <c r="F494" s="880"/>
      <c r="G494" s="887">
        <v>531</v>
      </c>
      <c r="I494" s="511" t="s">
        <v>2034</v>
      </c>
      <c r="J494" s="766">
        <v>24131</v>
      </c>
      <c r="K494" s="512">
        <v>49.868493150684898</v>
      </c>
      <c r="L494" s="514">
        <v>79</v>
      </c>
      <c r="M494" s="514">
        <v>168</v>
      </c>
      <c r="N494" s="514">
        <v>27.990362811791389</v>
      </c>
      <c r="O494" s="106">
        <v>1.9200694431886225</v>
      </c>
      <c r="P494" s="511">
        <v>0</v>
      </c>
      <c r="Q494" s="511">
        <v>104</v>
      </c>
      <c r="R494" s="511">
        <v>76</v>
      </c>
      <c r="S494" s="511">
        <v>0</v>
      </c>
      <c r="T494" s="514">
        <v>3</v>
      </c>
      <c r="U494" s="718">
        <v>0</v>
      </c>
      <c r="V494" s="718"/>
      <c r="W494" s="718">
        <v>0</v>
      </c>
      <c r="X494" s="718">
        <v>0</v>
      </c>
      <c r="Y494" s="718">
        <v>1</v>
      </c>
      <c r="Z494" s="718">
        <v>1</v>
      </c>
      <c r="AA494" s="718">
        <v>0</v>
      </c>
      <c r="AB494" s="718">
        <v>0</v>
      </c>
      <c r="AD494" s="524">
        <v>16.009056122449</v>
      </c>
      <c r="AF494" s="589">
        <v>98</v>
      </c>
      <c r="AG494" s="590">
        <v>1.6</v>
      </c>
      <c r="AH494" s="589">
        <v>46</v>
      </c>
      <c r="AI494" s="63"/>
      <c r="AJ494" s="515">
        <v>14.3</v>
      </c>
      <c r="AK494" s="63"/>
      <c r="AL494" s="515"/>
      <c r="AM494" s="554">
        <v>9257</v>
      </c>
      <c r="AN494" s="409"/>
      <c r="AO494" s="63"/>
      <c r="AP494" s="63"/>
      <c r="AQ494" s="63"/>
      <c r="AR494" s="63"/>
      <c r="AS494" s="63"/>
      <c r="AT494" s="63"/>
      <c r="AU494" s="64"/>
      <c r="AV494" s="64"/>
      <c r="AW494" s="108"/>
      <c r="AX494" s="108"/>
      <c r="AY494" s="108"/>
      <c r="AZ494" s="589">
        <v>137</v>
      </c>
      <c r="BA494" s="414"/>
      <c r="BB494" s="66"/>
      <c r="BC494" s="68"/>
      <c r="BD494" s="66"/>
      <c r="BE494" s="218"/>
      <c r="BF494" s="66"/>
      <c r="BG494" s="68"/>
      <c r="BH494" s="508"/>
      <c r="BI494" s="508"/>
      <c r="BJ494" s="508"/>
      <c r="BK494" s="66"/>
      <c r="BL494" s="66"/>
      <c r="BM494" s="66"/>
      <c r="BN494" s="66"/>
      <c r="BO494" s="571"/>
      <c r="BP494" s="66"/>
      <c r="BQ494" s="66"/>
      <c r="BR494" s="66"/>
      <c r="BS494" s="66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  <c r="CD494" s="61"/>
      <c r="CE494" s="61"/>
      <c r="CF494" s="61"/>
      <c r="CG494" s="61"/>
      <c r="CH494" s="61"/>
      <c r="CI494" s="61"/>
      <c r="CJ494" s="661">
        <v>1</v>
      </c>
      <c r="CK494" s="661">
        <v>0</v>
      </c>
      <c r="CL494" s="661">
        <v>1</v>
      </c>
      <c r="CM494" s="661">
        <v>1</v>
      </c>
      <c r="CN494" s="661">
        <v>1</v>
      </c>
      <c r="CO494" s="661">
        <v>0</v>
      </c>
      <c r="CP494" s="661">
        <v>1</v>
      </c>
      <c r="CQ494" s="661">
        <v>0</v>
      </c>
      <c r="CR494" s="661">
        <v>0</v>
      </c>
      <c r="CS494" s="661">
        <v>0</v>
      </c>
      <c r="CT494" s="661">
        <v>1</v>
      </c>
      <c r="CU494" s="661">
        <v>1</v>
      </c>
      <c r="CV494" s="666">
        <v>10.3</v>
      </c>
      <c r="CW494" s="362"/>
      <c r="CX494" s="362"/>
      <c r="CY494" s="362"/>
      <c r="DC494" s="516">
        <v>2</v>
      </c>
      <c r="DD494" s="511" t="s">
        <v>1728</v>
      </c>
      <c r="DF494" s="136"/>
      <c r="DJ494" s="136"/>
      <c r="DK494" s="136"/>
      <c r="DL494" s="136"/>
      <c r="DS494" s="63"/>
      <c r="EO494" s="511">
        <v>257</v>
      </c>
      <c r="EP494" s="574">
        <v>42305</v>
      </c>
      <c r="ET494" s="133">
        <v>74</v>
      </c>
      <c r="EU494" s="133">
        <v>0</v>
      </c>
      <c r="EV494" s="524">
        <v>16.009056122449</v>
      </c>
      <c r="EW494" s="133">
        <v>10</v>
      </c>
      <c r="EX494" s="133">
        <v>10</v>
      </c>
      <c r="EY494" s="133">
        <v>80</v>
      </c>
      <c r="EZ494" s="133">
        <v>74</v>
      </c>
      <c r="FC494" s="133">
        <v>45</v>
      </c>
      <c r="FE494" s="133">
        <v>30</v>
      </c>
      <c r="FH494" s="91"/>
      <c r="FI494" s="91"/>
      <c r="FJ494" s="227"/>
      <c r="FK494" s="227"/>
      <c r="FL494" s="193">
        <v>355</v>
      </c>
      <c r="FM494" s="193">
        <v>263</v>
      </c>
      <c r="FN494" s="193">
        <v>184.8891462021594</v>
      </c>
      <c r="FO494" s="193">
        <v>136.97421253850118</v>
      </c>
      <c r="FP494" s="193">
        <v>26</v>
      </c>
      <c r="FQ494" s="133">
        <v>1</v>
      </c>
      <c r="FS494" s="193">
        <v>94</v>
      </c>
      <c r="FT494" s="193">
        <v>60</v>
      </c>
      <c r="FU494" s="133">
        <v>170</v>
      </c>
      <c r="FV494" s="237">
        <v>2.74</v>
      </c>
      <c r="FW494" s="237">
        <v>6.3</v>
      </c>
      <c r="FX494" s="237">
        <v>34.306569343065689</v>
      </c>
      <c r="FY494" s="237">
        <v>1.5666666666666667</v>
      </c>
      <c r="FZ494" s="237">
        <v>4.7474747474747474</v>
      </c>
      <c r="GA494" s="133">
        <v>20</v>
      </c>
      <c r="GG494" s="133">
        <v>0</v>
      </c>
      <c r="GH494" s="133">
        <v>3</v>
      </c>
      <c r="GI494" s="133">
        <v>1</v>
      </c>
      <c r="GJ494" s="133">
        <v>1</v>
      </c>
      <c r="GK494" s="133">
        <v>47</v>
      </c>
      <c r="GM494" s="133">
        <v>0</v>
      </c>
      <c r="GO494" s="133">
        <v>1</v>
      </c>
      <c r="GP494" s="61">
        <v>87</v>
      </c>
      <c r="GQ494" s="106">
        <v>45.310861181937653</v>
      </c>
      <c r="GR494" s="61">
        <v>12</v>
      </c>
      <c r="GS494" s="61">
        <v>1</v>
      </c>
      <c r="GT494" s="61"/>
      <c r="GU494" s="61"/>
      <c r="GV494" s="61"/>
      <c r="GW494" s="61"/>
      <c r="GX494" s="61">
        <v>15</v>
      </c>
      <c r="GY494" s="61"/>
      <c r="GZ494" s="90"/>
      <c r="HA494" s="21">
        <v>23</v>
      </c>
      <c r="HY494" s="238"/>
      <c r="IE494" s="237"/>
      <c r="IF494" s="237"/>
      <c r="IP494" s="237"/>
      <c r="JC494" s="136"/>
      <c r="JD494" s="278"/>
      <c r="JE494" s="70"/>
      <c r="JF494" s="70"/>
      <c r="JG494" s="136"/>
      <c r="JH494" s="136"/>
      <c r="JI494" s="136"/>
      <c r="JJ494" s="136"/>
      <c r="JL494" s="420"/>
      <c r="JM494" s="362"/>
      <c r="JN494" s="244"/>
      <c r="JP494" s="518">
        <v>2</v>
      </c>
      <c r="JQ494" s="519">
        <v>42695</v>
      </c>
      <c r="JR494" s="520">
        <v>11</v>
      </c>
      <c r="JS494" s="135"/>
      <c r="JU494" s="200"/>
      <c r="JV494" s="135"/>
      <c r="JW494" s="225"/>
      <c r="JX494" s="201"/>
      <c r="JY494" s="135"/>
      <c r="JZ494" s="225"/>
      <c r="KA494" s="699">
        <v>1</v>
      </c>
      <c r="KB494" s="700">
        <v>42695</v>
      </c>
      <c r="KC494" s="225"/>
      <c r="KD494" s="63"/>
      <c r="KE494" s="250"/>
      <c r="KF494" s="250"/>
      <c r="KG494" s="250"/>
      <c r="KH494" s="250"/>
      <c r="KI494" s="250"/>
      <c r="KJ494" s="250"/>
      <c r="KK494" s="250"/>
      <c r="KL494" s="250"/>
      <c r="KQ494" s="92"/>
      <c r="KR494" s="92"/>
      <c r="KS494" s="92"/>
      <c r="KT494" s="361"/>
      <c r="KU494" s="92"/>
      <c r="KV494" s="361"/>
      <c r="KW494" s="361"/>
      <c r="KX494" s="361"/>
      <c r="KY494" s="361"/>
      <c r="KZ494" s="361"/>
      <c r="LA494" s="361"/>
      <c r="LB494" s="361"/>
      <c r="LC494" s="361"/>
      <c r="LD494" s="361"/>
      <c r="LE494" s="112"/>
      <c r="LF494" s="454"/>
      <c r="LG494" s="454"/>
      <c r="LH494" s="454"/>
      <c r="LI494" s="454"/>
      <c r="LJ494" s="454"/>
      <c r="LK494" s="454"/>
      <c r="LL494" s="454"/>
      <c r="LM494" s="454"/>
      <c r="LN494" s="454"/>
      <c r="LO494" s="454"/>
      <c r="LP494" s="454"/>
      <c r="LQ494" s="454"/>
      <c r="LR494" s="454"/>
      <c r="LS494" s="454"/>
      <c r="LT494" s="454"/>
      <c r="LU494" s="454"/>
      <c r="LV494" s="454"/>
      <c r="LW494" s="454"/>
      <c r="LX494" s="454"/>
      <c r="LY494" s="454"/>
      <c r="LZ494" s="454"/>
      <c r="MA494" s="454"/>
      <c r="MC494" s="509"/>
      <c r="MD494" s="61"/>
      <c r="ME494" s="746">
        <v>257</v>
      </c>
      <c r="MF494" s="510">
        <v>42333</v>
      </c>
      <c r="MG494" s="511">
        <v>531</v>
      </c>
      <c r="MH494" s="521">
        <v>531</v>
      </c>
      <c r="MI494" s="522">
        <v>40.809456132452503</v>
      </c>
      <c r="MJ494" s="510">
        <v>42333</v>
      </c>
      <c r="MK494" s="511">
        <v>534</v>
      </c>
      <c r="ML494" s="511"/>
      <c r="MM494" s="511"/>
      <c r="MN494" s="511"/>
      <c r="MO494" s="511"/>
      <c r="ND494" s="876" t="s">
        <v>64</v>
      </c>
      <c r="NE494" s="877" t="s">
        <v>64</v>
      </c>
      <c r="NF494" s="877" t="s">
        <v>64</v>
      </c>
      <c r="NG494" s="877" t="s">
        <v>64</v>
      </c>
      <c r="NH494" s="877" t="s">
        <v>64</v>
      </c>
      <c r="NI494" s="877" t="s">
        <v>64</v>
      </c>
      <c r="NJ494" s="877" t="s">
        <v>64</v>
      </c>
      <c r="NK494" s="877" t="s">
        <v>64</v>
      </c>
      <c r="NL494" s="877" t="s">
        <v>64</v>
      </c>
      <c r="NM494" s="877" t="s">
        <v>64</v>
      </c>
      <c r="NN494" s="877" t="s">
        <v>64</v>
      </c>
      <c r="NO494" s="877" t="s">
        <v>64</v>
      </c>
      <c r="NP494" s="877" t="s">
        <v>64</v>
      </c>
      <c r="NQ494" s="877" t="s">
        <v>64</v>
      </c>
      <c r="NR494" s="877" t="s">
        <v>64</v>
      </c>
      <c r="NS494" s="877" t="s">
        <v>64</v>
      </c>
      <c r="NT494" s="877" t="s">
        <v>64</v>
      </c>
      <c r="NU494" s="877" t="s">
        <v>64</v>
      </c>
      <c r="NV494" s="877" t="s">
        <v>64</v>
      </c>
      <c r="NW494" s="877" t="s">
        <v>64</v>
      </c>
      <c r="NX494" s="877" t="s">
        <v>64</v>
      </c>
      <c r="NY494" s="877" t="s">
        <v>64</v>
      </c>
      <c r="NZ494" s="877" t="s">
        <v>64</v>
      </c>
      <c r="OA494" s="877" t="s">
        <v>64</v>
      </c>
      <c r="OB494" s="877" t="s">
        <v>64</v>
      </c>
      <c r="OC494" s="877" t="s">
        <v>64</v>
      </c>
      <c r="OD494" s="877" t="s">
        <v>64</v>
      </c>
      <c r="OE494" s="877" t="s">
        <v>64</v>
      </c>
      <c r="OF494" s="877" t="s">
        <v>64</v>
      </c>
      <c r="OG494" s="877" t="s">
        <v>64</v>
      </c>
      <c r="OH494" s="877" t="s">
        <v>64</v>
      </c>
      <c r="OI494" s="877" t="s">
        <v>64</v>
      </c>
      <c r="OJ494" s="877" t="s">
        <v>64</v>
      </c>
      <c r="OK494" s="877" t="s">
        <v>64</v>
      </c>
      <c r="OL494" s="877" t="s">
        <v>64</v>
      </c>
    </row>
    <row r="495" spans="1:402" s="133" customFormat="1" x14ac:dyDescent="0.25">
      <c r="A495" s="221">
        <v>494</v>
      </c>
      <c r="B495" s="221">
        <v>0</v>
      </c>
      <c r="C495" s="61">
        <v>0</v>
      </c>
      <c r="D495" s="61">
        <v>5</v>
      </c>
      <c r="E495" s="511">
        <v>259</v>
      </c>
      <c r="F495" s="880"/>
      <c r="G495" s="887">
        <v>537</v>
      </c>
      <c r="I495" s="511" t="s">
        <v>2035</v>
      </c>
      <c r="J495" s="766">
        <v>24728</v>
      </c>
      <c r="K495" s="512">
        <v>48.249315068493203</v>
      </c>
      <c r="L495" s="514">
        <v>85.7</v>
      </c>
      <c r="M495" s="514">
        <v>183</v>
      </c>
      <c r="N495" s="514">
        <v>25.590492400489712</v>
      </c>
      <c r="O495" s="106">
        <v>2.0872030726948125</v>
      </c>
      <c r="P495" s="511">
        <v>0</v>
      </c>
      <c r="Q495" s="511">
        <v>116</v>
      </c>
      <c r="R495" s="511">
        <v>80</v>
      </c>
      <c r="S495" s="511">
        <v>0</v>
      </c>
      <c r="T495" s="514">
        <v>2</v>
      </c>
      <c r="U495" s="718">
        <v>0</v>
      </c>
      <c r="V495" s="718"/>
      <c r="W495" s="718">
        <v>1</v>
      </c>
      <c r="X495" s="718">
        <v>0</v>
      </c>
      <c r="Y495" s="718">
        <v>0</v>
      </c>
      <c r="Z495" s="718">
        <v>1</v>
      </c>
      <c r="AA495" s="718">
        <v>0</v>
      </c>
      <c r="AB495" s="718">
        <v>0</v>
      </c>
      <c r="AD495" s="524">
        <v>32.727977010451902</v>
      </c>
      <c r="AF495" s="589">
        <v>98</v>
      </c>
      <c r="AG495" s="590">
        <v>1.45</v>
      </c>
      <c r="AH495" s="589">
        <v>52</v>
      </c>
      <c r="AI495" s="63"/>
      <c r="AJ495" s="515">
        <v>11.3</v>
      </c>
      <c r="AK495" s="63"/>
      <c r="AL495" s="515"/>
      <c r="AM495" s="554">
        <v>1290</v>
      </c>
      <c r="AN495" s="409"/>
      <c r="AO495" s="63"/>
      <c r="AP495" s="63"/>
      <c r="AQ495" s="63"/>
      <c r="AR495" s="63"/>
      <c r="AS495" s="63"/>
      <c r="AT495" s="63"/>
      <c r="AU495" s="64"/>
      <c r="AV495" s="64"/>
      <c r="AW495" s="108"/>
      <c r="AX495" s="108"/>
      <c r="AY495" s="108"/>
      <c r="AZ495" s="589">
        <v>145</v>
      </c>
      <c r="BA495" s="414"/>
      <c r="BB495" s="66"/>
      <c r="BC495" s="68"/>
      <c r="BD495" s="66"/>
      <c r="BE495" s="218"/>
      <c r="BF495" s="66"/>
      <c r="BG495" s="68"/>
      <c r="BH495" s="508"/>
      <c r="BI495" s="508"/>
      <c r="BJ495" s="508"/>
      <c r="BK495" s="66"/>
      <c r="BL495" s="66"/>
      <c r="BM495" s="66"/>
      <c r="BN495" s="66"/>
      <c r="BO495" s="571"/>
      <c r="BP495" s="66"/>
      <c r="BQ495" s="66"/>
      <c r="BR495" s="66"/>
      <c r="BS495" s="66"/>
      <c r="BT495" s="61"/>
      <c r="BU495" s="61"/>
      <c r="BV495" s="61"/>
      <c r="BW495" s="61"/>
      <c r="BX495" s="61"/>
      <c r="BY495" s="61"/>
      <c r="BZ495" s="61"/>
      <c r="CA495" s="61"/>
      <c r="CB495" s="61"/>
      <c r="CC495" s="61"/>
      <c r="CD495" s="61"/>
      <c r="CE495" s="61"/>
      <c r="CF495" s="61"/>
      <c r="CG495" s="61"/>
      <c r="CH495" s="61"/>
      <c r="CI495" s="61"/>
      <c r="CJ495" s="661">
        <v>1</v>
      </c>
      <c r="CK495" s="661">
        <v>0</v>
      </c>
      <c r="CL495" s="661">
        <v>1</v>
      </c>
      <c r="CM495" s="661">
        <v>1</v>
      </c>
      <c r="CN495" s="663">
        <v>1</v>
      </c>
      <c r="CO495" s="661">
        <v>0</v>
      </c>
      <c r="CP495" s="661">
        <v>0</v>
      </c>
      <c r="CQ495" s="661">
        <v>0</v>
      </c>
      <c r="CR495" s="661">
        <v>0</v>
      </c>
      <c r="CS495" s="661">
        <v>0</v>
      </c>
      <c r="CT495" s="661">
        <v>0</v>
      </c>
      <c r="CU495" s="661">
        <v>0</v>
      </c>
      <c r="CV495" s="666">
        <v>14.1</v>
      </c>
      <c r="CW495" s="362"/>
      <c r="CX495" s="362"/>
      <c r="CY495" s="362"/>
      <c r="DC495" s="516">
        <v>2</v>
      </c>
      <c r="DD495" s="511" t="s">
        <v>2036</v>
      </c>
      <c r="DF495" s="136"/>
      <c r="DJ495" s="136"/>
      <c r="DK495" s="136"/>
      <c r="DL495" s="136"/>
      <c r="DS495" s="63"/>
      <c r="EO495" s="511">
        <v>259</v>
      </c>
      <c r="EP495" s="574">
        <v>42312</v>
      </c>
      <c r="ET495" s="133">
        <v>73</v>
      </c>
      <c r="EU495" s="133">
        <v>0</v>
      </c>
      <c r="EV495" s="524">
        <v>32.727977010451902</v>
      </c>
      <c r="EW495" s="133">
        <v>12</v>
      </c>
      <c r="EX495" s="133">
        <v>10</v>
      </c>
      <c r="EY495" s="133">
        <v>63</v>
      </c>
      <c r="EZ495" s="133">
        <v>53</v>
      </c>
      <c r="FC495" s="133">
        <v>48</v>
      </c>
      <c r="FE495" s="133">
        <v>36</v>
      </c>
      <c r="FH495" s="91"/>
      <c r="FI495" s="91"/>
      <c r="FJ495" s="227"/>
      <c r="FK495" s="227"/>
      <c r="FL495" s="193">
        <v>287</v>
      </c>
      <c r="FM495" s="193">
        <v>191</v>
      </c>
      <c r="FN495" s="193">
        <v>137.50458867878675</v>
      </c>
      <c r="FO495" s="193">
        <v>91.51002243083019</v>
      </c>
      <c r="FP495" s="193">
        <v>33.5</v>
      </c>
      <c r="FQ495" s="133">
        <v>1</v>
      </c>
      <c r="FS495" s="193">
        <v>103</v>
      </c>
      <c r="FT495" s="193"/>
      <c r="FU495" s="133">
        <v>140</v>
      </c>
      <c r="FV495" s="237">
        <v>5.6</v>
      </c>
      <c r="FW495" s="237">
        <v>8.8000000000000007</v>
      </c>
      <c r="FX495" s="237">
        <v>18.392857142857142</v>
      </c>
      <c r="FY495" s="237"/>
      <c r="FZ495" s="237">
        <v>2.1822033898305082</v>
      </c>
      <c r="GA495" s="133">
        <v>21</v>
      </c>
      <c r="GG495" s="133">
        <v>1</v>
      </c>
      <c r="GH495" s="133">
        <v>3</v>
      </c>
      <c r="GI495" s="133">
        <v>1</v>
      </c>
      <c r="GJ495" s="133">
        <v>1</v>
      </c>
      <c r="GK495" s="133">
        <v>41</v>
      </c>
      <c r="GM495" s="133">
        <v>0</v>
      </c>
      <c r="GO495" s="133">
        <v>1</v>
      </c>
      <c r="GP495" s="61">
        <v>180</v>
      </c>
      <c r="GQ495" s="106">
        <v>86.239811714918503</v>
      </c>
      <c r="GR495" s="61">
        <v>37</v>
      </c>
      <c r="GS495" s="61">
        <v>0</v>
      </c>
      <c r="GT495" s="61"/>
      <c r="GU495" s="61"/>
      <c r="GV495" s="61"/>
      <c r="GW495" s="61"/>
      <c r="GX495" s="61">
        <v>18</v>
      </c>
      <c r="GY495" s="61"/>
      <c r="GZ495" s="90"/>
      <c r="HA495" s="21">
        <v>16</v>
      </c>
      <c r="HY495" s="238"/>
      <c r="IE495" s="237"/>
      <c r="IF495" s="237"/>
      <c r="IP495" s="237"/>
      <c r="JC495" s="136"/>
      <c r="JD495" s="278"/>
      <c r="JE495" s="70"/>
      <c r="JF495" s="70"/>
      <c r="JG495" s="136"/>
      <c r="JH495" s="136"/>
      <c r="JI495" s="136"/>
      <c r="JJ495" s="136"/>
      <c r="JL495" s="420"/>
      <c r="JM495" s="362"/>
      <c r="JN495" s="244"/>
      <c r="JP495" s="518">
        <v>0</v>
      </c>
      <c r="JQ495" s="519">
        <v>43542</v>
      </c>
      <c r="JR495" s="520">
        <v>39</v>
      </c>
      <c r="JS495" s="135"/>
      <c r="JU495" s="200"/>
      <c r="JV495" s="135"/>
      <c r="JW495" s="225"/>
      <c r="JX495" s="201"/>
      <c r="JY495" s="135"/>
      <c r="JZ495" s="225"/>
      <c r="KA495" s="699">
        <v>0</v>
      </c>
      <c r="KB495" s="511"/>
      <c r="KC495" s="225"/>
      <c r="KD495" s="63"/>
      <c r="KE495" s="250"/>
      <c r="KF495" s="250"/>
      <c r="KG495" s="250"/>
      <c r="KH495" s="250"/>
      <c r="KI495" s="250"/>
      <c r="KJ495" s="250"/>
      <c r="KK495" s="250"/>
      <c r="KL495" s="250"/>
      <c r="KQ495" s="92"/>
      <c r="KR495" s="92"/>
      <c r="KS495" s="92"/>
      <c r="KT495" s="361"/>
      <c r="KU495" s="92"/>
      <c r="KV495" s="361"/>
      <c r="KW495" s="361"/>
      <c r="KX495" s="361"/>
      <c r="KY495" s="361"/>
      <c r="KZ495" s="361"/>
      <c r="LA495" s="361"/>
      <c r="LB495" s="361"/>
      <c r="LC495" s="361"/>
      <c r="LD495" s="361"/>
      <c r="LE495" s="112"/>
      <c r="LF495" s="454"/>
      <c r="LG495" s="454"/>
      <c r="LH495" s="454"/>
      <c r="LI495" s="454"/>
      <c r="LJ495" s="454"/>
      <c r="LK495" s="454"/>
      <c r="LL495" s="454"/>
      <c r="LM495" s="454"/>
      <c r="LN495" s="454"/>
      <c r="LO495" s="454"/>
      <c r="LP495" s="454"/>
      <c r="LQ495" s="454"/>
      <c r="LR495" s="454"/>
      <c r="LS495" s="454"/>
      <c r="LT495" s="454"/>
      <c r="LU495" s="454"/>
      <c r="LV495" s="454"/>
      <c r="LW495" s="454"/>
      <c r="LX495" s="454"/>
      <c r="LY495" s="454"/>
      <c r="LZ495" s="454"/>
      <c r="MA495" s="454"/>
      <c r="MC495" s="509"/>
      <c r="MD495" s="61"/>
      <c r="ME495" s="746">
        <v>259</v>
      </c>
      <c r="MF495" s="510">
        <v>42339</v>
      </c>
      <c r="MG495" s="511">
        <v>537</v>
      </c>
      <c r="MH495" s="521">
        <v>537</v>
      </c>
      <c r="MI495" s="522">
        <v>48.832875112611497</v>
      </c>
      <c r="MJ495" s="510">
        <v>42718</v>
      </c>
      <c r="MK495" s="511">
        <v>570</v>
      </c>
      <c r="ML495" s="511">
        <v>60.8</v>
      </c>
      <c r="MM495" s="511"/>
      <c r="MN495" s="511"/>
      <c r="MO495" s="511"/>
      <c r="ND495" s="876" t="s">
        <v>64</v>
      </c>
      <c r="NE495" s="877" t="s">
        <v>64</v>
      </c>
      <c r="NF495" s="877" t="s">
        <v>64</v>
      </c>
      <c r="NG495" s="877" t="s">
        <v>64</v>
      </c>
      <c r="NH495" s="877" t="s">
        <v>64</v>
      </c>
      <c r="NI495" s="877" t="s">
        <v>64</v>
      </c>
      <c r="NJ495" s="877" t="s">
        <v>64</v>
      </c>
      <c r="NK495" s="877" t="s">
        <v>64</v>
      </c>
      <c r="NL495" s="877" t="s">
        <v>64</v>
      </c>
      <c r="NM495" s="877" t="s">
        <v>64</v>
      </c>
      <c r="NN495" s="877" t="s">
        <v>64</v>
      </c>
      <c r="NO495" s="877" t="s">
        <v>64</v>
      </c>
      <c r="NP495" s="877" t="s">
        <v>64</v>
      </c>
      <c r="NQ495" s="877" t="s">
        <v>64</v>
      </c>
      <c r="NR495" s="877" t="s">
        <v>64</v>
      </c>
      <c r="NS495" s="877" t="s">
        <v>64</v>
      </c>
      <c r="NT495" s="877" t="s">
        <v>64</v>
      </c>
      <c r="NU495" s="877" t="s">
        <v>64</v>
      </c>
      <c r="NV495" s="877" t="s">
        <v>64</v>
      </c>
      <c r="NW495" s="877" t="s">
        <v>64</v>
      </c>
      <c r="NX495" s="877" t="s">
        <v>64</v>
      </c>
      <c r="NY495" s="877" t="s">
        <v>64</v>
      </c>
      <c r="NZ495" s="877" t="s">
        <v>64</v>
      </c>
      <c r="OA495" s="877" t="s">
        <v>64</v>
      </c>
      <c r="OB495" s="877" t="s">
        <v>64</v>
      </c>
      <c r="OC495" s="877" t="s">
        <v>64</v>
      </c>
      <c r="OD495" s="877" t="s">
        <v>64</v>
      </c>
      <c r="OE495" s="877" t="s">
        <v>64</v>
      </c>
      <c r="OF495" s="877" t="s">
        <v>64</v>
      </c>
      <c r="OG495" s="877" t="s">
        <v>64</v>
      </c>
      <c r="OH495" s="877" t="s">
        <v>64</v>
      </c>
      <c r="OI495" s="877" t="s">
        <v>64</v>
      </c>
      <c r="OJ495" s="877" t="s">
        <v>64</v>
      </c>
      <c r="OK495" s="877" t="s">
        <v>64</v>
      </c>
      <c r="OL495" s="877" t="s">
        <v>64</v>
      </c>
    </row>
    <row r="496" spans="1:402" s="133" customFormat="1" x14ac:dyDescent="0.25">
      <c r="A496" s="221">
        <v>495</v>
      </c>
      <c r="B496" s="221">
        <v>0</v>
      </c>
      <c r="C496" s="61">
        <v>0</v>
      </c>
      <c r="D496" s="61">
        <v>5</v>
      </c>
      <c r="E496" s="511">
        <v>260</v>
      </c>
      <c r="F496" s="880"/>
      <c r="G496" s="887">
        <v>539</v>
      </c>
      <c r="I496" s="511" t="s">
        <v>2037</v>
      </c>
      <c r="J496" s="766">
        <v>25385</v>
      </c>
      <c r="K496" s="512">
        <v>46.4739726027397</v>
      </c>
      <c r="L496" s="514">
        <v>66.3</v>
      </c>
      <c r="M496" s="514">
        <v>168</v>
      </c>
      <c r="N496" s="514">
        <v>23.490646258503403</v>
      </c>
      <c r="O496" s="106">
        <v>1.7589769754036009</v>
      </c>
      <c r="P496" s="511">
        <v>0</v>
      </c>
      <c r="Q496" s="511">
        <v>95</v>
      </c>
      <c r="R496" s="511">
        <v>70</v>
      </c>
      <c r="S496" s="511">
        <v>0</v>
      </c>
      <c r="T496" s="514">
        <v>3</v>
      </c>
      <c r="U496" s="718">
        <v>0</v>
      </c>
      <c r="V496" s="718"/>
      <c r="W496" s="718">
        <v>0</v>
      </c>
      <c r="X496" s="718">
        <v>2</v>
      </c>
      <c r="Y496" s="718">
        <v>0</v>
      </c>
      <c r="Z496" s="718">
        <v>0</v>
      </c>
      <c r="AA496" s="718">
        <v>1</v>
      </c>
      <c r="AB496" s="718">
        <v>0</v>
      </c>
      <c r="AD496" s="524">
        <v>19.501985617688099</v>
      </c>
      <c r="AF496" s="591"/>
      <c r="AG496" s="590">
        <v>1.31</v>
      </c>
      <c r="AH496" s="589">
        <v>59</v>
      </c>
      <c r="AI496" s="63"/>
      <c r="AJ496" s="515">
        <v>12.8</v>
      </c>
      <c r="AK496" s="63"/>
      <c r="AL496" s="515"/>
      <c r="AM496" s="554">
        <v>2759</v>
      </c>
      <c r="AN496" s="409"/>
      <c r="AO496" s="63"/>
      <c r="AP496" s="63"/>
      <c r="AQ496" s="63"/>
      <c r="AR496" s="63"/>
      <c r="AS496" s="63"/>
      <c r="AT496" s="63"/>
      <c r="AU496" s="64"/>
      <c r="AV496" s="64"/>
      <c r="AW496" s="108"/>
      <c r="AX496" s="108"/>
      <c r="AY496" s="108"/>
      <c r="AZ496" s="589">
        <v>133</v>
      </c>
      <c r="BA496" s="414"/>
      <c r="BB496" s="66"/>
      <c r="BC496" s="68"/>
      <c r="BD496" s="66"/>
      <c r="BE496" s="218"/>
      <c r="BF496" s="66"/>
      <c r="BG496" s="68"/>
      <c r="BH496" s="508"/>
      <c r="BI496" s="508"/>
      <c r="BJ496" s="508"/>
      <c r="BK496" s="66"/>
      <c r="BL496" s="66"/>
      <c r="BM496" s="66"/>
      <c r="BN496" s="66"/>
      <c r="BO496" s="571"/>
      <c r="BP496" s="66"/>
      <c r="BQ496" s="66"/>
      <c r="BR496" s="66"/>
      <c r="BS496" s="66"/>
      <c r="BT496" s="61"/>
      <c r="BU496" s="61"/>
      <c r="BV496" s="61"/>
      <c r="BW496" s="61"/>
      <c r="BX496" s="61"/>
      <c r="BY496" s="61"/>
      <c r="BZ496" s="61"/>
      <c r="CA496" s="61"/>
      <c r="CB496" s="61"/>
      <c r="CC496" s="61"/>
      <c r="CD496" s="61"/>
      <c r="CE496" s="61"/>
      <c r="CF496" s="61"/>
      <c r="CG496" s="61"/>
      <c r="CH496" s="61"/>
      <c r="CI496" s="61"/>
      <c r="CJ496" s="661">
        <v>1</v>
      </c>
      <c r="CK496" s="661">
        <v>0</v>
      </c>
      <c r="CL496" s="663">
        <v>1</v>
      </c>
      <c r="CM496" s="661">
        <v>1</v>
      </c>
      <c r="CN496" s="661">
        <v>1</v>
      </c>
      <c r="CO496" s="661">
        <v>0</v>
      </c>
      <c r="CP496" s="661">
        <v>0</v>
      </c>
      <c r="CQ496" s="661">
        <v>0</v>
      </c>
      <c r="CR496" s="661">
        <v>0</v>
      </c>
      <c r="CS496" s="661">
        <v>0</v>
      </c>
      <c r="CT496" s="661">
        <v>0</v>
      </c>
      <c r="CU496" s="661">
        <v>0</v>
      </c>
      <c r="CV496" s="666">
        <v>8.1999999999999993</v>
      </c>
      <c r="CW496" s="362"/>
      <c r="CX496" s="362"/>
      <c r="CY496" s="362"/>
      <c r="DC496" s="516">
        <v>2</v>
      </c>
      <c r="DD496" s="511" t="s">
        <v>1750</v>
      </c>
      <c r="DF496" s="136"/>
      <c r="DJ496" s="136"/>
      <c r="DK496" s="136"/>
      <c r="DL496" s="136"/>
      <c r="DS496" s="63"/>
      <c r="EO496" s="511">
        <v>260</v>
      </c>
      <c r="EP496" s="574">
        <v>42341</v>
      </c>
      <c r="ET496" s="133">
        <v>87</v>
      </c>
      <c r="EU496" s="133">
        <v>1</v>
      </c>
      <c r="EV496" s="524">
        <v>19.501985617688099</v>
      </c>
      <c r="EW496" s="133">
        <v>8</v>
      </c>
      <c r="EX496" s="133">
        <v>7</v>
      </c>
      <c r="EY496" s="133">
        <v>66</v>
      </c>
      <c r="EZ496" s="133">
        <v>60</v>
      </c>
      <c r="FC496" s="133">
        <v>52</v>
      </c>
      <c r="FE496" s="133">
        <v>25</v>
      </c>
      <c r="FH496" s="91"/>
      <c r="FI496" s="91"/>
      <c r="FJ496" s="227"/>
      <c r="FK496" s="227"/>
      <c r="FL496" s="193">
        <v>175</v>
      </c>
      <c r="FM496" s="193">
        <v>153</v>
      </c>
      <c r="FN496" s="193">
        <v>99.489647930067932</v>
      </c>
      <c r="FO496" s="193">
        <v>86.982377904573667</v>
      </c>
      <c r="FP496" s="193">
        <v>12.5</v>
      </c>
      <c r="FQ496" s="133">
        <v>1</v>
      </c>
      <c r="FS496" s="193">
        <v>96</v>
      </c>
      <c r="FT496" s="193">
        <v>26</v>
      </c>
      <c r="FU496" s="133">
        <v>130</v>
      </c>
      <c r="FV496" s="237">
        <v>2.88</v>
      </c>
      <c r="FW496" s="237">
        <v>1.69</v>
      </c>
      <c r="FX496" s="237">
        <v>33.333333333333336</v>
      </c>
      <c r="FY496" s="237">
        <v>3.6923076923076925</v>
      </c>
      <c r="FZ496" s="237"/>
      <c r="GA496" s="133">
        <v>21</v>
      </c>
      <c r="GG496" s="133">
        <v>1</v>
      </c>
      <c r="GH496" s="133">
        <v>1</v>
      </c>
      <c r="GI496" s="133">
        <v>1</v>
      </c>
      <c r="GJ496" s="133">
        <v>1</v>
      </c>
      <c r="GK496" s="133">
        <v>42</v>
      </c>
      <c r="GM496" s="133">
        <v>0</v>
      </c>
      <c r="GO496" s="133">
        <v>1</v>
      </c>
      <c r="GP496" s="61">
        <v>47</v>
      </c>
      <c r="GQ496" s="106">
        <v>26.720076872646814</v>
      </c>
      <c r="GR496" s="61">
        <v>27</v>
      </c>
      <c r="GS496" s="61">
        <v>1</v>
      </c>
      <c r="GT496" s="61"/>
      <c r="GU496" s="61"/>
      <c r="GV496" s="61"/>
      <c r="GW496" s="61"/>
      <c r="GX496" s="61">
        <v>9</v>
      </c>
      <c r="GY496" s="61"/>
      <c r="GZ496" s="90"/>
      <c r="HA496" s="21">
        <v>24</v>
      </c>
      <c r="HY496" s="238"/>
      <c r="IE496" s="237"/>
      <c r="IF496" s="237"/>
      <c r="IP496" s="237"/>
      <c r="JC496" s="136"/>
      <c r="JD496" s="278"/>
      <c r="JE496" s="70"/>
      <c r="JF496" s="70"/>
      <c r="JG496" s="136"/>
      <c r="JH496" s="136"/>
      <c r="JI496" s="136"/>
      <c r="JJ496" s="136"/>
      <c r="JL496" s="420"/>
      <c r="JM496" s="362"/>
      <c r="JN496" s="244"/>
      <c r="JP496" s="518">
        <v>2</v>
      </c>
      <c r="JQ496" s="519">
        <v>43554</v>
      </c>
      <c r="JR496" s="520">
        <v>39</v>
      </c>
      <c r="JS496" s="135"/>
      <c r="JU496" s="200"/>
      <c r="JV496" s="135"/>
      <c r="JW496" s="225"/>
      <c r="JX496" s="201"/>
      <c r="JY496" s="135"/>
      <c r="JZ496" s="225"/>
      <c r="KA496" s="699">
        <v>1</v>
      </c>
      <c r="KB496" s="700">
        <v>43554</v>
      </c>
      <c r="KC496" s="225"/>
      <c r="KD496" s="63"/>
      <c r="KE496" s="250"/>
      <c r="KF496" s="250"/>
      <c r="KG496" s="250"/>
      <c r="KH496" s="250"/>
      <c r="KI496" s="250"/>
      <c r="KJ496" s="250"/>
      <c r="KK496" s="250"/>
      <c r="KL496" s="250"/>
      <c r="KQ496" s="92"/>
      <c r="KR496" s="92"/>
      <c r="KS496" s="92"/>
      <c r="KT496" s="361"/>
      <c r="KU496" s="92"/>
      <c r="KV496" s="361"/>
      <c r="KW496" s="361"/>
      <c r="KX496" s="361"/>
      <c r="KY496" s="361"/>
      <c r="KZ496" s="361"/>
      <c r="LA496" s="361"/>
      <c r="LB496" s="361"/>
      <c r="LC496" s="361"/>
      <c r="LD496" s="361"/>
      <c r="LE496" s="112"/>
      <c r="LF496" s="454"/>
      <c r="LG496" s="454"/>
      <c r="LH496" s="454"/>
      <c r="LI496" s="454"/>
      <c r="LJ496" s="454"/>
      <c r="LK496" s="454"/>
      <c r="LL496" s="454"/>
      <c r="LM496" s="454"/>
      <c r="LN496" s="454"/>
      <c r="LO496" s="454"/>
      <c r="LP496" s="454"/>
      <c r="LQ496" s="454"/>
      <c r="LR496" s="454"/>
      <c r="LS496" s="454"/>
      <c r="LT496" s="454"/>
      <c r="LU496" s="454"/>
      <c r="LV496" s="454"/>
      <c r="LW496" s="454"/>
      <c r="LX496" s="454"/>
      <c r="LY496" s="454"/>
      <c r="LZ496" s="454"/>
      <c r="MA496" s="454"/>
      <c r="MC496" s="509"/>
      <c r="MD496" s="61"/>
      <c r="ME496" s="746">
        <v>260</v>
      </c>
      <c r="MF496" s="510">
        <v>42348</v>
      </c>
      <c r="MG496" s="511">
        <v>539</v>
      </c>
      <c r="MH496" s="521">
        <v>539</v>
      </c>
      <c r="MI496" s="522">
        <v>41.051030859158502</v>
      </c>
      <c r="MJ496" s="510"/>
      <c r="MK496" s="511"/>
      <c r="ML496" s="511"/>
      <c r="MM496" s="511"/>
      <c r="MN496" s="511"/>
      <c r="MO496" s="511"/>
      <c r="ND496" s="876" t="s">
        <v>64</v>
      </c>
      <c r="NE496" s="877" t="s">
        <v>64</v>
      </c>
      <c r="NF496" s="877" t="s">
        <v>64</v>
      </c>
      <c r="NG496" s="877" t="s">
        <v>64</v>
      </c>
      <c r="NH496" s="877" t="s">
        <v>64</v>
      </c>
      <c r="NI496" s="877" t="s">
        <v>64</v>
      </c>
      <c r="NJ496" s="877" t="s">
        <v>64</v>
      </c>
      <c r="NK496" s="877" t="s">
        <v>64</v>
      </c>
      <c r="NL496" s="877" t="s">
        <v>64</v>
      </c>
      <c r="NM496" s="877" t="s">
        <v>64</v>
      </c>
      <c r="NN496" s="877" t="s">
        <v>64</v>
      </c>
      <c r="NO496" s="877" t="s">
        <v>64</v>
      </c>
      <c r="NP496" s="877" t="s">
        <v>64</v>
      </c>
      <c r="NQ496" s="877" t="s">
        <v>64</v>
      </c>
      <c r="NR496" s="877" t="s">
        <v>64</v>
      </c>
      <c r="NS496" s="877" t="s">
        <v>64</v>
      </c>
      <c r="NT496" s="877" t="s">
        <v>64</v>
      </c>
      <c r="NU496" s="877" t="s">
        <v>64</v>
      </c>
      <c r="NV496" s="877" t="s">
        <v>64</v>
      </c>
      <c r="NW496" s="877" t="s">
        <v>64</v>
      </c>
      <c r="NX496" s="877" t="s">
        <v>64</v>
      </c>
      <c r="NY496" s="877" t="s">
        <v>64</v>
      </c>
      <c r="NZ496" s="877" t="s">
        <v>64</v>
      </c>
      <c r="OA496" s="877" t="s">
        <v>64</v>
      </c>
      <c r="OB496" s="877" t="s">
        <v>64</v>
      </c>
      <c r="OC496" s="877" t="s">
        <v>64</v>
      </c>
      <c r="OD496" s="877" t="s">
        <v>64</v>
      </c>
      <c r="OE496" s="877" t="s">
        <v>64</v>
      </c>
      <c r="OF496" s="877" t="s">
        <v>64</v>
      </c>
      <c r="OG496" s="877" t="s">
        <v>64</v>
      </c>
      <c r="OH496" s="877" t="s">
        <v>64</v>
      </c>
      <c r="OI496" s="877" t="s">
        <v>64</v>
      </c>
      <c r="OJ496" s="877" t="s">
        <v>64</v>
      </c>
      <c r="OK496" s="877" t="s">
        <v>64</v>
      </c>
      <c r="OL496" s="877" t="s">
        <v>64</v>
      </c>
    </row>
    <row r="497" spans="1:402" s="133" customFormat="1" x14ac:dyDescent="0.25">
      <c r="A497" s="274">
        <v>496</v>
      </c>
      <c r="B497" s="221">
        <v>0</v>
      </c>
      <c r="C497" s="61">
        <v>0</v>
      </c>
      <c r="D497" s="61">
        <v>5</v>
      </c>
      <c r="E497" s="511">
        <v>261</v>
      </c>
      <c r="F497" s="880"/>
      <c r="G497" s="887">
        <v>540</v>
      </c>
      <c r="I497" s="511" t="s">
        <v>2038</v>
      </c>
      <c r="J497" s="766">
        <v>19502</v>
      </c>
      <c r="K497" s="512">
        <v>62.663013698630103</v>
      </c>
      <c r="L497" s="514">
        <v>106</v>
      </c>
      <c r="M497" s="514">
        <v>185</v>
      </c>
      <c r="N497" s="514">
        <v>30.97151205259313</v>
      </c>
      <c r="O497" s="106">
        <v>2.3339284955247068</v>
      </c>
      <c r="P497" s="511">
        <v>0</v>
      </c>
      <c r="Q497" s="511">
        <v>104</v>
      </c>
      <c r="R497" s="511">
        <v>66</v>
      </c>
      <c r="S497" s="511">
        <v>1</v>
      </c>
      <c r="T497" s="514">
        <v>3</v>
      </c>
      <c r="U497" s="718">
        <v>0</v>
      </c>
      <c r="V497" s="718"/>
      <c r="W497" s="718">
        <v>1</v>
      </c>
      <c r="X497" s="718">
        <v>2</v>
      </c>
      <c r="Y497" s="718">
        <v>0</v>
      </c>
      <c r="Z497" s="718">
        <v>0</v>
      </c>
      <c r="AA497" s="718">
        <v>0</v>
      </c>
      <c r="AB497" s="718">
        <v>0</v>
      </c>
      <c r="AD497" s="524">
        <v>30.7171316681039</v>
      </c>
      <c r="AF497" s="589">
        <v>104</v>
      </c>
      <c r="AG497" s="590">
        <v>2.64</v>
      </c>
      <c r="AH497" s="589">
        <v>25</v>
      </c>
      <c r="AI497" s="63"/>
      <c r="AJ497" s="515">
        <v>13.1</v>
      </c>
      <c r="AK497" s="63"/>
      <c r="AL497" s="515"/>
      <c r="AM497" s="554">
        <v>2993</v>
      </c>
      <c r="AN497" s="409"/>
      <c r="AO497" s="63"/>
      <c r="AP497" s="63"/>
      <c r="AQ497" s="63"/>
      <c r="AR497" s="63"/>
      <c r="AS497" s="63"/>
      <c r="AT497" s="63"/>
      <c r="AU497" s="64"/>
      <c r="AV497" s="64"/>
      <c r="AW497" s="108"/>
      <c r="AX497" s="108"/>
      <c r="AY497" s="108"/>
      <c r="AZ497" s="589">
        <v>138</v>
      </c>
      <c r="BA497" s="414"/>
      <c r="BB497" s="66"/>
      <c r="BC497" s="68"/>
      <c r="BD497" s="66"/>
      <c r="BE497" s="218"/>
      <c r="BF497" s="66"/>
      <c r="BG497" s="68"/>
      <c r="BH497" s="508"/>
      <c r="BI497" s="508"/>
      <c r="BJ497" s="508"/>
      <c r="BK497" s="66"/>
      <c r="BL497" s="66"/>
      <c r="BM497" s="66"/>
      <c r="BN497" s="66"/>
      <c r="BO497" s="571"/>
      <c r="BP497" s="66"/>
      <c r="BQ497" s="66"/>
      <c r="BR497" s="66"/>
      <c r="BS497" s="66"/>
      <c r="BT497" s="61"/>
      <c r="BU497" s="61"/>
      <c r="BV497" s="61"/>
      <c r="BW497" s="61"/>
      <c r="BX497" s="61"/>
      <c r="BY497" s="61"/>
      <c r="BZ497" s="61"/>
      <c r="CA497" s="61"/>
      <c r="CB497" s="61"/>
      <c r="CC497" s="61"/>
      <c r="CD497" s="61"/>
      <c r="CE497" s="61"/>
      <c r="CF497" s="61"/>
      <c r="CG497" s="61"/>
      <c r="CH497" s="61"/>
      <c r="CI497" s="61"/>
      <c r="CJ497" s="661">
        <v>1</v>
      </c>
      <c r="CK497" s="661">
        <v>0</v>
      </c>
      <c r="CL497" s="661">
        <v>0</v>
      </c>
      <c r="CM497" s="661">
        <v>1</v>
      </c>
      <c r="CN497" s="661">
        <v>1</v>
      </c>
      <c r="CO497" s="661">
        <v>0</v>
      </c>
      <c r="CP497" s="661">
        <v>1</v>
      </c>
      <c r="CQ497" s="661">
        <v>1</v>
      </c>
      <c r="CR497" s="661">
        <v>0</v>
      </c>
      <c r="CS497" s="661">
        <v>0</v>
      </c>
      <c r="CT497" s="661">
        <v>0</v>
      </c>
      <c r="CU497" s="661">
        <v>1</v>
      </c>
      <c r="CV497" s="666">
        <v>11.3</v>
      </c>
      <c r="CW497" s="362"/>
      <c r="CX497" s="362"/>
      <c r="CY497" s="362"/>
      <c r="DC497" s="516">
        <v>2</v>
      </c>
      <c r="DD497" s="511" t="s">
        <v>1874</v>
      </c>
      <c r="DF497" s="136"/>
      <c r="DJ497" s="136"/>
      <c r="DK497" s="136"/>
      <c r="DL497" s="136"/>
      <c r="DS497" s="63"/>
      <c r="EO497" s="511">
        <v>261</v>
      </c>
      <c r="EP497" s="574">
        <v>42339</v>
      </c>
      <c r="ET497" s="133">
        <v>88</v>
      </c>
      <c r="EU497" s="133">
        <v>0</v>
      </c>
      <c r="EV497" s="524">
        <v>30.7171316681039</v>
      </c>
      <c r="EW497" s="133">
        <v>7</v>
      </c>
      <c r="EX497" s="133">
        <v>9</v>
      </c>
      <c r="EY497" s="133">
        <v>61</v>
      </c>
      <c r="EZ497" s="133">
        <v>52</v>
      </c>
      <c r="FC497" s="133">
        <v>23</v>
      </c>
      <c r="FE497" s="133">
        <v>53</v>
      </c>
      <c r="FH497" s="91"/>
      <c r="FI497" s="91"/>
      <c r="FJ497" s="227"/>
      <c r="FK497" s="227"/>
      <c r="FL497" s="193">
        <v>206</v>
      </c>
      <c r="FM497" s="193">
        <v>137</v>
      </c>
      <c r="FN497" s="193">
        <v>88.263201034223499</v>
      </c>
      <c r="FO497" s="193">
        <v>58.699313309168055</v>
      </c>
      <c r="FP497" s="193">
        <v>33</v>
      </c>
      <c r="FQ497" s="133">
        <v>1</v>
      </c>
      <c r="FS497" s="193">
        <v>53</v>
      </c>
      <c r="FT497" s="193"/>
      <c r="FU497" s="133">
        <v>130</v>
      </c>
      <c r="FV497" s="237">
        <v>2.5499999999999998</v>
      </c>
      <c r="FW497" s="237">
        <v>2.48</v>
      </c>
      <c r="FX497" s="237">
        <v>20.784313725490197</v>
      </c>
      <c r="FY497" s="237"/>
      <c r="FZ497" s="237">
        <v>3.1176470588235294</v>
      </c>
      <c r="GA497" s="133">
        <v>17</v>
      </c>
      <c r="GG497" s="133">
        <v>0</v>
      </c>
      <c r="GH497" s="133">
        <v>1</v>
      </c>
      <c r="GI497" s="133">
        <v>0</v>
      </c>
      <c r="GJ497" s="133">
        <v>1</v>
      </c>
      <c r="GK497" s="133">
        <v>27</v>
      </c>
      <c r="GM497" s="133">
        <v>0</v>
      </c>
      <c r="GO497" s="133">
        <v>1</v>
      </c>
      <c r="GP497" s="61">
        <v>139</v>
      </c>
      <c r="GQ497" s="106">
        <v>59.556237591053723</v>
      </c>
      <c r="GR497" s="61">
        <v>18</v>
      </c>
      <c r="GS497" s="61">
        <v>1</v>
      </c>
      <c r="GT497" s="61"/>
      <c r="GU497" s="61"/>
      <c r="GV497" s="61"/>
      <c r="GW497" s="61"/>
      <c r="GX497" s="61">
        <v>13</v>
      </c>
      <c r="GY497" s="61"/>
      <c r="GZ497" s="90"/>
      <c r="HA497" s="21">
        <v>25</v>
      </c>
      <c r="HY497" s="238"/>
      <c r="IE497" s="237"/>
      <c r="IF497" s="237"/>
      <c r="IP497" s="237"/>
      <c r="JC497" s="136"/>
      <c r="JD497" s="278"/>
      <c r="JE497" s="70"/>
      <c r="JF497" s="70"/>
      <c r="JG497" s="136"/>
      <c r="JH497" s="136"/>
      <c r="JI497" s="136"/>
      <c r="JJ497" s="136"/>
      <c r="JL497" s="420"/>
      <c r="JM497" s="362"/>
      <c r="JN497" s="244"/>
      <c r="JP497" s="518">
        <v>2</v>
      </c>
      <c r="JQ497" s="519">
        <v>42814</v>
      </c>
      <c r="JR497" s="520">
        <v>14</v>
      </c>
      <c r="JS497" s="135"/>
      <c r="JU497" s="200"/>
      <c r="JV497" s="135"/>
      <c r="JW497" s="225"/>
      <c r="JX497" s="201"/>
      <c r="JY497" s="135"/>
      <c r="JZ497" s="225"/>
      <c r="KA497" s="699">
        <v>1</v>
      </c>
      <c r="KB497" s="700">
        <v>42814</v>
      </c>
      <c r="KC497" s="225"/>
      <c r="KD497" s="63"/>
      <c r="KE497" s="250"/>
      <c r="KF497" s="250"/>
      <c r="KG497" s="250"/>
      <c r="KH497" s="250"/>
      <c r="KI497" s="250"/>
      <c r="KJ497" s="250"/>
      <c r="KK497" s="250"/>
      <c r="KL497" s="250"/>
      <c r="KQ497" s="92"/>
      <c r="KR497" s="92"/>
      <c r="KS497" s="92"/>
      <c r="KT497" s="361"/>
      <c r="KU497" s="92"/>
      <c r="KV497" s="361"/>
      <c r="KW497" s="361"/>
      <c r="KX497" s="361"/>
      <c r="KY497" s="361"/>
      <c r="KZ497" s="361"/>
      <c r="LA497" s="361"/>
      <c r="LB497" s="361"/>
      <c r="LC497" s="361"/>
      <c r="LD497" s="361"/>
      <c r="LE497" s="112"/>
      <c r="LF497" s="454"/>
      <c r="LG497" s="454"/>
      <c r="LH497" s="454"/>
      <c r="LI497" s="454"/>
      <c r="LJ497" s="454"/>
      <c r="LK497" s="454"/>
      <c r="LL497" s="454"/>
      <c r="LM497" s="454"/>
      <c r="LN497" s="454"/>
      <c r="LO497" s="454"/>
      <c r="LP497" s="454"/>
      <c r="LQ497" s="454"/>
      <c r="LR497" s="454"/>
      <c r="LS497" s="454"/>
      <c r="LT497" s="454"/>
      <c r="LU497" s="454"/>
      <c r="LV497" s="454"/>
      <c r="LW497" s="454"/>
      <c r="LX497" s="454"/>
      <c r="LY497" s="454"/>
      <c r="LZ497" s="454"/>
      <c r="MA497" s="454"/>
      <c r="MC497" s="509"/>
      <c r="MD497" s="61"/>
      <c r="ME497" s="746">
        <v>261</v>
      </c>
      <c r="MF497" s="510">
        <v>42374</v>
      </c>
      <c r="MG497" s="511">
        <v>540</v>
      </c>
      <c r="MH497" s="521">
        <v>540</v>
      </c>
      <c r="MI497" s="522">
        <v>87.134335215602405</v>
      </c>
      <c r="MJ497" s="510"/>
      <c r="MK497" s="511"/>
      <c r="ML497" s="511"/>
      <c r="MM497" s="511"/>
      <c r="MN497" s="511"/>
      <c r="MO497" s="511"/>
      <c r="ND497" s="876" t="s">
        <v>64</v>
      </c>
      <c r="NE497" s="877" t="s">
        <v>64</v>
      </c>
      <c r="NF497" s="877" t="s">
        <v>64</v>
      </c>
      <c r="NG497" s="877" t="s">
        <v>64</v>
      </c>
      <c r="NH497" s="877" t="s">
        <v>64</v>
      </c>
      <c r="NI497" s="877" t="s">
        <v>64</v>
      </c>
      <c r="NJ497" s="877" t="s">
        <v>64</v>
      </c>
      <c r="NK497" s="877" t="s">
        <v>64</v>
      </c>
      <c r="NL497" s="877" t="s">
        <v>64</v>
      </c>
      <c r="NM497" s="877" t="s">
        <v>64</v>
      </c>
      <c r="NN497" s="877" t="s">
        <v>64</v>
      </c>
      <c r="NO497" s="877" t="s">
        <v>64</v>
      </c>
      <c r="NP497" s="877" t="s">
        <v>64</v>
      </c>
      <c r="NQ497" s="877" t="s">
        <v>64</v>
      </c>
      <c r="NR497" s="877" t="s">
        <v>64</v>
      </c>
      <c r="NS497" s="877" t="s">
        <v>64</v>
      </c>
      <c r="NT497" s="877" t="s">
        <v>64</v>
      </c>
      <c r="NU497" s="877" t="s">
        <v>64</v>
      </c>
      <c r="NV497" s="877" t="s">
        <v>64</v>
      </c>
      <c r="NW497" s="877" t="s">
        <v>64</v>
      </c>
      <c r="NX497" s="877" t="s">
        <v>64</v>
      </c>
      <c r="NY497" s="877" t="s">
        <v>64</v>
      </c>
      <c r="NZ497" s="877" t="s">
        <v>64</v>
      </c>
      <c r="OA497" s="877" t="s">
        <v>64</v>
      </c>
      <c r="OB497" s="877" t="s">
        <v>64</v>
      </c>
      <c r="OC497" s="877" t="s">
        <v>64</v>
      </c>
      <c r="OD497" s="877" t="s">
        <v>64</v>
      </c>
      <c r="OE497" s="877" t="s">
        <v>64</v>
      </c>
      <c r="OF497" s="877" t="s">
        <v>64</v>
      </c>
      <c r="OG497" s="877" t="s">
        <v>64</v>
      </c>
      <c r="OH497" s="877" t="s">
        <v>64</v>
      </c>
      <c r="OI497" s="877" t="s">
        <v>64</v>
      </c>
      <c r="OJ497" s="877" t="s">
        <v>64</v>
      </c>
      <c r="OK497" s="877" t="s">
        <v>64</v>
      </c>
      <c r="OL497" s="877" t="s">
        <v>64</v>
      </c>
    </row>
    <row r="498" spans="1:402" s="133" customFormat="1" x14ac:dyDescent="0.25">
      <c r="A498" s="221">
        <v>497</v>
      </c>
      <c r="B498" s="274">
        <v>0</v>
      </c>
      <c r="C498" s="61">
        <v>0</v>
      </c>
      <c r="D498" s="61">
        <v>5</v>
      </c>
      <c r="E498" s="511">
        <v>262</v>
      </c>
      <c r="F498" s="880"/>
      <c r="G498" s="887">
        <v>541</v>
      </c>
      <c r="I498" s="511" t="s">
        <v>2039</v>
      </c>
      <c r="J498" s="766">
        <v>25826</v>
      </c>
      <c r="K498" s="512">
        <v>45.358904109588998</v>
      </c>
      <c r="L498" s="514">
        <v>75.900000000000006</v>
      </c>
      <c r="M498" s="514">
        <v>173</v>
      </c>
      <c r="N498" s="514">
        <v>25.360018710949248</v>
      </c>
      <c r="O498" s="106">
        <v>1.9098211085509205</v>
      </c>
      <c r="P498" s="511">
        <v>0</v>
      </c>
      <c r="Q498" s="511">
        <v>134</v>
      </c>
      <c r="R498" s="511">
        <v>77</v>
      </c>
      <c r="S498" s="511">
        <v>0</v>
      </c>
      <c r="T498" s="514">
        <v>4</v>
      </c>
      <c r="U498" s="718">
        <v>0</v>
      </c>
      <c r="V498" s="718"/>
      <c r="W498" s="718">
        <v>1</v>
      </c>
      <c r="X498" s="718">
        <v>2</v>
      </c>
      <c r="Y498" s="718">
        <v>1</v>
      </c>
      <c r="Z498" s="718">
        <v>1</v>
      </c>
      <c r="AA498" s="718">
        <v>0</v>
      </c>
      <c r="AB498" s="718">
        <v>0</v>
      </c>
      <c r="AD498" s="524">
        <v>26.583904109589</v>
      </c>
      <c r="AF498" s="589">
        <v>115</v>
      </c>
      <c r="AG498" s="590">
        <v>1.18</v>
      </c>
      <c r="AH498" s="589">
        <v>67</v>
      </c>
      <c r="AI498" s="63"/>
      <c r="AJ498" s="515">
        <v>13.2</v>
      </c>
      <c r="AK498" s="63"/>
      <c r="AL498" s="515"/>
      <c r="AM498" s="554">
        <v>1176</v>
      </c>
      <c r="AN498" s="409"/>
      <c r="AO498" s="63"/>
      <c r="AP498" s="63"/>
      <c r="AQ498" s="63"/>
      <c r="AR498" s="63"/>
      <c r="AS498" s="63"/>
      <c r="AT498" s="63"/>
      <c r="AU498" s="64"/>
      <c r="AV498" s="64"/>
      <c r="AW498" s="108"/>
      <c r="AX498" s="108"/>
      <c r="AY498" s="108"/>
      <c r="AZ498" s="589">
        <v>141</v>
      </c>
      <c r="BA498" s="414"/>
      <c r="BB498" s="66"/>
      <c r="BC498" s="68"/>
      <c r="BD498" s="66"/>
      <c r="BE498" s="218"/>
      <c r="BF498" s="66"/>
      <c r="BG498" s="68"/>
      <c r="BH498" s="508"/>
      <c r="BI498" s="508"/>
      <c r="BJ498" s="508"/>
      <c r="BK498" s="66"/>
      <c r="BL498" s="66"/>
      <c r="BM498" s="66"/>
      <c r="BN498" s="66"/>
      <c r="BO498" s="571"/>
      <c r="BP498" s="66"/>
      <c r="BQ498" s="66"/>
      <c r="BR498" s="66"/>
      <c r="BS498" s="66"/>
      <c r="BT498" s="61"/>
      <c r="BU498" s="61"/>
      <c r="BV498" s="61"/>
      <c r="BW498" s="61"/>
      <c r="BX498" s="61"/>
      <c r="BY498" s="61"/>
      <c r="BZ498" s="61"/>
      <c r="CA498" s="61"/>
      <c r="CB498" s="61"/>
      <c r="CC498" s="61"/>
      <c r="CD498" s="61"/>
      <c r="CE498" s="61"/>
      <c r="CF498" s="61"/>
      <c r="CG498" s="61"/>
      <c r="CH498" s="61"/>
      <c r="CI498" s="61"/>
      <c r="CJ498" s="661">
        <v>1</v>
      </c>
      <c r="CK498" s="661">
        <v>0</v>
      </c>
      <c r="CL498" s="661">
        <v>1</v>
      </c>
      <c r="CM498" s="661">
        <v>1</v>
      </c>
      <c r="CN498" s="661">
        <v>1</v>
      </c>
      <c r="CO498" s="663">
        <v>1</v>
      </c>
      <c r="CP498" s="661">
        <v>0</v>
      </c>
      <c r="CQ498" s="661">
        <v>0</v>
      </c>
      <c r="CR498" s="661">
        <v>0</v>
      </c>
      <c r="CS498" s="661">
        <v>0</v>
      </c>
      <c r="CT498" s="661">
        <v>1</v>
      </c>
      <c r="CU498" s="661">
        <v>1</v>
      </c>
      <c r="CV498" s="666">
        <v>13.4</v>
      </c>
      <c r="CW498" s="362"/>
      <c r="CX498" s="362"/>
      <c r="CY498" s="362"/>
      <c r="DC498" s="516">
        <v>2</v>
      </c>
      <c r="DD498" s="511" t="s">
        <v>1750</v>
      </c>
      <c r="DF498" s="136"/>
      <c r="DJ498" s="136"/>
      <c r="DK498" s="136"/>
      <c r="DL498" s="136"/>
      <c r="DS498" s="63"/>
      <c r="EO498" s="511">
        <v>262</v>
      </c>
      <c r="EP498" s="574">
        <v>42380</v>
      </c>
      <c r="ET498" s="133">
        <v>71</v>
      </c>
      <c r="EU498" s="133">
        <v>0</v>
      </c>
      <c r="EV498" s="524">
        <v>26.583904109589</v>
      </c>
      <c r="EW498" s="133">
        <v>7</v>
      </c>
      <c r="EX498" s="133">
        <v>7</v>
      </c>
      <c r="EY498" s="133">
        <v>56</v>
      </c>
      <c r="EZ498" s="133">
        <v>49</v>
      </c>
      <c r="FC498" s="133">
        <v>37</v>
      </c>
      <c r="FE498" s="133">
        <v>30</v>
      </c>
      <c r="FH498" s="91"/>
      <c r="FI498" s="91"/>
      <c r="FJ498" s="227"/>
      <c r="FK498" s="227"/>
      <c r="FL498" s="193">
        <v>152</v>
      </c>
      <c r="FM498" s="193">
        <v>94</v>
      </c>
      <c r="FN498" s="193">
        <v>79.58860613669215</v>
      </c>
      <c r="FO498" s="193">
        <v>49.219269584533308</v>
      </c>
      <c r="FP498" s="193">
        <v>38</v>
      </c>
      <c r="FQ498" s="133">
        <v>1</v>
      </c>
      <c r="FS498" s="193">
        <v>31</v>
      </c>
      <c r="FT498" s="193">
        <v>64</v>
      </c>
      <c r="FU498" s="133">
        <v>270</v>
      </c>
      <c r="FV498" s="237">
        <v>10.3</v>
      </c>
      <c r="FW498" s="237">
        <v>11</v>
      </c>
      <c r="FX498" s="237">
        <v>3.0097087378640777</v>
      </c>
      <c r="FY498" s="237">
        <v>0.484375</v>
      </c>
      <c r="FZ498" s="237">
        <v>0.77500000000000002</v>
      </c>
      <c r="GA498" s="133">
        <v>24</v>
      </c>
      <c r="GG498" s="133">
        <v>0</v>
      </c>
      <c r="GH498" s="133">
        <v>1</v>
      </c>
      <c r="GI498" s="133">
        <v>0</v>
      </c>
      <c r="GJ498" s="133">
        <v>1</v>
      </c>
      <c r="GM498" s="133">
        <v>0</v>
      </c>
      <c r="GO498" s="133">
        <v>1</v>
      </c>
      <c r="GP498" s="61">
        <v>22</v>
      </c>
      <c r="GQ498" s="106">
        <v>11.51940351978439</v>
      </c>
      <c r="GR498" s="61">
        <v>62</v>
      </c>
      <c r="GS498" s="61">
        <v>0</v>
      </c>
      <c r="GT498" s="61"/>
      <c r="GU498" s="61"/>
      <c r="GV498" s="61"/>
      <c r="GW498" s="61"/>
      <c r="GX498" s="61">
        <v>16</v>
      </c>
      <c r="GY498" s="61"/>
      <c r="GZ498" s="90"/>
      <c r="HA498" s="21">
        <v>9</v>
      </c>
      <c r="HY498" s="238"/>
      <c r="IE498" s="237"/>
      <c r="IF498" s="237"/>
      <c r="IP498" s="237"/>
      <c r="JC498" s="136"/>
      <c r="JD498" s="278"/>
      <c r="JE498" s="70"/>
      <c r="JF498" s="70"/>
      <c r="JG498" s="136"/>
      <c r="JH498" s="136"/>
      <c r="JI498" s="136"/>
      <c r="JJ498" s="136"/>
      <c r="JL498" s="420"/>
      <c r="JM498" s="362"/>
      <c r="JN498" s="244"/>
      <c r="JP498" s="518">
        <v>0</v>
      </c>
      <c r="JQ498" s="519">
        <v>43553</v>
      </c>
      <c r="JR498" s="520">
        <v>38</v>
      </c>
      <c r="JS498" s="135"/>
      <c r="JU498" s="200"/>
      <c r="JV498" s="135"/>
      <c r="JW498" s="225"/>
      <c r="JX498" s="201"/>
      <c r="JY498" s="135"/>
      <c r="JZ498" s="225"/>
      <c r="KA498" s="699">
        <v>0</v>
      </c>
      <c r="KB498" s="511"/>
      <c r="KC498" s="225"/>
      <c r="KD498" s="63"/>
      <c r="KE498" s="250"/>
      <c r="KF498" s="250"/>
      <c r="KG498" s="250"/>
      <c r="KH498" s="250"/>
      <c r="KI498" s="250"/>
      <c r="KJ498" s="250"/>
      <c r="KK498" s="250"/>
      <c r="KL498" s="250"/>
      <c r="KQ498" s="92"/>
      <c r="KR498" s="92"/>
      <c r="KS498" s="92"/>
      <c r="KT498" s="361"/>
      <c r="KU498" s="92"/>
      <c r="KV498" s="361"/>
      <c r="KW498" s="361"/>
      <c r="KX498" s="361"/>
      <c r="KY498" s="361"/>
      <c r="KZ498" s="361"/>
      <c r="LA498" s="361"/>
      <c r="LB498" s="361"/>
      <c r="LC498" s="361"/>
      <c r="LD498" s="361"/>
      <c r="LE498" s="112"/>
      <c r="LF498" s="454"/>
      <c r="LG498" s="454"/>
      <c r="LH498" s="454"/>
      <c r="LI498" s="454"/>
      <c r="LJ498" s="454"/>
      <c r="LK498" s="454"/>
      <c r="LL498" s="454"/>
      <c r="LM498" s="454"/>
      <c r="LN498" s="454"/>
      <c r="LO498" s="454"/>
      <c r="LP498" s="454"/>
      <c r="LQ498" s="454"/>
      <c r="LR498" s="454"/>
      <c r="LS498" s="454"/>
      <c r="LT498" s="454"/>
      <c r="LU498" s="454"/>
      <c r="LV498" s="454"/>
      <c r="LW498" s="454"/>
      <c r="LX498" s="454"/>
      <c r="LY498" s="454"/>
      <c r="LZ498" s="454"/>
      <c r="MA498" s="454"/>
      <c r="MC498" s="509"/>
      <c r="MD498" s="61"/>
      <c r="ME498" s="746">
        <v>262</v>
      </c>
      <c r="MF498" s="510">
        <v>42382</v>
      </c>
      <c r="MG498" s="511">
        <v>541</v>
      </c>
      <c r="MH498" s="521">
        <v>541</v>
      </c>
      <c r="MI498" s="522">
        <v>26.4635203087911</v>
      </c>
      <c r="MJ498" s="510"/>
      <c r="MK498" s="511"/>
      <c r="ML498" s="511"/>
      <c r="MM498" s="511"/>
      <c r="MN498" s="511"/>
      <c r="MO498" s="511"/>
      <c r="ND498" s="876" t="s">
        <v>64</v>
      </c>
      <c r="NE498" s="877" t="s">
        <v>64</v>
      </c>
      <c r="NF498" s="877" t="s">
        <v>64</v>
      </c>
      <c r="NG498" s="877" t="s">
        <v>64</v>
      </c>
      <c r="NH498" s="877" t="s">
        <v>64</v>
      </c>
      <c r="NI498" s="877" t="s">
        <v>64</v>
      </c>
      <c r="NJ498" s="877" t="s">
        <v>64</v>
      </c>
      <c r="NK498" s="877" t="s">
        <v>64</v>
      </c>
      <c r="NL498" s="877" t="s">
        <v>64</v>
      </c>
      <c r="NM498" s="877" t="s">
        <v>64</v>
      </c>
      <c r="NN498" s="877" t="s">
        <v>64</v>
      </c>
      <c r="NO498" s="877" t="s">
        <v>64</v>
      </c>
      <c r="NP498" s="877" t="s">
        <v>64</v>
      </c>
      <c r="NQ498" s="877" t="s">
        <v>64</v>
      </c>
      <c r="NR498" s="877" t="s">
        <v>64</v>
      </c>
      <c r="NS498" s="877" t="s">
        <v>64</v>
      </c>
      <c r="NT498" s="877" t="s">
        <v>64</v>
      </c>
      <c r="NU498" s="877" t="s">
        <v>64</v>
      </c>
      <c r="NV498" s="877" t="s">
        <v>64</v>
      </c>
      <c r="NW498" s="877" t="s">
        <v>64</v>
      </c>
      <c r="NX498" s="877" t="s">
        <v>64</v>
      </c>
      <c r="NY498" s="877" t="s">
        <v>64</v>
      </c>
      <c r="NZ498" s="877" t="s">
        <v>64</v>
      </c>
      <c r="OA498" s="877" t="s">
        <v>64</v>
      </c>
      <c r="OB498" s="877" t="s">
        <v>64</v>
      </c>
      <c r="OC498" s="877" t="s">
        <v>64</v>
      </c>
      <c r="OD498" s="877" t="s">
        <v>64</v>
      </c>
      <c r="OE498" s="877" t="s">
        <v>64</v>
      </c>
      <c r="OF498" s="877" t="s">
        <v>64</v>
      </c>
      <c r="OG498" s="877" t="s">
        <v>64</v>
      </c>
      <c r="OH498" s="877" t="s">
        <v>64</v>
      </c>
      <c r="OI498" s="877" t="s">
        <v>64</v>
      </c>
      <c r="OJ498" s="877" t="s">
        <v>64</v>
      </c>
      <c r="OK498" s="877" t="s">
        <v>64</v>
      </c>
      <c r="OL498" s="877" t="s">
        <v>64</v>
      </c>
    </row>
    <row r="499" spans="1:402" s="133" customFormat="1" x14ac:dyDescent="0.25">
      <c r="A499" s="221">
        <v>498</v>
      </c>
      <c r="B499" s="221">
        <v>0</v>
      </c>
      <c r="C499" s="61">
        <v>0</v>
      </c>
      <c r="D499" s="61">
        <v>5</v>
      </c>
      <c r="E499" s="511">
        <v>263</v>
      </c>
      <c r="F499" s="880"/>
      <c r="G499" s="887">
        <v>542</v>
      </c>
      <c r="I499" s="511" t="s">
        <v>2040</v>
      </c>
      <c r="J499" s="766">
        <v>19218</v>
      </c>
      <c r="K499" s="512">
        <v>63.5013698630137</v>
      </c>
      <c r="L499" s="514">
        <v>78.8</v>
      </c>
      <c r="M499" s="514">
        <v>156</v>
      </c>
      <c r="N499" s="514">
        <v>32.380013149243915</v>
      </c>
      <c r="O499" s="106">
        <v>1.8478816700932628</v>
      </c>
      <c r="P499" s="511">
        <v>0</v>
      </c>
      <c r="Q499" s="511">
        <v>130</v>
      </c>
      <c r="R499" s="511">
        <v>80</v>
      </c>
      <c r="S499" s="511">
        <v>0</v>
      </c>
      <c r="T499" s="514">
        <v>3</v>
      </c>
      <c r="U499" s="718">
        <v>1</v>
      </c>
      <c r="V499" s="718"/>
      <c r="W499" s="718">
        <v>0</v>
      </c>
      <c r="X499" s="718">
        <v>2</v>
      </c>
      <c r="Y499" s="718">
        <v>1</v>
      </c>
      <c r="Z499" s="718">
        <v>0</v>
      </c>
      <c r="AA499" s="718">
        <v>0</v>
      </c>
      <c r="AB499" s="718">
        <v>0</v>
      </c>
      <c r="AD499" s="524">
        <v>17.588812963822299</v>
      </c>
      <c r="AF499" s="589">
        <v>104</v>
      </c>
      <c r="AG499" s="590">
        <v>1.07</v>
      </c>
      <c r="AH499" s="589">
        <v>70</v>
      </c>
      <c r="AI499" s="63"/>
      <c r="AJ499" s="515">
        <v>13</v>
      </c>
      <c r="AK499" s="63"/>
      <c r="AL499" s="523"/>
      <c r="AM499" s="526"/>
      <c r="AN499" s="409"/>
      <c r="AO499" s="63"/>
      <c r="AP499" s="63"/>
      <c r="AQ499" s="63"/>
      <c r="AR499" s="63"/>
      <c r="AS499" s="63"/>
      <c r="AT499" s="63"/>
      <c r="AU499" s="64"/>
      <c r="AV499" s="64"/>
      <c r="AW499" s="108"/>
      <c r="AX499" s="108"/>
      <c r="AY499" s="108"/>
      <c r="AZ499" s="589">
        <v>137</v>
      </c>
      <c r="BA499" s="414"/>
      <c r="BB499" s="66"/>
      <c r="BC499" s="68"/>
      <c r="BD499" s="66"/>
      <c r="BE499" s="218"/>
      <c r="BF499" s="66"/>
      <c r="BG499" s="68"/>
      <c r="BH499" s="508"/>
      <c r="BI499" s="508"/>
      <c r="BJ499" s="508"/>
      <c r="BK499" s="66"/>
      <c r="BL499" s="66"/>
      <c r="BM499" s="66"/>
      <c r="BN499" s="66"/>
      <c r="BO499" s="571"/>
      <c r="BP499" s="66"/>
      <c r="BQ499" s="66"/>
      <c r="BR499" s="66"/>
      <c r="BS499" s="66"/>
      <c r="BT499" s="61"/>
      <c r="BU499" s="61"/>
      <c r="BV499" s="61"/>
      <c r="BW499" s="61"/>
      <c r="BX499" s="61"/>
      <c r="BY499" s="61"/>
      <c r="BZ499" s="61"/>
      <c r="CA499" s="61"/>
      <c r="CB499" s="61"/>
      <c r="CC499" s="61"/>
      <c r="CD499" s="61"/>
      <c r="CE499" s="61"/>
      <c r="CF499" s="61"/>
      <c r="CG499" s="61"/>
      <c r="CH499" s="61"/>
      <c r="CI499" s="61"/>
      <c r="CJ499" s="661">
        <v>1</v>
      </c>
      <c r="CK499" s="661">
        <v>0</v>
      </c>
      <c r="CL499" s="661">
        <v>1</v>
      </c>
      <c r="CM499" s="661">
        <v>1</v>
      </c>
      <c r="CN499" s="663">
        <v>1</v>
      </c>
      <c r="CO499" s="661">
        <v>0</v>
      </c>
      <c r="CP499" s="661">
        <v>1</v>
      </c>
      <c r="CQ499" s="661">
        <v>0</v>
      </c>
      <c r="CR499" s="661">
        <v>0</v>
      </c>
      <c r="CS499" s="661">
        <v>0</v>
      </c>
      <c r="CT499" s="661">
        <v>1</v>
      </c>
      <c r="CU499" s="661">
        <v>0</v>
      </c>
      <c r="CV499" s="666">
        <v>10.199999999999999</v>
      </c>
      <c r="CW499" s="362"/>
      <c r="CX499" s="362"/>
      <c r="CY499" s="362"/>
      <c r="DC499" s="516">
        <v>2</v>
      </c>
      <c r="DD499" s="511" t="s">
        <v>2041</v>
      </c>
      <c r="DF499" s="136"/>
      <c r="DJ499" s="136"/>
      <c r="DK499" s="136"/>
      <c r="DL499" s="136"/>
      <c r="DS499" s="63"/>
      <c r="EO499" s="511">
        <v>263</v>
      </c>
      <c r="EP499" s="574">
        <v>42394</v>
      </c>
      <c r="ET499" s="133">
        <v>81</v>
      </c>
      <c r="EU499" s="133">
        <v>0</v>
      </c>
      <c r="EV499" s="524">
        <v>17.588812963822299</v>
      </c>
      <c r="EW499" s="133">
        <v>7</v>
      </c>
      <c r="EX499" s="133">
        <v>7</v>
      </c>
      <c r="EY499" s="133">
        <v>73</v>
      </c>
      <c r="EZ499" s="133">
        <v>63</v>
      </c>
      <c r="FC499" s="133">
        <v>52</v>
      </c>
      <c r="FE499" s="133">
        <v>31</v>
      </c>
      <c r="FH499" s="91"/>
      <c r="FI499" s="91"/>
      <c r="FJ499" s="227"/>
      <c r="FK499" s="227"/>
      <c r="FL499" s="193">
        <v>287</v>
      </c>
      <c r="FM499" s="193">
        <v>220</v>
      </c>
      <c r="FN499" s="193">
        <v>155.31297520014638</v>
      </c>
      <c r="FO499" s="193">
        <v>119.05524231370106</v>
      </c>
      <c r="FP499" s="193">
        <v>21</v>
      </c>
      <c r="FQ499" s="133">
        <v>1</v>
      </c>
      <c r="FS499" s="193">
        <v>94</v>
      </c>
      <c r="FT499" s="193">
        <v>61</v>
      </c>
      <c r="FU499" s="133">
        <v>110</v>
      </c>
      <c r="FV499" s="237">
        <v>6.02</v>
      </c>
      <c r="FW499" s="237">
        <v>6.32</v>
      </c>
      <c r="FX499" s="237">
        <v>15.614617940199336</v>
      </c>
      <c r="FY499" s="237">
        <v>1.540983606557377</v>
      </c>
      <c r="FZ499" s="237"/>
      <c r="GA499" s="133">
        <v>21</v>
      </c>
      <c r="GG499" s="133">
        <v>0</v>
      </c>
      <c r="GH499" s="133">
        <v>1</v>
      </c>
      <c r="GI499" s="133">
        <v>0</v>
      </c>
      <c r="GJ499" s="133">
        <v>1</v>
      </c>
      <c r="GK499" s="133">
        <v>36</v>
      </c>
      <c r="GM499" s="133">
        <v>0</v>
      </c>
      <c r="GO499" s="133">
        <v>1</v>
      </c>
      <c r="GP499" s="61">
        <v>31</v>
      </c>
      <c r="GQ499" s="106">
        <v>16.77596596238515</v>
      </c>
      <c r="GR499" s="61">
        <v>54</v>
      </c>
      <c r="GS499" s="61">
        <v>0</v>
      </c>
      <c r="GT499" s="61"/>
      <c r="GU499" s="61"/>
      <c r="GV499" s="61"/>
      <c r="GW499" s="61"/>
      <c r="GX499" s="61">
        <v>17</v>
      </c>
      <c r="GY499" s="61"/>
      <c r="GZ499" s="90"/>
      <c r="HA499" s="21">
        <v>10</v>
      </c>
      <c r="HY499" s="238"/>
      <c r="IE499" s="237"/>
      <c r="IF499" s="237"/>
      <c r="IP499" s="237"/>
      <c r="JC499" s="136"/>
      <c r="JD499" s="278"/>
      <c r="JE499" s="70"/>
      <c r="JF499" s="70"/>
      <c r="JG499" s="136"/>
      <c r="JH499" s="136"/>
      <c r="JI499" s="136"/>
      <c r="JJ499" s="136"/>
      <c r="JL499" s="420"/>
      <c r="JM499" s="362"/>
      <c r="JN499" s="244"/>
      <c r="JP499" s="518">
        <v>0</v>
      </c>
      <c r="JQ499" s="519">
        <v>43509</v>
      </c>
      <c r="JR499" s="520">
        <v>36</v>
      </c>
      <c r="JS499" s="135"/>
      <c r="JU499" s="200"/>
      <c r="JV499" s="135"/>
      <c r="JW499" s="225"/>
      <c r="JX499" s="201"/>
      <c r="JY499" s="135"/>
      <c r="JZ499" s="225"/>
      <c r="KA499" s="699">
        <v>0</v>
      </c>
      <c r="KB499" s="511"/>
      <c r="KC499" s="225"/>
      <c r="KD499" s="63"/>
      <c r="KE499" s="250"/>
      <c r="KF499" s="250"/>
      <c r="KG499" s="250"/>
      <c r="KH499" s="250"/>
      <c r="KI499" s="250"/>
      <c r="KJ499" s="250"/>
      <c r="KK499" s="250"/>
      <c r="KL499" s="250"/>
      <c r="KQ499" s="92"/>
      <c r="KR499" s="92"/>
      <c r="KS499" s="92"/>
      <c r="KT499" s="361"/>
      <c r="KU499" s="92"/>
      <c r="KV499" s="361"/>
      <c r="KW499" s="361"/>
      <c r="KX499" s="361"/>
      <c r="KY499" s="361"/>
      <c r="KZ499" s="361"/>
      <c r="LA499" s="361"/>
      <c r="LB499" s="361"/>
      <c r="LC499" s="361"/>
      <c r="LD499" s="361"/>
      <c r="LE499" s="112"/>
      <c r="LF499" s="454"/>
      <c r="LG499" s="454"/>
      <c r="LH499" s="454"/>
      <c r="LI499" s="454"/>
      <c r="LJ499" s="454"/>
      <c r="LK499" s="454"/>
      <c r="LL499" s="454"/>
      <c r="LM499" s="454"/>
      <c r="LN499" s="454"/>
      <c r="LO499" s="454"/>
      <c r="LP499" s="454"/>
      <c r="LQ499" s="454"/>
      <c r="LR499" s="454"/>
      <c r="LS499" s="454"/>
      <c r="LT499" s="454"/>
      <c r="LU499" s="454"/>
      <c r="LV499" s="454"/>
      <c r="LW499" s="454"/>
      <c r="LX499" s="454"/>
      <c r="LY499" s="454"/>
      <c r="LZ499" s="454"/>
      <c r="MA499" s="454"/>
      <c r="MC499" s="509"/>
      <c r="MD499" s="61"/>
      <c r="ME499" s="746">
        <v>263</v>
      </c>
      <c r="MF499" s="510">
        <v>42396</v>
      </c>
      <c r="MG499" s="511">
        <v>542</v>
      </c>
      <c r="MH499" s="521">
        <v>542</v>
      </c>
      <c r="MI499" s="522">
        <v>48.397987890262002</v>
      </c>
      <c r="MJ499" s="510"/>
      <c r="MK499" s="511"/>
      <c r="ML499" s="511"/>
      <c r="MM499" s="511"/>
      <c r="MN499" s="511"/>
      <c r="MO499" s="511"/>
      <c r="ND499" s="876" t="s">
        <v>64</v>
      </c>
      <c r="NE499" s="877" t="s">
        <v>64</v>
      </c>
      <c r="NF499" s="877" t="s">
        <v>64</v>
      </c>
      <c r="NG499" s="877" t="s">
        <v>64</v>
      </c>
      <c r="NH499" s="877" t="s">
        <v>64</v>
      </c>
      <c r="NI499" s="877" t="s">
        <v>64</v>
      </c>
      <c r="NJ499" s="877" t="s">
        <v>64</v>
      </c>
      <c r="NK499" s="877" t="s">
        <v>64</v>
      </c>
      <c r="NL499" s="877" t="s">
        <v>64</v>
      </c>
      <c r="NM499" s="877" t="s">
        <v>64</v>
      </c>
      <c r="NN499" s="877" t="s">
        <v>64</v>
      </c>
      <c r="NO499" s="877" t="s">
        <v>64</v>
      </c>
      <c r="NP499" s="877" t="s">
        <v>64</v>
      </c>
      <c r="NQ499" s="877" t="s">
        <v>64</v>
      </c>
      <c r="NR499" s="877" t="s">
        <v>64</v>
      </c>
      <c r="NS499" s="877" t="s">
        <v>64</v>
      </c>
      <c r="NT499" s="877" t="s">
        <v>64</v>
      </c>
      <c r="NU499" s="877" t="s">
        <v>64</v>
      </c>
      <c r="NV499" s="877" t="s">
        <v>64</v>
      </c>
      <c r="NW499" s="877" t="s">
        <v>64</v>
      </c>
      <c r="NX499" s="877" t="s">
        <v>64</v>
      </c>
      <c r="NY499" s="877" t="s">
        <v>64</v>
      </c>
      <c r="NZ499" s="877" t="s">
        <v>64</v>
      </c>
      <c r="OA499" s="877" t="s">
        <v>64</v>
      </c>
      <c r="OB499" s="877" t="s">
        <v>64</v>
      </c>
      <c r="OC499" s="877" t="s">
        <v>64</v>
      </c>
      <c r="OD499" s="877" t="s">
        <v>64</v>
      </c>
      <c r="OE499" s="877" t="s">
        <v>64</v>
      </c>
      <c r="OF499" s="877" t="s">
        <v>64</v>
      </c>
      <c r="OG499" s="877" t="s">
        <v>64</v>
      </c>
      <c r="OH499" s="877" t="s">
        <v>64</v>
      </c>
      <c r="OI499" s="877" t="s">
        <v>64</v>
      </c>
      <c r="OJ499" s="877" t="s">
        <v>64</v>
      </c>
      <c r="OK499" s="877" t="s">
        <v>64</v>
      </c>
      <c r="OL499" s="877" t="s">
        <v>64</v>
      </c>
    </row>
    <row r="500" spans="1:402" s="133" customFormat="1" x14ac:dyDescent="0.25">
      <c r="A500" s="274">
        <v>499</v>
      </c>
      <c r="B500" s="221">
        <v>0</v>
      </c>
      <c r="C500" s="61">
        <v>1</v>
      </c>
      <c r="D500" s="61">
        <v>5</v>
      </c>
      <c r="E500" s="511">
        <v>265</v>
      </c>
      <c r="F500" s="880"/>
      <c r="G500" s="887">
        <v>545</v>
      </c>
      <c r="I500" s="511" t="s">
        <v>2042</v>
      </c>
      <c r="J500" s="766">
        <v>17814</v>
      </c>
      <c r="K500" s="512">
        <v>67.421917808219206</v>
      </c>
      <c r="L500" s="514">
        <v>77.900000000000006</v>
      </c>
      <c r="M500" s="514">
        <v>174</v>
      </c>
      <c r="N500" s="514">
        <v>25.729951116395828</v>
      </c>
      <c r="O500" s="106">
        <v>1.9404037380572803</v>
      </c>
      <c r="P500" s="511">
        <v>0</v>
      </c>
      <c r="Q500" s="511">
        <v>175</v>
      </c>
      <c r="R500" s="511">
        <v>60</v>
      </c>
      <c r="S500" s="511">
        <v>0</v>
      </c>
      <c r="T500" s="514">
        <v>2</v>
      </c>
      <c r="U500" s="718">
        <v>0</v>
      </c>
      <c r="V500" s="718"/>
      <c r="W500" s="718">
        <v>0</v>
      </c>
      <c r="X500" s="718">
        <v>2</v>
      </c>
      <c r="Y500" s="718">
        <v>1</v>
      </c>
      <c r="Z500" s="718">
        <v>1</v>
      </c>
      <c r="AA500" s="718">
        <v>0</v>
      </c>
      <c r="AB500" s="718">
        <v>0</v>
      </c>
      <c r="AD500" s="524">
        <v>36.802866554932599</v>
      </c>
      <c r="AF500" s="589">
        <v>87</v>
      </c>
      <c r="AG500" s="590">
        <v>0.91</v>
      </c>
      <c r="AH500" s="589">
        <v>83</v>
      </c>
      <c r="AI500" s="63"/>
      <c r="AJ500" s="515">
        <v>14.1</v>
      </c>
      <c r="AK500" s="63"/>
      <c r="AL500" s="515"/>
      <c r="AM500" s="554">
        <v>163</v>
      </c>
      <c r="AN500" s="409"/>
      <c r="AO500" s="63"/>
      <c r="AP500" s="63"/>
      <c r="AQ500" s="63"/>
      <c r="AR500" s="63"/>
      <c r="AS500" s="63"/>
      <c r="AT500" s="63"/>
      <c r="AU500" s="64"/>
      <c r="AV500" s="64"/>
      <c r="AW500" s="108"/>
      <c r="AX500" s="108"/>
      <c r="AY500" s="108"/>
      <c r="AZ500" s="589">
        <v>132</v>
      </c>
      <c r="BA500" s="414"/>
      <c r="BB500" s="66"/>
      <c r="BC500" s="68"/>
      <c r="BD500" s="66"/>
      <c r="BE500" s="218"/>
      <c r="BF500" s="66"/>
      <c r="BG500" s="68"/>
      <c r="BH500" s="508"/>
      <c r="BI500" s="508"/>
      <c r="BJ500" s="508"/>
      <c r="BK500" s="66"/>
      <c r="BL500" s="66"/>
      <c r="BM500" s="66"/>
      <c r="BN500" s="66"/>
      <c r="BO500" s="571"/>
      <c r="BP500" s="66"/>
      <c r="BQ500" s="66"/>
      <c r="BR500" s="66"/>
      <c r="BS500" s="66"/>
      <c r="BT500" s="61"/>
      <c r="BU500" s="61"/>
      <c r="BV500" s="61"/>
      <c r="BW500" s="61"/>
      <c r="BX500" s="61"/>
      <c r="BY500" s="61"/>
      <c r="BZ500" s="61"/>
      <c r="CA500" s="61"/>
      <c r="CB500" s="61"/>
      <c r="CC500" s="61"/>
      <c r="CD500" s="61"/>
      <c r="CE500" s="61"/>
      <c r="CF500" s="61"/>
      <c r="CG500" s="61"/>
      <c r="CH500" s="61"/>
      <c r="CI500" s="61"/>
      <c r="CJ500" s="661">
        <v>1</v>
      </c>
      <c r="CK500" s="661">
        <v>0</v>
      </c>
      <c r="CL500" s="661">
        <v>1</v>
      </c>
      <c r="CM500" s="661">
        <v>0</v>
      </c>
      <c r="CN500" s="661">
        <v>1</v>
      </c>
      <c r="CO500" s="661">
        <v>0</v>
      </c>
      <c r="CP500" s="661">
        <v>1</v>
      </c>
      <c r="CQ500" s="661">
        <v>0</v>
      </c>
      <c r="CR500" s="661">
        <v>0</v>
      </c>
      <c r="CS500" s="661">
        <v>0</v>
      </c>
      <c r="CT500" s="661">
        <v>1</v>
      </c>
      <c r="CU500" s="661">
        <v>1</v>
      </c>
      <c r="CV500" s="666">
        <v>13.1</v>
      </c>
      <c r="CW500" s="362"/>
      <c r="CX500" s="362"/>
      <c r="CY500" s="362"/>
      <c r="DC500" s="516">
        <v>1</v>
      </c>
      <c r="DD500" s="511" t="s">
        <v>1745</v>
      </c>
      <c r="DF500" s="136"/>
      <c r="DJ500" s="136"/>
      <c r="DK500" s="136"/>
      <c r="DL500" s="136"/>
      <c r="DS500" s="63"/>
      <c r="EO500" s="511">
        <v>265</v>
      </c>
      <c r="EP500" s="574">
        <v>42422</v>
      </c>
      <c r="ET500" s="133">
        <v>60</v>
      </c>
      <c r="EU500" s="133">
        <v>0</v>
      </c>
      <c r="EV500" s="524">
        <v>36.802866554932599</v>
      </c>
      <c r="EW500" s="133">
        <v>8</v>
      </c>
      <c r="EX500" s="133">
        <v>8</v>
      </c>
      <c r="EY500" s="133">
        <v>66</v>
      </c>
      <c r="EZ500" s="133">
        <v>54</v>
      </c>
      <c r="FC500" s="133">
        <v>50</v>
      </c>
      <c r="FE500" s="133">
        <v>41</v>
      </c>
      <c r="FH500" s="91"/>
      <c r="FI500" s="91"/>
      <c r="FJ500" s="227"/>
      <c r="FK500" s="227"/>
      <c r="FL500" s="193">
        <v>292</v>
      </c>
      <c r="FM500" s="193">
        <v>228</v>
      </c>
      <c r="FN500" s="193">
        <v>150.48414630057789</v>
      </c>
      <c r="FO500" s="193">
        <v>117.50131971414987</v>
      </c>
      <c r="FP500" s="193">
        <v>22</v>
      </c>
      <c r="FQ500" s="133">
        <v>1</v>
      </c>
      <c r="FS500" s="193">
        <v>56</v>
      </c>
      <c r="FT500" s="193">
        <v>45</v>
      </c>
      <c r="FU500" s="133">
        <v>170</v>
      </c>
      <c r="FV500" s="237">
        <v>6.36</v>
      </c>
      <c r="FW500" s="237">
        <v>5.4</v>
      </c>
      <c r="FX500" s="237">
        <v>8.8050314465408803</v>
      </c>
      <c r="FY500" s="237">
        <v>1.2444444444444445</v>
      </c>
      <c r="FZ500" s="237"/>
      <c r="GA500" s="133">
        <v>23</v>
      </c>
      <c r="GG500" s="133">
        <v>1</v>
      </c>
      <c r="GH500" s="133">
        <v>1</v>
      </c>
      <c r="GI500" s="133">
        <v>0</v>
      </c>
      <c r="GJ500" s="133">
        <v>0</v>
      </c>
      <c r="GM500" s="133">
        <v>0</v>
      </c>
      <c r="GO500" s="133">
        <v>1</v>
      </c>
      <c r="GP500" s="61">
        <v>49</v>
      </c>
      <c r="GQ500" s="106">
        <v>25.252476605233962</v>
      </c>
      <c r="GR500" s="61">
        <v>46</v>
      </c>
      <c r="GS500" s="61">
        <v>0</v>
      </c>
      <c r="GT500" s="61"/>
      <c r="GU500" s="61"/>
      <c r="GV500" s="61"/>
      <c r="GW500" s="61"/>
      <c r="GX500" s="61"/>
      <c r="GY500" s="61"/>
      <c r="GZ500" s="90"/>
      <c r="HA500" s="21">
        <v>24</v>
      </c>
      <c r="HY500" s="238"/>
      <c r="IE500" s="237"/>
      <c r="IF500" s="237"/>
      <c r="IP500" s="237"/>
      <c r="JC500" s="136"/>
      <c r="JD500" s="278"/>
      <c r="JE500" s="70"/>
      <c r="JF500" s="70"/>
      <c r="JG500" s="136"/>
      <c r="JH500" s="136"/>
      <c r="JI500" s="136"/>
      <c r="JJ500" s="136"/>
      <c r="JL500" s="420"/>
      <c r="JM500" s="362"/>
      <c r="JN500" s="244"/>
      <c r="JP500" s="518">
        <v>1</v>
      </c>
      <c r="JQ500" s="519">
        <v>43331</v>
      </c>
      <c r="JR500" s="520">
        <v>29</v>
      </c>
      <c r="JS500" s="135"/>
      <c r="JU500" s="200"/>
      <c r="JV500" s="135"/>
      <c r="JW500" s="225"/>
      <c r="JX500" s="201"/>
      <c r="JY500" s="135"/>
      <c r="JZ500" s="225"/>
      <c r="KA500" s="699">
        <v>0</v>
      </c>
      <c r="KB500" s="511"/>
      <c r="KC500" s="225"/>
      <c r="KD500" s="63"/>
      <c r="KE500" s="250"/>
      <c r="KF500" s="250"/>
      <c r="KG500" s="250"/>
      <c r="KH500" s="250"/>
      <c r="KI500" s="250"/>
      <c r="KJ500" s="250"/>
      <c r="KK500" s="250"/>
      <c r="KL500" s="250"/>
      <c r="KQ500" s="92"/>
      <c r="KR500" s="92"/>
      <c r="KS500" s="92"/>
      <c r="KT500" s="361"/>
      <c r="KU500" s="92"/>
      <c r="KV500" s="361"/>
      <c r="KW500" s="361"/>
      <c r="KX500" s="361"/>
      <c r="KY500" s="361"/>
      <c r="KZ500" s="361"/>
      <c r="LA500" s="361"/>
      <c r="LB500" s="361"/>
      <c r="LC500" s="361"/>
      <c r="LD500" s="361"/>
      <c r="LE500" s="112"/>
      <c r="LF500" s="454"/>
      <c r="LG500" s="454"/>
      <c r="LH500" s="454"/>
      <c r="LI500" s="454"/>
      <c r="LJ500" s="454"/>
      <c r="LK500" s="454"/>
      <c r="LL500" s="454"/>
      <c r="LM500" s="454"/>
      <c r="LN500" s="454"/>
      <c r="LO500" s="454"/>
      <c r="LP500" s="454"/>
      <c r="LQ500" s="454"/>
      <c r="LR500" s="454"/>
      <c r="LS500" s="454"/>
      <c r="LT500" s="454"/>
      <c r="LU500" s="454"/>
      <c r="LV500" s="454"/>
      <c r="LW500" s="454"/>
      <c r="LX500" s="454"/>
      <c r="LY500" s="454"/>
      <c r="LZ500" s="454"/>
      <c r="MA500" s="454"/>
      <c r="MC500" s="509"/>
      <c r="MD500" s="61"/>
      <c r="ME500" s="746">
        <v>265</v>
      </c>
      <c r="MF500" s="510">
        <v>42423</v>
      </c>
      <c r="MG500" s="511">
        <v>545</v>
      </c>
      <c r="MH500" s="521">
        <v>545</v>
      </c>
      <c r="MI500" s="522">
        <v>71.475474197998494</v>
      </c>
      <c r="MJ500" s="510"/>
      <c r="MK500" s="511"/>
      <c r="ML500" s="511"/>
      <c r="MM500" s="511"/>
      <c r="MN500" s="511"/>
      <c r="MO500" s="511"/>
      <c r="ND500" s="876">
        <v>1265</v>
      </c>
      <c r="NE500" s="877" t="s">
        <v>64</v>
      </c>
      <c r="NF500" s="877" t="s">
        <v>64</v>
      </c>
      <c r="NG500" s="877" t="s">
        <v>64</v>
      </c>
      <c r="NH500" s="877" t="s">
        <v>64</v>
      </c>
      <c r="NI500" s="877" t="s">
        <v>64</v>
      </c>
      <c r="NJ500" s="877" t="s">
        <v>64</v>
      </c>
      <c r="NK500" s="877" t="s">
        <v>64</v>
      </c>
      <c r="NL500" s="877" t="s">
        <v>64</v>
      </c>
      <c r="NM500" s="877" t="s">
        <v>64</v>
      </c>
      <c r="NN500" s="877" t="s">
        <v>64</v>
      </c>
      <c r="NO500" s="877" t="s">
        <v>64</v>
      </c>
      <c r="NP500" s="877" t="s">
        <v>64</v>
      </c>
      <c r="NQ500" s="877" t="s">
        <v>64</v>
      </c>
      <c r="NR500" s="877" t="s">
        <v>64</v>
      </c>
      <c r="NS500" s="877" t="s">
        <v>64</v>
      </c>
      <c r="NT500" s="877" t="s">
        <v>64</v>
      </c>
      <c r="NU500" s="877" t="s">
        <v>64</v>
      </c>
      <c r="NV500" s="877" t="s">
        <v>64</v>
      </c>
      <c r="NW500" s="877" t="s">
        <v>64</v>
      </c>
      <c r="NX500" s="877" t="s">
        <v>64</v>
      </c>
      <c r="NY500" s="877" t="s">
        <v>64</v>
      </c>
      <c r="NZ500" s="877" t="s">
        <v>64</v>
      </c>
      <c r="OA500" s="877" t="s">
        <v>64</v>
      </c>
      <c r="OB500" s="877" t="s">
        <v>64</v>
      </c>
      <c r="OC500" s="877" t="s">
        <v>64</v>
      </c>
      <c r="OD500" s="877" t="s">
        <v>64</v>
      </c>
      <c r="OE500" s="877" t="s">
        <v>64</v>
      </c>
      <c r="OF500" s="877" t="s">
        <v>64</v>
      </c>
      <c r="OG500" s="877" t="s">
        <v>64</v>
      </c>
      <c r="OH500" s="877" t="s">
        <v>64</v>
      </c>
      <c r="OI500" s="877" t="s">
        <v>64</v>
      </c>
      <c r="OJ500" s="877" t="s">
        <v>64</v>
      </c>
      <c r="OK500" s="877" t="s">
        <v>64</v>
      </c>
      <c r="OL500" s="877" t="s">
        <v>64</v>
      </c>
    </row>
    <row r="501" spans="1:402" s="133" customFormat="1" x14ac:dyDescent="0.25">
      <c r="A501" s="221">
        <v>500</v>
      </c>
      <c r="B501" s="221">
        <v>0</v>
      </c>
      <c r="C501" s="61">
        <v>0</v>
      </c>
      <c r="D501" s="61">
        <v>5</v>
      </c>
      <c r="E501" s="511">
        <v>266</v>
      </c>
      <c r="F501" s="880"/>
      <c r="G501" s="887">
        <v>546</v>
      </c>
      <c r="I501" s="511" t="s">
        <v>2043</v>
      </c>
      <c r="J501" s="766">
        <v>19436</v>
      </c>
      <c r="K501" s="512">
        <v>62.9972602739726</v>
      </c>
      <c r="L501" s="514">
        <v>73</v>
      </c>
      <c r="M501" s="514">
        <v>169</v>
      </c>
      <c r="N501" s="514">
        <v>25.559329155141629</v>
      </c>
      <c r="O501" s="106">
        <v>1.8512008114854652</v>
      </c>
      <c r="P501" s="511">
        <v>0</v>
      </c>
      <c r="Q501" s="511">
        <v>134</v>
      </c>
      <c r="R501" s="511">
        <v>77</v>
      </c>
      <c r="S501" s="511">
        <v>0</v>
      </c>
      <c r="T501" s="514">
        <v>2</v>
      </c>
      <c r="U501" s="718">
        <v>0</v>
      </c>
      <c r="V501" s="718"/>
      <c r="W501" s="718">
        <v>1</v>
      </c>
      <c r="X501" s="718">
        <v>2</v>
      </c>
      <c r="Y501" s="663">
        <v>1</v>
      </c>
      <c r="Z501" s="718">
        <v>1</v>
      </c>
      <c r="AA501" s="718">
        <v>0</v>
      </c>
      <c r="AB501" s="718">
        <v>0</v>
      </c>
      <c r="AD501" s="524">
        <v>21.546505362813701</v>
      </c>
      <c r="AF501" s="589">
        <v>103</v>
      </c>
      <c r="AG501" s="590">
        <v>2.21</v>
      </c>
      <c r="AH501" s="589">
        <v>30</v>
      </c>
      <c r="AI501" s="63"/>
      <c r="AJ501" s="515">
        <v>11.1</v>
      </c>
      <c r="AK501" s="63"/>
      <c r="AL501" s="515"/>
      <c r="AM501" s="554">
        <v>5717</v>
      </c>
      <c r="AN501" s="409"/>
      <c r="AO501" s="63"/>
      <c r="AP501" s="63"/>
      <c r="AQ501" s="63"/>
      <c r="AR501" s="63"/>
      <c r="AS501" s="63"/>
      <c r="AT501" s="63"/>
      <c r="AU501" s="64"/>
      <c r="AV501" s="64"/>
      <c r="AW501" s="108"/>
      <c r="AX501" s="108"/>
      <c r="AY501" s="108"/>
      <c r="AZ501" s="589">
        <v>142</v>
      </c>
      <c r="BA501" s="414"/>
      <c r="BB501" s="66"/>
      <c r="BC501" s="68"/>
      <c r="BD501" s="66"/>
      <c r="BE501" s="218"/>
      <c r="BF501" s="66"/>
      <c r="BG501" s="68"/>
      <c r="BH501" s="508"/>
      <c r="BI501" s="508"/>
      <c r="BJ501" s="508"/>
      <c r="BK501" s="66"/>
      <c r="BL501" s="66"/>
      <c r="BM501" s="66"/>
      <c r="BN501" s="66"/>
      <c r="BO501" s="571"/>
      <c r="BP501" s="66"/>
      <c r="BQ501" s="66"/>
      <c r="BR501" s="66"/>
      <c r="BS501" s="66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  <c r="CD501" s="61"/>
      <c r="CE501" s="61"/>
      <c r="CF501" s="61"/>
      <c r="CG501" s="61"/>
      <c r="CH501" s="61"/>
      <c r="CI501" s="61"/>
      <c r="CJ501" s="661">
        <v>1</v>
      </c>
      <c r="CK501" s="661">
        <v>0</v>
      </c>
      <c r="CL501" s="661">
        <v>0</v>
      </c>
      <c r="CM501" s="661">
        <v>1</v>
      </c>
      <c r="CN501" s="663">
        <v>1</v>
      </c>
      <c r="CO501" s="661">
        <v>0</v>
      </c>
      <c r="CP501" s="661">
        <v>1</v>
      </c>
      <c r="CQ501" s="661">
        <v>0</v>
      </c>
      <c r="CR501" s="661">
        <v>0</v>
      </c>
      <c r="CS501" s="661">
        <v>0</v>
      </c>
      <c r="CT501" s="661">
        <v>1</v>
      </c>
      <c r="CU501" s="661">
        <v>0</v>
      </c>
      <c r="CV501" s="666">
        <v>17.100000000000001</v>
      </c>
      <c r="CW501" s="362"/>
      <c r="CX501" s="362"/>
      <c r="CY501" s="362"/>
      <c r="DC501" s="516">
        <v>2</v>
      </c>
      <c r="DD501" s="513" t="s">
        <v>2044</v>
      </c>
      <c r="DF501" s="136"/>
      <c r="DJ501" s="136"/>
      <c r="DK501" s="136"/>
      <c r="DL501" s="136"/>
      <c r="DS501" s="63"/>
      <c r="EO501" s="511">
        <v>266</v>
      </c>
      <c r="EP501" s="574">
        <v>42389</v>
      </c>
      <c r="ET501" s="133">
        <v>59</v>
      </c>
      <c r="EU501" s="133">
        <v>0</v>
      </c>
      <c r="EV501" s="524">
        <v>21.546505362813701</v>
      </c>
      <c r="EW501" s="133">
        <v>12</v>
      </c>
      <c r="EX501" s="133">
        <v>10</v>
      </c>
      <c r="EY501" s="133">
        <v>69</v>
      </c>
      <c r="EZ501" s="133">
        <v>62</v>
      </c>
      <c r="FC501" s="133">
        <v>42</v>
      </c>
      <c r="FE501" s="133">
        <v>44</v>
      </c>
      <c r="FH501" s="91"/>
      <c r="FI501" s="91"/>
      <c r="FJ501" s="227"/>
      <c r="FK501" s="227"/>
      <c r="FL501" s="193">
        <v>265</v>
      </c>
      <c r="FM501" s="193">
        <v>206</v>
      </c>
      <c r="FN501" s="193">
        <v>143.15032618603661</v>
      </c>
      <c r="FO501" s="193">
        <v>111.27912148801336</v>
      </c>
      <c r="FP501" s="193">
        <v>22.4</v>
      </c>
      <c r="FQ501" s="133">
        <v>1</v>
      </c>
      <c r="FS501" s="193">
        <v>46</v>
      </c>
      <c r="FT501" s="193">
        <v>103</v>
      </c>
      <c r="FU501" s="133">
        <v>260</v>
      </c>
      <c r="FV501" s="237">
        <v>7.63</v>
      </c>
      <c r="FW501" s="237">
        <v>8.2200000000000006</v>
      </c>
      <c r="FX501" s="237">
        <v>6.0288335517693321</v>
      </c>
      <c r="FY501" s="237">
        <v>0.44660194174757284</v>
      </c>
      <c r="FZ501" s="237">
        <v>0.76666666666666672</v>
      </c>
      <c r="GA501" s="133">
        <v>27</v>
      </c>
      <c r="GG501" s="133">
        <v>1</v>
      </c>
      <c r="GH501" s="133">
        <v>1</v>
      </c>
      <c r="GI501" s="133">
        <v>0</v>
      </c>
      <c r="GJ501" s="133">
        <v>0</v>
      </c>
      <c r="GM501" s="133">
        <v>0</v>
      </c>
      <c r="GO501" s="133">
        <v>1</v>
      </c>
      <c r="GP501" s="61">
        <v>51</v>
      </c>
      <c r="GQ501" s="106">
        <v>27.549685416935347</v>
      </c>
      <c r="GR501" s="61">
        <v>69</v>
      </c>
      <c r="GS501" s="61">
        <v>0</v>
      </c>
      <c r="GT501" s="61"/>
      <c r="GU501" s="61"/>
      <c r="GV501" s="61"/>
      <c r="GW501" s="61"/>
      <c r="GX501" s="61">
        <v>25</v>
      </c>
      <c r="GY501" s="61"/>
      <c r="GZ501" s="90"/>
      <c r="HA501" s="21">
        <v>9</v>
      </c>
      <c r="HY501" s="238"/>
      <c r="IE501" s="237"/>
      <c r="IF501" s="237"/>
      <c r="IP501" s="237"/>
      <c r="JC501" s="136"/>
      <c r="JD501" s="278"/>
      <c r="JE501" s="70"/>
      <c r="JF501" s="70"/>
      <c r="JG501" s="136"/>
      <c r="JH501" s="136"/>
      <c r="JI501" s="136"/>
      <c r="JJ501" s="136"/>
      <c r="JL501" s="420"/>
      <c r="JM501" s="362"/>
      <c r="JN501" s="244"/>
      <c r="JP501" s="518">
        <v>0</v>
      </c>
      <c r="JQ501" s="519"/>
      <c r="JR501" s="520"/>
      <c r="JS501" s="135"/>
      <c r="JU501" s="200"/>
      <c r="JV501" s="135"/>
      <c r="JW501" s="225"/>
      <c r="JX501" s="201"/>
      <c r="JY501" s="135"/>
      <c r="JZ501" s="225"/>
      <c r="KA501" s="699">
        <v>0</v>
      </c>
      <c r="KB501" s="511"/>
      <c r="KC501" s="225"/>
      <c r="KD501" s="63"/>
      <c r="KE501" s="250"/>
      <c r="KF501" s="250"/>
      <c r="KG501" s="250"/>
      <c r="KH501" s="250"/>
      <c r="KI501" s="250"/>
      <c r="KJ501" s="250"/>
      <c r="KK501" s="250"/>
      <c r="KL501" s="250"/>
      <c r="KQ501" s="92"/>
      <c r="KR501" s="92"/>
      <c r="KS501" s="92"/>
      <c r="KT501" s="361"/>
      <c r="KU501" s="92"/>
      <c r="KV501" s="361"/>
      <c r="KW501" s="361"/>
      <c r="KX501" s="361"/>
      <c r="KY501" s="361"/>
      <c r="KZ501" s="361"/>
      <c r="LA501" s="361"/>
      <c r="LB501" s="361"/>
      <c r="LC501" s="361"/>
      <c r="LD501" s="361"/>
      <c r="LE501" s="112"/>
      <c r="LF501" s="454"/>
      <c r="LG501" s="454"/>
      <c r="LH501" s="454"/>
      <c r="LI501" s="454"/>
      <c r="LJ501" s="454"/>
      <c r="LK501" s="454"/>
      <c r="LL501" s="454"/>
      <c r="LM501" s="454"/>
      <c r="LN501" s="454"/>
      <c r="LO501" s="454"/>
      <c r="LP501" s="454"/>
      <c r="LQ501" s="454"/>
      <c r="LR501" s="454"/>
      <c r="LS501" s="454"/>
      <c r="LT501" s="454"/>
      <c r="LU501" s="454"/>
      <c r="LV501" s="454"/>
      <c r="LW501" s="454"/>
      <c r="LX501" s="454"/>
      <c r="LY501" s="454"/>
      <c r="LZ501" s="454"/>
      <c r="MA501" s="454"/>
      <c r="MC501" s="509"/>
      <c r="MD501" s="61"/>
      <c r="ME501" s="746">
        <v>266</v>
      </c>
      <c r="MF501" s="510">
        <v>42430</v>
      </c>
      <c r="MG501" s="511">
        <v>546</v>
      </c>
      <c r="MH501" s="521">
        <v>546</v>
      </c>
      <c r="MI501" s="522">
        <v>107.147917614482</v>
      </c>
      <c r="MJ501" s="510">
        <v>42871</v>
      </c>
      <c r="MK501" s="511">
        <v>581</v>
      </c>
      <c r="ML501" s="511">
        <v>94.5</v>
      </c>
      <c r="MM501" s="511"/>
      <c r="MN501" s="511"/>
      <c r="MO501" s="511"/>
      <c r="ND501" s="876" t="s">
        <v>64</v>
      </c>
      <c r="NE501" s="877" t="s">
        <v>64</v>
      </c>
      <c r="NF501" s="877" t="s">
        <v>64</v>
      </c>
      <c r="NG501" s="877" t="s">
        <v>64</v>
      </c>
      <c r="NH501" s="877" t="s">
        <v>64</v>
      </c>
      <c r="NI501" s="877" t="s">
        <v>64</v>
      </c>
      <c r="NJ501" s="877" t="s">
        <v>64</v>
      </c>
      <c r="NK501" s="877" t="s">
        <v>64</v>
      </c>
      <c r="NL501" s="877" t="s">
        <v>64</v>
      </c>
      <c r="NM501" s="877" t="s">
        <v>64</v>
      </c>
      <c r="NN501" s="877" t="s">
        <v>64</v>
      </c>
      <c r="NO501" s="877" t="s">
        <v>64</v>
      </c>
      <c r="NP501" s="877" t="s">
        <v>64</v>
      </c>
      <c r="NQ501" s="877" t="s">
        <v>64</v>
      </c>
      <c r="NR501" s="877" t="s">
        <v>64</v>
      </c>
      <c r="NS501" s="877" t="s">
        <v>64</v>
      </c>
      <c r="NT501" s="877" t="s">
        <v>64</v>
      </c>
      <c r="NU501" s="877" t="s">
        <v>64</v>
      </c>
      <c r="NV501" s="877" t="s">
        <v>64</v>
      </c>
      <c r="NW501" s="877" t="s">
        <v>64</v>
      </c>
      <c r="NX501" s="877" t="s">
        <v>64</v>
      </c>
      <c r="NY501" s="877" t="s">
        <v>64</v>
      </c>
      <c r="NZ501" s="877" t="s">
        <v>64</v>
      </c>
      <c r="OA501" s="877" t="s">
        <v>64</v>
      </c>
      <c r="OB501" s="877" t="s">
        <v>64</v>
      </c>
      <c r="OC501" s="877" t="s">
        <v>64</v>
      </c>
      <c r="OD501" s="877" t="s">
        <v>64</v>
      </c>
      <c r="OE501" s="877" t="s">
        <v>64</v>
      </c>
      <c r="OF501" s="877" t="s">
        <v>64</v>
      </c>
      <c r="OG501" s="877" t="s">
        <v>64</v>
      </c>
      <c r="OH501" s="877" t="s">
        <v>64</v>
      </c>
      <c r="OI501" s="877" t="s">
        <v>64</v>
      </c>
      <c r="OJ501" s="877" t="s">
        <v>64</v>
      </c>
      <c r="OK501" s="877" t="s">
        <v>64</v>
      </c>
      <c r="OL501" s="877" t="s">
        <v>64</v>
      </c>
    </row>
    <row r="502" spans="1:402" s="133" customFormat="1" x14ac:dyDescent="0.25">
      <c r="A502" s="221">
        <v>501</v>
      </c>
      <c r="B502" s="274">
        <v>0</v>
      </c>
      <c r="C502" s="61">
        <v>0</v>
      </c>
      <c r="D502" s="61">
        <v>5</v>
      </c>
      <c r="E502" s="511">
        <v>267</v>
      </c>
      <c r="F502" s="880"/>
      <c r="G502" s="887">
        <v>548</v>
      </c>
      <c r="I502" s="511" t="s">
        <v>2045</v>
      </c>
      <c r="J502" s="766">
        <v>20131</v>
      </c>
      <c r="K502" s="512">
        <v>61.210958904109603</v>
      </c>
      <c r="L502" s="514">
        <v>103</v>
      </c>
      <c r="M502" s="514">
        <v>181</v>
      </c>
      <c r="N502" s="514">
        <v>31.439821739263149</v>
      </c>
      <c r="O502" s="106">
        <v>2.275656193521137</v>
      </c>
      <c r="P502" s="511">
        <v>0</v>
      </c>
      <c r="Q502" s="511">
        <v>110</v>
      </c>
      <c r="R502" s="511">
        <v>80</v>
      </c>
      <c r="S502" s="511">
        <v>1</v>
      </c>
      <c r="T502" s="514">
        <v>4</v>
      </c>
      <c r="U502" s="718">
        <v>0</v>
      </c>
      <c r="V502" s="718"/>
      <c r="W502" s="718">
        <v>1</v>
      </c>
      <c r="X502" s="718">
        <v>0</v>
      </c>
      <c r="Y502" s="718">
        <v>1</v>
      </c>
      <c r="Z502" s="718">
        <v>0</v>
      </c>
      <c r="AA502" s="718">
        <v>0</v>
      </c>
      <c r="AB502" s="718">
        <v>0</v>
      </c>
      <c r="AD502" s="524">
        <v>19.5319370829002</v>
      </c>
      <c r="AF502" s="589">
        <v>114</v>
      </c>
      <c r="AG502" s="590">
        <v>1.46</v>
      </c>
      <c r="AH502" s="589">
        <v>49</v>
      </c>
      <c r="AI502" s="63"/>
      <c r="AJ502" s="515">
        <v>15.1</v>
      </c>
      <c r="AK502" s="63"/>
      <c r="AL502" s="515"/>
      <c r="AM502" s="554">
        <v>14268</v>
      </c>
      <c r="AN502" s="409"/>
      <c r="AO502" s="63"/>
      <c r="AP502" s="63"/>
      <c r="AQ502" s="63"/>
      <c r="AR502" s="63"/>
      <c r="AS502" s="63"/>
      <c r="AT502" s="63"/>
      <c r="AU502" s="64"/>
      <c r="AV502" s="64"/>
      <c r="AW502" s="108"/>
      <c r="AX502" s="108"/>
      <c r="AY502" s="108"/>
      <c r="AZ502" s="589">
        <v>142</v>
      </c>
      <c r="BA502" s="414"/>
      <c r="BB502" s="66"/>
      <c r="BC502" s="68"/>
      <c r="BD502" s="66"/>
      <c r="BE502" s="218"/>
      <c r="BF502" s="66"/>
      <c r="BG502" s="68"/>
      <c r="BH502" s="508"/>
      <c r="BI502" s="508"/>
      <c r="BJ502" s="508"/>
      <c r="BK502" s="66"/>
      <c r="BL502" s="66"/>
      <c r="BM502" s="66"/>
      <c r="BN502" s="66"/>
      <c r="BO502" s="571"/>
      <c r="BP502" s="66"/>
      <c r="BQ502" s="66"/>
      <c r="BR502" s="66"/>
      <c r="BS502" s="66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  <c r="CD502" s="61"/>
      <c r="CE502" s="61"/>
      <c r="CF502" s="61"/>
      <c r="CG502" s="61"/>
      <c r="CH502" s="61"/>
      <c r="CI502" s="61"/>
      <c r="CJ502" s="661">
        <v>1</v>
      </c>
      <c r="CK502" s="661">
        <v>0</v>
      </c>
      <c r="CL502" s="661">
        <v>1</v>
      </c>
      <c r="CM502" s="661">
        <v>1</v>
      </c>
      <c r="CN502" s="661">
        <v>1</v>
      </c>
      <c r="CO502" s="661">
        <v>0</v>
      </c>
      <c r="CP502" s="661">
        <v>0</v>
      </c>
      <c r="CQ502" s="661">
        <v>1</v>
      </c>
      <c r="CR502" s="661">
        <v>0</v>
      </c>
      <c r="CS502" s="661">
        <v>0</v>
      </c>
      <c r="CT502" s="661">
        <v>1</v>
      </c>
      <c r="CU502" s="661">
        <v>0</v>
      </c>
      <c r="CV502" s="666">
        <v>9.9</v>
      </c>
      <c r="CW502" s="362"/>
      <c r="CX502" s="362"/>
      <c r="CY502" s="362"/>
      <c r="DC502" s="516">
        <v>2</v>
      </c>
      <c r="DD502" s="511" t="s">
        <v>1728</v>
      </c>
      <c r="DF502" s="136"/>
      <c r="DJ502" s="136"/>
      <c r="DK502" s="136"/>
      <c r="DL502" s="136"/>
      <c r="DS502" s="63"/>
      <c r="EO502" s="511">
        <v>267</v>
      </c>
      <c r="EP502" s="574">
        <v>42444</v>
      </c>
      <c r="ET502" s="133">
        <v>75</v>
      </c>
      <c r="EU502" s="133">
        <v>1</v>
      </c>
      <c r="EV502" s="524">
        <v>19.5319370829002</v>
      </c>
      <c r="EW502" s="133">
        <v>7</v>
      </c>
      <c r="EX502" s="133">
        <v>7</v>
      </c>
      <c r="EY502" s="133">
        <v>76</v>
      </c>
      <c r="EZ502" s="133">
        <v>60</v>
      </c>
      <c r="FC502" s="133">
        <v>51</v>
      </c>
      <c r="FE502" s="133">
        <v>34</v>
      </c>
      <c r="FH502" s="91"/>
      <c r="FI502" s="91"/>
      <c r="FJ502" s="227"/>
      <c r="FK502" s="227"/>
      <c r="FL502" s="193">
        <v>325</v>
      </c>
      <c r="FM502" s="193">
        <v>269</v>
      </c>
      <c r="FN502" s="193">
        <v>142.81594949416566</v>
      </c>
      <c r="FO502" s="193">
        <v>118.20766281209404</v>
      </c>
      <c r="FP502" s="193">
        <v>17</v>
      </c>
      <c r="FQ502" s="133">
        <v>1</v>
      </c>
      <c r="FS502" s="193">
        <v>70</v>
      </c>
      <c r="FT502" s="193"/>
      <c r="FU502" s="133">
        <v>180</v>
      </c>
      <c r="FV502" s="237">
        <v>2.82</v>
      </c>
      <c r="FW502" s="237">
        <v>3.95</v>
      </c>
      <c r="FX502" s="237">
        <v>24.822695035460995</v>
      </c>
      <c r="FY502" s="237"/>
      <c r="FZ502" s="237">
        <v>1.402805611222445</v>
      </c>
      <c r="GA502" s="133">
        <v>24</v>
      </c>
      <c r="GG502" s="133">
        <v>0</v>
      </c>
      <c r="GH502" s="133">
        <v>1</v>
      </c>
      <c r="GI502" s="133">
        <v>0</v>
      </c>
      <c r="GJ502" s="133">
        <v>1</v>
      </c>
      <c r="GK502" s="133">
        <v>35</v>
      </c>
      <c r="GM502" s="133">
        <v>0</v>
      </c>
      <c r="GO502" s="133">
        <v>0</v>
      </c>
      <c r="GP502" s="61">
        <v>85</v>
      </c>
      <c r="GQ502" s="106">
        <v>37.351863713858712</v>
      </c>
      <c r="GR502" s="61">
        <v>17</v>
      </c>
      <c r="GS502" s="61">
        <v>1</v>
      </c>
      <c r="GT502" s="61"/>
      <c r="GU502" s="61"/>
      <c r="GV502" s="61"/>
      <c r="GW502" s="61"/>
      <c r="GX502" s="61">
        <v>12</v>
      </c>
      <c r="GY502" s="61"/>
      <c r="GZ502" s="90"/>
      <c r="HA502" s="21">
        <v>20</v>
      </c>
      <c r="HY502" s="238"/>
      <c r="IE502" s="237"/>
      <c r="IF502" s="237"/>
      <c r="IP502" s="237"/>
      <c r="JC502" s="136"/>
      <c r="JD502" s="278"/>
      <c r="JE502" s="70"/>
      <c r="JF502" s="70"/>
      <c r="JG502" s="136"/>
      <c r="JH502" s="136"/>
      <c r="JI502" s="136"/>
      <c r="JJ502" s="136"/>
      <c r="JL502" s="420"/>
      <c r="JM502" s="362"/>
      <c r="JN502" s="244"/>
      <c r="JP502" s="518">
        <v>0</v>
      </c>
      <c r="JQ502" s="519">
        <v>43470</v>
      </c>
      <c r="JR502" s="520">
        <v>32</v>
      </c>
      <c r="JS502" s="135"/>
      <c r="JU502" s="200"/>
      <c r="JV502" s="135"/>
      <c r="JW502" s="225"/>
      <c r="JX502" s="201"/>
      <c r="JY502" s="135"/>
      <c r="JZ502" s="225"/>
      <c r="KA502" s="699">
        <v>0</v>
      </c>
      <c r="KB502" s="511"/>
      <c r="KC502" s="225"/>
      <c r="KD502" s="63"/>
      <c r="KE502" s="250"/>
      <c r="KF502" s="250"/>
      <c r="KG502" s="250"/>
      <c r="KH502" s="250"/>
      <c r="KI502" s="250"/>
      <c r="KJ502" s="250"/>
      <c r="KK502" s="250"/>
      <c r="KL502" s="250"/>
      <c r="KQ502" s="92"/>
      <c r="KR502" s="92"/>
      <c r="KS502" s="92"/>
      <c r="KT502" s="361"/>
      <c r="KU502" s="92"/>
      <c r="KV502" s="361"/>
      <c r="KW502" s="361"/>
      <c r="KX502" s="361"/>
      <c r="KY502" s="361"/>
      <c r="KZ502" s="361"/>
      <c r="LA502" s="361"/>
      <c r="LB502" s="361"/>
      <c r="LC502" s="361"/>
      <c r="LD502" s="361"/>
      <c r="LE502" s="112"/>
      <c r="LF502" s="454"/>
      <c r="LG502" s="454"/>
      <c r="LH502" s="454"/>
      <c r="LI502" s="454"/>
      <c r="LJ502" s="454"/>
      <c r="LK502" s="454"/>
      <c r="LL502" s="454"/>
      <c r="LM502" s="454"/>
      <c r="LN502" s="454"/>
      <c r="LO502" s="454"/>
      <c r="LP502" s="454"/>
      <c r="LQ502" s="454"/>
      <c r="LR502" s="454"/>
      <c r="LS502" s="454"/>
      <c r="LT502" s="454"/>
      <c r="LU502" s="454"/>
      <c r="LV502" s="454"/>
      <c r="LW502" s="454"/>
      <c r="LX502" s="454"/>
      <c r="LY502" s="454"/>
      <c r="LZ502" s="454"/>
      <c r="MA502" s="454"/>
      <c r="MC502" s="509"/>
      <c r="MD502" s="61"/>
      <c r="ME502" s="746">
        <v>267</v>
      </c>
      <c r="MF502" s="510">
        <v>42473</v>
      </c>
      <c r="MG502" s="511">
        <v>548</v>
      </c>
      <c r="MH502" s="521">
        <v>548</v>
      </c>
      <c r="MI502" s="522">
        <v>56.781523261337199</v>
      </c>
      <c r="MJ502" s="510"/>
      <c r="MK502" s="511"/>
      <c r="ML502" s="511"/>
      <c r="MM502" s="511"/>
      <c r="MN502" s="511"/>
      <c r="MO502" s="511"/>
      <c r="ND502" s="876" t="s">
        <v>64</v>
      </c>
      <c r="NE502" s="877" t="s">
        <v>64</v>
      </c>
      <c r="NF502" s="877" t="s">
        <v>64</v>
      </c>
      <c r="NG502" s="877" t="s">
        <v>64</v>
      </c>
      <c r="NH502" s="877" t="s">
        <v>64</v>
      </c>
      <c r="NI502" s="877" t="s">
        <v>64</v>
      </c>
      <c r="NJ502" s="877" t="s">
        <v>64</v>
      </c>
      <c r="NK502" s="877" t="s">
        <v>64</v>
      </c>
      <c r="NL502" s="877" t="s">
        <v>64</v>
      </c>
      <c r="NM502" s="877" t="s">
        <v>64</v>
      </c>
      <c r="NN502" s="877" t="s">
        <v>64</v>
      </c>
      <c r="NO502" s="877" t="s">
        <v>64</v>
      </c>
      <c r="NP502" s="877" t="s">
        <v>64</v>
      </c>
      <c r="NQ502" s="877" t="s">
        <v>64</v>
      </c>
      <c r="NR502" s="877" t="s">
        <v>64</v>
      </c>
      <c r="NS502" s="877" t="s">
        <v>64</v>
      </c>
      <c r="NT502" s="877" t="s">
        <v>64</v>
      </c>
      <c r="NU502" s="877" t="s">
        <v>64</v>
      </c>
      <c r="NV502" s="877" t="s">
        <v>64</v>
      </c>
      <c r="NW502" s="877" t="s">
        <v>64</v>
      </c>
      <c r="NX502" s="877" t="s">
        <v>64</v>
      </c>
      <c r="NY502" s="877" t="s">
        <v>64</v>
      </c>
      <c r="NZ502" s="877" t="s">
        <v>64</v>
      </c>
      <c r="OA502" s="877" t="s">
        <v>64</v>
      </c>
      <c r="OB502" s="877" t="s">
        <v>64</v>
      </c>
      <c r="OC502" s="877" t="s">
        <v>64</v>
      </c>
      <c r="OD502" s="877" t="s">
        <v>64</v>
      </c>
      <c r="OE502" s="877" t="s">
        <v>64</v>
      </c>
      <c r="OF502" s="877" t="s">
        <v>64</v>
      </c>
      <c r="OG502" s="877" t="s">
        <v>64</v>
      </c>
      <c r="OH502" s="877" t="s">
        <v>64</v>
      </c>
      <c r="OI502" s="877" t="s">
        <v>64</v>
      </c>
      <c r="OJ502" s="877" t="s">
        <v>64</v>
      </c>
      <c r="OK502" s="877" t="s">
        <v>64</v>
      </c>
      <c r="OL502" s="877" t="s">
        <v>64</v>
      </c>
    </row>
    <row r="503" spans="1:402" s="133" customFormat="1" x14ac:dyDescent="0.25">
      <c r="A503" s="274">
        <v>502</v>
      </c>
      <c r="B503" s="221">
        <v>0</v>
      </c>
      <c r="C503" s="61">
        <v>0</v>
      </c>
      <c r="D503" s="61">
        <v>5</v>
      </c>
      <c r="E503" s="511">
        <v>268</v>
      </c>
      <c r="F503" s="880"/>
      <c r="G503" s="887">
        <v>549</v>
      </c>
      <c r="I503" s="511" t="s">
        <v>2046</v>
      </c>
      <c r="J503" s="766">
        <v>24824</v>
      </c>
      <c r="K503" s="512">
        <v>48.410958904109599</v>
      </c>
      <c r="L503" s="514">
        <v>78.400000000000006</v>
      </c>
      <c r="M503" s="514">
        <v>177</v>
      </c>
      <c r="N503" s="514">
        <v>25.024737463691785</v>
      </c>
      <c r="O503" s="106">
        <v>1.9633305036765123</v>
      </c>
      <c r="P503" s="511">
        <v>0</v>
      </c>
      <c r="Q503" s="511">
        <v>93</v>
      </c>
      <c r="R503" s="511">
        <v>72</v>
      </c>
      <c r="S503" s="511">
        <v>0</v>
      </c>
      <c r="T503" s="514">
        <v>2</v>
      </c>
      <c r="U503" s="718">
        <v>0</v>
      </c>
      <c r="V503" s="718"/>
      <c r="W503" s="718">
        <v>0</v>
      </c>
      <c r="X503" s="718">
        <v>2</v>
      </c>
      <c r="Y503" s="718">
        <v>1</v>
      </c>
      <c r="Z503" s="718">
        <v>1</v>
      </c>
      <c r="AA503" s="718">
        <v>0</v>
      </c>
      <c r="AB503" s="718">
        <v>0</v>
      </c>
      <c r="AD503" s="524">
        <v>34.309309309309299</v>
      </c>
      <c r="AF503" s="589">
        <v>85</v>
      </c>
      <c r="AG503" s="590">
        <v>1.27</v>
      </c>
      <c r="AH503" s="589">
        <v>60</v>
      </c>
      <c r="AI503" s="63"/>
      <c r="AJ503" s="515">
        <v>14.1</v>
      </c>
      <c r="AK503" s="63"/>
      <c r="AL503" s="515"/>
      <c r="AM503" s="554">
        <v>4139</v>
      </c>
      <c r="AN503" s="409"/>
      <c r="AO503" s="63"/>
      <c r="AP503" s="63"/>
      <c r="AQ503" s="63"/>
      <c r="AR503" s="63"/>
      <c r="AS503" s="63"/>
      <c r="AT503" s="63"/>
      <c r="AU503" s="64"/>
      <c r="AV503" s="64"/>
      <c r="AW503" s="108"/>
      <c r="AX503" s="108"/>
      <c r="AY503" s="108"/>
      <c r="AZ503" s="589">
        <v>139</v>
      </c>
      <c r="BA503" s="414"/>
      <c r="BB503" s="66"/>
      <c r="BC503" s="68"/>
      <c r="BD503" s="66"/>
      <c r="BE503" s="218"/>
      <c r="BF503" s="66"/>
      <c r="BG503" s="68"/>
      <c r="BH503" s="508"/>
      <c r="BI503" s="508"/>
      <c r="BJ503" s="508"/>
      <c r="BK503" s="66"/>
      <c r="BL503" s="66"/>
      <c r="BM503" s="66"/>
      <c r="BN503" s="66"/>
      <c r="BO503" s="571"/>
      <c r="BP503" s="66"/>
      <c r="BQ503" s="66"/>
      <c r="BR503" s="66"/>
      <c r="BS503" s="66"/>
      <c r="BT503" s="61"/>
      <c r="BU503" s="61"/>
      <c r="BV503" s="61"/>
      <c r="BW503" s="61"/>
      <c r="BX503" s="61"/>
      <c r="BY503" s="61"/>
      <c r="BZ503" s="61"/>
      <c r="CA503" s="61"/>
      <c r="CB503" s="61"/>
      <c r="CC503" s="61"/>
      <c r="CD503" s="61"/>
      <c r="CE503" s="61"/>
      <c r="CF503" s="61"/>
      <c r="CG503" s="61"/>
      <c r="CH503" s="61"/>
      <c r="CI503" s="61"/>
      <c r="CJ503" s="661">
        <v>1</v>
      </c>
      <c r="CK503" s="661">
        <v>0</v>
      </c>
      <c r="CL503" s="661">
        <v>1</v>
      </c>
      <c r="CM503" s="663">
        <v>0</v>
      </c>
      <c r="CN503" s="661">
        <v>0</v>
      </c>
      <c r="CO503" s="661">
        <v>0</v>
      </c>
      <c r="CP503" s="661">
        <v>1</v>
      </c>
      <c r="CQ503" s="663" t="s">
        <v>1835</v>
      </c>
      <c r="CR503" s="661">
        <v>0</v>
      </c>
      <c r="CS503" s="661">
        <v>0</v>
      </c>
      <c r="CT503" s="661">
        <v>1</v>
      </c>
      <c r="CU503" s="661">
        <v>0</v>
      </c>
      <c r="CV503" s="666">
        <v>11.1</v>
      </c>
      <c r="CW503" s="362"/>
      <c r="CX503" s="362"/>
      <c r="CY503" s="362"/>
      <c r="DC503" s="516">
        <v>1</v>
      </c>
      <c r="DD503" s="511" t="s">
        <v>1897</v>
      </c>
      <c r="DF503" s="136"/>
      <c r="DJ503" s="136"/>
      <c r="DK503" s="136"/>
      <c r="DL503" s="136"/>
      <c r="DS503" s="63"/>
      <c r="EO503" s="511">
        <v>268</v>
      </c>
      <c r="EP503" s="574">
        <v>42492</v>
      </c>
      <c r="ET503" s="133">
        <v>70</v>
      </c>
      <c r="EU503" s="133">
        <v>1</v>
      </c>
      <c r="EV503" s="524">
        <v>34.309309309309299</v>
      </c>
      <c r="EW503" s="133">
        <v>6</v>
      </c>
      <c r="EX503" s="133">
        <v>7</v>
      </c>
      <c r="EY503" s="133">
        <v>60</v>
      </c>
      <c r="EZ503" s="133">
        <v>50</v>
      </c>
      <c r="FC503" s="133">
        <v>46</v>
      </c>
      <c r="FE503" s="133">
        <v>29</v>
      </c>
      <c r="FH503" s="91"/>
      <c r="FI503" s="91"/>
      <c r="FJ503" s="227"/>
      <c r="FK503" s="227"/>
      <c r="FL503" s="193">
        <v>139</v>
      </c>
      <c r="FM503" s="193">
        <v>95</v>
      </c>
      <c r="FN503" s="193">
        <v>70.798064686363318</v>
      </c>
      <c r="FO503" s="193">
        <v>48.387166512262702</v>
      </c>
      <c r="FP503" s="193">
        <v>32</v>
      </c>
      <c r="FQ503" s="133">
        <v>1</v>
      </c>
      <c r="FS503" s="193">
        <v>68</v>
      </c>
      <c r="FT503" s="193">
        <v>19</v>
      </c>
      <c r="FU503" s="133">
        <v>170</v>
      </c>
      <c r="FV503" s="237">
        <v>9</v>
      </c>
      <c r="FW503" s="237">
        <v>13.3</v>
      </c>
      <c r="FX503" s="237">
        <v>7.5555555555555554</v>
      </c>
      <c r="FY503" s="237">
        <v>3.5789473684210527</v>
      </c>
      <c r="FZ503" s="237">
        <v>1.0742496050552923</v>
      </c>
      <c r="GA503" s="133">
        <v>17</v>
      </c>
      <c r="GG503" s="133">
        <v>1</v>
      </c>
      <c r="GH503" s="133">
        <v>2</v>
      </c>
      <c r="GI503" s="133">
        <v>0</v>
      </c>
      <c r="GJ503" s="133">
        <v>3</v>
      </c>
      <c r="GK503" s="133">
        <v>67</v>
      </c>
      <c r="GM503" s="133">
        <v>0</v>
      </c>
      <c r="GO503" s="133">
        <v>0</v>
      </c>
      <c r="GP503" s="61">
        <v>48</v>
      </c>
      <c r="GQ503" s="106">
        <v>24.448252553564313</v>
      </c>
      <c r="GR503" s="61">
        <v>60</v>
      </c>
      <c r="GS503" s="61">
        <v>0</v>
      </c>
      <c r="GT503" s="61"/>
      <c r="GU503" s="61"/>
      <c r="GV503" s="61"/>
      <c r="GW503" s="61"/>
      <c r="GX503" s="61"/>
      <c r="GY503" s="61"/>
      <c r="GZ503" s="90"/>
      <c r="HA503" s="21">
        <v>27</v>
      </c>
      <c r="HY503" s="238"/>
      <c r="IE503" s="237"/>
      <c r="IF503" s="237"/>
      <c r="IP503" s="237"/>
      <c r="JC503" s="136"/>
      <c r="JD503" s="278"/>
      <c r="JE503" s="70"/>
      <c r="JF503" s="70"/>
      <c r="JG503" s="136"/>
      <c r="JH503" s="136"/>
      <c r="JI503" s="136"/>
      <c r="JJ503" s="136"/>
      <c r="JL503" s="420"/>
      <c r="JM503" s="362"/>
      <c r="JN503" s="244"/>
      <c r="JP503" s="518">
        <v>0</v>
      </c>
      <c r="JQ503" s="519">
        <v>43592</v>
      </c>
      <c r="JR503" s="520">
        <v>36</v>
      </c>
      <c r="JS503" s="135"/>
      <c r="JU503" s="200"/>
      <c r="JV503" s="135"/>
      <c r="JW503" s="225"/>
      <c r="JX503" s="201"/>
      <c r="JY503" s="135"/>
      <c r="JZ503" s="225"/>
      <c r="KA503" s="699">
        <v>0</v>
      </c>
      <c r="KB503" s="511"/>
      <c r="KC503" s="225"/>
      <c r="KD503" s="63"/>
      <c r="KE503" s="250"/>
      <c r="KF503" s="250"/>
      <c r="KG503" s="250"/>
      <c r="KH503" s="250"/>
      <c r="KI503" s="250"/>
      <c r="KJ503" s="250"/>
      <c r="KK503" s="250"/>
      <c r="KL503" s="250"/>
      <c r="KQ503" s="92"/>
      <c r="KR503" s="92"/>
      <c r="KS503" s="92"/>
      <c r="KT503" s="361"/>
      <c r="KU503" s="92"/>
      <c r="KV503" s="361"/>
      <c r="KW503" s="361"/>
      <c r="KX503" s="361"/>
      <c r="KY503" s="361"/>
      <c r="KZ503" s="361"/>
      <c r="LA503" s="361"/>
      <c r="LB503" s="361"/>
      <c r="LC503" s="361"/>
      <c r="LD503" s="361"/>
      <c r="LE503" s="112"/>
      <c r="LF503" s="454"/>
      <c r="LG503" s="454"/>
      <c r="LH503" s="454"/>
      <c r="LI503" s="454"/>
      <c r="LJ503" s="454"/>
      <c r="LK503" s="454"/>
      <c r="LL503" s="454"/>
      <c r="LM503" s="454"/>
      <c r="LN503" s="454"/>
      <c r="LO503" s="454"/>
      <c r="LP503" s="454"/>
      <c r="LQ503" s="454"/>
      <c r="LR503" s="454"/>
      <c r="LS503" s="454"/>
      <c r="LT503" s="454"/>
      <c r="LU503" s="454"/>
      <c r="LV503" s="454"/>
      <c r="LW503" s="454"/>
      <c r="LX503" s="454"/>
      <c r="LY503" s="454"/>
      <c r="LZ503" s="454"/>
      <c r="MA503" s="454"/>
      <c r="MC503" s="509"/>
      <c r="MD503" s="61"/>
      <c r="ME503" s="746">
        <v>268</v>
      </c>
      <c r="MF503" s="510">
        <v>42494</v>
      </c>
      <c r="MG503" s="511">
        <v>549</v>
      </c>
      <c r="MH503" s="521">
        <v>549</v>
      </c>
      <c r="MI503" s="522">
        <v>52.307266445669697</v>
      </c>
      <c r="MJ503" s="510"/>
      <c r="MK503" s="511"/>
      <c r="ML503" s="511"/>
      <c r="MM503" s="511"/>
      <c r="MN503" s="511"/>
      <c r="MO503" s="511"/>
      <c r="ND503" s="876" t="s">
        <v>64</v>
      </c>
      <c r="NE503" s="877" t="s">
        <v>64</v>
      </c>
      <c r="NF503" s="877" t="s">
        <v>64</v>
      </c>
      <c r="NG503" s="877" t="s">
        <v>64</v>
      </c>
      <c r="NH503" s="877" t="s">
        <v>64</v>
      </c>
      <c r="NI503" s="877" t="s">
        <v>64</v>
      </c>
      <c r="NJ503" s="877" t="s">
        <v>64</v>
      </c>
      <c r="NK503" s="877" t="s">
        <v>64</v>
      </c>
      <c r="NL503" s="877" t="s">
        <v>64</v>
      </c>
      <c r="NM503" s="877" t="s">
        <v>64</v>
      </c>
      <c r="NN503" s="877" t="s">
        <v>64</v>
      </c>
      <c r="NO503" s="877" t="s">
        <v>64</v>
      </c>
      <c r="NP503" s="877" t="s">
        <v>64</v>
      </c>
      <c r="NQ503" s="877" t="s">
        <v>64</v>
      </c>
      <c r="NR503" s="877" t="s">
        <v>64</v>
      </c>
      <c r="NS503" s="877" t="s">
        <v>64</v>
      </c>
      <c r="NT503" s="877" t="s">
        <v>64</v>
      </c>
      <c r="NU503" s="877" t="s">
        <v>64</v>
      </c>
      <c r="NV503" s="877" t="s">
        <v>64</v>
      </c>
      <c r="NW503" s="877" t="s">
        <v>64</v>
      </c>
      <c r="NX503" s="877" t="s">
        <v>64</v>
      </c>
      <c r="NY503" s="877" t="s">
        <v>64</v>
      </c>
      <c r="NZ503" s="877" t="s">
        <v>64</v>
      </c>
      <c r="OA503" s="877" t="s">
        <v>64</v>
      </c>
      <c r="OB503" s="877" t="s">
        <v>64</v>
      </c>
      <c r="OC503" s="877" t="s">
        <v>64</v>
      </c>
      <c r="OD503" s="877" t="s">
        <v>64</v>
      </c>
      <c r="OE503" s="877" t="s">
        <v>64</v>
      </c>
      <c r="OF503" s="877" t="s">
        <v>64</v>
      </c>
      <c r="OG503" s="877" t="s">
        <v>64</v>
      </c>
      <c r="OH503" s="877" t="s">
        <v>64</v>
      </c>
      <c r="OI503" s="877" t="s">
        <v>64</v>
      </c>
      <c r="OJ503" s="877" t="s">
        <v>64</v>
      </c>
      <c r="OK503" s="877" t="s">
        <v>64</v>
      </c>
      <c r="OL503" s="877" t="s">
        <v>64</v>
      </c>
    </row>
    <row r="504" spans="1:402" s="133" customFormat="1" x14ac:dyDescent="0.25">
      <c r="A504" s="221">
        <v>503</v>
      </c>
      <c r="B504" s="221">
        <v>0</v>
      </c>
      <c r="C504" s="61">
        <v>0</v>
      </c>
      <c r="D504" s="61">
        <v>5</v>
      </c>
      <c r="E504" s="511">
        <v>269</v>
      </c>
      <c r="F504" s="880"/>
      <c r="G504" s="887">
        <v>550</v>
      </c>
      <c r="I504" s="511" t="s">
        <v>2047</v>
      </c>
      <c r="J504" s="766">
        <v>19725</v>
      </c>
      <c r="K504" s="512">
        <v>62.419178082191799</v>
      </c>
      <c r="L504" s="514">
        <v>85</v>
      </c>
      <c r="M504" s="514">
        <v>176</v>
      </c>
      <c r="N504" s="514">
        <v>27.440599173553721</v>
      </c>
      <c r="O504" s="106">
        <v>2.0385179801894209</v>
      </c>
      <c r="P504" s="511">
        <v>0</v>
      </c>
      <c r="Q504" s="511">
        <v>110</v>
      </c>
      <c r="R504" s="511">
        <v>60</v>
      </c>
      <c r="S504" s="511">
        <v>0</v>
      </c>
      <c r="T504" s="514">
        <v>3</v>
      </c>
      <c r="U504" s="718">
        <v>1</v>
      </c>
      <c r="V504" s="718"/>
      <c r="W504" s="718">
        <v>1</v>
      </c>
      <c r="X504" s="718">
        <v>2</v>
      </c>
      <c r="Y504" s="718">
        <v>0</v>
      </c>
      <c r="Z504" s="718">
        <v>1</v>
      </c>
      <c r="AA504" s="718">
        <v>0</v>
      </c>
      <c r="AB504" s="718">
        <v>0</v>
      </c>
      <c r="AD504" s="524">
        <v>39.840000000000003</v>
      </c>
      <c r="AF504" s="589">
        <v>88</v>
      </c>
      <c r="AG504" s="590">
        <v>1.4</v>
      </c>
      <c r="AH504" s="589">
        <v>51</v>
      </c>
      <c r="AI504" s="63"/>
      <c r="AJ504" s="515">
        <v>13</v>
      </c>
      <c r="AK504" s="63"/>
      <c r="AL504" s="515"/>
      <c r="AM504" s="554">
        <v>3000</v>
      </c>
      <c r="AN504" s="409"/>
      <c r="AO504" s="63"/>
      <c r="AP504" s="63"/>
      <c r="AQ504" s="63"/>
      <c r="AR504" s="63"/>
      <c r="AS504" s="63"/>
      <c r="AT504" s="63"/>
      <c r="AU504" s="64"/>
      <c r="AV504" s="64"/>
      <c r="AW504" s="108"/>
      <c r="AX504" s="108"/>
      <c r="AY504" s="108"/>
      <c r="AZ504" s="589">
        <v>140</v>
      </c>
      <c r="BA504" s="414"/>
      <c r="BB504" s="66"/>
      <c r="BC504" s="68"/>
      <c r="BD504" s="66"/>
      <c r="BE504" s="218"/>
      <c r="BF504" s="66"/>
      <c r="BG504" s="68"/>
      <c r="BH504" s="508"/>
      <c r="BI504" s="508"/>
      <c r="BJ504" s="508"/>
      <c r="BK504" s="66"/>
      <c r="BL504" s="66"/>
      <c r="BM504" s="66"/>
      <c r="BN504" s="66"/>
      <c r="BO504" s="571"/>
      <c r="BP504" s="66"/>
      <c r="BQ504" s="66"/>
      <c r="BR504" s="66"/>
      <c r="BS504" s="66"/>
      <c r="BT504" s="61"/>
      <c r="BU504" s="61"/>
      <c r="BV504" s="61"/>
      <c r="BW504" s="61"/>
      <c r="BX504" s="61"/>
      <c r="BY504" s="61"/>
      <c r="BZ504" s="61"/>
      <c r="CA504" s="61"/>
      <c r="CB504" s="61"/>
      <c r="CC504" s="61"/>
      <c r="CD504" s="61"/>
      <c r="CE504" s="61"/>
      <c r="CF504" s="61"/>
      <c r="CG504" s="61"/>
      <c r="CH504" s="61"/>
      <c r="CI504" s="61"/>
      <c r="CJ504" s="661">
        <v>1</v>
      </c>
      <c r="CK504" s="661">
        <v>0</v>
      </c>
      <c r="CL504" s="661">
        <v>1</v>
      </c>
      <c r="CM504" s="661">
        <v>1</v>
      </c>
      <c r="CN504" s="663">
        <v>1</v>
      </c>
      <c r="CO504" s="661">
        <v>0</v>
      </c>
      <c r="CP504" s="661">
        <v>1</v>
      </c>
      <c r="CQ504" s="661">
        <v>1</v>
      </c>
      <c r="CR504" s="661">
        <v>0</v>
      </c>
      <c r="CS504" s="661">
        <v>0</v>
      </c>
      <c r="CT504" s="661">
        <v>1</v>
      </c>
      <c r="CU504" s="661">
        <v>0</v>
      </c>
      <c r="CV504" s="666">
        <v>11.5</v>
      </c>
      <c r="CW504" s="362"/>
      <c r="CX504" s="362"/>
      <c r="CY504" s="362"/>
      <c r="DC504" s="516">
        <v>1</v>
      </c>
      <c r="DD504" s="511" t="s">
        <v>2048</v>
      </c>
      <c r="DF504" s="136"/>
      <c r="DJ504" s="136"/>
      <c r="DK504" s="136"/>
      <c r="DL504" s="136"/>
      <c r="DS504" s="63"/>
      <c r="EO504" s="511">
        <v>269</v>
      </c>
      <c r="EP504" s="574">
        <v>42424</v>
      </c>
      <c r="ET504" s="133">
        <v>70</v>
      </c>
      <c r="EU504" s="133">
        <v>1</v>
      </c>
      <c r="EV504" s="524">
        <v>39.840000000000003</v>
      </c>
      <c r="EW504" s="133">
        <v>6</v>
      </c>
      <c r="EX504" s="133">
        <v>8</v>
      </c>
      <c r="EY504" s="133">
        <v>70</v>
      </c>
      <c r="EZ504" s="133">
        <v>56</v>
      </c>
      <c r="FC504" s="133">
        <v>50</v>
      </c>
      <c r="FE504" s="133">
        <v>35</v>
      </c>
      <c r="FH504" s="91"/>
      <c r="FI504" s="91"/>
      <c r="FJ504" s="227"/>
      <c r="FK504" s="227"/>
      <c r="FL504" s="193">
        <v>204</v>
      </c>
      <c r="FM504" s="193">
        <v>160</v>
      </c>
      <c r="FN504" s="193">
        <v>100.07270084566247</v>
      </c>
      <c r="FO504" s="193">
        <v>78.48839282012743</v>
      </c>
      <c r="FP504" s="193">
        <v>22</v>
      </c>
      <c r="FQ504" s="133">
        <v>1</v>
      </c>
      <c r="FS504" s="193">
        <v>96</v>
      </c>
      <c r="FT504" s="193"/>
      <c r="FU504" s="133">
        <v>130</v>
      </c>
      <c r="FV504" s="237">
        <v>7</v>
      </c>
      <c r="FW504" s="237">
        <v>9.9</v>
      </c>
      <c r="FX504" s="237">
        <v>13.714285714285714</v>
      </c>
      <c r="FY504" s="237"/>
      <c r="FZ504" s="237"/>
      <c r="GA504" s="133">
        <v>21</v>
      </c>
      <c r="GG504" s="133">
        <v>0</v>
      </c>
      <c r="GH504" s="133">
        <v>1</v>
      </c>
      <c r="GI504" s="133">
        <v>0</v>
      </c>
      <c r="GJ504" s="133">
        <v>1</v>
      </c>
      <c r="GK504" s="133">
        <v>30</v>
      </c>
      <c r="GM504" s="133">
        <v>0</v>
      </c>
      <c r="GO504" s="133">
        <v>0</v>
      </c>
      <c r="GP504" s="61">
        <v>46</v>
      </c>
      <c r="GQ504" s="106">
        <v>22.565412935786636</v>
      </c>
      <c r="GR504" s="61">
        <v>41</v>
      </c>
      <c r="GS504" s="61">
        <v>0</v>
      </c>
      <c r="GT504" s="61"/>
      <c r="GU504" s="61"/>
      <c r="GV504" s="61"/>
      <c r="GW504" s="61"/>
      <c r="GX504" s="61">
        <v>17</v>
      </c>
      <c r="GY504" s="61"/>
      <c r="GZ504" s="90"/>
      <c r="HA504" s="21">
        <v>12</v>
      </c>
      <c r="HY504" s="238"/>
      <c r="IE504" s="237"/>
      <c r="IF504" s="237"/>
      <c r="IP504" s="237"/>
      <c r="JC504" s="136"/>
      <c r="JD504" s="278"/>
      <c r="JE504" s="70"/>
      <c r="JF504" s="70"/>
      <c r="JG504" s="136"/>
      <c r="JH504" s="136"/>
      <c r="JI504" s="136"/>
      <c r="JJ504" s="136"/>
      <c r="JL504" s="420"/>
      <c r="JM504" s="362"/>
      <c r="JN504" s="244"/>
      <c r="JP504" s="518">
        <v>2</v>
      </c>
      <c r="JQ504" s="519">
        <v>42944</v>
      </c>
      <c r="JR504" s="520">
        <v>14</v>
      </c>
      <c r="JS504" s="135"/>
      <c r="JU504" s="200"/>
      <c r="JV504" s="135"/>
      <c r="JW504" s="225"/>
      <c r="JX504" s="201"/>
      <c r="JY504" s="135"/>
      <c r="JZ504" s="225"/>
      <c r="KA504" s="699">
        <v>1</v>
      </c>
      <c r="KB504" s="700">
        <v>42944</v>
      </c>
      <c r="KC504" s="225"/>
      <c r="KD504" s="63"/>
      <c r="KE504" s="250"/>
      <c r="KF504" s="250"/>
      <c r="KG504" s="250"/>
      <c r="KH504" s="250"/>
      <c r="KI504" s="250"/>
      <c r="KJ504" s="250"/>
      <c r="KK504" s="250"/>
      <c r="KL504" s="250"/>
      <c r="KQ504" s="92"/>
      <c r="KR504" s="92"/>
      <c r="KS504" s="92"/>
      <c r="KT504" s="361"/>
      <c r="KU504" s="92"/>
      <c r="KV504" s="361"/>
      <c r="KW504" s="361"/>
      <c r="KX504" s="361"/>
      <c r="KY504" s="361"/>
      <c r="KZ504" s="361"/>
      <c r="LA504" s="361"/>
      <c r="LB504" s="361"/>
      <c r="LC504" s="361"/>
      <c r="LD504" s="361"/>
      <c r="LE504" s="112"/>
      <c r="LF504" s="454"/>
      <c r="LG504" s="454"/>
      <c r="LH504" s="454"/>
      <c r="LI504" s="454"/>
      <c r="LJ504" s="454"/>
      <c r="LK504" s="454"/>
      <c r="LL504" s="454"/>
      <c r="LM504" s="454"/>
      <c r="LN504" s="454"/>
      <c r="LO504" s="454"/>
      <c r="LP504" s="454"/>
      <c r="LQ504" s="454"/>
      <c r="LR504" s="454"/>
      <c r="LS504" s="454"/>
      <c r="LT504" s="454"/>
      <c r="LU504" s="454"/>
      <c r="LV504" s="454"/>
      <c r="LW504" s="454"/>
      <c r="LX504" s="454"/>
      <c r="LY504" s="454"/>
      <c r="LZ504" s="454"/>
      <c r="MA504" s="454"/>
      <c r="MC504" s="509"/>
      <c r="MD504" s="61"/>
      <c r="ME504" s="746">
        <v>269</v>
      </c>
      <c r="MF504" s="510">
        <v>42508</v>
      </c>
      <c r="MG504" s="511">
        <v>550</v>
      </c>
      <c r="MH504" s="521">
        <v>550</v>
      </c>
      <c r="MI504" s="522">
        <v>66.003134257507</v>
      </c>
      <c r="MJ504" s="510"/>
      <c r="MK504" s="511"/>
      <c r="ML504" s="511"/>
      <c r="MM504" s="511"/>
      <c r="MN504" s="511"/>
      <c r="MO504" s="511"/>
      <c r="ND504" s="876" t="s">
        <v>64</v>
      </c>
      <c r="NE504" s="877" t="s">
        <v>64</v>
      </c>
      <c r="NF504" s="877" t="s">
        <v>64</v>
      </c>
      <c r="NG504" s="877" t="s">
        <v>64</v>
      </c>
      <c r="NH504" s="877" t="s">
        <v>64</v>
      </c>
      <c r="NI504" s="877" t="s">
        <v>64</v>
      </c>
      <c r="NJ504" s="877" t="s">
        <v>64</v>
      </c>
      <c r="NK504" s="877" t="s">
        <v>64</v>
      </c>
      <c r="NL504" s="877" t="s">
        <v>64</v>
      </c>
      <c r="NM504" s="877" t="s">
        <v>64</v>
      </c>
      <c r="NN504" s="877" t="s">
        <v>64</v>
      </c>
      <c r="NO504" s="877" t="s">
        <v>64</v>
      </c>
      <c r="NP504" s="877" t="s">
        <v>64</v>
      </c>
      <c r="NQ504" s="877" t="s">
        <v>64</v>
      </c>
      <c r="NR504" s="877" t="s">
        <v>64</v>
      </c>
      <c r="NS504" s="877" t="s">
        <v>64</v>
      </c>
      <c r="NT504" s="877" t="s">
        <v>64</v>
      </c>
      <c r="NU504" s="877" t="s">
        <v>64</v>
      </c>
      <c r="NV504" s="877" t="s">
        <v>64</v>
      </c>
      <c r="NW504" s="877" t="s">
        <v>64</v>
      </c>
      <c r="NX504" s="877" t="s">
        <v>64</v>
      </c>
      <c r="NY504" s="877" t="s">
        <v>64</v>
      </c>
      <c r="NZ504" s="877" t="s">
        <v>64</v>
      </c>
      <c r="OA504" s="877" t="s">
        <v>64</v>
      </c>
      <c r="OB504" s="877" t="s">
        <v>64</v>
      </c>
      <c r="OC504" s="877" t="s">
        <v>64</v>
      </c>
      <c r="OD504" s="877" t="s">
        <v>64</v>
      </c>
      <c r="OE504" s="877" t="s">
        <v>64</v>
      </c>
      <c r="OF504" s="877" t="s">
        <v>64</v>
      </c>
      <c r="OG504" s="877" t="s">
        <v>64</v>
      </c>
      <c r="OH504" s="877" t="s">
        <v>64</v>
      </c>
      <c r="OI504" s="877" t="s">
        <v>64</v>
      </c>
      <c r="OJ504" s="877" t="s">
        <v>64</v>
      </c>
      <c r="OK504" s="877" t="s">
        <v>64</v>
      </c>
      <c r="OL504" s="877" t="s">
        <v>64</v>
      </c>
    </row>
    <row r="505" spans="1:402" s="133" customFormat="1" x14ac:dyDescent="0.25">
      <c r="A505" s="221">
        <v>504</v>
      </c>
      <c r="B505" s="221">
        <v>0</v>
      </c>
      <c r="C505" s="61">
        <v>0</v>
      </c>
      <c r="D505" s="61">
        <v>5</v>
      </c>
      <c r="E505" s="511">
        <v>270</v>
      </c>
      <c r="F505" s="880"/>
      <c r="G505" s="887">
        <v>552</v>
      </c>
      <c r="I505" s="511" t="s">
        <v>2049</v>
      </c>
      <c r="J505" s="766">
        <v>23737</v>
      </c>
      <c r="K505" s="512">
        <v>51.4876712328767</v>
      </c>
      <c r="L505" s="514">
        <v>63</v>
      </c>
      <c r="M505" s="514">
        <v>164</v>
      </c>
      <c r="N505" s="514">
        <v>23.423557406305775</v>
      </c>
      <c r="O505" s="106">
        <v>1.6941074346097416</v>
      </c>
      <c r="P505" s="511">
        <v>0</v>
      </c>
      <c r="Q505" s="511">
        <v>98</v>
      </c>
      <c r="R505" s="511">
        <v>66</v>
      </c>
      <c r="S505" s="511">
        <v>0</v>
      </c>
      <c r="T505" s="514">
        <v>2</v>
      </c>
      <c r="U505" s="718">
        <v>0</v>
      </c>
      <c r="V505" s="718"/>
      <c r="W505" s="718">
        <v>0</v>
      </c>
      <c r="X505" s="718">
        <v>2</v>
      </c>
      <c r="Y505" s="718">
        <v>0</v>
      </c>
      <c r="Z505" s="718">
        <v>0</v>
      </c>
      <c r="AA505" s="718">
        <v>0</v>
      </c>
      <c r="AB505" s="718">
        <v>0</v>
      </c>
      <c r="AD505" s="524">
        <v>21.828556225262901</v>
      </c>
      <c r="AF505" s="589">
        <v>86</v>
      </c>
      <c r="AG505" s="590">
        <v>1.44</v>
      </c>
      <c r="AH505" s="589">
        <v>52</v>
      </c>
      <c r="AI505" s="63"/>
      <c r="AJ505" s="515">
        <v>14.6</v>
      </c>
      <c r="AK505" s="63"/>
      <c r="AL505" s="515"/>
      <c r="AM505" s="554">
        <v>1221</v>
      </c>
      <c r="AN505" s="409"/>
      <c r="AO505" s="63"/>
      <c r="AP505" s="63"/>
      <c r="AQ505" s="63"/>
      <c r="AR505" s="63"/>
      <c r="AS505" s="63"/>
      <c r="AT505" s="63"/>
      <c r="AU505" s="64"/>
      <c r="AV505" s="64"/>
      <c r="AW505" s="108"/>
      <c r="AX505" s="108"/>
      <c r="AY505" s="108"/>
      <c r="AZ505" s="589">
        <v>139</v>
      </c>
      <c r="BA505" s="414"/>
      <c r="BB505" s="66"/>
      <c r="BC505" s="68"/>
      <c r="BD505" s="66"/>
      <c r="BE505" s="218"/>
      <c r="BF505" s="66"/>
      <c r="BG505" s="68"/>
      <c r="BH505" s="508"/>
      <c r="BI505" s="508"/>
      <c r="BJ505" s="508"/>
      <c r="BK505" s="66"/>
      <c r="BL505" s="66"/>
      <c r="BM505" s="66"/>
      <c r="BN505" s="66"/>
      <c r="BO505" s="571"/>
      <c r="BP505" s="66"/>
      <c r="BQ505" s="66"/>
      <c r="BR505" s="66"/>
      <c r="BS505" s="66"/>
      <c r="BT505" s="61"/>
      <c r="BU505" s="61"/>
      <c r="BV505" s="61"/>
      <c r="BW505" s="61"/>
      <c r="BX505" s="61"/>
      <c r="BY505" s="61"/>
      <c r="BZ505" s="61"/>
      <c r="CA505" s="61"/>
      <c r="CB505" s="61"/>
      <c r="CC505" s="61"/>
      <c r="CD505" s="61"/>
      <c r="CE505" s="61"/>
      <c r="CF505" s="61"/>
      <c r="CG505" s="61"/>
      <c r="CH505" s="61"/>
      <c r="CI505" s="61"/>
      <c r="CJ505" s="661">
        <v>0</v>
      </c>
      <c r="CK505" s="661">
        <v>0</v>
      </c>
      <c r="CL505" s="661">
        <v>1</v>
      </c>
      <c r="CM505" s="661">
        <v>1</v>
      </c>
      <c r="CN505" s="663">
        <v>1</v>
      </c>
      <c r="CO505" s="661">
        <v>0</v>
      </c>
      <c r="CP505" s="661">
        <v>0</v>
      </c>
      <c r="CQ505" s="661">
        <v>1</v>
      </c>
      <c r="CR505" s="661">
        <v>0</v>
      </c>
      <c r="CS505" s="661">
        <v>0</v>
      </c>
      <c r="CT505" s="661">
        <v>1</v>
      </c>
      <c r="CU505" s="661">
        <v>1</v>
      </c>
      <c r="CV505" s="666">
        <v>13.4</v>
      </c>
      <c r="CW505" s="362"/>
      <c r="CX505" s="362"/>
      <c r="CY505" s="362"/>
      <c r="DC505" s="516">
        <v>2</v>
      </c>
      <c r="DD505" s="511" t="s">
        <v>2050</v>
      </c>
      <c r="DF505" s="136"/>
      <c r="DJ505" s="136"/>
      <c r="DK505" s="136"/>
      <c r="DL505" s="136"/>
      <c r="DS505" s="63"/>
      <c r="EO505" s="511">
        <v>270</v>
      </c>
      <c r="EP505" s="574">
        <v>42514</v>
      </c>
      <c r="ET505" s="133">
        <v>58</v>
      </c>
      <c r="EU505" s="133">
        <v>0</v>
      </c>
      <c r="EV505" s="524">
        <v>21.828556225262901</v>
      </c>
      <c r="EW505" s="133">
        <v>10</v>
      </c>
      <c r="EX505" s="133">
        <v>10</v>
      </c>
      <c r="EY505" s="133">
        <v>86</v>
      </c>
      <c r="EZ505" s="133">
        <v>77</v>
      </c>
      <c r="FC505" s="133">
        <v>50</v>
      </c>
      <c r="FE505" s="133">
        <v>36</v>
      </c>
      <c r="FH505" s="91"/>
      <c r="FI505" s="91"/>
      <c r="FJ505" s="227"/>
      <c r="FK505" s="227"/>
      <c r="FL505" s="193">
        <v>507</v>
      </c>
      <c r="FM505" s="193">
        <v>399</v>
      </c>
      <c r="FN505" s="193">
        <v>299.27263740318432</v>
      </c>
      <c r="FO505" s="193">
        <v>235.52225310428116</v>
      </c>
      <c r="FP505" s="193">
        <v>21</v>
      </c>
      <c r="FQ505" s="133">
        <v>1</v>
      </c>
      <c r="FS505" s="193">
        <v>72</v>
      </c>
      <c r="FT505" s="193">
        <v>94</v>
      </c>
      <c r="FU505" s="133">
        <v>130</v>
      </c>
      <c r="FV505" s="237">
        <v>2.5</v>
      </c>
      <c r="FW505" s="237">
        <v>3.8</v>
      </c>
      <c r="FX505" s="237">
        <v>28.8</v>
      </c>
      <c r="FY505" s="237">
        <v>0.76595744680851063</v>
      </c>
      <c r="FZ505" s="237">
        <v>2.3225806451612905</v>
      </c>
      <c r="GA505" s="133">
        <v>28</v>
      </c>
      <c r="GB505" s="133">
        <v>26</v>
      </c>
      <c r="GC505" s="133">
        <v>13</v>
      </c>
      <c r="GF505" s="133">
        <v>1.2</v>
      </c>
      <c r="GG505" s="133">
        <v>1</v>
      </c>
      <c r="GH505" s="133">
        <v>1</v>
      </c>
      <c r="GI505" s="133">
        <v>1</v>
      </c>
      <c r="GJ505" s="133">
        <v>1</v>
      </c>
      <c r="GK505" s="133">
        <v>17</v>
      </c>
      <c r="GM505" s="133">
        <v>0</v>
      </c>
      <c r="GO505" s="133">
        <v>1</v>
      </c>
      <c r="GP505" s="61">
        <v>40</v>
      </c>
      <c r="GQ505" s="106">
        <v>23.611253444038212</v>
      </c>
      <c r="GR505" s="61">
        <v>59</v>
      </c>
      <c r="GS505" s="61">
        <v>0</v>
      </c>
      <c r="GT505" s="61"/>
      <c r="GU505" s="61"/>
      <c r="GV505" s="61"/>
      <c r="GW505" s="61"/>
      <c r="GX505" s="61">
        <v>23</v>
      </c>
      <c r="GY505" s="61"/>
      <c r="GZ505" s="90"/>
      <c r="HA505" s="21">
        <v>10</v>
      </c>
      <c r="HY505" s="238"/>
      <c r="IE505" s="237"/>
      <c r="IF505" s="237"/>
      <c r="IP505" s="237"/>
      <c r="JC505" s="136"/>
      <c r="JD505" s="278"/>
      <c r="JE505" s="70"/>
      <c r="JF505" s="70"/>
      <c r="JG505" s="136"/>
      <c r="JH505" s="136"/>
      <c r="JI505" s="136"/>
      <c r="JJ505" s="136"/>
      <c r="JL505" s="420"/>
      <c r="JM505" s="362"/>
      <c r="JN505" s="244"/>
      <c r="JP505" s="518">
        <v>2</v>
      </c>
      <c r="JQ505" s="519">
        <v>43343</v>
      </c>
      <c r="JR505" s="520">
        <v>26</v>
      </c>
      <c r="JS505" s="135"/>
      <c r="JU505" s="200"/>
      <c r="JV505" s="135"/>
      <c r="JW505" s="225"/>
      <c r="JX505" s="201"/>
      <c r="JY505" s="135"/>
      <c r="JZ505" s="225"/>
      <c r="KA505" s="699">
        <v>1</v>
      </c>
      <c r="KB505" s="700">
        <v>43343</v>
      </c>
      <c r="KC505" s="225"/>
      <c r="KD505" s="63"/>
      <c r="KE505" s="250"/>
      <c r="KF505" s="250"/>
      <c r="KG505" s="250"/>
      <c r="KH505" s="250"/>
      <c r="KI505" s="250"/>
      <c r="KJ505" s="250"/>
      <c r="KK505" s="250"/>
      <c r="KL505" s="250"/>
      <c r="KQ505" s="92"/>
      <c r="KR505" s="92"/>
      <c r="KS505" s="92"/>
      <c r="KT505" s="361"/>
      <c r="KU505" s="92"/>
      <c r="KV505" s="361"/>
      <c r="KW505" s="361"/>
      <c r="KX505" s="361"/>
      <c r="KY505" s="361"/>
      <c r="KZ505" s="361"/>
      <c r="LA505" s="361"/>
      <c r="LB505" s="361"/>
      <c r="LC505" s="361"/>
      <c r="LD505" s="361"/>
      <c r="LE505" s="112"/>
      <c r="LF505" s="454"/>
      <c r="LG505" s="454"/>
      <c r="LH505" s="454"/>
      <c r="LI505" s="454"/>
      <c r="LJ505" s="454"/>
      <c r="LK505" s="454"/>
      <c r="LL505" s="454"/>
      <c r="LM505" s="454"/>
      <c r="LN505" s="454"/>
      <c r="LO505" s="454"/>
      <c r="LP505" s="454"/>
      <c r="LQ505" s="454"/>
      <c r="LR505" s="454"/>
      <c r="LS505" s="454"/>
      <c r="LT505" s="454"/>
      <c r="LU505" s="454"/>
      <c r="LV505" s="454"/>
      <c r="LW505" s="454"/>
      <c r="LX505" s="454"/>
      <c r="LY505" s="454"/>
      <c r="LZ505" s="454"/>
      <c r="MA505" s="454"/>
      <c r="MC505" s="509"/>
      <c r="MD505" s="61"/>
      <c r="ME505" s="746">
        <v>270</v>
      </c>
      <c r="MF505" s="510">
        <v>42530</v>
      </c>
      <c r="MG505" s="511">
        <v>552</v>
      </c>
      <c r="MH505" s="521">
        <v>552</v>
      </c>
      <c r="MI505" s="522">
        <v>44.5450533872893</v>
      </c>
      <c r="MJ505" s="510"/>
      <c r="MK505" s="511"/>
      <c r="ML505" s="511"/>
      <c r="MM505" s="511"/>
      <c r="MN505" s="511"/>
      <c r="MO505" s="511"/>
      <c r="ND505" s="876" t="s">
        <v>64</v>
      </c>
      <c r="NE505" s="877" t="s">
        <v>64</v>
      </c>
      <c r="NF505" s="877" t="s">
        <v>64</v>
      </c>
      <c r="NG505" s="877" t="s">
        <v>64</v>
      </c>
      <c r="NH505" s="877" t="s">
        <v>64</v>
      </c>
      <c r="NI505" s="877" t="s">
        <v>64</v>
      </c>
      <c r="NJ505" s="877" t="s">
        <v>64</v>
      </c>
      <c r="NK505" s="877" t="s">
        <v>64</v>
      </c>
      <c r="NL505" s="877" t="s">
        <v>64</v>
      </c>
      <c r="NM505" s="877" t="s">
        <v>64</v>
      </c>
      <c r="NN505" s="877" t="s">
        <v>64</v>
      </c>
      <c r="NO505" s="877" t="s">
        <v>64</v>
      </c>
      <c r="NP505" s="877" t="s">
        <v>64</v>
      </c>
      <c r="NQ505" s="877" t="s">
        <v>64</v>
      </c>
      <c r="NR505" s="877" t="s">
        <v>64</v>
      </c>
      <c r="NS505" s="877" t="s">
        <v>64</v>
      </c>
      <c r="NT505" s="877" t="s">
        <v>64</v>
      </c>
      <c r="NU505" s="877" t="s">
        <v>64</v>
      </c>
      <c r="NV505" s="877" t="s">
        <v>64</v>
      </c>
      <c r="NW505" s="877" t="s">
        <v>64</v>
      </c>
      <c r="NX505" s="877" t="s">
        <v>64</v>
      </c>
      <c r="NY505" s="877" t="s">
        <v>64</v>
      </c>
      <c r="NZ505" s="877" t="s">
        <v>64</v>
      </c>
      <c r="OA505" s="877" t="s">
        <v>64</v>
      </c>
      <c r="OB505" s="877" t="s">
        <v>64</v>
      </c>
      <c r="OC505" s="877" t="s">
        <v>64</v>
      </c>
      <c r="OD505" s="877" t="s">
        <v>64</v>
      </c>
      <c r="OE505" s="877" t="s">
        <v>64</v>
      </c>
      <c r="OF505" s="877" t="s">
        <v>64</v>
      </c>
      <c r="OG505" s="877" t="s">
        <v>64</v>
      </c>
      <c r="OH505" s="877" t="s">
        <v>64</v>
      </c>
      <c r="OI505" s="877" t="s">
        <v>64</v>
      </c>
      <c r="OJ505" s="877" t="s">
        <v>64</v>
      </c>
      <c r="OK505" s="877" t="s">
        <v>64</v>
      </c>
      <c r="OL505" s="877" t="s">
        <v>64</v>
      </c>
    </row>
    <row r="506" spans="1:402" s="133" customFormat="1" x14ac:dyDescent="0.25">
      <c r="A506" s="274">
        <v>505</v>
      </c>
      <c r="B506" s="274">
        <v>0</v>
      </c>
      <c r="C506" s="61">
        <v>1</v>
      </c>
      <c r="D506" s="61">
        <v>5</v>
      </c>
      <c r="E506" s="511">
        <v>271</v>
      </c>
      <c r="F506" s="880"/>
      <c r="G506" s="887">
        <v>553</v>
      </c>
      <c r="I506" s="511" t="s">
        <v>2051</v>
      </c>
      <c r="J506" s="766">
        <v>18801</v>
      </c>
      <c r="K506" s="512">
        <v>65.084931506849301</v>
      </c>
      <c r="L506" s="514">
        <v>64.400000000000006</v>
      </c>
      <c r="M506" s="514">
        <v>173</v>
      </c>
      <c r="N506" s="514">
        <v>21.517591633532696</v>
      </c>
      <c r="O506" s="106">
        <v>1.7591980496174324</v>
      </c>
      <c r="P506" s="511">
        <v>0</v>
      </c>
      <c r="Q506" s="511">
        <v>80</v>
      </c>
      <c r="R506" s="511">
        <v>55</v>
      </c>
      <c r="S506" s="511">
        <v>0</v>
      </c>
      <c r="T506" s="514">
        <v>3</v>
      </c>
      <c r="U506" s="718">
        <v>0</v>
      </c>
      <c r="V506" s="718"/>
      <c r="W506" s="718">
        <v>0</v>
      </c>
      <c r="X506" s="718">
        <v>2</v>
      </c>
      <c r="Y506" s="718">
        <v>1</v>
      </c>
      <c r="Z506" s="718">
        <v>0</v>
      </c>
      <c r="AA506" s="718">
        <v>0</v>
      </c>
      <c r="AB506" s="718">
        <v>0</v>
      </c>
      <c r="AD506" s="524">
        <v>25.880984042553202</v>
      </c>
      <c r="AF506" s="591">
        <v>106</v>
      </c>
      <c r="AG506" s="590">
        <v>1.88</v>
      </c>
      <c r="AH506" s="589">
        <v>36</v>
      </c>
      <c r="AI506" s="63"/>
      <c r="AJ506" s="515">
        <v>12</v>
      </c>
      <c r="AK506" s="63"/>
      <c r="AL506" s="515"/>
      <c r="AM506" s="554">
        <v>4154</v>
      </c>
      <c r="AN506" s="409"/>
      <c r="AO506" s="63"/>
      <c r="AP506" s="63"/>
      <c r="AQ506" s="63"/>
      <c r="AR506" s="63"/>
      <c r="AS506" s="63"/>
      <c r="AT506" s="63"/>
      <c r="AU506" s="64"/>
      <c r="AV506" s="64"/>
      <c r="AW506" s="108"/>
      <c r="AX506" s="108"/>
      <c r="AY506" s="108"/>
      <c r="AZ506" s="589">
        <v>140</v>
      </c>
      <c r="BA506" s="414"/>
      <c r="BB506" s="66"/>
      <c r="BC506" s="68"/>
      <c r="BD506" s="66"/>
      <c r="BE506" s="218"/>
      <c r="BF506" s="66"/>
      <c r="BG506" s="68"/>
      <c r="BH506" s="508"/>
      <c r="BI506" s="508"/>
      <c r="BJ506" s="508"/>
      <c r="BK506" s="66"/>
      <c r="BL506" s="66"/>
      <c r="BM506" s="66"/>
      <c r="BN506" s="66"/>
      <c r="BO506" s="571"/>
      <c r="BP506" s="66"/>
      <c r="BQ506" s="66"/>
      <c r="BR506" s="66"/>
      <c r="BS506" s="66"/>
      <c r="BT506" s="61"/>
      <c r="BU506" s="61"/>
      <c r="BV506" s="61"/>
      <c r="BW506" s="61"/>
      <c r="BX506" s="61"/>
      <c r="BY506" s="61"/>
      <c r="BZ506" s="61"/>
      <c r="CA506" s="61"/>
      <c r="CB506" s="61"/>
      <c r="CC506" s="61"/>
      <c r="CD506" s="61"/>
      <c r="CE506" s="61"/>
      <c r="CF506" s="61"/>
      <c r="CG506" s="61"/>
      <c r="CH506" s="61"/>
      <c r="CI506" s="61"/>
      <c r="CJ506" s="661">
        <v>1</v>
      </c>
      <c r="CK506" s="661">
        <v>0</v>
      </c>
      <c r="CL506" s="663">
        <v>0</v>
      </c>
      <c r="CM506" s="661">
        <v>1</v>
      </c>
      <c r="CN506" s="663">
        <v>1</v>
      </c>
      <c r="CO506" s="661">
        <v>0</v>
      </c>
      <c r="CP506" s="661">
        <v>0</v>
      </c>
      <c r="CQ506" s="661">
        <v>1</v>
      </c>
      <c r="CR506" s="661">
        <v>0</v>
      </c>
      <c r="CS506" s="661">
        <v>0</v>
      </c>
      <c r="CT506" s="663">
        <v>0</v>
      </c>
      <c r="CU506" s="661">
        <v>0</v>
      </c>
      <c r="CV506" s="666">
        <v>10.1</v>
      </c>
      <c r="CW506" s="362"/>
      <c r="CX506" s="362"/>
      <c r="CY506" s="362"/>
      <c r="DC506" s="516">
        <v>1</v>
      </c>
      <c r="DD506" s="511" t="s">
        <v>1897</v>
      </c>
      <c r="DF506" s="136"/>
      <c r="DJ506" s="136"/>
      <c r="DK506" s="136"/>
      <c r="DL506" s="136"/>
      <c r="DS506" s="63"/>
      <c r="EO506" s="511">
        <v>271</v>
      </c>
      <c r="EP506" s="574">
        <v>42522</v>
      </c>
      <c r="ET506" s="133">
        <v>65</v>
      </c>
      <c r="EU506" s="133">
        <v>0</v>
      </c>
      <c r="EV506" s="524">
        <v>25.880984042553202</v>
      </c>
      <c r="EW506" s="133">
        <v>8</v>
      </c>
      <c r="EX506" s="133">
        <v>7</v>
      </c>
      <c r="EY506" s="133">
        <v>80</v>
      </c>
      <c r="EZ506" s="133">
        <v>70</v>
      </c>
      <c r="FC506" s="133">
        <v>49</v>
      </c>
      <c r="FE506" s="133">
        <v>27</v>
      </c>
      <c r="FH506" s="91"/>
      <c r="FI506" s="91"/>
      <c r="FJ506" s="227"/>
      <c r="FK506" s="227"/>
      <c r="FL506" s="193">
        <v>322</v>
      </c>
      <c r="FM506" s="193">
        <v>228</v>
      </c>
      <c r="FN506" s="193">
        <v>183.03794735903918</v>
      </c>
      <c r="FO506" s="193">
        <v>129.60450931012713</v>
      </c>
      <c r="FP506" s="193">
        <v>29</v>
      </c>
      <c r="FQ506" s="133">
        <v>1</v>
      </c>
      <c r="FS506" s="193">
        <v>82</v>
      </c>
      <c r="FT506" s="193">
        <v>29</v>
      </c>
      <c r="FU506" s="133">
        <v>130</v>
      </c>
      <c r="FV506" s="237">
        <v>3</v>
      </c>
      <c r="FW506" s="237">
        <v>5</v>
      </c>
      <c r="FX506" s="237">
        <v>27.333333333333332</v>
      </c>
      <c r="FY506" s="237">
        <v>2.8275862068965516</v>
      </c>
      <c r="FZ506" s="237"/>
      <c r="GA506" s="133">
        <v>26</v>
      </c>
      <c r="GG506" s="133">
        <v>1</v>
      </c>
      <c r="GH506" s="133">
        <v>4</v>
      </c>
      <c r="GI506" s="133">
        <v>0</v>
      </c>
      <c r="GJ506" s="133">
        <v>1</v>
      </c>
      <c r="GK506" s="133">
        <v>42</v>
      </c>
      <c r="GM506" s="133">
        <v>0</v>
      </c>
      <c r="GO506" s="133">
        <v>1</v>
      </c>
      <c r="GP506" s="61">
        <v>65</v>
      </c>
      <c r="GQ506" s="106">
        <v>36.948653969992385</v>
      </c>
      <c r="GR506" s="61">
        <v>45</v>
      </c>
      <c r="GS506" s="61">
        <v>0</v>
      </c>
      <c r="GT506" s="61"/>
      <c r="GU506" s="61"/>
      <c r="GV506" s="61"/>
      <c r="GW506" s="61"/>
      <c r="GX506" s="61"/>
      <c r="GY506" s="61"/>
      <c r="GZ506" s="90"/>
      <c r="HA506" s="21">
        <v>10</v>
      </c>
      <c r="HY506" s="238"/>
      <c r="IE506" s="237"/>
      <c r="IF506" s="237"/>
      <c r="IP506" s="237"/>
      <c r="JC506" s="136"/>
      <c r="JD506" s="278"/>
      <c r="JE506" s="70"/>
      <c r="JF506" s="70"/>
      <c r="JG506" s="136"/>
      <c r="JH506" s="136"/>
      <c r="JI506" s="136"/>
      <c r="JJ506" s="136"/>
      <c r="JL506" s="420"/>
      <c r="JM506" s="362"/>
      <c r="JN506" s="244"/>
      <c r="JP506" s="518">
        <v>1</v>
      </c>
      <c r="JQ506" s="519">
        <v>42776</v>
      </c>
      <c r="JR506" s="520">
        <v>7</v>
      </c>
      <c r="JS506" s="135"/>
      <c r="JU506" s="200"/>
      <c r="JV506" s="135"/>
      <c r="JW506" s="225"/>
      <c r="JX506" s="201"/>
      <c r="JY506" s="135"/>
      <c r="JZ506" s="225"/>
      <c r="KA506" s="699">
        <v>0</v>
      </c>
      <c r="KB506" s="511"/>
      <c r="KC506" s="225"/>
      <c r="KD506" s="63"/>
      <c r="KE506" s="250"/>
      <c r="KF506" s="250"/>
      <c r="KG506" s="250"/>
      <c r="KH506" s="250"/>
      <c r="KI506" s="250"/>
      <c r="KJ506" s="250"/>
      <c r="KK506" s="250"/>
      <c r="KL506" s="250"/>
      <c r="KQ506" s="92"/>
      <c r="KR506" s="92"/>
      <c r="KS506" s="92"/>
      <c r="KT506" s="361"/>
      <c r="KU506" s="92"/>
      <c r="KV506" s="361"/>
      <c r="KW506" s="361"/>
      <c r="KX506" s="361"/>
      <c r="KY506" s="361"/>
      <c r="KZ506" s="361"/>
      <c r="LA506" s="361"/>
      <c r="LB506" s="361"/>
      <c r="LC506" s="361"/>
      <c r="LD506" s="361"/>
      <c r="LE506" s="112"/>
      <c r="LF506" s="454"/>
      <c r="LG506" s="454"/>
      <c r="LH506" s="454"/>
      <c r="LI506" s="454"/>
      <c r="LJ506" s="454"/>
      <c r="LK506" s="454"/>
      <c r="LL506" s="454"/>
      <c r="LM506" s="454"/>
      <c r="LN506" s="454"/>
      <c r="LO506" s="454"/>
      <c r="LP506" s="454"/>
      <c r="LQ506" s="454"/>
      <c r="LR506" s="454"/>
      <c r="LS506" s="454"/>
      <c r="LT506" s="454"/>
      <c r="LU506" s="454"/>
      <c r="LV506" s="454"/>
      <c r="LW506" s="454"/>
      <c r="LX506" s="454"/>
      <c r="LY506" s="454"/>
      <c r="LZ506" s="454"/>
      <c r="MA506" s="454"/>
      <c r="MC506" s="509"/>
      <c r="MD506" s="61"/>
      <c r="ME506" s="746">
        <v>271</v>
      </c>
      <c r="MF506" s="510">
        <v>42557</v>
      </c>
      <c r="MG506" s="511">
        <v>553</v>
      </c>
      <c r="MH506" s="521">
        <v>553</v>
      </c>
      <c r="MI506" s="522">
        <v>88.465354988661602</v>
      </c>
      <c r="MJ506" s="510"/>
      <c r="MK506" s="511"/>
      <c r="ML506" s="511"/>
      <c r="MM506" s="511"/>
      <c r="MN506" s="511"/>
      <c r="MO506" s="511"/>
      <c r="ND506" s="876">
        <v>1271</v>
      </c>
      <c r="NE506" s="877">
        <v>8.7191492075623405</v>
      </c>
      <c r="NF506" s="877">
        <v>6.7691105288061904</v>
      </c>
      <c r="NG506" s="877">
        <v>5.3899109250716704</v>
      </c>
      <c r="NH506" s="877">
        <v>2.8639384504239702</v>
      </c>
      <c r="NI506" s="877">
        <v>7.5714492854535598</v>
      </c>
      <c r="NJ506" s="877">
        <v>8.4113414984628996</v>
      </c>
      <c r="NK506" s="877">
        <v>8.3126107229897706</v>
      </c>
      <c r="NL506" s="877">
        <v>7.9098930837700401</v>
      </c>
      <c r="NM506" s="877">
        <v>6.3506740371144899</v>
      </c>
      <c r="NN506" s="877">
        <v>0.87184364850931795</v>
      </c>
      <c r="NO506" s="877">
        <v>6.6380738371807197</v>
      </c>
      <c r="NP506" s="877">
        <v>7.39951292418296</v>
      </c>
      <c r="NQ506" s="877">
        <v>7.9864109352520396</v>
      </c>
      <c r="NR506" s="877">
        <v>5.0338634518662797</v>
      </c>
      <c r="NS506" s="877">
        <v>6.3617683594191501</v>
      </c>
      <c r="NT506" s="877">
        <v>7.68601020769285</v>
      </c>
      <c r="NU506" s="877">
        <v>6.5639207751532904</v>
      </c>
      <c r="NV506" s="877">
        <v>7.0087647448634396</v>
      </c>
      <c r="NW506" s="877">
        <v>5.8641861446542798</v>
      </c>
      <c r="NX506" s="877">
        <v>5.9269482479497704</v>
      </c>
      <c r="NY506" s="877">
        <v>8.3999828087252908</v>
      </c>
      <c r="NZ506" s="877">
        <v>-1.9378782880922001</v>
      </c>
      <c r="OA506" s="877">
        <v>10.690216280422</v>
      </c>
      <c r="OB506" s="877">
        <v>0.33342373372519202</v>
      </c>
      <c r="OC506" s="877">
        <v>7.4072677642447298</v>
      </c>
      <c r="OD506" s="877">
        <v>6.7436226760676501</v>
      </c>
      <c r="OE506" s="877">
        <v>4.9932214673689401</v>
      </c>
      <c r="OF506" s="877">
        <v>11.4823088249395</v>
      </c>
      <c r="OG506" s="877">
        <v>3.02502879449152</v>
      </c>
      <c r="OH506" s="877">
        <v>6.1822950250254802</v>
      </c>
      <c r="OI506" s="877">
        <v>3.9504684141501198</v>
      </c>
      <c r="OJ506" s="877">
        <v>5.30001379991399</v>
      </c>
      <c r="OK506" s="877">
        <v>9.3451460523369292</v>
      </c>
      <c r="OL506" s="877">
        <v>10.3567925466968</v>
      </c>
    </row>
    <row r="507" spans="1:402" s="133" customFormat="1" x14ac:dyDescent="0.25">
      <c r="A507" s="221">
        <v>506</v>
      </c>
      <c r="B507" s="221">
        <v>0</v>
      </c>
      <c r="C507" s="61">
        <v>0</v>
      </c>
      <c r="D507" s="61">
        <v>5</v>
      </c>
      <c r="E507" s="511">
        <v>272</v>
      </c>
      <c r="F507" s="880"/>
      <c r="G507" s="887">
        <v>554</v>
      </c>
      <c r="I507" s="511" t="s">
        <v>2052</v>
      </c>
      <c r="J507" s="766">
        <v>23193</v>
      </c>
      <c r="K507" s="512">
        <v>53.0109589041096</v>
      </c>
      <c r="L507" s="514">
        <v>87.95</v>
      </c>
      <c r="M507" s="514">
        <v>167</v>
      </c>
      <c r="N507" s="514">
        <v>31.535730933342897</v>
      </c>
      <c r="O507" s="106">
        <v>2.0198769214429322</v>
      </c>
      <c r="P507" s="511">
        <v>0</v>
      </c>
      <c r="Q507" s="511">
        <v>96</v>
      </c>
      <c r="R507" s="511">
        <v>66</v>
      </c>
      <c r="S507" s="511">
        <v>1</v>
      </c>
      <c r="T507" s="514">
        <v>3</v>
      </c>
      <c r="U507" s="718">
        <v>1</v>
      </c>
      <c r="V507" s="718"/>
      <c r="W507" s="718">
        <v>1</v>
      </c>
      <c r="X507" s="718">
        <v>0</v>
      </c>
      <c r="Y507" s="718">
        <v>1</v>
      </c>
      <c r="Z507" s="718">
        <v>1</v>
      </c>
      <c r="AA507" s="718">
        <v>0</v>
      </c>
      <c r="AB507" s="718">
        <v>0</v>
      </c>
      <c r="AD507" s="524">
        <v>17.498293668110101</v>
      </c>
      <c r="AF507" s="589">
        <v>109</v>
      </c>
      <c r="AG507" s="590">
        <v>0.84</v>
      </c>
      <c r="AH507" s="589">
        <v>96</v>
      </c>
      <c r="AI507" s="63"/>
      <c r="AJ507" s="515">
        <v>13.4</v>
      </c>
      <c r="AK507" s="63"/>
      <c r="AL507" s="515"/>
      <c r="AM507" s="554">
        <v>863</v>
      </c>
      <c r="AN507" s="409"/>
      <c r="AO507" s="63"/>
      <c r="AP507" s="63"/>
      <c r="AQ507" s="63"/>
      <c r="AR507" s="63"/>
      <c r="AS507" s="63"/>
      <c r="AT507" s="63"/>
      <c r="AU507" s="64"/>
      <c r="AV507" s="64"/>
      <c r="AW507" s="108"/>
      <c r="AX507" s="108"/>
      <c r="AY507" s="108"/>
      <c r="AZ507" s="589">
        <v>140</v>
      </c>
      <c r="BA507" s="414"/>
      <c r="BB507" s="66"/>
      <c r="BC507" s="68"/>
      <c r="BD507" s="66"/>
      <c r="BE507" s="218"/>
      <c r="BF507" s="66"/>
      <c r="BG507" s="68"/>
      <c r="BH507" s="508"/>
      <c r="BI507" s="508"/>
      <c r="BJ507" s="508"/>
      <c r="BK507" s="66"/>
      <c r="BL507" s="66"/>
      <c r="BM507" s="66"/>
      <c r="BN507" s="66"/>
      <c r="BO507" s="571"/>
      <c r="BP507" s="66"/>
      <c r="BQ507" s="66"/>
      <c r="BR507" s="66"/>
      <c r="BS507" s="66"/>
      <c r="BT507" s="61"/>
      <c r="BU507" s="61"/>
      <c r="BV507" s="61"/>
      <c r="BW507" s="61"/>
      <c r="BX507" s="61"/>
      <c r="BY507" s="61"/>
      <c r="BZ507" s="61"/>
      <c r="CA507" s="61"/>
      <c r="CB507" s="61"/>
      <c r="CC507" s="61"/>
      <c r="CD507" s="61"/>
      <c r="CE507" s="61"/>
      <c r="CF507" s="61"/>
      <c r="CG507" s="61"/>
      <c r="CH507" s="61"/>
      <c r="CI507" s="61"/>
      <c r="CJ507" s="661">
        <v>1</v>
      </c>
      <c r="CK507" s="661">
        <v>0</v>
      </c>
      <c r="CL507" s="661">
        <v>0</v>
      </c>
      <c r="CM507" s="661">
        <v>1</v>
      </c>
      <c r="CN507" s="661">
        <v>1</v>
      </c>
      <c r="CO507" s="661">
        <v>0</v>
      </c>
      <c r="CP507" s="661">
        <v>0</v>
      </c>
      <c r="CQ507" s="661">
        <v>1</v>
      </c>
      <c r="CR507" s="661">
        <v>0</v>
      </c>
      <c r="CS507" s="661">
        <v>0</v>
      </c>
      <c r="CT507" s="661">
        <v>1</v>
      </c>
      <c r="CU507" s="661">
        <v>1</v>
      </c>
      <c r="CV507" s="667"/>
      <c r="CW507" s="362"/>
      <c r="CX507" s="362"/>
      <c r="CY507" s="362"/>
      <c r="DC507" s="516">
        <v>2</v>
      </c>
      <c r="DD507" s="511" t="s">
        <v>2053</v>
      </c>
      <c r="DF507" s="136"/>
      <c r="DJ507" s="136"/>
      <c r="DK507" s="136"/>
      <c r="DL507" s="136"/>
      <c r="DS507" s="63"/>
      <c r="EO507" s="511">
        <v>272</v>
      </c>
      <c r="EP507" s="574">
        <v>42541</v>
      </c>
      <c r="ET507" s="133">
        <v>102</v>
      </c>
      <c r="EU507" s="133">
        <v>0</v>
      </c>
      <c r="EV507" s="524">
        <v>17.498293668110101</v>
      </c>
      <c r="EW507" s="133">
        <v>9</v>
      </c>
      <c r="EX507" s="133">
        <v>10</v>
      </c>
      <c r="EY507" s="133">
        <v>62</v>
      </c>
      <c r="EZ507" s="133">
        <v>57</v>
      </c>
      <c r="FC507" s="133">
        <v>47</v>
      </c>
      <c r="FE507" s="133">
        <v>29</v>
      </c>
      <c r="FH507" s="91"/>
      <c r="FI507" s="91"/>
      <c r="FJ507" s="227"/>
      <c r="FK507" s="227"/>
      <c r="FL507" s="193">
        <v>209</v>
      </c>
      <c r="FM507" s="193">
        <v>166</v>
      </c>
      <c r="FN507" s="193">
        <v>103.47165106015342</v>
      </c>
      <c r="FO507" s="193">
        <v>82.183225243949607</v>
      </c>
      <c r="FP507" s="193">
        <v>21</v>
      </c>
      <c r="FQ507" s="133">
        <v>1</v>
      </c>
      <c r="FS507" s="193">
        <v>87</v>
      </c>
      <c r="FT507" s="193">
        <v>63</v>
      </c>
      <c r="FU507" s="133">
        <v>150</v>
      </c>
      <c r="FV507" s="237">
        <v>5</v>
      </c>
      <c r="FW507" s="237">
        <v>12</v>
      </c>
      <c r="FX507" s="237">
        <v>17.399999999999999</v>
      </c>
      <c r="FY507" s="237">
        <v>1.3809523809523809</v>
      </c>
      <c r="FZ507" s="237"/>
      <c r="GA507" s="133">
        <v>22</v>
      </c>
      <c r="GG507" s="133">
        <v>0</v>
      </c>
      <c r="GH507" s="133">
        <v>1</v>
      </c>
      <c r="GI507" s="133">
        <v>0</v>
      </c>
      <c r="GJ507" s="133">
        <v>1</v>
      </c>
      <c r="GK507" s="133">
        <v>37</v>
      </c>
      <c r="GM507" s="133">
        <v>0</v>
      </c>
      <c r="GO507" s="133">
        <v>1</v>
      </c>
      <c r="GP507" s="61">
        <v>43</v>
      </c>
      <c r="GQ507" s="106">
        <v>21.288425816203812</v>
      </c>
      <c r="GR507" s="61">
        <v>60</v>
      </c>
      <c r="GS507" s="61">
        <v>0</v>
      </c>
      <c r="GT507" s="61"/>
      <c r="GU507" s="61"/>
      <c r="GV507" s="61"/>
      <c r="GW507" s="61"/>
      <c r="GX507" s="61">
        <v>18</v>
      </c>
      <c r="GY507" s="61"/>
      <c r="GZ507" s="90"/>
      <c r="HA507" s="21">
        <v>12</v>
      </c>
      <c r="HY507" s="238"/>
      <c r="IE507" s="237"/>
      <c r="IF507" s="237"/>
      <c r="IP507" s="237"/>
      <c r="JC507" s="136"/>
      <c r="JD507" s="278"/>
      <c r="JE507" s="70"/>
      <c r="JF507" s="70"/>
      <c r="JG507" s="136"/>
      <c r="JH507" s="136"/>
      <c r="JI507" s="136"/>
      <c r="JJ507" s="136"/>
      <c r="JL507" s="420"/>
      <c r="JM507" s="362"/>
      <c r="JN507" s="244"/>
      <c r="JP507" s="518">
        <v>1</v>
      </c>
      <c r="JQ507" s="519">
        <v>42759</v>
      </c>
      <c r="JR507" s="520">
        <v>7</v>
      </c>
      <c r="JS507" s="135"/>
      <c r="JU507" s="200"/>
      <c r="JV507" s="135"/>
      <c r="JW507" s="225"/>
      <c r="JX507" s="201"/>
      <c r="JY507" s="135"/>
      <c r="JZ507" s="225"/>
      <c r="KA507" s="699">
        <v>0</v>
      </c>
      <c r="KB507" s="511"/>
      <c r="KC507" s="225"/>
      <c r="KD507" s="63"/>
      <c r="KE507" s="250"/>
      <c r="KF507" s="250"/>
      <c r="KG507" s="250"/>
      <c r="KH507" s="250"/>
      <c r="KI507" s="250"/>
      <c r="KJ507" s="250"/>
      <c r="KK507" s="250"/>
      <c r="KL507" s="250"/>
      <c r="KQ507" s="92"/>
      <c r="KR507" s="92"/>
      <c r="KS507" s="92"/>
      <c r="KT507" s="361"/>
      <c r="KU507" s="92"/>
      <c r="KV507" s="361"/>
      <c r="KW507" s="361"/>
      <c r="KX507" s="361"/>
      <c r="KY507" s="361"/>
      <c r="KZ507" s="361"/>
      <c r="LA507" s="361"/>
      <c r="LB507" s="361"/>
      <c r="LC507" s="361"/>
      <c r="LD507" s="361"/>
      <c r="LE507" s="112"/>
      <c r="LF507" s="454"/>
      <c r="LG507" s="454"/>
      <c r="LH507" s="454"/>
      <c r="LI507" s="454"/>
      <c r="LJ507" s="454"/>
      <c r="LK507" s="454"/>
      <c r="LL507" s="454"/>
      <c r="LM507" s="454"/>
      <c r="LN507" s="454"/>
      <c r="LO507" s="454"/>
      <c r="LP507" s="454"/>
      <c r="LQ507" s="454"/>
      <c r="LR507" s="454"/>
      <c r="LS507" s="454"/>
      <c r="LT507" s="454"/>
      <c r="LU507" s="454"/>
      <c r="LV507" s="454"/>
      <c r="LW507" s="454"/>
      <c r="LX507" s="454"/>
      <c r="LY507" s="454"/>
      <c r="LZ507" s="454"/>
      <c r="MA507" s="454"/>
      <c r="MC507" s="509"/>
      <c r="MD507" s="61"/>
      <c r="ME507" s="746">
        <v>272</v>
      </c>
      <c r="MF507" s="510">
        <v>42542</v>
      </c>
      <c r="MG507" s="511">
        <v>554</v>
      </c>
      <c r="MH507" s="521">
        <v>554</v>
      </c>
      <c r="MI507" s="522">
        <v>20.2827502420296</v>
      </c>
      <c r="MJ507" s="510"/>
      <c r="MK507" s="511"/>
      <c r="ML507" s="511"/>
      <c r="MM507" s="511"/>
      <c r="MN507" s="511"/>
      <c r="MO507" s="511"/>
      <c r="ND507" s="876" t="s">
        <v>64</v>
      </c>
      <c r="NE507" s="877" t="s">
        <v>64</v>
      </c>
      <c r="NF507" s="877" t="s">
        <v>64</v>
      </c>
      <c r="NG507" s="877" t="s">
        <v>64</v>
      </c>
      <c r="NH507" s="877" t="s">
        <v>64</v>
      </c>
      <c r="NI507" s="877" t="s">
        <v>64</v>
      </c>
      <c r="NJ507" s="877" t="s">
        <v>64</v>
      </c>
      <c r="NK507" s="877" t="s">
        <v>64</v>
      </c>
      <c r="NL507" s="877" t="s">
        <v>64</v>
      </c>
      <c r="NM507" s="877" t="s">
        <v>64</v>
      </c>
      <c r="NN507" s="877" t="s">
        <v>64</v>
      </c>
      <c r="NO507" s="877" t="s">
        <v>64</v>
      </c>
      <c r="NP507" s="877" t="s">
        <v>64</v>
      </c>
      <c r="NQ507" s="877" t="s">
        <v>64</v>
      </c>
      <c r="NR507" s="877" t="s">
        <v>64</v>
      </c>
      <c r="NS507" s="877" t="s">
        <v>64</v>
      </c>
      <c r="NT507" s="877" t="s">
        <v>64</v>
      </c>
      <c r="NU507" s="877" t="s">
        <v>64</v>
      </c>
      <c r="NV507" s="877" t="s">
        <v>64</v>
      </c>
      <c r="NW507" s="877" t="s">
        <v>64</v>
      </c>
      <c r="NX507" s="877" t="s">
        <v>64</v>
      </c>
      <c r="NY507" s="877" t="s">
        <v>64</v>
      </c>
      <c r="NZ507" s="877" t="s">
        <v>64</v>
      </c>
      <c r="OA507" s="877" t="s">
        <v>64</v>
      </c>
      <c r="OB507" s="877" t="s">
        <v>64</v>
      </c>
      <c r="OC507" s="877" t="s">
        <v>64</v>
      </c>
      <c r="OD507" s="877" t="s">
        <v>64</v>
      </c>
      <c r="OE507" s="877" t="s">
        <v>64</v>
      </c>
      <c r="OF507" s="877" t="s">
        <v>64</v>
      </c>
      <c r="OG507" s="877" t="s">
        <v>64</v>
      </c>
      <c r="OH507" s="877" t="s">
        <v>64</v>
      </c>
      <c r="OI507" s="877" t="s">
        <v>64</v>
      </c>
      <c r="OJ507" s="877" t="s">
        <v>64</v>
      </c>
      <c r="OK507" s="877" t="s">
        <v>64</v>
      </c>
      <c r="OL507" s="877" t="s">
        <v>64</v>
      </c>
    </row>
    <row r="508" spans="1:402" s="133" customFormat="1" x14ac:dyDescent="0.25">
      <c r="A508" s="221">
        <v>507</v>
      </c>
      <c r="B508" s="221">
        <v>0</v>
      </c>
      <c r="C508" s="61">
        <v>0</v>
      </c>
      <c r="D508" s="61">
        <v>5</v>
      </c>
      <c r="E508" s="511">
        <v>273</v>
      </c>
      <c r="F508" s="880"/>
      <c r="G508" s="887">
        <v>556</v>
      </c>
      <c r="I508" s="511" t="s">
        <v>2054</v>
      </c>
      <c r="J508" s="766">
        <v>23582</v>
      </c>
      <c r="K508" s="512">
        <v>51.928767123287699</v>
      </c>
      <c r="L508" s="514">
        <v>87.4</v>
      </c>
      <c r="M508" s="514">
        <v>188</v>
      </c>
      <c r="N508" s="514">
        <v>24.72838388411046</v>
      </c>
      <c r="O508" s="106">
        <v>2.1364040400219766</v>
      </c>
      <c r="P508" s="511">
        <v>0</v>
      </c>
      <c r="Q508" s="511">
        <v>95</v>
      </c>
      <c r="R508" s="511">
        <v>70</v>
      </c>
      <c r="S508" s="511">
        <v>1</v>
      </c>
      <c r="T508" s="514">
        <v>2</v>
      </c>
      <c r="U508" s="718">
        <v>0</v>
      </c>
      <c r="V508" s="718"/>
      <c r="W508" s="718">
        <v>1</v>
      </c>
      <c r="X508" s="718">
        <v>2</v>
      </c>
      <c r="Y508" s="718">
        <v>0</v>
      </c>
      <c r="Z508" s="718">
        <v>1</v>
      </c>
      <c r="AA508" s="718">
        <v>0</v>
      </c>
      <c r="AB508" s="718">
        <v>0</v>
      </c>
      <c r="AD508" s="524">
        <v>31.994741517233098</v>
      </c>
      <c r="AF508" s="591">
        <v>150</v>
      </c>
      <c r="AG508" s="590">
        <v>1.32</v>
      </c>
      <c r="AH508" s="589">
        <v>57</v>
      </c>
      <c r="AI508" s="63"/>
      <c r="AJ508" s="515">
        <v>13.2</v>
      </c>
      <c r="AK508" s="63"/>
      <c r="AL508" s="515"/>
      <c r="AM508" s="554">
        <v>12507</v>
      </c>
      <c r="AN508" s="409"/>
      <c r="AO508" s="63"/>
      <c r="AP508" s="63"/>
      <c r="AQ508" s="63"/>
      <c r="AR508" s="63"/>
      <c r="AS508" s="63"/>
      <c r="AT508" s="63"/>
      <c r="AU508" s="64"/>
      <c r="AV508" s="64"/>
      <c r="AW508" s="108"/>
      <c r="AX508" s="108"/>
      <c r="AY508" s="108"/>
      <c r="AZ508" s="589">
        <v>142</v>
      </c>
      <c r="BA508" s="414"/>
      <c r="BB508" s="66"/>
      <c r="BC508" s="68"/>
      <c r="BD508" s="66"/>
      <c r="BE508" s="218"/>
      <c r="BF508" s="66"/>
      <c r="BG508" s="68"/>
      <c r="BH508" s="508"/>
      <c r="BI508" s="508"/>
      <c r="BJ508" s="508"/>
      <c r="BK508" s="66"/>
      <c r="BL508" s="66"/>
      <c r="BM508" s="66"/>
      <c r="BN508" s="66"/>
      <c r="BO508" s="571"/>
      <c r="BP508" s="66"/>
      <c r="BQ508" s="66"/>
      <c r="BR508" s="66"/>
      <c r="BS508" s="66"/>
      <c r="BT508" s="61"/>
      <c r="BU508" s="61"/>
      <c r="BV508" s="61"/>
      <c r="BW508" s="61"/>
      <c r="BX508" s="61"/>
      <c r="BY508" s="61"/>
      <c r="BZ508" s="61"/>
      <c r="CA508" s="61"/>
      <c r="CB508" s="61"/>
      <c r="CC508" s="61"/>
      <c r="CD508" s="61"/>
      <c r="CE508" s="61"/>
      <c r="CF508" s="61"/>
      <c r="CG508" s="61"/>
      <c r="CH508" s="61"/>
      <c r="CI508" s="61"/>
      <c r="CJ508" s="661">
        <v>1</v>
      </c>
      <c r="CK508" s="661">
        <v>0</v>
      </c>
      <c r="CL508" s="661">
        <v>1</v>
      </c>
      <c r="CM508" s="661">
        <v>1</v>
      </c>
      <c r="CN508" s="663">
        <v>1</v>
      </c>
      <c r="CO508" s="661">
        <v>0</v>
      </c>
      <c r="CP508" s="661">
        <v>0</v>
      </c>
      <c r="CQ508" s="661">
        <v>1</v>
      </c>
      <c r="CR508" s="661">
        <v>1</v>
      </c>
      <c r="CS508" s="661">
        <v>0</v>
      </c>
      <c r="CT508" s="661">
        <v>0</v>
      </c>
      <c r="CU508" s="661">
        <v>0</v>
      </c>
      <c r="CV508" s="666">
        <v>9.1999999999999993</v>
      </c>
      <c r="CW508" s="362"/>
      <c r="CX508" s="362"/>
      <c r="CY508" s="362"/>
      <c r="DC508" s="516">
        <v>2</v>
      </c>
      <c r="DD508" s="511" t="s">
        <v>2055</v>
      </c>
      <c r="DF508" s="136"/>
      <c r="DJ508" s="136"/>
      <c r="DK508" s="136"/>
      <c r="DL508" s="136"/>
      <c r="DS508" s="63"/>
      <c r="EO508" s="511">
        <v>273</v>
      </c>
      <c r="EP508" s="574">
        <v>42535</v>
      </c>
      <c r="ET508" s="133">
        <v>70</v>
      </c>
      <c r="EU508" s="133">
        <v>1</v>
      </c>
      <c r="EV508" s="524">
        <v>31.994741517233098</v>
      </c>
      <c r="EW508" s="133">
        <v>9</v>
      </c>
      <c r="EX508" s="133">
        <v>11</v>
      </c>
      <c r="EY508" s="133">
        <v>94</v>
      </c>
      <c r="EZ508" s="133">
        <v>79</v>
      </c>
      <c r="FC508" s="133">
        <v>90</v>
      </c>
      <c r="FE508" s="133">
        <v>38</v>
      </c>
      <c r="FH508" s="91"/>
      <c r="FI508" s="91"/>
      <c r="FJ508" s="227"/>
      <c r="FK508" s="227"/>
      <c r="FL508" s="193">
        <v>492</v>
      </c>
      <c r="FM508" s="193">
        <v>400</v>
      </c>
      <c r="FN508" s="193">
        <v>230.29351694866619</v>
      </c>
      <c r="FO508" s="193">
        <v>187.23050158428146</v>
      </c>
      <c r="FP508" s="193">
        <v>19</v>
      </c>
      <c r="FQ508" s="133">
        <v>1</v>
      </c>
      <c r="FS508" s="193">
        <v>112</v>
      </c>
      <c r="FT508" s="193"/>
      <c r="FU508" s="133">
        <v>170</v>
      </c>
      <c r="FV508" s="237"/>
      <c r="FW508" s="237"/>
      <c r="FX508" s="237"/>
      <c r="FY508" s="237"/>
      <c r="FZ508" s="237">
        <v>5.333333333333333</v>
      </c>
      <c r="GA508" s="133">
        <v>27</v>
      </c>
      <c r="GG508" s="133">
        <v>0</v>
      </c>
      <c r="GH508" s="133">
        <v>1</v>
      </c>
      <c r="GI508" s="133">
        <v>1</v>
      </c>
      <c r="GJ508" s="133">
        <v>1</v>
      </c>
      <c r="GK508" s="133">
        <v>20</v>
      </c>
      <c r="GM508" s="133">
        <v>0</v>
      </c>
      <c r="GO508" s="133">
        <v>0</v>
      </c>
      <c r="GP508" s="61">
        <v>570</v>
      </c>
      <c r="GQ508" s="106">
        <v>266.80346475760109</v>
      </c>
      <c r="GR508" s="61">
        <v>52</v>
      </c>
      <c r="GS508" s="61">
        <v>0</v>
      </c>
      <c r="GT508" s="61"/>
      <c r="GU508" s="61"/>
      <c r="GV508" s="61"/>
      <c r="GW508" s="61"/>
      <c r="GX508" s="61">
        <v>16</v>
      </c>
      <c r="GY508" s="61"/>
      <c r="GZ508" s="90"/>
      <c r="HA508" s="21">
        <v>23</v>
      </c>
      <c r="HY508" s="238"/>
      <c r="IE508" s="237"/>
      <c r="IF508" s="237"/>
      <c r="IP508" s="237"/>
      <c r="JC508" s="136"/>
      <c r="JD508" s="278"/>
      <c r="JE508" s="70"/>
      <c r="JF508" s="70"/>
      <c r="JG508" s="136"/>
      <c r="JH508" s="136"/>
      <c r="JI508" s="136"/>
      <c r="JJ508" s="136"/>
      <c r="JL508" s="420"/>
      <c r="JM508" s="362"/>
      <c r="JN508" s="244"/>
      <c r="JP508" s="518">
        <v>1</v>
      </c>
      <c r="JQ508" s="519">
        <v>42577</v>
      </c>
      <c r="JR508" s="520">
        <v>1</v>
      </c>
      <c r="JS508" s="135"/>
      <c r="JU508" s="200"/>
      <c r="JV508" s="135"/>
      <c r="JW508" s="225"/>
      <c r="JX508" s="201"/>
      <c r="JY508" s="135"/>
      <c r="JZ508" s="225"/>
      <c r="KA508" s="699">
        <v>0</v>
      </c>
      <c r="KB508" s="511"/>
      <c r="KC508" s="225"/>
      <c r="KD508" s="63"/>
      <c r="KE508" s="250"/>
      <c r="KF508" s="250"/>
      <c r="KG508" s="250"/>
      <c r="KH508" s="250"/>
      <c r="KI508" s="250"/>
      <c r="KJ508" s="250"/>
      <c r="KK508" s="250"/>
      <c r="KL508" s="250"/>
      <c r="KQ508" s="92"/>
      <c r="KR508" s="92"/>
      <c r="KS508" s="92"/>
      <c r="KT508" s="361"/>
      <c r="KU508" s="92"/>
      <c r="KV508" s="361"/>
      <c r="KW508" s="361"/>
      <c r="KX508" s="361"/>
      <c r="KY508" s="361"/>
      <c r="KZ508" s="361"/>
      <c r="LA508" s="361"/>
      <c r="LB508" s="361"/>
      <c r="LC508" s="361"/>
      <c r="LD508" s="361"/>
      <c r="LE508" s="112"/>
      <c r="LF508" s="454"/>
      <c r="LG508" s="454"/>
      <c r="LH508" s="454"/>
      <c r="LI508" s="454"/>
      <c r="LJ508" s="454"/>
      <c r="LK508" s="454"/>
      <c r="LL508" s="454"/>
      <c r="LM508" s="454"/>
      <c r="LN508" s="454"/>
      <c r="LO508" s="454"/>
      <c r="LP508" s="454"/>
      <c r="LQ508" s="454"/>
      <c r="LR508" s="454"/>
      <c r="LS508" s="454"/>
      <c r="LT508" s="454"/>
      <c r="LU508" s="454"/>
      <c r="LV508" s="454"/>
      <c r="LW508" s="454"/>
      <c r="LX508" s="454"/>
      <c r="LY508" s="454"/>
      <c r="LZ508" s="454"/>
      <c r="MA508" s="454"/>
      <c r="MC508" s="509"/>
      <c r="MD508" s="61"/>
      <c r="ME508" s="746">
        <v>273</v>
      </c>
      <c r="MF508" s="510">
        <v>42536</v>
      </c>
      <c r="MG508" s="511">
        <v>556</v>
      </c>
      <c r="MH508" s="521">
        <v>556</v>
      </c>
      <c r="MI508" s="522">
        <v>42.232849122338898</v>
      </c>
      <c r="MJ508" s="510"/>
      <c r="MK508" s="511"/>
      <c r="ML508" s="511"/>
      <c r="MM508" s="511"/>
      <c r="MN508" s="511"/>
      <c r="MO508" s="511"/>
      <c r="ND508" s="876" t="s">
        <v>64</v>
      </c>
      <c r="NE508" s="877" t="s">
        <v>64</v>
      </c>
      <c r="NF508" s="877" t="s">
        <v>64</v>
      </c>
      <c r="NG508" s="877" t="s">
        <v>64</v>
      </c>
      <c r="NH508" s="877" t="s">
        <v>64</v>
      </c>
      <c r="NI508" s="877" t="s">
        <v>64</v>
      </c>
      <c r="NJ508" s="877" t="s">
        <v>64</v>
      </c>
      <c r="NK508" s="877" t="s">
        <v>64</v>
      </c>
      <c r="NL508" s="877" t="s">
        <v>64</v>
      </c>
      <c r="NM508" s="877" t="s">
        <v>64</v>
      </c>
      <c r="NN508" s="877" t="s">
        <v>64</v>
      </c>
      <c r="NO508" s="877" t="s">
        <v>64</v>
      </c>
      <c r="NP508" s="877" t="s">
        <v>64</v>
      </c>
      <c r="NQ508" s="877" t="s">
        <v>64</v>
      </c>
      <c r="NR508" s="877" t="s">
        <v>64</v>
      </c>
      <c r="NS508" s="877" t="s">
        <v>64</v>
      </c>
      <c r="NT508" s="877" t="s">
        <v>64</v>
      </c>
      <c r="NU508" s="877" t="s">
        <v>64</v>
      </c>
      <c r="NV508" s="877" t="s">
        <v>64</v>
      </c>
      <c r="NW508" s="877" t="s">
        <v>64</v>
      </c>
      <c r="NX508" s="877" t="s">
        <v>64</v>
      </c>
      <c r="NY508" s="877" t="s">
        <v>64</v>
      </c>
      <c r="NZ508" s="877" t="s">
        <v>64</v>
      </c>
      <c r="OA508" s="877" t="s">
        <v>64</v>
      </c>
      <c r="OB508" s="877" t="s">
        <v>64</v>
      </c>
      <c r="OC508" s="877" t="s">
        <v>64</v>
      </c>
      <c r="OD508" s="877" t="s">
        <v>64</v>
      </c>
      <c r="OE508" s="877" t="s">
        <v>64</v>
      </c>
      <c r="OF508" s="877" t="s">
        <v>64</v>
      </c>
      <c r="OG508" s="877" t="s">
        <v>64</v>
      </c>
      <c r="OH508" s="877" t="s">
        <v>64</v>
      </c>
      <c r="OI508" s="877" t="s">
        <v>64</v>
      </c>
      <c r="OJ508" s="877" t="s">
        <v>64</v>
      </c>
      <c r="OK508" s="877" t="s">
        <v>64</v>
      </c>
      <c r="OL508" s="877" t="s">
        <v>64</v>
      </c>
    </row>
    <row r="509" spans="1:402" s="133" customFormat="1" x14ac:dyDescent="0.25">
      <c r="A509" s="274">
        <v>508</v>
      </c>
      <c r="B509" s="221">
        <v>0</v>
      </c>
      <c r="C509" s="61">
        <v>0</v>
      </c>
      <c r="D509" s="61">
        <v>5</v>
      </c>
      <c r="E509" s="511">
        <v>275</v>
      </c>
      <c r="F509" s="880"/>
      <c r="G509" s="887">
        <v>559</v>
      </c>
      <c r="I509" s="511" t="s">
        <v>2056</v>
      </c>
      <c r="J509" s="766">
        <v>24509</v>
      </c>
      <c r="K509" s="512">
        <v>49.635616438356202</v>
      </c>
      <c r="L509" s="514">
        <v>66.900000000000006</v>
      </c>
      <c r="M509" s="514">
        <v>168</v>
      </c>
      <c r="N509" s="514">
        <v>23.703231292517014</v>
      </c>
      <c r="O509" s="106">
        <v>1.766918221084383</v>
      </c>
      <c r="P509" s="511">
        <v>0</v>
      </c>
      <c r="Q509" s="511">
        <v>95</v>
      </c>
      <c r="R509" s="511">
        <v>60</v>
      </c>
      <c r="S509" s="511">
        <v>0</v>
      </c>
      <c r="T509" s="514">
        <v>2</v>
      </c>
      <c r="U509" s="718">
        <v>0</v>
      </c>
      <c r="V509" s="718"/>
      <c r="W509" s="718">
        <v>0</v>
      </c>
      <c r="X509" s="718">
        <v>1</v>
      </c>
      <c r="Y509" s="718">
        <v>0</v>
      </c>
      <c r="Z509" s="718">
        <v>0</v>
      </c>
      <c r="AA509" s="718">
        <v>0</v>
      </c>
      <c r="AB509" s="718">
        <v>0</v>
      </c>
      <c r="AD509" s="524">
        <v>26.30859375</v>
      </c>
      <c r="AF509" s="589">
        <v>121</v>
      </c>
      <c r="AG509" s="590">
        <v>1.08</v>
      </c>
      <c r="AH509" s="589">
        <v>72</v>
      </c>
      <c r="AI509" s="63"/>
      <c r="AJ509" s="515">
        <v>13.4</v>
      </c>
      <c r="AK509" s="63"/>
      <c r="AL509" s="515"/>
      <c r="AM509" s="554">
        <v>1190</v>
      </c>
      <c r="AN509" s="409"/>
      <c r="AO509" s="63"/>
      <c r="AP509" s="63"/>
      <c r="AQ509" s="63"/>
      <c r="AR509" s="63"/>
      <c r="AS509" s="63"/>
      <c r="AT509" s="63"/>
      <c r="AU509" s="64"/>
      <c r="AV509" s="64"/>
      <c r="AW509" s="108"/>
      <c r="AX509" s="108"/>
      <c r="AY509" s="108"/>
      <c r="AZ509" s="589">
        <v>137</v>
      </c>
      <c r="BA509" s="414"/>
      <c r="BB509" s="66"/>
      <c r="BC509" s="68"/>
      <c r="BD509" s="66"/>
      <c r="BE509" s="218"/>
      <c r="BF509" s="66"/>
      <c r="BG509" s="68"/>
      <c r="BH509" s="508"/>
      <c r="BI509" s="508"/>
      <c r="BJ509" s="508"/>
      <c r="BK509" s="66"/>
      <c r="BL509" s="66"/>
      <c r="BM509" s="66"/>
      <c r="BN509" s="66"/>
      <c r="BO509" s="571"/>
      <c r="BP509" s="66"/>
      <c r="BQ509" s="66"/>
      <c r="BR509" s="66"/>
      <c r="BS509" s="66"/>
      <c r="BT509" s="61"/>
      <c r="BU509" s="61"/>
      <c r="BV509" s="61"/>
      <c r="BW509" s="61"/>
      <c r="BX509" s="61"/>
      <c r="BY509" s="61"/>
      <c r="BZ509" s="61"/>
      <c r="CA509" s="61"/>
      <c r="CB509" s="61"/>
      <c r="CC509" s="61"/>
      <c r="CD509" s="61"/>
      <c r="CE509" s="61"/>
      <c r="CF509" s="61"/>
      <c r="CG509" s="61"/>
      <c r="CH509" s="61"/>
      <c r="CI509" s="61"/>
      <c r="CJ509" s="661">
        <v>1</v>
      </c>
      <c r="CK509" s="661">
        <v>0</v>
      </c>
      <c r="CL509" s="661">
        <v>1</v>
      </c>
      <c r="CM509" s="661">
        <v>1</v>
      </c>
      <c r="CN509" s="661">
        <v>1</v>
      </c>
      <c r="CO509" s="661">
        <v>0</v>
      </c>
      <c r="CP509" s="661">
        <v>1</v>
      </c>
      <c r="CQ509" s="663" t="s">
        <v>1835</v>
      </c>
      <c r="CR509" s="661">
        <v>0</v>
      </c>
      <c r="CS509" s="661">
        <v>0</v>
      </c>
      <c r="CT509" s="663" t="s">
        <v>1835</v>
      </c>
      <c r="CU509" s="661">
        <v>0</v>
      </c>
      <c r="CV509" s="666">
        <v>18.399999999999999</v>
      </c>
      <c r="CW509" s="362"/>
      <c r="CX509" s="362"/>
      <c r="CY509" s="362"/>
      <c r="DC509" s="516">
        <v>1</v>
      </c>
      <c r="DD509" s="511" t="s">
        <v>1760</v>
      </c>
      <c r="DF509" s="136"/>
      <c r="DJ509" s="136"/>
      <c r="DK509" s="136"/>
      <c r="DL509" s="136"/>
      <c r="DS509" s="63"/>
      <c r="EO509" s="511">
        <v>275</v>
      </c>
      <c r="EP509" s="574">
        <v>42625</v>
      </c>
      <c r="ET509" s="133">
        <v>78</v>
      </c>
      <c r="EU509" s="133">
        <v>0</v>
      </c>
      <c r="EV509" s="524">
        <v>26.30859375</v>
      </c>
      <c r="EW509" s="133">
        <v>9</v>
      </c>
      <c r="EX509" s="133">
        <v>9</v>
      </c>
      <c r="EY509" s="133">
        <v>64</v>
      </c>
      <c r="EZ509" s="133">
        <v>56</v>
      </c>
      <c r="FC509" s="133">
        <v>41</v>
      </c>
      <c r="FE509" s="133">
        <v>24</v>
      </c>
      <c r="FH509" s="91"/>
      <c r="FI509" s="91"/>
      <c r="FJ509" s="227"/>
      <c r="FK509" s="227"/>
      <c r="FL509" s="193">
        <v>181</v>
      </c>
      <c r="FM509" s="193">
        <v>129</v>
      </c>
      <c r="FN509" s="193">
        <v>102.43824407952378</v>
      </c>
      <c r="FO509" s="193">
        <v>73.0084722997711</v>
      </c>
      <c r="FP509" s="193">
        <v>28</v>
      </c>
      <c r="FQ509" s="133">
        <v>1</v>
      </c>
      <c r="FS509" s="193">
        <v>81</v>
      </c>
      <c r="FT509" s="193">
        <v>42</v>
      </c>
      <c r="FU509" s="133">
        <v>180</v>
      </c>
      <c r="FV509" s="237">
        <v>6.47</v>
      </c>
      <c r="FW509" s="237">
        <v>10.6</v>
      </c>
      <c r="FX509" s="237">
        <v>12.519319938176197</v>
      </c>
      <c r="FY509" s="237">
        <v>1.9285714285714286</v>
      </c>
      <c r="FZ509" s="237">
        <v>1.8837209302325582</v>
      </c>
      <c r="GA509" s="133">
        <v>19</v>
      </c>
      <c r="GG509" s="133">
        <v>0</v>
      </c>
      <c r="GH509" s="133">
        <v>1</v>
      </c>
      <c r="GI509" s="133">
        <v>0</v>
      </c>
      <c r="GJ509" s="133">
        <v>1</v>
      </c>
      <c r="GK509" s="133">
        <v>18</v>
      </c>
      <c r="GM509" s="133">
        <v>0</v>
      </c>
      <c r="GO509" s="133">
        <v>1</v>
      </c>
      <c r="GP509" s="61">
        <v>31</v>
      </c>
      <c r="GQ509" s="106">
        <v>17.54467163792949</v>
      </c>
      <c r="GR509" s="61">
        <v>57</v>
      </c>
      <c r="GS509" s="61">
        <v>0</v>
      </c>
      <c r="GT509" s="61"/>
      <c r="GU509" s="61"/>
      <c r="GV509" s="61"/>
      <c r="GW509" s="61"/>
      <c r="GX509" s="61">
        <v>17</v>
      </c>
      <c r="GY509" s="61"/>
      <c r="GZ509" s="90"/>
      <c r="HA509" s="21">
        <v>9</v>
      </c>
      <c r="HY509" s="238"/>
      <c r="IE509" s="237"/>
      <c r="IF509" s="237"/>
      <c r="IP509" s="237"/>
      <c r="JC509" s="136"/>
      <c r="JD509" s="278"/>
      <c r="JE509" s="70"/>
      <c r="JF509" s="70"/>
      <c r="JG509" s="136"/>
      <c r="JH509" s="136"/>
      <c r="JI509" s="136"/>
      <c r="JJ509" s="136"/>
      <c r="JL509" s="420"/>
      <c r="JM509" s="362"/>
      <c r="JN509" s="244"/>
      <c r="JP509" s="518">
        <v>0</v>
      </c>
      <c r="JQ509" s="519">
        <v>43503</v>
      </c>
      <c r="JR509" s="520">
        <v>28</v>
      </c>
      <c r="JS509" s="135"/>
      <c r="JU509" s="200"/>
      <c r="JV509" s="135"/>
      <c r="JW509" s="225"/>
      <c r="JX509" s="201"/>
      <c r="JY509" s="135"/>
      <c r="JZ509" s="225"/>
      <c r="KA509" s="699">
        <v>0</v>
      </c>
      <c r="KB509" s="511"/>
      <c r="KC509" s="225"/>
      <c r="KD509" s="63"/>
      <c r="KE509" s="250"/>
      <c r="KF509" s="250"/>
      <c r="KG509" s="250"/>
      <c r="KH509" s="250"/>
      <c r="KI509" s="250"/>
      <c r="KJ509" s="250"/>
      <c r="KK509" s="250"/>
      <c r="KL509" s="250"/>
      <c r="KQ509" s="92"/>
      <c r="KR509" s="92"/>
      <c r="KS509" s="92"/>
      <c r="KT509" s="361"/>
      <c r="KU509" s="92"/>
      <c r="KV509" s="361"/>
      <c r="KW509" s="361"/>
      <c r="KX509" s="361"/>
      <c r="KY509" s="361"/>
      <c r="KZ509" s="361"/>
      <c r="LA509" s="361"/>
      <c r="LB509" s="361"/>
      <c r="LC509" s="361"/>
      <c r="LD509" s="361"/>
      <c r="LE509" s="112"/>
      <c r="LF509" s="454"/>
      <c r="LG509" s="454"/>
      <c r="LH509" s="454"/>
      <c r="LI509" s="454"/>
      <c r="LJ509" s="454"/>
      <c r="LK509" s="454"/>
      <c r="LL509" s="454"/>
      <c r="LM509" s="454"/>
      <c r="LN509" s="454"/>
      <c r="LO509" s="454"/>
      <c r="LP509" s="454"/>
      <c r="LQ509" s="454"/>
      <c r="LR509" s="454"/>
      <c r="LS509" s="454"/>
      <c r="LT509" s="454"/>
      <c r="LU509" s="454"/>
      <c r="LV509" s="454"/>
      <c r="LW509" s="454"/>
      <c r="LX509" s="454"/>
      <c r="LY509" s="454"/>
      <c r="LZ509" s="454"/>
      <c r="MA509" s="454"/>
      <c r="MC509" s="509"/>
      <c r="MD509" s="61"/>
      <c r="ME509" s="746">
        <v>275</v>
      </c>
      <c r="MF509" s="510">
        <v>42626</v>
      </c>
      <c r="MG509" s="511">
        <v>559</v>
      </c>
      <c r="MH509" s="521">
        <v>559</v>
      </c>
      <c r="MI509" s="522">
        <v>24.483411175037201</v>
      </c>
      <c r="MJ509" s="510"/>
      <c r="MK509" s="511"/>
      <c r="ML509" s="511"/>
      <c r="MM509" s="511"/>
      <c r="MN509" s="511"/>
      <c r="MO509" s="511"/>
      <c r="ND509" s="876" t="s">
        <v>64</v>
      </c>
      <c r="NE509" s="877" t="s">
        <v>64</v>
      </c>
      <c r="NF509" s="877" t="s">
        <v>64</v>
      </c>
      <c r="NG509" s="877" t="s">
        <v>64</v>
      </c>
      <c r="NH509" s="877" t="s">
        <v>64</v>
      </c>
      <c r="NI509" s="877" t="s">
        <v>64</v>
      </c>
      <c r="NJ509" s="877" t="s">
        <v>64</v>
      </c>
      <c r="NK509" s="877" t="s">
        <v>64</v>
      </c>
      <c r="NL509" s="877" t="s">
        <v>64</v>
      </c>
      <c r="NM509" s="877" t="s">
        <v>64</v>
      </c>
      <c r="NN509" s="877" t="s">
        <v>64</v>
      </c>
      <c r="NO509" s="877" t="s">
        <v>64</v>
      </c>
      <c r="NP509" s="877" t="s">
        <v>64</v>
      </c>
      <c r="NQ509" s="877" t="s">
        <v>64</v>
      </c>
      <c r="NR509" s="877" t="s">
        <v>64</v>
      </c>
      <c r="NS509" s="877" t="s">
        <v>64</v>
      </c>
      <c r="NT509" s="877" t="s">
        <v>64</v>
      </c>
      <c r="NU509" s="877" t="s">
        <v>64</v>
      </c>
      <c r="NV509" s="877" t="s">
        <v>64</v>
      </c>
      <c r="NW509" s="877" t="s">
        <v>64</v>
      </c>
      <c r="NX509" s="877" t="s">
        <v>64</v>
      </c>
      <c r="NY509" s="877" t="s">
        <v>64</v>
      </c>
      <c r="NZ509" s="877" t="s">
        <v>64</v>
      </c>
      <c r="OA509" s="877" t="s">
        <v>64</v>
      </c>
      <c r="OB509" s="877" t="s">
        <v>64</v>
      </c>
      <c r="OC509" s="877" t="s">
        <v>64</v>
      </c>
      <c r="OD509" s="877" t="s">
        <v>64</v>
      </c>
      <c r="OE509" s="877" t="s">
        <v>64</v>
      </c>
      <c r="OF509" s="877" t="s">
        <v>64</v>
      </c>
      <c r="OG509" s="877" t="s">
        <v>64</v>
      </c>
      <c r="OH509" s="877" t="s">
        <v>64</v>
      </c>
      <c r="OI509" s="877" t="s">
        <v>64</v>
      </c>
      <c r="OJ509" s="877" t="s">
        <v>64</v>
      </c>
      <c r="OK509" s="877" t="s">
        <v>64</v>
      </c>
      <c r="OL509" s="877" t="s">
        <v>64</v>
      </c>
    </row>
    <row r="510" spans="1:402" s="133" customFormat="1" x14ac:dyDescent="0.25">
      <c r="A510" s="221">
        <v>509</v>
      </c>
      <c r="B510" s="274">
        <v>0</v>
      </c>
      <c r="C510" s="61">
        <v>0</v>
      </c>
      <c r="D510" s="61">
        <v>5</v>
      </c>
      <c r="E510" s="511">
        <v>276</v>
      </c>
      <c r="F510" s="880"/>
      <c r="G510" s="887">
        <v>560</v>
      </c>
      <c r="I510" s="511" t="s">
        <v>2057</v>
      </c>
      <c r="J510" s="766">
        <v>26264</v>
      </c>
      <c r="K510" s="512">
        <v>44.906849315068499</v>
      </c>
      <c r="L510" s="514">
        <v>68.099999999999994</v>
      </c>
      <c r="M510" s="514">
        <v>173</v>
      </c>
      <c r="N510" s="514">
        <v>22.753850780179757</v>
      </c>
      <c r="O510" s="106">
        <v>1.809028284282292</v>
      </c>
      <c r="P510" s="511">
        <v>0</v>
      </c>
      <c r="Q510" s="511">
        <v>87</v>
      </c>
      <c r="R510" s="511">
        <v>67</v>
      </c>
      <c r="S510" s="511">
        <v>0</v>
      </c>
      <c r="T510" s="514">
        <v>3</v>
      </c>
      <c r="U510" s="718">
        <v>0</v>
      </c>
      <c r="V510" s="718"/>
      <c r="W510" s="718">
        <v>1</v>
      </c>
      <c r="X510" s="718">
        <v>1</v>
      </c>
      <c r="Y510" s="718">
        <v>1</v>
      </c>
      <c r="Z510" s="718">
        <v>1</v>
      </c>
      <c r="AA510" s="718">
        <v>0</v>
      </c>
      <c r="AB510" s="718">
        <v>0</v>
      </c>
      <c r="AD510" s="524">
        <v>14.992594853706001</v>
      </c>
      <c r="AF510" s="589">
        <v>76</v>
      </c>
      <c r="AG510" s="590">
        <v>1.21</v>
      </c>
      <c r="AH510" s="589">
        <v>65</v>
      </c>
      <c r="AI510" s="63"/>
      <c r="AJ510" s="515">
        <v>10.8</v>
      </c>
      <c r="AK510" s="63"/>
      <c r="AL510" s="515"/>
      <c r="AM510" s="554">
        <v>4790</v>
      </c>
      <c r="AN510" s="409"/>
      <c r="AO510" s="63"/>
      <c r="AP510" s="63"/>
      <c r="AQ510" s="63"/>
      <c r="AR510" s="63"/>
      <c r="AS510" s="63"/>
      <c r="AT510" s="63"/>
      <c r="AU510" s="64"/>
      <c r="AV510" s="64"/>
      <c r="AW510" s="108"/>
      <c r="AX510" s="108"/>
      <c r="AY510" s="108"/>
      <c r="AZ510" s="589">
        <v>138</v>
      </c>
      <c r="BA510" s="414"/>
      <c r="BB510" s="66"/>
      <c r="BC510" s="68"/>
      <c r="BD510" s="66"/>
      <c r="BE510" s="218"/>
      <c r="BF510" s="66"/>
      <c r="BG510" s="68"/>
      <c r="BH510" s="508"/>
      <c r="BI510" s="508"/>
      <c r="BJ510" s="508"/>
      <c r="BK510" s="66"/>
      <c r="BL510" s="66"/>
      <c r="BM510" s="66"/>
      <c r="BN510" s="66"/>
      <c r="BO510" s="571"/>
      <c r="BP510" s="66"/>
      <c r="BQ510" s="66"/>
      <c r="BR510" s="66"/>
      <c r="BS510" s="66"/>
      <c r="BT510" s="61"/>
      <c r="BU510" s="61"/>
      <c r="BV510" s="61"/>
      <c r="BW510" s="61"/>
      <c r="BX510" s="61"/>
      <c r="BY510" s="61"/>
      <c r="BZ510" s="61"/>
      <c r="CA510" s="61"/>
      <c r="CB510" s="61"/>
      <c r="CC510" s="61"/>
      <c r="CD510" s="61"/>
      <c r="CE510" s="61"/>
      <c r="CF510" s="61"/>
      <c r="CG510" s="61"/>
      <c r="CH510" s="61"/>
      <c r="CI510" s="61"/>
      <c r="CJ510" s="661">
        <v>1</v>
      </c>
      <c r="CK510" s="661">
        <v>0</v>
      </c>
      <c r="CL510" s="661">
        <v>1</v>
      </c>
      <c r="CM510" s="661">
        <v>0</v>
      </c>
      <c r="CN510" s="661">
        <v>1</v>
      </c>
      <c r="CO510" s="661">
        <v>0</v>
      </c>
      <c r="CP510" s="661">
        <v>1</v>
      </c>
      <c r="CQ510" s="661">
        <v>1</v>
      </c>
      <c r="CR510" s="661">
        <v>0</v>
      </c>
      <c r="CS510" s="661">
        <v>0</v>
      </c>
      <c r="CT510" s="661">
        <v>1</v>
      </c>
      <c r="CU510" s="661">
        <v>1</v>
      </c>
      <c r="CV510" s="666">
        <v>13</v>
      </c>
      <c r="CW510" s="362"/>
      <c r="CX510" s="362"/>
      <c r="CY510" s="362"/>
      <c r="DC510" s="516">
        <v>1</v>
      </c>
      <c r="DD510" s="511" t="s">
        <v>1782</v>
      </c>
      <c r="DF510" s="136"/>
      <c r="DJ510" s="136"/>
      <c r="DK510" s="136"/>
      <c r="DL510" s="136"/>
      <c r="DS510" s="63"/>
      <c r="EO510" s="511">
        <v>276</v>
      </c>
      <c r="EP510" s="574">
        <v>42584</v>
      </c>
      <c r="ET510" s="133">
        <v>90</v>
      </c>
      <c r="EU510" s="133">
        <v>0</v>
      </c>
      <c r="EV510" s="524">
        <v>14.992594853706001</v>
      </c>
      <c r="EW510" s="133">
        <v>9</v>
      </c>
      <c r="EX510" s="133">
        <v>9</v>
      </c>
      <c r="EY510" s="133">
        <v>72</v>
      </c>
      <c r="EZ510" s="133">
        <v>97</v>
      </c>
      <c r="FC510" s="133">
        <v>48</v>
      </c>
      <c r="FE510" s="133">
        <v>37</v>
      </c>
      <c r="FH510" s="91"/>
      <c r="FI510" s="91"/>
      <c r="FJ510" s="227"/>
      <c r="FK510" s="227"/>
      <c r="FL510" s="193">
        <v>249</v>
      </c>
      <c r="FM510" s="193">
        <v>201</v>
      </c>
      <c r="FN510" s="193">
        <v>137.64295570358507</v>
      </c>
      <c r="FO510" s="193">
        <v>111.10937388120722</v>
      </c>
      <c r="FP510" s="193">
        <v>19</v>
      </c>
      <c r="FQ510" s="133">
        <v>1</v>
      </c>
      <c r="FS510" s="193">
        <v>71</v>
      </c>
      <c r="FT510" s="193">
        <v>22</v>
      </c>
      <c r="FU510" s="133">
        <v>100</v>
      </c>
      <c r="FV510" s="237">
        <v>3.07</v>
      </c>
      <c r="FW510" s="237">
        <v>3.95</v>
      </c>
      <c r="FX510" s="237">
        <v>23.127035830618894</v>
      </c>
      <c r="FY510" s="237">
        <v>3.2272727272727271</v>
      </c>
      <c r="FZ510" s="237">
        <v>2.7307692307692308</v>
      </c>
      <c r="GA510" s="133">
        <v>23</v>
      </c>
      <c r="GG510" s="133">
        <v>0</v>
      </c>
      <c r="GH510" s="133">
        <v>2</v>
      </c>
      <c r="GI510" s="133">
        <v>0</v>
      </c>
      <c r="GJ510" s="133">
        <v>2</v>
      </c>
      <c r="GK510" s="133">
        <v>38</v>
      </c>
      <c r="GM510" s="133">
        <v>0</v>
      </c>
      <c r="GO510" s="133">
        <v>0</v>
      </c>
      <c r="GP510" s="61">
        <v>87</v>
      </c>
      <c r="GQ510" s="106">
        <v>48.092117053059837</v>
      </c>
      <c r="GR510" s="61">
        <v>30</v>
      </c>
      <c r="GS510" s="61">
        <v>1</v>
      </c>
      <c r="GT510" s="61"/>
      <c r="GU510" s="61"/>
      <c r="GV510" s="61"/>
      <c r="GW510" s="61"/>
      <c r="GX510" s="61">
        <v>13</v>
      </c>
      <c r="GY510" s="61"/>
      <c r="GZ510" s="90"/>
      <c r="HA510" s="21">
        <v>28</v>
      </c>
      <c r="HY510" s="238"/>
      <c r="IE510" s="237"/>
      <c r="IF510" s="237"/>
      <c r="IP510" s="237"/>
      <c r="JC510" s="136"/>
      <c r="JD510" s="278"/>
      <c r="JE510" s="70"/>
      <c r="JF510" s="70"/>
      <c r="JG510" s="136"/>
      <c r="JH510" s="136"/>
      <c r="JI510" s="136"/>
      <c r="JJ510" s="136"/>
      <c r="JL510" s="420"/>
      <c r="JM510" s="362"/>
      <c r="JN510" s="244"/>
      <c r="JP510" s="518">
        <v>1</v>
      </c>
      <c r="JQ510" s="519">
        <v>43095</v>
      </c>
      <c r="JR510" s="520">
        <v>14</v>
      </c>
      <c r="JS510" s="135"/>
      <c r="JU510" s="200"/>
      <c r="JV510" s="135"/>
      <c r="JW510" s="225"/>
      <c r="JX510" s="201"/>
      <c r="JY510" s="135"/>
      <c r="JZ510" s="225"/>
      <c r="KA510" s="699">
        <v>0</v>
      </c>
      <c r="KB510" s="511"/>
      <c r="KC510" s="225"/>
      <c r="KD510" s="63"/>
      <c r="KE510" s="250"/>
      <c r="KF510" s="250"/>
      <c r="KG510" s="250"/>
      <c r="KH510" s="250"/>
      <c r="KI510" s="250"/>
      <c r="KJ510" s="250"/>
      <c r="KK510" s="250"/>
      <c r="KL510" s="250"/>
      <c r="KQ510" s="92"/>
      <c r="KR510" s="92"/>
      <c r="KS510" s="92"/>
      <c r="KT510" s="361"/>
      <c r="KU510" s="92"/>
      <c r="KV510" s="361"/>
      <c r="KW510" s="361"/>
      <c r="KX510" s="361"/>
      <c r="KY510" s="361"/>
      <c r="KZ510" s="361"/>
      <c r="LA510" s="361"/>
      <c r="LB510" s="361"/>
      <c r="LC510" s="361"/>
      <c r="LD510" s="361"/>
      <c r="LE510" s="112"/>
      <c r="LF510" s="454"/>
      <c r="LG510" s="454"/>
      <c r="LH510" s="454"/>
      <c r="LI510" s="454"/>
      <c r="LJ510" s="454"/>
      <c r="LK510" s="454"/>
      <c r="LL510" s="454"/>
      <c r="LM510" s="454"/>
      <c r="LN510" s="454"/>
      <c r="LO510" s="454"/>
      <c r="LP510" s="454"/>
      <c r="LQ510" s="454"/>
      <c r="LR510" s="454"/>
      <c r="LS510" s="454"/>
      <c r="LT510" s="454"/>
      <c r="LU510" s="454"/>
      <c r="LV510" s="454"/>
      <c r="LW510" s="454"/>
      <c r="LX510" s="454"/>
      <c r="LY510" s="454"/>
      <c r="LZ510" s="454"/>
      <c r="MA510" s="454"/>
      <c r="MC510" s="509"/>
      <c r="MD510" s="61"/>
      <c r="ME510" s="746">
        <v>276</v>
      </c>
      <c r="MF510" s="510">
        <v>42655</v>
      </c>
      <c r="MG510" s="511">
        <v>560</v>
      </c>
      <c r="MH510" s="521">
        <v>560</v>
      </c>
      <c r="MI510" s="522">
        <v>37.361037727179799</v>
      </c>
      <c r="MJ510" s="510"/>
      <c r="MK510" s="511"/>
      <c r="ML510" s="511"/>
      <c r="MM510" s="511"/>
      <c r="MN510" s="511"/>
      <c r="MO510" s="511"/>
      <c r="ND510" s="876" t="s">
        <v>64</v>
      </c>
      <c r="NE510" s="877" t="s">
        <v>64</v>
      </c>
      <c r="NF510" s="877" t="s">
        <v>64</v>
      </c>
      <c r="NG510" s="877" t="s">
        <v>64</v>
      </c>
      <c r="NH510" s="877" t="s">
        <v>64</v>
      </c>
      <c r="NI510" s="877" t="s">
        <v>64</v>
      </c>
      <c r="NJ510" s="877" t="s">
        <v>64</v>
      </c>
      <c r="NK510" s="877" t="s">
        <v>64</v>
      </c>
      <c r="NL510" s="877" t="s">
        <v>64</v>
      </c>
      <c r="NM510" s="877" t="s">
        <v>64</v>
      </c>
      <c r="NN510" s="877" t="s">
        <v>64</v>
      </c>
      <c r="NO510" s="877" t="s">
        <v>64</v>
      </c>
      <c r="NP510" s="877" t="s">
        <v>64</v>
      </c>
      <c r="NQ510" s="877" t="s">
        <v>64</v>
      </c>
      <c r="NR510" s="877" t="s">
        <v>64</v>
      </c>
      <c r="NS510" s="877" t="s">
        <v>64</v>
      </c>
      <c r="NT510" s="877" t="s">
        <v>64</v>
      </c>
      <c r="NU510" s="877" t="s">
        <v>64</v>
      </c>
      <c r="NV510" s="877" t="s">
        <v>64</v>
      </c>
      <c r="NW510" s="877" t="s">
        <v>64</v>
      </c>
      <c r="NX510" s="877" t="s">
        <v>64</v>
      </c>
      <c r="NY510" s="877" t="s">
        <v>64</v>
      </c>
      <c r="NZ510" s="877" t="s">
        <v>64</v>
      </c>
      <c r="OA510" s="877" t="s">
        <v>64</v>
      </c>
      <c r="OB510" s="877" t="s">
        <v>64</v>
      </c>
      <c r="OC510" s="877" t="s">
        <v>64</v>
      </c>
      <c r="OD510" s="877" t="s">
        <v>64</v>
      </c>
      <c r="OE510" s="877" t="s">
        <v>64</v>
      </c>
      <c r="OF510" s="877" t="s">
        <v>64</v>
      </c>
      <c r="OG510" s="877" t="s">
        <v>64</v>
      </c>
      <c r="OH510" s="877" t="s">
        <v>64</v>
      </c>
      <c r="OI510" s="877" t="s">
        <v>64</v>
      </c>
      <c r="OJ510" s="877" t="s">
        <v>64</v>
      </c>
      <c r="OK510" s="877" t="s">
        <v>64</v>
      </c>
      <c r="OL510" s="877" t="s">
        <v>64</v>
      </c>
    </row>
    <row r="511" spans="1:402" s="133" customFormat="1" x14ac:dyDescent="0.25">
      <c r="A511" s="221">
        <v>510</v>
      </c>
      <c r="B511" s="221">
        <v>0</v>
      </c>
      <c r="C511" s="61">
        <v>1</v>
      </c>
      <c r="D511" s="61">
        <v>5</v>
      </c>
      <c r="E511" s="511">
        <v>277</v>
      </c>
      <c r="F511" s="880"/>
      <c r="G511" s="887">
        <v>561</v>
      </c>
      <c r="I511" s="511" t="s">
        <v>2058</v>
      </c>
      <c r="J511" s="766">
        <v>19906</v>
      </c>
      <c r="K511" s="512">
        <v>62.342465753424698</v>
      </c>
      <c r="L511" s="514">
        <v>54</v>
      </c>
      <c r="M511" s="514">
        <v>155</v>
      </c>
      <c r="N511" s="514">
        <v>22.476586888657646</v>
      </c>
      <c r="O511" s="106">
        <v>1.5247950681976907</v>
      </c>
      <c r="P511" s="511">
        <v>1</v>
      </c>
      <c r="Q511" s="511">
        <v>120</v>
      </c>
      <c r="R511" s="511">
        <v>60</v>
      </c>
      <c r="S511" s="511">
        <v>1</v>
      </c>
      <c r="T511" s="514">
        <v>3</v>
      </c>
      <c r="U511" s="718">
        <v>0</v>
      </c>
      <c r="V511" s="718"/>
      <c r="W511" s="718">
        <v>0</v>
      </c>
      <c r="X511" s="718">
        <v>0</v>
      </c>
      <c r="Y511" s="718">
        <v>0</v>
      </c>
      <c r="Z511" s="718">
        <v>0</v>
      </c>
      <c r="AA511" s="718">
        <v>0</v>
      </c>
      <c r="AB511" s="718">
        <v>0</v>
      </c>
      <c r="AD511" s="524">
        <v>17.794000378886299</v>
      </c>
      <c r="AF511" s="589">
        <v>94</v>
      </c>
      <c r="AG511" s="590">
        <v>1.08</v>
      </c>
      <c r="AH511" s="589">
        <v>51</v>
      </c>
      <c r="AI511" s="63"/>
      <c r="AJ511" s="515">
        <v>12.6</v>
      </c>
      <c r="AK511" s="63"/>
      <c r="AL511" s="515"/>
      <c r="AM511" s="554">
        <v>2948</v>
      </c>
      <c r="AN511" s="409"/>
      <c r="AO511" s="63"/>
      <c r="AP511" s="63"/>
      <c r="AQ511" s="63"/>
      <c r="AR511" s="63"/>
      <c r="AS511" s="63"/>
      <c r="AT511" s="63"/>
      <c r="AU511" s="64"/>
      <c r="AV511" s="64"/>
      <c r="AW511" s="108"/>
      <c r="AX511" s="108"/>
      <c r="AY511" s="108"/>
      <c r="AZ511" s="589">
        <v>140</v>
      </c>
      <c r="BA511" s="414"/>
      <c r="BB511" s="66"/>
      <c r="BC511" s="68"/>
      <c r="BD511" s="66"/>
      <c r="BE511" s="218"/>
      <c r="BF511" s="66"/>
      <c r="BG511" s="68"/>
      <c r="BH511" s="508"/>
      <c r="BI511" s="508"/>
      <c r="BJ511" s="508"/>
      <c r="BK511" s="66"/>
      <c r="BL511" s="66"/>
      <c r="BM511" s="66"/>
      <c r="BN511" s="66"/>
      <c r="BO511" s="571"/>
      <c r="BP511" s="66"/>
      <c r="BQ511" s="66"/>
      <c r="BR511" s="66"/>
      <c r="BS511" s="66"/>
      <c r="BT511" s="61"/>
      <c r="BU511" s="61"/>
      <c r="BV511" s="61"/>
      <c r="BW511" s="61"/>
      <c r="BX511" s="61"/>
      <c r="BY511" s="61"/>
      <c r="BZ511" s="61"/>
      <c r="CA511" s="61"/>
      <c r="CB511" s="61"/>
      <c r="CC511" s="61"/>
      <c r="CD511" s="61"/>
      <c r="CE511" s="61"/>
      <c r="CF511" s="61"/>
      <c r="CG511" s="61"/>
      <c r="CH511" s="61"/>
      <c r="CI511" s="61"/>
      <c r="CJ511" s="661">
        <v>1</v>
      </c>
      <c r="CK511" s="661">
        <v>0</v>
      </c>
      <c r="CL511" s="661">
        <v>1</v>
      </c>
      <c r="CM511" s="661">
        <v>1</v>
      </c>
      <c r="CN511" s="663">
        <v>1</v>
      </c>
      <c r="CO511" s="661">
        <v>0</v>
      </c>
      <c r="CP511" s="661">
        <v>0</v>
      </c>
      <c r="CQ511" s="661">
        <v>1</v>
      </c>
      <c r="CR511" s="661">
        <v>0</v>
      </c>
      <c r="CS511" s="661">
        <v>0</v>
      </c>
      <c r="CT511" s="661">
        <v>0</v>
      </c>
      <c r="CU511" s="661">
        <v>0</v>
      </c>
      <c r="CV511" s="666">
        <v>10.5</v>
      </c>
      <c r="CW511" s="362"/>
      <c r="CX511" s="362"/>
      <c r="CY511" s="362"/>
      <c r="DC511" s="516">
        <v>2</v>
      </c>
      <c r="DD511" s="511" t="s">
        <v>2059</v>
      </c>
      <c r="DF511" s="136"/>
      <c r="DJ511" s="136"/>
      <c r="DK511" s="136"/>
      <c r="DL511" s="136"/>
      <c r="DS511" s="63"/>
      <c r="EO511" s="511">
        <v>277</v>
      </c>
      <c r="EP511" s="574">
        <v>42587</v>
      </c>
      <c r="ET511" s="133">
        <v>90</v>
      </c>
      <c r="EU511" s="133">
        <v>1</v>
      </c>
      <c r="EV511" s="524">
        <v>17.794000378886299</v>
      </c>
      <c r="EW511" s="133">
        <v>7</v>
      </c>
      <c r="EX511" s="133">
        <v>6</v>
      </c>
      <c r="EY511" s="133">
        <v>61</v>
      </c>
      <c r="EZ511" s="133">
        <v>56</v>
      </c>
      <c r="FC511" s="133">
        <v>47</v>
      </c>
      <c r="FE511" s="133">
        <v>27</v>
      </c>
      <c r="FH511" s="91"/>
      <c r="FI511" s="91"/>
      <c r="FJ511" s="227"/>
      <c r="FK511" s="227"/>
      <c r="FL511" s="193">
        <v>133</v>
      </c>
      <c r="FM511" s="193">
        <v>89</v>
      </c>
      <c r="FN511" s="193">
        <v>87.224836159265735</v>
      </c>
      <c r="FO511" s="193">
        <v>58.368499384771809</v>
      </c>
      <c r="FP511" s="193">
        <v>33</v>
      </c>
      <c r="FQ511" s="133">
        <v>1</v>
      </c>
      <c r="FS511" s="193">
        <v>121</v>
      </c>
      <c r="FT511" s="193"/>
      <c r="FU511" s="133">
        <v>540</v>
      </c>
      <c r="FV511" s="237">
        <v>5</v>
      </c>
      <c r="FW511" s="237">
        <v>11</v>
      </c>
      <c r="FX511" s="237">
        <v>24.2</v>
      </c>
      <c r="FY511" s="237"/>
      <c r="FZ511" s="237">
        <v>1.890625</v>
      </c>
      <c r="GA511" s="133">
        <v>21</v>
      </c>
      <c r="GG511" s="133">
        <v>1</v>
      </c>
      <c r="GH511" s="133">
        <v>2</v>
      </c>
      <c r="GI511" s="133">
        <v>1</v>
      </c>
      <c r="GJ511" s="133">
        <v>2</v>
      </c>
      <c r="GK511" s="133">
        <v>21</v>
      </c>
      <c r="GM511" s="133">
        <v>0</v>
      </c>
      <c r="GO511" s="133">
        <v>1</v>
      </c>
      <c r="GP511" s="61">
        <v>60</v>
      </c>
      <c r="GQ511" s="106">
        <v>39.349550147037178</v>
      </c>
      <c r="GR511" s="61">
        <v>59</v>
      </c>
      <c r="GS511" s="61">
        <v>0</v>
      </c>
      <c r="GT511" s="61"/>
      <c r="GU511" s="61"/>
      <c r="GV511" s="61"/>
      <c r="GW511" s="61"/>
      <c r="GX511" s="61">
        <v>16</v>
      </c>
      <c r="GY511" s="61"/>
      <c r="GZ511" s="90"/>
      <c r="HA511" s="21">
        <v>11</v>
      </c>
      <c r="HY511" s="238"/>
      <c r="IE511" s="237"/>
      <c r="IF511" s="237"/>
      <c r="IP511" s="237"/>
      <c r="JC511" s="136"/>
      <c r="JD511" s="278"/>
      <c r="JE511" s="70"/>
      <c r="JF511" s="70"/>
      <c r="JG511" s="136"/>
      <c r="JH511" s="136"/>
      <c r="JI511" s="136"/>
      <c r="JJ511" s="136"/>
      <c r="JL511" s="420"/>
      <c r="JM511" s="362"/>
      <c r="JN511" s="244"/>
      <c r="JP511" s="518">
        <v>0</v>
      </c>
      <c r="JQ511" s="519"/>
      <c r="JR511" s="520"/>
      <c r="JS511" s="135"/>
      <c r="JU511" s="200"/>
      <c r="JV511" s="135"/>
      <c r="JW511" s="225"/>
      <c r="JX511" s="201"/>
      <c r="JY511" s="135"/>
      <c r="JZ511" s="225"/>
      <c r="KA511" s="699">
        <v>0</v>
      </c>
      <c r="KB511" s="511"/>
      <c r="KC511" s="225"/>
      <c r="KD511" s="63"/>
      <c r="KE511" s="250"/>
      <c r="KF511" s="250"/>
      <c r="KG511" s="250"/>
      <c r="KH511" s="250"/>
      <c r="KI511" s="250"/>
      <c r="KJ511" s="250"/>
      <c r="KK511" s="250"/>
      <c r="KL511" s="250"/>
      <c r="KQ511" s="92"/>
      <c r="KR511" s="92"/>
      <c r="KS511" s="92"/>
      <c r="KT511" s="361"/>
      <c r="KU511" s="92"/>
      <c r="KV511" s="361"/>
      <c r="KW511" s="361"/>
      <c r="KX511" s="361"/>
      <c r="KY511" s="361"/>
      <c r="KZ511" s="361"/>
      <c r="LA511" s="361"/>
      <c r="LB511" s="361"/>
      <c r="LC511" s="361"/>
      <c r="LD511" s="361"/>
      <c r="LE511" s="112"/>
      <c r="LF511" s="454"/>
      <c r="LG511" s="454"/>
      <c r="LH511" s="454"/>
      <c r="LI511" s="454"/>
      <c r="LJ511" s="454"/>
      <c r="LK511" s="454"/>
      <c r="LL511" s="454"/>
      <c r="LM511" s="454"/>
      <c r="LN511" s="454"/>
      <c r="LO511" s="454"/>
      <c r="LP511" s="454"/>
      <c r="LQ511" s="454"/>
      <c r="LR511" s="454"/>
      <c r="LS511" s="454"/>
      <c r="LT511" s="454"/>
      <c r="LU511" s="454"/>
      <c r="LV511" s="454"/>
      <c r="LW511" s="454"/>
      <c r="LX511" s="454"/>
      <c r="LY511" s="454"/>
      <c r="LZ511" s="454"/>
      <c r="MA511" s="454"/>
      <c r="MC511" s="509"/>
      <c r="MD511" s="61"/>
      <c r="ME511" s="746">
        <v>277</v>
      </c>
      <c r="MF511" s="510">
        <v>42661</v>
      </c>
      <c r="MG511" s="511">
        <v>561</v>
      </c>
      <c r="MH511" s="521">
        <v>561</v>
      </c>
      <c r="MI511" s="522">
        <v>39.371435948375897</v>
      </c>
      <c r="MJ511" s="510"/>
      <c r="MK511" s="511"/>
      <c r="ML511" s="511"/>
      <c r="MM511" s="511"/>
      <c r="MN511" s="511"/>
      <c r="MO511" s="511"/>
      <c r="ND511" s="876">
        <v>1277</v>
      </c>
      <c r="NE511" s="877">
        <v>8.8745818240636805</v>
      </c>
      <c r="NF511" s="877">
        <v>6.5008020530571597</v>
      </c>
      <c r="NG511" s="877">
        <v>4.2441259432837297</v>
      </c>
      <c r="NH511" s="877">
        <v>3.53729606709084</v>
      </c>
      <c r="NI511" s="877">
        <v>7.4405369981416296</v>
      </c>
      <c r="NJ511" s="877">
        <v>8.3051041333048001</v>
      </c>
      <c r="NK511" s="877">
        <v>7.4967339638282997</v>
      </c>
      <c r="NL511" s="877">
        <v>7.6532033620339801</v>
      </c>
      <c r="NM511" s="877">
        <v>6.0699598904597698</v>
      </c>
      <c r="NN511" s="877">
        <v>0.58496250072115596</v>
      </c>
      <c r="NO511" s="877">
        <v>5.50557340028202</v>
      </c>
      <c r="NP511" s="877">
        <v>6.1624920369375298</v>
      </c>
      <c r="NQ511" s="877">
        <v>7.5638445288175697</v>
      </c>
      <c r="NR511" s="877">
        <v>3.5570424152637199</v>
      </c>
      <c r="NS511" s="877">
        <v>6.1743265151739104</v>
      </c>
      <c r="NT511" s="877">
        <v>8.1435362769617807</v>
      </c>
      <c r="NU511" s="877">
        <v>6.6173572615913203</v>
      </c>
      <c r="NV511" s="877">
        <v>6.6284819943839004</v>
      </c>
      <c r="NW511" s="877">
        <v>5.4979316518962804</v>
      </c>
      <c r="NX511" s="877">
        <v>5.97407036702403</v>
      </c>
      <c r="NY511" s="877">
        <v>7.3249005890771999</v>
      </c>
      <c r="NZ511" s="877">
        <v>-0.45403163089470699</v>
      </c>
      <c r="OA511" s="877">
        <v>9.7858120753583702</v>
      </c>
      <c r="OB511" s="877">
        <v>1.03562390973072</v>
      </c>
      <c r="OC511" s="877">
        <v>3.9495349330170102</v>
      </c>
      <c r="OD511" s="877">
        <v>6.6841174128391598</v>
      </c>
      <c r="OE511" s="877">
        <v>7.2421261016579397</v>
      </c>
      <c r="OF511" s="877">
        <v>13.4456072227369</v>
      </c>
      <c r="OG511" s="877">
        <v>4.86245139132558</v>
      </c>
      <c r="OH511" s="877">
        <v>9.5301917214687109</v>
      </c>
      <c r="OI511" s="877">
        <v>4.7918140711618298</v>
      </c>
      <c r="OJ511" s="877">
        <v>3.91541550126817</v>
      </c>
      <c r="OK511" s="877">
        <v>4.4035665639117196</v>
      </c>
      <c r="OL511" s="877">
        <v>8.7501881656276499</v>
      </c>
    </row>
    <row r="512" spans="1:402" s="133" customFormat="1" x14ac:dyDescent="0.25">
      <c r="A512" s="274">
        <v>511</v>
      </c>
      <c r="B512" s="221">
        <v>0</v>
      </c>
      <c r="C512" s="61">
        <v>1</v>
      </c>
      <c r="D512" s="61">
        <v>5</v>
      </c>
      <c r="E512" s="511">
        <v>278</v>
      </c>
      <c r="F512" s="880"/>
      <c r="G512" s="887">
        <v>562</v>
      </c>
      <c r="I512" s="511" t="s">
        <v>2060</v>
      </c>
      <c r="J512" s="766">
        <v>23801</v>
      </c>
      <c r="K512" s="512">
        <v>51.673972602739703</v>
      </c>
      <c r="L512" s="514">
        <v>71.2</v>
      </c>
      <c r="M512" s="514">
        <v>163</v>
      </c>
      <c r="N512" s="514">
        <v>26.798148217847871</v>
      </c>
      <c r="O512" s="106">
        <v>1.7954881725530185</v>
      </c>
      <c r="P512" s="511">
        <v>1</v>
      </c>
      <c r="Q512" s="511">
        <v>96</v>
      </c>
      <c r="R512" s="511">
        <v>53</v>
      </c>
      <c r="S512" s="511">
        <v>0</v>
      </c>
      <c r="T512" s="514">
        <v>3</v>
      </c>
      <c r="U512" s="718">
        <v>0</v>
      </c>
      <c r="V512" s="718"/>
      <c r="W512" s="718">
        <v>1</v>
      </c>
      <c r="X512" s="718">
        <v>2</v>
      </c>
      <c r="Y512" s="718">
        <v>1</v>
      </c>
      <c r="Z512" s="718">
        <v>0</v>
      </c>
      <c r="AA512" s="718">
        <v>0</v>
      </c>
      <c r="AB512" s="718">
        <v>0</v>
      </c>
      <c r="AD512" s="524">
        <v>18.794000378886299</v>
      </c>
      <c r="AF512" s="589">
        <v>91</v>
      </c>
      <c r="AG512" s="590">
        <v>1.38</v>
      </c>
      <c r="AH512" s="589">
        <v>40</v>
      </c>
      <c r="AI512" s="63"/>
      <c r="AJ512" s="515">
        <v>11</v>
      </c>
      <c r="AK512" s="63"/>
      <c r="AL512" s="515"/>
      <c r="AM512" s="554">
        <v>758</v>
      </c>
      <c r="AN512" s="409"/>
      <c r="AO512" s="63"/>
      <c r="AP512" s="63"/>
      <c r="AQ512" s="63"/>
      <c r="AR512" s="63"/>
      <c r="AS512" s="63"/>
      <c r="AT512" s="63"/>
      <c r="AU512" s="64"/>
      <c r="AV512" s="64"/>
      <c r="AW512" s="108"/>
      <c r="AX512" s="108"/>
      <c r="AY512" s="108"/>
      <c r="AZ512" s="589">
        <v>142</v>
      </c>
      <c r="BA512" s="414"/>
      <c r="BB512" s="66"/>
      <c r="BC512" s="68"/>
      <c r="BD512" s="66"/>
      <c r="BE512" s="218"/>
      <c r="BF512" s="66"/>
      <c r="BG512" s="68"/>
      <c r="BH512" s="508"/>
      <c r="BI512" s="508"/>
      <c r="BJ512" s="508"/>
      <c r="BK512" s="66"/>
      <c r="BL512" s="66"/>
      <c r="BM512" s="66"/>
      <c r="BN512" s="66"/>
      <c r="BO512" s="571"/>
      <c r="BP512" s="66"/>
      <c r="BQ512" s="66"/>
      <c r="BR512" s="66"/>
      <c r="BS512" s="66"/>
      <c r="BT512" s="61"/>
      <c r="BU512" s="61"/>
      <c r="BV512" s="61"/>
      <c r="BW512" s="61"/>
      <c r="BX512" s="61"/>
      <c r="BY512" s="61"/>
      <c r="BZ512" s="61"/>
      <c r="CA512" s="61"/>
      <c r="CB512" s="61"/>
      <c r="CC512" s="61"/>
      <c r="CD512" s="61"/>
      <c r="CE512" s="61"/>
      <c r="CF512" s="61"/>
      <c r="CG512" s="61"/>
      <c r="CH512" s="61"/>
      <c r="CI512" s="61"/>
      <c r="CJ512" s="661">
        <v>1</v>
      </c>
      <c r="CK512" s="661">
        <v>0</v>
      </c>
      <c r="CL512" s="661">
        <v>1</v>
      </c>
      <c r="CM512" s="661">
        <v>0</v>
      </c>
      <c r="CN512" s="661">
        <v>1</v>
      </c>
      <c r="CO512" s="661">
        <v>0</v>
      </c>
      <c r="CP512" s="661">
        <v>0</v>
      </c>
      <c r="CQ512" s="661">
        <v>0</v>
      </c>
      <c r="CR512" s="661">
        <v>0</v>
      </c>
      <c r="CS512" s="661">
        <v>0</v>
      </c>
      <c r="CT512" s="661">
        <v>0</v>
      </c>
      <c r="CU512" s="661">
        <v>0</v>
      </c>
      <c r="CV512" s="666">
        <v>8.3000000000000007</v>
      </c>
      <c r="CW512" s="362"/>
      <c r="CX512" s="362"/>
      <c r="CY512" s="362"/>
      <c r="DC512" s="516">
        <v>2</v>
      </c>
      <c r="DD512" s="511" t="s">
        <v>2061</v>
      </c>
      <c r="DF512" s="136"/>
      <c r="DJ512" s="136"/>
      <c r="DK512" s="136"/>
      <c r="DL512" s="136"/>
      <c r="DS512" s="63"/>
      <c r="EO512" s="511">
        <v>278</v>
      </c>
      <c r="EP512" s="574">
        <v>42619</v>
      </c>
      <c r="ET512" s="133">
        <v>75</v>
      </c>
      <c r="EU512" s="133">
        <v>0</v>
      </c>
      <c r="EV512" s="524">
        <v>18.794000378886299</v>
      </c>
      <c r="EW512" s="133">
        <v>7</v>
      </c>
      <c r="EX512" s="133">
        <v>6</v>
      </c>
      <c r="EY512" s="133">
        <v>56</v>
      </c>
      <c r="EZ512" s="133">
        <v>50</v>
      </c>
      <c r="FC512" s="133">
        <v>31</v>
      </c>
      <c r="FE512" s="133">
        <v>25</v>
      </c>
      <c r="FH512" s="91"/>
      <c r="FI512" s="91"/>
      <c r="FJ512" s="227"/>
      <c r="FK512" s="227"/>
      <c r="FL512" s="193">
        <v>159</v>
      </c>
      <c r="FM512" s="193">
        <v>101</v>
      </c>
      <c r="FN512" s="193">
        <v>88.555303471543709</v>
      </c>
      <c r="FO512" s="193">
        <v>56.252111010225882</v>
      </c>
      <c r="FP512" s="193">
        <v>36</v>
      </c>
      <c r="FQ512" s="133">
        <v>1</v>
      </c>
      <c r="FS512" s="193">
        <v>85</v>
      </c>
      <c r="FT512" s="193">
        <v>73</v>
      </c>
      <c r="FU512" s="133">
        <v>280</v>
      </c>
      <c r="FV512" s="237">
        <v>7</v>
      </c>
      <c r="FW512" s="237">
        <v>6</v>
      </c>
      <c r="FX512" s="237">
        <v>12.142857142857142</v>
      </c>
      <c r="FY512" s="237">
        <v>1.1643835616438356</v>
      </c>
      <c r="FZ512" s="237">
        <v>3.0357142857142856</v>
      </c>
      <c r="GA512" s="133">
        <v>18</v>
      </c>
      <c r="GG512" s="133">
        <v>1</v>
      </c>
      <c r="GH512" s="133">
        <v>1</v>
      </c>
      <c r="GI512" s="133">
        <v>0</v>
      </c>
      <c r="GJ512" s="133">
        <v>1</v>
      </c>
      <c r="GK512" s="133">
        <v>23</v>
      </c>
      <c r="GM512" s="133">
        <v>0</v>
      </c>
      <c r="GO512" s="133">
        <v>1</v>
      </c>
      <c r="GP512" s="61">
        <v>49</v>
      </c>
      <c r="GQ512" s="106">
        <v>27.290628113871961</v>
      </c>
      <c r="GR512" s="61">
        <v>71</v>
      </c>
      <c r="GS512" s="61">
        <v>0</v>
      </c>
      <c r="GT512" s="61"/>
      <c r="GU512" s="61"/>
      <c r="GV512" s="61"/>
      <c r="GW512" s="61"/>
      <c r="GX512" s="61">
        <v>25</v>
      </c>
      <c r="GY512" s="61"/>
      <c r="GZ512" s="90"/>
      <c r="HA512" s="21">
        <v>14</v>
      </c>
      <c r="HY512" s="238"/>
      <c r="IE512" s="237"/>
      <c r="IF512" s="237"/>
      <c r="IP512" s="237"/>
      <c r="JC512" s="136"/>
      <c r="JD512" s="278"/>
      <c r="JE512" s="70"/>
      <c r="JF512" s="70"/>
      <c r="JG512" s="136"/>
      <c r="JH512" s="136"/>
      <c r="JI512" s="136"/>
      <c r="JJ512" s="136"/>
      <c r="JL512" s="420"/>
      <c r="JM512" s="362"/>
      <c r="JN512" s="244"/>
      <c r="JP512" s="518">
        <v>0</v>
      </c>
      <c r="JQ512" s="519"/>
      <c r="JR512" s="520"/>
      <c r="JS512" s="135"/>
      <c r="JU512" s="200"/>
      <c r="JV512" s="135"/>
      <c r="JW512" s="225"/>
      <c r="JX512" s="201"/>
      <c r="JY512" s="135"/>
      <c r="JZ512" s="225"/>
      <c r="KA512" s="699">
        <v>0</v>
      </c>
      <c r="KB512" s="511"/>
      <c r="KC512" s="225"/>
      <c r="KD512" s="63"/>
      <c r="KE512" s="250"/>
      <c r="KF512" s="250"/>
      <c r="KG512" s="250"/>
      <c r="KH512" s="250"/>
      <c r="KI512" s="250"/>
      <c r="KJ512" s="250"/>
      <c r="KK512" s="250"/>
      <c r="KL512" s="250"/>
      <c r="KQ512" s="92"/>
      <c r="KR512" s="92"/>
      <c r="KS512" s="92"/>
      <c r="KT512" s="361"/>
      <c r="KU512" s="92"/>
      <c r="KV512" s="361"/>
      <c r="KW512" s="361"/>
      <c r="KX512" s="361"/>
      <c r="KY512" s="361"/>
      <c r="KZ512" s="361"/>
      <c r="LA512" s="361"/>
      <c r="LB512" s="361"/>
      <c r="LC512" s="361"/>
      <c r="LD512" s="361"/>
      <c r="LE512" s="112"/>
      <c r="LF512" s="454"/>
      <c r="LG512" s="454"/>
      <c r="LH512" s="454"/>
      <c r="LI512" s="454"/>
      <c r="LJ512" s="454"/>
      <c r="LK512" s="454"/>
      <c r="LL512" s="454"/>
      <c r="LM512" s="454"/>
      <c r="LN512" s="454"/>
      <c r="LO512" s="454"/>
      <c r="LP512" s="454"/>
      <c r="LQ512" s="454"/>
      <c r="LR512" s="454"/>
      <c r="LS512" s="454"/>
      <c r="LT512" s="454"/>
      <c r="LU512" s="454"/>
      <c r="LV512" s="454"/>
      <c r="LW512" s="454"/>
      <c r="LX512" s="454"/>
      <c r="LY512" s="454"/>
      <c r="LZ512" s="454"/>
      <c r="MA512" s="454"/>
      <c r="MC512" s="509"/>
      <c r="MD512" s="61"/>
      <c r="ME512" s="746">
        <v>278</v>
      </c>
      <c r="MF512" s="510">
        <v>42662</v>
      </c>
      <c r="MG512" s="511">
        <v>562</v>
      </c>
      <c r="MH512" s="521">
        <v>562</v>
      </c>
      <c r="MI512" s="522">
        <v>108.137578468936</v>
      </c>
      <c r="MJ512" s="510"/>
      <c r="MK512" s="511"/>
      <c r="ML512" s="511"/>
      <c r="MM512" s="511"/>
      <c r="MN512" s="511"/>
      <c r="MO512" s="511"/>
      <c r="ND512" s="876">
        <v>1278</v>
      </c>
      <c r="NE512" s="877">
        <v>8.4621750473874204</v>
      </c>
      <c r="NF512" s="877">
        <v>6.2363012668270903</v>
      </c>
      <c r="NG512" s="877">
        <v>2.9963887464476202</v>
      </c>
      <c r="NH512" s="877">
        <v>3.08746284125034</v>
      </c>
      <c r="NI512" s="877">
        <v>7.5355864363548397</v>
      </c>
      <c r="NJ512" s="877">
        <v>8.4589397069290992</v>
      </c>
      <c r="NK512" s="877">
        <v>7.0723202160326997</v>
      </c>
      <c r="NL512" s="877">
        <v>7.5712217250481002</v>
      </c>
      <c r="NM512" s="877">
        <v>6.0891591319112397</v>
      </c>
      <c r="NN512" s="877">
        <v>1.18903382439002</v>
      </c>
      <c r="NO512" s="877">
        <v>5.2611546726155698</v>
      </c>
      <c r="NP512" s="877">
        <v>5.6859401484459804</v>
      </c>
      <c r="NQ512" s="877">
        <v>6.4640147245048896</v>
      </c>
      <c r="NR512" s="877">
        <v>3.0426443374084902</v>
      </c>
      <c r="NS512" s="877">
        <v>5.4841381312016697</v>
      </c>
      <c r="NT512" s="877">
        <v>8.1423623789633996</v>
      </c>
      <c r="NU512" s="877">
        <v>6.07681559705083</v>
      </c>
      <c r="NV512" s="877">
        <v>5.9481335778403999</v>
      </c>
      <c r="NW512" s="877">
        <v>5.1639012138145404</v>
      </c>
      <c r="NX512" s="877">
        <v>5.0343037677680398</v>
      </c>
      <c r="NY512" s="877">
        <v>7.0303360783709596</v>
      </c>
      <c r="NZ512" s="877">
        <v>-0.51457317282975801</v>
      </c>
      <c r="OA512" s="877">
        <v>9.2772641494185706</v>
      </c>
      <c r="OB512" s="877">
        <v>-1.5563933485243899</v>
      </c>
      <c r="OC512" s="877">
        <v>3.8787253414801102</v>
      </c>
      <c r="OD512" s="877">
        <v>6.5918589049871699</v>
      </c>
      <c r="OE512" s="877">
        <v>5.4505514433064803</v>
      </c>
      <c r="OF512" s="877">
        <v>12.887014936783901</v>
      </c>
      <c r="OG512" s="877">
        <v>4.5601035134647399</v>
      </c>
      <c r="OH512" s="877">
        <v>6.3668467352626399</v>
      </c>
      <c r="OI512" s="877">
        <v>5.3165078191031103</v>
      </c>
      <c r="OJ512" s="877">
        <v>6.5201682015213098</v>
      </c>
      <c r="OK512" s="877">
        <v>4.3932985143098602</v>
      </c>
      <c r="OL512" s="877">
        <v>10.833657497942999</v>
      </c>
    </row>
    <row r="513" spans="1:402" s="133" customFormat="1" x14ac:dyDescent="0.25">
      <c r="A513" s="221">
        <v>512</v>
      </c>
      <c r="B513" s="221">
        <v>0</v>
      </c>
      <c r="C513" s="61">
        <v>0</v>
      </c>
      <c r="D513" s="61">
        <v>5</v>
      </c>
      <c r="E513" s="511">
        <v>279</v>
      </c>
      <c r="F513" s="880"/>
      <c r="G513" s="887">
        <v>563</v>
      </c>
      <c r="I513" s="511" t="s">
        <v>2062</v>
      </c>
      <c r="J513" s="766">
        <v>22978</v>
      </c>
      <c r="K513" s="512">
        <v>54.041095890411</v>
      </c>
      <c r="L513" s="514">
        <v>83</v>
      </c>
      <c r="M513" s="514">
        <v>187</v>
      </c>
      <c r="N513" s="514">
        <v>23.735308416025617</v>
      </c>
      <c r="O513" s="106">
        <v>2.0763884243775026</v>
      </c>
      <c r="P513" s="511">
        <v>0</v>
      </c>
      <c r="Q513" s="511">
        <v>90</v>
      </c>
      <c r="R513" s="511">
        <v>60</v>
      </c>
      <c r="S513" s="511">
        <v>0</v>
      </c>
      <c r="T513" s="514">
        <v>4</v>
      </c>
      <c r="U513" s="718">
        <v>0</v>
      </c>
      <c r="V513" s="718"/>
      <c r="W513" s="718">
        <v>0</v>
      </c>
      <c r="X513" s="718">
        <v>2</v>
      </c>
      <c r="Y513" s="718">
        <v>0</v>
      </c>
      <c r="Z513" s="718">
        <v>1</v>
      </c>
      <c r="AA513" s="718">
        <v>0</v>
      </c>
      <c r="AB513" s="718">
        <v>0</v>
      </c>
      <c r="AD513" s="524">
        <v>21.492307692307701</v>
      </c>
      <c r="AF513" s="591"/>
      <c r="AG513" s="590">
        <v>0.96</v>
      </c>
      <c r="AH513" s="589">
        <v>82</v>
      </c>
      <c r="AI513" s="63"/>
      <c r="AJ513" s="515">
        <v>14.3</v>
      </c>
      <c r="AK513" s="63"/>
      <c r="AL513" s="515"/>
      <c r="AM513" s="554">
        <v>1143</v>
      </c>
      <c r="AN513" s="409"/>
      <c r="AO513" s="63"/>
      <c r="AP513" s="63"/>
      <c r="AQ513" s="63"/>
      <c r="AR513" s="63"/>
      <c r="AS513" s="63"/>
      <c r="AT513" s="63"/>
      <c r="AU513" s="64"/>
      <c r="AV513" s="64"/>
      <c r="AW513" s="108"/>
      <c r="AX513" s="108"/>
      <c r="AY513" s="108"/>
      <c r="AZ513" s="589">
        <v>138</v>
      </c>
      <c r="BA513" s="414"/>
      <c r="BB513" s="66"/>
      <c r="BC513" s="68"/>
      <c r="BD513" s="66"/>
      <c r="BE513" s="218"/>
      <c r="BF513" s="66"/>
      <c r="BG513" s="68"/>
      <c r="BH513" s="508"/>
      <c r="BI513" s="508"/>
      <c r="BJ513" s="508"/>
      <c r="BK513" s="66"/>
      <c r="BL513" s="66"/>
      <c r="BM513" s="66"/>
      <c r="BN513" s="66"/>
      <c r="BO513" s="571"/>
      <c r="BP513" s="66"/>
      <c r="BQ513" s="66"/>
      <c r="BR513" s="66"/>
      <c r="BS513" s="66"/>
      <c r="BT513" s="61"/>
      <c r="BU513" s="61"/>
      <c r="BV513" s="61"/>
      <c r="BW513" s="61"/>
      <c r="BX513" s="61"/>
      <c r="BY513" s="61"/>
      <c r="BZ513" s="61"/>
      <c r="CA513" s="61"/>
      <c r="CB513" s="61"/>
      <c r="CC513" s="61"/>
      <c r="CD513" s="61"/>
      <c r="CE513" s="61"/>
      <c r="CF513" s="61"/>
      <c r="CG513" s="61"/>
      <c r="CH513" s="61"/>
      <c r="CI513" s="61"/>
      <c r="CJ513" s="661">
        <v>1</v>
      </c>
      <c r="CK513" s="661">
        <v>0</v>
      </c>
      <c r="CL513" s="661">
        <v>1</v>
      </c>
      <c r="CM513" s="663">
        <v>1</v>
      </c>
      <c r="CN513" s="661">
        <v>1</v>
      </c>
      <c r="CO513" s="661">
        <v>0</v>
      </c>
      <c r="CP513" s="663" t="s">
        <v>1816</v>
      </c>
      <c r="CQ513" s="661">
        <v>0</v>
      </c>
      <c r="CR513" s="661">
        <v>0</v>
      </c>
      <c r="CS513" s="661">
        <v>0</v>
      </c>
      <c r="CT513" s="661">
        <v>0</v>
      </c>
      <c r="CU513" s="663" t="s">
        <v>1835</v>
      </c>
      <c r="CV513" s="666">
        <v>15.9</v>
      </c>
      <c r="CW513" s="362"/>
      <c r="CX513" s="362"/>
      <c r="CY513" s="362"/>
      <c r="DC513" s="516">
        <v>2</v>
      </c>
      <c r="DD513" s="511" t="s">
        <v>2063</v>
      </c>
      <c r="DF513" s="136"/>
      <c r="DJ513" s="136"/>
      <c r="DK513" s="136"/>
      <c r="DL513" s="136"/>
      <c r="DS513" s="63"/>
      <c r="EO513" s="511">
        <v>279</v>
      </c>
      <c r="EP513" s="574">
        <v>42671</v>
      </c>
      <c r="ET513" s="133">
        <v>71</v>
      </c>
      <c r="EU513" s="133">
        <v>0</v>
      </c>
      <c r="EV513" s="524">
        <v>21.492307692307701</v>
      </c>
      <c r="EW513" s="133">
        <v>5</v>
      </c>
      <c r="EX513" s="133">
        <v>9</v>
      </c>
      <c r="EY513" s="133">
        <v>60</v>
      </c>
      <c r="EZ513" s="133">
        <v>54</v>
      </c>
      <c r="FC513" s="133">
        <v>40</v>
      </c>
      <c r="FE513" s="133">
        <v>28</v>
      </c>
      <c r="FH513" s="91"/>
      <c r="FI513" s="91"/>
      <c r="FJ513" s="227"/>
      <c r="FK513" s="227"/>
      <c r="FL513" s="193">
        <v>220</v>
      </c>
      <c r="FM513" s="193">
        <v>144</v>
      </c>
      <c r="FN513" s="193">
        <v>105.95320096043956</v>
      </c>
      <c r="FO513" s="193">
        <v>69.351186083196808</v>
      </c>
      <c r="FP513" s="193">
        <v>34</v>
      </c>
      <c r="FQ513" s="133">
        <v>1</v>
      </c>
      <c r="FS513" s="193">
        <v>82</v>
      </c>
      <c r="FT513" s="193">
        <v>36</v>
      </c>
      <c r="FU513" s="133">
        <v>140</v>
      </c>
      <c r="FV513" s="237">
        <v>7</v>
      </c>
      <c r="FW513" s="237">
        <v>7</v>
      </c>
      <c r="FX513" s="237">
        <v>11.714285714285714</v>
      </c>
      <c r="FY513" s="237">
        <v>2.2777777777777777</v>
      </c>
      <c r="FZ513" s="237"/>
      <c r="GA513" s="133">
        <v>23</v>
      </c>
      <c r="GG513" s="133">
        <v>1</v>
      </c>
      <c r="GH513" s="133">
        <v>1</v>
      </c>
      <c r="GI513" s="133">
        <v>1</v>
      </c>
      <c r="GJ513" s="133">
        <v>1</v>
      </c>
      <c r="GK513" s="133">
        <v>30</v>
      </c>
      <c r="GM513" s="133">
        <v>0</v>
      </c>
      <c r="GO513" s="133">
        <v>1</v>
      </c>
      <c r="GP513" s="61">
        <v>56</v>
      </c>
      <c r="GQ513" s="106">
        <v>26.96990569902098</v>
      </c>
      <c r="GR513" s="61">
        <v>25</v>
      </c>
      <c r="GS513" s="61">
        <v>1</v>
      </c>
      <c r="GT513" s="61"/>
      <c r="GU513" s="61"/>
      <c r="GV513" s="61"/>
      <c r="GW513" s="61"/>
      <c r="GX513" s="61">
        <v>10</v>
      </c>
      <c r="GY513" s="61"/>
      <c r="GZ513" s="90"/>
      <c r="HA513" s="21">
        <v>24</v>
      </c>
      <c r="HY513" s="238"/>
      <c r="IE513" s="237"/>
      <c r="IF513" s="237"/>
      <c r="IP513" s="237"/>
      <c r="JC513" s="136"/>
      <c r="JD513" s="278"/>
      <c r="JE513" s="70"/>
      <c r="JF513" s="70"/>
      <c r="JG513" s="136"/>
      <c r="JH513" s="136"/>
      <c r="JI513" s="136"/>
      <c r="JJ513" s="136"/>
      <c r="JL513" s="420"/>
      <c r="JM513" s="362"/>
      <c r="JN513" s="244"/>
      <c r="JP513" s="518">
        <v>2</v>
      </c>
      <c r="JQ513" s="519">
        <v>42906</v>
      </c>
      <c r="JR513" s="520">
        <v>6</v>
      </c>
      <c r="JS513" s="135"/>
      <c r="JU513" s="200"/>
      <c r="JV513" s="135"/>
      <c r="JW513" s="225"/>
      <c r="JX513" s="201"/>
      <c r="JY513" s="135"/>
      <c r="JZ513" s="225"/>
      <c r="KA513" s="699">
        <v>1</v>
      </c>
      <c r="KB513" s="700">
        <v>42906</v>
      </c>
      <c r="KC513" s="225"/>
      <c r="KD513" s="63"/>
      <c r="KE513" s="250"/>
      <c r="KF513" s="250"/>
      <c r="KG513" s="250"/>
      <c r="KH513" s="250"/>
      <c r="KI513" s="250"/>
      <c r="KJ513" s="250"/>
      <c r="KK513" s="250"/>
      <c r="KL513" s="250"/>
      <c r="KQ513" s="92"/>
      <c r="KR513" s="92"/>
      <c r="KS513" s="92"/>
      <c r="KT513" s="361"/>
      <c r="KU513" s="92"/>
      <c r="KV513" s="361"/>
      <c r="KW513" s="361"/>
      <c r="KX513" s="361"/>
      <c r="KY513" s="361"/>
      <c r="KZ513" s="361"/>
      <c r="LA513" s="361"/>
      <c r="LB513" s="361"/>
      <c r="LC513" s="361"/>
      <c r="LD513" s="361"/>
      <c r="LE513" s="112"/>
      <c r="LF513" s="454"/>
      <c r="LG513" s="454"/>
      <c r="LH513" s="454"/>
      <c r="LI513" s="454"/>
      <c r="LJ513" s="454"/>
      <c r="LK513" s="454"/>
      <c r="LL513" s="454"/>
      <c r="LM513" s="454"/>
      <c r="LN513" s="454"/>
      <c r="LO513" s="454"/>
      <c r="LP513" s="454"/>
      <c r="LQ513" s="454"/>
      <c r="LR513" s="454"/>
      <c r="LS513" s="454"/>
      <c r="LT513" s="454"/>
      <c r="LU513" s="454"/>
      <c r="LV513" s="454"/>
      <c r="LW513" s="454"/>
      <c r="LX513" s="454"/>
      <c r="LY513" s="454"/>
      <c r="LZ513" s="454"/>
      <c r="MA513" s="454"/>
      <c r="MC513" s="509"/>
      <c r="MD513" s="61"/>
      <c r="ME513" s="746">
        <v>279</v>
      </c>
      <c r="MF513" s="510">
        <v>42703</v>
      </c>
      <c r="MG513" s="511">
        <v>563</v>
      </c>
      <c r="MH513" s="521">
        <v>563</v>
      </c>
      <c r="MI513" s="522">
        <v>38.0890570711761</v>
      </c>
      <c r="MJ513" s="510">
        <v>42711</v>
      </c>
      <c r="MK513" s="511">
        <v>569</v>
      </c>
      <c r="ML513" s="511">
        <v>45</v>
      </c>
      <c r="MM513" s="511"/>
      <c r="MN513" s="511"/>
      <c r="MO513" s="511"/>
      <c r="ND513" s="876" t="s">
        <v>64</v>
      </c>
      <c r="NE513" s="877" t="s">
        <v>64</v>
      </c>
      <c r="NF513" s="877" t="s">
        <v>64</v>
      </c>
      <c r="NG513" s="877" t="s">
        <v>64</v>
      </c>
      <c r="NH513" s="877" t="s">
        <v>64</v>
      </c>
      <c r="NI513" s="877" t="s">
        <v>64</v>
      </c>
      <c r="NJ513" s="877" t="s">
        <v>64</v>
      </c>
      <c r="NK513" s="877" t="s">
        <v>64</v>
      </c>
      <c r="NL513" s="877" t="s">
        <v>64</v>
      </c>
      <c r="NM513" s="877" t="s">
        <v>64</v>
      </c>
      <c r="NN513" s="877" t="s">
        <v>64</v>
      </c>
      <c r="NO513" s="877" t="s">
        <v>64</v>
      </c>
      <c r="NP513" s="877" t="s">
        <v>64</v>
      </c>
      <c r="NQ513" s="877" t="s">
        <v>64</v>
      </c>
      <c r="NR513" s="877" t="s">
        <v>64</v>
      </c>
      <c r="NS513" s="877" t="s">
        <v>64</v>
      </c>
      <c r="NT513" s="877" t="s">
        <v>64</v>
      </c>
      <c r="NU513" s="877" t="s">
        <v>64</v>
      </c>
      <c r="NV513" s="877" t="s">
        <v>64</v>
      </c>
      <c r="NW513" s="877" t="s">
        <v>64</v>
      </c>
      <c r="NX513" s="877" t="s">
        <v>64</v>
      </c>
      <c r="NY513" s="877" t="s">
        <v>64</v>
      </c>
      <c r="NZ513" s="877" t="s">
        <v>64</v>
      </c>
      <c r="OA513" s="877" t="s">
        <v>64</v>
      </c>
      <c r="OB513" s="877" t="s">
        <v>64</v>
      </c>
      <c r="OC513" s="877" t="s">
        <v>64</v>
      </c>
      <c r="OD513" s="877" t="s">
        <v>64</v>
      </c>
      <c r="OE513" s="877" t="s">
        <v>64</v>
      </c>
      <c r="OF513" s="877" t="s">
        <v>64</v>
      </c>
      <c r="OG513" s="877" t="s">
        <v>64</v>
      </c>
      <c r="OH513" s="877" t="s">
        <v>64</v>
      </c>
      <c r="OI513" s="877" t="s">
        <v>64</v>
      </c>
      <c r="OJ513" s="877" t="s">
        <v>64</v>
      </c>
      <c r="OK513" s="877" t="s">
        <v>64</v>
      </c>
      <c r="OL513" s="877" t="s">
        <v>64</v>
      </c>
    </row>
    <row r="514" spans="1:402" s="133" customFormat="1" x14ac:dyDescent="0.25">
      <c r="A514" s="221">
        <v>513</v>
      </c>
      <c r="B514" s="274">
        <v>0</v>
      </c>
      <c r="C514" s="61">
        <v>1</v>
      </c>
      <c r="D514" s="61">
        <v>5</v>
      </c>
      <c r="E514" s="511">
        <v>280</v>
      </c>
      <c r="F514" s="880"/>
      <c r="G514" s="887">
        <v>564</v>
      </c>
      <c r="I514" s="511" t="s">
        <v>2064</v>
      </c>
      <c r="J514" s="766">
        <v>23141</v>
      </c>
      <c r="K514" s="512">
        <v>53.597260273972601</v>
      </c>
      <c r="L514" s="514">
        <v>93</v>
      </c>
      <c r="M514" s="514">
        <v>187</v>
      </c>
      <c r="N514" s="514">
        <v>26.594984128799791</v>
      </c>
      <c r="O514" s="106">
        <v>2.1979156793046757</v>
      </c>
      <c r="P514" s="511">
        <v>0</v>
      </c>
      <c r="Q514" s="511">
        <v>95</v>
      </c>
      <c r="R514" s="511">
        <v>70</v>
      </c>
      <c r="S514" s="511">
        <v>0</v>
      </c>
      <c r="T514" s="514">
        <v>2</v>
      </c>
      <c r="U514" s="718">
        <v>0</v>
      </c>
      <c r="V514" s="718"/>
      <c r="W514" s="718">
        <v>0</v>
      </c>
      <c r="X514" s="718">
        <v>1</v>
      </c>
      <c r="Y514" s="718">
        <v>0</v>
      </c>
      <c r="Z514" s="718">
        <v>1</v>
      </c>
      <c r="AA514" s="718">
        <v>0</v>
      </c>
      <c r="AB514" s="718">
        <v>1</v>
      </c>
      <c r="AD514" s="524">
        <v>13.265830592105299</v>
      </c>
      <c r="AF514" s="589">
        <v>100</v>
      </c>
      <c r="AG514" s="590">
        <v>0.76</v>
      </c>
      <c r="AH514" s="589">
        <v>107</v>
      </c>
      <c r="AI514" s="63"/>
      <c r="AJ514" s="515">
        <v>14.8</v>
      </c>
      <c r="AK514" s="63"/>
      <c r="AL514" s="515"/>
      <c r="AM514" s="554">
        <v>8818</v>
      </c>
      <c r="AN514" s="409"/>
      <c r="AO514" s="63"/>
      <c r="AP514" s="63"/>
      <c r="AQ514" s="63"/>
      <c r="AR514" s="63"/>
      <c r="AS514" s="63"/>
      <c r="AT514" s="63"/>
      <c r="AU514" s="64"/>
      <c r="AV514" s="64"/>
      <c r="AW514" s="108"/>
      <c r="AX514" s="108"/>
      <c r="AY514" s="108"/>
      <c r="AZ514" s="589">
        <v>135</v>
      </c>
      <c r="BA514" s="414"/>
      <c r="BB514" s="66"/>
      <c r="BC514" s="68"/>
      <c r="BD514" s="66"/>
      <c r="BE514" s="218"/>
      <c r="BF514" s="66"/>
      <c r="BG514" s="68"/>
      <c r="BH514" s="508"/>
      <c r="BI514" s="508"/>
      <c r="BJ514" s="508"/>
      <c r="BK514" s="66"/>
      <c r="BL514" s="66"/>
      <c r="BM514" s="66"/>
      <c r="BN514" s="66"/>
      <c r="BO514" s="571"/>
      <c r="BP514" s="66"/>
      <c r="BQ514" s="66"/>
      <c r="BR514" s="66"/>
      <c r="BS514" s="66"/>
      <c r="BT514" s="61"/>
      <c r="BU514" s="61"/>
      <c r="BV514" s="61"/>
      <c r="BW514" s="61"/>
      <c r="BX514" s="61"/>
      <c r="BY514" s="61"/>
      <c r="BZ514" s="61"/>
      <c r="CA514" s="61"/>
      <c r="CB514" s="61"/>
      <c r="CC514" s="61"/>
      <c r="CD514" s="61"/>
      <c r="CE514" s="61"/>
      <c r="CF514" s="61"/>
      <c r="CG514" s="61"/>
      <c r="CH514" s="61"/>
      <c r="CI514" s="61"/>
      <c r="CJ514" s="661">
        <v>1</v>
      </c>
      <c r="CK514" s="661">
        <v>0</v>
      </c>
      <c r="CL514" s="663">
        <v>1</v>
      </c>
      <c r="CM514" s="661">
        <v>1</v>
      </c>
      <c r="CN514" s="661">
        <v>1</v>
      </c>
      <c r="CO514" s="661">
        <v>0</v>
      </c>
      <c r="CP514" s="661">
        <v>1</v>
      </c>
      <c r="CQ514" s="661">
        <v>0</v>
      </c>
      <c r="CR514" s="661">
        <v>0</v>
      </c>
      <c r="CS514" s="661">
        <v>0</v>
      </c>
      <c r="CT514" s="661">
        <v>0</v>
      </c>
      <c r="CU514" s="661">
        <v>0</v>
      </c>
      <c r="CV514" s="666">
        <v>13</v>
      </c>
      <c r="CW514" s="362"/>
      <c r="CX514" s="362"/>
      <c r="CY514" s="362"/>
      <c r="DC514" s="516">
        <v>2</v>
      </c>
      <c r="DD514" s="511" t="s">
        <v>1750</v>
      </c>
      <c r="DF514" s="136"/>
      <c r="DJ514" s="136"/>
      <c r="DK514" s="136"/>
      <c r="DL514" s="136"/>
      <c r="DS514" s="63"/>
      <c r="EO514" s="511">
        <v>280</v>
      </c>
      <c r="EP514" s="574">
        <v>42703</v>
      </c>
      <c r="ET514" s="133">
        <v>77</v>
      </c>
      <c r="EU514" s="133">
        <v>0</v>
      </c>
      <c r="EV514" s="524">
        <v>13.265830592105299</v>
      </c>
      <c r="EW514" s="133">
        <v>10</v>
      </c>
      <c r="EX514" s="133">
        <v>10</v>
      </c>
      <c r="EY514" s="133">
        <v>96</v>
      </c>
      <c r="EZ514" s="133">
        <v>90</v>
      </c>
      <c r="FC514" s="133">
        <v>60</v>
      </c>
      <c r="FE514" s="133">
        <v>37</v>
      </c>
      <c r="FH514" s="91"/>
      <c r="FI514" s="91"/>
      <c r="FJ514" s="227"/>
      <c r="FK514" s="227"/>
      <c r="FL514" s="193">
        <v>638</v>
      </c>
      <c r="FM514" s="193">
        <v>531</v>
      </c>
      <c r="FN514" s="193">
        <v>290.27501191575976</v>
      </c>
      <c r="FO514" s="193">
        <v>241.59252559132986</v>
      </c>
      <c r="FP514" s="193">
        <v>17</v>
      </c>
      <c r="FQ514" s="133">
        <v>1</v>
      </c>
      <c r="FS514" s="193">
        <v>88</v>
      </c>
      <c r="FT514" s="193">
        <v>52</v>
      </c>
      <c r="FU514" s="133">
        <v>140</v>
      </c>
      <c r="FV514" s="237">
        <v>4.72</v>
      </c>
      <c r="FW514" s="237">
        <v>4.4800000000000004</v>
      </c>
      <c r="FX514" s="237">
        <v>18.64406779661017</v>
      </c>
      <c r="FY514" s="237">
        <v>1.6923076923076923</v>
      </c>
      <c r="FZ514" s="237"/>
      <c r="GA514" s="133">
        <v>25</v>
      </c>
      <c r="GG514" s="133">
        <v>0</v>
      </c>
      <c r="GH514" s="133">
        <v>2</v>
      </c>
      <c r="GI514" s="133">
        <v>0</v>
      </c>
      <c r="GJ514" s="133">
        <v>1</v>
      </c>
      <c r="GK514" s="133">
        <v>35</v>
      </c>
      <c r="GM514" s="133">
        <v>0</v>
      </c>
      <c r="GO514" s="133">
        <v>1</v>
      </c>
      <c r="GP514" s="61">
        <v>85</v>
      </c>
      <c r="GQ514" s="106">
        <v>38.673003154920977</v>
      </c>
      <c r="GR514" s="61">
        <v>15</v>
      </c>
      <c r="GS514" s="61">
        <v>1</v>
      </c>
      <c r="GT514" s="61"/>
      <c r="GU514" s="61"/>
      <c r="GV514" s="61"/>
      <c r="GW514" s="61"/>
      <c r="GX514" s="61"/>
      <c r="GY514" s="61"/>
      <c r="GZ514" s="90"/>
      <c r="HA514" s="21">
        <v>36</v>
      </c>
      <c r="HY514" s="238"/>
      <c r="IE514" s="237"/>
      <c r="IF514" s="237"/>
      <c r="IP514" s="237"/>
      <c r="JC514" s="136"/>
      <c r="JD514" s="278"/>
      <c r="JE514" s="70"/>
      <c r="JF514" s="70"/>
      <c r="JG514" s="136"/>
      <c r="JH514" s="136"/>
      <c r="JI514" s="136"/>
      <c r="JJ514" s="136"/>
      <c r="JL514" s="420"/>
      <c r="JM514" s="362"/>
      <c r="JN514" s="244"/>
      <c r="JP514" s="518">
        <v>2</v>
      </c>
      <c r="JQ514" s="519">
        <v>43364</v>
      </c>
      <c r="JR514" s="520">
        <v>21</v>
      </c>
      <c r="JS514" s="135"/>
      <c r="JU514" s="200"/>
      <c r="JV514" s="135"/>
      <c r="JW514" s="225"/>
      <c r="JX514" s="201"/>
      <c r="JY514" s="135"/>
      <c r="JZ514" s="225"/>
      <c r="KA514" s="699">
        <v>1</v>
      </c>
      <c r="KB514" s="700">
        <v>43364</v>
      </c>
      <c r="KC514" s="225"/>
      <c r="KD514" s="63"/>
      <c r="KE514" s="250"/>
      <c r="KF514" s="250"/>
      <c r="KG514" s="250"/>
      <c r="KH514" s="250"/>
      <c r="KI514" s="250"/>
      <c r="KJ514" s="250"/>
      <c r="KK514" s="250"/>
      <c r="KL514" s="250"/>
      <c r="KQ514" s="92"/>
      <c r="KR514" s="92"/>
      <c r="KS514" s="92"/>
      <c r="KT514" s="361"/>
      <c r="KU514" s="92"/>
      <c r="KV514" s="361"/>
      <c r="KW514" s="361"/>
      <c r="KX514" s="361"/>
      <c r="KY514" s="361"/>
      <c r="KZ514" s="361"/>
      <c r="LA514" s="361"/>
      <c r="LB514" s="361"/>
      <c r="LC514" s="361"/>
      <c r="LD514" s="361"/>
      <c r="LE514" s="112"/>
      <c r="LF514" s="454"/>
      <c r="LG514" s="454"/>
      <c r="LH514" s="454"/>
      <c r="LI514" s="454"/>
      <c r="LJ514" s="454"/>
      <c r="LK514" s="454"/>
      <c r="LL514" s="454"/>
      <c r="LM514" s="454"/>
      <c r="LN514" s="454"/>
      <c r="LO514" s="454"/>
      <c r="LP514" s="454"/>
      <c r="LQ514" s="454"/>
      <c r="LR514" s="454"/>
      <c r="LS514" s="454"/>
      <c r="LT514" s="454"/>
      <c r="LU514" s="454"/>
      <c r="LV514" s="454"/>
      <c r="LW514" s="454"/>
      <c r="LX514" s="454"/>
      <c r="LY514" s="454"/>
      <c r="LZ514" s="454"/>
      <c r="MA514" s="454"/>
      <c r="MC514" s="509"/>
      <c r="MD514" s="61"/>
      <c r="ME514" s="746">
        <v>280</v>
      </c>
      <c r="MF514" s="510">
        <v>42704</v>
      </c>
      <c r="MG514" s="511">
        <v>564</v>
      </c>
      <c r="MH514" s="521">
        <v>564</v>
      </c>
      <c r="MI514" s="522">
        <v>46.260008596066697</v>
      </c>
      <c r="MJ514" s="510"/>
      <c r="MK514" s="511"/>
      <c r="ML514" s="511"/>
      <c r="MM514" s="511"/>
      <c r="MN514" s="511"/>
      <c r="MO514" s="511"/>
      <c r="ND514" s="876">
        <v>1280</v>
      </c>
      <c r="NE514" s="877">
        <v>7.45811948117451</v>
      </c>
      <c r="NF514" s="877">
        <v>5.4633608858166598</v>
      </c>
      <c r="NG514" s="877">
        <v>3.7980505147675099</v>
      </c>
      <c r="NH514" s="877">
        <v>3.4880007708340699</v>
      </c>
      <c r="NI514" s="877">
        <v>7.2638794874009998</v>
      </c>
      <c r="NJ514" s="877">
        <v>8.6776844105627102</v>
      </c>
      <c r="NK514" s="877">
        <v>3.3103401206121501</v>
      </c>
      <c r="NL514" s="877">
        <v>7.8916622079939396</v>
      </c>
      <c r="NM514" s="877">
        <v>5.6287735952016504</v>
      </c>
      <c r="NN514" s="877">
        <v>1.62760683812965</v>
      </c>
      <c r="NO514" s="877">
        <v>5.3957483281790299</v>
      </c>
      <c r="NP514" s="877">
        <v>6.3212065669698996</v>
      </c>
      <c r="NQ514" s="877">
        <v>7.1799090900149301</v>
      </c>
      <c r="NR514" s="877">
        <v>3.48026512205446</v>
      </c>
      <c r="NS514" s="877">
        <v>5.64990281989314</v>
      </c>
      <c r="NT514" s="877">
        <v>6.7008558201602897</v>
      </c>
      <c r="NU514" s="877">
        <v>6.3489051611684104</v>
      </c>
      <c r="NV514" s="877">
        <v>6.2988415731120302</v>
      </c>
      <c r="NW514" s="877">
        <v>5.2403143293337102</v>
      </c>
      <c r="NX514" s="877">
        <v>5.2303567450561497</v>
      </c>
      <c r="NY514" s="877">
        <v>7.4902492106270904</v>
      </c>
      <c r="NZ514" s="877">
        <v>-1.9378782880922001</v>
      </c>
      <c r="OA514" s="877">
        <v>10.0098426104626</v>
      </c>
      <c r="OB514" s="877">
        <v>-2.0588936890535701</v>
      </c>
      <c r="OC514" s="877">
        <v>7.2340030663555996</v>
      </c>
      <c r="OD514" s="877">
        <v>6.4264325001869604</v>
      </c>
      <c r="OE514" s="877">
        <v>3.96254902292306</v>
      </c>
      <c r="OF514" s="877">
        <v>11.857195694155401</v>
      </c>
      <c r="OG514" s="877">
        <v>3.5692480298671798</v>
      </c>
      <c r="OH514" s="877">
        <v>6.1428218441159297</v>
      </c>
      <c r="OI514" s="877">
        <v>4.6176511194273298</v>
      </c>
      <c r="OJ514" s="877">
        <v>5.7143738500395198</v>
      </c>
      <c r="OK514" s="877">
        <v>9.1718813544478106</v>
      </c>
      <c r="OL514" s="877">
        <v>12.0687362995162</v>
      </c>
    </row>
    <row r="515" spans="1:402" s="133" customFormat="1" x14ac:dyDescent="0.25">
      <c r="A515" s="274">
        <v>514</v>
      </c>
      <c r="B515" s="221">
        <v>0</v>
      </c>
      <c r="C515" s="61">
        <v>1</v>
      </c>
      <c r="D515" s="61">
        <v>5</v>
      </c>
      <c r="E515" s="511">
        <v>282</v>
      </c>
      <c r="F515" s="880"/>
      <c r="G515" s="887">
        <v>566</v>
      </c>
      <c r="I515" s="511" t="s">
        <v>2065</v>
      </c>
      <c r="J515" s="766">
        <v>18687</v>
      </c>
      <c r="K515" s="512">
        <v>65.805479452054797</v>
      </c>
      <c r="L515" s="514">
        <v>112.8</v>
      </c>
      <c r="M515" s="514">
        <v>170</v>
      </c>
      <c r="N515" s="514">
        <v>39.031141868512115</v>
      </c>
      <c r="O515" s="106">
        <v>2.3079572497485015</v>
      </c>
      <c r="P515" s="511">
        <v>0</v>
      </c>
      <c r="Q515" s="511">
        <v>140</v>
      </c>
      <c r="R515" s="511">
        <v>76</v>
      </c>
      <c r="S515" s="511">
        <v>1</v>
      </c>
      <c r="T515" s="514">
        <v>3</v>
      </c>
      <c r="U515" s="718">
        <v>0</v>
      </c>
      <c r="V515" s="718"/>
      <c r="W515" s="718">
        <v>0</v>
      </c>
      <c r="X515" s="718">
        <v>0</v>
      </c>
      <c r="Y515" s="718">
        <v>0</v>
      </c>
      <c r="Z515" s="718">
        <v>0</v>
      </c>
      <c r="AA515" s="718">
        <v>0</v>
      </c>
      <c r="AB515" s="718">
        <v>0</v>
      </c>
      <c r="AD515" s="524">
        <v>17.588812963822299</v>
      </c>
      <c r="AF515" s="591"/>
      <c r="AG515" s="590">
        <v>1.66</v>
      </c>
      <c r="AH515" s="589">
        <v>42</v>
      </c>
      <c r="AI515" s="63"/>
      <c r="AJ515" s="515">
        <v>15</v>
      </c>
      <c r="AK515" s="63"/>
      <c r="AL515" s="515"/>
      <c r="AM515" s="554">
        <v>8935</v>
      </c>
      <c r="AN515" s="409"/>
      <c r="AO515" s="63"/>
      <c r="AP515" s="63"/>
      <c r="AQ515" s="63"/>
      <c r="AR515" s="63"/>
      <c r="AS515" s="63"/>
      <c r="AT515" s="63"/>
      <c r="AU515" s="64"/>
      <c r="AV515" s="64"/>
      <c r="AW515" s="108"/>
      <c r="AX515" s="108"/>
      <c r="AY515" s="108"/>
      <c r="AZ515" s="589">
        <v>141</v>
      </c>
      <c r="BA515" s="414"/>
      <c r="BB515" s="66"/>
      <c r="BC515" s="68"/>
      <c r="BD515" s="66"/>
      <c r="BE515" s="218"/>
      <c r="BF515" s="66"/>
      <c r="BG515" s="68"/>
      <c r="BH515" s="508"/>
      <c r="BI515" s="508"/>
      <c r="BJ515" s="508"/>
      <c r="BK515" s="66"/>
      <c r="BL515" s="66"/>
      <c r="BM515" s="66"/>
      <c r="BN515" s="66"/>
      <c r="BO515" s="571"/>
      <c r="BP515" s="66"/>
      <c r="BQ515" s="66"/>
      <c r="BR515" s="66"/>
      <c r="BS515" s="66"/>
      <c r="BT515" s="61"/>
      <c r="BU515" s="61"/>
      <c r="BV515" s="61"/>
      <c r="BW515" s="61"/>
      <c r="BX515" s="61"/>
      <c r="BY515" s="61"/>
      <c r="BZ515" s="61"/>
      <c r="CA515" s="61"/>
      <c r="CB515" s="61"/>
      <c r="CC515" s="61"/>
      <c r="CD515" s="61"/>
      <c r="CE515" s="61"/>
      <c r="CF515" s="61"/>
      <c r="CG515" s="61"/>
      <c r="CH515" s="61"/>
      <c r="CI515" s="61"/>
      <c r="CJ515" s="661">
        <v>1</v>
      </c>
      <c r="CK515" s="663">
        <v>1</v>
      </c>
      <c r="CL515" s="661">
        <v>1</v>
      </c>
      <c r="CM515" s="661">
        <v>1</v>
      </c>
      <c r="CN515" s="663">
        <v>1</v>
      </c>
      <c r="CO515" s="661">
        <v>0</v>
      </c>
      <c r="CP515" s="661">
        <v>1</v>
      </c>
      <c r="CQ515" s="663" t="s">
        <v>1835</v>
      </c>
      <c r="CR515" s="663" t="s">
        <v>1835</v>
      </c>
      <c r="CS515" s="661">
        <v>0</v>
      </c>
      <c r="CT515" s="661">
        <v>0</v>
      </c>
      <c r="CU515" s="661">
        <v>0</v>
      </c>
      <c r="CV515" s="667"/>
      <c r="CW515" s="362"/>
      <c r="CX515" s="362"/>
      <c r="CY515" s="362"/>
      <c r="DC515" s="516">
        <v>2</v>
      </c>
      <c r="DD515" s="511" t="s">
        <v>1728</v>
      </c>
      <c r="DF515" s="136"/>
      <c r="DJ515" s="136"/>
      <c r="DK515" s="136"/>
      <c r="DL515" s="136"/>
      <c r="DS515" s="63"/>
      <c r="EO515" s="511">
        <v>282</v>
      </c>
      <c r="EP515" s="574">
        <v>42704</v>
      </c>
      <c r="ET515" s="133">
        <v>87</v>
      </c>
      <c r="EU515" s="133">
        <v>1</v>
      </c>
      <c r="EV515" s="524">
        <v>17.588812963822299</v>
      </c>
      <c r="EW515" s="133">
        <v>11</v>
      </c>
      <c r="EX515" s="133">
        <v>9</v>
      </c>
      <c r="EY515" s="133">
        <v>73</v>
      </c>
      <c r="EZ515" s="133">
        <v>67</v>
      </c>
      <c r="FC515" s="133">
        <v>57</v>
      </c>
      <c r="FE515" s="133">
        <v>36</v>
      </c>
      <c r="FH515" s="91"/>
      <c r="FI515" s="91"/>
      <c r="FJ515" s="227"/>
      <c r="FK515" s="227"/>
      <c r="FL515" s="193">
        <v>303</v>
      </c>
      <c r="FM515" s="193">
        <v>262</v>
      </c>
      <c r="FN515" s="193">
        <v>131.28492741059998</v>
      </c>
      <c r="FO515" s="193">
        <v>113.52030026923167</v>
      </c>
      <c r="FP515" s="193">
        <v>14</v>
      </c>
      <c r="FQ515" s="133">
        <v>1</v>
      </c>
      <c r="FS515" s="193">
        <v>68</v>
      </c>
      <c r="FT515" s="193"/>
      <c r="FU515" s="133">
        <v>110</v>
      </c>
      <c r="FV515" s="237">
        <v>4</v>
      </c>
      <c r="FW515" s="237">
        <v>3</v>
      </c>
      <c r="FX515" s="237">
        <v>17</v>
      </c>
      <c r="FY515" s="237"/>
      <c r="FZ515" s="237">
        <v>1.5454545454545454</v>
      </c>
      <c r="GA515" s="133">
        <v>27</v>
      </c>
      <c r="GG515" s="133">
        <v>0</v>
      </c>
      <c r="GH515" s="133">
        <v>2</v>
      </c>
      <c r="GI515" s="133">
        <v>0</v>
      </c>
      <c r="GJ515" s="133">
        <v>1</v>
      </c>
      <c r="GK515" s="133">
        <v>26</v>
      </c>
      <c r="GM515" s="133">
        <v>0</v>
      </c>
      <c r="GO515" s="133">
        <v>1</v>
      </c>
      <c r="GP515" s="61">
        <v>185</v>
      </c>
      <c r="GQ515" s="106">
        <v>80.157463930564347</v>
      </c>
      <c r="GR515" s="61">
        <v>34</v>
      </c>
      <c r="GS515" s="61">
        <v>1</v>
      </c>
      <c r="GT515" s="61"/>
      <c r="GU515" s="61"/>
      <c r="GV515" s="61"/>
      <c r="GW515" s="61"/>
      <c r="GX515" s="61">
        <v>13</v>
      </c>
      <c r="GY515" s="61"/>
      <c r="GZ515" s="90"/>
      <c r="HA515" s="21">
        <v>30</v>
      </c>
      <c r="HY515" s="238"/>
      <c r="IE515" s="237"/>
      <c r="IF515" s="237"/>
      <c r="IP515" s="237"/>
      <c r="JC515" s="136"/>
      <c r="JD515" s="278"/>
      <c r="JE515" s="70"/>
      <c r="JF515" s="70"/>
      <c r="JG515" s="136"/>
      <c r="JH515" s="136"/>
      <c r="JI515" s="136"/>
      <c r="JJ515" s="136"/>
      <c r="JL515" s="420"/>
      <c r="JM515" s="362"/>
      <c r="JN515" s="244"/>
      <c r="JP515" s="518">
        <v>1</v>
      </c>
      <c r="JQ515" s="519">
        <v>42854</v>
      </c>
      <c r="JR515" s="520">
        <v>4</v>
      </c>
      <c r="JS515" s="135"/>
      <c r="JU515" s="200"/>
      <c r="JV515" s="135"/>
      <c r="JW515" s="225"/>
      <c r="JX515" s="201"/>
      <c r="JY515" s="135"/>
      <c r="JZ515" s="225"/>
      <c r="KA515" s="699">
        <v>0</v>
      </c>
      <c r="KB515" s="511"/>
      <c r="KC515" s="225"/>
      <c r="KD515" s="63"/>
      <c r="KE515" s="250"/>
      <c r="KF515" s="250"/>
      <c r="KG515" s="250"/>
      <c r="KH515" s="250"/>
      <c r="KI515" s="250"/>
      <c r="KJ515" s="250"/>
      <c r="KK515" s="250"/>
      <c r="KL515" s="250"/>
      <c r="KQ515" s="92"/>
      <c r="KR515" s="92"/>
      <c r="KS515" s="92"/>
      <c r="KT515" s="361"/>
      <c r="KU515" s="92"/>
      <c r="KV515" s="361"/>
      <c r="KW515" s="361"/>
      <c r="KX515" s="361"/>
      <c r="KY515" s="361"/>
      <c r="KZ515" s="361"/>
      <c r="LA515" s="361"/>
      <c r="LB515" s="361"/>
      <c r="LC515" s="361"/>
      <c r="LD515" s="361"/>
      <c r="LE515" s="112"/>
      <c r="LF515" s="454"/>
      <c r="LG515" s="454"/>
      <c r="LH515" s="454"/>
      <c r="LI515" s="454"/>
      <c r="LJ515" s="454"/>
      <c r="LK515" s="454"/>
      <c r="LL515" s="454"/>
      <c r="LM515" s="454"/>
      <c r="LN515" s="454"/>
      <c r="LO515" s="454"/>
      <c r="LP515" s="454"/>
      <c r="LQ515" s="454"/>
      <c r="LR515" s="454"/>
      <c r="LS515" s="454"/>
      <c r="LT515" s="454"/>
      <c r="LU515" s="454"/>
      <c r="LV515" s="454"/>
      <c r="LW515" s="454"/>
      <c r="LX515" s="454"/>
      <c r="LY515" s="454"/>
      <c r="LZ515" s="454"/>
      <c r="MA515" s="454"/>
      <c r="MC515" s="509"/>
      <c r="MD515" s="61"/>
      <c r="ME515" s="746">
        <v>282</v>
      </c>
      <c r="MF515" s="510">
        <v>42706</v>
      </c>
      <c r="MG515" s="511">
        <v>566</v>
      </c>
      <c r="MH515" s="521">
        <v>566</v>
      </c>
      <c r="MI515" s="522">
        <v>99.715392229859305</v>
      </c>
      <c r="MJ515" s="510"/>
      <c r="MK515" s="511"/>
      <c r="ML515" s="511"/>
      <c r="MM515" s="511"/>
      <c r="MN515" s="511"/>
      <c r="MO515" s="511"/>
      <c r="ND515" s="876">
        <v>1282</v>
      </c>
      <c r="NE515" s="877">
        <v>8.7603207604748903</v>
      </c>
      <c r="NF515" s="877">
        <v>7.0121216727122198</v>
      </c>
      <c r="NG515" s="877">
        <v>5.6926503700355298</v>
      </c>
      <c r="NH515" s="877">
        <v>2.4222330006830499</v>
      </c>
      <c r="NI515" s="877">
        <v>6.3260698921451404</v>
      </c>
      <c r="NJ515" s="877">
        <v>6.9865247079772201</v>
      </c>
      <c r="NK515" s="877">
        <v>9.2005798776410597</v>
      </c>
      <c r="NL515" s="877">
        <v>8.0505561131012708</v>
      </c>
      <c r="NM515" s="877">
        <v>6.4170085867887803</v>
      </c>
      <c r="NN515" s="877">
        <v>1.13093086982645</v>
      </c>
      <c r="NO515" s="877">
        <v>6.3141526938822201</v>
      </c>
      <c r="NP515" s="877">
        <v>7.0107798387532396</v>
      </c>
      <c r="NQ515" s="877">
        <v>8.0308877993004302</v>
      </c>
      <c r="NR515" s="877">
        <v>4.6587827340128296</v>
      </c>
      <c r="NS515" s="877">
        <v>5.9052064687957104</v>
      </c>
      <c r="NT515" s="877">
        <v>8.1325768426700105</v>
      </c>
      <c r="NU515" s="877">
        <v>6.8507494258964998</v>
      </c>
      <c r="NV515" s="877">
        <v>7.4746793923362302</v>
      </c>
      <c r="NW515" s="877">
        <v>5.6441446999328502</v>
      </c>
      <c r="NX515" s="877">
        <v>5.9047249283904</v>
      </c>
      <c r="NY515" s="877">
        <v>8.0662506771330396</v>
      </c>
      <c r="NZ515" s="877">
        <v>-1.9378782880922001</v>
      </c>
      <c r="OA515" s="877">
        <v>10.0913295936242</v>
      </c>
      <c r="OB515" s="877">
        <v>0.86393845042397199</v>
      </c>
      <c r="OC515" s="877">
        <v>4.0712478194614397</v>
      </c>
      <c r="OD515" s="877">
        <v>6.2384047393250803</v>
      </c>
      <c r="OE515" s="877">
        <v>4.6005076453457896</v>
      </c>
      <c r="OF515" s="877">
        <v>11.793534220820399</v>
      </c>
      <c r="OG515" s="877">
        <v>2.9781956296816499</v>
      </c>
      <c r="OH515" s="877">
        <v>7.9746440260402496</v>
      </c>
      <c r="OI515" s="877">
        <v>3.877744249949</v>
      </c>
      <c r="OJ515" s="877">
        <v>3.8188901947801401</v>
      </c>
      <c r="OK515" s="877">
        <v>6.00912610755364</v>
      </c>
      <c r="OL515" s="877">
        <v>9.2273911432002507</v>
      </c>
    </row>
    <row r="516" spans="1:402" s="133" customFormat="1" x14ac:dyDescent="0.25">
      <c r="A516" s="221">
        <v>515</v>
      </c>
      <c r="B516" s="221">
        <v>0</v>
      </c>
      <c r="C516" s="61">
        <v>1</v>
      </c>
      <c r="D516" s="61">
        <v>5</v>
      </c>
      <c r="E516" s="511">
        <v>283</v>
      </c>
      <c r="F516" s="880"/>
      <c r="G516" s="887">
        <v>567</v>
      </c>
      <c r="I516" s="511" t="s">
        <v>2066</v>
      </c>
      <c r="J516" s="766">
        <v>26545</v>
      </c>
      <c r="K516" s="512">
        <v>44.276712328767097</v>
      </c>
      <c r="L516" s="514">
        <v>45</v>
      </c>
      <c r="M516" s="514">
        <v>160</v>
      </c>
      <c r="N516" s="514">
        <v>17.578124999999996</v>
      </c>
      <c r="O516" s="106">
        <v>1.4142135623730951</v>
      </c>
      <c r="P516" s="511">
        <v>1</v>
      </c>
      <c r="Q516" s="511">
        <v>120</v>
      </c>
      <c r="R516" s="511">
        <v>77</v>
      </c>
      <c r="S516" s="511">
        <v>0</v>
      </c>
      <c r="T516" s="514">
        <v>2</v>
      </c>
      <c r="U516" s="718">
        <v>0</v>
      </c>
      <c r="V516" s="718"/>
      <c r="W516" s="718">
        <v>0</v>
      </c>
      <c r="X516" s="718">
        <v>1</v>
      </c>
      <c r="Y516" s="718">
        <v>0</v>
      </c>
      <c r="Z516" s="718">
        <v>0</v>
      </c>
      <c r="AA516" s="718">
        <v>0</v>
      </c>
      <c r="AB516" s="718">
        <v>0</v>
      </c>
      <c r="AD516" s="524">
        <v>7.4672086720867199</v>
      </c>
      <c r="AF516" s="591"/>
      <c r="AG516" s="590">
        <v>0.35</v>
      </c>
      <c r="AH516" s="589">
        <v>202</v>
      </c>
      <c r="AI516" s="63"/>
      <c r="AJ516" s="515">
        <v>11.3</v>
      </c>
      <c r="AK516" s="63"/>
      <c r="AL516" s="523"/>
      <c r="AM516" s="526"/>
      <c r="AN516" s="409"/>
      <c r="AO516" s="63"/>
      <c r="AP516" s="63"/>
      <c r="AQ516" s="63"/>
      <c r="AR516" s="63"/>
      <c r="AS516" s="63"/>
      <c r="AT516" s="63"/>
      <c r="AU516" s="64"/>
      <c r="AV516" s="64"/>
      <c r="AW516" s="108"/>
      <c r="AX516" s="108"/>
      <c r="AY516" s="108"/>
      <c r="AZ516" s="589">
        <v>140</v>
      </c>
      <c r="BA516" s="414"/>
      <c r="BB516" s="66"/>
      <c r="BC516" s="68"/>
      <c r="BD516" s="66"/>
      <c r="BE516" s="218"/>
      <c r="BF516" s="66"/>
      <c r="BG516" s="68"/>
      <c r="BH516" s="508"/>
      <c r="BI516" s="508"/>
      <c r="BJ516" s="508"/>
      <c r="BK516" s="66"/>
      <c r="BL516" s="66"/>
      <c r="BM516" s="66"/>
      <c r="BN516" s="66"/>
      <c r="BO516" s="571"/>
      <c r="BP516" s="66"/>
      <c r="BQ516" s="66"/>
      <c r="BR516" s="66"/>
      <c r="BS516" s="66"/>
      <c r="BT516" s="61"/>
      <c r="BU516" s="61"/>
      <c r="BV516" s="61"/>
      <c r="BW516" s="61"/>
      <c r="BX516" s="61"/>
      <c r="BY516" s="61"/>
      <c r="BZ516" s="61"/>
      <c r="CA516" s="61"/>
      <c r="CB516" s="61"/>
      <c r="CC516" s="61"/>
      <c r="CD516" s="61"/>
      <c r="CE516" s="61"/>
      <c r="CF516" s="61"/>
      <c r="CG516" s="61"/>
      <c r="CH516" s="61"/>
      <c r="CI516" s="61"/>
      <c r="CJ516" s="661">
        <v>0</v>
      </c>
      <c r="CK516" s="661">
        <v>0</v>
      </c>
      <c r="CL516" s="663">
        <v>1</v>
      </c>
      <c r="CM516" s="663">
        <v>1</v>
      </c>
      <c r="CN516" s="663">
        <v>1</v>
      </c>
      <c r="CO516" s="661">
        <v>0</v>
      </c>
      <c r="CP516" s="661">
        <v>0</v>
      </c>
      <c r="CQ516" s="661">
        <v>0</v>
      </c>
      <c r="CR516" s="661">
        <v>0</v>
      </c>
      <c r="CS516" s="661">
        <v>0</v>
      </c>
      <c r="CT516" s="661">
        <v>0</v>
      </c>
      <c r="CU516" s="661">
        <v>0</v>
      </c>
      <c r="CV516" s="667"/>
      <c r="CW516" s="362"/>
      <c r="CX516" s="362"/>
      <c r="CY516" s="362"/>
      <c r="DC516" s="516">
        <v>2</v>
      </c>
      <c r="DD516" s="511" t="s">
        <v>2067</v>
      </c>
      <c r="DF516" s="136"/>
      <c r="DJ516" s="136"/>
      <c r="DK516" s="136"/>
      <c r="DL516" s="136"/>
      <c r="DS516" s="63"/>
      <c r="EO516" s="511">
        <v>283</v>
      </c>
      <c r="EP516" s="574">
        <v>42688</v>
      </c>
      <c r="ET516" s="133">
        <v>104</v>
      </c>
      <c r="EU516" s="133">
        <v>0</v>
      </c>
      <c r="EV516" s="524">
        <v>7.4672086720867199</v>
      </c>
      <c r="EW516" s="133">
        <v>7</v>
      </c>
      <c r="EX516" s="133">
        <v>7</v>
      </c>
      <c r="EY516" s="133">
        <v>60</v>
      </c>
      <c r="EZ516" s="133">
        <v>58</v>
      </c>
      <c r="FC516" s="133">
        <v>43</v>
      </c>
      <c r="FE516" s="133">
        <v>29</v>
      </c>
      <c r="FH516" s="91"/>
      <c r="FI516" s="91"/>
      <c r="FJ516" s="227"/>
      <c r="FK516" s="227"/>
      <c r="FL516" s="193">
        <v>176</v>
      </c>
      <c r="FM516" s="193">
        <v>143</v>
      </c>
      <c r="FN516" s="193">
        <v>124.45079348883236</v>
      </c>
      <c r="FO516" s="193">
        <v>101.11626970967629</v>
      </c>
      <c r="FP516" s="193">
        <v>18</v>
      </c>
      <c r="FQ516" s="133">
        <v>1</v>
      </c>
      <c r="FS516" s="193">
        <v>81</v>
      </c>
      <c r="FT516" s="193">
        <v>5</v>
      </c>
      <c r="FU516" s="133">
        <v>160</v>
      </c>
      <c r="FV516" s="237">
        <v>6.8</v>
      </c>
      <c r="FW516" s="237">
        <v>6</v>
      </c>
      <c r="FX516" s="237">
        <v>11.911764705882353</v>
      </c>
      <c r="FY516" s="237">
        <v>16.2</v>
      </c>
      <c r="FZ516" s="237">
        <v>2.7</v>
      </c>
      <c r="GA516" s="133">
        <v>19</v>
      </c>
      <c r="GG516" s="133">
        <v>0</v>
      </c>
      <c r="GH516" s="133">
        <v>2</v>
      </c>
      <c r="GI516" s="133">
        <v>1</v>
      </c>
      <c r="GJ516" s="133">
        <v>2</v>
      </c>
      <c r="GK516" s="133">
        <v>32</v>
      </c>
      <c r="GM516" s="133">
        <v>0</v>
      </c>
      <c r="GO516" s="133">
        <v>1</v>
      </c>
      <c r="GP516" s="61">
        <v>62</v>
      </c>
      <c r="GQ516" s="106">
        <v>43.840620433565945</v>
      </c>
      <c r="GR516" s="61">
        <v>25</v>
      </c>
      <c r="GS516" s="61">
        <v>1</v>
      </c>
      <c r="GT516" s="61"/>
      <c r="GU516" s="61"/>
      <c r="GV516" s="61"/>
      <c r="GW516" s="61"/>
      <c r="GX516" s="61">
        <v>15</v>
      </c>
      <c r="GY516" s="61"/>
      <c r="GZ516" s="90"/>
      <c r="HA516" s="21">
        <v>24</v>
      </c>
      <c r="HY516" s="238"/>
      <c r="IE516" s="237"/>
      <c r="IF516" s="237"/>
      <c r="IP516" s="237"/>
      <c r="JC516" s="136"/>
      <c r="JD516" s="278"/>
      <c r="JE516" s="70"/>
      <c r="JF516" s="70"/>
      <c r="JG516" s="136"/>
      <c r="JH516" s="136"/>
      <c r="JI516" s="136"/>
      <c r="JJ516" s="136"/>
      <c r="JL516" s="420"/>
      <c r="JM516" s="362"/>
      <c r="JN516" s="244"/>
      <c r="JP516" s="518">
        <v>1</v>
      </c>
      <c r="JQ516" s="519">
        <v>42793</v>
      </c>
      <c r="JR516" s="520">
        <v>2</v>
      </c>
      <c r="JS516" s="135"/>
      <c r="JU516" s="200"/>
      <c r="JV516" s="135"/>
      <c r="JW516" s="225"/>
      <c r="JX516" s="201"/>
      <c r="JY516" s="135"/>
      <c r="JZ516" s="225"/>
      <c r="KA516" s="699">
        <v>0</v>
      </c>
      <c r="KB516" s="511"/>
      <c r="KC516" s="225"/>
      <c r="KD516" s="63"/>
      <c r="KE516" s="250"/>
      <c r="KF516" s="250"/>
      <c r="KG516" s="250"/>
      <c r="KH516" s="250"/>
      <c r="KI516" s="250"/>
      <c r="KJ516" s="250"/>
      <c r="KK516" s="250"/>
      <c r="KL516" s="250"/>
      <c r="KQ516" s="92"/>
      <c r="KR516" s="92"/>
      <c r="KS516" s="92"/>
      <c r="KT516" s="361"/>
      <c r="KU516" s="92"/>
      <c r="KV516" s="361"/>
      <c r="KW516" s="361"/>
      <c r="KX516" s="361"/>
      <c r="KY516" s="361"/>
      <c r="KZ516" s="361"/>
      <c r="LA516" s="361"/>
      <c r="LB516" s="361"/>
      <c r="LC516" s="361"/>
      <c r="LD516" s="361"/>
      <c r="LE516" s="112"/>
      <c r="LF516" s="454"/>
      <c r="LG516" s="454"/>
      <c r="LH516" s="454"/>
      <c r="LI516" s="454"/>
      <c r="LJ516" s="454"/>
      <c r="LK516" s="454"/>
      <c r="LL516" s="454"/>
      <c r="LM516" s="454"/>
      <c r="LN516" s="454"/>
      <c r="LO516" s="454"/>
      <c r="LP516" s="454"/>
      <c r="LQ516" s="454"/>
      <c r="LR516" s="454"/>
      <c r="LS516" s="454"/>
      <c r="LT516" s="454"/>
      <c r="LU516" s="454"/>
      <c r="LV516" s="454"/>
      <c r="LW516" s="454"/>
      <c r="LX516" s="454"/>
      <c r="LY516" s="454"/>
      <c r="LZ516" s="454"/>
      <c r="MA516" s="454"/>
      <c r="MC516" s="509"/>
      <c r="MD516" s="61"/>
      <c r="ME516" s="746">
        <v>283</v>
      </c>
      <c r="MF516" s="510">
        <v>42706</v>
      </c>
      <c r="MG516" s="511">
        <v>567</v>
      </c>
      <c r="MH516" s="521">
        <v>567</v>
      </c>
      <c r="MI516" s="530">
        <v>14.4361225238691</v>
      </c>
      <c r="MJ516" s="510"/>
      <c r="MK516" s="511"/>
      <c r="ML516" s="511"/>
      <c r="MM516" s="511"/>
      <c r="MN516" s="511"/>
      <c r="MO516" s="511"/>
      <c r="ND516" s="876">
        <v>1283</v>
      </c>
      <c r="NE516" s="877">
        <v>8.7967859171342706</v>
      </c>
      <c r="NF516" s="877">
        <v>6.5490530293372897</v>
      </c>
      <c r="NG516" s="877">
        <v>3.8718436485093202</v>
      </c>
      <c r="NH516" s="877">
        <v>4.0107798387532396</v>
      </c>
      <c r="NI516" s="877">
        <v>6.6986352212943396</v>
      </c>
      <c r="NJ516" s="877">
        <v>9.3609787309524606</v>
      </c>
      <c r="NK516" s="877">
        <v>2.5533605033353299</v>
      </c>
      <c r="NL516" s="877">
        <v>8.0972947511234796</v>
      </c>
      <c r="NM516" s="877">
        <v>5.8636907136601</v>
      </c>
      <c r="NN516" s="877">
        <v>1.2203299548795601</v>
      </c>
      <c r="NO516" s="877">
        <v>5.7681843247769304</v>
      </c>
      <c r="NP516" s="877">
        <v>5.8402114326574699</v>
      </c>
      <c r="NQ516" s="877">
        <v>6.7805725742630401</v>
      </c>
      <c r="NR516" s="877">
        <v>3.5071603491175201</v>
      </c>
      <c r="NS516" s="877">
        <v>5.1910098485872904</v>
      </c>
      <c r="NT516" s="877">
        <v>7.6611367574453997</v>
      </c>
      <c r="NU516" s="877">
        <v>7.1730274650060402</v>
      </c>
      <c r="NV516" s="877">
        <v>7.0241423458977996</v>
      </c>
      <c r="NW516" s="877">
        <v>5.2311251578790499</v>
      </c>
      <c r="NX516" s="877">
        <v>5.4336271670847802</v>
      </c>
      <c r="NY516" s="877">
        <v>7.2533275011861704</v>
      </c>
      <c r="NZ516" s="877">
        <v>-1.0892673380970901</v>
      </c>
      <c r="OA516" s="877">
        <v>9.2546034906593793</v>
      </c>
      <c r="OB516" s="877">
        <v>-1.83650126771712</v>
      </c>
      <c r="OC516" s="877">
        <v>5.6205864104518799</v>
      </c>
      <c r="OD516" s="877">
        <v>5.8417215811284597</v>
      </c>
      <c r="OE516" s="877">
        <v>5.1894292458097597</v>
      </c>
      <c r="OF516" s="877">
        <v>12.109605419598701</v>
      </c>
      <c r="OG516" s="877">
        <v>3.43829285157915</v>
      </c>
      <c r="OH516" s="877">
        <v>6.3362833878644302</v>
      </c>
      <c r="OI516" s="877">
        <v>4.0832133682489804</v>
      </c>
      <c r="OJ516" s="877">
        <v>5.7733220317342298</v>
      </c>
      <c r="OK516" s="877">
        <v>6.7098537485489604</v>
      </c>
      <c r="OL516" s="877">
        <v>11.091104758376501</v>
      </c>
    </row>
    <row r="517" spans="1:402" s="133" customFormat="1" x14ac:dyDescent="0.25">
      <c r="A517" s="221">
        <v>516</v>
      </c>
      <c r="B517" s="221">
        <v>0</v>
      </c>
      <c r="C517" s="61">
        <v>0</v>
      </c>
      <c r="D517" s="61">
        <v>5</v>
      </c>
      <c r="E517" s="511">
        <v>284</v>
      </c>
      <c r="F517" s="880"/>
      <c r="G517" s="887">
        <v>573</v>
      </c>
      <c r="I517" s="511" t="s">
        <v>2068</v>
      </c>
      <c r="J517" s="766">
        <v>26101</v>
      </c>
      <c r="K517" s="512">
        <v>45.660273972602702</v>
      </c>
      <c r="L517" s="514">
        <v>89</v>
      </c>
      <c r="M517" s="514">
        <v>169</v>
      </c>
      <c r="N517" s="514">
        <v>31.161373901474043</v>
      </c>
      <c r="O517" s="106">
        <v>2.044029245278931</v>
      </c>
      <c r="P517" s="511">
        <v>0</v>
      </c>
      <c r="Q517" s="511">
        <v>95</v>
      </c>
      <c r="R517" s="511">
        <v>60</v>
      </c>
      <c r="S517" s="511">
        <v>0</v>
      </c>
      <c r="T517" s="514">
        <v>2</v>
      </c>
      <c r="U517" s="718">
        <v>0</v>
      </c>
      <c r="V517" s="718"/>
      <c r="W517" s="718">
        <v>1</v>
      </c>
      <c r="X517" s="718">
        <v>0</v>
      </c>
      <c r="Y517" s="718">
        <v>1</v>
      </c>
      <c r="Z517" s="718">
        <v>1</v>
      </c>
      <c r="AA517" s="718">
        <v>0</v>
      </c>
      <c r="AB517" s="718">
        <v>0</v>
      </c>
      <c r="AD517" s="524">
        <v>36.743127803172499</v>
      </c>
      <c r="AF517" s="589">
        <v>93</v>
      </c>
      <c r="AG517" s="590">
        <v>1.86</v>
      </c>
      <c r="AH517" s="589">
        <v>43</v>
      </c>
      <c r="AI517" s="63"/>
      <c r="AJ517" s="515">
        <v>13.2</v>
      </c>
      <c r="AK517" s="63"/>
      <c r="AL517" s="515"/>
      <c r="AM517" s="554">
        <v>5831</v>
      </c>
      <c r="AN517" s="409"/>
      <c r="AO517" s="63"/>
      <c r="AP517" s="63"/>
      <c r="AQ517" s="63"/>
      <c r="AR517" s="63"/>
      <c r="AS517" s="63"/>
      <c r="AT517" s="63"/>
      <c r="AU517" s="64"/>
      <c r="AV517" s="64"/>
      <c r="AW517" s="108"/>
      <c r="AX517" s="108"/>
      <c r="AY517" s="108"/>
      <c r="AZ517" s="589">
        <v>143</v>
      </c>
      <c r="BA517" s="414"/>
      <c r="BB517" s="66"/>
      <c r="BC517" s="68"/>
      <c r="BD517" s="66"/>
      <c r="BE517" s="218"/>
      <c r="BF517" s="66"/>
      <c r="BG517" s="68"/>
      <c r="BH517" s="508"/>
      <c r="BI517" s="508"/>
      <c r="BJ517" s="508"/>
      <c r="BK517" s="66"/>
      <c r="BL517" s="66"/>
      <c r="BM517" s="66"/>
      <c r="BN517" s="66"/>
      <c r="BO517" s="571"/>
      <c r="BP517" s="66"/>
      <c r="BQ517" s="66"/>
      <c r="BR517" s="66"/>
      <c r="BS517" s="66"/>
      <c r="BT517" s="61"/>
      <c r="BU517" s="61"/>
      <c r="BV517" s="61"/>
      <c r="BW517" s="61"/>
      <c r="BX517" s="61"/>
      <c r="BY517" s="61"/>
      <c r="BZ517" s="61"/>
      <c r="CA517" s="61"/>
      <c r="CB517" s="61"/>
      <c r="CC517" s="61"/>
      <c r="CD517" s="61"/>
      <c r="CE517" s="61"/>
      <c r="CF517" s="61"/>
      <c r="CG517" s="61"/>
      <c r="CH517" s="61"/>
      <c r="CI517" s="61"/>
      <c r="CJ517" s="661">
        <v>1</v>
      </c>
      <c r="CK517" s="661">
        <v>0</v>
      </c>
      <c r="CL517" s="661">
        <v>1</v>
      </c>
      <c r="CM517" s="661">
        <v>1</v>
      </c>
      <c r="CN517" s="663">
        <v>1</v>
      </c>
      <c r="CO517" s="661">
        <v>0</v>
      </c>
      <c r="CP517" s="661">
        <v>1</v>
      </c>
      <c r="CQ517" s="661">
        <v>0</v>
      </c>
      <c r="CR517" s="661">
        <v>0</v>
      </c>
      <c r="CS517" s="661">
        <v>0</v>
      </c>
      <c r="CT517" s="661">
        <v>1</v>
      </c>
      <c r="CU517" s="661">
        <v>0</v>
      </c>
      <c r="CV517" s="666">
        <v>13.8</v>
      </c>
      <c r="CW517" s="362"/>
      <c r="CX517" s="362"/>
      <c r="CY517" s="362"/>
      <c r="DC517" s="516">
        <v>1</v>
      </c>
      <c r="DD517" s="511" t="s">
        <v>1745</v>
      </c>
      <c r="DF517" s="136"/>
      <c r="DJ517" s="136"/>
      <c r="DK517" s="136"/>
      <c r="DL517" s="136"/>
      <c r="DS517" s="63"/>
      <c r="EO517" s="511">
        <v>284</v>
      </c>
      <c r="EP517" s="574">
        <v>42751</v>
      </c>
      <c r="ET517" s="133">
        <v>54</v>
      </c>
      <c r="EU517" s="133">
        <v>0</v>
      </c>
      <c r="EV517" s="524">
        <v>36.743127803172499</v>
      </c>
      <c r="EW517" s="133">
        <v>8</v>
      </c>
      <c r="EX517" s="133">
        <v>7</v>
      </c>
      <c r="EY517" s="133">
        <v>61</v>
      </c>
      <c r="EZ517" s="133">
        <v>50</v>
      </c>
      <c r="FC517" s="133">
        <v>49</v>
      </c>
      <c r="FE517" s="133">
        <v>27</v>
      </c>
      <c r="FH517" s="91"/>
      <c r="FI517" s="91"/>
      <c r="FJ517" s="227"/>
      <c r="FK517" s="227"/>
      <c r="FL517" s="193">
        <v>303</v>
      </c>
      <c r="FM517" s="193">
        <v>198</v>
      </c>
      <c r="FN517" s="193">
        <v>148.23662660396633</v>
      </c>
      <c r="FO517" s="193">
        <v>96.867498572888891</v>
      </c>
      <c r="FP517" s="193">
        <v>35</v>
      </c>
      <c r="FQ517" s="133">
        <v>1</v>
      </c>
      <c r="FS517" s="193">
        <v>84</v>
      </c>
      <c r="FT517" s="193">
        <v>14</v>
      </c>
      <c r="FU517" s="133">
        <v>160</v>
      </c>
      <c r="FV517" s="237">
        <v>10.4</v>
      </c>
      <c r="FW517" s="237">
        <v>11.2</v>
      </c>
      <c r="FX517" s="237">
        <v>8.0769230769230766</v>
      </c>
      <c r="FY517" s="237">
        <v>6</v>
      </c>
      <c r="FZ517" s="237">
        <v>3.0882352941176472</v>
      </c>
      <c r="GA517" s="133">
        <v>17</v>
      </c>
      <c r="GG517" s="133">
        <v>0</v>
      </c>
      <c r="GH517" s="133">
        <v>1</v>
      </c>
      <c r="GI517" s="133">
        <v>1</v>
      </c>
      <c r="GJ517" s="133">
        <v>1</v>
      </c>
      <c r="GK517" s="133">
        <v>25</v>
      </c>
      <c r="GM517" s="133">
        <v>0</v>
      </c>
      <c r="GO517" s="133">
        <v>0</v>
      </c>
      <c r="GP517" s="61">
        <v>79</v>
      </c>
      <c r="GQ517" s="106">
        <v>38.649153471001121</v>
      </c>
      <c r="GR517" s="61">
        <v>26</v>
      </c>
      <c r="GS517" s="61">
        <v>1</v>
      </c>
      <c r="GT517" s="61"/>
      <c r="GU517" s="61"/>
      <c r="GV517" s="61"/>
      <c r="GW517" s="61"/>
      <c r="GX517" s="61">
        <v>12</v>
      </c>
      <c r="GY517" s="61"/>
      <c r="GZ517" s="90"/>
      <c r="HA517" s="21">
        <v>24</v>
      </c>
      <c r="HY517" s="238"/>
      <c r="IE517" s="237"/>
      <c r="IF517" s="237"/>
      <c r="IP517" s="237"/>
      <c r="JC517" s="136"/>
      <c r="JD517" s="278"/>
      <c r="JE517" s="70"/>
      <c r="JF517" s="70"/>
      <c r="JG517" s="136"/>
      <c r="JH517" s="136"/>
      <c r="JI517" s="136"/>
      <c r="JJ517" s="136"/>
      <c r="JL517" s="420"/>
      <c r="JM517" s="362"/>
      <c r="JN517" s="244"/>
      <c r="JP517" s="518">
        <v>0</v>
      </c>
      <c r="JQ517" s="519">
        <v>43585</v>
      </c>
      <c r="JR517" s="520">
        <v>26</v>
      </c>
      <c r="JS517" s="135"/>
      <c r="JU517" s="200"/>
      <c r="JV517" s="135"/>
      <c r="JW517" s="225"/>
      <c r="JX517" s="201"/>
      <c r="JY517" s="135"/>
      <c r="JZ517" s="225"/>
      <c r="KA517" s="699">
        <v>0</v>
      </c>
      <c r="KB517" s="511"/>
      <c r="KC517" s="225"/>
      <c r="KD517" s="63"/>
      <c r="KE517" s="250"/>
      <c r="KF517" s="250"/>
      <c r="KG517" s="250"/>
      <c r="KH517" s="250"/>
      <c r="KI517" s="250"/>
      <c r="KJ517" s="250"/>
      <c r="KK517" s="250"/>
      <c r="KL517" s="250"/>
      <c r="KQ517" s="92"/>
      <c r="KR517" s="92"/>
      <c r="KS517" s="92"/>
      <c r="KT517" s="361"/>
      <c r="KU517" s="92"/>
      <c r="KV517" s="361"/>
      <c r="KW517" s="361"/>
      <c r="KX517" s="361"/>
      <c r="KY517" s="361"/>
      <c r="KZ517" s="361"/>
      <c r="LA517" s="361"/>
      <c r="LB517" s="361"/>
      <c r="LC517" s="361"/>
      <c r="LD517" s="361"/>
      <c r="LE517" s="112"/>
      <c r="LF517" s="454"/>
      <c r="LG517" s="454"/>
      <c r="LH517" s="454"/>
      <c r="LI517" s="454"/>
      <c r="LJ517" s="454"/>
      <c r="LK517" s="454"/>
      <c r="LL517" s="454"/>
      <c r="LM517" s="454"/>
      <c r="LN517" s="454"/>
      <c r="LO517" s="454"/>
      <c r="LP517" s="454"/>
      <c r="LQ517" s="454"/>
      <c r="LR517" s="454"/>
      <c r="LS517" s="454"/>
      <c r="LT517" s="454"/>
      <c r="LU517" s="454"/>
      <c r="LV517" s="454"/>
      <c r="LW517" s="454"/>
      <c r="LX517" s="454"/>
      <c r="LY517" s="454"/>
      <c r="LZ517" s="454"/>
      <c r="MA517" s="454"/>
      <c r="MC517" s="509"/>
      <c r="MD517" s="61"/>
      <c r="ME517" s="746">
        <v>284</v>
      </c>
      <c r="MF517" s="510">
        <v>42767</v>
      </c>
      <c r="MG517" s="511">
        <v>573</v>
      </c>
      <c r="MH517" s="521">
        <v>573</v>
      </c>
      <c r="MI517" s="522">
        <v>131.029306806731</v>
      </c>
      <c r="MJ517" s="510"/>
      <c r="MK517" s="511"/>
      <c r="ML517" s="511"/>
      <c r="MM517" s="511"/>
      <c r="MN517" s="511"/>
      <c r="MO517" s="511"/>
      <c r="ND517" s="876" t="s">
        <v>64</v>
      </c>
      <c r="NE517" s="877" t="s">
        <v>64</v>
      </c>
      <c r="NF517" s="877" t="s">
        <v>64</v>
      </c>
      <c r="NG517" s="877" t="s">
        <v>64</v>
      </c>
      <c r="NH517" s="877" t="s">
        <v>64</v>
      </c>
      <c r="NI517" s="877" t="s">
        <v>64</v>
      </c>
      <c r="NJ517" s="877" t="s">
        <v>64</v>
      </c>
      <c r="NK517" s="877" t="s">
        <v>64</v>
      </c>
      <c r="NL517" s="877" t="s">
        <v>64</v>
      </c>
      <c r="NM517" s="877" t="s">
        <v>64</v>
      </c>
      <c r="NN517" s="877" t="s">
        <v>64</v>
      </c>
      <c r="NO517" s="877" t="s">
        <v>64</v>
      </c>
      <c r="NP517" s="877" t="s">
        <v>64</v>
      </c>
      <c r="NQ517" s="877" t="s">
        <v>64</v>
      </c>
      <c r="NR517" s="877" t="s">
        <v>64</v>
      </c>
      <c r="NS517" s="877" t="s">
        <v>64</v>
      </c>
      <c r="NT517" s="877" t="s">
        <v>64</v>
      </c>
      <c r="NU517" s="877" t="s">
        <v>64</v>
      </c>
      <c r="NV517" s="877" t="s">
        <v>64</v>
      </c>
      <c r="NW517" s="877" t="s">
        <v>64</v>
      </c>
      <c r="NX517" s="877" t="s">
        <v>64</v>
      </c>
      <c r="NY517" s="877" t="s">
        <v>64</v>
      </c>
      <c r="NZ517" s="877" t="s">
        <v>64</v>
      </c>
      <c r="OA517" s="877" t="s">
        <v>64</v>
      </c>
      <c r="OB517" s="877" t="s">
        <v>64</v>
      </c>
      <c r="OC517" s="877" t="s">
        <v>64</v>
      </c>
      <c r="OD517" s="877" t="s">
        <v>64</v>
      </c>
      <c r="OE517" s="877" t="s">
        <v>64</v>
      </c>
      <c r="OF517" s="877" t="s">
        <v>64</v>
      </c>
      <c r="OG517" s="877" t="s">
        <v>64</v>
      </c>
      <c r="OH517" s="877" t="s">
        <v>64</v>
      </c>
      <c r="OI517" s="877" t="s">
        <v>64</v>
      </c>
      <c r="OJ517" s="877" t="s">
        <v>64</v>
      </c>
      <c r="OK517" s="877" t="s">
        <v>64</v>
      </c>
      <c r="OL517" s="877" t="s">
        <v>64</v>
      </c>
    </row>
    <row r="518" spans="1:402" s="133" customFormat="1" x14ac:dyDescent="0.25">
      <c r="A518" s="274">
        <v>517</v>
      </c>
      <c r="B518" s="274">
        <v>0</v>
      </c>
      <c r="C518" s="61">
        <v>1</v>
      </c>
      <c r="D518" s="61">
        <v>5</v>
      </c>
      <c r="E518" s="511">
        <v>286</v>
      </c>
      <c r="F518" s="880"/>
      <c r="G518" s="887">
        <v>577</v>
      </c>
      <c r="I518" s="511" t="s">
        <v>2069</v>
      </c>
      <c r="J518" s="766">
        <v>13439</v>
      </c>
      <c r="K518" s="512">
        <v>80.504109589041093</v>
      </c>
      <c r="L518" s="514">
        <v>65</v>
      </c>
      <c r="M518" s="514">
        <v>172</v>
      </c>
      <c r="N518" s="514">
        <v>21.971335857220122</v>
      </c>
      <c r="O518" s="106">
        <v>1.7622586517181738</v>
      </c>
      <c r="P518" s="511">
        <v>0</v>
      </c>
      <c r="Q518" s="511">
        <v>90</v>
      </c>
      <c r="R518" s="511">
        <v>60</v>
      </c>
      <c r="S518" s="511">
        <v>1</v>
      </c>
      <c r="T518" s="514">
        <v>3</v>
      </c>
      <c r="U518" s="718">
        <v>0</v>
      </c>
      <c r="V518" s="718"/>
      <c r="W518" s="718">
        <v>1</v>
      </c>
      <c r="X518" s="718">
        <v>0</v>
      </c>
      <c r="Y518" s="718">
        <v>1</v>
      </c>
      <c r="Z518" s="718">
        <v>0</v>
      </c>
      <c r="AA518" s="718">
        <v>0</v>
      </c>
      <c r="AB518" s="718">
        <v>0</v>
      </c>
      <c r="AD518" s="524">
        <v>23.914037494284401</v>
      </c>
      <c r="AF518" s="591"/>
      <c r="AG518" s="590">
        <v>1.79</v>
      </c>
      <c r="AH518" s="589">
        <v>35</v>
      </c>
      <c r="AI518" s="63"/>
      <c r="AJ518" s="515">
        <v>9</v>
      </c>
      <c r="AK518" s="63"/>
      <c r="AL518" s="515"/>
      <c r="AM518" s="554">
        <v>31160</v>
      </c>
      <c r="AN518" s="409"/>
      <c r="AO518" s="63"/>
      <c r="AP518" s="63"/>
      <c r="AQ518" s="63"/>
      <c r="AR518" s="63"/>
      <c r="AS518" s="63"/>
      <c r="AT518" s="63"/>
      <c r="AU518" s="64"/>
      <c r="AV518" s="64"/>
      <c r="AW518" s="108"/>
      <c r="AX518" s="108"/>
      <c r="AY518" s="108"/>
      <c r="AZ518" s="589">
        <v>126</v>
      </c>
      <c r="BA518" s="414"/>
      <c r="BB518" s="66"/>
      <c r="BC518" s="68"/>
      <c r="BD518" s="66"/>
      <c r="BE518" s="218"/>
      <c r="BF518" s="66"/>
      <c r="BG518" s="68"/>
      <c r="BH518" s="508"/>
      <c r="BI518" s="508"/>
      <c r="BJ518" s="508"/>
      <c r="BK518" s="66"/>
      <c r="BL518" s="66"/>
      <c r="BM518" s="66"/>
      <c r="BN518" s="66"/>
      <c r="BO518" s="571"/>
      <c r="BP518" s="66"/>
      <c r="BQ518" s="66"/>
      <c r="BR518" s="66"/>
      <c r="BS518" s="66"/>
      <c r="BT518" s="61"/>
      <c r="BU518" s="61"/>
      <c r="BV518" s="61"/>
      <c r="BW518" s="61"/>
      <c r="BX518" s="61"/>
      <c r="BY518" s="61"/>
      <c r="BZ518" s="61"/>
      <c r="CA518" s="61"/>
      <c r="CB518" s="61"/>
      <c r="CC518" s="61"/>
      <c r="CD518" s="61"/>
      <c r="CE518" s="61"/>
      <c r="CF518" s="61"/>
      <c r="CG518" s="61"/>
      <c r="CH518" s="61"/>
      <c r="CI518" s="61"/>
      <c r="CJ518" s="661">
        <v>1</v>
      </c>
      <c r="CK518" s="661">
        <v>0</v>
      </c>
      <c r="CL518" s="661">
        <v>1</v>
      </c>
      <c r="CM518" s="661">
        <v>1</v>
      </c>
      <c r="CN518" s="663">
        <v>1</v>
      </c>
      <c r="CO518" s="661">
        <v>0</v>
      </c>
      <c r="CP518" s="661">
        <v>1</v>
      </c>
      <c r="CQ518" s="661">
        <v>1</v>
      </c>
      <c r="CR518" s="661">
        <v>0</v>
      </c>
      <c r="CS518" s="661">
        <v>0</v>
      </c>
      <c r="CT518" s="661">
        <v>1</v>
      </c>
      <c r="CU518" s="661">
        <v>0</v>
      </c>
      <c r="CV518" s="667"/>
      <c r="CW518" s="362"/>
      <c r="CX518" s="362"/>
      <c r="CY518" s="362"/>
      <c r="DC518" s="516">
        <v>1</v>
      </c>
      <c r="DD518" s="513" t="s">
        <v>2070</v>
      </c>
      <c r="DF518" s="136"/>
      <c r="DJ518" s="136"/>
      <c r="DK518" s="136"/>
      <c r="DL518" s="136"/>
      <c r="DS518" s="63"/>
      <c r="EO518" s="511">
        <v>286</v>
      </c>
      <c r="EP518" s="574">
        <v>42795</v>
      </c>
      <c r="ET518" s="133">
        <v>111</v>
      </c>
      <c r="EU518" s="133">
        <v>1</v>
      </c>
      <c r="EV518" s="524">
        <v>23.914037494284401</v>
      </c>
      <c r="EW518" s="133">
        <v>8</v>
      </c>
      <c r="EX518" s="133">
        <v>10</v>
      </c>
      <c r="EY518" s="133">
        <v>54</v>
      </c>
      <c r="EZ518" s="133">
        <v>48</v>
      </c>
      <c r="FC518" s="133">
        <v>60</v>
      </c>
      <c r="FE518" s="133">
        <v>32</v>
      </c>
      <c r="FH518" s="91"/>
      <c r="FI518" s="91"/>
      <c r="FJ518" s="227"/>
      <c r="FK518" s="227"/>
      <c r="FL518" s="193">
        <v>190</v>
      </c>
      <c r="FM518" s="193">
        <v>140</v>
      </c>
      <c r="FN518" s="193">
        <v>107.81618226969864</v>
      </c>
      <c r="FO518" s="193">
        <v>79.4435027250411</v>
      </c>
      <c r="FP518" s="193">
        <v>26</v>
      </c>
      <c r="FQ518" s="133">
        <v>1</v>
      </c>
      <c r="FS518" s="193"/>
      <c r="FT518" s="193"/>
      <c r="FV518" s="237"/>
      <c r="FW518" s="237"/>
      <c r="FX518" s="237"/>
      <c r="FY518" s="237"/>
      <c r="FZ518" s="237"/>
      <c r="GA518" s="133">
        <v>20</v>
      </c>
      <c r="GB518" s="133">
        <v>13</v>
      </c>
      <c r="GC518" s="133">
        <v>8</v>
      </c>
      <c r="GF518" s="133">
        <v>1.3</v>
      </c>
      <c r="GG518" s="133">
        <v>1</v>
      </c>
      <c r="GH518" s="133">
        <v>3</v>
      </c>
      <c r="GI518" s="133">
        <v>0</v>
      </c>
      <c r="GJ518" s="133">
        <v>2</v>
      </c>
      <c r="GK518" s="133">
        <v>42</v>
      </c>
      <c r="GM518" s="133">
        <v>0</v>
      </c>
      <c r="GO518" s="133">
        <v>0</v>
      </c>
      <c r="GP518" s="61">
        <v>57</v>
      </c>
      <c r="GQ518" s="106">
        <v>32.344854680909592</v>
      </c>
      <c r="GR518" s="61">
        <v>37</v>
      </c>
      <c r="GS518" s="61">
        <v>0</v>
      </c>
      <c r="GT518" s="61"/>
      <c r="GU518" s="61"/>
      <c r="GV518" s="61"/>
      <c r="GW518" s="61"/>
      <c r="GX518" s="61">
        <v>17</v>
      </c>
      <c r="GY518" s="61"/>
      <c r="GZ518" s="90"/>
      <c r="HA518" s="21">
        <v>23</v>
      </c>
      <c r="HY518" s="238"/>
      <c r="IE518" s="237"/>
      <c r="IF518" s="237"/>
      <c r="IP518" s="237"/>
      <c r="JC518" s="136"/>
      <c r="JD518" s="278"/>
      <c r="JE518" s="70"/>
      <c r="JF518" s="70"/>
      <c r="JG518" s="136"/>
      <c r="JH518" s="136"/>
      <c r="JI518" s="136"/>
      <c r="JJ518" s="136"/>
      <c r="JL518" s="420"/>
      <c r="JM518" s="362"/>
      <c r="JN518" s="244"/>
      <c r="JP518" s="518">
        <v>1</v>
      </c>
      <c r="JQ518" s="519">
        <v>43016</v>
      </c>
      <c r="JR518" s="520">
        <v>6</v>
      </c>
      <c r="JS518" s="135"/>
      <c r="JU518" s="200"/>
      <c r="JV518" s="135"/>
      <c r="JW518" s="225"/>
      <c r="JX518" s="201"/>
      <c r="JY518" s="135"/>
      <c r="JZ518" s="225"/>
      <c r="KA518" s="699">
        <v>0</v>
      </c>
      <c r="KB518" s="511"/>
      <c r="KC518" s="225"/>
      <c r="KD518" s="63"/>
      <c r="KE518" s="250"/>
      <c r="KF518" s="250"/>
      <c r="KG518" s="250"/>
      <c r="KH518" s="250"/>
      <c r="KI518" s="250"/>
      <c r="KJ518" s="250"/>
      <c r="KK518" s="250"/>
      <c r="KL518" s="250"/>
      <c r="KQ518" s="92"/>
      <c r="KR518" s="92"/>
      <c r="KS518" s="92"/>
      <c r="KT518" s="361"/>
      <c r="KU518" s="92"/>
      <c r="KV518" s="361"/>
      <c r="KW518" s="361"/>
      <c r="KX518" s="361"/>
      <c r="KY518" s="361"/>
      <c r="KZ518" s="361"/>
      <c r="LA518" s="361"/>
      <c r="LB518" s="361"/>
      <c r="LC518" s="361"/>
      <c r="LD518" s="361"/>
      <c r="LE518" s="112"/>
      <c r="LF518" s="454"/>
      <c r="LG518" s="454"/>
      <c r="LH518" s="454"/>
      <c r="LI518" s="454"/>
      <c r="LJ518" s="454"/>
      <c r="LK518" s="454"/>
      <c r="LL518" s="454"/>
      <c r="LM518" s="454"/>
      <c r="LN518" s="454"/>
      <c r="LO518" s="454"/>
      <c r="LP518" s="454"/>
      <c r="LQ518" s="454"/>
      <c r="LR518" s="454"/>
      <c r="LS518" s="454"/>
      <c r="LT518" s="454"/>
      <c r="LU518" s="454"/>
      <c r="LV518" s="454"/>
      <c r="LW518" s="454"/>
      <c r="LX518" s="454"/>
      <c r="LY518" s="454"/>
      <c r="LZ518" s="454"/>
      <c r="MA518" s="454"/>
      <c r="MC518" s="509"/>
      <c r="MD518" s="61"/>
      <c r="ME518" s="746">
        <v>286</v>
      </c>
      <c r="MF518" s="510">
        <v>42823</v>
      </c>
      <c r="MG518" s="511">
        <v>577</v>
      </c>
      <c r="MH518" s="521">
        <v>577</v>
      </c>
      <c r="MI518" s="522">
        <v>56.582508529888898</v>
      </c>
      <c r="MJ518" s="510"/>
      <c r="MK518" s="511"/>
      <c r="ML518" s="511"/>
      <c r="MM518" s="511"/>
      <c r="MN518" s="511"/>
      <c r="MO518" s="511"/>
      <c r="ND518" s="876">
        <v>1286</v>
      </c>
      <c r="NE518" s="877" t="s">
        <v>64</v>
      </c>
      <c r="NF518" s="877" t="s">
        <v>64</v>
      </c>
      <c r="NG518" s="877" t="s">
        <v>64</v>
      </c>
      <c r="NH518" s="877" t="s">
        <v>64</v>
      </c>
      <c r="NI518" s="877" t="s">
        <v>64</v>
      </c>
      <c r="NJ518" s="877" t="s">
        <v>64</v>
      </c>
      <c r="NK518" s="877" t="s">
        <v>64</v>
      </c>
      <c r="NL518" s="877" t="s">
        <v>64</v>
      </c>
      <c r="NM518" s="877" t="s">
        <v>64</v>
      </c>
      <c r="NN518" s="877" t="s">
        <v>64</v>
      </c>
      <c r="NO518" s="877" t="s">
        <v>64</v>
      </c>
      <c r="NP518" s="877" t="s">
        <v>64</v>
      </c>
      <c r="NQ518" s="877" t="s">
        <v>64</v>
      </c>
      <c r="NR518" s="877" t="s">
        <v>64</v>
      </c>
      <c r="NS518" s="877" t="s">
        <v>64</v>
      </c>
      <c r="NT518" s="877" t="s">
        <v>64</v>
      </c>
      <c r="NU518" s="877" t="s">
        <v>64</v>
      </c>
      <c r="NV518" s="877" t="s">
        <v>64</v>
      </c>
      <c r="NW518" s="877" t="s">
        <v>64</v>
      </c>
      <c r="NX518" s="877" t="s">
        <v>64</v>
      </c>
      <c r="NY518" s="877" t="s">
        <v>64</v>
      </c>
      <c r="NZ518" s="877" t="s">
        <v>64</v>
      </c>
      <c r="OA518" s="877" t="s">
        <v>64</v>
      </c>
      <c r="OB518" s="877" t="s">
        <v>64</v>
      </c>
      <c r="OC518" s="877" t="s">
        <v>64</v>
      </c>
      <c r="OD518" s="877" t="s">
        <v>64</v>
      </c>
      <c r="OE518" s="877" t="s">
        <v>64</v>
      </c>
      <c r="OF518" s="877" t="s">
        <v>64</v>
      </c>
      <c r="OG518" s="877" t="s">
        <v>64</v>
      </c>
      <c r="OH518" s="877" t="s">
        <v>64</v>
      </c>
      <c r="OI518" s="877" t="s">
        <v>64</v>
      </c>
      <c r="OJ518" s="877" t="s">
        <v>64</v>
      </c>
      <c r="OK518" s="877" t="s">
        <v>64</v>
      </c>
      <c r="OL518" s="877" t="s">
        <v>64</v>
      </c>
    </row>
    <row r="519" spans="1:402" s="133" customFormat="1" x14ac:dyDescent="0.25">
      <c r="A519" s="221">
        <v>518</v>
      </c>
      <c r="B519" s="221">
        <v>0</v>
      </c>
      <c r="C519" s="61">
        <v>0</v>
      </c>
      <c r="D519" s="61">
        <v>5</v>
      </c>
      <c r="E519" s="511">
        <v>287</v>
      </c>
      <c r="F519" s="880"/>
      <c r="G519" s="887">
        <v>578</v>
      </c>
      <c r="I519" s="511" t="s">
        <v>2071</v>
      </c>
      <c r="J519" s="766">
        <v>24086</v>
      </c>
      <c r="K519" s="512">
        <v>51.350684931506898</v>
      </c>
      <c r="L519" s="514">
        <v>93</v>
      </c>
      <c r="M519" s="514">
        <v>172</v>
      </c>
      <c r="N519" s="514">
        <v>31.435911303407252</v>
      </c>
      <c r="O519" s="106">
        <v>2.1079215671683169</v>
      </c>
      <c r="P519" s="511">
        <v>0</v>
      </c>
      <c r="Q519" s="511">
        <v>90</v>
      </c>
      <c r="R519" s="511">
        <v>50</v>
      </c>
      <c r="S519" s="511">
        <v>1</v>
      </c>
      <c r="T519" s="514">
        <v>3</v>
      </c>
      <c r="U519" s="718">
        <v>0</v>
      </c>
      <c r="V519" s="718"/>
      <c r="W519" s="718">
        <v>0</v>
      </c>
      <c r="X519" s="718">
        <v>1</v>
      </c>
      <c r="Y519" s="718">
        <v>0</v>
      </c>
      <c r="Z519" s="718">
        <v>1</v>
      </c>
      <c r="AA519" s="718">
        <v>0</v>
      </c>
      <c r="AB519" s="718">
        <v>0</v>
      </c>
      <c r="AD519" s="524">
        <v>13.441051136363599</v>
      </c>
      <c r="AF519" s="589"/>
      <c r="AG519" s="590">
        <v>1.2</v>
      </c>
      <c r="AH519" s="589">
        <v>69</v>
      </c>
      <c r="AI519" s="63"/>
      <c r="AJ519" s="515">
        <v>14.5</v>
      </c>
      <c r="AK519" s="63"/>
      <c r="AL519" s="515"/>
      <c r="AM519" s="554">
        <v>5581</v>
      </c>
      <c r="AN519" s="409"/>
      <c r="AO519" s="63"/>
      <c r="AP519" s="63"/>
      <c r="AQ519" s="63"/>
      <c r="AR519" s="63"/>
      <c r="AS519" s="63"/>
      <c r="AT519" s="63"/>
      <c r="AU519" s="64"/>
      <c r="AV519" s="64"/>
      <c r="AW519" s="108"/>
      <c r="AX519" s="108"/>
      <c r="AY519" s="108"/>
      <c r="AZ519" s="589">
        <v>127</v>
      </c>
      <c r="BA519" s="414"/>
      <c r="BB519" s="66"/>
      <c r="BC519" s="68"/>
      <c r="BD519" s="66"/>
      <c r="BE519" s="218"/>
      <c r="BF519" s="66"/>
      <c r="BG519" s="68"/>
      <c r="BH519" s="508"/>
      <c r="BI519" s="508"/>
      <c r="BJ519" s="508"/>
      <c r="BK519" s="66"/>
      <c r="BL519" s="66"/>
      <c r="BM519" s="66"/>
      <c r="BN519" s="66"/>
      <c r="BO519" s="571"/>
      <c r="BP519" s="66"/>
      <c r="BQ519" s="66"/>
      <c r="BR519" s="66"/>
      <c r="BS519" s="66"/>
      <c r="BT519" s="61"/>
      <c r="BU519" s="61"/>
      <c r="BV519" s="61"/>
      <c r="BW519" s="61"/>
      <c r="BX519" s="61"/>
      <c r="BY519" s="61"/>
      <c r="BZ519" s="61"/>
      <c r="CA519" s="61"/>
      <c r="CB519" s="61"/>
      <c r="CC519" s="61"/>
      <c r="CD519" s="61"/>
      <c r="CE519" s="61"/>
      <c r="CF519" s="61"/>
      <c r="CG519" s="61"/>
      <c r="CH519" s="61"/>
      <c r="CI519" s="61"/>
      <c r="CJ519" s="661">
        <v>1</v>
      </c>
      <c r="CK519" s="661">
        <v>0</v>
      </c>
      <c r="CL519" s="661">
        <v>1</v>
      </c>
      <c r="CM519" s="661">
        <v>1</v>
      </c>
      <c r="CN519" s="661">
        <v>1</v>
      </c>
      <c r="CO519" s="661">
        <v>0</v>
      </c>
      <c r="CP519" s="661">
        <v>0</v>
      </c>
      <c r="CQ519" s="661">
        <v>1</v>
      </c>
      <c r="CR519" s="661">
        <v>1</v>
      </c>
      <c r="CS519" s="661">
        <v>0</v>
      </c>
      <c r="CT519" s="661">
        <v>0</v>
      </c>
      <c r="CU519" s="661">
        <v>0</v>
      </c>
      <c r="CV519" s="667"/>
      <c r="CW519" s="362"/>
      <c r="CX519" s="362"/>
      <c r="CY519" s="362"/>
      <c r="DC519" s="516">
        <v>2</v>
      </c>
      <c r="DD519" s="513" t="s">
        <v>1753</v>
      </c>
      <c r="DF519" s="136"/>
      <c r="DJ519" s="136"/>
      <c r="DK519" s="136"/>
      <c r="DL519" s="136"/>
      <c r="DS519" s="63"/>
      <c r="EO519" s="511">
        <v>287</v>
      </c>
      <c r="EP519" s="574">
        <v>42793</v>
      </c>
      <c r="ET519" s="133">
        <v>93</v>
      </c>
      <c r="EU519" s="133">
        <v>1</v>
      </c>
      <c r="EV519" s="524">
        <v>13.441051136363599</v>
      </c>
      <c r="EW519" s="133">
        <v>11</v>
      </c>
      <c r="EX519" s="133">
        <v>10</v>
      </c>
      <c r="EY519" s="133">
        <v>80</v>
      </c>
      <c r="EZ519" s="133">
        <v>75</v>
      </c>
      <c r="FC519" s="133">
        <v>55</v>
      </c>
      <c r="FE519" s="133">
        <v>24</v>
      </c>
      <c r="FH519" s="91"/>
      <c r="FI519" s="91"/>
      <c r="FJ519" s="227"/>
      <c r="FK519" s="227"/>
      <c r="FL519" s="193">
        <v>494</v>
      </c>
      <c r="FM519" s="193">
        <v>429</v>
      </c>
      <c r="FN519" s="193">
        <v>234.35407070843553</v>
      </c>
      <c r="FO519" s="193">
        <v>203.51800877311507</v>
      </c>
      <c r="FP519" s="193">
        <v>13</v>
      </c>
      <c r="FQ519" s="133">
        <v>1</v>
      </c>
      <c r="FS519" s="193">
        <v>115</v>
      </c>
      <c r="FT519" s="193"/>
      <c r="FU519" s="133">
        <v>120</v>
      </c>
      <c r="FV519" s="237">
        <v>7.13</v>
      </c>
      <c r="FW519" s="237">
        <v>7.13</v>
      </c>
      <c r="FX519" s="237">
        <v>16.129032258064516</v>
      </c>
      <c r="FY519" s="237"/>
      <c r="FZ519" s="237"/>
      <c r="GA519" s="133">
        <v>20</v>
      </c>
      <c r="GG519" s="133">
        <v>0</v>
      </c>
      <c r="GH519" s="133">
        <v>1</v>
      </c>
      <c r="GI519" s="133">
        <v>1</v>
      </c>
      <c r="GJ519" s="133">
        <v>1</v>
      </c>
      <c r="GK519" s="133">
        <v>27</v>
      </c>
      <c r="GM519" s="133">
        <v>0</v>
      </c>
      <c r="GO519" s="133">
        <v>1</v>
      </c>
      <c r="GP519" s="61">
        <v>84</v>
      </c>
      <c r="GQ519" s="106">
        <v>39.849680039491062</v>
      </c>
      <c r="GR519" s="61">
        <v>36</v>
      </c>
      <c r="GS519" s="61">
        <v>0</v>
      </c>
      <c r="GT519" s="61"/>
      <c r="GU519" s="61"/>
      <c r="GV519" s="61"/>
      <c r="GW519" s="61"/>
      <c r="GX519" s="61"/>
      <c r="GY519" s="61"/>
      <c r="GZ519" s="90"/>
      <c r="HA519" s="21">
        <v>20</v>
      </c>
      <c r="HY519" s="238"/>
      <c r="IE519" s="237"/>
      <c r="IF519" s="237"/>
      <c r="IP519" s="237"/>
      <c r="JC519" s="136"/>
      <c r="JD519" s="278"/>
      <c r="JE519" s="70"/>
      <c r="JF519" s="70"/>
      <c r="JG519" s="136"/>
      <c r="JH519" s="136"/>
      <c r="JI519" s="136"/>
      <c r="JJ519" s="136"/>
      <c r="JL519" s="420"/>
      <c r="JM519" s="362"/>
      <c r="JN519" s="244"/>
      <c r="JP519" s="518">
        <v>1</v>
      </c>
      <c r="JQ519" s="519">
        <v>43036</v>
      </c>
      <c r="JR519" s="520">
        <v>6</v>
      </c>
      <c r="JS519" s="135"/>
      <c r="JU519" s="200"/>
      <c r="JV519" s="135"/>
      <c r="JW519" s="225"/>
      <c r="JX519" s="201"/>
      <c r="JY519" s="135"/>
      <c r="JZ519" s="225"/>
      <c r="KA519" s="699">
        <v>0</v>
      </c>
      <c r="KB519" s="511"/>
      <c r="KC519" s="225"/>
      <c r="KD519" s="63"/>
      <c r="KE519" s="250"/>
      <c r="KF519" s="250"/>
      <c r="KG519" s="250"/>
      <c r="KH519" s="250"/>
      <c r="KI519" s="250"/>
      <c r="KJ519" s="250"/>
      <c r="KK519" s="250"/>
      <c r="KL519" s="250"/>
      <c r="KQ519" s="92"/>
      <c r="KR519" s="92"/>
      <c r="KS519" s="92"/>
      <c r="KT519" s="361"/>
      <c r="KU519" s="92"/>
      <c r="KV519" s="361"/>
      <c r="KW519" s="361"/>
      <c r="KX519" s="361"/>
      <c r="KY519" s="361"/>
      <c r="KZ519" s="361"/>
      <c r="LA519" s="361"/>
      <c r="LB519" s="361"/>
      <c r="LC519" s="361"/>
      <c r="LD519" s="361"/>
      <c r="LE519" s="112"/>
      <c r="LF519" s="454"/>
      <c r="LG519" s="454"/>
      <c r="LH519" s="454"/>
      <c r="LI519" s="454"/>
      <c r="LJ519" s="454"/>
      <c r="LK519" s="454"/>
      <c r="LL519" s="454"/>
      <c r="LM519" s="454"/>
      <c r="LN519" s="454"/>
      <c r="LO519" s="454"/>
      <c r="LP519" s="454"/>
      <c r="LQ519" s="454"/>
      <c r="LR519" s="454"/>
      <c r="LS519" s="454"/>
      <c r="LT519" s="454"/>
      <c r="LU519" s="454"/>
      <c r="LV519" s="454"/>
      <c r="LW519" s="454"/>
      <c r="LX519" s="454"/>
      <c r="LY519" s="454"/>
      <c r="LZ519" s="454"/>
      <c r="MA519" s="454"/>
      <c r="MC519" s="509"/>
      <c r="MD519" s="61"/>
      <c r="ME519" s="746">
        <v>287</v>
      </c>
      <c r="MF519" s="510">
        <v>42829</v>
      </c>
      <c r="MG519" s="511">
        <v>578</v>
      </c>
      <c r="MH519" s="521">
        <v>578</v>
      </c>
      <c r="MI519" s="522">
        <v>34.358358503886301</v>
      </c>
      <c r="MJ519" s="510"/>
      <c r="MK519" s="511"/>
      <c r="ML519" s="511"/>
      <c r="MM519" s="511"/>
      <c r="MN519" s="511"/>
      <c r="MO519" s="511"/>
      <c r="ND519" s="876" t="s">
        <v>64</v>
      </c>
      <c r="NE519" s="877" t="s">
        <v>64</v>
      </c>
      <c r="NF519" s="877" t="s">
        <v>64</v>
      </c>
      <c r="NG519" s="877" t="s">
        <v>64</v>
      </c>
      <c r="NH519" s="877" t="s">
        <v>64</v>
      </c>
      <c r="NI519" s="877" t="s">
        <v>64</v>
      </c>
      <c r="NJ519" s="877" t="s">
        <v>64</v>
      </c>
      <c r="NK519" s="877" t="s">
        <v>64</v>
      </c>
      <c r="NL519" s="877" t="s">
        <v>64</v>
      </c>
      <c r="NM519" s="877" t="s">
        <v>64</v>
      </c>
      <c r="NN519" s="877" t="s">
        <v>64</v>
      </c>
      <c r="NO519" s="877" t="s">
        <v>64</v>
      </c>
      <c r="NP519" s="877" t="s">
        <v>64</v>
      </c>
      <c r="NQ519" s="877" t="s">
        <v>64</v>
      </c>
      <c r="NR519" s="877" t="s">
        <v>64</v>
      </c>
      <c r="NS519" s="877" t="s">
        <v>64</v>
      </c>
      <c r="NT519" s="877" t="s">
        <v>64</v>
      </c>
      <c r="NU519" s="877" t="s">
        <v>64</v>
      </c>
      <c r="NV519" s="877" t="s">
        <v>64</v>
      </c>
      <c r="NW519" s="877" t="s">
        <v>64</v>
      </c>
      <c r="NX519" s="877" t="s">
        <v>64</v>
      </c>
      <c r="NY519" s="877" t="s">
        <v>64</v>
      </c>
      <c r="NZ519" s="877" t="s">
        <v>64</v>
      </c>
      <c r="OA519" s="877" t="s">
        <v>64</v>
      </c>
      <c r="OB519" s="877" t="s">
        <v>64</v>
      </c>
      <c r="OC519" s="877" t="s">
        <v>64</v>
      </c>
      <c r="OD519" s="877" t="s">
        <v>64</v>
      </c>
      <c r="OE519" s="877" t="s">
        <v>64</v>
      </c>
      <c r="OF519" s="877" t="s">
        <v>64</v>
      </c>
      <c r="OG519" s="877" t="s">
        <v>64</v>
      </c>
      <c r="OH519" s="877" t="s">
        <v>64</v>
      </c>
      <c r="OI519" s="877" t="s">
        <v>64</v>
      </c>
      <c r="OJ519" s="877" t="s">
        <v>64</v>
      </c>
      <c r="OK519" s="877" t="s">
        <v>64</v>
      </c>
      <c r="OL519" s="877" t="s">
        <v>64</v>
      </c>
    </row>
    <row r="520" spans="1:402" s="133" customFormat="1" x14ac:dyDescent="0.25">
      <c r="A520" s="221">
        <v>519</v>
      </c>
      <c r="B520" s="221">
        <v>0</v>
      </c>
      <c r="C520" s="61">
        <v>0</v>
      </c>
      <c r="D520" s="61">
        <v>5</v>
      </c>
      <c r="E520" s="511">
        <v>288</v>
      </c>
      <c r="F520" s="880"/>
      <c r="G520" s="887">
        <v>582</v>
      </c>
      <c r="I520" s="511" t="s">
        <v>2072</v>
      </c>
      <c r="J520" s="766">
        <v>23462</v>
      </c>
      <c r="K520" s="512">
        <v>53.178082191780803</v>
      </c>
      <c r="L520" s="514">
        <v>84</v>
      </c>
      <c r="M520" s="514">
        <v>169</v>
      </c>
      <c r="N520" s="514">
        <v>29.410734918245165</v>
      </c>
      <c r="O520" s="106">
        <v>1.9857828011475307</v>
      </c>
      <c r="P520" s="511">
        <v>0</v>
      </c>
      <c r="Q520" s="511">
        <v>100</v>
      </c>
      <c r="R520" s="511">
        <v>65</v>
      </c>
      <c r="S520" s="511">
        <v>0</v>
      </c>
      <c r="T520" s="514">
        <v>2</v>
      </c>
      <c r="U520" s="718">
        <v>0</v>
      </c>
      <c r="V520" s="718"/>
      <c r="W520" s="718">
        <v>0</v>
      </c>
      <c r="X520" s="718">
        <v>1</v>
      </c>
      <c r="Y520" s="718">
        <v>1</v>
      </c>
      <c r="Z520" s="718">
        <v>1</v>
      </c>
      <c r="AA520" s="718">
        <v>0</v>
      </c>
      <c r="AB520" s="718">
        <v>0</v>
      </c>
      <c r="AD520" s="524">
        <v>40.379357273258897</v>
      </c>
      <c r="AF520" s="589">
        <v>103</v>
      </c>
      <c r="AG520" s="590">
        <v>1.01</v>
      </c>
      <c r="AH520" s="589">
        <v>84</v>
      </c>
      <c r="AI520" s="63"/>
      <c r="AJ520" s="515">
        <v>14.4</v>
      </c>
      <c r="AK520" s="63"/>
      <c r="AL520" s="515"/>
      <c r="AM520" s="554">
        <v>317</v>
      </c>
      <c r="AN520" s="409"/>
      <c r="AO520" s="63"/>
      <c r="AP520" s="63"/>
      <c r="AQ520" s="63"/>
      <c r="AR520" s="63"/>
      <c r="AS520" s="63"/>
      <c r="AT520" s="63"/>
      <c r="AU520" s="64"/>
      <c r="AV520" s="64"/>
      <c r="AW520" s="108"/>
      <c r="AX520" s="108"/>
      <c r="AY520" s="108"/>
      <c r="AZ520" s="589">
        <v>139</v>
      </c>
      <c r="BA520" s="414"/>
      <c r="BB520" s="66"/>
      <c r="BC520" s="68"/>
      <c r="BD520" s="66"/>
      <c r="BE520" s="218"/>
      <c r="BF520" s="66"/>
      <c r="BG520" s="68"/>
      <c r="BH520" s="508"/>
      <c r="BI520" s="508"/>
      <c r="BJ520" s="508"/>
      <c r="BK520" s="66"/>
      <c r="BL520" s="66"/>
      <c r="BM520" s="66"/>
      <c r="BN520" s="66"/>
      <c r="BO520" s="571"/>
      <c r="BP520" s="66"/>
      <c r="BQ520" s="66"/>
      <c r="BR520" s="66"/>
      <c r="BS520" s="66"/>
      <c r="BT520" s="61"/>
      <c r="BU520" s="61"/>
      <c r="BV520" s="61"/>
      <c r="BW520" s="61"/>
      <c r="BX520" s="61"/>
      <c r="BY520" s="61"/>
      <c r="BZ520" s="61"/>
      <c r="CA520" s="61"/>
      <c r="CB520" s="61"/>
      <c r="CC520" s="61"/>
      <c r="CD520" s="61"/>
      <c r="CE520" s="61"/>
      <c r="CF520" s="61"/>
      <c r="CG520" s="61"/>
      <c r="CH520" s="61"/>
      <c r="CI520" s="61"/>
      <c r="CJ520" s="661">
        <v>0</v>
      </c>
      <c r="CK520" s="661">
        <v>0</v>
      </c>
      <c r="CL520" s="661">
        <v>1</v>
      </c>
      <c r="CM520" s="661">
        <v>1</v>
      </c>
      <c r="CN520" s="661">
        <v>0</v>
      </c>
      <c r="CO520" s="661">
        <v>0</v>
      </c>
      <c r="CP520" s="661">
        <v>1</v>
      </c>
      <c r="CQ520" s="661">
        <v>0</v>
      </c>
      <c r="CR520" s="661">
        <v>0</v>
      </c>
      <c r="CS520" s="661">
        <v>0</v>
      </c>
      <c r="CT520" s="661">
        <v>1</v>
      </c>
      <c r="CU520" s="661">
        <v>1</v>
      </c>
      <c r="CV520" s="666">
        <v>16.2</v>
      </c>
      <c r="CW520" s="362"/>
      <c r="CX520" s="362"/>
      <c r="CY520" s="362"/>
      <c r="DC520" s="516">
        <v>1</v>
      </c>
      <c r="DD520" s="511" t="s">
        <v>1756</v>
      </c>
      <c r="DF520" s="136"/>
      <c r="DJ520" s="136"/>
      <c r="DK520" s="136"/>
      <c r="DL520" s="136"/>
      <c r="DS520" s="63"/>
      <c r="EO520" s="511">
        <v>288</v>
      </c>
      <c r="EP520" s="574">
        <v>42870</v>
      </c>
      <c r="ET520" s="133">
        <v>58</v>
      </c>
      <c r="EU520" s="133">
        <v>0</v>
      </c>
      <c r="EV520" s="524">
        <v>40.379357273258897</v>
      </c>
      <c r="EW520" s="133">
        <v>7</v>
      </c>
      <c r="EX520" s="133">
        <v>8</v>
      </c>
      <c r="EY520" s="133">
        <v>69</v>
      </c>
      <c r="EZ520" s="133">
        <v>55</v>
      </c>
      <c r="FC520" s="133">
        <v>47</v>
      </c>
      <c r="FE520" s="133">
        <v>37</v>
      </c>
      <c r="FH520" s="91"/>
      <c r="FI520" s="91"/>
      <c r="FJ520" s="227"/>
      <c r="FK520" s="227"/>
      <c r="FL520" s="193">
        <v>289</v>
      </c>
      <c r="FM520" s="193">
        <v>191</v>
      </c>
      <c r="FN520" s="193">
        <v>145.5345467958503</v>
      </c>
      <c r="FO520" s="193">
        <v>96.183731619402792</v>
      </c>
      <c r="FP520" s="193">
        <v>20</v>
      </c>
      <c r="FQ520" s="133">
        <v>1</v>
      </c>
      <c r="FS520" s="193">
        <v>38</v>
      </c>
      <c r="FT520" s="193">
        <v>49</v>
      </c>
      <c r="FU520" s="133">
        <v>150</v>
      </c>
      <c r="FV520" s="237">
        <v>6</v>
      </c>
      <c r="FW520" s="237">
        <v>5</v>
      </c>
      <c r="FX520" s="237">
        <v>6.333333333333333</v>
      </c>
      <c r="FY520" s="237">
        <v>0.77551020408163263</v>
      </c>
      <c r="FZ520" s="237"/>
      <c r="GA520" s="133">
        <v>25</v>
      </c>
      <c r="GG520" s="133">
        <v>0</v>
      </c>
      <c r="GH520" s="133">
        <v>1</v>
      </c>
      <c r="GI520" s="133">
        <v>0</v>
      </c>
      <c r="GJ520" s="133">
        <v>1</v>
      </c>
      <c r="GK520" s="133">
        <v>20</v>
      </c>
      <c r="GM520" s="133">
        <v>0</v>
      </c>
      <c r="GO520" s="133">
        <v>0</v>
      </c>
      <c r="GP520" s="61">
        <v>45</v>
      </c>
      <c r="GQ520" s="106">
        <v>22.661088601429977</v>
      </c>
      <c r="GR520" s="61">
        <v>39</v>
      </c>
      <c r="GS520" s="61">
        <v>0</v>
      </c>
      <c r="GT520" s="61"/>
      <c r="GU520" s="61"/>
      <c r="GV520" s="61"/>
      <c r="GW520" s="61"/>
      <c r="GX520" s="61">
        <v>24</v>
      </c>
      <c r="GY520" s="61"/>
      <c r="GZ520" s="90"/>
      <c r="HA520" s="21">
        <v>13</v>
      </c>
      <c r="HY520" s="238"/>
      <c r="IE520" s="237"/>
      <c r="IF520" s="237"/>
      <c r="IP520" s="237"/>
      <c r="JC520" s="136"/>
      <c r="JD520" s="278"/>
      <c r="JE520" s="70"/>
      <c r="JF520" s="70"/>
      <c r="JG520" s="136"/>
      <c r="JH520" s="136"/>
      <c r="JI520" s="136"/>
      <c r="JJ520" s="136"/>
      <c r="JL520" s="420"/>
      <c r="JM520" s="362"/>
      <c r="JN520" s="244"/>
      <c r="JP520" s="518">
        <v>2</v>
      </c>
      <c r="JQ520" s="519">
        <v>43649</v>
      </c>
      <c r="JR520" s="520">
        <v>25</v>
      </c>
      <c r="JS520" s="135"/>
      <c r="JU520" s="200"/>
      <c r="JV520" s="135"/>
      <c r="JW520" s="225"/>
      <c r="JX520" s="201"/>
      <c r="JY520" s="135"/>
      <c r="JZ520" s="225"/>
      <c r="KA520" s="699">
        <v>1</v>
      </c>
      <c r="KB520" s="700">
        <v>43649</v>
      </c>
      <c r="KC520" s="225"/>
      <c r="KD520" s="63"/>
      <c r="KE520" s="250"/>
      <c r="KF520" s="250"/>
      <c r="KG520" s="250"/>
      <c r="KH520" s="250"/>
      <c r="KI520" s="250"/>
      <c r="KJ520" s="250"/>
      <c r="KK520" s="250"/>
      <c r="KL520" s="250"/>
      <c r="KQ520" s="92"/>
      <c r="KR520" s="92"/>
      <c r="KS520" s="92"/>
      <c r="KT520" s="361"/>
      <c r="KU520" s="92"/>
      <c r="KV520" s="361"/>
      <c r="KW520" s="361"/>
      <c r="KX520" s="361"/>
      <c r="KY520" s="361"/>
      <c r="KZ520" s="361"/>
      <c r="LA520" s="361"/>
      <c r="LB520" s="361"/>
      <c r="LC520" s="361"/>
      <c r="LD520" s="361"/>
      <c r="LE520" s="112"/>
      <c r="LF520" s="454"/>
      <c r="LG520" s="454"/>
      <c r="LH520" s="454"/>
      <c r="LI520" s="454"/>
      <c r="LJ520" s="454"/>
      <c r="LK520" s="454"/>
      <c r="LL520" s="454"/>
      <c r="LM520" s="454"/>
      <c r="LN520" s="454"/>
      <c r="LO520" s="454"/>
      <c r="LP520" s="454"/>
      <c r="LQ520" s="454"/>
      <c r="LR520" s="454"/>
      <c r="LS520" s="454"/>
      <c r="LT520" s="454"/>
      <c r="LU520" s="454"/>
      <c r="LV520" s="454"/>
      <c r="LW520" s="454"/>
      <c r="LX520" s="454"/>
      <c r="LY520" s="454"/>
      <c r="LZ520" s="454"/>
      <c r="MA520" s="454"/>
      <c r="MC520" s="509"/>
      <c r="MD520" s="61"/>
      <c r="ME520" s="746">
        <v>288</v>
      </c>
      <c r="MF520" s="510">
        <v>42872</v>
      </c>
      <c r="MG520" s="511">
        <v>582</v>
      </c>
      <c r="MH520" s="521">
        <v>582</v>
      </c>
      <c r="MI520" s="522">
        <v>27.102461725133399</v>
      </c>
      <c r="MJ520" s="510"/>
      <c r="MK520" s="511"/>
      <c r="ML520" s="511"/>
      <c r="MM520" s="511"/>
      <c r="MN520" s="511"/>
      <c r="MO520" s="511"/>
      <c r="ND520" s="876" t="s">
        <v>64</v>
      </c>
      <c r="NE520" s="877" t="s">
        <v>64</v>
      </c>
      <c r="NF520" s="877" t="s">
        <v>64</v>
      </c>
      <c r="NG520" s="877" t="s">
        <v>64</v>
      </c>
      <c r="NH520" s="877" t="s">
        <v>64</v>
      </c>
      <c r="NI520" s="877" t="s">
        <v>64</v>
      </c>
      <c r="NJ520" s="877" t="s">
        <v>64</v>
      </c>
      <c r="NK520" s="877" t="s">
        <v>64</v>
      </c>
      <c r="NL520" s="877" t="s">
        <v>64</v>
      </c>
      <c r="NM520" s="877" t="s">
        <v>64</v>
      </c>
      <c r="NN520" s="877" t="s">
        <v>64</v>
      </c>
      <c r="NO520" s="877" t="s">
        <v>64</v>
      </c>
      <c r="NP520" s="877" t="s">
        <v>64</v>
      </c>
      <c r="NQ520" s="877" t="s">
        <v>64</v>
      </c>
      <c r="NR520" s="877" t="s">
        <v>64</v>
      </c>
      <c r="NS520" s="877" t="s">
        <v>64</v>
      </c>
      <c r="NT520" s="877" t="s">
        <v>64</v>
      </c>
      <c r="NU520" s="877" t="s">
        <v>64</v>
      </c>
      <c r="NV520" s="877" t="s">
        <v>64</v>
      </c>
      <c r="NW520" s="877" t="s">
        <v>64</v>
      </c>
      <c r="NX520" s="877" t="s">
        <v>64</v>
      </c>
      <c r="NY520" s="877" t="s">
        <v>64</v>
      </c>
      <c r="NZ520" s="877" t="s">
        <v>64</v>
      </c>
      <c r="OA520" s="877" t="s">
        <v>64</v>
      </c>
      <c r="OB520" s="877" t="s">
        <v>64</v>
      </c>
      <c r="OC520" s="877" t="s">
        <v>64</v>
      </c>
      <c r="OD520" s="877" t="s">
        <v>64</v>
      </c>
      <c r="OE520" s="877" t="s">
        <v>64</v>
      </c>
      <c r="OF520" s="877" t="s">
        <v>64</v>
      </c>
      <c r="OG520" s="877" t="s">
        <v>64</v>
      </c>
      <c r="OH520" s="877" t="s">
        <v>64</v>
      </c>
      <c r="OI520" s="877" t="s">
        <v>64</v>
      </c>
      <c r="OJ520" s="877" t="s">
        <v>64</v>
      </c>
      <c r="OK520" s="877" t="s">
        <v>64</v>
      </c>
      <c r="OL520" s="877" t="s">
        <v>64</v>
      </c>
    </row>
    <row r="521" spans="1:402" s="133" customFormat="1" x14ac:dyDescent="0.25">
      <c r="A521" s="274">
        <v>520</v>
      </c>
      <c r="B521" s="221">
        <v>0</v>
      </c>
      <c r="C521" s="61">
        <v>0</v>
      </c>
      <c r="D521" s="61">
        <v>5</v>
      </c>
      <c r="E521" s="511">
        <v>289</v>
      </c>
      <c r="F521" s="880"/>
      <c r="G521" s="887">
        <v>583</v>
      </c>
      <c r="I521" s="511" t="s">
        <v>2073</v>
      </c>
      <c r="J521" s="766">
        <v>24738</v>
      </c>
      <c r="K521" s="512">
        <v>49.717808219178103</v>
      </c>
      <c r="L521" s="514">
        <v>70.5</v>
      </c>
      <c r="M521" s="514">
        <v>165</v>
      </c>
      <c r="N521" s="514">
        <v>25.895316804407717</v>
      </c>
      <c r="O521" s="106">
        <v>1.7975678012247549</v>
      </c>
      <c r="P521" s="511">
        <v>0</v>
      </c>
      <c r="Q521" s="511">
        <v>107</v>
      </c>
      <c r="R521" s="511">
        <v>68</v>
      </c>
      <c r="S521" s="511">
        <v>0</v>
      </c>
      <c r="T521" s="514">
        <v>2</v>
      </c>
      <c r="U521" s="718">
        <v>0</v>
      </c>
      <c r="V521" s="718"/>
      <c r="W521" s="718">
        <v>1</v>
      </c>
      <c r="X521" s="718">
        <v>2</v>
      </c>
      <c r="Y521" s="718">
        <v>1</v>
      </c>
      <c r="Z521" s="718">
        <v>0</v>
      </c>
      <c r="AA521" s="718">
        <v>0</v>
      </c>
      <c r="AB521" s="718">
        <v>0</v>
      </c>
      <c r="AD521" s="524">
        <v>30.3804490823251</v>
      </c>
      <c r="AF521" s="589">
        <v>83</v>
      </c>
      <c r="AG521" s="590">
        <v>0.85</v>
      </c>
      <c r="AH521" s="589">
        <v>102</v>
      </c>
      <c r="AI521" s="63"/>
      <c r="AJ521" s="515">
        <v>11.5</v>
      </c>
      <c r="AK521" s="63"/>
      <c r="AL521" s="515"/>
      <c r="AM521" s="554">
        <v>1685</v>
      </c>
      <c r="AN521" s="409"/>
      <c r="AO521" s="63"/>
      <c r="AP521" s="63"/>
      <c r="AQ521" s="63"/>
      <c r="AR521" s="63"/>
      <c r="AS521" s="63"/>
      <c r="AT521" s="63"/>
      <c r="AU521" s="64"/>
      <c r="AV521" s="64"/>
      <c r="AW521" s="108"/>
      <c r="AX521" s="108"/>
      <c r="AY521" s="108"/>
      <c r="AZ521" s="589">
        <v>139</v>
      </c>
      <c r="BA521" s="414"/>
      <c r="BB521" s="66"/>
      <c r="BC521" s="68"/>
      <c r="BD521" s="66"/>
      <c r="BE521" s="218"/>
      <c r="BF521" s="66"/>
      <c r="BG521" s="68"/>
      <c r="BH521" s="508"/>
      <c r="BI521" s="508"/>
      <c r="BJ521" s="508"/>
      <c r="BK521" s="66"/>
      <c r="BL521" s="66"/>
      <c r="BM521" s="66"/>
      <c r="BN521" s="66"/>
      <c r="BO521" s="571"/>
      <c r="BP521" s="66"/>
      <c r="BQ521" s="66"/>
      <c r="BR521" s="66"/>
      <c r="BS521" s="66"/>
      <c r="BT521" s="61"/>
      <c r="BU521" s="61"/>
      <c r="BV521" s="61"/>
      <c r="BW521" s="61"/>
      <c r="BX521" s="61"/>
      <c r="BY521" s="61"/>
      <c r="BZ521" s="61"/>
      <c r="CA521" s="61"/>
      <c r="CB521" s="61"/>
      <c r="CC521" s="61"/>
      <c r="CD521" s="61"/>
      <c r="CE521" s="61"/>
      <c r="CF521" s="61"/>
      <c r="CG521" s="61"/>
      <c r="CH521" s="61"/>
      <c r="CI521" s="61"/>
      <c r="CJ521" s="661">
        <v>1</v>
      </c>
      <c r="CK521" s="661">
        <v>0</v>
      </c>
      <c r="CL521" s="661">
        <v>1</v>
      </c>
      <c r="CM521" s="661">
        <v>1</v>
      </c>
      <c r="CN521" s="663">
        <v>1</v>
      </c>
      <c r="CO521" s="661">
        <v>0</v>
      </c>
      <c r="CP521" s="661">
        <v>1</v>
      </c>
      <c r="CQ521" s="661">
        <v>1</v>
      </c>
      <c r="CR521" s="661">
        <v>0</v>
      </c>
      <c r="CS521" s="661">
        <v>0</v>
      </c>
      <c r="CT521" s="661">
        <v>1</v>
      </c>
      <c r="CU521" s="661">
        <v>0</v>
      </c>
      <c r="CV521" s="666">
        <v>10.7</v>
      </c>
      <c r="CW521" s="362"/>
      <c r="CX521" s="362"/>
      <c r="CY521" s="362"/>
      <c r="DC521" s="516">
        <v>1</v>
      </c>
      <c r="DD521" s="511" t="s">
        <v>1782</v>
      </c>
      <c r="DF521" s="136"/>
      <c r="DJ521" s="136"/>
      <c r="DK521" s="136"/>
      <c r="DL521" s="136"/>
      <c r="DS521" s="63"/>
      <c r="EO521" s="511">
        <v>289</v>
      </c>
      <c r="EP521" s="574">
        <v>42884</v>
      </c>
      <c r="ET521" s="133">
        <v>72</v>
      </c>
      <c r="EU521" s="133">
        <v>0</v>
      </c>
      <c r="EV521" s="524">
        <v>30.3804490823251</v>
      </c>
      <c r="EW521" s="133">
        <v>9</v>
      </c>
      <c r="EX521" s="133">
        <v>7</v>
      </c>
      <c r="EY521" s="133">
        <v>68</v>
      </c>
      <c r="EZ521" s="133">
        <v>58</v>
      </c>
      <c r="FC521" s="133">
        <v>47</v>
      </c>
      <c r="FE521" s="133">
        <v>26</v>
      </c>
      <c r="FH521" s="91"/>
      <c r="FI521" s="91"/>
      <c r="FJ521" s="227"/>
      <c r="FK521" s="227"/>
      <c r="FL521" s="193">
        <v>173</v>
      </c>
      <c r="FM521" s="193">
        <v>132</v>
      </c>
      <c r="FN521" s="193">
        <v>96.24115423191725</v>
      </c>
      <c r="FO521" s="193">
        <v>73.432556986202755</v>
      </c>
      <c r="FP521" s="193">
        <v>23</v>
      </c>
      <c r="FQ521" s="133">
        <v>1</v>
      </c>
      <c r="FS521" s="193">
        <v>115</v>
      </c>
      <c r="FT521" s="193">
        <v>26</v>
      </c>
      <c r="FU521" s="133">
        <v>140</v>
      </c>
      <c r="FV521" s="237">
        <v>7.49</v>
      </c>
      <c r="FW521" s="237">
        <v>8.01</v>
      </c>
      <c r="FX521" s="237">
        <v>15.353805073431241</v>
      </c>
      <c r="FY521" s="237">
        <v>4.4230769230769234</v>
      </c>
      <c r="FZ521" s="237">
        <v>2.4468085106382977</v>
      </c>
      <c r="GA521" s="133">
        <v>19</v>
      </c>
      <c r="GG521" s="133">
        <v>1</v>
      </c>
      <c r="GH521" s="133">
        <v>1</v>
      </c>
      <c r="GI521" s="133">
        <v>2</v>
      </c>
      <c r="GJ521" s="133">
        <v>1</v>
      </c>
      <c r="GK521" s="133">
        <v>26</v>
      </c>
      <c r="GM521" s="133">
        <v>0</v>
      </c>
      <c r="GO521" s="133">
        <v>1</v>
      </c>
      <c r="GP521" s="61">
        <v>93</v>
      </c>
      <c r="GQ521" s="106">
        <v>51.736574240279211</v>
      </c>
      <c r="GR521" s="61">
        <v>33</v>
      </c>
      <c r="GS521" s="61">
        <v>1</v>
      </c>
      <c r="GT521" s="61"/>
      <c r="GU521" s="61"/>
      <c r="GV521" s="61"/>
      <c r="GW521" s="61"/>
      <c r="GX521" s="61">
        <v>14</v>
      </c>
      <c r="GY521" s="61"/>
      <c r="GZ521" s="90"/>
      <c r="HA521" s="21">
        <v>26</v>
      </c>
      <c r="HY521" s="238"/>
      <c r="IE521" s="237"/>
      <c r="IF521" s="237"/>
      <c r="IP521" s="237"/>
      <c r="JC521" s="136"/>
      <c r="JD521" s="278"/>
      <c r="JE521" s="70"/>
      <c r="JF521" s="70"/>
      <c r="JG521" s="136"/>
      <c r="JH521" s="136"/>
      <c r="JI521" s="136"/>
      <c r="JJ521" s="136"/>
      <c r="JL521" s="420"/>
      <c r="JM521" s="362"/>
      <c r="JN521" s="244"/>
      <c r="JP521" s="518">
        <v>2</v>
      </c>
      <c r="JQ521" s="519">
        <v>43490</v>
      </c>
      <c r="JR521" s="520">
        <v>19</v>
      </c>
      <c r="JS521" s="135"/>
      <c r="JU521" s="200"/>
      <c r="JV521" s="135"/>
      <c r="JW521" s="225"/>
      <c r="JX521" s="201"/>
      <c r="JY521" s="135"/>
      <c r="JZ521" s="225"/>
      <c r="KA521" s="699">
        <v>1</v>
      </c>
      <c r="KB521" s="700">
        <v>43490</v>
      </c>
      <c r="KC521" s="225"/>
      <c r="KD521" s="63"/>
      <c r="KE521" s="250"/>
      <c r="KF521" s="250"/>
      <c r="KG521" s="250"/>
      <c r="KH521" s="250"/>
      <c r="KI521" s="250"/>
      <c r="KJ521" s="250"/>
      <c r="KK521" s="250"/>
      <c r="KL521" s="250"/>
      <c r="KQ521" s="92"/>
      <c r="KR521" s="92"/>
      <c r="KS521" s="92"/>
      <c r="KT521" s="361"/>
      <c r="KU521" s="92"/>
      <c r="KV521" s="361"/>
      <c r="KW521" s="361"/>
      <c r="KX521" s="361"/>
      <c r="KY521" s="361"/>
      <c r="KZ521" s="361"/>
      <c r="LA521" s="361"/>
      <c r="LB521" s="361"/>
      <c r="LC521" s="361"/>
      <c r="LD521" s="361"/>
      <c r="LE521" s="112"/>
      <c r="LF521" s="454"/>
      <c r="LG521" s="454"/>
      <c r="LH521" s="454"/>
      <c r="LI521" s="454"/>
      <c r="LJ521" s="454"/>
      <c r="LK521" s="454"/>
      <c r="LL521" s="454"/>
      <c r="LM521" s="454"/>
      <c r="LN521" s="454"/>
      <c r="LO521" s="454"/>
      <c r="LP521" s="454"/>
      <c r="LQ521" s="454"/>
      <c r="LR521" s="454"/>
      <c r="LS521" s="454"/>
      <c r="LT521" s="454"/>
      <c r="LU521" s="454"/>
      <c r="LV521" s="454"/>
      <c r="LW521" s="454"/>
      <c r="LX521" s="454"/>
      <c r="LY521" s="454"/>
      <c r="LZ521" s="454"/>
      <c r="MA521" s="454"/>
      <c r="MC521" s="509"/>
      <c r="MD521" s="61"/>
      <c r="ME521" s="746">
        <v>289</v>
      </c>
      <c r="MF521" s="510">
        <v>42885</v>
      </c>
      <c r="MG521" s="511">
        <v>583</v>
      </c>
      <c r="MH521" s="521">
        <v>583</v>
      </c>
      <c r="MI521" s="522">
        <v>23.146527835200001</v>
      </c>
      <c r="MJ521" s="510"/>
      <c r="MK521" s="511"/>
      <c r="ML521" s="511"/>
      <c r="MM521" s="511"/>
      <c r="MN521" s="511"/>
      <c r="MO521" s="511"/>
      <c r="ND521" s="876" t="s">
        <v>64</v>
      </c>
      <c r="NE521" s="877" t="s">
        <v>64</v>
      </c>
      <c r="NF521" s="877" t="s">
        <v>64</v>
      </c>
      <c r="NG521" s="877" t="s">
        <v>64</v>
      </c>
      <c r="NH521" s="877" t="s">
        <v>64</v>
      </c>
      <c r="NI521" s="877" t="s">
        <v>64</v>
      </c>
      <c r="NJ521" s="877" t="s">
        <v>64</v>
      </c>
      <c r="NK521" s="877" t="s">
        <v>64</v>
      </c>
      <c r="NL521" s="877" t="s">
        <v>64</v>
      </c>
      <c r="NM521" s="877" t="s">
        <v>64</v>
      </c>
      <c r="NN521" s="877" t="s">
        <v>64</v>
      </c>
      <c r="NO521" s="877" t="s">
        <v>64</v>
      </c>
      <c r="NP521" s="877" t="s">
        <v>64</v>
      </c>
      <c r="NQ521" s="877" t="s">
        <v>64</v>
      </c>
      <c r="NR521" s="877" t="s">
        <v>64</v>
      </c>
      <c r="NS521" s="877" t="s">
        <v>64</v>
      </c>
      <c r="NT521" s="877" t="s">
        <v>64</v>
      </c>
      <c r="NU521" s="877" t="s">
        <v>64</v>
      </c>
      <c r="NV521" s="877" t="s">
        <v>64</v>
      </c>
      <c r="NW521" s="877" t="s">
        <v>64</v>
      </c>
      <c r="NX521" s="877" t="s">
        <v>64</v>
      </c>
      <c r="NY521" s="877" t="s">
        <v>64</v>
      </c>
      <c r="NZ521" s="877" t="s">
        <v>64</v>
      </c>
      <c r="OA521" s="877" t="s">
        <v>64</v>
      </c>
      <c r="OB521" s="877" t="s">
        <v>64</v>
      </c>
      <c r="OC521" s="877" t="s">
        <v>64</v>
      </c>
      <c r="OD521" s="877" t="s">
        <v>64</v>
      </c>
      <c r="OE521" s="877" t="s">
        <v>64</v>
      </c>
      <c r="OF521" s="877" t="s">
        <v>64</v>
      </c>
      <c r="OG521" s="877" t="s">
        <v>64</v>
      </c>
      <c r="OH521" s="877" t="s">
        <v>64</v>
      </c>
      <c r="OI521" s="877" t="s">
        <v>64</v>
      </c>
      <c r="OJ521" s="877" t="s">
        <v>64</v>
      </c>
      <c r="OK521" s="877" t="s">
        <v>64</v>
      </c>
      <c r="OL521" s="877" t="s">
        <v>64</v>
      </c>
    </row>
    <row r="522" spans="1:402" s="133" customFormat="1" x14ac:dyDescent="0.25">
      <c r="A522" s="221">
        <v>521</v>
      </c>
      <c r="B522" s="274">
        <v>0</v>
      </c>
      <c r="C522" s="61">
        <v>1</v>
      </c>
      <c r="D522" s="61">
        <v>5</v>
      </c>
      <c r="E522" s="511">
        <v>290</v>
      </c>
      <c r="F522" s="880"/>
      <c r="G522" s="887">
        <v>584</v>
      </c>
      <c r="I522" s="511" t="s">
        <v>2074</v>
      </c>
      <c r="J522" s="766">
        <v>24059</v>
      </c>
      <c r="K522" s="512">
        <v>51.580821917808201</v>
      </c>
      <c r="L522" s="514">
        <v>75</v>
      </c>
      <c r="M522" s="514">
        <v>171</v>
      </c>
      <c r="N522" s="514">
        <v>25.64891761567662</v>
      </c>
      <c r="O522" s="106">
        <v>1.8874586088176875</v>
      </c>
      <c r="P522" s="511">
        <v>0</v>
      </c>
      <c r="Q522" s="511">
        <v>91</v>
      </c>
      <c r="R522" s="511">
        <v>66</v>
      </c>
      <c r="S522" s="511">
        <v>0</v>
      </c>
      <c r="T522" s="514">
        <v>4</v>
      </c>
      <c r="U522" s="718">
        <v>0</v>
      </c>
      <c r="V522" s="718"/>
      <c r="W522" s="718">
        <v>1</v>
      </c>
      <c r="X522" s="718">
        <v>1</v>
      </c>
      <c r="Y522" s="718">
        <v>0</v>
      </c>
      <c r="Z522" s="718">
        <v>1</v>
      </c>
      <c r="AA522" s="718">
        <v>1</v>
      </c>
      <c r="AB522" s="718">
        <v>1</v>
      </c>
      <c r="AD522" s="524">
        <v>16.934498246893799</v>
      </c>
      <c r="AF522" s="589">
        <v>90</v>
      </c>
      <c r="AG522" s="590">
        <v>0.74</v>
      </c>
      <c r="AH522" s="589">
        <v>106</v>
      </c>
      <c r="AI522" s="63"/>
      <c r="AJ522" s="515">
        <v>13.1</v>
      </c>
      <c r="AK522" s="63"/>
      <c r="AL522" s="515"/>
      <c r="AM522" s="554">
        <v>911</v>
      </c>
      <c r="AN522" s="409"/>
      <c r="AO522" s="63"/>
      <c r="AP522" s="63"/>
      <c r="AQ522" s="63"/>
      <c r="AR522" s="63"/>
      <c r="AS522" s="63"/>
      <c r="AT522" s="63"/>
      <c r="AU522" s="64"/>
      <c r="AV522" s="64"/>
      <c r="AW522" s="108"/>
      <c r="AX522" s="108"/>
      <c r="AY522" s="108"/>
      <c r="AZ522" s="589">
        <v>140</v>
      </c>
      <c r="BA522" s="414"/>
      <c r="BB522" s="66"/>
      <c r="BC522" s="68"/>
      <c r="BD522" s="66"/>
      <c r="BE522" s="218"/>
      <c r="BF522" s="66"/>
      <c r="BG522" s="68"/>
      <c r="BH522" s="508"/>
      <c r="BI522" s="508"/>
      <c r="BJ522" s="508"/>
      <c r="BK522" s="66"/>
      <c r="BL522" s="66"/>
      <c r="BM522" s="66"/>
      <c r="BN522" s="66"/>
      <c r="BO522" s="571"/>
      <c r="BP522" s="66"/>
      <c r="BQ522" s="66"/>
      <c r="BR522" s="66"/>
      <c r="BS522" s="66"/>
      <c r="BT522" s="61"/>
      <c r="BU522" s="61"/>
      <c r="BV522" s="61"/>
      <c r="BW522" s="61"/>
      <c r="BX522" s="61"/>
      <c r="BY522" s="61"/>
      <c r="BZ522" s="61"/>
      <c r="CA522" s="61"/>
      <c r="CB522" s="61"/>
      <c r="CC522" s="61"/>
      <c r="CD522" s="61"/>
      <c r="CE522" s="61"/>
      <c r="CF522" s="61"/>
      <c r="CG522" s="61"/>
      <c r="CH522" s="61"/>
      <c r="CI522" s="61"/>
      <c r="CJ522" s="661">
        <v>1</v>
      </c>
      <c r="CK522" s="661">
        <v>0</v>
      </c>
      <c r="CL522" s="661">
        <v>1</v>
      </c>
      <c r="CM522" s="661">
        <v>1</v>
      </c>
      <c r="CN522" s="661">
        <v>1</v>
      </c>
      <c r="CO522" s="661">
        <v>0</v>
      </c>
      <c r="CP522" s="661">
        <v>1</v>
      </c>
      <c r="CQ522" s="661">
        <v>0</v>
      </c>
      <c r="CR522" s="661">
        <v>0</v>
      </c>
      <c r="CS522" s="661">
        <v>0</v>
      </c>
      <c r="CT522" s="661">
        <v>1</v>
      </c>
      <c r="CU522" s="661">
        <v>0</v>
      </c>
      <c r="CV522" s="666">
        <v>10.9</v>
      </c>
      <c r="CW522" s="362"/>
      <c r="CX522" s="362"/>
      <c r="CY522" s="362"/>
      <c r="DC522" s="516">
        <v>1</v>
      </c>
      <c r="DD522" s="511" t="s">
        <v>1897</v>
      </c>
      <c r="DF522" s="136"/>
      <c r="DJ522" s="136"/>
      <c r="DK522" s="136"/>
      <c r="DL522" s="136"/>
      <c r="DS522" s="63"/>
      <c r="EO522" s="511">
        <v>290</v>
      </c>
      <c r="EP522" s="574">
        <v>42884</v>
      </c>
      <c r="ET522" s="133">
        <v>52</v>
      </c>
      <c r="EU522" s="133">
        <v>0</v>
      </c>
      <c r="EV522" s="524">
        <v>16.934498246893799</v>
      </c>
      <c r="EW522" s="133">
        <v>9</v>
      </c>
      <c r="EX522" s="133">
        <v>6</v>
      </c>
      <c r="EY522" s="133">
        <v>64</v>
      </c>
      <c r="EZ522" s="133">
        <v>59</v>
      </c>
      <c r="FC522" s="133">
        <v>49</v>
      </c>
      <c r="FE522" s="133">
        <v>33</v>
      </c>
      <c r="FH522" s="91"/>
      <c r="FI522" s="91"/>
      <c r="FJ522" s="227"/>
      <c r="FK522" s="227"/>
      <c r="FL522" s="193">
        <v>379</v>
      </c>
      <c r="FM522" s="193">
        <v>278</v>
      </c>
      <c r="FN522" s="193">
        <v>200.79910533106064</v>
      </c>
      <c r="FO522" s="193">
        <v>147.28799810563288</v>
      </c>
      <c r="FP522" s="193">
        <v>27</v>
      </c>
      <c r="FQ522" s="133">
        <v>1</v>
      </c>
      <c r="FS522" s="193">
        <v>98</v>
      </c>
      <c r="FT522" s="193">
        <v>29</v>
      </c>
      <c r="FU522" s="133">
        <v>150</v>
      </c>
      <c r="FV522" s="237">
        <v>3.2</v>
      </c>
      <c r="FW522" s="237">
        <v>2.41</v>
      </c>
      <c r="FX522" s="237">
        <v>30.625</v>
      </c>
      <c r="FY522" s="237">
        <v>3.3793103448275863</v>
      </c>
      <c r="FZ522" s="237">
        <v>2.7222222222222223</v>
      </c>
      <c r="GA522" s="133">
        <v>21</v>
      </c>
      <c r="GG522" s="133">
        <v>1</v>
      </c>
      <c r="GH522" s="133">
        <v>1</v>
      </c>
      <c r="GI522" s="133">
        <v>1</v>
      </c>
      <c r="GJ522" s="133">
        <v>1</v>
      </c>
      <c r="GK522" s="133">
        <v>27</v>
      </c>
      <c r="GM522" s="133">
        <v>0</v>
      </c>
      <c r="GO522" s="133">
        <v>0</v>
      </c>
      <c r="GP522" s="61">
        <v>80</v>
      </c>
      <c r="GQ522" s="106">
        <v>42.385035426081402</v>
      </c>
      <c r="GR522" s="61">
        <v>36</v>
      </c>
      <c r="GS522" s="61">
        <v>0</v>
      </c>
      <c r="GT522" s="61"/>
      <c r="GU522" s="61"/>
      <c r="GV522" s="61"/>
      <c r="GW522" s="61"/>
      <c r="GX522" s="61">
        <v>20</v>
      </c>
      <c r="GY522" s="61"/>
      <c r="GZ522" s="90"/>
      <c r="HA522" s="21">
        <v>24</v>
      </c>
      <c r="HY522" s="238"/>
      <c r="IE522" s="237"/>
      <c r="IF522" s="237"/>
      <c r="IP522" s="237"/>
      <c r="JC522" s="136"/>
      <c r="JD522" s="278"/>
      <c r="JE522" s="70"/>
      <c r="JF522" s="70"/>
      <c r="JG522" s="136"/>
      <c r="JH522" s="136"/>
      <c r="JI522" s="136"/>
      <c r="JJ522" s="136"/>
      <c r="JL522" s="420"/>
      <c r="JM522" s="362"/>
      <c r="JN522" s="244"/>
      <c r="JP522" s="518">
        <v>1</v>
      </c>
      <c r="JQ522" s="519">
        <v>43564</v>
      </c>
      <c r="JR522" s="520">
        <v>22</v>
      </c>
      <c r="JS522" s="135"/>
      <c r="JU522" s="200"/>
      <c r="JV522" s="135"/>
      <c r="JW522" s="225"/>
      <c r="JX522" s="201"/>
      <c r="JY522" s="135"/>
      <c r="JZ522" s="225"/>
      <c r="KA522" s="699">
        <v>0</v>
      </c>
      <c r="KB522" s="511"/>
      <c r="KC522" s="225"/>
      <c r="KD522" s="63"/>
      <c r="KE522" s="250"/>
      <c r="KF522" s="250"/>
      <c r="KG522" s="250"/>
      <c r="KH522" s="250"/>
      <c r="KI522" s="250"/>
      <c r="KJ522" s="250"/>
      <c r="KK522" s="250"/>
      <c r="KL522" s="250"/>
      <c r="KQ522" s="92"/>
      <c r="KR522" s="92"/>
      <c r="KS522" s="92"/>
      <c r="KT522" s="361"/>
      <c r="KU522" s="92"/>
      <c r="KV522" s="361"/>
      <c r="KW522" s="361"/>
      <c r="KX522" s="361"/>
      <c r="KY522" s="361"/>
      <c r="KZ522" s="361"/>
      <c r="LA522" s="361"/>
      <c r="LB522" s="361"/>
      <c r="LC522" s="361"/>
      <c r="LD522" s="361"/>
      <c r="LE522" s="112"/>
      <c r="LF522" s="454"/>
      <c r="LG522" s="454"/>
      <c r="LH522" s="454"/>
      <c r="LI522" s="454"/>
      <c r="LJ522" s="454"/>
      <c r="LK522" s="454"/>
      <c r="LL522" s="454"/>
      <c r="LM522" s="454"/>
      <c r="LN522" s="454"/>
      <c r="LO522" s="454"/>
      <c r="LP522" s="454"/>
      <c r="LQ522" s="454"/>
      <c r="LR522" s="454"/>
      <c r="LS522" s="454"/>
      <c r="LT522" s="454"/>
      <c r="LU522" s="454"/>
      <c r="LV522" s="454"/>
      <c r="LW522" s="454"/>
      <c r="LX522" s="454"/>
      <c r="LY522" s="454"/>
      <c r="LZ522" s="454"/>
      <c r="MA522" s="454"/>
      <c r="MC522" s="509"/>
      <c r="MD522" s="61"/>
      <c r="ME522" s="746">
        <v>290</v>
      </c>
      <c r="MF522" s="510">
        <v>42886</v>
      </c>
      <c r="MG522" s="511">
        <v>584</v>
      </c>
      <c r="MH522" s="521">
        <v>584</v>
      </c>
      <c r="MI522" s="522">
        <v>39.671020656046899</v>
      </c>
      <c r="MJ522" s="510"/>
      <c r="MK522" s="511"/>
      <c r="ML522" s="511"/>
      <c r="MM522" s="511"/>
      <c r="MN522" s="511"/>
      <c r="MO522" s="511"/>
      <c r="ND522" s="876">
        <v>1290</v>
      </c>
      <c r="NE522" s="877" t="s">
        <v>64</v>
      </c>
      <c r="NF522" s="877" t="s">
        <v>64</v>
      </c>
      <c r="NG522" s="877" t="s">
        <v>64</v>
      </c>
      <c r="NH522" s="877" t="s">
        <v>64</v>
      </c>
      <c r="NI522" s="877" t="s">
        <v>64</v>
      </c>
      <c r="NJ522" s="877" t="s">
        <v>64</v>
      </c>
      <c r="NK522" s="877" t="s">
        <v>64</v>
      </c>
      <c r="NL522" s="877" t="s">
        <v>64</v>
      </c>
      <c r="NM522" s="877" t="s">
        <v>64</v>
      </c>
      <c r="NN522" s="877" t="s">
        <v>64</v>
      </c>
      <c r="NO522" s="877" t="s">
        <v>64</v>
      </c>
      <c r="NP522" s="877" t="s">
        <v>64</v>
      </c>
      <c r="NQ522" s="877" t="s">
        <v>64</v>
      </c>
      <c r="NR522" s="877" t="s">
        <v>64</v>
      </c>
      <c r="NS522" s="877" t="s">
        <v>64</v>
      </c>
      <c r="NT522" s="877" t="s">
        <v>64</v>
      </c>
      <c r="NU522" s="877" t="s">
        <v>64</v>
      </c>
      <c r="NV522" s="877" t="s">
        <v>64</v>
      </c>
      <c r="NW522" s="877" t="s">
        <v>64</v>
      </c>
      <c r="NX522" s="877" t="s">
        <v>64</v>
      </c>
      <c r="NY522" s="877" t="s">
        <v>64</v>
      </c>
      <c r="NZ522" s="877" t="s">
        <v>64</v>
      </c>
      <c r="OA522" s="877" t="s">
        <v>64</v>
      </c>
      <c r="OB522" s="877" t="s">
        <v>64</v>
      </c>
      <c r="OC522" s="877" t="s">
        <v>64</v>
      </c>
      <c r="OD522" s="877" t="s">
        <v>64</v>
      </c>
      <c r="OE522" s="877" t="s">
        <v>64</v>
      </c>
      <c r="OF522" s="877" t="s">
        <v>64</v>
      </c>
      <c r="OG522" s="877" t="s">
        <v>64</v>
      </c>
      <c r="OH522" s="877" t="s">
        <v>64</v>
      </c>
      <c r="OI522" s="877" t="s">
        <v>64</v>
      </c>
      <c r="OJ522" s="877" t="s">
        <v>64</v>
      </c>
      <c r="OK522" s="877" t="s">
        <v>64</v>
      </c>
      <c r="OL522" s="877" t="s">
        <v>64</v>
      </c>
    </row>
    <row r="523" spans="1:402" s="133" customFormat="1" x14ac:dyDescent="0.25">
      <c r="A523" s="221">
        <v>522</v>
      </c>
      <c r="B523" s="221">
        <v>0</v>
      </c>
      <c r="C523" s="61">
        <v>0</v>
      </c>
      <c r="D523" s="61">
        <v>5</v>
      </c>
      <c r="E523" s="511">
        <v>291</v>
      </c>
      <c r="F523" s="880"/>
      <c r="G523" s="887">
        <v>585</v>
      </c>
      <c r="I523" s="511" t="s">
        <v>2075</v>
      </c>
      <c r="J523" s="766">
        <v>19556</v>
      </c>
      <c r="K523" s="512">
        <v>63.936986301369899</v>
      </c>
      <c r="L523" s="514">
        <v>71</v>
      </c>
      <c r="M523" s="514">
        <v>176</v>
      </c>
      <c r="N523" s="514">
        <v>22.920971074380166</v>
      </c>
      <c r="O523" s="106">
        <v>1.8630918149976161</v>
      </c>
      <c r="P523" s="511">
        <v>0</v>
      </c>
      <c r="Q523" s="511">
        <v>95</v>
      </c>
      <c r="R523" s="511">
        <v>70</v>
      </c>
      <c r="S523" s="511">
        <v>0</v>
      </c>
      <c r="T523" s="514">
        <v>3</v>
      </c>
      <c r="U523" s="718">
        <v>0</v>
      </c>
      <c r="V523" s="718"/>
      <c r="W523" s="718">
        <v>0</v>
      </c>
      <c r="X523" s="718">
        <v>2</v>
      </c>
      <c r="Y523" s="718">
        <v>0</v>
      </c>
      <c r="Z523" s="718">
        <v>0</v>
      </c>
      <c r="AA523" s="718">
        <v>0</v>
      </c>
      <c r="AB523" s="718">
        <v>0</v>
      </c>
      <c r="AD523" s="524">
        <v>23.3819678264123</v>
      </c>
      <c r="AF523" s="589">
        <v>85</v>
      </c>
      <c r="AG523" s="590">
        <v>1.32</v>
      </c>
      <c r="AH523" s="589">
        <v>57</v>
      </c>
      <c r="AI523" s="63"/>
      <c r="AJ523" s="515">
        <v>13.6</v>
      </c>
      <c r="AK523" s="63"/>
      <c r="AL523" s="515"/>
      <c r="AM523" s="554">
        <v>3341</v>
      </c>
      <c r="AN523" s="409"/>
      <c r="AO523" s="63"/>
      <c r="AP523" s="63"/>
      <c r="AQ523" s="63"/>
      <c r="AR523" s="63"/>
      <c r="AS523" s="63"/>
      <c r="AT523" s="63"/>
      <c r="AU523" s="64"/>
      <c r="AV523" s="64"/>
      <c r="AW523" s="108"/>
      <c r="AX523" s="108"/>
      <c r="AY523" s="108"/>
      <c r="AZ523" s="589">
        <v>135</v>
      </c>
      <c r="BA523" s="414"/>
      <c r="BB523" s="66"/>
      <c r="BC523" s="68"/>
      <c r="BD523" s="66"/>
      <c r="BE523" s="218"/>
      <c r="BF523" s="66"/>
      <c r="BG523" s="68"/>
      <c r="BH523" s="508"/>
      <c r="BI523" s="508"/>
      <c r="BJ523" s="508"/>
      <c r="BK523" s="66"/>
      <c r="BL523" s="66"/>
      <c r="BM523" s="66"/>
      <c r="BN523" s="66"/>
      <c r="BO523" s="571"/>
      <c r="BP523" s="66"/>
      <c r="BQ523" s="66"/>
      <c r="BR523" s="66"/>
      <c r="BS523" s="66"/>
      <c r="BT523" s="61"/>
      <c r="BU523" s="61"/>
      <c r="BV523" s="61"/>
      <c r="BW523" s="61"/>
      <c r="BX523" s="61"/>
      <c r="BY523" s="61"/>
      <c r="BZ523" s="61"/>
      <c r="CA523" s="61"/>
      <c r="CB523" s="61"/>
      <c r="CC523" s="61"/>
      <c r="CD523" s="61"/>
      <c r="CE523" s="61"/>
      <c r="CF523" s="61"/>
      <c r="CG523" s="61"/>
      <c r="CH523" s="61"/>
      <c r="CI523" s="61"/>
      <c r="CJ523" s="661">
        <v>1</v>
      </c>
      <c r="CK523" s="661">
        <v>0</v>
      </c>
      <c r="CL523" s="661">
        <v>1</v>
      </c>
      <c r="CM523" s="661">
        <v>1</v>
      </c>
      <c r="CN523" s="661">
        <v>0</v>
      </c>
      <c r="CO523" s="661">
        <v>0</v>
      </c>
      <c r="CP523" s="661">
        <v>0</v>
      </c>
      <c r="CQ523" s="661">
        <v>1</v>
      </c>
      <c r="CR523" s="661">
        <v>0</v>
      </c>
      <c r="CS523" s="661">
        <v>0</v>
      </c>
      <c r="CT523" s="661">
        <v>0</v>
      </c>
      <c r="CU523" s="661">
        <v>0</v>
      </c>
      <c r="CV523" s="666">
        <v>12.4</v>
      </c>
      <c r="CW523" s="362"/>
      <c r="CX523" s="362"/>
      <c r="CY523" s="362"/>
      <c r="DC523" s="516">
        <v>2</v>
      </c>
      <c r="DD523" s="511" t="s">
        <v>1750</v>
      </c>
      <c r="DF523" s="136"/>
      <c r="DJ523" s="136"/>
      <c r="DK523" s="136"/>
      <c r="DL523" s="136"/>
      <c r="DS523" s="63"/>
      <c r="EO523" s="511">
        <v>291</v>
      </c>
      <c r="EP523" s="574">
        <v>42892</v>
      </c>
      <c r="ET523" s="133">
        <v>65</v>
      </c>
      <c r="EU523" s="133">
        <v>0</v>
      </c>
      <c r="EV523" s="524">
        <v>23.3819678264123</v>
      </c>
      <c r="EW523" s="133">
        <v>8.5</v>
      </c>
      <c r="EX523" s="133">
        <v>10</v>
      </c>
      <c r="EY523" s="133">
        <v>72</v>
      </c>
      <c r="EZ523" s="133">
        <v>64</v>
      </c>
      <c r="FC523" s="133">
        <v>44</v>
      </c>
      <c r="FE523" s="133">
        <v>30</v>
      </c>
      <c r="FH523" s="91"/>
      <c r="FI523" s="91"/>
      <c r="FJ523" s="227"/>
      <c r="FK523" s="227"/>
      <c r="FL523" s="193">
        <v>515</v>
      </c>
      <c r="FM523" s="193">
        <v>402</v>
      </c>
      <c r="FN523" s="193">
        <v>276.42223311504318</v>
      </c>
      <c r="FO523" s="193">
        <v>215.77036448980073</v>
      </c>
      <c r="FP523" s="193">
        <v>22</v>
      </c>
      <c r="FQ523" s="133">
        <v>1</v>
      </c>
      <c r="FS523" s="193">
        <v>66</v>
      </c>
      <c r="FT523" s="193">
        <v>59</v>
      </c>
      <c r="FU523" s="133">
        <v>170</v>
      </c>
      <c r="FV523" s="237">
        <v>3.5</v>
      </c>
      <c r="FW523" s="237">
        <v>4.5</v>
      </c>
      <c r="FX523" s="237">
        <v>18.857142857142858</v>
      </c>
      <c r="FY523" s="237">
        <v>1.1186440677966101</v>
      </c>
      <c r="FZ523" s="237"/>
      <c r="GA523" s="133">
        <v>21</v>
      </c>
      <c r="GG523" s="133">
        <v>0</v>
      </c>
      <c r="GH523" s="133">
        <v>2</v>
      </c>
      <c r="GI523" s="133">
        <v>0</v>
      </c>
      <c r="GJ523" s="133">
        <v>1</v>
      </c>
      <c r="GK523" s="133">
        <v>34</v>
      </c>
      <c r="GM523" s="133">
        <v>0</v>
      </c>
      <c r="GO523" s="133">
        <v>1</v>
      </c>
      <c r="GP523" s="61">
        <v>66</v>
      </c>
      <c r="GQ523" s="106">
        <v>35.424985214743401</v>
      </c>
      <c r="GR523" s="61">
        <v>59</v>
      </c>
      <c r="GS523" s="61">
        <v>0</v>
      </c>
      <c r="GT523" s="61"/>
      <c r="GU523" s="61"/>
      <c r="GV523" s="61"/>
      <c r="GW523" s="61"/>
      <c r="GX523" s="61"/>
      <c r="GY523" s="61"/>
      <c r="GZ523" s="90"/>
      <c r="HA523" s="21">
        <v>9</v>
      </c>
      <c r="HY523" s="238"/>
      <c r="IE523" s="237"/>
      <c r="IF523" s="237"/>
      <c r="IP523" s="237"/>
      <c r="JC523" s="136"/>
      <c r="JD523" s="278"/>
      <c r="JE523" s="70"/>
      <c r="JF523" s="70"/>
      <c r="JG523" s="136"/>
      <c r="JH523" s="136"/>
      <c r="JI523" s="136"/>
      <c r="JJ523" s="136"/>
      <c r="JL523" s="420"/>
      <c r="JM523" s="362"/>
      <c r="JN523" s="244"/>
      <c r="JP523" s="518">
        <v>2</v>
      </c>
      <c r="JQ523" s="519">
        <v>43753</v>
      </c>
      <c r="JR523" s="520">
        <v>28</v>
      </c>
      <c r="JS523" s="135"/>
      <c r="JU523" s="200"/>
      <c r="JV523" s="135"/>
      <c r="JW523" s="225"/>
      <c r="JX523" s="201"/>
      <c r="JY523" s="135"/>
      <c r="JZ523" s="225"/>
      <c r="KA523" s="699">
        <v>1</v>
      </c>
      <c r="KB523" s="700">
        <v>43753</v>
      </c>
      <c r="KC523" s="225"/>
      <c r="KD523" s="63"/>
      <c r="KE523" s="250"/>
      <c r="KF523" s="250"/>
      <c r="KG523" s="250"/>
      <c r="KH523" s="250"/>
      <c r="KI523" s="250"/>
      <c r="KJ523" s="250"/>
      <c r="KK523" s="250"/>
      <c r="KL523" s="250"/>
      <c r="KQ523" s="92"/>
      <c r="KR523" s="92"/>
      <c r="KS523" s="92"/>
      <c r="KT523" s="361"/>
      <c r="KU523" s="92"/>
      <c r="KV523" s="361"/>
      <c r="KW523" s="361"/>
      <c r="KX523" s="361"/>
      <c r="KY523" s="361"/>
      <c r="KZ523" s="361"/>
      <c r="LA523" s="361"/>
      <c r="LB523" s="361"/>
      <c r="LC523" s="361"/>
      <c r="LD523" s="361"/>
      <c r="LE523" s="112"/>
      <c r="LF523" s="454"/>
      <c r="LG523" s="454"/>
      <c r="LH523" s="454"/>
      <c r="LI523" s="454"/>
      <c r="LJ523" s="454"/>
      <c r="LK523" s="454"/>
      <c r="LL523" s="454"/>
      <c r="LM523" s="454"/>
      <c r="LN523" s="454"/>
      <c r="LO523" s="454"/>
      <c r="LP523" s="454"/>
      <c r="LQ523" s="454"/>
      <c r="LR523" s="454"/>
      <c r="LS523" s="454"/>
      <c r="LT523" s="454"/>
      <c r="LU523" s="454"/>
      <c r="LV523" s="454"/>
      <c r="LW523" s="454"/>
      <c r="LX523" s="454"/>
      <c r="LY523" s="454"/>
      <c r="LZ523" s="454"/>
      <c r="MA523" s="454"/>
      <c r="MC523" s="509"/>
      <c r="MD523" s="61"/>
      <c r="ME523" s="746">
        <v>291</v>
      </c>
      <c r="MF523" s="510">
        <v>42893</v>
      </c>
      <c r="MG523" s="511">
        <v>585</v>
      </c>
      <c r="MH523" s="521">
        <v>585</v>
      </c>
      <c r="MI523" s="522">
        <v>81.593846466223098</v>
      </c>
      <c r="MJ523" s="510"/>
      <c r="MK523" s="511"/>
      <c r="ML523" s="511"/>
      <c r="MM523" s="511"/>
      <c r="MN523" s="511"/>
      <c r="MO523" s="511"/>
      <c r="ND523" s="876" t="s">
        <v>64</v>
      </c>
      <c r="NE523" s="877" t="s">
        <v>64</v>
      </c>
      <c r="NF523" s="877" t="s">
        <v>64</v>
      </c>
      <c r="NG523" s="877" t="s">
        <v>64</v>
      </c>
      <c r="NH523" s="877" t="s">
        <v>64</v>
      </c>
      <c r="NI523" s="877" t="s">
        <v>64</v>
      </c>
      <c r="NJ523" s="877" t="s">
        <v>64</v>
      </c>
      <c r="NK523" s="877" t="s">
        <v>64</v>
      </c>
      <c r="NL523" s="877" t="s">
        <v>64</v>
      </c>
      <c r="NM523" s="877" t="s">
        <v>64</v>
      </c>
      <c r="NN523" s="877" t="s">
        <v>64</v>
      </c>
      <c r="NO523" s="877" t="s">
        <v>64</v>
      </c>
      <c r="NP523" s="877" t="s">
        <v>64</v>
      </c>
      <c r="NQ523" s="877" t="s">
        <v>64</v>
      </c>
      <c r="NR523" s="877" t="s">
        <v>64</v>
      </c>
      <c r="NS523" s="877" t="s">
        <v>64</v>
      </c>
      <c r="NT523" s="877" t="s">
        <v>64</v>
      </c>
      <c r="NU523" s="877" t="s">
        <v>64</v>
      </c>
      <c r="NV523" s="877" t="s">
        <v>64</v>
      </c>
      <c r="NW523" s="877" t="s">
        <v>64</v>
      </c>
      <c r="NX523" s="877" t="s">
        <v>64</v>
      </c>
      <c r="NY523" s="877" t="s">
        <v>64</v>
      </c>
      <c r="NZ523" s="877" t="s">
        <v>64</v>
      </c>
      <c r="OA523" s="877" t="s">
        <v>64</v>
      </c>
      <c r="OB523" s="877" t="s">
        <v>64</v>
      </c>
      <c r="OC523" s="877" t="s">
        <v>64</v>
      </c>
      <c r="OD523" s="877" t="s">
        <v>64</v>
      </c>
      <c r="OE523" s="877" t="s">
        <v>64</v>
      </c>
      <c r="OF523" s="877" t="s">
        <v>64</v>
      </c>
      <c r="OG523" s="877" t="s">
        <v>64</v>
      </c>
      <c r="OH523" s="877" t="s">
        <v>64</v>
      </c>
      <c r="OI523" s="877" t="s">
        <v>64</v>
      </c>
      <c r="OJ523" s="877" t="s">
        <v>64</v>
      </c>
      <c r="OK523" s="877" t="s">
        <v>64</v>
      </c>
      <c r="OL523" s="877" t="s">
        <v>64</v>
      </c>
    </row>
    <row r="524" spans="1:402" s="133" customFormat="1" x14ac:dyDescent="0.25">
      <c r="A524" s="274">
        <v>523</v>
      </c>
      <c r="B524" s="221">
        <v>0</v>
      </c>
      <c r="C524" s="61">
        <v>1</v>
      </c>
      <c r="D524" s="61">
        <v>5</v>
      </c>
      <c r="E524" s="511">
        <v>292</v>
      </c>
      <c r="F524" s="880"/>
      <c r="G524" s="887">
        <v>587</v>
      </c>
      <c r="I524" s="511" t="s">
        <v>2076</v>
      </c>
      <c r="J524" s="766">
        <v>19402</v>
      </c>
      <c r="K524" s="512">
        <v>64.528767123287693</v>
      </c>
      <c r="L524" s="514">
        <v>61.2</v>
      </c>
      <c r="M524" s="514">
        <v>161</v>
      </c>
      <c r="N524" s="514">
        <v>23.610200223756799</v>
      </c>
      <c r="O524" s="106">
        <v>1.6543881044059765</v>
      </c>
      <c r="P524" s="511">
        <v>0</v>
      </c>
      <c r="Q524" s="511">
        <v>100</v>
      </c>
      <c r="R524" s="511">
        <v>60</v>
      </c>
      <c r="S524" s="511">
        <v>0</v>
      </c>
      <c r="T524" s="514">
        <v>2</v>
      </c>
      <c r="U524" s="718">
        <v>1</v>
      </c>
      <c r="V524" s="718"/>
      <c r="W524" s="718">
        <v>0</v>
      </c>
      <c r="X524" s="718">
        <v>0</v>
      </c>
      <c r="Y524" s="718">
        <v>0</v>
      </c>
      <c r="Z524" s="718">
        <v>0</v>
      </c>
      <c r="AA524" s="718">
        <v>0</v>
      </c>
      <c r="AB524" s="718">
        <v>0</v>
      </c>
      <c r="AD524" s="524">
        <v>24.841342089862799</v>
      </c>
      <c r="AF524" s="589">
        <v>96</v>
      </c>
      <c r="AG524" s="590">
        <v>2.54</v>
      </c>
      <c r="AH524" s="589">
        <v>26</v>
      </c>
      <c r="AI524" s="63"/>
      <c r="AJ524" s="515">
        <v>9.8000000000000007</v>
      </c>
      <c r="AK524" s="63"/>
      <c r="AL524" s="515"/>
      <c r="AM524" s="554">
        <v>8522</v>
      </c>
      <c r="AN524" s="409"/>
      <c r="AO524" s="63"/>
      <c r="AP524" s="63"/>
      <c r="AQ524" s="63"/>
      <c r="AR524" s="63"/>
      <c r="AS524" s="63"/>
      <c r="AT524" s="63"/>
      <c r="AU524" s="64"/>
      <c r="AV524" s="64"/>
      <c r="AW524" s="108"/>
      <c r="AX524" s="108"/>
      <c r="AY524" s="108"/>
      <c r="AZ524" s="589">
        <v>142</v>
      </c>
      <c r="BA524" s="414"/>
      <c r="BB524" s="66"/>
      <c r="BC524" s="68"/>
      <c r="BD524" s="66"/>
      <c r="BE524" s="218"/>
      <c r="BF524" s="66"/>
      <c r="BG524" s="68"/>
      <c r="BH524" s="508"/>
      <c r="BI524" s="508"/>
      <c r="BJ524" s="508"/>
      <c r="BK524" s="66"/>
      <c r="BL524" s="66"/>
      <c r="BM524" s="66"/>
      <c r="BN524" s="66"/>
      <c r="BO524" s="571"/>
      <c r="BP524" s="66"/>
      <c r="BQ524" s="66"/>
      <c r="BR524" s="66"/>
      <c r="BS524" s="66"/>
      <c r="BT524" s="61"/>
      <c r="BU524" s="61"/>
      <c r="BV524" s="61"/>
      <c r="BW524" s="61"/>
      <c r="BX524" s="61"/>
      <c r="BY524" s="61"/>
      <c r="BZ524" s="61"/>
      <c r="CA524" s="61"/>
      <c r="CB524" s="61"/>
      <c r="CC524" s="61"/>
      <c r="CD524" s="61"/>
      <c r="CE524" s="61"/>
      <c r="CF524" s="61"/>
      <c r="CG524" s="61"/>
      <c r="CH524" s="61"/>
      <c r="CI524" s="61"/>
      <c r="CJ524" s="661">
        <v>1</v>
      </c>
      <c r="CK524" s="661">
        <v>0</v>
      </c>
      <c r="CL524" s="661">
        <v>0</v>
      </c>
      <c r="CM524" s="661">
        <v>1</v>
      </c>
      <c r="CN524" s="661">
        <v>1</v>
      </c>
      <c r="CO524" s="661">
        <v>0</v>
      </c>
      <c r="CP524" s="661">
        <v>1</v>
      </c>
      <c r="CQ524" s="661">
        <v>0</v>
      </c>
      <c r="CR524" s="661">
        <v>0</v>
      </c>
      <c r="CS524" s="661">
        <v>0</v>
      </c>
      <c r="CT524" s="661">
        <v>1</v>
      </c>
      <c r="CU524" s="661">
        <v>1</v>
      </c>
      <c r="CV524" s="666">
        <v>8.1</v>
      </c>
      <c r="CW524" s="362"/>
      <c r="CX524" s="362"/>
      <c r="CY524" s="362"/>
      <c r="DC524" s="516">
        <v>1</v>
      </c>
      <c r="DD524" s="511" t="s">
        <v>1756</v>
      </c>
      <c r="DF524" s="136"/>
      <c r="DJ524" s="136"/>
      <c r="DK524" s="136"/>
      <c r="DL524" s="136"/>
      <c r="DS524" s="63"/>
      <c r="EO524" s="511">
        <v>292</v>
      </c>
      <c r="EP524" s="574">
        <v>42954</v>
      </c>
      <c r="ET524" s="133">
        <v>55</v>
      </c>
      <c r="EU524" s="133">
        <v>0</v>
      </c>
      <c r="EV524" s="524">
        <v>24.841342089862799</v>
      </c>
      <c r="EW524" s="133">
        <v>8</v>
      </c>
      <c r="EX524" s="133">
        <v>10</v>
      </c>
      <c r="EY524" s="133">
        <v>52</v>
      </c>
      <c r="EZ524" s="133">
        <v>46</v>
      </c>
      <c r="FC524" s="133">
        <v>49</v>
      </c>
      <c r="FE524" s="133">
        <v>29</v>
      </c>
      <c r="FH524" s="91"/>
      <c r="FI524" s="91"/>
      <c r="FJ524" s="227"/>
      <c r="FK524" s="227"/>
      <c r="FL524" s="193">
        <v>209</v>
      </c>
      <c r="FM524" s="193">
        <v>150</v>
      </c>
      <c r="FN524" s="193">
        <v>126.33069558671869</v>
      </c>
      <c r="FO524" s="193">
        <v>90.667963339750258</v>
      </c>
      <c r="FP524" s="193">
        <v>28</v>
      </c>
      <c r="FQ524" s="133">
        <v>1</v>
      </c>
      <c r="FS524" s="193">
        <v>95</v>
      </c>
      <c r="FT524" s="193">
        <v>13</v>
      </c>
      <c r="FU524" s="133">
        <v>170</v>
      </c>
      <c r="FV524" s="237">
        <v>4</v>
      </c>
      <c r="FW524" s="237">
        <v>9</v>
      </c>
      <c r="FX524" s="237">
        <v>23.75</v>
      </c>
      <c r="FY524" s="237">
        <v>7.3076923076923075</v>
      </c>
      <c r="FZ524" s="237"/>
      <c r="GA524" s="133">
        <v>20</v>
      </c>
      <c r="GG524" s="133">
        <v>1</v>
      </c>
      <c r="GH524" s="133">
        <v>1</v>
      </c>
      <c r="GI524" s="133">
        <v>1</v>
      </c>
      <c r="GJ524" s="133">
        <v>2</v>
      </c>
      <c r="GK524" s="133">
        <v>65</v>
      </c>
      <c r="GM524" s="133">
        <v>0</v>
      </c>
      <c r="GO524" s="133">
        <v>0</v>
      </c>
      <c r="GP524" s="61">
        <v>32</v>
      </c>
      <c r="GQ524" s="106">
        <v>19.342498845813388</v>
      </c>
      <c r="GR524" s="61">
        <v>36</v>
      </c>
      <c r="GS524" s="61">
        <v>0</v>
      </c>
      <c r="GT524" s="61"/>
      <c r="GU524" s="61"/>
      <c r="GV524" s="61"/>
      <c r="GW524" s="61"/>
      <c r="GX524" s="61"/>
      <c r="GY524" s="61"/>
      <c r="GZ524" s="90"/>
      <c r="HA524" s="21">
        <v>19</v>
      </c>
      <c r="HY524" s="238"/>
      <c r="IE524" s="237"/>
      <c r="IF524" s="237"/>
      <c r="IP524" s="237"/>
      <c r="JC524" s="136"/>
      <c r="JD524" s="278"/>
      <c r="JE524" s="70"/>
      <c r="JF524" s="70"/>
      <c r="JG524" s="136"/>
      <c r="JH524" s="136"/>
      <c r="JI524" s="136"/>
      <c r="JJ524" s="136"/>
      <c r="JL524" s="420"/>
      <c r="JM524" s="362"/>
      <c r="JN524" s="244"/>
      <c r="JP524" s="518">
        <v>0</v>
      </c>
      <c r="JQ524" s="519">
        <v>43561</v>
      </c>
      <c r="JR524" s="520">
        <v>19</v>
      </c>
      <c r="JS524" s="135"/>
      <c r="JU524" s="200"/>
      <c r="JV524" s="135"/>
      <c r="JW524" s="225"/>
      <c r="JX524" s="201"/>
      <c r="JY524" s="135"/>
      <c r="JZ524" s="225"/>
      <c r="KA524" s="699">
        <v>0</v>
      </c>
      <c r="KB524" s="511"/>
      <c r="KC524" s="225"/>
      <c r="KD524" s="63"/>
      <c r="KE524" s="250"/>
      <c r="KF524" s="250"/>
      <c r="KG524" s="250"/>
      <c r="KH524" s="250"/>
      <c r="KI524" s="250"/>
      <c r="KJ524" s="250"/>
      <c r="KK524" s="250"/>
      <c r="KL524" s="250"/>
      <c r="KQ524" s="92"/>
      <c r="KR524" s="92"/>
      <c r="KS524" s="92"/>
      <c r="KT524" s="361"/>
      <c r="KU524" s="92"/>
      <c r="KV524" s="361"/>
      <c r="KW524" s="361"/>
      <c r="KX524" s="361"/>
      <c r="KY524" s="361"/>
      <c r="KZ524" s="361"/>
      <c r="LA524" s="361"/>
      <c r="LB524" s="361"/>
      <c r="LC524" s="361"/>
      <c r="LD524" s="361"/>
      <c r="LE524" s="112"/>
      <c r="LF524" s="454"/>
      <c r="LG524" s="454"/>
      <c r="LH524" s="454"/>
      <c r="LI524" s="454"/>
      <c r="LJ524" s="454"/>
      <c r="LK524" s="454"/>
      <c r="LL524" s="454"/>
      <c r="LM524" s="454"/>
      <c r="LN524" s="454"/>
      <c r="LO524" s="454"/>
      <c r="LP524" s="454"/>
      <c r="LQ524" s="454"/>
      <c r="LR524" s="454"/>
      <c r="LS524" s="454"/>
      <c r="LT524" s="454"/>
      <c r="LU524" s="454"/>
      <c r="LV524" s="454"/>
      <c r="LW524" s="454"/>
      <c r="LX524" s="454"/>
      <c r="LY524" s="454"/>
      <c r="LZ524" s="454"/>
      <c r="MA524" s="454"/>
      <c r="MC524" s="509"/>
      <c r="MD524" s="61"/>
      <c r="ME524" s="746">
        <v>292</v>
      </c>
      <c r="MF524" s="510">
        <v>42955</v>
      </c>
      <c r="MG524" s="511">
        <v>587</v>
      </c>
      <c r="MH524" s="521">
        <v>587</v>
      </c>
      <c r="MI524" s="522">
        <v>131.750120446632</v>
      </c>
      <c r="MJ524" s="510"/>
      <c r="MK524" s="511"/>
      <c r="ML524" s="511"/>
      <c r="MM524" s="511"/>
      <c r="MN524" s="511"/>
      <c r="MO524" s="511"/>
      <c r="ND524" s="876">
        <v>1292</v>
      </c>
      <c r="NE524" s="877" t="s">
        <v>64</v>
      </c>
      <c r="NF524" s="877" t="s">
        <v>64</v>
      </c>
      <c r="NG524" s="877" t="s">
        <v>64</v>
      </c>
      <c r="NH524" s="877" t="s">
        <v>64</v>
      </c>
      <c r="NI524" s="877" t="s">
        <v>64</v>
      </c>
      <c r="NJ524" s="877" t="s">
        <v>64</v>
      </c>
      <c r="NK524" s="877" t="s">
        <v>64</v>
      </c>
      <c r="NL524" s="877" t="s">
        <v>64</v>
      </c>
      <c r="NM524" s="877" t="s">
        <v>64</v>
      </c>
      <c r="NN524" s="877" t="s">
        <v>64</v>
      </c>
      <c r="NO524" s="877" t="s">
        <v>64</v>
      </c>
      <c r="NP524" s="877" t="s">
        <v>64</v>
      </c>
      <c r="NQ524" s="877" t="s">
        <v>64</v>
      </c>
      <c r="NR524" s="877" t="s">
        <v>64</v>
      </c>
      <c r="NS524" s="877" t="s">
        <v>64</v>
      </c>
      <c r="NT524" s="877" t="s">
        <v>64</v>
      </c>
      <c r="NU524" s="877" t="s">
        <v>64</v>
      </c>
      <c r="NV524" s="877" t="s">
        <v>64</v>
      </c>
      <c r="NW524" s="877" t="s">
        <v>64</v>
      </c>
      <c r="NX524" s="877" t="s">
        <v>64</v>
      </c>
      <c r="NY524" s="877" t="s">
        <v>64</v>
      </c>
      <c r="NZ524" s="877" t="s">
        <v>64</v>
      </c>
      <c r="OA524" s="877" t="s">
        <v>64</v>
      </c>
      <c r="OB524" s="877" t="s">
        <v>64</v>
      </c>
      <c r="OC524" s="877" t="s">
        <v>64</v>
      </c>
      <c r="OD524" s="877" t="s">
        <v>64</v>
      </c>
      <c r="OE524" s="877" t="s">
        <v>64</v>
      </c>
      <c r="OF524" s="877" t="s">
        <v>64</v>
      </c>
      <c r="OG524" s="877" t="s">
        <v>64</v>
      </c>
      <c r="OH524" s="877" t="s">
        <v>64</v>
      </c>
      <c r="OI524" s="877" t="s">
        <v>64</v>
      </c>
      <c r="OJ524" s="877" t="s">
        <v>64</v>
      </c>
      <c r="OK524" s="877" t="s">
        <v>64</v>
      </c>
      <c r="OL524" s="877" t="s">
        <v>64</v>
      </c>
    </row>
    <row r="525" spans="1:402" s="133" customFormat="1" x14ac:dyDescent="0.25">
      <c r="A525" s="221">
        <v>524</v>
      </c>
      <c r="B525" s="221">
        <v>0</v>
      </c>
      <c r="C525" s="61">
        <v>0</v>
      </c>
      <c r="D525" s="61">
        <v>5</v>
      </c>
      <c r="E525" s="511">
        <v>293</v>
      </c>
      <c r="F525" s="880"/>
      <c r="G525" s="887">
        <v>588</v>
      </c>
      <c r="I525" s="511" t="s">
        <v>2077</v>
      </c>
      <c r="J525" s="766">
        <v>24801</v>
      </c>
      <c r="K525" s="512">
        <v>49.739726027397303</v>
      </c>
      <c r="L525" s="514">
        <v>104</v>
      </c>
      <c r="M525" s="514">
        <v>180</v>
      </c>
      <c r="N525" s="514">
        <v>32.098765432098766</v>
      </c>
      <c r="O525" s="106">
        <v>2.2803508501982761</v>
      </c>
      <c r="P525" s="511">
        <v>0</v>
      </c>
      <c r="Q525" s="511">
        <v>120</v>
      </c>
      <c r="R525" s="511">
        <v>90</v>
      </c>
      <c r="S525" s="511">
        <v>0</v>
      </c>
      <c r="T525" s="514">
        <v>2</v>
      </c>
      <c r="U525" s="718">
        <v>0</v>
      </c>
      <c r="V525" s="718"/>
      <c r="W525" s="718">
        <v>1</v>
      </c>
      <c r="X525" s="718">
        <v>2</v>
      </c>
      <c r="Y525" s="718">
        <v>1</v>
      </c>
      <c r="Z525" s="718">
        <v>1</v>
      </c>
      <c r="AA525" s="718">
        <v>0</v>
      </c>
      <c r="AB525" s="718">
        <v>0</v>
      </c>
      <c r="AD525" s="524">
        <v>25.1322249528498</v>
      </c>
      <c r="AF525" s="589"/>
      <c r="AG525" s="590">
        <v>1.2</v>
      </c>
      <c r="AH525" s="589">
        <v>70</v>
      </c>
      <c r="AI525" s="63"/>
      <c r="AJ525" s="515">
        <v>16</v>
      </c>
      <c r="AK525" s="63"/>
      <c r="AL525" s="515"/>
      <c r="AM525" s="554">
        <v>2092</v>
      </c>
      <c r="AN525" s="409"/>
      <c r="AO525" s="63"/>
      <c r="AP525" s="63"/>
      <c r="AQ525" s="63"/>
      <c r="AR525" s="63"/>
      <c r="AS525" s="63"/>
      <c r="AT525" s="63"/>
      <c r="AU525" s="64"/>
      <c r="AV525" s="64"/>
      <c r="AW525" s="108"/>
      <c r="AX525" s="108"/>
      <c r="AY525" s="108"/>
      <c r="AZ525" s="589">
        <v>139</v>
      </c>
      <c r="BA525" s="414"/>
      <c r="BB525" s="66"/>
      <c r="BC525" s="68"/>
      <c r="BD525" s="66"/>
      <c r="BE525" s="218"/>
      <c r="BF525" s="66"/>
      <c r="BG525" s="68"/>
      <c r="BH525" s="508"/>
      <c r="BI525" s="508"/>
      <c r="BJ525" s="508"/>
      <c r="BK525" s="66"/>
      <c r="BL525" s="66"/>
      <c r="BM525" s="66"/>
      <c r="BN525" s="66"/>
      <c r="BO525" s="571"/>
      <c r="BP525" s="66"/>
      <c r="BQ525" s="66"/>
      <c r="BR525" s="66"/>
      <c r="BS525" s="66"/>
      <c r="BT525" s="61"/>
      <c r="BU525" s="61"/>
      <c r="BV525" s="61"/>
      <c r="BW525" s="61"/>
      <c r="BX525" s="61"/>
      <c r="BY525" s="61"/>
      <c r="BZ525" s="61"/>
      <c r="CA525" s="61"/>
      <c r="CB525" s="61"/>
      <c r="CC525" s="61"/>
      <c r="CD525" s="61"/>
      <c r="CE525" s="61"/>
      <c r="CF525" s="61"/>
      <c r="CG525" s="61"/>
      <c r="CH525" s="61"/>
      <c r="CI525" s="61"/>
      <c r="CJ525" s="661">
        <v>1</v>
      </c>
      <c r="CK525" s="661">
        <v>0</v>
      </c>
      <c r="CL525" s="661">
        <v>1</v>
      </c>
      <c r="CM525" s="661">
        <v>1</v>
      </c>
      <c r="CN525" s="661">
        <v>1</v>
      </c>
      <c r="CO525" s="661">
        <v>0</v>
      </c>
      <c r="CP525" s="661">
        <v>1</v>
      </c>
      <c r="CQ525" s="661">
        <v>1</v>
      </c>
      <c r="CR525" s="661">
        <v>0</v>
      </c>
      <c r="CS525" s="661">
        <v>0</v>
      </c>
      <c r="CT525" s="661">
        <v>1</v>
      </c>
      <c r="CU525" s="661">
        <v>1</v>
      </c>
      <c r="CV525" s="666">
        <v>10.5</v>
      </c>
      <c r="CW525" s="362"/>
      <c r="CX525" s="362"/>
      <c r="CY525" s="362"/>
      <c r="DC525" s="516">
        <v>1</v>
      </c>
      <c r="DD525" s="511" t="s">
        <v>1897</v>
      </c>
      <c r="DF525" s="136"/>
      <c r="DJ525" s="136"/>
      <c r="DK525" s="136"/>
      <c r="DL525" s="136"/>
      <c r="DS525" s="63"/>
      <c r="EO525" s="511">
        <v>293</v>
      </c>
      <c r="EP525" s="574">
        <v>42955</v>
      </c>
      <c r="ET525" s="133">
        <v>61</v>
      </c>
      <c r="EU525" s="133">
        <v>0</v>
      </c>
      <c r="EV525" s="524">
        <v>25.1322249528498</v>
      </c>
      <c r="EW525" s="133">
        <v>8</v>
      </c>
      <c r="EX525" s="133">
        <v>8</v>
      </c>
      <c r="EY525" s="133">
        <v>67</v>
      </c>
      <c r="EZ525" s="133">
        <v>59</v>
      </c>
      <c r="FC525" s="133">
        <v>54</v>
      </c>
      <c r="FE525" s="133">
        <v>42</v>
      </c>
      <c r="FH525" s="91"/>
      <c r="FI525" s="91"/>
      <c r="FJ525" s="227"/>
      <c r="FK525" s="227"/>
      <c r="FL525" s="193">
        <v>247</v>
      </c>
      <c r="FM525" s="193">
        <v>210</v>
      </c>
      <c r="FN525" s="193">
        <v>108.3166653844181</v>
      </c>
      <c r="FO525" s="193">
        <v>92.091092027238062</v>
      </c>
      <c r="FP525" s="193">
        <v>15</v>
      </c>
      <c r="FQ525" s="133">
        <v>1</v>
      </c>
      <c r="FS525" s="193">
        <v>67</v>
      </c>
      <c r="FT525" s="193">
        <v>28</v>
      </c>
      <c r="FU525" s="133">
        <v>140</v>
      </c>
      <c r="FV525" s="237">
        <v>4</v>
      </c>
      <c r="FW525" s="237">
        <v>4.32</v>
      </c>
      <c r="FX525" s="237">
        <v>16.75</v>
      </c>
      <c r="FY525" s="237">
        <v>2.3928571428571428</v>
      </c>
      <c r="FZ525" s="237">
        <v>0.98529411764705888</v>
      </c>
      <c r="GA525" s="133">
        <v>28</v>
      </c>
      <c r="GG525" s="133">
        <v>0</v>
      </c>
      <c r="GH525" s="133">
        <v>1</v>
      </c>
      <c r="GI525" s="133">
        <v>2</v>
      </c>
      <c r="GJ525" s="133">
        <v>2</v>
      </c>
      <c r="GK525" s="133">
        <v>33</v>
      </c>
      <c r="GM525" s="133">
        <v>0</v>
      </c>
      <c r="GO525" s="133">
        <v>0</v>
      </c>
      <c r="GP525" s="61">
        <v>159</v>
      </c>
      <c r="GQ525" s="106">
        <v>69.726112534908822</v>
      </c>
      <c r="GR525" s="61">
        <v>66</v>
      </c>
      <c r="GS525" s="61">
        <v>0</v>
      </c>
      <c r="GT525" s="61"/>
      <c r="GU525" s="61"/>
      <c r="GV525" s="61"/>
      <c r="GW525" s="61"/>
      <c r="GX525" s="61">
        <v>19</v>
      </c>
      <c r="GY525" s="61"/>
      <c r="GZ525" s="90"/>
      <c r="HA525" s="21">
        <v>25</v>
      </c>
      <c r="HY525" s="238"/>
      <c r="IE525" s="237"/>
      <c r="IF525" s="237"/>
      <c r="IP525" s="237"/>
      <c r="JC525" s="136"/>
      <c r="JD525" s="278"/>
      <c r="JE525" s="70"/>
      <c r="JF525" s="70"/>
      <c r="JG525" s="136"/>
      <c r="JH525" s="136"/>
      <c r="JI525" s="136"/>
      <c r="JJ525" s="136"/>
      <c r="JL525" s="420"/>
      <c r="JM525" s="362"/>
      <c r="JN525" s="244"/>
      <c r="JP525" s="518">
        <v>0</v>
      </c>
      <c r="JQ525" s="519">
        <v>43552</v>
      </c>
      <c r="JR525" s="520">
        <v>19</v>
      </c>
      <c r="JS525" s="135"/>
      <c r="JU525" s="200"/>
      <c r="JV525" s="135"/>
      <c r="JW525" s="225"/>
      <c r="JX525" s="201"/>
      <c r="JY525" s="135"/>
      <c r="JZ525" s="225"/>
      <c r="KA525" s="699">
        <v>0</v>
      </c>
      <c r="KB525" s="511"/>
      <c r="KC525" s="225"/>
      <c r="KD525" s="63"/>
      <c r="KE525" s="250"/>
      <c r="KF525" s="250"/>
      <c r="KG525" s="250"/>
      <c r="KH525" s="250"/>
      <c r="KI525" s="250"/>
      <c r="KJ525" s="250"/>
      <c r="KK525" s="250"/>
      <c r="KL525" s="250"/>
      <c r="KQ525" s="92"/>
      <c r="KR525" s="92"/>
      <c r="KS525" s="92"/>
      <c r="KT525" s="361"/>
      <c r="KU525" s="92"/>
      <c r="KV525" s="361"/>
      <c r="KW525" s="361"/>
      <c r="KX525" s="361"/>
      <c r="KY525" s="361"/>
      <c r="KZ525" s="361"/>
      <c r="LA525" s="361"/>
      <c r="LB525" s="361"/>
      <c r="LC525" s="361"/>
      <c r="LD525" s="361"/>
      <c r="LE525" s="112"/>
      <c r="LF525" s="454"/>
      <c r="LG525" s="454"/>
      <c r="LH525" s="454"/>
      <c r="LI525" s="454"/>
      <c r="LJ525" s="454"/>
      <c r="LK525" s="454"/>
      <c r="LL525" s="454"/>
      <c r="LM525" s="454"/>
      <c r="LN525" s="454"/>
      <c r="LO525" s="454"/>
      <c r="LP525" s="454"/>
      <c r="LQ525" s="454"/>
      <c r="LR525" s="454"/>
      <c r="LS525" s="454"/>
      <c r="LT525" s="454"/>
      <c r="LU525" s="454"/>
      <c r="LV525" s="454"/>
      <c r="LW525" s="454"/>
      <c r="LX525" s="454"/>
      <c r="LY525" s="454"/>
      <c r="LZ525" s="454"/>
      <c r="MA525" s="454"/>
      <c r="MC525" s="509"/>
      <c r="MD525" s="61"/>
      <c r="ME525" s="746">
        <v>293</v>
      </c>
      <c r="MF525" s="510">
        <v>42956</v>
      </c>
      <c r="MG525" s="511">
        <v>588</v>
      </c>
      <c r="MH525" s="521">
        <v>588</v>
      </c>
      <c r="MI525" s="522">
        <v>39.270317319511797</v>
      </c>
      <c r="MJ525" s="510"/>
      <c r="MK525" s="511"/>
      <c r="ML525" s="511"/>
      <c r="MM525" s="511"/>
      <c r="MN525" s="511"/>
      <c r="MO525" s="511"/>
      <c r="ND525" s="876" t="s">
        <v>64</v>
      </c>
      <c r="NE525" s="877" t="s">
        <v>64</v>
      </c>
      <c r="NF525" s="877" t="s">
        <v>64</v>
      </c>
      <c r="NG525" s="877" t="s">
        <v>64</v>
      </c>
      <c r="NH525" s="877" t="s">
        <v>64</v>
      </c>
      <c r="NI525" s="877" t="s">
        <v>64</v>
      </c>
      <c r="NJ525" s="877" t="s">
        <v>64</v>
      </c>
      <c r="NK525" s="877" t="s">
        <v>64</v>
      </c>
      <c r="NL525" s="877" t="s">
        <v>64</v>
      </c>
      <c r="NM525" s="877" t="s">
        <v>64</v>
      </c>
      <c r="NN525" s="877" t="s">
        <v>64</v>
      </c>
      <c r="NO525" s="877" t="s">
        <v>64</v>
      </c>
      <c r="NP525" s="877" t="s">
        <v>64</v>
      </c>
      <c r="NQ525" s="877" t="s">
        <v>64</v>
      </c>
      <c r="NR525" s="877" t="s">
        <v>64</v>
      </c>
      <c r="NS525" s="877" t="s">
        <v>64</v>
      </c>
      <c r="NT525" s="877" t="s">
        <v>64</v>
      </c>
      <c r="NU525" s="877" t="s">
        <v>64</v>
      </c>
      <c r="NV525" s="877" t="s">
        <v>64</v>
      </c>
      <c r="NW525" s="877" t="s">
        <v>64</v>
      </c>
      <c r="NX525" s="877" t="s">
        <v>64</v>
      </c>
      <c r="NY525" s="877" t="s">
        <v>64</v>
      </c>
      <c r="NZ525" s="877" t="s">
        <v>64</v>
      </c>
      <c r="OA525" s="877" t="s">
        <v>64</v>
      </c>
      <c r="OB525" s="877" t="s">
        <v>64</v>
      </c>
      <c r="OC525" s="877" t="s">
        <v>64</v>
      </c>
      <c r="OD525" s="877" t="s">
        <v>64</v>
      </c>
      <c r="OE525" s="877" t="s">
        <v>64</v>
      </c>
      <c r="OF525" s="877" t="s">
        <v>64</v>
      </c>
      <c r="OG525" s="877" t="s">
        <v>64</v>
      </c>
      <c r="OH525" s="877" t="s">
        <v>64</v>
      </c>
      <c r="OI525" s="877" t="s">
        <v>64</v>
      </c>
      <c r="OJ525" s="877" t="s">
        <v>64</v>
      </c>
      <c r="OK525" s="877" t="s">
        <v>64</v>
      </c>
      <c r="OL525" s="877" t="s">
        <v>64</v>
      </c>
    </row>
    <row r="526" spans="1:402" s="133" customFormat="1" x14ac:dyDescent="0.25">
      <c r="A526" s="221">
        <v>525</v>
      </c>
      <c r="B526" s="274">
        <v>0</v>
      </c>
      <c r="C526" s="61">
        <v>0</v>
      </c>
      <c r="D526" s="61">
        <v>5</v>
      </c>
      <c r="E526" s="511">
        <v>295</v>
      </c>
      <c r="F526" s="880"/>
      <c r="G526" s="887">
        <v>591</v>
      </c>
      <c r="I526" s="511" t="s">
        <v>2078</v>
      </c>
      <c r="J526" s="766">
        <v>20569</v>
      </c>
      <c r="K526" s="512">
        <v>61.441095890410999</v>
      </c>
      <c r="L526" s="514">
        <v>73</v>
      </c>
      <c r="M526" s="514">
        <v>173</v>
      </c>
      <c r="N526" s="514">
        <v>24.391058839252899</v>
      </c>
      <c r="O526" s="106">
        <v>1.8729803937990264</v>
      </c>
      <c r="P526" s="511">
        <v>0</v>
      </c>
      <c r="Q526" s="511">
        <v>100</v>
      </c>
      <c r="R526" s="511">
        <v>70</v>
      </c>
      <c r="S526" s="511">
        <v>1</v>
      </c>
      <c r="T526" s="514">
        <v>2</v>
      </c>
      <c r="U526" s="718">
        <v>0</v>
      </c>
      <c r="V526" s="718"/>
      <c r="W526" s="718">
        <v>0</v>
      </c>
      <c r="X526" s="718">
        <v>2</v>
      </c>
      <c r="Y526" s="718">
        <v>0</v>
      </c>
      <c r="Z526" s="718">
        <v>0</v>
      </c>
      <c r="AA526" s="718">
        <v>0</v>
      </c>
      <c r="AB526" s="718">
        <v>0</v>
      </c>
      <c r="AD526" s="524">
        <v>21.329111442597402</v>
      </c>
      <c r="AF526" s="589">
        <v>89</v>
      </c>
      <c r="AG526" s="590">
        <v>1.07</v>
      </c>
      <c r="AH526" s="589">
        <v>74</v>
      </c>
      <c r="AI526" s="63"/>
      <c r="AJ526" s="515">
        <v>13.8</v>
      </c>
      <c r="AK526" s="63"/>
      <c r="AL526" s="515"/>
      <c r="AM526" s="554">
        <v>3588</v>
      </c>
      <c r="AN526" s="409"/>
      <c r="AO526" s="63"/>
      <c r="AP526" s="63"/>
      <c r="AQ526" s="63"/>
      <c r="AR526" s="63"/>
      <c r="AS526" s="63"/>
      <c r="AT526" s="63"/>
      <c r="AU526" s="64"/>
      <c r="AV526" s="64"/>
      <c r="AW526" s="108"/>
      <c r="AX526" s="108"/>
      <c r="AY526" s="108"/>
      <c r="AZ526" s="589">
        <v>137</v>
      </c>
      <c r="BA526" s="414"/>
      <c r="BB526" s="66"/>
      <c r="BC526" s="68"/>
      <c r="BD526" s="66"/>
      <c r="BE526" s="218"/>
      <c r="BF526" s="66"/>
      <c r="BG526" s="68"/>
      <c r="BH526" s="508"/>
      <c r="BI526" s="508"/>
      <c r="BJ526" s="508"/>
      <c r="BK526" s="66"/>
      <c r="BL526" s="66"/>
      <c r="BM526" s="66"/>
      <c r="BN526" s="66"/>
      <c r="BO526" s="571"/>
      <c r="BP526" s="66"/>
      <c r="BQ526" s="66"/>
      <c r="BR526" s="66"/>
      <c r="BS526" s="66"/>
      <c r="BT526" s="61"/>
      <c r="BU526" s="61"/>
      <c r="BV526" s="61"/>
      <c r="BW526" s="61"/>
      <c r="BX526" s="61"/>
      <c r="BY526" s="61"/>
      <c r="BZ526" s="61"/>
      <c r="CA526" s="61"/>
      <c r="CB526" s="61"/>
      <c r="CC526" s="61"/>
      <c r="CD526" s="61"/>
      <c r="CE526" s="61"/>
      <c r="CF526" s="61"/>
      <c r="CG526" s="61"/>
      <c r="CH526" s="61"/>
      <c r="CI526" s="61"/>
      <c r="CJ526" s="663">
        <v>0</v>
      </c>
      <c r="CK526" s="661">
        <v>0</v>
      </c>
      <c r="CL526" s="661">
        <v>1</v>
      </c>
      <c r="CM526" s="661">
        <v>1</v>
      </c>
      <c r="CN526" s="663">
        <v>1</v>
      </c>
      <c r="CO526" s="661">
        <v>0</v>
      </c>
      <c r="CP526" s="661">
        <v>0</v>
      </c>
      <c r="CQ526" s="661">
        <v>1</v>
      </c>
      <c r="CR526" s="661">
        <v>0</v>
      </c>
      <c r="CS526" s="661">
        <v>0</v>
      </c>
      <c r="CT526" s="661">
        <v>0</v>
      </c>
      <c r="CU526" s="661">
        <v>0</v>
      </c>
      <c r="CV526" s="666">
        <v>13.9</v>
      </c>
      <c r="CW526" s="362"/>
      <c r="CX526" s="362"/>
      <c r="CY526" s="362"/>
      <c r="DC526" s="516">
        <v>2</v>
      </c>
      <c r="DD526" s="511" t="s">
        <v>1750</v>
      </c>
      <c r="DF526" s="136"/>
      <c r="DJ526" s="136"/>
      <c r="DK526" s="136"/>
      <c r="DL526" s="136"/>
      <c r="DS526" s="63"/>
      <c r="EO526" s="511">
        <v>295</v>
      </c>
      <c r="EP526" s="574">
        <v>42996</v>
      </c>
      <c r="ET526" s="133">
        <v>73</v>
      </c>
      <c r="EU526" s="133">
        <v>0</v>
      </c>
      <c r="EV526" s="524">
        <v>21.329111442597402</v>
      </c>
      <c r="EW526" s="133">
        <v>6</v>
      </c>
      <c r="EX526" s="133">
        <v>7</v>
      </c>
      <c r="EY526" s="133">
        <v>88</v>
      </c>
      <c r="EZ526" s="133">
        <v>79</v>
      </c>
      <c r="FC526" s="133">
        <v>41</v>
      </c>
      <c r="FE526" s="133">
        <v>27</v>
      </c>
      <c r="FH526" s="91"/>
      <c r="FI526" s="91"/>
      <c r="FJ526" s="227"/>
      <c r="FK526" s="227"/>
      <c r="FL526" s="193">
        <v>470</v>
      </c>
      <c r="FM526" s="193">
        <v>407</v>
      </c>
      <c r="FN526" s="193">
        <v>250.93695671137479</v>
      </c>
      <c r="FO526" s="193">
        <v>217.30072634367988</v>
      </c>
      <c r="FP526" s="193">
        <v>13</v>
      </c>
      <c r="FQ526" s="133">
        <v>1</v>
      </c>
      <c r="FS526" s="193">
        <v>74</v>
      </c>
      <c r="FT526" s="193">
        <v>51</v>
      </c>
      <c r="FU526" s="133">
        <v>210</v>
      </c>
      <c r="FV526" s="237">
        <v>5</v>
      </c>
      <c r="FW526" s="237">
        <v>10</v>
      </c>
      <c r="FX526" s="237">
        <v>14.8</v>
      </c>
      <c r="FY526" s="237">
        <v>1.4509803921568627</v>
      </c>
      <c r="FZ526" s="237">
        <v>2.1142857142857143</v>
      </c>
      <c r="GA526" s="133">
        <v>22</v>
      </c>
      <c r="GG526" s="133">
        <v>0</v>
      </c>
      <c r="GH526" s="133">
        <v>2</v>
      </c>
      <c r="GI526" s="133">
        <v>0</v>
      </c>
      <c r="GJ526" s="133">
        <v>1</v>
      </c>
      <c r="GK526" s="133">
        <v>18</v>
      </c>
      <c r="GM526" s="133">
        <v>0</v>
      </c>
      <c r="GO526" s="133">
        <v>1</v>
      </c>
      <c r="GP526" s="61">
        <v>50</v>
      </c>
      <c r="GQ526" s="106">
        <v>26.695420926741999</v>
      </c>
      <c r="GR526" s="61">
        <v>43</v>
      </c>
      <c r="GS526" s="61">
        <v>0</v>
      </c>
      <c r="GT526" s="61"/>
      <c r="GU526" s="61"/>
      <c r="GV526" s="61"/>
      <c r="GW526" s="61"/>
      <c r="GX526" s="61">
        <v>34</v>
      </c>
      <c r="GY526" s="61"/>
      <c r="GZ526" s="90"/>
      <c r="HA526" s="21">
        <v>11</v>
      </c>
      <c r="HY526" s="238"/>
      <c r="IE526" s="237"/>
      <c r="IF526" s="237"/>
      <c r="IP526" s="237"/>
      <c r="JC526" s="136"/>
      <c r="JD526" s="278"/>
      <c r="JE526" s="70"/>
      <c r="JF526" s="70"/>
      <c r="JG526" s="136"/>
      <c r="JH526" s="136"/>
      <c r="JI526" s="136"/>
      <c r="JJ526" s="136"/>
      <c r="JL526" s="420"/>
      <c r="JM526" s="362"/>
      <c r="JN526" s="244"/>
      <c r="JP526" s="518">
        <v>2</v>
      </c>
      <c r="JQ526" s="519">
        <v>43394</v>
      </c>
      <c r="JR526" s="520">
        <v>13</v>
      </c>
      <c r="JS526" s="135"/>
      <c r="JU526" s="200"/>
      <c r="JV526" s="135"/>
      <c r="JW526" s="225"/>
      <c r="JX526" s="201"/>
      <c r="JY526" s="135"/>
      <c r="JZ526" s="225"/>
      <c r="KA526" s="699">
        <v>1</v>
      </c>
      <c r="KB526" s="700">
        <v>43394</v>
      </c>
      <c r="KC526" s="225"/>
      <c r="KD526" s="63"/>
      <c r="KE526" s="250"/>
      <c r="KF526" s="250"/>
      <c r="KG526" s="250"/>
      <c r="KH526" s="250"/>
      <c r="KI526" s="250"/>
      <c r="KJ526" s="250"/>
      <c r="KK526" s="250"/>
      <c r="KL526" s="250"/>
      <c r="KQ526" s="92"/>
      <c r="KR526" s="92"/>
      <c r="KS526" s="92"/>
      <c r="KT526" s="361"/>
      <c r="KU526" s="92"/>
      <c r="KV526" s="361"/>
      <c r="KW526" s="361"/>
      <c r="KX526" s="361"/>
      <c r="KY526" s="361"/>
      <c r="KZ526" s="361"/>
      <c r="LA526" s="361"/>
      <c r="LB526" s="361"/>
      <c r="LC526" s="361"/>
      <c r="LD526" s="361"/>
      <c r="LE526" s="112"/>
      <c r="LF526" s="454"/>
      <c r="LG526" s="454"/>
      <c r="LH526" s="454"/>
      <c r="LI526" s="454"/>
      <c r="LJ526" s="454"/>
      <c r="LK526" s="454"/>
      <c r="LL526" s="454"/>
      <c r="LM526" s="454"/>
      <c r="LN526" s="454"/>
      <c r="LO526" s="454"/>
      <c r="LP526" s="454"/>
      <c r="LQ526" s="454"/>
      <c r="LR526" s="454"/>
      <c r="LS526" s="454"/>
      <c r="LT526" s="454"/>
      <c r="LU526" s="454"/>
      <c r="LV526" s="454"/>
      <c r="LW526" s="454"/>
      <c r="LX526" s="454"/>
      <c r="LY526" s="454"/>
      <c r="LZ526" s="454"/>
      <c r="MA526" s="454"/>
      <c r="MC526" s="509"/>
      <c r="MD526" s="61"/>
      <c r="ME526" s="746">
        <v>295</v>
      </c>
      <c r="MF526" s="510">
        <v>42995</v>
      </c>
      <c r="MG526" s="511">
        <v>591</v>
      </c>
      <c r="MH526" s="521">
        <v>591</v>
      </c>
      <c r="MI526" s="522">
        <v>37.359461791201703</v>
      </c>
      <c r="MJ526" s="510">
        <v>42997</v>
      </c>
      <c r="MK526" s="511">
        <v>592</v>
      </c>
      <c r="ML526" s="511">
        <v>42.6</v>
      </c>
      <c r="MM526" s="511"/>
      <c r="MN526" s="511"/>
      <c r="MO526" s="511"/>
      <c r="ND526" s="876" t="s">
        <v>64</v>
      </c>
      <c r="NE526" s="877" t="s">
        <v>64</v>
      </c>
      <c r="NF526" s="877" t="s">
        <v>64</v>
      </c>
      <c r="NG526" s="877" t="s">
        <v>64</v>
      </c>
      <c r="NH526" s="877" t="s">
        <v>64</v>
      </c>
      <c r="NI526" s="877" t="s">
        <v>64</v>
      </c>
      <c r="NJ526" s="877" t="s">
        <v>64</v>
      </c>
      <c r="NK526" s="877" t="s">
        <v>64</v>
      </c>
      <c r="NL526" s="877" t="s">
        <v>64</v>
      </c>
      <c r="NM526" s="877" t="s">
        <v>64</v>
      </c>
      <c r="NN526" s="877" t="s">
        <v>64</v>
      </c>
      <c r="NO526" s="877" t="s">
        <v>64</v>
      </c>
      <c r="NP526" s="877" t="s">
        <v>64</v>
      </c>
      <c r="NQ526" s="877" t="s">
        <v>64</v>
      </c>
      <c r="NR526" s="877" t="s">
        <v>64</v>
      </c>
      <c r="NS526" s="877" t="s">
        <v>64</v>
      </c>
      <c r="NT526" s="877" t="s">
        <v>64</v>
      </c>
      <c r="NU526" s="877" t="s">
        <v>64</v>
      </c>
      <c r="NV526" s="877" t="s">
        <v>64</v>
      </c>
      <c r="NW526" s="877" t="s">
        <v>64</v>
      </c>
      <c r="NX526" s="877" t="s">
        <v>64</v>
      </c>
      <c r="NY526" s="877" t="s">
        <v>64</v>
      </c>
      <c r="NZ526" s="877" t="s">
        <v>64</v>
      </c>
      <c r="OA526" s="877" t="s">
        <v>64</v>
      </c>
      <c r="OB526" s="877" t="s">
        <v>64</v>
      </c>
      <c r="OC526" s="877" t="s">
        <v>64</v>
      </c>
      <c r="OD526" s="877" t="s">
        <v>64</v>
      </c>
      <c r="OE526" s="877" t="s">
        <v>64</v>
      </c>
      <c r="OF526" s="877" t="s">
        <v>64</v>
      </c>
      <c r="OG526" s="877" t="s">
        <v>64</v>
      </c>
      <c r="OH526" s="877" t="s">
        <v>64</v>
      </c>
      <c r="OI526" s="877" t="s">
        <v>64</v>
      </c>
      <c r="OJ526" s="877" t="s">
        <v>64</v>
      </c>
      <c r="OK526" s="877" t="s">
        <v>64</v>
      </c>
      <c r="OL526" s="877" t="s">
        <v>64</v>
      </c>
    </row>
    <row r="527" spans="1:402" s="133" customFormat="1" x14ac:dyDescent="0.25">
      <c r="A527" s="274">
        <v>526</v>
      </c>
      <c r="B527" s="221">
        <v>0</v>
      </c>
      <c r="C527" s="61">
        <v>1</v>
      </c>
      <c r="D527" s="61">
        <v>5</v>
      </c>
      <c r="E527" s="511">
        <v>297</v>
      </c>
      <c r="F527" s="880"/>
      <c r="G527" s="887">
        <v>594</v>
      </c>
      <c r="I527" s="511" t="s">
        <v>2079</v>
      </c>
      <c r="J527" s="766">
        <v>21379</v>
      </c>
      <c r="K527" s="512">
        <v>59.268493150684897</v>
      </c>
      <c r="L527" s="514">
        <v>53.7</v>
      </c>
      <c r="M527" s="514">
        <v>167</v>
      </c>
      <c r="N527" s="514">
        <v>19.254903366918857</v>
      </c>
      <c r="O527" s="106">
        <v>1.5783166137797997</v>
      </c>
      <c r="P527" s="511">
        <v>0</v>
      </c>
      <c r="Q527" s="511">
        <v>100</v>
      </c>
      <c r="R527" s="511">
        <v>70</v>
      </c>
      <c r="S527" s="511">
        <v>1</v>
      </c>
      <c r="T527" s="514">
        <v>2</v>
      </c>
      <c r="U527" s="718">
        <v>0</v>
      </c>
      <c r="V527" s="718"/>
      <c r="W527" s="718">
        <v>0</v>
      </c>
      <c r="X527" s="718">
        <v>0</v>
      </c>
      <c r="Y527" s="718">
        <v>0</v>
      </c>
      <c r="Z527" s="718">
        <v>1</v>
      </c>
      <c r="AA527" s="718">
        <v>0</v>
      </c>
      <c r="AB527" s="718">
        <v>0</v>
      </c>
      <c r="AD527" s="524">
        <v>28.522176074476999</v>
      </c>
      <c r="AF527" s="589">
        <v>65</v>
      </c>
      <c r="AG527" s="590">
        <v>2.08</v>
      </c>
      <c r="AH527" s="589">
        <v>34</v>
      </c>
      <c r="AI527" s="63"/>
      <c r="AJ527" s="515">
        <v>12</v>
      </c>
      <c r="AK527" s="63"/>
      <c r="AL527" s="515"/>
      <c r="AM527" s="554">
        <v>1020</v>
      </c>
      <c r="AN527" s="409"/>
      <c r="AO527" s="63"/>
      <c r="AP527" s="63"/>
      <c r="AQ527" s="63"/>
      <c r="AR527" s="63"/>
      <c r="AS527" s="63"/>
      <c r="AT527" s="63"/>
      <c r="AU527" s="64"/>
      <c r="AV527" s="64"/>
      <c r="AW527" s="108"/>
      <c r="AX527" s="108"/>
      <c r="AY527" s="108"/>
      <c r="AZ527" s="589">
        <v>139</v>
      </c>
      <c r="BA527" s="414"/>
      <c r="BB527" s="66"/>
      <c r="BC527" s="68"/>
      <c r="BD527" s="66"/>
      <c r="BE527" s="218"/>
      <c r="BF527" s="66"/>
      <c r="BG527" s="68"/>
      <c r="BH527" s="508"/>
      <c r="BI527" s="508"/>
      <c r="BJ527" s="508"/>
      <c r="BK527" s="66"/>
      <c r="BL527" s="66"/>
      <c r="BM527" s="66"/>
      <c r="BN527" s="66"/>
      <c r="BO527" s="571"/>
      <c r="BP527" s="66"/>
      <c r="BQ527" s="66"/>
      <c r="BR527" s="66"/>
      <c r="BS527" s="66"/>
      <c r="BT527" s="61"/>
      <c r="BU527" s="61"/>
      <c r="BV527" s="61"/>
      <c r="BW527" s="61"/>
      <c r="BX527" s="61"/>
      <c r="BY527" s="61"/>
      <c r="BZ527" s="61"/>
      <c r="CA527" s="61"/>
      <c r="CB527" s="61"/>
      <c r="CC527" s="61"/>
      <c r="CD527" s="61"/>
      <c r="CE527" s="61"/>
      <c r="CF527" s="61"/>
      <c r="CG527" s="61"/>
      <c r="CH527" s="61"/>
      <c r="CI527" s="61"/>
      <c r="CJ527" s="661">
        <v>1</v>
      </c>
      <c r="CK527" s="661">
        <v>0</v>
      </c>
      <c r="CL527" s="661">
        <v>1</v>
      </c>
      <c r="CM527" s="661">
        <v>1</v>
      </c>
      <c r="CN527" s="663">
        <v>1</v>
      </c>
      <c r="CO527" s="661">
        <v>0</v>
      </c>
      <c r="CP527" s="661">
        <v>0</v>
      </c>
      <c r="CQ527" s="661">
        <v>1</v>
      </c>
      <c r="CR527" s="661">
        <v>0</v>
      </c>
      <c r="CS527" s="661">
        <v>0</v>
      </c>
      <c r="CT527" s="661">
        <v>0</v>
      </c>
      <c r="CU527" s="661">
        <v>1</v>
      </c>
      <c r="CV527" s="666">
        <v>6.7</v>
      </c>
      <c r="CW527" s="362"/>
      <c r="CX527" s="362"/>
      <c r="CY527" s="362"/>
      <c r="DC527" s="516">
        <v>2</v>
      </c>
      <c r="DD527" s="511" t="s">
        <v>2080</v>
      </c>
      <c r="DF527" s="136"/>
      <c r="DJ527" s="136"/>
      <c r="DK527" s="136"/>
      <c r="DL527" s="136"/>
      <c r="DS527" s="63"/>
      <c r="EO527" s="511">
        <v>297</v>
      </c>
      <c r="EP527" s="574">
        <v>43011</v>
      </c>
      <c r="ET527" s="133">
        <v>59</v>
      </c>
      <c r="EU527" s="133">
        <v>1</v>
      </c>
      <c r="EV527" s="524">
        <v>28.522176074476999</v>
      </c>
      <c r="EW527" s="133">
        <v>8</v>
      </c>
      <c r="EX527" s="133">
        <v>8</v>
      </c>
      <c r="EY527" s="133">
        <v>59</v>
      </c>
      <c r="EZ527" s="133">
        <v>51</v>
      </c>
      <c r="FC527" s="133">
        <v>53</v>
      </c>
      <c r="FE527" s="133">
        <v>29</v>
      </c>
      <c r="FH527" s="91"/>
      <c r="FI527" s="91"/>
      <c r="FJ527" s="227"/>
      <c r="FK527" s="227"/>
      <c r="FL527" s="193">
        <v>167</v>
      </c>
      <c r="FM527" s="193">
        <v>125</v>
      </c>
      <c r="FN527" s="193">
        <v>105.80893500199774</v>
      </c>
      <c r="FO527" s="193">
        <v>79.198304642213884</v>
      </c>
      <c r="FP527" s="193">
        <v>25</v>
      </c>
      <c r="FQ527" s="133">
        <v>1</v>
      </c>
      <c r="FS527" s="193">
        <v>40</v>
      </c>
      <c r="FT527" s="193"/>
      <c r="FU527" s="133">
        <v>370</v>
      </c>
      <c r="FV527" s="237">
        <v>4</v>
      </c>
      <c r="FW527" s="237">
        <v>4</v>
      </c>
      <c r="FX527" s="237">
        <v>10</v>
      </c>
      <c r="FY527" s="237"/>
      <c r="FZ527" s="237"/>
      <c r="GA527" s="133">
        <v>20</v>
      </c>
      <c r="GG527" s="133">
        <v>0</v>
      </c>
      <c r="GH527" s="133">
        <v>1</v>
      </c>
      <c r="GI527" s="133">
        <v>1</v>
      </c>
      <c r="GJ527" s="133">
        <v>2</v>
      </c>
      <c r="GK527" s="133">
        <v>45</v>
      </c>
      <c r="GM527" s="133">
        <v>0</v>
      </c>
      <c r="GO527" s="133">
        <v>1</v>
      </c>
      <c r="GP527" s="61">
        <v>96</v>
      </c>
      <c r="GQ527" s="106">
        <v>60.824297965220261</v>
      </c>
      <c r="GR527" s="61">
        <v>37</v>
      </c>
      <c r="GS527" s="61">
        <v>0</v>
      </c>
      <c r="GT527" s="61"/>
      <c r="GU527" s="61"/>
      <c r="GV527" s="61"/>
      <c r="GW527" s="61"/>
      <c r="GX527" s="61">
        <v>16</v>
      </c>
      <c r="GY527" s="61"/>
      <c r="GZ527" s="90"/>
      <c r="HA527" s="21">
        <v>23</v>
      </c>
      <c r="HY527" s="238"/>
      <c r="IE527" s="237"/>
      <c r="IF527" s="237"/>
      <c r="IP527" s="237"/>
      <c r="JC527" s="136"/>
      <c r="JD527" s="278"/>
      <c r="JE527" s="70"/>
      <c r="JF527" s="70"/>
      <c r="JG527" s="136"/>
      <c r="JH527" s="136"/>
      <c r="JI527" s="136"/>
      <c r="JJ527" s="136"/>
      <c r="JL527" s="420"/>
      <c r="JM527" s="362"/>
      <c r="JN527" s="244"/>
      <c r="JP527" s="518">
        <v>2</v>
      </c>
      <c r="JQ527" s="519">
        <v>43427</v>
      </c>
      <c r="JR527" s="520">
        <v>13</v>
      </c>
      <c r="JS527" s="135"/>
      <c r="JU527" s="200"/>
      <c r="JV527" s="135"/>
      <c r="JW527" s="225"/>
      <c r="JX527" s="201"/>
      <c r="JY527" s="135"/>
      <c r="JZ527" s="225"/>
      <c r="KA527" s="699">
        <v>1</v>
      </c>
      <c r="KB527" s="700">
        <v>43427</v>
      </c>
      <c r="KC527" s="225"/>
      <c r="KD527" s="63"/>
      <c r="KE527" s="250"/>
      <c r="KF527" s="250"/>
      <c r="KG527" s="250"/>
      <c r="KH527" s="250"/>
      <c r="KI527" s="250"/>
      <c r="KJ527" s="250"/>
      <c r="KK527" s="250"/>
      <c r="KL527" s="250"/>
      <c r="KQ527" s="92"/>
      <c r="KR527" s="92"/>
      <c r="KS527" s="92"/>
      <c r="KT527" s="361"/>
      <c r="KU527" s="92"/>
      <c r="KV527" s="361"/>
      <c r="KW527" s="361"/>
      <c r="KX527" s="361"/>
      <c r="KY527" s="361"/>
      <c r="KZ527" s="361"/>
      <c r="LA527" s="361"/>
      <c r="LB527" s="361"/>
      <c r="LC527" s="361"/>
      <c r="LD527" s="361"/>
      <c r="LE527" s="112"/>
      <c r="LF527" s="454"/>
      <c r="LG527" s="454"/>
      <c r="LH527" s="454"/>
      <c r="LI527" s="454"/>
      <c r="LJ527" s="454"/>
      <c r="LK527" s="454"/>
      <c r="LL527" s="454"/>
      <c r="LM527" s="454"/>
      <c r="LN527" s="454"/>
      <c r="LO527" s="454"/>
      <c r="LP527" s="454"/>
      <c r="LQ527" s="454"/>
      <c r="LR527" s="454"/>
      <c r="LS527" s="454"/>
      <c r="LT527" s="454"/>
      <c r="LU527" s="454"/>
      <c r="LV527" s="454"/>
      <c r="LW527" s="454"/>
      <c r="LX527" s="454"/>
      <c r="LY527" s="454"/>
      <c r="LZ527" s="454"/>
      <c r="MA527" s="454"/>
      <c r="MC527" s="509"/>
      <c r="MD527" s="61"/>
      <c r="ME527" s="746">
        <v>297</v>
      </c>
      <c r="MF527" s="510">
        <v>43012</v>
      </c>
      <c r="MG527" s="511">
        <v>594</v>
      </c>
      <c r="MH527" s="521">
        <v>594</v>
      </c>
      <c r="MI527" s="522">
        <v>67.107023657605097</v>
      </c>
      <c r="MJ527" s="510"/>
      <c r="MK527" s="511"/>
      <c r="ML527" s="511"/>
      <c r="MM527" s="511"/>
      <c r="MN527" s="511"/>
      <c r="MO527" s="511"/>
      <c r="ND527" s="876">
        <v>1297</v>
      </c>
      <c r="NE527" s="877">
        <v>8.3895668117627196</v>
      </c>
      <c r="NF527" s="877">
        <v>6.3467796432282997</v>
      </c>
      <c r="NG527" s="877">
        <v>5.1711267466520701</v>
      </c>
      <c r="NH527" s="877">
        <v>2.33913738491959</v>
      </c>
      <c r="NI527" s="877">
        <v>7.9775089045401399</v>
      </c>
      <c r="NJ527" s="877">
        <v>7.1626934322112401</v>
      </c>
      <c r="NK527" s="877">
        <v>9.0131551519388609</v>
      </c>
      <c r="NL527" s="877">
        <v>7.7528154803906597</v>
      </c>
      <c r="NM527" s="877">
        <v>6.2309330930393996</v>
      </c>
      <c r="NN527" s="877">
        <v>1.0703893278914001</v>
      </c>
      <c r="NO527" s="877">
        <v>6.1434342367848602</v>
      </c>
      <c r="NP527" s="877">
        <v>6.8164717115881999</v>
      </c>
      <c r="NQ527" s="877">
        <v>6.8883779634067803</v>
      </c>
      <c r="NR527" s="877">
        <v>4.3059705209843901</v>
      </c>
      <c r="NS527" s="877">
        <v>5.9569859246125798</v>
      </c>
      <c r="NT527" s="877">
        <v>7.3451834471876696</v>
      </c>
      <c r="NU527" s="877">
        <v>6.4770296530130604</v>
      </c>
      <c r="NV527" s="877">
        <v>6.5571956245285499</v>
      </c>
      <c r="NW527" s="877">
        <v>5.0197019144425497</v>
      </c>
      <c r="NX527" s="877">
        <v>5.9267110990972798</v>
      </c>
      <c r="NY527" s="877">
        <v>7.92201940377256</v>
      </c>
      <c r="NZ527" s="877">
        <v>6.0795914486481903</v>
      </c>
      <c r="OA527" s="877">
        <v>11.2395627299206</v>
      </c>
      <c r="OB527" s="877">
        <v>2.8569152196770899E-2</v>
      </c>
      <c r="OC527" s="877">
        <v>8.9217219470095994</v>
      </c>
      <c r="OD527" s="877">
        <v>6.90147031982427</v>
      </c>
      <c r="OE527" s="877">
        <v>5.65191274464578</v>
      </c>
      <c r="OF527" s="877">
        <v>12.3193531801011</v>
      </c>
      <c r="OG527" s="877">
        <v>3.60050764534579</v>
      </c>
      <c r="OH527" s="877">
        <v>7.4702114573905396</v>
      </c>
      <c r="OI527" s="877">
        <v>3.65191274464578</v>
      </c>
      <c r="OJ527" s="877">
        <v>4.8491417227105202</v>
      </c>
      <c r="OK527" s="877">
        <v>2.84213049836141</v>
      </c>
      <c r="OL527" s="877">
        <v>11.2109935777238</v>
      </c>
    </row>
    <row r="528" spans="1:402" s="133" customFormat="1" x14ac:dyDescent="0.25">
      <c r="A528" s="221">
        <v>527</v>
      </c>
      <c r="B528" s="221">
        <v>0</v>
      </c>
      <c r="C528" s="61">
        <v>1</v>
      </c>
      <c r="D528" s="61">
        <v>5</v>
      </c>
      <c r="E528" s="511">
        <v>298</v>
      </c>
      <c r="F528" s="880"/>
      <c r="G528" s="887">
        <v>596</v>
      </c>
      <c r="I528" s="511" t="s">
        <v>2081</v>
      </c>
      <c r="J528" s="766">
        <v>20630</v>
      </c>
      <c r="K528" s="512">
        <v>61.356164383561598</v>
      </c>
      <c r="L528" s="514">
        <v>110</v>
      </c>
      <c r="M528" s="514">
        <v>172</v>
      </c>
      <c r="N528" s="514">
        <v>37.182260681449435</v>
      </c>
      <c r="O528" s="106">
        <v>2.2924998485399199</v>
      </c>
      <c r="P528" s="511">
        <v>1</v>
      </c>
      <c r="Q528" s="511">
        <v>108</v>
      </c>
      <c r="R528" s="511">
        <v>71</v>
      </c>
      <c r="S528" s="511">
        <v>0</v>
      </c>
      <c r="T528" s="514">
        <v>2</v>
      </c>
      <c r="U528" s="718">
        <v>0</v>
      </c>
      <c r="V528" s="718"/>
      <c r="W528" s="718">
        <v>1</v>
      </c>
      <c r="X528" s="718">
        <v>1</v>
      </c>
      <c r="Y528" s="718">
        <v>1</v>
      </c>
      <c r="Z528" s="718">
        <v>1</v>
      </c>
      <c r="AA528" s="718">
        <v>1</v>
      </c>
      <c r="AB528" s="718">
        <v>1</v>
      </c>
      <c r="AD528" s="197">
        <v>39.046075043523999</v>
      </c>
      <c r="AF528" s="589"/>
      <c r="AG528" s="590">
        <v>1.72</v>
      </c>
      <c r="AH528" s="589">
        <v>32</v>
      </c>
      <c r="AI528" s="63"/>
      <c r="AJ528" s="515">
        <v>12.3</v>
      </c>
      <c r="AK528" s="63"/>
      <c r="AL528" s="515"/>
      <c r="AM528" s="554">
        <v>1045</v>
      </c>
      <c r="AN528" s="409"/>
      <c r="AO528" s="63"/>
      <c r="AP528" s="63"/>
      <c r="AQ528" s="63"/>
      <c r="AR528" s="63"/>
      <c r="AS528" s="63"/>
      <c r="AT528" s="63"/>
      <c r="AU528" s="64"/>
      <c r="AV528" s="64"/>
      <c r="AW528" s="108"/>
      <c r="AX528" s="108"/>
      <c r="AY528" s="108"/>
      <c r="AZ528" s="589">
        <v>140</v>
      </c>
      <c r="BA528" s="414"/>
      <c r="BB528" s="66"/>
      <c r="BC528" s="68"/>
      <c r="BD528" s="66"/>
      <c r="BE528" s="218"/>
      <c r="BF528" s="66"/>
      <c r="BG528" s="68"/>
      <c r="BH528" s="508"/>
      <c r="BI528" s="508"/>
      <c r="BJ528" s="508"/>
      <c r="BK528" s="66"/>
      <c r="BL528" s="66"/>
      <c r="BM528" s="66"/>
      <c r="BN528" s="66"/>
      <c r="BO528" s="571"/>
      <c r="BP528" s="66"/>
      <c r="BQ528" s="66"/>
      <c r="BR528" s="66"/>
      <c r="BS528" s="66"/>
      <c r="BT528" s="61"/>
      <c r="BU528" s="61"/>
      <c r="BV528" s="61"/>
      <c r="BW528" s="61"/>
      <c r="BX528" s="61"/>
      <c r="BY528" s="61"/>
      <c r="BZ528" s="61"/>
      <c r="CA528" s="61"/>
      <c r="CB528" s="61"/>
      <c r="CC528" s="61"/>
      <c r="CD528" s="61"/>
      <c r="CE528" s="61"/>
      <c r="CF528" s="61"/>
      <c r="CG528" s="61"/>
      <c r="CH528" s="61"/>
      <c r="CI528" s="61"/>
      <c r="CJ528" s="661">
        <v>1</v>
      </c>
      <c r="CK528" s="661">
        <v>0</v>
      </c>
      <c r="CL528" s="661">
        <v>1</v>
      </c>
      <c r="CM528" s="661">
        <v>1</v>
      </c>
      <c r="CN528" s="661">
        <v>0</v>
      </c>
      <c r="CO528" s="661">
        <v>0</v>
      </c>
      <c r="CP528" s="661">
        <v>1</v>
      </c>
      <c r="CQ528" s="661">
        <v>0</v>
      </c>
      <c r="CR528" s="661">
        <v>0</v>
      </c>
      <c r="CS528" s="661">
        <v>0</v>
      </c>
      <c r="CT528" s="661">
        <v>1</v>
      </c>
      <c r="CU528" s="661">
        <v>0</v>
      </c>
      <c r="CV528" s="666">
        <v>10.4</v>
      </c>
      <c r="CW528" s="362"/>
      <c r="CX528" s="362"/>
      <c r="CY528" s="362"/>
      <c r="DC528" s="516">
        <v>2</v>
      </c>
      <c r="DD528" s="511" t="s">
        <v>1728</v>
      </c>
      <c r="DF528" s="136"/>
      <c r="DJ528" s="136"/>
      <c r="DK528" s="136"/>
      <c r="DL528" s="136"/>
      <c r="DS528" s="63"/>
      <c r="EO528" s="511">
        <v>298</v>
      </c>
      <c r="EP528" s="574">
        <v>43024</v>
      </c>
      <c r="ET528" s="133">
        <v>85</v>
      </c>
      <c r="EU528" s="133">
        <v>0</v>
      </c>
      <c r="EV528" s="194">
        <v>39.046075043523999</v>
      </c>
      <c r="EW528" s="133">
        <v>9</v>
      </c>
      <c r="EX528" s="133">
        <v>8</v>
      </c>
      <c r="EY528" s="133">
        <v>62</v>
      </c>
      <c r="EZ528" s="133">
        <v>50</v>
      </c>
      <c r="FC528" s="133">
        <v>43</v>
      </c>
      <c r="FE528" s="133">
        <v>30</v>
      </c>
      <c r="FH528" s="91"/>
      <c r="FI528" s="91"/>
      <c r="FJ528" s="227"/>
      <c r="FK528" s="227"/>
      <c r="FL528" s="193">
        <v>192</v>
      </c>
      <c r="FM528" s="193">
        <v>101</v>
      </c>
      <c r="FN528" s="193">
        <v>83.75136867393195</v>
      </c>
      <c r="FO528" s="193">
        <v>44.056709562849619</v>
      </c>
      <c r="FP528" s="193">
        <v>47</v>
      </c>
      <c r="FQ528" s="133">
        <v>0</v>
      </c>
      <c r="FS528" s="193">
        <v>88</v>
      </c>
      <c r="FT528" s="193">
        <v>40</v>
      </c>
      <c r="FU528" s="133">
        <v>300</v>
      </c>
      <c r="FV528" s="237">
        <v>7.94</v>
      </c>
      <c r="FW528" s="237">
        <v>7.58</v>
      </c>
      <c r="FX528" s="237">
        <v>11.083123425692694</v>
      </c>
      <c r="FY528" s="237">
        <v>2.2000000000000002</v>
      </c>
      <c r="FZ528" s="237">
        <v>2.838709677419355</v>
      </c>
      <c r="GA528" s="133">
        <v>15</v>
      </c>
      <c r="GG528" s="133">
        <v>0</v>
      </c>
      <c r="GH528" s="133">
        <v>1</v>
      </c>
      <c r="GI528" s="133">
        <v>0</v>
      </c>
      <c r="GJ528" s="133">
        <v>1</v>
      </c>
      <c r="GM528" s="133">
        <v>0</v>
      </c>
      <c r="GO528" s="133">
        <v>0</v>
      </c>
      <c r="GP528" s="61">
        <v>56</v>
      </c>
      <c r="GQ528" s="106">
        <v>24.427482529896821</v>
      </c>
      <c r="GR528" s="61">
        <v>41</v>
      </c>
      <c r="GS528" s="61">
        <v>0</v>
      </c>
      <c r="GT528" s="61"/>
      <c r="GU528" s="61"/>
      <c r="GV528" s="61"/>
      <c r="GW528" s="61"/>
      <c r="GX528" s="61">
        <v>17</v>
      </c>
      <c r="GY528" s="61"/>
      <c r="GZ528" s="90"/>
      <c r="HA528" s="21">
        <v>9</v>
      </c>
      <c r="HY528" s="238"/>
      <c r="IE528" s="237"/>
      <c r="IF528" s="237"/>
      <c r="IP528" s="237"/>
      <c r="JC528" s="136"/>
      <c r="JD528" s="278"/>
      <c r="JE528" s="70"/>
      <c r="JF528" s="70"/>
      <c r="JG528" s="136"/>
      <c r="JH528" s="136"/>
      <c r="JI528" s="136"/>
      <c r="JJ528" s="136"/>
      <c r="JL528" s="420"/>
      <c r="JM528" s="362"/>
      <c r="JN528" s="244"/>
      <c r="JP528" s="160"/>
      <c r="JQ528" s="519"/>
      <c r="JR528" s="520"/>
      <c r="JS528" s="135"/>
      <c r="JU528" s="200"/>
      <c r="JV528" s="135"/>
      <c r="JW528" s="225"/>
      <c r="JX528" s="201"/>
      <c r="JY528" s="135"/>
      <c r="JZ528" s="225"/>
      <c r="KA528" s="699">
        <v>0</v>
      </c>
      <c r="KB528" s="511"/>
      <c r="KC528" s="225"/>
      <c r="KD528" s="63"/>
      <c r="KE528" s="250"/>
      <c r="KF528" s="250"/>
      <c r="KG528" s="250"/>
      <c r="KH528" s="250"/>
      <c r="KI528" s="250"/>
      <c r="KJ528" s="250"/>
      <c r="KK528" s="250"/>
      <c r="KL528" s="250"/>
      <c r="KQ528" s="92"/>
      <c r="KR528" s="92"/>
      <c r="KS528" s="92"/>
      <c r="KT528" s="361"/>
      <c r="KU528" s="92"/>
      <c r="KV528" s="361"/>
      <c r="KW528" s="361"/>
      <c r="KX528" s="361"/>
      <c r="KY528" s="361"/>
      <c r="KZ528" s="361"/>
      <c r="LA528" s="361"/>
      <c r="LB528" s="361"/>
      <c r="LC528" s="361"/>
      <c r="LD528" s="361"/>
      <c r="LE528" s="112"/>
      <c r="LF528" s="454"/>
      <c r="LG528" s="454"/>
      <c r="LH528" s="454"/>
      <c r="LI528" s="454"/>
      <c r="LJ528" s="454"/>
      <c r="LK528" s="454"/>
      <c r="LL528" s="454"/>
      <c r="LM528" s="454"/>
      <c r="LN528" s="454"/>
      <c r="LO528" s="454"/>
      <c r="LP528" s="454"/>
      <c r="LQ528" s="454"/>
      <c r="LR528" s="454"/>
      <c r="LS528" s="454"/>
      <c r="LT528" s="454"/>
      <c r="LU528" s="454"/>
      <c r="LV528" s="454"/>
      <c r="LW528" s="454"/>
      <c r="LX528" s="454"/>
      <c r="LY528" s="454"/>
      <c r="LZ528" s="454"/>
      <c r="MA528" s="454"/>
      <c r="MC528" s="509"/>
      <c r="MD528" s="61"/>
      <c r="ME528" s="746">
        <v>298</v>
      </c>
      <c r="MF528" s="510">
        <v>43025</v>
      </c>
      <c r="MG528" s="511">
        <v>596</v>
      </c>
      <c r="MH528" s="521">
        <v>596</v>
      </c>
      <c r="MI528" s="522">
        <v>71.629240798968794</v>
      </c>
      <c r="MJ528" s="510"/>
      <c r="MK528" s="511"/>
      <c r="ML528" s="511"/>
      <c r="MM528" s="511"/>
      <c r="MN528" s="511"/>
      <c r="MO528" s="511"/>
      <c r="ND528" s="876">
        <v>1298</v>
      </c>
      <c r="NE528" s="877" t="s">
        <v>64</v>
      </c>
      <c r="NF528" s="877" t="s">
        <v>64</v>
      </c>
      <c r="NG528" s="877" t="s">
        <v>64</v>
      </c>
      <c r="NH528" s="877" t="s">
        <v>64</v>
      </c>
      <c r="NI528" s="877" t="s">
        <v>64</v>
      </c>
      <c r="NJ528" s="877" t="s">
        <v>64</v>
      </c>
      <c r="NK528" s="877" t="s">
        <v>64</v>
      </c>
      <c r="NL528" s="877" t="s">
        <v>64</v>
      </c>
      <c r="NM528" s="877" t="s">
        <v>64</v>
      </c>
      <c r="NN528" s="877" t="s">
        <v>64</v>
      </c>
      <c r="NO528" s="877" t="s">
        <v>64</v>
      </c>
      <c r="NP528" s="877" t="s">
        <v>64</v>
      </c>
      <c r="NQ528" s="877" t="s">
        <v>64</v>
      </c>
      <c r="NR528" s="877" t="s">
        <v>64</v>
      </c>
      <c r="NS528" s="877" t="s">
        <v>64</v>
      </c>
      <c r="NT528" s="877" t="s">
        <v>64</v>
      </c>
      <c r="NU528" s="877" t="s">
        <v>64</v>
      </c>
      <c r="NV528" s="877" t="s">
        <v>64</v>
      </c>
      <c r="NW528" s="877" t="s">
        <v>64</v>
      </c>
      <c r="NX528" s="877" t="s">
        <v>64</v>
      </c>
      <c r="NY528" s="877" t="s">
        <v>64</v>
      </c>
      <c r="NZ528" s="877" t="s">
        <v>64</v>
      </c>
      <c r="OA528" s="877" t="s">
        <v>64</v>
      </c>
      <c r="OB528" s="877" t="s">
        <v>64</v>
      </c>
      <c r="OC528" s="877" t="s">
        <v>64</v>
      </c>
      <c r="OD528" s="877" t="s">
        <v>64</v>
      </c>
      <c r="OE528" s="877" t="s">
        <v>64</v>
      </c>
      <c r="OF528" s="877" t="s">
        <v>64</v>
      </c>
      <c r="OG528" s="877" t="s">
        <v>64</v>
      </c>
      <c r="OH528" s="877" t="s">
        <v>64</v>
      </c>
      <c r="OI528" s="877" t="s">
        <v>64</v>
      </c>
      <c r="OJ528" s="877" t="s">
        <v>64</v>
      </c>
      <c r="OK528" s="877" t="s">
        <v>64</v>
      </c>
      <c r="OL528" s="877" t="s">
        <v>64</v>
      </c>
    </row>
    <row r="529" spans="1:402" s="29" customFormat="1" x14ac:dyDescent="0.25">
      <c r="A529" s="221">
        <v>528</v>
      </c>
      <c r="B529" s="27">
        <v>1</v>
      </c>
      <c r="C529" s="27">
        <v>1</v>
      </c>
      <c r="D529" s="27">
        <v>5</v>
      </c>
      <c r="E529" s="735">
        <v>47</v>
      </c>
      <c r="F529" s="882"/>
      <c r="G529" s="888">
        <v>55</v>
      </c>
      <c r="H529" s="28"/>
      <c r="I529" s="734" t="s">
        <v>2082</v>
      </c>
      <c r="J529" s="58"/>
      <c r="K529" s="74">
        <v>64.326027397260276</v>
      </c>
      <c r="L529" s="74">
        <v>56</v>
      </c>
      <c r="M529" s="28">
        <v>152</v>
      </c>
      <c r="N529" s="74">
        <v>24</v>
      </c>
      <c r="O529" s="85"/>
      <c r="P529" s="734">
        <v>1</v>
      </c>
      <c r="Q529" s="28"/>
      <c r="R529" s="28"/>
      <c r="S529" s="28"/>
      <c r="T529" s="74"/>
      <c r="U529" s="113">
        <v>0</v>
      </c>
      <c r="V529" s="113"/>
      <c r="W529" s="113"/>
      <c r="X529" s="113"/>
      <c r="Y529" s="113"/>
      <c r="Z529" s="113"/>
      <c r="AA529" s="113"/>
      <c r="AB529" s="113"/>
      <c r="AC529" s="28"/>
      <c r="AD529" s="738">
        <v>20</v>
      </c>
      <c r="AE529" s="28"/>
      <c r="AF529" s="76"/>
      <c r="AG529" s="76">
        <v>0.56999999999999995</v>
      </c>
      <c r="AH529" s="76">
        <v>107</v>
      </c>
      <c r="AI529" s="76"/>
      <c r="AJ529" s="743">
        <v>13.1</v>
      </c>
      <c r="AK529" s="76"/>
      <c r="AL529" s="76"/>
      <c r="AM529" s="77"/>
      <c r="AN529" s="132"/>
      <c r="AO529" s="76"/>
      <c r="AP529" s="76"/>
      <c r="AQ529" s="76"/>
      <c r="AR529" s="76"/>
      <c r="AS529" s="76"/>
      <c r="AT529" s="76"/>
      <c r="AU529" s="732"/>
      <c r="AV529" s="732"/>
      <c r="AW529" s="76"/>
      <c r="AX529" s="76"/>
      <c r="AY529" s="76"/>
      <c r="AZ529" s="76"/>
      <c r="BA529" s="733"/>
      <c r="BB529" s="139"/>
      <c r="BC529" s="121"/>
      <c r="BD529" s="139"/>
      <c r="BE529" s="67"/>
      <c r="BF529" s="139"/>
      <c r="BG529" s="121"/>
      <c r="BH529" s="121"/>
      <c r="BI529" s="121"/>
      <c r="BJ529" s="121"/>
      <c r="BK529" s="139"/>
      <c r="BL529" s="139"/>
      <c r="BM529" s="139"/>
      <c r="BN529" s="139"/>
      <c r="BO529" s="573"/>
      <c r="BP529" s="139"/>
      <c r="BQ529" s="139"/>
      <c r="BR529" s="139"/>
      <c r="BS529" s="139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113"/>
      <c r="CK529" s="113"/>
      <c r="CL529" s="113"/>
      <c r="CM529" s="113"/>
      <c r="CN529" s="113"/>
      <c r="CO529" s="113"/>
      <c r="CP529" s="113"/>
      <c r="CQ529" s="113"/>
      <c r="CR529" s="113"/>
      <c r="CS529" s="113"/>
      <c r="CT529" s="113"/>
      <c r="CU529" s="113"/>
      <c r="CV529" s="50"/>
      <c r="CW529" s="50"/>
      <c r="CX529" s="50"/>
      <c r="CY529" s="50"/>
      <c r="CZ529" s="28"/>
      <c r="DA529" s="28"/>
      <c r="DB529" s="28"/>
      <c r="DC529" s="735">
        <v>2</v>
      </c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76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71"/>
      <c r="FI529" s="71"/>
      <c r="FJ529" s="72"/>
      <c r="FK529" s="72"/>
      <c r="FL529" s="73"/>
      <c r="FM529" s="73"/>
      <c r="FN529" s="73"/>
      <c r="FO529" s="73"/>
      <c r="FP529" s="73"/>
      <c r="FQ529" s="73"/>
      <c r="FR529" s="28"/>
      <c r="FS529" s="77"/>
      <c r="FT529" s="77"/>
      <c r="FU529" s="77"/>
      <c r="FV529" s="75"/>
      <c r="FW529" s="75"/>
      <c r="FX529" s="75"/>
      <c r="FY529" s="75"/>
      <c r="FZ529" s="28"/>
      <c r="GA529" s="78"/>
      <c r="GB529" s="85"/>
      <c r="GC529" s="85"/>
      <c r="GD529" s="85"/>
      <c r="GE529" s="85"/>
      <c r="GF529" s="85"/>
      <c r="GG529" s="28"/>
      <c r="GH529" s="28"/>
      <c r="GI529" s="28"/>
      <c r="GJ529" s="28"/>
      <c r="GK529" s="77"/>
      <c r="GL529" s="28"/>
      <c r="GM529" s="28"/>
      <c r="GN529" s="28"/>
      <c r="GO529" s="28"/>
      <c r="GP529" s="27"/>
      <c r="GQ529" s="27"/>
      <c r="GR529" s="27"/>
      <c r="GS529" s="27"/>
      <c r="GT529" s="27"/>
      <c r="GU529" s="27"/>
      <c r="GV529" s="27"/>
      <c r="GW529" s="27"/>
      <c r="GX529" s="86"/>
      <c r="GY529" s="27"/>
      <c r="GZ529" s="27"/>
      <c r="HA529" s="28"/>
      <c r="HB529" s="28"/>
      <c r="HC529" s="28"/>
      <c r="HD529" s="28"/>
      <c r="HE529" s="28"/>
      <c r="HF529" s="28"/>
      <c r="HG529" s="28"/>
      <c r="HH529" s="28"/>
      <c r="HI529" s="28"/>
      <c r="HJ529" s="28"/>
      <c r="HK529" s="28"/>
      <c r="HL529" s="28"/>
      <c r="HM529" s="28"/>
      <c r="HN529" s="28"/>
      <c r="HO529" s="28"/>
      <c r="HP529" s="28"/>
      <c r="HQ529" s="28"/>
      <c r="HR529" s="28"/>
      <c r="HS529" s="28"/>
      <c r="HT529" s="28"/>
      <c r="HU529" s="28"/>
      <c r="HV529" s="28"/>
      <c r="HW529" s="28"/>
      <c r="HX529" s="28"/>
      <c r="HY529" s="85"/>
      <c r="HZ529" s="28"/>
      <c r="IA529" s="28"/>
      <c r="IB529" s="28"/>
      <c r="IC529" s="28"/>
      <c r="ID529" s="28"/>
      <c r="IE529" s="84"/>
      <c r="IF529" s="84"/>
      <c r="IG529" s="28"/>
      <c r="IH529" s="28"/>
      <c r="II529" s="28"/>
      <c r="IJ529" s="28"/>
      <c r="IK529" s="28"/>
      <c r="IL529" s="28"/>
      <c r="IM529" s="28"/>
      <c r="IN529" s="28"/>
      <c r="IO529" s="28"/>
      <c r="IP529" s="84"/>
      <c r="IQ529" s="28"/>
      <c r="IR529" s="28"/>
      <c r="IS529" s="28"/>
      <c r="IT529" s="28"/>
      <c r="IU529" s="28"/>
      <c r="IV529" s="28"/>
      <c r="IW529" s="28"/>
      <c r="IX529" s="28"/>
      <c r="IY529" s="28"/>
      <c r="IZ529" s="28"/>
      <c r="JA529" s="28"/>
      <c r="JB529" s="28"/>
      <c r="JC529" s="28"/>
      <c r="JD529" s="59"/>
      <c r="JE529" s="32"/>
      <c r="JF529" s="32"/>
      <c r="JG529" s="28"/>
      <c r="JH529" s="28"/>
      <c r="JI529" s="28"/>
      <c r="JJ529" s="28"/>
      <c r="JK529" s="28"/>
      <c r="JL529" s="162"/>
      <c r="JM529" s="50"/>
      <c r="JN529" s="49"/>
      <c r="JO529" s="28"/>
      <c r="JP529" s="50"/>
      <c r="JQ529" s="27"/>
      <c r="JR529" s="27"/>
      <c r="JS529" s="58"/>
      <c r="JT529" s="28"/>
      <c r="JU529" s="50"/>
      <c r="JV529" s="58"/>
      <c r="JW529" s="59"/>
      <c r="JX529" s="51"/>
      <c r="JY529" s="58"/>
      <c r="JZ529" s="59"/>
      <c r="KA529" s="51"/>
      <c r="KB529" s="27"/>
      <c r="KC529" s="59"/>
      <c r="KD529" s="76"/>
      <c r="KE529" s="56"/>
      <c r="KF529" s="56"/>
      <c r="KG529" s="56"/>
      <c r="KH529" s="56"/>
      <c r="KI529" s="56"/>
      <c r="KJ529" s="56"/>
      <c r="KK529" s="56"/>
      <c r="KL529" s="56"/>
      <c r="KM529" s="28"/>
      <c r="KN529" s="28"/>
      <c r="KO529" s="28"/>
      <c r="KP529" s="28"/>
      <c r="KQ529" s="120"/>
      <c r="KR529" s="120"/>
      <c r="KS529" s="120"/>
      <c r="KT529" s="120"/>
      <c r="KU529" s="120"/>
      <c r="KV529" s="120"/>
      <c r="KW529" s="120"/>
      <c r="KX529" s="120"/>
      <c r="KY529" s="120"/>
      <c r="KZ529" s="120"/>
      <c r="LA529" s="120"/>
      <c r="LB529" s="120"/>
      <c r="LC529" s="120"/>
      <c r="LD529" s="120"/>
      <c r="LE529" s="139"/>
      <c r="LF529" s="148"/>
      <c r="LG529" s="148"/>
      <c r="LH529" s="148"/>
      <c r="LI529" s="148"/>
      <c r="LJ529" s="148"/>
      <c r="LK529" s="148"/>
      <c r="LL529" s="148"/>
      <c r="LM529" s="148"/>
      <c r="LN529" s="148"/>
      <c r="LO529" s="148"/>
      <c r="LP529" s="148"/>
      <c r="LQ529" s="148"/>
      <c r="LR529" s="148"/>
      <c r="LS529" s="148"/>
      <c r="LT529" s="148"/>
      <c r="LU529" s="148"/>
      <c r="LV529" s="148"/>
      <c r="LW529" s="148"/>
      <c r="LX529" s="148"/>
      <c r="LY529" s="148"/>
      <c r="LZ529" s="148"/>
      <c r="MA529" s="148"/>
      <c r="MB529" s="28"/>
      <c r="MC529" s="159"/>
      <c r="MD529" s="27"/>
      <c r="ME529" s="582"/>
      <c r="MF529" s="736">
        <v>41299</v>
      </c>
      <c r="MG529" s="735">
        <v>55</v>
      </c>
      <c r="MH529" s="28"/>
      <c r="MI529" s="582"/>
      <c r="MJ529" s="28"/>
      <c r="MK529" s="28"/>
      <c r="ML529" s="28"/>
      <c r="MM529" s="28"/>
      <c r="MN529" s="28"/>
      <c r="MO529" s="28"/>
      <c r="MP529" s="28"/>
      <c r="MQ529" s="28"/>
      <c r="MR529" s="28"/>
      <c r="MS529" s="28"/>
      <c r="MT529" s="28"/>
      <c r="MU529" s="28"/>
      <c r="MV529" s="28"/>
      <c r="MW529" s="28"/>
      <c r="MX529" s="28"/>
      <c r="MY529" s="28"/>
      <c r="MZ529" s="28"/>
      <c r="NA529" s="28"/>
      <c r="NB529" s="28"/>
      <c r="NC529" s="28"/>
      <c r="ND529" s="876">
        <v>1047</v>
      </c>
      <c r="NE529" s="877">
        <v>7.8183904444696299</v>
      </c>
      <c r="NF529" s="877">
        <v>7.27071580787426</v>
      </c>
      <c r="NG529" s="877">
        <v>4.4376272483189503</v>
      </c>
      <c r="NH529" s="877">
        <v>4.2195557691669103</v>
      </c>
      <c r="NI529" s="877">
        <v>7.1227762380033797</v>
      </c>
      <c r="NJ529" s="877">
        <v>7.94795831269521</v>
      </c>
      <c r="NK529" s="877">
        <v>8.2010456862450596</v>
      </c>
      <c r="NL529" s="877">
        <v>7.5971586831837303</v>
      </c>
      <c r="NM529" s="877">
        <v>6.0609120495878699</v>
      </c>
      <c r="NN529" s="877">
        <v>1.0772429989324599</v>
      </c>
      <c r="NO529" s="877">
        <v>6.3699898629566203</v>
      </c>
      <c r="NP529" s="877">
        <v>6.8526231371961401</v>
      </c>
      <c r="NQ529" s="877">
        <v>7.2230363379018696</v>
      </c>
      <c r="NR529" s="877">
        <v>3.8318772411916702</v>
      </c>
      <c r="NS529" s="877">
        <v>6.1606782132204998</v>
      </c>
      <c r="NT529" s="877">
        <v>7.9714285935904696</v>
      </c>
      <c r="NU529" s="877">
        <v>6.5815018966797902</v>
      </c>
      <c r="NV529" s="877">
        <v>6.3833586953851098</v>
      </c>
      <c r="NW529" s="877">
        <v>5.1525890692871297</v>
      </c>
      <c r="NX529" s="877">
        <v>5.9807108289001896</v>
      </c>
      <c r="NY529" s="877">
        <v>8.1040745184419993</v>
      </c>
      <c r="NZ529" s="877">
        <v>-0.26881675842780001</v>
      </c>
      <c r="OA529" s="877">
        <v>10.3582445958734</v>
      </c>
      <c r="OB529" s="877">
        <v>-1.02914634565952</v>
      </c>
      <c r="OC529" s="877">
        <v>7.8073549220576002</v>
      </c>
      <c r="OD529" s="877">
        <v>6.1043366598147397</v>
      </c>
      <c r="OE529" s="877">
        <v>3.1779177921958399</v>
      </c>
      <c r="OF529" s="877">
        <v>11.6880010948297</v>
      </c>
      <c r="OG529" s="877">
        <v>3.60050764534579</v>
      </c>
      <c r="OH529" s="877">
        <v>5.5536676884830598</v>
      </c>
      <c r="OI529" s="877">
        <v>4.40803246613065</v>
      </c>
      <c r="OJ529" s="877">
        <v>6.1343334063466504</v>
      </c>
      <c r="OK529" s="877">
        <v>8.0761716804854</v>
      </c>
      <c r="OL529" s="877">
        <v>11.3873909415329</v>
      </c>
    </row>
    <row r="530" spans="1:402" s="29" customFormat="1" x14ac:dyDescent="0.25">
      <c r="A530" s="274">
        <v>529</v>
      </c>
      <c r="B530" s="27">
        <v>1</v>
      </c>
      <c r="C530" s="27">
        <v>1</v>
      </c>
      <c r="D530" s="27">
        <v>5</v>
      </c>
      <c r="E530" s="735">
        <v>50</v>
      </c>
      <c r="F530" s="882"/>
      <c r="G530" s="888">
        <v>58</v>
      </c>
      <c r="H530" s="28"/>
      <c r="I530" s="734" t="s">
        <v>2083</v>
      </c>
      <c r="J530" s="766"/>
      <c r="K530" s="74">
        <v>80.164383561643831</v>
      </c>
      <c r="L530" s="74">
        <v>68</v>
      </c>
      <c r="M530" s="28">
        <v>165</v>
      </c>
      <c r="N530" s="74">
        <v>24.9</v>
      </c>
      <c r="O530" s="85"/>
      <c r="P530" s="734">
        <v>0</v>
      </c>
      <c r="Q530" s="28"/>
      <c r="R530" s="28"/>
      <c r="S530" s="28"/>
      <c r="T530" s="74"/>
      <c r="U530" s="113">
        <v>1</v>
      </c>
      <c r="V530" s="113"/>
      <c r="W530" s="113"/>
      <c r="X530" s="113"/>
      <c r="Y530" s="113"/>
      <c r="Z530" s="113"/>
      <c r="AA530" s="113"/>
      <c r="AB530" s="113"/>
      <c r="AC530" s="28"/>
      <c r="AD530" s="739">
        <v>12</v>
      </c>
      <c r="AE530" s="28"/>
      <c r="AF530" s="76"/>
      <c r="AG530" s="742">
        <v>4.6100000000000003</v>
      </c>
      <c r="AH530" s="743">
        <v>12</v>
      </c>
      <c r="AI530" s="76"/>
      <c r="AJ530" s="743">
        <v>13.1</v>
      </c>
      <c r="AK530" s="76"/>
      <c r="AL530" s="76"/>
      <c r="AM530" s="77">
        <v>2388</v>
      </c>
      <c r="AN530" s="132"/>
      <c r="AO530" s="76"/>
      <c r="AP530" s="76"/>
      <c r="AQ530" s="76"/>
      <c r="AR530" s="76"/>
      <c r="AS530" s="76"/>
      <c r="AT530" s="76"/>
      <c r="AU530" s="732"/>
      <c r="AV530" s="732"/>
      <c r="AW530" s="76"/>
      <c r="AX530" s="76"/>
      <c r="AY530" s="76"/>
      <c r="AZ530" s="76"/>
      <c r="BA530" s="733"/>
      <c r="BB530" s="139"/>
      <c r="BC530" s="121"/>
      <c r="BD530" s="139"/>
      <c r="BE530" s="67"/>
      <c r="BF530" s="139"/>
      <c r="BG530" s="121"/>
      <c r="BH530" s="121"/>
      <c r="BI530" s="121"/>
      <c r="BJ530" s="121"/>
      <c r="BK530" s="139"/>
      <c r="BL530" s="139"/>
      <c r="BM530" s="139"/>
      <c r="BN530" s="139"/>
      <c r="BO530" s="573"/>
      <c r="BP530" s="139"/>
      <c r="BQ530" s="139"/>
      <c r="BR530" s="139"/>
      <c r="BS530" s="139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113"/>
      <c r="CK530" s="113"/>
      <c r="CL530" s="113"/>
      <c r="CM530" s="113"/>
      <c r="CN530" s="113"/>
      <c r="CO530" s="113"/>
      <c r="CP530" s="113"/>
      <c r="CQ530" s="113"/>
      <c r="CR530" s="113"/>
      <c r="CS530" s="113"/>
      <c r="CT530" s="113"/>
      <c r="CU530" s="113"/>
      <c r="CV530" s="50"/>
      <c r="CW530" s="50"/>
      <c r="CX530" s="50"/>
      <c r="CY530" s="50"/>
      <c r="CZ530" s="28"/>
      <c r="DA530" s="28"/>
      <c r="DB530" s="28"/>
      <c r="DC530" s="735">
        <v>1</v>
      </c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76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71"/>
      <c r="FI530" s="71"/>
      <c r="FJ530" s="72"/>
      <c r="FK530" s="72"/>
      <c r="FL530" s="73"/>
      <c r="FM530" s="73"/>
      <c r="FN530" s="73"/>
      <c r="FO530" s="73"/>
      <c r="FP530" s="73"/>
      <c r="FQ530" s="73"/>
      <c r="FR530" s="28"/>
      <c r="FS530" s="77"/>
      <c r="FT530" s="77"/>
      <c r="FU530" s="77"/>
      <c r="FV530" s="75"/>
      <c r="FW530" s="75"/>
      <c r="FX530" s="75"/>
      <c r="FY530" s="75"/>
      <c r="FZ530" s="28"/>
      <c r="GA530" s="78"/>
      <c r="GB530" s="85"/>
      <c r="GC530" s="85"/>
      <c r="GD530" s="85"/>
      <c r="GE530" s="85"/>
      <c r="GF530" s="85"/>
      <c r="GG530" s="28"/>
      <c r="GH530" s="28"/>
      <c r="GI530" s="28"/>
      <c r="GJ530" s="28"/>
      <c r="GK530" s="77"/>
      <c r="GL530" s="28"/>
      <c r="GM530" s="28"/>
      <c r="GN530" s="28"/>
      <c r="GO530" s="28"/>
      <c r="GP530" s="27"/>
      <c r="GQ530" s="27"/>
      <c r="GR530" s="27"/>
      <c r="GS530" s="27"/>
      <c r="GT530" s="27"/>
      <c r="GU530" s="27"/>
      <c r="GV530" s="27"/>
      <c r="GW530" s="27"/>
      <c r="GX530" s="86"/>
      <c r="GY530" s="27"/>
      <c r="GZ530" s="27"/>
      <c r="HA530" s="28"/>
      <c r="HB530" s="28"/>
      <c r="HC530" s="28"/>
      <c r="HD530" s="28"/>
      <c r="HE530" s="28"/>
      <c r="HF530" s="28"/>
      <c r="HG530" s="28"/>
      <c r="HH530" s="28"/>
      <c r="HI530" s="28"/>
      <c r="HJ530" s="28"/>
      <c r="HK530" s="28"/>
      <c r="HL530" s="28"/>
      <c r="HM530" s="28"/>
      <c r="HN530" s="28"/>
      <c r="HO530" s="28"/>
      <c r="HP530" s="28"/>
      <c r="HQ530" s="28"/>
      <c r="HR530" s="28"/>
      <c r="HS530" s="28"/>
      <c r="HT530" s="28"/>
      <c r="HU530" s="28"/>
      <c r="HV530" s="28"/>
      <c r="HW530" s="28"/>
      <c r="HX530" s="28"/>
      <c r="HY530" s="85"/>
      <c r="HZ530" s="28"/>
      <c r="IA530" s="28"/>
      <c r="IB530" s="28"/>
      <c r="IC530" s="28"/>
      <c r="ID530" s="28"/>
      <c r="IE530" s="84"/>
      <c r="IF530" s="84"/>
      <c r="IG530" s="28"/>
      <c r="IH530" s="28"/>
      <c r="II530" s="28"/>
      <c r="IJ530" s="28"/>
      <c r="IK530" s="28"/>
      <c r="IL530" s="28"/>
      <c r="IM530" s="28"/>
      <c r="IN530" s="28"/>
      <c r="IO530" s="28"/>
      <c r="IP530" s="84"/>
      <c r="IQ530" s="28"/>
      <c r="IR530" s="28"/>
      <c r="IS530" s="28"/>
      <c r="IT530" s="28"/>
      <c r="IU530" s="28"/>
      <c r="IV530" s="28"/>
      <c r="IW530" s="28"/>
      <c r="IX530" s="28"/>
      <c r="IY530" s="28"/>
      <c r="IZ530" s="28"/>
      <c r="JA530" s="28"/>
      <c r="JB530" s="28"/>
      <c r="JC530" s="28"/>
      <c r="JD530" s="59"/>
      <c r="JE530" s="32"/>
      <c r="JF530" s="32"/>
      <c r="JG530" s="28"/>
      <c r="JH530" s="28"/>
      <c r="JI530" s="28"/>
      <c r="JJ530" s="28"/>
      <c r="JK530" s="28"/>
      <c r="JL530" s="162"/>
      <c r="JM530" s="50"/>
      <c r="JN530" s="49"/>
      <c r="JO530" s="28"/>
      <c r="JP530" s="50"/>
      <c r="JQ530" s="27"/>
      <c r="JR530" s="27"/>
      <c r="JS530" s="58"/>
      <c r="JT530" s="28"/>
      <c r="JU530" s="50"/>
      <c r="JV530" s="58"/>
      <c r="JW530" s="59"/>
      <c r="JX530" s="51"/>
      <c r="JY530" s="58"/>
      <c r="JZ530" s="59"/>
      <c r="KA530" s="51"/>
      <c r="KB530" s="27"/>
      <c r="KC530" s="59"/>
      <c r="KD530" s="76"/>
      <c r="KE530" s="56"/>
      <c r="KF530" s="56"/>
      <c r="KG530" s="56"/>
      <c r="KH530" s="56"/>
      <c r="KI530" s="56"/>
      <c r="KJ530" s="56"/>
      <c r="KK530" s="56"/>
      <c r="KL530" s="56"/>
      <c r="KM530" s="28"/>
      <c r="KN530" s="28"/>
      <c r="KO530" s="28"/>
      <c r="KP530" s="28"/>
      <c r="KQ530" s="120"/>
      <c r="KR530" s="120"/>
      <c r="KS530" s="120"/>
      <c r="KT530" s="120"/>
      <c r="KU530" s="120"/>
      <c r="KV530" s="120"/>
      <c r="KW530" s="120"/>
      <c r="KX530" s="120"/>
      <c r="KY530" s="120"/>
      <c r="KZ530" s="120"/>
      <c r="LA530" s="120"/>
      <c r="LB530" s="120"/>
      <c r="LC530" s="120"/>
      <c r="LD530" s="120"/>
      <c r="LE530" s="139"/>
      <c r="LF530" s="148"/>
      <c r="LG530" s="148"/>
      <c r="LH530" s="148"/>
      <c r="LI530" s="148"/>
      <c r="LJ530" s="148"/>
      <c r="LK530" s="148"/>
      <c r="LL530" s="148"/>
      <c r="LM530" s="148"/>
      <c r="LN530" s="148"/>
      <c r="LO530" s="148"/>
      <c r="LP530" s="148"/>
      <c r="LQ530" s="148"/>
      <c r="LR530" s="148"/>
      <c r="LS530" s="148"/>
      <c r="LT530" s="148"/>
      <c r="LU530" s="148"/>
      <c r="LV530" s="148"/>
      <c r="LW530" s="148"/>
      <c r="LX530" s="148"/>
      <c r="LY530" s="148"/>
      <c r="LZ530" s="148"/>
      <c r="MA530" s="148"/>
      <c r="MB530" s="28"/>
      <c r="MC530" s="159"/>
      <c r="MD530" s="27"/>
      <c r="ME530" s="582"/>
      <c r="MF530" s="736">
        <v>41315</v>
      </c>
      <c r="MG530" s="735">
        <v>58</v>
      </c>
      <c r="MH530" s="28"/>
      <c r="MI530" s="582"/>
      <c r="MJ530" s="28"/>
      <c r="MK530" s="28"/>
      <c r="ML530" s="28"/>
      <c r="MM530" s="28"/>
      <c r="MN530" s="28"/>
      <c r="MO530" s="28"/>
      <c r="MP530" s="28"/>
      <c r="MQ530" s="28"/>
      <c r="MR530" s="28"/>
      <c r="MS530" s="28"/>
      <c r="MT530" s="28"/>
      <c r="MU530" s="28"/>
      <c r="MV530" s="28"/>
      <c r="MW530" s="28"/>
      <c r="MX530" s="28"/>
      <c r="MY530" s="28"/>
      <c r="MZ530" s="28"/>
      <c r="NA530" s="28"/>
      <c r="NB530" s="28"/>
      <c r="NC530" s="28"/>
      <c r="ND530" s="876">
        <v>1050</v>
      </c>
      <c r="NE530" s="877" t="s">
        <v>64</v>
      </c>
      <c r="NF530" s="877" t="s">
        <v>64</v>
      </c>
      <c r="NG530" s="877" t="s">
        <v>64</v>
      </c>
      <c r="NH530" s="877" t="s">
        <v>64</v>
      </c>
      <c r="NI530" s="877" t="s">
        <v>64</v>
      </c>
      <c r="NJ530" s="877" t="s">
        <v>64</v>
      </c>
      <c r="NK530" s="877" t="s">
        <v>64</v>
      </c>
      <c r="NL530" s="877" t="s">
        <v>64</v>
      </c>
      <c r="NM530" s="877" t="s">
        <v>64</v>
      </c>
      <c r="NN530" s="877" t="s">
        <v>64</v>
      </c>
      <c r="NO530" s="877" t="s">
        <v>64</v>
      </c>
      <c r="NP530" s="877" t="s">
        <v>64</v>
      </c>
      <c r="NQ530" s="877" t="s">
        <v>64</v>
      </c>
      <c r="NR530" s="877" t="s">
        <v>64</v>
      </c>
      <c r="NS530" s="877" t="s">
        <v>64</v>
      </c>
      <c r="NT530" s="877" t="s">
        <v>64</v>
      </c>
      <c r="NU530" s="877" t="s">
        <v>64</v>
      </c>
      <c r="NV530" s="877" t="s">
        <v>64</v>
      </c>
      <c r="NW530" s="877" t="s">
        <v>64</v>
      </c>
      <c r="NX530" s="877" t="s">
        <v>64</v>
      </c>
      <c r="NY530" s="877" t="s">
        <v>64</v>
      </c>
      <c r="NZ530" s="877" t="s">
        <v>64</v>
      </c>
      <c r="OA530" s="877" t="s">
        <v>64</v>
      </c>
      <c r="OB530" s="877" t="s">
        <v>64</v>
      </c>
      <c r="OC530" s="877" t="s">
        <v>64</v>
      </c>
      <c r="OD530" s="877" t="s">
        <v>64</v>
      </c>
      <c r="OE530" s="877" t="s">
        <v>64</v>
      </c>
      <c r="OF530" s="877" t="s">
        <v>64</v>
      </c>
      <c r="OG530" s="877" t="s">
        <v>64</v>
      </c>
      <c r="OH530" s="877" t="s">
        <v>64</v>
      </c>
      <c r="OI530" s="877" t="s">
        <v>64</v>
      </c>
      <c r="OJ530" s="877" t="s">
        <v>64</v>
      </c>
      <c r="OK530" s="877" t="s">
        <v>64</v>
      </c>
      <c r="OL530" s="877" t="s">
        <v>64</v>
      </c>
    </row>
    <row r="531" spans="1:402" s="29" customFormat="1" x14ac:dyDescent="0.25">
      <c r="A531" s="221">
        <v>530</v>
      </c>
      <c r="B531" s="27">
        <v>1</v>
      </c>
      <c r="C531" s="27">
        <v>1</v>
      </c>
      <c r="D531" s="27">
        <v>5</v>
      </c>
      <c r="E531" s="735">
        <v>65</v>
      </c>
      <c r="F531" s="882"/>
      <c r="G531" s="888">
        <v>79</v>
      </c>
      <c r="H531" s="28"/>
      <c r="I531" s="735" t="s">
        <v>2084</v>
      </c>
      <c r="J531" s="58"/>
      <c r="K531" s="74">
        <v>67.758904109589039</v>
      </c>
      <c r="L531" s="74">
        <v>42</v>
      </c>
      <c r="M531" s="28">
        <v>142</v>
      </c>
      <c r="N531" s="74">
        <v>20.8</v>
      </c>
      <c r="O531" s="85"/>
      <c r="P531" s="734">
        <v>1</v>
      </c>
      <c r="Q531" s="28"/>
      <c r="R531" s="28"/>
      <c r="S531" s="28"/>
      <c r="T531" s="74"/>
      <c r="U531" s="113">
        <v>1</v>
      </c>
      <c r="V531" s="113"/>
      <c r="W531" s="113"/>
      <c r="X531" s="113"/>
      <c r="Y531" s="113"/>
      <c r="Z531" s="113"/>
      <c r="AA531" s="113"/>
      <c r="AB531" s="113"/>
      <c r="AC531" s="28"/>
      <c r="AD531" s="739">
        <v>32</v>
      </c>
      <c r="AE531" s="28"/>
      <c r="AF531" s="76"/>
      <c r="AG531" s="742">
        <v>2.25</v>
      </c>
      <c r="AH531" s="743">
        <v>22</v>
      </c>
      <c r="AI531" s="76"/>
      <c r="AJ531" s="743">
        <v>11.4</v>
      </c>
      <c r="AK531" s="76"/>
      <c r="AL531" s="76"/>
      <c r="AM531" s="77">
        <v>2049</v>
      </c>
      <c r="AN531" s="132"/>
      <c r="AO531" s="76"/>
      <c r="AP531" s="76"/>
      <c r="AQ531" s="76"/>
      <c r="AR531" s="76"/>
      <c r="AS531" s="76"/>
      <c r="AT531" s="76"/>
      <c r="AU531" s="732"/>
      <c r="AV531" s="732"/>
      <c r="AW531" s="76"/>
      <c r="AX531" s="76"/>
      <c r="AY531" s="76"/>
      <c r="AZ531" s="76"/>
      <c r="BA531" s="733"/>
      <c r="BB531" s="139"/>
      <c r="BC531" s="121"/>
      <c r="BD531" s="139"/>
      <c r="BE531" s="67"/>
      <c r="BF531" s="139"/>
      <c r="BG531" s="121"/>
      <c r="BH531" s="121"/>
      <c r="BI531" s="121"/>
      <c r="BJ531" s="121"/>
      <c r="BK531" s="139"/>
      <c r="BL531" s="139"/>
      <c r="BM531" s="139"/>
      <c r="BN531" s="139"/>
      <c r="BO531" s="573"/>
      <c r="BP531" s="139"/>
      <c r="BQ531" s="139"/>
      <c r="BR531" s="139"/>
      <c r="BS531" s="139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113"/>
      <c r="CK531" s="113"/>
      <c r="CL531" s="113"/>
      <c r="CM531" s="113"/>
      <c r="CN531" s="113"/>
      <c r="CO531" s="113"/>
      <c r="CP531" s="113"/>
      <c r="CQ531" s="113"/>
      <c r="CR531" s="113"/>
      <c r="CS531" s="113"/>
      <c r="CT531" s="113"/>
      <c r="CU531" s="113"/>
      <c r="CV531" s="50"/>
      <c r="CW531" s="50"/>
      <c r="CX531" s="50"/>
      <c r="CY531" s="50"/>
      <c r="CZ531" s="28"/>
      <c r="DA531" s="28"/>
      <c r="DB531" s="28"/>
      <c r="DC531" s="735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76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71"/>
      <c r="FI531" s="71"/>
      <c r="FJ531" s="72"/>
      <c r="FK531" s="72"/>
      <c r="FL531" s="73"/>
      <c r="FM531" s="73"/>
      <c r="FN531" s="73"/>
      <c r="FO531" s="73"/>
      <c r="FP531" s="73"/>
      <c r="FQ531" s="73"/>
      <c r="FR531" s="28"/>
      <c r="FS531" s="77"/>
      <c r="FT531" s="77"/>
      <c r="FU531" s="77"/>
      <c r="FV531" s="75"/>
      <c r="FW531" s="75"/>
      <c r="FX531" s="75"/>
      <c r="FY531" s="75"/>
      <c r="FZ531" s="28"/>
      <c r="GA531" s="78"/>
      <c r="GB531" s="85"/>
      <c r="GC531" s="85"/>
      <c r="GD531" s="85"/>
      <c r="GE531" s="85"/>
      <c r="GF531" s="85"/>
      <c r="GG531" s="28"/>
      <c r="GH531" s="28"/>
      <c r="GI531" s="28"/>
      <c r="GJ531" s="28"/>
      <c r="GK531" s="77"/>
      <c r="GL531" s="28"/>
      <c r="GM531" s="28"/>
      <c r="GN531" s="28"/>
      <c r="GO531" s="28"/>
      <c r="GP531" s="27"/>
      <c r="GQ531" s="27"/>
      <c r="GR531" s="27"/>
      <c r="GS531" s="27"/>
      <c r="GT531" s="27"/>
      <c r="GU531" s="27"/>
      <c r="GV531" s="27"/>
      <c r="GW531" s="27"/>
      <c r="GX531" s="86"/>
      <c r="GY531" s="27"/>
      <c r="GZ531" s="27"/>
      <c r="HA531" s="28"/>
      <c r="HB531" s="28"/>
      <c r="HC531" s="28"/>
      <c r="HD531" s="28"/>
      <c r="HE531" s="28"/>
      <c r="HF531" s="28"/>
      <c r="HG531" s="28"/>
      <c r="HH531" s="28"/>
      <c r="HI531" s="28"/>
      <c r="HJ531" s="28"/>
      <c r="HK531" s="28"/>
      <c r="HL531" s="28"/>
      <c r="HM531" s="28"/>
      <c r="HN531" s="28"/>
      <c r="HO531" s="28"/>
      <c r="HP531" s="28"/>
      <c r="HQ531" s="28"/>
      <c r="HR531" s="28"/>
      <c r="HS531" s="28"/>
      <c r="HT531" s="28"/>
      <c r="HU531" s="28"/>
      <c r="HV531" s="28"/>
      <c r="HW531" s="28"/>
      <c r="HX531" s="28"/>
      <c r="HY531" s="85"/>
      <c r="HZ531" s="28"/>
      <c r="IA531" s="28"/>
      <c r="IB531" s="28"/>
      <c r="IC531" s="28"/>
      <c r="ID531" s="28"/>
      <c r="IE531" s="84"/>
      <c r="IF531" s="84"/>
      <c r="IG531" s="28"/>
      <c r="IH531" s="28"/>
      <c r="II531" s="28"/>
      <c r="IJ531" s="28"/>
      <c r="IK531" s="28"/>
      <c r="IL531" s="28"/>
      <c r="IM531" s="28"/>
      <c r="IN531" s="28"/>
      <c r="IO531" s="28"/>
      <c r="IP531" s="84"/>
      <c r="IQ531" s="28"/>
      <c r="IR531" s="28"/>
      <c r="IS531" s="28"/>
      <c r="IT531" s="28"/>
      <c r="IU531" s="28"/>
      <c r="IV531" s="28"/>
      <c r="IW531" s="28"/>
      <c r="IX531" s="28"/>
      <c r="IY531" s="28"/>
      <c r="IZ531" s="28"/>
      <c r="JA531" s="28"/>
      <c r="JB531" s="28"/>
      <c r="JC531" s="28"/>
      <c r="JD531" s="59"/>
      <c r="JE531" s="32"/>
      <c r="JF531" s="32"/>
      <c r="JG531" s="28"/>
      <c r="JH531" s="28"/>
      <c r="JI531" s="28"/>
      <c r="JJ531" s="28"/>
      <c r="JK531" s="28"/>
      <c r="JL531" s="162"/>
      <c r="JM531" s="50"/>
      <c r="JN531" s="49"/>
      <c r="JO531" s="28"/>
      <c r="JP531" s="50"/>
      <c r="JQ531" s="27"/>
      <c r="JR531" s="27"/>
      <c r="JS531" s="58"/>
      <c r="JT531" s="28"/>
      <c r="JU531" s="50"/>
      <c r="JV531" s="58"/>
      <c r="JW531" s="59"/>
      <c r="JX531" s="51"/>
      <c r="JY531" s="58"/>
      <c r="JZ531" s="59"/>
      <c r="KA531" s="51"/>
      <c r="KB531" s="27"/>
      <c r="KC531" s="59"/>
      <c r="KD531" s="76"/>
      <c r="KE531" s="56"/>
      <c r="KF531" s="56"/>
      <c r="KG531" s="56"/>
      <c r="KH531" s="56"/>
      <c r="KI531" s="56"/>
      <c r="KJ531" s="56"/>
      <c r="KK531" s="56"/>
      <c r="KL531" s="56"/>
      <c r="KM531" s="28"/>
      <c r="KN531" s="28"/>
      <c r="KO531" s="28"/>
      <c r="KP531" s="28"/>
      <c r="KQ531" s="120"/>
      <c r="KR531" s="120"/>
      <c r="KS531" s="120"/>
      <c r="KT531" s="120"/>
      <c r="KU531" s="120"/>
      <c r="KV531" s="120"/>
      <c r="KW531" s="120"/>
      <c r="KX531" s="120"/>
      <c r="KY531" s="120"/>
      <c r="KZ531" s="120"/>
      <c r="LA531" s="120"/>
      <c r="LB531" s="120"/>
      <c r="LC531" s="120"/>
      <c r="LD531" s="120"/>
      <c r="LE531" s="139"/>
      <c r="LF531" s="148"/>
      <c r="LG531" s="148"/>
      <c r="LH531" s="148"/>
      <c r="LI531" s="148"/>
      <c r="LJ531" s="148"/>
      <c r="LK531" s="148"/>
      <c r="LL531" s="148"/>
      <c r="LM531" s="148"/>
      <c r="LN531" s="148"/>
      <c r="LO531" s="148"/>
      <c r="LP531" s="148"/>
      <c r="LQ531" s="148"/>
      <c r="LR531" s="148"/>
      <c r="LS531" s="148"/>
      <c r="LT531" s="148"/>
      <c r="LU531" s="148"/>
      <c r="LV531" s="148"/>
      <c r="LW531" s="148"/>
      <c r="LX531" s="148"/>
      <c r="LY531" s="148"/>
      <c r="LZ531" s="148"/>
      <c r="MA531" s="148"/>
      <c r="MB531" s="28"/>
      <c r="MC531" s="159"/>
      <c r="MD531" s="27"/>
      <c r="ME531" s="582"/>
      <c r="MF531" s="736">
        <v>41365</v>
      </c>
      <c r="MG531" s="735">
        <v>79</v>
      </c>
      <c r="MH531" s="28"/>
      <c r="MI531" s="582"/>
      <c r="MJ531" s="28"/>
      <c r="MK531" s="28"/>
      <c r="ML531" s="28"/>
      <c r="MM531" s="28"/>
      <c r="MN531" s="28"/>
      <c r="MO531" s="28"/>
      <c r="MP531" s="28"/>
      <c r="MQ531" s="28"/>
      <c r="MR531" s="28"/>
      <c r="MS531" s="28"/>
      <c r="MT531" s="28"/>
      <c r="MU531" s="28"/>
      <c r="MV531" s="28"/>
      <c r="MW531" s="28"/>
      <c r="MX531" s="28"/>
      <c r="MY531" s="28"/>
      <c r="MZ531" s="28"/>
      <c r="NA531" s="28"/>
      <c r="NB531" s="28"/>
      <c r="NC531" s="28"/>
      <c r="ND531" s="876">
        <v>1065</v>
      </c>
      <c r="NE531" s="877">
        <v>7.73281187208294</v>
      </c>
      <c r="NF531" s="877">
        <v>7.9168348851483001</v>
      </c>
      <c r="NG531" s="877">
        <v>4.6616356023359602</v>
      </c>
      <c r="NH531" s="877">
        <v>2.9316830570598098</v>
      </c>
      <c r="NI531" s="877">
        <v>7.9154013882604097</v>
      </c>
      <c r="NJ531" s="877">
        <v>8.3473556136169496</v>
      </c>
      <c r="NK531" s="877">
        <v>7.3876727200124996</v>
      </c>
      <c r="NL531" s="877">
        <v>7.8844758190864797</v>
      </c>
      <c r="NM531" s="877">
        <v>5.5900630188122502</v>
      </c>
      <c r="NN531" s="877">
        <v>1.3045110418099499</v>
      </c>
      <c r="NO531" s="877">
        <v>6.1620891620282103</v>
      </c>
      <c r="NP531" s="877">
        <v>5.9784244654408596</v>
      </c>
      <c r="NQ531" s="877">
        <v>7.4042048969345</v>
      </c>
      <c r="NR531" s="877">
        <v>4.5360529002402101</v>
      </c>
      <c r="NS531" s="877">
        <v>5.5490530293372897</v>
      </c>
      <c r="NT531" s="877">
        <v>7.41244282477561</v>
      </c>
      <c r="NU531" s="877">
        <v>6.4669533371239298</v>
      </c>
      <c r="NV531" s="877">
        <v>6.6230767208326302</v>
      </c>
      <c r="NW531" s="877">
        <v>5.9455608859938804</v>
      </c>
      <c r="NX531" s="877">
        <v>6.1062226729191202</v>
      </c>
      <c r="NY531" s="877">
        <v>7.2419354958919202</v>
      </c>
      <c r="NZ531" s="877">
        <v>-1.7369655941662101</v>
      </c>
      <c r="OA531" s="877">
        <v>10.7124926092065</v>
      </c>
      <c r="OB531" s="877">
        <v>0.49569516262406899</v>
      </c>
      <c r="OC531" s="877">
        <v>7.4260969897108202</v>
      </c>
      <c r="OD531" s="877">
        <v>6.8553668526582596</v>
      </c>
      <c r="OE531" s="877">
        <v>5.9818526532897396</v>
      </c>
      <c r="OF531" s="877">
        <v>11.2147744451034</v>
      </c>
      <c r="OG531" s="877">
        <v>3.4369613378335999</v>
      </c>
      <c r="OH531" s="877">
        <v>6.4302852729777804</v>
      </c>
      <c r="OI531" s="877">
        <v>4.6987741089036801</v>
      </c>
      <c r="OJ531" s="877">
        <v>4.7844891721256104</v>
      </c>
      <c r="OK531" s="877">
        <v>9.1630625838770197</v>
      </c>
      <c r="OL531" s="877">
        <v>10.2167974465825</v>
      </c>
    </row>
    <row r="532" spans="1:402" s="88" customFormat="1" x14ac:dyDescent="0.25">
      <c r="A532" s="221">
        <v>531</v>
      </c>
      <c r="B532" s="27">
        <v>1</v>
      </c>
      <c r="C532" s="27">
        <v>1</v>
      </c>
      <c r="D532" s="27">
        <v>5</v>
      </c>
      <c r="E532" s="735">
        <v>67</v>
      </c>
      <c r="F532" s="882"/>
      <c r="G532" s="888">
        <v>82</v>
      </c>
      <c r="H532" s="56"/>
      <c r="I532" s="741" t="s">
        <v>2085</v>
      </c>
      <c r="J532" s="57"/>
      <c r="K532" s="749">
        <v>71.665753424657538</v>
      </c>
      <c r="L532" s="749">
        <v>79</v>
      </c>
      <c r="M532" s="56">
        <v>178</v>
      </c>
      <c r="N532" s="749">
        <v>24.9</v>
      </c>
      <c r="O532" s="750"/>
      <c r="P532" s="741">
        <v>0</v>
      </c>
      <c r="Q532" s="56"/>
      <c r="R532" s="56"/>
      <c r="S532" s="56"/>
      <c r="T532" s="749"/>
      <c r="U532" s="56">
        <v>0</v>
      </c>
      <c r="V532" s="56"/>
      <c r="W532" s="56"/>
      <c r="X532" s="56"/>
      <c r="Y532" s="56"/>
      <c r="Z532" s="56"/>
      <c r="AA532" s="56"/>
      <c r="AB532" s="56"/>
      <c r="AC532" s="56"/>
      <c r="AD532" s="751">
        <v>43</v>
      </c>
      <c r="AE532" s="56" t="s">
        <v>2086</v>
      </c>
      <c r="AF532" s="56"/>
      <c r="AG532" s="740">
        <v>0.85</v>
      </c>
      <c r="AH532" s="741">
        <v>89</v>
      </c>
      <c r="AI532" s="56"/>
      <c r="AJ532" s="741">
        <v>12.3</v>
      </c>
      <c r="AK532" s="56"/>
      <c r="AL532" s="56"/>
      <c r="AM532" s="749"/>
      <c r="AN532" s="752"/>
      <c r="AO532" s="56"/>
      <c r="AP532" s="56"/>
      <c r="AQ532" s="56"/>
      <c r="AR532" s="56"/>
      <c r="AS532" s="56"/>
      <c r="AT532" s="56"/>
      <c r="AU532" s="57"/>
      <c r="AV532" s="57"/>
      <c r="AW532" s="56"/>
      <c r="AX532" s="56"/>
      <c r="AY532" s="56"/>
      <c r="AZ532" s="56"/>
      <c r="BA532" s="753"/>
      <c r="BB532" s="56"/>
      <c r="BC532" s="750"/>
      <c r="BD532" s="56"/>
      <c r="BE532" s="138"/>
      <c r="BF532" s="56"/>
      <c r="BG532" s="750"/>
      <c r="BH532" s="750"/>
      <c r="BI532" s="750"/>
      <c r="BJ532" s="750"/>
      <c r="BK532" s="56"/>
      <c r="BL532" s="56"/>
      <c r="BM532" s="56"/>
      <c r="BN532" s="56"/>
      <c r="BO532" s="749"/>
      <c r="BP532" s="56"/>
      <c r="BQ532" s="56"/>
      <c r="BR532" s="56"/>
      <c r="BS532" s="56"/>
      <c r="BT532" s="56"/>
      <c r="BU532" s="56"/>
      <c r="BV532" s="56"/>
      <c r="BW532" s="56"/>
      <c r="BX532" s="56"/>
      <c r="BY532" s="56"/>
      <c r="BZ532" s="56"/>
      <c r="CA532" s="56"/>
      <c r="CB532" s="56"/>
      <c r="CC532" s="56"/>
      <c r="CD532" s="56"/>
      <c r="CE532" s="56"/>
      <c r="CF532" s="56"/>
      <c r="CG532" s="56"/>
      <c r="CH532" s="56"/>
      <c r="CI532" s="56"/>
      <c r="CJ532" s="56"/>
      <c r="CK532" s="56"/>
      <c r="CL532" s="56"/>
      <c r="CM532" s="56"/>
      <c r="CN532" s="56"/>
      <c r="CO532" s="56"/>
      <c r="CP532" s="56"/>
      <c r="CQ532" s="56"/>
      <c r="CR532" s="56"/>
      <c r="CS532" s="56"/>
      <c r="CT532" s="56"/>
      <c r="CU532" s="56"/>
      <c r="CV532" s="56"/>
      <c r="CW532" s="56"/>
      <c r="CX532" s="56"/>
      <c r="CY532" s="56"/>
      <c r="CZ532" s="56"/>
      <c r="DA532" s="56"/>
      <c r="DB532" s="56"/>
      <c r="DC532" s="741">
        <v>1</v>
      </c>
      <c r="DD532" s="56"/>
      <c r="DE532" s="56"/>
      <c r="DF532" s="56"/>
      <c r="DG532" s="56"/>
      <c r="DH532" s="56"/>
      <c r="DI532" s="56"/>
      <c r="DJ532" s="56"/>
      <c r="DK532" s="56"/>
      <c r="DL532" s="56"/>
      <c r="DM532" s="56"/>
      <c r="DN532" s="56"/>
      <c r="DO532" s="56"/>
      <c r="DP532" s="56"/>
      <c r="DQ532" s="56"/>
      <c r="DR532" s="56"/>
      <c r="DS532" s="56"/>
      <c r="DT532" s="56"/>
      <c r="DU532" s="56"/>
      <c r="DV532" s="56"/>
      <c r="DW532" s="56"/>
      <c r="DX532" s="56"/>
      <c r="DY532" s="56"/>
      <c r="DZ532" s="56"/>
      <c r="EA532" s="56"/>
      <c r="EB532" s="56"/>
      <c r="EC532" s="56"/>
      <c r="ED532" s="56"/>
      <c r="EE532" s="56"/>
      <c r="EG532" s="56"/>
      <c r="EH532" s="56"/>
      <c r="EI532" s="56"/>
      <c r="EJ532" s="56"/>
      <c r="EK532" s="56"/>
      <c r="EL532" s="56"/>
      <c r="EM532" s="56"/>
      <c r="EN532" s="56"/>
      <c r="EO532" s="56"/>
      <c r="EP532" s="56"/>
      <c r="EQ532" s="56"/>
      <c r="ER532" s="56"/>
      <c r="ES532" s="56"/>
      <c r="ET532" s="56"/>
      <c r="EU532" s="56"/>
      <c r="EV532" s="56"/>
      <c r="EW532" s="56"/>
      <c r="EX532" s="56"/>
      <c r="EY532" s="56"/>
      <c r="EZ532" s="56"/>
      <c r="FA532" s="56"/>
      <c r="FB532" s="56"/>
      <c r="FC532" s="56"/>
      <c r="FD532" s="56"/>
      <c r="FE532" s="56"/>
      <c r="FF532" s="56"/>
      <c r="FG532" s="56"/>
      <c r="FH532" s="138"/>
      <c r="FI532" s="138"/>
      <c r="FJ532" s="138"/>
      <c r="FK532" s="138"/>
      <c r="FL532" s="749"/>
      <c r="FM532" s="749"/>
      <c r="FN532" s="749"/>
      <c r="FO532" s="749"/>
      <c r="FP532" s="749"/>
      <c r="FQ532" s="749"/>
      <c r="FR532" s="56"/>
      <c r="FS532" s="749"/>
      <c r="FT532" s="749"/>
      <c r="FU532" s="749"/>
      <c r="FV532" s="138"/>
      <c r="FW532" s="138"/>
      <c r="FX532" s="138"/>
      <c r="FY532" s="138"/>
      <c r="FZ532" s="56"/>
      <c r="GA532" s="750"/>
      <c r="GB532" s="750"/>
      <c r="GC532" s="750"/>
      <c r="GD532" s="750"/>
      <c r="GE532" s="750"/>
      <c r="GF532" s="750"/>
      <c r="GG532" s="56"/>
      <c r="GH532" s="56"/>
      <c r="GI532" s="56"/>
      <c r="GJ532" s="56"/>
      <c r="GK532" s="749"/>
      <c r="GL532" s="56"/>
      <c r="GM532" s="56"/>
      <c r="GN532" s="56"/>
      <c r="GO532" s="56"/>
      <c r="GP532" s="56"/>
      <c r="GQ532" s="56"/>
      <c r="GR532" s="56"/>
      <c r="GS532" s="56"/>
      <c r="GT532" s="56"/>
      <c r="GU532" s="56"/>
      <c r="GV532" s="56"/>
      <c r="GW532" s="56"/>
      <c r="GX532" s="138"/>
      <c r="GY532" s="56"/>
      <c r="GZ532" s="56"/>
      <c r="HA532" s="56"/>
      <c r="HB532" s="56"/>
      <c r="HC532" s="56"/>
      <c r="HD532" s="56"/>
      <c r="HE532" s="56"/>
      <c r="HF532" s="56"/>
      <c r="HG532" s="56"/>
      <c r="HH532" s="56"/>
      <c r="HI532" s="56"/>
      <c r="HJ532" s="56"/>
      <c r="HK532" s="56"/>
      <c r="HL532" s="56"/>
      <c r="HM532" s="56"/>
      <c r="HN532" s="56"/>
      <c r="HO532" s="56"/>
      <c r="HP532" s="56"/>
      <c r="HQ532" s="56"/>
      <c r="HR532" s="56"/>
      <c r="HS532" s="56"/>
      <c r="HT532" s="56"/>
      <c r="HU532" s="56"/>
      <c r="HV532" s="56"/>
      <c r="HW532" s="56"/>
      <c r="HX532" s="56"/>
      <c r="HY532" s="750"/>
      <c r="HZ532" s="56"/>
      <c r="IA532" s="56"/>
      <c r="IB532" s="56"/>
      <c r="IC532" s="56"/>
      <c r="ID532" s="56"/>
      <c r="IE532" s="138"/>
      <c r="IF532" s="138"/>
      <c r="IG532" s="56"/>
      <c r="IH532" s="56"/>
      <c r="II532" s="56"/>
      <c r="IJ532" s="56"/>
      <c r="IK532" s="56"/>
      <c r="IL532" s="56"/>
      <c r="IM532" s="56"/>
      <c r="IN532" s="56"/>
      <c r="IO532" s="56"/>
      <c r="IP532" s="138"/>
      <c r="IQ532" s="56"/>
      <c r="IR532" s="56"/>
      <c r="IS532" s="56"/>
      <c r="IT532" s="56"/>
      <c r="IU532" s="56"/>
      <c r="IV532" s="56"/>
      <c r="IW532" s="56"/>
      <c r="IX532" s="56"/>
      <c r="IY532" s="56"/>
      <c r="IZ532" s="56"/>
      <c r="JA532" s="56"/>
      <c r="JB532" s="56"/>
      <c r="JC532" s="56"/>
      <c r="JD532" s="100"/>
      <c r="JE532" s="100"/>
      <c r="JF532" s="100"/>
      <c r="JG532" s="56"/>
      <c r="JH532" s="56"/>
      <c r="JI532" s="56"/>
      <c r="JJ532" s="56"/>
      <c r="JK532" s="56"/>
      <c r="JL532" s="56"/>
      <c r="JM532" s="56"/>
      <c r="JN532" s="57"/>
      <c r="JO532" s="56"/>
      <c r="JP532" s="56"/>
      <c r="JQ532" s="56"/>
      <c r="JR532" s="56"/>
      <c r="JS532" s="57"/>
      <c r="JT532" s="56"/>
      <c r="JU532" s="56"/>
      <c r="JV532" s="57"/>
      <c r="JW532" s="100"/>
      <c r="JX532" s="100"/>
      <c r="JY532" s="57"/>
      <c r="JZ532" s="100"/>
      <c r="KA532" s="100"/>
      <c r="KB532" s="56"/>
      <c r="KC532" s="100"/>
      <c r="KD532" s="56"/>
      <c r="KE532" s="56"/>
      <c r="KF532" s="56"/>
      <c r="KG532" s="56"/>
      <c r="KH532" s="56"/>
      <c r="KI532" s="56"/>
      <c r="KJ532" s="56"/>
      <c r="KK532" s="56"/>
      <c r="KL532" s="56"/>
      <c r="KM532" s="56"/>
      <c r="KN532" s="56"/>
      <c r="KO532" s="56"/>
      <c r="KP532" s="56"/>
      <c r="KQ532" s="56"/>
      <c r="KR532" s="56"/>
      <c r="KS532" s="56"/>
      <c r="KT532" s="56"/>
      <c r="KU532" s="56"/>
      <c r="KV532" s="56"/>
      <c r="KW532" s="56"/>
      <c r="KX532" s="56"/>
      <c r="KY532" s="56"/>
      <c r="KZ532" s="56"/>
      <c r="LA532" s="56"/>
      <c r="LB532" s="56"/>
      <c r="LC532" s="56"/>
      <c r="LD532" s="56"/>
      <c r="LE532" s="56"/>
      <c r="LF532" s="56"/>
      <c r="LG532" s="56"/>
      <c r="LH532" s="56"/>
      <c r="LI532" s="56"/>
      <c r="LJ532" s="56"/>
      <c r="LK532" s="56"/>
      <c r="LL532" s="56"/>
      <c r="LM532" s="56"/>
      <c r="LN532" s="56"/>
      <c r="LO532" s="56"/>
      <c r="LP532" s="56"/>
      <c r="LQ532" s="56"/>
      <c r="LR532" s="56"/>
      <c r="LS532" s="56"/>
      <c r="LT532" s="56"/>
      <c r="LU532" s="56"/>
      <c r="LV532" s="56"/>
      <c r="LW532" s="56"/>
      <c r="LX532" s="56"/>
      <c r="LY532" s="56"/>
      <c r="LZ532" s="56"/>
      <c r="MA532" s="56"/>
      <c r="MB532" s="56"/>
      <c r="MC532" s="56"/>
      <c r="MD532" s="56"/>
      <c r="ME532" s="56"/>
      <c r="MF532" s="754">
        <v>41371</v>
      </c>
      <c r="MG532" s="741">
        <v>82</v>
      </c>
      <c r="MH532" s="56"/>
      <c r="MI532" s="56"/>
      <c r="MJ532" s="56"/>
      <c r="MK532" s="56"/>
      <c r="ML532" s="56"/>
      <c r="MM532" s="56"/>
      <c r="MN532" s="56"/>
      <c r="MO532" s="56"/>
      <c r="MP532" s="56"/>
      <c r="MQ532" s="56"/>
      <c r="MR532" s="56"/>
      <c r="MS532" s="56"/>
      <c r="MT532" s="56"/>
      <c r="MU532" s="56"/>
      <c r="MV532" s="56"/>
      <c r="MW532" s="56"/>
      <c r="MX532" s="56"/>
      <c r="MY532" s="56"/>
      <c r="MZ532" s="56"/>
      <c r="NA532" s="56"/>
      <c r="NB532" s="56"/>
      <c r="NC532" s="56"/>
      <c r="ND532" s="876">
        <v>1067</v>
      </c>
      <c r="NE532" s="877" t="s">
        <v>64</v>
      </c>
      <c r="NF532" s="877" t="s">
        <v>64</v>
      </c>
      <c r="NG532" s="877" t="s">
        <v>64</v>
      </c>
      <c r="NH532" s="877" t="s">
        <v>64</v>
      </c>
      <c r="NI532" s="877" t="s">
        <v>64</v>
      </c>
      <c r="NJ532" s="877" t="s">
        <v>64</v>
      </c>
      <c r="NK532" s="877" t="s">
        <v>64</v>
      </c>
      <c r="NL532" s="877" t="s">
        <v>64</v>
      </c>
      <c r="NM532" s="877" t="s">
        <v>64</v>
      </c>
      <c r="NN532" s="877" t="s">
        <v>64</v>
      </c>
      <c r="NO532" s="877" t="s">
        <v>64</v>
      </c>
      <c r="NP532" s="877" t="s">
        <v>64</v>
      </c>
      <c r="NQ532" s="877" t="s">
        <v>64</v>
      </c>
      <c r="NR532" s="877" t="s">
        <v>64</v>
      </c>
      <c r="NS532" s="877" t="s">
        <v>64</v>
      </c>
      <c r="NT532" s="877" t="s">
        <v>64</v>
      </c>
      <c r="NU532" s="877" t="s">
        <v>64</v>
      </c>
      <c r="NV532" s="877" t="s">
        <v>64</v>
      </c>
      <c r="NW532" s="877" t="s">
        <v>64</v>
      </c>
      <c r="NX532" s="877" t="s">
        <v>64</v>
      </c>
      <c r="NY532" s="877" t="s">
        <v>64</v>
      </c>
      <c r="NZ532" s="877" t="s">
        <v>64</v>
      </c>
      <c r="OA532" s="877" t="s">
        <v>64</v>
      </c>
      <c r="OB532" s="877" t="s">
        <v>64</v>
      </c>
      <c r="OC532" s="877" t="s">
        <v>64</v>
      </c>
      <c r="OD532" s="877" t="s">
        <v>64</v>
      </c>
      <c r="OE532" s="877" t="s">
        <v>64</v>
      </c>
      <c r="OF532" s="877" t="s">
        <v>64</v>
      </c>
      <c r="OG532" s="877" t="s">
        <v>64</v>
      </c>
      <c r="OH532" s="877" t="s">
        <v>64</v>
      </c>
      <c r="OI532" s="877" t="s">
        <v>64</v>
      </c>
      <c r="OJ532" s="877" t="s">
        <v>64</v>
      </c>
      <c r="OK532" s="877" t="s">
        <v>64</v>
      </c>
      <c r="OL532" s="877" t="s">
        <v>64</v>
      </c>
    </row>
    <row r="533" spans="1:402" s="88" customFormat="1" x14ac:dyDescent="0.25">
      <c r="A533" s="274">
        <v>532</v>
      </c>
      <c r="B533" s="27">
        <v>1</v>
      </c>
      <c r="C533" s="27">
        <v>1</v>
      </c>
      <c r="D533" s="27">
        <v>5</v>
      </c>
      <c r="E533" s="735">
        <v>79</v>
      </c>
      <c r="F533" s="882"/>
      <c r="G533" s="888">
        <v>308</v>
      </c>
      <c r="H533" s="56"/>
      <c r="I533" s="741" t="s">
        <v>664</v>
      </c>
      <c r="J533" s="57"/>
      <c r="K533" s="749">
        <v>84.093150684931501</v>
      </c>
      <c r="L533" s="749">
        <v>75</v>
      </c>
      <c r="M533" s="56">
        <v>168</v>
      </c>
      <c r="N533" s="749">
        <v>26.2</v>
      </c>
      <c r="O533" s="750"/>
      <c r="P533" s="741">
        <v>1</v>
      </c>
      <c r="Q533" s="56"/>
      <c r="R533" s="56"/>
      <c r="S533" s="56"/>
      <c r="T533" s="749"/>
      <c r="U533" s="56">
        <v>0</v>
      </c>
      <c r="V533" s="56"/>
      <c r="W533" s="56"/>
      <c r="X533" s="56"/>
      <c r="Y533" s="56"/>
      <c r="Z533" s="56"/>
      <c r="AA533" s="56"/>
      <c r="AB533" s="56"/>
      <c r="AC533" s="56"/>
      <c r="AD533" s="751">
        <v>45</v>
      </c>
      <c r="AE533" s="56" t="s">
        <v>2086</v>
      </c>
      <c r="AF533" s="56"/>
      <c r="AG533" s="740">
        <v>0.83</v>
      </c>
      <c r="AH533" s="741">
        <v>65</v>
      </c>
      <c r="AI533" s="56"/>
      <c r="AJ533" s="741">
        <v>11.2</v>
      </c>
      <c r="AK533" s="56"/>
      <c r="AL533" s="56">
        <v>607</v>
      </c>
      <c r="AM533" s="749"/>
      <c r="AN533" s="752"/>
      <c r="AO533" s="56"/>
      <c r="AP533" s="56"/>
      <c r="AQ533" s="56"/>
      <c r="AR533" s="56"/>
      <c r="AS533" s="56"/>
      <c r="AT533" s="56"/>
      <c r="AU533" s="57"/>
      <c r="AV533" s="57"/>
      <c r="AW533" s="56"/>
      <c r="AX533" s="56"/>
      <c r="AY533" s="56"/>
      <c r="AZ533" s="56"/>
      <c r="BA533" s="753"/>
      <c r="BB533" s="56"/>
      <c r="BC533" s="750"/>
      <c r="BD533" s="56"/>
      <c r="BE533" s="138"/>
      <c r="BF533" s="56"/>
      <c r="BG533" s="750"/>
      <c r="BH533" s="750"/>
      <c r="BI533" s="750"/>
      <c r="BJ533" s="750"/>
      <c r="BK533" s="56"/>
      <c r="BL533" s="56"/>
      <c r="BM533" s="56"/>
      <c r="BN533" s="56"/>
      <c r="BO533" s="749"/>
      <c r="BP533" s="56"/>
      <c r="BQ533" s="56"/>
      <c r="BR533" s="56"/>
      <c r="BS533" s="56"/>
      <c r="BT533" s="56"/>
      <c r="BU533" s="56"/>
      <c r="BV533" s="56"/>
      <c r="BW533" s="56"/>
      <c r="BX533" s="56"/>
      <c r="BY533" s="56"/>
      <c r="BZ533" s="56"/>
      <c r="CA533" s="56"/>
      <c r="CB533" s="56"/>
      <c r="CC533" s="56"/>
      <c r="CD533" s="56"/>
      <c r="CE533" s="56"/>
      <c r="CF533" s="56"/>
      <c r="CG533" s="56"/>
      <c r="CH533" s="56"/>
      <c r="CI533" s="56"/>
      <c r="CJ533" s="56"/>
      <c r="CK533" s="56"/>
      <c r="CL533" s="56"/>
      <c r="CM533" s="56"/>
      <c r="CN533" s="56"/>
      <c r="CO533" s="56"/>
      <c r="CP533" s="56"/>
      <c r="CQ533" s="56"/>
      <c r="CR533" s="56"/>
      <c r="CS533" s="56"/>
      <c r="CT533" s="56"/>
      <c r="CU533" s="56"/>
      <c r="CV533" s="56"/>
      <c r="CW533" s="56"/>
      <c r="CX533" s="56"/>
      <c r="CY533" s="56"/>
      <c r="CZ533" s="56"/>
      <c r="DA533" s="56"/>
      <c r="DB533" s="56"/>
      <c r="DC533" s="741">
        <v>1</v>
      </c>
      <c r="DD533" s="56"/>
      <c r="DE533" s="56"/>
      <c r="DF533" s="56"/>
      <c r="DG533" s="56"/>
      <c r="DH533" s="56"/>
      <c r="DI533" s="56"/>
      <c r="DJ533" s="56"/>
      <c r="DK533" s="56"/>
      <c r="DL533" s="56"/>
      <c r="DM533" s="56"/>
      <c r="DN533" s="56"/>
      <c r="DO533" s="56"/>
      <c r="DP533" s="56"/>
      <c r="DQ533" s="56"/>
      <c r="DR533" s="56"/>
      <c r="DS533" s="56"/>
      <c r="DT533" s="56"/>
      <c r="DU533" s="56"/>
      <c r="DV533" s="56"/>
      <c r="DW533" s="56"/>
      <c r="DX533" s="56"/>
      <c r="DY533" s="56"/>
      <c r="DZ533" s="56"/>
      <c r="EA533" s="56"/>
      <c r="EB533" s="56"/>
      <c r="EC533" s="56"/>
      <c r="ED533" s="56"/>
      <c r="EE533" s="56"/>
      <c r="EG533" s="56"/>
      <c r="EH533" s="56"/>
      <c r="EI533" s="56"/>
      <c r="EJ533" s="56"/>
      <c r="EK533" s="56"/>
      <c r="EL533" s="56"/>
      <c r="EM533" s="56"/>
      <c r="EN533" s="56"/>
      <c r="EO533" s="56"/>
      <c r="EP533" s="56"/>
      <c r="EQ533" s="56"/>
      <c r="ER533" s="56"/>
      <c r="ES533" s="56"/>
      <c r="ET533" s="56"/>
      <c r="EU533" s="56"/>
      <c r="EV533" s="56"/>
      <c r="EW533" s="56"/>
      <c r="EX533" s="56"/>
      <c r="EY533" s="56"/>
      <c r="EZ533" s="56"/>
      <c r="FA533" s="56"/>
      <c r="FB533" s="56"/>
      <c r="FC533" s="56"/>
      <c r="FD533" s="56"/>
      <c r="FE533" s="56"/>
      <c r="FF533" s="56"/>
      <c r="FG533" s="56"/>
      <c r="FH533" s="138"/>
      <c r="FI533" s="138"/>
      <c r="FJ533" s="138"/>
      <c r="FK533" s="138"/>
      <c r="FL533" s="749"/>
      <c r="FM533" s="749"/>
      <c r="FN533" s="749"/>
      <c r="FO533" s="749"/>
      <c r="FP533" s="749"/>
      <c r="FQ533" s="749"/>
      <c r="FR533" s="56"/>
      <c r="FS533" s="749"/>
      <c r="FT533" s="749"/>
      <c r="FU533" s="749"/>
      <c r="FV533" s="138"/>
      <c r="FW533" s="138"/>
      <c r="FX533" s="138"/>
      <c r="FY533" s="138"/>
      <c r="FZ533" s="56"/>
      <c r="GA533" s="750"/>
      <c r="GB533" s="750"/>
      <c r="GC533" s="750"/>
      <c r="GD533" s="750"/>
      <c r="GE533" s="750"/>
      <c r="GF533" s="750"/>
      <c r="GG533" s="56"/>
      <c r="GH533" s="56"/>
      <c r="GI533" s="56"/>
      <c r="GJ533" s="56"/>
      <c r="GK533" s="749"/>
      <c r="GL533" s="56"/>
      <c r="GM533" s="56"/>
      <c r="GN533" s="56"/>
      <c r="GO533" s="56"/>
      <c r="GP533" s="56"/>
      <c r="GQ533" s="56"/>
      <c r="GR533" s="56"/>
      <c r="GS533" s="56"/>
      <c r="GT533" s="56"/>
      <c r="GU533" s="56"/>
      <c r="GV533" s="56"/>
      <c r="GW533" s="56"/>
      <c r="GX533" s="138"/>
      <c r="GY533" s="56"/>
      <c r="GZ533" s="56"/>
      <c r="HA533" s="56"/>
      <c r="HB533" s="56"/>
      <c r="HC533" s="56"/>
      <c r="HD533" s="56"/>
      <c r="HE533" s="56"/>
      <c r="HF533" s="56"/>
      <c r="HG533" s="56"/>
      <c r="HH533" s="56"/>
      <c r="HI533" s="56"/>
      <c r="HJ533" s="56"/>
      <c r="HK533" s="56"/>
      <c r="HL533" s="56"/>
      <c r="HM533" s="56"/>
      <c r="HN533" s="56"/>
      <c r="HO533" s="56"/>
      <c r="HP533" s="56"/>
      <c r="HQ533" s="56"/>
      <c r="HR533" s="56"/>
      <c r="HS533" s="56"/>
      <c r="HT533" s="56"/>
      <c r="HU533" s="56"/>
      <c r="HV533" s="56"/>
      <c r="HW533" s="56"/>
      <c r="HX533" s="56"/>
      <c r="HY533" s="750"/>
      <c r="HZ533" s="56"/>
      <c r="IA533" s="56"/>
      <c r="IB533" s="56"/>
      <c r="IC533" s="56"/>
      <c r="ID533" s="56"/>
      <c r="IE533" s="138"/>
      <c r="IF533" s="138"/>
      <c r="IG533" s="56"/>
      <c r="IH533" s="56"/>
      <c r="II533" s="56"/>
      <c r="IJ533" s="56"/>
      <c r="IK533" s="56"/>
      <c r="IL533" s="56"/>
      <c r="IM533" s="56"/>
      <c r="IN533" s="56"/>
      <c r="IO533" s="56"/>
      <c r="IP533" s="138"/>
      <c r="IQ533" s="56"/>
      <c r="IR533" s="56"/>
      <c r="IS533" s="56"/>
      <c r="IT533" s="56"/>
      <c r="IU533" s="56"/>
      <c r="IV533" s="56"/>
      <c r="IW533" s="56"/>
      <c r="IX533" s="56"/>
      <c r="IY533" s="56"/>
      <c r="IZ533" s="56"/>
      <c r="JA533" s="56"/>
      <c r="JB533" s="56"/>
      <c r="JC533" s="56"/>
      <c r="JD533" s="100"/>
      <c r="JE533" s="100"/>
      <c r="JF533" s="100"/>
      <c r="JG533" s="56"/>
      <c r="JH533" s="56"/>
      <c r="JI533" s="56"/>
      <c r="JJ533" s="56"/>
      <c r="JK533" s="56"/>
      <c r="JL533" s="56"/>
      <c r="JM533" s="56"/>
      <c r="JN533" s="57"/>
      <c r="JO533" s="56"/>
      <c r="JP533" s="56"/>
      <c r="JQ533" s="56"/>
      <c r="JR533" s="56"/>
      <c r="JS533" s="57"/>
      <c r="JT533" s="56"/>
      <c r="JU533" s="56"/>
      <c r="JV533" s="57"/>
      <c r="JW533" s="100"/>
      <c r="JX533" s="100"/>
      <c r="JY533" s="57"/>
      <c r="JZ533" s="100"/>
      <c r="KA533" s="100"/>
      <c r="KB533" s="56"/>
      <c r="KC533" s="100"/>
      <c r="KD533" s="56"/>
      <c r="KE533" s="56"/>
      <c r="KF533" s="56"/>
      <c r="KG533" s="56"/>
      <c r="KH533" s="56"/>
      <c r="KI533" s="56"/>
      <c r="KJ533" s="56"/>
      <c r="KK533" s="56"/>
      <c r="KL533" s="56"/>
      <c r="KM533" s="56"/>
      <c r="KN533" s="56"/>
      <c r="KO533" s="56"/>
      <c r="KP533" s="56"/>
      <c r="KQ533" s="56"/>
      <c r="KR533" s="56"/>
      <c r="KS533" s="56"/>
      <c r="KT533" s="56"/>
      <c r="KU533" s="56"/>
      <c r="KV533" s="56"/>
      <c r="KW533" s="56"/>
      <c r="KX533" s="56"/>
      <c r="KY533" s="56"/>
      <c r="KZ533" s="56"/>
      <c r="LA533" s="56"/>
      <c r="LB533" s="56"/>
      <c r="LC533" s="56"/>
      <c r="LD533" s="56"/>
      <c r="LE533" s="56"/>
      <c r="LF533" s="56"/>
      <c r="LG533" s="56"/>
      <c r="LH533" s="56"/>
      <c r="LI533" s="56"/>
      <c r="LJ533" s="56"/>
      <c r="LK533" s="56"/>
      <c r="LL533" s="56"/>
      <c r="LM533" s="56"/>
      <c r="LN533" s="56"/>
      <c r="LO533" s="56"/>
      <c r="LP533" s="56"/>
      <c r="LQ533" s="56"/>
      <c r="LR533" s="56"/>
      <c r="LS533" s="56"/>
      <c r="LT533" s="56"/>
      <c r="LU533" s="56"/>
      <c r="LV533" s="56"/>
      <c r="LW533" s="56"/>
      <c r="LX533" s="56"/>
      <c r="LY533" s="56"/>
      <c r="LZ533" s="56"/>
      <c r="MA533" s="56"/>
      <c r="MB533" s="56"/>
      <c r="MC533" s="56"/>
      <c r="MD533" s="56"/>
      <c r="ME533" s="56"/>
      <c r="MF533" s="754">
        <v>41454</v>
      </c>
      <c r="MG533" s="741">
        <v>308</v>
      </c>
      <c r="MH533" s="56"/>
      <c r="MI533" s="56"/>
      <c r="MJ533" s="56"/>
      <c r="MK533" s="56"/>
      <c r="ML533" s="56"/>
      <c r="MM533" s="56"/>
      <c r="MN533" s="56"/>
      <c r="MO533" s="56"/>
      <c r="MP533" s="56"/>
      <c r="MQ533" s="56"/>
      <c r="MR533" s="56"/>
      <c r="MS533" s="56"/>
      <c r="MT533" s="56"/>
      <c r="MU533" s="56"/>
      <c r="MV533" s="56"/>
      <c r="MW533" s="56"/>
      <c r="MX533" s="56"/>
      <c r="MY533" s="56"/>
      <c r="MZ533" s="56"/>
      <c r="NA533" s="56"/>
      <c r="NB533" s="56"/>
      <c r="NC533" s="56"/>
      <c r="ND533" s="876">
        <v>1079</v>
      </c>
      <c r="NE533" s="877">
        <v>8.3431857154478806</v>
      </c>
      <c r="NF533" s="877">
        <v>7.0871445645918696</v>
      </c>
      <c r="NG533" s="877">
        <v>5.1799090900149301</v>
      </c>
      <c r="NH533" s="877">
        <v>2.9278964537288199</v>
      </c>
      <c r="NI533" s="877">
        <v>7.4042900644448402</v>
      </c>
      <c r="NJ533" s="877">
        <v>7.1711267466520701</v>
      </c>
      <c r="NK533" s="877">
        <v>8.7819825610053801</v>
      </c>
      <c r="NL533" s="877">
        <v>7.9231491804723104</v>
      </c>
      <c r="NM533" s="877">
        <v>6.0535458177279802</v>
      </c>
      <c r="NN533" s="877">
        <v>1.1176950426697501</v>
      </c>
      <c r="NO533" s="877">
        <v>6.2568219689686302</v>
      </c>
      <c r="NP533" s="877">
        <v>6.8368078078445702</v>
      </c>
      <c r="NQ533" s="877">
        <v>7.7489978500981502</v>
      </c>
      <c r="NR533" s="877">
        <v>4.96254902292306</v>
      </c>
      <c r="NS533" s="877">
        <v>6.2609665645194896</v>
      </c>
      <c r="NT533" s="877">
        <v>7.7953253872778001</v>
      </c>
      <c r="NU533" s="877">
        <v>6.6108771994719504</v>
      </c>
      <c r="NV533" s="877">
        <v>6.8991756304805101</v>
      </c>
      <c r="NW533" s="877">
        <v>5.9772799234999203</v>
      </c>
      <c r="NX533" s="877">
        <v>6.22438762792991</v>
      </c>
      <c r="NY533" s="877">
        <v>7.85934841976571</v>
      </c>
      <c r="NZ533" s="877">
        <v>-0.78587519464715305</v>
      </c>
      <c r="OA533" s="877">
        <v>10.5355669970862</v>
      </c>
      <c r="OB533" s="877">
        <v>0.48542682717024199</v>
      </c>
      <c r="OC533" s="877">
        <v>5.7357929279853099</v>
      </c>
      <c r="OD533" s="877">
        <v>6.6912549786501403</v>
      </c>
      <c r="OE533" s="877">
        <v>4.8738131983590902</v>
      </c>
      <c r="OF533" s="877">
        <v>11.8882675985557</v>
      </c>
      <c r="OG533" s="877">
        <v>3.5323169593327699</v>
      </c>
      <c r="OH533" s="877">
        <v>7.4679315460262901</v>
      </c>
      <c r="OI533" s="877">
        <v>4.2234225499349396</v>
      </c>
      <c r="OJ533" s="877">
        <v>4.4203360525294304</v>
      </c>
      <c r="OK533" s="877">
        <v>6.5216681226324598</v>
      </c>
      <c r="OL533" s="877">
        <v>10.050140169916</v>
      </c>
    </row>
    <row r="534" spans="1:402" s="29" customFormat="1" x14ac:dyDescent="0.25">
      <c r="A534" s="221">
        <v>533</v>
      </c>
      <c r="B534" s="27">
        <v>1</v>
      </c>
      <c r="C534" s="27">
        <v>1</v>
      </c>
      <c r="D534" s="27">
        <v>5</v>
      </c>
      <c r="E534" s="735">
        <v>104</v>
      </c>
      <c r="F534" s="882"/>
      <c r="G534" s="888">
        <v>338</v>
      </c>
      <c r="H534" s="27"/>
      <c r="I534" s="735" t="s">
        <v>528</v>
      </c>
      <c r="J534" s="55"/>
      <c r="K534" s="107">
        <v>74.479452054794521</v>
      </c>
      <c r="L534" s="107">
        <v>76</v>
      </c>
      <c r="M534" s="27">
        <v>160</v>
      </c>
      <c r="N534" s="107">
        <v>29.7</v>
      </c>
      <c r="O534" s="79"/>
      <c r="P534" s="735">
        <v>1</v>
      </c>
      <c r="Q534" s="27"/>
      <c r="R534" s="27"/>
      <c r="S534" s="27"/>
      <c r="T534" s="74"/>
      <c r="U534" s="113">
        <v>0</v>
      </c>
      <c r="V534" s="113"/>
      <c r="W534" s="113"/>
      <c r="X534" s="113"/>
      <c r="Y534" s="113"/>
      <c r="Z534" s="113"/>
      <c r="AA534" s="113"/>
      <c r="AB534" s="113"/>
      <c r="AC534" s="28"/>
      <c r="AD534" s="739">
        <v>26</v>
      </c>
      <c r="AE534" s="28" t="s">
        <v>2087</v>
      </c>
      <c r="AF534" s="76"/>
      <c r="AG534" s="742">
        <v>1.26</v>
      </c>
      <c r="AH534" s="743">
        <v>41</v>
      </c>
      <c r="AI534" s="76"/>
      <c r="AJ534" s="743">
        <v>17</v>
      </c>
      <c r="AK534" s="76"/>
      <c r="AL534" s="76">
        <v>75</v>
      </c>
      <c r="AM534" s="77"/>
      <c r="AN534" s="132"/>
      <c r="AO534" s="76"/>
      <c r="AP534" s="76"/>
      <c r="AQ534" s="76"/>
      <c r="AR534" s="76"/>
      <c r="AS534" s="76"/>
      <c r="AT534" s="76"/>
      <c r="AU534" s="732"/>
      <c r="AV534" s="732"/>
      <c r="AW534" s="76"/>
      <c r="AX534" s="76"/>
      <c r="AY534" s="76"/>
      <c r="AZ534" s="76"/>
      <c r="BA534" s="733"/>
      <c r="BB534" s="139"/>
      <c r="BC534" s="121"/>
      <c r="BD534" s="139"/>
      <c r="BE534" s="67"/>
      <c r="BF534" s="139"/>
      <c r="BG534" s="121"/>
      <c r="BH534" s="121"/>
      <c r="BI534" s="121"/>
      <c r="BJ534" s="121"/>
      <c r="BK534" s="139"/>
      <c r="BL534" s="139"/>
      <c r="BM534" s="139"/>
      <c r="BN534" s="139"/>
      <c r="BO534" s="573"/>
      <c r="BP534" s="139"/>
      <c r="BQ534" s="139"/>
      <c r="BR534" s="139"/>
      <c r="BS534" s="139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113"/>
      <c r="CK534" s="113"/>
      <c r="CL534" s="113"/>
      <c r="CM534" s="113"/>
      <c r="CN534" s="113"/>
      <c r="CO534" s="113"/>
      <c r="CP534" s="113"/>
      <c r="CQ534" s="113"/>
      <c r="CR534" s="113"/>
      <c r="CS534" s="113"/>
      <c r="CT534" s="113"/>
      <c r="CU534" s="113"/>
      <c r="CV534" s="50"/>
      <c r="CW534" s="50"/>
      <c r="CX534" s="50"/>
      <c r="CY534" s="50"/>
      <c r="CZ534" s="28"/>
      <c r="DA534" s="28"/>
      <c r="DB534" s="28"/>
      <c r="DC534" s="735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76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71"/>
      <c r="FI534" s="71"/>
      <c r="FJ534" s="72"/>
      <c r="FK534" s="72"/>
      <c r="FL534" s="73"/>
      <c r="FM534" s="73"/>
      <c r="FN534" s="73"/>
      <c r="FO534" s="73"/>
      <c r="FP534" s="73"/>
      <c r="FQ534" s="73"/>
      <c r="FR534" s="28"/>
      <c r="FS534" s="77"/>
      <c r="FT534" s="77"/>
      <c r="FU534" s="77"/>
      <c r="FV534" s="75"/>
      <c r="FW534" s="75"/>
      <c r="FX534" s="75"/>
      <c r="FY534" s="75"/>
      <c r="FZ534" s="28"/>
      <c r="GA534" s="78"/>
      <c r="GB534" s="85"/>
      <c r="GC534" s="85"/>
      <c r="GD534" s="85"/>
      <c r="GE534" s="85"/>
      <c r="GF534" s="85"/>
      <c r="GG534" s="28"/>
      <c r="GH534" s="28"/>
      <c r="GI534" s="28"/>
      <c r="GJ534" s="28"/>
      <c r="GK534" s="77"/>
      <c r="GL534" s="28"/>
      <c r="GM534" s="28"/>
      <c r="GN534" s="28"/>
      <c r="GO534" s="28"/>
      <c r="GP534" s="27"/>
      <c r="GQ534" s="27"/>
      <c r="GR534" s="27"/>
      <c r="GS534" s="27"/>
      <c r="GT534" s="27"/>
      <c r="GU534" s="27"/>
      <c r="GV534" s="27"/>
      <c r="GW534" s="27"/>
      <c r="GX534" s="86"/>
      <c r="GY534" s="27"/>
      <c r="GZ534" s="27"/>
      <c r="HA534" s="28"/>
      <c r="HB534" s="28"/>
      <c r="HC534" s="28"/>
      <c r="HD534" s="28"/>
      <c r="HE534" s="28"/>
      <c r="HF534" s="28"/>
      <c r="HG534" s="28"/>
      <c r="HH534" s="28"/>
      <c r="HI534" s="28"/>
      <c r="HJ534" s="28"/>
      <c r="HK534" s="28"/>
      <c r="HL534" s="28"/>
      <c r="HM534" s="28"/>
      <c r="HN534" s="28"/>
      <c r="HO534" s="28"/>
      <c r="HP534" s="28"/>
      <c r="HQ534" s="28"/>
      <c r="HR534" s="28"/>
      <c r="HS534" s="28"/>
      <c r="HT534" s="28"/>
      <c r="HU534" s="28"/>
      <c r="HV534" s="28"/>
      <c r="HW534" s="28"/>
      <c r="HX534" s="28"/>
      <c r="HY534" s="85"/>
      <c r="HZ534" s="28"/>
      <c r="IA534" s="28"/>
      <c r="IB534" s="28"/>
      <c r="IC534" s="28"/>
      <c r="ID534" s="28"/>
      <c r="IE534" s="84"/>
      <c r="IF534" s="84"/>
      <c r="IG534" s="28"/>
      <c r="IH534" s="28"/>
      <c r="II534" s="28"/>
      <c r="IJ534" s="28"/>
      <c r="IK534" s="28"/>
      <c r="IL534" s="28"/>
      <c r="IM534" s="28"/>
      <c r="IN534" s="28"/>
      <c r="IO534" s="28"/>
      <c r="IP534" s="84"/>
      <c r="IQ534" s="28"/>
      <c r="IR534" s="28"/>
      <c r="IS534" s="28"/>
      <c r="IT534" s="28"/>
      <c r="IU534" s="28"/>
      <c r="IV534" s="28"/>
      <c r="IW534" s="28"/>
      <c r="IX534" s="28"/>
      <c r="IY534" s="28"/>
      <c r="IZ534" s="28"/>
      <c r="JA534" s="28"/>
      <c r="JB534" s="28"/>
      <c r="JC534" s="28"/>
      <c r="JD534" s="59"/>
      <c r="JE534" s="32"/>
      <c r="JF534" s="32"/>
      <c r="JG534" s="28"/>
      <c r="JH534" s="28"/>
      <c r="JI534" s="28"/>
      <c r="JJ534" s="28"/>
      <c r="JK534" s="28"/>
      <c r="JL534" s="162"/>
      <c r="JM534" s="50"/>
      <c r="JN534" s="49"/>
      <c r="JO534" s="28"/>
      <c r="JP534" s="50"/>
      <c r="JQ534" s="27"/>
      <c r="JR534" s="27"/>
      <c r="JS534" s="58"/>
      <c r="JT534" s="28"/>
      <c r="JU534" s="50"/>
      <c r="JV534" s="58"/>
      <c r="JW534" s="59"/>
      <c r="JX534" s="51"/>
      <c r="JY534" s="58"/>
      <c r="JZ534" s="59"/>
      <c r="KA534" s="51"/>
      <c r="KB534" s="27"/>
      <c r="KC534" s="59"/>
      <c r="KD534" s="76"/>
      <c r="KE534" s="56"/>
      <c r="KF534" s="56"/>
      <c r="KG534" s="56"/>
      <c r="KH534" s="56"/>
      <c r="KI534" s="56"/>
      <c r="KJ534" s="56"/>
      <c r="KK534" s="56"/>
      <c r="KL534" s="56"/>
      <c r="KM534" s="28"/>
      <c r="KN534" s="28"/>
      <c r="KO534" s="28"/>
      <c r="KP534" s="28"/>
      <c r="KQ534" s="120"/>
      <c r="KR534" s="120"/>
      <c r="KS534" s="120"/>
      <c r="KT534" s="120"/>
      <c r="KU534" s="120"/>
      <c r="KV534" s="120"/>
      <c r="KW534" s="120"/>
      <c r="KX534" s="120"/>
      <c r="KY534" s="120"/>
      <c r="KZ534" s="120"/>
      <c r="LA534" s="120"/>
      <c r="LB534" s="120"/>
      <c r="LC534" s="120"/>
      <c r="LD534" s="120"/>
      <c r="LE534" s="139"/>
      <c r="LF534" s="148"/>
      <c r="LG534" s="148"/>
      <c r="LH534" s="148"/>
      <c r="LI534" s="148"/>
      <c r="LJ534" s="148"/>
      <c r="LK534" s="148"/>
      <c r="LL534" s="148"/>
      <c r="LM534" s="148"/>
      <c r="LN534" s="148"/>
      <c r="LO534" s="148"/>
      <c r="LP534" s="148"/>
      <c r="LQ534" s="148"/>
      <c r="LR534" s="148"/>
      <c r="LS534" s="148"/>
      <c r="LT534" s="148"/>
      <c r="LU534" s="148"/>
      <c r="LV534" s="148"/>
      <c r="LW534" s="148"/>
      <c r="LX534" s="148"/>
      <c r="LY534" s="148"/>
      <c r="LZ534" s="148"/>
      <c r="MA534" s="148"/>
      <c r="MB534" s="28"/>
      <c r="MC534" s="159"/>
      <c r="MD534" s="27"/>
      <c r="ME534" s="582"/>
      <c r="MF534" s="736">
        <v>41526</v>
      </c>
      <c r="MG534" s="735">
        <v>338</v>
      </c>
      <c r="MH534" s="28"/>
      <c r="MI534" s="582"/>
      <c r="MJ534" s="28"/>
      <c r="MK534" s="28"/>
      <c r="ML534" s="28"/>
      <c r="MM534" s="28"/>
      <c r="MN534" s="28"/>
      <c r="MO534" s="28"/>
      <c r="MP534" s="28"/>
      <c r="MQ534" s="28"/>
      <c r="MR534" s="28"/>
      <c r="MS534" s="28"/>
      <c r="MT534" s="28"/>
      <c r="MU534" s="28"/>
      <c r="MV534" s="28"/>
      <c r="MW534" s="28"/>
      <c r="MX534" s="28"/>
      <c r="MY534" s="28"/>
      <c r="MZ534" s="28"/>
      <c r="NA534" s="28"/>
      <c r="NB534" s="28"/>
      <c r="NC534" s="28"/>
      <c r="ND534" s="876">
        <v>1104</v>
      </c>
      <c r="NE534" s="877">
        <v>8.3041002971298301</v>
      </c>
      <c r="NF534" s="877">
        <v>6.89784545600551</v>
      </c>
      <c r="NG534" s="877">
        <v>4.7197310567498496</v>
      </c>
      <c r="NH534" s="877">
        <v>0.81885056089543395</v>
      </c>
      <c r="NI534" s="877">
        <v>7.1876489953106004</v>
      </c>
      <c r="NJ534" s="877">
        <v>8.4026710213773708</v>
      </c>
      <c r="NK534" s="877">
        <v>7.58263126686054</v>
      </c>
      <c r="NL534" s="877">
        <v>7.8081275874554699</v>
      </c>
      <c r="NM534" s="877">
        <v>6.3210261285929699</v>
      </c>
      <c r="NN534" s="877">
        <v>0.83995958748953203</v>
      </c>
      <c r="NO534" s="877">
        <v>6.1503565802083404</v>
      </c>
      <c r="NP534" s="877">
        <v>6.8643099758239101</v>
      </c>
      <c r="NQ534" s="877">
        <v>7.7728094101607299</v>
      </c>
      <c r="NR534" s="877">
        <v>3.8206895605592099</v>
      </c>
      <c r="NS534" s="877">
        <v>6.0349639897492997</v>
      </c>
      <c r="NT534" s="877">
        <v>7.8680817297131203</v>
      </c>
      <c r="NU534" s="877">
        <v>6.5607149544744798</v>
      </c>
      <c r="NV534" s="877">
        <v>7.3039633562453004</v>
      </c>
      <c r="NW534" s="877">
        <v>5.3362833878644302</v>
      </c>
      <c r="NX534" s="877">
        <v>6.1685216989921701</v>
      </c>
      <c r="NY534" s="877">
        <v>8.0997685898850893</v>
      </c>
      <c r="NZ534" s="877">
        <v>0</v>
      </c>
      <c r="OA534" s="877">
        <v>10.676565376288</v>
      </c>
      <c r="OB534" s="877">
        <v>-1.7858751946471501</v>
      </c>
      <c r="OC534" s="877">
        <v>6.23744899563932</v>
      </c>
      <c r="OD534" s="877">
        <v>6.5414838640542801</v>
      </c>
      <c r="OE534" s="877">
        <v>4.4175150028850902</v>
      </c>
      <c r="OF534" s="877">
        <v>12.3510054600412</v>
      </c>
      <c r="OG534" s="877">
        <v>3.88557436437143</v>
      </c>
      <c r="OH534" s="877">
        <v>5.4918530963296703</v>
      </c>
      <c r="OI534" s="877">
        <v>4.9368734618242298</v>
      </c>
      <c r="OJ534" s="877">
        <v>6.8591523637114804</v>
      </c>
      <c r="OK534" s="877">
        <v>6.23744899563932</v>
      </c>
      <c r="OL534" s="877">
        <v>12.4624405709352</v>
      </c>
    </row>
    <row r="535" spans="1:402" s="29" customFormat="1" x14ac:dyDescent="0.25">
      <c r="A535" s="221">
        <v>534</v>
      </c>
      <c r="B535" s="27">
        <v>1</v>
      </c>
      <c r="C535" s="27">
        <v>1</v>
      </c>
      <c r="D535" s="27">
        <v>5</v>
      </c>
      <c r="E535" s="735">
        <v>111</v>
      </c>
      <c r="F535" s="882"/>
      <c r="G535" s="888">
        <v>346</v>
      </c>
      <c r="H535" s="27"/>
      <c r="I535" s="735" t="s">
        <v>2088</v>
      </c>
      <c r="J535" s="55"/>
      <c r="K535" s="107">
        <v>73.210958904109589</v>
      </c>
      <c r="L535" s="107">
        <v>56</v>
      </c>
      <c r="M535" s="27">
        <v>175</v>
      </c>
      <c r="N535" s="107">
        <v>18.2</v>
      </c>
      <c r="O535" s="79"/>
      <c r="P535" s="735">
        <v>1</v>
      </c>
      <c r="Q535" s="27"/>
      <c r="R535" s="27"/>
      <c r="S535" s="27"/>
      <c r="T535" s="74"/>
      <c r="U535" s="113">
        <v>0</v>
      </c>
      <c r="V535" s="113"/>
      <c r="W535" s="113"/>
      <c r="X535" s="113"/>
      <c r="Y535" s="113"/>
      <c r="Z535" s="113"/>
      <c r="AA535" s="113"/>
      <c r="AB535" s="113"/>
      <c r="AC535" s="28"/>
      <c r="AD535" s="739">
        <v>34</v>
      </c>
      <c r="AE535" s="28" t="s">
        <v>2089</v>
      </c>
      <c r="AF535" s="76"/>
      <c r="AG535" s="742">
        <v>0.6</v>
      </c>
      <c r="AH535" s="743">
        <v>98</v>
      </c>
      <c r="AI535" s="76"/>
      <c r="AJ535" s="743">
        <v>11.4</v>
      </c>
      <c r="AK535" s="76"/>
      <c r="AL535" s="76"/>
      <c r="AM535" s="77"/>
      <c r="AN535" s="132"/>
      <c r="AO535" s="76"/>
      <c r="AP535" s="76"/>
      <c r="AQ535" s="76"/>
      <c r="AR535" s="76"/>
      <c r="AS535" s="76"/>
      <c r="AT535" s="76"/>
      <c r="AU535" s="732"/>
      <c r="AV535" s="732"/>
      <c r="AW535" s="76"/>
      <c r="AX535" s="76"/>
      <c r="AY535" s="76"/>
      <c r="AZ535" s="76"/>
      <c r="BA535" s="733"/>
      <c r="BB535" s="139"/>
      <c r="BC535" s="121"/>
      <c r="BD535" s="139"/>
      <c r="BE535" s="67"/>
      <c r="BF535" s="139"/>
      <c r="BG535" s="121"/>
      <c r="BH535" s="121"/>
      <c r="BI535" s="121"/>
      <c r="BJ535" s="121"/>
      <c r="BK535" s="139"/>
      <c r="BL535" s="139"/>
      <c r="BM535" s="139"/>
      <c r="BN535" s="139"/>
      <c r="BO535" s="573"/>
      <c r="BP535" s="139"/>
      <c r="BQ535" s="139"/>
      <c r="BR535" s="139"/>
      <c r="BS535" s="139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113"/>
      <c r="CK535" s="113"/>
      <c r="CL535" s="113"/>
      <c r="CM535" s="113"/>
      <c r="CN535" s="113"/>
      <c r="CO535" s="113"/>
      <c r="CP535" s="113"/>
      <c r="CQ535" s="113"/>
      <c r="CR535" s="113"/>
      <c r="CS535" s="113"/>
      <c r="CT535" s="113"/>
      <c r="CU535" s="113"/>
      <c r="CV535" s="50"/>
      <c r="CW535" s="50"/>
      <c r="CX535" s="50"/>
      <c r="CY535" s="50"/>
      <c r="CZ535" s="28"/>
      <c r="DA535" s="28"/>
      <c r="DB535" s="28"/>
      <c r="DC535" s="735">
        <v>1</v>
      </c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76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71"/>
      <c r="FI535" s="71"/>
      <c r="FJ535" s="72"/>
      <c r="FK535" s="72"/>
      <c r="FL535" s="73"/>
      <c r="FM535" s="73"/>
      <c r="FN535" s="73"/>
      <c r="FO535" s="73"/>
      <c r="FP535" s="73"/>
      <c r="FQ535" s="73"/>
      <c r="FR535" s="28"/>
      <c r="FS535" s="77"/>
      <c r="FT535" s="77"/>
      <c r="FU535" s="77"/>
      <c r="FV535" s="75"/>
      <c r="FW535" s="75"/>
      <c r="FX535" s="75"/>
      <c r="FY535" s="75"/>
      <c r="FZ535" s="28"/>
      <c r="GA535" s="78"/>
      <c r="GB535" s="85"/>
      <c r="GC535" s="85"/>
      <c r="GD535" s="85"/>
      <c r="GE535" s="85"/>
      <c r="GF535" s="85"/>
      <c r="GG535" s="28"/>
      <c r="GH535" s="28"/>
      <c r="GI535" s="28"/>
      <c r="GJ535" s="28"/>
      <c r="GK535" s="77"/>
      <c r="GL535" s="28"/>
      <c r="GM535" s="28"/>
      <c r="GN535" s="28"/>
      <c r="GO535" s="28"/>
      <c r="GP535" s="27"/>
      <c r="GQ535" s="27"/>
      <c r="GR535" s="27"/>
      <c r="GS535" s="27"/>
      <c r="GT535" s="27"/>
      <c r="GU535" s="27"/>
      <c r="GV535" s="27"/>
      <c r="GW535" s="27"/>
      <c r="GX535" s="86"/>
      <c r="GY535" s="27"/>
      <c r="GZ535" s="27"/>
      <c r="HA535" s="28"/>
      <c r="HB535" s="28"/>
      <c r="HC535" s="28"/>
      <c r="HD535" s="28"/>
      <c r="HE535" s="28"/>
      <c r="HF535" s="28"/>
      <c r="HG535" s="28"/>
      <c r="HH535" s="28"/>
      <c r="HI535" s="28"/>
      <c r="HJ535" s="28"/>
      <c r="HK535" s="28"/>
      <c r="HL535" s="28"/>
      <c r="HM535" s="28"/>
      <c r="HN535" s="28"/>
      <c r="HO535" s="28"/>
      <c r="HP535" s="28"/>
      <c r="HQ535" s="28"/>
      <c r="HR535" s="28"/>
      <c r="HS535" s="28"/>
      <c r="HT535" s="28"/>
      <c r="HU535" s="28"/>
      <c r="HV535" s="28"/>
      <c r="HW535" s="28"/>
      <c r="HX535" s="28"/>
      <c r="HY535" s="85"/>
      <c r="HZ535" s="28"/>
      <c r="IA535" s="28"/>
      <c r="IB535" s="28"/>
      <c r="IC535" s="28"/>
      <c r="ID535" s="28"/>
      <c r="IE535" s="84"/>
      <c r="IF535" s="84"/>
      <c r="IG535" s="28"/>
      <c r="IH535" s="28"/>
      <c r="II535" s="28"/>
      <c r="IJ535" s="28"/>
      <c r="IK535" s="28"/>
      <c r="IL535" s="28"/>
      <c r="IM535" s="28"/>
      <c r="IN535" s="28"/>
      <c r="IO535" s="28"/>
      <c r="IP535" s="84"/>
      <c r="IQ535" s="28"/>
      <c r="IR535" s="28"/>
      <c r="IS535" s="28"/>
      <c r="IT535" s="28"/>
      <c r="IU535" s="28"/>
      <c r="IV535" s="28"/>
      <c r="IW535" s="28"/>
      <c r="IX535" s="28"/>
      <c r="IY535" s="28"/>
      <c r="IZ535" s="28"/>
      <c r="JA535" s="28"/>
      <c r="JB535" s="28"/>
      <c r="JC535" s="28"/>
      <c r="JD535" s="59"/>
      <c r="JE535" s="32"/>
      <c r="JF535" s="32"/>
      <c r="JG535" s="28"/>
      <c r="JH535" s="28"/>
      <c r="JI535" s="28"/>
      <c r="JJ535" s="28"/>
      <c r="JK535" s="28"/>
      <c r="JL535" s="162"/>
      <c r="JM535" s="50"/>
      <c r="JN535" s="49"/>
      <c r="JO535" s="28"/>
      <c r="JP535" s="50"/>
      <c r="JQ535" s="27"/>
      <c r="JR535" s="27"/>
      <c r="JS535" s="58"/>
      <c r="JT535" s="28"/>
      <c r="JU535" s="50"/>
      <c r="JV535" s="58"/>
      <c r="JW535" s="59"/>
      <c r="JX535" s="51"/>
      <c r="JY535" s="58"/>
      <c r="JZ535" s="59"/>
      <c r="KA535" s="51"/>
      <c r="KB535" s="27"/>
      <c r="KC535" s="59"/>
      <c r="KD535" s="76"/>
      <c r="KE535" s="56"/>
      <c r="KF535" s="56"/>
      <c r="KG535" s="56"/>
      <c r="KH535" s="56"/>
      <c r="KI535" s="56"/>
      <c r="KJ535" s="56"/>
      <c r="KK535" s="56"/>
      <c r="KL535" s="56"/>
      <c r="KM535" s="28"/>
      <c r="KN535" s="28"/>
      <c r="KO535" s="28"/>
      <c r="KP535" s="28"/>
      <c r="KQ535" s="120"/>
      <c r="KR535" s="120"/>
      <c r="KS535" s="120"/>
      <c r="KT535" s="120"/>
      <c r="KU535" s="120"/>
      <c r="KV535" s="120"/>
      <c r="KW535" s="120"/>
      <c r="KX535" s="120"/>
      <c r="KY535" s="120"/>
      <c r="KZ535" s="120"/>
      <c r="LA535" s="120"/>
      <c r="LB535" s="120"/>
      <c r="LC535" s="120"/>
      <c r="LD535" s="120"/>
      <c r="LE535" s="139"/>
      <c r="LF535" s="148"/>
      <c r="LG535" s="148"/>
      <c r="LH535" s="148"/>
      <c r="LI535" s="148"/>
      <c r="LJ535" s="148"/>
      <c r="LK535" s="148"/>
      <c r="LL535" s="148"/>
      <c r="LM535" s="148"/>
      <c r="LN535" s="148"/>
      <c r="LO535" s="148"/>
      <c r="LP535" s="148"/>
      <c r="LQ535" s="148"/>
      <c r="LR535" s="148"/>
      <c r="LS535" s="148"/>
      <c r="LT535" s="148"/>
      <c r="LU535" s="148"/>
      <c r="LV535" s="148"/>
      <c r="LW535" s="148"/>
      <c r="LX535" s="148"/>
      <c r="LY535" s="148"/>
      <c r="LZ535" s="148"/>
      <c r="MA535" s="148"/>
      <c r="MB535" s="28"/>
      <c r="MC535" s="159"/>
      <c r="MD535" s="27"/>
      <c r="ME535" s="582"/>
      <c r="MF535" s="736">
        <v>41540</v>
      </c>
      <c r="MG535" s="735">
        <v>346</v>
      </c>
      <c r="MH535" s="28"/>
      <c r="MI535" s="582"/>
      <c r="MJ535" s="28"/>
      <c r="MK535" s="28"/>
      <c r="ML535" s="28"/>
      <c r="MM535" s="28"/>
      <c r="MN535" s="28"/>
      <c r="MO535" s="28"/>
      <c r="MP535" s="28"/>
      <c r="MQ535" s="28"/>
      <c r="MR535" s="28"/>
      <c r="MS535" s="28"/>
      <c r="MT535" s="28"/>
      <c r="MU535" s="28"/>
      <c r="MV535" s="28"/>
      <c r="MW535" s="28"/>
      <c r="MX535" s="28"/>
      <c r="MY535" s="28"/>
      <c r="MZ535" s="28"/>
      <c r="NA535" s="28"/>
      <c r="NB535" s="28"/>
      <c r="NC535" s="28"/>
      <c r="ND535" s="876">
        <v>1111</v>
      </c>
      <c r="NE535" s="877">
        <v>9.3306032146628102</v>
      </c>
      <c r="NF535" s="877">
        <v>6.5399342451717901</v>
      </c>
      <c r="NG535" s="877">
        <v>5.5783349486816096</v>
      </c>
      <c r="NH535" s="877">
        <v>2.37851162325373</v>
      </c>
      <c r="NI535" s="877">
        <v>7.6520562036068602</v>
      </c>
      <c r="NJ535" s="877">
        <v>8.7746553006129204</v>
      </c>
      <c r="NK535" s="877">
        <v>7.2817909653098702</v>
      </c>
      <c r="NL535" s="877">
        <v>8.5949963365409303</v>
      </c>
      <c r="NM535" s="877">
        <v>6.50557340028202</v>
      </c>
      <c r="NN535" s="877">
        <v>1.7484612330040401</v>
      </c>
      <c r="NO535" s="877">
        <v>6.3849132307486904</v>
      </c>
      <c r="NP535" s="877">
        <v>7.0534372096772797</v>
      </c>
      <c r="NQ535" s="877">
        <v>8.2335238134392306</v>
      </c>
      <c r="NR535" s="877">
        <v>5.1529946054924398</v>
      </c>
      <c r="NS535" s="877">
        <v>6.5396241215590498</v>
      </c>
      <c r="NT535" s="877">
        <v>7.6488249215234001</v>
      </c>
      <c r="NU535" s="877">
        <v>7.0929685093241401</v>
      </c>
      <c r="NV535" s="877">
        <v>7.2070143201775299</v>
      </c>
      <c r="NW535" s="877">
        <v>5.5655971758542204</v>
      </c>
      <c r="NX535" s="877">
        <v>6.1284583841469296</v>
      </c>
      <c r="NY535" s="877">
        <v>8.0385898197945291</v>
      </c>
      <c r="NZ535" s="877">
        <v>-7.40005814437769E-2</v>
      </c>
      <c r="OA535" s="877">
        <v>10.103733663432401</v>
      </c>
      <c r="OB535" s="877">
        <v>1.76553474636298</v>
      </c>
      <c r="OC535" s="877">
        <v>3.7782085763980899</v>
      </c>
      <c r="OD535" s="877">
        <v>5.8275650066501399</v>
      </c>
      <c r="OE535" s="877">
        <v>8.1295921327639302</v>
      </c>
      <c r="OF535" s="877">
        <v>13.3301031725416</v>
      </c>
      <c r="OG535" s="877">
        <v>4.6870606883398898</v>
      </c>
      <c r="OH535" s="877">
        <v>10.0526903079154</v>
      </c>
      <c r="OI535" s="877">
        <v>5.3743439890384996</v>
      </c>
      <c r="OJ535" s="877">
        <v>3.2774128646261498</v>
      </c>
      <c r="OK535" s="877">
        <v>3.8522091578418598</v>
      </c>
      <c r="OL535" s="877">
        <v>8.3381989170694606</v>
      </c>
    </row>
    <row r="536" spans="1:402" s="759" customFormat="1" x14ac:dyDescent="0.25">
      <c r="A536" s="772">
        <v>535</v>
      </c>
      <c r="B536" s="137">
        <v>1</v>
      </c>
      <c r="C536" s="137">
        <v>1</v>
      </c>
      <c r="D536" s="137">
        <v>5</v>
      </c>
      <c r="E536" s="755">
        <v>116</v>
      </c>
      <c r="F536" s="882"/>
      <c r="G536" s="888">
        <v>353</v>
      </c>
      <c r="H536" s="137"/>
      <c r="I536" s="755" t="s">
        <v>2108</v>
      </c>
      <c r="J536" s="149"/>
      <c r="K536" s="156">
        <v>83.750684931506854</v>
      </c>
      <c r="L536" s="156">
        <v>70</v>
      </c>
      <c r="M536" s="137">
        <v>170</v>
      </c>
      <c r="N536" s="156">
        <v>24.2</v>
      </c>
      <c r="O536" s="153"/>
      <c r="P536" s="755">
        <v>0</v>
      </c>
      <c r="Q536" s="137"/>
      <c r="R536" s="137"/>
      <c r="S536" s="137"/>
      <c r="T536" s="156"/>
      <c r="U536" s="137">
        <v>1</v>
      </c>
      <c r="V536" s="137"/>
      <c r="W536" s="137"/>
      <c r="X536" s="137"/>
      <c r="Y536" s="137"/>
      <c r="Z536" s="137"/>
      <c r="AA536" s="137"/>
      <c r="AB536" s="137"/>
      <c r="AC536" s="137"/>
      <c r="AD536" s="737">
        <v>60</v>
      </c>
      <c r="AE536" s="137" t="s">
        <v>2105</v>
      </c>
      <c r="AF536" s="137"/>
      <c r="AG536" s="756">
        <v>1.0900000000000001</v>
      </c>
      <c r="AH536" s="755">
        <v>64</v>
      </c>
      <c r="AI536" s="137"/>
      <c r="AJ536" s="755">
        <v>13.3</v>
      </c>
      <c r="AK536" s="137"/>
      <c r="AL536" s="137"/>
      <c r="AM536" s="156"/>
      <c r="AN536" s="757"/>
      <c r="AO536" s="137"/>
      <c r="AP536" s="137"/>
      <c r="AQ536" s="137"/>
      <c r="AR536" s="137"/>
      <c r="AS536" s="137"/>
      <c r="AT536" s="137"/>
      <c r="AU536" s="149"/>
      <c r="AV536" s="149"/>
      <c r="AW536" s="137"/>
      <c r="AX536" s="137"/>
      <c r="AY536" s="137"/>
      <c r="AZ536" s="137"/>
      <c r="BA536" s="758"/>
      <c r="BB536" s="137"/>
      <c r="BC536" s="153"/>
      <c r="BD536" s="137"/>
      <c r="BE536" s="154"/>
      <c r="BF536" s="137"/>
      <c r="BG536" s="153"/>
      <c r="BH536" s="153"/>
      <c r="BI536" s="153"/>
      <c r="BJ536" s="153"/>
      <c r="BK536" s="137"/>
      <c r="BL536" s="137"/>
      <c r="BM536" s="137"/>
      <c r="BN536" s="137"/>
      <c r="BO536" s="156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  <c r="CC536" s="137"/>
      <c r="CD536" s="137"/>
      <c r="CE536" s="137"/>
      <c r="CF536" s="137"/>
      <c r="CG536" s="137"/>
      <c r="CH536" s="137"/>
      <c r="CI536" s="137"/>
      <c r="CJ536" s="137"/>
      <c r="CK536" s="137"/>
      <c r="CL536" s="137"/>
      <c r="CM536" s="137"/>
      <c r="CN536" s="137"/>
      <c r="CO536" s="137"/>
      <c r="CP536" s="137"/>
      <c r="CQ536" s="137"/>
      <c r="CR536" s="137"/>
      <c r="CS536" s="137"/>
      <c r="CT536" s="137"/>
      <c r="CU536" s="137"/>
      <c r="CV536" s="137"/>
      <c r="CW536" s="137"/>
      <c r="CX536" s="137"/>
      <c r="CY536" s="137"/>
      <c r="CZ536" s="137"/>
      <c r="DA536" s="137"/>
      <c r="DB536" s="137"/>
      <c r="DC536" s="755">
        <v>1</v>
      </c>
      <c r="DD536" s="137"/>
      <c r="DE536" s="137"/>
      <c r="DF536" s="137"/>
      <c r="DG536" s="137"/>
      <c r="DH536" s="137"/>
      <c r="DI536" s="137"/>
      <c r="DJ536" s="137"/>
      <c r="DK536" s="137"/>
      <c r="DL536" s="137"/>
      <c r="DM536" s="137"/>
      <c r="DN536" s="137"/>
      <c r="DO536" s="137"/>
      <c r="DP536" s="137"/>
      <c r="DQ536" s="137"/>
      <c r="DR536" s="137"/>
      <c r="DS536" s="137"/>
      <c r="DT536" s="137"/>
      <c r="DU536" s="137"/>
      <c r="DV536" s="137"/>
      <c r="DW536" s="137"/>
      <c r="DX536" s="137"/>
      <c r="DY536" s="137"/>
      <c r="DZ536" s="137"/>
      <c r="EA536" s="137"/>
      <c r="EB536" s="137"/>
      <c r="EC536" s="137"/>
      <c r="ED536" s="137"/>
      <c r="EE536" s="137"/>
      <c r="EG536" s="137"/>
      <c r="EH536" s="137"/>
      <c r="EI536" s="137"/>
      <c r="EJ536" s="137"/>
      <c r="EK536" s="137"/>
      <c r="EL536" s="137"/>
      <c r="EM536" s="137"/>
      <c r="EN536" s="137"/>
      <c r="EO536" s="137"/>
      <c r="EP536" s="137"/>
      <c r="EQ536" s="137"/>
      <c r="ER536" s="137"/>
      <c r="ES536" s="137"/>
      <c r="ET536" s="137"/>
      <c r="EU536" s="137"/>
      <c r="EV536" s="137"/>
      <c r="EW536" s="137"/>
      <c r="EX536" s="137"/>
      <c r="EY536" s="137"/>
      <c r="EZ536" s="137"/>
      <c r="FA536" s="137"/>
      <c r="FB536" s="137"/>
      <c r="FC536" s="137"/>
      <c r="FD536" s="137"/>
      <c r="FE536" s="137"/>
      <c r="FF536" s="137"/>
      <c r="FG536" s="137"/>
      <c r="FH536" s="154"/>
      <c r="FI536" s="154"/>
      <c r="FJ536" s="154"/>
      <c r="FK536" s="154"/>
      <c r="FL536" s="156"/>
      <c r="FM536" s="156"/>
      <c r="FN536" s="156"/>
      <c r="FO536" s="156"/>
      <c r="FP536" s="156"/>
      <c r="FQ536" s="156"/>
      <c r="FR536" s="137"/>
      <c r="FS536" s="156"/>
      <c r="FT536" s="156"/>
      <c r="FU536" s="156"/>
      <c r="FV536" s="154"/>
      <c r="FW536" s="154"/>
      <c r="FX536" s="154"/>
      <c r="FY536" s="154"/>
      <c r="FZ536" s="137"/>
      <c r="GA536" s="153"/>
      <c r="GB536" s="153"/>
      <c r="GC536" s="153"/>
      <c r="GD536" s="153"/>
      <c r="GE536" s="153"/>
      <c r="GF536" s="153"/>
      <c r="GG536" s="137"/>
      <c r="GH536" s="137"/>
      <c r="GI536" s="137"/>
      <c r="GJ536" s="137"/>
      <c r="GK536" s="156"/>
      <c r="GL536" s="137"/>
      <c r="GM536" s="137"/>
      <c r="GN536" s="137"/>
      <c r="GO536" s="137"/>
      <c r="GP536" s="137"/>
      <c r="GQ536" s="137"/>
      <c r="GR536" s="137"/>
      <c r="GS536" s="137"/>
      <c r="GT536" s="137"/>
      <c r="GU536" s="137"/>
      <c r="GV536" s="137"/>
      <c r="GW536" s="137"/>
      <c r="GX536" s="154"/>
      <c r="GY536" s="137"/>
      <c r="GZ536" s="137"/>
      <c r="HA536" s="137"/>
      <c r="HB536" s="137"/>
      <c r="HC536" s="137"/>
      <c r="HD536" s="137"/>
      <c r="HE536" s="137"/>
      <c r="HF536" s="137"/>
      <c r="HG536" s="137"/>
      <c r="HH536" s="137"/>
      <c r="HI536" s="137"/>
      <c r="HJ536" s="137"/>
      <c r="HK536" s="137"/>
      <c r="HL536" s="137"/>
      <c r="HM536" s="137"/>
      <c r="HN536" s="137"/>
      <c r="HO536" s="137"/>
      <c r="HP536" s="137"/>
      <c r="HQ536" s="137"/>
      <c r="HR536" s="137"/>
      <c r="HS536" s="137"/>
      <c r="HT536" s="137"/>
      <c r="HU536" s="137"/>
      <c r="HV536" s="137"/>
      <c r="HW536" s="137"/>
      <c r="HX536" s="137"/>
      <c r="HY536" s="153"/>
      <c r="HZ536" s="137"/>
      <c r="IA536" s="137"/>
      <c r="IB536" s="137"/>
      <c r="IC536" s="137"/>
      <c r="ID536" s="137"/>
      <c r="IE536" s="154"/>
      <c r="IF536" s="154"/>
      <c r="IG536" s="137"/>
      <c r="IH536" s="137"/>
      <c r="II536" s="137"/>
      <c r="IJ536" s="137"/>
      <c r="IK536" s="137"/>
      <c r="IL536" s="137"/>
      <c r="IM536" s="137"/>
      <c r="IN536" s="137"/>
      <c r="IO536" s="137"/>
      <c r="IP536" s="154"/>
      <c r="IQ536" s="137"/>
      <c r="IR536" s="137"/>
      <c r="IS536" s="137"/>
      <c r="IT536" s="137"/>
      <c r="IU536" s="137"/>
      <c r="IV536" s="137"/>
      <c r="IW536" s="137"/>
      <c r="IX536" s="137"/>
      <c r="IY536" s="137"/>
      <c r="IZ536" s="137"/>
      <c r="JA536" s="137"/>
      <c r="JB536" s="137"/>
      <c r="JC536" s="137"/>
      <c r="JD536" s="760"/>
      <c r="JE536" s="760"/>
      <c r="JF536" s="760"/>
      <c r="JG536" s="137"/>
      <c r="JH536" s="137"/>
      <c r="JI536" s="137"/>
      <c r="JJ536" s="137"/>
      <c r="JK536" s="137"/>
      <c r="JL536" s="137"/>
      <c r="JM536" s="137"/>
      <c r="JN536" s="149"/>
      <c r="JO536" s="137"/>
      <c r="JP536" s="137"/>
      <c r="JQ536" s="137"/>
      <c r="JR536" s="137"/>
      <c r="JS536" s="149"/>
      <c r="JT536" s="137"/>
      <c r="JU536" s="137"/>
      <c r="JV536" s="149"/>
      <c r="JW536" s="760"/>
      <c r="JX536" s="760"/>
      <c r="JY536" s="149"/>
      <c r="JZ536" s="760"/>
      <c r="KA536" s="760"/>
      <c r="KB536" s="137"/>
      <c r="KC536" s="760"/>
      <c r="KD536" s="137"/>
      <c r="KE536" s="137"/>
      <c r="KF536" s="137"/>
      <c r="KG536" s="137"/>
      <c r="KH536" s="137"/>
      <c r="KI536" s="137"/>
      <c r="KJ536" s="137"/>
      <c r="KK536" s="137"/>
      <c r="KL536" s="137"/>
      <c r="KM536" s="137"/>
      <c r="KN536" s="137"/>
      <c r="KO536" s="137"/>
      <c r="KP536" s="137"/>
      <c r="KQ536" s="137"/>
      <c r="KR536" s="137"/>
      <c r="KS536" s="137"/>
      <c r="KT536" s="137"/>
      <c r="KU536" s="137"/>
      <c r="KV536" s="137"/>
      <c r="KW536" s="137"/>
      <c r="KX536" s="137"/>
      <c r="KY536" s="137"/>
      <c r="KZ536" s="137"/>
      <c r="LA536" s="137"/>
      <c r="LB536" s="137"/>
      <c r="LC536" s="137"/>
      <c r="LD536" s="137"/>
      <c r="LE536" s="137"/>
      <c r="LF536" s="137"/>
      <c r="LG536" s="137"/>
      <c r="LH536" s="137"/>
      <c r="LI536" s="137"/>
      <c r="LJ536" s="137"/>
      <c r="LK536" s="137"/>
      <c r="LL536" s="137"/>
      <c r="LM536" s="137"/>
      <c r="LN536" s="137"/>
      <c r="LO536" s="137"/>
      <c r="LP536" s="137"/>
      <c r="LQ536" s="137"/>
      <c r="LR536" s="137"/>
      <c r="LS536" s="137"/>
      <c r="LT536" s="137"/>
      <c r="LU536" s="137"/>
      <c r="LV536" s="137"/>
      <c r="LW536" s="137"/>
      <c r="LX536" s="137"/>
      <c r="LY536" s="137"/>
      <c r="LZ536" s="137"/>
      <c r="MA536" s="137"/>
      <c r="MB536" s="137"/>
      <c r="MC536" s="137"/>
      <c r="MD536" s="137"/>
      <c r="ME536" s="137"/>
      <c r="MF536" s="761">
        <v>41549</v>
      </c>
      <c r="MG536" s="755">
        <v>353</v>
      </c>
      <c r="MH536" s="137"/>
      <c r="MI536" s="137"/>
      <c r="MJ536" s="137"/>
      <c r="MK536" s="137"/>
      <c r="ML536" s="137"/>
      <c r="MM536" s="137"/>
      <c r="MN536" s="137"/>
      <c r="MO536" s="137"/>
      <c r="MP536" s="137"/>
      <c r="MQ536" s="137"/>
      <c r="MR536" s="137"/>
      <c r="MS536" s="137"/>
      <c r="MT536" s="137"/>
      <c r="MU536" s="137"/>
      <c r="MV536" s="137"/>
      <c r="MW536" s="137"/>
      <c r="MX536" s="137"/>
      <c r="MY536" s="137"/>
      <c r="MZ536" s="137"/>
      <c r="NA536" s="137"/>
      <c r="NB536" s="137"/>
      <c r="NC536" s="137"/>
      <c r="ND536" s="876">
        <v>1116</v>
      </c>
      <c r="NE536" s="877" t="s">
        <v>64</v>
      </c>
      <c r="NF536" s="877" t="s">
        <v>64</v>
      </c>
      <c r="NG536" s="877" t="s">
        <v>64</v>
      </c>
      <c r="NH536" s="877" t="s">
        <v>64</v>
      </c>
      <c r="NI536" s="877" t="s">
        <v>64</v>
      </c>
      <c r="NJ536" s="877" t="s">
        <v>64</v>
      </c>
      <c r="NK536" s="877" t="s">
        <v>64</v>
      </c>
      <c r="NL536" s="877" t="s">
        <v>64</v>
      </c>
      <c r="NM536" s="877" t="s">
        <v>64</v>
      </c>
      <c r="NN536" s="877" t="s">
        <v>64</v>
      </c>
      <c r="NO536" s="877" t="s">
        <v>64</v>
      </c>
      <c r="NP536" s="877" t="s">
        <v>64</v>
      </c>
      <c r="NQ536" s="877" t="s">
        <v>64</v>
      </c>
      <c r="NR536" s="877" t="s">
        <v>64</v>
      </c>
      <c r="NS536" s="877" t="s">
        <v>64</v>
      </c>
      <c r="NT536" s="877" t="s">
        <v>64</v>
      </c>
      <c r="NU536" s="877" t="s">
        <v>64</v>
      </c>
      <c r="NV536" s="877" t="s">
        <v>64</v>
      </c>
      <c r="NW536" s="877" t="s">
        <v>64</v>
      </c>
      <c r="NX536" s="877" t="s">
        <v>64</v>
      </c>
      <c r="NY536" s="877" t="s">
        <v>64</v>
      </c>
      <c r="NZ536" s="877" t="s">
        <v>64</v>
      </c>
      <c r="OA536" s="877" t="s">
        <v>64</v>
      </c>
      <c r="OB536" s="877" t="s">
        <v>64</v>
      </c>
      <c r="OC536" s="877" t="s">
        <v>64</v>
      </c>
      <c r="OD536" s="877" t="s">
        <v>64</v>
      </c>
      <c r="OE536" s="877" t="s">
        <v>64</v>
      </c>
      <c r="OF536" s="877" t="s">
        <v>64</v>
      </c>
      <c r="OG536" s="877" t="s">
        <v>64</v>
      </c>
      <c r="OH536" s="877" t="s">
        <v>64</v>
      </c>
      <c r="OI536" s="877" t="s">
        <v>64</v>
      </c>
      <c r="OJ536" s="877" t="s">
        <v>64</v>
      </c>
      <c r="OK536" s="877" t="s">
        <v>64</v>
      </c>
      <c r="OL536" s="877" t="s">
        <v>64</v>
      </c>
    </row>
    <row r="537" spans="1:402" s="29" customFormat="1" x14ac:dyDescent="0.25">
      <c r="A537" s="221">
        <v>536</v>
      </c>
      <c r="B537" s="27">
        <v>1</v>
      </c>
      <c r="C537" s="27">
        <v>1</v>
      </c>
      <c r="D537" s="27">
        <v>5</v>
      </c>
      <c r="E537" s="735">
        <v>126</v>
      </c>
      <c r="F537" s="882"/>
      <c r="G537" s="888">
        <v>363</v>
      </c>
      <c r="H537" s="27"/>
      <c r="I537" s="735" t="s">
        <v>2090</v>
      </c>
      <c r="J537" s="55"/>
      <c r="K537" s="107">
        <v>78.980821917808214</v>
      </c>
      <c r="L537" s="107">
        <v>70</v>
      </c>
      <c r="M537" s="27">
        <v>172</v>
      </c>
      <c r="N537" s="107">
        <v>23.6</v>
      </c>
      <c r="O537" s="79"/>
      <c r="P537" s="735">
        <v>0</v>
      </c>
      <c r="Q537" s="27"/>
      <c r="R537" s="27"/>
      <c r="S537" s="27"/>
      <c r="T537" s="74"/>
      <c r="U537" s="113">
        <v>0</v>
      </c>
      <c r="V537" s="113"/>
      <c r="W537" s="113"/>
      <c r="X537" s="113"/>
      <c r="Y537" s="113"/>
      <c r="Z537" s="113"/>
      <c r="AA537" s="113"/>
      <c r="AB537" s="113"/>
      <c r="AC537" s="28"/>
      <c r="AD537" s="739">
        <v>36</v>
      </c>
      <c r="AE537" s="28"/>
      <c r="AF537" s="76"/>
      <c r="AG537" s="742">
        <v>1.64</v>
      </c>
      <c r="AH537" s="743">
        <v>41</v>
      </c>
      <c r="AI537" s="76"/>
      <c r="AJ537" s="743">
        <v>15.2</v>
      </c>
      <c r="AK537" s="76"/>
      <c r="AL537" s="76">
        <v>874</v>
      </c>
      <c r="AM537" s="77"/>
      <c r="AN537" s="132"/>
      <c r="AO537" s="76"/>
      <c r="AP537" s="76"/>
      <c r="AQ537" s="76"/>
      <c r="AR537" s="76"/>
      <c r="AS537" s="76"/>
      <c r="AT537" s="76"/>
      <c r="AU537" s="732"/>
      <c r="AV537" s="732"/>
      <c r="AW537" s="76"/>
      <c r="AX537" s="76"/>
      <c r="AY537" s="76"/>
      <c r="AZ537" s="76"/>
      <c r="BA537" s="733"/>
      <c r="BB537" s="139"/>
      <c r="BC537" s="121"/>
      <c r="BD537" s="139"/>
      <c r="BE537" s="67"/>
      <c r="BF537" s="139"/>
      <c r="BG537" s="121"/>
      <c r="BH537" s="121"/>
      <c r="BI537" s="121"/>
      <c r="BJ537" s="121"/>
      <c r="BK537" s="139"/>
      <c r="BL537" s="139"/>
      <c r="BM537" s="139"/>
      <c r="BN537" s="139"/>
      <c r="BO537" s="573"/>
      <c r="BP537" s="139"/>
      <c r="BQ537" s="139"/>
      <c r="BR537" s="139"/>
      <c r="BS537" s="139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113"/>
      <c r="CK537" s="113"/>
      <c r="CL537" s="113"/>
      <c r="CM537" s="113"/>
      <c r="CN537" s="113"/>
      <c r="CO537" s="113"/>
      <c r="CP537" s="113"/>
      <c r="CQ537" s="113"/>
      <c r="CR537" s="113"/>
      <c r="CS537" s="113"/>
      <c r="CT537" s="113"/>
      <c r="CU537" s="113"/>
      <c r="CV537" s="50"/>
      <c r="CW537" s="50"/>
      <c r="CX537" s="50"/>
      <c r="CY537" s="50"/>
      <c r="CZ537" s="28"/>
      <c r="DA537" s="28"/>
      <c r="DB537" s="28"/>
      <c r="DC537" s="735">
        <v>1</v>
      </c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76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71"/>
      <c r="FI537" s="71"/>
      <c r="FJ537" s="72"/>
      <c r="FK537" s="72"/>
      <c r="FL537" s="73"/>
      <c r="FM537" s="73"/>
      <c r="FN537" s="73"/>
      <c r="FO537" s="73"/>
      <c r="FP537" s="73"/>
      <c r="FQ537" s="73"/>
      <c r="FR537" s="28"/>
      <c r="FS537" s="77"/>
      <c r="FT537" s="77"/>
      <c r="FU537" s="77"/>
      <c r="FV537" s="75"/>
      <c r="FW537" s="75"/>
      <c r="FX537" s="75"/>
      <c r="FY537" s="75"/>
      <c r="FZ537" s="28"/>
      <c r="GA537" s="78"/>
      <c r="GB537" s="85"/>
      <c r="GC537" s="85"/>
      <c r="GD537" s="85"/>
      <c r="GE537" s="85"/>
      <c r="GF537" s="85"/>
      <c r="GG537" s="28"/>
      <c r="GH537" s="28"/>
      <c r="GI537" s="28"/>
      <c r="GJ537" s="28"/>
      <c r="GK537" s="77"/>
      <c r="GL537" s="28"/>
      <c r="GM537" s="28"/>
      <c r="GN537" s="28"/>
      <c r="GO537" s="28"/>
      <c r="GP537" s="27"/>
      <c r="GQ537" s="27"/>
      <c r="GR537" s="27"/>
      <c r="GS537" s="27"/>
      <c r="GT537" s="27"/>
      <c r="GU537" s="27"/>
      <c r="GV537" s="27"/>
      <c r="GW537" s="27"/>
      <c r="GX537" s="86"/>
      <c r="GY537" s="27"/>
      <c r="GZ537" s="27"/>
      <c r="HA537" s="28"/>
      <c r="HB537" s="28"/>
      <c r="HC537" s="28"/>
      <c r="HD537" s="28"/>
      <c r="HE537" s="28"/>
      <c r="HF537" s="28"/>
      <c r="HG537" s="28"/>
      <c r="HH537" s="28"/>
      <c r="HI537" s="28"/>
      <c r="HJ537" s="28"/>
      <c r="HK537" s="28"/>
      <c r="HL537" s="28"/>
      <c r="HM537" s="28"/>
      <c r="HN537" s="28"/>
      <c r="HO537" s="28"/>
      <c r="HP537" s="28"/>
      <c r="HQ537" s="28"/>
      <c r="HR537" s="28"/>
      <c r="HS537" s="28"/>
      <c r="HT537" s="28"/>
      <c r="HU537" s="28"/>
      <c r="HV537" s="28"/>
      <c r="HW537" s="28"/>
      <c r="HX537" s="28"/>
      <c r="HY537" s="85"/>
      <c r="HZ537" s="28"/>
      <c r="IA537" s="28"/>
      <c r="IB537" s="28"/>
      <c r="IC537" s="28"/>
      <c r="ID537" s="28"/>
      <c r="IE537" s="84"/>
      <c r="IF537" s="84"/>
      <c r="IG537" s="28"/>
      <c r="IH537" s="28"/>
      <c r="II537" s="28"/>
      <c r="IJ537" s="28"/>
      <c r="IK537" s="28"/>
      <c r="IL537" s="28"/>
      <c r="IM537" s="28"/>
      <c r="IN537" s="28"/>
      <c r="IO537" s="28"/>
      <c r="IP537" s="84"/>
      <c r="IQ537" s="28"/>
      <c r="IR537" s="28"/>
      <c r="IS537" s="28"/>
      <c r="IT537" s="28"/>
      <c r="IU537" s="28"/>
      <c r="IV537" s="28"/>
      <c r="IW537" s="28"/>
      <c r="IX537" s="28"/>
      <c r="IY537" s="28"/>
      <c r="IZ537" s="28"/>
      <c r="JA537" s="28"/>
      <c r="JB537" s="28"/>
      <c r="JC537" s="28"/>
      <c r="JD537" s="59"/>
      <c r="JE537" s="32"/>
      <c r="JF537" s="32"/>
      <c r="JG537" s="28"/>
      <c r="JH537" s="28"/>
      <c r="JI537" s="28"/>
      <c r="JJ537" s="28"/>
      <c r="JK537" s="28"/>
      <c r="JL537" s="162"/>
      <c r="JM537" s="50"/>
      <c r="JN537" s="49"/>
      <c r="JO537" s="28"/>
      <c r="JP537" s="50"/>
      <c r="JQ537" s="27"/>
      <c r="JR537" s="27"/>
      <c r="JS537" s="58"/>
      <c r="JT537" s="28"/>
      <c r="JU537" s="50"/>
      <c r="JV537" s="58"/>
      <c r="JW537" s="59"/>
      <c r="JX537" s="51"/>
      <c r="JY537" s="58"/>
      <c r="JZ537" s="59"/>
      <c r="KA537" s="51"/>
      <c r="KB537" s="27"/>
      <c r="KC537" s="59"/>
      <c r="KD537" s="76"/>
      <c r="KE537" s="56"/>
      <c r="KF537" s="56"/>
      <c r="KG537" s="56"/>
      <c r="KH537" s="56"/>
      <c r="KI537" s="56"/>
      <c r="KJ537" s="56"/>
      <c r="KK537" s="56"/>
      <c r="KL537" s="56"/>
      <c r="KM537" s="28"/>
      <c r="KN537" s="28"/>
      <c r="KO537" s="28"/>
      <c r="KP537" s="28"/>
      <c r="KQ537" s="120"/>
      <c r="KR537" s="120"/>
      <c r="KS537" s="120"/>
      <c r="KT537" s="120"/>
      <c r="KU537" s="120"/>
      <c r="KV537" s="120"/>
      <c r="KW537" s="120"/>
      <c r="KX537" s="120"/>
      <c r="KY537" s="120"/>
      <c r="KZ537" s="120"/>
      <c r="LA537" s="120"/>
      <c r="LB537" s="120"/>
      <c r="LC537" s="120"/>
      <c r="LD537" s="120"/>
      <c r="LE537" s="139"/>
      <c r="LF537" s="148"/>
      <c r="LG537" s="148"/>
      <c r="LH537" s="148"/>
      <c r="LI537" s="148"/>
      <c r="LJ537" s="148"/>
      <c r="LK537" s="148"/>
      <c r="LL537" s="148"/>
      <c r="LM537" s="148"/>
      <c r="LN537" s="148"/>
      <c r="LO537" s="148"/>
      <c r="LP537" s="148"/>
      <c r="LQ537" s="148"/>
      <c r="LR537" s="148"/>
      <c r="LS537" s="148"/>
      <c r="LT537" s="148"/>
      <c r="LU537" s="148"/>
      <c r="LV537" s="148"/>
      <c r="LW537" s="148"/>
      <c r="LX537" s="148"/>
      <c r="LY537" s="148"/>
      <c r="LZ537" s="148"/>
      <c r="MA537" s="148"/>
      <c r="MB537" s="28"/>
      <c r="MC537" s="159"/>
      <c r="MD537" s="27"/>
      <c r="ME537" s="582"/>
      <c r="MF537" s="736">
        <v>41570</v>
      </c>
      <c r="MG537" s="735">
        <v>363</v>
      </c>
      <c r="MH537" s="28"/>
      <c r="MI537" s="582"/>
      <c r="MJ537" s="28"/>
      <c r="MK537" s="28"/>
      <c r="ML537" s="28"/>
      <c r="MM537" s="28"/>
      <c r="MN537" s="28"/>
      <c r="MO537" s="28"/>
      <c r="MP537" s="28"/>
      <c r="MQ537" s="28"/>
      <c r="MR537" s="28"/>
      <c r="MS537" s="28"/>
      <c r="MT537" s="28"/>
      <c r="MU537" s="28"/>
      <c r="MV537" s="28"/>
      <c r="MW537" s="28"/>
      <c r="MX537" s="28"/>
      <c r="MY537" s="28"/>
      <c r="MZ537" s="28"/>
      <c r="NA537" s="28"/>
      <c r="NB537" s="28"/>
      <c r="NC537" s="28"/>
      <c r="ND537" s="876">
        <v>1126</v>
      </c>
      <c r="NE537" s="877" t="s">
        <v>64</v>
      </c>
      <c r="NF537" s="877" t="s">
        <v>64</v>
      </c>
      <c r="NG537" s="877" t="s">
        <v>64</v>
      </c>
      <c r="NH537" s="877" t="s">
        <v>64</v>
      </c>
      <c r="NI537" s="877" t="s">
        <v>64</v>
      </c>
      <c r="NJ537" s="877" t="s">
        <v>64</v>
      </c>
      <c r="NK537" s="877" t="s">
        <v>64</v>
      </c>
      <c r="NL537" s="877" t="s">
        <v>64</v>
      </c>
      <c r="NM537" s="877" t="s">
        <v>64</v>
      </c>
      <c r="NN537" s="877" t="s">
        <v>64</v>
      </c>
      <c r="NO537" s="877" t="s">
        <v>64</v>
      </c>
      <c r="NP537" s="877" t="s">
        <v>64</v>
      </c>
      <c r="NQ537" s="877" t="s">
        <v>64</v>
      </c>
      <c r="NR537" s="877" t="s">
        <v>64</v>
      </c>
      <c r="NS537" s="877" t="s">
        <v>64</v>
      </c>
      <c r="NT537" s="877" t="s">
        <v>64</v>
      </c>
      <c r="NU537" s="877" t="s">
        <v>64</v>
      </c>
      <c r="NV537" s="877" t="s">
        <v>64</v>
      </c>
      <c r="NW537" s="877" t="s">
        <v>64</v>
      </c>
      <c r="NX537" s="877" t="s">
        <v>64</v>
      </c>
      <c r="NY537" s="877" t="s">
        <v>64</v>
      </c>
      <c r="NZ537" s="877" t="s">
        <v>64</v>
      </c>
      <c r="OA537" s="877" t="s">
        <v>64</v>
      </c>
      <c r="OB537" s="877" t="s">
        <v>64</v>
      </c>
      <c r="OC537" s="877" t="s">
        <v>64</v>
      </c>
      <c r="OD537" s="877" t="s">
        <v>64</v>
      </c>
      <c r="OE537" s="877" t="s">
        <v>64</v>
      </c>
      <c r="OF537" s="877" t="s">
        <v>64</v>
      </c>
      <c r="OG537" s="877" t="s">
        <v>64</v>
      </c>
      <c r="OH537" s="877" t="s">
        <v>64</v>
      </c>
      <c r="OI537" s="877" t="s">
        <v>64</v>
      </c>
      <c r="OJ537" s="877" t="s">
        <v>64</v>
      </c>
      <c r="OK537" s="877" t="s">
        <v>64</v>
      </c>
      <c r="OL537" s="877" t="s">
        <v>64</v>
      </c>
    </row>
    <row r="538" spans="1:402" s="29" customFormat="1" x14ac:dyDescent="0.25">
      <c r="A538" s="221">
        <v>537</v>
      </c>
      <c r="B538" s="27">
        <v>1</v>
      </c>
      <c r="C538" s="27">
        <v>1</v>
      </c>
      <c r="D538" s="27">
        <v>5</v>
      </c>
      <c r="E538" s="735">
        <v>135</v>
      </c>
      <c r="F538" s="882"/>
      <c r="G538" s="888">
        <v>374</v>
      </c>
      <c r="H538" s="27"/>
      <c r="I538" s="735" t="s">
        <v>2091</v>
      </c>
      <c r="J538" s="55"/>
      <c r="K538" s="107">
        <v>78.605479452054794</v>
      </c>
      <c r="L538" s="107">
        <v>64</v>
      </c>
      <c r="M538" s="27">
        <v>160</v>
      </c>
      <c r="N538" s="107">
        <v>25</v>
      </c>
      <c r="O538" s="79"/>
      <c r="P538" s="735">
        <v>1</v>
      </c>
      <c r="Q538" s="27"/>
      <c r="R538" s="27"/>
      <c r="S538" s="27"/>
      <c r="T538" s="74"/>
      <c r="U538" s="113">
        <v>0</v>
      </c>
      <c r="V538" s="113"/>
      <c r="W538" s="113"/>
      <c r="X538" s="113"/>
      <c r="Y538" s="113"/>
      <c r="Z538" s="113"/>
      <c r="AA538" s="113"/>
      <c r="AB538" s="113"/>
      <c r="AC538" s="28"/>
      <c r="AD538" s="739">
        <v>25</v>
      </c>
      <c r="AE538" s="28" t="s">
        <v>2087</v>
      </c>
      <c r="AF538" s="76"/>
      <c r="AG538" s="742">
        <v>0.88</v>
      </c>
      <c r="AH538" s="743">
        <v>62</v>
      </c>
      <c r="AI538" s="76"/>
      <c r="AJ538" s="743">
        <v>13.7</v>
      </c>
      <c r="AK538" s="76"/>
      <c r="AL538" s="76"/>
      <c r="AM538" s="77"/>
      <c r="AN538" s="132"/>
      <c r="AO538" s="76"/>
      <c r="AP538" s="76"/>
      <c r="AQ538" s="76"/>
      <c r="AR538" s="76"/>
      <c r="AS538" s="76"/>
      <c r="AT538" s="76"/>
      <c r="AU538" s="732"/>
      <c r="AV538" s="732"/>
      <c r="AW538" s="76"/>
      <c r="AX538" s="76"/>
      <c r="AY538" s="76"/>
      <c r="AZ538" s="76"/>
      <c r="BA538" s="733"/>
      <c r="BB538" s="139"/>
      <c r="BC538" s="121"/>
      <c r="BD538" s="139"/>
      <c r="BE538" s="67"/>
      <c r="BF538" s="139"/>
      <c r="BG538" s="121"/>
      <c r="BH538" s="121"/>
      <c r="BI538" s="121"/>
      <c r="BJ538" s="121"/>
      <c r="BK538" s="139"/>
      <c r="BL538" s="139"/>
      <c r="BM538" s="139"/>
      <c r="BN538" s="139"/>
      <c r="BO538" s="573"/>
      <c r="BP538" s="139"/>
      <c r="BQ538" s="139"/>
      <c r="BR538" s="139"/>
      <c r="BS538" s="139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113"/>
      <c r="CK538" s="113"/>
      <c r="CL538" s="113"/>
      <c r="CM538" s="113"/>
      <c r="CN538" s="113"/>
      <c r="CO538" s="113"/>
      <c r="CP538" s="113"/>
      <c r="CQ538" s="113"/>
      <c r="CR538" s="113"/>
      <c r="CS538" s="113"/>
      <c r="CT538" s="113"/>
      <c r="CU538" s="113"/>
      <c r="CV538" s="50"/>
      <c r="CW538" s="50"/>
      <c r="CX538" s="50"/>
      <c r="CY538" s="50"/>
      <c r="CZ538" s="28"/>
      <c r="DA538" s="28"/>
      <c r="DB538" s="28"/>
      <c r="DC538" s="735">
        <v>2</v>
      </c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76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71"/>
      <c r="FI538" s="71"/>
      <c r="FJ538" s="72"/>
      <c r="FK538" s="72"/>
      <c r="FL538" s="73"/>
      <c r="FM538" s="73"/>
      <c r="FN538" s="73"/>
      <c r="FO538" s="73"/>
      <c r="FP538" s="73"/>
      <c r="FQ538" s="73"/>
      <c r="FR538" s="28"/>
      <c r="FS538" s="77"/>
      <c r="FT538" s="77"/>
      <c r="FU538" s="77"/>
      <c r="FV538" s="75"/>
      <c r="FW538" s="75"/>
      <c r="FX538" s="75"/>
      <c r="FY538" s="75"/>
      <c r="FZ538" s="28"/>
      <c r="GA538" s="78"/>
      <c r="GB538" s="85"/>
      <c r="GC538" s="85"/>
      <c r="GD538" s="85"/>
      <c r="GE538" s="85"/>
      <c r="GF538" s="85"/>
      <c r="GG538" s="28"/>
      <c r="GH538" s="28"/>
      <c r="GI538" s="28"/>
      <c r="GJ538" s="28"/>
      <c r="GK538" s="77"/>
      <c r="GL538" s="28"/>
      <c r="GM538" s="28"/>
      <c r="GN538" s="28"/>
      <c r="GO538" s="28"/>
      <c r="GP538" s="27"/>
      <c r="GQ538" s="27"/>
      <c r="GR538" s="27"/>
      <c r="GS538" s="27"/>
      <c r="GT538" s="27"/>
      <c r="GU538" s="27"/>
      <c r="GV538" s="27"/>
      <c r="GW538" s="27"/>
      <c r="GX538" s="86"/>
      <c r="GY538" s="27"/>
      <c r="GZ538" s="27"/>
      <c r="HA538" s="28"/>
      <c r="HB538" s="28"/>
      <c r="HC538" s="28"/>
      <c r="HD538" s="28"/>
      <c r="HE538" s="28"/>
      <c r="HF538" s="28"/>
      <c r="HG538" s="28"/>
      <c r="HH538" s="28"/>
      <c r="HI538" s="28"/>
      <c r="HJ538" s="28"/>
      <c r="HK538" s="28"/>
      <c r="HL538" s="28"/>
      <c r="HM538" s="28"/>
      <c r="HN538" s="28"/>
      <c r="HO538" s="28"/>
      <c r="HP538" s="28"/>
      <c r="HQ538" s="28"/>
      <c r="HR538" s="28"/>
      <c r="HS538" s="28"/>
      <c r="HT538" s="28"/>
      <c r="HU538" s="28"/>
      <c r="HV538" s="28"/>
      <c r="HW538" s="28"/>
      <c r="HX538" s="28"/>
      <c r="HY538" s="85"/>
      <c r="HZ538" s="28"/>
      <c r="IA538" s="28"/>
      <c r="IB538" s="28"/>
      <c r="IC538" s="28"/>
      <c r="ID538" s="28"/>
      <c r="IE538" s="84"/>
      <c r="IF538" s="84"/>
      <c r="IG538" s="28"/>
      <c r="IH538" s="28"/>
      <c r="II538" s="28"/>
      <c r="IJ538" s="28"/>
      <c r="IK538" s="28"/>
      <c r="IL538" s="28"/>
      <c r="IM538" s="28"/>
      <c r="IN538" s="28"/>
      <c r="IO538" s="28"/>
      <c r="IP538" s="84"/>
      <c r="IQ538" s="28"/>
      <c r="IR538" s="28"/>
      <c r="IS538" s="28"/>
      <c r="IT538" s="28"/>
      <c r="IU538" s="28"/>
      <c r="IV538" s="28"/>
      <c r="IW538" s="28"/>
      <c r="IX538" s="28"/>
      <c r="IY538" s="28"/>
      <c r="IZ538" s="28"/>
      <c r="JA538" s="28"/>
      <c r="JB538" s="28"/>
      <c r="JC538" s="28"/>
      <c r="JD538" s="59"/>
      <c r="JE538" s="32"/>
      <c r="JF538" s="32"/>
      <c r="JG538" s="28"/>
      <c r="JH538" s="28"/>
      <c r="JI538" s="28"/>
      <c r="JJ538" s="28"/>
      <c r="JK538" s="28"/>
      <c r="JL538" s="162"/>
      <c r="JM538" s="50"/>
      <c r="JN538" s="49"/>
      <c r="JO538" s="28"/>
      <c r="JP538" s="50"/>
      <c r="JQ538" s="27"/>
      <c r="JR538" s="27"/>
      <c r="JS538" s="58"/>
      <c r="JT538" s="28"/>
      <c r="JU538" s="50"/>
      <c r="JV538" s="58"/>
      <c r="JW538" s="59"/>
      <c r="JX538" s="51"/>
      <c r="JY538" s="58"/>
      <c r="JZ538" s="59"/>
      <c r="KA538" s="51"/>
      <c r="KB538" s="27"/>
      <c r="KC538" s="59"/>
      <c r="KD538" s="76"/>
      <c r="KE538" s="56"/>
      <c r="KF538" s="56"/>
      <c r="KG538" s="56"/>
      <c r="KH538" s="56"/>
      <c r="KI538" s="56"/>
      <c r="KJ538" s="56"/>
      <c r="KK538" s="56"/>
      <c r="KL538" s="56"/>
      <c r="KM538" s="28"/>
      <c r="KN538" s="28"/>
      <c r="KO538" s="28"/>
      <c r="KP538" s="28"/>
      <c r="KQ538" s="120"/>
      <c r="KR538" s="120"/>
      <c r="KS538" s="120"/>
      <c r="KT538" s="120"/>
      <c r="KU538" s="120"/>
      <c r="KV538" s="120"/>
      <c r="KW538" s="120"/>
      <c r="KX538" s="120"/>
      <c r="KY538" s="120"/>
      <c r="KZ538" s="120"/>
      <c r="LA538" s="120"/>
      <c r="LB538" s="120"/>
      <c r="LC538" s="120"/>
      <c r="LD538" s="120"/>
      <c r="LE538" s="139"/>
      <c r="LF538" s="148"/>
      <c r="LG538" s="148"/>
      <c r="LH538" s="148"/>
      <c r="LI538" s="148"/>
      <c r="LJ538" s="148"/>
      <c r="LK538" s="148"/>
      <c r="LL538" s="148"/>
      <c r="LM538" s="148"/>
      <c r="LN538" s="148"/>
      <c r="LO538" s="148"/>
      <c r="LP538" s="148"/>
      <c r="LQ538" s="148"/>
      <c r="LR538" s="148"/>
      <c r="LS538" s="148"/>
      <c r="LT538" s="148"/>
      <c r="LU538" s="148"/>
      <c r="LV538" s="148"/>
      <c r="LW538" s="148"/>
      <c r="LX538" s="148"/>
      <c r="LY538" s="148"/>
      <c r="LZ538" s="148"/>
      <c r="MA538" s="148"/>
      <c r="MB538" s="28"/>
      <c r="MC538" s="159"/>
      <c r="MD538" s="27"/>
      <c r="ME538" s="582"/>
      <c r="MF538" s="736">
        <v>41596</v>
      </c>
      <c r="MG538" s="735">
        <v>374</v>
      </c>
      <c r="MH538" s="28"/>
      <c r="MI538" s="582"/>
      <c r="MJ538" s="28"/>
      <c r="MK538" s="28"/>
      <c r="ML538" s="28"/>
      <c r="MM538" s="28"/>
      <c r="MN538" s="28"/>
      <c r="MO538" s="28"/>
      <c r="MP538" s="28"/>
      <c r="MQ538" s="28"/>
      <c r="MR538" s="28"/>
      <c r="MS538" s="28"/>
      <c r="MT538" s="28"/>
      <c r="MU538" s="28"/>
      <c r="MV538" s="28"/>
      <c r="MW538" s="28"/>
      <c r="MX538" s="28"/>
      <c r="MY538" s="28"/>
      <c r="MZ538" s="28"/>
      <c r="NA538" s="28"/>
      <c r="NB538" s="28"/>
      <c r="NC538" s="28"/>
      <c r="ND538" s="876">
        <v>1135</v>
      </c>
      <c r="NE538" s="877">
        <v>8.1721274368780001</v>
      </c>
      <c r="NF538" s="877">
        <v>5.9003838166669302</v>
      </c>
      <c r="NG538" s="877">
        <v>4.9936743617505899</v>
      </c>
      <c r="NH538" s="877">
        <v>2.4750848829487802</v>
      </c>
      <c r="NI538" s="877">
        <v>7.5503620154007303</v>
      </c>
      <c r="NJ538" s="877">
        <v>7.5750853788439301</v>
      </c>
      <c r="NK538" s="877">
        <v>8.3460261040546992</v>
      </c>
      <c r="NL538" s="877">
        <v>7.3402952104304804</v>
      </c>
      <c r="NM538" s="877">
        <v>5.9984211887291297</v>
      </c>
      <c r="NN538" s="877">
        <v>0.45417589318580198</v>
      </c>
      <c r="NO538" s="877">
        <v>5.8711043735554602</v>
      </c>
      <c r="NP538" s="877">
        <v>6.8597211289279603</v>
      </c>
      <c r="NQ538" s="877">
        <v>7.1083153553877203</v>
      </c>
      <c r="NR538" s="877">
        <v>4.1937717433966801</v>
      </c>
      <c r="NS538" s="877">
        <v>6.0424254653697096</v>
      </c>
      <c r="NT538" s="877">
        <v>6.8459917706645701</v>
      </c>
      <c r="NU538" s="877">
        <v>6.4068427546553002</v>
      </c>
      <c r="NV538" s="877">
        <v>6.2577649685713901</v>
      </c>
      <c r="NW538" s="877">
        <v>5.3048760500448902</v>
      </c>
      <c r="NX538" s="877">
        <v>5.8706113130445496</v>
      </c>
      <c r="NY538" s="877">
        <v>7.8216464452801704</v>
      </c>
      <c r="NZ538" s="877">
        <v>0.28688114778816198</v>
      </c>
      <c r="OA538" s="877">
        <v>10.839219537956801</v>
      </c>
      <c r="OB538" s="877">
        <v>1.3840498067951601</v>
      </c>
      <c r="OC538" s="877">
        <v>8.5805223935461203</v>
      </c>
      <c r="OD538" s="877">
        <v>6.2086733196294697</v>
      </c>
      <c r="OE538" s="877">
        <v>6.3885339790918003</v>
      </c>
      <c r="OF538" s="877">
        <v>12.1317090832177</v>
      </c>
      <c r="OG538" s="877">
        <v>3.4633608858166598</v>
      </c>
      <c r="OH538" s="877">
        <v>8.5110805570835293</v>
      </c>
      <c r="OI538" s="877">
        <v>4.2949882676914504</v>
      </c>
      <c r="OJ538" s="877">
        <v>3.6206285261341802</v>
      </c>
      <c r="OK538" s="877">
        <v>8.29364124575795</v>
      </c>
      <c r="OL538" s="877">
        <v>9.4551697311616696</v>
      </c>
    </row>
    <row r="539" spans="1:402" s="29" customFormat="1" x14ac:dyDescent="0.25">
      <c r="A539" s="274">
        <v>538</v>
      </c>
      <c r="B539" s="27">
        <v>1</v>
      </c>
      <c r="C539" s="27">
        <v>1</v>
      </c>
      <c r="D539" s="27">
        <v>5</v>
      </c>
      <c r="E539" s="735">
        <v>139</v>
      </c>
      <c r="F539" s="882"/>
      <c r="G539" s="888">
        <v>378</v>
      </c>
      <c r="H539" s="27"/>
      <c r="I539" s="735" t="s">
        <v>2092</v>
      </c>
      <c r="J539" s="55"/>
      <c r="K539" s="107">
        <v>62.953424657534249</v>
      </c>
      <c r="L539" s="107">
        <v>55</v>
      </c>
      <c r="M539" s="27">
        <v>155</v>
      </c>
      <c r="N539" s="107">
        <v>22.9</v>
      </c>
      <c r="O539" s="79"/>
      <c r="P539" s="735">
        <v>1</v>
      </c>
      <c r="Q539" s="27"/>
      <c r="R539" s="27"/>
      <c r="S539" s="27"/>
      <c r="T539" s="74"/>
      <c r="U539" s="113">
        <v>0</v>
      </c>
      <c r="V539" s="113"/>
      <c r="W539" s="113"/>
      <c r="X539" s="113"/>
      <c r="Y539" s="113"/>
      <c r="Z539" s="113"/>
      <c r="AA539" s="113"/>
      <c r="AB539" s="113"/>
      <c r="AC539" s="28"/>
      <c r="AD539" s="739">
        <v>32</v>
      </c>
      <c r="AE539" s="28"/>
      <c r="AF539" s="76"/>
      <c r="AG539" s="742">
        <v>0.36</v>
      </c>
      <c r="AH539" s="743">
        <v>182</v>
      </c>
      <c r="AI539" s="76"/>
      <c r="AJ539" s="743">
        <v>10.5</v>
      </c>
      <c r="AK539" s="76"/>
      <c r="AL539" s="76"/>
      <c r="AM539" s="77"/>
      <c r="AN539" s="132"/>
      <c r="AO539" s="76"/>
      <c r="AP539" s="76"/>
      <c r="AQ539" s="76"/>
      <c r="AR539" s="76"/>
      <c r="AS539" s="76"/>
      <c r="AT539" s="76"/>
      <c r="AU539" s="732"/>
      <c r="AV539" s="732"/>
      <c r="AW539" s="76"/>
      <c r="AX539" s="76"/>
      <c r="AY539" s="76"/>
      <c r="AZ539" s="76"/>
      <c r="BA539" s="733"/>
      <c r="BB539" s="139"/>
      <c r="BC539" s="121"/>
      <c r="BD539" s="139"/>
      <c r="BE539" s="67"/>
      <c r="BF539" s="139"/>
      <c r="BG539" s="121"/>
      <c r="BH539" s="121"/>
      <c r="BI539" s="121"/>
      <c r="BJ539" s="121"/>
      <c r="BK539" s="139"/>
      <c r="BL539" s="139"/>
      <c r="BM539" s="139"/>
      <c r="BN539" s="139"/>
      <c r="BO539" s="573"/>
      <c r="BP539" s="139"/>
      <c r="BQ539" s="139"/>
      <c r="BR539" s="139"/>
      <c r="BS539" s="139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113"/>
      <c r="CK539" s="113"/>
      <c r="CL539" s="113"/>
      <c r="CM539" s="113"/>
      <c r="CN539" s="113"/>
      <c r="CO539" s="113"/>
      <c r="CP539" s="113"/>
      <c r="CQ539" s="113"/>
      <c r="CR539" s="113"/>
      <c r="CS539" s="113"/>
      <c r="CT539" s="113"/>
      <c r="CU539" s="113"/>
      <c r="CV539" s="50"/>
      <c r="CW539" s="50"/>
      <c r="CX539" s="50"/>
      <c r="CY539" s="50"/>
      <c r="CZ539" s="28"/>
      <c r="DA539" s="28"/>
      <c r="DB539" s="28"/>
      <c r="DC539" s="735">
        <v>2</v>
      </c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76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71"/>
      <c r="FI539" s="71"/>
      <c r="FJ539" s="72"/>
      <c r="FK539" s="72"/>
      <c r="FL539" s="73"/>
      <c r="FM539" s="73"/>
      <c r="FN539" s="73"/>
      <c r="FO539" s="73"/>
      <c r="FP539" s="73"/>
      <c r="FQ539" s="73"/>
      <c r="FR539" s="28"/>
      <c r="FS539" s="77"/>
      <c r="FT539" s="77"/>
      <c r="FU539" s="77"/>
      <c r="FV539" s="75"/>
      <c r="FW539" s="75"/>
      <c r="FX539" s="75"/>
      <c r="FY539" s="75"/>
      <c r="FZ539" s="28"/>
      <c r="GA539" s="78"/>
      <c r="GB539" s="85"/>
      <c r="GC539" s="85"/>
      <c r="GD539" s="85"/>
      <c r="GE539" s="85"/>
      <c r="GF539" s="85"/>
      <c r="GG539" s="28"/>
      <c r="GH539" s="28"/>
      <c r="GI539" s="28"/>
      <c r="GJ539" s="28"/>
      <c r="GK539" s="77"/>
      <c r="GL539" s="28"/>
      <c r="GM539" s="28"/>
      <c r="GN539" s="28"/>
      <c r="GO539" s="28"/>
      <c r="GP539" s="27"/>
      <c r="GQ539" s="27"/>
      <c r="GR539" s="27"/>
      <c r="GS539" s="27"/>
      <c r="GT539" s="27"/>
      <c r="GU539" s="27"/>
      <c r="GV539" s="27"/>
      <c r="GW539" s="27"/>
      <c r="GX539" s="86"/>
      <c r="GY539" s="27"/>
      <c r="GZ539" s="27"/>
      <c r="HA539" s="28"/>
      <c r="HB539" s="28"/>
      <c r="HC539" s="28"/>
      <c r="HD539" s="28"/>
      <c r="HE539" s="28"/>
      <c r="HF539" s="28"/>
      <c r="HG539" s="28"/>
      <c r="HH539" s="28"/>
      <c r="HI539" s="28"/>
      <c r="HJ539" s="28"/>
      <c r="HK539" s="28"/>
      <c r="HL539" s="28"/>
      <c r="HM539" s="28"/>
      <c r="HN539" s="28"/>
      <c r="HO539" s="28"/>
      <c r="HP539" s="28"/>
      <c r="HQ539" s="28"/>
      <c r="HR539" s="28"/>
      <c r="HS539" s="28"/>
      <c r="HT539" s="28"/>
      <c r="HU539" s="28"/>
      <c r="HV539" s="28"/>
      <c r="HW539" s="28"/>
      <c r="HX539" s="28"/>
      <c r="HY539" s="85"/>
      <c r="HZ539" s="28"/>
      <c r="IA539" s="28"/>
      <c r="IB539" s="28"/>
      <c r="IC539" s="28"/>
      <c r="ID539" s="28"/>
      <c r="IE539" s="84"/>
      <c r="IF539" s="84"/>
      <c r="IG539" s="28"/>
      <c r="IH539" s="28"/>
      <c r="II539" s="28"/>
      <c r="IJ539" s="28"/>
      <c r="IK539" s="28"/>
      <c r="IL539" s="28"/>
      <c r="IM539" s="28"/>
      <c r="IN539" s="28"/>
      <c r="IO539" s="28"/>
      <c r="IP539" s="84"/>
      <c r="IQ539" s="28"/>
      <c r="IR539" s="28"/>
      <c r="IS539" s="28"/>
      <c r="IT539" s="28"/>
      <c r="IU539" s="28"/>
      <c r="IV539" s="28"/>
      <c r="IW539" s="28"/>
      <c r="IX539" s="28"/>
      <c r="IY539" s="28"/>
      <c r="IZ539" s="28"/>
      <c r="JA539" s="28"/>
      <c r="JB539" s="28"/>
      <c r="JC539" s="28"/>
      <c r="JD539" s="59"/>
      <c r="JE539" s="32"/>
      <c r="JF539" s="32"/>
      <c r="JG539" s="28"/>
      <c r="JH539" s="28"/>
      <c r="JI539" s="28"/>
      <c r="JJ539" s="28"/>
      <c r="JK539" s="28"/>
      <c r="JL539" s="162"/>
      <c r="JM539" s="50"/>
      <c r="JN539" s="49"/>
      <c r="JO539" s="28"/>
      <c r="JP539" s="50"/>
      <c r="JQ539" s="27"/>
      <c r="JR539" s="27"/>
      <c r="JS539" s="58"/>
      <c r="JT539" s="28"/>
      <c r="JU539" s="50"/>
      <c r="JV539" s="58"/>
      <c r="JW539" s="59"/>
      <c r="JX539" s="51"/>
      <c r="JY539" s="58"/>
      <c r="JZ539" s="59"/>
      <c r="KA539" s="51"/>
      <c r="KB539" s="27"/>
      <c r="KC539" s="59"/>
      <c r="KD539" s="76"/>
      <c r="KE539" s="56"/>
      <c r="KF539" s="56"/>
      <c r="KG539" s="56"/>
      <c r="KH539" s="56"/>
      <c r="KI539" s="56"/>
      <c r="KJ539" s="56"/>
      <c r="KK539" s="56"/>
      <c r="KL539" s="56"/>
      <c r="KM539" s="28"/>
      <c r="KN539" s="28"/>
      <c r="KO539" s="28"/>
      <c r="KP539" s="28"/>
      <c r="KQ539" s="120"/>
      <c r="KR539" s="120"/>
      <c r="KS539" s="120"/>
      <c r="KT539" s="120"/>
      <c r="KU539" s="120"/>
      <c r="KV539" s="120"/>
      <c r="KW539" s="120"/>
      <c r="KX539" s="120"/>
      <c r="KY539" s="120"/>
      <c r="KZ539" s="120"/>
      <c r="LA539" s="120"/>
      <c r="LB539" s="120"/>
      <c r="LC539" s="120"/>
      <c r="LD539" s="120"/>
      <c r="LE539" s="139"/>
      <c r="LF539" s="148"/>
      <c r="LG539" s="148"/>
      <c r="LH539" s="148"/>
      <c r="LI539" s="148"/>
      <c r="LJ539" s="148"/>
      <c r="LK539" s="148"/>
      <c r="LL539" s="148"/>
      <c r="LM539" s="148"/>
      <c r="LN539" s="148"/>
      <c r="LO539" s="148"/>
      <c r="LP539" s="148"/>
      <c r="LQ539" s="148"/>
      <c r="LR539" s="148"/>
      <c r="LS539" s="148"/>
      <c r="LT539" s="148"/>
      <c r="LU539" s="148"/>
      <c r="LV539" s="148"/>
      <c r="LW539" s="148"/>
      <c r="LX539" s="148"/>
      <c r="LY539" s="148"/>
      <c r="LZ539" s="148"/>
      <c r="MA539" s="148"/>
      <c r="MB539" s="28"/>
      <c r="MC539" s="159"/>
      <c r="MD539" s="27"/>
      <c r="ME539" s="582"/>
      <c r="MF539" s="736">
        <v>41598</v>
      </c>
      <c r="MG539" s="735">
        <v>378</v>
      </c>
      <c r="MH539" s="28"/>
      <c r="MI539" s="582"/>
      <c r="MJ539" s="28"/>
      <c r="MK539" s="28"/>
      <c r="ML539" s="28"/>
      <c r="MM539" s="28"/>
      <c r="MN539" s="28"/>
      <c r="MO539" s="28"/>
      <c r="MP539" s="28"/>
      <c r="MQ539" s="28"/>
      <c r="MR539" s="28"/>
      <c r="MS539" s="28"/>
      <c r="MT539" s="28"/>
      <c r="MU539" s="28"/>
      <c r="MV539" s="28"/>
      <c r="MW539" s="28"/>
      <c r="MX539" s="28"/>
      <c r="MY539" s="28"/>
      <c r="MZ539" s="28"/>
      <c r="NA539" s="28"/>
      <c r="NB539" s="28"/>
      <c r="NC539" s="28"/>
      <c r="ND539" s="876">
        <v>1139</v>
      </c>
      <c r="NE539" s="877" t="s">
        <v>64</v>
      </c>
      <c r="NF539" s="877" t="s">
        <v>64</v>
      </c>
      <c r="NG539" s="877" t="s">
        <v>64</v>
      </c>
      <c r="NH539" s="877" t="s">
        <v>64</v>
      </c>
      <c r="NI539" s="877" t="s">
        <v>64</v>
      </c>
      <c r="NJ539" s="877" t="s">
        <v>64</v>
      </c>
      <c r="NK539" s="877" t="s">
        <v>64</v>
      </c>
      <c r="NL539" s="877" t="s">
        <v>64</v>
      </c>
      <c r="NM539" s="877" t="s">
        <v>64</v>
      </c>
      <c r="NN539" s="877" t="s">
        <v>64</v>
      </c>
      <c r="NO539" s="877" t="s">
        <v>64</v>
      </c>
      <c r="NP539" s="877" t="s">
        <v>64</v>
      </c>
      <c r="NQ539" s="877" t="s">
        <v>64</v>
      </c>
      <c r="NR539" s="877" t="s">
        <v>64</v>
      </c>
      <c r="NS539" s="877" t="s">
        <v>64</v>
      </c>
      <c r="NT539" s="877" t="s">
        <v>64</v>
      </c>
      <c r="NU539" s="877" t="s">
        <v>64</v>
      </c>
      <c r="NV539" s="877" t="s">
        <v>64</v>
      </c>
      <c r="NW539" s="877" t="s">
        <v>64</v>
      </c>
      <c r="NX539" s="877" t="s">
        <v>64</v>
      </c>
      <c r="NY539" s="877" t="s">
        <v>64</v>
      </c>
      <c r="NZ539" s="877" t="s">
        <v>64</v>
      </c>
      <c r="OA539" s="877" t="s">
        <v>64</v>
      </c>
      <c r="OB539" s="877" t="s">
        <v>64</v>
      </c>
      <c r="OC539" s="877" t="s">
        <v>64</v>
      </c>
      <c r="OD539" s="877" t="s">
        <v>64</v>
      </c>
      <c r="OE539" s="877" t="s">
        <v>64</v>
      </c>
      <c r="OF539" s="877" t="s">
        <v>64</v>
      </c>
      <c r="OG539" s="877" t="s">
        <v>64</v>
      </c>
      <c r="OH539" s="877" t="s">
        <v>64</v>
      </c>
      <c r="OI539" s="877" t="s">
        <v>64</v>
      </c>
      <c r="OJ539" s="877" t="s">
        <v>64</v>
      </c>
      <c r="OK539" s="877" t="s">
        <v>64</v>
      </c>
      <c r="OL539" s="877" t="s">
        <v>64</v>
      </c>
    </row>
    <row r="540" spans="1:402" s="29" customFormat="1" x14ac:dyDescent="0.25">
      <c r="A540" s="221">
        <v>539</v>
      </c>
      <c r="B540" s="27">
        <v>1</v>
      </c>
      <c r="C540" s="27">
        <v>1</v>
      </c>
      <c r="D540" s="27">
        <v>5</v>
      </c>
      <c r="E540" s="735">
        <v>155</v>
      </c>
      <c r="F540" s="882"/>
      <c r="G540" s="888">
        <v>399</v>
      </c>
      <c r="H540" s="27"/>
      <c r="I540" s="735" t="s">
        <v>2093</v>
      </c>
      <c r="J540" s="55"/>
      <c r="K540" s="107">
        <v>80.438356164383563</v>
      </c>
      <c r="L540" s="107">
        <v>78</v>
      </c>
      <c r="M540" s="27">
        <v>166</v>
      </c>
      <c r="N540" s="107">
        <v>28.3</v>
      </c>
      <c r="O540" s="79"/>
      <c r="P540" s="735">
        <v>0</v>
      </c>
      <c r="Q540" s="27"/>
      <c r="R540" s="27"/>
      <c r="S540" s="27"/>
      <c r="T540" s="74"/>
      <c r="U540" s="113">
        <v>0</v>
      </c>
      <c r="V540" s="113"/>
      <c r="W540" s="113"/>
      <c r="X540" s="113"/>
      <c r="Y540" s="113"/>
      <c r="Z540" s="113"/>
      <c r="AA540" s="113"/>
      <c r="AB540" s="113"/>
      <c r="AC540" s="28"/>
      <c r="AD540" s="739">
        <v>10</v>
      </c>
      <c r="AE540" s="28" t="s">
        <v>2086</v>
      </c>
      <c r="AF540" s="76"/>
      <c r="AG540" s="742">
        <v>1.23</v>
      </c>
      <c r="AH540" s="743">
        <v>57</v>
      </c>
      <c r="AI540" s="76"/>
      <c r="AJ540" s="743">
        <v>8.1999999999999993</v>
      </c>
      <c r="AK540" s="76"/>
      <c r="AL540" s="76"/>
      <c r="AM540" s="77"/>
      <c r="AN540" s="132"/>
      <c r="AO540" s="76"/>
      <c r="AP540" s="76"/>
      <c r="AQ540" s="76"/>
      <c r="AR540" s="76"/>
      <c r="AS540" s="76"/>
      <c r="AT540" s="76"/>
      <c r="AU540" s="732"/>
      <c r="AV540" s="732"/>
      <c r="AW540" s="76"/>
      <c r="AX540" s="76"/>
      <c r="AY540" s="76"/>
      <c r="AZ540" s="76"/>
      <c r="BA540" s="733"/>
      <c r="BB540" s="139"/>
      <c r="BC540" s="121"/>
      <c r="BD540" s="139"/>
      <c r="BE540" s="67"/>
      <c r="BF540" s="139"/>
      <c r="BG540" s="121"/>
      <c r="BH540" s="121"/>
      <c r="BI540" s="121"/>
      <c r="BJ540" s="121"/>
      <c r="BK540" s="139"/>
      <c r="BL540" s="139"/>
      <c r="BM540" s="139"/>
      <c r="BN540" s="139"/>
      <c r="BO540" s="573"/>
      <c r="BP540" s="139"/>
      <c r="BQ540" s="139"/>
      <c r="BR540" s="139"/>
      <c r="BS540" s="139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113"/>
      <c r="CK540" s="113"/>
      <c r="CL540" s="113"/>
      <c r="CM540" s="113"/>
      <c r="CN540" s="113"/>
      <c r="CO540" s="113"/>
      <c r="CP540" s="113"/>
      <c r="CQ540" s="113"/>
      <c r="CR540" s="113"/>
      <c r="CS540" s="113"/>
      <c r="CT540" s="113"/>
      <c r="CU540" s="113"/>
      <c r="CV540" s="50"/>
      <c r="CW540" s="50"/>
      <c r="CX540" s="50"/>
      <c r="CY540" s="50"/>
      <c r="CZ540" s="28"/>
      <c r="DA540" s="28"/>
      <c r="DB540" s="28"/>
      <c r="DC540" s="735">
        <v>1</v>
      </c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76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71"/>
      <c r="FI540" s="71"/>
      <c r="FJ540" s="72"/>
      <c r="FK540" s="72"/>
      <c r="FL540" s="73"/>
      <c r="FM540" s="73"/>
      <c r="FN540" s="73"/>
      <c r="FO540" s="73"/>
      <c r="FP540" s="73"/>
      <c r="FQ540" s="73"/>
      <c r="FR540" s="28"/>
      <c r="FS540" s="77"/>
      <c r="FT540" s="77"/>
      <c r="FU540" s="77"/>
      <c r="FV540" s="75"/>
      <c r="FW540" s="75"/>
      <c r="FX540" s="75"/>
      <c r="FY540" s="75"/>
      <c r="FZ540" s="28"/>
      <c r="GA540" s="78"/>
      <c r="GB540" s="85"/>
      <c r="GC540" s="85"/>
      <c r="GD540" s="85"/>
      <c r="GE540" s="85"/>
      <c r="GF540" s="85"/>
      <c r="GG540" s="28"/>
      <c r="GH540" s="28"/>
      <c r="GI540" s="28"/>
      <c r="GJ540" s="28"/>
      <c r="GK540" s="77"/>
      <c r="GL540" s="28"/>
      <c r="GM540" s="28"/>
      <c r="GN540" s="28"/>
      <c r="GO540" s="28"/>
      <c r="GP540" s="27"/>
      <c r="GQ540" s="27"/>
      <c r="GR540" s="27"/>
      <c r="GS540" s="27"/>
      <c r="GT540" s="27"/>
      <c r="GU540" s="27"/>
      <c r="GV540" s="27"/>
      <c r="GW540" s="27"/>
      <c r="GX540" s="86"/>
      <c r="GY540" s="27"/>
      <c r="GZ540" s="27"/>
      <c r="HA540" s="28"/>
      <c r="HB540" s="28"/>
      <c r="HC540" s="28"/>
      <c r="HD540" s="28"/>
      <c r="HE540" s="28"/>
      <c r="HF540" s="28"/>
      <c r="HG540" s="28"/>
      <c r="HH540" s="28"/>
      <c r="HI540" s="28"/>
      <c r="HJ540" s="28"/>
      <c r="HK540" s="28"/>
      <c r="HL540" s="28"/>
      <c r="HM540" s="28"/>
      <c r="HN540" s="28"/>
      <c r="HO540" s="28"/>
      <c r="HP540" s="28"/>
      <c r="HQ540" s="28"/>
      <c r="HR540" s="28"/>
      <c r="HS540" s="28"/>
      <c r="HT540" s="28"/>
      <c r="HU540" s="28"/>
      <c r="HV540" s="28"/>
      <c r="HW540" s="28"/>
      <c r="HX540" s="28"/>
      <c r="HY540" s="85"/>
      <c r="HZ540" s="28"/>
      <c r="IA540" s="28"/>
      <c r="IB540" s="28"/>
      <c r="IC540" s="28"/>
      <c r="ID540" s="28"/>
      <c r="IE540" s="84"/>
      <c r="IF540" s="84"/>
      <c r="IG540" s="28"/>
      <c r="IH540" s="28"/>
      <c r="II540" s="28"/>
      <c r="IJ540" s="28"/>
      <c r="IK540" s="28"/>
      <c r="IL540" s="28"/>
      <c r="IM540" s="28"/>
      <c r="IN540" s="28"/>
      <c r="IO540" s="28"/>
      <c r="IP540" s="84"/>
      <c r="IQ540" s="28"/>
      <c r="IR540" s="28"/>
      <c r="IS540" s="28"/>
      <c r="IT540" s="28"/>
      <c r="IU540" s="28"/>
      <c r="IV540" s="28"/>
      <c r="IW540" s="28"/>
      <c r="IX540" s="28"/>
      <c r="IY540" s="28"/>
      <c r="IZ540" s="28"/>
      <c r="JA540" s="28"/>
      <c r="JB540" s="28"/>
      <c r="JC540" s="28"/>
      <c r="JD540" s="59"/>
      <c r="JE540" s="32"/>
      <c r="JF540" s="32"/>
      <c r="JG540" s="28"/>
      <c r="JH540" s="28"/>
      <c r="JI540" s="28"/>
      <c r="JJ540" s="28"/>
      <c r="JK540" s="28"/>
      <c r="JL540" s="162"/>
      <c r="JM540" s="50"/>
      <c r="JN540" s="49"/>
      <c r="JO540" s="28"/>
      <c r="JP540" s="50"/>
      <c r="JQ540" s="27"/>
      <c r="JR540" s="27"/>
      <c r="JS540" s="58"/>
      <c r="JT540" s="28"/>
      <c r="JU540" s="50"/>
      <c r="JV540" s="58"/>
      <c r="JW540" s="59"/>
      <c r="JX540" s="51"/>
      <c r="JY540" s="58"/>
      <c r="JZ540" s="59"/>
      <c r="KA540" s="51"/>
      <c r="KB540" s="27"/>
      <c r="KC540" s="59"/>
      <c r="KD540" s="76"/>
      <c r="KE540" s="56"/>
      <c r="KF540" s="56"/>
      <c r="KG540" s="56"/>
      <c r="KH540" s="56"/>
      <c r="KI540" s="56"/>
      <c r="KJ540" s="56"/>
      <c r="KK540" s="56"/>
      <c r="KL540" s="56"/>
      <c r="KM540" s="28"/>
      <c r="KN540" s="28"/>
      <c r="KO540" s="28"/>
      <c r="KP540" s="28"/>
      <c r="KQ540" s="120"/>
      <c r="KR540" s="120"/>
      <c r="KS540" s="120"/>
      <c r="KT540" s="120"/>
      <c r="KU540" s="120"/>
      <c r="KV540" s="120"/>
      <c r="KW540" s="120"/>
      <c r="KX540" s="120"/>
      <c r="KY540" s="120"/>
      <c r="KZ540" s="120"/>
      <c r="LA540" s="120"/>
      <c r="LB540" s="120"/>
      <c r="LC540" s="120"/>
      <c r="LD540" s="120"/>
      <c r="LE540" s="139"/>
      <c r="LF540" s="148"/>
      <c r="LG540" s="148"/>
      <c r="LH540" s="148"/>
      <c r="LI540" s="148"/>
      <c r="LJ540" s="148"/>
      <c r="LK540" s="148"/>
      <c r="LL540" s="148"/>
      <c r="LM540" s="148"/>
      <c r="LN540" s="148"/>
      <c r="LO540" s="148"/>
      <c r="LP540" s="148"/>
      <c r="LQ540" s="148"/>
      <c r="LR540" s="148"/>
      <c r="LS540" s="148"/>
      <c r="LT540" s="148"/>
      <c r="LU540" s="148"/>
      <c r="LV540" s="148"/>
      <c r="LW540" s="148"/>
      <c r="LX540" s="148"/>
      <c r="LY540" s="148"/>
      <c r="LZ540" s="148"/>
      <c r="MA540" s="148"/>
      <c r="MB540" s="28"/>
      <c r="MC540" s="159"/>
      <c r="MD540" s="27"/>
      <c r="ME540" s="582"/>
      <c r="MF540" s="736">
        <v>41647</v>
      </c>
      <c r="MG540" s="735">
        <v>399</v>
      </c>
      <c r="MH540" s="28"/>
      <c r="MI540" s="582"/>
      <c r="MJ540" s="28"/>
      <c r="MK540" s="28"/>
      <c r="ML540" s="28"/>
      <c r="MM540" s="28"/>
      <c r="MN540" s="28"/>
      <c r="MO540" s="28"/>
      <c r="MP540" s="28"/>
      <c r="MQ540" s="28"/>
      <c r="MR540" s="28"/>
      <c r="MS540" s="28"/>
      <c r="MT540" s="28"/>
      <c r="MU540" s="28"/>
      <c r="MV540" s="28"/>
      <c r="MW540" s="28"/>
      <c r="MX540" s="28"/>
      <c r="MY540" s="28"/>
      <c r="MZ540" s="28"/>
      <c r="NA540" s="28"/>
      <c r="NB540" s="28"/>
      <c r="NC540" s="28"/>
      <c r="ND540" s="876">
        <v>1155</v>
      </c>
      <c r="NE540" s="877">
        <v>8.5199900038937102</v>
      </c>
      <c r="NF540" s="877">
        <v>6.7710932516995399</v>
      </c>
      <c r="NG540" s="877">
        <v>4.8479969065549504</v>
      </c>
      <c r="NH540" s="877">
        <v>3.0338634518662801</v>
      </c>
      <c r="NI540" s="877">
        <v>7.3760819666500703</v>
      </c>
      <c r="NJ540" s="877">
        <v>8.8808079483628006</v>
      </c>
      <c r="NK540" s="877">
        <v>6.5727381168640697</v>
      </c>
      <c r="NL540" s="877">
        <v>7.4554094228082697</v>
      </c>
      <c r="NM540" s="877">
        <v>5.8392037880969401</v>
      </c>
      <c r="NN540" s="877">
        <v>1.0143552929770701</v>
      </c>
      <c r="NO540" s="877">
        <v>5.6831349851260899</v>
      </c>
      <c r="NP540" s="877">
        <v>5.9455608859938804</v>
      </c>
      <c r="NQ540" s="877">
        <v>7.0880991839972101</v>
      </c>
      <c r="NR540" s="877">
        <v>4.3355690055567502</v>
      </c>
      <c r="NS540" s="877">
        <v>6.07531869255335</v>
      </c>
      <c r="NT540" s="877">
        <v>7.2608725012731004</v>
      </c>
      <c r="NU540" s="877">
        <v>5.7073591320808799</v>
      </c>
      <c r="NV540" s="877">
        <v>6.3643973373213196</v>
      </c>
      <c r="NW540" s="877">
        <v>7.0719985807530596</v>
      </c>
      <c r="NX540" s="877">
        <v>6.3103401206121497</v>
      </c>
      <c r="NY540" s="877">
        <v>7.4028415325512897</v>
      </c>
      <c r="NZ540" s="877">
        <v>-1.9378782880922001</v>
      </c>
      <c r="OA540" s="877">
        <v>11.596790753878899</v>
      </c>
      <c r="OB540" s="877">
        <v>1.99638874644762</v>
      </c>
      <c r="OC540" s="877">
        <v>4.8693779240313297</v>
      </c>
      <c r="OD540" s="877">
        <v>7.13688860790307</v>
      </c>
      <c r="OE540" s="877">
        <v>5.9328643353055197</v>
      </c>
      <c r="OF540" s="877">
        <v>11.588339860923501</v>
      </c>
      <c r="OG540" s="877">
        <v>3.7224660244710899</v>
      </c>
      <c r="OH540" s="877">
        <v>7.8349766157315299</v>
      </c>
      <c r="OI540" s="877">
        <v>3.6496154590634098</v>
      </c>
      <c r="OJ540" s="877">
        <v>3.7533632451919501</v>
      </c>
      <c r="OK540" s="877">
        <v>6.80725621212353</v>
      </c>
      <c r="OL540" s="877">
        <v>9.6004020074313203</v>
      </c>
    </row>
    <row r="541" spans="1:402" s="29" customFormat="1" x14ac:dyDescent="0.25">
      <c r="A541" s="221">
        <v>540</v>
      </c>
      <c r="B541" s="27">
        <v>1</v>
      </c>
      <c r="C541" s="27">
        <v>1</v>
      </c>
      <c r="D541" s="27">
        <v>5</v>
      </c>
      <c r="E541" s="735">
        <v>162</v>
      </c>
      <c r="F541" s="882"/>
      <c r="G541" s="888">
        <v>407</v>
      </c>
      <c r="H541" s="27"/>
      <c r="I541" s="735" t="s">
        <v>2094</v>
      </c>
      <c r="J541" s="55"/>
      <c r="K541" s="107">
        <v>58.106849315068494</v>
      </c>
      <c r="L541" s="107">
        <v>60</v>
      </c>
      <c r="M541" s="27">
        <v>158</v>
      </c>
      <c r="N541" s="107">
        <v>24</v>
      </c>
      <c r="O541" s="79"/>
      <c r="P541" s="735">
        <v>1</v>
      </c>
      <c r="Q541" s="27"/>
      <c r="R541" s="27"/>
      <c r="S541" s="27"/>
      <c r="T541" s="74"/>
      <c r="U541" s="113">
        <v>0</v>
      </c>
      <c r="V541" s="113"/>
      <c r="W541" s="113"/>
      <c r="X541" s="113"/>
      <c r="Y541" s="113"/>
      <c r="Z541" s="113"/>
      <c r="AA541" s="113"/>
      <c r="AB541" s="113"/>
      <c r="AC541" s="28"/>
      <c r="AD541" s="739">
        <v>29</v>
      </c>
      <c r="AE541" s="28"/>
      <c r="AF541" s="76"/>
      <c r="AG541" s="742">
        <v>1.1400000000000001</v>
      </c>
      <c r="AH541" s="743">
        <v>49</v>
      </c>
      <c r="AI541" s="76"/>
      <c r="AJ541" s="744">
        <v>11.4</v>
      </c>
      <c r="AK541" s="76"/>
      <c r="AL541" s="76"/>
      <c r="AM541" s="77"/>
      <c r="AN541" s="132"/>
      <c r="AO541" s="76"/>
      <c r="AP541" s="76"/>
      <c r="AQ541" s="76"/>
      <c r="AR541" s="76"/>
      <c r="AS541" s="76"/>
      <c r="AT541" s="76"/>
      <c r="AU541" s="732"/>
      <c r="AV541" s="732"/>
      <c r="AW541" s="76"/>
      <c r="AX541" s="76"/>
      <c r="AY541" s="76"/>
      <c r="AZ541" s="76"/>
      <c r="BA541" s="733"/>
      <c r="BB541" s="139"/>
      <c r="BC541" s="121"/>
      <c r="BD541" s="139"/>
      <c r="BE541" s="67"/>
      <c r="BF541" s="139"/>
      <c r="BG541" s="121"/>
      <c r="BH541" s="121"/>
      <c r="BI541" s="121"/>
      <c r="BJ541" s="121"/>
      <c r="BK541" s="139"/>
      <c r="BL541" s="139"/>
      <c r="BM541" s="139"/>
      <c r="BN541" s="139"/>
      <c r="BO541" s="573"/>
      <c r="BP541" s="139"/>
      <c r="BQ541" s="139"/>
      <c r="BR541" s="139"/>
      <c r="BS541" s="139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113"/>
      <c r="CK541" s="113"/>
      <c r="CL541" s="113"/>
      <c r="CM541" s="113"/>
      <c r="CN541" s="113"/>
      <c r="CO541" s="113"/>
      <c r="CP541" s="113"/>
      <c r="CQ541" s="113"/>
      <c r="CR541" s="113"/>
      <c r="CS541" s="113"/>
      <c r="CT541" s="113"/>
      <c r="CU541" s="113"/>
      <c r="CV541" s="50"/>
      <c r="CW541" s="50"/>
      <c r="CX541" s="50"/>
      <c r="CY541" s="50"/>
      <c r="CZ541" s="28"/>
      <c r="DA541" s="28"/>
      <c r="DB541" s="28"/>
      <c r="DC541" s="735">
        <v>2</v>
      </c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76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71"/>
      <c r="FI541" s="71"/>
      <c r="FJ541" s="72"/>
      <c r="FK541" s="72"/>
      <c r="FL541" s="73"/>
      <c r="FM541" s="73"/>
      <c r="FN541" s="73"/>
      <c r="FO541" s="73"/>
      <c r="FP541" s="73"/>
      <c r="FQ541" s="73"/>
      <c r="FR541" s="28"/>
      <c r="FS541" s="77"/>
      <c r="FT541" s="77"/>
      <c r="FU541" s="77"/>
      <c r="FV541" s="75"/>
      <c r="FW541" s="75"/>
      <c r="FX541" s="75"/>
      <c r="FY541" s="75"/>
      <c r="FZ541" s="28"/>
      <c r="GA541" s="78"/>
      <c r="GB541" s="85"/>
      <c r="GC541" s="85"/>
      <c r="GD541" s="85"/>
      <c r="GE541" s="85"/>
      <c r="GF541" s="85"/>
      <c r="GG541" s="28"/>
      <c r="GH541" s="28"/>
      <c r="GI541" s="28"/>
      <c r="GJ541" s="28"/>
      <c r="GK541" s="77"/>
      <c r="GL541" s="28"/>
      <c r="GM541" s="28"/>
      <c r="GN541" s="28"/>
      <c r="GO541" s="28"/>
      <c r="GP541" s="27"/>
      <c r="GQ541" s="27"/>
      <c r="GR541" s="27"/>
      <c r="GS541" s="27"/>
      <c r="GT541" s="27"/>
      <c r="GU541" s="27"/>
      <c r="GV541" s="27"/>
      <c r="GW541" s="27"/>
      <c r="GX541" s="86"/>
      <c r="GY541" s="27"/>
      <c r="GZ541" s="27"/>
      <c r="HA541" s="28"/>
      <c r="HB541" s="28"/>
      <c r="HC541" s="28"/>
      <c r="HD541" s="28"/>
      <c r="HE541" s="28"/>
      <c r="HF541" s="28"/>
      <c r="HG541" s="28"/>
      <c r="HH541" s="28"/>
      <c r="HI541" s="28"/>
      <c r="HJ541" s="28"/>
      <c r="HK541" s="28"/>
      <c r="HL541" s="28"/>
      <c r="HM541" s="28"/>
      <c r="HN541" s="28"/>
      <c r="HO541" s="28"/>
      <c r="HP541" s="28"/>
      <c r="HQ541" s="28"/>
      <c r="HR541" s="28"/>
      <c r="HS541" s="28"/>
      <c r="HT541" s="28"/>
      <c r="HU541" s="28"/>
      <c r="HV541" s="28"/>
      <c r="HW541" s="28"/>
      <c r="HX541" s="28"/>
      <c r="HY541" s="85"/>
      <c r="HZ541" s="28"/>
      <c r="IA541" s="28"/>
      <c r="IB541" s="28"/>
      <c r="IC541" s="28"/>
      <c r="ID541" s="28"/>
      <c r="IE541" s="84"/>
      <c r="IF541" s="84"/>
      <c r="IG541" s="28"/>
      <c r="IH541" s="28"/>
      <c r="II541" s="28"/>
      <c r="IJ541" s="28"/>
      <c r="IK541" s="28"/>
      <c r="IL541" s="28"/>
      <c r="IM541" s="28"/>
      <c r="IN541" s="28"/>
      <c r="IO541" s="28"/>
      <c r="IP541" s="84"/>
      <c r="IQ541" s="28"/>
      <c r="IR541" s="28"/>
      <c r="IS541" s="28"/>
      <c r="IT541" s="28"/>
      <c r="IU541" s="28"/>
      <c r="IV541" s="28"/>
      <c r="IW541" s="28"/>
      <c r="IX541" s="28"/>
      <c r="IY541" s="28"/>
      <c r="IZ541" s="28"/>
      <c r="JA541" s="28"/>
      <c r="JB541" s="28"/>
      <c r="JC541" s="28"/>
      <c r="JD541" s="59"/>
      <c r="JE541" s="32"/>
      <c r="JF541" s="32"/>
      <c r="JG541" s="28"/>
      <c r="JH541" s="28"/>
      <c r="JI541" s="28"/>
      <c r="JJ541" s="28"/>
      <c r="JK541" s="28"/>
      <c r="JL541" s="162"/>
      <c r="JM541" s="50"/>
      <c r="JN541" s="49"/>
      <c r="JO541" s="28"/>
      <c r="JP541" s="50"/>
      <c r="JQ541" s="27"/>
      <c r="JR541" s="27"/>
      <c r="JS541" s="58"/>
      <c r="JT541" s="28"/>
      <c r="JU541" s="50"/>
      <c r="JV541" s="58"/>
      <c r="JW541" s="59"/>
      <c r="JX541" s="51"/>
      <c r="JY541" s="58"/>
      <c r="JZ541" s="59"/>
      <c r="KA541" s="51"/>
      <c r="KB541" s="27"/>
      <c r="KC541" s="59"/>
      <c r="KD541" s="76"/>
      <c r="KE541" s="56"/>
      <c r="KF541" s="56"/>
      <c r="KG541" s="56"/>
      <c r="KH541" s="56"/>
      <c r="KI541" s="56"/>
      <c r="KJ541" s="56"/>
      <c r="KK541" s="56"/>
      <c r="KL541" s="56"/>
      <c r="KM541" s="28"/>
      <c r="KN541" s="28"/>
      <c r="KO541" s="28"/>
      <c r="KP541" s="28"/>
      <c r="KQ541" s="120"/>
      <c r="KR541" s="120"/>
      <c r="KS541" s="120"/>
      <c r="KT541" s="120"/>
      <c r="KU541" s="120"/>
      <c r="KV541" s="120"/>
      <c r="KW541" s="120"/>
      <c r="KX541" s="120"/>
      <c r="KY541" s="120"/>
      <c r="KZ541" s="120"/>
      <c r="LA541" s="120"/>
      <c r="LB541" s="120"/>
      <c r="LC541" s="120"/>
      <c r="LD541" s="120"/>
      <c r="LE541" s="139"/>
      <c r="LF541" s="148"/>
      <c r="LG541" s="148"/>
      <c r="LH541" s="148"/>
      <c r="LI541" s="148"/>
      <c r="LJ541" s="148"/>
      <c r="LK541" s="148"/>
      <c r="LL541" s="148"/>
      <c r="LM541" s="148"/>
      <c r="LN541" s="148"/>
      <c r="LO541" s="148"/>
      <c r="LP541" s="148"/>
      <c r="LQ541" s="148"/>
      <c r="LR541" s="148"/>
      <c r="LS541" s="148"/>
      <c r="LT541" s="148"/>
      <c r="LU541" s="148"/>
      <c r="LV541" s="148"/>
      <c r="LW541" s="148"/>
      <c r="LX541" s="148"/>
      <c r="LY541" s="148"/>
      <c r="LZ541" s="148"/>
      <c r="MA541" s="148"/>
      <c r="MB541" s="28"/>
      <c r="MC541" s="159"/>
      <c r="MD541" s="27"/>
      <c r="ME541" s="582"/>
      <c r="MF541" s="736">
        <v>42046</v>
      </c>
      <c r="MG541" s="735">
        <v>407</v>
      </c>
      <c r="MH541" s="28"/>
      <c r="MI541" s="582"/>
      <c r="MJ541" s="28"/>
      <c r="MK541" s="28"/>
      <c r="ML541" s="28"/>
      <c r="MM541" s="28"/>
      <c r="MN541" s="28"/>
      <c r="MO541" s="28"/>
      <c r="MP541" s="28"/>
      <c r="MQ541" s="28"/>
      <c r="MR541" s="28"/>
      <c r="MS541" s="28"/>
      <c r="MT541" s="28"/>
      <c r="MU541" s="28"/>
      <c r="MV541" s="28"/>
      <c r="MW541" s="28"/>
      <c r="MX541" s="28"/>
      <c r="MY541" s="28"/>
      <c r="MZ541" s="28"/>
      <c r="NA541" s="28"/>
      <c r="NB541" s="28"/>
      <c r="NC541" s="28"/>
      <c r="ND541" s="876">
        <v>1162</v>
      </c>
      <c r="NE541" s="877">
        <v>8.5397404257262206</v>
      </c>
      <c r="NF541" s="877">
        <v>6.6694520256574101</v>
      </c>
      <c r="NG541" s="877">
        <v>3.2464080872463801</v>
      </c>
      <c r="NH541" s="877">
        <v>3.6461626571578898</v>
      </c>
      <c r="NI541" s="877">
        <v>7.68657055922327</v>
      </c>
      <c r="NJ541" s="877">
        <v>8.8364922508449393</v>
      </c>
      <c r="NK541" s="877">
        <v>5.9609286673117001</v>
      </c>
      <c r="NL541" s="877">
        <v>7.0322110693229298</v>
      </c>
      <c r="NM541" s="877">
        <v>5.7839804136837998</v>
      </c>
      <c r="NN541" s="877">
        <v>0.78240856492737298</v>
      </c>
      <c r="NO541" s="877">
        <v>5.9418105799576804</v>
      </c>
      <c r="NP541" s="877">
        <v>6.4159952209960798</v>
      </c>
      <c r="NQ541" s="877">
        <v>7.3241805466187397</v>
      </c>
      <c r="NR541" s="877">
        <v>3.4154882710496999</v>
      </c>
      <c r="NS541" s="877">
        <v>5.7897292513757703</v>
      </c>
      <c r="NT541" s="877">
        <v>7.0774566524005902</v>
      </c>
      <c r="NU541" s="877">
        <v>6.3226492621310202</v>
      </c>
      <c r="NV541" s="877">
        <v>5.9186247555745899</v>
      </c>
      <c r="NW541" s="877">
        <v>5.7076352195453</v>
      </c>
      <c r="NX541" s="877">
        <v>5.4976123656183598</v>
      </c>
      <c r="NY541" s="877">
        <v>7.9005045796553999</v>
      </c>
      <c r="NZ541" s="877">
        <v>-0.71311885221183802</v>
      </c>
      <c r="OA541" s="877">
        <v>11.4281455322946</v>
      </c>
      <c r="OB541" s="877">
        <v>-0.234465253637023</v>
      </c>
      <c r="OC541" s="877">
        <v>7.8494363785499699</v>
      </c>
      <c r="OD541" s="877">
        <v>6.5957423394744001</v>
      </c>
      <c r="OE541" s="877">
        <v>4.7586229824402402</v>
      </c>
      <c r="OF541" s="877">
        <v>11.114841996996899</v>
      </c>
      <c r="OG541" s="877">
        <v>3.5957423394744001</v>
      </c>
      <c r="OH541" s="877">
        <v>5.6302307158596898</v>
      </c>
      <c r="OI541" s="877">
        <v>4.9569859246125798</v>
      </c>
      <c r="OJ541" s="877">
        <v>5.4846112811371697</v>
      </c>
      <c r="OK541" s="877">
        <v>8.5625552307618094</v>
      </c>
      <c r="OL541" s="877">
        <v>11.6626107859316</v>
      </c>
    </row>
    <row r="542" spans="1:402" s="29" customFormat="1" x14ac:dyDescent="0.25">
      <c r="A542" s="274">
        <v>541</v>
      </c>
      <c r="B542" s="27">
        <v>1</v>
      </c>
      <c r="C542" s="27">
        <v>1</v>
      </c>
      <c r="D542" s="27">
        <v>5</v>
      </c>
      <c r="E542" s="735">
        <v>165</v>
      </c>
      <c r="F542" s="882"/>
      <c r="G542" s="888">
        <v>410</v>
      </c>
      <c r="H542" s="27"/>
      <c r="I542" s="735" t="s">
        <v>2095</v>
      </c>
      <c r="J542" s="55"/>
      <c r="K542" s="107">
        <v>51.824657534246576</v>
      </c>
      <c r="L542" s="107">
        <v>103</v>
      </c>
      <c r="M542" s="27">
        <v>163</v>
      </c>
      <c r="N542" s="107">
        <v>38.700000000000003</v>
      </c>
      <c r="O542" s="79"/>
      <c r="P542" s="735">
        <v>1</v>
      </c>
      <c r="Q542" s="27"/>
      <c r="R542" s="27"/>
      <c r="S542" s="27"/>
      <c r="T542" s="74"/>
      <c r="U542" s="113">
        <v>1</v>
      </c>
      <c r="V542" s="113"/>
      <c r="W542" s="113"/>
      <c r="X542" s="113"/>
      <c r="Y542" s="113"/>
      <c r="Z542" s="113"/>
      <c r="AA542" s="113"/>
      <c r="AB542" s="113"/>
      <c r="AC542" s="28"/>
      <c r="AD542" s="739">
        <v>40</v>
      </c>
      <c r="AE542" s="28"/>
      <c r="AF542" s="76"/>
      <c r="AG542" s="742">
        <v>1.64</v>
      </c>
      <c r="AH542" s="743">
        <v>33</v>
      </c>
      <c r="AI542" s="76"/>
      <c r="AJ542" s="743">
        <v>11.1</v>
      </c>
      <c r="AK542" s="76"/>
      <c r="AL542" s="76">
        <v>494</v>
      </c>
      <c r="AM542" s="77"/>
      <c r="AN542" s="132"/>
      <c r="AO542" s="76"/>
      <c r="AP542" s="76"/>
      <c r="AQ542" s="76"/>
      <c r="AR542" s="76"/>
      <c r="AS542" s="76"/>
      <c r="AT542" s="76"/>
      <c r="AU542" s="732"/>
      <c r="AV542" s="732"/>
      <c r="AW542" s="76"/>
      <c r="AX542" s="76"/>
      <c r="AY542" s="76"/>
      <c r="AZ542" s="76"/>
      <c r="BA542" s="733"/>
      <c r="BB542" s="139"/>
      <c r="BC542" s="121"/>
      <c r="BD542" s="139"/>
      <c r="BE542" s="67"/>
      <c r="BF542" s="139"/>
      <c r="BG542" s="121"/>
      <c r="BH542" s="121"/>
      <c r="BI542" s="121"/>
      <c r="BJ542" s="121"/>
      <c r="BK542" s="139"/>
      <c r="BL542" s="139"/>
      <c r="BM542" s="139"/>
      <c r="BN542" s="139"/>
      <c r="BO542" s="573"/>
      <c r="BP542" s="139"/>
      <c r="BQ542" s="139"/>
      <c r="BR542" s="139"/>
      <c r="BS542" s="139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113"/>
      <c r="CK542" s="113"/>
      <c r="CL542" s="113"/>
      <c r="CM542" s="113"/>
      <c r="CN542" s="113"/>
      <c r="CO542" s="113"/>
      <c r="CP542" s="113"/>
      <c r="CQ542" s="113"/>
      <c r="CR542" s="113"/>
      <c r="CS542" s="113"/>
      <c r="CT542" s="113"/>
      <c r="CU542" s="113"/>
      <c r="CV542" s="50"/>
      <c r="CW542" s="50"/>
      <c r="CX542" s="50"/>
      <c r="CY542" s="50"/>
      <c r="CZ542" s="28"/>
      <c r="DA542" s="28"/>
      <c r="DB542" s="28"/>
      <c r="DC542" s="735">
        <v>2</v>
      </c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76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71"/>
      <c r="FI542" s="71"/>
      <c r="FJ542" s="72"/>
      <c r="FK542" s="72"/>
      <c r="FL542" s="73"/>
      <c r="FM542" s="73"/>
      <c r="FN542" s="73"/>
      <c r="FO542" s="73"/>
      <c r="FP542" s="73"/>
      <c r="FQ542" s="73"/>
      <c r="FR542" s="28"/>
      <c r="FS542" s="77"/>
      <c r="FT542" s="77"/>
      <c r="FU542" s="77"/>
      <c r="FV542" s="75"/>
      <c r="FW542" s="75"/>
      <c r="FX542" s="75"/>
      <c r="FY542" s="75"/>
      <c r="FZ542" s="28"/>
      <c r="GA542" s="78"/>
      <c r="GB542" s="85"/>
      <c r="GC542" s="85"/>
      <c r="GD542" s="85"/>
      <c r="GE542" s="85"/>
      <c r="GF542" s="85"/>
      <c r="GG542" s="28"/>
      <c r="GH542" s="28"/>
      <c r="GI542" s="28"/>
      <c r="GJ542" s="28"/>
      <c r="GK542" s="77"/>
      <c r="GL542" s="28"/>
      <c r="GM542" s="28"/>
      <c r="GN542" s="28"/>
      <c r="GO542" s="28"/>
      <c r="GP542" s="27"/>
      <c r="GQ542" s="27"/>
      <c r="GR542" s="27"/>
      <c r="GS542" s="27"/>
      <c r="GT542" s="27"/>
      <c r="GU542" s="27"/>
      <c r="GV542" s="27"/>
      <c r="GW542" s="27"/>
      <c r="GX542" s="86"/>
      <c r="GY542" s="27"/>
      <c r="GZ542" s="27"/>
      <c r="HA542" s="28"/>
      <c r="HB542" s="28"/>
      <c r="HC542" s="28"/>
      <c r="HD542" s="28"/>
      <c r="HE542" s="28"/>
      <c r="HF542" s="28"/>
      <c r="HG542" s="28"/>
      <c r="HH542" s="28"/>
      <c r="HI542" s="28"/>
      <c r="HJ542" s="28"/>
      <c r="HK542" s="28"/>
      <c r="HL542" s="28"/>
      <c r="HM542" s="28"/>
      <c r="HN542" s="28"/>
      <c r="HO542" s="28"/>
      <c r="HP542" s="28"/>
      <c r="HQ542" s="28"/>
      <c r="HR542" s="28"/>
      <c r="HS542" s="28"/>
      <c r="HT542" s="28"/>
      <c r="HU542" s="28"/>
      <c r="HV542" s="28"/>
      <c r="HW542" s="28"/>
      <c r="HX542" s="28"/>
      <c r="HY542" s="85"/>
      <c r="HZ542" s="28"/>
      <c r="IA542" s="28"/>
      <c r="IB542" s="28"/>
      <c r="IC542" s="28"/>
      <c r="ID542" s="28"/>
      <c r="IE542" s="84"/>
      <c r="IF542" s="84"/>
      <c r="IG542" s="28"/>
      <c r="IH542" s="28"/>
      <c r="II542" s="28"/>
      <c r="IJ542" s="28"/>
      <c r="IK542" s="28"/>
      <c r="IL542" s="28"/>
      <c r="IM542" s="28"/>
      <c r="IN542" s="28"/>
      <c r="IO542" s="28"/>
      <c r="IP542" s="84"/>
      <c r="IQ542" s="28"/>
      <c r="IR542" s="28"/>
      <c r="IS542" s="28"/>
      <c r="IT542" s="28"/>
      <c r="IU542" s="28"/>
      <c r="IV542" s="28"/>
      <c r="IW542" s="28"/>
      <c r="IX542" s="28"/>
      <c r="IY542" s="28"/>
      <c r="IZ542" s="28"/>
      <c r="JA542" s="28"/>
      <c r="JB542" s="28"/>
      <c r="JC542" s="28"/>
      <c r="JD542" s="59"/>
      <c r="JE542" s="32"/>
      <c r="JF542" s="32"/>
      <c r="JG542" s="28"/>
      <c r="JH542" s="28"/>
      <c r="JI542" s="28"/>
      <c r="JJ542" s="28"/>
      <c r="JK542" s="28"/>
      <c r="JL542" s="162"/>
      <c r="JM542" s="50"/>
      <c r="JN542" s="49"/>
      <c r="JO542" s="28"/>
      <c r="JP542" s="50"/>
      <c r="JQ542" s="27"/>
      <c r="JR542" s="27"/>
      <c r="JS542" s="58"/>
      <c r="JT542" s="28"/>
      <c r="JU542" s="50"/>
      <c r="JV542" s="58"/>
      <c r="JW542" s="59"/>
      <c r="JX542" s="51"/>
      <c r="JY542" s="58"/>
      <c r="JZ542" s="59"/>
      <c r="KA542" s="51"/>
      <c r="KB542" s="27"/>
      <c r="KC542" s="59"/>
      <c r="KD542" s="76"/>
      <c r="KE542" s="56"/>
      <c r="KF542" s="56"/>
      <c r="KG542" s="56"/>
      <c r="KH542" s="56"/>
      <c r="KI542" s="56"/>
      <c r="KJ542" s="56"/>
      <c r="KK542" s="56"/>
      <c r="KL542" s="56"/>
      <c r="KM542" s="28"/>
      <c r="KN542" s="28"/>
      <c r="KO542" s="28"/>
      <c r="KP542" s="28"/>
      <c r="KQ542" s="120"/>
      <c r="KR542" s="120"/>
      <c r="KS542" s="120"/>
      <c r="KT542" s="120"/>
      <c r="KU542" s="120"/>
      <c r="KV542" s="120"/>
      <c r="KW542" s="120"/>
      <c r="KX542" s="120"/>
      <c r="KY542" s="120"/>
      <c r="KZ542" s="120"/>
      <c r="LA542" s="120"/>
      <c r="LB542" s="120"/>
      <c r="LC542" s="120"/>
      <c r="LD542" s="120"/>
      <c r="LE542" s="139"/>
      <c r="LF542" s="148"/>
      <c r="LG542" s="148"/>
      <c r="LH542" s="148"/>
      <c r="LI542" s="148"/>
      <c r="LJ542" s="148"/>
      <c r="LK542" s="148"/>
      <c r="LL542" s="148"/>
      <c r="LM542" s="148"/>
      <c r="LN542" s="148"/>
      <c r="LO542" s="148"/>
      <c r="LP542" s="148"/>
      <c r="LQ542" s="148"/>
      <c r="LR542" s="148"/>
      <c r="LS542" s="148"/>
      <c r="LT542" s="148"/>
      <c r="LU542" s="148"/>
      <c r="LV542" s="148"/>
      <c r="LW542" s="148"/>
      <c r="LX542" s="148"/>
      <c r="LY542" s="148"/>
      <c r="LZ542" s="148"/>
      <c r="MA542" s="148"/>
      <c r="MB542" s="28"/>
      <c r="MC542" s="159"/>
      <c r="MD542" s="27"/>
      <c r="ME542" s="582"/>
      <c r="MF542" s="736">
        <v>41711</v>
      </c>
      <c r="MG542" s="735">
        <v>410</v>
      </c>
      <c r="MH542" s="28"/>
      <c r="MI542" s="582"/>
      <c r="MJ542" s="28"/>
      <c r="MK542" s="28"/>
      <c r="ML542" s="28"/>
      <c r="MM542" s="28"/>
      <c r="MN542" s="28"/>
      <c r="MO542" s="28"/>
      <c r="MP542" s="28"/>
      <c r="MQ542" s="28"/>
      <c r="MR542" s="28"/>
      <c r="MS542" s="28"/>
      <c r="MT542" s="28"/>
      <c r="MU542" s="28"/>
      <c r="MV542" s="28"/>
      <c r="MW542" s="28"/>
      <c r="MX542" s="28"/>
      <c r="MY542" s="28"/>
      <c r="MZ542" s="28"/>
      <c r="NA542" s="28"/>
      <c r="NB542" s="28"/>
      <c r="NC542" s="28"/>
      <c r="ND542" s="876">
        <v>1165</v>
      </c>
      <c r="NE542" s="877">
        <v>8.7281245950782491</v>
      </c>
      <c r="NF542" s="877">
        <v>7.2765897157252599</v>
      </c>
      <c r="NG542" s="877">
        <v>4.8119847193516696</v>
      </c>
      <c r="NH542" s="877">
        <v>3.7224660244710899</v>
      </c>
      <c r="NI542" s="877">
        <v>7.9376974890414598</v>
      </c>
      <c r="NJ542" s="877">
        <v>8.9870081419874701</v>
      </c>
      <c r="NK542" s="877">
        <v>6.7429493689938296</v>
      </c>
      <c r="NL542" s="877">
        <v>8.0980320829605308</v>
      </c>
      <c r="NM542" s="877">
        <v>6.1151997493854404</v>
      </c>
      <c r="NN542" s="877">
        <v>2.03210084316702</v>
      </c>
      <c r="NO542" s="877">
        <v>5.9516344168329196</v>
      </c>
      <c r="NP542" s="877">
        <v>6.3955769765497701</v>
      </c>
      <c r="NQ542" s="877">
        <v>7.84580364621588</v>
      </c>
      <c r="NR542" s="877">
        <v>5.0613441882883903</v>
      </c>
      <c r="NS542" s="877">
        <v>6.46107011403305</v>
      </c>
      <c r="NT542" s="877">
        <v>7.5855634984556897</v>
      </c>
      <c r="NU542" s="877">
        <v>6.7972724320299696</v>
      </c>
      <c r="NV542" s="877">
        <v>6.9019529475918802</v>
      </c>
      <c r="NW542" s="877">
        <v>6.5354309148712799</v>
      </c>
      <c r="NX542" s="877">
        <v>6.55259225418735</v>
      </c>
      <c r="NY542" s="877">
        <v>7.5869898654654397</v>
      </c>
      <c r="NZ542" s="877">
        <v>-0.91593573521152505</v>
      </c>
      <c r="OA542" s="877">
        <v>10.189663976008999</v>
      </c>
      <c r="OB542" s="877">
        <v>-0.120294233717712</v>
      </c>
      <c r="OC542" s="877">
        <v>4.2794712956444698</v>
      </c>
      <c r="OD542" s="877">
        <v>6.9252873867703304</v>
      </c>
      <c r="OE542" s="877">
        <v>5.8117278978038902</v>
      </c>
      <c r="OF542" s="877">
        <v>12.1203221293092</v>
      </c>
      <c r="OG542" s="877">
        <v>3.8884997355141202</v>
      </c>
      <c r="OH542" s="877">
        <v>6.7606201610724499</v>
      </c>
      <c r="OI542" s="877">
        <v>4.9255247697475699</v>
      </c>
      <c r="OJ542" s="877">
        <v>5.3597019682367097</v>
      </c>
      <c r="OK542" s="877">
        <v>5.1954070308559901</v>
      </c>
      <c r="OL542" s="877">
        <v>10.3099582097267</v>
      </c>
    </row>
    <row r="543" spans="1:402" s="29" customFormat="1" x14ac:dyDescent="0.25">
      <c r="A543" s="221">
        <v>542</v>
      </c>
      <c r="B543" s="27">
        <v>1</v>
      </c>
      <c r="C543" s="27">
        <v>1</v>
      </c>
      <c r="D543" s="27">
        <v>5</v>
      </c>
      <c r="E543" s="735">
        <v>174</v>
      </c>
      <c r="F543" s="882"/>
      <c r="G543" s="888">
        <v>423</v>
      </c>
      <c r="H543" s="27"/>
      <c r="I543" s="735" t="s">
        <v>2096</v>
      </c>
      <c r="J543" s="55"/>
      <c r="K543" s="107">
        <v>56.010958904109586</v>
      </c>
      <c r="L543" s="107">
        <v>52</v>
      </c>
      <c r="M543" s="27">
        <v>165</v>
      </c>
      <c r="N543" s="107">
        <v>19</v>
      </c>
      <c r="O543" s="79"/>
      <c r="P543" s="735">
        <v>1</v>
      </c>
      <c r="Q543" s="27"/>
      <c r="R543" s="27"/>
      <c r="S543" s="27"/>
      <c r="T543" s="74"/>
      <c r="U543" s="113">
        <v>0</v>
      </c>
      <c r="V543" s="113"/>
      <c r="W543" s="113"/>
      <c r="X543" s="113"/>
      <c r="Y543" s="113"/>
      <c r="Z543" s="113"/>
      <c r="AA543" s="113"/>
      <c r="AB543" s="113"/>
      <c r="AC543" s="28"/>
      <c r="AD543" s="739">
        <v>20</v>
      </c>
      <c r="AE543" s="28"/>
      <c r="AF543" s="76"/>
      <c r="AG543" s="742">
        <v>1.06</v>
      </c>
      <c r="AH543" s="743">
        <v>54</v>
      </c>
      <c r="AI543" s="76"/>
      <c r="AJ543" s="743">
        <v>14.3</v>
      </c>
      <c r="AK543" s="76"/>
      <c r="AL543" s="76"/>
      <c r="AM543" s="77"/>
      <c r="AN543" s="132"/>
      <c r="AO543" s="76"/>
      <c r="AP543" s="76"/>
      <c r="AQ543" s="76"/>
      <c r="AR543" s="76"/>
      <c r="AS543" s="76"/>
      <c r="AT543" s="76"/>
      <c r="AU543" s="732"/>
      <c r="AV543" s="732"/>
      <c r="AW543" s="76"/>
      <c r="AX543" s="76"/>
      <c r="AY543" s="76"/>
      <c r="AZ543" s="76"/>
      <c r="BA543" s="733"/>
      <c r="BB543" s="139"/>
      <c r="BC543" s="121"/>
      <c r="BD543" s="139"/>
      <c r="BE543" s="67"/>
      <c r="BF543" s="139"/>
      <c r="BG543" s="121"/>
      <c r="BH543" s="121"/>
      <c r="BI543" s="121"/>
      <c r="BJ543" s="121"/>
      <c r="BK543" s="139"/>
      <c r="BL543" s="139"/>
      <c r="BM543" s="139"/>
      <c r="BN543" s="139"/>
      <c r="BO543" s="573"/>
      <c r="BP543" s="139"/>
      <c r="BQ543" s="139"/>
      <c r="BR543" s="139"/>
      <c r="BS543" s="139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113"/>
      <c r="CK543" s="113"/>
      <c r="CL543" s="113"/>
      <c r="CM543" s="113"/>
      <c r="CN543" s="113"/>
      <c r="CO543" s="113"/>
      <c r="CP543" s="113"/>
      <c r="CQ543" s="113"/>
      <c r="CR543" s="113"/>
      <c r="CS543" s="113"/>
      <c r="CT543" s="113"/>
      <c r="CU543" s="113"/>
      <c r="CV543" s="50"/>
      <c r="CW543" s="50"/>
      <c r="CX543" s="50"/>
      <c r="CY543" s="50"/>
      <c r="CZ543" s="28"/>
      <c r="DA543" s="28"/>
      <c r="DB543" s="28"/>
      <c r="DC543" s="735">
        <v>2</v>
      </c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76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71"/>
      <c r="FI543" s="71"/>
      <c r="FJ543" s="72"/>
      <c r="FK543" s="72"/>
      <c r="FL543" s="73"/>
      <c r="FM543" s="73"/>
      <c r="FN543" s="73"/>
      <c r="FO543" s="73"/>
      <c r="FP543" s="73"/>
      <c r="FQ543" s="73"/>
      <c r="FR543" s="28"/>
      <c r="FS543" s="77"/>
      <c r="FT543" s="77"/>
      <c r="FU543" s="77"/>
      <c r="FV543" s="75"/>
      <c r="FW543" s="75"/>
      <c r="FX543" s="75"/>
      <c r="FY543" s="75"/>
      <c r="FZ543" s="28"/>
      <c r="GA543" s="78"/>
      <c r="GB543" s="85"/>
      <c r="GC543" s="85"/>
      <c r="GD543" s="85"/>
      <c r="GE543" s="85"/>
      <c r="GF543" s="85"/>
      <c r="GG543" s="28"/>
      <c r="GH543" s="28"/>
      <c r="GI543" s="28"/>
      <c r="GJ543" s="28"/>
      <c r="GK543" s="77"/>
      <c r="GL543" s="28"/>
      <c r="GM543" s="28"/>
      <c r="GN543" s="28"/>
      <c r="GO543" s="28"/>
      <c r="GP543" s="27"/>
      <c r="GQ543" s="27"/>
      <c r="GR543" s="27"/>
      <c r="GS543" s="27"/>
      <c r="GT543" s="27"/>
      <c r="GU543" s="27"/>
      <c r="GV543" s="27"/>
      <c r="GW543" s="27"/>
      <c r="GX543" s="86"/>
      <c r="GY543" s="27"/>
      <c r="GZ543" s="27"/>
      <c r="HA543" s="28"/>
      <c r="HB543" s="28"/>
      <c r="HC543" s="28"/>
      <c r="HD543" s="28"/>
      <c r="HE543" s="28"/>
      <c r="HF543" s="28"/>
      <c r="HG543" s="28"/>
      <c r="HH543" s="28"/>
      <c r="HI543" s="28"/>
      <c r="HJ543" s="28"/>
      <c r="HK543" s="28"/>
      <c r="HL543" s="28"/>
      <c r="HM543" s="28"/>
      <c r="HN543" s="28"/>
      <c r="HO543" s="28"/>
      <c r="HP543" s="28"/>
      <c r="HQ543" s="28"/>
      <c r="HR543" s="28"/>
      <c r="HS543" s="28"/>
      <c r="HT543" s="28"/>
      <c r="HU543" s="28"/>
      <c r="HV543" s="28"/>
      <c r="HW543" s="28"/>
      <c r="HX543" s="28"/>
      <c r="HY543" s="85"/>
      <c r="HZ543" s="28"/>
      <c r="IA543" s="28"/>
      <c r="IB543" s="28"/>
      <c r="IC543" s="28"/>
      <c r="ID543" s="28"/>
      <c r="IE543" s="84"/>
      <c r="IF543" s="84"/>
      <c r="IG543" s="28"/>
      <c r="IH543" s="28"/>
      <c r="II543" s="28"/>
      <c r="IJ543" s="28"/>
      <c r="IK543" s="28"/>
      <c r="IL543" s="28"/>
      <c r="IM543" s="28"/>
      <c r="IN543" s="28"/>
      <c r="IO543" s="28"/>
      <c r="IP543" s="84"/>
      <c r="IQ543" s="28"/>
      <c r="IR543" s="28"/>
      <c r="IS543" s="28"/>
      <c r="IT543" s="28"/>
      <c r="IU543" s="28"/>
      <c r="IV543" s="28"/>
      <c r="IW543" s="28"/>
      <c r="IX543" s="28"/>
      <c r="IY543" s="28"/>
      <c r="IZ543" s="28"/>
      <c r="JA543" s="28"/>
      <c r="JB543" s="28"/>
      <c r="JC543" s="28"/>
      <c r="JD543" s="59"/>
      <c r="JE543" s="32"/>
      <c r="JF543" s="32"/>
      <c r="JG543" s="28"/>
      <c r="JH543" s="28"/>
      <c r="JI543" s="28"/>
      <c r="JJ543" s="28"/>
      <c r="JK543" s="28"/>
      <c r="JL543" s="162"/>
      <c r="JM543" s="50"/>
      <c r="JN543" s="49"/>
      <c r="JO543" s="28"/>
      <c r="JP543" s="50"/>
      <c r="JQ543" s="27"/>
      <c r="JR543" s="27"/>
      <c r="JS543" s="58"/>
      <c r="JT543" s="28"/>
      <c r="JU543" s="50"/>
      <c r="JV543" s="58"/>
      <c r="JW543" s="59"/>
      <c r="JX543" s="51"/>
      <c r="JY543" s="58"/>
      <c r="JZ543" s="59"/>
      <c r="KA543" s="51"/>
      <c r="KB543" s="27"/>
      <c r="KC543" s="59"/>
      <c r="KD543" s="76"/>
      <c r="KE543" s="56"/>
      <c r="KF543" s="56"/>
      <c r="KG543" s="56"/>
      <c r="KH543" s="56"/>
      <c r="KI543" s="56"/>
      <c r="KJ543" s="56"/>
      <c r="KK543" s="56"/>
      <c r="KL543" s="56"/>
      <c r="KM543" s="28"/>
      <c r="KN543" s="28"/>
      <c r="KO543" s="28"/>
      <c r="KP543" s="28"/>
      <c r="KQ543" s="120"/>
      <c r="KR543" s="120"/>
      <c r="KS543" s="120"/>
      <c r="KT543" s="120"/>
      <c r="KU543" s="120"/>
      <c r="KV543" s="120"/>
      <c r="KW543" s="120"/>
      <c r="KX543" s="120"/>
      <c r="KY543" s="120"/>
      <c r="KZ543" s="120"/>
      <c r="LA543" s="120"/>
      <c r="LB543" s="120"/>
      <c r="LC543" s="120"/>
      <c r="LD543" s="120"/>
      <c r="LE543" s="139"/>
      <c r="LF543" s="148"/>
      <c r="LG543" s="148"/>
      <c r="LH543" s="148"/>
      <c r="LI543" s="148"/>
      <c r="LJ543" s="148"/>
      <c r="LK543" s="148"/>
      <c r="LL543" s="148"/>
      <c r="LM543" s="148"/>
      <c r="LN543" s="148"/>
      <c r="LO543" s="148"/>
      <c r="LP543" s="148"/>
      <c r="LQ543" s="148"/>
      <c r="LR543" s="148"/>
      <c r="LS543" s="148"/>
      <c r="LT543" s="148"/>
      <c r="LU543" s="148"/>
      <c r="LV543" s="148"/>
      <c r="LW543" s="148"/>
      <c r="LX543" s="148"/>
      <c r="LY543" s="148"/>
      <c r="LZ543" s="148"/>
      <c r="MA543" s="148"/>
      <c r="MB543" s="28"/>
      <c r="MC543" s="159"/>
      <c r="MD543" s="27"/>
      <c r="ME543" s="582"/>
      <c r="MF543" s="736">
        <v>41660</v>
      </c>
      <c r="MG543" s="735">
        <v>423</v>
      </c>
      <c r="MH543" s="28"/>
      <c r="MI543" s="582"/>
      <c r="MJ543" s="28"/>
      <c r="MK543" s="28"/>
      <c r="ML543" s="28"/>
      <c r="MM543" s="28"/>
      <c r="MN543" s="28"/>
      <c r="MO543" s="28"/>
      <c r="MP543" s="28"/>
      <c r="MQ543" s="28"/>
      <c r="MR543" s="28"/>
      <c r="MS543" s="28"/>
      <c r="MT543" s="28"/>
      <c r="MU543" s="28"/>
      <c r="MV543" s="28"/>
      <c r="MW543" s="28"/>
      <c r="MX543" s="28"/>
      <c r="MY543" s="28"/>
      <c r="MZ543" s="28"/>
      <c r="NA543" s="28"/>
      <c r="NB543" s="28"/>
      <c r="NC543" s="28"/>
      <c r="ND543" s="876">
        <v>1174</v>
      </c>
      <c r="NE543" s="877">
        <v>8.7556553992909407</v>
      </c>
      <c r="NF543" s="877">
        <v>6.1779177921958404</v>
      </c>
      <c r="NG543" s="877">
        <v>4.3240905160379803</v>
      </c>
      <c r="NH543" s="877">
        <v>4.2125693388508099</v>
      </c>
      <c r="NI543" s="877">
        <v>6.8402114326574699</v>
      </c>
      <c r="NJ543" s="877">
        <v>9.0612901780291004</v>
      </c>
      <c r="NK543" s="877">
        <v>6.5533605033353304</v>
      </c>
      <c r="NL543" s="877">
        <v>7.4770296530130604</v>
      </c>
      <c r="NM543" s="877">
        <v>6.3168698050643304</v>
      </c>
      <c r="NN543" s="877">
        <v>0.89530262133330696</v>
      </c>
      <c r="NO543" s="877">
        <v>6.2709026491671302</v>
      </c>
      <c r="NP543" s="877">
        <v>7.3010388499031498</v>
      </c>
      <c r="NQ543" s="877">
        <v>7.7626810118833403</v>
      </c>
      <c r="NR543" s="877">
        <v>4.1723274916576196</v>
      </c>
      <c r="NS543" s="877">
        <v>6.4536821858721796</v>
      </c>
      <c r="NT543" s="877">
        <v>6.9250499647273598</v>
      </c>
      <c r="NU543" s="877">
        <v>6.69946834646142</v>
      </c>
      <c r="NV543" s="877">
        <v>6.6158870739160598</v>
      </c>
      <c r="NW543" s="877">
        <v>6.2604020930257898</v>
      </c>
      <c r="NX543" s="877">
        <v>6.2602138867714201</v>
      </c>
      <c r="NY543" s="877">
        <v>8.0478873293965503</v>
      </c>
      <c r="NZ543" s="877">
        <v>-0.68965987938784901</v>
      </c>
      <c r="OA543" s="877">
        <v>10.6082178530215</v>
      </c>
      <c r="OB543" s="877">
        <v>-2.1844245711374302</v>
      </c>
      <c r="OC543" s="877">
        <v>5.7543530716921296</v>
      </c>
      <c r="OD543" s="877">
        <v>6.8270568365001498</v>
      </c>
      <c r="OE543" s="877">
        <v>3.7452373321297499</v>
      </c>
      <c r="OF543" s="877">
        <v>12.9894885238801</v>
      </c>
      <c r="OG543" s="877">
        <v>4.2016338611696504</v>
      </c>
      <c r="OH543" s="877">
        <v>5.5100124654485096</v>
      </c>
      <c r="OI543" s="877">
        <v>4.8904466926799097</v>
      </c>
      <c r="OJ543" s="877">
        <v>7.4794760584315796</v>
      </c>
      <c r="OK543" s="877">
        <v>6.44401295107998</v>
      </c>
      <c r="OL543" s="877">
        <v>12.792642424158901</v>
      </c>
    </row>
    <row r="544" spans="1:402" s="29" customFormat="1" x14ac:dyDescent="0.25">
      <c r="A544" s="221">
        <v>543</v>
      </c>
      <c r="B544" s="27">
        <v>1</v>
      </c>
      <c r="C544" s="27">
        <v>1</v>
      </c>
      <c r="D544" s="27">
        <v>5</v>
      </c>
      <c r="E544" s="735">
        <v>176</v>
      </c>
      <c r="F544" s="882"/>
      <c r="G544" s="888">
        <v>425</v>
      </c>
      <c r="H544" s="27"/>
      <c r="I544" s="735" t="s">
        <v>2097</v>
      </c>
      <c r="J544" s="55"/>
      <c r="K544" s="107">
        <v>66.252054794520546</v>
      </c>
      <c r="L544" s="107">
        <v>85</v>
      </c>
      <c r="M544" s="27">
        <v>179</v>
      </c>
      <c r="N544" s="107">
        <v>26.5</v>
      </c>
      <c r="O544" s="79"/>
      <c r="P544" s="735">
        <v>0</v>
      </c>
      <c r="Q544" s="27"/>
      <c r="R544" s="27"/>
      <c r="S544" s="27"/>
      <c r="T544" s="74"/>
      <c r="U544" s="113">
        <v>0</v>
      </c>
      <c r="V544" s="113"/>
      <c r="W544" s="113"/>
      <c r="X544" s="113"/>
      <c r="Y544" s="113"/>
      <c r="Z544" s="113"/>
      <c r="AA544" s="113"/>
      <c r="AB544" s="113"/>
      <c r="AC544" s="28"/>
      <c r="AD544" s="739">
        <v>30</v>
      </c>
      <c r="AE544" s="28"/>
      <c r="AF544" s="76"/>
      <c r="AG544" s="742">
        <v>0.94</v>
      </c>
      <c r="AH544" s="743">
        <v>80</v>
      </c>
      <c r="AI544" s="76"/>
      <c r="AJ544" s="743">
        <v>18.3</v>
      </c>
      <c r="AK544" s="76"/>
      <c r="AL544" s="76">
        <v>140</v>
      </c>
      <c r="AM544" s="77"/>
      <c r="AN544" s="132"/>
      <c r="AO544" s="76"/>
      <c r="AP544" s="76"/>
      <c r="AQ544" s="76"/>
      <c r="AR544" s="76"/>
      <c r="AS544" s="76"/>
      <c r="AT544" s="76"/>
      <c r="AU544" s="732"/>
      <c r="AV544" s="732"/>
      <c r="AW544" s="76"/>
      <c r="AX544" s="76"/>
      <c r="AY544" s="76"/>
      <c r="AZ544" s="76"/>
      <c r="BA544" s="733"/>
      <c r="BB544" s="139"/>
      <c r="BC544" s="121"/>
      <c r="BD544" s="139"/>
      <c r="BE544" s="67"/>
      <c r="BF544" s="139"/>
      <c r="BG544" s="121"/>
      <c r="BH544" s="121"/>
      <c r="BI544" s="121"/>
      <c r="BJ544" s="121"/>
      <c r="BK544" s="139"/>
      <c r="BL544" s="139"/>
      <c r="BM544" s="139"/>
      <c r="BN544" s="139"/>
      <c r="BO544" s="573"/>
      <c r="BP544" s="139"/>
      <c r="BQ544" s="139"/>
      <c r="BR544" s="139"/>
      <c r="BS544" s="139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113"/>
      <c r="CK544" s="113"/>
      <c r="CL544" s="113"/>
      <c r="CM544" s="113"/>
      <c r="CN544" s="113"/>
      <c r="CO544" s="113"/>
      <c r="CP544" s="113"/>
      <c r="CQ544" s="113"/>
      <c r="CR544" s="113"/>
      <c r="CS544" s="113"/>
      <c r="CT544" s="113"/>
      <c r="CU544" s="113"/>
      <c r="CV544" s="50"/>
      <c r="CW544" s="50"/>
      <c r="CX544" s="50"/>
      <c r="CY544" s="50"/>
      <c r="CZ544" s="28"/>
      <c r="DA544" s="28"/>
      <c r="DB544" s="28"/>
      <c r="DC544" s="735">
        <v>1</v>
      </c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76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71"/>
      <c r="FI544" s="71"/>
      <c r="FJ544" s="72"/>
      <c r="FK544" s="72"/>
      <c r="FL544" s="73"/>
      <c r="FM544" s="73"/>
      <c r="FN544" s="73"/>
      <c r="FO544" s="73"/>
      <c r="FP544" s="73"/>
      <c r="FQ544" s="73"/>
      <c r="FR544" s="28"/>
      <c r="FS544" s="77"/>
      <c r="FT544" s="77"/>
      <c r="FU544" s="77"/>
      <c r="FV544" s="75"/>
      <c r="FW544" s="75"/>
      <c r="FX544" s="75"/>
      <c r="FY544" s="75"/>
      <c r="FZ544" s="28"/>
      <c r="GA544" s="78"/>
      <c r="GB544" s="85"/>
      <c r="GC544" s="85"/>
      <c r="GD544" s="85"/>
      <c r="GE544" s="85"/>
      <c r="GF544" s="85"/>
      <c r="GG544" s="28"/>
      <c r="GH544" s="28"/>
      <c r="GI544" s="28"/>
      <c r="GJ544" s="28"/>
      <c r="GK544" s="77"/>
      <c r="GL544" s="28"/>
      <c r="GM544" s="28"/>
      <c r="GN544" s="28"/>
      <c r="GO544" s="28"/>
      <c r="GP544" s="27"/>
      <c r="GQ544" s="27"/>
      <c r="GR544" s="27"/>
      <c r="GS544" s="27"/>
      <c r="GT544" s="27"/>
      <c r="GU544" s="27"/>
      <c r="GV544" s="27"/>
      <c r="GW544" s="27"/>
      <c r="GX544" s="86"/>
      <c r="GY544" s="27"/>
      <c r="GZ544" s="27"/>
      <c r="HA544" s="28"/>
      <c r="HB544" s="28"/>
      <c r="HC544" s="28"/>
      <c r="HD544" s="28"/>
      <c r="HE544" s="28"/>
      <c r="HF544" s="28"/>
      <c r="HG544" s="28"/>
      <c r="HH544" s="28"/>
      <c r="HI544" s="28"/>
      <c r="HJ544" s="28"/>
      <c r="HK544" s="28"/>
      <c r="HL544" s="28"/>
      <c r="HM544" s="28"/>
      <c r="HN544" s="28"/>
      <c r="HO544" s="28"/>
      <c r="HP544" s="28"/>
      <c r="HQ544" s="28"/>
      <c r="HR544" s="28"/>
      <c r="HS544" s="28"/>
      <c r="HT544" s="28"/>
      <c r="HU544" s="28"/>
      <c r="HV544" s="28"/>
      <c r="HW544" s="28"/>
      <c r="HX544" s="28"/>
      <c r="HY544" s="85"/>
      <c r="HZ544" s="28"/>
      <c r="IA544" s="28"/>
      <c r="IB544" s="28"/>
      <c r="IC544" s="28"/>
      <c r="ID544" s="28"/>
      <c r="IE544" s="84"/>
      <c r="IF544" s="84"/>
      <c r="IG544" s="28"/>
      <c r="IH544" s="28"/>
      <c r="II544" s="28"/>
      <c r="IJ544" s="28"/>
      <c r="IK544" s="28"/>
      <c r="IL544" s="28"/>
      <c r="IM544" s="28"/>
      <c r="IN544" s="28"/>
      <c r="IO544" s="28"/>
      <c r="IP544" s="84"/>
      <c r="IQ544" s="28"/>
      <c r="IR544" s="28"/>
      <c r="IS544" s="28"/>
      <c r="IT544" s="28"/>
      <c r="IU544" s="28"/>
      <c r="IV544" s="28"/>
      <c r="IW544" s="28"/>
      <c r="IX544" s="28"/>
      <c r="IY544" s="28"/>
      <c r="IZ544" s="28"/>
      <c r="JA544" s="28"/>
      <c r="JB544" s="28"/>
      <c r="JC544" s="28"/>
      <c r="JD544" s="59"/>
      <c r="JE544" s="32"/>
      <c r="JF544" s="32"/>
      <c r="JG544" s="28"/>
      <c r="JH544" s="28"/>
      <c r="JI544" s="28"/>
      <c r="JJ544" s="28"/>
      <c r="JK544" s="28"/>
      <c r="JL544" s="162"/>
      <c r="JM544" s="50"/>
      <c r="JN544" s="49"/>
      <c r="JO544" s="28"/>
      <c r="JP544" s="50"/>
      <c r="JQ544" s="27"/>
      <c r="JR544" s="27"/>
      <c r="JS544" s="58"/>
      <c r="JT544" s="28"/>
      <c r="JU544" s="50"/>
      <c r="JV544" s="58"/>
      <c r="JW544" s="59"/>
      <c r="JX544" s="51"/>
      <c r="JY544" s="58"/>
      <c r="JZ544" s="59"/>
      <c r="KA544" s="51"/>
      <c r="KB544" s="27"/>
      <c r="KC544" s="59"/>
      <c r="KD544" s="76"/>
      <c r="KE544" s="56"/>
      <c r="KF544" s="56"/>
      <c r="KG544" s="56"/>
      <c r="KH544" s="56"/>
      <c r="KI544" s="56"/>
      <c r="KJ544" s="56"/>
      <c r="KK544" s="56"/>
      <c r="KL544" s="56"/>
      <c r="KM544" s="28"/>
      <c r="KN544" s="28"/>
      <c r="KO544" s="28"/>
      <c r="KP544" s="28"/>
      <c r="KQ544" s="120"/>
      <c r="KR544" s="120"/>
      <c r="KS544" s="120"/>
      <c r="KT544" s="120"/>
      <c r="KU544" s="120"/>
      <c r="KV544" s="120"/>
      <c r="KW544" s="120"/>
      <c r="KX544" s="120"/>
      <c r="KY544" s="120"/>
      <c r="KZ544" s="120"/>
      <c r="LA544" s="120"/>
      <c r="LB544" s="120"/>
      <c r="LC544" s="120"/>
      <c r="LD544" s="120"/>
      <c r="LE544" s="139"/>
      <c r="LF544" s="148"/>
      <c r="LG544" s="148"/>
      <c r="LH544" s="148"/>
      <c r="LI544" s="148"/>
      <c r="LJ544" s="148"/>
      <c r="LK544" s="148"/>
      <c r="LL544" s="148"/>
      <c r="LM544" s="148"/>
      <c r="LN544" s="148"/>
      <c r="LO544" s="148"/>
      <c r="LP544" s="148"/>
      <c r="LQ544" s="148"/>
      <c r="LR544" s="148"/>
      <c r="LS544" s="148"/>
      <c r="LT544" s="148"/>
      <c r="LU544" s="148"/>
      <c r="LV544" s="148"/>
      <c r="LW544" s="148"/>
      <c r="LX544" s="148"/>
      <c r="LY544" s="148"/>
      <c r="LZ544" s="148"/>
      <c r="MA544" s="148"/>
      <c r="MB544" s="28"/>
      <c r="MC544" s="159"/>
      <c r="MD544" s="27"/>
      <c r="ME544" s="582"/>
      <c r="MF544" s="736">
        <v>41660</v>
      </c>
      <c r="MG544" s="735">
        <v>425</v>
      </c>
      <c r="MH544" s="28"/>
      <c r="MI544" s="582"/>
      <c r="MJ544" s="28"/>
      <c r="MK544" s="28"/>
      <c r="ML544" s="28"/>
      <c r="MM544" s="28"/>
      <c r="MN544" s="28"/>
      <c r="MO544" s="28"/>
      <c r="MP544" s="28"/>
      <c r="MQ544" s="28"/>
      <c r="MR544" s="28"/>
      <c r="MS544" s="28"/>
      <c r="MT544" s="28"/>
      <c r="MU544" s="28"/>
      <c r="MV544" s="28"/>
      <c r="MW544" s="28"/>
      <c r="MX544" s="28"/>
      <c r="MY544" s="28"/>
      <c r="MZ544" s="28"/>
      <c r="NA544" s="28"/>
      <c r="NB544" s="28"/>
      <c r="NC544" s="28"/>
      <c r="ND544" s="876">
        <v>1176</v>
      </c>
      <c r="NE544" s="877" t="s">
        <v>64</v>
      </c>
      <c r="NF544" s="877" t="s">
        <v>64</v>
      </c>
      <c r="NG544" s="877" t="s">
        <v>64</v>
      </c>
      <c r="NH544" s="877" t="s">
        <v>64</v>
      </c>
      <c r="NI544" s="877" t="s">
        <v>64</v>
      </c>
      <c r="NJ544" s="877" t="s">
        <v>64</v>
      </c>
      <c r="NK544" s="877" t="s">
        <v>64</v>
      </c>
      <c r="NL544" s="877" t="s">
        <v>64</v>
      </c>
      <c r="NM544" s="877" t="s">
        <v>64</v>
      </c>
      <c r="NN544" s="877" t="s">
        <v>64</v>
      </c>
      <c r="NO544" s="877" t="s">
        <v>64</v>
      </c>
      <c r="NP544" s="877" t="s">
        <v>64</v>
      </c>
      <c r="NQ544" s="877" t="s">
        <v>64</v>
      </c>
      <c r="NR544" s="877" t="s">
        <v>64</v>
      </c>
      <c r="NS544" s="877" t="s">
        <v>64</v>
      </c>
      <c r="NT544" s="877" t="s">
        <v>64</v>
      </c>
      <c r="NU544" s="877" t="s">
        <v>64</v>
      </c>
      <c r="NV544" s="877" t="s">
        <v>64</v>
      </c>
      <c r="NW544" s="877" t="s">
        <v>64</v>
      </c>
      <c r="NX544" s="877" t="s">
        <v>64</v>
      </c>
      <c r="NY544" s="877" t="s">
        <v>64</v>
      </c>
      <c r="NZ544" s="877" t="s">
        <v>64</v>
      </c>
      <c r="OA544" s="877" t="s">
        <v>64</v>
      </c>
      <c r="OB544" s="877" t="s">
        <v>64</v>
      </c>
      <c r="OC544" s="877" t="s">
        <v>64</v>
      </c>
      <c r="OD544" s="877" t="s">
        <v>64</v>
      </c>
      <c r="OE544" s="877" t="s">
        <v>64</v>
      </c>
      <c r="OF544" s="877" t="s">
        <v>64</v>
      </c>
      <c r="OG544" s="877" t="s">
        <v>64</v>
      </c>
      <c r="OH544" s="877" t="s">
        <v>64</v>
      </c>
      <c r="OI544" s="877" t="s">
        <v>64</v>
      </c>
      <c r="OJ544" s="877" t="s">
        <v>64</v>
      </c>
      <c r="OK544" s="877" t="s">
        <v>64</v>
      </c>
      <c r="OL544" s="877" t="s">
        <v>64</v>
      </c>
    </row>
    <row r="545" spans="1:402" s="759" customFormat="1" x14ac:dyDescent="0.25">
      <c r="A545" s="772">
        <v>544</v>
      </c>
      <c r="B545" s="137">
        <v>1</v>
      </c>
      <c r="C545" s="137">
        <v>1</v>
      </c>
      <c r="D545" s="137">
        <v>5</v>
      </c>
      <c r="E545" s="755">
        <v>177</v>
      </c>
      <c r="F545" s="882"/>
      <c r="G545" s="888">
        <v>426</v>
      </c>
      <c r="H545" s="137"/>
      <c r="I545" s="755" t="s">
        <v>2109</v>
      </c>
      <c r="J545" s="149"/>
      <c r="K545" s="156">
        <v>66.783561643835611</v>
      </c>
      <c r="L545" s="156">
        <v>69</v>
      </c>
      <c r="M545" s="137">
        <v>168</v>
      </c>
      <c r="N545" s="156">
        <v>24.4</v>
      </c>
      <c r="O545" s="153"/>
      <c r="P545" s="755">
        <v>0</v>
      </c>
      <c r="Q545" s="137"/>
      <c r="R545" s="137"/>
      <c r="S545" s="137"/>
      <c r="T545" s="156"/>
      <c r="U545" s="137">
        <v>0</v>
      </c>
      <c r="V545" s="137"/>
      <c r="W545" s="137"/>
      <c r="X545" s="137"/>
      <c r="Y545" s="137"/>
      <c r="Z545" s="137"/>
      <c r="AA545" s="137"/>
      <c r="AB545" s="137"/>
      <c r="AC545" s="137"/>
      <c r="AD545" s="737">
        <v>19</v>
      </c>
      <c r="AE545" s="137" t="s">
        <v>2106</v>
      </c>
      <c r="AF545" s="137"/>
      <c r="AG545" s="756">
        <v>1.98</v>
      </c>
      <c r="AH545" s="755">
        <v>34</v>
      </c>
      <c r="AI545" s="137"/>
      <c r="AJ545" s="755">
        <v>12.3</v>
      </c>
      <c r="AK545" s="137"/>
      <c r="AL545" s="137"/>
      <c r="AM545" s="156"/>
      <c r="AN545" s="757"/>
      <c r="AO545" s="137"/>
      <c r="AP545" s="137"/>
      <c r="AQ545" s="137"/>
      <c r="AR545" s="137"/>
      <c r="AS545" s="137"/>
      <c r="AT545" s="137"/>
      <c r="AU545" s="149"/>
      <c r="AV545" s="149"/>
      <c r="AW545" s="137"/>
      <c r="AX545" s="137"/>
      <c r="AY545" s="137"/>
      <c r="AZ545" s="137"/>
      <c r="BA545" s="758"/>
      <c r="BB545" s="137"/>
      <c r="BC545" s="153"/>
      <c r="BD545" s="137"/>
      <c r="BE545" s="154"/>
      <c r="BF545" s="137"/>
      <c r="BG545" s="153"/>
      <c r="BH545" s="153"/>
      <c r="BI545" s="153"/>
      <c r="BJ545" s="153"/>
      <c r="BK545" s="137"/>
      <c r="BL545" s="137"/>
      <c r="BM545" s="137"/>
      <c r="BN545" s="137"/>
      <c r="BO545" s="156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  <c r="CC545" s="137"/>
      <c r="CD545" s="137"/>
      <c r="CE545" s="137"/>
      <c r="CF545" s="137"/>
      <c r="CG545" s="137"/>
      <c r="CH545" s="137"/>
      <c r="CI545" s="137"/>
      <c r="CJ545" s="137"/>
      <c r="CK545" s="137"/>
      <c r="CL545" s="137"/>
      <c r="CM545" s="137"/>
      <c r="CN545" s="137"/>
      <c r="CO545" s="137"/>
      <c r="CP545" s="137"/>
      <c r="CQ545" s="137"/>
      <c r="CR545" s="137"/>
      <c r="CS545" s="137"/>
      <c r="CT545" s="137"/>
      <c r="CU545" s="137"/>
      <c r="CV545" s="137"/>
      <c r="CW545" s="137"/>
      <c r="CX545" s="137"/>
      <c r="CY545" s="137"/>
      <c r="CZ545" s="137"/>
      <c r="DA545" s="137"/>
      <c r="DB545" s="137"/>
      <c r="DC545" s="755">
        <v>2</v>
      </c>
      <c r="DD545" s="137"/>
      <c r="DE545" s="137"/>
      <c r="DF545" s="137"/>
      <c r="DG545" s="137"/>
      <c r="DH545" s="137"/>
      <c r="DI545" s="137"/>
      <c r="DJ545" s="137"/>
      <c r="DK545" s="137"/>
      <c r="DL545" s="137"/>
      <c r="DM545" s="137"/>
      <c r="DN545" s="137"/>
      <c r="DO545" s="137"/>
      <c r="DP545" s="137"/>
      <c r="DQ545" s="137"/>
      <c r="DR545" s="137"/>
      <c r="DS545" s="137"/>
      <c r="DT545" s="137"/>
      <c r="DU545" s="137"/>
      <c r="DV545" s="137"/>
      <c r="DW545" s="137"/>
      <c r="DX545" s="137"/>
      <c r="DY545" s="137"/>
      <c r="DZ545" s="137"/>
      <c r="EA545" s="137"/>
      <c r="EB545" s="137"/>
      <c r="EC545" s="137"/>
      <c r="ED545" s="137"/>
      <c r="EE545" s="137"/>
      <c r="EG545" s="137"/>
      <c r="EH545" s="137"/>
      <c r="EI545" s="137"/>
      <c r="EJ545" s="137"/>
      <c r="EK545" s="137"/>
      <c r="EL545" s="137"/>
      <c r="EM545" s="137"/>
      <c r="EN545" s="137"/>
      <c r="EO545" s="137"/>
      <c r="EP545" s="137"/>
      <c r="EQ545" s="137"/>
      <c r="ER545" s="137"/>
      <c r="ES545" s="137"/>
      <c r="ET545" s="137"/>
      <c r="EU545" s="137"/>
      <c r="EV545" s="137"/>
      <c r="EW545" s="137"/>
      <c r="EX545" s="137"/>
      <c r="EY545" s="137"/>
      <c r="EZ545" s="137"/>
      <c r="FA545" s="137"/>
      <c r="FB545" s="137"/>
      <c r="FC545" s="137"/>
      <c r="FD545" s="137"/>
      <c r="FE545" s="137"/>
      <c r="FF545" s="137"/>
      <c r="FG545" s="137"/>
      <c r="FH545" s="154"/>
      <c r="FI545" s="154"/>
      <c r="FJ545" s="154"/>
      <c r="FK545" s="154"/>
      <c r="FL545" s="156"/>
      <c r="FM545" s="156"/>
      <c r="FN545" s="156"/>
      <c r="FO545" s="156"/>
      <c r="FP545" s="156"/>
      <c r="FQ545" s="156"/>
      <c r="FR545" s="137"/>
      <c r="FS545" s="156"/>
      <c r="FT545" s="156"/>
      <c r="FU545" s="156"/>
      <c r="FV545" s="154"/>
      <c r="FW545" s="154"/>
      <c r="FX545" s="154"/>
      <c r="FY545" s="154"/>
      <c r="FZ545" s="137"/>
      <c r="GA545" s="153"/>
      <c r="GB545" s="153"/>
      <c r="GC545" s="153"/>
      <c r="GD545" s="153"/>
      <c r="GE545" s="153"/>
      <c r="GF545" s="153"/>
      <c r="GG545" s="137"/>
      <c r="GH545" s="137"/>
      <c r="GI545" s="137"/>
      <c r="GJ545" s="137"/>
      <c r="GK545" s="156"/>
      <c r="GL545" s="137"/>
      <c r="GM545" s="137"/>
      <c r="GN545" s="137"/>
      <c r="GO545" s="137"/>
      <c r="GP545" s="137"/>
      <c r="GQ545" s="137"/>
      <c r="GR545" s="137"/>
      <c r="GS545" s="137"/>
      <c r="GT545" s="137"/>
      <c r="GU545" s="137"/>
      <c r="GV545" s="137"/>
      <c r="GW545" s="137"/>
      <c r="GX545" s="154"/>
      <c r="GY545" s="137"/>
      <c r="GZ545" s="137"/>
      <c r="HA545" s="137"/>
      <c r="HB545" s="137"/>
      <c r="HC545" s="137"/>
      <c r="HD545" s="137"/>
      <c r="HE545" s="137"/>
      <c r="HF545" s="137"/>
      <c r="HG545" s="137"/>
      <c r="HH545" s="137"/>
      <c r="HI545" s="137"/>
      <c r="HJ545" s="137"/>
      <c r="HK545" s="137"/>
      <c r="HL545" s="137"/>
      <c r="HM545" s="137"/>
      <c r="HN545" s="137"/>
      <c r="HO545" s="137"/>
      <c r="HP545" s="137"/>
      <c r="HQ545" s="137"/>
      <c r="HR545" s="137"/>
      <c r="HS545" s="137"/>
      <c r="HT545" s="137"/>
      <c r="HU545" s="137"/>
      <c r="HV545" s="137"/>
      <c r="HW545" s="137"/>
      <c r="HX545" s="137"/>
      <c r="HY545" s="153"/>
      <c r="HZ545" s="137"/>
      <c r="IA545" s="137"/>
      <c r="IB545" s="137"/>
      <c r="IC545" s="137"/>
      <c r="ID545" s="137"/>
      <c r="IE545" s="154"/>
      <c r="IF545" s="154"/>
      <c r="IG545" s="137"/>
      <c r="IH545" s="137"/>
      <c r="II545" s="137"/>
      <c r="IJ545" s="137"/>
      <c r="IK545" s="137"/>
      <c r="IL545" s="137"/>
      <c r="IM545" s="137"/>
      <c r="IN545" s="137"/>
      <c r="IO545" s="137"/>
      <c r="IP545" s="154"/>
      <c r="IQ545" s="137"/>
      <c r="IR545" s="137"/>
      <c r="IS545" s="137"/>
      <c r="IT545" s="137"/>
      <c r="IU545" s="137"/>
      <c r="IV545" s="137"/>
      <c r="IW545" s="137"/>
      <c r="IX545" s="137"/>
      <c r="IY545" s="137"/>
      <c r="IZ545" s="137"/>
      <c r="JA545" s="137"/>
      <c r="JB545" s="137"/>
      <c r="JC545" s="137"/>
      <c r="JD545" s="760"/>
      <c r="JE545" s="760"/>
      <c r="JF545" s="760"/>
      <c r="JG545" s="137"/>
      <c r="JH545" s="137"/>
      <c r="JI545" s="137"/>
      <c r="JJ545" s="137"/>
      <c r="JK545" s="137"/>
      <c r="JL545" s="137"/>
      <c r="JM545" s="137"/>
      <c r="JN545" s="149"/>
      <c r="JO545" s="137"/>
      <c r="JP545" s="137"/>
      <c r="JQ545" s="137"/>
      <c r="JR545" s="137"/>
      <c r="JS545" s="149"/>
      <c r="JT545" s="137"/>
      <c r="JU545" s="137"/>
      <c r="JV545" s="149"/>
      <c r="JW545" s="760"/>
      <c r="JX545" s="760"/>
      <c r="JY545" s="149"/>
      <c r="JZ545" s="760"/>
      <c r="KA545" s="760"/>
      <c r="KB545" s="137"/>
      <c r="KC545" s="760"/>
      <c r="KD545" s="137"/>
      <c r="KE545" s="137"/>
      <c r="KF545" s="137"/>
      <c r="KG545" s="137"/>
      <c r="KH545" s="137"/>
      <c r="KI545" s="137"/>
      <c r="KJ545" s="137"/>
      <c r="KK545" s="137"/>
      <c r="KL545" s="137"/>
      <c r="KM545" s="137"/>
      <c r="KN545" s="137"/>
      <c r="KO545" s="137"/>
      <c r="KP545" s="137"/>
      <c r="KQ545" s="137"/>
      <c r="KR545" s="137"/>
      <c r="KS545" s="137"/>
      <c r="KT545" s="137"/>
      <c r="KU545" s="137"/>
      <c r="KV545" s="137"/>
      <c r="KW545" s="137"/>
      <c r="KX545" s="137"/>
      <c r="KY545" s="137"/>
      <c r="KZ545" s="137"/>
      <c r="LA545" s="137"/>
      <c r="LB545" s="137"/>
      <c r="LC545" s="137"/>
      <c r="LD545" s="137"/>
      <c r="LE545" s="137"/>
      <c r="LF545" s="137"/>
      <c r="LG545" s="137"/>
      <c r="LH545" s="137"/>
      <c r="LI545" s="137"/>
      <c r="LJ545" s="137"/>
      <c r="LK545" s="137"/>
      <c r="LL545" s="137"/>
      <c r="LM545" s="137"/>
      <c r="LN545" s="137"/>
      <c r="LO545" s="137"/>
      <c r="LP545" s="137"/>
      <c r="LQ545" s="137"/>
      <c r="LR545" s="137"/>
      <c r="LS545" s="137"/>
      <c r="LT545" s="137"/>
      <c r="LU545" s="137"/>
      <c r="LV545" s="137"/>
      <c r="LW545" s="137"/>
      <c r="LX545" s="137"/>
      <c r="LY545" s="137"/>
      <c r="LZ545" s="137"/>
      <c r="MA545" s="137"/>
      <c r="MB545" s="137"/>
      <c r="MC545" s="137"/>
      <c r="MD545" s="137"/>
      <c r="ME545" s="137"/>
      <c r="MF545" s="761">
        <v>41661</v>
      </c>
      <c r="MG545" s="755">
        <v>426</v>
      </c>
      <c r="MH545" s="137"/>
      <c r="MI545" s="137"/>
      <c r="MJ545" s="137"/>
      <c r="MK545" s="137"/>
      <c r="ML545" s="137"/>
      <c r="MM545" s="137"/>
      <c r="MN545" s="137"/>
      <c r="MO545" s="137"/>
      <c r="MP545" s="137"/>
      <c r="MQ545" s="137"/>
      <c r="MR545" s="137"/>
      <c r="MS545" s="137"/>
      <c r="MT545" s="137"/>
      <c r="MU545" s="137"/>
      <c r="MV545" s="137"/>
      <c r="MW545" s="137"/>
      <c r="MX545" s="137"/>
      <c r="MY545" s="137"/>
      <c r="MZ545" s="137"/>
      <c r="NA545" s="137"/>
      <c r="NB545" s="137"/>
      <c r="NC545" s="137"/>
      <c r="ND545" s="876">
        <v>1177</v>
      </c>
      <c r="NE545" s="877" t="s">
        <v>64</v>
      </c>
      <c r="NF545" s="877" t="s">
        <v>64</v>
      </c>
      <c r="NG545" s="877" t="s">
        <v>64</v>
      </c>
      <c r="NH545" s="877" t="s">
        <v>64</v>
      </c>
      <c r="NI545" s="877" t="s">
        <v>64</v>
      </c>
      <c r="NJ545" s="877" t="s">
        <v>64</v>
      </c>
      <c r="NK545" s="877" t="s">
        <v>64</v>
      </c>
      <c r="NL545" s="877" t="s">
        <v>64</v>
      </c>
      <c r="NM545" s="877" t="s">
        <v>64</v>
      </c>
      <c r="NN545" s="877" t="s">
        <v>64</v>
      </c>
      <c r="NO545" s="877" t="s">
        <v>64</v>
      </c>
      <c r="NP545" s="877" t="s">
        <v>64</v>
      </c>
      <c r="NQ545" s="877" t="s">
        <v>64</v>
      </c>
      <c r="NR545" s="877" t="s">
        <v>64</v>
      </c>
      <c r="NS545" s="877" t="s">
        <v>64</v>
      </c>
      <c r="NT545" s="877" t="s">
        <v>64</v>
      </c>
      <c r="NU545" s="877" t="s">
        <v>64</v>
      </c>
      <c r="NV545" s="877" t="s">
        <v>64</v>
      </c>
      <c r="NW545" s="877" t="s">
        <v>64</v>
      </c>
      <c r="NX545" s="877" t="s">
        <v>64</v>
      </c>
      <c r="NY545" s="877" t="s">
        <v>64</v>
      </c>
      <c r="NZ545" s="877" t="s">
        <v>64</v>
      </c>
      <c r="OA545" s="877" t="s">
        <v>64</v>
      </c>
      <c r="OB545" s="877" t="s">
        <v>64</v>
      </c>
      <c r="OC545" s="877" t="s">
        <v>64</v>
      </c>
      <c r="OD545" s="877" t="s">
        <v>64</v>
      </c>
      <c r="OE545" s="877" t="s">
        <v>64</v>
      </c>
      <c r="OF545" s="877" t="s">
        <v>64</v>
      </c>
      <c r="OG545" s="877" t="s">
        <v>64</v>
      </c>
      <c r="OH545" s="877" t="s">
        <v>64</v>
      </c>
      <c r="OI545" s="877" t="s">
        <v>64</v>
      </c>
      <c r="OJ545" s="877" t="s">
        <v>64</v>
      </c>
      <c r="OK545" s="877" t="s">
        <v>64</v>
      </c>
      <c r="OL545" s="877" t="s">
        <v>64</v>
      </c>
    </row>
    <row r="546" spans="1:402" s="759" customFormat="1" x14ac:dyDescent="0.25">
      <c r="A546" s="468">
        <v>545</v>
      </c>
      <c r="B546" s="137">
        <v>1</v>
      </c>
      <c r="C546" s="137">
        <v>1</v>
      </c>
      <c r="D546" s="137">
        <v>5</v>
      </c>
      <c r="E546" s="755">
        <v>178</v>
      </c>
      <c r="F546" s="882"/>
      <c r="G546" s="888">
        <v>427</v>
      </c>
      <c r="H546" s="137"/>
      <c r="I546" s="755" t="s">
        <v>2110</v>
      </c>
      <c r="J546" s="149"/>
      <c r="K546" s="156">
        <v>78.602739726027394</v>
      </c>
      <c r="L546" s="156">
        <v>63</v>
      </c>
      <c r="M546" s="137">
        <v>164</v>
      </c>
      <c r="N546" s="156">
        <v>23.4</v>
      </c>
      <c r="O546" s="153"/>
      <c r="P546" s="755">
        <v>0</v>
      </c>
      <c r="Q546" s="137"/>
      <c r="R546" s="137"/>
      <c r="S546" s="137"/>
      <c r="T546" s="156"/>
      <c r="U546" s="137">
        <v>0</v>
      </c>
      <c r="V546" s="137"/>
      <c r="W546" s="137"/>
      <c r="X546" s="137"/>
      <c r="Y546" s="137"/>
      <c r="Z546" s="137"/>
      <c r="AA546" s="137"/>
      <c r="AB546" s="137"/>
      <c r="AC546" s="137"/>
      <c r="AD546" s="737">
        <v>27</v>
      </c>
      <c r="AE546" s="137" t="s">
        <v>2107</v>
      </c>
      <c r="AF546" s="137"/>
      <c r="AG546" s="756">
        <v>6</v>
      </c>
      <c r="AH546" s="755">
        <v>9</v>
      </c>
      <c r="AI546" s="137"/>
      <c r="AJ546" s="755">
        <v>11.4</v>
      </c>
      <c r="AK546" s="137"/>
      <c r="AL546" s="137"/>
      <c r="AM546" s="156">
        <v>1309</v>
      </c>
      <c r="AN546" s="757"/>
      <c r="AO546" s="137"/>
      <c r="AP546" s="137"/>
      <c r="AQ546" s="137"/>
      <c r="AR546" s="137"/>
      <c r="AS546" s="137"/>
      <c r="AT546" s="137"/>
      <c r="AU546" s="149"/>
      <c r="AV546" s="149"/>
      <c r="AW546" s="137"/>
      <c r="AX546" s="137"/>
      <c r="AY546" s="137"/>
      <c r="AZ546" s="137"/>
      <c r="BA546" s="758"/>
      <c r="BB546" s="137"/>
      <c r="BC546" s="153"/>
      <c r="BD546" s="137"/>
      <c r="BE546" s="154"/>
      <c r="BF546" s="137"/>
      <c r="BG546" s="153"/>
      <c r="BH546" s="153"/>
      <c r="BI546" s="153"/>
      <c r="BJ546" s="153"/>
      <c r="BK546" s="137"/>
      <c r="BL546" s="137"/>
      <c r="BM546" s="137"/>
      <c r="BN546" s="137"/>
      <c r="BO546" s="156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  <c r="CC546" s="137"/>
      <c r="CD546" s="137"/>
      <c r="CE546" s="137"/>
      <c r="CF546" s="137"/>
      <c r="CG546" s="137"/>
      <c r="CH546" s="137"/>
      <c r="CI546" s="137"/>
      <c r="CJ546" s="137"/>
      <c r="CK546" s="137"/>
      <c r="CL546" s="137"/>
      <c r="CM546" s="137"/>
      <c r="CN546" s="137"/>
      <c r="CO546" s="137"/>
      <c r="CP546" s="137"/>
      <c r="CQ546" s="137"/>
      <c r="CR546" s="137"/>
      <c r="CS546" s="137"/>
      <c r="CT546" s="137"/>
      <c r="CU546" s="137"/>
      <c r="CV546" s="137"/>
      <c r="CW546" s="137"/>
      <c r="CX546" s="137"/>
      <c r="CY546" s="137"/>
      <c r="CZ546" s="137"/>
      <c r="DA546" s="137"/>
      <c r="DB546" s="137"/>
      <c r="DC546" s="755">
        <v>2</v>
      </c>
      <c r="DD546" s="137"/>
      <c r="DE546" s="137"/>
      <c r="DF546" s="137"/>
      <c r="DG546" s="137"/>
      <c r="DH546" s="137"/>
      <c r="DI546" s="137"/>
      <c r="DJ546" s="137"/>
      <c r="DK546" s="137"/>
      <c r="DL546" s="137"/>
      <c r="DM546" s="137"/>
      <c r="DN546" s="137"/>
      <c r="DO546" s="137"/>
      <c r="DP546" s="137"/>
      <c r="DQ546" s="137"/>
      <c r="DR546" s="137"/>
      <c r="DS546" s="137"/>
      <c r="DT546" s="137"/>
      <c r="DU546" s="137"/>
      <c r="DV546" s="137"/>
      <c r="DW546" s="137"/>
      <c r="DX546" s="137"/>
      <c r="DY546" s="137"/>
      <c r="DZ546" s="137"/>
      <c r="EA546" s="137"/>
      <c r="EB546" s="137"/>
      <c r="EC546" s="137"/>
      <c r="ED546" s="137"/>
      <c r="EE546" s="137"/>
      <c r="EG546" s="137"/>
      <c r="EH546" s="137"/>
      <c r="EI546" s="137"/>
      <c r="EJ546" s="137"/>
      <c r="EK546" s="137"/>
      <c r="EL546" s="137"/>
      <c r="EM546" s="137"/>
      <c r="EN546" s="137"/>
      <c r="EO546" s="137"/>
      <c r="EP546" s="137"/>
      <c r="EQ546" s="137"/>
      <c r="ER546" s="137"/>
      <c r="ES546" s="137"/>
      <c r="ET546" s="137"/>
      <c r="EU546" s="137"/>
      <c r="EV546" s="137"/>
      <c r="EW546" s="137"/>
      <c r="EX546" s="137"/>
      <c r="EY546" s="137"/>
      <c r="EZ546" s="137"/>
      <c r="FA546" s="137"/>
      <c r="FB546" s="137"/>
      <c r="FC546" s="137"/>
      <c r="FD546" s="137"/>
      <c r="FE546" s="137"/>
      <c r="FF546" s="137"/>
      <c r="FG546" s="137"/>
      <c r="FH546" s="154"/>
      <c r="FI546" s="154"/>
      <c r="FJ546" s="154"/>
      <c r="FK546" s="154"/>
      <c r="FL546" s="156"/>
      <c r="FM546" s="156"/>
      <c r="FN546" s="156"/>
      <c r="FO546" s="156"/>
      <c r="FP546" s="156"/>
      <c r="FQ546" s="156"/>
      <c r="FR546" s="137"/>
      <c r="FS546" s="156"/>
      <c r="FT546" s="156"/>
      <c r="FU546" s="156"/>
      <c r="FV546" s="154"/>
      <c r="FW546" s="154"/>
      <c r="FX546" s="154"/>
      <c r="FY546" s="154"/>
      <c r="FZ546" s="137"/>
      <c r="GA546" s="153"/>
      <c r="GB546" s="153"/>
      <c r="GC546" s="153"/>
      <c r="GD546" s="153"/>
      <c r="GE546" s="153"/>
      <c r="GF546" s="153"/>
      <c r="GG546" s="137"/>
      <c r="GH546" s="137"/>
      <c r="GI546" s="137"/>
      <c r="GJ546" s="137"/>
      <c r="GK546" s="156"/>
      <c r="GL546" s="137"/>
      <c r="GM546" s="137"/>
      <c r="GN546" s="137"/>
      <c r="GO546" s="137"/>
      <c r="GP546" s="137"/>
      <c r="GQ546" s="137"/>
      <c r="GR546" s="137"/>
      <c r="GS546" s="137"/>
      <c r="GT546" s="137"/>
      <c r="GU546" s="137"/>
      <c r="GV546" s="137"/>
      <c r="GW546" s="137"/>
      <c r="GX546" s="154"/>
      <c r="GY546" s="137"/>
      <c r="GZ546" s="137"/>
      <c r="HA546" s="137"/>
      <c r="HB546" s="137"/>
      <c r="HC546" s="137"/>
      <c r="HD546" s="137"/>
      <c r="HE546" s="137"/>
      <c r="HF546" s="137"/>
      <c r="HG546" s="137"/>
      <c r="HH546" s="137"/>
      <c r="HI546" s="137"/>
      <c r="HJ546" s="137"/>
      <c r="HK546" s="137"/>
      <c r="HL546" s="137"/>
      <c r="HM546" s="137"/>
      <c r="HN546" s="137"/>
      <c r="HO546" s="137"/>
      <c r="HP546" s="137"/>
      <c r="HQ546" s="137"/>
      <c r="HR546" s="137"/>
      <c r="HS546" s="137"/>
      <c r="HT546" s="137"/>
      <c r="HU546" s="137"/>
      <c r="HV546" s="137"/>
      <c r="HW546" s="137"/>
      <c r="HX546" s="137"/>
      <c r="HY546" s="153"/>
      <c r="HZ546" s="137"/>
      <c r="IA546" s="137"/>
      <c r="IB546" s="137"/>
      <c r="IC546" s="137"/>
      <c r="ID546" s="137"/>
      <c r="IE546" s="154"/>
      <c r="IF546" s="154"/>
      <c r="IG546" s="137"/>
      <c r="IH546" s="137"/>
      <c r="II546" s="137"/>
      <c r="IJ546" s="137"/>
      <c r="IK546" s="137"/>
      <c r="IL546" s="137"/>
      <c r="IM546" s="137"/>
      <c r="IN546" s="137"/>
      <c r="IO546" s="137"/>
      <c r="IP546" s="154"/>
      <c r="IQ546" s="137"/>
      <c r="IR546" s="137"/>
      <c r="IS546" s="137"/>
      <c r="IT546" s="137"/>
      <c r="IU546" s="137"/>
      <c r="IV546" s="137"/>
      <c r="IW546" s="137"/>
      <c r="IX546" s="137"/>
      <c r="IY546" s="137"/>
      <c r="IZ546" s="137"/>
      <c r="JA546" s="137"/>
      <c r="JB546" s="137"/>
      <c r="JC546" s="137"/>
      <c r="JD546" s="760"/>
      <c r="JE546" s="760"/>
      <c r="JF546" s="760"/>
      <c r="JG546" s="137"/>
      <c r="JH546" s="137"/>
      <c r="JI546" s="137"/>
      <c r="JJ546" s="137"/>
      <c r="JK546" s="137"/>
      <c r="JL546" s="137"/>
      <c r="JM546" s="137"/>
      <c r="JN546" s="149"/>
      <c r="JO546" s="137"/>
      <c r="JP546" s="137"/>
      <c r="JQ546" s="137"/>
      <c r="JR546" s="137"/>
      <c r="JS546" s="149"/>
      <c r="JT546" s="137"/>
      <c r="JU546" s="137"/>
      <c r="JV546" s="149"/>
      <c r="JW546" s="760"/>
      <c r="JX546" s="760"/>
      <c r="JY546" s="149"/>
      <c r="JZ546" s="760"/>
      <c r="KA546" s="760"/>
      <c r="KB546" s="137"/>
      <c r="KC546" s="760"/>
      <c r="KD546" s="137"/>
      <c r="KE546" s="137"/>
      <c r="KF546" s="137"/>
      <c r="KG546" s="137"/>
      <c r="KH546" s="137"/>
      <c r="KI546" s="137"/>
      <c r="KJ546" s="137"/>
      <c r="KK546" s="137"/>
      <c r="KL546" s="137"/>
      <c r="KM546" s="137"/>
      <c r="KN546" s="137"/>
      <c r="KO546" s="137"/>
      <c r="KP546" s="137"/>
      <c r="KQ546" s="137"/>
      <c r="KR546" s="137"/>
      <c r="KS546" s="137"/>
      <c r="KT546" s="137"/>
      <c r="KU546" s="137"/>
      <c r="KV546" s="137"/>
      <c r="KW546" s="137"/>
      <c r="KX546" s="137"/>
      <c r="KY546" s="137"/>
      <c r="KZ546" s="137"/>
      <c r="LA546" s="137"/>
      <c r="LB546" s="137"/>
      <c r="LC546" s="137"/>
      <c r="LD546" s="137"/>
      <c r="LE546" s="137"/>
      <c r="LF546" s="137"/>
      <c r="LG546" s="137"/>
      <c r="LH546" s="137"/>
      <c r="LI546" s="137"/>
      <c r="LJ546" s="137"/>
      <c r="LK546" s="137"/>
      <c r="LL546" s="137"/>
      <c r="LM546" s="137"/>
      <c r="LN546" s="137"/>
      <c r="LO546" s="137"/>
      <c r="LP546" s="137"/>
      <c r="LQ546" s="137"/>
      <c r="LR546" s="137"/>
      <c r="LS546" s="137"/>
      <c r="LT546" s="137"/>
      <c r="LU546" s="137"/>
      <c r="LV546" s="137"/>
      <c r="LW546" s="137"/>
      <c r="LX546" s="137"/>
      <c r="LY546" s="137"/>
      <c r="LZ546" s="137"/>
      <c r="MA546" s="137"/>
      <c r="MB546" s="137"/>
      <c r="MC546" s="137"/>
      <c r="MD546" s="137"/>
      <c r="ME546" s="137"/>
      <c r="MF546" s="761">
        <v>41661</v>
      </c>
      <c r="MG546" s="755">
        <v>427</v>
      </c>
      <c r="MH546" s="137"/>
      <c r="MI546" s="137"/>
      <c r="MJ546" s="137"/>
      <c r="MK546" s="137"/>
      <c r="ML546" s="137"/>
      <c r="MM546" s="137"/>
      <c r="MN546" s="137"/>
      <c r="MO546" s="137"/>
      <c r="MP546" s="137"/>
      <c r="MQ546" s="137"/>
      <c r="MR546" s="137"/>
      <c r="MS546" s="137"/>
      <c r="MT546" s="137"/>
      <c r="MU546" s="137"/>
      <c r="MV546" s="137"/>
      <c r="MW546" s="137"/>
      <c r="MX546" s="137"/>
      <c r="MY546" s="137"/>
      <c r="MZ546" s="137"/>
      <c r="NA546" s="137"/>
      <c r="NB546" s="137"/>
      <c r="NC546" s="137"/>
      <c r="ND546" s="890">
        <v>1178</v>
      </c>
      <c r="NE546" s="891" t="s">
        <v>64</v>
      </c>
      <c r="NF546" s="891" t="s">
        <v>64</v>
      </c>
      <c r="NG546" s="891" t="s">
        <v>64</v>
      </c>
      <c r="NH546" s="891" t="s">
        <v>64</v>
      </c>
      <c r="NI546" s="891" t="s">
        <v>64</v>
      </c>
      <c r="NJ546" s="891" t="s">
        <v>64</v>
      </c>
      <c r="NK546" s="891" t="s">
        <v>64</v>
      </c>
      <c r="NL546" s="891" t="s">
        <v>64</v>
      </c>
      <c r="NM546" s="891" t="s">
        <v>64</v>
      </c>
      <c r="NN546" s="891" t="s">
        <v>64</v>
      </c>
      <c r="NO546" s="891" t="s">
        <v>64</v>
      </c>
      <c r="NP546" s="891" t="s">
        <v>64</v>
      </c>
      <c r="NQ546" s="891" t="s">
        <v>64</v>
      </c>
      <c r="NR546" s="891" t="s">
        <v>64</v>
      </c>
      <c r="NS546" s="891" t="s">
        <v>64</v>
      </c>
      <c r="NT546" s="891" t="s">
        <v>64</v>
      </c>
      <c r="NU546" s="891" t="s">
        <v>64</v>
      </c>
      <c r="NV546" s="891" t="s">
        <v>64</v>
      </c>
      <c r="NW546" s="891" t="s">
        <v>64</v>
      </c>
      <c r="NX546" s="891" t="s">
        <v>64</v>
      </c>
      <c r="NY546" s="891" t="s">
        <v>64</v>
      </c>
      <c r="NZ546" s="891" t="s">
        <v>64</v>
      </c>
      <c r="OA546" s="891" t="s">
        <v>64</v>
      </c>
      <c r="OB546" s="891" t="s">
        <v>64</v>
      </c>
      <c r="OC546" s="891" t="s">
        <v>64</v>
      </c>
      <c r="OD546" s="891" t="s">
        <v>64</v>
      </c>
      <c r="OE546" s="891" t="s">
        <v>64</v>
      </c>
      <c r="OF546" s="891" t="s">
        <v>64</v>
      </c>
      <c r="OG546" s="891" t="s">
        <v>64</v>
      </c>
      <c r="OH546" s="891" t="s">
        <v>64</v>
      </c>
      <c r="OI546" s="891" t="s">
        <v>64</v>
      </c>
      <c r="OJ546" s="891" t="s">
        <v>64</v>
      </c>
      <c r="OK546" s="891" t="s">
        <v>64</v>
      </c>
      <c r="OL546" s="891" t="s">
        <v>64</v>
      </c>
    </row>
    <row r="547" spans="1:402" s="759" customFormat="1" x14ac:dyDescent="0.25">
      <c r="A547" s="468">
        <v>546</v>
      </c>
      <c r="B547" s="137">
        <v>1</v>
      </c>
      <c r="C547" s="137">
        <v>1</v>
      </c>
      <c r="D547" s="137">
        <v>5</v>
      </c>
      <c r="E547" s="755">
        <v>179</v>
      </c>
      <c r="F547" s="882"/>
      <c r="G547" s="888">
        <v>427</v>
      </c>
      <c r="H547" s="137"/>
      <c r="I547" s="755" t="s">
        <v>2111</v>
      </c>
      <c r="J547" s="149"/>
      <c r="K547" s="156">
        <v>77.835616438356169</v>
      </c>
      <c r="L547" s="156">
        <v>105</v>
      </c>
      <c r="M547" s="137">
        <v>168</v>
      </c>
      <c r="N547" s="156">
        <v>37.200000000000003</v>
      </c>
      <c r="O547" s="153"/>
      <c r="P547" s="755">
        <v>0</v>
      </c>
      <c r="Q547" s="137"/>
      <c r="R547" s="137"/>
      <c r="S547" s="137"/>
      <c r="T547" s="156"/>
      <c r="U547" s="137">
        <v>0</v>
      </c>
      <c r="V547" s="137"/>
      <c r="W547" s="137"/>
      <c r="X547" s="137"/>
      <c r="Y547" s="137"/>
      <c r="Z547" s="137"/>
      <c r="AA547" s="137"/>
      <c r="AB547" s="137"/>
      <c r="AC547" s="137"/>
      <c r="AD547" s="737">
        <v>18</v>
      </c>
      <c r="AE547" s="137"/>
      <c r="AF547" s="137"/>
      <c r="AG547" s="756">
        <v>0.73</v>
      </c>
      <c r="AH547" s="755">
        <v>104</v>
      </c>
      <c r="AI547" s="137"/>
      <c r="AJ547" s="892">
        <v>11.4</v>
      </c>
      <c r="AK547" s="137"/>
      <c r="AL547" s="137"/>
      <c r="AM547" s="156">
        <v>2745</v>
      </c>
      <c r="AN547" s="757"/>
      <c r="AO547" s="137"/>
      <c r="AP547" s="137"/>
      <c r="AQ547" s="137"/>
      <c r="AR547" s="137"/>
      <c r="AS547" s="137"/>
      <c r="AT547" s="137"/>
      <c r="AU547" s="149"/>
      <c r="AV547" s="149"/>
      <c r="AW547" s="137"/>
      <c r="AX547" s="137"/>
      <c r="AY547" s="137"/>
      <c r="AZ547" s="137"/>
      <c r="BA547" s="758"/>
      <c r="BB547" s="137"/>
      <c r="BC547" s="153"/>
      <c r="BD547" s="137"/>
      <c r="BE547" s="154"/>
      <c r="BF547" s="137"/>
      <c r="BG547" s="153"/>
      <c r="BH547" s="153"/>
      <c r="BI547" s="153"/>
      <c r="BJ547" s="153"/>
      <c r="BK547" s="137"/>
      <c r="BL547" s="137"/>
      <c r="BM547" s="137"/>
      <c r="BN547" s="137"/>
      <c r="BO547" s="156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  <c r="CC547" s="137"/>
      <c r="CD547" s="137"/>
      <c r="CE547" s="137"/>
      <c r="CF547" s="137"/>
      <c r="CG547" s="137"/>
      <c r="CH547" s="137"/>
      <c r="CI547" s="137"/>
      <c r="CJ547" s="137"/>
      <c r="CK547" s="137"/>
      <c r="CL547" s="137"/>
      <c r="CM547" s="137"/>
      <c r="CN547" s="137"/>
      <c r="CO547" s="137"/>
      <c r="CP547" s="137"/>
      <c r="CQ547" s="137"/>
      <c r="CR547" s="137"/>
      <c r="CS547" s="137"/>
      <c r="CT547" s="137"/>
      <c r="CU547" s="137"/>
      <c r="CV547" s="137"/>
      <c r="CW547" s="137"/>
      <c r="CX547" s="137"/>
      <c r="CY547" s="137"/>
      <c r="CZ547" s="137"/>
      <c r="DA547" s="137"/>
      <c r="DB547" s="137"/>
      <c r="DC547" s="755">
        <v>2</v>
      </c>
      <c r="DD547" s="137"/>
      <c r="DE547" s="137"/>
      <c r="DF547" s="137"/>
      <c r="DG547" s="137"/>
      <c r="DH547" s="137"/>
      <c r="DI547" s="137"/>
      <c r="DJ547" s="137"/>
      <c r="DK547" s="137"/>
      <c r="DL547" s="137"/>
      <c r="DM547" s="137"/>
      <c r="DN547" s="137"/>
      <c r="DO547" s="137"/>
      <c r="DP547" s="137"/>
      <c r="DQ547" s="137"/>
      <c r="DR547" s="137"/>
      <c r="DS547" s="137"/>
      <c r="DT547" s="137"/>
      <c r="DU547" s="137"/>
      <c r="DV547" s="137"/>
      <c r="DW547" s="137"/>
      <c r="DX547" s="137"/>
      <c r="DY547" s="137"/>
      <c r="DZ547" s="137"/>
      <c r="EA547" s="137"/>
      <c r="EB547" s="137"/>
      <c r="EC547" s="137"/>
      <c r="ED547" s="137"/>
      <c r="EE547" s="137"/>
      <c r="EG547" s="137"/>
      <c r="EH547" s="137"/>
      <c r="EI547" s="137"/>
      <c r="EJ547" s="137"/>
      <c r="EK547" s="137"/>
      <c r="EL547" s="137"/>
      <c r="EM547" s="137"/>
      <c r="EN547" s="137"/>
      <c r="EO547" s="137"/>
      <c r="EP547" s="137"/>
      <c r="EQ547" s="137"/>
      <c r="ER547" s="137"/>
      <c r="ES547" s="137"/>
      <c r="ET547" s="137"/>
      <c r="EU547" s="137"/>
      <c r="EV547" s="137"/>
      <c r="EW547" s="137"/>
      <c r="EX547" s="137"/>
      <c r="EY547" s="137"/>
      <c r="EZ547" s="137"/>
      <c r="FA547" s="137"/>
      <c r="FB547" s="137"/>
      <c r="FC547" s="137"/>
      <c r="FD547" s="137"/>
      <c r="FE547" s="137"/>
      <c r="FF547" s="137"/>
      <c r="FG547" s="137"/>
      <c r="FH547" s="154"/>
      <c r="FI547" s="154"/>
      <c r="FJ547" s="154"/>
      <c r="FK547" s="154"/>
      <c r="FL547" s="156"/>
      <c r="FM547" s="156"/>
      <c r="FN547" s="156"/>
      <c r="FO547" s="156"/>
      <c r="FP547" s="156"/>
      <c r="FQ547" s="156"/>
      <c r="FR547" s="137"/>
      <c r="FS547" s="156"/>
      <c r="FT547" s="156"/>
      <c r="FU547" s="156"/>
      <c r="FV547" s="154"/>
      <c r="FW547" s="154"/>
      <c r="FX547" s="154"/>
      <c r="FY547" s="154"/>
      <c r="FZ547" s="137"/>
      <c r="GA547" s="153"/>
      <c r="GB547" s="153"/>
      <c r="GC547" s="153"/>
      <c r="GD547" s="153"/>
      <c r="GE547" s="153"/>
      <c r="GF547" s="153"/>
      <c r="GG547" s="137"/>
      <c r="GH547" s="137"/>
      <c r="GI547" s="137"/>
      <c r="GJ547" s="137"/>
      <c r="GK547" s="156"/>
      <c r="GL547" s="137"/>
      <c r="GM547" s="137"/>
      <c r="GN547" s="137"/>
      <c r="GO547" s="137"/>
      <c r="GP547" s="137"/>
      <c r="GQ547" s="137"/>
      <c r="GR547" s="137"/>
      <c r="GS547" s="137"/>
      <c r="GT547" s="137"/>
      <c r="GU547" s="137"/>
      <c r="GV547" s="137"/>
      <c r="GW547" s="137"/>
      <c r="GX547" s="154"/>
      <c r="GY547" s="137"/>
      <c r="GZ547" s="137"/>
      <c r="HA547" s="137"/>
      <c r="HB547" s="137"/>
      <c r="HC547" s="137"/>
      <c r="HD547" s="137"/>
      <c r="HE547" s="137"/>
      <c r="HF547" s="137"/>
      <c r="HG547" s="137"/>
      <c r="HH547" s="137"/>
      <c r="HI547" s="137"/>
      <c r="HJ547" s="137"/>
      <c r="HK547" s="137"/>
      <c r="HL547" s="137"/>
      <c r="HM547" s="137"/>
      <c r="HN547" s="137"/>
      <c r="HO547" s="137"/>
      <c r="HP547" s="137"/>
      <c r="HQ547" s="137"/>
      <c r="HR547" s="137"/>
      <c r="HS547" s="137"/>
      <c r="HT547" s="137"/>
      <c r="HU547" s="137"/>
      <c r="HV547" s="137"/>
      <c r="HW547" s="137"/>
      <c r="HX547" s="137"/>
      <c r="HY547" s="153"/>
      <c r="HZ547" s="137"/>
      <c r="IA547" s="137"/>
      <c r="IB547" s="137"/>
      <c r="IC547" s="137"/>
      <c r="ID547" s="137"/>
      <c r="IE547" s="154"/>
      <c r="IF547" s="154"/>
      <c r="IG547" s="137"/>
      <c r="IH547" s="137"/>
      <c r="II547" s="137"/>
      <c r="IJ547" s="137"/>
      <c r="IK547" s="137"/>
      <c r="IL547" s="137"/>
      <c r="IM547" s="137"/>
      <c r="IN547" s="137"/>
      <c r="IO547" s="137"/>
      <c r="IP547" s="154"/>
      <c r="IQ547" s="137"/>
      <c r="IR547" s="137"/>
      <c r="IS547" s="137"/>
      <c r="IT547" s="137"/>
      <c r="IU547" s="137"/>
      <c r="IV547" s="137"/>
      <c r="IW547" s="137"/>
      <c r="IX547" s="137"/>
      <c r="IY547" s="137"/>
      <c r="IZ547" s="137"/>
      <c r="JA547" s="137"/>
      <c r="JB547" s="137"/>
      <c r="JC547" s="137"/>
      <c r="JD547" s="760"/>
      <c r="JE547" s="760"/>
      <c r="JF547" s="760"/>
      <c r="JG547" s="137"/>
      <c r="JH547" s="137"/>
      <c r="JI547" s="137"/>
      <c r="JJ547" s="137"/>
      <c r="JK547" s="137"/>
      <c r="JL547" s="137"/>
      <c r="JM547" s="137"/>
      <c r="JN547" s="149"/>
      <c r="JO547" s="137"/>
      <c r="JP547" s="137"/>
      <c r="JQ547" s="137"/>
      <c r="JR547" s="137"/>
      <c r="JS547" s="149"/>
      <c r="JT547" s="137"/>
      <c r="JU547" s="137"/>
      <c r="JV547" s="149"/>
      <c r="JW547" s="760"/>
      <c r="JX547" s="760"/>
      <c r="JY547" s="149"/>
      <c r="JZ547" s="760"/>
      <c r="KA547" s="760"/>
      <c r="KB547" s="137"/>
      <c r="KC547" s="760"/>
      <c r="KD547" s="137"/>
      <c r="KE547" s="137"/>
      <c r="KF547" s="137"/>
      <c r="KG547" s="137"/>
      <c r="KH547" s="137"/>
      <c r="KI547" s="137"/>
      <c r="KJ547" s="137"/>
      <c r="KK547" s="137"/>
      <c r="KL547" s="137"/>
      <c r="KM547" s="137"/>
      <c r="KN547" s="137"/>
      <c r="KO547" s="137"/>
      <c r="KP547" s="137"/>
      <c r="KQ547" s="137"/>
      <c r="KR547" s="137"/>
      <c r="KS547" s="137"/>
      <c r="KT547" s="137"/>
      <c r="KU547" s="137"/>
      <c r="KV547" s="137"/>
      <c r="KW547" s="137"/>
      <c r="KX547" s="137"/>
      <c r="KY547" s="137"/>
      <c r="KZ547" s="137"/>
      <c r="LA547" s="137"/>
      <c r="LB547" s="137"/>
      <c r="LC547" s="137"/>
      <c r="LD547" s="137"/>
      <c r="LE547" s="137"/>
      <c r="LF547" s="137"/>
      <c r="LG547" s="137"/>
      <c r="LH547" s="137"/>
      <c r="LI547" s="137"/>
      <c r="LJ547" s="137"/>
      <c r="LK547" s="137"/>
      <c r="LL547" s="137"/>
      <c r="LM547" s="137"/>
      <c r="LN547" s="137"/>
      <c r="LO547" s="137"/>
      <c r="LP547" s="137"/>
      <c r="LQ547" s="137"/>
      <c r="LR547" s="137"/>
      <c r="LS547" s="137"/>
      <c r="LT547" s="137"/>
      <c r="LU547" s="137"/>
      <c r="LV547" s="137"/>
      <c r="LW547" s="137"/>
      <c r="LX547" s="137"/>
      <c r="LY547" s="137"/>
      <c r="LZ547" s="137"/>
      <c r="MA547" s="137"/>
      <c r="MB547" s="137"/>
      <c r="MC547" s="137"/>
      <c r="MD547" s="137"/>
      <c r="ME547" s="137"/>
      <c r="MF547" s="761">
        <v>42230</v>
      </c>
      <c r="MG547" s="755">
        <v>427</v>
      </c>
      <c r="MH547" s="137"/>
      <c r="MI547" s="137"/>
      <c r="MJ547" s="137"/>
      <c r="MK547" s="137"/>
      <c r="ML547" s="137"/>
      <c r="MM547" s="137"/>
      <c r="MN547" s="137"/>
      <c r="MO547" s="137"/>
      <c r="MP547" s="137"/>
      <c r="MQ547" s="137"/>
      <c r="MR547" s="137"/>
      <c r="MS547" s="137"/>
      <c r="MT547" s="137"/>
      <c r="MU547" s="137"/>
      <c r="MV547" s="137"/>
      <c r="MW547" s="137"/>
      <c r="MX547" s="137"/>
      <c r="MY547" s="137"/>
      <c r="MZ547" s="137"/>
      <c r="NA547" s="137"/>
      <c r="NB547" s="137"/>
      <c r="NC547" s="137"/>
      <c r="ND547" s="890">
        <v>1179</v>
      </c>
      <c r="NE547" s="891" t="s">
        <v>64</v>
      </c>
      <c r="NF547" s="891" t="s">
        <v>64</v>
      </c>
      <c r="NG547" s="891" t="s">
        <v>64</v>
      </c>
      <c r="NH547" s="891" t="s">
        <v>64</v>
      </c>
      <c r="NI547" s="891" t="s">
        <v>64</v>
      </c>
      <c r="NJ547" s="891" t="s">
        <v>64</v>
      </c>
      <c r="NK547" s="891" t="s">
        <v>64</v>
      </c>
      <c r="NL547" s="891" t="s">
        <v>64</v>
      </c>
      <c r="NM547" s="891" t="s">
        <v>64</v>
      </c>
      <c r="NN547" s="891" t="s">
        <v>64</v>
      </c>
      <c r="NO547" s="891" t="s">
        <v>64</v>
      </c>
      <c r="NP547" s="891" t="s">
        <v>64</v>
      </c>
      <c r="NQ547" s="891" t="s">
        <v>64</v>
      </c>
      <c r="NR547" s="891" t="s">
        <v>64</v>
      </c>
      <c r="NS547" s="891" t="s">
        <v>64</v>
      </c>
      <c r="NT547" s="891" t="s">
        <v>64</v>
      </c>
      <c r="NU547" s="891" t="s">
        <v>64</v>
      </c>
      <c r="NV547" s="891" t="s">
        <v>64</v>
      </c>
      <c r="NW547" s="891" t="s">
        <v>64</v>
      </c>
      <c r="NX547" s="891" t="s">
        <v>64</v>
      </c>
      <c r="NY547" s="891" t="s">
        <v>64</v>
      </c>
      <c r="NZ547" s="891" t="s">
        <v>64</v>
      </c>
      <c r="OA547" s="891" t="s">
        <v>64</v>
      </c>
      <c r="OB547" s="891" t="s">
        <v>64</v>
      </c>
      <c r="OC547" s="891" t="s">
        <v>64</v>
      </c>
      <c r="OD547" s="891" t="s">
        <v>64</v>
      </c>
      <c r="OE547" s="891" t="s">
        <v>64</v>
      </c>
      <c r="OF547" s="891" t="s">
        <v>64</v>
      </c>
      <c r="OG547" s="891" t="s">
        <v>64</v>
      </c>
      <c r="OH547" s="891" t="s">
        <v>64</v>
      </c>
      <c r="OI547" s="891" t="s">
        <v>64</v>
      </c>
      <c r="OJ547" s="891" t="s">
        <v>64</v>
      </c>
      <c r="OK547" s="891" t="s">
        <v>64</v>
      </c>
      <c r="OL547" s="891" t="s">
        <v>64</v>
      </c>
    </row>
    <row r="548" spans="1:402" s="29" customFormat="1" x14ac:dyDescent="0.25">
      <c r="A548" s="274">
        <v>547</v>
      </c>
      <c r="B548" s="27">
        <v>1</v>
      </c>
      <c r="C548" s="27">
        <v>1</v>
      </c>
      <c r="D548" s="27">
        <v>5</v>
      </c>
      <c r="E548" s="735">
        <v>197</v>
      </c>
      <c r="F548" s="882"/>
      <c r="G548" s="888">
        <v>451</v>
      </c>
      <c r="H548" s="27"/>
      <c r="I548" s="735" t="s">
        <v>2040</v>
      </c>
      <c r="J548" s="55"/>
      <c r="K548" s="107">
        <v>63.5013698630137</v>
      </c>
      <c r="L548" s="107">
        <v>79</v>
      </c>
      <c r="M548" s="27">
        <v>156</v>
      </c>
      <c r="N548" s="107">
        <v>32.4</v>
      </c>
      <c r="O548" s="79"/>
      <c r="P548" s="735">
        <v>0</v>
      </c>
      <c r="Q548" s="27"/>
      <c r="R548" s="27"/>
      <c r="S548" s="27"/>
      <c r="T548" s="74"/>
      <c r="U548" s="113">
        <v>1</v>
      </c>
      <c r="V548" s="113"/>
      <c r="W548" s="113"/>
      <c r="X548" s="113"/>
      <c r="Y548" s="113"/>
      <c r="Z548" s="113"/>
      <c r="AA548" s="113"/>
      <c r="AB548" s="113"/>
      <c r="AC548" s="28"/>
      <c r="AD548" s="739">
        <v>22</v>
      </c>
      <c r="AE548" s="28"/>
      <c r="AF548" s="76"/>
      <c r="AG548" s="742">
        <v>1.07</v>
      </c>
      <c r="AH548" s="743">
        <v>70</v>
      </c>
      <c r="AI548" s="76"/>
      <c r="AJ548" s="744">
        <v>13</v>
      </c>
      <c r="AK548" s="76"/>
      <c r="AL548" s="76"/>
      <c r="AM548" s="77"/>
      <c r="AN548" s="132"/>
      <c r="AO548" s="76"/>
      <c r="AP548" s="76"/>
      <c r="AQ548" s="76"/>
      <c r="AR548" s="76"/>
      <c r="AS548" s="76"/>
      <c r="AT548" s="76"/>
      <c r="AU548" s="732"/>
      <c r="AV548" s="732"/>
      <c r="AW548" s="76"/>
      <c r="AX548" s="76"/>
      <c r="AY548" s="76"/>
      <c r="AZ548" s="76"/>
      <c r="BA548" s="733"/>
      <c r="BB548" s="139"/>
      <c r="BC548" s="121"/>
      <c r="BD548" s="139"/>
      <c r="BE548" s="67"/>
      <c r="BF548" s="139"/>
      <c r="BG548" s="121"/>
      <c r="BH548" s="121"/>
      <c r="BI548" s="121"/>
      <c r="BJ548" s="121"/>
      <c r="BK548" s="139"/>
      <c r="BL548" s="139"/>
      <c r="BM548" s="139"/>
      <c r="BN548" s="139"/>
      <c r="BO548" s="573"/>
      <c r="BP548" s="139"/>
      <c r="BQ548" s="139"/>
      <c r="BR548" s="139"/>
      <c r="BS548" s="139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113"/>
      <c r="CK548" s="113"/>
      <c r="CL548" s="113"/>
      <c r="CM548" s="113"/>
      <c r="CN548" s="113"/>
      <c r="CO548" s="113"/>
      <c r="CP548" s="113"/>
      <c r="CQ548" s="113"/>
      <c r="CR548" s="113"/>
      <c r="CS548" s="113"/>
      <c r="CT548" s="113"/>
      <c r="CU548" s="113"/>
      <c r="CV548" s="50"/>
      <c r="CW548" s="50"/>
      <c r="CX548" s="50"/>
      <c r="CY548" s="50"/>
      <c r="CZ548" s="28"/>
      <c r="DA548" s="28"/>
      <c r="DB548" s="28"/>
      <c r="DC548" s="735">
        <v>2</v>
      </c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76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71"/>
      <c r="FI548" s="71"/>
      <c r="FJ548" s="72"/>
      <c r="FK548" s="72"/>
      <c r="FL548" s="73"/>
      <c r="FM548" s="73"/>
      <c r="FN548" s="73"/>
      <c r="FO548" s="73"/>
      <c r="FP548" s="73"/>
      <c r="FQ548" s="73"/>
      <c r="FR548" s="28"/>
      <c r="FS548" s="77"/>
      <c r="FT548" s="77"/>
      <c r="FU548" s="77"/>
      <c r="FV548" s="75"/>
      <c r="FW548" s="75"/>
      <c r="FX548" s="75"/>
      <c r="FY548" s="75"/>
      <c r="FZ548" s="28"/>
      <c r="GA548" s="78"/>
      <c r="GB548" s="85"/>
      <c r="GC548" s="85"/>
      <c r="GD548" s="85"/>
      <c r="GE548" s="85"/>
      <c r="GF548" s="85"/>
      <c r="GG548" s="28"/>
      <c r="GH548" s="28"/>
      <c r="GI548" s="28"/>
      <c r="GJ548" s="28"/>
      <c r="GK548" s="77"/>
      <c r="GL548" s="28"/>
      <c r="GM548" s="28"/>
      <c r="GN548" s="28"/>
      <c r="GO548" s="28"/>
      <c r="GP548" s="27"/>
      <c r="GQ548" s="27"/>
      <c r="GR548" s="27"/>
      <c r="GS548" s="27"/>
      <c r="GT548" s="27"/>
      <c r="GU548" s="27"/>
      <c r="GV548" s="27"/>
      <c r="GW548" s="27"/>
      <c r="GX548" s="86"/>
      <c r="GY548" s="27"/>
      <c r="GZ548" s="27"/>
      <c r="HA548" s="28"/>
      <c r="HB548" s="28"/>
      <c r="HC548" s="28"/>
      <c r="HD548" s="28"/>
      <c r="HE548" s="28"/>
      <c r="HF548" s="28"/>
      <c r="HG548" s="28"/>
      <c r="HH548" s="28"/>
      <c r="HI548" s="28"/>
      <c r="HJ548" s="28"/>
      <c r="HK548" s="28"/>
      <c r="HL548" s="28"/>
      <c r="HM548" s="28"/>
      <c r="HN548" s="28"/>
      <c r="HO548" s="28"/>
      <c r="HP548" s="28"/>
      <c r="HQ548" s="28"/>
      <c r="HR548" s="28"/>
      <c r="HS548" s="28"/>
      <c r="HT548" s="28"/>
      <c r="HU548" s="28"/>
      <c r="HV548" s="28"/>
      <c r="HW548" s="28"/>
      <c r="HX548" s="28"/>
      <c r="HY548" s="85"/>
      <c r="HZ548" s="28"/>
      <c r="IA548" s="28"/>
      <c r="IB548" s="28"/>
      <c r="IC548" s="28"/>
      <c r="ID548" s="28"/>
      <c r="IE548" s="84"/>
      <c r="IF548" s="84"/>
      <c r="IG548" s="28"/>
      <c r="IH548" s="28"/>
      <c r="II548" s="28"/>
      <c r="IJ548" s="28"/>
      <c r="IK548" s="28"/>
      <c r="IL548" s="28"/>
      <c r="IM548" s="28"/>
      <c r="IN548" s="28"/>
      <c r="IO548" s="28"/>
      <c r="IP548" s="84"/>
      <c r="IQ548" s="28"/>
      <c r="IR548" s="28"/>
      <c r="IS548" s="28"/>
      <c r="IT548" s="28"/>
      <c r="IU548" s="28"/>
      <c r="IV548" s="28"/>
      <c r="IW548" s="28"/>
      <c r="IX548" s="28"/>
      <c r="IY548" s="28"/>
      <c r="IZ548" s="28"/>
      <c r="JA548" s="28"/>
      <c r="JB548" s="28"/>
      <c r="JC548" s="28"/>
      <c r="JD548" s="59"/>
      <c r="JE548" s="32"/>
      <c r="JF548" s="32"/>
      <c r="JG548" s="28"/>
      <c r="JH548" s="28"/>
      <c r="JI548" s="28"/>
      <c r="JJ548" s="28"/>
      <c r="JK548" s="28"/>
      <c r="JL548" s="162"/>
      <c r="JM548" s="50"/>
      <c r="JN548" s="49"/>
      <c r="JO548" s="28"/>
      <c r="JP548" s="50"/>
      <c r="JQ548" s="27"/>
      <c r="JR548" s="27"/>
      <c r="JS548" s="58"/>
      <c r="JT548" s="28"/>
      <c r="JU548" s="50"/>
      <c r="JV548" s="58"/>
      <c r="JW548" s="59"/>
      <c r="JX548" s="51"/>
      <c r="JY548" s="58"/>
      <c r="JZ548" s="59"/>
      <c r="KA548" s="51"/>
      <c r="KB548" s="27"/>
      <c r="KC548" s="59"/>
      <c r="KD548" s="76"/>
      <c r="KE548" s="56"/>
      <c r="KF548" s="56"/>
      <c r="KG548" s="56"/>
      <c r="KH548" s="56"/>
      <c r="KI548" s="56"/>
      <c r="KJ548" s="56"/>
      <c r="KK548" s="56"/>
      <c r="KL548" s="56"/>
      <c r="KM548" s="28"/>
      <c r="KN548" s="28"/>
      <c r="KO548" s="28"/>
      <c r="KP548" s="28"/>
      <c r="KQ548" s="120"/>
      <c r="KR548" s="120"/>
      <c r="KS548" s="120"/>
      <c r="KT548" s="120"/>
      <c r="KU548" s="120"/>
      <c r="KV548" s="120"/>
      <c r="KW548" s="120"/>
      <c r="KX548" s="120"/>
      <c r="KY548" s="120"/>
      <c r="KZ548" s="120"/>
      <c r="LA548" s="120"/>
      <c r="LB548" s="120"/>
      <c r="LC548" s="120"/>
      <c r="LD548" s="120"/>
      <c r="LE548" s="139"/>
      <c r="LF548" s="148"/>
      <c r="LG548" s="148"/>
      <c r="LH548" s="148"/>
      <c r="LI548" s="148"/>
      <c r="LJ548" s="148"/>
      <c r="LK548" s="148"/>
      <c r="LL548" s="148"/>
      <c r="LM548" s="148"/>
      <c r="LN548" s="148"/>
      <c r="LO548" s="148"/>
      <c r="LP548" s="148"/>
      <c r="LQ548" s="148"/>
      <c r="LR548" s="148"/>
      <c r="LS548" s="148"/>
      <c r="LT548" s="148"/>
      <c r="LU548" s="148"/>
      <c r="LV548" s="148"/>
      <c r="LW548" s="148"/>
      <c r="LX548" s="148"/>
      <c r="LY548" s="148"/>
      <c r="LZ548" s="148"/>
      <c r="MA548" s="148"/>
      <c r="MB548" s="28"/>
      <c r="MC548" s="159"/>
      <c r="MD548" s="27"/>
      <c r="ME548" s="582"/>
      <c r="MF548" s="736">
        <v>42396</v>
      </c>
      <c r="MG548" s="735">
        <v>451</v>
      </c>
      <c r="MH548" s="28"/>
      <c r="MI548" s="582"/>
      <c r="MJ548" s="28"/>
      <c r="MK548" s="28"/>
      <c r="ML548" s="28"/>
      <c r="MM548" s="28"/>
      <c r="MN548" s="28"/>
      <c r="MO548" s="28"/>
      <c r="MP548" s="28"/>
      <c r="MQ548" s="28"/>
      <c r="MR548" s="28"/>
      <c r="MS548" s="28"/>
      <c r="MT548" s="28"/>
      <c r="MU548" s="28"/>
      <c r="MV548" s="28"/>
      <c r="MW548" s="28"/>
      <c r="MX548" s="28"/>
      <c r="MY548" s="28"/>
      <c r="MZ548" s="28"/>
      <c r="NA548" s="28"/>
      <c r="NB548" s="28"/>
      <c r="NC548" s="28"/>
      <c r="ND548" s="876">
        <v>1197</v>
      </c>
      <c r="NE548" s="877" t="s">
        <v>64</v>
      </c>
      <c r="NF548" s="877" t="s">
        <v>64</v>
      </c>
      <c r="NG548" s="877" t="s">
        <v>64</v>
      </c>
      <c r="NH548" s="877" t="s">
        <v>64</v>
      </c>
      <c r="NI548" s="877" t="s">
        <v>64</v>
      </c>
      <c r="NJ548" s="877" t="s">
        <v>64</v>
      </c>
      <c r="NK548" s="877" t="s">
        <v>64</v>
      </c>
      <c r="NL548" s="877" t="s">
        <v>64</v>
      </c>
      <c r="NM548" s="877" t="s">
        <v>64</v>
      </c>
      <c r="NN548" s="877" t="s">
        <v>64</v>
      </c>
      <c r="NO548" s="877" t="s">
        <v>64</v>
      </c>
      <c r="NP548" s="877" t="s">
        <v>64</v>
      </c>
      <c r="NQ548" s="877" t="s">
        <v>64</v>
      </c>
      <c r="NR548" s="877" t="s">
        <v>64</v>
      </c>
      <c r="NS548" s="877" t="s">
        <v>64</v>
      </c>
      <c r="NT548" s="877" t="s">
        <v>64</v>
      </c>
      <c r="NU548" s="877" t="s">
        <v>64</v>
      </c>
      <c r="NV548" s="877" t="s">
        <v>64</v>
      </c>
      <c r="NW548" s="877" t="s">
        <v>64</v>
      </c>
      <c r="NX548" s="877" t="s">
        <v>64</v>
      </c>
      <c r="NY548" s="877" t="s">
        <v>64</v>
      </c>
      <c r="NZ548" s="877" t="s">
        <v>64</v>
      </c>
      <c r="OA548" s="877" t="s">
        <v>64</v>
      </c>
      <c r="OB548" s="877" t="s">
        <v>64</v>
      </c>
      <c r="OC548" s="877" t="s">
        <v>64</v>
      </c>
      <c r="OD548" s="877" t="s">
        <v>64</v>
      </c>
      <c r="OE548" s="877" t="s">
        <v>64</v>
      </c>
      <c r="OF548" s="877" t="s">
        <v>64</v>
      </c>
      <c r="OG548" s="877" t="s">
        <v>64</v>
      </c>
      <c r="OH548" s="877" t="s">
        <v>64</v>
      </c>
      <c r="OI548" s="877" t="s">
        <v>64</v>
      </c>
      <c r="OJ548" s="877" t="s">
        <v>64</v>
      </c>
      <c r="OK548" s="877" t="s">
        <v>64</v>
      </c>
      <c r="OL548" s="877" t="s">
        <v>64</v>
      </c>
    </row>
    <row r="549" spans="1:402" s="29" customFormat="1" x14ac:dyDescent="0.25">
      <c r="A549" s="221">
        <v>548</v>
      </c>
      <c r="B549" s="27">
        <v>1</v>
      </c>
      <c r="C549" s="27">
        <v>1</v>
      </c>
      <c r="D549" s="27">
        <v>5</v>
      </c>
      <c r="E549" s="735">
        <v>198</v>
      </c>
      <c r="F549" s="882"/>
      <c r="G549" s="888">
        <v>451</v>
      </c>
      <c r="H549" s="27"/>
      <c r="I549" s="735" t="s">
        <v>2112</v>
      </c>
      <c r="J549" s="55"/>
      <c r="K549" s="107">
        <v>63.898630136986299</v>
      </c>
      <c r="L549" s="107">
        <v>59</v>
      </c>
      <c r="M549" s="27">
        <v>156</v>
      </c>
      <c r="N549" s="107">
        <v>24.2</v>
      </c>
      <c r="O549" s="79"/>
      <c r="P549" s="735">
        <v>1</v>
      </c>
      <c r="Q549" s="27"/>
      <c r="R549" s="27"/>
      <c r="S549" s="27"/>
      <c r="T549" s="74"/>
      <c r="U549" s="113">
        <v>0</v>
      </c>
      <c r="V549" s="113"/>
      <c r="W549" s="113"/>
      <c r="X549" s="113"/>
      <c r="Y549" s="113"/>
      <c r="Z549" s="113"/>
      <c r="AA549" s="113"/>
      <c r="AB549" s="113"/>
      <c r="AC549" s="28"/>
      <c r="AD549" s="739">
        <v>26</v>
      </c>
      <c r="AE549" s="28"/>
      <c r="AF549" s="76"/>
      <c r="AG549" s="742">
        <v>0.66</v>
      </c>
      <c r="AH549" s="743">
        <v>90</v>
      </c>
      <c r="AI549" s="76"/>
      <c r="AJ549" s="743">
        <v>13.7</v>
      </c>
      <c r="AK549" s="76"/>
      <c r="AL549" s="76"/>
      <c r="AM549" s="77"/>
      <c r="AN549" s="132"/>
      <c r="AO549" s="76"/>
      <c r="AP549" s="76"/>
      <c r="AQ549" s="76"/>
      <c r="AR549" s="76"/>
      <c r="AS549" s="76"/>
      <c r="AT549" s="76"/>
      <c r="AU549" s="732"/>
      <c r="AV549" s="732"/>
      <c r="AW549" s="76"/>
      <c r="AX549" s="76"/>
      <c r="AY549" s="76"/>
      <c r="AZ549" s="76"/>
      <c r="BA549" s="733"/>
      <c r="BB549" s="139"/>
      <c r="BC549" s="121"/>
      <c r="BD549" s="139"/>
      <c r="BE549" s="67"/>
      <c r="BF549" s="139"/>
      <c r="BG549" s="121"/>
      <c r="BH549" s="121"/>
      <c r="BI549" s="121"/>
      <c r="BJ549" s="121"/>
      <c r="BK549" s="139"/>
      <c r="BL549" s="139"/>
      <c r="BM549" s="139"/>
      <c r="BN549" s="139"/>
      <c r="BO549" s="573"/>
      <c r="BP549" s="139"/>
      <c r="BQ549" s="139"/>
      <c r="BR549" s="139"/>
      <c r="BS549" s="139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113"/>
      <c r="CK549" s="113"/>
      <c r="CL549" s="113"/>
      <c r="CM549" s="113"/>
      <c r="CN549" s="113"/>
      <c r="CO549" s="113"/>
      <c r="CP549" s="113"/>
      <c r="CQ549" s="113"/>
      <c r="CR549" s="113"/>
      <c r="CS549" s="113"/>
      <c r="CT549" s="113"/>
      <c r="CU549" s="113"/>
      <c r="CV549" s="50"/>
      <c r="CW549" s="50"/>
      <c r="CX549" s="50"/>
      <c r="CY549" s="50"/>
      <c r="CZ549" s="28"/>
      <c r="DA549" s="28"/>
      <c r="DB549" s="28"/>
      <c r="DC549" s="735">
        <v>2</v>
      </c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76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71"/>
      <c r="FI549" s="71"/>
      <c r="FJ549" s="72"/>
      <c r="FK549" s="72"/>
      <c r="FL549" s="73"/>
      <c r="FM549" s="73"/>
      <c r="FN549" s="73"/>
      <c r="FO549" s="73"/>
      <c r="FP549" s="73"/>
      <c r="FQ549" s="73"/>
      <c r="FR549" s="28"/>
      <c r="FS549" s="77"/>
      <c r="FT549" s="77"/>
      <c r="FU549" s="77"/>
      <c r="FV549" s="75"/>
      <c r="FW549" s="75"/>
      <c r="FX549" s="75"/>
      <c r="FY549" s="75"/>
      <c r="FZ549" s="28"/>
      <c r="GA549" s="78"/>
      <c r="GB549" s="85"/>
      <c r="GC549" s="85"/>
      <c r="GD549" s="85"/>
      <c r="GE549" s="85"/>
      <c r="GF549" s="85"/>
      <c r="GG549" s="28"/>
      <c r="GH549" s="28"/>
      <c r="GI549" s="28"/>
      <c r="GJ549" s="28"/>
      <c r="GK549" s="77"/>
      <c r="GL549" s="28"/>
      <c r="GM549" s="28"/>
      <c r="GN549" s="28"/>
      <c r="GO549" s="28"/>
      <c r="GP549" s="27"/>
      <c r="GQ549" s="27"/>
      <c r="GR549" s="27"/>
      <c r="GS549" s="27"/>
      <c r="GT549" s="27"/>
      <c r="GU549" s="27"/>
      <c r="GV549" s="27"/>
      <c r="GW549" s="27"/>
      <c r="GX549" s="86"/>
      <c r="GY549" s="27"/>
      <c r="GZ549" s="27"/>
      <c r="HA549" s="28"/>
      <c r="HB549" s="28"/>
      <c r="HC549" s="28"/>
      <c r="HD549" s="28"/>
      <c r="HE549" s="28"/>
      <c r="HF549" s="28"/>
      <c r="HG549" s="28"/>
      <c r="HH549" s="28"/>
      <c r="HI549" s="28"/>
      <c r="HJ549" s="28"/>
      <c r="HK549" s="28"/>
      <c r="HL549" s="28"/>
      <c r="HM549" s="28"/>
      <c r="HN549" s="28"/>
      <c r="HO549" s="28"/>
      <c r="HP549" s="28"/>
      <c r="HQ549" s="28"/>
      <c r="HR549" s="28"/>
      <c r="HS549" s="28"/>
      <c r="HT549" s="28"/>
      <c r="HU549" s="28"/>
      <c r="HV549" s="28"/>
      <c r="HW549" s="28"/>
      <c r="HX549" s="28"/>
      <c r="HY549" s="85"/>
      <c r="HZ549" s="28"/>
      <c r="IA549" s="28"/>
      <c r="IB549" s="28"/>
      <c r="IC549" s="28"/>
      <c r="ID549" s="28"/>
      <c r="IE549" s="84"/>
      <c r="IF549" s="84"/>
      <c r="IG549" s="28"/>
      <c r="IH549" s="28"/>
      <c r="II549" s="28"/>
      <c r="IJ549" s="28"/>
      <c r="IK549" s="28"/>
      <c r="IL549" s="28"/>
      <c r="IM549" s="28"/>
      <c r="IN549" s="28"/>
      <c r="IO549" s="28"/>
      <c r="IP549" s="84"/>
      <c r="IQ549" s="28"/>
      <c r="IR549" s="28"/>
      <c r="IS549" s="28"/>
      <c r="IT549" s="28"/>
      <c r="IU549" s="28"/>
      <c r="IV549" s="28"/>
      <c r="IW549" s="28"/>
      <c r="IX549" s="28"/>
      <c r="IY549" s="28"/>
      <c r="IZ549" s="28"/>
      <c r="JA549" s="28"/>
      <c r="JB549" s="28"/>
      <c r="JC549" s="28"/>
      <c r="JD549" s="59"/>
      <c r="JE549" s="32"/>
      <c r="JF549" s="32"/>
      <c r="JG549" s="28"/>
      <c r="JH549" s="28"/>
      <c r="JI549" s="28"/>
      <c r="JJ549" s="28"/>
      <c r="JK549" s="28"/>
      <c r="JL549" s="162"/>
      <c r="JM549" s="50"/>
      <c r="JN549" s="49"/>
      <c r="JO549" s="28"/>
      <c r="JP549" s="50"/>
      <c r="JQ549" s="27"/>
      <c r="JR549" s="27"/>
      <c r="JS549" s="58"/>
      <c r="JT549" s="28"/>
      <c r="JU549" s="50"/>
      <c r="JV549" s="58"/>
      <c r="JW549" s="59"/>
      <c r="JX549" s="51"/>
      <c r="JY549" s="58"/>
      <c r="JZ549" s="59"/>
      <c r="KA549" s="51"/>
      <c r="KB549" s="27"/>
      <c r="KC549" s="59"/>
      <c r="KD549" s="76"/>
      <c r="KE549" s="56"/>
      <c r="KF549" s="56"/>
      <c r="KG549" s="56"/>
      <c r="KH549" s="56"/>
      <c r="KI549" s="56"/>
      <c r="KJ549" s="56"/>
      <c r="KK549" s="56"/>
      <c r="KL549" s="56"/>
      <c r="KM549" s="28"/>
      <c r="KN549" s="28"/>
      <c r="KO549" s="28"/>
      <c r="KP549" s="28"/>
      <c r="KQ549" s="120"/>
      <c r="KR549" s="120"/>
      <c r="KS549" s="120"/>
      <c r="KT549" s="120"/>
      <c r="KU549" s="120"/>
      <c r="KV549" s="120"/>
      <c r="KW549" s="120"/>
      <c r="KX549" s="120"/>
      <c r="KY549" s="120"/>
      <c r="KZ549" s="120"/>
      <c r="LA549" s="120"/>
      <c r="LB549" s="120"/>
      <c r="LC549" s="120"/>
      <c r="LD549" s="120"/>
      <c r="LE549" s="139"/>
      <c r="LF549" s="148"/>
      <c r="LG549" s="148"/>
      <c r="LH549" s="148"/>
      <c r="LI549" s="148"/>
      <c r="LJ549" s="148"/>
      <c r="LK549" s="148"/>
      <c r="LL549" s="148"/>
      <c r="LM549" s="148"/>
      <c r="LN549" s="148"/>
      <c r="LO549" s="148"/>
      <c r="LP549" s="148"/>
      <c r="LQ549" s="148"/>
      <c r="LR549" s="148"/>
      <c r="LS549" s="148"/>
      <c r="LT549" s="148"/>
      <c r="LU549" s="148"/>
      <c r="LV549" s="148"/>
      <c r="LW549" s="148"/>
      <c r="LX549" s="148"/>
      <c r="LY549" s="148"/>
      <c r="LZ549" s="148"/>
      <c r="MA549" s="148"/>
      <c r="MB549" s="28"/>
      <c r="MC549" s="159"/>
      <c r="MD549" s="27"/>
      <c r="ME549" s="582"/>
      <c r="MF549" s="736">
        <v>41775</v>
      </c>
      <c r="MG549" s="735">
        <v>451</v>
      </c>
      <c r="MH549" s="28"/>
      <c r="MI549" s="582"/>
      <c r="MJ549" s="28"/>
      <c r="MK549" s="28"/>
      <c r="ML549" s="28"/>
      <c r="MM549" s="28"/>
      <c r="MN549" s="28"/>
      <c r="MO549" s="28"/>
      <c r="MP549" s="28"/>
      <c r="MQ549" s="28"/>
      <c r="MR549" s="28"/>
      <c r="MS549" s="28"/>
      <c r="MT549" s="28"/>
      <c r="MU549" s="28"/>
      <c r="MV549" s="28"/>
      <c r="MW549" s="28"/>
      <c r="MX549" s="28"/>
      <c r="MY549" s="28"/>
      <c r="MZ549" s="28"/>
      <c r="NA549" s="28"/>
      <c r="NB549" s="28"/>
      <c r="NC549" s="28"/>
      <c r="ND549" s="876">
        <v>1198</v>
      </c>
      <c r="NE549" s="877" t="s">
        <v>64</v>
      </c>
      <c r="NF549" s="877" t="s">
        <v>64</v>
      </c>
      <c r="NG549" s="877" t="s">
        <v>64</v>
      </c>
      <c r="NH549" s="877" t="s">
        <v>64</v>
      </c>
      <c r="NI549" s="877" t="s">
        <v>64</v>
      </c>
      <c r="NJ549" s="877" t="s">
        <v>64</v>
      </c>
      <c r="NK549" s="877" t="s">
        <v>64</v>
      </c>
      <c r="NL549" s="877" t="s">
        <v>64</v>
      </c>
      <c r="NM549" s="877" t="s">
        <v>64</v>
      </c>
      <c r="NN549" s="877" t="s">
        <v>64</v>
      </c>
      <c r="NO549" s="877" t="s">
        <v>64</v>
      </c>
      <c r="NP549" s="877" t="s">
        <v>64</v>
      </c>
      <c r="NQ549" s="877" t="s">
        <v>64</v>
      </c>
      <c r="NR549" s="877" t="s">
        <v>64</v>
      </c>
      <c r="NS549" s="877" t="s">
        <v>64</v>
      </c>
      <c r="NT549" s="877" t="s">
        <v>64</v>
      </c>
      <c r="NU549" s="877" t="s">
        <v>64</v>
      </c>
      <c r="NV549" s="877" t="s">
        <v>64</v>
      </c>
      <c r="NW549" s="877" t="s">
        <v>64</v>
      </c>
      <c r="NX549" s="877" t="s">
        <v>64</v>
      </c>
      <c r="NY549" s="877" t="s">
        <v>64</v>
      </c>
      <c r="NZ549" s="877" t="s">
        <v>64</v>
      </c>
      <c r="OA549" s="877" t="s">
        <v>64</v>
      </c>
      <c r="OB549" s="877" t="s">
        <v>64</v>
      </c>
      <c r="OC549" s="877" t="s">
        <v>64</v>
      </c>
      <c r="OD549" s="877" t="s">
        <v>64</v>
      </c>
      <c r="OE549" s="877" t="s">
        <v>64</v>
      </c>
      <c r="OF549" s="877" t="s">
        <v>64</v>
      </c>
      <c r="OG549" s="877" t="s">
        <v>64</v>
      </c>
      <c r="OH549" s="877" t="s">
        <v>64</v>
      </c>
      <c r="OI549" s="877" t="s">
        <v>64</v>
      </c>
      <c r="OJ549" s="877" t="s">
        <v>64</v>
      </c>
      <c r="OK549" s="877" t="s">
        <v>64</v>
      </c>
      <c r="OL549" s="877" t="s">
        <v>64</v>
      </c>
    </row>
    <row r="550" spans="1:402" s="29" customFormat="1" x14ac:dyDescent="0.25">
      <c r="A550" s="221">
        <v>549</v>
      </c>
      <c r="B550" s="27">
        <v>1</v>
      </c>
      <c r="C550" s="27">
        <v>1</v>
      </c>
      <c r="D550" s="27">
        <v>5</v>
      </c>
      <c r="E550" s="735">
        <v>209</v>
      </c>
      <c r="F550" s="882"/>
      <c r="G550" s="888">
        <v>463</v>
      </c>
      <c r="H550" s="27"/>
      <c r="I550" s="735" t="s">
        <v>2098</v>
      </c>
      <c r="J550" s="55"/>
      <c r="K550" s="107">
        <v>73.06849315068493</v>
      </c>
      <c r="L550" s="107">
        <v>100</v>
      </c>
      <c r="M550" s="27">
        <v>166</v>
      </c>
      <c r="N550" s="107">
        <v>36.1</v>
      </c>
      <c r="O550" s="79"/>
      <c r="P550" s="735">
        <v>0</v>
      </c>
      <c r="Q550" s="27"/>
      <c r="R550" s="27"/>
      <c r="S550" s="27"/>
      <c r="T550" s="74"/>
      <c r="U550" s="113">
        <v>1</v>
      </c>
      <c r="V550" s="113"/>
      <c r="W550" s="113"/>
      <c r="X550" s="113"/>
      <c r="Y550" s="113"/>
      <c r="Z550" s="113"/>
      <c r="AA550" s="113"/>
      <c r="AB550" s="113"/>
      <c r="AC550" s="28"/>
      <c r="AD550" s="739">
        <v>32</v>
      </c>
      <c r="AE550" s="28"/>
      <c r="AF550" s="76"/>
      <c r="AG550" s="742">
        <v>2.0699999999999998</v>
      </c>
      <c r="AH550" s="743">
        <v>32</v>
      </c>
      <c r="AI550" s="76"/>
      <c r="AJ550" s="743">
        <v>9.6999999999999993</v>
      </c>
      <c r="AK550" s="76"/>
      <c r="AL550" s="76"/>
      <c r="AM550" s="77">
        <v>8040</v>
      </c>
      <c r="AN550" s="132"/>
      <c r="AO550" s="76"/>
      <c r="AP550" s="76"/>
      <c r="AQ550" s="76"/>
      <c r="AR550" s="76"/>
      <c r="AS550" s="76"/>
      <c r="AT550" s="76"/>
      <c r="AU550" s="732"/>
      <c r="AV550" s="732"/>
      <c r="AW550" s="76"/>
      <c r="AX550" s="76"/>
      <c r="AY550" s="76"/>
      <c r="AZ550" s="76"/>
      <c r="BA550" s="733"/>
      <c r="BB550" s="139"/>
      <c r="BC550" s="121"/>
      <c r="BD550" s="139"/>
      <c r="BE550" s="67"/>
      <c r="BF550" s="139"/>
      <c r="BG550" s="121"/>
      <c r="BH550" s="121"/>
      <c r="BI550" s="121"/>
      <c r="BJ550" s="121"/>
      <c r="BK550" s="139"/>
      <c r="BL550" s="139"/>
      <c r="BM550" s="139"/>
      <c r="BN550" s="139"/>
      <c r="BO550" s="573"/>
      <c r="BP550" s="139"/>
      <c r="BQ550" s="139"/>
      <c r="BR550" s="139"/>
      <c r="BS550" s="139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113"/>
      <c r="CK550" s="113"/>
      <c r="CL550" s="113"/>
      <c r="CM550" s="113"/>
      <c r="CN550" s="113"/>
      <c r="CO550" s="113"/>
      <c r="CP550" s="113"/>
      <c r="CQ550" s="113"/>
      <c r="CR550" s="113"/>
      <c r="CS550" s="113"/>
      <c r="CT550" s="113"/>
      <c r="CU550" s="113"/>
      <c r="CV550" s="50"/>
      <c r="CW550" s="50"/>
      <c r="CX550" s="50"/>
      <c r="CY550" s="50"/>
      <c r="CZ550" s="28"/>
      <c r="DA550" s="28"/>
      <c r="DB550" s="28"/>
      <c r="DC550" s="735">
        <v>2</v>
      </c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76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71"/>
      <c r="FI550" s="71"/>
      <c r="FJ550" s="72"/>
      <c r="FK550" s="72"/>
      <c r="FL550" s="73"/>
      <c r="FM550" s="73"/>
      <c r="FN550" s="73"/>
      <c r="FO550" s="73"/>
      <c r="FP550" s="73"/>
      <c r="FQ550" s="73"/>
      <c r="FR550" s="28"/>
      <c r="FS550" s="77"/>
      <c r="FT550" s="77"/>
      <c r="FU550" s="77"/>
      <c r="FV550" s="75"/>
      <c r="FW550" s="75"/>
      <c r="FX550" s="75"/>
      <c r="FY550" s="75"/>
      <c r="FZ550" s="28"/>
      <c r="GA550" s="78"/>
      <c r="GB550" s="85"/>
      <c r="GC550" s="85"/>
      <c r="GD550" s="85"/>
      <c r="GE550" s="85"/>
      <c r="GF550" s="85"/>
      <c r="GG550" s="28"/>
      <c r="GH550" s="28"/>
      <c r="GI550" s="28"/>
      <c r="GJ550" s="28"/>
      <c r="GK550" s="77"/>
      <c r="GL550" s="28"/>
      <c r="GM550" s="28"/>
      <c r="GN550" s="28"/>
      <c r="GO550" s="28"/>
      <c r="GP550" s="27"/>
      <c r="GQ550" s="27"/>
      <c r="GR550" s="27"/>
      <c r="GS550" s="27"/>
      <c r="GT550" s="27"/>
      <c r="GU550" s="27"/>
      <c r="GV550" s="27"/>
      <c r="GW550" s="27"/>
      <c r="GX550" s="86"/>
      <c r="GY550" s="27"/>
      <c r="GZ550" s="27"/>
      <c r="HA550" s="28"/>
      <c r="HB550" s="28"/>
      <c r="HC550" s="28"/>
      <c r="HD550" s="28"/>
      <c r="HE550" s="28"/>
      <c r="HF550" s="28"/>
      <c r="HG550" s="28"/>
      <c r="HH550" s="28"/>
      <c r="HI550" s="28"/>
      <c r="HJ550" s="28"/>
      <c r="HK550" s="28"/>
      <c r="HL550" s="28"/>
      <c r="HM550" s="28"/>
      <c r="HN550" s="28"/>
      <c r="HO550" s="28"/>
      <c r="HP550" s="28"/>
      <c r="HQ550" s="28"/>
      <c r="HR550" s="28"/>
      <c r="HS550" s="28"/>
      <c r="HT550" s="28"/>
      <c r="HU550" s="28"/>
      <c r="HV550" s="28"/>
      <c r="HW550" s="28"/>
      <c r="HX550" s="28"/>
      <c r="HY550" s="85"/>
      <c r="HZ550" s="28"/>
      <c r="IA550" s="28"/>
      <c r="IB550" s="28"/>
      <c r="IC550" s="28"/>
      <c r="ID550" s="28"/>
      <c r="IE550" s="84"/>
      <c r="IF550" s="84"/>
      <c r="IG550" s="28"/>
      <c r="IH550" s="28"/>
      <c r="II550" s="28"/>
      <c r="IJ550" s="28"/>
      <c r="IK550" s="28"/>
      <c r="IL550" s="28"/>
      <c r="IM550" s="28"/>
      <c r="IN550" s="28"/>
      <c r="IO550" s="28"/>
      <c r="IP550" s="84"/>
      <c r="IQ550" s="28"/>
      <c r="IR550" s="28"/>
      <c r="IS550" s="28"/>
      <c r="IT550" s="28"/>
      <c r="IU550" s="28"/>
      <c r="IV550" s="28"/>
      <c r="IW550" s="28"/>
      <c r="IX550" s="28"/>
      <c r="IY550" s="28"/>
      <c r="IZ550" s="28"/>
      <c r="JA550" s="28"/>
      <c r="JB550" s="28"/>
      <c r="JC550" s="28"/>
      <c r="JD550" s="59"/>
      <c r="JE550" s="32"/>
      <c r="JF550" s="32"/>
      <c r="JG550" s="28"/>
      <c r="JH550" s="28"/>
      <c r="JI550" s="28"/>
      <c r="JJ550" s="28"/>
      <c r="JK550" s="28"/>
      <c r="JL550" s="162"/>
      <c r="JM550" s="50"/>
      <c r="JN550" s="49"/>
      <c r="JO550" s="28"/>
      <c r="JP550" s="50"/>
      <c r="JQ550" s="27"/>
      <c r="JR550" s="27"/>
      <c r="JS550" s="58"/>
      <c r="JT550" s="28"/>
      <c r="JU550" s="50"/>
      <c r="JV550" s="58"/>
      <c r="JW550" s="59"/>
      <c r="JX550" s="51"/>
      <c r="JY550" s="58"/>
      <c r="JZ550" s="59"/>
      <c r="KA550" s="51"/>
      <c r="KB550" s="27"/>
      <c r="KC550" s="59"/>
      <c r="KD550" s="76"/>
      <c r="KE550" s="56"/>
      <c r="KF550" s="56"/>
      <c r="KG550" s="56"/>
      <c r="KH550" s="56"/>
      <c r="KI550" s="56"/>
      <c r="KJ550" s="56"/>
      <c r="KK550" s="56"/>
      <c r="KL550" s="56"/>
      <c r="KM550" s="28"/>
      <c r="KN550" s="28"/>
      <c r="KO550" s="28"/>
      <c r="KP550" s="28"/>
      <c r="KQ550" s="120"/>
      <c r="KR550" s="120"/>
      <c r="KS550" s="120"/>
      <c r="KT550" s="120"/>
      <c r="KU550" s="120"/>
      <c r="KV550" s="120"/>
      <c r="KW550" s="120"/>
      <c r="KX550" s="120"/>
      <c r="KY550" s="120"/>
      <c r="KZ550" s="120"/>
      <c r="LA550" s="120"/>
      <c r="LB550" s="120"/>
      <c r="LC550" s="120"/>
      <c r="LD550" s="120"/>
      <c r="LE550" s="139"/>
      <c r="LF550" s="148"/>
      <c r="LG550" s="148"/>
      <c r="LH550" s="148"/>
      <c r="LI550" s="148"/>
      <c r="LJ550" s="148"/>
      <c r="LK550" s="148"/>
      <c r="LL550" s="148"/>
      <c r="LM550" s="148"/>
      <c r="LN550" s="148"/>
      <c r="LO550" s="148"/>
      <c r="LP550" s="148"/>
      <c r="LQ550" s="148"/>
      <c r="LR550" s="148"/>
      <c r="LS550" s="148"/>
      <c r="LT550" s="148"/>
      <c r="LU550" s="148"/>
      <c r="LV550" s="148"/>
      <c r="LW550" s="148"/>
      <c r="LX550" s="148"/>
      <c r="LY550" s="148"/>
      <c r="LZ550" s="148"/>
      <c r="MA550" s="148"/>
      <c r="MB550" s="28"/>
      <c r="MC550" s="159"/>
      <c r="MD550" s="27"/>
      <c r="ME550" s="582"/>
      <c r="MF550" s="736">
        <v>41844</v>
      </c>
      <c r="MG550" s="735">
        <v>463</v>
      </c>
      <c r="MH550" s="28"/>
      <c r="MI550" s="582"/>
      <c r="MJ550" s="28"/>
      <c r="MK550" s="28"/>
      <c r="ML550" s="28"/>
      <c r="MM550" s="28"/>
      <c r="MN550" s="28"/>
      <c r="MO550" s="28"/>
      <c r="MP550" s="28"/>
      <c r="MQ550" s="28"/>
      <c r="MR550" s="28"/>
      <c r="MS550" s="28"/>
      <c r="MT550" s="28"/>
      <c r="MU550" s="28"/>
      <c r="MV550" s="28"/>
      <c r="MW550" s="28"/>
      <c r="MX550" s="28"/>
      <c r="MY550" s="28"/>
      <c r="MZ550" s="28"/>
      <c r="NA550" s="28"/>
      <c r="NB550" s="28"/>
      <c r="NC550" s="28"/>
      <c r="ND550" s="876">
        <v>1209</v>
      </c>
      <c r="NE550" s="877" t="s">
        <v>64</v>
      </c>
      <c r="NF550" s="877" t="s">
        <v>64</v>
      </c>
      <c r="NG550" s="877" t="s">
        <v>64</v>
      </c>
      <c r="NH550" s="877" t="s">
        <v>64</v>
      </c>
      <c r="NI550" s="877" t="s">
        <v>64</v>
      </c>
      <c r="NJ550" s="877" t="s">
        <v>64</v>
      </c>
      <c r="NK550" s="877" t="s">
        <v>64</v>
      </c>
      <c r="NL550" s="877" t="s">
        <v>64</v>
      </c>
      <c r="NM550" s="877" t="s">
        <v>64</v>
      </c>
      <c r="NN550" s="877" t="s">
        <v>64</v>
      </c>
      <c r="NO550" s="877" t="s">
        <v>64</v>
      </c>
      <c r="NP550" s="877" t="s">
        <v>64</v>
      </c>
      <c r="NQ550" s="877" t="s">
        <v>64</v>
      </c>
      <c r="NR550" s="877" t="s">
        <v>64</v>
      </c>
      <c r="NS550" s="877" t="s">
        <v>64</v>
      </c>
      <c r="NT550" s="877" t="s">
        <v>64</v>
      </c>
      <c r="NU550" s="877" t="s">
        <v>64</v>
      </c>
      <c r="NV550" s="877" t="s">
        <v>64</v>
      </c>
      <c r="NW550" s="877" t="s">
        <v>64</v>
      </c>
      <c r="NX550" s="877" t="s">
        <v>64</v>
      </c>
      <c r="NY550" s="877" t="s">
        <v>64</v>
      </c>
      <c r="NZ550" s="877" t="s">
        <v>64</v>
      </c>
      <c r="OA550" s="877" t="s">
        <v>64</v>
      </c>
      <c r="OB550" s="877" t="s">
        <v>64</v>
      </c>
      <c r="OC550" s="877" t="s">
        <v>64</v>
      </c>
      <c r="OD550" s="877" t="s">
        <v>64</v>
      </c>
      <c r="OE550" s="877" t="s">
        <v>64</v>
      </c>
      <c r="OF550" s="877" t="s">
        <v>64</v>
      </c>
      <c r="OG550" s="877" t="s">
        <v>64</v>
      </c>
      <c r="OH550" s="877" t="s">
        <v>64</v>
      </c>
      <c r="OI550" s="877" t="s">
        <v>64</v>
      </c>
      <c r="OJ550" s="877" t="s">
        <v>64</v>
      </c>
      <c r="OK550" s="877" t="s">
        <v>64</v>
      </c>
      <c r="OL550" s="877" t="s">
        <v>64</v>
      </c>
    </row>
    <row r="551" spans="1:402" s="29" customFormat="1" x14ac:dyDescent="0.25">
      <c r="A551" s="274">
        <v>550</v>
      </c>
      <c r="B551" s="27">
        <v>1</v>
      </c>
      <c r="C551" s="27">
        <v>1</v>
      </c>
      <c r="D551" s="27">
        <v>5</v>
      </c>
      <c r="E551" s="735">
        <v>238</v>
      </c>
      <c r="F551" s="882"/>
      <c r="G551" s="888">
        <v>507</v>
      </c>
      <c r="H551" s="27"/>
      <c r="I551" s="735" t="s">
        <v>2099</v>
      </c>
      <c r="J551" s="55"/>
      <c r="K551" s="107">
        <v>78.235616438356161</v>
      </c>
      <c r="L551" s="107">
        <v>49</v>
      </c>
      <c r="M551" s="27">
        <v>158</v>
      </c>
      <c r="N551" s="107">
        <v>19.600000000000001</v>
      </c>
      <c r="O551" s="79"/>
      <c r="P551" s="735">
        <v>1</v>
      </c>
      <c r="Q551" s="27"/>
      <c r="R551" s="27"/>
      <c r="S551" s="27"/>
      <c r="T551" s="74"/>
      <c r="U551" s="113">
        <v>0</v>
      </c>
      <c r="V551" s="113"/>
      <c r="W551" s="113"/>
      <c r="X551" s="113"/>
      <c r="Y551" s="113"/>
      <c r="Z551" s="113"/>
      <c r="AA551" s="113"/>
      <c r="AB551" s="113"/>
      <c r="AC551" s="28"/>
      <c r="AD551" s="739">
        <v>28</v>
      </c>
      <c r="AE551" s="28"/>
      <c r="AF551" s="76"/>
      <c r="AG551" s="742">
        <v>0.92</v>
      </c>
      <c r="AH551" s="743">
        <v>59</v>
      </c>
      <c r="AI551" s="76"/>
      <c r="AJ551" s="744">
        <v>13</v>
      </c>
      <c r="AK551" s="76"/>
      <c r="AL551" s="76"/>
      <c r="AM551" s="77">
        <v>10017</v>
      </c>
      <c r="AN551" s="132"/>
      <c r="AO551" s="76"/>
      <c r="AP551" s="76"/>
      <c r="AQ551" s="76"/>
      <c r="AR551" s="76"/>
      <c r="AS551" s="76"/>
      <c r="AT551" s="76"/>
      <c r="AU551" s="732"/>
      <c r="AV551" s="732"/>
      <c r="AW551" s="76"/>
      <c r="AX551" s="76"/>
      <c r="AY551" s="76"/>
      <c r="AZ551" s="76"/>
      <c r="BA551" s="733"/>
      <c r="BB551" s="139"/>
      <c r="BC551" s="121"/>
      <c r="BD551" s="139"/>
      <c r="BE551" s="67"/>
      <c r="BF551" s="139"/>
      <c r="BG551" s="121"/>
      <c r="BH551" s="121"/>
      <c r="BI551" s="121"/>
      <c r="BJ551" s="121"/>
      <c r="BK551" s="139"/>
      <c r="BL551" s="139"/>
      <c r="BM551" s="139"/>
      <c r="BN551" s="139"/>
      <c r="BO551" s="573"/>
      <c r="BP551" s="139"/>
      <c r="BQ551" s="139"/>
      <c r="BR551" s="139"/>
      <c r="BS551" s="139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113"/>
      <c r="CK551" s="113"/>
      <c r="CL551" s="113"/>
      <c r="CM551" s="113"/>
      <c r="CN551" s="113"/>
      <c r="CO551" s="113"/>
      <c r="CP551" s="113"/>
      <c r="CQ551" s="113"/>
      <c r="CR551" s="113"/>
      <c r="CS551" s="113"/>
      <c r="CT551" s="113"/>
      <c r="CU551" s="113"/>
      <c r="CV551" s="50"/>
      <c r="CW551" s="50"/>
      <c r="CX551" s="50"/>
      <c r="CY551" s="50"/>
      <c r="CZ551" s="28"/>
      <c r="DA551" s="28"/>
      <c r="DB551" s="28"/>
      <c r="DC551" s="735">
        <v>1</v>
      </c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76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71"/>
      <c r="FI551" s="71"/>
      <c r="FJ551" s="72"/>
      <c r="FK551" s="72"/>
      <c r="FL551" s="73"/>
      <c r="FM551" s="73"/>
      <c r="FN551" s="73"/>
      <c r="FO551" s="73"/>
      <c r="FP551" s="73"/>
      <c r="FQ551" s="73"/>
      <c r="FR551" s="28"/>
      <c r="FS551" s="77"/>
      <c r="FT551" s="77"/>
      <c r="FU551" s="77"/>
      <c r="FV551" s="75"/>
      <c r="FW551" s="75"/>
      <c r="FX551" s="75"/>
      <c r="FY551" s="75"/>
      <c r="FZ551" s="28"/>
      <c r="GA551" s="78"/>
      <c r="GB551" s="85"/>
      <c r="GC551" s="85"/>
      <c r="GD551" s="85"/>
      <c r="GE551" s="85"/>
      <c r="GF551" s="85"/>
      <c r="GG551" s="28"/>
      <c r="GH551" s="28"/>
      <c r="GI551" s="28"/>
      <c r="GJ551" s="28"/>
      <c r="GK551" s="77"/>
      <c r="GL551" s="28"/>
      <c r="GM551" s="28"/>
      <c r="GN551" s="28"/>
      <c r="GO551" s="28"/>
      <c r="GP551" s="27"/>
      <c r="GQ551" s="27"/>
      <c r="GR551" s="27"/>
      <c r="GS551" s="27"/>
      <c r="GT551" s="27"/>
      <c r="GU551" s="27"/>
      <c r="GV551" s="27"/>
      <c r="GW551" s="27"/>
      <c r="GX551" s="86"/>
      <c r="GY551" s="27"/>
      <c r="GZ551" s="27"/>
      <c r="HA551" s="28"/>
      <c r="HB551" s="28"/>
      <c r="HC551" s="28"/>
      <c r="HD551" s="28"/>
      <c r="HE551" s="28"/>
      <c r="HF551" s="28"/>
      <c r="HG551" s="28"/>
      <c r="HH551" s="28"/>
      <c r="HI551" s="28"/>
      <c r="HJ551" s="28"/>
      <c r="HK551" s="28"/>
      <c r="HL551" s="28"/>
      <c r="HM551" s="28"/>
      <c r="HN551" s="28"/>
      <c r="HO551" s="28"/>
      <c r="HP551" s="28"/>
      <c r="HQ551" s="28"/>
      <c r="HR551" s="28"/>
      <c r="HS551" s="28"/>
      <c r="HT551" s="28"/>
      <c r="HU551" s="28"/>
      <c r="HV551" s="28"/>
      <c r="HW551" s="28"/>
      <c r="HX551" s="28"/>
      <c r="HY551" s="85"/>
      <c r="HZ551" s="28"/>
      <c r="IA551" s="28"/>
      <c r="IB551" s="28"/>
      <c r="IC551" s="28"/>
      <c r="ID551" s="28"/>
      <c r="IE551" s="84"/>
      <c r="IF551" s="84"/>
      <c r="IG551" s="28"/>
      <c r="IH551" s="28"/>
      <c r="II551" s="28"/>
      <c r="IJ551" s="28"/>
      <c r="IK551" s="28"/>
      <c r="IL551" s="28"/>
      <c r="IM551" s="28"/>
      <c r="IN551" s="28"/>
      <c r="IO551" s="28"/>
      <c r="IP551" s="84"/>
      <c r="IQ551" s="28"/>
      <c r="IR551" s="28"/>
      <c r="IS551" s="28"/>
      <c r="IT551" s="28"/>
      <c r="IU551" s="28"/>
      <c r="IV551" s="28"/>
      <c r="IW551" s="28"/>
      <c r="IX551" s="28"/>
      <c r="IY551" s="28"/>
      <c r="IZ551" s="28"/>
      <c r="JA551" s="28"/>
      <c r="JB551" s="28"/>
      <c r="JC551" s="28"/>
      <c r="JD551" s="59"/>
      <c r="JE551" s="32"/>
      <c r="JF551" s="32"/>
      <c r="JG551" s="28"/>
      <c r="JH551" s="28"/>
      <c r="JI551" s="28"/>
      <c r="JJ551" s="28"/>
      <c r="JK551" s="28"/>
      <c r="JL551" s="162"/>
      <c r="JM551" s="50"/>
      <c r="JN551" s="49"/>
      <c r="JO551" s="28"/>
      <c r="JP551" s="50"/>
      <c r="JQ551" s="27"/>
      <c r="JR551" s="27"/>
      <c r="JS551" s="58"/>
      <c r="JT551" s="28"/>
      <c r="JU551" s="50"/>
      <c r="JV551" s="58"/>
      <c r="JW551" s="59"/>
      <c r="JX551" s="51"/>
      <c r="JY551" s="58"/>
      <c r="JZ551" s="59"/>
      <c r="KA551" s="51"/>
      <c r="KB551" s="27"/>
      <c r="KC551" s="59"/>
      <c r="KD551" s="76"/>
      <c r="KE551" s="56"/>
      <c r="KF551" s="56"/>
      <c r="KG551" s="56"/>
      <c r="KH551" s="56"/>
      <c r="KI551" s="56"/>
      <c r="KJ551" s="56"/>
      <c r="KK551" s="56"/>
      <c r="KL551" s="56"/>
      <c r="KM551" s="28"/>
      <c r="KN551" s="28"/>
      <c r="KO551" s="28"/>
      <c r="KP551" s="28"/>
      <c r="KQ551" s="120"/>
      <c r="KR551" s="120"/>
      <c r="KS551" s="120"/>
      <c r="KT551" s="120"/>
      <c r="KU551" s="120"/>
      <c r="KV551" s="120"/>
      <c r="KW551" s="120"/>
      <c r="KX551" s="120"/>
      <c r="KY551" s="120"/>
      <c r="KZ551" s="120"/>
      <c r="LA551" s="120"/>
      <c r="LB551" s="120"/>
      <c r="LC551" s="120"/>
      <c r="LD551" s="120"/>
      <c r="LE551" s="139"/>
      <c r="LF551" s="148"/>
      <c r="LG551" s="148"/>
      <c r="LH551" s="148"/>
      <c r="LI551" s="148"/>
      <c r="LJ551" s="148"/>
      <c r="LK551" s="148"/>
      <c r="LL551" s="148"/>
      <c r="LM551" s="148"/>
      <c r="LN551" s="148"/>
      <c r="LO551" s="148"/>
      <c r="LP551" s="148"/>
      <c r="LQ551" s="148"/>
      <c r="LR551" s="148"/>
      <c r="LS551" s="148"/>
      <c r="LT551" s="148"/>
      <c r="LU551" s="148"/>
      <c r="LV551" s="148"/>
      <c r="LW551" s="148"/>
      <c r="LX551" s="148"/>
      <c r="LY551" s="148"/>
      <c r="LZ551" s="148"/>
      <c r="MA551" s="148"/>
      <c r="MB551" s="28"/>
      <c r="MC551" s="159"/>
      <c r="MD551" s="27"/>
      <c r="ME551" s="582"/>
      <c r="MF551" s="736">
        <v>42164</v>
      </c>
      <c r="MG551" s="735">
        <v>507</v>
      </c>
      <c r="MH551" s="28"/>
      <c r="MI551" s="582"/>
      <c r="MJ551" s="28"/>
      <c r="MK551" s="28"/>
      <c r="ML551" s="28"/>
      <c r="MM551" s="28"/>
      <c r="MN551" s="28"/>
      <c r="MO551" s="28"/>
      <c r="MP551" s="28"/>
      <c r="MQ551" s="28"/>
      <c r="MR551" s="28"/>
      <c r="MS551" s="28"/>
      <c r="MT551" s="28"/>
      <c r="MU551" s="28"/>
      <c r="MV551" s="28"/>
      <c r="MW551" s="28"/>
      <c r="MX551" s="28"/>
      <c r="MY551" s="28"/>
      <c r="MZ551" s="28"/>
      <c r="NA551" s="28"/>
      <c r="NB551" s="28"/>
      <c r="NC551" s="28"/>
      <c r="ND551" s="876">
        <v>1238</v>
      </c>
      <c r="NE551" s="877">
        <v>8.5920832336538897</v>
      </c>
      <c r="NF551" s="877">
        <v>6.9287256228707603</v>
      </c>
      <c r="NG551" s="877">
        <v>5.2211037253678798</v>
      </c>
      <c r="NH551" s="877">
        <v>2.2479275134435901</v>
      </c>
      <c r="NI551" s="877">
        <v>8.0538173020894295</v>
      </c>
      <c r="NJ551" s="877">
        <v>6.45713459431804</v>
      </c>
      <c r="NK551" s="877">
        <v>9.1468232090937605</v>
      </c>
      <c r="NL551" s="877">
        <v>7.4980912685408896</v>
      </c>
      <c r="NM551" s="877">
        <v>6.0570169653655404</v>
      </c>
      <c r="NN551" s="877">
        <v>0.43295940727610599</v>
      </c>
      <c r="NO551" s="877">
        <v>6.1076878693143701</v>
      </c>
      <c r="NP551" s="877">
        <v>6.7294168146473501</v>
      </c>
      <c r="NQ551" s="877">
        <v>7.3323499003738704</v>
      </c>
      <c r="NR551" s="877">
        <v>4.5266948455419804</v>
      </c>
      <c r="NS551" s="877">
        <v>6.1055942757951902</v>
      </c>
      <c r="NT551" s="877">
        <v>7.0356239097307203</v>
      </c>
      <c r="NU551" s="877">
        <v>6.5987224996766196</v>
      </c>
      <c r="NV551" s="877">
        <v>6.6869206684396598</v>
      </c>
      <c r="NW551" s="877">
        <v>5.3316335671710302</v>
      </c>
      <c r="NX551" s="877">
        <v>6.0314393093193397</v>
      </c>
      <c r="NY551" s="877">
        <v>7.7798506524715698</v>
      </c>
      <c r="NZ551" s="877">
        <v>7.13524754980957</v>
      </c>
      <c r="OA551" s="877">
        <v>11.4806942874605</v>
      </c>
      <c r="OB551" s="877">
        <v>2.5558161550616401</v>
      </c>
      <c r="OC551" s="877">
        <v>9.2970079492748496</v>
      </c>
      <c r="OD551" s="877">
        <v>7.1986905856689196</v>
      </c>
      <c r="OE551" s="877">
        <v>6.14098310487842</v>
      </c>
      <c r="OF551" s="877">
        <v>11.9243003450238</v>
      </c>
      <c r="OG551" s="877">
        <v>4.2071119612077101</v>
      </c>
      <c r="OH551" s="877">
        <v>9.1434852577754704</v>
      </c>
      <c r="OI551" s="877">
        <v>4.7623488156441303</v>
      </c>
      <c r="OJ551" s="877">
        <v>2.7808150872483299</v>
      </c>
      <c r="OK551" s="877">
        <v>2.1617603994652801</v>
      </c>
      <c r="OL551" s="877">
        <v>8.9248781323988808</v>
      </c>
    </row>
    <row r="552" spans="1:402" s="29" customFormat="1" x14ac:dyDescent="0.25">
      <c r="A552" s="221">
        <v>551</v>
      </c>
      <c r="B552" s="27">
        <v>1</v>
      </c>
      <c r="C552" s="27">
        <v>1</v>
      </c>
      <c r="D552" s="27">
        <v>5</v>
      </c>
      <c r="E552" s="735">
        <v>240</v>
      </c>
      <c r="F552" s="882"/>
      <c r="G552" s="888">
        <v>509</v>
      </c>
      <c r="H552" s="27"/>
      <c r="I552" s="735" t="s">
        <v>2100</v>
      </c>
      <c r="J552" s="55"/>
      <c r="K552" s="107">
        <v>68.230136986301375</v>
      </c>
      <c r="L552" s="107">
        <v>70</v>
      </c>
      <c r="M552" s="27">
        <v>165</v>
      </c>
      <c r="N552" s="107">
        <v>25.7</v>
      </c>
      <c r="O552" s="79"/>
      <c r="P552" s="735">
        <v>1</v>
      </c>
      <c r="Q552" s="27"/>
      <c r="R552" s="27"/>
      <c r="S552" s="27"/>
      <c r="T552" s="74"/>
      <c r="U552" s="113">
        <v>0</v>
      </c>
      <c r="V552" s="113"/>
      <c r="W552" s="113"/>
      <c r="X552" s="113"/>
      <c r="Y552" s="113"/>
      <c r="Z552" s="113"/>
      <c r="AA552" s="113"/>
      <c r="AB552" s="113"/>
      <c r="AC552" s="28"/>
      <c r="AD552" s="739">
        <v>14</v>
      </c>
      <c r="AE552" s="28"/>
      <c r="AF552" s="76"/>
      <c r="AG552" s="742">
        <v>1.51</v>
      </c>
      <c r="AH552" s="743">
        <v>34</v>
      </c>
      <c r="AI552" s="76"/>
      <c r="AJ552" s="744">
        <v>8.1</v>
      </c>
      <c r="AK552" s="76"/>
      <c r="AL552" s="76"/>
      <c r="AM552" s="77">
        <v>2250</v>
      </c>
      <c r="AN552" s="132"/>
      <c r="AO552" s="76"/>
      <c r="AP552" s="76"/>
      <c r="AQ552" s="76"/>
      <c r="AR552" s="76"/>
      <c r="AS552" s="76"/>
      <c r="AT552" s="76"/>
      <c r="AU552" s="732"/>
      <c r="AV552" s="732"/>
      <c r="AW552" s="76"/>
      <c r="AX552" s="76"/>
      <c r="AY552" s="76"/>
      <c r="AZ552" s="76"/>
      <c r="BA552" s="733"/>
      <c r="BB552" s="139"/>
      <c r="BC552" s="121"/>
      <c r="BD552" s="139"/>
      <c r="BE552" s="67"/>
      <c r="BF552" s="139"/>
      <c r="BG552" s="121"/>
      <c r="BH552" s="121"/>
      <c r="BI552" s="121"/>
      <c r="BJ552" s="121"/>
      <c r="BK552" s="139"/>
      <c r="BL552" s="139"/>
      <c r="BM552" s="139"/>
      <c r="BN552" s="139"/>
      <c r="BO552" s="573"/>
      <c r="BP552" s="139"/>
      <c r="BQ552" s="139"/>
      <c r="BR552" s="139"/>
      <c r="BS552" s="139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113"/>
      <c r="CK552" s="113"/>
      <c r="CL552" s="113"/>
      <c r="CM552" s="113"/>
      <c r="CN552" s="113"/>
      <c r="CO552" s="113"/>
      <c r="CP552" s="113"/>
      <c r="CQ552" s="113"/>
      <c r="CR552" s="113"/>
      <c r="CS552" s="113"/>
      <c r="CT552" s="113"/>
      <c r="CU552" s="113"/>
      <c r="CV552" s="50"/>
      <c r="CW552" s="50"/>
      <c r="CX552" s="50"/>
      <c r="CY552" s="50"/>
      <c r="CZ552" s="28"/>
      <c r="DA552" s="28"/>
      <c r="DB552" s="28"/>
      <c r="DC552" s="735">
        <v>1</v>
      </c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76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71"/>
      <c r="FI552" s="71"/>
      <c r="FJ552" s="72"/>
      <c r="FK552" s="72"/>
      <c r="FL552" s="73"/>
      <c r="FM552" s="73"/>
      <c r="FN552" s="73"/>
      <c r="FO552" s="73"/>
      <c r="FP552" s="73"/>
      <c r="FQ552" s="73"/>
      <c r="FR552" s="28"/>
      <c r="FS552" s="77"/>
      <c r="FT552" s="77"/>
      <c r="FU552" s="77"/>
      <c r="FV552" s="75"/>
      <c r="FW552" s="75"/>
      <c r="FX552" s="75"/>
      <c r="FY552" s="75"/>
      <c r="FZ552" s="28"/>
      <c r="GA552" s="78"/>
      <c r="GB552" s="85"/>
      <c r="GC552" s="85"/>
      <c r="GD552" s="85"/>
      <c r="GE552" s="85"/>
      <c r="GF552" s="85"/>
      <c r="GG552" s="28"/>
      <c r="GH552" s="28"/>
      <c r="GI552" s="28"/>
      <c r="GJ552" s="28"/>
      <c r="GK552" s="77"/>
      <c r="GL552" s="28"/>
      <c r="GM552" s="28"/>
      <c r="GN552" s="28"/>
      <c r="GO552" s="28"/>
      <c r="GP552" s="27"/>
      <c r="GQ552" s="27"/>
      <c r="GR552" s="27"/>
      <c r="GS552" s="27"/>
      <c r="GT552" s="27"/>
      <c r="GU552" s="27"/>
      <c r="GV552" s="27"/>
      <c r="GW552" s="27"/>
      <c r="GX552" s="86"/>
      <c r="GY552" s="27"/>
      <c r="GZ552" s="27"/>
      <c r="HA552" s="28"/>
      <c r="HB552" s="28"/>
      <c r="HC552" s="28"/>
      <c r="HD552" s="28"/>
      <c r="HE552" s="28"/>
      <c r="HF552" s="28"/>
      <c r="HG552" s="28"/>
      <c r="HH552" s="28"/>
      <c r="HI552" s="28"/>
      <c r="HJ552" s="28"/>
      <c r="HK552" s="28"/>
      <c r="HL552" s="28"/>
      <c r="HM552" s="28"/>
      <c r="HN552" s="28"/>
      <c r="HO552" s="28"/>
      <c r="HP552" s="28"/>
      <c r="HQ552" s="28"/>
      <c r="HR552" s="28"/>
      <c r="HS552" s="28"/>
      <c r="HT552" s="28"/>
      <c r="HU552" s="28"/>
      <c r="HV552" s="28"/>
      <c r="HW552" s="28"/>
      <c r="HX552" s="28"/>
      <c r="HY552" s="85"/>
      <c r="HZ552" s="28"/>
      <c r="IA552" s="28"/>
      <c r="IB552" s="28"/>
      <c r="IC552" s="28"/>
      <c r="ID552" s="28"/>
      <c r="IE552" s="84"/>
      <c r="IF552" s="84"/>
      <c r="IG552" s="28"/>
      <c r="IH552" s="28"/>
      <c r="II552" s="28"/>
      <c r="IJ552" s="28"/>
      <c r="IK552" s="28"/>
      <c r="IL552" s="28"/>
      <c r="IM552" s="28"/>
      <c r="IN552" s="28"/>
      <c r="IO552" s="28"/>
      <c r="IP552" s="84"/>
      <c r="IQ552" s="28"/>
      <c r="IR552" s="28"/>
      <c r="IS552" s="28"/>
      <c r="IT552" s="28"/>
      <c r="IU552" s="28"/>
      <c r="IV552" s="28"/>
      <c r="IW552" s="28"/>
      <c r="IX552" s="28"/>
      <c r="IY552" s="28"/>
      <c r="IZ552" s="28"/>
      <c r="JA552" s="28"/>
      <c r="JB552" s="28"/>
      <c r="JC552" s="28"/>
      <c r="JD552" s="59"/>
      <c r="JE552" s="32"/>
      <c r="JF552" s="32"/>
      <c r="JG552" s="28"/>
      <c r="JH552" s="28"/>
      <c r="JI552" s="28"/>
      <c r="JJ552" s="28"/>
      <c r="JK552" s="28"/>
      <c r="JL552" s="162"/>
      <c r="JM552" s="50"/>
      <c r="JN552" s="49"/>
      <c r="JO552" s="28"/>
      <c r="JP552" s="50"/>
      <c r="JQ552" s="27"/>
      <c r="JR552" s="27"/>
      <c r="JS552" s="58"/>
      <c r="JT552" s="28"/>
      <c r="JU552" s="50"/>
      <c r="JV552" s="58"/>
      <c r="JW552" s="59"/>
      <c r="JX552" s="51"/>
      <c r="JY552" s="58"/>
      <c r="JZ552" s="59"/>
      <c r="KA552" s="51"/>
      <c r="KB552" s="27"/>
      <c r="KC552" s="59"/>
      <c r="KD552" s="76"/>
      <c r="KE552" s="56"/>
      <c r="KF552" s="56"/>
      <c r="KG552" s="56"/>
      <c r="KH552" s="56"/>
      <c r="KI552" s="56"/>
      <c r="KJ552" s="56"/>
      <c r="KK552" s="56"/>
      <c r="KL552" s="56"/>
      <c r="KM552" s="28"/>
      <c r="KN552" s="28"/>
      <c r="KO552" s="28"/>
      <c r="KP552" s="28"/>
      <c r="KQ552" s="120"/>
      <c r="KR552" s="120"/>
      <c r="KS552" s="120"/>
      <c r="KT552" s="120"/>
      <c r="KU552" s="120"/>
      <c r="KV552" s="120"/>
      <c r="KW552" s="120"/>
      <c r="KX552" s="120"/>
      <c r="KY552" s="120"/>
      <c r="KZ552" s="120"/>
      <c r="LA552" s="120"/>
      <c r="LB552" s="120"/>
      <c r="LC552" s="120"/>
      <c r="LD552" s="120"/>
      <c r="LE552" s="139"/>
      <c r="LF552" s="148"/>
      <c r="LG552" s="148"/>
      <c r="LH552" s="148"/>
      <c r="LI552" s="148"/>
      <c r="LJ552" s="148"/>
      <c r="LK552" s="148"/>
      <c r="LL552" s="148"/>
      <c r="LM552" s="148"/>
      <c r="LN552" s="148"/>
      <c r="LO552" s="148"/>
      <c r="LP552" s="148"/>
      <c r="LQ552" s="148"/>
      <c r="LR552" s="148"/>
      <c r="LS552" s="148"/>
      <c r="LT552" s="148"/>
      <c r="LU552" s="148"/>
      <c r="LV552" s="148"/>
      <c r="LW552" s="148"/>
      <c r="LX552" s="148"/>
      <c r="LY552" s="148"/>
      <c r="LZ552" s="148"/>
      <c r="MA552" s="148"/>
      <c r="MB552" s="28"/>
      <c r="MC552" s="159"/>
      <c r="MD552" s="27"/>
      <c r="ME552" s="582"/>
      <c r="MF552" s="736">
        <v>42159</v>
      </c>
      <c r="MG552" s="735">
        <v>509</v>
      </c>
      <c r="MH552" s="28"/>
      <c r="MI552" s="582"/>
      <c r="MJ552" s="28"/>
      <c r="MK552" s="28"/>
      <c r="ML552" s="28"/>
      <c r="MM552" s="28"/>
      <c r="MN552" s="28"/>
      <c r="MO552" s="28"/>
      <c r="MP552" s="28"/>
      <c r="MQ552" s="28"/>
      <c r="MR552" s="28"/>
      <c r="MS552" s="28"/>
      <c r="MT552" s="28"/>
      <c r="MU552" s="28"/>
      <c r="MV552" s="28"/>
      <c r="MW552" s="28"/>
      <c r="MX552" s="28"/>
      <c r="MY552" s="28"/>
      <c r="MZ552" s="28"/>
      <c r="NA552" s="28"/>
      <c r="NB552" s="28"/>
      <c r="NC552" s="28"/>
      <c r="ND552" s="876">
        <v>1240</v>
      </c>
      <c r="NE552" s="877">
        <v>8.3912006194639002</v>
      </c>
      <c r="NF552" s="877">
        <v>7.2231329006033498</v>
      </c>
      <c r="NG552" s="877">
        <v>5.3631710771192402</v>
      </c>
      <c r="NH552" s="877">
        <v>2.35895882583233</v>
      </c>
      <c r="NI552" s="877">
        <v>7.8162156876228703</v>
      </c>
      <c r="NJ552" s="877">
        <v>6.0757465380609101</v>
      </c>
      <c r="NK552" s="877">
        <v>9.2649116930744704</v>
      </c>
      <c r="NL552" s="877">
        <v>7.9367557052195998</v>
      </c>
      <c r="NM552" s="877">
        <v>5.5591858657877298</v>
      </c>
      <c r="NN552" s="877">
        <v>1.5459683691052899</v>
      </c>
      <c r="NO552" s="877">
        <v>6.1444543139261896</v>
      </c>
      <c r="NP552" s="877">
        <v>6.1527918516391198</v>
      </c>
      <c r="NQ552" s="877">
        <v>7.5653686904308799</v>
      </c>
      <c r="NR552" s="877">
        <v>4.3319917782320596</v>
      </c>
      <c r="NS552" s="877">
        <v>5.4995270242150998</v>
      </c>
      <c r="NT552" s="877">
        <v>7.6831349851260899</v>
      </c>
      <c r="NU552" s="877">
        <v>6.51837776837489</v>
      </c>
      <c r="NV552" s="877">
        <v>6.73240488678496</v>
      </c>
      <c r="NW552" s="877">
        <v>5.1554254317471999</v>
      </c>
      <c r="NX552" s="877">
        <v>5.1643035830936501</v>
      </c>
      <c r="NY552" s="877">
        <v>7.3657100319381899</v>
      </c>
      <c r="NZ552" s="877">
        <v>3.4685833170068299</v>
      </c>
      <c r="OA552" s="877">
        <v>10.386670859637601</v>
      </c>
      <c r="OB552" s="877">
        <v>1.59454854955035</v>
      </c>
      <c r="OC552" s="877">
        <v>4.7543530716921296</v>
      </c>
      <c r="OD552" s="877">
        <v>5.7697717392494496</v>
      </c>
      <c r="OE552" s="877">
        <v>5.4805882702338602</v>
      </c>
      <c r="OF552" s="877">
        <v>11.274954650114999</v>
      </c>
      <c r="OG552" s="877">
        <v>3.1210154009613702</v>
      </c>
      <c r="OH552" s="877">
        <v>8.84527049368881</v>
      </c>
      <c r="OI552" s="877">
        <v>3.9335726382610199</v>
      </c>
      <c r="OJ552" s="877">
        <v>2.42968415642616</v>
      </c>
      <c r="OK552" s="877">
        <v>1.2857697546853</v>
      </c>
      <c r="OL552" s="877">
        <v>8.7921223100872705</v>
      </c>
    </row>
    <row r="553" spans="1:402" s="29" customFormat="1" x14ac:dyDescent="0.25">
      <c r="A553" s="221">
        <v>552</v>
      </c>
      <c r="B553" s="27">
        <v>1</v>
      </c>
      <c r="C553" s="27">
        <v>1</v>
      </c>
      <c r="D553" s="27">
        <v>5</v>
      </c>
      <c r="E553" s="735">
        <v>248</v>
      </c>
      <c r="F553" s="882"/>
      <c r="G553" s="888">
        <v>519</v>
      </c>
      <c r="H553" s="27"/>
      <c r="I553" s="735" t="s">
        <v>2101</v>
      </c>
      <c r="J553" s="55"/>
      <c r="K553" s="107">
        <v>56.578082191780823</v>
      </c>
      <c r="L553" s="107">
        <v>58.8</v>
      </c>
      <c r="M553" s="27">
        <v>156</v>
      </c>
      <c r="N553" s="107">
        <v>24.2</v>
      </c>
      <c r="O553" s="79"/>
      <c r="P553" s="735">
        <v>1</v>
      </c>
      <c r="Q553" s="27"/>
      <c r="R553" s="27"/>
      <c r="S553" s="27"/>
      <c r="T553" s="74"/>
      <c r="U553" s="113">
        <v>0</v>
      </c>
      <c r="V553" s="113"/>
      <c r="W553" s="113"/>
      <c r="X553" s="113"/>
      <c r="Y553" s="113"/>
      <c r="Z553" s="113"/>
      <c r="AA553" s="113"/>
      <c r="AB553" s="113"/>
      <c r="AC553" s="28"/>
      <c r="AD553" s="739">
        <v>36</v>
      </c>
      <c r="AE553" s="28"/>
      <c r="AF553" s="76"/>
      <c r="AG553" s="742">
        <v>0.96</v>
      </c>
      <c r="AH553" s="743">
        <v>60</v>
      </c>
      <c r="AI553" s="76"/>
      <c r="AJ553" s="743">
        <v>14.9</v>
      </c>
      <c r="AK553" s="76"/>
      <c r="AL553" s="76">
        <v>159</v>
      </c>
      <c r="AM553" s="77">
        <v>1120</v>
      </c>
      <c r="AN553" s="132"/>
      <c r="AO553" s="76"/>
      <c r="AP553" s="76"/>
      <c r="AQ553" s="76"/>
      <c r="AR553" s="76"/>
      <c r="AS553" s="76"/>
      <c r="AT553" s="76"/>
      <c r="AU553" s="732"/>
      <c r="AV553" s="732"/>
      <c r="AW553" s="76"/>
      <c r="AX553" s="76"/>
      <c r="AY553" s="76"/>
      <c r="AZ553" s="76"/>
      <c r="BA553" s="733"/>
      <c r="BB553" s="139"/>
      <c r="BC553" s="121"/>
      <c r="BD553" s="139"/>
      <c r="BE553" s="67"/>
      <c r="BF553" s="139"/>
      <c r="BG553" s="121"/>
      <c r="BH553" s="121"/>
      <c r="BI553" s="121"/>
      <c r="BJ553" s="121"/>
      <c r="BK553" s="139"/>
      <c r="BL553" s="139"/>
      <c r="BM553" s="139"/>
      <c r="BN553" s="139"/>
      <c r="BO553" s="573"/>
      <c r="BP553" s="139"/>
      <c r="BQ553" s="139"/>
      <c r="BR553" s="139"/>
      <c r="BS553" s="139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113"/>
      <c r="CK553" s="113"/>
      <c r="CL553" s="113"/>
      <c r="CM553" s="113"/>
      <c r="CN553" s="113"/>
      <c r="CO553" s="113"/>
      <c r="CP553" s="113"/>
      <c r="CQ553" s="113"/>
      <c r="CR553" s="113"/>
      <c r="CS553" s="113"/>
      <c r="CT553" s="113"/>
      <c r="CU553" s="113"/>
      <c r="CV553" s="50"/>
      <c r="CW553" s="50"/>
      <c r="CX553" s="50"/>
      <c r="CY553" s="50"/>
      <c r="CZ553" s="28"/>
      <c r="DA553" s="28"/>
      <c r="DB553" s="28"/>
      <c r="DC553" s="735">
        <v>2</v>
      </c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76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71"/>
      <c r="FI553" s="71"/>
      <c r="FJ553" s="72"/>
      <c r="FK553" s="72"/>
      <c r="FL553" s="73"/>
      <c r="FM553" s="73"/>
      <c r="FN553" s="73"/>
      <c r="FO553" s="73"/>
      <c r="FP553" s="73"/>
      <c r="FQ553" s="73"/>
      <c r="FR553" s="28"/>
      <c r="FS553" s="77"/>
      <c r="FT553" s="77"/>
      <c r="FU553" s="77"/>
      <c r="FV553" s="75"/>
      <c r="FW553" s="75"/>
      <c r="FX553" s="75"/>
      <c r="FY553" s="75"/>
      <c r="FZ553" s="28"/>
      <c r="GA553" s="78"/>
      <c r="GB553" s="85"/>
      <c r="GC553" s="85"/>
      <c r="GD553" s="85"/>
      <c r="GE553" s="85"/>
      <c r="GF553" s="85"/>
      <c r="GG553" s="28"/>
      <c r="GH553" s="28"/>
      <c r="GI553" s="28"/>
      <c r="GJ553" s="28"/>
      <c r="GK553" s="77"/>
      <c r="GL553" s="28"/>
      <c r="GM553" s="28"/>
      <c r="GN553" s="28"/>
      <c r="GO553" s="28"/>
      <c r="GP553" s="27"/>
      <c r="GQ553" s="27"/>
      <c r="GR553" s="27"/>
      <c r="GS553" s="27"/>
      <c r="GT553" s="27"/>
      <c r="GU553" s="27"/>
      <c r="GV553" s="27"/>
      <c r="GW553" s="27"/>
      <c r="GX553" s="86"/>
      <c r="GY553" s="27"/>
      <c r="GZ553" s="27"/>
      <c r="HA553" s="28"/>
      <c r="HB553" s="28"/>
      <c r="HC553" s="28"/>
      <c r="HD553" s="28"/>
      <c r="HE553" s="28"/>
      <c r="HF553" s="28"/>
      <c r="HG553" s="28"/>
      <c r="HH553" s="28"/>
      <c r="HI553" s="28"/>
      <c r="HJ553" s="28"/>
      <c r="HK553" s="28"/>
      <c r="HL553" s="28"/>
      <c r="HM553" s="28"/>
      <c r="HN553" s="28"/>
      <c r="HO553" s="28"/>
      <c r="HP553" s="28"/>
      <c r="HQ553" s="28"/>
      <c r="HR553" s="28"/>
      <c r="HS553" s="28"/>
      <c r="HT553" s="28"/>
      <c r="HU553" s="28"/>
      <c r="HV553" s="28"/>
      <c r="HW553" s="28"/>
      <c r="HX553" s="28"/>
      <c r="HY553" s="85"/>
      <c r="HZ553" s="28"/>
      <c r="IA553" s="28"/>
      <c r="IB553" s="28"/>
      <c r="IC553" s="28"/>
      <c r="ID553" s="28"/>
      <c r="IE553" s="84"/>
      <c r="IF553" s="84"/>
      <c r="IG553" s="28"/>
      <c r="IH553" s="28"/>
      <c r="II553" s="28"/>
      <c r="IJ553" s="28"/>
      <c r="IK553" s="28"/>
      <c r="IL553" s="28"/>
      <c r="IM553" s="28"/>
      <c r="IN553" s="28"/>
      <c r="IO553" s="28"/>
      <c r="IP553" s="84"/>
      <c r="IQ553" s="28"/>
      <c r="IR553" s="28"/>
      <c r="IS553" s="28"/>
      <c r="IT553" s="28"/>
      <c r="IU553" s="28"/>
      <c r="IV553" s="28"/>
      <c r="IW553" s="28"/>
      <c r="IX553" s="28"/>
      <c r="IY553" s="28"/>
      <c r="IZ553" s="28"/>
      <c r="JA553" s="28"/>
      <c r="JB553" s="28"/>
      <c r="JC553" s="28"/>
      <c r="JD553" s="59"/>
      <c r="JE553" s="32"/>
      <c r="JF553" s="32"/>
      <c r="JG553" s="28"/>
      <c r="JH553" s="28"/>
      <c r="JI553" s="28"/>
      <c r="JJ553" s="28"/>
      <c r="JK553" s="28"/>
      <c r="JL553" s="162"/>
      <c r="JM553" s="50"/>
      <c r="JN553" s="49"/>
      <c r="JO553" s="28"/>
      <c r="JP553" s="50"/>
      <c r="JQ553" s="27"/>
      <c r="JR553" s="27"/>
      <c r="JS553" s="58"/>
      <c r="JT553" s="28"/>
      <c r="JU553" s="50"/>
      <c r="JV553" s="58"/>
      <c r="JW553" s="59"/>
      <c r="JX553" s="51"/>
      <c r="JY553" s="58"/>
      <c r="JZ553" s="59"/>
      <c r="KA553" s="51"/>
      <c r="KB553" s="27"/>
      <c r="KC553" s="59"/>
      <c r="KD553" s="76"/>
      <c r="KE553" s="56"/>
      <c r="KF553" s="56"/>
      <c r="KG553" s="56"/>
      <c r="KH553" s="56"/>
      <c r="KI553" s="56"/>
      <c r="KJ553" s="56"/>
      <c r="KK553" s="56"/>
      <c r="KL553" s="56"/>
      <c r="KM553" s="28"/>
      <c r="KN553" s="28"/>
      <c r="KO553" s="28"/>
      <c r="KP553" s="28"/>
      <c r="KQ553" s="120"/>
      <c r="KR553" s="120"/>
      <c r="KS553" s="120"/>
      <c r="KT553" s="120"/>
      <c r="KU553" s="120"/>
      <c r="KV553" s="120"/>
      <c r="KW553" s="120"/>
      <c r="KX553" s="120"/>
      <c r="KY553" s="120"/>
      <c r="KZ553" s="120"/>
      <c r="LA553" s="120"/>
      <c r="LB553" s="120"/>
      <c r="LC553" s="120"/>
      <c r="LD553" s="120"/>
      <c r="LE553" s="139"/>
      <c r="LF553" s="148"/>
      <c r="LG553" s="148"/>
      <c r="LH553" s="148"/>
      <c r="LI553" s="148"/>
      <c r="LJ553" s="148"/>
      <c r="LK553" s="148"/>
      <c r="LL553" s="148"/>
      <c r="LM553" s="148"/>
      <c r="LN553" s="148"/>
      <c r="LO553" s="148"/>
      <c r="LP553" s="148"/>
      <c r="LQ553" s="148"/>
      <c r="LR553" s="148"/>
      <c r="LS553" s="148"/>
      <c r="LT553" s="148"/>
      <c r="LU553" s="148"/>
      <c r="LV553" s="148"/>
      <c r="LW553" s="148"/>
      <c r="LX553" s="148"/>
      <c r="LY553" s="148"/>
      <c r="LZ553" s="148"/>
      <c r="MA553" s="148"/>
      <c r="MB553" s="28"/>
      <c r="MC553" s="159"/>
      <c r="MD553" s="27"/>
      <c r="ME553" s="582"/>
      <c r="MF553" s="736">
        <v>42276</v>
      </c>
      <c r="MG553" s="735">
        <v>519</v>
      </c>
      <c r="MH553" s="28"/>
      <c r="MI553" s="582"/>
      <c r="MJ553" s="28"/>
      <c r="MK553" s="28"/>
      <c r="ML553" s="28"/>
      <c r="MM553" s="28"/>
      <c r="MN553" s="28"/>
      <c r="MO553" s="28"/>
      <c r="MP553" s="28"/>
      <c r="MQ553" s="28"/>
      <c r="MR553" s="28"/>
      <c r="MS553" s="28"/>
      <c r="MT553" s="28"/>
      <c r="MU553" s="28"/>
      <c r="MV553" s="28"/>
      <c r="MW553" s="28"/>
      <c r="MX553" s="28"/>
      <c r="MY553" s="28"/>
      <c r="MZ553" s="28"/>
      <c r="NA553" s="28"/>
      <c r="NB553" s="28"/>
      <c r="NC553" s="28"/>
      <c r="ND553" s="876">
        <v>1248</v>
      </c>
      <c r="NE553" s="877">
        <v>9.0979267729096804</v>
      </c>
      <c r="NF553" s="877">
        <v>6.3955769765497701</v>
      </c>
      <c r="NG553" s="877">
        <v>5.4429434958487297</v>
      </c>
      <c r="NH553" s="877">
        <v>2.82781902461732</v>
      </c>
      <c r="NI553" s="877">
        <v>7.7944808511495998</v>
      </c>
      <c r="NJ553" s="877">
        <v>7.0413306068206198</v>
      </c>
      <c r="NK553" s="877">
        <v>9.2230363379018705</v>
      </c>
      <c r="NL553" s="877">
        <v>7.8437326566113104</v>
      </c>
      <c r="NM553" s="877">
        <v>6.1659119389356896</v>
      </c>
      <c r="NN553" s="877">
        <v>0.78240856492737298</v>
      </c>
      <c r="NO553" s="877">
        <v>6.4342946179599299</v>
      </c>
      <c r="NP553" s="877">
        <v>7.16319679743071</v>
      </c>
      <c r="NQ553" s="877">
        <v>8.0673805780190602</v>
      </c>
      <c r="NR553" s="877">
        <v>4.4944156103974997</v>
      </c>
      <c r="NS553" s="877">
        <v>6.8473706009054798</v>
      </c>
      <c r="NT553" s="877">
        <v>7.9443899622700904</v>
      </c>
      <c r="NU553" s="877">
        <v>6.7090148649032697</v>
      </c>
      <c r="NV553" s="877">
        <v>7.0610200963986998</v>
      </c>
      <c r="NW553" s="877">
        <v>5.9202933002110099</v>
      </c>
      <c r="NX553" s="877">
        <v>6.2863267270905503</v>
      </c>
      <c r="NY553" s="877">
        <v>8.1987887916552005</v>
      </c>
      <c r="NZ553" s="877">
        <v>0.94860084749335605</v>
      </c>
      <c r="OA553" s="877">
        <v>10.2888776064542</v>
      </c>
      <c r="OB553" s="877">
        <v>-0.168122758808327</v>
      </c>
      <c r="OC553" s="877">
        <v>3.8806855252611201</v>
      </c>
      <c r="OD553" s="877">
        <v>6.6073303137496104</v>
      </c>
      <c r="OE553" s="877">
        <v>6.5164879809099698</v>
      </c>
      <c r="OF553" s="877">
        <v>13.011609896310601</v>
      </c>
      <c r="OG553" s="877">
        <v>4.0729632715552198</v>
      </c>
      <c r="OH553" s="877">
        <v>8.7954552720441193</v>
      </c>
      <c r="OI553" s="877">
        <v>4.6016965164809598</v>
      </c>
      <c r="OJ553" s="877">
        <v>4.2161546242665198</v>
      </c>
      <c r="OK553" s="877">
        <v>2.93208467776777</v>
      </c>
      <c r="OL553" s="877">
        <v>10.4570003652625</v>
      </c>
    </row>
    <row r="554" spans="1:402" s="29" customFormat="1" x14ac:dyDescent="0.25">
      <c r="A554" s="274">
        <v>553</v>
      </c>
      <c r="B554" s="27">
        <v>1</v>
      </c>
      <c r="C554" s="27">
        <v>1</v>
      </c>
      <c r="D554" s="27">
        <v>5</v>
      </c>
      <c r="E554" s="735">
        <v>253</v>
      </c>
      <c r="F554" s="882"/>
      <c r="G554" s="888">
        <v>527</v>
      </c>
      <c r="H554" s="27"/>
      <c r="I554" s="735" t="s">
        <v>2102</v>
      </c>
      <c r="J554" s="55"/>
      <c r="K554" s="107">
        <v>65.895890410958899</v>
      </c>
      <c r="L554" s="107">
        <v>70</v>
      </c>
      <c r="M554" s="27">
        <v>166</v>
      </c>
      <c r="N554" s="107">
        <v>25.4</v>
      </c>
      <c r="O554" s="79"/>
      <c r="P554" s="735">
        <v>0</v>
      </c>
      <c r="Q554" s="27"/>
      <c r="R554" s="27"/>
      <c r="S554" s="27"/>
      <c r="T554" s="74"/>
      <c r="U554" s="113">
        <v>1</v>
      </c>
      <c r="V554" s="113"/>
      <c r="W554" s="113"/>
      <c r="X554" s="113"/>
      <c r="Y554" s="113"/>
      <c r="Z554" s="113"/>
      <c r="AA554" s="113"/>
      <c r="AB554" s="113"/>
      <c r="AC554" s="28"/>
      <c r="AD554" s="739">
        <v>28</v>
      </c>
      <c r="AE554" s="28"/>
      <c r="AF554" s="76"/>
      <c r="AG554" s="742">
        <v>1.03</v>
      </c>
      <c r="AH554" s="743">
        <v>72</v>
      </c>
      <c r="AI554" s="76"/>
      <c r="AJ554" s="743">
        <v>15.9</v>
      </c>
      <c r="AK554" s="76"/>
      <c r="AL554" s="76"/>
      <c r="AM554" s="77"/>
      <c r="AN554" s="132"/>
      <c r="AO554" s="76"/>
      <c r="AP554" s="76"/>
      <c r="AQ554" s="76"/>
      <c r="AR554" s="76"/>
      <c r="AS554" s="76"/>
      <c r="AT554" s="76"/>
      <c r="AU554" s="732"/>
      <c r="AV554" s="732"/>
      <c r="AW554" s="76"/>
      <c r="AX554" s="76"/>
      <c r="AY554" s="76"/>
      <c r="AZ554" s="76"/>
      <c r="BA554" s="733"/>
      <c r="BB554" s="139"/>
      <c r="BC554" s="121"/>
      <c r="BD554" s="139"/>
      <c r="BE554" s="67"/>
      <c r="BF554" s="139"/>
      <c r="BG554" s="121"/>
      <c r="BH554" s="121"/>
      <c r="BI554" s="121"/>
      <c r="BJ554" s="121"/>
      <c r="BK554" s="139"/>
      <c r="BL554" s="139"/>
      <c r="BM554" s="139"/>
      <c r="BN554" s="139"/>
      <c r="BO554" s="573"/>
      <c r="BP554" s="139"/>
      <c r="BQ554" s="139"/>
      <c r="BR554" s="139"/>
      <c r="BS554" s="139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113"/>
      <c r="CK554" s="113"/>
      <c r="CL554" s="113"/>
      <c r="CM554" s="113"/>
      <c r="CN554" s="113"/>
      <c r="CO554" s="113"/>
      <c r="CP554" s="113"/>
      <c r="CQ554" s="113"/>
      <c r="CR554" s="113"/>
      <c r="CS554" s="113"/>
      <c r="CT554" s="113"/>
      <c r="CU554" s="113"/>
      <c r="CV554" s="50"/>
      <c r="CW554" s="50"/>
      <c r="CX554" s="50"/>
      <c r="CY554" s="50"/>
      <c r="CZ554" s="28"/>
      <c r="DA554" s="28"/>
      <c r="DB554" s="28"/>
      <c r="DC554" s="735">
        <v>1</v>
      </c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76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71"/>
      <c r="FI554" s="71"/>
      <c r="FJ554" s="72"/>
      <c r="FK554" s="72"/>
      <c r="FL554" s="73"/>
      <c r="FM554" s="73"/>
      <c r="FN554" s="73"/>
      <c r="FO554" s="73"/>
      <c r="FP554" s="73"/>
      <c r="FQ554" s="73"/>
      <c r="FR554" s="28"/>
      <c r="FS554" s="77"/>
      <c r="FT554" s="77"/>
      <c r="FU554" s="77"/>
      <c r="FV554" s="75"/>
      <c r="FW554" s="75"/>
      <c r="FX554" s="75"/>
      <c r="FY554" s="75"/>
      <c r="FZ554" s="28"/>
      <c r="GA554" s="78"/>
      <c r="GB554" s="85"/>
      <c r="GC554" s="85"/>
      <c r="GD554" s="85"/>
      <c r="GE554" s="85"/>
      <c r="GF554" s="85"/>
      <c r="GG554" s="28"/>
      <c r="GH554" s="28"/>
      <c r="GI554" s="28"/>
      <c r="GJ554" s="28"/>
      <c r="GK554" s="77"/>
      <c r="GL554" s="28"/>
      <c r="GM554" s="28"/>
      <c r="GN554" s="28"/>
      <c r="GO554" s="28"/>
      <c r="GP554" s="27"/>
      <c r="GQ554" s="27"/>
      <c r="GR554" s="27"/>
      <c r="GS554" s="27"/>
      <c r="GT554" s="27"/>
      <c r="GU554" s="27"/>
      <c r="GV554" s="27"/>
      <c r="GW554" s="27"/>
      <c r="GX554" s="86"/>
      <c r="GY554" s="27"/>
      <c r="GZ554" s="27"/>
      <c r="HA554" s="28"/>
      <c r="HB554" s="28"/>
      <c r="HC554" s="28"/>
      <c r="HD554" s="28"/>
      <c r="HE554" s="28"/>
      <c r="HF554" s="28"/>
      <c r="HG554" s="28"/>
      <c r="HH554" s="28"/>
      <c r="HI554" s="28"/>
      <c r="HJ554" s="28"/>
      <c r="HK554" s="28"/>
      <c r="HL554" s="28"/>
      <c r="HM554" s="28"/>
      <c r="HN554" s="28"/>
      <c r="HO554" s="28"/>
      <c r="HP554" s="28"/>
      <c r="HQ554" s="28"/>
      <c r="HR554" s="28"/>
      <c r="HS554" s="28"/>
      <c r="HT554" s="28"/>
      <c r="HU554" s="28"/>
      <c r="HV554" s="28"/>
      <c r="HW554" s="28"/>
      <c r="HX554" s="28"/>
      <c r="HY554" s="85"/>
      <c r="HZ554" s="28"/>
      <c r="IA554" s="28"/>
      <c r="IB554" s="28"/>
      <c r="IC554" s="28"/>
      <c r="ID554" s="28"/>
      <c r="IE554" s="84"/>
      <c r="IF554" s="84"/>
      <c r="IG554" s="28"/>
      <c r="IH554" s="28"/>
      <c r="II554" s="28"/>
      <c r="IJ554" s="28"/>
      <c r="IK554" s="28"/>
      <c r="IL554" s="28"/>
      <c r="IM554" s="28"/>
      <c r="IN554" s="28"/>
      <c r="IO554" s="28"/>
      <c r="IP554" s="84"/>
      <c r="IQ554" s="28"/>
      <c r="IR554" s="28"/>
      <c r="IS554" s="28"/>
      <c r="IT554" s="28"/>
      <c r="IU554" s="28"/>
      <c r="IV554" s="28"/>
      <c r="IW554" s="28"/>
      <c r="IX554" s="28"/>
      <c r="IY554" s="28"/>
      <c r="IZ554" s="28"/>
      <c r="JA554" s="28"/>
      <c r="JB554" s="28"/>
      <c r="JC554" s="28"/>
      <c r="JD554" s="59"/>
      <c r="JE554" s="32"/>
      <c r="JF554" s="32"/>
      <c r="JG554" s="28"/>
      <c r="JH554" s="28"/>
      <c r="JI554" s="28"/>
      <c r="JJ554" s="28"/>
      <c r="JK554" s="28"/>
      <c r="JL554" s="162"/>
      <c r="JM554" s="50"/>
      <c r="JN554" s="49"/>
      <c r="JO554" s="28"/>
      <c r="JP554" s="50"/>
      <c r="JQ554" s="27"/>
      <c r="JR554" s="27"/>
      <c r="JS554" s="58"/>
      <c r="JT554" s="28"/>
      <c r="JU554" s="50"/>
      <c r="JV554" s="58"/>
      <c r="JW554" s="59"/>
      <c r="JX554" s="51"/>
      <c r="JY554" s="58"/>
      <c r="JZ554" s="59"/>
      <c r="KA554" s="51"/>
      <c r="KB554" s="27"/>
      <c r="KC554" s="59"/>
      <c r="KD554" s="76"/>
      <c r="KE554" s="56"/>
      <c r="KF554" s="56"/>
      <c r="KG554" s="56"/>
      <c r="KH554" s="56"/>
      <c r="KI554" s="56"/>
      <c r="KJ554" s="56"/>
      <c r="KK554" s="56"/>
      <c r="KL554" s="56"/>
      <c r="KM554" s="28"/>
      <c r="KN554" s="28"/>
      <c r="KO554" s="28"/>
      <c r="KP554" s="28"/>
      <c r="KQ554" s="120"/>
      <c r="KR554" s="120"/>
      <c r="KS554" s="120"/>
      <c r="KT554" s="120"/>
      <c r="KU554" s="120"/>
      <c r="KV554" s="120"/>
      <c r="KW554" s="120"/>
      <c r="KX554" s="120"/>
      <c r="KY554" s="120"/>
      <c r="KZ554" s="120"/>
      <c r="LA554" s="120"/>
      <c r="LB554" s="120"/>
      <c r="LC554" s="120"/>
      <c r="LD554" s="120"/>
      <c r="LE554" s="139"/>
      <c r="LF554" s="148"/>
      <c r="LG554" s="148"/>
      <c r="LH554" s="148"/>
      <c r="LI554" s="148"/>
      <c r="LJ554" s="148"/>
      <c r="LK554" s="148"/>
      <c r="LL554" s="148"/>
      <c r="LM554" s="148"/>
      <c r="LN554" s="148"/>
      <c r="LO554" s="148"/>
      <c r="LP554" s="148"/>
      <c r="LQ554" s="148"/>
      <c r="LR554" s="148"/>
      <c r="LS554" s="148"/>
      <c r="LT554" s="148"/>
      <c r="LU554" s="148"/>
      <c r="LV554" s="148"/>
      <c r="LW554" s="148"/>
      <c r="LX554" s="148"/>
      <c r="LY554" s="148"/>
      <c r="LZ554" s="148"/>
      <c r="MA554" s="148"/>
      <c r="MB554" s="28"/>
      <c r="MC554" s="159"/>
      <c r="MD554" s="27"/>
      <c r="ME554" s="582"/>
      <c r="MF554" s="736">
        <v>42285</v>
      </c>
      <c r="MG554" s="735">
        <v>527</v>
      </c>
      <c r="MH554" s="28"/>
      <c r="MI554" s="582"/>
      <c r="MJ554" s="28"/>
      <c r="MK554" s="28"/>
      <c r="ML554" s="28"/>
      <c r="MM554" s="28"/>
      <c r="MN554" s="28"/>
      <c r="MO554" s="28"/>
      <c r="MP554" s="28"/>
      <c r="MQ554" s="28"/>
      <c r="MR554" s="28"/>
      <c r="MS554" s="28"/>
      <c r="MT554" s="28"/>
      <c r="MU554" s="28"/>
      <c r="MV554" s="28"/>
      <c r="MW554" s="28"/>
      <c r="MX554" s="28"/>
      <c r="MY554" s="28"/>
      <c r="MZ554" s="28"/>
      <c r="NA554" s="28"/>
      <c r="NB554" s="28"/>
      <c r="NC554" s="28"/>
      <c r="ND554" s="876">
        <v>1253</v>
      </c>
      <c r="NE554" s="872" t="s">
        <v>64</v>
      </c>
      <c r="NF554" s="872" t="s">
        <v>64</v>
      </c>
      <c r="NG554" s="872" t="s">
        <v>64</v>
      </c>
      <c r="NH554" s="872" t="s">
        <v>64</v>
      </c>
      <c r="NI554" s="872" t="s">
        <v>64</v>
      </c>
      <c r="NJ554" s="872" t="s">
        <v>64</v>
      </c>
      <c r="NK554" s="872" t="s">
        <v>64</v>
      </c>
      <c r="NL554" s="872" t="s">
        <v>64</v>
      </c>
      <c r="NM554" s="872" t="s">
        <v>64</v>
      </c>
      <c r="NN554" s="872" t="s">
        <v>64</v>
      </c>
      <c r="NO554" s="872" t="s">
        <v>64</v>
      </c>
      <c r="NP554" s="872" t="s">
        <v>64</v>
      </c>
      <c r="NQ554" s="872" t="s">
        <v>64</v>
      </c>
      <c r="NR554" s="872" t="s">
        <v>64</v>
      </c>
      <c r="NS554" s="872" t="s">
        <v>64</v>
      </c>
      <c r="NT554" s="872" t="s">
        <v>64</v>
      </c>
      <c r="NU554" s="872" t="s">
        <v>64</v>
      </c>
      <c r="NV554" s="872" t="s">
        <v>64</v>
      </c>
      <c r="NW554" s="872" t="s">
        <v>64</v>
      </c>
      <c r="NX554" s="872" t="s">
        <v>64</v>
      </c>
      <c r="NY554" s="872" t="s">
        <v>64</v>
      </c>
      <c r="NZ554" s="872" t="s">
        <v>64</v>
      </c>
      <c r="OA554" s="872" t="s">
        <v>64</v>
      </c>
      <c r="OB554" s="872" t="s">
        <v>64</v>
      </c>
      <c r="OC554" s="872" t="s">
        <v>64</v>
      </c>
      <c r="OD554" s="872" t="s">
        <v>64</v>
      </c>
      <c r="OE554" s="872" t="s">
        <v>64</v>
      </c>
      <c r="OF554" s="872" t="s">
        <v>64</v>
      </c>
      <c r="OG554" s="872" t="s">
        <v>64</v>
      </c>
      <c r="OH554" s="872" t="s">
        <v>64</v>
      </c>
      <c r="OI554" s="872" t="s">
        <v>64</v>
      </c>
      <c r="OJ554" s="872" t="s">
        <v>64</v>
      </c>
      <c r="OK554" s="872" t="s">
        <v>64</v>
      </c>
      <c r="OL554" s="872" t="s">
        <v>64</v>
      </c>
    </row>
  </sheetData>
  <conditionalFormatting sqref="MI271:MI280">
    <cfRule type="cellIs" dxfId="1" priority="1" operator="lessThan">
      <formula>15</formula>
    </cfRule>
  </conditionalFormatting>
  <conditionalFormatting sqref="MI271:MI280">
    <cfRule type="cellIs" dxfId="0" priority="2" operator="greaterThan">
      <formula>120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Fichier Anik et ajouts</vt:lpstr>
      <vt:lpstr>Variables_extraites</vt:lpstr>
      <vt:lpstr>data épurée-finale_n292</vt:lpstr>
      <vt:lpstr>data épurée-short</vt:lpstr>
      <vt:lpstr>data épurée-ALL</vt:lpstr>
    </vt:vector>
  </TitlesOfParts>
  <Company>Cliniques Universitaires Saint-Luc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POULEUR Anne-Catherine</dc:creator>
  <cp:lastModifiedBy>Julie Thompson</cp:lastModifiedBy>
  <cp:revision/>
  <dcterms:created xsi:type="dcterms:W3CDTF">2020-04-04T13:52:31Z</dcterms:created>
  <dcterms:modified xsi:type="dcterms:W3CDTF">2021-10-20T11:21:53Z</dcterms:modified>
</cp:coreProperties>
</file>